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Cache/pivotCacheDefinition2.xml" ContentType="application/vnd.openxmlformats-officedocument.spreadsheetml.pivotCacheDefinition+xml"/>
  <Override PartName="/xl/pivotCache/pivotCacheRecords2.xml" ContentType="application/vnd.openxmlformats-officedocument.spreadsheetml.pivotCacheRecords+xml"/>
  <Override PartName="/xl/pivotCache/pivotCacheDefinition3.xml" ContentType="application/vnd.openxmlformats-officedocument.spreadsheetml.pivotCacheDefinition+xml"/>
  <Override PartName="/xl/pivotCache/pivotCacheRecords3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pivotTables/pivotTable3.xml" ContentType="application/vnd.openxmlformats-officedocument.spreadsheetml.pivot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charts/chart13.xml" ContentType="application/vnd.openxmlformats-officedocument.drawingml.chart+xml"/>
  <Override PartName="/xl/charts/chart14.xml" ContentType="application/vnd.openxmlformats-officedocument.drawingml.chart+xml"/>
  <Override PartName="/xl/charts/chart15.xml" ContentType="application/vnd.openxmlformats-officedocument.drawingml.chart+xml"/>
  <Override PartName="/xl/charts/chart16.xml" ContentType="application/vnd.openxmlformats-officedocument.drawingml.chart+xml"/>
  <Override PartName="/xl/charts/chart17.xml" ContentType="application/vnd.openxmlformats-officedocument.drawingml.chart+xml"/>
  <Override PartName="/xl/charts/chart18.xml" ContentType="application/vnd.openxmlformats-officedocument.drawingml.chart+xml"/>
  <Override PartName="/xl/charts/chart19.xml" ContentType="application/vnd.openxmlformats-officedocument.drawingml.chart+xml"/>
  <Override PartName="/xl/charts/chart20.xml" ContentType="application/vnd.openxmlformats-officedocument.drawingml.chart+xml"/>
  <Override PartName="/xl/charts/chart21.xml" ContentType="application/vnd.openxmlformats-officedocument.drawingml.chart+xml"/>
  <Override PartName="/xl/charts/chart22.xml" ContentType="application/vnd.openxmlformats-officedocument.drawingml.chart+xml"/>
  <Override PartName="/xl/charts/chart23.xml" ContentType="application/vnd.openxmlformats-officedocument.drawingml.chart+xml"/>
  <Override PartName="/xl/charts/chart24.xml" ContentType="application/vnd.openxmlformats-officedocument.drawingml.chart+xml"/>
  <Override PartName="/xl/charts/chart25.xml" ContentType="application/vnd.openxmlformats-officedocument.drawingml.chart+xml"/>
  <Override PartName="/xl/drawings/drawing2.xml" ContentType="application/vnd.openxmlformats-officedocument.drawing+xml"/>
  <Override PartName="/xl/charts/chart26.xml" ContentType="application/vnd.openxmlformats-officedocument.drawingml.chart+xml"/>
  <Override PartName="/xl/charts/chart27.xml" ContentType="application/vnd.openxmlformats-officedocument.drawingml.chart+xml"/>
  <Override PartName="/xl/charts/chart28.xml" ContentType="application/vnd.openxmlformats-officedocument.drawingml.chart+xml"/>
  <Override PartName="/xl/charts/chart29.xml" ContentType="application/vnd.openxmlformats-officedocument.drawingml.chart+xml"/>
  <Override PartName="/xl/charts/chart30.xml" ContentType="application/vnd.openxmlformats-officedocument.drawingml.chart+xml"/>
  <Override PartName="/xl/charts/chart31.xml" ContentType="application/vnd.openxmlformats-officedocument.drawingml.chart+xml"/>
  <Override PartName="/xl/charts/chart32.xml" ContentType="application/vnd.openxmlformats-officedocument.drawingml.chart+xml"/>
  <Override PartName="/xl/charts/chart33.xml" ContentType="application/vnd.openxmlformats-officedocument.drawingml.chart+xml"/>
  <Override PartName="/xl/charts/chart34.xml" ContentType="application/vnd.openxmlformats-officedocument.drawingml.chart+xml"/>
  <Override PartName="/xl/charts/chart35.xml" ContentType="application/vnd.openxmlformats-officedocument.drawingml.chart+xml"/>
  <Override PartName="/xl/charts/chart36.xml" ContentType="application/vnd.openxmlformats-officedocument.drawingml.chart+xml"/>
  <Override PartName="/xl/charts/chart37.xml" ContentType="application/vnd.openxmlformats-officedocument.drawingml.chart+xml"/>
  <Override PartName="/xl/charts/chart38.xml" ContentType="application/vnd.openxmlformats-officedocument.drawingml.chart+xml"/>
  <Override PartName="/xl/charts/chart39.xml" ContentType="application/vnd.openxmlformats-officedocument.drawingml.chart+xml"/>
  <Override PartName="/xl/charts/chart40.xml" ContentType="application/vnd.openxmlformats-officedocument.drawingml.chart+xml"/>
  <Override PartName="/xl/charts/chart41.xml" ContentType="application/vnd.openxmlformats-officedocument.drawingml.chart+xml"/>
  <Override PartName="/xl/charts/chart42.xml" ContentType="application/vnd.openxmlformats-officedocument.drawingml.chart+xml"/>
  <Override PartName="/xl/charts/chart43.xml" ContentType="application/vnd.openxmlformats-officedocument.drawingml.chart+xml"/>
  <Override PartName="/xl/charts/chart44.xml" ContentType="application/vnd.openxmlformats-officedocument.drawingml.chart+xml"/>
  <Override PartName="/xl/charts/chart45.xml" ContentType="application/vnd.openxmlformats-officedocument.drawingml.chart+xml"/>
  <Override PartName="/xl/charts/chart46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hidePivotFieldList="1" defaultThemeVersion="124226"/>
  <bookViews>
    <workbookView xWindow="480" yWindow="75" windowWidth="18195" windowHeight="11820"/>
  </bookViews>
  <sheets>
    <sheet name="Data" sheetId="1" r:id="rId1"/>
    <sheet name="Monthly" sheetId="3" r:id="rId2"/>
    <sheet name="MGraphs" sheetId="2" r:id="rId3"/>
    <sheet name="AGraphs" sheetId="5" r:id="rId4"/>
    <sheet name="Meta" sheetId="4" r:id="rId5"/>
  </sheets>
  <calcPr calcId="145621"/>
  <pivotCaches>
    <pivotCache cacheId="105" r:id="rId6"/>
    <pivotCache cacheId="114" r:id="rId7"/>
    <pivotCache cacheId="117" r:id="rId8"/>
  </pivotCaches>
</workbook>
</file>

<file path=xl/calcChain.xml><?xml version="1.0" encoding="utf-8"?>
<calcChain xmlns="http://schemas.openxmlformats.org/spreadsheetml/2006/main">
  <c r="Y2" i="3" l="1"/>
  <c r="BG2" i="3"/>
  <c r="D3" i="4"/>
  <c r="BS5" i="1"/>
  <c r="BS6" i="1"/>
  <c r="BT6" i="1"/>
  <c r="BU6" i="1"/>
  <c r="BV6" i="1"/>
  <c r="CN6" i="1" s="1"/>
  <c r="BW6" i="1"/>
  <c r="BX6" i="1"/>
  <c r="BY6" i="1"/>
  <c r="BZ6" i="1"/>
  <c r="CA6" i="1"/>
  <c r="CB6" i="1"/>
  <c r="CC6" i="1"/>
  <c r="CD6" i="1"/>
  <c r="CE6" i="1"/>
  <c r="CF6" i="1"/>
  <c r="CG6" i="1"/>
  <c r="CK6" i="1"/>
  <c r="CL6" i="1"/>
  <c r="CM6" i="1"/>
  <c r="CO6" i="1"/>
  <c r="CP6" i="1"/>
  <c r="BS7" i="1"/>
  <c r="BT7" i="1"/>
  <c r="BU7" i="1"/>
  <c r="BV7" i="1"/>
  <c r="CN7" i="1" s="1"/>
  <c r="BW7" i="1"/>
  <c r="BX7" i="1"/>
  <c r="BY7" i="1"/>
  <c r="BZ7" i="1"/>
  <c r="CA7" i="1"/>
  <c r="CB7" i="1"/>
  <c r="CC7" i="1"/>
  <c r="CD7" i="1"/>
  <c r="CE7" i="1"/>
  <c r="CF7" i="1"/>
  <c r="CG7" i="1"/>
  <c r="CK7" i="1"/>
  <c r="CL7" i="1"/>
  <c r="CM7" i="1"/>
  <c r="CO7" i="1"/>
  <c r="CP7" i="1"/>
  <c r="BS8" i="1"/>
  <c r="BT8" i="1"/>
  <c r="BU8" i="1"/>
  <c r="BV8" i="1"/>
  <c r="BW8" i="1"/>
  <c r="BX8" i="1"/>
  <c r="BY8" i="1"/>
  <c r="BZ8" i="1"/>
  <c r="CA8" i="1"/>
  <c r="CB8" i="1"/>
  <c r="CC8" i="1"/>
  <c r="CD8" i="1"/>
  <c r="CE8" i="1"/>
  <c r="CF8" i="1"/>
  <c r="CG8" i="1"/>
  <c r="CK8" i="1"/>
  <c r="CL8" i="1"/>
  <c r="CM8" i="1"/>
  <c r="CO8" i="1"/>
  <c r="CP8" i="1"/>
  <c r="BS9" i="1"/>
  <c r="BT9" i="1"/>
  <c r="BU9" i="1"/>
  <c r="BV9" i="1"/>
  <c r="BW9" i="1"/>
  <c r="BX9" i="1"/>
  <c r="BY9" i="1"/>
  <c r="BZ9" i="1"/>
  <c r="CA9" i="1"/>
  <c r="CB9" i="1"/>
  <c r="CC9" i="1"/>
  <c r="CE9" i="1"/>
  <c r="CF9" i="1"/>
  <c r="CG9" i="1"/>
  <c r="CK9" i="1"/>
  <c r="CL9" i="1"/>
  <c r="CM9" i="1"/>
  <c r="CO9" i="1"/>
  <c r="CP9" i="1"/>
  <c r="BS10" i="1"/>
  <c r="BT10" i="1"/>
  <c r="BU10" i="1"/>
  <c r="BV10" i="1"/>
  <c r="BW10" i="1"/>
  <c r="BX10" i="1"/>
  <c r="BY10" i="1"/>
  <c r="BZ10" i="1"/>
  <c r="CA10" i="1"/>
  <c r="CB10" i="1"/>
  <c r="CC10" i="1"/>
  <c r="CD10" i="1"/>
  <c r="CE10" i="1"/>
  <c r="CF10" i="1"/>
  <c r="CG10" i="1"/>
  <c r="CK10" i="1"/>
  <c r="CL10" i="1"/>
  <c r="CM10" i="1"/>
  <c r="CO10" i="1"/>
  <c r="CP10" i="1"/>
  <c r="BS11" i="1"/>
  <c r="BT11" i="1"/>
  <c r="BU11" i="1"/>
  <c r="BV11" i="1"/>
  <c r="BW11" i="1"/>
  <c r="BX11" i="1"/>
  <c r="BY11" i="1"/>
  <c r="BZ11" i="1"/>
  <c r="CA11" i="1"/>
  <c r="CB11" i="1"/>
  <c r="CC11" i="1"/>
  <c r="CD11" i="1"/>
  <c r="CE11" i="1"/>
  <c r="CF11" i="1"/>
  <c r="CG11" i="1"/>
  <c r="CK11" i="1"/>
  <c r="CL11" i="1"/>
  <c r="CM11" i="1"/>
  <c r="CO11" i="1"/>
  <c r="CP11" i="1"/>
  <c r="BS12" i="1"/>
  <c r="BT12" i="1"/>
  <c r="BU12" i="1"/>
  <c r="BV12" i="1"/>
  <c r="BW12" i="1"/>
  <c r="BX12" i="1"/>
  <c r="BY12" i="1"/>
  <c r="BZ12" i="1"/>
  <c r="CA12" i="1"/>
  <c r="CB12" i="1"/>
  <c r="CC12" i="1"/>
  <c r="CD12" i="1"/>
  <c r="CE12" i="1"/>
  <c r="CF12" i="1"/>
  <c r="CG12" i="1"/>
  <c r="CH12" i="1"/>
  <c r="CK12" i="1"/>
  <c r="CL12" i="1"/>
  <c r="CM12" i="1"/>
  <c r="CO12" i="1"/>
  <c r="CP12" i="1"/>
  <c r="BS13" i="1"/>
  <c r="BT13" i="1"/>
  <c r="BU13" i="1"/>
  <c r="BV13" i="1"/>
  <c r="BW13" i="1"/>
  <c r="BX13" i="1"/>
  <c r="BY13" i="1"/>
  <c r="BZ13" i="1"/>
  <c r="CA13" i="1"/>
  <c r="CB13" i="1"/>
  <c r="CC13" i="1"/>
  <c r="CD13" i="1"/>
  <c r="CE13" i="1"/>
  <c r="CF13" i="1"/>
  <c r="CG13" i="1"/>
  <c r="CH13" i="1"/>
  <c r="CK13" i="1"/>
  <c r="CL13" i="1"/>
  <c r="CM13" i="1"/>
  <c r="CO13" i="1"/>
  <c r="CP13" i="1"/>
  <c r="BS14" i="1"/>
  <c r="BT14" i="1"/>
  <c r="BU14" i="1"/>
  <c r="BV14" i="1"/>
  <c r="BW14" i="1"/>
  <c r="CN14" i="1" s="1"/>
  <c r="BX14" i="1"/>
  <c r="BY14" i="1"/>
  <c r="BZ14" i="1"/>
  <c r="CA14" i="1"/>
  <c r="CB14" i="1"/>
  <c r="CC14" i="1"/>
  <c r="CD14" i="1"/>
  <c r="CE14" i="1"/>
  <c r="CF14" i="1"/>
  <c r="CG14" i="1"/>
  <c r="CH14" i="1"/>
  <c r="CK14" i="1"/>
  <c r="CL14" i="1"/>
  <c r="CM14" i="1"/>
  <c r="CO14" i="1"/>
  <c r="CP14" i="1"/>
  <c r="BS15" i="1"/>
  <c r="BT15" i="1"/>
  <c r="BU15" i="1"/>
  <c r="BV15" i="1"/>
  <c r="BW15" i="1"/>
  <c r="BX15" i="1"/>
  <c r="BY15" i="1"/>
  <c r="BZ15" i="1"/>
  <c r="CA15" i="1"/>
  <c r="CB15" i="1"/>
  <c r="CC15" i="1"/>
  <c r="CD15" i="1"/>
  <c r="CE15" i="1"/>
  <c r="CF15" i="1"/>
  <c r="CG15" i="1"/>
  <c r="CH15" i="1"/>
  <c r="CK15" i="1"/>
  <c r="CL15" i="1"/>
  <c r="CM15" i="1"/>
  <c r="CO15" i="1"/>
  <c r="CP15" i="1"/>
  <c r="BS16" i="1"/>
  <c r="BT16" i="1"/>
  <c r="BU16" i="1"/>
  <c r="BV16" i="1"/>
  <c r="BW16" i="1"/>
  <c r="BX16" i="1"/>
  <c r="BY16" i="1"/>
  <c r="BZ16" i="1"/>
  <c r="CA16" i="1"/>
  <c r="CB16" i="1"/>
  <c r="CC16" i="1"/>
  <c r="CD16" i="1"/>
  <c r="CG16" i="1"/>
  <c r="CH16" i="1"/>
  <c r="CK16" i="1"/>
  <c r="CL16" i="1"/>
  <c r="CM16" i="1"/>
  <c r="CO16" i="1"/>
  <c r="CP16" i="1"/>
  <c r="BS17" i="1"/>
  <c r="BT17" i="1"/>
  <c r="BU17" i="1"/>
  <c r="BV17" i="1"/>
  <c r="BW17" i="1"/>
  <c r="BX17" i="1"/>
  <c r="BY17" i="1"/>
  <c r="BZ17" i="1"/>
  <c r="CA17" i="1"/>
  <c r="CB17" i="1"/>
  <c r="CC17" i="1"/>
  <c r="CD17" i="1"/>
  <c r="CH17" i="1"/>
  <c r="CI17" i="1"/>
  <c r="CJ17" i="1"/>
  <c r="CK17" i="1"/>
  <c r="CL17" i="1"/>
  <c r="CM17" i="1"/>
  <c r="CO17" i="1"/>
  <c r="CP17" i="1"/>
  <c r="BS18" i="1"/>
  <c r="BU18" i="1"/>
  <c r="BV18" i="1"/>
  <c r="BW18" i="1"/>
  <c r="BX18" i="1"/>
  <c r="BY18" i="1"/>
  <c r="BZ18" i="1"/>
  <c r="CA18" i="1"/>
  <c r="CB18" i="1"/>
  <c r="CC18" i="1"/>
  <c r="CD18" i="1"/>
  <c r="CK18" i="1"/>
  <c r="CL18" i="1"/>
  <c r="CM18" i="1"/>
  <c r="CO18" i="1"/>
  <c r="CP18" i="1"/>
  <c r="BS19" i="1"/>
  <c r="BU19" i="1"/>
  <c r="BV19" i="1"/>
  <c r="BW19" i="1"/>
  <c r="BX19" i="1"/>
  <c r="BY19" i="1"/>
  <c r="BZ19" i="1"/>
  <c r="CA19" i="1"/>
  <c r="CB19" i="1"/>
  <c r="CC19" i="1"/>
  <c r="CD19" i="1"/>
  <c r="CK19" i="1"/>
  <c r="CL19" i="1"/>
  <c r="CM19" i="1"/>
  <c r="CO19" i="1"/>
  <c r="CP19" i="1"/>
  <c r="BS20" i="1"/>
  <c r="BU20" i="1"/>
  <c r="BV20" i="1"/>
  <c r="BW20" i="1"/>
  <c r="BX20" i="1"/>
  <c r="BY20" i="1"/>
  <c r="BZ20" i="1"/>
  <c r="CA20" i="1"/>
  <c r="CB20" i="1"/>
  <c r="CC20" i="1"/>
  <c r="CD20" i="1"/>
  <c r="CK20" i="1"/>
  <c r="CL20" i="1"/>
  <c r="CM20" i="1"/>
  <c r="CO20" i="1"/>
  <c r="CP20" i="1"/>
  <c r="BS21" i="1"/>
  <c r="BU21" i="1"/>
  <c r="BV21" i="1"/>
  <c r="BW21" i="1"/>
  <c r="BX21" i="1"/>
  <c r="BY21" i="1"/>
  <c r="BZ21" i="1"/>
  <c r="CA21" i="1"/>
  <c r="CB21" i="1"/>
  <c r="CC21" i="1"/>
  <c r="CD21" i="1"/>
  <c r="CK21" i="1"/>
  <c r="CL21" i="1"/>
  <c r="CM21" i="1"/>
  <c r="CN21" i="1"/>
  <c r="CO21" i="1"/>
  <c r="CP21" i="1"/>
  <c r="BS22" i="1"/>
  <c r="BU22" i="1"/>
  <c r="BV22" i="1"/>
  <c r="BW22" i="1"/>
  <c r="CN22" i="1" s="1"/>
  <c r="BX22" i="1"/>
  <c r="BY22" i="1"/>
  <c r="BZ22" i="1"/>
  <c r="CA22" i="1"/>
  <c r="CB22" i="1"/>
  <c r="CC22" i="1"/>
  <c r="CD22" i="1"/>
  <c r="CK22" i="1"/>
  <c r="CL22" i="1"/>
  <c r="CM22" i="1"/>
  <c r="CO22" i="1"/>
  <c r="CP22" i="1"/>
  <c r="BS23" i="1"/>
  <c r="CN17" i="1" l="1"/>
  <c r="CN16" i="1"/>
  <c r="CN20" i="1"/>
  <c r="CN19" i="1"/>
  <c r="CN18" i="1"/>
  <c r="CN12" i="1"/>
  <c r="CN9" i="1"/>
  <c r="CN13" i="1"/>
  <c r="CN8" i="1"/>
  <c r="CN15" i="1"/>
  <c r="CN11" i="1"/>
  <c r="CN10" i="1"/>
  <c r="S6589" i="1" l="1"/>
  <c r="S6588" i="1"/>
  <c r="S6587" i="1"/>
  <c r="S6586" i="1"/>
  <c r="S6585" i="1"/>
  <c r="S6584" i="1"/>
  <c r="S6583" i="1"/>
  <c r="S6582" i="1"/>
  <c r="S6581" i="1"/>
  <c r="S6580" i="1"/>
  <c r="S6579" i="1"/>
  <c r="S6578" i="1"/>
  <c r="S6577" i="1"/>
  <c r="S6576" i="1"/>
  <c r="S6575" i="1"/>
  <c r="S6574" i="1"/>
  <c r="S6573" i="1"/>
  <c r="S6572" i="1"/>
  <c r="S6571" i="1"/>
  <c r="S6570" i="1"/>
  <c r="S6569" i="1"/>
  <c r="S6568" i="1"/>
  <c r="S6567" i="1"/>
  <c r="S6566" i="1"/>
  <c r="S6565" i="1"/>
  <c r="S6564" i="1"/>
  <c r="S6563" i="1"/>
  <c r="S6562" i="1"/>
  <c r="S6561" i="1"/>
  <c r="S6560" i="1"/>
  <c r="S6559" i="1"/>
  <c r="S6558" i="1"/>
  <c r="S6557" i="1"/>
  <c r="S6556" i="1"/>
  <c r="S6555" i="1"/>
  <c r="S6554" i="1"/>
  <c r="S6553" i="1"/>
  <c r="S6552" i="1"/>
  <c r="S6551" i="1"/>
  <c r="S6550" i="1"/>
  <c r="S6549" i="1"/>
  <c r="S6548" i="1"/>
  <c r="S6547" i="1"/>
  <c r="S6546" i="1"/>
  <c r="S6545" i="1"/>
  <c r="S6544" i="1"/>
  <c r="S6543" i="1"/>
  <c r="S6542" i="1"/>
  <c r="S6541" i="1"/>
  <c r="S6540" i="1"/>
  <c r="S6539" i="1"/>
  <c r="S6538" i="1"/>
  <c r="S6537" i="1"/>
  <c r="S6536" i="1"/>
  <c r="S6535" i="1"/>
  <c r="S6534" i="1"/>
  <c r="S6533" i="1"/>
  <c r="S6532" i="1"/>
  <c r="S6531" i="1"/>
  <c r="S6530" i="1"/>
  <c r="S6529" i="1"/>
  <c r="S6528" i="1"/>
  <c r="S6527" i="1"/>
  <c r="S6526" i="1"/>
  <c r="S6525" i="1"/>
  <c r="S6524" i="1"/>
  <c r="S6523" i="1"/>
  <c r="S6522" i="1"/>
  <c r="S6521" i="1"/>
  <c r="S6520" i="1"/>
  <c r="S6519" i="1"/>
  <c r="S6518" i="1"/>
  <c r="S6517" i="1"/>
  <c r="S6516" i="1"/>
  <c r="S6515" i="1"/>
  <c r="S6514" i="1"/>
  <c r="S6513" i="1"/>
  <c r="S6512" i="1"/>
  <c r="S6511" i="1"/>
  <c r="S6510" i="1"/>
  <c r="S6509" i="1"/>
  <c r="S6508" i="1"/>
  <c r="S6507" i="1"/>
  <c r="S6506" i="1"/>
  <c r="S6505" i="1"/>
  <c r="S6504" i="1"/>
  <c r="S6503" i="1"/>
  <c r="S6502" i="1"/>
  <c r="S6501" i="1"/>
  <c r="S6500" i="1"/>
  <c r="S6499" i="1"/>
  <c r="S6498" i="1"/>
  <c r="S6497" i="1"/>
  <c r="S6496" i="1"/>
  <c r="S6495" i="1"/>
  <c r="S6494" i="1"/>
  <c r="S6493" i="1"/>
  <c r="S6492" i="1"/>
  <c r="S6491" i="1"/>
  <c r="S6490" i="1"/>
  <c r="S6489" i="1"/>
  <c r="S6488" i="1"/>
  <c r="S6487" i="1"/>
  <c r="S6486" i="1"/>
  <c r="S6485" i="1"/>
  <c r="S6484" i="1"/>
  <c r="S6483" i="1"/>
  <c r="S6482" i="1"/>
  <c r="S6481" i="1"/>
  <c r="S6480" i="1"/>
  <c r="S6479" i="1"/>
  <c r="S6478" i="1"/>
  <c r="S6477" i="1"/>
  <c r="S6476" i="1"/>
  <c r="S6475" i="1"/>
  <c r="S6474" i="1"/>
  <c r="S6473" i="1"/>
  <c r="S6472" i="1"/>
  <c r="S6471" i="1"/>
  <c r="S6470" i="1"/>
  <c r="S6469" i="1"/>
  <c r="S6468" i="1"/>
  <c r="S6467" i="1"/>
  <c r="S6466" i="1"/>
  <c r="S6465" i="1"/>
  <c r="S6464" i="1"/>
  <c r="S6463" i="1"/>
  <c r="S6462" i="1"/>
  <c r="S6461" i="1"/>
  <c r="S6460" i="1"/>
  <c r="S6459" i="1"/>
  <c r="S6458" i="1"/>
  <c r="S6457" i="1"/>
  <c r="S6456" i="1"/>
  <c r="S6455" i="1"/>
  <c r="S6454" i="1"/>
  <c r="S6453" i="1"/>
  <c r="S6452" i="1"/>
  <c r="S6451" i="1"/>
  <c r="S6450" i="1"/>
  <c r="S6449" i="1"/>
  <c r="S6448" i="1"/>
  <c r="S6447" i="1"/>
  <c r="S6446" i="1"/>
  <c r="S6445" i="1"/>
  <c r="S6444" i="1"/>
  <c r="S6443" i="1"/>
  <c r="S6442" i="1"/>
  <c r="S6441" i="1"/>
  <c r="S6440" i="1"/>
  <c r="S6439" i="1"/>
  <c r="S6438" i="1"/>
  <c r="S6437" i="1"/>
  <c r="S6436" i="1"/>
  <c r="S6435" i="1"/>
  <c r="S6434" i="1"/>
  <c r="S6433" i="1"/>
  <c r="S6432" i="1"/>
  <c r="S6431" i="1"/>
  <c r="S6430" i="1"/>
  <c r="S6429" i="1"/>
  <c r="S6428" i="1"/>
  <c r="S6427" i="1"/>
  <c r="S6426" i="1"/>
  <c r="S6425" i="1"/>
  <c r="S6424" i="1"/>
  <c r="S6423" i="1"/>
  <c r="S6422" i="1"/>
  <c r="S6421" i="1"/>
  <c r="S6420" i="1"/>
  <c r="S6419" i="1"/>
  <c r="S6418" i="1"/>
  <c r="S6417" i="1"/>
  <c r="S6416" i="1"/>
  <c r="S6415" i="1"/>
  <c r="S6414" i="1"/>
  <c r="S6413" i="1"/>
  <c r="S6412" i="1"/>
  <c r="S6411" i="1"/>
  <c r="S6410" i="1"/>
  <c r="S6409" i="1"/>
  <c r="S6408" i="1"/>
  <c r="S6407" i="1"/>
  <c r="S6406" i="1"/>
  <c r="S6405" i="1"/>
  <c r="S6404" i="1"/>
  <c r="S6403" i="1"/>
  <c r="S6402" i="1"/>
  <c r="S6401" i="1"/>
  <c r="S6400" i="1"/>
  <c r="S6399" i="1"/>
  <c r="S6398" i="1"/>
  <c r="S6397" i="1"/>
  <c r="S6396" i="1"/>
  <c r="S6395" i="1"/>
  <c r="S6394" i="1"/>
  <c r="S6393" i="1"/>
  <c r="S6392" i="1"/>
  <c r="S6391" i="1"/>
  <c r="S6390" i="1"/>
  <c r="S6389" i="1"/>
  <c r="S6388" i="1"/>
  <c r="S6387" i="1"/>
  <c r="S6386" i="1"/>
  <c r="S6385" i="1"/>
  <c r="S6384" i="1"/>
  <c r="S6383" i="1"/>
  <c r="S6382" i="1"/>
  <c r="S6381" i="1"/>
  <c r="S6380" i="1"/>
  <c r="S6379" i="1"/>
  <c r="S6378" i="1"/>
  <c r="S6377" i="1"/>
  <c r="S6376" i="1"/>
  <c r="S6375" i="1"/>
  <c r="S6374" i="1"/>
  <c r="S6373" i="1"/>
  <c r="S6372" i="1"/>
  <c r="S6371" i="1"/>
  <c r="S6370" i="1"/>
  <c r="S6369" i="1"/>
  <c r="S6368" i="1"/>
  <c r="S6367" i="1"/>
  <c r="S6366" i="1"/>
  <c r="S6365" i="1"/>
  <c r="S6364" i="1"/>
  <c r="S6363" i="1"/>
  <c r="S6362" i="1"/>
  <c r="S6361" i="1"/>
  <c r="S6360" i="1"/>
  <c r="S6359" i="1"/>
  <c r="S6358" i="1"/>
  <c r="S6357" i="1"/>
  <c r="S6356" i="1"/>
  <c r="S6355" i="1"/>
  <c r="S6354" i="1"/>
  <c r="S6353" i="1"/>
  <c r="S6352" i="1"/>
  <c r="S6351" i="1"/>
  <c r="S6350" i="1"/>
  <c r="S6349" i="1"/>
  <c r="S6348" i="1"/>
  <c r="S6347" i="1"/>
  <c r="S6346" i="1"/>
  <c r="S6345" i="1"/>
  <c r="S6344" i="1"/>
  <c r="S6343" i="1"/>
  <c r="S6342" i="1"/>
  <c r="S6341" i="1"/>
  <c r="S6340" i="1"/>
  <c r="S6339" i="1"/>
  <c r="S6338" i="1"/>
  <c r="S6337" i="1"/>
  <c r="S6336" i="1"/>
  <c r="S6335" i="1"/>
  <c r="S6334" i="1"/>
  <c r="S6333" i="1"/>
  <c r="S6332" i="1"/>
  <c r="S6331" i="1"/>
  <c r="S6330" i="1"/>
  <c r="S6329" i="1"/>
  <c r="S6328" i="1"/>
  <c r="S6327" i="1"/>
  <c r="S6326" i="1"/>
  <c r="S6325" i="1"/>
  <c r="S6324" i="1"/>
  <c r="S6323" i="1"/>
  <c r="S6322" i="1"/>
  <c r="S6321" i="1"/>
  <c r="S6320" i="1"/>
  <c r="S6319" i="1"/>
  <c r="S6318" i="1"/>
  <c r="S6317" i="1"/>
  <c r="S6316" i="1"/>
  <c r="S6315" i="1"/>
  <c r="S6314" i="1"/>
  <c r="S6313" i="1"/>
  <c r="S6312" i="1"/>
  <c r="S6311" i="1"/>
  <c r="S6310" i="1"/>
  <c r="S6309" i="1"/>
  <c r="S6308" i="1"/>
  <c r="S6307" i="1"/>
  <c r="S6306" i="1"/>
  <c r="S6305" i="1"/>
  <c r="S6304" i="1"/>
  <c r="S6303" i="1"/>
  <c r="S6302" i="1"/>
  <c r="S6301" i="1"/>
  <c r="S6300" i="1"/>
  <c r="S6299" i="1"/>
  <c r="S6298" i="1"/>
  <c r="S6297" i="1"/>
  <c r="S6296" i="1"/>
  <c r="S6295" i="1"/>
  <c r="S6294" i="1"/>
  <c r="S6293" i="1"/>
  <c r="S6292" i="1"/>
  <c r="S6291" i="1"/>
  <c r="S6290" i="1"/>
  <c r="S6289" i="1"/>
  <c r="S6288" i="1"/>
  <c r="S6287" i="1"/>
  <c r="S6286" i="1"/>
  <c r="S6285" i="1"/>
  <c r="S6284" i="1"/>
  <c r="S6283" i="1"/>
  <c r="S6282" i="1"/>
  <c r="S6281" i="1"/>
  <c r="S6280" i="1"/>
  <c r="S6279" i="1"/>
  <c r="S6278" i="1"/>
  <c r="S6277" i="1"/>
  <c r="S6276" i="1"/>
  <c r="S6275" i="1"/>
  <c r="S6274" i="1"/>
  <c r="S6273" i="1"/>
  <c r="S6272" i="1"/>
  <c r="S6271" i="1"/>
  <c r="S6270" i="1"/>
  <c r="S6269" i="1"/>
  <c r="S6268" i="1"/>
  <c r="S6267" i="1"/>
  <c r="S6266" i="1"/>
  <c r="S6265" i="1"/>
  <c r="S6264" i="1"/>
  <c r="S6263" i="1"/>
  <c r="S6262" i="1"/>
  <c r="S6261" i="1"/>
  <c r="S6260" i="1"/>
  <c r="S6259" i="1"/>
  <c r="S6258" i="1"/>
  <c r="S6257" i="1"/>
  <c r="S6256" i="1"/>
  <c r="S6255" i="1"/>
  <c r="S6254" i="1"/>
  <c r="S6253" i="1"/>
  <c r="S6252" i="1"/>
  <c r="S6251" i="1"/>
  <c r="S6250" i="1"/>
  <c r="S6249" i="1"/>
  <c r="S6248" i="1"/>
  <c r="S6247" i="1"/>
  <c r="S6246" i="1"/>
  <c r="S6245" i="1"/>
  <c r="S6244" i="1"/>
  <c r="S6243" i="1"/>
  <c r="S6242" i="1"/>
  <c r="S6241" i="1"/>
  <c r="S6240" i="1"/>
  <c r="S6239" i="1"/>
  <c r="S6238" i="1"/>
  <c r="S6237" i="1"/>
  <c r="S6236" i="1"/>
  <c r="S6235" i="1"/>
  <c r="S6234" i="1"/>
  <c r="S6233" i="1"/>
  <c r="S6232" i="1"/>
  <c r="S6231" i="1"/>
  <c r="S6230" i="1"/>
  <c r="S6229" i="1"/>
  <c r="S6228" i="1"/>
  <c r="S6227" i="1"/>
  <c r="S6226" i="1"/>
  <c r="S6225" i="1"/>
  <c r="S6224" i="1"/>
  <c r="S6223" i="1"/>
  <c r="S6222" i="1"/>
  <c r="S6221" i="1"/>
  <c r="S6220" i="1"/>
  <c r="S6219" i="1"/>
  <c r="S6218" i="1"/>
  <c r="S6217" i="1"/>
  <c r="S6216" i="1"/>
  <c r="S6215" i="1"/>
  <c r="S6214" i="1"/>
  <c r="S6213" i="1"/>
  <c r="S6212" i="1"/>
  <c r="S6211" i="1"/>
  <c r="S6210" i="1"/>
  <c r="S6209" i="1"/>
  <c r="S6208" i="1"/>
  <c r="S6207" i="1"/>
  <c r="S6206" i="1"/>
  <c r="S6205" i="1"/>
  <c r="S6204" i="1"/>
  <c r="S6203" i="1"/>
  <c r="S6202" i="1"/>
  <c r="S6201" i="1"/>
  <c r="S6200" i="1"/>
  <c r="S6199" i="1"/>
  <c r="S6198" i="1"/>
  <c r="S6197" i="1"/>
  <c r="S6196" i="1"/>
  <c r="S6195" i="1"/>
  <c r="S6194" i="1"/>
  <c r="S6193" i="1"/>
  <c r="S6192" i="1"/>
  <c r="S6191" i="1"/>
  <c r="S6190" i="1"/>
  <c r="S6189" i="1"/>
  <c r="S6188" i="1"/>
  <c r="S6187" i="1"/>
  <c r="S6186" i="1"/>
  <c r="S6185" i="1"/>
  <c r="S6184" i="1"/>
  <c r="S6183" i="1"/>
  <c r="S6182" i="1"/>
  <c r="S6181" i="1"/>
  <c r="S6180" i="1"/>
  <c r="S6179" i="1"/>
  <c r="S6178" i="1"/>
  <c r="S6177" i="1"/>
  <c r="S6176" i="1"/>
  <c r="S6175" i="1"/>
  <c r="S6174" i="1"/>
  <c r="S6173" i="1"/>
  <c r="S6172" i="1"/>
  <c r="S6171" i="1"/>
  <c r="S6170" i="1"/>
  <c r="S6169" i="1"/>
  <c r="S6168" i="1"/>
  <c r="S6167" i="1"/>
  <c r="S6166" i="1"/>
  <c r="S6165" i="1"/>
  <c r="S6164" i="1"/>
  <c r="S6163" i="1"/>
  <c r="S6162" i="1"/>
  <c r="S6161" i="1"/>
  <c r="S6160" i="1"/>
  <c r="S6159" i="1"/>
  <c r="S6158" i="1"/>
  <c r="S6157" i="1"/>
  <c r="S6156" i="1"/>
  <c r="S6155" i="1"/>
  <c r="S6154" i="1"/>
  <c r="S6153" i="1"/>
  <c r="S6152" i="1"/>
  <c r="S6151" i="1"/>
  <c r="S6150" i="1"/>
  <c r="S6149" i="1"/>
  <c r="S6148" i="1"/>
  <c r="S6147" i="1"/>
  <c r="S6146" i="1"/>
  <c r="S6145" i="1"/>
  <c r="S6144" i="1"/>
  <c r="S6143" i="1"/>
  <c r="S6142" i="1"/>
  <c r="S6141" i="1"/>
  <c r="S6140" i="1"/>
  <c r="S6139" i="1"/>
  <c r="S6138" i="1"/>
  <c r="S6137" i="1"/>
  <c r="S6136" i="1"/>
  <c r="S6135" i="1"/>
  <c r="S6134" i="1"/>
  <c r="S6133" i="1"/>
  <c r="S6132" i="1"/>
  <c r="S6131" i="1"/>
  <c r="S6130" i="1"/>
  <c r="S6129" i="1"/>
  <c r="S6128" i="1"/>
  <c r="S6127" i="1"/>
  <c r="S6126" i="1"/>
  <c r="S6125" i="1"/>
  <c r="S6124" i="1"/>
  <c r="S6123" i="1"/>
  <c r="S6122" i="1"/>
  <c r="S6121" i="1"/>
  <c r="S6120" i="1"/>
  <c r="S6119" i="1"/>
  <c r="S6118" i="1"/>
  <c r="S6117" i="1"/>
  <c r="S6116" i="1"/>
  <c r="S6115" i="1"/>
  <c r="S6114" i="1"/>
  <c r="S6113" i="1"/>
  <c r="S6112" i="1"/>
  <c r="S6111" i="1"/>
  <c r="S6110" i="1"/>
  <c r="S6109" i="1"/>
  <c r="S6108" i="1"/>
  <c r="S6107" i="1"/>
  <c r="S6106" i="1"/>
  <c r="S6105" i="1"/>
  <c r="S6104" i="1"/>
  <c r="S6103" i="1"/>
  <c r="S6102" i="1"/>
  <c r="S6101" i="1"/>
  <c r="S6100" i="1"/>
  <c r="S6099" i="1"/>
  <c r="S6098" i="1"/>
  <c r="S6097" i="1"/>
  <c r="S6096" i="1"/>
  <c r="S6095" i="1"/>
  <c r="S6094" i="1"/>
  <c r="S6093" i="1"/>
  <c r="S6092" i="1"/>
  <c r="S6091" i="1"/>
  <c r="S6090" i="1"/>
  <c r="S6089" i="1"/>
  <c r="S6088" i="1"/>
  <c r="S6087" i="1"/>
  <c r="S6086" i="1"/>
  <c r="S6085" i="1"/>
  <c r="S6084" i="1"/>
  <c r="S6083" i="1"/>
  <c r="S6082" i="1"/>
  <c r="S6081" i="1"/>
  <c r="S6080" i="1"/>
  <c r="S6079" i="1"/>
  <c r="S6078" i="1"/>
  <c r="S6077" i="1"/>
  <c r="S6076" i="1"/>
  <c r="S6075" i="1"/>
  <c r="S6074" i="1"/>
  <c r="S6073" i="1"/>
  <c r="S6072" i="1"/>
  <c r="S6071" i="1"/>
  <c r="S6070" i="1"/>
  <c r="S6069" i="1"/>
  <c r="S6068" i="1"/>
  <c r="S6067" i="1"/>
  <c r="S6066" i="1"/>
  <c r="S6065" i="1"/>
  <c r="S6064" i="1"/>
  <c r="S6063" i="1"/>
  <c r="S6062" i="1"/>
  <c r="S6061" i="1"/>
  <c r="S6060" i="1"/>
  <c r="S6059" i="1"/>
  <c r="S6058" i="1"/>
  <c r="S6057" i="1"/>
  <c r="S6056" i="1"/>
  <c r="S6055" i="1"/>
  <c r="S6054" i="1"/>
  <c r="S6053" i="1"/>
  <c r="S6052" i="1"/>
  <c r="S6051" i="1"/>
  <c r="S6050" i="1"/>
  <c r="S6049" i="1"/>
  <c r="S6048" i="1"/>
  <c r="S6047" i="1"/>
  <c r="S6046" i="1"/>
  <c r="S6045" i="1"/>
  <c r="S6044" i="1"/>
  <c r="S6043" i="1"/>
  <c r="S6042" i="1"/>
  <c r="S6041" i="1"/>
  <c r="S6040" i="1"/>
  <c r="S6039" i="1"/>
  <c r="S6038" i="1"/>
  <c r="S6037" i="1"/>
  <c r="S6036" i="1"/>
  <c r="S6035" i="1"/>
  <c r="S6034" i="1"/>
  <c r="S6033" i="1"/>
  <c r="S6032" i="1"/>
  <c r="S6031" i="1"/>
  <c r="S6030" i="1"/>
  <c r="S6029" i="1"/>
  <c r="S6028" i="1"/>
  <c r="S6027" i="1"/>
  <c r="S6026" i="1"/>
  <c r="S6025" i="1"/>
  <c r="S6024" i="1"/>
  <c r="S6023" i="1"/>
  <c r="S6022" i="1"/>
  <c r="S6021" i="1"/>
  <c r="S6020" i="1"/>
  <c r="S6019" i="1"/>
  <c r="S6018" i="1"/>
  <c r="S6017" i="1"/>
  <c r="S6016" i="1"/>
  <c r="S6015" i="1"/>
  <c r="S6014" i="1"/>
  <c r="S6013" i="1"/>
  <c r="S6012" i="1"/>
  <c r="S6011" i="1"/>
  <c r="S6010" i="1"/>
  <c r="S6009" i="1"/>
  <c r="S6008" i="1"/>
  <c r="S6007" i="1"/>
  <c r="S6006" i="1"/>
  <c r="S6005" i="1"/>
  <c r="S6004" i="1"/>
  <c r="S6003" i="1"/>
  <c r="S6002" i="1"/>
  <c r="S6001" i="1"/>
  <c r="S6000" i="1"/>
  <c r="S5999" i="1"/>
  <c r="S5998" i="1"/>
  <c r="S5997" i="1"/>
  <c r="S5996" i="1"/>
  <c r="S5995" i="1"/>
  <c r="S5994" i="1"/>
  <c r="S5993" i="1"/>
  <c r="S5992" i="1"/>
  <c r="S5991" i="1"/>
  <c r="S5990" i="1"/>
  <c r="S5989" i="1"/>
  <c r="S5988" i="1"/>
  <c r="S5987" i="1"/>
  <c r="S5986" i="1"/>
  <c r="S5985" i="1"/>
  <c r="S5984" i="1"/>
  <c r="S5983" i="1"/>
  <c r="S5982" i="1"/>
  <c r="S5981" i="1"/>
  <c r="S5980" i="1"/>
  <c r="S5979" i="1"/>
  <c r="S5978" i="1"/>
  <c r="S5977" i="1"/>
  <c r="S5976" i="1"/>
  <c r="S5975" i="1"/>
  <c r="S5974" i="1"/>
  <c r="S5973" i="1"/>
  <c r="S5972" i="1"/>
  <c r="S5971" i="1"/>
  <c r="S5970" i="1"/>
  <c r="S5969" i="1"/>
  <c r="S5968" i="1"/>
  <c r="S5967" i="1"/>
  <c r="S5966" i="1"/>
  <c r="S5965" i="1"/>
  <c r="S5964" i="1"/>
  <c r="S5963" i="1"/>
  <c r="S5962" i="1"/>
  <c r="S5961" i="1"/>
  <c r="S5960" i="1"/>
  <c r="S5959" i="1"/>
  <c r="S5958" i="1"/>
  <c r="S5957" i="1"/>
  <c r="S5956" i="1"/>
  <c r="S5955" i="1"/>
  <c r="S5954" i="1"/>
  <c r="S5953" i="1"/>
  <c r="S5952" i="1"/>
  <c r="S5951" i="1"/>
  <c r="S5950" i="1"/>
  <c r="S5949" i="1"/>
  <c r="S5948" i="1"/>
  <c r="S5947" i="1"/>
  <c r="S5946" i="1"/>
  <c r="S5945" i="1"/>
  <c r="S5944" i="1"/>
  <c r="S5943" i="1"/>
  <c r="S5942" i="1"/>
  <c r="S5941" i="1"/>
  <c r="S5940" i="1"/>
  <c r="S5939" i="1"/>
  <c r="S5938" i="1"/>
  <c r="S5937" i="1"/>
  <c r="S5936" i="1"/>
  <c r="S5935" i="1"/>
  <c r="S5934" i="1"/>
  <c r="S5933" i="1"/>
  <c r="S5932" i="1"/>
  <c r="S5931" i="1"/>
  <c r="S5930" i="1"/>
  <c r="S5929" i="1"/>
  <c r="S5928" i="1"/>
  <c r="S5927" i="1"/>
  <c r="S5926" i="1"/>
  <c r="S5925" i="1"/>
  <c r="S5924" i="1"/>
  <c r="S5923" i="1"/>
  <c r="S5922" i="1"/>
  <c r="S5921" i="1"/>
  <c r="S5920" i="1"/>
  <c r="S5919" i="1"/>
  <c r="S5918" i="1"/>
  <c r="S5917" i="1"/>
  <c r="S5916" i="1"/>
  <c r="S5915" i="1"/>
  <c r="S5914" i="1"/>
  <c r="S5913" i="1"/>
  <c r="S5912" i="1"/>
  <c r="S5911" i="1"/>
  <c r="S5910" i="1"/>
  <c r="S5909" i="1"/>
  <c r="S5908" i="1"/>
  <c r="S5907" i="1"/>
  <c r="S5906" i="1"/>
  <c r="S5905" i="1"/>
  <c r="S5904" i="1"/>
  <c r="S5903" i="1"/>
  <c r="S5902" i="1"/>
  <c r="S5901" i="1"/>
  <c r="S5900" i="1"/>
  <c r="S5899" i="1"/>
  <c r="S5898" i="1"/>
  <c r="S5897" i="1"/>
  <c r="S5896" i="1"/>
  <c r="S5895" i="1"/>
  <c r="S5894" i="1"/>
  <c r="S5893" i="1"/>
  <c r="S5892" i="1"/>
  <c r="S5891" i="1"/>
  <c r="S5890" i="1"/>
  <c r="S5889" i="1"/>
  <c r="S5888" i="1"/>
  <c r="S5887" i="1"/>
  <c r="S5886" i="1"/>
  <c r="S5885" i="1"/>
  <c r="S5884" i="1"/>
  <c r="S5883" i="1"/>
  <c r="S5882" i="1"/>
  <c r="S5881" i="1"/>
  <c r="S5880" i="1"/>
  <c r="S5879" i="1"/>
  <c r="S5878" i="1"/>
  <c r="S5877" i="1"/>
  <c r="S5876" i="1"/>
  <c r="S5875" i="1"/>
  <c r="S5874" i="1"/>
  <c r="S5873" i="1"/>
  <c r="S5872" i="1"/>
  <c r="S5871" i="1"/>
  <c r="S5870" i="1"/>
  <c r="S5869" i="1"/>
  <c r="S5868" i="1"/>
  <c r="S5867" i="1"/>
  <c r="S5866" i="1"/>
  <c r="S5865" i="1"/>
  <c r="S5864" i="1"/>
  <c r="S5863" i="1"/>
  <c r="S5862" i="1"/>
  <c r="S5861" i="1"/>
  <c r="S5860" i="1"/>
  <c r="S5859" i="1"/>
  <c r="S5858" i="1"/>
  <c r="S5857" i="1"/>
  <c r="S5856" i="1"/>
  <c r="S5855" i="1"/>
  <c r="S5854" i="1"/>
  <c r="S5853" i="1"/>
  <c r="S5852" i="1"/>
  <c r="S5851" i="1"/>
  <c r="S5850" i="1"/>
  <c r="S5849" i="1"/>
  <c r="S5848" i="1"/>
  <c r="S5847" i="1"/>
  <c r="S5846" i="1"/>
  <c r="S5845" i="1"/>
  <c r="S5844" i="1"/>
  <c r="S5843" i="1"/>
  <c r="S5842" i="1"/>
  <c r="S5841" i="1"/>
  <c r="S5840" i="1"/>
  <c r="S5839" i="1"/>
  <c r="S5838" i="1"/>
  <c r="S5837" i="1"/>
  <c r="S5836" i="1"/>
  <c r="S5835" i="1"/>
  <c r="S5834" i="1"/>
  <c r="S5833" i="1"/>
  <c r="S5832" i="1"/>
  <c r="S5831" i="1"/>
  <c r="S5830" i="1"/>
  <c r="S5829" i="1"/>
  <c r="S5828" i="1"/>
  <c r="S5827" i="1"/>
  <c r="S5826" i="1"/>
  <c r="S5825" i="1"/>
  <c r="S5824" i="1"/>
  <c r="S5823" i="1"/>
  <c r="S5822" i="1"/>
  <c r="S5821" i="1"/>
  <c r="S5820" i="1"/>
  <c r="S5819" i="1"/>
  <c r="S5818" i="1"/>
  <c r="S5817" i="1"/>
  <c r="S5816" i="1"/>
  <c r="S5815" i="1"/>
  <c r="S5814" i="1"/>
  <c r="S5813" i="1"/>
  <c r="S5812" i="1"/>
  <c r="S5811" i="1"/>
  <c r="S5810" i="1"/>
  <c r="S5809" i="1"/>
  <c r="S5808" i="1"/>
  <c r="S5807" i="1"/>
  <c r="S5806" i="1"/>
  <c r="S5805" i="1"/>
  <c r="S5804" i="1"/>
  <c r="S5803" i="1"/>
  <c r="S5802" i="1"/>
  <c r="S5801" i="1"/>
  <c r="S5800" i="1"/>
  <c r="S5799" i="1"/>
  <c r="S5798" i="1"/>
  <c r="S5797" i="1"/>
  <c r="S5796" i="1"/>
  <c r="S5795" i="1"/>
  <c r="S5794" i="1"/>
  <c r="S5793" i="1"/>
  <c r="S5792" i="1"/>
  <c r="S5791" i="1"/>
  <c r="S5790" i="1"/>
  <c r="S5789" i="1"/>
  <c r="S5788" i="1"/>
  <c r="S5787" i="1"/>
  <c r="S5786" i="1"/>
  <c r="S5785" i="1"/>
  <c r="S5784" i="1"/>
  <c r="S5783" i="1"/>
  <c r="S5782" i="1"/>
  <c r="S5781" i="1"/>
  <c r="S5780" i="1"/>
  <c r="S5779" i="1"/>
  <c r="S5778" i="1"/>
  <c r="S5777" i="1"/>
  <c r="S5776" i="1"/>
  <c r="S5775" i="1"/>
  <c r="S5774" i="1"/>
  <c r="S5773" i="1"/>
  <c r="S5772" i="1"/>
  <c r="S5771" i="1"/>
  <c r="S5770" i="1"/>
  <c r="S5769" i="1"/>
  <c r="S5768" i="1"/>
  <c r="S5767" i="1"/>
  <c r="S5766" i="1"/>
  <c r="S5765" i="1"/>
  <c r="S5764" i="1"/>
  <c r="S5763" i="1"/>
  <c r="S5762" i="1"/>
  <c r="S5761" i="1"/>
  <c r="S5760" i="1"/>
  <c r="S5759" i="1"/>
  <c r="S5758" i="1"/>
  <c r="S5757" i="1"/>
  <c r="S5756" i="1"/>
  <c r="S5755" i="1"/>
  <c r="S5754" i="1"/>
  <c r="S5753" i="1"/>
  <c r="S5752" i="1"/>
  <c r="S5751" i="1"/>
  <c r="S5750" i="1"/>
  <c r="S5749" i="1"/>
  <c r="S5748" i="1"/>
  <c r="S5747" i="1"/>
  <c r="S5746" i="1"/>
  <c r="S5745" i="1"/>
  <c r="S5744" i="1"/>
  <c r="S5743" i="1"/>
  <c r="S5742" i="1"/>
  <c r="S5741" i="1"/>
  <c r="S5740" i="1"/>
  <c r="S5739" i="1"/>
  <c r="S5738" i="1"/>
  <c r="S5737" i="1"/>
  <c r="S5736" i="1"/>
  <c r="S5735" i="1"/>
  <c r="S5734" i="1"/>
  <c r="S5733" i="1"/>
  <c r="S5732" i="1"/>
  <c r="S5731" i="1"/>
  <c r="S5730" i="1"/>
  <c r="S5729" i="1"/>
  <c r="S5728" i="1"/>
  <c r="S5727" i="1"/>
  <c r="S5726" i="1"/>
  <c r="S5725" i="1"/>
  <c r="S5724" i="1"/>
  <c r="S5723" i="1"/>
  <c r="S5722" i="1"/>
  <c r="S5721" i="1"/>
  <c r="S5720" i="1"/>
  <c r="S5719" i="1"/>
  <c r="S5718" i="1"/>
  <c r="S5717" i="1"/>
  <c r="S5716" i="1"/>
  <c r="S5715" i="1"/>
  <c r="S5714" i="1"/>
  <c r="S5713" i="1"/>
  <c r="S5712" i="1"/>
  <c r="S5711" i="1"/>
  <c r="S5710" i="1"/>
  <c r="S5709" i="1"/>
  <c r="S5708" i="1"/>
  <c r="S5707" i="1"/>
  <c r="S5706" i="1"/>
  <c r="S5705" i="1"/>
  <c r="S5704" i="1"/>
  <c r="S5703" i="1"/>
  <c r="S5702" i="1"/>
  <c r="S5701" i="1"/>
  <c r="S5700" i="1"/>
  <c r="S5699" i="1"/>
  <c r="S5698" i="1"/>
  <c r="S5697" i="1"/>
  <c r="S5696" i="1"/>
  <c r="S5695" i="1"/>
  <c r="S5694" i="1"/>
  <c r="S5693" i="1"/>
  <c r="S5692" i="1"/>
  <c r="S5691" i="1"/>
  <c r="S5690" i="1"/>
  <c r="S5689" i="1"/>
  <c r="S5688" i="1"/>
  <c r="S5687" i="1"/>
  <c r="S5686" i="1"/>
  <c r="S5685" i="1"/>
  <c r="S5684" i="1"/>
  <c r="S5683" i="1"/>
  <c r="S5682" i="1"/>
  <c r="S5681" i="1"/>
  <c r="S5680" i="1"/>
  <c r="S5679" i="1"/>
  <c r="S5678" i="1"/>
  <c r="S5677" i="1"/>
  <c r="S5676" i="1"/>
  <c r="S5675" i="1"/>
  <c r="S5674" i="1"/>
  <c r="S5673" i="1"/>
  <c r="S5672" i="1"/>
  <c r="S5671" i="1"/>
  <c r="S5670" i="1"/>
  <c r="S5669" i="1"/>
  <c r="S5668" i="1"/>
  <c r="S5667" i="1"/>
  <c r="S5666" i="1"/>
  <c r="S5665" i="1"/>
  <c r="S5664" i="1"/>
  <c r="S5663" i="1"/>
  <c r="S5662" i="1"/>
  <c r="S5661" i="1"/>
  <c r="S5660" i="1"/>
  <c r="S5659" i="1"/>
  <c r="S5658" i="1"/>
  <c r="S5657" i="1"/>
  <c r="S5656" i="1"/>
  <c r="S5655" i="1"/>
  <c r="S5654" i="1"/>
  <c r="S5653" i="1"/>
  <c r="S5652" i="1"/>
  <c r="S5651" i="1"/>
  <c r="S5650" i="1"/>
  <c r="S5649" i="1"/>
  <c r="S5648" i="1"/>
  <c r="S5647" i="1"/>
  <c r="S5646" i="1"/>
  <c r="S5645" i="1"/>
  <c r="S5644" i="1"/>
  <c r="S5643" i="1"/>
  <c r="S5642" i="1"/>
  <c r="S5641" i="1"/>
  <c r="S5640" i="1"/>
  <c r="S5639" i="1"/>
  <c r="S5638" i="1"/>
  <c r="S5637" i="1"/>
  <c r="S5636" i="1"/>
  <c r="S5635" i="1"/>
  <c r="S5634" i="1"/>
  <c r="S5633" i="1"/>
  <c r="S5632" i="1"/>
  <c r="S5631" i="1"/>
  <c r="S5630" i="1"/>
  <c r="S5629" i="1"/>
  <c r="S5628" i="1"/>
  <c r="S5627" i="1"/>
  <c r="S5626" i="1"/>
  <c r="S5625" i="1"/>
  <c r="S5624" i="1"/>
  <c r="S5623" i="1"/>
  <c r="S5622" i="1"/>
  <c r="S5621" i="1"/>
  <c r="S5620" i="1"/>
  <c r="S5619" i="1"/>
  <c r="S5618" i="1"/>
  <c r="S5617" i="1"/>
  <c r="S5616" i="1"/>
  <c r="S5615" i="1"/>
  <c r="S5614" i="1"/>
  <c r="S5613" i="1"/>
  <c r="S5612" i="1"/>
  <c r="S5611" i="1"/>
  <c r="S5610" i="1"/>
  <c r="S5609" i="1"/>
  <c r="S5608" i="1"/>
  <c r="S5607" i="1"/>
  <c r="S5606" i="1"/>
  <c r="S5605" i="1"/>
  <c r="S5604" i="1"/>
  <c r="S5603" i="1"/>
  <c r="S5602" i="1"/>
  <c r="S5601" i="1"/>
  <c r="S5600" i="1"/>
  <c r="S5599" i="1"/>
  <c r="S5598" i="1"/>
  <c r="S5597" i="1"/>
  <c r="S5596" i="1"/>
  <c r="S5595" i="1"/>
  <c r="S5594" i="1"/>
  <c r="S5593" i="1"/>
  <c r="S5592" i="1"/>
  <c r="S5591" i="1"/>
  <c r="S5590" i="1"/>
  <c r="S5589" i="1"/>
  <c r="S5588" i="1"/>
  <c r="S5587" i="1"/>
  <c r="S5586" i="1"/>
  <c r="S5585" i="1"/>
  <c r="S5584" i="1"/>
  <c r="S5583" i="1"/>
  <c r="S5582" i="1"/>
  <c r="S5581" i="1"/>
  <c r="S5580" i="1"/>
  <c r="S5579" i="1"/>
  <c r="S5578" i="1"/>
  <c r="S5577" i="1"/>
  <c r="S5576" i="1"/>
  <c r="S5575" i="1"/>
  <c r="S5574" i="1"/>
  <c r="S5573" i="1"/>
  <c r="S5572" i="1"/>
  <c r="S5571" i="1"/>
  <c r="S5570" i="1"/>
  <c r="S5569" i="1"/>
  <c r="S5568" i="1"/>
  <c r="S5567" i="1"/>
  <c r="S5566" i="1"/>
  <c r="S5565" i="1"/>
  <c r="S5564" i="1"/>
  <c r="S5563" i="1"/>
  <c r="S5562" i="1"/>
  <c r="S5561" i="1"/>
  <c r="S5560" i="1"/>
  <c r="S5559" i="1"/>
  <c r="S5558" i="1"/>
  <c r="S5557" i="1"/>
  <c r="S5556" i="1"/>
  <c r="S5555" i="1"/>
  <c r="S5554" i="1"/>
  <c r="S5553" i="1"/>
  <c r="S5552" i="1"/>
  <c r="S5551" i="1"/>
  <c r="S5550" i="1"/>
  <c r="S5549" i="1"/>
  <c r="S5548" i="1"/>
  <c r="S5547" i="1"/>
  <c r="S5546" i="1"/>
  <c r="S5545" i="1"/>
  <c r="S5544" i="1"/>
  <c r="S5543" i="1"/>
  <c r="S5542" i="1"/>
  <c r="S5541" i="1"/>
  <c r="S5540" i="1"/>
  <c r="S5539" i="1"/>
  <c r="S5538" i="1"/>
  <c r="S5537" i="1"/>
  <c r="S5536" i="1"/>
  <c r="S5535" i="1"/>
  <c r="S5534" i="1"/>
  <c r="S5533" i="1"/>
  <c r="S5532" i="1"/>
  <c r="S5531" i="1"/>
  <c r="S5530" i="1"/>
  <c r="S5529" i="1"/>
  <c r="S5528" i="1"/>
  <c r="S5527" i="1"/>
  <c r="S5526" i="1"/>
  <c r="S5525" i="1"/>
  <c r="S5524" i="1"/>
  <c r="S5523" i="1"/>
  <c r="S5522" i="1"/>
  <c r="S5521" i="1"/>
  <c r="S5520" i="1"/>
  <c r="S5519" i="1"/>
  <c r="S5518" i="1"/>
  <c r="S5517" i="1"/>
  <c r="S5516" i="1"/>
  <c r="S5515" i="1"/>
  <c r="S5514" i="1"/>
  <c r="S5513" i="1"/>
  <c r="S5512" i="1"/>
  <c r="S5511" i="1"/>
  <c r="S5510" i="1"/>
  <c r="S5509" i="1"/>
  <c r="S5508" i="1"/>
  <c r="S5507" i="1"/>
  <c r="S5506" i="1"/>
  <c r="S5505" i="1"/>
  <c r="S5504" i="1"/>
  <c r="S5503" i="1"/>
  <c r="S5502" i="1"/>
  <c r="S5501" i="1"/>
  <c r="S5500" i="1"/>
  <c r="S5499" i="1"/>
  <c r="S5498" i="1"/>
  <c r="S5497" i="1"/>
  <c r="S5496" i="1"/>
  <c r="S5495" i="1"/>
  <c r="S5494" i="1"/>
  <c r="S5493" i="1"/>
  <c r="S5492" i="1"/>
  <c r="S5491" i="1"/>
  <c r="S5490" i="1"/>
  <c r="S5489" i="1"/>
  <c r="S5488" i="1"/>
  <c r="S5487" i="1"/>
  <c r="S5486" i="1"/>
  <c r="S5485" i="1"/>
  <c r="S5484" i="1"/>
  <c r="S5483" i="1"/>
  <c r="S5482" i="1"/>
  <c r="S5481" i="1"/>
  <c r="S5480" i="1"/>
  <c r="S5479" i="1"/>
  <c r="S5478" i="1"/>
  <c r="S5477" i="1"/>
  <c r="S5476" i="1"/>
  <c r="S5475" i="1"/>
  <c r="S5474" i="1"/>
  <c r="S5473" i="1"/>
  <c r="S5472" i="1"/>
  <c r="S5471" i="1"/>
  <c r="S5470" i="1"/>
  <c r="S5469" i="1"/>
  <c r="S5468" i="1"/>
  <c r="S5467" i="1"/>
  <c r="S5466" i="1"/>
  <c r="S5465" i="1"/>
  <c r="S5464" i="1"/>
  <c r="S5463" i="1"/>
  <c r="S5462" i="1"/>
  <c r="S5461" i="1"/>
  <c r="S5460" i="1"/>
  <c r="S5459" i="1"/>
  <c r="S5458" i="1"/>
  <c r="S5457" i="1"/>
  <c r="S5456" i="1"/>
  <c r="S5455" i="1"/>
  <c r="S5454" i="1"/>
  <c r="S5453" i="1"/>
  <c r="S5452" i="1"/>
  <c r="S5451" i="1"/>
  <c r="S5450" i="1"/>
  <c r="S5449" i="1"/>
  <c r="S5448" i="1"/>
  <c r="S5447" i="1"/>
  <c r="S5446" i="1"/>
  <c r="S5445" i="1"/>
  <c r="S5444" i="1"/>
  <c r="S5443" i="1"/>
  <c r="S5442" i="1"/>
  <c r="S5441" i="1"/>
  <c r="S5440" i="1"/>
  <c r="S5439" i="1"/>
  <c r="S5438" i="1"/>
  <c r="S5437" i="1"/>
  <c r="S5436" i="1"/>
  <c r="S5435" i="1"/>
  <c r="S5434" i="1"/>
  <c r="S5433" i="1"/>
  <c r="S5432" i="1"/>
  <c r="S5431" i="1"/>
  <c r="S5430" i="1"/>
  <c r="S5429" i="1"/>
  <c r="S5428" i="1"/>
  <c r="S5427" i="1"/>
  <c r="S5426" i="1"/>
  <c r="S5425" i="1"/>
  <c r="S5424" i="1"/>
  <c r="S5423" i="1"/>
  <c r="S5422" i="1"/>
  <c r="S5421" i="1"/>
  <c r="S5420" i="1"/>
  <c r="S5419" i="1"/>
  <c r="S5418" i="1"/>
  <c r="S5417" i="1"/>
  <c r="S5416" i="1"/>
  <c r="S5415" i="1"/>
  <c r="S5414" i="1"/>
  <c r="S5413" i="1"/>
  <c r="S5412" i="1"/>
  <c r="S5411" i="1"/>
  <c r="S5410" i="1"/>
  <c r="S5409" i="1"/>
  <c r="S5408" i="1"/>
  <c r="S5407" i="1"/>
  <c r="S5406" i="1"/>
  <c r="S5405" i="1"/>
  <c r="S5404" i="1"/>
  <c r="S5403" i="1"/>
  <c r="S5402" i="1"/>
  <c r="S5401" i="1"/>
  <c r="S5400" i="1"/>
  <c r="S5399" i="1"/>
  <c r="S5398" i="1"/>
  <c r="S5397" i="1"/>
  <c r="S5396" i="1"/>
  <c r="S5395" i="1"/>
  <c r="S5394" i="1"/>
  <c r="S5393" i="1"/>
  <c r="S5392" i="1"/>
  <c r="S5391" i="1"/>
  <c r="S5390" i="1"/>
  <c r="S5389" i="1"/>
  <c r="S5388" i="1"/>
  <c r="S5387" i="1"/>
  <c r="S5386" i="1"/>
  <c r="S5385" i="1"/>
  <c r="S5384" i="1"/>
  <c r="S5383" i="1"/>
  <c r="S5382" i="1"/>
  <c r="S5381" i="1"/>
  <c r="S5380" i="1"/>
  <c r="S5379" i="1"/>
  <c r="S5378" i="1"/>
  <c r="S5377" i="1"/>
  <c r="S5376" i="1"/>
  <c r="S5375" i="1"/>
  <c r="S5374" i="1"/>
  <c r="S5373" i="1"/>
  <c r="S5372" i="1"/>
  <c r="S5371" i="1"/>
  <c r="S5370" i="1"/>
  <c r="S5369" i="1"/>
  <c r="S5368" i="1"/>
  <c r="S5367" i="1"/>
  <c r="S5366" i="1"/>
  <c r="S5365" i="1"/>
  <c r="S5364" i="1"/>
  <c r="S5363" i="1"/>
  <c r="S5362" i="1"/>
  <c r="S5361" i="1"/>
  <c r="S5360" i="1"/>
  <c r="S5359" i="1"/>
  <c r="S5358" i="1"/>
  <c r="S5357" i="1"/>
  <c r="S5356" i="1"/>
  <c r="S5355" i="1"/>
  <c r="S5354" i="1"/>
  <c r="S5353" i="1"/>
  <c r="S5352" i="1"/>
  <c r="S5351" i="1"/>
  <c r="S5350" i="1"/>
  <c r="S5349" i="1"/>
  <c r="S5348" i="1"/>
  <c r="S5347" i="1"/>
  <c r="S5346" i="1"/>
  <c r="S5345" i="1"/>
  <c r="S5344" i="1"/>
  <c r="S5343" i="1"/>
  <c r="S5342" i="1"/>
  <c r="S5341" i="1"/>
  <c r="S5340" i="1"/>
  <c r="S5339" i="1"/>
  <c r="S5338" i="1"/>
  <c r="S5337" i="1"/>
  <c r="S5336" i="1"/>
  <c r="S5335" i="1"/>
  <c r="S5334" i="1"/>
  <c r="S5333" i="1"/>
  <c r="S5332" i="1"/>
  <c r="S5331" i="1"/>
  <c r="S5330" i="1"/>
  <c r="S5329" i="1"/>
  <c r="S5328" i="1"/>
  <c r="S5327" i="1"/>
  <c r="S5326" i="1"/>
  <c r="S5325" i="1"/>
  <c r="S5324" i="1"/>
  <c r="S5323" i="1"/>
  <c r="S5322" i="1"/>
  <c r="S5321" i="1"/>
  <c r="S5320" i="1"/>
  <c r="S5319" i="1"/>
  <c r="S5318" i="1"/>
  <c r="S5317" i="1"/>
  <c r="S5316" i="1"/>
  <c r="S5315" i="1"/>
  <c r="S5314" i="1"/>
  <c r="S5313" i="1"/>
  <c r="S5312" i="1"/>
  <c r="S5311" i="1"/>
  <c r="S5310" i="1"/>
  <c r="S5309" i="1"/>
  <c r="S5308" i="1"/>
  <c r="S5307" i="1"/>
  <c r="S5306" i="1"/>
  <c r="S5305" i="1"/>
  <c r="S5304" i="1"/>
  <c r="S5303" i="1"/>
  <c r="S5302" i="1"/>
  <c r="S5301" i="1"/>
  <c r="S5300" i="1"/>
  <c r="S5299" i="1"/>
  <c r="S5298" i="1"/>
  <c r="S5297" i="1"/>
  <c r="S5296" i="1"/>
  <c r="S5295" i="1"/>
  <c r="S5294" i="1"/>
  <c r="S5293" i="1"/>
  <c r="S5292" i="1"/>
  <c r="S5291" i="1"/>
  <c r="S5290" i="1"/>
  <c r="S5289" i="1"/>
  <c r="S5288" i="1"/>
  <c r="S5287" i="1"/>
  <c r="S5286" i="1"/>
  <c r="S5285" i="1"/>
  <c r="S5284" i="1"/>
  <c r="S5283" i="1"/>
  <c r="S5282" i="1"/>
  <c r="S5281" i="1"/>
  <c r="S5280" i="1"/>
  <c r="S5279" i="1"/>
  <c r="S5278" i="1"/>
  <c r="S5277" i="1"/>
  <c r="S5276" i="1"/>
  <c r="S5275" i="1"/>
  <c r="S5274" i="1"/>
  <c r="S5273" i="1"/>
  <c r="S5272" i="1"/>
  <c r="S5271" i="1"/>
  <c r="S5270" i="1"/>
  <c r="S5269" i="1"/>
  <c r="S5268" i="1"/>
  <c r="S5267" i="1"/>
  <c r="S5266" i="1"/>
  <c r="S5265" i="1"/>
  <c r="S5264" i="1"/>
  <c r="S5263" i="1"/>
  <c r="S5262" i="1"/>
  <c r="S5261" i="1"/>
  <c r="S5260" i="1"/>
  <c r="S5259" i="1"/>
  <c r="S5258" i="1"/>
  <c r="S5257" i="1"/>
  <c r="S5256" i="1"/>
  <c r="S5255" i="1"/>
  <c r="S5254" i="1"/>
  <c r="S5253" i="1"/>
  <c r="S5252" i="1"/>
  <c r="S5251" i="1"/>
  <c r="S5250" i="1"/>
  <c r="S5249" i="1"/>
  <c r="S5248" i="1"/>
  <c r="S5247" i="1"/>
  <c r="S5246" i="1"/>
  <c r="S5245" i="1"/>
  <c r="S5244" i="1"/>
  <c r="S5243" i="1"/>
  <c r="S5242" i="1"/>
  <c r="S5241" i="1"/>
  <c r="S5240" i="1"/>
  <c r="S5239" i="1"/>
  <c r="S5238" i="1"/>
  <c r="S5237" i="1"/>
  <c r="S5236" i="1"/>
  <c r="S5235" i="1"/>
  <c r="S5234" i="1"/>
  <c r="S5233" i="1"/>
  <c r="S5232" i="1"/>
  <c r="S5231" i="1"/>
  <c r="S5230" i="1"/>
  <c r="S5229" i="1"/>
  <c r="S5228" i="1"/>
  <c r="S5227" i="1"/>
  <c r="S5226" i="1"/>
  <c r="S5225" i="1"/>
  <c r="S5224" i="1"/>
  <c r="S5223" i="1"/>
  <c r="S5222" i="1"/>
  <c r="S5221" i="1"/>
  <c r="S5220" i="1"/>
  <c r="S5219" i="1"/>
  <c r="S5218" i="1"/>
  <c r="S5217" i="1"/>
  <c r="S5216" i="1"/>
  <c r="S5215" i="1"/>
  <c r="S5214" i="1"/>
  <c r="S5213" i="1"/>
  <c r="S5212" i="1"/>
  <c r="S5211" i="1"/>
  <c r="S5210" i="1"/>
  <c r="S5209" i="1"/>
  <c r="S5208" i="1"/>
  <c r="S5207" i="1"/>
  <c r="S5206" i="1"/>
  <c r="S5205" i="1"/>
  <c r="S5204" i="1"/>
  <c r="S5203" i="1"/>
  <c r="S5202" i="1"/>
  <c r="S5201" i="1"/>
  <c r="S5200" i="1"/>
  <c r="S5199" i="1"/>
  <c r="S5198" i="1"/>
  <c r="S5197" i="1"/>
  <c r="S5196" i="1"/>
  <c r="S5195" i="1"/>
  <c r="S5194" i="1"/>
  <c r="S5193" i="1"/>
  <c r="S5192" i="1"/>
  <c r="S5191" i="1"/>
  <c r="S5190" i="1"/>
  <c r="S5189" i="1"/>
  <c r="S5188" i="1"/>
  <c r="S5187" i="1"/>
  <c r="S5186" i="1"/>
  <c r="S5185" i="1"/>
  <c r="S5184" i="1"/>
  <c r="S5183" i="1"/>
  <c r="S5182" i="1"/>
  <c r="S5181" i="1"/>
  <c r="S5180" i="1"/>
  <c r="S5179" i="1"/>
  <c r="S5178" i="1"/>
  <c r="S5177" i="1"/>
  <c r="S5176" i="1"/>
  <c r="S5175" i="1"/>
  <c r="S5174" i="1"/>
  <c r="S5173" i="1"/>
  <c r="S5172" i="1"/>
  <c r="S5171" i="1"/>
  <c r="S5170" i="1"/>
  <c r="S5169" i="1"/>
  <c r="S5168" i="1"/>
  <c r="S5167" i="1"/>
  <c r="S5166" i="1"/>
  <c r="S5165" i="1"/>
  <c r="S5164" i="1"/>
  <c r="S5163" i="1"/>
  <c r="S5162" i="1"/>
  <c r="S5161" i="1"/>
  <c r="S5160" i="1"/>
  <c r="S5159" i="1"/>
  <c r="S5158" i="1"/>
  <c r="S5157" i="1"/>
  <c r="S5156" i="1"/>
  <c r="S5155" i="1"/>
  <c r="S5154" i="1"/>
  <c r="S5153" i="1"/>
  <c r="S5152" i="1"/>
  <c r="S5151" i="1"/>
  <c r="S5150" i="1"/>
  <c r="S5149" i="1"/>
  <c r="S5148" i="1"/>
  <c r="S5147" i="1"/>
  <c r="S5146" i="1"/>
  <c r="S5145" i="1"/>
  <c r="S5144" i="1"/>
  <c r="S5143" i="1"/>
  <c r="S5142" i="1"/>
  <c r="S5141" i="1"/>
  <c r="S5140" i="1"/>
  <c r="S5139" i="1"/>
  <c r="S5138" i="1"/>
  <c r="S5137" i="1"/>
  <c r="S5136" i="1"/>
  <c r="S5135" i="1"/>
  <c r="S5134" i="1"/>
  <c r="S5133" i="1"/>
  <c r="S5132" i="1"/>
  <c r="S5131" i="1"/>
  <c r="S5130" i="1"/>
  <c r="S5129" i="1"/>
  <c r="S5128" i="1"/>
  <c r="S5127" i="1"/>
  <c r="S5126" i="1"/>
  <c r="S5125" i="1"/>
  <c r="S5124" i="1"/>
  <c r="S5123" i="1"/>
  <c r="S5122" i="1"/>
  <c r="S5121" i="1"/>
  <c r="S5120" i="1"/>
  <c r="S5119" i="1"/>
  <c r="S5118" i="1"/>
  <c r="S5117" i="1"/>
  <c r="S5116" i="1"/>
  <c r="S5115" i="1"/>
  <c r="S5114" i="1"/>
  <c r="S5113" i="1"/>
  <c r="S5112" i="1"/>
  <c r="S5111" i="1"/>
  <c r="S5110" i="1"/>
  <c r="S5109" i="1"/>
  <c r="S5108" i="1"/>
  <c r="S5107" i="1"/>
  <c r="S5106" i="1"/>
  <c r="S5105" i="1"/>
  <c r="S5104" i="1"/>
  <c r="S5103" i="1"/>
  <c r="S5102" i="1"/>
  <c r="S5101" i="1"/>
  <c r="S5100" i="1"/>
  <c r="S5099" i="1"/>
  <c r="S5098" i="1"/>
  <c r="S5097" i="1"/>
  <c r="S5096" i="1"/>
  <c r="S5095" i="1"/>
  <c r="S5094" i="1"/>
  <c r="S5093" i="1"/>
  <c r="S5092" i="1"/>
  <c r="S5091" i="1"/>
  <c r="S5090" i="1"/>
  <c r="S5089" i="1"/>
  <c r="S5088" i="1"/>
  <c r="S5087" i="1"/>
  <c r="S5086" i="1"/>
  <c r="S5085" i="1"/>
  <c r="S5084" i="1"/>
  <c r="S5083" i="1"/>
  <c r="S5082" i="1"/>
  <c r="S5081" i="1"/>
  <c r="S5080" i="1"/>
  <c r="S5079" i="1"/>
  <c r="S5078" i="1"/>
  <c r="S5077" i="1"/>
  <c r="S5076" i="1"/>
  <c r="S5075" i="1"/>
  <c r="S5074" i="1"/>
  <c r="S5073" i="1"/>
  <c r="S5072" i="1"/>
  <c r="S5071" i="1"/>
  <c r="S5070" i="1"/>
  <c r="S5069" i="1"/>
  <c r="S5068" i="1"/>
  <c r="S5067" i="1"/>
  <c r="S5066" i="1"/>
  <c r="S5065" i="1"/>
  <c r="S5064" i="1"/>
  <c r="S5063" i="1"/>
  <c r="S5062" i="1"/>
  <c r="S5061" i="1"/>
  <c r="S5060" i="1"/>
  <c r="S5059" i="1"/>
  <c r="S5058" i="1"/>
  <c r="S5057" i="1"/>
  <c r="S5056" i="1"/>
  <c r="S5055" i="1"/>
  <c r="S5054" i="1"/>
  <c r="S5053" i="1"/>
  <c r="S5052" i="1"/>
  <c r="S5051" i="1"/>
  <c r="S5050" i="1"/>
  <c r="S5049" i="1"/>
  <c r="S5048" i="1"/>
  <c r="S5047" i="1"/>
  <c r="S5046" i="1"/>
  <c r="S5045" i="1"/>
  <c r="S5044" i="1"/>
  <c r="S5043" i="1"/>
  <c r="S5042" i="1"/>
  <c r="S5041" i="1"/>
  <c r="S5040" i="1"/>
  <c r="S5039" i="1"/>
  <c r="S5038" i="1"/>
  <c r="S5037" i="1"/>
  <c r="S5036" i="1"/>
  <c r="S5035" i="1"/>
  <c r="S5034" i="1"/>
  <c r="S5033" i="1"/>
  <c r="S5032" i="1"/>
  <c r="S5031" i="1"/>
  <c r="S5030" i="1"/>
  <c r="S5029" i="1"/>
  <c r="S5028" i="1"/>
  <c r="S5027" i="1"/>
  <c r="S5026" i="1"/>
  <c r="S5025" i="1"/>
  <c r="S5024" i="1"/>
  <c r="S5023" i="1"/>
  <c r="S5022" i="1"/>
  <c r="S5021" i="1"/>
  <c r="S5020" i="1"/>
  <c r="S5019" i="1"/>
  <c r="S5018" i="1"/>
  <c r="S5017" i="1"/>
  <c r="S5016" i="1"/>
  <c r="S5015" i="1"/>
  <c r="S5014" i="1"/>
  <c r="S5013" i="1"/>
  <c r="S5012" i="1"/>
  <c r="S5011" i="1"/>
  <c r="S5010" i="1"/>
  <c r="S5009" i="1"/>
  <c r="S5008" i="1"/>
  <c r="S5007" i="1"/>
  <c r="S5006" i="1"/>
  <c r="S5005" i="1"/>
  <c r="S5004" i="1"/>
  <c r="S5003" i="1"/>
  <c r="S5002" i="1"/>
  <c r="S5001" i="1"/>
  <c r="S5000" i="1"/>
  <c r="S4999" i="1"/>
  <c r="S4998" i="1"/>
  <c r="S4997" i="1"/>
  <c r="S4996" i="1"/>
  <c r="S4995" i="1"/>
  <c r="S4994" i="1"/>
  <c r="S4993" i="1"/>
  <c r="S4992" i="1"/>
  <c r="S4991" i="1"/>
  <c r="S4990" i="1"/>
  <c r="S4989" i="1"/>
  <c r="S4988" i="1"/>
  <c r="S4987" i="1"/>
  <c r="S4986" i="1"/>
  <c r="S4985" i="1"/>
  <c r="S4984" i="1"/>
  <c r="S4983" i="1"/>
  <c r="S4982" i="1"/>
  <c r="S4981" i="1"/>
  <c r="S4980" i="1"/>
  <c r="S4979" i="1"/>
  <c r="S4978" i="1"/>
  <c r="S4977" i="1"/>
  <c r="S4976" i="1"/>
  <c r="S4975" i="1"/>
  <c r="S4974" i="1"/>
  <c r="S4973" i="1"/>
  <c r="S4972" i="1"/>
  <c r="S4971" i="1"/>
  <c r="S4970" i="1"/>
  <c r="S4969" i="1"/>
  <c r="S4968" i="1"/>
  <c r="S4967" i="1"/>
  <c r="S4966" i="1"/>
  <c r="S4965" i="1"/>
  <c r="S4964" i="1"/>
  <c r="S4963" i="1"/>
  <c r="S4962" i="1"/>
  <c r="S4961" i="1"/>
  <c r="S4960" i="1"/>
  <c r="S4959" i="1"/>
  <c r="S4958" i="1"/>
  <c r="S4957" i="1"/>
  <c r="S4956" i="1"/>
  <c r="S4955" i="1"/>
  <c r="S4954" i="1"/>
  <c r="S4953" i="1"/>
  <c r="S4952" i="1"/>
  <c r="S4951" i="1"/>
  <c r="S4950" i="1"/>
  <c r="S4949" i="1"/>
  <c r="S4948" i="1"/>
  <c r="S4947" i="1"/>
  <c r="S4946" i="1"/>
  <c r="S4945" i="1"/>
  <c r="S4944" i="1"/>
  <c r="S4943" i="1"/>
  <c r="S4942" i="1"/>
  <c r="S4941" i="1"/>
  <c r="S4940" i="1"/>
  <c r="S4939" i="1"/>
  <c r="S4938" i="1"/>
  <c r="S4937" i="1"/>
  <c r="S4936" i="1"/>
  <c r="S4935" i="1"/>
  <c r="S4934" i="1"/>
  <c r="S4933" i="1"/>
  <c r="S4932" i="1"/>
  <c r="S4931" i="1"/>
  <c r="S4930" i="1"/>
  <c r="S4929" i="1"/>
  <c r="S4928" i="1"/>
  <c r="S4927" i="1"/>
  <c r="S4926" i="1"/>
  <c r="S4925" i="1"/>
  <c r="S4924" i="1"/>
  <c r="S4923" i="1"/>
  <c r="S4922" i="1"/>
  <c r="S4921" i="1"/>
  <c r="S4920" i="1"/>
  <c r="S4919" i="1"/>
  <c r="S4918" i="1"/>
  <c r="S4917" i="1"/>
  <c r="S4916" i="1"/>
  <c r="S4915" i="1"/>
  <c r="S4914" i="1"/>
  <c r="S4913" i="1"/>
  <c r="S4912" i="1"/>
  <c r="S4911" i="1"/>
  <c r="S4910" i="1"/>
  <c r="S4909" i="1"/>
  <c r="S4908" i="1"/>
  <c r="S4907" i="1"/>
  <c r="S4906" i="1"/>
  <c r="S4905" i="1"/>
  <c r="S4904" i="1"/>
  <c r="S4903" i="1"/>
  <c r="S4902" i="1"/>
  <c r="S4901" i="1"/>
  <c r="S4900" i="1"/>
  <c r="S4899" i="1"/>
  <c r="S4898" i="1"/>
  <c r="S4897" i="1"/>
  <c r="S4896" i="1"/>
  <c r="S4895" i="1"/>
  <c r="S4894" i="1"/>
  <c r="S4893" i="1"/>
  <c r="S4892" i="1"/>
  <c r="S4891" i="1"/>
  <c r="S4890" i="1"/>
  <c r="S4889" i="1"/>
  <c r="S4888" i="1"/>
  <c r="S4887" i="1"/>
  <c r="S4886" i="1"/>
  <c r="S4885" i="1"/>
  <c r="S4884" i="1"/>
  <c r="S4883" i="1"/>
  <c r="S4882" i="1"/>
  <c r="S4881" i="1"/>
  <c r="S4880" i="1"/>
  <c r="S4879" i="1"/>
  <c r="S4878" i="1"/>
  <c r="S4877" i="1"/>
  <c r="S4876" i="1"/>
  <c r="S4875" i="1"/>
  <c r="S4874" i="1"/>
  <c r="S4873" i="1"/>
  <c r="S4872" i="1"/>
  <c r="S4871" i="1"/>
  <c r="S4870" i="1"/>
  <c r="S4869" i="1"/>
  <c r="S4868" i="1"/>
  <c r="S4867" i="1"/>
  <c r="S4866" i="1"/>
  <c r="S4865" i="1"/>
  <c r="S4864" i="1"/>
  <c r="S4863" i="1"/>
  <c r="S4862" i="1"/>
  <c r="S4861" i="1"/>
  <c r="S4860" i="1"/>
  <c r="S4859" i="1"/>
  <c r="S4858" i="1"/>
  <c r="S4857" i="1"/>
  <c r="S4856" i="1"/>
  <c r="S4855" i="1"/>
  <c r="S4854" i="1"/>
  <c r="S4853" i="1"/>
  <c r="S4852" i="1"/>
  <c r="S4851" i="1"/>
  <c r="S4850" i="1"/>
  <c r="S4849" i="1"/>
  <c r="S4848" i="1"/>
  <c r="S4847" i="1"/>
  <c r="S4846" i="1"/>
  <c r="S4845" i="1"/>
  <c r="S4844" i="1"/>
  <c r="S4843" i="1"/>
  <c r="S4842" i="1"/>
  <c r="S4841" i="1"/>
  <c r="S4840" i="1"/>
  <c r="S4839" i="1"/>
  <c r="S4838" i="1"/>
  <c r="S4837" i="1"/>
  <c r="S4836" i="1"/>
  <c r="S4835" i="1"/>
  <c r="S4834" i="1"/>
  <c r="S4833" i="1"/>
  <c r="S4832" i="1"/>
  <c r="S4831" i="1"/>
  <c r="S4830" i="1"/>
  <c r="S4829" i="1"/>
  <c r="S4828" i="1"/>
  <c r="S4827" i="1"/>
  <c r="S4826" i="1"/>
  <c r="S4825" i="1"/>
  <c r="S4824" i="1"/>
  <c r="S4823" i="1"/>
  <c r="S4822" i="1"/>
  <c r="S4821" i="1"/>
  <c r="S4820" i="1"/>
  <c r="S4819" i="1"/>
  <c r="S4818" i="1"/>
  <c r="S4817" i="1"/>
  <c r="S4816" i="1"/>
  <c r="S4815" i="1"/>
  <c r="S4814" i="1"/>
  <c r="S4813" i="1"/>
  <c r="S4812" i="1"/>
  <c r="S4811" i="1"/>
  <c r="S4810" i="1"/>
  <c r="S4809" i="1"/>
  <c r="S4808" i="1"/>
  <c r="S4807" i="1"/>
  <c r="S4806" i="1"/>
  <c r="S4805" i="1"/>
  <c r="S4804" i="1"/>
  <c r="S4803" i="1"/>
  <c r="S4802" i="1"/>
  <c r="S4801" i="1"/>
  <c r="S4800" i="1"/>
  <c r="S4799" i="1"/>
  <c r="S4798" i="1"/>
  <c r="S4797" i="1"/>
  <c r="S4796" i="1"/>
  <c r="S4795" i="1"/>
  <c r="S4794" i="1"/>
  <c r="S4793" i="1"/>
  <c r="S4792" i="1"/>
  <c r="S4791" i="1"/>
  <c r="S4790" i="1"/>
  <c r="S4789" i="1"/>
  <c r="S4788" i="1"/>
  <c r="S4787" i="1"/>
  <c r="S4786" i="1"/>
  <c r="S4785" i="1"/>
  <c r="S4784" i="1"/>
  <c r="S4783" i="1"/>
  <c r="S4782" i="1"/>
  <c r="S4781" i="1"/>
  <c r="S4780" i="1"/>
  <c r="S4779" i="1"/>
  <c r="S4778" i="1"/>
  <c r="S4777" i="1"/>
  <c r="S4776" i="1"/>
  <c r="S4775" i="1"/>
  <c r="S4774" i="1"/>
  <c r="S4773" i="1"/>
  <c r="S4772" i="1"/>
  <c r="S4771" i="1"/>
  <c r="S4770" i="1"/>
  <c r="S4769" i="1"/>
  <c r="S4768" i="1"/>
  <c r="S4767" i="1"/>
  <c r="S4766" i="1"/>
  <c r="S4765" i="1"/>
  <c r="S4764" i="1"/>
  <c r="S4763" i="1"/>
  <c r="S4762" i="1"/>
  <c r="S4761" i="1"/>
  <c r="S4760" i="1"/>
  <c r="S4759" i="1"/>
  <c r="S4758" i="1"/>
  <c r="S4757" i="1"/>
  <c r="S4756" i="1"/>
  <c r="S4755" i="1"/>
  <c r="S4754" i="1"/>
  <c r="S4753" i="1"/>
  <c r="S4752" i="1"/>
  <c r="S4751" i="1"/>
  <c r="S4750" i="1"/>
  <c r="S4749" i="1"/>
  <c r="S4748" i="1"/>
  <c r="S4747" i="1"/>
  <c r="S4746" i="1"/>
  <c r="S4745" i="1"/>
  <c r="S4744" i="1"/>
  <c r="S4743" i="1"/>
  <c r="S4742" i="1"/>
  <c r="S4741" i="1"/>
  <c r="S4740" i="1"/>
  <c r="S4739" i="1"/>
  <c r="S4738" i="1"/>
  <c r="S4737" i="1"/>
  <c r="S4736" i="1"/>
  <c r="S4735" i="1"/>
  <c r="S4734" i="1"/>
  <c r="S4733" i="1"/>
  <c r="S4732" i="1"/>
  <c r="S4731" i="1"/>
  <c r="S4730" i="1"/>
  <c r="S4729" i="1"/>
  <c r="S4728" i="1"/>
  <c r="S4727" i="1"/>
  <c r="S4726" i="1"/>
  <c r="S4725" i="1"/>
  <c r="S4724" i="1"/>
  <c r="S4723" i="1"/>
  <c r="S4722" i="1"/>
  <c r="S4721" i="1"/>
  <c r="S4720" i="1"/>
  <c r="S4719" i="1"/>
  <c r="S4718" i="1"/>
  <c r="S4717" i="1"/>
  <c r="S4716" i="1"/>
  <c r="S4715" i="1"/>
  <c r="S4714" i="1"/>
  <c r="S4713" i="1"/>
  <c r="S4712" i="1"/>
  <c r="S4711" i="1"/>
  <c r="S4710" i="1"/>
  <c r="S4709" i="1"/>
  <c r="S4708" i="1"/>
  <c r="S4707" i="1"/>
  <c r="S4706" i="1"/>
  <c r="S4705" i="1"/>
  <c r="S4704" i="1"/>
  <c r="S4703" i="1"/>
  <c r="S4702" i="1"/>
  <c r="S4701" i="1"/>
  <c r="S4700" i="1"/>
  <c r="S4699" i="1"/>
  <c r="S4698" i="1"/>
  <c r="S4697" i="1"/>
  <c r="S4696" i="1"/>
  <c r="S4695" i="1"/>
  <c r="S4694" i="1"/>
  <c r="S4693" i="1"/>
  <c r="S4692" i="1"/>
  <c r="S4691" i="1"/>
  <c r="S4690" i="1"/>
  <c r="S4689" i="1"/>
  <c r="S4688" i="1"/>
  <c r="S4687" i="1"/>
  <c r="S4686" i="1"/>
  <c r="S4685" i="1"/>
  <c r="S4684" i="1"/>
  <c r="S4683" i="1"/>
  <c r="S4682" i="1"/>
  <c r="S4681" i="1"/>
  <c r="S4680" i="1"/>
  <c r="S4679" i="1"/>
  <c r="S4678" i="1"/>
  <c r="S4677" i="1"/>
  <c r="S4676" i="1"/>
  <c r="S4675" i="1"/>
  <c r="S4674" i="1"/>
  <c r="S4673" i="1"/>
  <c r="S4672" i="1"/>
  <c r="S4671" i="1"/>
  <c r="S4670" i="1"/>
  <c r="S4669" i="1"/>
  <c r="S4668" i="1"/>
  <c r="S4667" i="1"/>
  <c r="S4666" i="1"/>
  <c r="S4665" i="1"/>
  <c r="S4664" i="1"/>
  <c r="S4663" i="1"/>
  <c r="S4662" i="1"/>
  <c r="S4661" i="1"/>
  <c r="S4660" i="1"/>
  <c r="S4659" i="1"/>
  <c r="S4658" i="1"/>
  <c r="S4657" i="1"/>
  <c r="S4656" i="1"/>
  <c r="S4655" i="1"/>
  <c r="S4654" i="1"/>
  <c r="S4653" i="1"/>
  <c r="S4652" i="1"/>
  <c r="S4651" i="1"/>
  <c r="S4650" i="1"/>
  <c r="S4649" i="1"/>
  <c r="S4648" i="1"/>
  <c r="S4647" i="1"/>
  <c r="S4646" i="1"/>
  <c r="S4645" i="1"/>
  <c r="S4644" i="1"/>
  <c r="S4643" i="1"/>
  <c r="S4642" i="1"/>
  <c r="S4641" i="1"/>
  <c r="S4640" i="1"/>
  <c r="S4639" i="1"/>
  <c r="S4638" i="1"/>
  <c r="S4637" i="1"/>
  <c r="S4636" i="1"/>
  <c r="S4635" i="1"/>
  <c r="S4634" i="1"/>
  <c r="S4633" i="1"/>
  <c r="S4632" i="1"/>
  <c r="S4631" i="1"/>
  <c r="S4630" i="1"/>
  <c r="S4629" i="1"/>
  <c r="S4628" i="1"/>
  <c r="S4627" i="1"/>
  <c r="S4626" i="1"/>
  <c r="S4625" i="1"/>
  <c r="S4624" i="1"/>
  <c r="S4623" i="1"/>
  <c r="S4622" i="1"/>
  <c r="S4621" i="1"/>
  <c r="S4620" i="1"/>
  <c r="S4619" i="1"/>
  <c r="S4618" i="1"/>
  <c r="S4617" i="1"/>
  <c r="S4616" i="1"/>
  <c r="S4615" i="1"/>
  <c r="S4614" i="1"/>
  <c r="S4613" i="1"/>
  <c r="S4612" i="1"/>
  <c r="S4611" i="1"/>
  <c r="S4610" i="1"/>
  <c r="S4609" i="1"/>
  <c r="S4608" i="1"/>
  <c r="S4607" i="1"/>
  <c r="S4606" i="1"/>
  <c r="S4605" i="1"/>
  <c r="S4604" i="1"/>
  <c r="S4603" i="1"/>
  <c r="S4602" i="1"/>
  <c r="S4601" i="1"/>
  <c r="S4600" i="1"/>
  <c r="S4599" i="1"/>
  <c r="S4598" i="1"/>
  <c r="S4597" i="1"/>
  <c r="S4596" i="1"/>
  <c r="S4595" i="1"/>
  <c r="S4594" i="1"/>
  <c r="S4593" i="1"/>
  <c r="S4592" i="1"/>
  <c r="S4591" i="1"/>
  <c r="S4590" i="1"/>
  <c r="S4589" i="1"/>
  <c r="S4588" i="1"/>
  <c r="S4587" i="1"/>
  <c r="S4586" i="1"/>
  <c r="S4585" i="1"/>
  <c r="S4584" i="1"/>
  <c r="S4583" i="1"/>
  <c r="S4582" i="1"/>
  <c r="S4581" i="1"/>
  <c r="S4580" i="1"/>
  <c r="S4579" i="1"/>
  <c r="S4578" i="1"/>
  <c r="S4577" i="1"/>
  <c r="S4576" i="1"/>
  <c r="S4575" i="1"/>
  <c r="S4574" i="1"/>
  <c r="S4573" i="1"/>
  <c r="S4572" i="1"/>
  <c r="S4571" i="1"/>
  <c r="S4570" i="1"/>
  <c r="S4569" i="1"/>
  <c r="S4568" i="1"/>
  <c r="S4567" i="1"/>
  <c r="S4566" i="1"/>
  <c r="S4565" i="1"/>
  <c r="S4564" i="1"/>
  <c r="S4563" i="1"/>
  <c r="S4562" i="1"/>
  <c r="S4561" i="1"/>
  <c r="S4560" i="1"/>
  <c r="S4559" i="1"/>
  <c r="S4558" i="1"/>
  <c r="S4557" i="1"/>
  <c r="S4556" i="1"/>
  <c r="S4555" i="1"/>
  <c r="S4554" i="1"/>
  <c r="S4553" i="1"/>
  <c r="S4552" i="1"/>
  <c r="S4551" i="1"/>
  <c r="S4550" i="1"/>
  <c r="S4549" i="1"/>
  <c r="S4548" i="1"/>
  <c r="S4547" i="1"/>
  <c r="S4546" i="1"/>
  <c r="S4545" i="1"/>
  <c r="S4544" i="1"/>
  <c r="S4543" i="1"/>
  <c r="S4542" i="1"/>
  <c r="S4541" i="1"/>
  <c r="S4540" i="1"/>
  <c r="S4539" i="1"/>
  <c r="S4538" i="1"/>
  <c r="S4537" i="1"/>
  <c r="S4536" i="1"/>
  <c r="S4535" i="1"/>
  <c r="S4534" i="1"/>
  <c r="S4533" i="1"/>
  <c r="S4532" i="1"/>
  <c r="S4531" i="1"/>
  <c r="S4530" i="1"/>
  <c r="S4529" i="1"/>
  <c r="S4528" i="1"/>
  <c r="S4527" i="1"/>
  <c r="S4526" i="1"/>
  <c r="S4525" i="1"/>
  <c r="S4524" i="1"/>
  <c r="S4523" i="1"/>
  <c r="S4522" i="1"/>
  <c r="S4521" i="1"/>
  <c r="S4520" i="1"/>
  <c r="S4519" i="1"/>
  <c r="S4518" i="1"/>
  <c r="S4517" i="1"/>
  <c r="S4516" i="1"/>
  <c r="S4515" i="1"/>
  <c r="S4514" i="1"/>
  <c r="S4513" i="1"/>
  <c r="S4512" i="1"/>
  <c r="S4511" i="1"/>
  <c r="S4510" i="1"/>
  <c r="S4509" i="1"/>
  <c r="S4508" i="1"/>
  <c r="S4507" i="1"/>
  <c r="S4506" i="1"/>
  <c r="S4505" i="1"/>
  <c r="S4504" i="1"/>
  <c r="S4503" i="1"/>
  <c r="S4502" i="1"/>
  <c r="S4501" i="1"/>
  <c r="S4500" i="1"/>
  <c r="S4499" i="1"/>
  <c r="S4498" i="1"/>
  <c r="S4497" i="1"/>
  <c r="S4496" i="1"/>
  <c r="S4495" i="1"/>
  <c r="S4494" i="1"/>
  <c r="S4493" i="1"/>
  <c r="S4492" i="1"/>
  <c r="S4491" i="1"/>
  <c r="S4490" i="1"/>
  <c r="S4489" i="1"/>
  <c r="S4488" i="1"/>
  <c r="S4487" i="1"/>
  <c r="S4486" i="1"/>
  <c r="S4485" i="1"/>
  <c r="S4484" i="1"/>
  <c r="S4483" i="1"/>
  <c r="S4482" i="1"/>
  <c r="S4481" i="1"/>
  <c r="S4480" i="1"/>
  <c r="S4479" i="1"/>
  <c r="S4478" i="1"/>
  <c r="S4477" i="1"/>
  <c r="S4476" i="1"/>
  <c r="S4475" i="1"/>
  <c r="S4474" i="1"/>
  <c r="S4473" i="1"/>
  <c r="S4472" i="1"/>
  <c r="S4471" i="1"/>
  <c r="S4470" i="1"/>
  <c r="S4469" i="1"/>
  <c r="S4468" i="1"/>
  <c r="S4467" i="1"/>
  <c r="S4466" i="1"/>
  <c r="S4465" i="1"/>
  <c r="S4464" i="1"/>
  <c r="S4463" i="1"/>
  <c r="S4462" i="1"/>
  <c r="S4461" i="1"/>
  <c r="S4460" i="1"/>
  <c r="S4459" i="1"/>
  <c r="S4458" i="1"/>
  <c r="S4457" i="1"/>
  <c r="S4456" i="1"/>
  <c r="S4455" i="1"/>
  <c r="S4454" i="1"/>
  <c r="S4453" i="1"/>
  <c r="S4452" i="1"/>
  <c r="S4451" i="1"/>
  <c r="S4450" i="1"/>
  <c r="S4449" i="1"/>
  <c r="S4448" i="1"/>
  <c r="S4447" i="1"/>
  <c r="S4446" i="1"/>
  <c r="S4445" i="1"/>
  <c r="S4444" i="1"/>
  <c r="S4443" i="1"/>
  <c r="S4442" i="1"/>
  <c r="S4441" i="1"/>
  <c r="S4440" i="1"/>
  <c r="S4439" i="1"/>
  <c r="S4438" i="1"/>
  <c r="S4437" i="1"/>
  <c r="S4436" i="1"/>
  <c r="S4435" i="1"/>
  <c r="S4434" i="1"/>
  <c r="S4433" i="1"/>
  <c r="S4432" i="1"/>
  <c r="S4431" i="1"/>
  <c r="S4430" i="1"/>
  <c r="S4429" i="1"/>
  <c r="S4428" i="1"/>
  <c r="S4427" i="1"/>
  <c r="S4426" i="1"/>
  <c r="S4425" i="1"/>
  <c r="S4424" i="1"/>
  <c r="S4423" i="1"/>
  <c r="S4422" i="1"/>
  <c r="S4421" i="1"/>
  <c r="S4420" i="1"/>
  <c r="S4419" i="1"/>
  <c r="S4418" i="1"/>
  <c r="S4417" i="1"/>
  <c r="S4416" i="1"/>
  <c r="S4415" i="1"/>
  <c r="S4414" i="1"/>
  <c r="S4413" i="1"/>
  <c r="S4412" i="1"/>
  <c r="S4411" i="1"/>
  <c r="S4410" i="1"/>
  <c r="S4409" i="1"/>
  <c r="S4408" i="1"/>
  <c r="S4407" i="1"/>
  <c r="S4406" i="1"/>
  <c r="S4405" i="1"/>
  <c r="S4404" i="1"/>
  <c r="S4403" i="1"/>
  <c r="S4402" i="1"/>
  <c r="S4401" i="1"/>
  <c r="S4400" i="1"/>
  <c r="S4399" i="1"/>
  <c r="S4398" i="1"/>
  <c r="S4397" i="1"/>
  <c r="S4396" i="1"/>
  <c r="S4395" i="1"/>
  <c r="S4394" i="1"/>
  <c r="S4393" i="1"/>
  <c r="S4392" i="1"/>
  <c r="S4391" i="1"/>
  <c r="S4390" i="1"/>
  <c r="S4389" i="1"/>
  <c r="S4388" i="1"/>
  <c r="S4387" i="1"/>
  <c r="S4386" i="1"/>
  <c r="S4385" i="1"/>
  <c r="S4384" i="1"/>
  <c r="S4383" i="1"/>
  <c r="S4382" i="1"/>
  <c r="S4381" i="1"/>
  <c r="S4380" i="1"/>
  <c r="S4379" i="1"/>
  <c r="S4378" i="1"/>
  <c r="S4377" i="1"/>
  <c r="S4376" i="1"/>
  <c r="S4375" i="1"/>
  <c r="S4374" i="1"/>
  <c r="S4373" i="1"/>
  <c r="S4372" i="1"/>
  <c r="S4371" i="1"/>
  <c r="S4370" i="1"/>
  <c r="S4369" i="1"/>
  <c r="S4368" i="1"/>
  <c r="S4367" i="1"/>
  <c r="S4366" i="1"/>
  <c r="S4365" i="1"/>
  <c r="S4364" i="1"/>
  <c r="S4363" i="1"/>
  <c r="S4362" i="1"/>
  <c r="S4361" i="1"/>
  <c r="S4360" i="1"/>
  <c r="S4359" i="1"/>
  <c r="S4358" i="1"/>
  <c r="S4357" i="1"/>
  <c r="S4356" i="1"/>
  <c r="S4355" i="1"/>
  <c r="S4354" i="1"/>
  <c r="S4353" i="1"/>
  <c r="S4352" i="1"/>
  <c r="S4351" i="1"/>
  <c r="S4350" i="1"/>
  <c r="S4349" i="1"/>
  <c r="S4348" i="1"/>
  <c r="S4347" i="1"/>
  <c r="S4346" i="1"/>
  <c r="S4345" i="1"/>
  <c r="S4344" i="1"/>
  <c r="S4343" i="1"/>
  <c r="S4342" i="1"/>
  <c r="S4341" i="1"/>
  <c r="S4340" i="1"/>
  <c r="S4339" i="1"/>
  <c r="S4338" i="1"/>
  <c r="S4337" i="1"/>
  <c r="S4336" i="1"/>
  <c r="S4335" i="1"/>
  <c r="S4334" i="1"/>
  <c r="S4333" i="1"/>
  <c r="S4332" i="1"/>
  <c r="S4331" i="1"/>
  <c r="S4330" i="1"/>
  <c r="S4329" i="1"/>
  <c r="S4328" i="1"/>
  <c r="S4327" i="1"/>
  <c r="S4326" i="1"/>
  <c r="S4325" i="1"/>
  <c r="S4324" i="1"/>
  <c r="S4323" i="1"/>
  <c r="S4322" i="1"/>
  <c r="S4321" i="1"/>
  <c r="S4320" i="1"/>
  <c r="S4319" i="1"/>
  <c r="S4318" i="1"/>
  <c r="S4317" i="1"/>
  <c r="S4316" i="1"/>
  <c r="S4315" i="1"/>
  <c r="S4314" i="1"/>
  <c r="S4313" i="1"/>
  <c r="S4312" i="1"/>
  <c r="S4311" i="1"/>
  <c r="S4310" i="1"/>
  <c r="S4309" i="1"/>
  <c r="S4308" i="1"/>
  <c r="S4307" i="1"/>
  <c r="S4306" i="1"/>
  <c r="S4305" i="1"/>
  <c r="S4304" i="1"/>
  <c r="S4303" i="1"/>
  <c r="S4302" i="1"/>
  <c r="S4301" i="1"/>
  <c r="S4300" i="1"/>
  <c r="S4299" i="1"/>
  <c r="S4298" i="1"/>
  <c r="S4297" i="1"/>
  <c r="S4296" i="1"/>
  <c r="S4295" i="1"/>
  <c r="S4294" i="1"/>
  <c r="S4293" i="1"/>
  <c r="S4292" i="1"/>
  <c r="S4291" i="1"/>
  <c r="S4290" i="1"/>
  <c r="S4289" i="1"/>
  <c r="S4288" i="1"/>
  <c r="S4287" i="1"/>
  <c r="S4286" i="1"/>
  <c r="S4285" i="1"/>
  <c r="S4284" i="1"/>
  <c r="S4283" i="1"/>
  <c r="S4282" i="1"/>
  <c r="S4281" i="1"/>
  <c r="S4280" i="1"/>
  <c r="S4279" i="1"/>
  <c r="S4278" i="1"/>
  <c r="S4277" i="1"/>
  <c r="S4276" i="1"/>
  <c r="S4275" i="1"/>
  <c r="S4274" i="1"/>
  <c r="S4273" i="1"/>
  <c r="S4272" i="1"/>
  <c r="S4271" i="1"/>
  <c r="S4270" i="1"/>
  <c r="S4269" i="1"/>
  <c r="S4268" i="1"/>
  <c r="S4267" i="1"/>
  <c r="S4266" i="1"/>
  <c r="S4265" i="1"/>
  <c r="S4264" i="1"/>
  <c r="S4263" i="1"/>
  <c r="S4262" i="1"/>
  <c r="S4261" i="1"/>
  <c r="S4260" i="1"/>
  <c r="S4259" i="1"/>
  <c r="S4258" i="1"/>
  <c r="S4257" i="1"/>
  <c r="S4256" i="1"/>
  <c r="S4255" i="1"/>
  <c r="S4254" i="1"/>
  <c r="S4253" i="1"/>
  <c r="S4252" i="1"/>
  <c r="S4251" i="1"/>
  <c r="S4250" i="1"/>
  <c r="S4249" i="1"/>
  <c r="S4248" i="1"/>
  <c r="S4247" i="1"/>
  <c r="S4246" i="1"/>
  <c r="S4245" i="1"/>
  <c r="S4244" i="1"/>
  <c r="S4243" i="1"/>
  <c r="S4242" i="1"/>
  <c r="S4241" i="1"/>
  <c r="S4240" i="1"/>
  <c r="S4239" i="1"/>
  <c r="S4238" i="1"/>
  <c r="S4237" i="1"/>
  <c r="S4236" i="1"/>
  <c r="S4235" i="1"/>
  <c r="S4234" i="1"/>
  <c r="S4233" i="1"/>
  <c r="S4232" i="1"/>
  <c r="S4231" i="1"/>
  <c r="S4230" i="1"/>
  <c r="S4229" i="1"/>
  <c r="S4228" i="1"/>
  <c r="S4227" i="1"/>
  <c r="S4226" i="1"/>
  <c r="S4225" i="1"/>
  <c r="S4224" i="1"/>
  <c r="S4223" i="1"/>
  <c r="S4222" i="1"/>
  <c r="S4221" i="1"/>
  <c r="S4220" i="1"/>
  <c r="S4219" i="1"/>
  <c r="S4218" i="1"/>
  <c r="S4217" i="1"/>
  <c r="S4216" i="1"/>
  <c r="S4215" i="1"/>
  <c r="S4214" i="1"/>
  <c r="S4213" i="1"/>
  <c r="S4212" i="1"/>
  <c r="S4211" i="1"/>
  <c r="S4210" i="1"/>
  <c r="S4209" i="1"/>
  <c r="S4208" i="1"/>
  <c r="S4207" i="1"/>
  <c r="S4206" i="1"/>
  <c r="S4205" i="1"/>
  <c r="S4204" i="1"/>
  <c r="S4203" i="1"/>
  <c r="S4202" i="1"/>
  <c r="S4201" i="1"/>
  <c r="S4200" i="1"/>
  <c r="S4199" i="1"/>
  <c r="S4198" i="1"/>
  <c r="S4197" i="1"/>
  <c r="S4196" i="1"/>
  <c r="S4195" i="1"/>
  <c r="S4194" i="1"/>
  <c r="S4193" i="1"/>
  <c r="S4192" i="1"/>
  <c r="S4191" i="1"/>
  <c r="S4190" i="1"/>
  <c r="S4189" i="1"/>
  <c r="S4188" i="1"/>
  <c r="S4187" i="1"/>
  <c r="S4186" i="1"/>
  <c r="S4185" i="1"/>
  <c r="S4184" i="1"/>
  <c r="S4183" i="1"/>
  <c r="S4182" i="1"/>
  <c r="S4181" i="1"/>
  <c r="S4180" i="1"/>
  <c r="S4179" i="1"/>
  <c r="S4178" i="1"/>
  <c r="S4177" i="1"/>
  <c r="S4176" i="1"/>
  <c r="S4175" i="1"/>
  <c r="S4174" i="1"/>
  <c r="S4173" i="1"/>
  <c r="S4172" i="1"/>
  <c r="S4171" i="1"/>
  <c r="S4170" i="1"/>
  <c r="S4169" i="1"/>
  <c r="S4168" i="1"/>
  <c r="S4167" i="1"/>
  <c r="S4166" i="1"/>
  <c r="S4165" i="1"/>
  <c r="S4164" i="1"/>
  <c r="S4163" i="1"/>
  <c r="S4162" i="1"/>
  <c r="S4161" i="1"/>
  <c r="S4160" i="1"/>
  <c r="S4159" i="1"/>
  <c r="S4158" i="1"/>
  <c r="S4157" i="1"/>
  <c r="S4156" i="1"/>
  <c r="S4155" i="1"/>
  <c r="S4154" i="1"/>
  <c r="S4153" i="1"/>
  <c r="S4152" i="1"/>
  <c r="S4151" i="1"/>
  <c r="S4150" i="1"/>
  <c r="S4149" i="1"/>
  <c r="S4148" i="1"/>
  <c r="S4147" i="1"/>
  <c r="S4146" i="1"/>
  <c r="S4145" i="1"/>
  <c r="S4144" i="1"/>
  <c r="S4143" i="1"/>
  <c r="S4142" i="1"/>
  <c r="S4141" i="1"/>
  <c r="S4140" i="1"/>
  <c r="S4139" i="1"/>
  <c r="S4138" i="1"/>
  <c r="S4137" i="1"/>
  <c r="S4136" i="1"/>
  <c r="S4135" i="1"/>
  <c r="S4134" i="1"/>
  <c r="S4133" i="1"/>
  <c r="S4132" i="1"/>
  <c r="S4131" i="1"/>
  <c r="S4130" i="1"/>
  <c r="S4129" i="1"/>
  <c r="S4128" i="1"/>
  <c r="S4127" i="1"/>
  <c r="S4126" i="1"/>
  <c r="S4125" i="1"/>
  <c r="S4124" i="1"/>
  <c r="S4123" i="1"/>
  <c r="S4122" i="1"/>
  <c r="S4121" i="1"/>
  <c r="S4120" i="1"/>
  <c r="S4119" i="1"/>
  <c r="S4118" i="1"/>
  <c r="S4117" i="1"/>
  <c r="S4116" i="1"/>
  <c r="S4115" i="1"/>
  <c r="S4114" i="1"/>
  <c r="S4113" i="1"/>
  <c r="S4112" i="1"/>
  <c r="S4111" i="1"/>
  <c r="S4110" i="1"/>
  <c r="S4109" i="1"/>
  <c r="S4108" i="1"/>
  <c r="S4107" i="1"/>
  <c r="S4106" i="1"/>
  <c r="S4105" i="1"/>
  <c r="S4104" i="1"/>
  <c r="S4103" i="1"/>
  <c r="S4102" i="1"/>
  <c r="S4101" i="1"/>
  <c r="S4100" i="1"/>
  <c r="S4099" i="1"/>
  <c r="S4098" i="1"/>
  <c r="S4097" i="1"/>
  <c r="S4096" i="1"/>
  <c r="S4095" i="1"/>
  <c r="S4094" i="1"/>
  <c r="S4093" i="1"/>
  <c r="S4092" i="1"/>
  <c r="S4091" i="1"/>
  <c r="S4090" i="1"/>
  <c r="S4089" i="1"/>
  <c r="S4088" i="1"/>
  <c r="S4087" i="1"/>
  <c r="S4086" i="1"/>
  <c r="S4085" i="1"/>
  <c r="S4084" i="1"/>
  <c r="S4083" i="1"/>
  <c r="S4082" i="1"/>
  <c r="S4081" i="1"/>
  <c r="S4080" i="1"/>
  <c r="S4079" i="1"/>
  <c r="S4078" i="1"/>
  <c r="S4077" i="1"/>
  <c r="S4076" i="1"/>
  <c r="S4075" i="1"/>
  <c r="S4074" i="1"/>
  <c r="S4073" i="1"/>
  <c r="S4072" i="1"/>
  <c r="S4071" i="1"/>
  <c r="S4070" i="1"/>
  <c r="S4069" i="1"/>
  <c r="S4068" i="1"/>
  <c r="S4067" i="1"/>
  <c r="S4066" i="1"/>
  <c r="S4065" i="1"/>
  <c r="S4064" i="1"/>
  <c r="S4063" i="1"/>
  <c r="S4062" i="1"/>
  <c r="S4061" i="1"/>
  <c r="S4060" i="1"/>
  <c r="S4059" i="1"/>
  <c r="S4058" i="1"/>
  <c r="S4057" i="1"/>
  <c r="S4056" i="1"/>
  <c r="S4055" i="1"/>
  <c r="S4054" i="1"/>
  <c r="S4053" i="1"/>
  <c r="S4052" i="1"/>
  <c r="S4051" i="1"/>
  <c r="S4050" i="1"/>
  <c r="S4049" i="1"/>
  <c r="S4048" i="1"/>
  <c r="S4047" i="1"/>
  <c r="S4046" i="1"/>
  <c r="S4045" i="1"/>
  <c r="S4044" i="1"/>
  <c r="S4043" i="1"/>
  <c r="S4042" i="1"/>
  <c r="S4041" i="1"/>
  <c r="S4040" i="1"/>
  <c r="S4039" i="1"/>
  <c r="S4038" i="1"/>
  <c r="S4037" i="1"/>
  <c r="S4036" i="1"/>
  <c r="S4035" i="1"/>
  <c r="S4034" i="1"/>
  <c r="S4033" i="1"/>
  <c r="S4032" i="1"/>
  <c r="S4031" i="1"/>
  <c r="S4030" i="1"/>
  <c r="S4029" i="1"/>
  <c r="S4028" i="1"/>
  <c r="S4027" i="1"/>
  <c r="S4026" i="1"/>
  <c r="S4025" i="1"/>
  <c r="S4024" i="1"/>
  <c r="S4023" i="1"/>
  <c r="S4022" i="1"/>
  <c r="S4021" i="1"/>
  <c r="S4020" i="1"/>
  <c r="S4019" i="1"/>
  <c r="S4018" i="1"/>
  <c r="S4017" i="1"/>
  <c r="S4016" i="1"/>
  <c r="S4015" i="1"/>
  <c r="S4014" i="1"/>
  <c r="S4013" i="1"/>
  <c r="S4012" i="1"/>
  <c r="S4011" i="1"/>
  <c r="S4010" i="1"/>
  <c r="S4009" i="1"/>
  <c r="S4008" i="1"/>
  <c r="S4007" i="1"/>
  <c r="S4006" i="1"/>
  <c r="S4005" i="1"/>
  <c r="S4004" i="1"/>
  <c r="S4003" i="1"/>
  <c r="S4002" i="1"/>
  <c r="S4001" i="1"/>
  <c r="S4000" i="1"/>
  <c r="S3999" i="1"/>
  <c r="S3998" i="1"/>
  <c r="S3997" i="1"/>
  <c r="S3996" i="1"/>
  <c r="S3995" i="1"/>
  <c r="S3994" i="1"/>
  <c r="S3993" i="1"/>
  <c r="S3992" i="1"/>
  <c r="S3991" i="1"/>
  <c r="S3990" i="1"/>
  <c r="S3989" i="1"/>
  <c r="S3988" i="1"/>
  <c r="S3987" i="1"/>
  <c r="S3986" i="1"/>
  <c r="S3985" i="1"/>
  <c r="S3984" i="1"/>
  <c r="S3983" i="1"/>
  <c r="S3982" i="1"/>
  <c r="S3981" i="1"/>
  <c r="S3980" i="1"/>
  <c r="S3979" i="1"/>
  <c r="S3978" i="1"/>
  <c r="S3977" i="1"/>
  <c r="S3976" i="1"/>
  <c r="S3975" i="1"/>
  <c r="S3974" i="1"/>
  <c r="S3973" i="1"/>
  <c r="S3972" i="1"/>
  <c r="S3971" i="1"/>
  <c r="S3970" i="1"/>
  <c r="S3969" i="1"/>
  <c r="S3968" i="1"/>
  <c r="S3967" i="1"/>
  <c r="S3966" i="1"/>
  <c r="S3965" i="1"/>
  <c r="S3964" i="1"/>
  <c r="S3963" i="1"/>
  <c r="S3962" i="1"/>
  <c r="S3961" i="1"/>
  <c r="S3960" i="1"/>
  <c r="S3959" i="1"/>
  <c r="S3958" i="1"/>
  <c r="S3957" i="1"/>
  <c r="S3956" i="1"/>
  <c r="S3955" i="1"/>
  <c r="S3954" i="1"/>
  <c r="S3953" i="1"/>
  <c r="S3952" i="1"/>
  <c r="S3951" i="1"/>
  <c r="S3950" i="1"/>
  <c r="S3949" i="1"/>
  <c r="S3948" i="1"/>
  <c r="S3947" i="1"/>
  <c r="S3946" i="1"/>
  <c r="S3945" i="1"/>
  <c r="S3944" i="1"/>
  <c r="S3943" i="1"/>
  <c r="S3942" i="1"/>
  <c r="S3941" i="1"/>
  <c r="S3940" i="1"/>
  <c r="S3939" i="1"/>
  <c r="S3938" i="1"/>
  <c r="S3937" i="1"/>
  <c r="S3936" i="1"/>
  <c r="S3935" i="1"/>
  <c r="S3934" i="1"/>
  <c r="S3933" i="1"/>
  <c r="S3932" i="1"/>
  <c r="S3931" i="1"/>
  <c r="S3930" i="1"/>
  <c r="S3929" i="1"/>
  <c r="S3928" i="1"/>
  <c r="S3927" i="1"/>
  <c r="S3926" i="1"/>
  <c r="S3925" i="1"/>
  <c r="S3924" i="1"/>
  <c r="S3923" i="1"/>
  <c r="S3922" i="1"/>
  <c r="S3921" i="1"/>
  <c r="S3920" i="1"/>
  <c r="S3919" i="1"/>
  <c r="S3918" i="1"/>
  <c r="S3917" i="1"/>
  <c r="S3916" i="1"/>
  <c r="S3915" i="1"/>
  <c r="S3914" i="1"/>
  <c r="S3913" i="1"/>
  <c r="S3912" i="1"/>
  <c r="S3911" i="1"/>
  <c r="S3910" i="1"/>
  <c r="S3909" i="1"/>
  <c r="S3908" i="1"/>
  <c r="S3907" i="1"/>
  <c r="S3906" i="1"/>
  <c r="S3905" i="1"/>
  <c r="S3904" i="1"/>
  <c r="S3903" i="1"/>
  <c r="S3902" i="1"/>
  <c r="S3901" i="1"/>
  <c r="S3900" i="1"/>
  <c r="S3899" i="1"/>
  <c r="S3898" i="1"/>
  <c r="S3897" i="1"/>
  <c r="S3896" i="1"/>
  <c r="S3895" i="1"/>
  <c r="S3894" i="1"/>
  <c r="S3893" i="1"/>
  <c r="S3892" i="1"/>
  <c r="S3891" i="1"/>
  <c r="S3890" i="1"/>
  <c r="S3889" i="1"/>
  <c r="S3888" i="1"/>
  <c r="S3887" i="1"/>
  <c r="S3886" i="1"/>
  <c r="S3885" i="1"/>
  <c r="S3884" i="1"/>
  <c r="S3883" i="1"/>
  <c r="S3882" i="1"/>
  <c r="S3881" i="1"/>
  <c r="S3880" i="1"/>
  <c r="S3879" i="1"/>
  <c r="S3878" i="1"/>
  <c r="S3877" i="1"/>
  <c r="S3876" i="1"/>
  <c r="S3875" i="1"/>
  <c r="S3874" i="1"/>
  <c r="S3873" i="1"/>
  <c r="S3872" i="1"/>
  <c r="S3871" i="1"/>
  <c r="S3870" i="1"/>
  <c r="S3869" i="1"/>
  <c r="S3868" i="1"/>
  <c r="S3867" i="1"/>
  <c r="S3866" i="1"/>
  <c r="S3865" i="1"/>
  <c r="S3864" i="1"/>
  <c r="S3863" i="1"/>
  <c r="S3862" i="1"/>
  <c r="S3861" i="1"/>
  <c r="S3860" i="1"/>
  <c r="S3859" i="1"/>
  <c r="S3858" i="1"/>
  <c r="S3857" i="1"/>
  <c r="S3856" i="1"/>
  <c r="S3855" i="1"/>
  <c r="S3854" i="1"/>
  <c r="S3853" i="1"/>
  <c r="S3852" i="1"/>
  <c r="S3851" i="1"/>
  <c r="S3850" i="1"/>
  <c r="S3849" i="1"/>
  <c r="S3848" i="1"/>
  <c r="S3847" i="1"/>
  <c r="S3846" i="1"/>
  <c r="S3845" i="1"/>
  <c r="S3844" i="1"/>
  <c r="S3843" i="1"/>
  <c r="S3842" i="1"/>
  <c r="S3841" i="1"/>
  <c r="S3840" i="1"/>
  <c r="S3839" i="1"/>
  <c r="S3838" i="1"/>
  <c r="S3837" i="1"/>
  <c r="S3836" i="1"/>
  <c r="S3835" i="1"/>
  <c r="S3834" i="1"/>
  <c r="S3833" i="1"/>
  <c r="S3832" i="1"/>
  <c r="S3831" i="1"/>
  <c r="S3830" i="1"/>
  <c r="S3829" i="1"/>
  <c r="S3828" i="1"/>
  <c r="S3827" i="1"/>
  <c r="S3826" i="1"/>
  <c r="S3825" i="1"/>
  <c r="S3824" i="1"/>
  <c r="S3823" i="1"/>
  <c r="S3822" i="1"/>
  <c r="S3821" i="1"/>
  <c r="S3820" i="1"/>
  <c r="S3819" i="1"/>
  <c r="S3818" i="1"/>
  <c r="S3817" i="1"/>
  <c r="S3816" i="1"/>
  <c r="S3815" i="1"/>
  <c r="S3814" i="1"/>
  <c r="S3813" i="1"/>
  <c r="S3812" i="1"/>
  <c r="S3811" i="1"/>
  <c r="S3810" i="1"/>
  <c r="S3809" i="1"/>
  <c r="S3808" i="1"/>
  <c r="S3807" i="1"/>
  <c r="S3806" i="1"/>
  <c r="S3805" i="1"/>
  <c r="S3804" i="1"/>
  <c r="S3803" i="1"/>
  <c r="S3802" i="1"/>
  <c r="S3801" i="1"/>
  <c r="S3800" i="1"/>
  <c r="S3799" i="1"/>
  <c r="S3798" i="1"/>
  <c r="S3797" i="1"/>
  <c r="S3796" i="1"/>
  <c r="S3795" i="1"/>
  <c r="S3794" i="1"/>
  <c r="S3793" i="1"/>
  <c r="S3792" i="1"/>
  <c r="S3791" i="1"/>
  <c r="S3790" i="1"/>
  <c r="S3789" i="1"/>
  <c r="S3788" i="1"/>
  <c r="S3787" i="1"/>
  <c r="S3786" i="1"/>
  <c r="S3785" i="1"/>
  <c r="S3784" i="1"/>
  <c r="S3783" i="1"/>
  <c r="S3782" i="1"/>
  <c r="S3781" i="1"/>
  <c r="S3780" i="1"/>
  <c r="S3779" i="1"/>
  <c r="S3778" i="1"/>
  <c r="S3777" i="1"/>
  <c r="S3776" i="1"/>
  <c r="S3775" i="1"/>
  <c r="S3774" i="1"/>
  <c r="S3773" i="1"/>
  <c r="S3772" i="1"/>
  <c r="S3771" i="1"/>
  <c r="S3770" i="1"/>
  <c r="S3769" i="1"/>
  <c r="S3768" i="1"/>
  <c r="S3767" i="1"/>
  <c r="S3766" i="1"/>
  <c r="S3765" i="1"/>
  <c r="S3764" i="1"/>
  <c r="S3763" i="1"/>
  <c r="S3762" i="1"/>
  <c r="S3761" i="1"/>
  <c r="S3760" i="1"/>
  <c r="S3759" i="1"/>
  <c r="S3758" i="1"/>
  <c r="S3757" i="1"/>
  <c r="S3756" i="1"/>
  <c r="S3755" i="1"/>
  <c r="S3754" i="1"/>
  <c r="S3753" i="1"/>
  <c r="S3752" i="1"/>
  <c r="S3751" i="1"/>
  <c r="S3750" i="1"/>
  <c r="S3749" i="1"/>
  <c r="S3748" i="1"/>
  <c r="S3747" i="1"/>
  <c r="S3746" i="1"/>
  <c r="S3745" i="1"/>
  <c r="S3744" i="1"/>
  <c r="S3743" i="1"/>
  <c r="S3742" i="1"/>
  <c r="S3741" i="1"/>
  <c r="S3740" i="1"/>
  <c r="S3739" i="1"/>
  <c r="S3738" i="1"/>
  <c r="S3737" i="1"/>
  <c r="S3736" i="1"/>
  <c r="S3735" i="1"/>
  <c r="S3734" i="1"/>
  <c r="S3733" i="1"/>
  <c r="S3732" i="1"/>
  <c r="S3731" i="1"/>
  <c r="S3730" i="1"/>
  <c r="S3729" i="1"/>
  <c r="S3728" i="1"/>
  <c r="S3727" i="1"/>
  <c r="S3726" i="1"/>
  <c r="S3725" i="1"/>
  <c r="S3724" i="1"/>
  <c r="S3723" i="1"/>
  <c r="S3722" i="1"/>
  <c r="S3721" i="1"/>
  <c r="S3720" i="1"/>
  <c r="S3719" i="1"/>
  <c r="S3718" i="1"/>
  <c r="S3717" i="1"/>
  <c r="S3716" i="1"/>
  <c r="S3715" i="1"/>
  <c r="S3714" i="1"/>
  <c r="S3713" i="1"/>
  <c r="S3712" i="1"/>
  <c r="S3711" i="1"/>
  <c r="S3710" i="1"/>
  <c r="S3709" i="1"/>
  <c r="S3708" i="1"/>
  <c r="S3707" i="1"/>
  <c r="S3706" i="1"/>
  <c r="S3705" i="1"/>
  <c r="S3704" i="1"/>
  <c r="S3703" i="1"/>
  <c r="S3702" i="1"/>
  <c r="S3701" i="1"/>
  <c r="S3700" i="1"/>
  <c r="S3699" i="1"/>
  <c r="S3698" i="1"/>
  <c r="S3697" i="1"/>
  <c r="S3696" i="1"/>
  <c r="S3695" i="1"/>
  <c r="S3694" i="1"/>
  <c r="S3693" i="1"/>
  <c r="S3692" i="1"/>
  <c r="S3691" i="1"/>
  <c r="S3690" i="1"/>
  <c r="S3689" i="1"/>
  <c r="S3688" i="1"/>
  <c r="S3687" i="1"/>
  <c r="S3686" i="1"/>
  <c r="S3685" i="1"/>
  <c r="S3684" i="1"/>
  <c r="S3683" i="1"/>
  <c r="S3682" i="1"/>
  <c r="S3681" i="1"/>
  <c r="S3680" i="1"/>
  <c r="S3679" i="1"/>
  <c r="S3678" i="1"/>
  <c r="S3677" i="1"/>
  <c r="S3676" i="1"/>
  <c r="S3675" i="1"/>
  <c r="S3674" i="1"/>
  <c r="S3673" i="1"/>
  <c r="S3672" i="1"/>
  <c r="S3671" i="1"/>
  <c r="S3670" i="1"/>
  <c r="S3669" i="1"/>
  <c r="S3668" i="1"/>
  <c r="S3667" i="1"/>
  <c r="S3666" i="1"/>
  <c r="S3665" i="1"/>
  <c r="S3664" i="1"/>
  <c r="S3663" i="1"/>
  <c r="S3662" i="1"/>
  <c r="S3661" i="1"/>
  <c r="S3660" i="1"/>
  <c r="S3659" i="1"/>
  <c r="S3658" i="1"/>
  <c r="S3657" i="1"/>
  <c r="S3656" i="1"/>
  <c r="S3655" i="1"/>
  <c r="S3654" i="1"/>
  <c r="S3653" i="1"/>
  <c r="S3652" i="1"/>
  <c r="S3651" i="1"/>
  <c r="S3650" i="1"/>
  <c r="S3649" i="1"/>
  <c r="S3648" i="1"/>
  <c r="S3647" i="1"/>
  <c r="S3646" i="1"/>
  <c r="S3645" i="1"/>
  <c r="S3644" i="1"/>
  <c r="S3643" i="1"/>
  <c r="S3642" i="1"/>
  <c r="S3641" i="1"/>
  <c r="S3640" i="1"/>
  <c r="S3639" i="1"/>
  <c r="S3638" i="1"/>
  <c r="S3637" i="1"/>
  <c r="S3636" i="1"/>
  <c r="S3635" i="1"/>
  <c r="S3634" i="1"/>
  <c r="S3633" i="1"/>
  <c r="S3632" i="1"/>
  <c r="S3631" i="1"/>
  <c r="S3630" i="1"/>
  <c r="S3629" i="1"/>
  <c r="S3628" i="1"/>
  <c r="S3627" i="1"/>
  <c r="S3626" i="1"/>
  <c r="S3625" i="1"/>
  <c r="S3624" i="1"/>
  <c r="S3623" i="1"/>
  <c r="S3622" i="1"/>
  <c r="S3621" i="1"/>
  <c r="S3620" i="1"/>
  <c r="S3619" i="1"/>
  <c r="S3618" i="1"/>
  <c r="S3617" i="1"/>
  <c r="S3616" i="1"/>
  <c r="S3615" i="1"/>
  <c r="S3614" i="1"/>
  <c r="S3613" i="1"/>
  <c r="S3612" i="1"/>
  <c r="S3611" i="1"/>
  <c r="S3610" i="1"/>
  <c r="S3609" i="1"/>
  <c r="S3608" i="1"/>
  <c r="S3607" i="1"/>
  <c r="S3606" i="1"/>
  <c r="S3605" i="1"/>
  <c r="S3604" i="1"/>
  <c r="S3603" i="1"/>
  <c r="S3602" i="1"/>
  <c r="S3601" i="1"/>
  <c r="S3600" i="1"/>
  <c r="S3599" i="1"/>
  <c r="S3598" i="1"/>
  <c r="S3597" i="1"/>
  <c r="S3596" i="1"/>
  <c r="S3595" i="1"/>
  <c r="S3594" i="1"/>
  <c r="S3593" i="1"/>
  <c r="S3592" i="1"/>
  <c r="S3591" i="1"/>
  <c r="S3590" i="1"/>
  <c r="S3589" i="1"/>
  <c r="S3588" i="1"/>
  <c r="S3587" i="1"/>
  <c r="S3586" i="1"/>
  <c r="S3585" i="1"/>
  <c r="S3584" i="1"/>
  <c r="S3583" i="1"/>
  <c r="S3582" i="1"/>
  <c r="S3581" i="1"/>
  <c r="S3580" i="1"/>
  <c r="S3579" i="1"/>
  <c r="S3578" i="1"/>
  <c r="S3577" i="1"/>
  <c r="S3576" i="1"/>
  <c r="S3575" i="1"/>
  <c r="S3574" i="1"/>
  <c r="S3573" i="1"/>
  <c r="S3572" i="1"/>
  <c r="S3571" i="1"/>
  <c r="S3570" i="1"/>
  <c r="S3569" i="1"/>
  <c r="S3568" i="1"/>
  <c r="S3567" i="1"/>
  <c r="S3566" i="1"/>
  <c r="S3565" i="1"/>
  <c r="S3564" i="1"/>
  <c r="S3563" i="1"/>
  <c r="S3562" i="1"/>
  <c r="S3561" i="1"/>
  <c r="S3560" i="1"/>
  <c r="S3559" i="1"/>
  <c r="S3558" i="1"/>
  <c r="S3557" i="1"/>
  <c r="S3556" i="1"/>
  <c r="S3555" i="1"/>
  <c r="S3554" i="1"/>
  <c r="S3553" i="1"/>
  <c r="S3552" i="1"/>
  <c r="S3551" i="1"/>
  <c r="S3550" i="1"/>
  <c r="S3549" i="1"/>
  <c r="S3548" i="1"/>
  <c r="S3547" i="1"/>
  <c r="S3546" i="1"/>
  <c r="S3545" i="1"/>
  <c r="S3544" i="1"/>
  <c r="S3543" i="1"/>
  <c r="S3542" i="1"/>
  <c r="S3541" i="1"/>
  <c r="S3540" i="1"/>
  <c r="S3539" i="1"/>
  <c r="S3538" i="1"/>
  <c r="S3537" i="1"/>
  <c r="S3536" i="1"/>
  <c r="S3535" i="1"/>
  <c r="S3534" i="1"/>
  <c r="S3533" i="1"/>
  <c r="S3532" i="1"/>
  <c r="S3531" i="1"/>
  <c r="S3530" i="1"/>
  <c r="S3529" i="1"/>
  <c r="S3528" i="1"/>
  <c r="S3527" i="1"/>
  <c r="S3526" i="1"/>
  <c r="S3525" i="1"/>
  <c r="S3524" i="1"/>
  <c r="S3523" i="1"/>
  <c r="S3522" i="1"/>
  <c r="S3521" i="1"/>
  <c r="S3520" i="1"/>
  <c r="S3519" i="1"/>
  <c r="S3518" i="1"/>
  <c r="S3517" i="1"/>
  <c r="S3516" i="1"/>
  <c r="S3515" i="1"/>
  <c r="S3514" i="1"/>
  <c r="S3513" i="1"/>
  <c r="S3512" i="1"/>
  <c r="S3511" i="1"/>
  <c r="S3510" i="1"/>
  <c r="S3509" i="1"/>
  <c r="S3508" i="1"/>
  <c r="S3507" i="1"/>
  <c r="S3506" i="1"/>
  <c r="S3505" i="1"/>
  <c r="S3504" i="1"/>
  <c r="S3503" i="1"/>
  <c r="S3502" i="1"/>
  <c r="S3501" i="1"/>
  <c r="S3500" i="1"/>
  <c r="S3499" i="1"/>
  <c r="S3498" i="1"/>
  <c r="S3497" i="1"/>
  <c r="S3496" i="1"/>
  <c r="S3495" i="1"/>
  <c r="S3494" i="1"/>
  <c r="S3493" i="1"/>
  <c r="S3492" i="1"/>
  <c r="S3491" i="1"/>
  <c r="S3490" i="1"/>
  <c r="S3489" i="1"/>
  <c r="S3488" i="1"/>
  <c r="S3487" i="1"/>
  <c r="S3486" i="1"/>
  <c r="S3485" i="1"/>
  <c r="S3484" i="1"/>
  <c r="S3483" i="1"/>
  <c r="S3482" i="1"/>
  <c r="S3481" i="1"/>
  <c r="S3480" i="1"/>
  <c r="S3479" i="1"/>
  <c r="S3478" i="1"/>
  <c r="S3477" i="1"/>
  <c r="S3476" i="1"/>
  <c r="S3475" i="1"/>
  <c r="S3474" i="1"/>
  <c r="S3473" i="1"/>
  <c r="S3472" i="1"/>
  <c r="S3471" i="1"/>
  <c r="S3470" i="1"/>
  <c r="S3469" i="1"/>
  <c r="S3468" i="1"/>
  <c r="S3467" i="1"/>
  <c r="S3466" i="1"/>
  <c r="S3465" i="1"/>
  <c r="S3464" i="1"/>
  <c r="S3463" i="1"/>
  <c r="S3462" i="1"/>
  <c r="S3461" i="1"/>
  <c r="S3460" i="1"/>
  <c r="S3459" i="1"/>
  <c r="S3458" i="1"/>
  <c r="S3457" i="1"/>
  <c r="S3456" i="1"/>
  <c r="S3455" i="1"/>
  <c r="S3454" i="1"/>
  <c r="S3453" i="1"/>
  <c r="S3452" i="1"/>
  <c r="S3451" i="1"/>
  <c r="S3450" i="1"/>
  <c r="S3449" i="1"/>
  <c r="S3448" i="1"/>
  <c r="S3447" i="1"/>
  <c r="S3446" i="1"/>
  <c r="S3445" i="1"/>
  <c r="S3444" i="1"/>
  <c r="S3443" i="1"/>
  <c r="S3442" i="1"/>
  <c r="S3441" i="1"/>
  <c r="S3440" i="1"/>
  <c r="S3439" i="1"/>
  <c r="S3438" i="1"/>
  <c r="S3437" i="1"/>
  <c r="S3436" i="1"/>
  <c r="S3435" i="1"/>
  <c r="S3434" i="1"/>
  <c r="S3433" i="1"/>
  <c r="S3432" i="1"/>
  <c r="S3431" i="1"/>
  <c r="S3430" i="1"/>
  <c r="S3429" i="1"/>
  <c r="S3428" i="1"/>
  <c r="S3427" i="1"/>
  <c r="S3426" i="1"/>
  <c r="S3425" i="1"/>
  <c r="S3424" i="1"/>
  <c r="S3423" i="1"/>
  <c r="S3422" i="1"/>
  <c r="S3421" i="1"/>
  <c r="S3420" i="1"/>
  <c r="S3419" i="1"/>
  <c r="S3418" i="1"/>
  <c r="S3417" i="1"/>
  <c r="S3416" i="1"/>
  <c r="S3415" i="1"/>
  <c r="S3414" i="1"/>
  <c r="S3413" i="1"/>
  <c r="S3412" i="1"/>
  <c r="S3411" i="1"/>
  <c r="S3410" i="1"/>
  <c r="S3409" i="1"/>
  <c r="S3408" i="1"/>
  <c r="S3407" i="1"/>
  <c r="S3406" i="1"/>
  <c r="S3405" i="1"/>
  <c r="S3404" i="1"/>
  <c r="S3403" i="1"/>
  <c r="S3402" i="1"/>
  <c r="S3401" i="1"/>
  <c r="S3400" i="1"/>
  <c r="S3399" i="1"/>
  <c r="S3398" i="1"/>
  <c r="S3397" i="1"/>
  <c r="S3396" i="1"/>
  <c r="S3395" i="1"/>
  <c r="S3394" i="1"/>
  <c r="S3393" i="1"/>
  <c r="S3392" i="1"/>
  <c r="S3391" i="1"/>
  <c r="S3390" i="1"/>
  <c r="S3389" i="1"/>
  <c r="S3388" i="1"/>
  <c r="S3387" i="1"/>
  <c r="S3386" i="1"/>
  <c r="S3385" i="1"/>
  <c r="S3384" i="1"/>
  <c r="S3383" i="1"/>
  <c r="S3382" i="1"/>
  <c r="S3381" i="1"/>
  <c r="S3380" i="1"/>
  <c r="S3379" i="1"/>
  <c r="S3378" i="1"/>
  <c r="S3377" i="1"/>
  <c r="S3376" i="1"/>
  <c r="S3375" i="1"/>
  <c r="S3374" i="1"/>
  <c r="S3373" i="1"/>
  <c r="S3372" i="1"/>
  <c r="S3371" i="1"/>
  <c r="S3370" i="1"/>
  <c r="S3369" i="1"/>
  <c r="S3368" i="1"/>
  <c r="S3367" i="1"/>
  <c r="S3366" i="1"/>
  <c r="S3365" i="1"/>
  <c r="S3364" i="1"/>
  <c r="S3363" i="1"/>
  <c r="S3362" i="1"/>
  <c r="S3361" i="1"/>
  <c r="S3360" i="1"/>
  <c r="S3359" i="1"/>
  <c r="S3358" i="1"/>
  <c r="S3357" i="1"/>
  <c r="S3356" i="1"/>
  <c r="S3355" i="1"/>
  <c r="S3354" i="1"/>
  <c r="S3353" i="1"/>
  <c r="S3352" i="1"/>
  <c r="S3351" i="1"/>
  <c r="S3350" i="1"/>
  <c r="S3349" i="1"/>
  <c r="S3348" i="1"/>
  <c r="S3347" i="1"/>
  <c r="S3346" i="1"/>
  <c r="S3345" i="1"/>
  <c r="S3344" i="1"/>
  <c r="S3343" i="1"/>
  <c r="S3342" i="1"/>
  <c r="S3341" i="1"/>
  <c r="S3340" i="1"/>
  <c r="S3339" i="1"/>
  <c r="S3338" i="1"/>
  <c r="S3337" i="1"/>
  <c r="S3336" i="1"/>
  <c r="S3335" i="1"/>
  <c r="S3334" i="1"/>
  <c r="S3333" i="1"/>
  <c r="S3332" i="1"/>
  <c r="S3331" i="1"/>
  <c r="S3330" i="1"/>
  <c r="S3329" i="1"/>
  <c r="S3328" i="1"/>
  <c r="S3327" i="1"/>
  <c r="S3326" i="1"/>
  <c r="S3325" i="1"/>
  <c r="S3324" i="1"/>
  <c r="S3323" i="1"/>
  <c r="S3322" i="1"/>
  <c r="S3321" i="1"/>
  <c r="S3320" i="1"/>
  <c r="S3319" i="1"/>
  <c r="S3318" i="1"/>
  <c r="S3317" i="1"/>
  <c r="S3316" i="1"/>
  <c r="S3315" i="1"/>
  <c r="S3314" i="1"/>
  <c r="S3313" i="1"/>
  <c r="S3312" i="1"/>
  <c r="S3311" i="1"/>
  <c r="S3310" i="1"/>
  <c r="S3309" i="1"/>
  <c r="S3308" i="1"/>
  <c r="S3307" i="1"/>
  <c r="S3306" i="1"/>
  <c r="S3305" i="1"/>
  <c r="S3304" i="1"/>
  <c r="S3303" i="1"/>
  <c r="S3302" i="1"/>
  <c r="S3301" i="1"/>
  <c r="S3300" i="1"/>
  <c r="S3299" i="1"/>
  <c r="S3298" i="1"/>
  <c r="S3297" i="1"/>
  <c r="S3296" i="1"/>
  <c r="S3295" i="1"/>
  <c r="S3294" i="1"/>
  <c r="S3293" i="1"/>
  <c r="S3292" i="1"/>
  <c r="S3291" i="1"/>
  <c r="S3290" i="1"/>
  <c r="S3289" i="1"/>
  <c r="S3288" i="1"/>
  <c r="S3287" i="1"/>
  <c r="S3286" i="1"/>
  <c r="S3285" i="1"/>
  <c r="S3284" i="1"/>
  <c r="S3283" i="1"/>
  <c r="S3282" i="1"/>
  <c r="S3281" i="1"/>
  <c r="S3280" i="1"/>
  <c r="S3279" i="1"/>
  <c r="S3278" i="1"/>
  <c r="S3277" i="1"/>
  <c r="S3276" i="1"/>
  <c r="S3275" i="1"/>
  <c r="S3274" i="1"/>
  <c r="S3273" i="1"/>
  <c r="S3272" i="1"/>
  <c r="S3271" i="1"/>
  <c r="S3270" i="1"/>
  <c r="S3269" i="1"/>
  <c r="S3268" i="1"/>
  <c r="S3267" i="1"/>
  <c r="S3266" i="1"/>
  <c r="S3265" i="1"/>
  <c r="S3264" i="1"/>
  <c r="S3263" i="1"/>
  <c r="S3262" i="1"/>
  <c r="S3261" i="1"/>
  <c r="S3260" i="1"/>
  <c r="S3259" i="1"/>
  <c r="S3258" i="1"/>
  <c r="S3257" i="1"/>
  <c r="S3256" i="1"/>
  <c r="S3255" i="1"/>
  <c r="S3254" i="1"/>
  <c r="S3253" i="1"/>
  <c r="S3252" i="1"/>
  <c r="S3251" i="1"/>
  <c r="S3250" i="1"/>
  <c r="S3249" i="1"/>
  <c r="S3248" i="1"/>
  <c r="S3247" i="1"/>
  <c r="S3246" i="1"/>
  <c r="S3245" i="1"/>
  <c r="S3244" i="1"/>
  <c r="S3243" i="1"/>
  <c r="S3242" i="1"/>
  <c r="S3241" i="1"/>
  <c r="S3240" i="1"/>
  <c r="S3239" i="1"/>
  <c r="S3238" i="1"/>
  <c r="S3237" i="1"/>
  <c r="S3236" i="1"/>
  <c r="S3235" i="1"/>
  <c r="S3234" i="1"/>
  <c r="S3233" i="1"/>
  <c r="S3232" i="1"/>
  <c r="S3231" i="1"/>
  <c r="S3230" i="1"/>
  <c r="S3229" i="1"/>
  <c r="S3228" i="1"/>
  <c r="S3227" i="1"/>
  <c r="S3226" i="1"/>
  <c r="S3225" i="1"/>
  <c r="S3224" i="1"/>
  <c r="S3223" i="1"/>
  <c r="S3222" i="1"/>
  <c r="S3221" i="1"/>
  <c r="S3220" i="1"/>
  <c r="S3219" i="1"/>
  <c r="S3218" i="1"/>
  <c r="S3217" i="1"/>
  <c r="S3216" i="1"/>
  <c r="S3215" i="1"/>
  <c r="S3214" i="1"/>
  <c r="S3213" i="1"/>
  <c r="S3212" i="1"/>
  <c r="S3211" i="1"/>
  <c r="S3210" i="1"/>
  <c r="S3209" i="1"/>
  <c r="S3208" i="1"/>
  <c r="S3207" i="1"/>
  <c r="S3206" i="1"/>
  <c r="S3205" i="1"/>
  <c r="S3204" i="1"/>
  <c r="S3203" i="1"/>
  <c r="S3202" i="1"/>
  <c r="S3201" i="1"/>
  <c r="S3200" i="1"/>
  <c r="S3199" i="1"/>
  <c r="S3198" i="1"/>
  <c r="S3197" i="1"/>
  <c r="S3196" i="1"/>
  <c r="S3195" i="1"/>
  <c r="S3194" i="1"/>
  <c r="S3193" i="1"/>
  <c r="S3192" i="1"/>
  <c r="S3191" i="1"/>
  <c r="S3190" i="1"/>
  <c r="S3189" i="1"/>
  <c r="S3188" i="1"/>
  <c r="S3187" i="1"/>
  <c r="S3186" i="1"/>
  <c r="S3185" i="1"/>
  <c r="S3184" i="1"/>
  <c r="S3183" i="1"/>
  <c r="S3182" i="1"/>
  <c r="S3181" i="1"/>
  <c r="S3180" i="1"/>
  <c r="S3179" i="1"/>
  <c r="S3178" i="1"/>
  <c r="S3177" i="1"/>
  <c r="S3176" i="1"/>
  <c r="S3175" i="1"/>
  <c r="S3174" i="1"/>
  <c r="S3173" i="1"/>
  <c r="S3172" i="1"/>
  <c r="S3171" i="1"/>
  <c r="S3170" i="1"/>
  <c r="S3169" i="1"/>
  <c r="S3168" i="1"/>
  <c r="S3167" i="1"/>
  <c r="S3166" i="1"/>
  <c r="S3165" i="1"/>
  <c r="S3164" i="1"/>
  <c r="S3163" i="1"/>
  <c r="S3162" i="1"/>
  <c r="S3161" i="1"/>
  <c r="S3160" i="1"/>
  <c r="S3159" i="1"/>
  <c r="S3158" i="1"/>
  <c r="S3157" i="1"/>
  <c r="S3156" i="1"/>
  <c r="S3155" i="1"/>
  <c r="S3154" i="1"/>
  <c r="S3153" i="1"/>
  <c r="S3152" i="1"/>
  <c r="S3151" i="1"/>
  <c r="S3150" i="1"/>
  <c r="S3149" i="1"/>
  <c r="S3148" i="1"/>
  <c r="S3147" i="1"/>
  <c r="S3146" i="1"/>
  <c r="S3145" i="1"/>
  <c r="S3144" i="1"/>
  <c r="S3143" i="1"/>
  <c r="S3142" i="1"/>
  <c r="S3141" i="1"/>
  <c r="S3140" i="1"/>
  <c r="S3139" i="1"/>
  <c r="S3138" i="1"/>
  <c r="S3137" i="1"/>
  <c r="S3136" i="1"/>
  <c r="S3135" i="1"/>
  <c r="S3134" i="1"/>
  <c r="S3133" i="1"/>
  <c r="S3132" i="1"/>
  <c r="S3131" i="1"/>
  <c r="S3130" i="1"/>
  <c r="S3129" i="1"/>
  <c r="S3128" i="1"/>
  <c r="S3127" i="1"/>
  <c r="S3126" i="1"/>
  <c r="S3125" i="1"/>
  <c r="S3124" i="1"/>
  <c r="S3123" i="1"/>
  <c r="S3122" i="1"/>
  <c r="S3121" i="1"/>
  <c r="S3120" i="1"/>
  <c r="S3119" i="1"/>
  <c r="S3118" i="1"/>
  <c r="S3117" i="1"/>
  <c r="S3116" i="1"/>
  <c r="S3115" i="1"/>
  <c r="S3114" i="1"/>
  <c r="S3113" i="1"/>
  <c r="S3112" i="1"/>
  <c r="S3111" i="1"/>
  <c r="S3110" i="1"/>
  <c r="S3109" i="1"/>
  <c r="S3108" i="1"/>
  <c r="S3107" i="1"/>
  <c r="S3106" i="1"/>
  <c r="S3105" i="1"/>
  <c r="S3104" i="1"/>
  <c r="S3103" i="1"/>
  <c r="S3102" i="1"/>
  <c r="S3101" i="1"/>
  <c r="S3100" i="1"/>
  <c r="S3099" i="1"/>
  <c r="S3098" i="1"/>
  <c r="S3097" i="1"/>
  <c r="S3096" i="1"/>
  <c r="S3095" i="1"/>
  <c r="S3094" i="1"/>
  <c r="S3093" i="1"/>
  <c r="S3092" i="1"/>
  <c r="S3091" i="1"/>
  <c r="S3090" i="1"/>
  <c r="S3089" i="1"/>
  <c r="S3088" i="1"/>
  <c r="S3087" i="1"/>
  <c r="S3086" i="1"/>
  <c r="S3085" i="1"/>
  <c r="S3084" i="1"/>
  <c r="S3083" i="1"/>
  <c r="S3082" i="1"/>
  <c r="S3081" i="1"/>
  <c r="S3080" i="1"/>
  <c r="S3079" i="1"/>
  <c r="S3078" i="1"/>
  <c r="S3077" i="1"/>
  <c r="S3076" i="1"/>
  <c r="S3075" i="1"/>
  <c r="S3074" i="1"/>
  <c r="S3073" i="1"/>
  <c r="S3072" i="1"/>
  <c r="S3071" i="1"/>
  <c r="S3070" i="1"/>
  <c r="S3069" i="1"/>
  <c r="S3068" i="1"/>
  <c r="S3067" i="1"/>
  <c r="S3066" i="1"/>
  <c r="S3065" i="1"/>
  <c r="S3064" i="1"/>
  <c r="S3063" i="1"/>
  <c r="S3062" i="1"/>
  <c r="S3061" i="1"/>
  <c r="S3060" i="1"/>
  <c r="S3059" i="1"/>
  <c r="S3058" i="1"/>
  <c r="S3057" i="1"/>
  <c r="S3056" i="1"/>
  <c r="S3055" i="1"/>
  <c r="S3054" i="1"/>
  <c r="S3053" i="1"/>
  <c r="S3052" i="1"/>
  <c r="S3051" i="1"/>
  <c r="S3050" i="1"/>
  <c r="S3049" i="1"/>
  <c r="S3048" i="1"/>
  <c r="S3047" i="1"/>
  <c r="S3046" i="1"/>
  <c r="S3045" i="1"/>
  <c r="S3044" i="1"/>
  <c r="S3043" i="1"/>
  <c r="S3042" i="1"/>
  <c r="S3041" i="1"/>
  <c r="S3040" i="1"/>
  <c r="S3039" i="1"/>
  <c r="S3038" i="1"/>
  <c r="S3037" i="1"/>
  <c r="S3036" i="1"/>
  <c r="S3035" i="1"/>
  <c r="S3034" i="1"/>
  <c r="S3033" i="1"/>
  <c r="S3032" i="1"/>
  <c r="S3031" i="1"/>
  <c r="S3030" i="1"/>
  <c r="S3029" i="1"/>
  <c r="S3028" i="1"/>
  <c r="S3027" i="1"/>
  <c r="S3026" i="1"/>
  <c r="S3025" i="1"/>
  <c r="S3024" i="1"/>
  <c r="S3023" i="1"/>
  <c r="S3022" i="1"/>
  <c r="S3021" i="1"/>
  <c r="S3020" i="1"/>
  <c r="S3019" i="1"/>
  <c r="S3018" i="1"/>
  <c r="S3017" i="1"/>
  <c r="S3016" i="1"/>
  <c r="S3015" i="1"/>
  <c r="S3014" i="1"/>
  <c r="S3013" i="1"/>
  <c r="S3012" i="1"/>
  <c r="S3011" i="1"/>
  <c r="S3010" i="1"/>
  <c r="S3009" i="1"/>
  <c r="S3008" i="1"/>
  <c r="S3007" i="1"/>
  <c r="S3006" i="1"/>
  <c r="S3005" i="1"/>
  <c r="S3004" i="1"/>
  <c r="S3003" i="1"/>
  <c r="S3002" i="1"/>
  <c r="S3001" i="1"/>
  <c r="S3000" i="1"/>
  <c r="S2999" i="1"/>
  <c r="S2998" i="1"/>
  <c r="S2997" i="1"/>
  <c r="S2996" i="1"/>
  <c r="S2995" i="1"/>
  <c r="S2994" i="1"/>
  <c r="S2993" i="1"/>
  <c r="S2992" i="1"/>
  <c r="S2991" i="1"/>
  <c r="S2990" i="1"/>
  <c r="S2989" i="1"/>
  <c r="S2988" i="1"/>
  <c r="S2987" i="1"/>
  <c r="S2986" i="1"/>
  <c r="S2985" i="1"/>
  <c r="S2984" i="1"/>
  <c r="S2983" i="1"/>
  <c r="S2982" i="1"/>
  <c r="S2981" i="1"/>
  <c r="S2980" i="1"/>
  <c r="S2979" i="1"/>
  <c r="S2978" i="1"/>
  <c r="S2977" i="1"/>
  <c r="S2976" i="1"/>
  <c r="S2975" i="1"/>
  <c r="S2974" i="1"/>
  <c r="S2973" i="1"/>
  <c r="S2972" i="1"/>
  <c r="S2971" i="1"/>
  <c r="S2970" i="1"/>
  <c r="S2969" i="1"/>
  <c r="S2968" i="1"/>
  <c r="S2967" i="1"/>
  <c r="S2966" i="1"/>
  <c r="S2965" i="1"/>
  <c r="S2964" i="1"/>
  <c r="S2963" i="1"/>
  <c r="S2962" i="1"/>
  <c r="S2961" i="1"/>
  <c r="S2960" i="1"/>
  <c r="S2959" i="1"/>
  <c r="S2958" i="1"/>
  <c r="S2957" i="1"/>
  <c r="S2956" i="1"/>
  <c r="S2955" i="1"/>
  <c r="S2954" i="1"/>
  <c r="S2953" i="1"/>
  <c r="S2952" i="1"/>
  <c r="S2951" i="1"/>
  <c r="S2950" i="1"/>
  <c r="S2949" i="1"/>
  <c r="S2948" i="1"/>
  <c r="S2947" i="1"/>
  <c r="S2946" i="1"/>
  <c r="S2945" i="1"/>
  <c r="S2944" i="1"/>
  <c r="S2943" i="1"/>
  <c r="S2942" i="1"/>
  <c r="S2941" i="1"/>
  <c r="S2940" i="1"/>
  <c r="S2939" i="1"/>
  <c r="S2938" i="1"/>
  <c r="S2937" i="1"/>
  <c r="S2936" i="1"/>
  <c r="S2935" i="1"/>
  <c r="S2934" i="1"/>
  <c r="S2933" i="1"/>
  <c r="S2932" i="1"/>
  <c r="S2931" i="1"/>
  <c r="S2930" i="1"/>
  <c r="S2929" i="1"/>
  <c r="S2928" i="1"/>
  <c r="S2927" i="1"/>
  <c r="S2926" i="1"/>
  <c r="S2925" i="1"/>
  <c r="S2924" i="1"/>
  <c r="S2923" i="1"/>
  <c r="S2922" i="1"/>
  <c r="S2921" i="1"/>
  <c r="S2920" i="1"/>
  <c r="S2919" i="1"/>
  <c r="S2918" i="1"/>
  <c r="S2917" i="1"/>
  <c r="S2916" i="1"/>
  <c r="S2915" i="1"/>
  <c r="S2914" i="1"/>
  <c r="S2913" i="1"/>
  <c r="S2912" i="1"/>
  <c r="S2911" i="1"/>
  <c r="S2910" i="1"/>
  <c r="S2909" i="1"/>
  <c r="S2908" i="1"/>
  <c r="S2907" i="1"/>
  <c r="S2906" i="1"/>
  <c r="S2905" i="1"/>
  <c r="S2904" i="1"/>
  <c r="S2903" i="1"/>
  <c r="S2902" i="1"/>
  <c r="S2901" i="1"/>
  <c r="S2900" i="1"/>
  <c r="S2899" i="1"/>
  <c r="S2898" i="1"/>
  <c r="S2897" i="1"/>
  <c r="S2896" i="1"/>
  <c r="S2895" i="1"/>
  <c r="S2894" i="1"/>
  <c r="S2893" i="1"/>
  <c r="S2892" i="1"/>
  <c r="S2891" i="1"/>
  <c r="S2890" i="1"/>
  <c r="S2889" i="1"/>
  <c r="S2888" i="1"/>
  <c r="S2887" i="1"/>
  <c r="S2886" i="1"/>
  <c r="S2885" i="1"/>
  <c r="S2884" i="1"/>
  <c r="S2883" i="1"/>
  <c r="S2882" i="1"/>
  <c r="S2881" i="1"/>
  <c r="S2880" i="1"/>
  <c r="S2879" i="1"/>
  <c r="S2878" i="1"/>
  <c r="S2877" i="1"/>
  <c r="S2876" i="1"/>
  <c r="S2875" i="1"/>
  <c r="S2874" i="1"/>
  <c r="S2873" i="1"/>
  <c r="S2872" i="1"/>
  <c r="S2871" i="1"/>
  <c r="S2870" i="1"/>
  <c r="S2869" i="1"/>
  <c r="S2868" i="1"/>
  <c r="S2867" i="1"/>
  <c r="S2866" i="1"/>
  <c r="S2865" i="1"/>
  <c r="S2864" i="1"/>
  <c r="S2863" i="1"/>
  <c r="S2862" i="1"/>
  <c r="S2861" i="1"/>
  <c r="S2860" i="1"/>
  <c r="S2859" i="1"/>
  <c r="S2858" i="1"/>
  <c r="S2857" i="1"/>
  <c r="S2856" i="1"/>
  <c r="S2855" i="1"/>
  <c r="S2854" i="1"/>
  <c r="S2853" i="1"/>
  <c r="S2852" i="1"/>
  <c r="S2851" i="1"/>
  <c r="S2850" i="1"/>
  <c r="S2849" i="1"/>
  <c r="S2848" i="1"/>
  <c r="S2847" i="1"/>
  <c r="S2846" i="1"/>
  <c r="S2845" i="1"/>
  <c r="S2844" i="1"/>
  <c r="S2843" i="1"/>
  <c r="S2842" i="1"/>
  <c r="S2841" i="1"/>
  <c r="S2840" i="1"/>
  <c r="S2839" i="1"/>
  <c r="S2838" i="1"/>
  <c r="S2837" i="1"/>
  <c r="S2836" i="1"/>
  <c r="S2835" i="1"/>
  <c r="S2834" i="1"/>
  <c r="S2833" i="1"/>
  <c r="S2832" i="1"/>
  <c r="S2831" i="1"/>
  <c r="S2830" i="1"/>
  <c r="S2829" i="1"/>
  <c r="S2828" i="1"/>
  <c r="S2827" i="1"/>
  <c r="S2826" i="1"/>
  <c r="S2825" i="1"/>
  <c r="S2824" i="1"/>
  <c r="S2823" i="1"/>
  <c r="S2822" i="1"/>
  <c r="S2821" i="1"/>
  <c r="S2820" i="1"/>
  <c r="S2819" i="1"/>
  <c r="S2818" i="1"/>
  <c r="S2817" i="1"/>
  <c r="S2816" i="1"/>
  <c r="S2815" i="1"/>
  <c r="S2814" i="1"/>
  <c r="S2813" i="1"/>
  <c r="S2812" i="1"/>
  <c r="S2811" i="1"/>
  <c r="S2810" i="1"/>
  <c r="S2809" i="1"/>
  <c r="S2808" i="1"/>
  <c r="S2807" i="1"/>
  <c r="S2806" i="1"/>
  <c r="S2805" i="1"/>
  <c r="S2804" i="1"/>
  <c r="S2803" i="1"/>
  <c r="S2802" i="1"/>
  <c r="S2801" i="1"/>
  <c r="S2800" i="1"/>
  <c r="S2799" i="1"/>
  <c r="S2798" i="1"/>
  <c r="S2797" i="1"/>
  <c r="S2796" i="1"/>
  <c r="S2795" i="1"/>
  <c r="S2794" i="1"/>
  <c r="S2793" i="1"/>
  <c r="S2792" i="1"/>
  <c r="S2791" i="1"/>
  <c r="S2790" i="1"/>
  <c r="S2789" i="1"/>
  <c r="S2788" i="1"/>
  <c r="S2787" i="1"/>
  <c r="S2786" i="1"/>
  <c r="S2785" i="1"/>
  <c r="S2784" i="1"/>
  <c r="S2783" i="1"/>
  <c r="S2782" i="1"/>
  <c r="S2781" i="1"/>
  <c r="S2780" i="1"/>
  <c r="S2779" i="1"/>
  <c r="S2778" i="1"/>
  <c r="S2777" i="1"/>
  <c r="S2776" i="1"/>
  <c r="S2775" i="1"/>
  <c r="S2774" i="1"/>
  <c r="S2773" i="1"/>
  <c r="S2772" i="1"/>
  <c r="S2771" i="1"/>
  <c r="S2770" i="1"/>
  <c r="S2769" i="1"/>
  <c r="S2768" i="1"/>
  <c r="S2767" i="1"/>
  <c r="S2766" i="1"/>
  <c r="S2765" i="1"/>
  <c r="S2764" i="1"/>
  <c r="S2763" i="1"/>
  <c r="S2762" i="1"/>
  <c r="S2761" i="1"/>
  <c r="S2760" i="1"/>
  <c r="S2759" i="1"/>
  <c r="S2758" i="1"/>
  <c r="S2757" i="1"/>
  <c r="S2756" i="1"/>
  <c r="S2755" i="1"/>
  <c r="S2754" i="1"/>
  <c r="S2753" i="1"/>
  <c r="S2752" i="1"/>
  <c r="S2751" i="1"/>
  <c r="S2750" i="1"/>
  <c r="S2749" i="1"/>
  <c r="S2748" i="1"/>
  <c r="S2747" i="1"/>
  <c r="S2746" i="1"/>
  <c r="S2745" i="1"/>
  <c r="S2744" i="1"/>
  <c r="S2743" i="1"/>
  <c r="S2742" i="1"/>
  <c r="S2741" i="1"/>
  <c r="S2740" i="1"/>
  <c r="S2739" i="1"/>
  <c r="S2738" i="1"/>
  <c r="S2737" i="1"/>
  <c r="S2736" i="1"/>
  <c r="S2735" i="1"/>
  <c r="S2734" i="1"/>
  <c r="S2733" i="1"/>
  <c r="S2732" i="1"/>
  <c r="S2731" i="1"/>
  <c r="S2730" i="1"/>
  <c r="S2729" i="1"/>
  <c r="S2728" i="1"/>
  <c r="S2727" i="1"/>
  <c r="S2726" i="1"/>
  <c r="S2725" i="1"/>
  <c r="S2724" i="1"/>
  <c r="S2723" i="1"/>
  <c r="S2722" i="1"/>
  <c r="S2721" i="1"/>
  <c r="S2720" i="1"/>
  <c r="S2719" i="1"/>
  <c r="S2718" i="1"/>
  <c r="S2717" i="1"/>
  <c r="S2716" i="1"/>
  <c r="S2715" i="1"/>
  <c r="S2714" i="1"/>
  <c r="S2713" i="1"/>
  <c r="S2712" i="1"/>
  <c r="S2711" i="1"/>
  <c r="S2710" i="1"/>
  <c r="S2709" i="1"/>
  <c r="S2708" i="1"/>
  <c r="S2707" i="1"/>
  <c r="S2706" i="1"/>
  <c r="S2705" i="1"/>
  <c r="S2704" i="1"/>
  <c r="S2703" i="1"/>
  <c r="S2702" i="1"/>
  <c r="S2701" i="1"/>
  <c r="S2700" i="1"/>
  <c r="S2699" i="1"/>
  <c r="S2698" i="1"/>
  <c r="S2697" i="1"/>
  <c r="S2696" i="1"/>
  <c r="S2695" i="1"/>
  <c r="S2694" i="1"/>
  <c r="S2693" i="1"/>
  <c r="S2692" i="1"/>
  <c r="S2691" i="1"/>
  <c r="S2690" i="1"/>
  <c r="S2689" i="1"/>
  <c r="S2688" i="1"/>
  <c r="S2687" i="1"/>
  <c r="S2686" i="1"/>
  <c r="S2685" i="1"/>
  <c r="S2684" i="1"/>
  <c r="S2683" i="1"/>
  <c r="S2682" i="1"/>
  <c r="S2681" i="1"/>
  <c r="S2680" i="1"/>
  <c r="S2679" i="1"/>
  <c r="S2678" i="1"/>
  <c r="S2677" i="1"/>
  <c r="S2676" i="1"/>
  <c r="S2675" i="1"/>
  <c r="S2674" i="1"/>
  <c r="S2673" i="1"/>
  <c r="S2672" i="1"/>
  <c r="S2671" i="1"/>
  <c r="S2670" i="1"/>
  <c r="S2669" i="1"/>
  <c r="S2668" i="1"/>
  <c r="S2667" i="1"/>
  <c r="S2666" i="1"/>
  <c r="S2665" i="1"/>
  <c r="S2664" i="1"/>
  <c r="S2663" i="1"/>
  <c r="S2662" i="1"/>
  <c r="S2661" i="1"/>
  <c r="S2660" i="1"/>
  <c r="S2659" i="1"/>
  <c r="S2658" i="1"/>
  <c r="S2657" i="1"/>
  <c r="S2656" i="1"/>
  <c r="S2655" i="1"/>
  <c r="S2654" i="1"/>
  <c r="S2653" i="1"/>
  <c r="S2652" i="1"/>
  <c r="S2651" i="1"/>
  <c r="S2650" i="1"/>
  <c r="S2649" i="1"/>
  <c r="S2648" i="1"/>
  <c r="S2647" i="1"/>
  <c r="S2646" i="1"/>
  <c r="S2645" i="1"/>
  <c r="S2644" i="1"/>
  <c r="S2643" i="1"/>
  <c r="S2642" i="1"/>
  <c r="S2641" i="1"/>
  <c r="S2640" i="1"/>
  <c r="S2639" i="1"/>
  <c r="S2638" i="1"/>
  <c r="S2637" i="1"/>
  <c r="S2636" i="1"/>
  <c r="S2635" i="1"/>
  <c r="S2634" i="1"/>
  <c r="S2633" i="1"/>
  <c r="S2632" i="1"/>
  <c r="S2631" i="1"/>
  <c r="S2630" i="1"/>
  <c r="S2629" i="1"/>
  <c r="S2628" i="1"/>
  <c r="S2627" i="1"/>
  <c r="S2626" i="1"/>
  <c r="S2625" i="1"/>
  <c r="S2624" i="1"/>
  <c r="S2623" i="1"/>
  <c r="S2622" i="1"/>
  <c r="S2621" i="1"/>
  <c r="S2620" i="1"/>
  <c r="S2619" i="1"/>
  <c r="S2618" i="1"/>
  <c r="S2617" i="1"/>
  <c r="S2616" i="1"/>
  <c r="S2615" i="1"/>
  <c r="S2614" i="1"/>
  <c r="S2613" i="1"/>
  <c r="S2612" i="1"/>
  <c r="S2611" i="1"/>
  <c r="S2610" i="1"/>
  <c r="S2609" i="1"/>
  <c r="S2608" i="1"/>
  <c r="S2607" i="1"/>
  <c r="S2606" i="1"/>
  <c r="S2605" i="1"/>
  <c r="S2604" i="1"/>
  <c r="S2603" i="1"/>
  <c r="S2602" i="1"/>
  <c r="S2601" i="1"/>
  <c r="S2600" i="1"/>
  <c r="S2599" i="1"/>
  <c r="S2598" i="1"/>
  <c r="S2597" i="1"/>
  <c r="S2596" i="1"/>
  <c r="S2595" i="1"/>
  <c r="S2594" i="1"/>
  <c r="S2593" i="1"/>
  <c r="S2592" i="1"/>
  <c r="S2591" i="1"/>
  <c r="S2590" i="1"/>
  <c r="S2589" i="1"/>
  <c r="S2588" i="1"/>
  <c r="S2587" i="1"/>
  <c r="S2586" i="1"/>
  <c r="S2585" i="1"/>
  <c r="S2584" i="1"/>
  <c r="S2583" i="1"/>
  <c r="S2582" i="1"/>
  <c r="S2581" i="1"/>
  <c r="S2580" i="1"/>
  <c r="S2579" i="1"/>
  <c r="S2578" i="1"/>
  <c r="S2577" i="1"/>
  <c r="S2576" i="1"/>
  <c r="S2575" i="1"/>
  <c r="S2574" i="1"/>
  <c r="S2573" i="1"/>
  <c r="S2572" i="1"/>
  <c r="S2571" i="1"/>
  <c r="S2570" i="1"/>
  <c r="S2569" i="1"/>
  <c r="S2568" i="1"/>
  <c r="S2567" i="1"/>
  <c r="S2566" i="1"/>
  <c r="S2565" i="1"/>
  <c r="S2564" i="1"/>
  <c r="S2563" i="1"/>
  <c r="S2562" i="1"/>
  <c r="S2561" i="1"/>
  <c r="S2560" i="1"/>
  <c r="S2559" i="1"/>
  <c r="S2558" i="1"/>
  <c r="S2557" i="1"/>
  <c r="S2556" i="1"/>
  <c r="S2555" i="1"/>
  <c r="S2554" i="1"/>
  <c r="S2553" i="1"/>
  <c r="S2552" i="1"/>
  <c r="S2551" i="1"/>
  <c r="S2550" i="1"/>
  <c r="S2549" i="1"/>
  <c r="S2548" i="1"/>
  <c r="S2547" i="1"/>
  <c r="S2546" i="1"/>
  <c r="S2545" i="1"/>
  <c r="S2544" i="1"/>
  <c r="S2543" i="1"/>
  <c r="S2542" i="1"/>
  <c r="S2541" i="1"/>
  <c r="S2540" i="1"/>
  <c r="S2539" i="1"/>
  <c r="S2538" i="1"/>
  <c r="S2537" i="1"/>
  <c r="S2536" i="1"/>
  <c r="S2535" i="1"/>
  <c r="S2534" i="1"/>
  <c r="S2533" i="1"/>
  <c r="S2532" i="1"/>
  <c r="S2531" i="1"/>
  <c r="S2530" i="1"/>
  <c r="S2529" i="1"/>
  <c r="S2528" i="1"/>
  <c r="S2527" i="1"/>
  <c r="S2526" i="1"/>
  <c r="S2525" i="1"/>
  <c r="S2524" i="1"/>
  <c r="S2523" i="1"/>
  <c r="S2522" i="1"/>
  <c r="S2521" i="1"/>
  <c r="S2520" i="1"/>
  <c r="S2519" i="1"/>
  <c r="S2518" i="1"/>
  <c r="S2517" i="1"/>
  <c r="S2516" i="1"/>
  <c r="S2515" i="1"/>
  <c r="S2514" i="1"/>
  <c r="S2513" i="1"/>
  <c r="S2512" i="1"/>
  <c r="S2511" i="1"/>
  <c r="S2510" i="1"/>
  <c r="S2509" i="1"/>
  <c r="S2508" i="1"/>
  <c r="S2507" i="1"/>
  <c r="S2506" i="1"/>
  <c r="S2505" i="1"/>
  <c r="S2504" i="1"/>
  <c r="S2503" i="1"/>
  <c r="S2502" i="1"/>
  <c r="S2501" i="1"/>
  <c r="S2500" i="1"/>
  <c r="S2499" i="1"/>
  <c r="S2498" i="1"/>
  <c r="S2497" i="1"/>
  <c r="S2496" i="1"/>
  <c r="S2495" i="1"/>
  <c r="S2494" i="1"/>
  <c r="S2493" i="1"/>
  <c r="S2492" i="1"/>
  <c r="S2491" i="1"/>
  <c r="S2490" i="1"/>
  <c r="S2489" i="1"/>
  <c r="S2488" i="1"/>
  <c r="S2487" i="1"/>
  <c r="S2486" i="1"/>
  <c r="S2485" i="1"/>
  <c r="S2484" i="1"/>
  <c r="S2483" i="1"/>
  <c r="S2482" i="1"/>
  <c r="S2481" i="1"/>
  <c r="S2480" i="1"/>
  <c r="S2479" i="1"/>
  <c r="S2478" i="1"/>
  <c r="S2477" i="1"/>
  <c r="S2476" i="1"/>
  <c r="S2475" i="1"/>
  <c r="S2474" i="1"/>
  <c r="S2473" i="1"/>
  <c r="S2472" i="1"/>
  <c r="S2471" i="1"/>
  <c r="S2470" i="1"/>
  <c r="S2469" i="1"/>
  <c r="S2468" i="1"/>
  <c r="S2467" i="1"/>
  <c r="S2466" i="1"/>
  <c r="S2465" i="1"/>
  <c r="S2464" i="1"/>
  <c r="S2463" i="1"/>
  <c r="S2462" i="1"/>
  <c r="S2461" i="1"/>
  <c r="S2460" i="1"/>
  <c r="S2459" i="1"/>
  <c r="S2458" i="1"/>
  <c r="S2457" i="1"/>
  <c r="S2456" i="1"/>
  <c r="S2455" i="1"/>
  <c r="S2454" i="1"/>
  <c r="S2453" i="1"/>
  <c r="S2452" i="1"/>
  <c r="S2451" i="1"/>
  <c r="S2450" i="1"/>
  <c r="S2449" i="1"/>
  <c r="S2448" i="1"/>
  <c r="S2447" i="1"/>
  <c r="S2446" i="1"/>
  <c r="S2445" i="1"/>
  <c r="S2444" i="1"/>
  <c r="S2443" i="1"/>
  <c r="S2442" i="1"/>
  <c r="S2441" i="1"/>
  <c r="S2440" i="1"/>
  <c r="S2439" i="1"/>
  <c r="S2438" i="1"/>
  <c r="S2437" i="1"/>
  <c r="S2436" i="1"/>
  <c r="S2435" i="1"/>
  <c r="S2434" i="1"/>
  <c r="S2433" i="1"/>
  <c r="S2432" i="1"/>
  <c r="S2431" i="1"/>
  <c r="S2430" i="1"/>
  <c r="S2429" i="1"/>
  <c r="S2428" i="1"/>
  <c r="S2427" i="1"/>
  <c r="S2426" i="1"/>
  <c r="S2425" i="1"/>
  <c r="S2424" i="1"/>
  <c r="S2423" i="1"/>
  <c r="S2422" i="1"/>
  <c r="S2421" i="1"/>
  <c r="S2420" i="1"/>
  <c r="S2419" i="1"/>
  <c r="S2418" i="1"/>
  <c r="S2417" i="1"/>
  <c r="S2416" i="1"/>
  <c r="S2415" i="1"/>
  <c r="S2414" i="1"/>
  <c r="S2413" i="1"/>
  <c r="S2412" i="1"/>
  <c r="S2411" i="1"/>
  <c r="S2410" i="1"/>
  <c r="S2409" i="1"/>
  <c r="S2408" i="1"/>
  <c r="S2407" i="1"/>
  <c r="S2406" i="1"/>
  <c r="S2405" i="1"/>
  <c r="S2404" i="1"/>
  <c r="S2403" i="1"/>
  <c r="S2402" i="1"/>
  <c r="S2401" i="1"/>
  <c r="S2400" i="1"/>
  <c r="S2399" i="1"/>
  <c r="S2398" i="1"/>
  <c r="S2397" i="1"/>
  <c r="S2396" i="1"/>
  <c r="S2395" i="1"/>
  <c r="S2394" i="1"/>
  <c r="S2393" i="1"/>
  <c r="S2392" i="1"/>
  <c r="S2391" i="1"/>
  <c r="S2390" i="1"/>
  <c r="S2389" i="1"/>
  <c r="S2388" i="1"/>
  <c r="S2387" i="1"/>
  <c r="S2386" i="1"/>
  <c r="S2385" i="1"/>
  <c r="S2384" i="1"/>
  <c r="S2383" i="1"/>
  <c r="S2382" i="1"/>
  <c r="S2381" i="1"/>
  <c r="S2380" i="1"/>
  <c r="S2379" i="1"/>
  <c r="S2378" i="1"/>
  <c r="S2377" i="1"/>
  <c r="S2376" i="1"/>
  <c r="S2375" i="1"/>
  <c r="S2374" i="1"/>
  <c r="S2373" i="1"/>
  <c r="S2372" i="1"/>
  <c r="S2371" i="1"/>
  <c r="S2370" i="1"/>
  <c r="S2369" i="1"/>
  <c r="S2368" i="1"/>
  <c r="S2367" i="1"/>
  <c r="S2366" i="1"/>
  <c r="S2365" i="1"/>
  <c r="S2364" i="1"/>
  <c r="S2363" i="1"/>
  <c r="S2362" i="1"/>
  <c r="S2361" i="1"/>
  <c r="S2360" i="1"/>
  <c r="S2359" i="1"/>
  <c r="S2358" i="1"/>
  <c r="S2357" i="1"/>
  <c r="S2356" i="1"/>
  <c r="S2355" i="1"/>
  <c r="S2354" i="1"/>
  <c r="S2353" i="1"/>
  <c r="S2352" i="1"/>
  <c r="S2351" i="1"/>
  <c r="S2350" i="1"/>
  <c r="S2349" i="1"/>
  <c r="S2348" i="1"/>
  <c r="S2347" i="1"/>
  <c r="S2346" i="1"/>
  <c r="S2345" i="1"/>
  <c r="S2344" i="1"/>
  <c r="S2343" i="1"/>
  <c r="S2342" i="1"/>
  <c r="S2341" i="1"/>
  <c r="S2340" i="1"/>
  <c r="S2339" i="1"/>
  <c r="S2338" i="1"/>
  <c r="S2337" i="1"/>
  <c r="S2336" i="1"/>
  <c r="S2335" i="1"/>
  <c r="S2334" i="1"/>
  <c r="S2333" i="1"/>
  <c r="S2332" i="1"/>
  <c r="S2331" i="1"/>
  <c r="S2330" i="1"/>
  <c r="S2329" i="1"/>
  <c r="S2328" i="1"/>
  <c r="S2327" i="1"/>
  <c r="S2326" i="1"/>
  <c r="S2325" i="1"/>
  <c r="S2324" i="1"/>
  <c r="S2323" i="1"/>
  <c r="S2322" i="1"/>
  <c r="S2321" i="1"/>
  <c r="S2320" i="1"/>
  <c r="S2319" i="1"/>
  <c r="S2318" i="1"/>
  <c r="S2317" i="1"/>
  <c r="S2316" i="1"/>
  <c r="S2315" i="1"/>
  <c r="S2314" i="1"/>
  <c r="S2313" i="1"/>
  <c r="S2312" i="1"/>
  <c r="S2311" i="1"/>
  <c r="S2310" i="1"/>
  <c r="S2309" i="1"/>
  <c r="S2308" i="1"/>
  <c r="S2307" i="1"/>
  <c r="S2306" i="1"/>
  <c r="S2305" i="1"/>
  <c r="S2304" i="1"/>
  <c r="S2303" i="1"/>
  <c r="S2302" i="1"/>
  <c r="S2301" i="1"/>
  <c r="S2300" i="1"/>
  <c r="S2299" i="1"/>
  <c r="S2298" i="1"/>
  <c r="S2297" i="1"/>
  <c r="S2296" i="1"/>
  <c r="S2295" i="1"/>
  <c r="S2294" i="1"/>
  <c r="S2293" i="1"/>
  <c r="S2292" i="1"/>
  <c r="S2291" i="1"/>
  <c r="S2290" i="1"/>
  <c r="S2289" i="1"/>
  <c r="S2288" i="1"/>
  <c r="S2287" i="1"/>
  <c r="S2286" i="1"/>
  <c r="S2285" i="1"/>
  <c r="S2284" i="1"/>
  <c r="S2283" i="1"/>
  <c r="S2282" i="1"/>
  <c r="S2281" i="1"/>
  <c r="S2280" i="1"/>
  <c r="S2279" i="1"/>
  <c r="S2278" i="1"/>
  <c r="S2277" i="1"/>
  <c r="S2276" i="1"/>
  <c r="S2275" i="1"/>
  <c r="S2274" i="1"/>
  <c r="S2273" i="1"/>
  <c r="S2272" i="1"/>
  <c r="S2271" i="1"/>
  <c r="S2270" i="1"/>
  <c r="S2269" i="1"/>
  <c r="S2268" i="1"/>
  <c r="S2267" i="1"/>
  <c r="S2266" i="1"/>
  <c r="S2265" i="1"/>
  <c r="S2264" i="1"/>
  <c r="S2263" i="1"/>
  <c r="S2262" i="1"/>
  <c r="S2261" i="1"/>
  <c r="S2260" i="1"/>
  <c r="S2259" i="1"/>
  <c r="S2258" i="1"/>
  <c r="S2257" i="1"/>
  <c r="S2256" i="1"/>
  <c r="S2255" i="1"/>
  <c r="S2254" i="1"/>
  <c r="S2253" i="1"/>
  <c r="S2252" i="1"/>
  <c r="S2251" i="1"/>
  <c r="S2250" i="1"/>
  <c r="S2249" i="1"/>
  <c r="S2248" i="1"/>
  <c r="S2247" i="1"/>
  <c r="S2246" i="1"/>
  <c r="S2245" i="1"/>
  <c r="S2244" i="1"/>
  <c r="S2243" i="1"/>
  <c r="S2242" i="1"/>
  <c r="S2241" i="1"/>
  <c r="S2240" i="1"/>
  <c r="S2239" i="1"/>
  <c r="S2238" i="1"/>
  <c r="S2237" i="1"/>
  <c r="S2236" i="1"/>
  <c r="S2235" i="1"/>
  <c r="S2234" i="1"/>
  <c r="S2233" i="1"/>
  <c r="S2232" i="1"/>
  <c r="S2231" i="1"/>
  <c r="S2230" i="1"/>
  <c r="S2229" i="1"/>
  <c r="S2228" i="1"/>
  <c r="S2227" i="1"/>
  <c r="S2226" i="1"/>
  <c r="S2225" i="1"/>
  <c r="S2224" i="1"/>
  <c r="S2223" i="1"/>
  <c r="S2222" i="1"/>
  <c r="S2221" i="1"/>
  <c r="S2220" i="1"/>
  <c r="S2219" i="1"/>
  <c r="S2218" i="1"/>
  <c r="S2217" i="1"/>
  <c r="S2216" i="1"/>
  <c r="S2215" i="1"/>
  <c r="S2214" i="1"/>
  <c r="S2213" i="1"/>
  <c r="S2212" i="1"/>
  <c r="S2211" i="1"/>
  <c r="S2210" i="1"/>
  <c r="S2209" i="1"/>
  <c r="S2208" i="1"/>
  <c r="S2207" i="1"/>
  <c r="S2206" i="1"/>
  <c r="S2205" i="1"/>
  <c r="S2204" i="1"/>
  <c r="S2203" i="1"/>
  <c r="S2202" i="1"/>
  <c r="S2201" i="1"/>
  <c r="S2200" i="1"/>
  <c r="S2199" i="1"/>
  <c r="S2198" i="1"/>
  <c r="S2197" i="1"/>
  <c r="S2196" i="1"/>
  <c r="S2195" i="1"/>
  <c r="S2194" i="1"/>
  <c r="S2193" i="1"/>
  <c r="S2192" i="1"/>
  <c r="S2191" i="1"/>
  <c r="S2190" i="1"/>
  <c r="S2189" i="1"/>
  <c r="S2188" i="1"/>
  <c r="S2187" i="1"/>
  <c r="S2186" i="1"/>
  <c r="S2185" i="1"/>
  <c r="S2184" i="1"/>
  <c r="S2183" i="1"/>
  <c r="S2182" i="1"/>
  <c r="S2181" i="1"/>
  <c r="S2180" i="1"/>
  <c r="S2179" i="1"/>
  <c r="S2178" i="1"/>
  <c r="S2177" i="1"/>
  <c r="S2176" i="1"/>
  <c r="S2175" i="1"/>
  <c r="S2174" i="1"/>
  <c r="S2173" i="1"/>
  <c r="S2172" i="1"/>
  <c r="S2171" i="1"/>
  <c r="S2170" i="1"/>
  <c r="S2169" i="1"/>
  <c r="S2168" i="1"/>
  <c r="S2167" i="1"/>
  <c r="S2166" i="1"/>
  <c r="S2165" i="1"/>
  <c r="S2164" i="1"/>
  <c r="S2163" i="1"/>
  <c r="S2162" i="1"/>
  <c r="S2161" i="1"/>
  <c r="S2160" i="1"/>
  <c r="S2159" i="1"/>
  <c r="S2158" i="1"/>
  <c r="S2157" i="1"/>
  <c r="S2156" i="1"/>
  <c r="S2155" i="1"/>
  <c r="S2154" i="1"/>
  <c r="S2153" i="1"/>
  <c r="S2152" i="1"/>
  <c r="S2151" i="1"/>
  <c r="S2150" i="1"/>
  <c r="S2149" i="1"/>
  <c r="S2148" i="1"/>
  <c r="S2147" i="1"/>
  <c r="S2146" i="1"/>
  <c r="S2145" i="1"/>
  <c r="S2144" i="1"/>
  <c r="S2143" i="1"/>
  <c r="S2142" i="1"/>
  <c r="S2141" i="1"/>
  <c r="S2140" i="1"/>
  <c r="S2139" i="1"/>
  <c r="S2138" i="1"/>
  <c r="S2137" i="1"/>
  <c r="S2136" i="1"/>
  <c r="S2135" i="1"/>
  <c r="S2134" i="1"/>
  <c r="S2133" i="1"/>
  <c r="S2132" i="1"/>
  <c r="S2131" i="1"/>
  <c r="S2130" i="1"/>
  <c r="S2129" i="1"/>
  <c r="S2128" i="1"/>
  <c r="S2127" i="1"/>
  <c r="S2126" i="1"/>
  <c r="S2125" i="1"/>
  <c r="S2124" i="1"/>
  <c r="S2123" i="1"/>
  <c r="S2122" i="1"/>
  <c r="S2121" i="1"/>
  <c r="S2120" i="1"/>
  <c r="S2119" i="1"/>
  <c r="S2118" i="1"/>
  <c r="S2117" i="1"/>
  <c r="S2116" i="1"/>
  <c r="S2115" i="1"/>
  <c r="S2114" i="1"/>
  <c r="S2113" i="1"/>
  <c r="S2112" i="1"/>
  <c r="S2111" i="1"/>
  <c r="S2110" i="1"/>
  <c r="S2109" i="1"/>
  <c r="S2108" i="1"/>
  <c r="S2107" i="1"/>
  <c r="S2106" i="1"/>
  <c r="S2105" i="1"/>
  <c r="S2104" i="1"/>
  <c r="S2103" i="1"/>
  <c r="S2102" i="1"/>
  <c r="S2101" i="1"/>
  <c r="S2100" i="1"/>
  <c r="S2099" i="1"/>
  <c r="S2098" i="1"/>
  <c r="S2097" i="1"/>
  <c r="S2096" i="1"/>
  <c r="S2095" i="1"/>
  <c r="S2094" i="1"/>
  <c r="S2093" i="1"/>
  <c r="S2092" i="1"/>
  <c r="S2091" i="1"/>
  <c r="S2090" i="1"/>
  <c r="S2089" i="1"/>
  <c r="S2088" i="1"/>
  <c r="S2087" i="1"/>
  <c r="S2086" i="1"/>
  <c r="S2085" i="1"/>
  <c r="S2084" i="1"/>
  <c r="S2083" i="1"/>
  <c r="S2082" i="1"/>
  <c r="S2081" i="1"/>
  <c r="S2080" i="1"/>
  <c r="S2079" i="1"/>
  <c r="S2078" i="1"/>
  <c r="S2077" i="1"/>
  <c r="S2076" i="1"/>
  <c r="S2075" i="1"/>
  <c r="S2074" i="1"/>
  <c r="S2073" i="1"/>
  <c r="S2072" i="1"/>
  <c r="S2071" i="1"/>
  <c r="S2070" i="1"/>
  <c r="S2069" i="1"/>
  <c r="S2068" i="1"/>
  <c r="S2067" i="1"/>
  <c r="S2066" i="1"/>
  <c r="S2065" i="1"/>
  <c r="S2064" i="1"/>
  <c r="S2063" i="1"/>
  <c r="S2062" i="1"/>
  <c r="S2061" i="1"/>
  <c r="S2060" i="1"/>
  <c r="S2059" i="1"/>
  <c r="S2058" i="1"/>
  <c r="S2057" i="1"/>
  <c r="S2056" i="1"/>
  <c r="S2055" i="1"/>
  <c r="S2054" i="1"/>
  <c r="S2053" i="1"/>
  <c r="S2052" i="1"/>
  <c r="S2051" i="1"/>
  <c r="S2050" i="1"/>
  <c r="S2049" i="1"/>
  <c r="S2048" i="1"/>
  <c r="S2047" i="1"/>
  <c r="S2046" i="1"/>
  <c r="S2045" i="1"/>
  <c r="S2044" i="1"/>
  <c r="S2043" i="1"/>
  <c r="S2042" i="1"/>
  <c r="S2041" i="1"/>
  <c r="S2040" i="1"/>
  <c r="S2039" i="1"/>
  <c r="S2038" i="1"/>
  <c r="S2037" i="1"/>
  <c r="S2036" i="1"/>
  <c r="S2035" i="1"/>
  <c r="S2034" i="1"/>
  <c r="S2033" i="1"/>
  <c r="S2032" i="1"/>
  <c r="S2031" i="1"/>
  <c r="S2030" i="1"/>
  <c r="S2029" i="1"/>
  <c r="S2028" i="1"/>
  <c r="S2027" i="1"/>
  <c r="S2026" i="1"/>
  <c r="S2025" i="1"/>
  <c r="S2024" i="1"/>
  <c r="S2023" i="1"/>
  <c r="S2022" i="1"/>
  <c r="S2021" i="1"/>
  <c r="S2020" i="1"/>
  <c r="S2019" i="1"/>
  <c r="S2018" i="1"/>
  <c r="S2017" i="1"/>
  <c r="S2016" i="1"/>
  <c r="S2015" i="1"/>
  <c r="S2014" i="1"/>
  <c r="S2013" i="1"/>
  <c r="S2012" i="1"/>
  <c r="S2011" i="1"/>
  <c r="S2010" i="1"/>
  <c r="S2009" i="1"/>
  <c r="S2008" i="1"/>
  <c r="S2007" i="1"/>
  <c r="S2006" i="1"/>
  <c r="S2005" i="1"/>
  <c r="S2004" i="1"/>
  <c r="S2003" i="1"/>
  <c r="S2002" i="1"/>
  <c r="S2001" i="1"/>
  <c r="S2000" i="1"/>
  <c r="S1999" i="1"/>
  <c r="S1998" i="1"/>
  <c r="S1997" i="1"/>
  <c r="S1996" i="1"/>
  <c r="S1995" i="1"/>
  <c r="S1994" i="1"/>
  <c r="S1993" i="1"/>
  <c r="S1992" i="1"/>
  <c r="S1991" i="1"/>
  <c r="S1990" i="1"/>
  <c r="S1989" i="1"/>
  <c r="S1988" i="1"/>
  <c r="S1987" i="1"/>
  <c r="S1986" i="1"/>
  <c r="S1985" i="1"/>
  <c r="S1984" i="1"/>
  <c r="S1983" i="1"/>
  <c r="S1982" i="1"/>
  <c r="S1981" i="1"/>
  <c r="S1980" i="1"/>
  <c r="S1979" i="1"/>
  <c r="S1978" i="1"/>
  <c r="S1977" i="1"/>
  <c r="S1976" i="1"/>
  <c r="S1975" i="1"/>
  <c r="S1974" i="1"/>
  <c r="S1973" i="1"/>
  <c r="S1972" i="1"/>
  <c r="S1971" i="1"/>
  <c r="S1970" i="1"/>
  <c r="S1969" i="1"/>
  <c r="S1968" i="1"/>
  <c r="S1967" i="1"/>
  <c r="S1966" i="1"/>
  <c r="S1965" i="1"/>
  <c r="S1964" i="1"/>
  <c r="S1963" i="1"/>
  <c r="S1962" i="1"/>
  <c r="S1961" i="1"/>
  <c r="S1960" i="1"/>
  <c r="S1959" i="1"/>
  <c r="S1958" i="1"/>
  <c r="S1957" i="1"/>
  <c r="S1956" i="1"/>
  <c r="S1955" i="1"/>
  <c r="S1954" i="1"/>
  <c r="S1953" i="1"/>
  <c r="S1952" i="1"/>
  <c r="S1951" i="1"/>
  <c r="S1950" i="1"/>
  <c r="S1949" i="1"/>
  <c r="S1948" i="1"/>
  <c r="S1947" i="1"/>
  <c r="S1946" i="1"/>
  <c r="S1945" i="1"/>
  <c r="S1944" i="1"/>
  <c r="S1943" i="1"/>
  <c r="S1942" i="1"/>
  <c r="S1941" i="1"/>
  <c r="S1940" i="1"/>
  <c r="S1939" i="1"/>
  <c r="S1938" i="1"/>
  <c r="S1937" i="1"/>
  <c r="S1936" i="1"/>
  <c r="S1935" i="1"/>
  <c r="S1934" i="1"/>
  <c r="S1933" i="1"/>
  <c r="S1932" i="1"/>
  <c r="S1931" i="1"/>
  <c r="S1930" i="1"/>
  <c r="S1929" i="1"/>
  <c r="S1928" i="1"/>
  <c r="S1927" i="1"/>
  <c r="S1926" i="1"/>
  <c r="S1925" i="1"/>
  <c r="S1924" i="1"/>
  <c r="S1923" i="1"/>
  <c r="S1922" i="1"/>
  <c r="S1921" i="1"/>
  <c r="S1920" i="1"/>
  <c r="S1919" i="1"/>
  <c r="S1918" i="1"/>
  <c r="S1917" i="1"/>
  <c r="S1916" i="1"/>
  <c r="S1915" i="1"/>
  <c r="S1914" i="1"/>
  <c r="S1913" i="1"/>
  <c r="S1912" i="1"/>
  <c r="S1911" i="1"/>
  <c r="S1910" i="1"/>
  <c r="S1909" i="1"/>
  <c r="S1908" i="1"/>
  <c r="S1907" i="1"/>
  <c r="S1906" i="1"/>
  <c r="S1905" i="1"/>
  <c r="S1904" i="1"/>
  <c r="S1903" i="1"/>
  <c r="S1902" i="1"/>
  <c r="S1901" i="1"/>
  <c r="S1900" i="1"/>
  <c r="S1899" i="1"/>
  <c r="S1898" i="1"/>
  <c r="S1897" i="1"/>
  <c r="S1896" i="1"/>
  <c r="S1895" i="1"/>
  <c r="S1894" i="1"/>
  <c r="S1893" i="1"/>
  <c r="S1892" i="1"/>
  <c r="S1891" i="1"/>
  <c r="S1890" i="1"/>
  <c r="S1889" i="1"/>
  <c r="S1888" i="1"/>
  <c r="S1887" i="1"/>
  <c r="S1886" i="1"/>
  <c r="S1885" i="1"/>
  <c r="S1884" i="1"/>
  <c r="S1883" i="1"/>
  <c r="S1882" i="1"/>
  <c r="S1881" i="1"/>
  <c r="S1880" i="1"/>
  <c r="S1879" i="1"/>
  <c r="S1878" i="1"/>
  <c r="S1877" i="1"/>
  <c r="S1876" i="1"/>
  <c r="S1875" i="1"/>
  <c r="S1874" i="1"/>
  <c r="S1873" i="1"/>
  <c r="S1872" i="1"/>
  <c r="S1871" i="1"/>
  <c r="S1870" i="1"/>
  <c r="S1869" i="1"/>
  <c r="S1868" i="1"/>
  <c r="S1867" i="1"/>
  <c r="S1866" i="1"/>
  <c r="S1865" i="1"/>
  <c r="S1864" i="1"/>
  <c r="S1863" i="1"/>
  <c r="S1862" i="1"/>
  <c r="S1861" i="1"/>
  <c r="S1860" i="1"/>
  <c r="S1859" i="1"/>
  <c r="S1858" i="1"/>
  <c r="S1857" i="1"/>
  <c r="S1856" i="1"/>
  <c r="S1855" i="1"/>
  <c r="S1854" i="1"/>
  <c r="S1853" i="1"/>
  <c r="S1852" i="1"/>
  <c r="S1851" i="1"/>
  <c r="S1850" i="1"/>
  <c r="S1849" i="1"/>
  <c r="S1848" i="1"/>
  <c r="S1847" i="1"/>
  <c r="S1846" i="1"/>
  <c r="S1845" i="1"/>
  <c r="S1844" i="1"/>
  <c r="S1843" i="1"/>
  <c r="S1842" i="1"/>
  <c r="S1841" i="1"/>
  <c r="S1840" i="1"/>
  <c r="S1839" i="1"/>
  <c r="S1838" i="1"/>
  <c r="S1837" i="1"/>
  <c r="S1836" i="1"/>
  <c r="S1835" i="1"/>
  <c r="S1834" i="1"/>
  <c r="S1833" i="1"/>
  <c r="S1832" i="1"/>
  <c r="S1831" i="1"/>
  <c r="S1830" i="1"/>
  <c r="S1829" i="1"/>
  <c r="S1828" i="1"/>
  <c r="S1827" i="1"/>
  <c r="S1826" i="1"/>
  <c r="S1825" i="1"/>
  <c r="S1824" i="1"/>
  <c r="S1823" i="1"/>
  <c r="S1822" i="1"/>
  <c r="S1821" i="1"/>
  <c r="S1820" i="1"/>
  <c r="S1819" i="1"/>
  <c r="S1818" i="1"/>
  <c r="S1817" i="1"/>
  <c r="S1816" i="1"/>
  <c r="S1815" i="1"/>
  <c r="S1814" i="1"/>
  <c r="S1813" i="1"/>
  <c r="S1812" i="1"/>
  <c r="S1811" i="1"/>
  <c r="S1810" i="1"/>
  <c r="S1809" i="1"/>
  <c r="S1808" i="1"/>
  <c r="S1807" i="1"/>
  <c r="S1806" i="1"/>
  <c r="S1805" i="1"/>
  <c r="S1804" i="1"/>
  <c r="S1803" i="1"/>
  <c r="S1802" i="1"/>
  <c r="S1801" i="1"/>
  <c r="S1800" i="1"/>
  <c r="S1799" i="1"/>
  <c r="S1798" i="1"/>
  <c r="S1797" i="1"/>
  <c r="S1796" i="1"/>
  <c r="S1795" i="1"/>
  <c r="S1794" i="1"/>
  <c r="S1793" i="1"/>
  <c r="S1792" i="1"/>
  <c r="S1791" i="1"/>
  <c r="S1790" i="1"/>
  <c r="S1789" i="1"/>
  <c r="S1788" i="1"/>
  <c r="S1787" i="1"/>
  <c r="S1786" i="1"/>
  <c r="S1785" i="1"/>
  <c r="S1784" i="1"/>
  <c r="S1783" i="1"/>
  <c r="S1782" i="1"/>
  <c r="S1781" i="1"/>
  <c r="S1780" i="1"/>
  <c r="S1779" i="1"/>
  <c r="S1778" i="1"/>
  <c r="S1777" i="1"/>
  <c r="S1776" i="1"/>
  <c r="S1775" i="1"/>
  <c r="S1774" i="1"/>
  <c r="S1773" i="1"/>
  <c r="S1772" i="1"/>
  <c r="S1771" i="1"/>
  <c r="S1770" i="1"/>
  <c r="S1769" i="1"/>
  <c r="S1768" i="1"/>
  <c r="S1767" i="1"/>
  <c r="S1766" i="1"/>
  <c r="S1765" i="1"/>
  <c r="S1764" i="1"/>
  <c r="S1763" i="1"/>
  <c r="S1762" i="1"/>
  <c r="S1761" i="1"/>
  <c r="S1760" i="1"/>
  <c r="S1759" i="1"/>
  <c r="S1758" i="1"/>
  <c r="S1757" i="1"/>
  <c r="S1756" i="1"/>
  <c r="S1755" i="1"/>
  <c r="S1754" i="1"/>
  <c r="S1753" i="1"/>
  <c r="S1752" i="1"/>
  <c r="S1751" i="1"/>
  <c r="S1750" i="1"/>
  <c r="S1749" i="1"/>
  <c r="S1748" i="1"/>
  <c r="S1747" i="1"/>
  <c r="S1746" i="1"/>
  <c r="S1745" i="1"/>
  <c r="S1744" i="1"/>
  <c r="S1743" i="1"/>
  <c r="S1742" i="1"/>
  <c r="S1741" i="1"/>
  <c r="S1740" i="1"/>
  <c r="S1739" i="1"/>
  <c r="S1738" i="1"/>
  <c r="S1737" i="1"/>
  <c r="S1736" i="1"/>
  <c r="S1735" i="1"/>
  <c r="S1734" i="1"/>
  <c r="S1733" i="1"/>
  <c r="S1732" i="1"/>
  <c r="S1731" i="1"/>
  <c r="S1730" i="1"/>
  <c r="S1729" i="1"/>
  <c r="S1728" i="1"/>
  <c r="S1727" i="1"/>
  <c r="S1726" i="1"/>
  <c r="S1725" i="1"/>
  <c r="S1724" i="1"/>
  <c r="S1723" i="1"/>
  <c r="S1722" i="1"/>
  <c r="S1721" i="1"/>
  <c r="S1720" i="1"/>
  <c r="S1719" i="1"/>
  <c r="S1718" i="1"/>
  <c r="S1717" i="1"/>
  <c r="S1716" i="1"/>
  <c r="S1715" i="1"/>
  <c r="S1714" i="1"/>
  <c r="S1713" i="1"/>
  <c r="S1712" i="1"/>
  <c r="S1711" i="1"/>
  <c r="S1710" i="1"/>
  <c r="S1709" i="1"/>
  <c r="S1708" i="1"/>
  <c r="S1707" i="1"/>
  <c r="S1706" i="1"/>
  <c r="S1705" i="1"/>
  <c r="S1704" i="1"/>
  <c r="S1703" i="1"/>
  <c r="S1702" i="1"/>
  <c r="S1701" i="1"/>
  <c r="S1700" i="1"/>
  <c r="S1699" i="1"/>
  <c r="S1698" i="1"/>
  <c r="S1697" i="1"/>
  <c r="S1696" i="1"/>
  <c r="S1695" i="1"/>
  <c r="S1694" i="1"/>
  <c r="S1693" i="1"/>
  <c r="S1692" i="1"/>
  <c r="S1691" i="1"/>
  <c r="S1690" i="1"/>
  <c r="S1689" i="1"/>
  <c r="S1688" i="1"/>
  <c r="S1687" i="1"/>
  <c r="S1686" i="1"/>
  <c r="S1685" i="1"/>
  <c r="S1684" i="1"/>
  <c r="S1683" i="1"/>
  <c r="S1682" i="1"/>
  <c r="S1681" i="1"/>
  <c r="S1680" i="1"/>
  <c r="S1679" i="1"/>
  <c r="S1678" i="1"/>
  <c r="S1677" i="1"/>
  <c r="S1676" i="1"/>
  <c r="S1675" i="1"/>
  <c r="S1674" i="1"/>
  <c r="S1673" i="1"/>
  <c r="S1672" i="1"/>
  <c r="S1671" i="1"/>
  <c r="S1670" i="1"/>
  <c r="S1669" i="1"/>
  <c r="S1668" i="1"/>
  <c r="S1667" i="1"/>
  <c r="S1666" i="1"/>
  <c r="S1665" i="1"/>
  <c r="S1664" i="1"/>
  <c r="S1663" i="1"/>
  <c r="S1662" i="1"/>
  <c r="S1661" i="1"/>
  <c r="S1660" i="1"/>
  <c r="S1659" i="1"/>
  <c r="S1658" i="1"/>
  <c r="S1657" i="1"/>
  <c r="S1656" i="1"/>
  <c r="S1655" i="1"/>
  <c r="S1654" i="1"/>
  <c r="S1653" i="1"/>
  <c r="S1652" i="1"/>
  <c r="S1651" i="1"/>
  <c r="S1650" i="1"/>
  <c r="S1649" i="1"/>
  <c r="S1648" i="1"/>
  <c r="S1647" i="1"/>
  <c r="S1646" i="1"/>
  <c r="S1645" i="1"/>
  <c r="S1644" i="1"/>
  <c r="S1643" i="1"/>
  <c r="S1642" i="1"/>
  <c r="S1641" i="1"/>
  <c r="S1640" i="1"/>
  <c r="S1639" i="1"/>
  <c r="S1638" i="1"/>
  <c r="S1637" i="1"/>
  <c r="S1636" i="1"/>
  <c r="S1635" i="1"/>
  <c r="S1634" i="1"/>
  <c r="S1633" i="1"/>
  <c r="S1632" i="1"/>
  <c r="S1631" i="1"/>
  <c r="S1630" i="1"/>
  <c r="S1629" i="1"/>
  <c r="S1628" i="1"/>
  <c r="S1627" i="1"/>
  <c r="S1626" i="1"/>
  <c r="S1625" i="1"/>
  <c r="S1624" i="1"/>
  <c r="S1623" i="1"/>
  <c r="S1622" i="1"/>
  <c r="S1621" i="1"/>
  <c r="S1620" i="1"/>
  <c r="S1619" i="1"/>
  <c r="S1618" i="1"/>
  <c r="S1617" i="1"/>
  <c r="S1616" i="1"/>
  <c r="S1615" i="1"/>
  <c r="S1614" i="1"/>
  <c r="S1613" i="1"/>
  <c r="S1612" i="1"/>
  <c r="S1611" i="1"/>
  <c r="S1610" i="1"/>
  <c r="S1609" i="1"/>
  <c r="S1608" i="1"/>
  <c r="S1607" i="1"/>
  <c r="S1606" i="1"/>
  <c r="S1605" i="1"/>
  <c r="S1604" i="1"/>
  <c r="S1603" i="1"/>
  <c r="S1602" i="1"/>
  <c r="S1601" i="1"/>
  <c r="S1600" i="1"/>
  <c r="S1599" i="1"/>
  <c r="S1598" i="1"/>
  <c r="S1597" i="1"/>
  <c r="S1596" i="1"/>
  <c r="S1595" i="1"/>
  <c r="S1594" i="1"/>
  <c r="S1593" i="1"/>
  <c r="S1592" i="1"/>
  <c r="S1591" i="1"/>
  <c r="S1590" i="1"/>
  <c r="S1589" i="1"/>
  <c r="S1588" i="1"/>
  <c r="S1587" i="1"/>
  <c r="S1586" i="1"/>
  <c r="S1585" i="1"/>
  <c r="S1584" i="1"/>
  <c r="S1583" i="1"/>
  <c r="S1582" i="1"/>
  <c r="S1581" i="1"/>
  <c r="S1580" i="1"/>
  <c r="S1579" i="1"/>
  <c r="S1578" i="1"/>
  <c r="S1577" i="1"/>
  <c r="S1576" i="1"/>
  <c r="S1575" i="1"/>
  <c r="S1574" i="1"/>
  <c r="S1573" i="1"/>
  <c r="S1572" i="1"/>
  <c r="S1571" i="1"/>
  <c r="S1570" i="1"/>
  <c r="S1569" i="1"/>
  <c r="S1568" i="1"/>
  <c r="S1567" i="1"/>
  <c r="S1566" i="1"/>
  <c r="S1565" i="1"/>
  <c r="S1564" i="1"/>
  <c r="S1563" i="1"/>
  <c r="S1562" i="1"/>
  <c r="S1561" i="1"/>
  <c r="S1560" i="1"/>
  <c r="S1559" i="1"/>
  <c r="S1558" i="1"/>
  <c r="S1557" i="1"/>
  <c r="S1556" i="1"/>
  <c r="S1555" i="1"/>
  <c r="S1554" i="1"/>
  <c r="S1553" i="1"/>
  <c r="S1552" i="1"/>
  <c r="S1551" i="1"/>
  <c r="S1550" i="1"/>
  <c r="S1549" i="1"/>
  <c r="S1548" i="1"/>
  <c r="S1547" i="1"/>
  <c r="S1546" i="1"/>
  <c r="S1545" i="1"/>
  <c r="S1544" i="1"/>
  <c r="S1543" i="1"/>
  <c r="S1542" i="1"/>
  <c r="S1541" i="1"/>
  <c r="S1540" i="1"/>
  <c r="S1539" i="1"/>
  <c r="S1538" i="1"/>
  <c r="S1537" i="1"/>
  <c r="S1536" i="1"/>
  <c r="S1535" i="1"/>
  <c r="S1534" i="1"/>
  <c r="S1533" i="1"/>
  <c r="S1532" i="1"/>
  <c r="S1531" i="1"/>
  <c r="S1530" i="1"/>
  <c r="S1529" i="1"/>
  <c r="S1528" i="1"/>
  <c r="S1527" i="1"/>
  <c r="S1526" i="1"/>
  <c r="S1525" i="1"/>
  <c r="S1524" i="1"/>
  <c r="S1523" i="1"/>
  <c r="S1522" i="1"/>
  <c r="S1521" i="1"/>
  <c r="S1520" i="1"/>
  <c r="S1519" i="1"/>
  <c r="S1518" i="1"/>
  <c r="S1517" i="1"/>
  <c r="S1516" i="1"/>
  <c r="S1515" i="1"/>
  <c r="S1514" i="1"/>
  <c r="S1513" i="1"/>
  <c r="S1512" i="1"/>
  <c r="S1511" i="1"/>
  <c r="S1510" i="1"/>
  <c r="S1509" i="1"/>
  <c r="S1508" i="1"/>
  <c r="S1507" i="1"/>
  <c r="S1506" i="1"/>
  <c r="S1505" i="1"/>
  <c r="S1504" i="1"/>
  <c r="S1503" i="1"/>
  <c r="S1502" i="1"/>
  <c r="S1501" i="1"/>
  <c r="S1500" i="1"/>
  <c r="S1499" i="1"/>
  <c r="S1498" i="1"/>
  <c r="S1497" i="1"/>
  <c r="S1496" i="1"/>
  <c r="S1495" i="1"/>
  <c r="S1494" i="1"/>
  <c r="S1493" i="1"/>
  <c r="S1492" i="1"/>
  <c r="S1491" i="1"/>
  <c r="S1490" i="1"/>
  <c r="S1489" i="1"/>
  <c r="S1488" i="1"/>
  <c r="S1487" i="1"/>
  <c r="S1486" i="1"/>
  <c r="S1485" i="1"/>
  <c r="S1484" i="1"/>
  <c r="S1483" i="1"/>
  <c r="S1482" i="1"/>
  <c r="S1481" i="1"/>
  <c r="S1480" i="1"/>
  <c r="S1479" i="1"/>
  <c r="S1478" i="1"/>
  <c r="S1477" i="1"/>
  <c r="S1476" i="1"/>
  <c r="S1475" i="1"/>
  <c r="S1474" i="1"/>
  <c r="S1473" i="1"/>
  <c r="S1472" i="1"/>
  <c r="S1471" i="1"/>
  <c r="S1470" i="1"/>
  <c r="S1469" i="1"/>
  <c r="S1468" i="1"/>
  <c r="S1467" i="1"/>
  <c r="S1466" i="1"/>
  <c r="S1465" i="1"/>
  <c r="S1464" i="1"/>
  <c r="S1463" i="1"/>
  <c r="S1462" i="1"/>
  <c r="S1461" i="1"/>
  <c r="S1460" i="1"/>
  <c r="S1459" i="1"/>
  <c r="S1458" i="1"/>
  <c r="S1457" i="1"/>
  <c r="S1456" i="1"/>
  <c r="S1455" i="1"/>
  <c r="S1454" i="1"/>
  <c r="S1453" i="1"/>
  <c r="S1452" i="1"/>
  <c r="S1451" i="1"/>
  <c r="S1450" i="1"/>
  <c r="S1449" i="1"/>
  <c r="S1448" i="1"/>
  <c r="S1447" i="1"/>
  <c r="S1446" i="1"/>
  <c r="S1445" i="1"/>
  <c r="S1444" i="1"/>
  <c r="S1443" i="1"/>
  <c r="S1442" i="1"/>
  <c r="S1441" i="1"/>
  <c r="S1440" i="1"/>
  <c r="S1439" i="1"/>
  <c r="S1438" i="1"/>
  <c r="S1437" i="1"/>
  <c r="S1436" i="1"/>
  <c r="S1435" i="1"/>
  <c r="S1434" i="1"/>
  <c r="S1433" i="1"/>
  <c r="S1432" i="1"/>
  <c r="S1431" i="1"/>
  <c r="S1430" i="1"/>
  <c r="S1429" i="1"/>
  <c r="S1428" i="1"/>
  <c r="S1427" i="1"/>
  <c r="S1426" i="1"/>
  <c r="S1425" i="1"/>
  <c r="S1424" i="1"/>
  <c r="S1423" i="1"/>
  <c r="S1422" i="1"/>
  <c r="S1421" i="1"/>
  <c r="S1420" i="1"/>
  <c r="S1419" i="1"/>
  <c r="S1418" i="1"/>
  <c r="S1417" i="1"/>
  <c r="S1416" i="1"/>
  <c r="S1415" i="1"/>
  <c r="S1414" i="1"/>
  <c r="S1413" i="1"/>
  <c r="S1412" i="1"/>
  <c r="S1411" i="1"/>
  <c r="S1410" i="1"/>
  <c r="S1409" i="1"/>
  <c r="S1408" i="1"/>
  <c r="S1407" i="1"/>
  <c r="S1406" i="1"/>
  <c r="S1405" i="1"/>
  <c r="S1404" i="1"/>
  <c r="S1403" i="1"/>
  <c r="S1402" i="1"/>
  <c r="S1401" i="1"/>
  <c r="S1400" i="1"/>
  <c r="S1399" i="1"/>
  <c r="S1398" i="1"/>
  <c r="S1397" i="1"/>
  <c r="S1396" i="1"/>
  <c r="S1395" i="1"/>
  <c r="S1394" i="1"/>
  <c r="S1393" i="1"/>
  <c r="S1392" i="1"/>
  <c r="S1391" i="1"/>
  <c r="S1390" i="1"/>
  <c r="S1389" i="1"/>
  <c r="S1388" i="1"/>
  <c r="S1387" i="1"/>
  <c r="S1386" i="1"/>
  <c r="S1385" i="1"/>
  <c r="S1384" i="1"/>
  <c r="S1383" i="1"/>
  <c r="S1382" i="1"/>
  <c r="S1381" i="1"/>
  <c r="S1380" i="1"/>
  <c r="S1379" i="1"/>
  <c r="S1378" i="1"/>
  <c r="S1377" i="1"/>
  <c r="S1376" i="1"/>
  <c r="S1375" i="1"/>
  <c r="S1374" i="1"/>
  <c r="S1373" i="1"/>
  <c r="S1372" i="1"/>
  <c r="S1371" i="1"/>
  <c r="S1370" i="1"/>
  <c r="S1369" i="1"/>
  <c r="S1368" i="1"/>
  <c r="S1367" i="1"/>
  <c r="S1366" i="1"/>
  <c r="S1365" i="1"/>
  <c r="S1364" i="1"/>
  <c r="S1363" i="1"/>
  <c r="S1362" i="1"/>
  <c r="S1361" i="1"/>
  <c r="S1360" i="1"/>
  <c r="S1359" i="1"/>
  <c r="S1358" i="1"/>
  <c r="S1357" i="1"/>
  <c r="S1356" i="1"/>
  <c r="S1355" i="1"/>
  <c r="S1354" i="1"/>
  <c r="S1353" i="1"/>
  <c r="S1352" i="1"/>
  <c r="S1351" i="1"/>
  <c r="S1350" i="1"/>
  <c r="S1349" i="1"/>
  <c r="S1348" i="1"/>
  <c r="S1347" i="1"/>
  <c r="S1346" i="1"/>
  <c r="S1345" i="1"/>
  <c r="S1344" i="1"/>
  <c r="S1343" i="1"/>
  <c r="S1342" i="1"/>
  <c r="S1341" i="1"/>
  <c r="S1340" i="1"/>
  <c r="S1339" i="1"/>
  <c r="S1338" i="1"/>
  <c r="S1337" i="1"/>
  <c r="S1336" i="1"/>
  <c r="S1335" i="1"/>
  <c r="S1334" i="1"/>
  <c r="S1333" i="1"/>
  <c r="S1332" i="1"/>
  <c r="S1331" i="1"/>
  <c r="S1330" i="1"/>
  <c r="S1329" i="1"/>
  <c r="S1328" i="1"/>
  <c r="S1327" i="1"/>
  <c r="S1326" i="1"/>
  <c r="S1325" i="1"/>
  <c r="S1324" i="1"/>
  <c r="S1323" i="1"/>
  <c r="S1322" i="1"/>
  <c r="S1321" i="1"/>
  <c r="S1320" i="1"/>
  <c r="S1319" i="1"/>
  <c r="S1318" i="1"/>
  <c r="S1317" i="1"/>
  <c r="S1316" i="1"/>
  <c r="S1315" i="1"/>
  <c r="S1314" i="1"/>
  <c r="S1313" i="1"/>
  <c r="S1312" i="1"/>
  <c r="S1311" i="1"/>
  <c r="S1310" i="1"/>
  <c r="S1309" i="1"/>
  <c r="S1308" i="1"/>
  <c r="S1307" i="1"/>
  <c r="S1306" i="1"/>
  <c r="S1305" i="1"/>
  <c r="S1304" i="1"/>
  <c r="S1303" i="1"/>
  <c r="S1302" i="1"/>
  <c r="S1301" i="1"/>
  <c r="S1300" i="1"/>
  <c r="S1299" i="1"/>
  <c r="S1298" i="1"/>
  <c r="S1297" i="1"/>
  <c r="S1296" i="1"/>
  <c r="S1295" i="1"/>
  <c r="S1294" i="1"/>
  <c r="S1293" i="1"/>
  <c r="S1292" i="1"/>
  <c r="S1291" i="1"/>
  <c r="S1290" i="1"/>
  <c r="S1289" i="1"/>
  <c r="S1288" i="1"/>
  <c r="S1287" i="1"/>
  <c r="S1286" i="1"/>
  <c r="S1285" i="1"/>
  <c r="S1284" i="1"/>
  <c r="S1283" i="1"/>
  <c r="S1282" i="1"/>
  <c r="S1281" i="1"/>
  <c r="S1280" i="1"/>
  <c r="S1279" i="1"/>
  <c r="S1278" i="1"/>
  <c r="S1277" i="1"/>
  <c r="S1276" i="1"/>
  <c r="S1275" i="1"/>
  <c r="S1274" i="1"/>
  <c r="S1273" i="1"/>
  <c r="S1272" i="1"/>
  <c r="S1271" i="1"/>
  <c r="S1270" i="1"/>
  <c r="S1269" i="1"/>
  <c r="S1268" i="1"/>
  <c r="S1267" i="1"/>
  <c r="S1266" i="1"/>
  <c r="S1265" i="1"/>
  <c r="S1264" i="1"/>
  <c r="S1263" i="1"/>
  <c r="S1262" i="1"/>
  <c r="S1261" i="1"/>
  <c r="S1260" i="1"/>
  <c r="S1259" i="1"/>
  <c r="S1258" i="1"/>
  <c r="S1257" i="1"/>
  <c r="S1256" i="1"/>
  <c r="S1255" i="1"/>
  <c r="S1254" i="1"/>
  <c r="S1253" i="1"/>
  <c r="S1252" i="1"/>
  <c r="S1251" i="1"/>
  <c r="S1250" i="1"/>
  <c r="S1249" i="1"/>
  <c r="S1248" i="1"/>
  <c r="S1247" i="1"/>
  <c r="S1246" i="1"/>
  <c r="S1245" i="1"/>
  <c r="S1244" i="1"/>
  <c r="S1243" i="1"/>
  <c r="S1242" i="1"/>
  <c r="S1241" i="1"/>
  <c r="S1240" i="1"/>
  <c r="S1239" i="1"/>
  <c r="S1238" i="1"/>
  <c r="S1237" i="1"/>
  <c r="S1236" i="1"/>
  <c r="S1235" i="1"/>
  <c r="S1234" i="1"/>
  <c r="S1233" i="1"/>
  <c r="S1232" i="1"/>
  <c r="S1231" i="1"/>
  <c r="S1230" i="1"/>
  <c r="S1229" i="1"/>
  <c r="S1228" i="1"/>
  <c r="S1227" i="1"/>
  <c r="S1226" i="1"/>
  <c r="S1225" i="1"/>
  <c r="S1224" i="1"/>
  <c r="S1223" i="1"/>
  <c r="S1222" i="1"/>
  <c r="S1221" i="1"/>
  <c r="S1220" i="1"/>
  <c r="S1219" i="1"/>
  <c r="S1218" i="1"/>
  <c r="S1217" i="1"/>
  <c r="S1216" i="1"/>
  <c r="S1215" i="1"/>
  <c r="S1214" i="1"/>
  <c r="S1213" i="1"/>
  <c r="S1212" i="1"/>
  <c r="S1211" i="1"/>
  <c r="S1210" i="1"/>
  <c r="S1209" i="1"/>
  <c r="S1208" i="1"/>
  <c r="S1207" i="1"/>
  <c r="S1206" i="1"/>
  <c r="S1205" i="1"/>
  <c r="S1204" i="1"/>
  <c r="S1203" i="1"/>
  <c r="S1202" i="1"/>
  <c r="S1201" i="1"/>
  <c r="S1200" i="1"/>
  <c r="S1199" i="1"/>
  <c r="S1198" i="1"/>
  <c r="S1197" i="1"/>
  <c r="S1196" i="1"/>
  <c r="S1195" i="1"/>
  <c r="S1194" i="1"/>
  <c r="S1193" i="1"/>
  <c r="S1192" i="1"/>
  <c r="S1191" i="1"/>
  <c r="S1190" i="1"/>
  <c r="S1189" i="1"/>
  <c r="S1188" i="1"/>
  <c r="S1187" i="1"/>
  <c r="S1186" i="1"/>
  <c r="S1185" i="1"/>
  <c r="S1184" i="1"/>
  <c r="S1183" i="1"/>
  <c r="S1182" i="1"/>
  <c r="S1181" i="1"/>
  <c r="S1180" i="1"/>
  <c r="S1179" i="1"/>
  <c r="S1178" i="1"/>
  <c r="S1177" i="1"/>
  <c r="S1176" i="1"/>
  <c r="S1175" i="1"/>
  <c r="S1174" i="1"/>
  <c r="S1173" i="1"/>
  <c r="S1172" i="1"/>
  <c r="S1171" i="1"/>
  <c r="S1170" i="1"/>
  <c r="S1169" i="1"/>
  <c r="S1168" i="1"/>
  <c r="S1167" i="1"/>
  <c r="S1166" i="1"/>
  <c r="S1165" i="1"/>
  <c r="S1164" i="1"/>
  <c r="S1163" i="1"/>
  <c r="S1162" i="1"/>
  <c r="S1161" i="1"/>
  <c r="S1160" i="1"/>
  <c r="S1159" i="1"/>
  <c r="S1158" i="1"/>
  <c r="S1157" i="1"/>
  <c r="S1156" i="1"/>
  <c r="S1155" i="1"/>
  <c r="S1154" i="1"/>
  <c r="S1153" i="1"/>
  <c r="S1152" i="1"/>
  <c r="S1151" i="1"/>
  <c r="S1150" i="1"/>
  <c r="S1149" i="1"/>
  <c r="S1148" i="1"/>
  <c r="S1147" i="1"/>
  <c r="S1146" i="1"/>
  <c r="S1145" i="1"/>
  <c r="S1144" i="1"/>
  <c r="S1143" i="1"/>
  <c r="S1142" i="1"/>
  <c r="S1141" i="1"/>
  <c r="S1140" i="1"/>
  <c r="S1139" i="1"/>
  <c r="S1138" i="1"/>
  <c r="S1137" i="1"/>
  <c r="S1136" i="1"/>
  <c r="S1135" i="1"/>
  <c r="S1134" i="1"/>
  <c r="S1133" i="1"/>
  <c r="S1132" i="1"/>
  <c r="S1131" i="1"/>
  <c r="S1130" i="1"/>
  <c r="S1129" i="1"/>
  <c r="S1128" i="1"/>
  <c r="S1127" i="1"/>
  <c r="S1126" i="1"/>
  <c r="S1125" i="1"/>
  <c r="S1124" i="1"/>
  <c r="S1123" i="1"/>
  <c r="S1122" i="1"/>
  <c r="S1121" i="1"/>
  <c r="S1120" i="1"/>
  <c r="S1119" i="1"/>
  <c r="S1118" i="1"/>
  <c r="S1117" i="1"/>
  <c r="S1116" i="1"/>
  <c r="S1115" i="1"/>
  <c r="S1114" i="1"/>
  <c r="S1113" i="1"/>
  <c r="S1112" i="1"/>
  <c r="S1111" i="1"/>
  <c r="S1110" i="1"/>
  <c r="S1109" i="1"/>
  <c r="S1108" i="1"/>
  <c r="S1107" i="1"/>
  <c r="S1106" i="1"/>
  <c r="S1105" i="1"/>
  <c r="S1104" i="1"/>
  <c r="S1103" i="1"/>
  <c r="S1102" i="1"/>
  <c r="S1101" i="1"/>
  <c r="S1100" i="1"/>
  <c r="S1099" i="1"/>
  <c r="S1098" i="1"/>
  <c r="S1097" i="1"/>
  <c r="S1096" i="1"/>
  <c r="S1095" i="1"/>
  <c r="S1094" i="1"/>
  <c r="S1093" i="1"/>
  <c r="S1092" i="1"/>
  <c r="S1091" i="1"/>
  <c r="S1090" i="1"/>
  <c r="S1089" i="1"/>
  <c r="S1088" i="1"/>
  <c r="S1087" i="1"/>
  <c r="S1086" i="1"/>
  <c r="S1085" i="1"/>
  <c r="S1084" i="1"/>
  <c r="S1083" i="1"/>
  <c r="S1082" i="1"/>
  <c r="S1081" i="1"/>
  <c r="S1080" i="1"/>
  <c r="S1079" i="1"/>
  <c r="S1078" i="1"/>
  <c r="S1077" i="1"/>
  <c r="S1076" i="1"/>
  <c r="S1075" i="1"/>
  <c r="S1074" i="1"/>
  <c r="S1073" i="1"/>
  <c r="S1072" i="1"/>
  <c r="S1071" i="1"/>
  <c r="S1070" i="1"/>
  <c r="S1069" i="1"/>
  <c r="S1068" i="1"/>
  <c r="S1067" i="1"/>
  <c r="S1066" i="1"/>
  <c r="S1065" i="1"/>
  <c r="S1064" i="1"/>
  <c r="S1063" i="1"/>
  <c r="S1062" i="1"/>
  <c r="S1061" i="1"/>
  <c r="S1060" i="1"/>
  <c r="S1059" i="1"/>
  <c r="S1058" i="1"/>
  <c r="S1057" i="1"/>
  <c r="S1056" i="1"/>
  <c r="S1055" i="1"/>
  <c r="S1054" i="1"/>
  <c r="S1053" i="1"/>
  <c r="S1052" i="1"/>
  <c r="S1051" i="1"/>
  <c r="S1050" i="1"/>
  <c r="S1049" i="1"/>
  <c r="S1048" i="1"/>
  <c r="S1047" i="1"/>
  <c r="S1046" i="1"/>
  <c r="S1045" i="1"/>
  <c r="S1044" i="1"/>
  <c r="S1043" i="1"/>
  <c r="S1042" i="1"/>
  <c r="S1041" i="1"/>
  <c r="S1040" i="1"/>
  <c r="S1039" i="1"/>
  <c r="S1038" i="1"/>
  <c r="S1037" i="1"/>
  <c r="S1036" i="1"/>
  <c r="S1035" i="1"/>
  <c r="S1034" i="1"/>
  <c r="S1033" i="1"/>
  <c r="S1032" i="1"/>
  <c r="S1031" i="1"/>
  <c r="S1030" i="1"/>
  <c r="S1029" i="1"/>
  <c r="S1028" i="1"/>
  <c r="S1027" i="1"/>
  <c r="S1026" i="1"/>
  <c r="S1025" i="1"/>
  <c r="S1024" i="1"/>
  <c r="S1023" i="1"/>
  <c r="S1022" i="1"/>
  <c r="S1021" i="1"/>
  <c r="S1020" i="1"/>
  <c r="S1019" i="1"/>
  <c r="S1018" i="1"/>
  <c r="S1017" i="1"/>
  <c r="S1016" i="1"/>
  <c r="S1015" i="1"/>
  <c r="S1014" i="1"/>
  <c r="S1013" i="1"/>
  <c r="S1012" i="1"/>
  <c r="S1011" i="1"/>
  <c r="S1010" i="1"/>
  <c r="S1009" i="1"/>
  <c r="S1008" i="1"/>
  <c r="S1007" i="1"/>
  <c r="S1006" i="1"/>
  <c r="S1005" i="1"/>
  <c r="S1004" i="1"/>
  <c r="S1003" i="1"/>
  <c r="S1002" i="1"/>
  <c r="S1001" i="1"/>
  <c r="S1000" i="1"/>
  <c r="S999" i="1"/>
  <c r="S998" i="1"/>
  <c r="S997" i="1"/>
  <c r="S996" i="1"/>
  <c r="S995" i="1"/>
  <c r="S994" i="1"/>
  <c r="S993" i="1"/>
  <c r="S992" i="1"/>
  <c r="S991" i="1"/>
  <c r="S990" i="1"/>
  <c r="S989" i="1"/>
  <c r="S988" i="1"/>
  <c r="S987" i="1"/>
  <c r="S986" i="1"/>
  <c r="S985" i="1"/>
  <c r="S984" i="1"/>
  <c r="S983" i="1"/>
  <c r="S982" i="1"/>
  <c r="S981" i="1"/>
  <c r="S980" i="1"/>
  <c r="S979" i="1"/>
  <c r="S978" i="1"/>
  <c r="S977" i="1"/>
  <c r="S976" i="1"/>
  <c r="S975" i="1"/>
  <c r="S974" i="1"/>
  <c r="S973" i="1"/>
  <c r="S972" i="1"/>
  <c r="S971" i="1"/>
  <c r="S970" i="1"/>
  <c r="S969" i="1"/>
  <c r="S968" i="1"/>
  <c r="S967" i="1"/>
  <c r="S966" i="1"/>
  <c r="S965" i="1"/>
  <c r="S964" i="1"/>
  <c r="S963" i="1"/>
  <c r="S962" i="1"/>
  <c r="S961" i="1"/>
  <c r="S960" i="1"/>
  <c r="S959" i="1"/>
  <c r="S958" i="1"/>
  <c r="S957" i="1"/>
  <c r="S956" i="1"/>
  <c r="S955" i="1"/>
  <c r="S954" i="1"/>
  <c r="S953" i="1"/>
  <c r="S952" i="1"/>
  <c r="S951" i="1"/>
  <c r="S950" i="1"/>
  <c r="S949" i="1"/>
  <c r="S948" i="1"/>
  <c r="S947" i="1"/>
  <c r="S946" i="1"/>
  <c r="S945" i="1"/>
  <c r="S944" i="1"/>
  <c r="S943" i="1"/>
  <c r="S942" i="1"/>
  <c r="S941" i="1"/>
  <c r="S940" i="1"/>
  <c r="S939" i="1"/>
  <c r="S938" i="1"/>
  <c r="S937" i="1"/>
  <c r="S936" i="1"/>
  <c r="S935" i="1"/>
  <c r="S934" i="1"/>
  <c r="S933" i="1"/>
  <c r="S932" i="1"/>
  <c r="S931" i="1"/>
  <c r="S930" i="1"/>
  <c r="S929" i="1"/>
  <c r="S928" i="1"/>
  <c r="S927" i="1"/>
  <c r="S926" i="1"/>
  <c r="S925" i="1"/>
  <c r="S924" i="1"/>
  <c r="S923" i="1"/>
  <c r="S922" i="1"/>
  <c r="S921" i="1"/>
  <c r="S920" i="1"/>
  <c r="S919" i="1"/>
  <c r="S918" i="1"/>
  <c r="S917" i="1"/>
  <c r="S916" i="1"/>
  <c r="S915" i="1"/>
  <c r="S914" i="1"/>
  <c r="S913" i="1"/>
  <c r="S912" i="1"/>
  <c r="S911" i="1"/>
  <c r="S910" i="1"/>
  <c r="S909" i="1"/>
  <c r="S908" i="1"/>
  <c r="S907" i="1"/>
  <c r="S906" i="1"/>
  <c r="S905" i="1"/>
  <c r="S904" i="1"/>
  <c r="S903" i="1"/>
  <c r="S902" i="1"/>
  <c r="S901" i="1"/>
  <c r="S900" i="1"/>
  <c r="S899" i="1"/>
  <c r="S898" i="1"/>
  <c r="S897" i="1"/>
  <c r="S896" i="1"/>
  <c r="S895" i="1"/>
  <c r="S894" i="1"/>
  <c r="S893" i="1"/>
  <c r="S892" i="1"/>
  <c r="S891" i="1"/>
  <c r="S890" i="1"/>
  <c r="S889" i="1"/>
  <c r="S888" i="1"/>
  <c r="S887" i="1"/>
  <c r="S886" i="1"/>
  <c r="S885" i="1"/>
  <c r="S884" i="1"/>
  <c r="S883" i="1"/>
  <c r="S882" i="1"/>
  <c r="S881" i="1"/>
  <c r="S880" i="1"/>
  <c r="S879" i="1"/>
  <c r="S878" i="1"/>
  <c r="S877" i="1"/>
  <c r="S876" i="1"/>
  <c r="S875" i="1"/>
  <c r="S874" i="1"/>
  <c r="S873" i="1"/>
  <c r="S872" i="1"/>
  <c r="S871" i="1"/>
  <c r="S870" i="1"/>
  <c r="S869" i="1"/>
  <c r="S868" i="1"/>
  <c r="S867" i="1"/>
  <c r="S866" i="1"/>
  <c r="S865" i="1"/>
  <c r="S864" i="1"/>
  <c r="S863" i="1"/>
  <c r="S862" i="1"/>
  <c r="S861" i="1"/>
  <c r="S860" i="1"/>
  <c r="S859" i="1"/>
  <c r="S858" i="1"/>
  <c r="S857" i="1"/>
  <c r="S856" i="1"/>
  <c r="S855" i="1"/>
  <c r="S854" i="1"/>
  <c r="S853" i="1"/>
  <c r="S852" i="1"/>
  <c r="S851" i="1"/>
  <c r="S850" i="1"/>
  <c r="S849" i="1"/>
  <c r="S848" i="1"/>
  <c r="S847" i="1"/>
  <c r="S846" i="1"/>
  <c r="S845" i="1"/>
  <c r="S844" i="1"/>
  <c r="S843" i="1"/>
  <c r="S842" i="1"/>
  <c r="S841" i="1"/>
  <c r="S840" i="1"/>
  <c r="S839" i="1"/>
  <c r="S838" i="1"/>
  <c r="S837" i="1"/>
  <c r="S836" i="1"/>
  <c r="S835" i="1"/>
  <c r="S834" i="1"/>
  <c r="S833" i="1"/>
  <c r="S832" i="1"/>
  <c r="S831" i="1"/>
  <c r="S830" i="1"/>
  <c r="S829" i="1"/>
  <c r="S828" i="1"/>
  <c r="S827" i="1"/>
  <c r="S826" i="1"/>
  <c r="S825" i="1"/>
  <c r="S824" i="1"/>
  <c r="S823" i="1"/>
  <c r="S822" i="1"/>
  <c r="S821" i="1"/>
  <c r="S820" i="1"/>
  <c r="S819" i="1"/>
  <c r="S818" i="1"/>
  <c r="S817" i="1"/>
  <c r="S816" i="1"/>
  <c r="S815" i="1"/>
  <c r="S814" i="1"/>
  <c r="S813" i="1"/>
  <c r="S812" i="1"/>
  <c r="S811" i="1"/>
  <c r="S810" i="1"/>
  <c r="S809" i="1"/>
  <c r="S808" i="1"/>
  <c r="S807" i="1"/>
  <c r="S806" i="1"/>
  <c r="S805" i="1"/>
  <c r="S804" i="1"/>
  <c r="S803" i="1"/>
  <c r="S802" i="1"/>
  <c r="S801" i="1"/>
  <c r="S800" i="1"/>
  <c r="S799" i="1"/>
  <c r="S798" i="1"/>
  <c r="S797" i="1"/>
  <c r="S796" i="1"/>
  <c r="S795" i="1"/>
  <c r="S794" i="1"/>
  <c r="S793" i="1"/>
  <c r="S792" i="1"/>
  <c r="S791" i="1"/>
  <c r="S790" i="1"/>
  <c r="S789" i="1"/>
  <c r="S788" i="1"/>
  <c r="S787" i="1"/>
  <c r="S786" i="1"/>
  <c r="S785" i="1"/>
  <c r="S784" i="1"/>
  <c r="S783" i="1"/>
  <c r="S782" i="1"/>
  <c r="S781" i="1"/>
  <c r="S780" i="1"/>
  <c r="S779" i="1"/>
  <c r="S778" i="1"/>
  <c r="S777" i="1"/>
  <c r="S776" i="1"/>
  <c r="S775" i="1"/>
  <c r="S774" i="1"/>
  <c r="S773" i="1"/>
  <c r="S772" i="1"/>
  <c r="S771" i="1"/>
  <c r="S770" i="1"/>
  <c r="S769" i="1"/>
  <c r="S768" i="1"/>
  <c r="S767" i="1"/>
  <c r="S766" i="1"/>
  <c r="S765" i="1"/>
  <c r="S764" i="1"/>
  <c r="S763" i="1"/>
  <c r="S762" i="1"/>
  <c r="S761" i="1"/>
  <c r="S760" i="1"/>
  <c r="S759" i="1"/>
  <c r="S758" i="1"/>
  <c r="S757" i="1"/>
  <c r="S756" i="1"/>
  <c r="S755" i="1"/>
  <c r="S754" i="1"/>
  <c r="S753" i="1"/>
  <c r="S752" i="1"/>
  <c r="S751" i="1"/>
  <c r="S750" i="1"/>
  <c r="S749" i="1"/>
  <c r="S748" i="1"/>
  <c r="S747" i="1"/>
  <c r="S746" i="1"/>
  <c r="S745" i="1"/>
  <c r="S744" i="1"/>
  <c r="S743" i="1"/>
  <c r="S742" i="1"/>
  <c r="S741" i="1"/>
  <c r="S740" i="1"/>
  <c r="S739" i="1"/>
  <c r="S738" i="1"/>
  <c r="S737" i="1"/>
  <c r="S736" i="1"/>
  <c r="S735" i="1"/>
  <c r="S734" i="1"/>
  <c r="S733" i="1"/>
  <c r="S732" i="1"/>
  <c r="S731" i="1"/>
  <c r="S730" i="1"/>
  <c r="S729" i="1"/>
  <c r="S728" i="1"/>
  <c r="S727" i="1"/>
  <c r="S726" i="1"/>
  <c r="S725" i="1"/>
  <c r="S724" i="1"/>
  <c r="S723" i="1"/>
  <c r="S722" i="1"/>
  <c r="S721" i="1"/>
  <c r="S720" i="1"/>
  <c r="S719" i="1"/>
  <c r="S718" i="1"/>
  <c r="S717" i="1"/>
  <c r="S716" i="1"/>
  <c r="S715" i="1"/>
  <c r="S714" i="1"/>
  <c r="S713" i="1"/>
  <c r="S712" i="1"/>
  <c r="S711" i="1"/>
  <c r="S710" i="1"/>
  <c r="S709" i="1"/>
  <c r="S708" i="1"/>
  <c r="S707" i="1"/>
  <c r="S706" i="1"/>
  <c r="S705" i="1"/>
  <c r="S704" i="1"/>
  <c r="S703" i="1"/>
  <c r="S702" i="1"/>
  <c r="S701" i="1"/>
  <c r="S700" i="1"/>
  <c r="S699" i="1"/>
  <c r="S698" i="1"/>
  <c r="S697" i="1"/>
  <c r="S696" i="1"/>
  <c r="S695" i="1"/>
  <c r="S694" i="1"/>
  <c r="S693" i="1"/>
  <c r="S692" i="1"/>
  <c r="S691" i="1"/>
  <c r="S690" i="1"/>
  <c r="S689" i="1"/>
  <c r="S688" i="1"/>
  <c r="S687" i="1"/>
  <c r="S686" i="1"/>
  <c r="S685" i="1"/>
  <c r="S684" i="1"/>
  <c r="S683" i="1"/>
  <c r="S682" i="1"/>
  <c r="S681" i="1"/>
  <c r="S680" i="1"/>
  <c r="S679" i="1"/>
  <c r="S678" i="1"/>
  <c r="S677" i="1"/>
  <c r="S676" i="1"/>
  <c r="S675" i="1"/>
  <c r="S674" i="1"/>
  <c r="S673" i="1"/>
  <c r="S672" i="1"/>
  <c r="S671" i="1"/>
  <c r="S670" i="1"/>
  <c r="S669" i="1"/>
  <c r="S668" i="1"/>
  <c r="S667" i="1"/>
  <c r="S666" i="1"/>
  <c r="S665" i="1"/>
  <c r="S664" i="1"/>
  <c r="S663" i="1"/>
  <c r="S662" i="1"/>
  <c r="S661" i="1"/>
  <c r="S660" i="1"/>
  <c r="S659" i="1"/>
  <c r="S658" i="1"/>
  <c r="S657" i="1"/>
  <c r="S656" i="1"/>
  <c r="S655" i="1"/>
  <c r="S654" i="1"/>
  <c r="S653" i="1"/>
  <c r="S652" i="1"/>
  <c r="S651" i="1"/>
  <c r="S650" i="1"/>
  <c r="S649" i="1"/>
  <c r="S648" i="1"/>
  <c r="S647" i="1"/>
  <c r="S646" i="1"/>
  <c r="S645" i="1"/>
  <c r="S644" i="1"/>
  <c r="S643" i="1"/>
  <c r="S642" i="1"/>
  <c r="S641" i="1"/>
  <c r="S640" i="1"/>
  <c r="S639" i="1"/>
  <c r="S638" i="1"/>
  <c r="S637" i="1"/>
  <c r="S636" i="1"/>
  <c r="S635" i="1"/>
  <c r="S634" i="1"/>
  <c r="S633" i="1"/>
  <c r="S632" i="1"/>
  <c r="S631" i="1"/>
  <c r="S630" i="1"/>
  <c r="S629" i="1"/>
  <c r="S628" i="1"/>
  <c r="S627" i="1"/>
  <c r="S626" i="1"/>
  <c r="S625" i="1"/>
  <c r="S624" i="1"/>
  <c r="S623" i="1"/>
  <c r="S622" i="1"/>
  <c r="S621" i="1"/>
  <c r="S620" i="1"/>
  <c r="S619" i="1"/>
  <c r="S618" i="1"/>
  <c r="S617" i="1"/>
  <c r="S616" i="1"/>
  <c r="S615" i="1"/>
  <c r="S614" i="1"/>
  <c r="S613" i="1"/>
  <c r="S612" i="1"/>
  <c r="S611" i="1"/>
  <c r="S610" i="1"/>
  <c r="S609" i="1"/>
  <c r="S608" i="1"/>
  <c r="S607" i="1"/>
  <c r="S606" i="1"/>
  <c r="S605" i="1"/>
  <c r="S604" i="1"/>
  <c r="S603" i="1"/>
  <c r="S602" i="1"/>
  <c r="S601" i="1"/>
  <c r="S600" i="1"/>
  <c r="S599" i="1"/>
  <c r="S598" i="1"/>
  <c r="S597" i="1"/>
  <c r="S596" i="1"/>
  <c r="S595" i="1"/>
  <c r="S594" i="1"/>
  <c r="S593" i="1"/>
  <c r="S592" i="1"/>
  <c r="S591" i="1"/>
  <c r="S590" i="1"/>
  <c r="S589" i="1"/>
  <c r="S588" i="1"/>
  <c r="S587" i="1"/>
  <c r="S586" i="1"/>
  <c r="S585" i="1"/>
  <c r="S584" i="1"/>
  <c r="S583" i="1"/>
  <c r="S582" i="1"/>
  <c r="S581" i="1"/>
  <c r="S580" i="1"/>
  <c r="S579" i="1"/>
  <c r="S578" i="1"/>
  <c r="S577" i="1"/>
  <c r="S576" i="1"/>
  <c r="S575" i="1"/>
  <c r="S574" i="1"/>
  <c r="S573" i="1"/>
  <c r="S572" i="1"/>
  <c r="S571" i="1"/>
  <c r="S570" i="1"/>
  <c r="S569" i="1"/>
  <c r="S568" i="1"/>
  <c r="S567" i="1"/>
  <c r="S566" i="1"/>
  <c r="S565" i="1"/>
  <c r="S564" i="1"/>
  <c r="S563" i="1"/>
  <c r="S562" i="1"/>
  <c r="S561" i="1"/>
  <c r="S560" i="1"/>
  <c r="S559" i="1"/>
  <c r="S558" i="1"/>
  <c r="S557" i="1"/>
  <c r="S556" i="1"/>
  <c r="S555" i="1"/>
  <c r="S554" i="1"/>
  <c r="S553" i="1"/>
  <c r="S552" i="1"/>
  <c r="S551" i="1"/>
  <c r="S550" i="1"/>
  <c r="S549" i="1"/>
  <c r="S548" i="1"/>
  <c r="S547" i="1"/>
  <c r="S546" i="1"/>
  <c r="S545" i="1"/>
  <c r="S544" i="1"/>
  <c r="S543" i="1"/>
  <c r="S542" i="1"/>
  <c r="S541" i="1"/>
  <c r="S540" i="1"/>
  <c r="S539" i="1"/>
  <c r="S538" i="1"/>
  <c r="S537" i="1"/>
  <c r="S536" i="1"/>
  <c r="S535" i="1"/>
  <c r="S534" i="1"/>
  <c r="S533" i="1"/>
  <c r="S532" i="1"/>
  <c r="S531" i="1"/>
  <c r="S530" i="1"/>
  <c r="S529" i="1"/>
  <c r="S528" i="1"/>
  <c r="S527" i="1"/>
  <c r="S526" i="1"/>
  <c r="S525" i="1"/>
  <c r="S524" i="1"/>
  <c r="S523" i="1"/>
  <c r="S522" i="1"/>
  <c r="S521" i="1"/>
  <c r="S520" i="1"/>
  <c r="S519" i="1"/>
  <c r="S518" i="1"/>
  <c r="S517" i="1"/>
  <c r="S516" i="1"/>
  <c r="S515" i="1"/>
  <c r="S514" i="1"/>
  <c r="S513" i="1"/>
  <c r="S512" i="1"/>
  <c r="S511" i="1"/>
  <c r="S510" i="1"/>
  <c r="S509" i="1"/>
  <c r="S508" i="1"/>
  <c r="S507" i="1"/>
  <c r="S506" i="1"/>
  <c r="S505" i="1"/>
  <c r="S504" i="1"/>
  <c r="S503" i="1"/>
  <c r="S502" i="1"/>
  <c r="S501" i="1"/>
  <c r="S500" i="1"/>
  <c r="S499" i="1"/>
  <c r="S498" i="1"/>
  <c r="S497" i="1"/>
  <c r="S496" i="1"/>
  <c r="S495" i="1"/>
  <c r="S494" i="1"/>
  <c r="S493" i="1"/>
  <c r="S492" i="1"/>
  <c r="S491" i="1"/>
  <c r="S490" i="1"/>
  <c r="S489" i="1"/>
  <c r="S488" i="1"/>
  <c r="S487" i="1"/>
  <c r="S486" i="1"/>
  <c r="S485" i="1"/>
  <c r="S484" i="1"/>
  <c r="S483" i="1"/>
  <c r="S482" i="1"/>
  <c r="S481" i="1"/>
  <c r="S480" i="1"/>
  <c r="S479" i="1"/>
  <c r="S478" i="1"/>
  <c r="S477" i="1"/>
  <c r="S476" i="1"/>
  <c r="S475" i="1"/>
  <c r="S474" i="1"/>
  <c r="S473" i="1"/>
  <c r="S472" i="1"/>
  <c r="S471" i="1"/>
  <c r="S470" i="1"/>
  <c r="S469" i="1"/>
  <c r="S468" i="1"/>
  <c r="S467" i="1"/>
  <c r="S466" i="1"/>
  <c r="S465" i="1"/>
  <c r="S464" i="1"/>
  <c r="S463" i="1"/>
  <c r="S462" i="1"/>
  <c r="S461" i="1"/>
  <c r="S460" i="1"/>
  <c r="S459" i="1"/>
  <c r="S458" i="1"/>
  <c r="S457" i="1"/>
  <c r="S456" i="1"/>
  <c r="S455" i="1"/>
  <c r="S454" i="1"/>
  <c r="S453" i="1"/>
  <c r="S452" i="1"/>
  <c r="S451" i="1"/>
  <c r="S450" i="1"/>
  <c r="S449" i="1"/>
  <c r="S448" i="1"/>
  <c r="S447" i="1"/>
  <c r="S446" i="1"/>
  <c r="S445" i="1"/>
  <c r="S444" i="1"/>
  <c r="S443" i="1"/>
  <c r="S442" i="1"/>
  <c r="S441" i="1"/>
  <c r="S440" i="1"/>
  <c r="S439" i="1"/>
  <c r="S438" i="1"/>
  <c r="S437" i="1"/>
  <c r="S436" i="1"/>
  <c r="S435" i="1"/>
  <c r="S434" i="1"/>
  <c r="S433" i="1"/>
  <c r="S432" i="1"/>
  <c r="S431" i="1"/>
  <c r="S430" i="1"/>
  <c r="S429" i="1"/>
  <c r="S428" i="1"/>
  <c r="S427" i="1"/>
  <c r="S426" i="1"/>
  <c r="S425" i="1"/>
  <c r="S424" i="1"/>
  <c r="S423" i="1"/>
  <c r="S422" i="1"/>
  <c r="S421" i="1"/>
  <c r="S420" i="1"/>
  <c r="S419" i="1"/>
  <c r="S418" i="1"/>
  <c r="S417" i="1"/>
  <c r="S416" i="1"/>
  <c r="S415" i="1"/>
  <c r="S414" i="1"/>
  <c r="S413" i="1"/>
  <c r="S412" i="1"/>
  <c r="S411" i="1"/>
  <c r="S410" i="1"/>
  <c r="S409" i="1"/>
  <c r="S408" i="1"/>
  <c r="S407" i="1"/>
  <c r="S406" i="1"/>
  <c r="S405" i="1"/>
  <c r="S404" i="1"/>
  <c r="S403" i="1"/>
  <c r="S402" i="1"/>
  <c r="S401" i="1"/>
  <c r="S400" i="1"/>
  <c r="S399" i="1"/>
  <c r="S398" i="1"/>
  <c r="S397" i="1"/>
  <c r="S396" i="1"/>
  <c r="S395" i="1"/>
  <c r="S394" i="1"/>
  <c r="S393" i="1"/>
  <c r="S392" i="1"/>
  <c r="S391" i="1"/>
  <c r="S390" i="1"/>
  <c r="S389" i="1"/>
  <c r="S388" i="1"/>
  <c r="S387" i="1"/>
  <c r="S386" i="1"/>
  <c r="S385" i="1"/>
  <c r="S384" i="1"/>
  <c r="S383" i="1"/>
  <c r="S382" i="1"/>
  <c r="S381" i="1"/>
  <c r="S380" i="1"/>
  <c r="S379" i="1"/>
  <c r="S378" i="1"/>
  <c r="S377" i="1"/>
  <c r="S376" i="1"/>
  <c r="S375" i="1"/>
  <c r="S374" i="1"/>
  <c r="S373" i="1"/>
  <c r="S372" i="1"/>
  <c r="S371" i="1"/>
  <c r="S370" i="1"/>
  <c r="S369" i="1"/>
  <c r="S368" i="1"/>
  <c r="S367" i="1"/>
  <c r="S366" i="1"/>
  <c r="S365" i="1"/>
  <c r="S364" i="1"/>
  <c r="S363" i="1"/>
  <c r="S362" i="1"/>
  <c r="S361" i="1"/>
  <c r="S360" i="1"/>
  <c r="S359" i="1"/>
  <c r="S358" i="1"/>
  <c r="S357" i="1"/>
  <c r="S356" i="1"/>
  <c r="S355" i="1"/>
  <c r="S354" i="1"/>
  <c r="S353" i="1"/>
  <c r="S352" i="1"/>
  <c r="S351" i="1"/>
  <c r="S350" i="1"/>
  <c r="S349" i="1"/>
  <c r="S348" i="1"/>
  <c r="S347" i="1"/>
  <c r="S346" i="1"/>
  <c r="S345" i="1"/>
  <c r="S344" i="1"/>
  <c r="S343" i="1"/>
  <c r="S342" i="1"/>
  <c r="S341" i="1"/>
  <c r="S340" i="1"/>
  <c r="S339" i="1"/>
  <c r="S338" i="1"/>
  <c r="S337" i="1"/>
  <c r="S336" i="1"/>
  <c r="S335" i="1"/>
  <c r="S334" i="1"/>
  <c r="S333" i="1"/>
  <c r="S332" i="1"/>
  <c r="S331" i="1"/>
  <c r="S330" i="1"/>
  <c r="S329" i="1"/>
  <c r="S328" i="1"/>
  <c r="S327" i="1"/>
  <c r="S326" i="1"/>
  <c r="S325" i="1"/>
  <c r="S324" i="1"/>
  <c r="S323" i="1"/>
  <c r="S322" i="1"/>
  <c r="S321" i="1"/>
  <c r="S320" i="1"/>
  <c r="S319" i="1"/>
  <c r="S318" i="1"/>
  <c r="S317" i="1"/>
  <c r="S316" i="1"/>
  <c r="S315" i="1"/>
  <c r="S314" i="1"/>
  <c r="S313" i="1"/>
  <c r="S312" i="1"/>
  <c r="S311" i="1"/>
  <c r="S310" i="1"/>
  <c r="S309" i="1"/>
  <c r="S308" i="1"/>
  <c r="S307" i="1"/>
  <c r="S306" i="1"/>
  <c r="S305" i="1"/>
  <c r="S304" i="1"/>
  <c r="S303" i="1"/>
  <c r="S302" i="1"/>
  <c r="S301" i="1"/>
  <c r="S300" i="1"/>
  <c r="S299" i="1"/>
  <c r="S298" i="1"/>
  <c r="S297" i="1"/>
  <c r="S296" i="1"/>
  <c r="S295" i="1"/>
  <c r="S294" i="1"/>
  <c r="S293" i="1"/>
  <c r="S292" i="1"/>
  <c r="S291" i="1"/>
  <c r="S290" i="1"/>
  <c r="S289" i="1"/>
  <c r="S288" i="1"/>
  <c r="S287" i="1"/>
  <c r="S286" i="1"/>
  <c r="S285" i="1"/>
  <c r="S284" i="1"/>
  <c r="S283" i="1"/>
  <c r="S282" i="1"/>
  <c r="S281" i="1"/>
  <c r="S280" i="1"/>
  <c r="S279" i="1"/>
  <c r="S278" i="1"/>
  <c r="S277" i="1"/>
  <c r="S276" i="1"/>
  <c r="S275" i="1"/>
  <c r="S274" i="1"/>
  <c r="S273" i="1"/>
  <c r="S272" i="1"/>
  <c r="S271" i="1"/>
  <c r="S270" i="1"/>
  <c r="S269" i="1"/>
  <c r="S268" i="1"/>
  <c r="S267" i="1"/>
  <c r="S266" i="1"/>
  <c r="S265" i="1"/>
  <c r="S264" i="1"/>
  <c r="S263" i="1"/>
  <c r="S262" i="1"/>
  <c r="S261" i="1"/>
  <c r="S260" i="1"/>
  <c r="S259" i="1"/>
  <c r="S258" i="1"/>
  <c r="S257" i="1"/>
  <c r="S256" i="1"/>
  <c r="S255" i="1"/>
  <c r="S254" i="1"/>
  <c r="S253" i="1"/>
  <c r="S252" i="1"/>
  <c r="S251" i="1"/>
  <c r="S250" i="1"/>
  <c r="S249" i="1"/>
  <c r="S248" i="1"/>
  <c r="S247" i="1"/>
  <c r="S246" i="1"/>
  <c r="S245" i="1"/>
  <c r="S244" i="1"/>
  <c r="S243" i="1"/>
  <c r="S242" i="1"/>
  <c r="S241" i="1"/>
  <c r="S240" i="1"/>
  <c r="S239" i="1"/>
  <c r="S238" i="1"/>
  <c r="S237" i="1"/>
  <c r="S236" i="1"/>
  <c r="S235" i="1"/>
  <c r="S234" i="1"/>
  <c r="S233" i="1"/>
  <c r="S232" i="1"/>
  <c r="S231" i="1"/>
  <c r="S230" i="1"/>
  <c r="S229" i="1"/>
  <c r="S228" i="1"/>
  <c r="S227" i="1"/>
  <c r="S226" i="1"/>
  <c r="S225" i="1"/>
  <c r="S224" i="1"/>
  <c r="S223" i="1"/>
  <c r="S222" i="1"/>
  <c r="S221" i="1"/>
  <c r="S220" i="1"/>
  <c r="S219" i="1"/>
  <c r="S218" i="1"/>
  <c r="S217" i="1"/>
  <c r="S216" i="1"/>
  <c r="S215" i="1"/>
  <c r="S214" i="1"/>
  <c r="S213" i="1"/>
  <c r="S212" i="1"/>
  <c r="S211" i="1"/>
  <c r="S210" i="1"/>
  <c r="S209" i="1"/>
  <c r="S208" i="1"/>
  <c r="S207" i="1"/>
  <c r="S206" i="1"/>
  <c r="S205" i="1"/>
  <c r="S204" i="1"/>
  <c r="S203" i="1"/>
  <c r="S202" i="1"/>
  <c r="S201" i="1"/>
  <c r="S200" i="1"/>
  <c r="S199" i="1"/>
  <c r="S198" i="1"/>
  <c r="S197" i="1"/>
  <c r="S196" i="1"/>
  <c r="S195" i="1"/>
  <c r="S194" i="1"/>
  <c r="S193" i="1"/>
  <c r="S192" i="1"/>
  <c r="S191" i="1"/>
  <c r="S190" i="1"/>
  <c r="S189" i="1"/>
  <c r="S188" i="1"/>
  <c r="S187" i="1"/>
  <c r="S186" i="1"/>
  <c r="S185" i="1"/>
  <c r="S184" i="1"/>
  <c r="S183" i="1"/>
  <c r="S182" i="1"/>
  <c r="S181" i="1"/>
  <c r="S180" i="1"/>
  <c r="S179" i="1"/>
  <c r="S178" i="1"/>
  <c r="S177" i="1"/>
  <c r="S176" i="1"/>
  <c r="S175" i="1"/>
  <c r="S174" i="1"/>
  <c r="S173" i="1"/>
  <c r="S172" i="1"/>
  <c r="S171" i="1"/>
  <c r="S170" i="1"/>
  <c r="S169" i="1"/>
  <c r="S168" i="1"/>
  <c r="S167" i="1"/>
  <c r="S166" i="1"/>
  <c r="S165" i="1"/>
  <c r="S164" i="1"/>
  <c r="S163" i="1"/>
  <c r="S162" i="1"/>
  <c r="S161" i="1"/>
  <c r="S160" i="1"/>
  <c r="S159" i="1"/>
  <c r="S158" i="1"/>
  <c r="S157" i="1"/>
  <c r="S156" i="1"/>
  <c r="S155" i="1"/>
  <c r="S154" i="1"/>
  <c r="S153" i="1"/>
  <c r="S152" i="1"/>
  <c r="S151" i="1"/>
  <c r="S150" i="1"/>
  <c r="S149" i="1"/>
  <c r="S148" i="1"/>
  <c r="S147" i="1"/>
  <c r="S146" i="1"/>
  <c r="S145" i="1"/>
  <c r="S144" i="1"/>
  <c r="S143" i="1"/>
  <c r="S142" i="1"/>
  <c r="S141" i="1"/>
  <c r="S140" i="1"/>
  <c r="S139" i="1"/>
  <c r="S138" i="1"/>
  <c r="S137" i="1"/>
  <c r="S136" i="1"/>
  <c r="S135" i="1"/>
  <c r="S134" i="1"/>
  <c r="S133" i="1"/>
  <c r="S132" i="1"/>
  <c r="S131" i="1"/>
  <c r="S130" i="1"/>
  <c r="S129" i="1"/>
  <c r="S128" i="1"/>
  <c r="S127" i="1"/>
  <c r="S126" i="1"/>
  <c r="S125" i="1"/>
  <c r="S124" i="1"/>
  <c r="S123" i="1"/>
  <c r="S122" i="1"/>
  <c r="S121" i="1"/>
  <c r="S120" i="1"/>
  <c r="S119" i="1"/>
  <c r="S118" i="1"/>
  <c r="S117" i="1"/>
  <c r="S116" i="1"/>
  <c r="S115" i="1"/>
  <c r="S114" i="1"/>
  <c r="S113" i="1"/>
  <c r="S112" i="1"/>
  <c r="S111" i="1"/>
  <c r="S110" i="1"/>
  <c r="S109" i="1"/>
  <c r="S108" i="1"/>
  <c r="S107" i="1"/>
  <c r="S106" i="1"/>
  <c r="S105" i="1"/>
  <c r="S104" i="1"/>
  <c r="S103" i="1"/>
  <c r="S102" i="1"/>
  <c r="S101" i="1"/>
  <c r="S100" i="1"/>
  <c r="S99" i="1"/>
  <c r="S98" i="1"/>
  <c r="S97" i="1"/>
  <c r="S96" i="1"/>
  <c r="S95" i="1"/>
  <c r="S94" i="1"/>
  <c r="S93" i="1"/>
  <c r="S92" i="1"/>
  <c r="S91" i="1"/>
  <c r="S90" i="1"/>
  <c r="S89" i="1"/>
  <c r="S88" i="1"/>
  <c r="S87" i="1"/>
  <c r="S86" i="1"/>
  <c r="S85" i="1"/>
  <c r="S84" i="1"/>
  <c r="S83" i="1"/>
  <c r="S82" i="1"/>
  <c r="S81" i="1"/>
  <c r="S80" i="1"/>
  <c r="S79" i="1"/>
  <c r="S78" i="1"/>
  <c r="S77" i="1"/>
  <c r="S76" i="1"/>
  <c r="S75" i="1"/>
  <c r="S74" i="1"/>
  <c r="S73" i="1"/>
  <c r="S72" i="1"/>
  <c r="S71" i="1"/>
  <c r="S70" i="1"/>
  <c r="S69" i="1"/>
  <c r="S68" i="1"/>
  <c r="S67" i="1"/>
  <c r="S66" i="1"/>
  <c r="S65" i="1"/>
  <c r="S64" i="1"/>
  <c r="S63" i="1"/>
  <c r="S62" i="1"/>
  <c r="S61" i="1"/>
  <c r="S60" i="1"/>
  <c r="S59" i="1"/>
  <c r="S58" i="1"/>
  <c r="S57" i="1"/>
  <c r="S56" i="1"/>
  <c r="S55" i="1"/>
  <c r="S54" i="1"/>
  <c r="S53" i="1"/>
  <c r="S52" i="1"/>
  <c r="S51" i="1"/>
  <c r="S50" i="1"/>
  <c r="S49" i="1"/>
  <c r="S48" i="1"/>
  <c r="S47" i="1"/>
  <c r="S46" i="1"/>
  <c r="S45" i="1"/>
  <c r="S44" i="1"/>
  <c r="S43" i="1"/>
  <c r="S42" i="1"/>
  <c r="S41" i="1"/>
  <c r="S40" i="1"/>
  <c r="S39" i="1"/>
  <c r="S38" i="1"/>
  <c r="S37" i="1"/>
  <c r="S36" i="1"/>
  <c r="S35" i="1"/>
  <c r="S34" i="1"/>
  <c r="S33" i="1"/>
  <c r="S32" i="1"/>
  <c r="S31" i="1"/>
  <c r="S30" i="1"/>
  <c r="S29" i="1"/>
  <c r="S28" i="1"/>
  <c r="S27" i="1"/>
  <c r="S26" i="1"/>
  <c r="S25" i="1"/>
  <c r="S24" i="1"/>
  <c r="S23" i="1"/>
  <c r="S22" i="1"/>
  <c r="S21" i="1"/>
  <c r="S20" i="1"/>
  <c r="S19" i="1"/>
  <c r="S18" i="1"/>
  <c r="S17" i="1"/>
  <c r="S16" i="1"/>
  <c r="S15" i="1"/>
  <c r="S14" i="1"/>
  <c r="S13" i="1"/>
  <c r="S12" i="1"/>
  <c r="S11" i="1"/>
  <c r="S10" i="1"/>
  <c r="S9" i="1"/>
  <c r="S8" i="1"/>
  <c r="S7" i="1"/>
  <c r="S6" i="1"/>
  <c r="S5" i="1"/>
  <c r="S2" i="1"/>
  <c r="R2" i="1"/>
  <c r="BH3" i="3" l="1"/>
  <c r="BK16" i="3"/>
  <c r="BL16" i="3" s="1"/>
  <c r="BK15" i="3"/>
  <c r="BL15" i="3" s="1"/>
  <c r="BK14" i="3"/>
  <c r="BL14" i="3" s="1"/>
  <c r="BK13" i="3"/>
  <c r="BL13" i="3" s="1"/>
  <c r="BK12" i="3"/>
  <c r="BL12" i="3" s="1"/>
  <c r="BK11" i="3"/>
  <c r="BL11" i="3" s="1"/>
  <c r="BK10" i="3"/>
  <c r="BL10" i="3" s="1"/>
  <c r="BK9" i="3"/>
  <c r="BL9" i="3" s="1"/>
  <c r="BK8" i="3"/>
  <c r="BL8" i="3" s="1"/>
  <c r="BK7" i="3"/>
  <c r="BL7" i="3" s="1"/>
  <c r="BK6" i="3"/>
  <c r="BL6" i="3" s="1"/>
  <c r="BL5" i="3"/>
  <c r="BK5" i="3"/>
  <c r="AR6" i="3"/>
  <c r="AS6" i="3" s="1"/>
  <c r="AT6" i="3" s="1"/>
  <c r="AU6" i="3" s="1"/>
  <c r="AV6" i="3" s="1"/>
  <c r="AW6" i="3" s="1"/>
  <c r="AX6" i="3" s="1"/>
  <c r="AY6" i="3" s="1"/>
  <c r="AZ6" i="3" s="1"/>
  <c r="BA6" i="3" s="1"/>
  <c r="BB6" i="3" s="1"/>
  <c r="BC6" i="3" s="1"/>
  <c r="AD6" i="3"/>
  <c r="AD7" i="3" s="1"/>
  <c r="AD8" i="3" s="1"/>
  <c r="AD9" i="3" s="1"/>
  <c r="AD10" i="3" s="1"/>
  <c r="AD11" i="3" s="1"/>
  <c r="AD12" i="3" s="1"/>
  <c r="AD13" i="3" s="1"/>
  <c r="AD14" i="3" s="1"/>
  <c r="AD15" i="3" s="1"/>
  <c r="AD16" i="3" s="1"/>
  <c r="AD17" i="3" s="1"/>
  <c r="AD18" i="3" s="1"/>
  <c r="AD19" i="3" s="1"/>
  <c r="AD20" i="3" s="1"/>
  <c r="AD21" i="3" s="1"/>
  <c r="AD22" i="3" s="1"/>
  <c r="AD23" i="3" s="1"/>
  <c r="AS5" i="3"/>
  <c r="AT5" i="3" s="1"/>
  <c r="AU5" i="3" s="1"/>
  <c r="AV5" i="3" s="1"/>
  <c r="AW5" i="3" s="1"/>
  <c r="AX5" i="3" s="1"/>
  <c r="AY5" i="3" s="1"/>
  <c r="AZ5" i="3" s="1"/>
  <c r="AR7" i="3" l="1"/>
  <c r="BI3" i="3"/>
  <c r="BN7" i="3" s="1"/>
  <c r="BO7" i="3" s="1"/>
  <c r="BJ3" i="3"/>
  <c r="BM7" i="3"/>
  <c r="BM10" i="3"/>
  <c r="BM8" i="3"/>
  <c r="BM11" i="3"/>
  <c r="BM14" i="3"/>
  <c r="BM12" i="3"/>
  <c r="BM15" i="3"/>
  <c r="BM6" i="3"/>
  <c r="BM16" i="3"/>
  <c r="BM5" i="3"/>
  <c r="BM9" i="3"/>
  <c r="BM13" i="3"/>
  <c r="BA5" i="3"/>
  <c r="BN6" i="3" l="1"/>
  <c r="BO6" i="3" s="1"/>
  <c r="BN12" i="3"/>
  <c r="BO12" i="3" s="1"/>
  <c r="BN13" i="3"/>
  <c r="BO13" i="3" s="1"/>
  <c r="BN10" i="3"/>
  <c r="BO10" i="3" s="1"/>
  <c r="BN5" i="3"/>
  <c r="BO5" i="3" s="1"/>
  <c r="AR8" i="3"/>
  <c r="AS7" i="3"/>
  <c r="AT7" i="3" s="1"/>
  <c r="AU7" i="3" s="1"/>
  <c r="AV7" i="3" s="1"/>
  <c r="AW7" i="3" s="1"/>
  <c r="AX7" i="3" s="1"/>
  <c r="AY7" i="3" s="1"/>
  <c r="AZ7" i="3" s="1"/>
  <c r="BA7" i="3" s="1"/>
  <c r="BB7" i="3" s="1"/>
  <c r="BC7" i="3" s="1"/>
  <c r="BN9" i="3"/>
  <c r="BO9" i="3" s="1"/>
  <c r="BN11" i="3"/>
  <c r="BO11" i="3" s="1"/>
  <c r="BN14" i="3"/>
  <c r="BO14" i="3" s="1"/>
  <c r="BN8" i="3"/>
  <c r="BO8" i="3" s="1"/>
  <c r="BN16" i="3"/>
  <c r="BO16" i="3" s="1"/>
  <c r="BN15" i="3"/>
  <c r="BO15" i="3" s="1"/>
  <c r="BB5" i="3"/>
  <c r="AR9" i="3" l="1"/>
  <c r="AS8" i="3"/>
  <c r="AT8" i="3" s="1"/>
  <c r="AU8" i="3" s="1"/>
  <c r="AV8" i="3" s="1"/>
  <c r="AW8" i="3" s="1"/>
  <c r="AX8" i="3" s="1"/>
  <c r="AY8" i="3" s="1"/>
  <c r="AZ8" i="3" s="1"/>
  <c r="BA8" i="3" s="1"/>
  <c r="BB8" i="3" s="1"/>
  <c r="BC8" i="3" s="1"/>
  <c r="BC5" i="3"/>
  <c r="AS9" i="3" l="1"/>
  <c r="AT9" i="3" s="1"/>
  <c r="AU9" i="3" s="1"/>
  <c r="AV9" i="3" s="1"/>
  <c r="AW9" i="3" s="1"/>
  <c r="AX9" i="3" s="1"/>
  <c r="AY9" i="3" s="1"/>
  <c r="AZ9" i="3" s="1"/>
  <c r="BA9" i="3" s="1"/>
  <c r="BB9" i="3" s="1"/>
  <c r="BC9" i="3" s="1"/>
  <c r="AR10" i="3"/>
  <c r="AR11" i="3" l="1"/>
  <c r="AS10" i="3"/>
  <c r="AT10" i="3" s="1"/>
  <c r="AU10" i="3" s="1"/>
  <c r="AV10" i="3" s="1"/>
  <c r="AW10" i="3" s="1"/>
  <c r="AX10" i="3" s="1"/>
  <c r="AY10" i="3" s="1"/>
  <c r="AZ10" i="3" s="1"/>
  <c r="BA10" i="3" s="1"/>
  <c r="BB10" i="3" s="1"/>
  <c r="BC10" i="3" s="1"/>
  <c r="AR12" i="3" l="1"/>
  <c r="AS11" i="3"/>
  <c r="AT11" i="3" s="1"/>
  <c r="AU11" i="3" s="1"/>
  <c r="AV11" i="3" s="1"/>
  <c r="AW11" i="3" s="1"/>
  <c r="AX11" i="3" s="1"/>
  <c r="AY11" i="3" s="1"/>
  <c r="AZ11" i="3" s="1"/>
  <c r="BA11" i="3" s="1"/>
  <c r="BB11" i="3" s="1"/>
  <c r="BC11" i="3" s="1"/>
  <c r="AS12" i="3" l="1"/>
  <c r="AT12" i="3" s="1"/>
  <c r="AU12" i="3" s="1"/>
  <c r="AV12" i="3" s="1"/>
  <c r="AW12" i="3" s="1"/>
  <c r="AX12" i="3" s="1"/>
  <c r="AY12" i="3" s="1"/>
  <c r="AZ12" i="3" s="1"/>
  <c r="BA12" i="3" s="1"/>
  <c r="BB12" i="3" s="1"/>
  <c r="BC12" i="3" s="1"/>
  <c r="AR13" i="3"/>
  <c r="AR14" i="3" l="1"/>
  <c r="AS13" i="3"/>
  <c r="AT13" i="3" s="1"/>
  <c r="AU13" i="3" s="1"/>
  <c r="AV13" i="3" s="1"/>
  <c r="AW13" i="3" s="1"/>
  <c r="AX13" i="3" s="1"/>
  <c r="AY13" i="3" s="1"/>
  <c r="AZ13" i="3" s="1"/>
  <c r="BA13" i="3" s="1"/>
  <c r="BB13" i="3" s="1"/>
  <c r="BC13" i="3" s="1"/>
  <c r="AR15" i="3" l="1"/>
  <c r="AS14" i="3"/>
  <c r="AT14" i="3" s="1"/>
  <c r="AU14" i="3" s="1"/>
  <c r="AV14" i="3" s="1"/>
  <c r="AW14" i="3" s="1"/>
  <c r="AX14" i="3" s="1"/>
  <c r="AY14" i="3" s="1"/>
  <c r="AZ14" i="3" s="1"/>
  <c r="BA14" i="3" s="1"/>
  <c r="BB14" i="3" s="1"/>
  <c r="BC14" i="3" s="1"/>
  <c r="AR16" i="3" l="1"/>
  <c r="AS15" i="3"/>
  <c r="AT15" i="3" s="1"/>
  <c r="AU15" i="3" s="1"/>
  <c r="AV15" i="3" s="1"/>
  <c r="AW15" i="3" s="1"/>
  <c r="AX15" i="3" s="1"/>
  <c r="AY15" i="3" s="1"/>
  <c r="AZ15" i="3" s="1"/>
  <c r="BA15" i="3" s="1"/>
  <c r="BB15" i="3" s="1"/>
  <c r="BC15" i="3" s="1"/>
  <c r="AR17" i="3" l="1"/>
  <c r="AS16" i="3"/>
  <c r="AT16" i="3" s="1"/>
  <c r="AU16" i="3" s="1"/>
  <c r="AV16" i="3" s="1"/>
  <c r="AW16" i="3" s="1"/>
  <c r="AX16" i="3" s="1"/>
  <c r="AY16" i="3" s="1"/>
  <c r="AZ16" i="3" s="1"/>
  <c r="BA16" i="3" s="1"/>
  <c r="BB16" i="3" s="1"/>
  <c r="BC16" i="3" s="1"/>
  <c r="AS17" i="3" l="1"/>
  <c r="AT17" i="3" s="1"/>
  <c r="AU17" i="3" s="1"/>
  <c r="AV17" i="3" s="1"/>
  <c r="AW17" i="3" s="1"/>
  <c r="AX17" i="3" s="1"/>
  <c r="AY17" i="3" s="1"/>
  <c r="AZ17" i="3" s="1"/>
  <c r="BA17" i="3" s="1"/>
  <c r="BB17" i="3" s="1"/>
  <c r="BC17" i="3" s="1"/>
  <c r="AR18" i="3"/>
  <c r="AR19" i="3" l="1"/>
  <c r="AS18" i="3"/>
  <c r="AT18" i="3" s="1"/>
  <c r="AU18" i="3" s="1"/>
  <c r="AV18" i="3" s="1"/>
  <c r="AW18" i="3" s="1"/>
  <c r="AX18" i="3" s="1"/>
  <c r="AY18" i="3" s="1"/>
  <c r="AZ18" i="3" s="1"/>
  <c r="BA18" i="3" s="1"/>
  <c r="BB18" i="3" s="1"/>
  <c r="BC18" i="3" s="1"/>
  <c r="AS19" i="3" l="1"/>
  <c r="AT19" i="3" s="1"/>
  <c r="AU19" i="3" s="1"/>
  <c r="AV19" i="3" s="1"/>
  <c r="AW19" i="3" s="1"/>
  <c r="AX19" i="3" s="1"/>
  <c r="AY19" i="3" s="1"/>
  <c r="AZ19" i="3" s="1"/>
  <c r="BA19" i="3" s="1"/>
  <c r="BB19" i="3" s="1"/>
  <c r="BC19" i="3" s="1"/>
  <c r="AR20" i="3"/>
  <c r="AR21" i="3" l="1"/>
  <c r="AS20" i="3"/>
  <c r="AT20" i="3" s="1"/>
  <c r="AU20" i="3" s="1"/>
  <c r="AV20" i="3" s="1"/>
  <c r="AW20" i="3" s="1"/>
  <c r="AX20" i="3" s="1"/>
  <c r="AY20" i="3" s="1"/>
  <c r="AZ20" i="3" s="1"/>
  <c r="BA20" i="3" s="1"/>
  <c r="BB20" i="3" s="1"/>
  <c r="BC20" i="3" s="1"/>
  <c r="AR22" i="3" l="1"/>
  <c r="AS21" i="3"/>
  <c r="AT21" i="3" s="1"/>
  <c r="AU21" i="3" s="1"/>
  <c r="AV21" i="3" s="1"/>
  <c r="AW21" i="3" s="1"/>
  <c r="AX21" i="3" s="1"/>
  <c r="AY21" i="3" s="1"/>
  <c r="AZ21" i="3" s="1"/>
  <c r="BA21" i="3" s="1"/>
  <c r="BB21" i="3" s="1"/>
  <c r="BC21" i="3" s="1"/>
  <c r="AR23" i="3" l="1"/>
  <c r="AS23" i="3" s="1"/>
  <c r="AT23" i="3" s="1"/>
  <c r="AU23" i="3" s="1"/>
  <c r="AV23" i="3" s="1"/>
  <c r="AW23" i="3" s="1"/>
  <c r="AX23" i="3" s="1"/>
  <c r="AY23" i="3" s="1"/>
  <c r="AZ23" i="3" s="1"/>
  <c r="BA23" i="3" s="1"/>
  <c r="BB23" i="3" s="1"/>
  <c r="BC23" i="3" s="1"/>
  <c r="AS22" i="3"/>
  <c r="AT22" i="3" s="1"/>
  <c r="AU22" i="3" s="1"/>
  <c r="AV22" i="3" s="1"/>
  <c r="AW22" i="3" s="1"/>
  <c r="AX22" i="3" s="1"/>
  <c r="AY22" i="3" s="1"/>
  <c r="AZ22" i="3" s="1"/>
  <c r="BA22" i="3" s="1"/>
  <c r="BB22" i="3" s="1"/>
  <c r="BC22" i="3" s="1"/>
  <c r="V72" i="3" l="1"/>
  <c r="V71" i="3"/>
  <c r="V70" i="3"/>
  <c r="S72" i="3"/>
  <c r="S71" i="3"/>
  <c r="S70" i="3"/>
  <c r="N72" i="3"/>
  <c r="M72" i="3"/>
  <c r="L72" i="3"/>
  <c r="K72" i="3"/>
  <c r="J72" i="3"/>
  <c r="I72" i="3"/>
  <c r="H72" i="3"/>
  <c r="G72" i="3"/>
  <c r="F72" i="3"/>
  <c r="E72" i="3"/>
  <c r="D72" i="3"/>
  <c r="C72" i="3"/>
  <c r="Y72" i="3" s="1"/>
  <c r="B72" i="3"/>
  <c r="N71" i="3"/>
  <c r="M71" i="3"/>
  <c r="L71" i="3"/>
  <c r="K71" i="3"/>
  <c r="J71" i="3"/>
  <c r="I71" i="3"/>
  <c r="H71" i="3"/>
  <c r="G71" i="3"/>
  <c r="F71" i="3"/>
  <c r="E71" i="3"/>
  <c r="D71" i="3"/>
  <c r="C71" i="3"/>
  <c r="Y71" i="3" s="1"/>
  <c r="B71" i="3"/>
  <c r="N70" i="3"/>
  <c r="M70" i="3"/>
  <c r="L70" i="3"/>
  <c r="K70" i="3"/>
  <c r="J70" i="3"/>
  <c r="I70" i="3"/>
  <c r="H70" i="3"/>
  <c r="G70" i="3"/>
  <c r="F70" i="3"/>
  <c r="E70" i="3"/>
  <c r="D70" i="3"/>
  <c r="C70" i="3"/>
  <c r="Y70" i="3" s="1"/>
  <c r="B70" i="3"/>
  <c r="U221" i="3"/>
  <c r="T221" i="3"/>
  <c r="U220" i="3"/>
  <c r="T220" i="3"/>
  <c r="U219" i="3"/>
  <c r="T219" i="3"/>
  <c r="U218" i="3"/>
  <c r="T218" i="3"/>
  <c r="U217" i="3"/>
  <c r="T217" i="3"/>
  <c r="U216" i="3"/>
  <c r="T216" i="3"/>
  <c r="U215" i="3"/>
  <c r="T215" i="3"/>
  <c r="U214" i="3"/>
  <c r="T214" i="3"/>
  <c r="U213" i="3"/>
  <c r="T213" i="3"/>
  <c r="U212" i="3"/>
  <c r="T212" i="3"/>
  <c r="U211" i="3"/>
  <c r="T211" i="3"/>
  <c r="U210" i="3"/>
  <c r="T210" i="3"/>
  <c r="U209" i="3"/>
  <c r="T209" i="3"/>
  <c r="U208" i="3"/>
  <c r="T208" i="3"/>
  <c r="U207" i="3"/>
  <c r="T207" i="3"/>
  <c r="U206" i="3"/>
  <c r="T206" i="3"/>
  <c r="U205" i="3"/>
  <c r="T205" i="3"/>
  <c r="U204" i="3"/>
  <c r="T204" i="3"/>
  <c r="U203" i="3"/>
  <c r="T203" i="3"/>
  <c r="U202" i="3"/>
  <c r="T202" i="3"/>
  <c r="U201" i="3"/>
  <c r="T201" i="3"/>
  <c r="U200" i="3"/>
  <c r="T200" i="3"/>
  <c r="U199" i="3"/>
  <c r="T199" i="3"/>
  <c r="U198" i="3"/>
  <c r="T198" i="3"/>
  <c r="U197" i="3"/>
  <c r="T197" i="3"/>
  <c r="U196" i="3"/>
  <c r="T196" i="3"/>
  <c r="U195" i="3"/>
  <c r="T195" i="3"/>
  <c r="U194" i="3"/>
  <c r="T194" i="3"/>
  <c r="U193" i="3"/>
  <c r="T193" i="3"/>
  <c r="U192" i="3"/>
  <c r="T192" i="3"/>
  <c r="U191" i="3"/>
  <c r="T191" i="3"/>
  <c r="U190" i="3"/>
  <c r="T190" i="3"/>
  <c r="U189" i="3"/>
  <c r="T189" i="3"/>
  <c r="U188" i="3"/>
  <c r="T188" i="3"/>
  <c r="U187" i="3"/>
  <c r="T187" i="3"/>
  <c r="U186" i="3"/>
  <c r="T186" i="3"/>
  <c r="U185" i="3"/>
  <c r="T185" i="3"/>
  <c r="U184" i="3"/>
  <c r="T184" i="3"/>
  <c r="U183" i="3"/>
  <c r="T183" i="3"/>
  <c r="U182" i="3"/>
  <c r="T182" i="3"/>
  <c r="U181" i="3"/>
  <c r="T181" i="3"/>
  <c r="U180" i="3"/>
  <c r="T180" i="3"/>
  <c r="U179" i="3"/>
  <c r="T179" i="3"/>
  <c r="U178" i="3"/>
  <c r="T178" i="3"/>
  <c r="U177" i="3"/>
  <c r="T177" i="3"/>
  <c r="U176" i="3"/>
  <c r="T176" i="3"/>
  <c r="U175" i="3"/>
  <c r="T175" i="3"/>
  <c r="U174" i="3"/>
  <c r="T174" i="3"/>
  <c r="U173" i="3"/>
  <c r="T173" i="3"/>
  <c r="U172" i="3"/>
  <c r="T172" i="3"/>
  <c r="U171" i="3"/>
  <c r="T171" i="3"/>
  <c r="U170" i="3"/>
  <c r="T170" i="3"/>
  <c r="U169" i="3"/>
  <c r="T169" i="3"/>
  <c r="U168" i="3"/>
  <c r="T168" i="3"/>
  <c r="U167" i="3"/>
  <c r="T167" i="3"/>
  <c r="U166" i="3"/>
  <c r="T166" i="3"/>
  <c r="U165" i="3"/>
  <c r="T165" i="3"/>
  <c r="U164" i="3"/>
  <c r="T164" i="3"/>
  <c r="U163" i="3"/>
  <c r="T163" i="3"/>
  <c r="U162" i="3"/>
  <c r="T162" i="3"/>
  <c r="U161" i="3"/>
  <c r="T161" i="3"/>
  <c r="U160" i="3"/>
  <c r="T160" i="3"/>
  <c r="U159" i="3"/>
  <c r="T159" i="3"/>
  <c r="U158" i="3"/>
  <c r="T158" i="3"/>
  <c r="U157" i="3"/>
  <c r="T157" i="3"/>
  <c r="U156" i="3"/>
  <c r="T156" i="3"/>
  <c r="U155" i="3"/>
  <c r="T155" i="3"/>
  <c r="U154" i="3"/>
  <c r="T154" i="3"/>
  <c r="U153" i="3"/>
  <c r="T153" i="3"/>
  <c r="U152" i="3"/>
  <c r="T152" i="3"/>
  <c r="U151" i="3"/>
  <c r="T151" i="3"/>
  <c r="U150" i="3"/>
  <c r="T150" i="3"/>
  <c r="U149" i="3"/>
  <c r="T149" i="3"/>
  <c r="U148" i="3"/>
  <c r="T148" i="3"/>
  <c r="U147" i="3"/>
  <c r="T147" i="3"/>
  <c r="U146" i="3"/>
  <c r="T146" i="3"/>
  <c r="U145" i="3"/>
  <c r="T145" i="3"/>
  <c r="U144" i="3"/>
  <c r="T144" i="3"/>
  <c r="U143" i="3"/>
  <c r="T143" i="3"/>
  <c r="U142" i="3"/>
  <c r="T142" i="3"/>
  <c r="U141" i="3"/>
  <c r="T141" i="3"/>
  <c r="U140" i="3"/>
  <c r="T140" i="3"/>
  <c r="U139" i="3"/>
  <c r="T139" i="3"/>
  <c r="U138" i="3"/>
  <c r="T138" i="3"/>
  <c r="U137" i="3"/>
  <c r="T137" i="3"/>
  <c r="U136" i="3"/>
  <c r="T136" i="3"/>
  <c r="U135" i="3"/>
  <c r="T135" i="3"/>
  <c r="U134" i="3"/>
  <c r="T134" i="3"/>
  <c r="U133" i="3"/>
  <c r="T133" i="3"/>
  <c r="U132" i="3"/>
  <c r="T132" i="3"/>
  <c r="U131" i="3"/>
  <c r="T131" i="3"/>
  <c r="U130" i="3"/>
  <c r="T130" i="3"/>
  <c r="U129" i="3"/>
  <c r="T129" i="3"/>
  <c r="U128" i="3"/>
  <c r="T128" i="3"/>
  <c r="U127" i="3"/>
  <c r="T127" i="3"/>
  <c r="U126" i="3"/>
  <c r="T126" i="3"/>
  <c r="U125" i="3"/>
  <c r="T125" i="3"/>
  <c r="U124" i="3"/>
  <c r="T124" i="3"/>
  <c r="U123" i="3"/>
  <c r="T123" i="3"/>
  <c r="U122" i="3"/>
  <c r="T122" i="3"/>
  <c r="U121" i="3"/>
  <c r="T121" i="3"/>
  <c r="U120" i="3"/>
  <c r="T120" i="3"/>
  <c r="U119" i="3"/>
  <c r="T119" i="3"/>
  <c r="U118" i="3"/>
  <c r="T118" i="3"/>
  <c r="U117" i="3"/>
  <c r="T117" i="3"/>
  <c r="U116" i="3"/>
  <c r="T116" i="3"/>
  <c r="U115" i="3"/>
  <c r="T115" i="3"/>
  <c r="U114" i="3"/>
  <c r="T114" i="3"/>
  <c r="U113" i="3"/>
  <c r="T113" i="3"/>
  <c r="U112" i="3"/>
  <c r="T112" i="3"/>
  <c r="U111" i="3"/>
  <c r="T111" i="3"/>
  <c r="U110" i="3"/>
  <c r="T110" i="3"/>
  <c r="U109" i="3"/>
  <c r="T109" i="3"/>
  <c r="U108" i="3"/>
  <c r="T108" i="3"/>
  <c r="U107" i="3"/>
  <c r="T107" i="3"/>
  <c r="U106" i="3"/>
  <c r="T106" i="3"/>
  <c r="U105" i="3"/>
  <c r="T105" i="3"/>
  <c r="U104" i="3"/>
  <c r="T104" i="3"/>
  <c r="U103" i="3"/>
  <c r="T103" i="3"/>
  <c r="U102" i="3"/>
  <c r="T102" i="3"/>
  <c r="U101" i="3"/>
  <c r="T101" i="3"/>
  <c r="U100" i="3"/>
  <c r="T100" i="3"/>
  <c r="U99" i="3"/>
  <c r="T99" i="3"/>
  <c r="U98" i="3"/>
  <c r="T98" i="3"/>
  <c r="U97" i="3"/>
  <c r="T97" i="3"/>
  <c r="U96" i="3"/>
  <c r="T96" i="3"/>
  <c r="U95" i="3"/>
  <c r="T95" i="3"/>
  <c r="U94" i="3"/>
  <c r="T94" i="3"/>
  <c r="U93" i="3"/>
  <c r="T93" i="3"/>
  <c r="U92" i="3"/>
  <c r="T92" i="3"/>
  <c r="U91" i="3"/>
  <c r="T91" i="3"/>
  <c r="U90" i="3"/>
  <c r="T90" i="3"/>
  <c r="U89" i="3"/>
  <c r="T89" i="3"/>
  <c r="U88" i="3"/>
  <c r="T88" i="3"/>
  <c r="U87" i="3"/>
  <c r="T87" i="3"/>
  <c r="U86" i="3"/>
  <c r="T86" i="3"/>
  <c r="U85" i="3"/>
  <c r="T85" i="3"/>
  <c r="U84" i="3"/>
  <c r="T84" i="3"/>
  <c r="U83" i="3"/>
  <c r="T83" i="3"/>
  <c r="U82" i="3"/>
  <c r="T82" i="3"/>
  <c r="U81" i="3"/>
  <c r="T81" i="3"/>
  <c r="U80" i="3"/>
  <c r="T80" i="3"/>
  <c r="U79" i="3"/>
  <c r="T79" i="3"/>
  <c r="U78" i="3"/>
  <c r="T78" i="3"/>
  <c r="U77" i="3"/>
  <c r="T77" i="3"/>
  <c r="U76" i="3"/>
  <c r="T76" i="3"/>
  <c r="U75" i="3"/>
  <c r="T75" i="3"/>
  <c r="U74" i="3"/>
  <c r="T74" i="3"/>
  <c r="U73" i="3"/>
  <c r="T73" i="3"/>
  <c r="U72" i="3"/>
  <c r="T72" i="3"/>
  <c r="U71" i="3"/>
  <c r="T71" i="3"/>
  <c r="U70" i="3"/>
  <c r="T70" i="3"/>
  <c r="W217" i="3"/>
  <c r="W216" i="3"/>
  <c r="W215" i="3"/>
  <c r="W214" i="3"/>
  <c r="W213" i="3"/>
  <c r="W212" i="3"/>
  <c r="W205" i="3"/>
  <c r="W204" i="3"/>
  <c r="W203" i="3"/>
  <c r="W202" i="3"/>
  <c r="W201" i="3"/>
  <c r="W200" i="3"/>
  <c r="W199" i="3"/>
  <c r="W193" i="3"/>
  <c r="W192" i="3"/>
  <c r="W191" i="3"/>
  <c r="W190" i="3"/>
  <c r="W189" i="3"/>
  <c r="W188" i="3"/>
  <c r="W187" i="3"/>
  <c r="W181" i="3"/>
  <c r="W180" i="3"/>
  <c r="W179" i="3"/>
  <c r="W178" i="3"/>
  <c r="W177" i="3"/>
  <c r="W176" i="3"/>
  <c r="W175" i="3"/>
  <c r="W169" i="3"/>
  <c r="W168" i="3"/>
  <c r="W167" i="3"/>
  <c r="W166" i="3"/>
  <c r="W165" i="3"/>
  <c r="W164" i="3"/>
  <c r="W163" i="3"/>
  <c r="W157" i="3"/>
  <c r="W156" i="3"/>
  <c r="W155" i="3"/>
  <c r="W154" i="3"/>
  <c r="W153" i="3"/>
  <c r="W152" i="3"/>
  <c r="W151" i="3"/>
  <c r="W145" i="3"/>
  <c r="W144" i="3"/>
  <c r="W143" i="3"/>
  <c r="W142" i="3"/>
  <c r="W141" i="3"/>
  <c r="W140" i="3"/>
  <c r="W139" i="3"/>
  <c r="W133" i="3"/>
  <c r="W132" i="3"/>
  <c r="W131" i="3"/>
  <c r="W130" i="3"/>
  <c r="W129" i="3"/>
  <c r="W128" i="3"/>
  <c r="W127" i="3"/>
  <c r="W121" i="3"/>
  <c r="W120" i="3"/>
  <c r="W119" i="3"/>
  <c r="W118" i="3"/>
  <c r="W117" i="3"/>
  <c r="W116" i="3"/>
  <c r="W115" i="3"/>
  <c r="W109" i="3"/>
  <c r="W108" i="3"/>
  <c r="W107" i="3"/>
  <c r="W106" i="3"/>
  <c r="W105" i="3"/>
  <c r="W104" i="3"/>
  <c r="W103" i="3"/>
  <c r="W97" i="3"/>
  <c r="W96" i="3"/>
  <c r="W95" i="3"/>
  <c r="W94" i="3"/>
  <c r="W93" i="3"/>
  <c r="W92" i="3"/>
  <c r="W91" i="3"/>
  <c r="V221" i="3"/>
  <c r="V220" i="3"/>
  <c r="V219" i="3"/>
  <c r="V218" i="3"/>
  <c r="V217" i="3"/>
  <c r="V216" i="3"/>
  <c r="V215" i="3"/>
  <c r="V214" i="3"/>
  <c r="V213" i="3"/>
  <c r="V212" i="3"/>
  <c r="V211" i="3"/>
  <c r="V210" i="3"/>
  <c r="V209" i="3"/>
  <c r="V208" i="3"/>
  <c r="V207" i="3"/>
  <c r="V206" i="3"/>
  <c r="V205" i="3"/>
  <c r="V204" i="3"/>
  <c r="V203" i="3"/>
  <c r="V202" i="3"/>
  <c r="V201" i="3"/>
  <c r="V200" i="3"/>
  <c r="V199" i="3"/>
  <c r="V198" i="3"/>
  <c r="V197" i="3"/>
  <c r="V196" i="3"/>
  <c r="V195" i="3"/>
  <c r="V194" i="3"/>
  <c r="V193" i="3"/>
  <c r="V192" i="3"/>
  <c r="V191" i="3"/>
  <c r="V190" i="3"/>
  <c r="V189" i="3"/>
  <c r="V188" i="3"/>
  <c r="V187" i="3"/>
  <c r="V186" i="3"/>
  <c r="V185" i="3"/>
  <c r="V184" i="3"/>
  <c r="V183" i="3"/>
  <c r="V182" i="3"/>
  <c r="V181" i="3"/>
  <c r="V180" i="3"/>
  <c r="V179" i="3"/>
  <c r="V178" i="3"/>
  <c r="V177" i="3"/>
  <c r="V176" i="3"/>
  <c r="V175" i="3"/>
  <c r="V174" i="3"/>
  <c r="V173" i="3"/>
  <c r="V172" i="3"/>
  <c r="V171" i="3"/>
  <c r="V170" i="3"/>
  <c r="V169" i="3"/>
  <c r="V168" i="3"/>
  <c r="V167" i="3"/>
  <c r="V166" i="3"/>
  <c r="V165" i="3"/>
  <c r="V164" i="3"/>
  <c r="V163" i="3"/>
  <c r="V162" i="3"/>
  <c r="V161" i="3"/>
  <c r="V160" i="3"/>
  <c r="V159" i="3"/>
  <c r="V158" i="3"/>
  <c r="V157" i="3"/>
  <c r="V156" i="3"/>
  <c r="V155" i="3"/>
  <c r="V154" i="3"/>
  <c r="V153" i="3"/>
  <c r="V152" i="3"/>
  <c r="V151" i="3"/>
  <c r="V150" i="3"/>
  <c r="V149" i="3"/>
  <c r="V148" i="3"/>
  <c r="V147" i="3"/>
  <c r="V146" i="3"/>
  <c r="V145" i="3"/>
  <c r="V144" i="3"/>
  <c r="V143" i="3"/>
  <c r="V142" i="3"/>
  <c r="V141" i="3"/>
  <c r="V140" i="3"/>
  <c r="V139" i="3"/>
  <c r="V138" i="3"/>
  <c r="V137" i="3"/>
  <c r="V136" i="3"/>
  <c r="V135" i="3"/>
  <c r="V134" i="3"/>
  <c r="V133" i="3"/>
  <c r="V132" i="3"/>
  <c r="V131" i="3"/>
  <c r="V130" i="3"/>
  <c r="V129" i="3"/>
  <c r="V128" i="3"/>
  <c r="V127" i="3"/>
  <c r="V126" i="3"/>
  <c r="V125" i="3"/>
  <c r="V124" i="3"/>
  <c r="V123" i="3"/>
  <c r="V122" i="3"/>
  <c r="V121" i="3"/>
  <c r="V120" i="3"/>
  <c r="V119" i="3"/>
  <c r="V118" i="3"/>
  <c r="V117" i="3"/>
  <c r="V116" i="3"/>
  <c r="V115" i="3"/>
  <c r="V114" i="3"/>
  <c r="V113" i="3"/>
  <c r="V112" i="3"/>
  <c r="V111" i="3"/>
  <c r="V110" i="3"/>
  <c r="V109" i="3"/>
  <c r="V108" i="3"/>
  <c r="V107" i="3"/>
  <c r="V106" i="3"/>
  <c r="V105" i="3"/>
  <c r="V104" i="3"/>
  <c r="V103" i="3"/>
  <c r="V102" i="3"/>
  <c r="V101" i="3"/>
  <c r="V100" i="3"/>
  <c r="V99" i="3"/>
  <c r="V98" i="3"/>
  <c r="V97" i="3"/>
  <c r="V96" i="3"/>
  <c r="V95" i="3"/>
  <c r="V94" i="3"/>
  <c r="V93" i="3"/>
  <c r="V92" i="3"/>
  <c r="V91" i="3"/>
  <c r="V90" i="3"/>
  <c r="V89" i="3"/>
  <c r="V88" i="3"/>
  <c r="V87" i="3"/>
  <c r="V86" i="3"/>
  <c r="V85" i="3"/>
  <c r="V84" i="3"/>
  <c r="V83" i="3"/>
  <c r="V82" i="3"/>
  <c r="V81" i="3"/>
  <c r="V80" i="3"/>
  <c r="V79" i="3"/>
  <c r="V78" i="3"/>
  <c r="V77" i="3"/>
  <c r="V76" i="3"/>
  <c r="V75" i="3"/>
  <c r="V74" i="3"/>
  <c r="V73" i="3"/>
  <c r="W79" i="3"/>
  <c r="W73" i="3"/>
  <c r="W67" i="3"/>
  <c r="V69" i="3"/>
  <c r="V68" i="3"/>
  <c r="V67" i="3"/>
  <c r="V66" i="3"/>
  <c r="V65" i="3"/>
  <c r="V64" i="3"/>
  <c r="V63" i="3"/>
  <c r="V62" i="3"/>
  <c r="V61" i="3"/>
  <c r="V60" i="3"/>
  <c r="V59" i="3"/>
  <c r="V58" i="3"/>
  <c r="V57" i="3"/>
  <c r="V56" i="3"/>
  <c r="V55" i="3"/>
  <c r="V54" i="3"/>
  <c r="V53" i="3"/>
  <c r="V52" i="3"/>
  <c r="V51" i="3"/>
  <c r="V50" i="3"/>
  <c r="V49" i="3"/>
  <c r="V48" i="3"/>
  <c r="V47" i="3"/>
  <c r="V46" i="3"/>
  <c r="V45" i="3"/>
  <c r="V44" i="3"/>
  <c r="V43" i="3"/>
  <c r="V42" i="3"/>
  <c r="V41" i="3"/>
  <c r="V40" i="3"/>
  <c r="V39" i="3"/>
  <c r="V38" i="3"/>
  <c r="V37" i="3"/>
  <c r="V36" i="3"/>
  <c r="V35" i="3"/>
  <c r="V34" i="3"/>
  <c r="V33" i="3"/>
  <c r="V32" i="3"/>
  <c r="V31" i="3"/>
  <c r="V30" i="3"/>
  <c r="V29" i="3"/>
  <c r="V28" i="3"/>
  <c r="V27" i="3"/>
  <c r="V26" i="3"/>
  <c r="V25" i="3"/>
  <c r="V24" i="3"/>
  <c r="V23" i="3"/>
  <c r="V22" i="3"/>
  <c r="V21" i="3"/>
  <c r="V20" i="3"/>
  <c r="V19" i="3"/>
  <c r="V18" i="3"/>
  <c r="V17" i="3"/>
  <c r="V16" i="3"/>
  <c r="U69" i="3"/>
  <c r="T69" i="3"/>
  <c r="U68" i="3"/>
  <c r="T68" i="3"/>
  <c r="U67" i="3"/>
  <c r="T67" i="3"/>
  <c r="U66" i="3"/>
  <c r="T66" i="3"/>
  <c r="U65" i="3"/>
  <c r="T65" i="3"/>
  <c r="U64" i="3"/>
  <c r="T64" i="3"/>
  <c r="U63" i="3"/>
  <c r="T63" i="3"/>
  <c r="U62" i="3"/>
  <c r="T62" i="3"/>
  <c r="U61" i="3"/>
  <c r="T61" i="3"/>
  <c r="U60" i="3"/>
  <c r="T60" i="3"/>
  <c r="U59" i="3"/>
  <c r="T59" i="3"/>
  <c r="U58" i="3"/>
  <c r="T58" i="3"/>
  <c r="U57" i="3"/>
  <c r="T57" i="3"/>
  <c r="U56" i="3"/>
  <c r="T56" i="3"/>
  <c r="U55" i="3"/>
  <c r="T55" i="3"/>
  <c r="U54" i="3"/>
  <c r="T54" i="3"/>
  <c r="U53" i="3"/>
  <c r="T53" i="3"/>
  <c r="U52" i="3"/>
  <c r="T52" i="3"/>
  <c r="U51" i="3"/>
  <c r="T51" i="3"/>
  <c r="U50" i="3"/>
  <c r="T50" i="3"/>
  <c r="U49" i="3"/>
  <c r="T49" i="3"/>
  <c r="U48" i="3"/>
  <c r="T48" i="3"/>
  <c r="U47" i="3"/>
  <c r="T47" i="3"/>
  <c r="U46" i="3"/>
  <c r="T46" i="3"/>
  <c r="U45" i="3"/>
  <c r="T45" i="3"/>
  <c r="U44" i="3"/>
  <c r="T44" i="3"/>
  <c r="U43" i="3"/>
  <c r="T43" i="3"/>
  <c r="U42" i="3"/>
  <c r="T42" i="3"/>
  <c r="U41" i="3"/>
  <c r="T41" i="3"/>
  <c r="U40" i="3"/>
  <c r="T40" i="3"/>
  <c r="U39" i="3"/>
  <c r="T39" i="3"/>
  <c r="U38" i="3"/>
  <c r="T38" i="3"/>
  <c r="U37" i="3"/>
  <c r="T37" i="3"/>
  <c r="U36" i="3"/>
  <c r="T36" i="3"/>
  <c r="U35" i="3"/>
  <c r="T35" i="3"/>
  <c r="U34" i="3"/>
  <c r="T34" i="3"/>
  <c r="U33" i="3"/>
  <c r="T33" i="3"/>
  <c r="U32" i="3"/>
  <c r="T32" i="3"/>
  <c r="U31" i="3"/>
  <c r="T31" i="3"/>
  <c r="U30" i="3"/>
  <c r="T30" i="3"/>
  <c r="U29" i="3"/>
  <c r="T29" i="3"/>
  <c r="U28" i="3"/>
  <c r="T28" i="3"/>
  <c r="U27" i="3"/>
  <c r="T27" i="3"/>
  <c r="U26" i="3"/>
  <c r="T26" i="3"/>
  <c r="U25" i="3"/>
  <c r="T25" i="3"/>
  <c r="U24" i="3"/>
  <c r="T24" i="3"/>
  <c r="U23" i="3"/>
  <c r="T23" i="3"/>
  <c r="U22" i="3"/>
  <c r="T22" i="3"/>
  <c r="U21" i="3"/>
  <c r="T21" i="3"/>
  <c r="U20" i="3"/>
  <c r="T20" i="3"/>
  <c r="U19" i="3"/>
  <c r="T19" i="3"/>
  <c r="U18" i="3"/>
  <c r="T18" i="3"/>
  <c r="U17" i="3"/>
  <c r="T17" i="3"/>
  <c r="U16" i="3"/>
  <c r="T16" i="3"/>
  <c r="U15" i="3"/>
  <c r="T15" i="3"/>
  <c r="U14" i="3"/>
  <c r="T14" i="3"/>
  <c r="U13" i="3"/>
  <c r="T13" i="3"/>
  <c r="U12" i="3"/>
  <c r="T12" i="3"/>
  <c r="U11" i="3"/>
  <c r="T11" i="3"/>
  <c r="U10" i="3"/>
  <c r="T10" i="3"/>
  <c r="U9" i="3"/>
  <c r="T9" i="3"/>
  <c r="U8" i="3"/>
  <c r="T8" i="3"/>
  <c r="U7" i="3"/>
  <c r="T7" i="3"/>
  <c r="U6" i="3"/>
  <c r="T6" i="3"/>
  <c r="X70" i="3" l="1"/>
  <c r="X72" i="3"/>
  <c r="X71" i="3"/>
  <c r="Z70" i="3"/>
  <c r="Z72" i="3"/>
  <c r="Z71" i="3"/>
  <c r="T6589" i="1"/>
  <c r="U6589" i="1" s="1"/>
  <c r="T6588" i="1"/>
  <c r="U6588" i="1" s="1"/>
  <c r="T6587" i="1"/>
  <c r="U6587" i="1" s="1"/>
  <c r="T6586" i="1"/>
  <c r="U6586" i="1" s="1"/>
  <c r="T6585" i="1"/>
  <c r="U6585" i="1" s="1"/>
  <c r="T6584" i="1"/>
  <c r="U6584" i="1" s="1"/>
  <c r="T6583" i="1"/>
  <c r="U6583" i="1" s="1"/>
  <c r="T6582" i="1"/>
  <c r="U6582" i="1" s="1"/>
  <c r="T6581" i="1"/>
  <c r="U6581" i="1" s="1"/>
  <c r="T6580" i="1"/>
  <c r="U6580" i="1" s="1"/>
  <c r="T6579" i="1"/>
  <c r="U6579" i="1" s="1"/>
  <c r="T6578" i="1"/>
  <c r="U6578" i="1" s="1"/>
  <c r="T6577" i="1"/>
  <c r="U6577" i="1" s="1"/>
  <c r="T6576" i="1"/>
  <c r="U6576" i="1" s="1"/>
  <c r="S221" i="3" l="1"/>
  <c r="Q221" i="3"/>
  <c r="N221" i="3"/>
  <c r="M221" i="3"/>
  <c r="L221" i="3"/>
  <c r="K221" i="3"/>
  <c r="J221" i="3"/>
  <c r="I221" i="3"/>
  <c r="H221" i="3"/>
  <c r="G221" i="3"/>
  <c r="F221" i="3"/>
  <c r="E221" i="3"/>
  <c r="D221" i="3"/>
  <c r="C221" i="3"/>
  <c r="A221" i="3"/>
  <c r="S220" i="3"/>
  <c r="Q220" i="3"/>
  <c r="N220" i="3"/>
  <c r="M220" i="3"/>
  <c r="L220" i="3"/>
  <c r="K220" i="3"/>
  <c r="J220" i="3"/>
  <c r="I220" i="3"/>
  <c r="H220" i="3"/>
  <c r="G220" i="3"/>
  <c r="F220" i="3"/>
  <c r="E220" i="3"/>
  <c r="D220" i="3"/>
  <c r="C220" i="3"/>
  <c r="A220" i="3"/>
  <c r="S219" i="3"/>
  <c r="Q219" i="3"/>
  <c r="N219" i="3"/>
  <c r="M219" i="3"/>
  <c r="L219" i="3"/>
  <c r="K219" i="3"/>
  <c r="J219" i="3"/>
  <c r="I219" i="3"/>
  <c r="H219" i="3"/>
  <c r="G219" i="3"/>
  <c r="F219" i="3"/>
  <c r="E219" i="3"/>
  <c r="D219" i="3"/>
  <c r="C219" i="3"/>
  <c r="A219" i="3"/>
  <c r="S218" i="3"/>
  <c r="Q218" i="3"/>
  <c r="N218" i="3"/>
  <c r="M218" i="3"/>
  <c r="L218" i="3"/>
  <c r="K218" i="3"/>
  <c r="J218" i="3"/>
  <c r="I218" i="3"/>
  <c r="H218" i="3"/>
  <c r="G218" i="3"/>
  <c r="F218" i="3"/>
  <c r="E218" i="3"/>
  <c r="D218" i="3"/>
  <c r="C218" i="3"/>
  <c r="A218" i="3"/>
  <c r="S217" i="3"/>
  <c r="Q217" i="3"/>
  <c r="N217" i="3"/>
  <c r="M217" i="3"/>
  <c r="L217" i="3"/>
  <c r="K217" i="3"/>
  <c r="J217" i="3"/>
  <c r="I217" i="3"/>
  <c r="H217" i="3"/>
  <c r="G217" i="3"/>
  <c r="F217" i="3"/>
  <c r="E217" i="3"/>
  <c r="D217" i="3"/>
  <c r="C217" i="3"/>
  <c r="Y217" i="3" s="1"/>
  <c r="A217" i="3"/>
  <c r="S216" i="3"/>
  <c r="Q216" i="3"/>
  <c r="N216" i="3"/>
  <c r="M216" i="3"/>
  <c r="L216" i="3"/>
  <c r="K216" i="3"/>
  <c r="J216" i="3"/>
  <c r="I216" i="3"/>
  <c r="H216" i="3"/>
  <c r="G216" i="3"/>
  <c r="F216" i="3"/>
  <c r="E216" i="3"/>
  <c r="D216" i="3"/>
  <c r="C216" i="3"/>
  <c r="Y216" i="3" s="1"/>
  <c r="A216" i="3"/>
  <c r="S215" i="3"/>
  <c r="Q215" i="3"/>
  <c r="N215" i="3"/>
  <c r="M215" i="3"/>
  <c r="L215" i="3"/>
  <c r="K215" i="3"/>
  <c r="J215" i="3"/>
  <c r="I215" i="3"/>
  <c r="H215" i="3"/>
  <c r="G215" i="3"/>
  <c r="F215" i="3"/>
  <c r="E215" i="3"/>
  <c r="D215" i="3"/>
  <c r="C215" i="3"/>
  <c r="Y215" i="3" s="1"/>
  <c r="Z215" i="3" s="1"/>
  <c r="A215" i="3"/>
  <c r="S214" i="3"/>
  <c r="Q214" i="3"/>
  <c r="N214" i="3"/>
  <c r="M214" i="3"/>
  <c r="L214" i="3"/>
  <c r="K214" i="3"/>
  <c r="J214" i="3"/>
  <c r="I214" i="3"/>
  <c r="H214" i="3"/>
  <c r="G214" i="3"/>
  <c r="F214" i="3"/>
  <c r="E214" i="3"/>
  <c r="D214" i="3"/>
  <c r="C214" i="3"/>
  <c r="Y214" i="3" s="1"/>
  <c r="A214" i="3"/>
  <c r="S213" i="3"/>
  <c r="Q213" i="3"/>
  <c r="N213" i="3"/>
  <c r="M213" i="3"/>
  <c r="L213" i="3"/>
  <c r="K213" i="3"/>
  <c r="J213" i="3"/>
  <c r="I213" i="3"/>
  <c r="H213" i="3"/>
  <c r="G213" i="3"/>
  <c r="F213" i="3"/>
  <c r="E213" i="3"/>
  <c r="D213" i="3"/>
  <c r="C213" i="3"/>
  <c r="Y213" i="3" s="1"/>
  <c r="A213" i="3"/>
  <c r="S212" i="3"/>
  <c r="Q212" i="3"/>
  <c r="N212" i="3"/>
  <c r="M212" i="3"/>
  <c r="L212" i="3"/>
  <c r="K212" i="3"/>
  <c r="J212" i="3"/>
  <c r="I212" i="3"/>
  <c r="H212" i="3"/>
  <c r="G212" i="3"/>
  <c r="F212" i="3"/>
  <c r="E212" i="3"/>
  <c r="D212" i="3"/>
  <c r="C212" i="3"/>
  <c r="Y212" i="3" s="1"/>
  <c r="A212" i="3"/>
  <c r="S211" i="3"/>
  <c r="Q211" i="3"/>
  <c r="N211" i="3"/>
  <c r="M211" i="3"/>
  <c r="L211" i="3"/>
  <c r="K211" i="3"/>
  <c r="J211" i="3"/>
  <c r="I211" i="3"/>
  <c r="H211" i="3"/>
  <c r="G211" i="3"/>
  <c r="F211" i="3"/>
  <c r="E211" i="3"/>
  <c r="D211" i="3"/>
  <c r="C211" i="3"/>
  <c r="A211" i="3"/>
  <c r="S210" i="3"/>
  <c r="Q210" i="3"/>
  <c r="N210" i="3"/>
  <c r="M210" i="3"/>
  <c r="L210" i="3"/>
  <c r="K210" i="3"/>
  <c r="J210" i="3"/>
  <c r="I210" i="3"/>
  <c r="H210" i="3"/>
  <c r="G210" i="3"/>
  <c r="F210" i="3"/>
  <c r="E210" i="3"/>
  <c r="D210" i="3"/>
  <c r="C210" i="3"/>
  <c r="A210" i="3"/>
  <c r="S209" i="3"/>
  <c r="Q209" i="3"/>
  <c r="K209" i="3"/>
  <c r="J209" i="3"/>
  <c r="I209" i="3"/>
  <c r="H209" i="3"/>
  <c r="G209" i="3"/>
  <c r="F209" i="3"/>
  <c r="E209" i="3"/>
  <c r="D209" i="3"/>
  <c r="C209" i="3"/>
  <c r="A209" i="3"/>
  <c r="S208" i="3"/>
  <c r="Q208" i="3"/>
  <c r="K208" i="3"/>
  <c r="J208" i="3"/>
  <c r="I208" i="3"/>
  <c r="H208" i="3"/>
  <c r="G208" i="3"/>
  <c r="F208" i="3"/>
  <c r="E208" i="3"/>
  <c r="D208" i="3"/>
  <c r="X208" i="3" s="1"/>
  <c r="C208" i="3"/>
  <c r="A208" i="3"/>
  <c r="S207" i="3"/>
  <c r="Q207" i="3"/>
  <c r="K207" i="3"/>
  <c r="J207" i="3"/>
  <c r="I207" i="3"/>
  <c r="H207" i="3"/>
  <c r="G207" i="3"/>
  <c r="F207" i="3"/>
  <c r="E207" i="3"/>
  <c r="D207" i="3"/>
  <c r="X207" i="3" s="1"/>
  <c r="C207" i="3"/>
  <c r="A207" i="3"/>
  <c r="S206" i="3"/>
  <c r="Q206" i="3"/>
  <c r="K206" i="3"/>
  <c r="J206" i="3"/>
  <c r="I206" i="3"/>
  <c r="H206" i="3"/>
  <c r="G206" i="3"/>
  <c r="F206" i="3"/>
  <c r="E206" i="3"/>
  <c r="D206" i="3"/>
  <c r="X206" i="3" s="1"/>
  <c r="C206" i="3"/>
  <c r="A206" i="3"/>
  <c r="S205" i="3"/>
  <c r="Q205" i="3"/>
  <c r="K205" i="3"/>
  <c r="J205" i="3"/>
  <c r="I205" i="3"/>
  <c r="H205" i="3"/>
  <c r="G205" i="3"/>
  <c r="F205" i="3"/>
  <c r="E205" i="3"/>
  <c r="D205" i="3"/>
  <c r="X205" i="3" s="1"/>
  <c r="C205" i="3"/>
  <c r="Y205" i="3" s="1"/>
  <c r="A205" i="3"/>
  <c r="S204" i="3"/>
  <c r="Q204" i="3"/>
  <c r="K204" i="3"/>
  <c r="J204" i="3"/>
  <c r="I204" i="3"/>
  <c r="H204" i="3"/>
  <c r="G204" i="3"/>
  <c r="F204" i="3"/>
  <c r="E204" i="3"/>
  <c r="D204" i="3"/>
  <c r="X204" i="3" s="1"/>
  <c r="C204" i="3"/>
  <c r="Y204" i="3" s="1"/>
  <c r="A204" i="3"/>
  <c r="S203" i="3"/>
  <c r="Q203" i="3"/>
  <c r="K203" i="3"/>
  <c r="J203" i="3"/>
  <c r="I203" i="3"/>
  <c r="H203" i="3"/>
  <c r="G203" i="3"/>
  <c r="F203" i="3"/>
  <c r="E203" i="3"/>
  <c r="D203" i="3"/>
  <c r="X203" i="3" s="1"/>
  <c r="C203" i="3"/>
  <c r="Y203" i="3" s="1"/>
  <c r="A203" i="3"/>
  <c r="S202" i="3"/>
  <c r="Q202" i="3"/>
  <c r="K202" i="3"/>
  <c r="J202" i="3"/>
  <c r="I202" i="3"/>
  <c r="H202" i="3"/>
  <c r="G202" i="3"/>
  <c r="F202" i="3"/>
  <c r="E202" i="3"/>
  <c r="D202" i="3"/>
  <c r="X202" i="3" s="1"/>
  <c r="C202" i="3"/>
  <c r="Y202" i="3" s="1"/>
  <c r="A202" i="3"/>
  <c r="S201" i="3"/>
  <c r="Q201" i="3"/>
  <c r="K201" i="3"/>
  <c r="J201" i="3"/>
  <c r="I201" i="3"/>
  <c r="H201" i="3"/>
  <c r="G201" i="3"/>
  <c r="F201" i="3"/>
  <c r="E201" i="3"/>
  <c r="D201" i="3"/>
  <c r="X201" i="3" s="1"/>
  <c r="C201" i="3"/>
  <c r="Y201" i="3" s="1"/>
  <c r="A201" i="3"/>
  <c r="S200" i="3"/>
  <c r="Q200" i="3"/>
  <c r="K200" i="3"/>
  <c r="J200" i="3"/>
  <c r="I200" i="3"/>
  <c r="H200" i="3"/>
  <c r="G200" i="3"/>
  <c r="F200" i="3"/>
  <c r="E200" i="3"/>
  <c r="D200" i="3"/>
  <c r="X200" i="3" s="1"/>
  <c r="C200" i="3"/>
  <c r="Y200" i="3" s="1"/>
  <c r="A200" i="3"/>
  <c r="S199" i="3"/>
  <c r="Q199" i="3"/>
  <c r="K199" i="3"/>
  <c r="J199" i="3"/>
  <c r="I199" i="3"/>
  <c r="H199" i="3"/>
  <c r="G199" i="3"/>
  <c r="F199" i="3"/>
  <c r="E199" i="3"/>
  <c r="D199" i="3"/>
  <c r="X199" i="3" s="1"/>
  <c r="C199" i="3"/>
  <c r="A199" i="3"/>
  <c r="S198" i="3"/>
  <c r="Q198" i="3"/>
  <c r="K198" i="3"/>
  <c r="J198" i="3"/>
  <c r="I198" i="3"/>
  <c r="H198" i="3"/>
  <c r="G198" i="3"/>
  <c r="F198" i="3"/>
  <c r="E198" i="3"/>
  <c r="D198" i="3"/>
  <c r="X198" i="3" s="1"/>
  <c r="C198" i="3"/>
  <c r="A198" i="3"/>
  <c r="S197" i="3"/>
  <c r="Q197" i="3"/>
  <c r="K197" i="3"/>
  <c r="J197" i="3"/>
  <c r="I197" i="3"/>
  <c r="H197" i="3"/>
  <c r="G197" i="3"/>
  <c r="F197" i="3"/>
  <c r="E197" i="3"/>
  <c r="D197" i="3"/>
  <c r="X197" i="3" s="1"/>
  <c r="C197" i="3"/>
  <c r="A197" i="3"/>
  <c r="S196" i="3"/>
  <c r="Q196" i="3"/>
  <c r="K196" i="3"/>
  <c r="J196" i="3"/>
  <c r="I196" i="3"/>
  <c r="H196" i="3"/>
  <c r="G196" i="3"/>
  <c r="F196" i="3"/>
  <c r="E196" i="3"/>
  <c r="D196" i="3"/>
  <c r="X196" i="3" s="1"/>
  <c r="C196" i="3"/>
  <c r="A196" i="3"/>
  <c r="S195" i="3"/>
  <c r="Q195" i="3"/>
  <c r="K195" i="3"/>
  <c r="J195" i="3"/>
  <c r="I195" i="3"/>
  <c r="H195" i="3"/>
  <c r="G195" i="3"/>
  <c r="F195" i="3"/>
  <c r="E195" i="3"/>
  <c r="D195" i="3"/>
  <c r="X195" i="3" s="1"/>
  <c r="C195" i="3"/>
  <c r="A195" i="3"/>
  <c r="S194" i="3"/>
  <c r="Q194" i="3"/>
  <c r="K194" i="3"/>
  <c r="J194" i="3"/>
  <c r="I194" i="3"/>
  <c r="H194" i="3"/>
  <c r="G194" i="3"/>
  <c r="F194" i="3"/>
  <c r="E194" i="3"/>
  <c r="D194" i="3"/>
  <c r="X194" i="3" s="1"/>
  <c r="C194" i="3"/>
  <c r="A194" i="3"/>
  <c r="S193" i="3"/>
  <c r="Q193" i="3"/>
  <c r="K193" i="3"/>
  <c r="J193" i="3"/>
  <c r="I193" i="3"/>
  <c r="H193" i="3"/>
  <c r="G193" i="3"/>
  <c r="F193" i="3"/>
  <c r="E193" i="3"/>
  <c r="D193" i="3"/>
  <c r="X193" i="3" s="1"/>
  <c r="C193" i="3"/>
  <c r="A193" i="3"/>
  <c r="S192" i="3"/>
  <c r="Q192" i="3"/>
  <c r="K192" i="3"/>
  <c r="J192" i="3"/>
  <c r="I192" i="3"/>
  <c r="H192" i="3"/>
  <c r="G192" i="3"/>
  <c r="F192" i="3"/>
  <c r="E192" i="3"/>
  <c r="D192" i="3"/>
  <c r="X192" i="3" s="1"/>
  <c r="C192" i="3"/>
  <c r="Y192" i="3" s="1"/>
  <c r="A192" i="3"/>
  <c r="S191" i="3"/>
  <c r="Q191" i="3"/>
  <c r="K191" i="3"/>
  <c r="J191" i="3"/>
  <c r="I191" i="3"/>
  <c r="H191" i="3"/>
  <c r="G191" i="3"/>
  <c r="F191" i="3"/>
  <c r="E191" i="3"/>
  <c r="D191" i="3"/>
  <c r="X191" i="3" s="1"/>
  <c r="C191" i="3"/>
  <c r="Y191" i="3" s="1"/>
  <c r="A191" i="3"/>
  <c r="S190" i="3"/>
  <c r="Q190" i="3"/>
  <c r="K190" i="3"/>
  <c r="J190" i="3"/>
  <c r="I190" i="3"/>
  <c r="H190" i="3"/>
  <c r="G190" i="3"/>
  <c r="F190" i="3"/>
  <c r="E190" i="3"/>
  <c r="D190" i="3"/>
  <c r="X190" i="3" s="1"/>
  <c r="C190" i="3"/>
  <c r="Y190" i="3" s="1"/>
  <c r="A190" i="3"/>
  <c r="S189" i="3"/>
  <c r="Q189" i="3"/>
  <c r="K189" i="3"/>
  <c r="J189" i="3"/>
  <c r="I189" i="3"/>
  <c r="H189" i="3"/>
  <c r="G189" i="3"/>
  <c r="F189" i="3"/>
  <c r="E189" i="3"/>
  <c r="D189" i="3"/>
  <c r="X189" i="3" s="1"/>
  <c r="C189" i="3"/>
  <c r="Y189" i="3" s="1"/>
  <c r="A189" i="3"/>
  <c r="S188" i="3"/>
  <c r="Q188" i="3"/>
  <c r="K188" i="3"/>
  <c r="J188" i="3"/>
  <c r="I188" i="3"/>
  <c r="H188" i="3"/>
  <c r="G188" i="3"/>
  <c r="F188" i="3"/>
  <c r="E188" i="3"/>
  <c r="D188" i="3"/>
  <c r="X188" i="3" s="1"/>
  <c r="C188" i="3"/>
  <c r="Y188" i="3" s="1"/>
  <c r="A188" i="3"/>
  <c r="S187" i="3"/>
  <c r="Q187" i="3"/>
  <c r="K187" i="3"/>
  <c r="J187" i="3"/>
  <c r="I187" i="3"/>
  <c r="H187" i="3"/>
  <c r="G187" i="3"/>
  <c r="F187" i="3"/>
  <c r="E187" i="3"/>
  <c r="D187" i="3"/>
  <c r="X187" i="3" s="1"/>
  <c r="C187" i="3"/>
  <c r="A187" i="3"/>
  <c r="S186" i="3"/>
  <c r="Q186" i="3"/>
  <c r="K186" i="3"/>
  <c r="J186" i="3"/>
  <c r="I186" i="3"/>
  <c r="H186" i="3"/>
  <c r="G186" i="3"/>
  <c r="F186" i="3"/>
  <c r="E186" i="3"/>
  <c r="D186" i="3"/>
  <c r="X186" i="3" s="1"/>
  <c r="C186" i="3"/>
  <c r="A186" i="3"/>
  <c r="S185" i="3"/>
  <c r="Q185" i="3"/>
  <c r="K185" i="3"/>
  <c r="J185" i="3"/>
  <c r="I185" i="3"/>
  <c r="H185" i="3"/>
  <c r="G185" i="3"/>
  <c r="F185" i="3"/>
  <c r="E185" i="3"/>
  <c r="D185" i="3"/>
  <c r="X185" i="3" s="1"/>
  <c r="C185" i="3"/>
  <c r="A185" i="3"/>
  <c r="S184" i="3"/>
  <c r="Q184" i="3"/>
  <c r="K184" i="3"/>
  <c r="J184" i="3"/>
  <c r="I184" i="3"/>
  <c r="H184" i="3"/>
  <c r="G184" i="3"/>
  <c r="F184" i="3"/>
  <c r="E184" i="3"/>
  <c r="D184" i="3"/>
  <c r="X184" i="3" s="1"/>
  <c r="C184" i="3"/>
  <c r="A184" i="3"/>
  <c r="S183" i="3"/>
  <c r="Q183" i="3"/>
  <c r="K183" i="3"/>
  <c r="J183" i="3"/>
  <c r="I183" i="3"/>
  <c r="H183" i="3"/>
  <c r="G183" i="3"/>
  <c r="F183" i="3"/>
  <c r="E183" i="3"/>
  <c r="D183" i="3"/>
  <c r="X183" i="3" s="1"/>
  <c r="C183" i="3"/>
  <c r="A183" i="3"/>
  <c r="S182" i="3"/>
  <c r="Q182" i="3"/>
  <c r="K182" i="3"/>
  <c r="J182" i="3"/>
  <c r="I182" i="3"/>
  <c r="H182" i="3"/>
  <c r="G182" i="3"/>
  <c r="F182" i="3"/>
  <c r="E182" i="3"/>
  <c r="D182" i="3"/>
  <c r="X182" i="3" s="1"/>
  <c r="C182" i="3"/>
  <c r="A182" i="3"/>
  <c r="S181" i="3"/>
  <c r="Q181" i="3"/>
  <c r="K181" i="3"/>
  <c r="J181" i="3"/>
  <c r="I181" i="3"/>
  <c r="H181" i="3"/>
  <c r="G181" i="3"/>
  <c r="F181" i="3"/>
  <c r="E181" i="3"/>
  <c r="D181" i="3"/>
  <c r="X181" i="3" s="1"/>
  <c r="C181" i="3"/>
  <c r="A181" i="3"/>
  <c r="S180" i="3"/>
  <c r="Q180" i="3"/>
  <c r="K180" i="3"/>
  <c r="J180" i="3"/>
  <c r="I180" i="3"/>
  <c r="H180" i="3"/>
  <c r="G180" i="3"/>
  <c r="F180" i="3"/>
  <c r="E180" i="3"/>
  <c r="D180" i="3"/>
  <c r="X180" i="3" s="1"/>
  <c r="C180" i="3"/>
  <c r="Y180" i="3" s="1"/>
  <c r="A180" i="3"/>
  <c r="S179" i="3"/>
  <c r="Q179" i="3"/>
  <c r="K179" i="3"/>
  <c r="J179" i="3"/>
  <c r="I179" i="3"/>
  <c r="H179" i="3"/>
  <c r="G179" i="3"/>
  <c r="F179" i="3"/>
  <c r="E179" i="3"/>
  <c r="D179" i="3"/>
  <c r="X179" i="3" s="1"/>
  <c r="C179" i="3"/>
  <c r="Y179" i="3" s="1"/>
  <c r="A179" i="3"/>
  <c r="S178" i="3"/>
  <c r="Q178" i="3"/>
  <c r="K178" i="3"/>
  <c r="J178" i="3"/>
  <c r="I178" i="3"/>
  <c r="H178" i="3"/>
  <c r="G178" i="3"/>
  <c r="F178" i="3"/>
  <c r="E178" i="3"/>
  <c r="D178" i="3"/>
  <c r="X178" i="3" s="1"/>
  <c r="C178" i="3"/>
  <c r="Y178" i="3" s="1"/>
  <c r="A178" i="3"/>
  <c r="S177" i="3"/>
  <c r="Q177" i="3"/>
  <c r="K177" i="3"/>
  <c r="J177" i="3"/>
  <c r="I177" i="3"/>
  <c r="H177" i="3"/>
  <c r="G177" i="3"/>
  <c r="F177" i="3"/>
  <c r="E177" i="3"/>
  <c r="D177" i="3"/>
  <c r="X177" i="3" s="1"/>
  <c r="C177" i="3"/>
  <c r="Y177" i="3" s="1"/>
  <c r="A177" i="3"/>
  <c r="S176" i="3"/>
  <c r="Q176" i="3"/>
  <c r="K176" i="3"/>
  <c r="J176" i="3"/>
  <c r="I176" i="3"/>
  <c r="H176" i="3"/>
  <c r="G176" i="3"/>
  <c r="F176" i="3"/>
  <c r="E176" i="3"/>
  <c r="D176" i="3"/>
  <c r="X176" i="3" s="1"/>
  <c r="C176" i="3"/>
  <c r="Y176" i="3" s="1"/>
  <c r="A176" i="3"/>
  <c r="S175" i="3"/>
  <c r="Q175" i="3"/>
  <c r="K175" i="3"/>
  <c r="J175" i="3"/>
  <c r="I175" i="3"/>
  <c r="H175" i="3"/>
  <c r="G175" i="3"/>
  <c r="F175" i="3"/>
  <c r="E175" i="3"/>
  <c r="D175" i="3"/>
  <c r="X175" i="3" s="1"/>
  <c r="C175" i="3"/>
  <c r="A175" i="3"/>
  <c r="S174" i="3"/>
  <c r="Q174" i="3"/>
  <c r="K174" i="3"/>
  <c r="J174" i="3"/>
  <c r="I174" i="3"/>
  <c r="H174" i="3"/>
  <c r="G174" i="3"/>
  <c r="F174" i="3"/>
  <c r="E174" i="3"/>
  <c r="D174" i="3"/>
  <c r="X174" i="3" s="1"/>
  <c r="C174" i="3"/>
  <c r="A174" i="3"/>
  <c r="S173" i="3"/>
  <c r="Q173" i="3"/>
  <c r="K173" i="3"/>
  <c r="J173" i="3"/>
  <c r="I173" i="3"/>
  <c r="H173" i="3"/>
  <c r="G173" i="3"/>
  <c r="F173" i="3"/>
  <c r="E173" i="3"/>
  <c r="D173" i="3"/>
  <c r="X173" i="3" s="1"/>
  <c r="C173" i="3"/>
  <c r="A173" i="3"/>
  <c r="S172" i="3"/>
  <c r="Q172" i="3"/>
  <c r="K172" i="3"/>
  <c r="J172" i="3"/>
  <c r="I172" i="3"/>
  <c r="H172" i="3"/>
  <c r="G172" i="3"/>
  <c r="F172" i="3"/>
  <c r="E172" i="3"/>
  <c r="D172" i="3"/>
  <c r="X172" i="3" s="1"/>
  <c r="C172" i="3"/>
  <c r="A172" i="3"/>
  <c r="S171" i="3"/>
  <c r="Q171" i="3"/>
  <c r="K171" i="3"/>
  <c r="J171" i="3"/>
  <c r="I171" i="3"/>
  <c r="H171" i="3"/>
  <c r="G171" i="3"/>
  <c r="F171" i="3"/>
  <c r="E171" i="3"/>
  <c r="D171" i="3"/>
  <c r="X171" i="3" s="1"/>
  <c r="C171" i="3"/>
  <c r="A171" i="3"/>
  <c r="S170" i="3"/>
  <c r="Q170" i="3"/>
  <c r="K170" i="3"/>
  <c r="J170" i="3"/>
  <c r="I170" i="3"/>
  <c r="H170" i="3"/>
  <c r="G170" i="3"/>
  <c r="F170" i="3"/>
  <c r="E170" i="3"/>
  <c r="D170" i="3"/>
  <c r="X170" i="3" s="1"/>
  <c r="C170" i="3"/>
  <c r="A170" i="3"/>
  <c r="S169" i="3"/>
  <c r="Q169" i="3"/>
  <c r="K169" i="3"/>
  <c r="J169" i="3"/>
  <c r="I169" i="3"/>
  <c r="H169" i="3"/>
  <c r="G169" i="3"/>
  <c r="F169" i="3"/>
  <c r="E169" i="3"/>
  <c r="D169" i="3"/>
  <c r="X169" i="3" s="1"/>
  <c r="C169" i="3"/>
  <c r="A169" i="3"/>
  <c r="S168" i="3"/>
  <c r="Q168" i="3"/>
  <c r="K168" i="3"/>
  <c r="J168" i="3"/>
  <c r="I168" i="3"/>
  <c r="H168" i="3"/>
  <c r="G168" i="3"/>
  <c r="F168" i="3"/>
  <c r="E168" i="3"/>
  <c r="D168" i="3"/>
  <c r="X168" i="3" s="1"/>
  <c r="C168" i="3"/>
  <c r="Y168" i="3" s="1"/>
  <c r="A168" i="3"/>
  <c r="S167" i="3"/>
  <c r="Q167" i="3"/>
  <c r="K167" i="3"/>
  <c r="J167" i="3"/>
  <c r="I167" i="3"/>
  <c r="H167" i="3"/>
  <c r="G167" i="3"/>
  <c r="F167" i="3"/>
  <c r="E167" i="3"/>
  <c r="D167" i="3"/>
  <c r="X167" i="3" s="1"/>
  <c r="C167" i="3"/>
  <c r="Y167" i="3" s="1"/>
  <c r="A167" i="3"/>
  <c r="S166" i="3"/>
  <c r="Q166" i="3"/>
  <c r="K166" i="3"/>
  <c r="J166" i="3"/>
  <c r="I166" i="3"/>
  <c r="H166" i="3"/>
  <c r="G166" i="3"/>
  <c r="F166" i="3"/>
  <c r="E166" i="3"/>
  <c r="D166" i="3"/>
  <c r="X166" i="3" s="1"/>
  <c r="C166" i="3"/>
  <c r="Y166" i="3" s="1"/>
  <c r="A166" i="3"/>
  <c r="S165" i="3"/>
  <c r="P165" i="3"/>
  <c r="K165" i="3"/>
  <c r="J165" i="3"/>
  <c r="I165" i="3"/>
  <c r="H165" i="3"/>
  <c r="G165" i="3"/>
  <c r="F165" i="3"/>
  <c r="E165" i="3"/>
  <c r="D165" i="3"/>
  <c r="X165" i="3" s="1"/>
  <c r="C165" i="3"/>
  <c r="Y165" i="3" s="1"/>
  <c r="A165" i="3"/>
  <c r="S164" i="3"/>
  <c r="P164" i="3"/>
  <c r="K164" i="3"/>
  <c r="J164" i="3"/>
  <c r="I164" i="3"/>
  <c r="H164" i="3"/>
  <c r="G164" i="3"/>
  <c r="F164" i="3"/>
  <c r="E164" i="3"/>
  <c r="D164" i="3"/>
  <c r="X164" i="3" s="1"/>
  <c r="C164" i="3"/>
  <c r="Y164" i="3" s="1"/>
  <c r="A164" i="3"/>
  <c r="S163" i="3"/>
  <c r="P163" i="3"/>
  <c r="K163" i="3"/>
  <c r="J163" i="3"/>
  <c r="I163" i="3"/>
  <c r="H163" i="3"/>
  <c r="G163" i="3"/>
  <c r="F163" i="3"/>
  <c r="E163" i="3"/>
  <c r="D163" i="3"/>
  <c r="X163" i="3" s="1"/>
  <c r="C163" i="3"/>
  <c r="A163" i="3"/>
  <c r="S162" i="3"/>
  <c r="P162" i="3"/>
  <c r="K162" i="3"/>
  <c r="J162" i="3"/>
  <c r="I162" i="3"/>
  <c r="H162" i="3"/>
  <c r="G162" i="3"/>
  <c r="F162" i="3"/>
  <c r="E162" i="3"/>
  <c r="D162" i="3"/>
  <c r="X162" i="3" s="1"/>
  <c r="C162" i="3"/>
  <c r="A162" i="3"/>
  <c r="S161" i="3"/>
  <c r="Q161" i="3"/>
  <c r="P161" i="3"/>
  <c r="O161" i="3"/>
  <c r="K161" i="3"/>
  <c r="J161" i="3"/>
  <c r="I161" i="3"/>
  <c r="H161" i="3"/>
  <c r="G161" i="3"/>
  <c r="F161" i="3"/>
  <c r="E161" i="3"/>
  <c r="D161" i="3"/>
  <c r="C161" i="3"/>
  <c r="B161" i="3"/>
  <c r="A161" i="3"/>
  <c r="S160" i="3"/>
  <c r="Q160" i="3"/>
  <c r="P160" i="3"/>
  <c r="O160" i="3"/>
  <c r="K160" i="3"/>
  <c r="J160" i="3"/>
  <c r="I160" i="3"/>
  <c r="H160" i="3"/>
  <c r="G160" i="3"/>
  <c r="F160" i="3"/>
  <c r="E160" i="3"/>
  <c r="D160" i="3"/>
  <c r="C160" i="3"/>
  <c r="B160" i="3"/>
  <c r="A160" i="3"/>
  <c r="S159" i="3"/>
  <c r="Q159" i="3"/>
  <c r="P159" i="3"/>
  <c r="O159" i="3"/>
  <c r="K159" i="3"/>
  <c r="J159" i="3"/>
  <c r="I159" i="3"/>
  <c r="H159" i="3"/>
  <c r="G159" i="3"/>
  <c r="F159" i="3"/>
  <c r="E159" i="3"/>
  <c r="D159" i="3"/>
  <c r="X159" i="3" s="1"/>
  <c r="C159" i="3"/>
  <c r="B159" i="3"/>
  <c r="A159" i="3"/>
  <c r="S158" i="3"/>
  <c r="Q158" i="3"/>
  <c r="P158" i="3"/>
  <c r="O158" i="3"/>
  <c r="K158" i="3"/>
  <c r="J158" i="3"/>
  <c r="I158" i="3"/>
  <c r="H158" i="3"/>
  <c r="G158" i="3"/>
  <c r="F158" i="3"/>
  <c r="E158" i="3"/>
  <c r="D158" i="3"/>
  <c r="C158" i="3"/>
  <c r="B158" i="3"/>
  <c r="A158" i="3"/>
  <c r="S157" i="3"/>
  <c r="Q157" i="3"/>
  <c r="P157" i="3"/>
  <c r="O157" i="3"/>
  <c r="K157" i="3"/>
  <c r="J157" i="3"/>
  <c r="I157" i="3"/>
  <c r="H157" i="3"/>
  <c r="G157" i="3"/>
  <c r="F157" i="3"/>
  <c r="E157" i="3"/>
  <c r="D157" i="3"/>
  <c r="C157" i="3"/>
  <c r="B157" i="3"/>
  <c r="A157" i="3"/>
  <c r="S156" i="3"/>
  <c r="Q156" i="3"/>
  <c r="P156" i="3"/>
  <c r="O156" i="3"/>
  <c r="K156" i="3"/>
  <c r="J156" i="3"/>
  <c r="I156" i="3"/>
  <c r="H156" i="3"/>
  <c r="G156" i="3"/>
  <c r="F156" i="3"/>
  <c r="E156" i="3"/>
  <c r="D156" i="3"/>
  <c r="C156" i="3"/>
  <c r="Y156" i="3" s="1"/>
  <c r="B156" i="3"/>
  <c r="A156" i="3"/>
  <c r="S155" i="3"/>
  <c r="Q155" i="3"/>
  <c r="P155" i="3"/>
  <c r="O155" i="3"/>
  <c r="K155" i="3"/>
  <c r="J155" i="3"/>
  <c r="I155" i="3"/>
  <c r="H155" i="3"/>
  <c r="G155" i="3"/>
  <c r="F155" i="3"/>
  <c r="E155" i="3"/>
  <c r="D155" i="3"/>
  <c r="X155" i="3" s="1"/>
  <c r="C155" i="3"/>
  <c r="Y155" i="3" s="1"/>
  <c r="B155" i="3"/>
  <c r="A155" i="3"/>
  <c r="S154" i="3"/>
  <c r="Q154" i="3"/>
  <c r="P154" i="3"/>
  <c r="O154" i="3"/>
  <c r="K154" i="3"/>
  <c r="J154" i="3"/>
  <c r="I154" i="3"/>
  <c r="H154" i="3"/>
  <c r="G154" i="3"/>
  <c r="F154" i="3"/>
  <c r="E154" i="3"/>
  <c r="D154" i="3"/>
  <c r="C154" i="3"/>
  <c r="Y154" i="3" s="1"/>
  <c r="B154" i="3"/>
  <c r="A154" i="3"/>
  <c r="S153" i="3"/>
  <c r="R153" i="3"/>
  <c r="Q153" i="3"/>
  <c r="O153" i="3"/>
  <c r="K153" i="3"/>
  <c r="J153" i="3"/>
  <c r="I153" i="3"/>
  <c r="H153" i="3"/>
  <c r="G153" i="3"/>
  <c r="F153" i="3"/>
  <c r="E153" i="3"/>
  <c r="D153" i="3"/>
  <c r="C153" i="3"/>
  <c r="Y153" i="3" s="1"/>
  <c r="B153" i="3"/>
  <c r="A153" i="3"/>
  <c r="S152" i="3"/>
  <c r="R152" i="3"/>
  <c r="Q152" i="3"/>
  <c r="O152" i="3"/>
  <c r="K152" i="3"/>
  <c r="J152" i="3"/>
  <c r="I152" i="3"/>
  <c r="H152" i="3"/>
  <c r="G152" i="3"/>
  <c r="F152" i="3"/>
  <c r="E152" i="3"/>
  <c r="D152" i="3"/>
  <c r="C152" i="3"/>
  <c r="Y152" i="3" s="1"/>
  <c r="B152" i="3"/>
  <c r="A152" i="3"/>
  <c r="S151" i="3"/>
  <c r="R151" i="3"/>
  <c r="Q151" i="3"/>
  <c r="O151" i="3"/>
  <c r="K151" i="3"/>
  <c r="J151" i="3"/>
  <c r="I151" i="3"/>
  <c r="H151" i="3"/>
  <c r="G151" i="3"/>
  <c r="F151" i="3"/>
  <c r="E151" i="3"/>
  <c r="D151" i="3"/>
  <c r="X151" i="3" s="1"/>
  <c r="C151" i="3"/>
  <c r="B151" i="3"/>
  <c r="A151" i="3"/>
  <c r="S150" i="3"/>
  <c r="R150" i="3"/>
  <c r="Q150" i="3"/>
  <c r="O150" i="3"/>
  <c r="K150" i="3"/>
  <c r="J150" i="3"/>
  <c r="I150" i="3"/>
  <c r="H150" i="3"/>
  <c r="G150" i="3"/>
  <c r="F150" i="3"/>
  <c r="E150" i="3"/>
  <c r="D150" i="3"/>
  <c r="C150" i="3"/>
  <c r="B150" i="3"/>
  <c r="A150" i="3"/>
  <c r="S149" i="3"/>
  <c r="R149" i="3"/>
  <c r="Q149" i="3"/>
  <c r="O149" i="3"/>
  <c r="K149" i="3"/>
  <c r="J149" i="3"/>
  <c r="I149" i="3"/>
  <c r="H149" i="3"/>
  <c r="G149" i="3"/>
  <c r="F149" i="3"/>
  <c r="E149" i="3"/>
  <c r="D149" i="3"/>
  <c r="C149" i="3"/>
  <c r="B149" i="3"/>
  <c r="A149" i="3"/>
  <c r="S148" i="3"/>
  <c r="R148" i="3"/>
  <c r="Q148" i="3"/>
  <c r="O148" i="3"/>
  <c r="K148" i="3"/>
  <c r="J148" i="3"/>
  <c r="I148" i="3"/>
  <c r="H148" i="3"/>
  <c r="G148" i="3"/>
  <c r="F148" i="3"/>
  <c r="E148" i="3"/>
  <c r="D148" i="3"/>
  <c r="C148" i="3"/>
  <c r="B148" i="3"/>
  <c r="A148" i="3"/>
  <c r="S147" i="3"/>
  <c r="R147" i="3"/>
  <c r="Q147" i="3"/>
  <c r="O147" i="3"/>
  <c r="K147" i="3"/>
  <c r="J147" i="3"/>
  <c r="I147" i="3"/>
  <c r="H147" i="3"/>
  <c r="G147" i="3"/>
  <c r="F147" i="3"/>
  <c r="E147" i="3"/>
  <c r="D147" i="3"/>
  <c r="X147" i="3" s="1"/>
  <c r="C147" i="3"/>
  <c r="B147" i="3"/>
  <c r="A147" i="3"/>
  <c r="S146" i="3"/>
  <c r="R146" i="3"/>
  <c r="Q146" i="3"/>
  <c r="O146" i="3"/>
  <c r="K146" i="3"/>
  <c r="J146" i="3"/>
  <c r="I146" i="3"/>
  <c r="H146" i="3"/>
  <c r="G146" i="3"/>
  <c r="F146" i="3"/>
  <c r="E146" i="3"/>
  <c r="D146" i="3"/>
  <c r="C146" i="3"/>
  <c r="B146" i="3"/>
  <c r="A146" i="3"/>
  <c r="S145" i="3"/>
  <c r="R145" i="3"/>
  <c r="Q145" i="3"/>
  <c r="O145" i="3"/>
  <c r="K145" i="3"/>
  <c r="J145" i="3"/>
  <c r="I145" i="3"/>
  <c r="H145" i="3"/>
  <c r="G145" i="3"/>
  <c r="F145" i="3"/>
  <c r="E145" i="3"/>
  <c r="D145" i="3"/>
  <c r="C145" i="3"/>
  <c r="B145" i="3"/>
  <c r="A145" i="3"/>
  <c r="S144" i="3"/>
  <c r="R144" i="3"/>
  <c r="Q144" i="3"/>
  <c r="O144" i="3"/>
  <c r="K144" i="3"/>
  <c r="J144" i="3"/>
  <c r="I144" i="3"/>
  <c r="H144" i="3"/>
  <c r="G144" i="3"/>
  <c r="F144" i="3"/>
  <c r="E144" i="3"/>
  <c r="D144" i="3"/>
  <c r="C144" i="3"/>
  <c r="Y144" i="3" s="1"/>
  <c r="B144" i="3"/>
  <c r="A144" i="3"/>
  <c r="S143" i="3"/>
  <c r="R143" i="3"/>
  <c r="Q143" i="3"/>
  <c r="O143" i="3"/>
  <c r="K143" i="3"/>
  <c r="J143" i="3"/>
  <c r="I143" i="3"/>
  <c r="H143" i="3"/>
  <c r="G143" i="3"/>
  <c r="F143" i="3"/>
  <c r="E143" i="3"/>
  <c r="D143" i="3"/>
  <c r="X143" i="3" s="1"/>
  <c r="C143" i="3"/>
  <c r="Y143" i="3" s="1"/>
  <c r="B143" i="3"/>
  <c r="A143" i="3"/>
  <c r="S142" i="3"/>
  <c r="R142" i="3"/>
  <c r="Q142" i="3"/>
  <c r="O142" i="3"/>
  <c r="K142" i="3"/>
  <c r="J142" i="3"/>
  <c r="I142" i="3"/>
  <c r="H142" i="3"/>
  <c r="G142" i="3"/>
  <c r="F142" i="3"/>
  <c r="E142" i="3"/>
  <c r="D142" i="3"/>
  <c r="C142" i="3"/>
  <c r="Y142" i="3" s="1"/>
  <c r="B142" i="3"/>
  <c r="A142" i="3"/>
  <c r="S141" i="3"/>
  <c r="R141" i="3"/>
  <c r="Q141" i="3"/>
  <c r="O141" i="3"/>
  <c r="K141" i="3"/>
  <c r="J141" i="3"/>
  <c r="I141" i="3"/>
  <c r="H141" i="3"/>
  <c r="G141" i="3"/>
  <c r="F141" i="3"/>
  <c r="E141" i="3"/>
  <c r="D141" i="3"/>
  <c r="C141" i="3"/>
  <c r="Y141" i="3" s="1"/>
  <c r="B141" i="3"/>
  <c r="A141" i="3"/>
  <c r="S140" i="3"/>
  <c r="R140" i="3"/>
  <c r="Q140" i="3"/>
  <c r="O140" i="3"/>
  <c r="K140" i="3"/>
  <c r="J140" i="3"/>
  <c r="I140" i="3"/>
  <c r="H140" i="3"/>
  <c r="G140" i="3"/>
  <c r="F140" i="3"/>
  <c r="E140" i="3"/>
  <c r="D140" i="3"/>
  <c r="C140" i="3"/>
  <c r="B140" i="3"/>
  <c r="A140" i="3"/>
  <c r="S139" i="3"/>
  <c r="O139" i="3"/>
  <c r="K139" i="3"/>
  <c r="J139" i="3"/>
  <c r="I139" i="3"/>
  <c r="H139" i="3"/>
  <c r="G139" i="3"/>
  <c r="F139" i="3"/>
  <c r="E139" i="3"/>
  <c r="D139" i="3"/>
  <c r="C139" i="3"/>
  <c r="B139" i="3"/>
  <c r="A139" i="3"/>
  <c r="S138" i="3"/>
  <c r="P138" i="3"/>
  <c r="O138" i="3"/>
  <c r="N138" i="3"/>
  <c r="M138" i="3"/>
  <c r="L138" i="3"/>
  <c r="K138" i="3"/>
  <c r="J138" i="3"/>
  <c r="I138" i="3"/>
  <c r="H138" i="3"/>
  <c r="G138" i="3"/>
  <c r="F138" i="3"/>
  <c r="E138" i="3"/>
  <c r="D138" i="3"/>
  <c r="C138" i="3"/>
  <c r="B138" i="3"/>
  <c r="A138" i="3"/>
  <c r="S137" i="3"/>
  <c r="P137" i="3"/>
  <c r="O137" i="3"/>
  <c r="N137" i="3"/>
  <c r="M137" i="3"/>
  <c r="L137" i="3"/>
  <c r="K137" i="3"/>
  <c r="J137" i="3"/>
  <c r="I137" i="3"/>
  <c r="H137" i="3"/>
  <c r="G137" i="3"/>
  <c r="F137" i="3"/>
  <c r="E137" i="3"/>
  <c r="D137" i="3"/>
  <c r="X137" i="3" s="1"/>
  <c r="C137" i="3"/>
  <c r="B137" i="3"/>
  <c r="A137" i="3"/>
  <c r="S136" i="3"/>
  <c r="P136" i="3"/>
  <c r="O136" i="3"/>
  <c r="N136" i="3"/>
  <c r="M136" i="3"/>
  <c r="L136" i="3"/>
  <c r="K136" i="3"/>
  <c r="J136" i="3"/>
  <c r="I136" i="3"/>
  <c r="H136" i="3"/>
  <c r="G136" i="3"/>
  <c r="F136" i="3"/>
  <c r="E136" i="3"/>
  <c r="D136" i="3"/>
  <c r="C136" i="3"/>
  <c r="B136" i="3"/>
  <c r="A136" i="3"/>
  <c r="S135" i="3"/>
  <c r="P135" i="3"/>
  <c r="O135" i="3"/>
  <c r="N135" i="3"/>
  <c r="M135" i="3"/>
  <c r="L135" i="3"/>
  <c r="K135" i="3"/>
  <c r="J135" i="3"/>
  <c r="I135" i="3"/>
  <c r="H135" i="3"/>
  <c r="G135" i="3"/>
  <c r="F135" i="3"/>
  <c r="E135" i="3"/>
  <c r="D135" i="3"/>
  <c r="C135" i="3"/>
  <c r="B135" i="3"/>
  <c r="A135" i="3"/>
  <c r="S134" i="3"/>
  <c r="P134" i="3"/>
  <c r="O134" i="3"/>
  <c r="N134" i="3"/>
  <c r="M134" i="3"/>
  <c r="L134" i="3"/>
  <c r="K134" i="3"/>
  <c r="J134" i="3"/>
  <c r="I134" i="3"/>
  <c r="H134" i="3"/>
  <c r="G134" i="3"/>
  <c r="F134" i="3"/>
  <c r="E134" i="3"/>
  <c r="D134" i="3"/>
  <c r="C134" i="3"/>
  <c r="B134" i="3"/>
  <c r="A134" i="3"/>
  <c r="S133" i="3"/>
  <c r="P133" i="3"/>
  <c r="O133" i="3"/>
  <c r="N133" i="3"/>
  <c r="M133" i="3"/>
  <c r="L133" i="3"/>
  <c r="K133" i="3"/>
  <c r="J133" i="3"/>
  <c r="I133" i="3"/>
  <c r="H133" i="3"/>
  <c r="G133" i="3"/>
  <c r="F133" i="3"/>
  <c r="E133" i="3"/>
  <c r="D133" i="3"/>
  <c r="X133" i="3" s="1"/>
  <c r="C133" i="3"/>
  <c r="B133" i="3"/>
  <c r="A133" i="3"/>
  <c r="S132" i="3"/>
  <c r="P132" i="3"/>
  <c r="O132" i="3"/>
  <c r="N132" i="3"/>
  <c r="M132" i="3"/>
  <c r="L132" i="3"/>
  <c r="K132" i="3"/>
  <c r="J132" i="3"/>
  <c r="I132" i="3"/>
  <c r="H132" i="3"/>
  <c r="G132" i="3"/>
  <c r="F132" i="3"/>
  <c r="E132" i="3"/>
  <c r="D132" i="3"/>
  <c r="C132" i="3"/>
  <c r="Y132" i="3" s="1"/>
  <c r="B132" i="3"/>
  <c r="A132" i="3"/>
  <c r="S131" i="3"/>
  <c r="P131" i="3"/>
  <c r="O131" i="3"/>
  <c r="N131" i="3"/>
  <c r="M131" i="3"/>
  <c r="L131" i="3"/>
  <c r="K131" i="3"/>
  <c r="J131" i="3"/>
  <c r="I131" i="3"/>
  <c r="H131" i="3"/>
  <c r="G131" i="3"/>
  <c r="F131" i="3"/>
  <c r="E131" i="3"/>
  <c r="D131" i="3"/>
  <c r="C131" i="3"/>
  <c r="Y131" i="3" s="1"/>
  <c r="B131" i="3"/>
  <c r="A131" i="3"/>
  <c r="S130" i="3"/>
  <c r="P130" i="3"/>
  <c r="O130" i="3"/>
  <c r="N130" i="3"/>
  <c r="M130" i="3"/>
  <c r="L130" i="3"/>
  <c r="K130" i="3"/>
  <c r="J130" i="3"/>
  <c r="I130" i="3"/>
  <c r="H130" i="3"/>
  <c r="G130" i="3"/>
  <c r="F130" i="3"/>
  <c r="E130" i="3"/>
  <c r="D130" i="3"/>
  <c r="C130" i="3"/>
  <c r="Y130" i="3" s="1"/>
  <c r="B130" i="3"/>
  <c r="A130" i="3"/>
  <c r="S129" i="3"/>
  <c r="P129" i="3"/>
  <c r="O129" i="3"/>
  <c r="N129" i="3"/>
  <c r="M129" i="3"/>
  <c r="L129" i="3"/>
  <c r="K129" i="3"/>
  <c r="J129" i="3"/>
  <c r="I129" i="3"/>
  <c r="H129" i="3"/>
  <c r="G129" i="3"/>
  <c r="F129" i="3"/>
  <c r="E129" i="3"/>
  <c r="D129" i="3"/>
  <c r="X129" i="3" s="1"/>
  <c r="C129" i="3"/>
  <c r="Y129" i="3" s="1"/>
  <c r="B129" i="3"/>
  <c r="A129" i="3"/>
  <c r="S128" i="3"/>
  <c r="P128" i="3"/>
  <c r="O128" i="3"/>
  <c r="N128" i="3"/>
  <c r="M128" i="3"/>
  <c r="L128" i="3"/>
  <c r="K128" i="3"/>
  <c r="J128" i="3"/>
  <c r="I128" i="3"/>
  <c r="H128" i="3"/>
  <c r="G128" i="3"/>
  <c r="F128" i="3"/>
  <c r="E128" i="3"/>
  <c r="D128" i="3"/>
  <c r="C128" i="3"/>
  <c r="Y128" i="3" s="1"/>
  <c r="B128" i="3"/>
  <c r="A128" i="3"/>
  <c r="S127" i="3"/>
  <c r="P127" i="3"/>
  <c r="O127" i="3"/>
  <c r="N127" i="3"/>
  <c r="M127" i="3"/>
  <c r="L127" i="3"/>
  <c r="K127" i="3"/>
  <c r="J127" i="3"/>
  <c r="I127" i="3"/>
  <c r="H127" i="3"/>
  <c r="G127" i="3"/>
  <c r="F127" i="3"/>
  <c r="E127" i="3"/>
  <c r="D127" i="3"/>
  <c r="C127" i="3"/>
  <c r="B127" i="3"/>
  <c r="A127" i="3"/>
  <c r="S126" i="3"/>
  <c r="P126" i="3"/>
  <c r="O126" i="3"/>
  <c r="N126" i="3"/>
  <c r="M126" i="3"/>
  <c r="L126" i="3"/>
  <c r="K126" i="3"/>
  <c r="J126" i="3"/>
  <c r="I126" i="3"/>
  <c r="H126" i="3"/>
  <c r="G126" i="3"/>
  <c r="F126" i="3"/>
  <c r="E126" i="3"/>
  <c r="D126" i="3"/>
  <c r="C126" i="3"/>
  <c r="B126" i="3"/>
  <c r="A126" i="3"/>
  <c r="S125" i="3"/>
  <c r="P125" i="3"/>
  <c r="O125" i="3"/>
  <c r="N125" i="3"/>
  <c r="M125" i="3"/>
  <c r="L125" i="3"/>
  <c r="K125" i="3"/>
  <c r="J125" i="3"/>
  <c r="I125" i="3"/>
  <c r="H125" i="3"/>
  <c r="G125" i="3"/>
  <c r="F125" i="3"/>
  <c r="E125" i="3"/>
  <c r="D125" i="3"/>
  <c r="X125" i="3" s="1"/>
  <c r="C125" i="3"/>
  <c r="B125" i="3"/>
  <c r="A125" i="3"/>
  <c r="S124" i="3"/>
  <c r="P124" i="3"/>
  <c r="O124" i="3"/>
  <c r="N124" i="3"/>
  <c r="M124" i="3"/>
  <c r="L124" i="3"/>
  <c r="K124" i="3"/>
  <c r="J124" i="3"/>
  <c r="I124" i="3"/>
  <c r="H124" i="3"/>
  <c r="G124" i="3"/>
  <c r="F124" i="3"/>
  <c r="E124" i="3"/>
  <c r="D124" i="3"/>
  <c r="C124" i="3"/>
  <c r="B124" i="3"/>
  <c r="A124" i="3"/>
  <c r="S123" i="3"/>
  <c r="P123" i="3"/>
  <c r="O123" i="3"/>
  <c r="N123" i="3"/>
  <c r="M123" i="3"/>
  <c r="L123" i="3"/>
  <c r="K123" i="3"/>
  <c r="J123" i="3"/>
  <c r="I123" i="3"/>
  <c r="H123" i="3"/>
  <c r="G123" i="3"/>
  <c r="F123" i="3"/>
  <c r="E123" i="3"/>
  <c r="D123" i="3"/>
  <c r="C123" i="3"/>
  <c r="B123" i="3"/>
  <c r="A123" i="3"/>
  <c r="S122" i="3"/>
  <c r="P122" i="3"/>
  <c r="O122" i="3"/>
  <c r="N122" i="3"/>
  <c r="M122" i="3"/>
  <c r="L122" i="3"/>
  <c r="K122" i="3"/>
  <c r="J122" i="3"/>
  <c r="I122" i="3"/>
  <c r="H122" i="3"/>
  <c r="G122" i="3"/>
  <c r="F122" i="3"/>
  <c r="E122" i="3"/>
  <c r="D122" i="3"/>
  <c r="C122" i="3"/>
  <c r="B122" i="3"/>
  <c r="A122" i="3"/>
  <c r="S121" i="3"/>
  <c r="P121" i="3"/>
  <c r="O121" i="3"/>
  <c r="N121" i="3"/>
  <c r="M121" i="3"/>
  <c r="L121" i="3"/>
  <c r="K121" i="3"/>
  <c r="J121" i="3"/>
  <c r="I121" i="3"/>
  <c r="H121" i="3"/>
  <c r="G121" i="3"/>
  <c r="F121" i="3"/>
  <c r="E121" i="3"/>
  <c r="D121" i="3"/>
  <c r="X121" i="3" s="1"/>
  <c r="C121" i="3"/>
  <c r="Y121" i="3" s="1"/>
  <c r="B121" i="3"/>
  <c r="A121" i="3"/>
  <c r="S120" i="3"/>
  <c r="P120" i="3"/>
  <c r="O120" i="3"/>
  <c r="N120" i="3"/>
  <c r="M120" i="3"/>
  <c r="L120" i="3"/>
  <c r="K120" i="3"/>
  <c r="J120" i="3"/>
  <c r="I120" i="3"/>
  <c r="H120" i="3"/>
  <c r="G120" i="3"/>
  <c r="F120" i="3"/>
  <c r="E120" i="3"/>
  <c r="D120" i="3"/>
  <c r="C120" i="3"/>
  <c r="Y120" i="3" s="1"/>
  <c r="B120" i="3"/>
  <c r="A120" i="3"/>
  <c r="S119" i="3"/>
  <c r="P119" i="3"/>
  <c r="O119" i="3"/>
  <c r="N119" i="3"/>
  <c r="M119" i="3"/>
  <c r="L119" i="3"/>
  <c r="K119" i="3"/>
  <c r="J119" i="3"/>
  <c r="I119" i="3"/>
  <c r="H119" i="3"/>
  <c r="G119" i="3"/>
  <c r="F119" i="3"/>
  <c r="E119" i="3"/>
  <c r="D119" i="3"/>
  <c r="C119" i="3"/>
  <c r="Y119" i="3" s="1"/>
  <c r="B119" i="3"/>
  <c r="A119" i="3"/>
  <c r="S118" i="3"/>
  <c r="P118" i="3"/>
  <c r="O118" i="3"/>
  <c r="N118" i="3"/>
  <c r="M118" i="3"/>
  <c r="L118" i="3"/>
  <c r="K118" i="3"/>
  <c r="J118" i="3"/>
  <c r="I118" i="3"/>
  <c r="H118" i="3"/>
  <c r="G118" i="3"/>
  <c r="F118" i="3"/>
  <c r="E118" i="3"/>
  <c r="D118" i="3"/>
  <c r="C118" i="3"/>
  <c r="Y118" i="3" s="1"/>
  <c r="B118" i="3"/>
  <c r="A118" i="3"/>
  <c r="S117" i="3"/>
  <c r="P117" i="3"/>
  <c r="O117" i="3"/>
  <c r="N117" i="3"/>
  <c r="M117" i="3"/>
  <c r="L117" i="3"/>
  <c r="K117" i="3"/>
  <c r="J117" i="3"/>
  <c r="I117" i="3"/>
  <c r="H117" i="3"/>
  <c r="G117" i="3"/>
  <c r="F117" i="3"/>
  <c r="E117" i="3"/>
  <c r="D117" i="3"/>
  <c r="X117" i="3" s="1"/>
  <c r="C117" i="3"/>
  <c r="Y117" i="3" s="1"/>
  <c r="B117" i="3"/>
  <c r="A117" i="3"/>
  <c r="S116" i="3"/>
  <c r="P116" i="3"/>
  <c r="O116" i="3"/>
  <c r="N116" i="3"/>
  <c r="M116" i="3"/>
  <c r="L116" i="3"/>
  <c r="K116" i="3"/>
  <c r="J116" i="3"/>
  <c r="I116" i="3"/>
  <c r="H116" i="3"/>
  <c r="G116" i="3"/>
  <c r="F116" i="3"/>
  <c r="E116" i="3"/>
  <c r="D116" i="3"/>
  <c r="C116" i="3"/>
  <c r="Y116" i="3" s="1"/>
  <c r="B116" i="3"/>
  <c r="A116" i="3"/>
  <c r="S115" i="3"/>
  <c r="P115" i="3"/>
  <c r="O115" i="3"/>
  <c r="N115" i="3"/>
  <c r="M115" i="3"/>
  <c r="L115" i="3"/>
  <c r="K115" i="3"/>
  <c r="J115" i="3"/>
  <c r="I115" i="3"/>
  <c r="H115" i="3"/>
  <c r="G115" i="3"/>
  <c r="F115" i="3"/>
  <c r="E115" i="3"/>
  <c r="D115" i="3"/>
  <c r="C115" i="3"/>
  <c r="B115" i="3"/>
  <c r="A115" i="3"/>
  <c r="S114" i="3"/>
  <c r="P114" i="3"/>
  <c r="O114" i="3"/>
  <c r="N114" i="3"/>
  <c r="M114" i="3"/>
  <c r="L114" i="3"/>
  <c r="K114" i="3"/>
  <c r="J114" i="3"/>
  <c r="I114" i="3"/>
  <c r="H114" i="3"/>
  <c r="G114" i="3"/>
  <c r="F114" i="3"/>
  <c r="E114" i="3"/>
  <c r="D114" i="3"/>
  <c r="C114" i="3"/>
  <c r="B114" i="3"/>
  <c r="A114" i="3"/>
  <c r="S113" i="3"/>
  <c r="P113" i="3"/>
  <c r="O113" i="3"/>
  <c r="N113" i="3"/>
  <c r="M113" i="3"/>
  <c r="L113" i="3"/>
  <c r="K113" i="3"/>
  <c r="J113" i="3"/>
  <c r="I113" i="3"/>
  <c r="H113" i="3"/>
  <c r="G113" i="3"/>
  <c r="F113" i="3"/>
  <c r="E113" i="3"/>
  <c r="D113" i="3"/>
  <c r="X113" i="3" s="1"/>
  <c r="C113" i="3"/>
  <c r="B113" i="3"/>
  <c r="A113" i="3"/>
  <c r="S112" i="3"/>
  <c r="P112" i="3"/>
  <c r="O112" i="3"/>
  <c r="N112" i="3"/>
  <c r="M112" i="3"/>
  <c r="L112" i="3"/>
  <c r="K112" i="3"/>
  <c r="J112" i="3"/>
  <c r="I112" i="3"/>
  <c r="H112" i="3"/>
  <c r="G112" i="3"/>
  <c r="F112" i="3"/>
  <c r="E112" i="3"/>
  <c r="D112" i="3"/>
  <c r="C112" i="3"/>
  <c r="B112" i="3"/>
  <c r="A112" i="3"/>
  <c r="S111" i="3"/>
  <c r="P111" i="3"/>
  <c r="O111" i="3"/>
  <c r="N111" i="3"/>
  <c r="M111" i="3"/>
  <c r="L111" i="3"/>
  <c r="K111" i="3"/>
  <c r="J111" i="3"/>
  <c r="I111" i="3"/>
  <c r="H111" i="3"/>
  <c r="G111" i="3"/>
  <c r="F111" i="3"/>
  <c r="E111" i="3"/>
  <c r="D111" i="3"/>
  <c r="C111" i="3"/>
  <c r="B111" i="3"/>
  <c r="A111" i="3"/>
  <c r="S110" i="3"/>
  <c r="P110" i="3"/>
  <c r="O110" i="3"/>
  <c r="N110" i="3"/>
  <c r="M110" i="3"/>
  <c r="L110" i="3"/>
  <c r="K110" i="3"/>
  <c r="J110" i="3"/>
  <c r="I110" i="3"/>
  <c r="H110" i="3"/>
  <c r="G110" i="3"/>
  <c r="F110" i="3"/>
  <c r="E110" i="3"/>
  <c r="D110" i="3"/>
  <c r="C110" i="3"/>
  <c r="B110" i="3"/>
  <c r="A110" i="3"/>
  <c r="S109" i="3"/>
  <c r="P109" i="3"/>
  <c r="O109" i="3"/>
  <c r="N109" i="3"/>
  <c r="M109" i="3"/>
  <c r="L109" i="3"/>
  <c r="K109" i="3"/>
  <c r="J109" i="3"/>
  <c r="I109" i="3"/>
  <c r="H109" i="3"/>
  <c r="G109" i="3"/>
  <c r="F109" i="3"/>
  <c r="E109" i="3"/>
  <c r="D109" i="3"/>
  <c r="X109" i="3" s="1"/>
  <c r="C109" i="3"/>
  <c r="B109" i="3"/>
  <c r="A109" i="3"/>
  <c r="S108" i="3"/>
  <c r="P108" i="3"/>
  <c r="O108" i="3"/>
  <c r="N108" i="3"/>
  <c r="M108" i="3"/>
  <c r="L108" i="3"/>
  <c r="K108" i="3"/>
  <c r="J108" i="3"/>
  <c r="I108" i="3"/>
  <c r="H108" i="3"/>
  <c r="G108" i="3"/>
  <c r="F108" i="3"/>
  <c r="E108" i="3"/>
  <c r="D108" i="3"/>
  <c r="C108" i="3"/>
  <c r="Y108" i="3" s="1"/>
  <c r="B108" i="3"/>
  <c r="A108" i="3"/>
  <c r="S107" i="3"/>
  <c r="P107" i="3"/>
  <c r="O107" i="3"/>
  <c r="N107" i="3"/>
  <c r="M107" i="3"/>
  <c r="L107" i="3"/>
  <c r="K107" i="3"/>
  <c r="J107" i="3"/>
  <c r="I107" i="3"/>
  <c r="H107" i="3"/>
  <c r="G107" i="3"/>
  <c r="F107" i="3"/>
  <c r="E107" i="3"/>
  <c r="D107" i="3"/>
  <c r="C107" i="3"/>
  <c r="Y107" i="3" s="1"/>
  <c r="B107" i="3"/>
  <c r="A107" i="3"/>
  <c r="S106" i="3"/>
  <c r="P106" i="3"/>
  <c r="O106" i="3"/>
  <c r="N106" i="3"/>
  <c r="M106" i="3"/>
  <c r="L106" i="3"/>
  <c r="K106" i="3"/>
  <c r="J106" i="3"/>
  <c r="I106" i="3"/>
  <c r="H106" i="3"/>
  <c r="G106" i="3"/>
  <c r="F106" i="3"/>
  <c r="E106" i="3"/>
  <c r="D106" i="3"/>
  <c r="C106" i="3"/>
  <c r="Y106" i="3" s="1"/>
  <c r="B106" i="3"/>
  <c r="A106" i="3"/>
  <c r="S105" i="3"/>
  <c r="P105" i="3"/>
  <c r="O105" i="3"/>
  <c r="N105" i="3"/>
  <c r="M105" i="3"/>
  <c r="L105" i="3"/>
  <c r="K105" i="3"/>
  <c r="J105" i="3"/>
  <c r="I105" i="3"/>
  <c r="H105" i="3"/>
  <c r="G105" i="3"/>
  <c r="F105" i="3"/>
  <c r="E105" i="3"/>
  <c r="D105" i="3"/>
  <c r="X105" i="3" s="1"/>
  <c r="C105" i="3"/>
  <c r="Y105" i="3" s="1"/>
  <c r="B105" i="3"/>
  <c r="A105" i="3"/>
  <c r="S104" i="3"/>
  <c r="P104" i="3"/>
  <c r="O104" i="3"/>
  <c r="N104" i="3"/>
  <c r="M104" i="3"/>
  <c r="L104" i="3"/>
  <c r="K104" i="3"/>
  <c r="J104" i="3"/>
  <c r="I104" i="3"/>
  <c r="H104" i="3"/>
  <c r="G104" i="3"/>
  <c r="F104" i="3"/>
  <c r="E104" i="3"/>
  <c r="D104" i="3"/>
  <c r="C104" i="3"/>
  <c r="Y104" i="3" s="1"/>
  <c r="B104" i="3"/>
  <c r="A104" i="3"/>
  <c r="S103" i="3"/>
  <c r="P103" i="3"/>
  <c r="O103" i="3"/>
  <c r="N103" i="3"/>
  <c r="M103" i="3"/>
  <c r="L103" i="3"/>
  <c r="K103" i="3"/>
  <c r="J103" i="3"/>
  <c r="I103" i="3"/>
  <c r="H103" i="3"/>
  <c r="G103" i="3"/>
  <c r="F103" i="3"/>
  <c r="E103" i="3"/>
  <c r="D103" i="3"/>
  <c r="C103" i="3"/>
  <c r="B103" i="3"/>
  <c r="A103" i="3"/>
  <c r="S102" i="3"/>
  <c r="P102" i="3"/>
  <c r="O102" i="3"/>
  <c r="N102" i="3"/>
  <c r="M102" i="3"/>
  <c r="L102" i="3"/>
  <c r="K102" i="3"/>
  <c r="J102" i="3"/>
  <c r="I102" i="3"/>
  <c r="H102" i="3"/>
  <c r="G102" i="3"/>
  <c r="F102" i="3"/>
  <c r="E102" i="3"/>
  <c r="D102" i="3"/>
  <c r="C102" i="3"/>
  <c r="B102" i="3"/>
  <c r="A102" i="3"/>
  <c r="S101" i="3"/>
  <c r="P101" i="3"/>
  <c r="O101" i="3"/>
  <c r="N101" i="3"/>
  <c r="M101" i="3"/>
  <c r="L101" i="3"/>
  <c r="K101" i="3"/>
  <c r="J101" i="3"/>
  <c r="I101" i="3"/>
  <c r="H101" i="3"/>
  <c r="G101" i="3"/>
  <c r="F101" i="3"/>
  <c r="E101" i="3"/>
  <c r="D101" i="3"/>
  <c r="X101" i="3" s="1"/>
  <c r="C101" i="3"/>
  <c r="B101" i="3"/>
  <c r="A101" i="3"/>
  <c r="S100" i="3"/>
  <c r="P100" i="3"/>
  <c r="O100" i="3"/>
  <c r="N100" i="3"/>
  <c r="M100" i="3"/>
  <c r="L100" i="3"/>
  <c r="K100" i="3"/>
  <c r="J100" i="3"/>
  <c r="I100" i="3"/>
  <c r="H100" i="3"/>
  <c r="G100" i="3"/>
  <c r="F100" i="3"/>
  <c r="E100" i="3"/>
  <c r="D100" i="3"/>
  <c r="C100" i="3"/>
  <c r="B100" i="3"/>
  <c r="A100" i="3"/>
  <c r="S99" i="3"/>
  <c r="P99" i="3"/>
  <c r="O99" i="3"/>
  <c r="N99" i="3"/>
  <c r="M99" i="3"/>
  <c r="L99" i="3"/>
  <c r="K99" i="3"/>
  <c r="J99" i="3"/>
  <c r="I99" i="3"/>
  <c r="H99" i="3"/>
  <c r="G99" i="3"/>
  <c r="F99" i="3"/>
  <c r="E99" i="3"/>
  <c r="D99" i="3"/>
  <c r="C99" i="3"/>
  <c r="B99" i="3"/>
  <c r="A99" i="3"/>
  <c r="S98" i="3"/>
  <c r="P98" i="3"/>
  <c r="O98" i="3"/>
  <c r="N98" i="3"/>
  <c r="M98" i="3"/>
  <c r="L98" i="3"/>
  <c r="K98" i="3"/>
  <c r="J98" i="3"/>
  <c r="I98" i="3"/>
  <c r="H98" i="3"/>
  <c r="G98" i="3"/>
  <c r="F98" i="3"/>
  <c r="E98" i="3"/>
  <c r="D98" i="3"/>
  <c r="C98" i="3"/>
  <c r="B98" i="3"/>
  <c r="A98" i="3"/>
  <c r="S97" i="3"/>
  <c r="P97" i="3"/>
  <c r="O97" i="3"/>
  <c r="N97" i="3"/>
  <c r="M97" i="3"/>
  <c r="L97" i="3"/>
  <c r="K97" i="3"/>
  <c r="J97" i="3"/>
  <c r="I97" i="3"/>
  <c r="H97" i="3"/>
  <c r="G97" i="3"/>
  <c r="F97" i="3"/>
  <c r="E97" i="3"/>
  <c r="D97" i="3"/>
  <c r="X97" i="3" s="1"/>
  <c r="C97" i="3"/>
  <c r="B97" i="3"/>
  <c r="A97" i="3"/>
  <c r="S96" i="3"/>
  <c r="P96" i="3"/>
  <c r="O96" i="3"/>
  <c r="N96" i="3"/>
  <c r="M96" i="3"/>
  <c r="L96" i="3"/>
  <c r="K96" i="3"/>
  <c r="J96" i="3"/>
  <c r="I96" i="3"/>
  <c r="H96" i="3"/>
  <c r="G96" i="3"/>
  <c r="F96" i="3"/>
  <c r="E96" i="3"/>
  <c r="D96" i="3"/>
  <c r="C96" i="3"/>
  <c r="Y96" i="3" s="1"/>
  <c r="Z96" i="3" s="1"/>
  <c r="B96" i="3"/>
  <c r="A96" i="3"/>
  <c r="S95" i="3"/>
  <c r="P95" i="3"/>
  <c r="O95" i="3"/>
  <c r="N95" i="3"/>
  <c r="M95" i="3"/>
  <c r="L95" i="3"/>
  <c r="K95" i="3"/>
  <c r="J95" i="3"/>
  <c r="I95" i="3"/>
  <c r="H95" i="3"/>
  <c r="G95" i="3"/>
  <c r="F95" i="3"/>
  <c r="E95" i="3"/>
  <c r="D95" i="3"/>
  <c r="C95" i="3"/>
  <c r="Y95" i="3" s="1"/>
  <c r="B95" i="3"/>
  <c r="A95" i="3"/>
  <c r="S94" i="3"/>
  <c r="P94" i="3"/>
  <c r="O94" i="3"/>
  <c r="N94" i="3"/>
  <c r="M94" i="3"/>
  <c r="L94" i="3"/>
  <c r="K94" i="3"/>
  <c r="J94" i="3"/>
  <c r="I94" i="3"/>
  <c r="H94" i="3"/>
  <c r="G94" i="3"/>
  <c r="F94" i="3"/>
  <c r="E94" i="3"/>
  <c r="D94" i="3"/>
  <c r="C94" i="3"/>
  <c r="Y94" i="3" s="1"/>
  <c r="B94" i="3"/>
  <c r="A94" i="3"/>
  <c r="S93" i="3"/>
  <c r="P93" i="3"/>
  <c r="O93" i="3"/>
  <c r="N93" i="3"/>
  <c r="M93" i="3"/>
  <c r="L93" i="3"/>
  <c r="K93" i="3"/>
  <c r="J93" i="3"/>
  <c r="I93" i="3"/>
  <c r="H93" i="3"/>
  <c r="G93" i="3"/>
  <c r="F93" i="3"/>
  <c r="E93" i="3"/>
  <c r="D93" i="3"/>
  <c r="X93" i="3" s="1"/>
  <c r="C93" i="3"/>
  <c r="Y93" i="3" s="1"/>
  <c r="B93" i="3"/>
  <c r="A93" i="3"/>
  <c r="S92" i="3"/>
  <c r="P92" i="3"/>
  <c r="O92" i="3"/>
  <c r="N92" i="3"/>
  <c r="M92" i="3"/>
  <c r="L92" i="3"/>
  <c r="K92" i="3"/>
  <c r="J92" i="3"/>
  <c r="I92" i="3"/>
  <c r="H92" i="3"/>
  <c r="G92" i="3"/>
  <c r="F92" i="3"/>
  <c r="E92" i="3"/>
  <c r="D92" i="3"/>
  <c r="C92" i="3"/>
  <c r="Y92" i="3" s="1"/>
  <c r="Z92" i="3" s="1"/>
  <c r="B92" i="3"/>
  <c r="A92" i="3"/>
  <c r="S91" i="3"/>
  <c r="P91" i="3"/>
  <c r="O91" i="3"/>
  <c r="N91" i="3"/>
  <c r="M91" i="3"/>
  <c r="L91" i="3"/>
  <c r="K91" i="3"/>
  <c r="J91" i="3"/>
  <c r="I91" i="3"/>
  <c r="H91" i="3"/>
  <c r="G91" i="3"/>
  <c r="F91" i="3"/>
  <c r="E91" i="3"/>
  <c r="D91" i="3"/>
  <c r="C91" i="3"/>
  <c r="B91" i="3"/>
  <c r="A91" i="3"/>
  <c r="S90" i="3"/>
  <c r="P90" i="3"/>
  <c r="O90" i="3"/>
  <c r="N90" i="3"/>
  <c r="M90" i="3"/>
  <c r="L90" i="3"/>
  <c r="K90" i="3"/>
  <c r="J90" i="3"/>
  <c r="I90" i="3"/>
  <c r="H90" i="3"/>
  <c r="G90" i="3"/>
  <c r="F90" i="3"/>
  <c r="E90" i="3"/>
  <c r="D90" i="3"/>
  <c r="C90" i="3"/>
  <c r="B90" i="3"/>
  <c r="A90" i="3"/>
  <c r="S89" i="3"/>
  <c r="P89" i="3"/>
  <c r="O89" i="3"/>
  <c r="N89" i="3"/>
  <c r="M89" i="3"/>
  <c r="L89" i="3"/>
  <c r="K89" i="3"/>
  <c r="J89" i="3"/>
  <c r="I89" i="3"/>
  <c r="H89" i="3"/>
  <c r="G89" i="3"/>
  <c r="F89" i="3"/>
  <c r="E89" i="3"/>
  <c r="D89" i="3"/>
  <c r="X89" i="3" s="1"/>
  <c r="C89" i="3"/>
  <c r="B89" i="3"/>
  <c r="A89" i="3"/>
  <c r="S88" i="3"/>
  <c r="P88" i="3"/>
  <c r="O88" i="3"/>
  <c r="N88" i="3"/>
  <c r="M88" i="3"/>
  <c r="L88" i="3"/>
  <c r="K88" i="3"/>
  <c r="J88" i="3"/>
  <c r="I88" i="3"/>
  <c r="H88" i="3"/>
  <c r="G88" i="3"/>
  <c r="F88" i="3"/>
  <c r="E88" i="3"/>
  <c r="D88" i="3"/>
  <c r="C88" i="3"/>
  <c r="B88" i="3"/>
  <c r="A88" i="3"/>
  <c r="S87" i="3"/>
  <c r="P87" i="3"/>
  <c r="O87" i="3"/>
  <c r="N87" i="3"/>
  <c r="M87" i="3"/>
  <c r="L87" i="3"/>
  <c r="K87" i="3"/>
  <c r="J87" i="3"/>
  <c r="I87" i="3"/>
  <c r="H87" i="3"/>
  <c r="G87" i="3"/>
  <c r="F87" i="3"/>
  <c r="E87" i="3"/>
  <c r="D87" i="3"/>
  <c r="C87" i="3"/>
  <c r="B87" i="3"/>
  <c r="A87" i="3"/>
  <c r="S86" i="3"/>
  <c r="P86" i="3"/>
  <c r="O86" i="3"/>
  <c r="N86" i="3"/>
  <c r="M86" i="3"/>
  <c r="L86" i="3"/>
  <c r="K86" i="3"/>
  <c r="J86" i="3"/>
  <c r="I86" i="3"/>
  <c r="H86" i="3"/>
  <c r="G86" i="3"/>
  <c r="F86" i="3"/>
  <c r="E86" i="3"/>
  <c r="D86" i="3"/>
  <c r="C86" i="3"/>
  <c r="B86" i="3"/>
  <c r="A86" i="3"/>
  <c r="W85" i="3"/>
  <c r="S85" i="3"/>
  <c r="P85" i="3"/>
  <c r="O85" i="3"/>
  <c r="N85" i="3"/>
  <c r="M85" i="3"/>
  <c r="L85" i="3"/>
  <c r="K85" i="3"/>
  <c r="J85" i="3"/>
  <c r="I85" i="3"/>
  <c r="H85" i="3"/>
  <c r="G85" i="3"/>
  <c r="F85" i="3"/>
  <c r="E85" i="3"/>
  <c r="D85" i="3"/>
  <c r="C85" i="3"/>
  <c r="B85" i="3"/>
  <c r="A85" i="3"/>
  <c r="W84" i="3"/>
  <c r="S84" i="3"/>
  <c r="P84" i="3"/>
  <c r="O84" i="3"/>
  <c r="N84" i="3"/>
  <c r="M84" i="3"/>
  <c r="L84" i="3"/>
  <c r="K84" i="3"/>
  <c r="J84" i="3"/>
  <c r="I84" i="3"/>
  <c r="H84" i="3"/>
  <c r="G84" i="3"/>
  <c r="F84" i="3"/>
  <c r="E84" i="3"/>
  <c r="D84" i="3"/>
  <c r="C84" i="3"/>
  <c r="Y84" i="3" s="1"/>
  <c r="B84" i="3"/>
  <c r="A84" i="3"/>
  <c r="W83" i="3"/>
  <c r="S83" i="3"/>
  <c r="P83" i="3"/>
  <c r="O83" i="3"/>
  <c r="N83" i="3"/>
  <c r="M83" i="3"/>
  <c r="L83" i="3"/>
  <c r="K83" i="3"/>
  <c r="J83" i="3"/>
  <c r="I83" i="3"/>
  <c r="H83" i="3"/>
  <c r="G83" i="3"/>
  <c r="F83" i="3"/>
  <c r="E83" i="3"/>
  <c r="D83" i="3"/>
  <c r="C83" i="3"/>
  <c r="Y83" i="3" s="1"/>
  <c r="Z83" i="3" s="1"/>
  <c r="B83" i="3"/>
  <c r="A83" i="3"/>
  <c r="W82" i="3"/>
  <c r="S82" i="3"/>
  <c r="P82" i="3"/>
  <c r="O82" i="3"/>
  <c r="N82" i="3"/>
  <c r="M82" i="3"/>
  <c r="L82" i="3"/>
  <c r="K82" i="3"/>
  <c r="J82" i="3"/>
  <c r="I82" i="3"/>
  <c r="H82" i="3"/>
  <c r="G82" i="3"/>
  <c r="F82" i="3"/>
  <c r="E82" i="3"/>
  <c r="D82" i="3"/>
  <c r="C82" i="3"/>
  <c r="Y82" i="3" s="1"/>
  <c r="B82" i="3"/>
  <c r="A82" i="3"/>
  <c r="W81" i="3"/>
  <c r="S81" i="3"/>
  <c r="P81" i="3"/>
  <c r="O81" i="3"/>
  <c r="N81" i="3"/>
  <c r="M81" i="3"/>
  <c r="L81" i="3"/>
  <c r="K81" i="3"/>
  <c r="J81" i="3"/>
  <c r="I81" i="3"/>
  <c r="H81" i="3"/>
  <c r="G81" i="3"/>
  <c r="F81" i="3"/>
  <c r="E81" i="3"/>
  <c r="D81" i="3"/>
  <c r="C81" i="3"/>
  <c r="Y81" i="3" s="1"/>
  <c r="Z81" i="3" s="1"/>
  <c r="B81" i="3"/>
  <c r="A81" i="3"/>
  <c r="W80" i="3"/>
  <c r="S80" i="3"/>
  <c r="P80" i="3"/>
  <c r="O80" i="3"/>
  <c r="N80" i="3"/>
  <c r="M80" i="3"/>
  <c r="L80" i="3"/>
  <c r="K80" i="3"/>
  <c r="J80" i="3"/>
  <c r="I80" i="3"/>
  <c r="H80" i="3"/>
  <c r="G80" i="3"/>
  <c r="F80" i="3"/>
  <c r="E80" i="3"/>
  <c r="D80" i="3"/>
  <c r="C80" i="3"/>
  <c r="Y80" i="3" s="1"/>
  <c r="B80" i="3"/>
  <c r="A80" i="3"/>
  <c r="S79" i="3"/>
  <c r="P79" i="3"/>
  <c r="O79" i="3"/>
  <c r="N79" i="3"/>
  <c r="M79" i="3"/>
  <c r="L79" i="3"/>
  <c r="K79" i="3"/>
  <c r="J79" i="3"/>
  <c r="I79" i="3"/>
  <c r="H79" i="3"/>
  <c r="G79" i="3"/>
  <c r="F79" i="3"/>
  <c r="E79" i="3"/>
  <c r="D79" i="3"/>
  <c r="X79" i="3" s="1"/>
  <c r="C79" i="3"/>
  <c r="B79" i="3"/>
  <c r="A79" i="3"/>
  <c r="S78" i="3"/>
  <c r="P78" i="3"/>
  <c r="O78" i="3"/>
  <c r="N78" i="3"/>
  <c r="M78" i="3"/>
  <c r="L78" i="3"/>
  <c r="K78" i="3"/>
  <c r="J78" i="3"/>
  <c r="I78" i="3"/>
  <c r="H78" i="3"/>
  <c r="G78" i="3"/>
  <c r="F78" i="3"/>
  <c r="E78" i="3"/>
  <c r="D78" i="3"/>
  <c r="C78" i="3"/>
  <c r="B78" i="3"/>
  <c r="A78" i="3"/>
  <c r="S77" i="3"/>
  <c r="P77" i="3"/>
  <c r="O77" i="3"/>
  <c r="N77" i="3"/>
  <c r="M77" i="3"/>
  <c r="L77" i="3"/>
  <c r="K77" i="3"/>
  <c r="J77" i="3"/>
  <c r="I77" i="3"/>
  <c r="H77" i="3"/>
  <c r="G77" i="3"/>
  <c r="F77" i="3"/>
  <c r="E77" i="3"/>
  <c r="D77" i="3"/>
  <c r="C77" i="3"/>
  <c r="B77" i="3"/>
  <c r="A77" i="3"/>
  <c r="S76" i="3"/>
  <c r="P76" i="3"/>
  <c r="O76" i="3"/>
  <c r="N76" i="3"/>
  <c r="M76" i="3"/>
  <c r="L76" i="3"/>
  <c r="K76" i="3"/>
  <c r="J76" i="3"/>
  <c r="I76" i="3"/>
  <c r="H76" i="3"/>
  <c r="G76" i="3"/>
  <c r="F76" i="3"/>
  <c r="E76" i="3"/>
  <c r="D76" i="3"/>
  <c r="C76" i="3"/>
  <c r="B76" i="3"/>
  <c r="A76" i="3"/>
  <c r="S75" i="3"/>
  <c r="P75" i="3"/>
  <c r="O75" i="3"/>
  <c r="N75" i="3"/>
  <c r="M75" i="3"/>
  <c r="L75" i="3"/>
  <c r="K75" i="3"/>
  <c r="J75" i="3"/>
  <c r="I75" i="3"/>
  <c r="H75" i="3"/>
  <c r="G75" i="3"/>
  <c r="F75" i="3"/>
  <c r="E75" i="3"/>
  <c r="D75" i="3"/>
  <c r="X75" i="3" s="1"/>
  <c r="C75" i="3"/>
  <c r="B75" i="3"/>
  <c r="A75" i="3"/>
  <c r="S74" i="3"/>
  <c r="P74" i="3"/>
  <c r="O74" i="3"/>
  <c r="N74" i="3"/>
  <c r="M74" i="3"/>
  <c r="L74" i="3"/>
  <c r="K74" i="3"/>
  <c r="J74" i="3"/>
  <c r="I74" i="3"/>
  <c r="H74" i="3"/>
  <c r="G74" i="3"/>
  <c r="F74" i="3"/>
  <c r="E74" i="3"/>
  <c r="D74" i="3"/>
  <c r="C74" i="3"/>
  <c r="B74" i="3"/>
  <c r="A74" i="3"/>
  <c r="S73" i="3"/>
  <c r="N73" i="3"/>
  <c r="M73" i="3"/>
  <c r="L73" i="3"/>
  <c r="K73" i="3"/>
  <c r="J73" i="3"/>
  <c r="I73" i="3"/>
  <c r="H73" i="3"/>
  <c r="G73" i="3"/>
  <c r="F73" i="3"/>
  <c r="E73" i="3"/>
  <c r="D73" i="3"/>
  <c r="X73" i="3" s="1"/>
  <c r="C73" i="3"/>
  <c r="Y73" i="3" s="1"/>
  <c r="B73" i="3"/>
  <c r="A73" i="3"/>
  <c r="A72" i="3"/>
  <c r="A71" i="3"/>
  <c r="A70" i="3"/>
  <c r="W69" i="3"/>
  <c r="S69" i="3"/>
  <c r="P69" i="3"/>
  <c r="O69" i="3"/>
  <c r="N69" i="3"/>
  <c r="M69" i="3"/>
  <c r="L69" i="3"/>
  <c r="K69" i="3"/>
  <c r="J69" i="3"/>
  <c r="I69" i="3"/>
  <c r="H69" i="3"/>
  <c r="G69" i="3"/>
  <c r="F69" i="3"/>
  <c r="E69" i="3"/>
  <c r="D69" i="3"/>
  <c r="C69" i="3"/>
  <c r="Y69" i="3" s="1"/>
  <c r="Z69" i="3" s="1"/>
  <c r="B69" i="3"/>
  <c r="A69" i="3"/>
  <c r="W68" i="3"/>
  <c r="S68" i="3"/>
  <c r="P68" i="3"/>
  <c r="O68" i="3"/>
  <c r="N68" i="3"/>
  <c r="M68" i="3"/>
  <c r="L68" i="3"/>
  <c r="K68" i="3"/>
  <c r="J68" i="3"/>
  <c r="I68" i="3"/>
  <c r="H68" i="3"/>
  <c r="G68" i="3"/>
  <c r="F68" i="3"/>
  <c r="E68" i="3"/>
  <c r="D68" i="3"/>
  <c r="C68" i="3"/>
  <c r="Y68" i="3" s="1"/>
  <c r="B68" i="3"/>
  <c r="A68" i="3"/>
  <c r="S67" i="3"/>
  <c r="P67" i="3"/>
  <c r="N67" i="3"/>
  <c r="M67" i="3"/>
  <c r="L67" i="3"/>
  <c r="K67" i="3"/>
  <c r="J67" i="3"/>
  <c r="I67" i="3"/>
  <c r="H67" i="3"/>
  <c r="G67" i="3"/>
  <c r="F67" i="3"/>
  <c r="E67" i="3"/>
  <c r="D67" i="3"/>
  <c r="C67" i="3"/>
  <c r="B67" i="3"/>
  <c r="A67" i="3"/>
  <c r="S66" i="3"/>
  <c r="P66" i="3"/>
  <c r="N66" i="3"/>
  <c r="M66" i="3"/>
  <c r="L66" i="3"/>
  <c r="K66" i="3"/>
  <c r="J66" i="3"/>
  <c r="I66" i="3"/>
  <c r="H66" i="3"/>
  <c r="G66" i="3"/>
  <c r="F66" i="3"/>
  <c r="E66" i="3"/>
  <c r="D66" i="3"/>
  <c r="C66" i="3"/>
  <c r="B66" i="3"/>
  <c r="A66" i="3"/>
  <c r="S65" i="3"/>
  <c r="P65" i="3"/>
  <c r="N65" i="3"/>
  <c r="M65" i="3"/>
  <c r="L65" i="3"/>
  <c r="K65" i="3"/>
  <c r="J65" i="3"/>
  <c r="I65" i="3"/>
  <c r="H65" i="3"/>
  <c r="G65" i="3"/>
  <c r="F65" i="3"/>
  <c r="E65" i="3"/>
  <c r="D65" i="3"/>
  <c r="C65" i="3"/>
  <c r="B65" i="3"/>
  <c r="A65" i="3"/>
  <c r="S64" i="3"/>
  <c r="P64" i="3"/>
  <c r="N64" i="3"/>
  <c r="M64" i="3"/>
  <c r="L64" i="3"/>
  <c r="K64" i="3"/>
  <c r="J64" i="3"/>
  <c r="I64" i="3"/>
  <c r="H64" i="3"/>
  <c r="G64" i="3"/>
  <c r="F64" i="3"/>
  <c r="E64" i="3"/>
  <c r="D64" i="3"/>
  <c r="C64" i="3"/>
  <c r="B64" i="3"/>
  <c r="A64" i="3"/>
  <c r="S63" i="3"/>
  <c r="P63" i="3"/>
  <c r="N63" i="3"/>
  <c r="M63" i="3"/>
  <c r="L63" i="3"/>
  <c r="K63" i="3"/>
  <c r="J63" i="3"/>
  <c r="I63" i="3"/>
  <c r="H63" i="3"/>
  <c r="G63" i="3"/>
  <c r="F63" i="3"/>
  <c r="E63" i="3"/>
  <c r="D63" i="3"/>
  <c r="C63" i="3"/>
  <c r="B63" i="3"/>
  <c r="A63" i="3"/>
  <c r="S62" i="3"/>
  <c r="P62" i="3"/>
  <c r="N62" i="3"/>
  <c r="M62" i="3"/>
  <c r="L62" i="3"/>
  <c r="K62" i="3"/>
  <c r="J62" i="3"/>
  <c r="I62" i="3"/>
  <c r="H62" i="3"/>
  <c r="G62" i="3"/>
  <c r="F62" i="3"/>
  <c r="E62" i="3"/>
  <c r="D62" i="3"/>
  <c r="C62" i="3"/>
  <c r="B62" i="3"/>
  <c r="A62" i="3"/>
  <c r="S61" i="3"/>
  <c r="P61" i="3"/>
  <c r="N61" i="3"/>
  <c r="M61" i="3"/>
  <c r="L61" i="3"/>
  <c r="K61" i="3"/>
  <c r="J61" i="3"/>
  <c r="I61" i="3"/>
  <c r="H61" i="3"/>
  <c r="G61" i="3"/>
  <c r="F61" i="3"/>
  <c r="E61" i="3"/>
  <c r="D61" i="3"/>
  <c r="C61" i="3"/>
  <c r="B61" i="3"/>
  <c r="A61" i="3"/>
  <c r="S60" i="3"/>
  <c r="P60" i="3"/>
  <c r="N60" i="3"/>
  <c r="M60" i="3"/>
  <c r="L60" i="3"/>
  <c r="K60" i="3"/>
  <c r="J60" i="3"/>
  <c r="I60" i="3"/>
  <c r="H60" i="3"/>
  <c r="G60" i="3"/>
  <c r="F60" i="3"/>
  <c r="E60" i="3"/>
  <c r="D60" i="3"/>
  <c r="C60" i="3"/>
  <c r="Y60" i="3" s="1"/>
  <c r="B60" i="3"/>
  <c r="A60" i="3"/>
  <c r="S59" i="3"/>
  <c r="P59" i="3"/>
  <c r="N59" i="3"/>
  <c r="M59" i="3"/>
  <c r="L59" i="3"/>
  <c r="K59" i="3"/>
  <c r="J59" i="3"/>
  <c r="I59" i="3"/>
  <c r="H59" i="3"/>
  <c r="G59" i="3"/>
  <c r="F59" i="3"/>
  <c r="E59" i="3"/>
  <c r="D59" i="3"/>
  <c r="C59" i="3"/>
  <c r="Y59" i="3" s="1"/>
  <c r="B59" i="3"/>
  <c r="A59" i="3"/>
  <c r="S58" i="3"/>
  <c r="P58" i="3"/>
  <c r="N58" i="3"/>
  <c r="M58" i="3"/>
  <c r="L58" i="3"/>
  <c r="K58" i="3"/>
  <c r="J58" i="3"/>
  <c r="I58" i="3"/>
  <c r="H58" i="3"/>
  <c r="G58" i="3"/>
  <c r="F58" i="3"/>
  <c r="E58" i="3"/>
  <c r="D58" i="3"/>
  <c r="C58" i="3"/>
  <c r="Y58" i="3" s="1"/>
  <c r="B58" i="3"/>
  <c r="A58" i="3"/>
  <c r="S57" i="3"/>
  <c r="P57" i="3"/>
  <c r="N57" i="3"/>
  <c r="M57" i="3"/>
  <c r="L57" i="3"/>
  <c r="K57" i="3"/>
  <c r="J57" i="3"/>
  <c r="I57" i="3"/>
  <c r="H57" i="3"/>
  <c r="G57" i="3"/>
  <c r="F57" i="3"/>
  <c r="E57" i="3"/>
  <c r="D57" i="3"/>
  <c r="C57" i="3"/>
  <c r="Y57" i="3" s="1"/>
  <c r="B57" i="3"/>
  <c r="A57" i="3"/>
  <c r="S56" i="3"/>
  <c r="P56" i="3"/>
  <c r="N56" i="3"/>
  <c r="M56" i="3"/>
  <c r="L56" i="3"/>
  <c r="K56" i="3"/>
  <c r="J56" i="3"/>
  <c r="I56" i="3"/>
  <c r="H56" i="3"/>
  <c r="G56" i="3"/>
  <c r="F56" i="3"/>
  <c r="E56" i="3"/>
  <c r="D56" i="3"/>
  <c r="C56" i="3"/>
  <c r="Y56" i="3" s="1"/>
  <c r="B56" i="3"/>
  <c r="A56" i="3"/>
  <c r="S55" i="3"/>
  <c r="P55" i="3"/>
  <c r="N55" i="3"/>
  <c r="M55" i="3"/>
  <c r="L55" i="3"/>
  <c r="K55" i="3"/>
  <c r="J55" i="3"/>
  <c r="I55" i="3"/>
  <c r="H55" i="3"/>
  <c r="G55" i="3"/>
  <c r="F55" i="3"/>
  <c r="E55" i="3"/>
  <c r="D55" i="3"/>
  <c r="C55" i="3"/>
  <c r="B55" i="3"/>
  <c r="A55" i="3"/>
  <c r="S54" i="3"/>
  <c r="P54" i="3"/>
  <c r="N54" i="3"/>
  <c r="M54" i="3"/>
  <c r="L54" i="3"/>
  <c r="K54" i="3"/>
  <c r="J54" i="3"/>
  <c r="I54" i="3"/>
  <c r="H54" i="3"/>
  <c r="G54" i="3"/>
  <c r="F54" i="3"/>
  <c r="E54" i="3"/>
  <c r="D54" i="3"/>
  <c r="C54" i="3"/>
  <c r="B54" i="3"/>
  <c r="A54" i="3"/>
  <c r="S53" i="3"/>
  <c r="P53" i="3"/>
  <c r="N53" i="3"/>
  <c r="M53" i="3"/>
  <c r="L53" i="3"/>
  <c r="K53" i="3"/>
  <c r="J53" i="3"/>
  <c r="I53" i="3"/>
  <c r="H53" i="3"/>
  <c r="G53" i="3"/>
  <c r="F53" i="3"/>
  <c r="E53" i="3"/>
  <c r="D53" i="3"/>
  <c r="C53" i="3"/>
  <c r="B53" i="3"/>
  <c r="A53" i="3"/>
  <c r="S52" i="3"/>
  <c r="P52" i="3"/>
  <c r="N52" i="3"/>
  <c r="M52" i="3"/>
  <c r="L52" i="3"/>
  <c r="K52" i="3"/>
  <c r="J52" i="3"/>
  <c r="I52" i="3"/>
  <c r="H52" i="3"/>
  <c r="G52" i="3"/>
  <c r="F52" i="3"/>
  <c r="E52" i="3"/>
  <c r="D52" i="3"/>
  <c r="C52" i="3"/>
  <c r="B52" i="3"/>
  <c r="A52" i="3"/>
  <c r="S51" i="3"/>
  <c r="P51" i="3"/>
  <c r="N51" i="3"/>
  <c r="M51" i="3"/>
  <c r="L51" i="3"/>
  <c r="K51" i="3"/>
  <c r="J51" i="3"/>
  <c r="I51" i="3"/>
  <c r="H51" i="3"/>
  <c r="G51" i="3"/>
  <c r="F51" i="3"/>
  <c r="E51" i="3"/>
  <c r="D51" i="3"/>
  <c r="C51" i="3"/>
  <c r="B51" i="3"/>
  <c r="A51" i="3"/>
  <c r="S50" i="3"/>
  <c r="P50" i="3"/>
  <c r="N50" i="3"/>
  <c r="M50" i="3"/>
  <c r="L50" i="3"/>
  <c r="K50" i="3"/>
  <c r="J50" i="3"/>
  <c r="I50" i="3"/>
  <c r="H50" i="3"/>
  <c r="G50" i="3"/>
  <c r="F50" i="3"/>
  <c r="E50" i="3"/>
  <c r="D50" i="3"/>
  <c r="C50" i="3"/>
  <c r="B50" i="3"/>
  <c r="A50" i="3"/>
  <c r="S49" i="3"/>
  <c r="P49" i="3"/>
  <c r="N49" i="3"/>
  <c r="M49" i="3"/>
  <c r="L49" i="3"/>
  <c r="K49" i="3"/>
  <c r="J49" i="3"/>
  <c r="I49" i="3"/>
  <c r="H49" i="3"/>
  <c r="G49" i="3"/>
  <c r="F49" i="3"/>
  <c r="E49" i="3"/>
  <c r="D49" i="3"/>
  <c r="C49" i="3"/>
  <c r="B49" i="3"/>
  <c r="A49" i="3"/>
  <c r="S48" i="3"/>
  <c r="P48" i="3"/>
  <c r="N48" i="3"/>
  <c r="M48" i="3"/>
  <c r="L48" i="3"/>
  <c r="K48" i="3"/>
  <c r="J48" i="3"/>
  <c r="I48" i="3"/>
  <c r="H48" i="3"/>
  <c r="G48" i="3"/>
  <c r="F48" i="3"/>
  <c r="E48" i="3"/>
  <c r="D48" i="3"/>
  <c r="C48" i="3"/>
  <c r="Y48" i="3" s="1"/>
  <c r="B48" i="3"/>
  <c r="A48" i="3"/>
  <c r="S47" i="3"/>
  <c r="P47" i="3"/>
  <c r="N47" i="3"/>
  <c r="M47" i="3"/>
  <c r="L47" i="3"/>
  <c r="K47" i="3"/>
  <c r="J47" i="3"/>
  <c r="I47" i="3"/>
  <c r="H47" i="3"/>
  <c r="G47" i="3"/>
  <c r="F47" i="3"/>
  <c r="E47" i="3"/>
  <c r="D47" i="3"/>
  <c r="C47" i="3"/>
  <c r="Y47" i="3" s="1"/>
  <c r="B47" i="3"/>
  <c r="A47" i="3"/>
  <c r="S46" i="3"/>
  <c r="P46" i="3"/>
  <c r="N46" i="3"/>
  <c r="M46" i="3"/>
  <c r="L46" i="3"/>
  <c r="K46" i="3"/>
  <c r="J46" i="3"/>
  <c r="I46" i="3"/>
  <c r="H46" i="3"/>
  <c r="G46" i="3"/>
  <c r="F46" i="3"/>
  <c r="E46" i="3"/>
  <c r="D46" i="3"/>
  <c r="C46" i="3"/>
  <c r="Y46" i="3" s="1"/>
  <c r="B46" i="3"/>
  <c r="A46" i="3"/>
  <c r="S45" i="3"/>
  <c r="P45" i="3"/>
  <c r="N45" i="3"/>
  <c r="M45" i="3"/>
  <c r="L45" i="3"/>
  <c r="K45" i="3"/>
  <c r="J45" i="3"/>
  <c r="I45" i="3"/>
  <c r="H45" i="3"/>
  <c r="G45" i="3"/>
  <c r="F45" i="3"/>
  <c r="E45" i="3"/>
  <c r="D45" i="3"/>
  <c r="C45" i="3"/>
  <c r="Y45" i="3" s="1"/>
  <c r="B45" i="3"/>
  <c r="A45" i="3"/>
  <c r="S44" i="3"/>
  <c r="P44" i="3"/>
  <c r="N44" i="3"/>
  <c r="M44" i="3"/>
  <c r="L44" i="3"/>
  <c r="K44" i="3"/>
  <c r="J44" i="3"/>
  <c r="I44" i="3"/>
  <c r="H44" i="3"/>
  <c r="G44" i="3"/>
  <c r="F44" i="3"/>
  <c r="E44" i="3"/>
  <c r="D44" i="3"/>
  <c r="C44" i="3"/>
  <c r="Y44" i="3" s="1"/>
  <c r="B44" i="3"/>
  <c r="A44" i="3"/>
  <c r="S43" i="3"/>
  <c r="P43" i="3"/>
  <c r="N43" i="3"/>
  <c r="M43" i="3"/>
  <c r="L43" i="3"/>
  <c r="K43" i="3"/>
  <c r="J43" i="3"/>
  <c r="I43" i="3"/>
  <c r="H43" i="3"/>
  <c r="G43" i="3"/>
  <c r="F43" i="3"/>
  <c r="E43" i="3"/>
  <c r="D43" i="3"/>
  <c r="C43" i="3"/>
  <c r="B43" i="3"/>
  <c r="A43" i="3"/>
  <c r="S42" i="3"/>
  <c r="P42" i="3"/>
  <c r="N42" i="3"/>
  <c r="M42" i="3"/>
  <c r="L42" i="3"/>
  <c r="K42" i="3"/>
  <c r="J42" i="3"/>
  <c r="I42" i="3"/>
  <c r="H42" i="3"/>
  <c r="G42" i="3"/>
  <c r="F42" i="3"/>
  <c r="E42" i="3"/>
  <c r="D42" i="3"/>
  <c r="C42" i="3"/>
  <c r="B42" i="3"/>
  <c r="A42" i="3"/>
  <c r="S41" i="3"/>
  <c r="P41" i="3"/>
  <c r="N41" i="3"/>
  <c r="M41" i="3"/>
  <c r="L41" i="3"/>
  <c r="K41" i="3"/>
  <c r="J41" i="3"/>
  <c r="I41" i="3"/>
  <c r="H41" i="3"/>
  <c r="G41" i="3"/>
  <c r="F41" i="3"/>
  <c r="E41" i="3"/>
  <c r="D41" i="3"/>
  <c r="C41" i="3"/>
  <c r="B41" i="3"/>
  <c r="A41" i="3"/>
  <c r="S40" i="3"/>
  <c r="P40" i="3"/>
  <c r="N40" i="3"/>
  <c r="M40" i="3"/>
  <c r="L40" i="3"/>
  <c r="K40" i="3"/>
  <c r="J40" i="3"/>
  <c r="I40" i="3"/>
  <c r="H40" i="3"/>
  <c r="G40" i="3"/>
  <c r="F40" i="3"/>
  <c r="E40" i="3"/>
  <c r="D40" i="3"/>
  <c r="C40" i="3"/>
  <c r="B40" i="3"/>
  <c r="A40" i="3"/>
  <c r="S39" i="3"/>
  <c r="P39" i="3"/>
  <c r="N39" i="3"/>
  <c r="M39" i="3"/>
  <c r="L39" i="3"/>
  <c r="K39" i="3"/>
  <c r="J39" i="3"/>
  <c r="I39" i="3"/>
  <c r="H39" i="3"/>
  <c r="G39" i="3"/>
  <c r="F39" i="3"/>
  <c r="E39" i="3"/>
  <c r="D39" i="3"/>
  <c r="C39" i="3"/>
  <c r="B39" i="3"/>
  <c r="A39" i="3"/>
  <c r="S38" i="3"/>
  <c r="P38" i="3"/>
  <c r="N38" i="3"/>
  <c r="M38" i="3"/>
  <c r="L38" i="3"/>
  <c r="K38" i="3"/>
  <c r="J38" i="3"/>
  <c r="I38" i="3"/>
  <c r="H38" i="3"/>
  <c r="G38" i="3"/>
  <c r="F38" i="3"/>
  <c r="E38" i="3"/>
  <c r="D38" i="3"/>
  <c r="C38" i="3"/>
  <c r="B38" i="3"/>
  <c r="A38" i="3"/>
  <c r="S37" i="3"/>
  <c r="P37" i="3"/>
  <c r="N37" i="3"/>
  <c r="M37" i="3"/>
  <c r="L37" i="3"/>
  <c r="K37" i="3"/>
  <c r="J37" i="3"/>
  <c r="I37" i="3"/>
  <c r="H37" i="3"/>
  <c r="G37" i="3"/>
  <c r="F37" i="3"/>
  <c r="E37" i="3"/>
  <c r="D37" i="3"/>
  <c r="C37" i="3"/>
  <c r="B37" i="3"/>
  <c r="A37" i="3"/>
  <c r="S36" i="3"/>
  <c r="P36" i="3"/>
  <c r="N36" i="3"/>
  <c r="M36" i="3"/>
  <c r="L36" i="3"/>
  <c r="K36" i="3"/>
  <c r="J36" i="3"/>
  <c r="I36" i="3"/>
  <c r="H36" i="3"/>
  <c r="G36" i="3"/>
  <c r="F36" i="3"/>
  <c r="E36" i="3"/>
  <c r="D36" i="3"/>
  <c r="C36" i="3"/>
  <c r="Y36" i="3" s="1"/>
  <c r="B36" i="3"/>
  <c r="A36" i="3"/>
  <c r="S35" i="3"/>
  <c r="P35" i="3"/>
  <c r="N35" i="3"/>
  <c r="M35" i="3"/>
  <c r="L35" i="3"/>
  <c r="K35" i="3"/>
  <c r="J35" i="3"/>
  <c r="I35" i="3"/>
  <c r="H35" i="3"/>
  <c r="G35" i="3"/>
  <c r="F35" i="3"/>
  <c r="E35" i="3"/>
  <c r="D35" i="3"/>
  <c r="C35" i="3"/>
  <c r="Y35" i="3" s="1"/>
  <c r="B35" i="3"/>
  <c r="A35" i="3"/>
  <c r="S34" i="3"/>
  <c r="P34" i="3"/>
  <c r="N34" i="3"/>
  <c r="M34" i="3"/>
  <c r="L34" i="3"/>
  <c r="K34" i="3"/>
  <c r="J34" i="3"/>
  <c r="I34" i="3"/>
  <c r="H34" i="3"/>
  <c r="G34" i="3"/>
  <c r="F34" i="3"/>
  <c r="E34" i="3"/>
  <c r="D34" i="3"/>
  <c r="C34" i="3"/>
  <c r="Y34" i="3" s="1"/>
  <c r="B34" i="3"/>
  <c r="A34" i="3"/>
  <c r="S33" i="3"/>
  <c r="P33" i="3"/>
  <c r="N33" i="3"/>
  <c r="M33" i="3"/>
  <c r="L33" i="3"/>
  <c r="K33" i="3"/>
  <c r="J33" i="3"/>
  <c r="I33" i="3"/>
  <c r="H33" i="3"/>
  <c r="G33" i="3"/>
  <c r="F33" i="3"/>
  <c r="E33" i="3"/>
  <c r="D33" i="3"/>
  <c r="C33" i="3"/>
  <c r="Y33" i="3" s="1"/>
  <c r="B33" i="3"/>
  <c r="A33" i="3"/>
  <c r="S32" i="3"/>
  <c r="P32" i="3"/>
  <c r="N32" i="3"/>
  <c r="M32" i="3"/>
  <c r="L32" i="3"/>
  <c r="K32" i="3"/>
  <c r="J32" i="3"/>
  <c r="I32" i="3"/>
  <c r="H32" i="3"/>
  <c r="G32" i="3"/>
  <c r="F32" i="3"/>
  <c r="E32" i="3"/>
  <c r="D32" i="3"/>
  <c r="C32" i="3"/>
  <c r="Y32" i="3" s="1"/>
  <c r="B32" i="3"/>
  <c r="A32" i="3"/>
  <c r="S31" i="3"/>
  <c r="P31" i="3"/>
  <c r="N31" i="3"/>
  <c r="M31" i="3"/>
  <c r="L31" i="3"/>
  <c r="K31" i="3"/>
  <c r="J31" i="3"/>
  <c r="I31" i="3"/>
  <c r="H31" i="3"/>
  <c r="G31" i="3"/>
  <c r="F31" i="3"/>
  <c r="E31" i="3"/>
  <c r="D31" i="3"/>
  <c r="C31" i="3"/>
  <c r="B31" i="3"/>
  <c r="A31" i="3"/>
  <c r="S30" i="3"/>
  <c r="P30" i="3"/>
  <c r="N30" i="3"/>
  <c r="M30" i="3"/>
  <c r="L30" i="3"/>
  <c r="K30" i="3"/>
  <c r="J30" i="3"/>
  <c r="I30" i="3"/>
  <c r="H30" i="3"/>
  <c r="G30" i="3"/>
  <c r="F30" i="3"/>
  <c r="E30" i="3"/>
  <c r="D30" i="3"/>
  <c r="C30" i="3"/>
  <c r="B30" i="3"/>
  <c r="A30" i="3"/>
  <c r="S29" i="3"/>
  <c r="N29" i="3"/>
  <c r="M29" i="3"/>
  <c r="L29" i="3"/>
  <c r="K29" i="3"/>
  <c r="J29" i="3"/>
  <c r="I29" i="3"/>
  <c r="H29" i="3"/>
  <c r="G29" i="3"/>
  <c r="F29" i="3"/>
  <c r="E29" i="3"/>
  <c r="D29" i="3"/>
  <c r="C29" i="3"/>
  <c r="B29" i="3"/>
  <c r="A29" i="3"/>
  <c r="S28" i="3"/>
  <c r="N28" i="3"/>
  <c r="M28" i="3"/>
  <c r="L28" i="3"/>
  <c r="K28" i="3"/>
  <c r="J28" i="3"/>
  <c r="I28" i="3"/>
  <c r="H28" i="3"/>
  <c r="G28" i="3"/>
  <c r="F28" i="3"/>
  <c r="E28" i="3"/>
  <c r="D28" i="3"/>
  <c r="C28" i="3"/>
  <c r="B28" i="3"/>
  <c r="A28" i="3"/>
  <c r="S27" i="3"/>
  <c r="P27" i="3"/>
  <c r="N27" i="3"/>
  <c r="M27" i="3"/>
  <c r="L27" i="3"/>
  <c r="K27" i="3"/>
  <c r="J27" i="3"/>
  <c r="I27" i="3"/>
  <c r="H27" i="3"/>
  <c r="G27" i="3"/>
  <c r="F27" i="3"/>
  <c r="E27" i="3"/>
  <c r="D27" i="3"/>
  <c r="C27" i="3"/>
  <c r="B27" i="3"/>
  <c r="A27" i="3"/>
  <c r="S26" i="3"/>
  <c r="P26" i="3"/>
  <c r="N26" i="3"/>
  <c r="M26" i="3"/>
  <c r="L26" i="3"/>
  <c r="K26" i="3"/>
  <c r="J26" i="3"/>
  <c r="I26" i="3"/>
  <c r="H26" i="3"/>
  <c r="G26" i="3"/>
  <c r="F26" i="3"/>
  <c r="E26" i="3"/>
  <c r="D26" i="3"/>
  <c r="C26" i="3"/>
  <c r="B26" i="3"/>
  <c r="A26" i="3"/>
  <c r="S25" i="3"/>
  <c r="P25" i="3"/>
  <c r="N25" i="3"/>
  <c r="M25" i="3"/>
  <c r="L25" i="3"/>
  <c r="K25" i="3"/>
  <c r="J25" i="3"/>
  <c r="I25" i="3"/>
  <c r="H25" i="3"/>
  <c r="G25" i="3"/>
  <c r="F25" i="3"/>
  <c r="E25" i="3"/>
  <c r="D25" i="3"/>
  <c r="C25" i="3"/>
  <c r="Y25" i="3" s="1"/>
  <c r="B25" i="3"/>
  <c r="A25" i="3"/>
  <c r="S24" i="3"/>
  <c r="P24" i="3"/>
  <c r="N24" i="3"/>
  <c r="M24" i="3"/>
  <c r="L24" i="3"/>
  <c r="K24" i="3"/>
  <c r="J24" i="3"/>
  <c r="I24" i="3"/>
  <c r="H24" i="3"/>
  <c r="G24" i="3"/>
  <c r="F24" i="3"/>
  <c r="E24" i="3"/>
  <c r="D24" i="3"/>
  <c r="C24" i="3"/>
  <c r="Y24" i="3" s="1"/>
  <c r="B24" i="3"/>
  <c r="A24" i="3"/>
  <c r="S23" i="3"/>
  <c r="P23" i="3"/>
  <c r="N23" i="3"/>
  <c r="M23" i="3"/>
  <c r="L23" i="3"/>
  <c r="K23" i="3"/>
  <c r="J23" i="3"/>
  <c r="I23" i="3"/>
  <c r="H23" i="3"/>
  <c r="G23" i="3"/>
  <c r="F23" i="3"/>
  <c r="E23" i="3"/>
  <c r="D23" i="3"/>
  <c r="C23" i="3"/>
  <c r="Y23" i="3" s="1"/>
  <c r="B23" i="3"/>
  <c r="A23" i="3"/>
  <c r="S22" i="3"/>
  <c r="P22" i="3"/>
  <c r="N22" i="3"/>
  <c r="M22" i="3"/>
  <c r="L22" i="3"/>
  <c r="K22" i="3"/>
  <c r="J22" i="3"/>
  <c r="I22" i="3"/>
  <c r="H22" i="3"/>
  <c r="G22" i="3"/>
  <c r="F22" i="3"/>
  <c r="E22" i="3"/>
  <c r="D22" i="3"/>
  <c r="C22" i="3"/>
  <c r="Y22" i="3" s="1"/>
  <c r="B22" i="3"/>
  <c r="A22" i="3"/>
  <c r="S21" i="3"/>
  <c r="P21" i="3"/>
  <c r="N21" i="3"/>
  <c r="M21" i="3"/>
  <c r="L21" i="3"/>
  <c r="K21" i="3"/>
  <c r="J21" i="3"/>
  <c r="I21" i="3"/>
  <c r="H21" i="3"/>
  <c r="G21" i="3"/>
  <c r="F21" i="3"/>
  <c r="E21" i="3"/>
  <c r="D21" i="3"/>
  <c r="C21" i="3"/>
  <c r="Y21" i="3" s="1"/>
  <c r="B21" i="3"/>
  <c r="A21" i="3"/>
  <c r="S20" i="3"/>
  <c r="R20" i="3"/>
  <c r="P20" i="3"/>
  <c r="N20" i="3"/>
  <c r="M20" i="3"/>
  <c r="L20" i="3"/>
  <c r="K20" i="3"/>
  <c r="J20" i="3"/>
  <c r="I20" i="3"/>
  <c r="H20" i="3"/>
  <c r="G20" i="3"/>
  <c r="F20" i="3"/>
  <c r="E20" i="3"/>
  <c r="D20" i="3"/>
  <c r="C20" i="3"/>
  <c r="Y20" i="3" s="1"/>
  <c r="B20" i="3"/>
  <c r="A20" i="3"/>
  <c r="S19" i="3"/>
  <c r="R19" i="3"/>
  <c r="P19" i="3"/>
  <c r="N19" i="3"/>
  <c r="M19" i="3"/>
  <c r="L19" i="3"/>
  <c r="K19" i="3"/>
  <c r="J19" i="3"/>
  <c r="I19" i="3"/>
  <c r="H19" i="3"/>
  <c r="G19" i="3"/>
  <c r="F19" i="3"/>
  <c r="E19" i="3"/>
  <c r="D19" i="3"/>
  <c r="C19" i="3"/>
  <c r="B19" i="3"/>
  <c r="A19" i="3"/>
  <c r="S18" i="3"/>
  <c r="R18" i="3"/>
  <c r="P18" i="3"/>
  <c r="N18" i="3"/>
  <c r="M18" i="3"/>
  <c r="L18" i="3"/>
  <c r="K18" i="3"/>
  <c r="J18" i="3"/>
  <c r="I18" i="3"/>
  <c r="H18" i="3"/>
  <c r="G18" i="3"/>
  <c r="F18" i="3"/>
  <c r="E18" i="3"/>
  <c r="D18" i="3"/>
  <c r="C18" i="3"/>
  <c r="B18" i="3"/>
  <c r="A18" i="3"/>
  <c r="S17" i="3"/>
  <c r="N17" i="3"/>
  <c r="M17" i="3"/>
  <c r="L17" i="3"/>
  <c r="K17" i="3"/>
  <c r="J17" i="3"/>
  <c r="I17" i="3"/>
  <c r="H17" i="3"/>
  <c r="G17" i="3"/>
  <c r="F17" i="3"/>
  <c r="E17" i="3"/>
  <c r="D17" i="3"/>
  <c r="C17" i="3"/>
  <c r="B17" i="3"/>
  <c r="A17" i="3"/>
  <c r="S16" i="3"/>
  <c r="N16" i="3"/>
  <c r="M16" i="3"/>
  <c r="L16" i="3"/>
  <c r="K16" i="3"/>
  <c r="J16" i="3"/>
  <c r="I16" i="3"/>
  <c r="H16" i="3"/>
  <c r="G16" i="3"/>
  <c r="F16" i="3"/>
  <c r="E16" i="3"/>
  <c r="D16" i="3"/>
  <c r="C16" i="3"/>
  <c r="B16" i="3"/>
  <c r="A16" i="3"/>
  <c r="S15" i="3"/>
  <c r="R15" i="3"/>
  <c r="N15" i="3"/>
  <c r="M15" i="3"/>
  <c r="L15" i="3"/>
  <c r="K15" i="3"/>
  <c r="J15" i="3"/>
  <c r="I15" i="3"/>
  <c r="H15" i="3"/>
  <c r="G15" i="3"/>
  <c r="F15" i="3"/>
  <c r="E15" i="3"/>
  <c r="D15" i="3"/>
  <c r="C15" i="3"/>
  <c r="B15" i="3"/>
  <c r="A15" i="3"/>
  <c r="S14" i="3"/>
  <c r="R14" i="3"/>
  <c r="N14" i="3"/>
  <c r="M14" i="3"/>
  <c r="L14" i="3"/>
  <c r="K14" i="3"/>
  <c r="J14" i="3"/>
  <c r="I14" i="3"/>
  <c r="H14" i="3"/>
  <c r="G14" i="3"/>
  <c r="F14" i="3"/>
  <c r="E14" i="3"/>
  <c r="D14" i="3"/>
  <c r="C14" i="3"/>
  <c r="B14" i="3"/>
  <c r="A14" i="3"/>
  <c r="S13" i="3"/>
  <c r="R13" i="3"/>
  <c r="N13" i="3"/>
  <c r="M13" i="3"/>
  <c r="L13" i="3"/>
  <c r="K13" i="3"/>
  <c r="J13" i="3"/>
  <c r="I13" i="3"/>
  <c r="H13" i="3"/>
  <c r="G13" i="3"/>
  <c r="F13" i="3"/>
  <c r="E13" i="3"/>
  <c r="D13" i="3"/>
  <c r="C13" i="3"/>
  <c r="B13" i="3"/>
  <c r="A13" i="3"/>
  <c r="S12" i="3"/>
  <c r="R12" i="3"/>
  <c r="N12" i="3"/>
  <c r="M12" i="3"/>
  <c r="L12" i="3"/>
  <c r="K12" i="3"/>
  <c r="J12" i="3"/>
  <c r="I12" i="3"/>
  <c r="H12" i="3"/>
  <c r="G12" i="3"/>
  <c r="F12" i="3"/>
  <c r="E12" i="3"/>
  <c r="D12" i="3"/>
  <c r="C12" i="3"/>
  <c r="B12" i="3"/>
  <c r="A12" i="3"/>
  <c r="S11" i="3"/>
  <c r="R11" i="3"/>
  <c r="N11" i="3"/>
  <c r="M11" i="3"/>
  <c r="L11" i="3"/>
  <c r="K11" i="3"/>
  <c r="J11" i="3"/>
  <c r="I11" i="3"/>
  <c r="H11" i="3"/>
  <c r="G11" i="3"/>
  <c r="F11" i="3"/>
  <c r="E11" i="3"/>
  <c r="D11" i="3"/>
  <c r="C11" i="3"/>
  <c r="Y11" i="3" s="1"/>
  <c r="B11" i="3"/>
  <c r="A11" i="3"/>
  <c r="S10" i="3"/>
  <c r="R10" i="3"/>
  <c r="N10" i="3"/>
  <c r="M10" i="3"/>
  <c r="L10" i="3"/>
  <c r="K10" i="3"/>
  <c r="J10" i="3"/>
  <c r="I10" i="3"/>
  <c r="H10" i="3"/>
  <c r="G10" i="3"/>
  <c r="F10" i="3"/>
  <c r="E10" i="3"/>
  <c r="D10" i="3"/>
  <c r="C10" i="3"/>
  <c r="Y10" i="3" s="1"/>
  <c r="B10" i="3"/>
  <c r="A10" i="3"/>
  <c r="S9" i="3"/>
  <c r="R9" i="3"/>
  <c r="N9" i="3"/>
  <c r="M9" i="3"/>
  <c r="L9" i="3"/>
  <c r="K9" i="3"/>
  <c r="J9" i="3"/>
  <c r="I9" i="3"/>
  <c r="H9" i="3"/>
  <c r="G9" i="3"/>
  <c r="F9" i="3"/>
  <c r="E9" i="3"/>
  <c r="D9" i="3"/>
  <c r="C9" i="3"/>
  <c r="Y9" i="3" s="1"/>
  <c r="B9" i="3"/>
  <c r="A9" i="3"/>
  <c r="S8" i="3"/>
  <c r="R8" i="3"/>
  <c r="N8" i="3"/>
  <c r="M8" i="3"/>
  <c r="L8" i="3"/>
  <c r="K8" i="3"/>
  <c r="J8" i="3"/>
  <c r="I8" i="3"/>
  <c r="H8" i="3"/>
  <c r="G8" i="3"/>
  <c r="F8" i="3"/>
  <c r="E8" i="3"/>
  <c r="D8" i="3"/>
  <c r="C8" i="3"/>
  <c r="Y8" i="3" s="1"/>
  <c r="B8" i="3"/>
  <c r="A8" i="3"/>
  <c r="S7" i="3"/>
  <c r="R7" i="3"/>
  <c r="N7" i="3"/>
  <c r="M7" i="3"/>
  <c r="L7" i="3"/>
  <c r="K7" i="3"/>
  <c r="J7" i="3"/>
  <c r="I7" i="3"/>
  <c r="H7" i="3"/>
  <c r="G7" i="3"/>
  <c r="F7" i="3"/>
  <c r="E7" i="3"/>
  <c r="D7" i="3"/>
  <c r="C7" i="3"/>
  <c r="B7" i="3"/>
  <c r="A7" i="3"/>
  <c r="S6" i="3"/>
  <c r="R6" i="3"/>
  <c r="N6" i="3"/>
  <c r="M6" i="3"/>
  <c r="L6" i="3"/>
  <c r="K6" i="3"/>
  <c r="J6" i="3"/>
  <c r="I6" i="3"/>
  <c r="H6" i="3"/>
  <c r="G6" i="3"/>
  <c r="F6" i="3"/>
  <c r="E6" i="3"/>
  <c r="D6" i="3"/>
  <c r="C6" i="3"/>
  <c r="B6" i="3"/>
  <c r="A6" i="3"/>
  <c r="A5" i="3"/>
  <c r="X209" i="3" l="1"/>
  <c r="X210" i="3"/>
  <c r="Z21" i="3"/>
  <c r="Z22" i="3"/>
  <c r="Z23" i="3"/>
  <c r="Z24" i="3"/>
  <c r="Z25" i="3"/>
  <c r="Z104" i="3"/>
  <c r="Z108" i="3"/>
  <c r="Z116" i="3"/>
  <c r="Z120" i="3"/>
  <c r="Z128" i="3"/>
  <c r="Z132" i="3"/>
  <c r="Z144" i="3"/>
  <c r="Z152" i="3"/>
  <c r="Z156" i="3"/>
  <c r="X21" i="3"/>
  <c r="X22" i="3"/>
  <c r="X23" i="3"/>
  <c r="X24" i="3"/>
  <c r="X25" i="3"/>
  <c r="X26" i="3"/>
  <c r="X27" i="3"/>
  <c r="X28" i="3"/>
  <c r="X69" i="3"/>
  <c r="X74" i="3"/>
  <c r="X78" i="3"/>
  <c r="X81" i="3"/>
  <c r="X83" i="3"/>
  <c r="X85" i="3"/>
  <c r="X88" i="3"/>
  <c r="X92" i="3"/>
  <c r="X96" i="3"/>
  <c r="X100" i="3"/>
  <c r="X104" i="3"/>
  <c r="X108" i="3"/>
  <c r="X112" i="3"/>
  <c r="X116" i="3"/>
  <c r="X120" i="3"/>
  <c r="X124" i="3"/>
  <c r="X128" i="3"/>
  <c r="X132" i="3"/>
  <c r="X136" i="3"/>
  <c r="X140" i="3"/>
  <c r="X144" i="3"/>
  <c r="X148" i="3"/>
  <c r="X152" i="3"/>
  <c r="X156" i="3"/>
  <c r="X160" i="3"/>
  <c r="X211" i="3"/>
  <c r="X215" i="3"/>
  <c r="X219" i="3"/>
  <c r="X6" i="3"/>
  <c r="X7" i="3"/>
  <c r="X8" i="3"/>
  <c r="X9" i="3"/>
  <c r="X10" i="3"/>
  <c r="X11" i="3"/>
  <c r="X12" i="3"/>
  <c r="X13" i="3"/>
  <c r="X14" i="3"/>
  <c r="X15" i="3"/>
  <c r="X16" i="3"/>
  <c r="X20" i="3"/>
  <c r="Y26" i="3"/>
  <c r="Z26" i="3" s="1"/>
  <c r="Y27" i="3"/>
  <c r="Z27" i="3" s="1"/>
  <c r="Y28" i="3"/>
  <c r="Z28" i="3" s="1"/>
  <c r="X29" i="3"/>
  <c r="Y74" i="3"/>
  <c r="Z74" i="3" s="1"/>
  <c r="X77" i="3"/>
  <c r="Y78" i="3"/>
  <c r="Z78" i="3" s="1"/>
  <c r="Y85" i="3"/>
  <c r="Z85" i="3" s="1"/>
  <c r="X87" i="3"/>
  <c r="Y88" i="3"/>
  <c r="Z88" i="3" s="1"/>
  <c r="X91" i="3"/>
  <c r="X95" i="3"/>
  <c r="X99" i="3"/>
  <c r="Y100" i="3"/>
  <c r="Z100" i="3" s="1"/>
  <c r="X103" i="3"/>
  <c r="X107" i="3"/>
  <c r="X111" i="3"/>
  <c r="Y112" i="3"/>
  <c r="Z112" i="3" s="1"/>
  <c r="X115" i="3"/>
  <c r="X119" i="3"/>
  <c r="X123" i="3"/>
  <c r="Y124" i="3"/>
  <c r="Z124" i="3" s="1"/>
  <c r="X127" i="3"/>
  <c r="X131" i="3"/>
  <c r="X135" i="3"/>
  <c r="Y136" i="3"/>
  <c r="Z136" i="3" s="1"/>
  <c r="X139" i="3"/>
  <c r="Y140" i="3"/>
  <c r="Z140" i="3" s="1"/>
  <c r="X141" i="3"/>
  <c r="X145" i="3"/>
  <c r="Y148" i="3"/>
  <c r="Z148" i="3" s="1"/>
  <c r="X149" i="3"/>
  <c r="X153" i="3"/>
  <c r="X157" i="3"/>
  <c r="Y160" i="3"/>
  <c r="Z160" i="3" s="1"/>
  <c r="X161" i="3"/>
  <c r="Y211" i="3"/>
  <c r="Z211" i="3" s="1"/>
  <c r="X212" i="3"/>
  <c r="X216" i="3"/>
  <c r="Y219" i="3"/>
  <c r="Z219" i="3" s="1"/>
  <c r="X220" i="3"/>
  <c r="X18" i="3"/>
  <c r="Z32" i="3"/>
  <c r="Z33" i="3"/>
  <c r="Z34" i="3"/>
  <c r="Z35" i="3"/>
  <c r="Z36" i="3"/>
  <c r="Z44" i="3"/>
  <c r="Z45" i="3"/>
  <c r="Z46" i="3"/>
  <c r="Z47" i="3"/>
  <c r="Z48" i="3"/>
  <c r="Z56" i="3"/>
  <c r="Z57" i="3"/>
  <c r="Z58" i="3"/>
  <c r="Z59" i="3"/>
  <c r="Z60" i="3"/>
  <c r="Z68" i="3"/>
  <c r="Z80" i="3"/>
  <c r="Z82" i="3"/>
  <c r="Z84" i="3"/>
  <c r="Z94" i="3"/>
  <c r="Z106" i="3"/>
  <c r="Z118" i="3"/>
  <c r="Z130" i="3"/>
  <c r="Z142" i="3"/>
  <c r="Z154" i="3"/>
  <c r="Z213" i="3"/>
  <c r="X214" i="3"/>
  <c r="Z217" i="3"/>
  <c r="X218" i="3"/>
  <c r="X17" i="3"/>
  <c r="X19" i="3"/>
  <c r="X30" i="3"/>
  <c r="X31" i="3"/>
  <c r="X32" i="3"/>
  <c r="X33" i="3"/>
  <c r="X34" i="3"/>
  <c r="X35" i="3"/>
  <c r="X36" i="3"/>
  <c r="X37" i="3"/>
  <c r="X38" i="3"/>
  <c r="X39" i="3"/>
  <c r="X40" i="3"/>
  <c r="X41" i="3"/>
  <c r="X42" i="3"/>
  <c r="X43" i="3"/>
  <c r="X44" i="3"/>
  <c r="X45" i="3"/>
  <c r="X46" i="3"/>
  <c r="X47" i="3"/>
  <c r="X48" i="3"/>
  <c r="X49" i="3"/>
  <c r="X50" i="3"/>
  <c r="X51" i="3"/>
  <c r="X52" i="3"/>
  <c r="X53" i="3"/>
  <c r="X54" i="3"/>
  <c r="X55" i="3"/>
  <c r="X56" i="3"/>
  <c r="X57" i="3"/>
  <c r="X58" i="3"/>
  <c r="X59" i="3"/>
  <c r="X60" i="3"/>
  <c r="X61" i="3"/>
  <c r="X62" i="3"/>
  <c r="X63" i="3"/>
  <c r="X64" i="3"/>
  <c r="X65" i="3"/>
  <c r="X66" i="3"/>
  <c r="X67" i="3"/>
  <c r="X68" i="3"/>
  <c r="X76" i="3"/>
  <c r="X80" i="3"/>
  <c r="X82" i="3"/>
  <c r="X84" i="3"/>
  <c r="X86" i="3"/>
  <c r="X90" i="3"/>
  <c r="X94" i="3"/>
  <c r="X98" i="3"/>
  <c r="X102" i="3"/>
  <c r="X106" i="3"/>
  <c r="X110" i="3"/>
  <c r="X114" i="3"/>
  <c r="X118" i="3"/>
  <c r="Z119" i="3"/>
  <c r="X122" i="3"/>
  <c r="X126" i="3"/>
  <c r="X130" i="3"/>
  <c r="Z131" i="3"/>
  <c r="X134" i="3"/>
  <c r="X138" i="3"/>
  <c r="Z141" i="3"/>
  <c r="X142" i="3"/>
  <c r="X146" i="3"/>
  <c r="X150" i="3"/>
  <c r="Z153" i="3"/>
  <c r="X154" i="3"/>
  <c r="X158" i="3"/>
  <c r="X213" i="3"/>
  <c r="X217" i="3"/>
  <c r="X221" i="3"/>
  <c r="Y18" i="3"/>
  <c r="Z18" i="3" s="1"/>
  <c r="Z73" i="3"/>
  <c r="Y75" i="3"/>
  <c r="Z75" i="3" s="1"/>
  <c r="Y79" i="3"/>
  <c r="Z79" i="3" s="1"/>
  <c r="Y89" i="3"/>
  <c r="Z89" i="3" s="1"/>
  <c r="Z93" i="3"/>
  <c r="Y97" i="3"/>
  <c r="Z97" i="3" s="1"/>
  <c r="Y101" i="3"/>
  <c r="Z101" i="3" s="1"/>
  <c r="Z105" i="3"/>
  <c r="Y109" i="3"/>
  <c r="Z109" i="3" s="1"/>
  <c r="Y113" i="3"/>
  <c r="Z113" i="3" s="1"/>
  <c r="Z117" i="3"/>
  <c r="Z121" i="3"/>
  <c r="Y125" i="3"/>
  <c r="Z125" i="3" s="1"/>
  <c r="Z129" i="3"/>
  <c r="Y133" i="3"/>
  <c r="Z133" i="3" s="1"/>
  <c r="Y137" i="3"/>
  <c r="Z137" i="3" s="1"/>
  <c r="Z143" i="3"/>
  <c r="Y147" i="3"/>
  <c r="Z147" i="3" s="1"/>
  <c r="Y151" i="3"/>
  <c r="Z151" i="3" s="1"/>
  <c r="Z155" i="3"/>
  <c r="Y159" i="3"/>
  <c r="Z159" i="3" s="1"/>
  <c r="Y162" i="3"/>
  <c r="Z162" i="3" s="1"/>
  <c r="Y163" i="3"/>
  <c r="Z163" i="3" s="1"/>
  <c r="Z164" i="3"/>
  <c r="Z165" i="3"/>
  <c r="Z166" i="3"/>
  <c r="Z167" i="3"/>
  <c r="Z168" i="3"/>
  <c r="Y169" i="3"/>
  <c r="Z169" i="3" s="1"/>
  <c r="Y170" i="3"/>
  <c r="Z170" i="3" s="1"/>
  <c r="Y171" i="3"/>
  <c r="Z171" i="3" s="1"/>
  <c r="Y172" i="3"/>
  <c r="Z172" i="3" s="1"/>
  <c r="Y173" i="3"/>
  <c r="Z173" i="3" s="1"/>
  <c r="Y174" i="3"/>
  <c r="Z174" i="3" s="1"/>
  <c r="Y175" i="3"/>
  <c r="Z175" i="3" s="1"/>
  <c r="Z176" i="3"/>
  <c r="Z177" i="3"/>
  <c r="Z178" i="3"/>
  <c r="Z179" i="3"/>
  <c r="Z180" i="3"/>
  <c r="Y181" i="3"/>
  <c r="Z181" i="3" s="1"/>
  <c r="Y182" i="3"/>
  <c r="Z182" i="3" s="1"/>
  <c r="Y183" i="3"/>
  <c r="Z183" i="3" s="1"/>
  <c r="Y184" i="3"/>
  <c r="Z184" i="3" s="1"/>
  <c r="Y185" i="3"/>
  <c r="Z185" i="3" s="1"/>
  <c r="Y186" i="3"/>
  <c r="Z186" i="3" s="1"/>
  <c r="Y187" i="3"/>
  <c r="Z187" i="3" s="1"/>
  <c r="Z188" i="3"/>
  <c r="Z189" i="3"/>
  <c r="Z190" i="3"/>
  <c r="Z191" i="3"/>
  <c r="Z192" i="3"/>
  <c r="Y193" i="3"/>
  <c r="Z193" i="3" s="1"/>
  <c r="Y194" i="3"/>
  <c r="Z194" i="3" s="1"/>
  <c r="Y195" i="3"/>
  <c r="Z195" i="3" s="1"/>
  <c r="Y196" i="3"/>
  <c r="Z196" i="3" s="1"/>
  <c r="Y197" i="3"/>
  <c r="Z197" i="3" s="1"/>
  <c r="Y198" i="3"/>
  <c r="Z198" i="3" s="1"/>
  <c r="Y199" i="3"/>
  <c r="Z199" i="3" s="1"/>
  <c r="Z200" i="3"/>
  <c r="Z201" i="3"/>
  <c r="Z202" i="3"/>
  <c r="Z203" i="3"/>
  <c r="Z204" i="3"/>
  <c r="Z205" i="3"/>
  <c r="Y206" i="3"/>
  <c r="Z206" i="3" s="1"/>
  <c r="Y207" i="3"/>
  <c r="Z207" i="3" s="1"/>
  <c r="Y208" i="3"/>
  <c r="Z208" i="3" s="1"/>
  <c r="Y209" i="3"/>
  <c r="Z209" i="3" s="1"/>
  <c r="Y210" i="3"/>
  <c r="Z210" i="3" s="1"/>
  <c r="Z214" i="3"/>
  <c r="Y218" i="3"/>
  <c r="Z218" i="3" s="1"/>
  <c r="Y19" i="3"/>
  <c r="Z19" i="3" s="1"/>
  <c r="Y31" i="3"/>
  <c r="Z31" i="3" s="1"/>
  <c r="Y42" i="3"/>
  <c r="Z42" i="3" s="1"/>
  <c r="Y49" i="3"/>
  <c r="Z49" i="3" s="1"/>
  <c r="Y50" i="3"/>
  <c r="Z50" i="3" s="1"/>
  <c r="Y51" i="3"/>
  <c r="Z51" i="3" s="1"/>
  <c r="Y52" i="3"/>
  <c r="Z52" i="3" s="1"/>
  <c r="Y53" i="3"/>
  <c r="Z53" i="3" s="1"/>
  <c r="Y54" i="3"/>
  <c r="Z54" i="3" s="1"/>
  <c r="Y55" i="3"/>
  <c r="Z55" i="3" s="1"/>
  <c r="Y61" i="3"/>
  <c r="Z61" i="3" s="1"/>
  <c r="Y62" i="3"/>
  <c r="Z62" i="3" s="1"/>
  <c r="Y63" i="3"/>
  <c r="Z63" i="3" s="1"/>
  <c r="Y64" i="3"/>
  <c r="Z64" i="3" s="1"/>
  <c r="Y65" i="3"/>
  <c r="Z65" i="3" s="1"/>
  <c r="Y66" i="3"/>
  <c r="Z66" i="3" s="1"/>
  <c r="Y67" i="3"/>
  <c r="Z67" i="3" s="1"/>
  <c r="Y76" i="3"/>
  <c r="Z76" i="3" s="1"/>
  <c r="Y86" i="3"/>
  <c r="Z86" i="3" s="1"/>
  <c r="Y90" i="3"/>
  <c r="Z90" i="3" s="1"/>
  <c r="Y98" i="3"/>
  <c r="Z98" i="3" s="1"/>
  <c r="Y102" i="3"/>
  <c r="Z102" i="3" s="1"/>
  <c r="Y110" i="3"/>
  <c r="Z110" i="3" s="1"/>
  <c r="Y114" i="3"/>
  <c r="Z114" i="3" s="1"/>
  <c r="Y122" i="3"/>
  <c r="Z122" i="3" s="1"/>
  <c r="Y126" i="3"/>
  <c r="Z126" i="3" s="1"/>
  <c r="Y134" i="3"/>
  <c r="Z134" i="3" s="1"/>
  <c r="Y138" i="3"/>
  <c r="Z138" i="3" s="1"/>
  <c r="Y146" i="3"/>
  <c r="Z146" i="3" s="1"/>
  <c r="Y150" i="3"/>
  <c r="Z150" i="3" s="1"/>
  <c r="Y158" i="3"/>
  <c r="Z158" i="3" s="1"/>
  <c r="Y221" i="3"/>
  <c r="Z221" i="3" s="1"/>
  <c r="Y17" i="3"/>
  <c r="Z17" i="3" s="1"/>
  <c r="Y30" i="3"/>
  <c r="Z30" i="3" s="1"/>
  <c r="Y37" i="3"/>
  <c r="Z37" i="3" s="1"/>
  <c r="Y38" i="3"/>
  <c r="Z38" i="3" s="1"/>
  <c r="Y39" i="3"/>
  <c r="Z39" i="3" s="1"/>
  <c r="Y40" i="3"/>
  <c r="Z40" i="3" s="1"/>
  <c r="Y41" i="3"/>
  <c r="Z41" i="3" s="1"/>
  <c r="Y43" i="3"/>
  <c r="Z43" i="3" s="1"/>
  <c r="Y7" i="3"/>
  <c r="Z7" i="3" s="1"/>
  <c r="Z8" i="3"/>
  <c r="Z9" i="3"/>
  <c r="Z10" i="3"/>
  <c r="Z11" i="3"/>
  <c r="Y12" i="3"/>
  <c r="Z12" i="3" s="1"/>
  <c r="Y13" i="3"/>
  <c r="Z13" i="3" s="1"/>
  <c r="Y14" i="3"/>
  <c r="Z14" i="3" s="1"/>
  <c r="Y15" i="3"/>
  <c r="Z15" i="3" s="1"/>
  <c r="Y16" i="3"/>
  <c r="Z16" i="3" s="1"/>
  <c r="Z20" i="3"/>
  <c r="Y29" i="3"/>
  <c r="Z29" i="3" s="1"/>
  <c r="Y77" i="3"/>
  <c r="Z77" i="3" s="1"/>
  <c r="Y87" i="3"/>
  <c r="Z87" i="3" s="1"/>
  <c r="Y91" i="3"/>
  <c r="Z91" i="3" s="1"/>
  <c r="Z95" i="3"/>
  <c r="Y99" i="3"/>
  <c r="Z99" i="3" s="1"/>
  <c r="Y103" i="3"/>
  <c r="Z103" i="3" s="1"/>
  <c r="Z107" i="3"/>
  <c r="Y111" i="3"/>
  <c r="Z111" i="3" s="1"/>
  <c r="AL23" i="3"/>
  <c r="AH23" i="3"/>
  <c r="AP22" i="3"/>
  <c r="AL22" i="3"/>
  <c r="AH22" i="3"/>
  <c r="AP21" i="3"/>
  <c r="AL21" i="3"/>
  <c r="AH21" i="3"/>
  <c r="AP20" i="3"/>
  <c r="AL20" i="3"/>
  <c r="AH20" i="3"/>
  <c r="AP19" i="3"/>
  <c r="AL19" i="3"/>
  <c r="AH19" i="3"/>
  <c r="AP18" i="3"/>
  <c r="AL18" i="3"/>
  <c r="AH18" i="3"/>
  <c r="AP17" i="3"/>
  <c r="AL17" i="3"/>
  <c r="AH17" i="3"/>
  <c r="AP16" i="3"/>
  <c r="AL16" i="3"/>
  <c r="AH16" i="3"/>
  <c r="AP15" i="3"/>
  <c r="AL15" i="3"/>
  <c r="AH15" i="3"/>
  <c r="AP14" i="3"/>
  <c r="AL14" i="3"/>
  <c r="AH14" i="3"/>
  <c r="AP13" i="3"/>
  <c r="AL13" i="3"/>
  <c r="AH13" i="3"/>
  <c r="AP12" i="3"/>
  <c r="AL12" i="3"/>
  <c r="AH12" i="3"/>
  <c r="AP11" i="3"/>
  <c r="AL11" i="3"/>
  <c r="AH11" i="3"/>
  <c r="AP10" i="3"/>
  <c r="AL10" i="3"/>
  <c r="AH10" i="3"/>
  <c r="AP9" i="3"/>
  <c r="AL9" i="3"/>
  <c r="AH9" i="3"/>
  <c r="AP8" i="3"/>
  <c r="AL8" i="3"/>
  <c r="AH8" i="3"/>
  <c r="AP7" i="3"/>
  <c r="AL7" i="3"/>
  <c r="AH7" i="3"/>
  <c r="AP6" i="3"/>
  <c r="AL6" i="3"/>
  <c r="AH6" i="3"/>
  <c r="AP5" i="3"/>
  <c r="AK23" i="3"/>
  <c r="AG23" i="3"/>
  <c r="AO22" i="3"/>
  <c r="AK22" i="3"/>
  <c r="AG22" i="3"/>
  <c r="AO21" i="3"/>
  <c r="AK21" i="3"/>
  <c r="AG21" i="3"/>
  <c r="AO20" i="3"/>
  <c r="AK20" i="3"/>
  <c r="AG20" i="3"/>
  <c r="AO19" i="3"/>
  <c r="AK19" i="3"/>
  <c r="AG19" i="3"/>
  <c r="AO18" i="3"/>
  <c r="AK18" i="3"/>
  <c r="AG18" i="3"/>
  <c r="AO17" i="3"/>
  <c r="AK17" i="3"/>
  <c r="AG17" i="3"/>
  <c r="AO16" i="3"/>
  <c r="AK16" i="3"/>
  <c r="AG16" i="3"/>
  <c r="AO15" i="3"/>
  <c r="AK15" i="3"/>
  <c r="AG15" i="3"/>
  <c r="AO14" i="3"/>
  <c r="AK14" i="3"/>
  <c r="AG14" i="3"/>
  <c r="AO13" i="3"/>
  <c r="AK13" i="3"/>
  <c r="AG13" i="3"/>
  <c r="AO12" i="3"/>
  <c r="AK12" i="3"/>
  <c r="AG12" i="3"/>
  <c r="AO11" i="3"/>
  <c r="AK11" i="3"/>
  <c r="AG11" i="3"/>
  <c r="AO10" i="3"/>
  <c r="AK10" i="3"/>
  <c r="AG10" i="3"/>
  <c r="AO9" i="3"/>
  <c r="AK9" i="3"/>
  <c r="AG9" i="3"/>
  <c r="AO8" i="3"/>
  <c r="AK8" i="3"/>
  <c r="AG8" i="3"/>
  <c r="AO7" i="3"/>
  <c r="AK7" i="3"/>
  <c r="AG7" i="3"/>
  <c r="AO6" i="3"/>
  <c r="AK6" i="3"/>
  <c r="AG6" i="3"/>
  <c r="AO5" i="3"/>
  <c r="AJ23" i="3"/>
  <c r="AF23" i="3"/>
  <c r="AN22" i="3"/>
  <c r="AJ22" i="3"/>
  <c r="AF22" i="3"/>
  <c r="AN21" i="3"/>
  <c r="AJ21" i="3"/>
  <c r="AF21" i="3"/>
  <c r="AN20" i="3"/>
  <c r="AJ20" i="3"/>
  <c r="AF20" i="3"/>
  <c r="AN19" i="3"/>
  <c r="AJ19" i="3"/>
  <c r="AF19" i="3"/>
  <c r="AN18" i="3"/>
  <c r="AJ18" i="3"/>
  <c r="AF18" i="3"/>
  <c r="AN17" i="3"/>
  <c r="AJ17" i="3"/>
  <c r="AF17" i="3"/>
  <c r="AN16" i="3"/>
  <c r="AJ16" i="3"/>
  <c r="AF16" i="3"/>
  <c r="AN15" i="3"/>
  <c r="AJ15" i="3"/>
  <c r="AF15" i="3"/>
  <c r="AN14" i="3"/>
  <c r="AJ14" i="3"/>
  <c r="AF14" i="3"/>
  <c r="AN13" i="3"/>
  <c r="AJ13" i="3"/>
  <c r="AF13" i="3"/>
  <c r="AN12" i="3"/>
  <c r="AJ12" i="3"/>
  <c r="AF12" i="3"/>
  <c r="AN11" i="3"/>
  <c r="AJ11" i="3"/>
  <c r="AF11" i="3"/>
  <c r="AN10" i="3"/>
  <c r="AJ10" i="3"/>
  <c r="AF10" i="3"/>
  <c r="AN9" i="3"/>
  <c r="AJ9" i="3"/>
  <c r="AF9" i="3"/>
  <c r="AN8" i="3"/>
  <c r="AJ8" i="3"/>
  <c r="AF8" i="3"/>
  <c r="AN7" i="3"/>
  <c r="AJ7" i="3"/>
  <c r="AF7" i="3"/>
  <c r="AN6" i="3"/>
  <c r="AJ6" i="3"/>
  <c r="AF6" i="3"/>
  <c r="AN5" i="3"/>
  <c r="AI23" i="3"/>
  <c r="AE22" i="3"/>
  <c r="AM20" i="3"/>
  <c r="AI19" i="3"/>
  <c r="AE18" i="3"/>
  <c r="AM16" i="3"/>
  <c r="AI15" i="3"/>
  <c r="AE14" i="3"/>
  <c r="AM12" i="3"/>
  <c r="AI11" i="3"/>
  <c r="AE10" i="3"/>
  <c r="AM8" i="3"/>
  <c r="AI7" i="3"/>
  <c r="AE6" i="3"/>
  <c r="AE21" i="3"/>
  <c r="AE13" i="3"/>
  <c r="AI10" i="3"/>
  <c r="AE9" i="3"/>
  <c r="AE23" i="3"/>
  <c r="AM21" i="3"/>
  <c r="AI20" i="3"/>
  <c r="AE19" i="3"/>
  <c r="AM17" i="3"/>
  <c r="AI16" i="3"/>
  <c r="AE15" i="3"/>
  <c r="AM13" i="3"/>
  <c r="AI12" i="3"/>
  <c r="AE11" i="3"/>
  <c r="AM9" i="3"/>
  <c r="AI8" i="3"/>
  <c r="AE7" i="3"/>
  <c r="AM5" i="3"/>
  <c r="AM15" i="3"/>
  <c r="AM7" i="3"/>
  <c r="AM22" i="3"/>
  <c r="AI21" i="3"/>
  <c r="AE20" i="3"/>
  <c r="AM18" i="3"/>
  <c r="AI17" i="3"/>
  <c r="AE16" i="3"/>
  <c r="AM14" i="3"/>
  <c r="AI13" i="3"/>
  <c r="AE12" i="3"/>
  <c r="AM10" i="3"/>
  <c r="AI9" i="3"/>
  <c r="AE8" i="3"/>
  <c r="AM6" i="3"/>
  <c r="AI22" i="3"/>
  <c r="AM19" i="3"/>
  <c r="AI18" i="3"/>
  <c r="AE17" i="3"/>
  <c r="AI14" i="3"/>
  <c r="AM11" i="3"/>
  <c r="AI6" i="3"/>
  <c r="Y115" i="3"/>
  <c r="Z115" i="3" s="1"/>
  <c r="Y123" i="3"/>
  <c r="Z123" i="3" s="1"/>
  <c r="Y127" i="3"/>
  <c r="Z127" i="3" s="1"/>
  <c r="Y135" i="3"/>
  <c r="Z135" i="3" s="1"/>
  <c r="Y139" i="3"/>
  <c r="Z139" i="3" s="1"/>
  <c r="Y145" i="3"/>
  <c r="Z145" i="3" s="1"/>
  <c r="Y149" i="3"/>
  <c r="Z149" i="3" s="1"/>
  <c r="Y157" i="3"/>
  <c r="Z157" i="3" s="1"/>
  <c r="Y161" i="3"/>
  <c r="Z161" i="3" s="1"/>
  <c r="Z212" i="3"/>
  <c r="Z216" i="3"/>
  <c r="Y220" i="3"/>
  <c r="Z220" i="3" s="1"/>
  <c r="Y6" i="3"/>
  <c r="Z6" i="3" s="1"/>
  <c r="U5" i="1"/>
  <c r="T6575" i="1"/>
  <c r="U6575" i="1" s="1"/>
  <c r="T6574" i="1"/>
  <c r="U6574" i="1" s="1"/>
  <c r="T6573" i="1"/>
  <c r="U6573" i="1" s="1"/>
  <c r="T6572" i="1"/>
  <c r="U6572" i="1" s="1"/>
  <c r="T6571" i="1"/>
  <c r="U6571" i="1" s="1"/>
  <c r="T6570" i="1"/>
  <c r="U6570" i="1" s="1"/>
  <c r="T6569" i="1"/>
  <c r="U6569" i="1" s="1"/>
  <c r="T6568" i="1"/>
  <c r="U6568" i="1" s="1"/>
  <c r="T6567" i="1"/>
  <c r="U6567" i="1" s="1"/>
  <c r="T6566" i="1"/>
  <c r="U6566" i="1" s="1"/>
  <c r="T6565" i="1"/>
  <c r="U6565" i="1" s="1"/>
  <c r="T6564" i="1"/>
  <c r="U6564" i="1" s="1"/>
  <c r="T6563" i="1"/>
  <c r="U6563" i="1" s="1"/>
  <c r="T6562" i="1"/>
  <c r="U6562" i="1" s="1"/>
  <c r="T6561" i="1"/>
  <c r="U6561" i="1" s="1"/>
  <c r="T6560" i="1"/>
  <c r="U6560" i="1" s="1"/>
  <c r="T6559" i="1"/>
  <c r="U6559" i="1" s="1"/>
  <c r="T6558" i="1"/>
  <c r="U6558" i="1" s="1"/>
  <c r="T6557" i="1"/>
  <c r="U6557" i="1" s="1"/>
  <c r="T6556" i="1"/>
  <c r="U6556" i="1" s="1"/>
  <c r="T6555" i="1"/>
  <c r="U6555" i="1" s="1"/>
  <c r="T6554" i="1"/>
  <c r="U6554" i="1" s="1"/>
  <c r="T6553" i="1"/>
  <c r="U6553" i="1" s="1"/>
  <c r="T6552" i="1"/>
  <c r="U6552" i="1" s="1"/>
  <c r="T6551" i="1"/>
  <c r="U6551" i="1" s="1"/>
  <c r="T6550" i="1"/>
  <c r="U6550" i="1" s="1"/>
  <c r="T6549" i="1"/>
  <c r="U6549" i="1" s="1"/>
  <c r="T6548" i="1"/>
  <c r="U6548" i="1" s="1"/>
  <c r="T6547" i="1"/>
  <c r="U6547" i="1" s="1"/>
  <c r="T6546" i="1"/>
  <c r="U6546" i="1" s="1"/>
  <c r="T6545" i="1"/>
  <c r="U6545" i="1" s="1"/>
  <c r="T6544" i="1"/>
  <c r="U6544" i="1" s="1"/>
  <c r="T6543" i="1"/>
  <c r="U6543" i="1" s="1"/>
  <c r="T6542" i="1"/>
  <c r="U6542" i="1" s="1"/>
  <c r="T6541" i="1"/>
  <c r="U6541" i="1" s="1"/>
  <c r="T6540" i="1"/>
  <c r="U6540" i="1" s="1"/>
  <c r="T6539" i="1"/>
  <c r="U6539" i="1" s="1"/>
  <c r="T6538" i="1"/>
  <c r="U6538" i="1" s="1"/>
  <c r="T6537" i="1"/>
  <c r="U6537" i="1" s="1"/>
  <c r="T6536" i="1"/>
  <c r="U6536" i="1" s="1"/>
  <c r="T6535" i="1"/>
  <c r="U6535" i="1" s="1"/>
  <c r="T6534" i="1"/>
  <c r="U6534" i="1" s="1"/>
  <c r="T6533" i="1"/>
  <c r="U6533" i="1" s="1"/>
  <c r="T6532" i="1"/>
  <c r="U6532" i="1" s="1"/>
  <c r="T6531" i="1"/>
  <c r="U6531" i="1" s="1"/>
  <c r="T6530" i="1"/>
  <c r="U6530" i="1" s="1"/>
  <c r="T6529" i="1"/>
  <c r="U6529" i="1" s="1"/>
  <c r="T6528" i="1"/>
  <c r="U6528" i="1" s="1"/>
  <c r="T6527" i="1"/>
  <c r="U6527" i="1" s="1"/>
  <c r="T6526" i="1"/>
  <c r="U6526" i="1" s="1"/>
  <c r="T6525" i="1"/>
  <c r="U6525" i="1" s="1"/>
  <c r="T6524" i="1"/>
  <c r="U6524" i="1" s="1"/>
  <c r="T6523" i="1"/>
  <c r="U6523" i="1" s="1"/>
  <c r="T6522" i="1"/>
  <c r="U6522" i="1" s="1"/>
  <c r="T6521" i="1"/>
  <c r="U6521" i="1" s="1"/>
  <c r="T6520" i="1"/>
  <c r="U6520" i="1" s="1"/>
  <c r="T6519" i="1"/>
  <c r="U6519" i="1" s="1"/>
  <c r="T6518" i="1"/>
  <c r="U6518" i="1" s="1"/>
  <c r="T6517" i="1"/>
  <c r="U6517" i="1" s="1"/>
  <c r="T6516" i="1"/>
  <c r="U6516" i="1" s="1"/>
  <c r="T6515" i="1"/>
  <c r="U6515" i="1" s="1"/>
  <c r="T6514" i="1"/>
  <c r="U6514" i="1" s="1"/>
  <c r="T6513" i="1"/>
  <c r="U6513" i="1" s="1"/>
  <c r="T6512" i="1"/>
  <c r="U6512" i="1" s="1"/>
  <c r="T6511" i="1"/>
  <c r="U6511" i="1" s="1"/>
  <c r="T6510" i="1"/>
  <c r="U6510" i="1" s="1"/>
  <c r="T6509" i="1"/>
  <c r="U6509" i="1" s="1"/>
  <c r="T6508" i="1"/>
  <c r="U6508" i="1" s="1"/>
  <c r="T6507" i="1"/>
  <c r="U6507" i="1" s="1"/>
  <c r="T6506" i="1"/>
  <c r="U6506" i="1" s="1"/>
  <c r="T6505" i="1"/>
  <c r="U6505" i="1" s="1"/>
  <c r="T6504" i="1"/>
  <c r="U6504" i="1" s="1"/>
  <c r="T6503" i="1"/>
  <c r="U6503" i="1" s="1"/>
  <c r="T6502" i="1"/>
  <c r="U6502" i="1" s="1"/>
  <c r="T6501" i="1"/>
  <c r="U6501" i="1" s="1"/>
  <c r="T6500" i="1"/>
  <c r="U6500" i="1" s="1"/>
  <c r="T6499" i="1"/>
  <c r="U6499" i="1" s="1"/>
  <c r="T6498" i="1"/>
  <c r="U6498" i="1" s="1"/>
  <c r="T6497" i="1"/>
  <c r="U6497" i="1" s="1"/>
  <c r="T6496" i="1"/>
  <c r="U6496" i="1" s="1"/>
  <c r="T6495" i="1"/>
  <c r="U6495" i="1" s="1"/>
  <c r="T6494" i="1"/>
  <c r="U6494" i="1" s="1"/>
  <c r="T6493" i="1"/>
  <c r="U6493" i="1" s="1"/>
  <c r="T6492" i="1"/>
  <c r="U6492" i="1" s="1"/>
  <c r="T6491" i="1"/>
  <c r="U6491" i="1" s="1"/>
  <c r="T6490" i="1"/>
  <c r="U6490" i="1" s="1"/>
  <c r="T6489" i="1"/>
  <c r="U6489" i="1" s="1"/>
  <c r="T6488" i="1"/>
  <c r="U6488" i="1" s="1"/>
  <c r="T6487" i="1"/>
  <c r="U6487" i="1" s="1"/>
  <c r="T6486" i="1"/>
  <c r="U6486" i="1" s="1"/>
  <c r="T6485" i="1"/>
  <c r="U6485" i="1" s="1"/>
  <c r="T6484" i="1"/>
  <c r="U6484" i="1" s="1"/>
  <c r="T6483" i="1"/>
  <c r="U6483" i="1" s="1"/>
  <c r="T6482" i="1"/>
  <c r="U6482" i="1" s="1"/>
  <c r="T6481" i="1"/>
  <c r="U6481" i="1" s="1"/>
  <c r="T6480" i="1"/>
  <c r="U6480" i="1" s="1"/>
  <c r="T6479" i="1"/>
  <c r="U6479" i="1" s="1"/>
  <c r="T6478" i="1"/>
  <c r="U6478" i="1" s="1"/>
  <c r="T6477" i="1"/>
  <c r="U6477" i="1" s="1"/>
  <c r="T6476" i="1"/>
  <c r="U6476" i="1" s="1"/>
  <c r="T6475" i="1"/>
  <c r="U6475" i="1" s="1"/>
  <c r="T6474" i="1"/>
  <c r="U6474" i="1" s="1"/>
  <c r="T6473" i="1"/>
  <c r="U6473" i="1" s="1"/>
  <c r="T6472" i="1"/>
  <c r="U6472" i="1" s="1"/>
  <c r="T6471" i="1"/>
  <c r="U6471" i="1" s="1"/>
  <c r="T6470" i="1"/>
  <c r="U6470" i="1" s="1"/>
  <c r="T6469" i="1"/>
  <c r="U6469" i="1" s="1"/>
  <c r="T6468" i="1"/>
  <c r="U6468" i="1" s="1"/>
  <c r="T6467" i="1"/>
  <c r="U6467" i="1" s="1"/>
  <c r="T6466" i="1"/>
  <c r="U6466" i="1" s="1"/>
  <c r="T6465" i="1"/>
  <c r="U6465" i="1" s="1"/>
  <c r="T6464" i="1"/>
  <c r="U6464" i="1" s="1"/>
  <c r="T6463" i="1"/>
  <c r="U6463" i="1" s="1"/>
  <c r="T6462" i="1"/>
  <c r="U6462" i="1" s="1"/>
  <c r="T6461" i="1"/>
  <c r="U6461" i="1" s="1"/>
  <c r="T6460" i="1"/>
  <c r="U6460" i="1" s="1"/>
  <c r="T6459" i="1"/>
  <c r="U6459" i="1" s="1"/>
  <c r="T6458" i="1"/>
  <c r="U6458" i="1" s="1"/>
  <c r="T6457" i="1"/>
  <c r="U6457" i="1" s="1"/>
  <c r="T6456" i="1"/>
  <c r="U6456" i="1" s="1"/>
  <c r="T6455" i="1"/>
  <c r="U6455" i="1" s="1"/>
  <c r="T6454" i="1"/>
  <c r="U6454" i="1" s="1"/>
  <c r="T6453" i="1"/>
  <c r="U6453" i="1" s="1"/>
  <c r="T6452" i="1"/>
  <c r="U6452" i="1" s="1"/>
  <c r="T6451" i="1"/>
  <c r="U6451" i="1" s="1"/>
  <c r="T6450" i="1"/>
  <c r="U6450" i="1" s="1"/>
  <c r="T6449" i="1"/>
  <c r="U6449" i="1" s="1"/>
  <c r="T6448" i="1"/>
  <c r="U6448" i="1" s="1"/>
  <c r="T6447" i="1"/>
  <c r="U6447" i="1" s="1"/>
  <c r="T6446" i="1"/>
  <c r="U6446" i="1" s="1"/>
  <c r="T6445" i="1"/>
  <c r="U6445" i="1" s="1"/>
  <c r="T6444" i="1"/>
  <c r="U6444" i="1" s="1"/>
  <c r="T6443" i="1"/>
  <c r="U6443" i="1" s="1"/>
  <c r="T6442" i="1"/>
  <c r="U6442" i="1" s="1"/>
  <c r="T6441" i="1"/>
  <c r="U6441" i="1" s="1"/>
  <c r="T6440" i="1"/>
  <c r="U6440" i="1" s="1"/>
  <c r="T6439" i="1"/>
  <c r="U6439" i="1" s="1"/>
  <c r="T6438" i="1"/>
  <c r="U6438" i="1" s="1"/>
  <c r="T6437" i="1"/>
  <c r="U6437" i="1" s="1"/>
  <c r="T6436" i="1"/>
  <c r="U6436" i="1" s="1"/>
  <c r="T6435" i="1"/>
  <c r="U6435" i="1" s="1"/>
  <c r="T6434" i="1"/>
  <c r="U6434" i="1" s="1"/>
  <c r="T6433" i="1"/>
  <c r="U6433" i="1" s="1"/>
  <c r="T6432" i="1"/>
  <c r="U6432" i="1" s="1"/>
  <c r="T6431" i="1"/>
  <c r="U6431" i="1" s="1"/>
  <c r="T6430" i="1"/>
  <c r="U6430" i="1" s="1"/>
  <c r="T6429" i="1"/>
  <c r="U6429" i="1" s="1"/>
  <c r="T6428" i="1"/>
  <c r="U6428" i="1" s="1"/>
  <c r="T6427" i="1"/>
  <c r="U6427" i="1" s="1"/>
  <c r="T6426" i="1"/>
  <c r="U6426" i="1" s="1"/>
  <c r="T6425" i="1"/>
  <c r="U6425" i="1" s="1"/>
  <c r="T6424" i="1"/>
  <c r="U6424" i="1" s="1"/>
  <c r="T6423" i="1"/>
  <c r="U6423" i="1" s="1"/>
  <c r="T6422" i="1"/>
  <c r="U6422" i="1" s="1"/>
  <c r="T6421" i="1"/>
  <c r="U6421" i="1" s="1"/>
  <c r="T6420" i="1"/>
  <c r="U6420" i="1" s="1"/>
  <c r="T6419" i="1"/>
  <c r="U6419" i="1" s="1"/>
  <c r="T6418" i="1"/>
  <c r="U6418" i="1" s="1"/>
  <c r="T6417" i="1"/>
  <c r="U6417" i="1" s="1"/>
  <c r="T6416" i="1"/>
  <c r="U6416" i="1" s="1"/>
  <c r="T6415" i="1"/>
  <c r="U6415" i="1" s="1"/>
  <c r="T6414" i="1"/>
  <c r="U6414" i="1" s="1"/>
  <c r="T6413" i="1"/>
  <c r="U6413" i="1" s="1"/>
  <c r="T6412" i="1"/>
  <c r="U6412" i="1" s="1"/>
  <c r="T6411" i="1"/>
  <c r="U6411" i="1" s="1"/>
  <c r="T6410" i="1"/>
  <c r="U6410" i="1" s="1"/>
  <c r="T6409" i="1"/>
  <c r="U6409" i="1" s="1"/>
  <c r="T6408" i="1"/>
  <c r="U6408" i="1" s="1"/>
  <c r="T6407" i="1"/>
  <c r="U6407" i="1" s="1"/>
  <c r="T6406" i="1"/>
  <c r="U6406" i="1" s="1"/>
  <c r="T6405" i="1"/>
  <c r="U6405" i="1" s="1"/>
  <c r="T6404" i="1"/>
  <c r="U6404" i="1" s="1"/>
  <c r="T6403" i="1"/>
  <c r="U6403" i="1" s="1"/>
  <c r="T6402" i="1"/>
  <c r="U6402" i="1" s="1"/>
  <c r="T6401" i="1"/>
  <c r="U6401" i="1" s="1"/>
  <c r="T6400" i="1"/>
  <c r="U6400" i="1" s="1"/>
  <c r="T6399" i="1"/>
  <c r="U6399" i="1" s="1"/>
  <c r="T6398" i="1"/>
  <c r="U6398" i="1" s="1"/>
  <c r="T6397" i="1"/>
  <c r="U6397" i="1" s="1"/>
  <c r="T6396" i="1"/>
  <c r="U6396" i="1" s="1"/>
  <c r="T6395" i="1"/>
  <c r="U6395" i="1" s="1"/>
  <c r="T6394" i="1"/>
  <c r="U6394" i="1" s="1"/>
  <c r="T6393" i="1"/>
  <c r="U6393" i="1" s="1"/>
  <c r="T6392" i="1"/>
  <c r="U6392" i="1" s="1"/>
  <c r="T6391" i="1"/>
  <c r="U6391" i="1" s="1"/>
  <c r="T6390" i="1"/>
  <c r="U6390" i="1" s="1"/>
  <c r="T6389" i="1"/>
  <c r="U6389" i="1" s="1"/>
  <c r="T6388" i="1"/>
  <c r="U6388" i="1" s="1"/>
  <c r="T6387" i="1"/>
  <c r="U6387" i="1" s="1"/>
  <c r="T6386" i="1"/>
  <c r="U6386" i="1" s="1"/>
  <c r="T6385" i="1"/>
  <c r="U6385" i="1" s="1"/>
  <c r="T6384" i="1"/>
  <c r="U6384" i="1" s="1"/>
  <c r="T6383" i="1"/>
  <c r="U6383" i="1" s="1"/>
  <c r="T6382" i="1"/>
  <c r="U6382" i="1" s="1"/>
  <c r="T6381" i="1"/>
  <c r="U6381" i="1" s="1"/>
  <c r="T6380" i="1"/>
  <c r="U6380" i="1" s="1"/>
  <c r="T6379" i="1"/>
  <c r="U6379" i="1" s="1"/>
  <c r="T6378" i="1"/>
  <c r="U6378" i="1" s="1"/>
  <c r="T6377" i="1"/>
  <c r="U6377" i="1" s="1"/>
  <c r="T6376" i="1"/>
  <c r="U6376" i="1" s="1"/>
  <c r="T6375" i="1"/>
  <c r="U6375" i="1" s="1"/>
  <c r="T6374" i="1"/>
  <c r="U6374" i="1" s="1"/>
  <c r="T6373" i="1"/>
  <c r="U6373" i="1" s="1"/>
  <c r="T6372" i="1"/>
  <c r="U6372" i="1" s="1"/>
  <c r="T6371" i="1"/>
  <c r="U6371" i="1" s="1"/>
  <c r="T6370" i="1"/>
  <c r="U6370" i="1" s="1"/>
  <c r="T6369" i="1"/>
  <c r="U6369" i="1" s="1"/>
  <c r="T6368" i="1"/>
  <c r="U6368" i="1" s="1"/>
  <c r="T6367" i="1"/>
  <c r="U6367" i="1" s="1"/>
  <c r="T6366" i="1"/>
  <c r="U6366" i="1" s="1"/>
  <c r="T6365" i="1"/>
  <c r="U6365" i="1" s="1"/>
  <c r="T6364" i="1"/>
  <c r="U6364" i="1" s="1"/>
  <c r="T6363" i="1"/>
  <c r="U6363" i="1" s="1"/>
  <c r="T6362" i="1"/>
  <c r="U6362" i="1" s="1"/>
  <c r="T6361" i="1"/>
  <c r="U6361" i="1" s="1"/>
  <c r="T6360" i="1"/>
  <c r="U6360" i="1" s="1"/>
  <c r="T6359" i="1"/>
  <c r="U6359" i="1" s="1"/>
  <c r="T6358" i="1"/>
  <c r="U6358" i="1" s="1"/>
  <c r="T6357" i="1"/>
  <c r="U6357" i="1" s="1"/>
  <c r="T6356" i="1"/>
  <c r="U6356" i="1" s="1"/>
  <c r="T6355" i="1"/>
  <c r="U6355" i="1" s="1"/>
  <c r="T6354" i="1"/>
  <c r="U6354" i="1" s="1"/>
  <c r="T6353" i="1"/>
  <c r="U6353" i="1" s="1"/>
  <c r="T6352" i="1"/>
  <c r="U6352" i="1" s="1"/>
  <c r="T6351" i="1"/>
  <c r="U6351" i="1" s="1"/>
  <c r="T6350" i="1"/>
  <c r="U6350" i="1" s="1"/>
  <c r="T6349" i="1"/>
  <c r="U6349" i="1" s="1"/>
  <c r="T6348" i="1"/>
  <c r="U6348" i="1" s="1"/>
  <c r="T6347" i="1"/>
  <c r="U6347" i="1" s="1"/>
  <c r="T6346" i="1"/>
  <c r="U6346" i="1" s="1"/>
  <c r="T6345" i="1"/>
  <c r="U6345" i="1" s="1"/>
  <c r="T6344" i="1"/>
  <c r="U6344" i="1" s="1"/>
  <c r="T6343" i="1"/>
  <c r="U6343" i="1" s="1"/>
  <c r="T6342" i="1"/>
  <c r="U6342" i="1" s="1"/>
  <c r="T6341" i="1"/>
  <c r="U6341" i="1" s="1"/>
  <c r="T6340" i="1"/>
  <c r="U6340" i="1" s="1"/>
  <c r="T6339" i="1"/>
  <c r="U6339" i="1" s="1"/>
  <c r="T6338" i="1"/>
  <c r="U6338" i="1" s="1"/>
  <c r="T6337" i="1"/>
  <c r="U6337" i="1" s="1"/>
  <c r="T6336" i="1"/>
  <c r="U6336" i="1" s="1"/>
  <c r="T6335" i="1"/>
  <c r="U6335" i="1" s="1"/>
  <c r="T6334" i="1"/>
  <c r="U6334" i="1" s="1"/>
  <c r="T6333" i="1"/>
  <c r="U6333" i="1" s="1"/>
  <c r="T6332" i="1"/>
  <c r="U6332" i="1" s="1"/>
  <c r="T6331" i="1"/>
  <c r="U6331" i="1" s="1"/>
  <c r="T6330" i="1"/>
  <c r="U6330" i="1" s="1"/>
  <c r="T6329" i="1"/>
  <c r="U6329" i="1" s="1"/>
  <c r="T6328" i="1"/>
  <c r="U6328" i="1" s="1"/>
  <c r="T6327" i="1"/>
  <c r="U6327" i="1" s="1"/>
  <c r="T6326" i="1"/>
  <c r="U6326" i="1" s="1"/>
  <c r="T6325" i="1"/>
  <c r="U6325" i="1" s="1"/>
  <c r="T6324" i="1"/>
  <c r="U6324" i="1" s="1"/>
  <c r="T6323" i="1"/>
  <c r="U6323" i="1" s="1"/>
  <c r="T6322" i="1"/>
  <c r="U6322" i="1" s="1"/>
  <c r="T6321" i="1"/>
  <c r="U6321" i="1" s="1"/>
  <c r="T6320" i="1"/>
  <c r="U6320" i="1" s="1"/>
  <c r="T6319" i="1"/>
  <c r="U6319" i="1" s="1"/>
  <c r="T6318" i="1"/>
  <c r="U6318" i="1" s="1"/>
  <c r="T6317" i="1"/>
  <c r="U6317" i="1" s="1"/>
  <c r="T6316" i="1"/>
  <c r="U6316" i="1" s="1"/>
  <c r="T6315" i="1"/>
  <c r="U6315" i="1" s="1"/>
  <c r="T6314" i="1"/>
  <c r="U6314" i="1" s="1"/>
  <c r="T6313" i="1"/>
  <c r="U6313" i="1" s="1"/>
  <c r="T6312" i="1"/>
  <c r="U6312" i="1" s="1"/>
  <c r="T6311" i="1"/>
  <c r="U6311" i="1" s="1"/>
  <c r="T6310" i="1"/>
  <c r="U6310" i="1" s="1"/>
  <c r="T6309" i="1"/>
  <c r="U6309" i="1" s="1"/>
  <c r="T6308" i="1"/>
  <c r="U6308" i="1" s="1"/>
  <c r="T6307" i="1"/>
  <c r="U6307" i="1" s="1"/>
  <c r="T6306" i="1"/>
  <c r="U6306" i="1" s="1"/>
  <c r="T6305" i="1"/>
  <c r="U6305" i="1" s="1"/>
  <c r="T6304" i="1"/>
  <c r="U6304" i="1" s="1"/>
  <c r="T6303" i="1"/>
  <c r="U6303" i="1" s="1"/>
  <c r="T6302" i="1"/>
  <c r="U6302" i="1" s="1"/>
  <c r="T6301" i="1"/>
  <c r="U6301" i="1" s="1"/>
  <c r="T6300" i="1"/>
  <c r="U6300" i="1" s="1"/>
  <c r="T6299" i="1"/>
  <c r="U6299" i="1" s="1"/>
  <c r="T6298" i="1"/>
  <c r="U6298" i="1" s="1"/>
  <c r="T6297" i="1"/>
  <c r="U6297" i="1" s="1"/>
  <c r="T6296" i="1"/>
  <c r="U6296" i="1" s="1"/>
  <c r="T6295" i="1"/>
  <c r="U6295" i="1" s="1"/>
  <c r="T6294" i="1"/>
  <c r="U6294" i="1" s="1"/>
  <c r="T6293" i="1"/>
  <c r="U6293" i="1" s="1"/>
  <c r="T6292" i="1"/>
  <c r="U6292" i="1" s="1"/>
  <c r="T6291" i="1"/>
  <c r="U6291" i="1" s="1"/>
  <c r="T6290" i="1"/>
  <c r="U6290" i="1" s="1"/>
  <c r="T6289" i="1"/>
  <c r="U6289" i="1" s="1"/>
  <c r="T6288" i="1"/>
  <c r="U6288" i="1" s="1"/>
  <c r="T6287" i="1"/>
  <c r="U6287" i="1" s="1"/>
  <c r="T6286" i="1"/>
  <c r="U6286" i="1" s="1"/>
  <c r="T6285" i="1"/>
  <c r="U6285" i="1" s="1"/>
  <c r="T6284" i="1"/>
  <c r="U6284" i="1" s="1"/>
  <c r="T6283" i="1"/>
  <c r="U6283" i="1" s="1"/>
  <c r="T6282" i="1"/>
  <c r="U6282" i="1" s="1"/>
  <c r="T6281" i="1"/>
  <c r="U6281" i="1" s="1"/>
  <c r="T6280" i="1"/>
  <c r="U6280" i="1" s="1"/>
  <c r="T6279" i="1"/>
  <c r="U6279" i="1" s="1"/>
  <c r="T6278" i="1"/>
  <c r="U6278" i="1" s="1"/>
  <c r="T6277" i="1"/>
  <c r="U6277" i="1" s="1"/>
  <c r="T6276" i="1"/>
  <c r="U6276" i="1" s="1"/>
  <c r="T6275" i="1"/>
  <c r="U6275" i="1" s="1"/>
  <c r="T6274" i="1"/>
  <c r="U6274" i="1" s="1"/>
  <c r="T6273" i="1"/>
  <c r="U6273" i="1" s="1"/>
  <c r="T6272" i="1"/>
  <c r="U6272" i="1" s="1"/>
  <c r="T6271" i="1"/>
  <c r="U6271" i="1" s="1"/>
  <c r="T6270" i="1"/>
  <c r="U6270" i="1" s="1"/>
  <c r="T6269" i="1"/>
  <c r="U6269" i="1" s="1"/>
  <c r="T6268" i="1"/>
  <c r="U6268" i="1" s="1"/>
  <c r="T6267" i="1"/>
  <c r="U6267" i="1" s="1"/>
  <c r="T6266" i="1"/>
  <c r="U6266" i="1" s="1"/>
  <c r="T6265" i="1"/>
  <c r="U6265" i="1" s="1"/>
  <c r="T6264" i="1"/>
  <c r="U6264" i="1" s="1"/>
  <c r="T6263" i="1"/>
  <c r="U6263" i="1" s="1"/>
  <c r="T6262" i="1"/>
  <c r="U6262" i="1" s="1"/>
  <c r="T6261" i="1"/>
  <c r="U6261" i="1" s="1"/>
  <c r="T6260" i="1"/>
  <c r="U6260" i="1" s="1"/>
  <c r="T6259" i="1"/>
  <c r="U6259" i="1" s="1"/>
  <c r="T6258" i="1"/>
  <c r="U6258" i="1" s="1"/>
  <c r="T6257" i="1"/>
  <c r="U6257" i="1" s="1"/>
  <c r="T6256" i="1"/>
  <c r="U6256" i="1" s="1"/>
  <c r="T6255" i="1"/>
  <c r="U6255" i="1" s="1"/>
  <c r="T6254" i="1"/>
  <c r="U6254" i="1" s="1"/>
  <c r="T6253" i="1"/>
  <c r="U6253" i="1" s="1"/>
  <c r="T6252" i="1"/>
  <c r="U6252" i="1" s="1"/>
  <c r="T6251" i="1"/>
  <c r="U6251" i="1" s="1"/>
  <c r="T6250" i="1"/>
  <c r="U6250" i="1" s="1"/>
  <c r="T6249" i="1"/>
  <c r="U6249" i="1" s="1"/>
  <c r="T6248" i="1"/>
  <c r="U6248" i="1" s="1"/>
  <c r="T6247" i="1"/>
  <c r="U6247" i="1" s="1"/>
  <c r="T6246" i="1"/>
  <c r="U6246" i="1" s="1"/>
  <c r="T6245" i="1"/>
  <c r="U6245" i="1" s="1"/>
  <c r="T6244" i="1"/>
  <c r="U6244" i="1" s="1"/>
  <c r="T6243" i="1"/>
  <c r="U6243" i="1" s="1"/>
  <c r="T6242" i="1"/>
  <c r="U6242" i="1" s="1"/>
  <c r="T6241" i="1"/>
  <c r="U6241" i="1" s="1"/>
  <c r="T6240" i="1"/>
  <c r="U6240" i="1" s="1"/>
  <c r="T6239" i="1"/>
  <c r="U6239" i="1" s="1"/>
  <c r="T6238" i="1"/>
  <c r="U6238" i="1" s="1"/>
  <c r="T6237" i="1"/>
  <c r="U6237" i="1" s="1"/>
  <c r="T6236" i="1"/>
  <c r="U6236" i="1" s="1"/>
  <c r="T6235" i="1"/>
  <c r="U6235" i="1" s="1"/>
  <c r="T6234" i="1"/>
  <c r="U6234" i="1" s="1"/>
  <c r="T6233" i="1"/>
  <c r="U6233" i="1" s="1"/>
  <c r="T6232" i="1"/>
  <c r="U6232" i="1" s="1"/>
  <c r="T6231" i="1"/>
  <c r="U6231" i="1" s="1"/>
  <c r="T6230" i="1"/>
  <c r="U6230" i="1" s="1"/>
  <c r="T6229" i="1"/>
  <c r="U6229" i="1" s="1"/>
  <c r="T6228" i="1"/>
  <c r="U6228" i="1" s="1"/>
  <c r="T6227" i="1"/>
  <c r="U6227" i="1" s="1"/>
  <c r="T6226" i="1"/>
  <c r="U6226" i="1" s="1"/>
  <c r="T6225" i="1"/>
  <c r="U6225" i="1" s="1"/>
  <c r="T6224" i="1"/>
  <c r="U6224" i="1" s="1"/>
  <c r="T6223" i="1"/>
  <c r="U6223" i="1" s="1"/>
  <c r="T6222" i="1"/>
  <c r="U6222" i="1" s="1"/>
  <c r="T6221" i="1"/>
  <c r="U6221" i="1" s="1"/>
  <c r="T6220" i="1"/>
  <c r="U6220" i="1" s="1"/>
  <c r="T6219" i="1"/>
  <c r="U6219" i="1" s="1"/>
  <c r="T6218" i="1"/>
  <c r="U6218" i="1" s="1"/>
  <c r="T6217" i="1"/>
  <c r="U6217" i="1" s="1"/>
  <c r="T6216" i="1"/>
  <c r="U6216" i="1" s="1"/>
  <c r="T6215" i="1"/>
  <c r="U6215" i="1" s="1"/>
  <c r="T6214" i="1"/>
  <c r="U6214" i="1" s="1"/>
  <c r="T6213" i="1"/>
  <c r="U6213" i="1" s="1"/>
  <c r="T6212" i="1"/>
  <c r="U6212" i="1" s="1"/>
  <c r="T6211" i="1"/>
  <c r="U6211" i="1" s="1"/>
  <c r="T6210" i="1"/>
  <c r="U6210" i="1" s="1"/>
  <c r="T6209" i="1"/>
  <c r="U6209" i="1" s="1"/>
  <c r="T6208" i="1"/>
  <c r="U6208" i="1" s="1"/>
  <c r="T6207" i="1"/>
  <c r="U6207" i="1" s="1"/>
  <c r="T6206" i="1"/>
  <c r="U6206" i="1" s="1"/>
  <c r="T6205" i="1"/>
  <c r="U6205" i="1" s="1"/>
  <c r="T6204" i="1"/>
  <c r="U6204" i="1" s="1"/>
  <c r="T6203" i="1"/>
  <c r="U6203" i="1" s="1"/>
  <c r="T6202" i="1"/>
  <c r="U6202" i="1" s="1"/>
  <c r="T6201" i="1"/>
  <c r="U6201" i="1" s="1"/>
  <c r="T6200" i="1"/>
  <c r="U6200" i="1" s="1"/>
  <c r="T6199" i="1"/>
  <c r="U6199" i="1" s="1"/>
  <c r="T6198" i="1"/>
  <c r="U6198" i="1" s="1"/>
  <c r="T6197" i="1"/>
  <c r="U6197" i="1" s="1"/>
  <c r="T6196" i="1"/>
  <c r="U6196" i="1" s="1"/>
  <c r="T6195" i="1"/>
  <c r="U6195" i="1" s="1"/>
  <c r="T6194" i="1"/>
  <c r="U6194" i="1" s="1"/>
  <c r="T6193" i="1"/>
  <c r="U6193" i="1" s="1"/>
  <c r="T6192" i="1"/>
  <c r="U6192" i="1" s="1"/>
  <c r="T6191" i="1"/>
  <c r="U6191" i="1" s="1"/>
  <c r="T6190" i="1"/>
  <c r="U6190" i="1" s="1"/>
  <c r="T6189" i="1"/>
  <c r="U6189" i="1" s="1"/>
  <c r="T6188" i="1"/>
  <c r="U6188" i="1" s="1"/>
  <c r="T6187" i="1"/>
  <c r="U6187" i="1" s="1"/>
  <c r="T6186" i="1"/>
  <c r="U6186" i="1" s="1"/>
  <c r="T6185" i="1"/>
  <c r="U6185" i="1" s="1"/>
  <c r="T6184" i="1"/>
  <c r="U6184" i="1" s="1"/>
  <c r="T6183" i="1"/>
  <c r="U6183" i="1" s="1"/>
  <c r="T6182" i="1"/>
  <c r="U6182" i="1" s="1"/>
  <c r="T6181" i="1"/>
  <c r="U6181" i="1" s="1"/>
  <c r="T6180" i="1"/>
  <c r="U6180" i="1" s="1"/>
  <c r="T6179" i="1"/>
  <c r="U6179" i="1" s="1"/>
  <c r="T6178" i="1"/>
  <c r="U6178" i="1" s="1"/>
  <c r="T6177" i="1"/>
  <c r="U6177" i="1" s="1"/>
  <c r="T6176" i="1"/>
  <c r="U6176" i="1" s="1"/>
  <c r="T6175" i="1"/>
  <c r="U6175" i="1" s="1"/>
  <c r="T6174" i="1"/>
  <c r="U6174" i="1" s="1"/>
  <c r="T6173" i="1"/>
  <c r="U6173" i="1" s="1"/>
  <c r="T6172" i="1"/>
  <c r="U6172" i="1" s="1"/>
  <c r="T6171" i="1"/>
  <c r="U6171" i="1" s="1"/>
  <c r="T6170" i="1"/>
  <c r="U6170" i="1" s="1"/>
  <c r="T6169" i="1"/>
  <c r="U6169" i="1" s="1"/>
  <c r="T6168" i="1"/>
  <c r="U6168" i="1" s="1"/>
  <c r="T6167" i="1"/>
  <c r="U6167" i="1" s="1"/>
  <c r="T6166" i="1"/>
  <c r="U6166" i="1" s="1"/>
  <c r="T6165" i="1"/>
  <c r="U6165" i="1" s="1"/>
  <c r="T6164" i="1"/>
  <c r="U6164" i="1" s="1"/>
  <c r="T6163" i="1"/>
  <c r="U6163" i="1" s="1"/>
  <c r="T6162" i="1"/>
  <c r="U6162" i="1" s="1"/>
  <c r="T6161" i="1"/>
  <c r="U6161" i="1" s="1"/>
  <c r="T6160" i="1"/>
  <c r="U6160" i="1" s="1"/>
  <c r="T6159" i="1"/>
  <c r="U6159" i="1" s="1"/>
  <c r="T6158" i="1"/>
  <c r="U6158" i="1" s="1"/>
  <c r="T6157" i="1"/>
  <c r="U6157" i="1" s="1"/>
  <c r="T6156" i="1"/>
  <c r="U6156" i="1" s="1"/>
  <c r="T6155" i="1"/>
  <c r="U6155" i="1" s="1"/>
  <c r="T6154" i="1"/>
  <c r="U6154" i="1" s="1"/>
  <c r="T6153" i="1"/>
  <c r="U6153" i="1" s="1"/>
  <c r="T6152" i="1"/>
  <c r="U6152" i="1" s="1"/>
  <c r="T6151" i="1"/>
  <c r="U6151" i="1" s="1"/>
  <c r="T6150" i="1"/>
  <c r="U6150" i="1" s="1"/>
  <c r="T6149" i="1"/>
  <c r="U6149" i="1" s="1"/>
  <c r="T6148" i="1"/>
  <c r="U6148" i="1" s="1"/>
  <c r="T6147" i="1"/>
  <c r="U6147" i="1" s="1"/>
  <c r="T6146" i="1"/>
  <c r="U6146" i="1" s="1"/>
  <c r="T6145" i="1"/>
  <c r="U6145" i="1" s="1"/>
  <c r="T6144" i="1"/>
  <c r="U6144" i="1" s="1"/>
  <c r="T6143" i="1"/>
  <c r="U6143" i="1" s="1"/>
  <c r="T6142" i="1"/>
  <c r="U6142" i="1" s="1"/>
  <c r="T6141" i="1"/>
  <c r="U6141" i="1" s="1"/>
  <c r="T6140" i="1"/>
  <c r="U6140" i="1" s="1"/>
  <c r="T6139" i="1"/>
  <c r="U6139" i="1" s="1"/>
  <c r="T6138" i="1"/>
  <c r="U6138" i="1" s="1"/>
  <c r="T6137" i="1"/>
  <c r="U6137" i="1" s="1"/>
  <c r="T6136" i="1"/>
  <c r="U6136" i="1" s="1"/>
  <c r="T6135" i="1"/>
  <c r="U6135" i="1" s="1"/>
  <c r="T6134" i="1"/>
  <c r="U6134" i="1" s="1"/>
  <c r="T6133" i="1"/>
  <c r="U6133" i="1" s="1"/>
  <c r="T6132" i="1"/>
  <c r="U6132" i="1" s="1"/>
  <c r="T6131" i="1"/>
  <c r="U6131" i="1" s="1"/>
  <c r="T6130" i="1"/>
  <c r="U6130" i="1" s="1"/>
  <c r="T6129" i="1"/>
  <c r="U6129" i="1" s="1"/>
  <c r="T6128" i="1"/>
  <c r="U6128" i="1" s="1"/>
  <c r="T6127" i="1"/>
  <c r="U6127" i="1" s="1"/>
  <c r="T6126" i="1"/>
  <c r="U6126" i="1" s="1"/>
  <c r="T6125" i="1"/>
  <c r="U6125" i="1" s="1"/>
  <c r="T6124" i="1"/>
  <c r="U6124" i="1" s="1"/>
  <c r="T6123" i="1"/>
  <c r="U6123" i="1" s="1"/>
  <c r="T6122" i="1"/>
  <c r="U6122" i="1" s="1"/>
  <c r="T6121" i="1"/>
  <c r="U6121" i="1" s="1"/>
  <c r="T6120" i="1"/>
  <c r="U6120" i="1" s="1"/>
  <c r="T6119" i="1"/>
  <c r="U6119" i="1" s="1"/>
  <c r="T6118" i="1"/>
  <c r="U6118" i="1" s="1"/>
  <c r="T6117" i="1"/>
  <c r="U6117" i="1" s="1"/>
  <c r="T6116" i="1"/>
  <c r="U6116" i="1" s="1"/>
  <c r="T6115" i="1"/>
  <c r="U6115" i="1" s="1"/>
  <c r="T6114" i="1"/>
  <c r="U6114" i="1" s="1"/>
  <c r="T6113" i="1"/>
  <c r="U6113" i="1" s="1"/>
  <c r="T6112" i="1"/>
  <c r="U6112" i="1" s="1"/>
  <c r="T6111" i="1"/>
  <c r="U6111" i="1" s="1"/>
  <c r="T6110" i="1"/>
  <c r="U6110" i="1" s="1"/>
  <c r="T6109" i="1"/>
  <c r="U6109" i="1" s="1"/>
  <c r="T6108" i="1"/>
  <c r="U6108" i="1" s="1"/>
  <c r="T6107" i="1"/>
  <c r="U6107" i="1" s="1"/>
  <c r="T6106" i="1"/>
  <c r="U6106" i="1" s="1"/>
  <c r="T6105" i="1"/>
  <c r="U6105" i="1" s="1"/>
  <c r="T6104" i="1"/>
  <c r="U6104" i="1" s="1"/>
  <c r="T6103" i="1"/>
  <c r="U6103" i="1" s="1"/>
  <c r="T6102" i="1"/>
  <c r="U6102" i="1" s="1"/>
  <c r="T6101" i="1"/>
  <c r="U6101" i="1" s="1"/>
  <c r="T6100" i="1"/>
  <c r="U6100" i="1" s="1"/>
  <c r="T6099" i="1"/>
  <c r="U6099" i="1" s="1"/>
  <c r="T6098" i="1"/>
  <c r="U6098" i="1" s="1"/>
  <c r="T6097" i="1"/>
  <c r="U6097" i="1" s="1"/>
  <c r="T6096" i="1"/>
  <c r="U6096" i="1" s="1"/>
  <c r="T6095" i="1"/>
  <c r="U6095" i="1" s="1"/>
  <c r="T6094" i="1"/>
  <c r="U6094" i="1" s="1"/>
  <c r="T6093" i="1"/>
  <c r="U6093" i="1" s="1"/>
  <c r="T6092" i="1"/>
  <c r="U6092" i="1" s="1"/>
  <c r="T6091" i="1"/>
  <c r="U6091" i="1" s="1"/>
  <c r="T6090" i="1"/>
  <c r="U6090" i="1" s="1"/>
  <c r="T6089" i="1"/>
  <c r="U6089" i="1" s="1"/>
  <c r="T6088" i="1"/>
  <c r="U6088" i="1" s="1"/>
  <c r="T6087" i="1"/>
  <c r="U6087" i="1" s="1"/>
  <c r="T6086" i="1"/>
  <c r="U6086" i="1" s="1"/>
  <c r="T6085" i="1"/>
  <c r="U6085" i="1" s="1"/>
  <c r="T6084" i="1"/>
  <c r="U6084" i="1" s="1"/>
  <c r="T6083" i="1"/>
  <c r="U6083" i="1" s="1"/>
  <c r="T6082" i="1"/>
  <c r="U6082" i="1" s="1"/>
  <c r="T6081" i="1"/>
  <c r="U6081" i="1" s="1"/>
  <c r="T6080" i="1"/>
  <c r="U6080" i="1" s="1"/>
  <c r="T6079" i="1"/>
  <c r="U6079" i="1" s="1"/>
  <c r="T6078" i="1"/>
  <c r="U6078" i="1" s="1"/>
  <c r="T6077" i="1"/>
  <c r="U6077" i="1" s="1"/>
  <c r="T6076" i="1"/>
  <c r="U6076" i="1" s="1"/>
  <c r="T6075" i="1"/>
  <c r="U6075" i="1" s="1"/>
  <c r="T6074" i="1"/>
  <c r="U6074" i="1" s="1"/>
  <c r="T6073" i="1"/>
  <c r="U6073" i="1" s="1"/>
  <c r="T6072" i="1"/>
  <c r="U6072" i="1" s="1"/>
  <c r="T6071" i="1"/>
  <c r="U6071" i="1" s="1"/>
  <c r="T6070" i="1"/>
  <c r="U6070" i="1" s="1"/>
  <c r="T6069" i="1"/>
  <c r="U6069" i="1" s="1"/>
  <c r="T6068" i="1"/>
  <c r="U6068" i="1" s="1"/>
  <c r="T6067" i="1"/>
  <c r="U6067" i="1" s="1"/>
  <c r="T6066" i="1"/>
  <c r="U6066" i="1" s="1"/>
  <c r="T6065" i="1"/>
  <c r="U6065" i="1" s="1"/>
  <c r="T6064" i="1"/>
  <c r="U6064" i="1" s="1"/>
  <c r="T6063" i="1"/>
  <c r="U6063" i="1" s="1"/>
  <c r="T6062" i="1"/>
  <c r="U6062" i="1" s="1"/>
  <c r="T6061" i="1"/>
  <c r="U6061" i="1" s="1"/>
  <c r="T6060" i="1"/>
  <c r="U6060" i="1" s="1"/>
  <c r="T6059" i="1"/>
  <c r="U6059" i="1" s="1"/>
  <c r="T6058" i="1"/>
  <c r="U6058" i="1" s="1"/>
  <c r="T6057" i="1"/>
  <c r="U6057" i="1" s="1"/>
  <c r="T6056" i="1"/>
  <c r="U6056" i="1" s="1"/>
  <c r="T6055" i="1"/>
  <c r="U6055" i="1" s="1"/>
  <c r="T6054" i="1"/>
  <c r="U6054" i="1" s="1"/>
  <c r="T6053" i="1"/>
  <c r="U6053" i="1" s="1"/>
  <c r="T6052" i="1"/>
  <c r="U6052" i="1" s="1"/>
  <c r="T6051" i="1"/>
  <c r="U6051" i="1" s="1"/>
  <c r="T6050" i="1"/>
  <c r="U6050" i="1" s="1"/>
  <c r="T6049" i="1"/>
  <c r="U6049" i="1" s="1"/>
  <c r="T6048" i="1"/>
  <c r="U6048" i="1" s="1"/>
  <c r="T6047" i="1"/>
  <c r="U6047" i="1" s="1"/>
  <c r="T6046" i="1"/>
  <c r="U6046" i="1" s="1"/>
  <c r="T6045" i="1"/>
  <c r="U6045" i="1" s="1"/>
  <c r="T6044" i="1"/>
  <c r="U6044" i="1" s="1"/>
  <c r="T6043" i="1"/>
  <c r="U6043" i="1" s="1"/>
  <c r="T6042" i="1"/>
  <c r="U6042" i="1" s="1"/>
  <c r="T6041" i="1"/>
  <c r="U6041" i="1" s="1"/>
  <c r="T6040" i="1"/>
  <c r="U6040" i="1" s="1"/>
  <c r="T6039" i="1"/>
  <c r="U6039" i="1" s="1"/>
  <c r="T6038" i="1"/>
  <c r="U6038" i="1" s="1"/>
  <c r="T6037" i="1"/>
  <c r="U6037" i="1" s="1"/>
  <c r="T6036" i="1"/>
  <c r="U6036" i="1" s="1"/>
  <c r="T6035" i="1"/>
  <c r="U6035" i="1" s="1"/>
  <c r="T6034" i="1"/>
  <c r="U6034" i="1" s="1"/>
  <c r="T6033" i="1"/>
  <c r="U6033" i="1" s="1"/>
  <c r="T6032" i="1"/>
  <c r="U6032" i="1" s="1"/>
  <c r="T6031" i="1"/>
  <c r="U6031" i="1" s="1"/>
  <c r="T6030" i="1"/>
  <c r="U6030" i="1" s="1"/>
  <c r="T6029" i="1"/>
  <c r="U6029" i="1" s="1"/>
  <c r="T6028" i="1"/>
  <c r="U6028" i="1" s="1"/>
  <c r="T6027" i="1"/>
  <c r="U6027" i="1" s="1"/>
  <c r="T6026" i="1"/>
  <c r="U6026" i="1" s="1"/>
  <c r="T6025" i="1"/>
  <c r="U6025" i="1" s="1"/>
  <c r="T6024" i="1"/>
  <c r="U6024" i="1" s="1"/>
  <c r="T6023" i="1"/>
  <c r="U6023" i="1" s="1"/>
  <c r="T6022" i="1"/>
  <c r="U6022" i="1" s="1"/>
  <c r="T6021" i="1"/>
  <c r="U6021" i="1" s="1"/>
  <c r="T6020" i="1"/>
  <c r="U6020" i="1" s="1"/>
  <c r="T6019" i="1"/>
  <c r="U6019" i="1" s="1"/>
  <c r="T6018" i="1"/>
  <c r="U6018" i="1" s="1"/>
  <c r="T6017" i="1"/>
  <c r="U6017" i="1" s="1"/>
  <c r="T6016" i="1"/>
  <c r="U6016" i="1" s="1"/>
  <c r="T6015" i="1"/>
  <c r="U6015" i="1" s="1"/>
  <c r="T6014" i="1"/>
  <c r="U6014" i="1" s="1"/>
  <c r="T6013" i="1"/>
  <c r="U6013" i="1" s="1"/>
  <c r="T6012" i="1"/>
  <c r="U6012" i="1" s="1"/>
  <c r="T6011" i="1"/>
  <c r="U6011" i="1" s="1"/>
  <c r="T6010" i="1"/>
  <c r="U6010" i="1" s="1"/>
  <c r="T6009" i="1"/>
  <c r="U6009" i="1" s="1"/>
  <c r="T6008" i="1"/>
  <c r="U6008" i="1" s="1"/>
  <c r="T6007" i="1"/>
  <c r="U6007" i="1" s="1"/>
  <c r="T6006" i="1"/>
  <c r="U6006" i="1" s="1"/>
  <c r="T6005" i="1"/>
  <c r="U6005" i="1" s="1"/>
  <c r="T6004" i="1"/>
  <c r="U6004" i="1" s="1"/>
  <c r="T6003" i="1"/>
  <c r="U6003" i="1" s="1"/>
  <c r="T6002" i="1"/>
  <c r="U6002" i="1" s="1"/>
  <c r="T6001" i="1"/>
  <c r="U6001" i="1" s="1"/>
  <c r="T6000" i="1"/>
  <c r="U6000" i="1" s="1"/>
  <c r="T5999" i="1"/>
  <c r="U5999" i="1" s="1"/>
  <c r="T5998" i="1"/>
  <c r="U5998" i="1" s="1"/>
  <c r="T5997" i="1"/>
  <c r="U5997" i="1" s="1"/>
  <c r="T5996" i="1"/>
  <c r="U5996" i="1" s="1"/>
  <c r="T5995" i="1"/>
  <c r="U5995" i="1" s="1"/>
  <c r="T5994" i="1"/>
  <c r="U5994" i="1" s="1"/>
  <c r="T5993" i="1"/>
  <c r="U5993" i="1" s="1"/>
  <c r="T5992" i="1"/>
  <c r="U5992" i="1" s="1"/>
  <c r="T5991" i="1"/>
  <c r="U5991" i="1" s="1"/>
  <c r="T5990" i="1"/>
  <c r="U5990" i="1" s="1"/>
  <c r="T5989" i="1"/>
  <c r="U5989" i="1" s="1"/>
  <c r="T5988" i="1"/>
  <c r="U5988" i="1" s="1"/>
  <c r="T5987" i="1"/>
  <c r="U5987" i="1" s="1"/>
  <c r="T5986" i="1"/>
  <c r="U5986" i="1" s="1"/>
  <c r="T5985" i="1"/>
  <c r="U5985" i="1" s="1"/>
  <c r="T5984" i="1"/>
  <c r="U5984" i="1" s="1"/>
  <c r="T5983" i="1"/>
  <c r="U5983" i="1" s="1"/>
  <c r="T5982" i="1"/>
  <c r="U5982" i="1" s="1"/>
  <c r="T5981" i="1"/>
  <c r="U5981" i="1" s="1"/>
  <c r="T5980" i="1"/>
  <c r="U5980" i="1" s="1"/>
  <c r="T5979" i="1"/>
  <c r="U5979" i="1" s="1"/>
  <c r="T5978" i="1"/>
  <c r="U5978" i="1" s="1"/>
  <c r="T5977" i="1"/>
  <c r="U5977" i="1" s="1"/>
  <c r="T5976" i="1"/>
  <c r="U5976" i="1" s="1"/>
  <c r="T5975" i="1"/>
  <c r="U5975" i="1" s="1"/>
  <c r="T5974" i="1"/>
  <c r="U5974" i="1" s="1"/>
  <c r="T5973" i="1"/>
  <c r="U5973" i="1" s="1"/>
  <c r="T5972" i="1"/>
  <c r="U5972" i="1" s="1"/>
  <c r="T5971" i="1"/>
  <c r="U5971" i="1" s="1"/>
  <c r="T5970" i="1"/>
  <c r="U5970" i="1" s="1"/>
  <c r="T5969" i="1"/>
  <c r="U5969" i="1" s="1"/>
  <c r="T5968" i="1"/>
  <c r="U5968" i="1" s="1"/>
  <c r="T5967" i="1"/>
  <c r="U5967" i="1" s="1"/>
  <c r="T5966" i="1"/>
  <c r="U5966" i="1" s="1"/>
  <c r="T5965" i="1"/>
  <c r="U5965" i="1" s="1"/>
  <c r="T5964" i="1"/>
  <c r="U5964" i="1" s="1"/>
  <c r="T5963" i="1"/>
  <c r="U5963" i="1" s="1"/>
  <c r="T5962" i="1"/>
  <c r="U5962" i="1" s="1"/>
  <c r="T5961" i="1"/>
  <c r="U5961" i="1" s="1"/>
  <c r="T5960" i="1"/>
  <c r="U5960" i="1" s="1"/>
  <c r="T5959" i="1"/>
  <c r="U5959" i="1" s="1"/>
  <c r="T5958" i="1"/>
  <c r="U5958" i="1" s="1"/>
  <c r="T5957" i="1"/>
  <c r="U5957" i="1" s="1"/>
  <c r="T5956" i="1"/>
  <c r="U5956" i="1" s="1"/>
  <c r="T5955" i="1"/>
  <c r="U5955" i="1" s="1"/>
  <c r="T5954" i="1"/>
  <c r="U5954" i="1" s="1"/>
  <c r="T5953" i="1"/>
  <c r="U5953" i="1" s="1"/>
  <c r="T5952" i="1"/>
  <c r="U5952" i="1" s="1"/>
  <c r="T5951" i="1"/>
  <c r="U5951" i="1" s="1"/>
  <c r="T5950" i="1"/>
  <c r="U5950" i="1" s="1"/>
  <c r="T5949" i="1"/>
  <c r="U5949" i="1" s="1"/>
  <c r="T5948" i="1"/>
  <c r="U5948" i="1" s="1"/>
  <c r="T5947" i="1"/>
  <c r="U5947" i="1" s="1"/>
  <c r="T5946" i="1"/>
  <c r="U5946" i="1" s="1"/>
  <c r="T5945" i="1"/>
  <c r="U5945" i="1" s="1"/>
  <c r="T5944" i="1"/>
  <c r="U5944" i="1" s="1"/>
  <c r="T5943" i="1"/>
  <c r="U5943" i="1" s="1"/>
  <c r="T5942" i="1"/>
  <c r="U5942" i="1" s="1"/>
  <c r="T5941" i="1"/>
  <c r="U5941" i="1" s="1"/>
  <c r="T5940" i="1"/>
  <c r="U5940" i="1" s="1"/>
  <c r="T5939" i="1"/>
  <c r="U5939" i="1" s="1"/>
  <c r="T5938" i="1"/>
  <c r="U5938" i="1" s="1"/>
  <c r="T5937" i="1"/>
  <c r="U5937" i="1" s="1"/>
  <c r="T5936" i="1"/>
  <c r="U5936" i="1" s="1"/>
  <c r="T5935" i="1"/>
  <c r="U5935" i="1" s="1"/>
  <c r="T5934" i="1"/>
  <c r="U5934" i="1" s="1"/>
  <c r="T5933" i="1"/>
  <c r="U5933" i="1" s="1"/>
  <c r="T5932" i="1"/>
  <c r="U5932" i="1" s="1"/>
  <c r="T5931" i="1"/>
  <c r="U5931" i="1" s="1"/>
  <c r="T5930" i="1"/>
  <c r="U5930" i="1" s="1"/>
  <c r="T5929" i="1"/>
  <c r="U5929" i="1" s="1"/>
  <c r="T5928" i="1"/>
  <c r="U5928" i="1" s="1"/>
  <c r="T5927" i="1"/>
  <c r="U5927" i="1" s="1"/>
  <c r="T5926" i="1"/>
  <c r="U5926" i="1" s="1"/>
  <c r="T5925" i="1"/>
  <c r="U5925" i="1" s="1"/>
  <c r="T5924" i="1"/>
  <c r="U5924" i="1" s="1"/>
  <c r="T5923" i="1"/>
  <c r="U5923" i="1" s="1"/>
  <c r="T5922" i="1"/>
  <c r="U5922" i="1" s="1"/>
  <c r="T5921" i="1"/>
  <c r="U5921" i="1" s="1"/>
  <c r="T5920" i="1"/>
  <c r="U5920" i="1" s="1"/>
  <c r="T5919" i="1"/>
  <c r="U5919" i="1" s="1"/>
  <c r="T5918" i="1"/>
  <c r="U5918" i="1" s="1"/>
  <c r="T5917" i="1"/>
  <c r="U5917" i="1" s="1"/>
  <c r="T5916" i="1"/>
  <c r="U5916" i="1" s="1"/>
  <c r="T5915" i="1"/>
  <c r="U5915" i="1" s="1"/>
  <c r="T5914" i="1"/>
  <c r="U5914" i="1" s="1"/>
  <c r="T5913" i="1"/>
  <c r="U5913" i="1" s="1"/>
  <c r="T5912" i="1"/>
  <c r="U5912" i="1" s="1"/>
  <c r="T5911" i="1"/>
  <c r="U5911" i="1" s="1"/>
  <c r="T5910" i="1"/>
  <c r="U5910" i="1" s="1"/>
  <c r="T5909" i="1"/>
  <c r="U5909" i="1" s="1"/>
  <c r="T5908" i="1"/>
  <c r="U5908" i="1" s="1"/>
  <c r="T5907" i="1"/>
  <c r="U5907" i="1" s="1"/>
  <c r="T5906" i="1"/>
  <c r="U5906" i="1" s="1"/>
  <c r="T5905" i="1"/>
  <c r="U5905" i="1" s="1"/>
  <c r="T5904" i="1"/>
  <c r="U5904" i="1" s="1"/>
  <c r="T5903" i="1"/>
  <c r="U5903" i="1" s="1"/>
  <c r="T5902" i="1"/>
  <c r="U5902" i="1" s="1"/>
  <c r="T5901" i="1"/>
  <c r="U5901" i="1" s="1"/>
  <c r="T5900" i="1"/>
  <c r="U5900" i="1" s="1"/>
  <c r="T5899" i="1"/>
  <c r="U5899" i="1" s="1"/>
  <c r="T5898" i="1"/>
  <c r="U5898" i="1" s="1"/>
  <c r="T5897" i="1"/>
  <c r="U5897" i="1" s="1"/>
  <c r="T5896" i="1"/>
  <c r="U5896" i="1" s="1"/>
  <c r="T5895" i="1"/>
  <c r="U5895" i="1" s="1"/>
  <c r="T5894" i="1"/>
  <c r="U5894" i="1" s="1"/>
  <c r="T5893" i="1"/>
  <c r="U5893" i="1" s="1"/>
  <c r="T5892" i="1"/>
  <c r="U5892" i="1" s="1"/>
  <c r="T5891" i="1"/>
  <c r="U5891" i="1" s="1"/>
  <c r="T5890" i="1"/>
  <c r="U5890" i="1" s="1"/>
  <c r="T5889" i="1"/>
  <c r="U5889" i="1" s="1"/>
  <c r="T5888" i="1"/>
  <c r="U5888" i="1" s="1"/>
  <c r="T5887" i="1"/>
  <c r="U5887" i="1" s="1"/>
  <c r="T5886" i="1"/>
  <c r="U5886" i="1" s="1"/>
  <c r="T5885" i="1"/>
  <c r="U5885" i="1" s="1"/>
  <c r="T5884" i="1"/>
  <c r="U5884" i="1" s="1"/>
  <c r="T5883" i="1"/>
  <c r="U5883" i="1" s="1"/>
  <c r="T5882" i="1"/>
  <c r="U5882" i="1" s="1"/>
  <c r="T5881" i="1"/>
  <c r="U5881" i="1" s="1"/>
  <c r="T5880" i="1"/>
  <c r="U5880" i="1" s="1"/>
  <c r="T5879" i="1"/>
  <c r="U5879" i="1" s="1"/>
  <c r="T5878" i="1"/>
  <c r="U5878" i="1" s="1"/>
  <c r="T5877" i="1"/>
  <c r="U5877" i="1" s="1"/>
  <c r="T5876" i="1"/>
  <c r="U5876" i="1" s="1"/>
  <c r="T5875" i="1"/>
  <c r="U5875" i="1" s="1"/>
  <c r="T5874" i="1"/>
  <c r="U5874" i="1" s="1"/>
  <c r="T5873" i="1"/>
  <c r="U5873" i="1" s="1"/>
  <c r="T5872" i="1"/>
  <c r="U5872" i="1" s="1"/>
  <c r="T5871" i="1"/>
  <c r="U5871" i="1" s="1"/>
  <c r="T5870" i="1"/>
  <c r="U5870" i="1" s="1"/>
  <c r="T5869" i="1"/>
  <c r="U5869" i="1" s="1"/>
  <c r="T5868" i="1"/>
  <c r="U5868" i="1" s="1"/>
  <c r="T5867" i="1"/>
  <c r="U5867" i="1" s="1"/>
  <c r="T5866" i="1"/>
  <c r="U5866" i="1" s="1"/>
  <c r="T5865" i="1"/>
  <c r="U5865" i="1" s="1"/>
  <c r="T5864" i="1"/>
  <c r="U5864" i="1" s="1"/>
  <c r="T5863" i="1"/>
  <c r="U5863" i="1" s="1"/>
  <c r="T5862" i="1"/>
  <c r="U5862" i="1" s="1"/>
  <c r="T5861" i="1"/>
  <c r="U5861" i="1" s="1"/>
  <c r="T5860" i="1"/>
  <c r="U5860" i="1" s="1"/>
  <c r="T5859" i="1"/>
  <c r="U5859" i="1" s="1"/>
  <c r="T5858" i="1"/>
  <c r="U5858" i="1" s="1"/>
  <c r="T5857" i="1"/>
  <c r="U5857" i="1" s="1"/>
  <c r="T5856" i="1"/>
  <c r="U5856" i="1" s="1"/>
  <c r="T5855" i="1"/>
  <c r="U5855" i="1" s="1"/>
  <c r="T5854" i="1"/>
  <c r="U5854" i="1" s="1"/>
  <c r="T5853" i="1"/>
  <c r="U5853" i="1" s="1"/>
  <c r="T5852" i="1"/>
  <c r="U5852" i="1" s="1"/>
  <c r="T5851" i="1"/>
  <c r="U5851" i="1" s="1"/>
  <c r="T5850" i="1"/>
  <c r="U5850" i="1" s="1"/>
  <c r="T5849" i="1"/>
  <c r="U5849" i="1" s="1"/>
  <c r="T5848" i="1"/>
  <c r="U5848" i="1" s="1"/>
  <c r="T5847" i="1"/>
  <c r="U5847" i="1" s="1"/>
  <c r="T5846" i="1"/>
  <c r="U5846" i="1" s="1"/>
  <c r="T5845" i="1"/>
  <c r="U5845" i="1" s="1"/>
  <c r="T5844" i="1"/>
  <c r="U5844" i="1" s="1"/>
  <c r="T5843" i="1"/>
  <c r="U5843" i="1" s="1"/>
  <c r="T5842" i="1"/>
  <c r="U5842" i="1" s="1"/>
  <c r="T5841" i="1"/>
  <c r="U5841" i="1" s="1"/>
  <c r="T5840" i="1"/>
  <c r="U5840" i="1" s="1"/>
  <c r="T5839" i="1"/>
  <c r="U5839" i="1" s="1"/>
  <c r="T5838" i="1"/>
  <c r="U5838" i="1" s="1"/>
  <c r="T5837" i="1"/>
  <c r="U5837" i="1" s="1"/>
  <c r="T5836" i="1"/>
  <c r="U5836" i="1" s="1"/>
  <c r="T5835" i="1"/>
  <c r="U5835" i="1" s="1"/>
  <c r="T5834" i="1"/>
  <c r="U5834" i="1" s="1"/>
  <c r="T5833" i="1"/>
  <c r="U5833" i="1" s="1"/>
  <c r="T5832" i="1"/>
  <c r="U5832" i="1" s="1"/>
  <c r="T5831" i="1"/>
  <c r="U5831" i="1" s="1"/>
  <c r="T5830" i="1"/>
  <c r="U5830" i="1" s="1"/>
  <c r="T5829" i="1"/>
  <c r="U5829" i="1" s="1"/>
  <c r="T5828" i="1"/>
  <c r="U5828" i="1" s="1"/>
  <c r="T5827" i="1"/>
  <c r="U5827" i="1" s="1"/>
  <c r="T5826" i="1"/>
  <c r="U5826" i="1" s="1"/>
  <c r="T5825" i="1"/>
  <c r="U5825" i="1" s="1"/>
  <c r="T5824" i="1"/>
  <c r="U5824" i="1" s="1"/>
  <c r="T5823" i="1"/>
  <c r="U5823" i="1" s="1"/>
  <c r="T5822" i="1"/>
  <c r="U5822" i="1" s="1"/>
  <c r="T5821" i="1"/>
  <c r="U5821" i="1" s="1"/>
  <c r="T5820" i="1"/>
  <c r="U5820" i="1" s="1"/>
  <c r="T5819" i="1"/>
  <c r="U5819" i="1" s="1"/>
  <c r="T5818" i="1"/>
  <c r="U5818" i="1" s="1"/>
  <c r="T5817" i="1"/>
  <c r="U5817" i="1" s="1"/>
  <c r="T5816" i="1"/>
  <c r="U5816" i="1" s="1"/>
  <c r="T5815" i="1"/>
  <c r="U5815" i="1" s="1"/>
  <c r="T5814" i="1"/>
  <c r="U5814" i="1" s="1"/>
  <c r="T5813" i="1"/>
  <c r="U5813" i="1" s="1"/>
  <c r="T5812" i="1"/>
  <c r="U5812" i="1" s="1"/>
  <c r="T5811" i="1"/>
  <c r="U5811" i="1" s="1"/>
  <c r="T5810" i="1"/>
  <c r="U5810" i="1" s="1"/>
  <c r="T5809" i="1"/>
  <c r="U5809" i="1" s="1"/>
  <c r="T5808" i="1"/>
  <c r="U5808" i="1" s="1"/>
  <c r="T5807" i="1"/>
  <c r="U5807" i="1" s="1"/>
  <c r="T5806" i="1"/>
  <c r="U5806" i="1" s="1"/>
  <c r="T5805" i="1"/>
  <c r="U5805" i="1" s="1"/>
  <c r="T5804" i="1"/>
  <c r="U5804" i="1" s="1"/>
  <c r="T5803" i="1"/>
  <c r="U5803" i="1" s="1"/>
  <c r="T5802" i="1"/>
  <c r="U5802" i="1" s="1"/>
  <c r="T5801" i="1"/>
  <c r="U5801" i="1" s="1"/>
  <c r="T5800" i="1"/>
  <c r="U5800" i="1" s="1"/>
  <c r="T5799" i="1"/>
  <c r="U5799" i="1" s="1"/>
  <c r="T5798" i="1"/>
  <c r="U5798" i="1" s="1"/>
  <c r="T5797" i="1"/>
  <c r="U5797" i="1" s="1"/>
  <c r="T5796" i="1"/>
  <c r="U5796" i="1" s="1"/>
  <c r="T5795" i="1"/>
  <c r="U5795" i="1" s="1"/>
  <c r="T5794" i="1"/>
  <c r="U5794" i="1" s="1"/>
  <c r="T5793" i="1"/>
  <c r="U5793" i="1" s="1"/>
  <c r="T5792" i="1"/>
  <c r="U5792" i="1" s="1"/>
  <c r="T5791" i="1"/>
  <c r="U5791" i="1" s="1"/>
  <c r="T5790" i="1"/>
  <c r="U5790" i="1" s="1"/>
  <c r="T5789" i="1"/>
  <c r="U5789" i="1" s="1"/>
  <c r="T5788" i="1"/>
  <c r="U5788" i="1" s="1"/>
  <c r="T5787" i="1"/>
  <c r="U5787" i="1" s="1"/>
  <c r="T5786" i="1"/>
  <c r="U5786" i="1" s="1"/>
  <c r="T5785" i="1"/>
  <c r="U5785" i="1" s="1"/>
  <c r="T5784" i="1"/>
  <c r="U5784" i="1" s="1"/>
  <c r="T5783" i="1"/>
  <c r="U5783" i="1" s="1"/>
  <c r="T5782" i="1"/>
  <c r="U5782" i="1" s="1"/>
  <c r="T5781" i="1"/>
  <c r="U5781" i="1" s="1"/>
  <c r="T5780" i="1"/>
  <c r="U5780" i="1" s="1"/>
  <c r="T5779" i="1"/>
  <c r="U5779" i="1" s="1"/>
  <c r="T5778" i="1"/>
  <c r="U5778" i="1" s="1"/>
  <c r="T5777" i="1"/>
  <c r="U5777" i="1" s="1"/>
  <c r="T5776" i="1"/>
  <c r="U5776" i="1" s="1"/>
  <c r="T5775" i="1"/>
  <c r="U5775" i="1" s="1"/>
  <c r="T5774" i="1"/>
  <c r="U5774" i="1" s="1"/>
  <c r="T5773" i="1"/>
  <c r="U5773" i="1" s="1"/>
  <c r="T5772" i="1"/>
  <c r="U5772" i="1" s="1"/>
  <c r="T5771" i="1"/>
  <c r="U5771" i="1" s="1"/>
  <c r="T5770" i="1"/>
  <c r="U5770" i="1" s="1"/>
  <c r="T5769" i="1"/>
  <c r="U5769" i="1" s="1"/>
  <c r="T5768" i="1"/>
  <c r="U5768" i="1" s="1"/>
  <c r="T5767" i="1"/>
  <c r="U5767" i="1" s="1"/>
  <c r="T5766" i="1"/>
  <c r="U5766" i="1" s="1"/>
  <c r="T5765" i="1"/>
  <c r="U5765" i="1" s="1"/>
  <c r="T5764" i="1"/>
  <c r="U5764" i="1" s="1"/>
  <c r="T5763" i="1"/>
  <c r="U5763" i="1" s="1"/>
  <c r="T5762" i="1"/>
  <c r="U5762" i="1" s="1"/>
  <c r="T5761" i="1"/>
  <c r="U5761" i="1" s="1"/>
  <c r="T5760" i="1"/>
  <c r="U5760" i="1" s="1"/>
  <c r="T5759" i="1"/>
  <c r="U5759" i="1" s="1"/>
  <c r="T5758" i="1"/>
  <c r="U5758" i="1" s="1"/>
  <c r="T5757" i="1"/>
  <c r="U5757" i="1" s="1"/>
  <c r="T5756" i="1"/>
  <c r="U5756" i="1" s="1"/>
  <c r="T5755" i="1"/>
  <c r="U5755" i="1" s="1"/>
  <c r="T5754" i="1"/>
  <c r="U5754" i="1" s="1"/>
  <c r="T5753" i="1"/>
  <c r="U5753" i="1" s="1"/>
  <c r="T5752" i="1"/>
  <c r="U5752" i="1" s="1"/>
  <c r="T5751" i="1"/>
  <c r="U5751" i="1" s="1"/>
  <c r="T5750" i="1"/>
  <c r="U5750" i="1" s="1"/>
  <c r="T5749" i="1"/>
  <c r="U5749" i="1" s="1"/>
  <c r="T5748" i="1"/>
  <c r="U5748" i="1" s="1"/>
  <c r="T5747" i="1"/>
  <c r="U5747" i="1" s="1"/>
  <c r="T5746" i="1"/>
  <c r="U5746" i="1" s="1"/>
  <c r="T5745" i="1"/>
  <c r="U5745" i="1" s="1"/>
  <c r="T5744" i="1"/>
  <c r="U5744" i="1" s="1"/>
  <c r="T5743" i="1"/>
  <c r="U5743" i="1" s="1"/>
  <c r="T5742" i="1"/>
  <c r="U5742" i="1" s="1"/>
  <c r="T5741" i="1"/>
  <c r="U5741" i="1" s="1"/>
  <c r="T5740" i="1"/>
  <c r="U5740" i="1" s="1"/>
  <c r="T5739" i="1"/>
  <c r="U5739" i="1" s="1"/>
  <c r="T5738" i="1"/>
  <c r="U5738" i="1" s="1"/>
  <c r="T5737" i="1"/>
  <c r="U5737" i="1" s="1"/>
  <c r="T5736" i="1"/>
  <c r="U5736" i="1" s="1"/>
  <c r="T5735" i="1"/>
  <c r="U5735" i="1" s="1"/>
  <c r="T5734" i="1"/>
  <c r="U5734" i="1" s="1"/>
  <c r="T5733" i="1"/>
  <c r="U5733" i="1" s="1"/>
  <c r="T5732" i="1"/>
  <c r="U5732" i="1" s="1"/>
  <c r="T5731" i="1"/>
  <c r="U5731" i="1" s="1"/>
  <c r="T5730" i="1"/>
  <c r="U5730" i="1" s="1"/>
  <c r="T5729" i="1"/>
  <c r="U5729" i="1" s="1"/>
  <c r="T5728" i="1"/>
  <c r="U5728" i="1" s="1"/>
  <c r="T5727" i="1"/>
  <c r="U5727" i="1" s="1"/>
  <c r="T5726" i="1"/>
  <c r="U5726" i="1" s="1"/>
  <c r="T5725" i="1"/>
  <c r="U5725" i="1" s="1"/>
  <c r="T5724" i="1"/>
  <c r="U5724" i="1" s="1"/>
  <c r="T5723" i="1"/>
  <c r="U5723" i="1" s="1"/>
  <c r="T5722" i="1"/>
  <c r="U5722" i="1" s="1"/>
  <c r="T5721" i="1"/>
  <c r="U5721" i="1" s="1"/>
  <c r="T5720" i="1"/>
  <c r="U5720" i="1" s="1"/>
  <c r="T5719" i="1"/>
  <c r="U5719" i="1" s="1"/>
  <c r="T5718" i="1"/>
  <c r="U5718" i="1" s="1"/>
  <c r="T5717" i="1"/>
  <c r="U5717" i="1" s="1"/>
  <c r="T5716" i="1"/>
  <c r="U5716" i="1" s="1"/>
  <c r="T5715" i="1"/>
  <c r="U5715" i="1" s="1"/>
  <c r="T5714" i="1"/>
  <c r="U5714" i="1" s="1"/>
  <c r="T5713" i="1"/>
  <c r="U5713" i="1" s="1"/>
  <c r="T5712" i="1"/>
  <c r="U5712" i="1" s="1"/>
  <c r="T5711" i="1"/>
  <c r="U5711" i="1" s="1"/>
  <c r="T5710" i="1"/>
  <c r="U5710" i="1" s="1"/>
  <c r="T5709" i="1"/>
  <c r="U5709" i="1" s="1"/>
  <c r="T5708" i="1"/>
  <c r="U5708" i="1" s="1"/>
  <c r="T5707" i="1"/>
  <c r="U5707" i="1" s="1"/>
  <c r="T5706" i="1"/>
  <c r="U5706" i="1" s="1"/>
  <c r="T5705" i="1"/>
  <c r="U5705" i="1" s="1"/>
  <c r="T5704" i="1"/>
  <c r="U5704" i="1" s="1"/>
  <c r="T5703" i="1"/>
  <c r="U5703" i="1" s="1"/>
  <c r="T5702" i="1"/>
  <c r="U5702" i="1" s="1"/>
  <c r="T5701" i="1"/>
  <c r="U5701" i="1" s="1"/>
  <c r="T5700" i="1"/>
  <c r="U5700" i="1" s="1"/>
  <c r="T5699" i="1"/>
  <c r="U5699" i="1" s="1"/>
  <c r="T5698" i="1"/>
  <c r="U5698" i="1" s="1"/>
  <c r="T5697" i="1"/>
  <c r="U5697" i="1" s="1"/>
  <c r="T5696" i="1"/>
  <c r="U5696" i="1" s="1"/>
  <c r="T5695" i="1"/>
  <c r="U5695" i="1" s="1"/>
  <c r="T5694" i="1"/>
  <c r="U5694" i="1" s="1"/>
  <c r="T5693" i="1"/>
  <c r="U5693" i="1" s="1"/>
  <c r="T5692" i="1"/>
  <c r="U5692" i="1" s="1"/>
  <c r="T5691" i="1"/>
  <c r="U5691" i="1" s="1"/>
  <c r="T5690" i="1"/>
  <c r="U5690" i="1" s="1"/>
  <c r="T5689" i="1"/>
  <c r="U5689" i="1" s="1"/>
  <c r="T5688" i="1"/>
  <c r="U5688" i="1" s="1"/>
  <c r="T5687" i="1"/>
  <c r="U5687" i="1" s="1"/>
  <c r="T5686" i="1"/>
  <c r="U5686" i="1" s="1"/>
  <c r="T5685" i="1"/>
  <c r="U5685" i="1" s="1"/>
  <c r="T5684" i="1"/>
  <c r="U5684" i="1" s="1"/>
  <c r="T5683" i="1"/>
  <c r="U5683" i="1" s="1"/>
  <c r="T5682" i="1"/>
  <c r="U5682" i="1" s="1"/>
  <c r="T5681" i="1"/>
  <c r="U5681" i="1" s="1"/>
  <c r="T5680" i="1"/>
  <c r="U5680" i="1" s="1"/>
  <c r="T5679" i="1"/>
  <c r="U5679" i="1" s="1"/>
  <c r="T5678" i="1"/>
  <c r="U5678" i="1" s="1"/>
  <c r="T5677" i="1"/>
  <c r="U5677" i="1" s="1"/>
  <c r="T5676" i="1"/>
  <c r="U5676" i="1" s="1"/>
  <c r="T5675" i="1"/>
  <c r="U5675" i="1" s="1"/>
  <c r="T5674" i="1"/>
  <c r="U5674" i="1" s="1"/>
  <c r="T5673" i="1"/>
  <c r="U5673" i="1" s="1"/>
  <c r="T5672" i="1"/>
  <c r="U5672" i="1" s="1"/>
  <c r="T5671" i="1"/>
  <c r="U5671" i="1" s="1"/>
  <c r="T5670" i="1"/>
  <c r="U5670" i="1" s="1"/>
  <c r="T5669" i="1"/>
  <c r="U5669" i="1" s="1"/>
  <c r="T5668" i="1"/>
  <c r="U5668" i="1" s="1"/>
  <c r="T5667" i="1"/>
  <c r="U5667" i="1" s="1"/>
  <c r="T5666" i="1"/>
  <c r="U5666" i="1" s="1"/>
  <c r="T5665" i="1"/>
  <c r="U5665" i="1" s="1"/>
  <c r="T5664" i="1"/>
  <c r="U5664" i="1" s="1"/>
  <c r="T5663" i="1"/>
  <c r="U5663" i="1" s="1"/>
  <c r="T5662" i="1"/>
  <c r="U5662" i="1" s="1"/>
  <c r="T5661" i="1"/>
  <c r="U5661" i="1" s="1"/>
  <c r="T5660" i="1"/>
  <c r="U5660" i="1" s="1"/>
  <c r="T5659" i="1"/>
  <c r="U5659" i="1" s="1"/>
  <c r="T5658" i="1"/>
  <c r="U5658" i="1" s="1"/>
  <c r="T5657" i="1"/>
  <c r="U5657" i="1" s="1"/>
  <c r="T5656" i="1"/>
  <c r="U5656" i="1" s="1"/>
  <c r="T5655" i="1"/>
  <c r="U5655" i="1" s="1"/>
  <c r="T5654" i="1"/>
  <c r="U5654" i="1" s="1"/>
  <c r="T5653" i="1"/>
  <c r="U5653" i="1" s="1"/>
  <c r="T5652" i="1"/>
  <c r="U5652" i="1" s="1"/>
  <c r="T5651" i="1"/>
  <c r="U5651" i="1" s="1"/>
  <c r="T5650" i="1"/>
  <c r="U5650" i="1" s="1"/>
  <c r="T5649" i="1"/>
  <c r="U5649" i="1" s="1"/>
  <c r="T5648" i="1"/>
  <c r="U5648" i="1" s="1"/>
  <c r="T5647" i="1"/>
  <c r="U5647" i="1" s="1"/>
  <c r="T5646" i="1"/>
  <c r="U5646" i="1" s="1"/>
  <c r="T5645" i="1"/>
  <c r="U5645" i="1" s="1"/>
  <c r="T5644" i="1"/>
  <c r="U5644" i="1" s="1"/>
  <c r="T5643" i="1"/>
  <c r="U5643" i="1" s="1"/>
  <c r="T5642" i="1"/>
  <c r="U5642" i="1" s="1"/>
  <c r="T5641" i="1"/>
  <c r="U5641" i="1" s="1"/>
  <c r="T5640" i="1"/>
  <c r="U5640" i="1" s="1"/>
  <c r="T5639" i="1"/>
  <c r="U5639" i="1" s="1"/>
  <c r="T5638" i="1"/>
  <c r="U5638" i="1" s="1"/>
  <c r="T5637" i="1"/>
  <c r="U5637" i="1" s="1"/>
  <c r="T5636" i="1"/>
  <c r="U5636" i="1" s="1"/>
  <c r="T5635" i="1"/>
  <c r="U5635" i="1" s="1"/>
  <c r="T5634" i="1"/>
  <c r="U5634" i="1" s="1"/>
  <c r="T5633" i="1"/>
  <c r="U5633" i="1" s="1"/>
  <c r="T5632" i="1"/>
  <c r="U5632" i="1" s="1"/>
  <c r="T5631" i="1"/>
  <c r="U5631" i="1" s="1"/>
  <c r="T5630" i="1"/>
  <c r="U5630" i="1" s="1"/>
  <c r="T5629" i="1"/>
  <c r="U5629" i="1" s="1"/>
  <c r="T5628" i="1"/>
  <c r="U5628" i="1" s="1"/>
  <c r="T5627" i="1"/>
  <c r="U5627" i="1" s="1"/>
  <c r="T5626" i="1"/>
  <c r="U5626" i="1" s="1"/>
  <c r="T5625" i="1"/>
  <c r="U5625" i="1" s="1"/>
  <c r="T5624" i="1"/>
  <c r="U5624" i="1" s="1"/>
  <c r="T5623" i="1"/>
  <c r="U5623" i="1" s="1"/>
  <c r="T5622" i="1"/>
  <c r="U5622" i="1" s="1"/>
  <c r="T5621" i="1"/>
  <c r="U5621" i="1" s="1"/>
  <c r="T5620" i="1"/>
  <c r="U5620" i="1" s="1"/>
  <c r="T5619" i="1"/>
  <c r="U5619" i="1" s="1"/>
  <c r="T5618" i="1"/>
  <c r="U5618" i="1" s="1"/>
  <c r="T5617" i="1"/>
  <c r="U5617" i="1" s="1"/>
  <c r="T5616" i="1"/>
  <c r="U5616" i="1" s="1"/>
  <c r="T5615" i="1"/>
  <c r="U5615" i="1" s="1"/>
  <c r="T5614" i="1"/>
  <c r="U5614" i="1" s="1"/>
  <c r="T5613" i="1"/>
  <c r="U5613" i="1" s="1"/>
  <c r="T5612" i="1"/>
  <c r="U5612" i="1" s="1"/>
  <c r="T5611" i="1"/>
  <c r="U5611" i="1" s="1"/>
  <c r="T5610" i="1"/>
  <c r="U5610" i="1" s="1"/>
  <c r="T5609" i="1"/>
  <c r="U5609" i="1" s="1"/>
  <c r="T5608" i="1"/>
  <c r="U5608" i="1" s="1"/>
  <c r="T5607" i="1"/>
  <c r="U5607" i="1" s="1"/>
  <c r="T5606" i="1"/>
  <c r="U5606" i="1" s="1"/>
  <c r="T5605" i="1"/>
  <c r="U5605" i="1" s="1"/>
  <c r="T5604" i="1"/>
  <c r="U5604" i="1" s="1"/>
  <c r="T5603" i="1"/>
  <c r="U5603" i="1" s="1"/>
  <c r="T5602" i="1"/>
  <c r="U5602" i="1" s="1"/>
  <c r="T5601" i="1"/>
  <c r="U5601" i="1" s="1"/>
  <c r="T5600" i="1"/>
  <c r="U5600" i="1" s="1"/>
  <c r="T5599" i="1"/>
  <c r="U5599" i="1" s="1"/>
  <c r="T5598" i="1"/>
  <c r="U5598" i="1" s="1"/>
  <c r="T5597" i="1"/>
  <c r="U5597" i="1" s="1"/>
  <c r="T5596" i="1"/>
  <c r="U5596" i="1" s="1"/>
  <c r="T5595" i="1"/>
  <c r="U5595" i="1" s="1"/>
  <c r="T5594" i="1"/>
  <c r="U5594" i="1" s="1"/>
  <c r="T5593" i="1"/>
  <c r="U5593" i="1" s="1"/>
  <c r="T5592" i="1"/>
  <c r="U5592" i="1" s="1"/>
  <c r="T5591" i="1"/>
  <c r="U5591" i="1" s="1"/>
  <c r="T5590" i="1"/>
  <c r="U5590" i="1" s="1"/>
  <c r="T5589" i="1"/>
  <c r="U5589" i="1" s="1"/>
  <c r="T5588" i="1"/>
  <c r="U5588" i="1" s="1"/>
  <c r="T5587" i="1"/>
  <c r="U5587" i="1" s="1"/>
  <c r="T5586" i="1"/>
  <c r="U5586" i="1" s="1"/>
  <c r="T5585" i="1"/>
  <c r="U5585" i="1" s="1"/>
  <c r="T5584" i="1"/>
  <c r="U5584" i="1" s="1"/>
  <c r="T5583" i="1"/>
  <c r="U5583" i="1" s="1"/>
  <c r="T5582" i="1"/>
  <c r="U5582" i="1" s="1"/>
  <c r="T5581" i="1"/>
  <c r="U5581" i="1" s="1"/>
  <c r="T5580" i="1"/>
  <c r="U5580" i="1" s="1"/>
  <c r="T5579" i="1"/>
  <c r="U5579" i="1" s="1"/>
  <c r="T5578" i="1"/>
  <c r="U5578" i="1" s="1"/>
  <c r="T5577" i="1"/>
  <c r="U5577" i="1" s="1"/>
  <c r="T5576" i="1"/>
  <c r="U5576" i="1" s="1"/>
  <c r="T5575" i="1"/>
  <c r="U5575" i="1" s="1"/>
  <c r="T5574" i="1"/>
  <c r="U5574" i="1" s="1"/>
  <c r="T5573" i="1"/>
  <c r="U5573" i="1" s="1"/>
  <c r="T5572" i="1"/>
  <c r="U5572" i="1" s="1"/>
  <c r="T5571" i="1"/>
  <c r="U5571" i="1" s="1"/>
  <c r="T5570" i="1"/>
  <c r="U5570" i="1" s="1"/>
  <c r="T5569" i="1"/>
  <c r="U5569" i="1" s="1"/>
  <c r="T5568" i="1"/>
  <c r="U5568" i="1" s="1"/>
  <c r="T5567" i="1"/>
  <c r="U5567" i="1" s="1"/>
  <c r="T5566" i="1"/>
  <c r="U5566" i="1" s="1"/>
  <c r="T5565" i="1"/>
  <c r="U5565" i="1" s="1"/>
  <c r="T5564" i="1"/>
  <c r="U5564" i="1" s="1"/>
  <c r="T5563" i="1"/>
  <c r="U5563" i="1" s="1"/>
  <c r="T5562" i="1"/>
  <c r="U5562" i="1" s="1"/>
  <c r="T5561" i="1"/>
  <c r="U5561" i="1" s="1"/>
  <c r="T5560" i="1"/>
  <c r="U5560" i="1" s="1"/>
  <c r="T5559" i="1"/>
  <c r="U5559" i="1" s="1"/>
  <c r="T5558" i="1"/>
  <c r="U5558" i="1" s="1"/>
  <c r="T5557" i="1"/>
  <c r="U5557" i="1" s="1"/>
  <c r="T5556" i="1"/>
  <c r="U5556" i="1" s="1"/>
  <c r="T5555" i="1"/>
  <c r="U5555" i="1" s="1"/>
  <c r="T5554" i="1"/>
  <c r="U5554" i="1" s="1"/>
  <c r="T5553" i="1"/>
  <c r="U5553" i="1" s="1"/>
  <c r="T5552" i="1"/>
  <c r="U5552" i="1" s="1"/>
  <c r="T5551" i="1"/>
  <c r="U5551" i="1" s="1"/>
  <c r="T5550" i="1"/>
  <c r="U5550" i="1" s="1"/>
  <c r="T5549" i="1"/>
  <c r="U5549" i="1" s="1"/>
  <c r="T5548" i="1"/>
  <c r="U5548" i="1" s="1"/>
  <c r="T5547" i="1"/>
  <c r="U5547" i="1" s="1"/>
  <c r="T5546" i="1"/>
  <c r="U5546" i="1" s="1"/>
  <c r="T5545" i="1"/>
  <c r="U5545" i="1" s="1"/>
  <c r="T5544" i="1"/>
  <c r="U5544" i="1" s="1"/>
  <c r="T5543" i="1"/>
  <c r="U5543" i="1" s="1"/>
  <c r="T5542" i="1"/>
  <c r="U5542" i="1" s="1"/>
  <c r="T5541" i="1"/>
  <c r="U5541" i="1" s="1"/>
  <c r="T5540" i="1"/>
  <c r="U5540" i="1" s="1"/>
  <c r="T5539" i="1"/>
  <c r="U5539" i="1" s="1"/>
  <c r="T5538" i="1"/>
  <c r="U5538" i="1" s="1"/>
  <c r="T5537" i="1"/>
  <c r="U5537" i="1" s="1"/>
  <c r="T5536" i="1"/>
  <c r="U5536" i="1" s="1"/>
  <c r="T5535" i="1"/>
  <c r="U5535" i="1" s="1"/>
  <c r="T5534" i="1"/>
  <c r="U5534" i="1" s="1"/>
  <c r="T5533" i="1"/>
  <c r="U5533" i="1" s="1"/>
  <c r="T5532" i="1"/>
  <c r="U5532" i="1" s="1"/>
  <c r="T5531" i="1"/>
  <c r="U5531" i="1" s="1"/>
  <c r="T5530" i="1"/>
  <c r="U5530" i="1" s="1"/>
  <c r="T5529" i="1"/>
  <c r="U5529" i="1" s="1"/>
  <c r="T5528" i="1"/>
  <c r="U5528" i="1" s="1"/>
  <c r="T5527" i="1"/>
  <c r="U5527" i="1" s="1"/>
  <c r="T5526" i="1"/>
  <c r="U5526" i="1" s="1"/>
  <c r="T5525" i="1"/>
  <c r="U5525" i="1" s="1"/>
  <c r="T5524" i="1"/>
  <c r="U5524" i="1" s="1"/>
  <c r="T5523" i="1"/>
  <c r="U5523" i="1" s="1"/>
  <c r="T5522" i="1"/>
  <c r="U5522" i="1" s="1"/>
  <c r="T5521" i="1"/>
  <c r="U5521" i="1" s="1"/>
  <c r="T5520" i="1"/>
  <c r="U5520" i="1" s="1"/>
  <c r="T5519" i="1"/>
  <c r="U5519" i="1" s="1"/>
  <c r="T5518" i="1"/>
  <c r="U5518" i="1" s="1"/>
  <c r="T5517" i="1"/>
  <c r="U5517" i="1" s="1"/>
  <c r="T5516" i="1"/>
  <c r="U5516" i="1" s="1"/>
  <c r="T5515" i="1"/>
  <c r="U5515" i="1" s="1"/>
  <c r="T5514" i="1"/>
  <c r="U5514" i="1" s="1"/>
  <c r="T5513" i="1"/>
  <c r="U5513" i="1" s="1"/>
  <c r="T5512" i="1"/>
  <c r="U5512" i="1" s="1"/>
  <c r="T5511" i="1"/>
  <c r="U5511" i="1" s="1"/>
  <c r="T5510" i="1"/>
  <c r="U5510" i="1" s="1"/>
  <c r="T5509" i="1"/>
  <c r="U5509" i="1" s="1"/>
  <c r="T5508" i="1"/>
  <c r="U5508" i="1" s="1"/>
  <c r="T5507" i="1"/>
  <c r="U5507" i="1" s="1"/>
  <c r="T5506" i="1"/>
  <c r="U5506" i="1" s="1"/>
  <c r="T5505" i="1"/>
  <c r="U5505" i="1" s="1"/>
  <c r="T5504" i="1"/>
  <c r="U5504" i="1" s="1"/>
  <c r="T5503" i="1"/>
  <c r="U5503" i="1" s="1"/>
  <c r="T5502" i="1"/>
  <c r="U5502" i="1" s="1"/>
  <c r="T5501" i="1"/>
  <c r="U5501" i="1" s="1"/>
  <c r="T5500" i="1"/>
  <c r="U5500" i="1" s="1"/>
  <c r="T5499" i="1"/>
  <c r="U5499" i="1" s="1"/>
  <c r="T5498" i="1"/>
  <c r="U5498" i="1" s="1"/>
  <c r="T5497" i="1"/>
  <c r="U5497" i="1" s="1"/>
  <c r="T5496" i="1"/>
  <c r="U5496" i="1" s="1"/>
  <c r="T5495" i="1"/>
  <c r="U5495" i="1" s="1"/>
  <c r="T5494" i="1"/>
  <c r="U5494" i="1" s="1"/>
  <c r="T5493" i="1"/>
  <c r="U5493" i="1" s="1"/>
  <c r="T5492" i="1"/>
  <c r="U5492" i="1" s="1"/>
  <c r="T5491" i="1"/>
  <c r="U5491" i="1" s="1"/>
  <c r="T5490" i="1"/>
  <c r="U5490" i="1" s="1"/>
  <c r="T5489" i="1"/>
  <c r="U5489" i="1" s="1"/>
  <c r="T5488" i="1"/>
  <c r="U5488" i="1" s="1"/>
  <c r="T5487" i="1"/>
  <c r="U5487" i="1" s="1"/>
  <c r="T5486" i="1"/>
  <c r="U5486" i="1" s="1"/>
  <c r="T5485" i="1"/>
  <c r="U5485" i="1" s="1"/>
  <c r="T5484" i="1"/>
  <c r="U5484" i="1" s="1"/>
  <c r="T5483" i="1"/>
  <c r="U5483" i="1" s="1"/>
  <c r="T5482" i="1"/>
  <c r="U5482" i="1" s="1"/>
  <c r="T5481" i="1"/>
  <c r="U5481" i="1" s="1"/>
  <c r="T5480" i="1"/>
  <c r="U5480" i="1" s="1"/>
  <c r="T5479" i="1"/>
  <c r="U5479" i="1" s="1"/>
  <c r="T5478" i="1"/>
  <c r="U5478" i="1" s="1"/>
  <c r="T5477" i="1"/>
  <c r="U5477" i="1" s="1"/>
  <c r="T5476" i="1"/>
  <c r="U5476" i="1" s="1"/>
  <c r="T5475" i="1"/>
  <c r="U5475" i="1" s="1"/>
  <c r="T5474" i="1"/>
  <c r="U5474" i="1" s="1"/>
  <c r="T5473" i="1"/>
  <c r="U5473" i="1" s="1"/>
  <c r="T5472" i="1"/>
  <c r="U5472" i="1" s="1"/>
  <c r="T5471" i="1"/>
  <c r="U5471" i="1" s="1"/>
  <c r="T5470" i="1"/>
  <c r="U5470" i="1" s="1"/>
  <c r="T5469" i="1"/>
  <c r="U5469" i="1" s="1"/>
  <c r="T5468" i="1"/>
  <c r="U5468" i="1" s="1"/>
  <c r="T5467" i="1"/>
  <c r="U5467" i="1" s="1"/>
  <c r="T5466" i="1"/>
  <c r="U5466" i="1" s="1"/>
  <c r="T5465" i="1"/>
  <c r="U5465" i="1" s="1"/>
  <c r="T5464" i="1"/>
  <c r="U5464" i="1" s="1"/>
  <c r="T5463" i="1"/>
  <c r="U5463" i="1" s="1"/>
  <c r="T5462" i="1"/>
  <c r="U5462" i="1" s="1"/>
  <c r="T5461" i="1"/>
  <c r="U5461" i="1" s="1"/>
  <c r="T5460" i="1"/>
  <c r="U5460" i="1" s="1"/>
  <c r="T5459" i="1"/>
  <c r="U5459" i="1" s="1"/>
  <c r="T5458" i="1"/>
  <c r="U5458" i="1" s="1"/>
  <c r="T5457" i="1"/>
  <c r="U5457" i="1" s="1"/>
  <c r="T5456" i="1"/>
  <c r="U5456" i="1" s="1"/>
  <c r="T5455" i="1"/>
  <c r="U5455" i="1" s="1"/>
  <c r="T5454" i="1"/>
  <c r="U5454" i="1" s="1"/>
  <c r="T5453" i="1"/>
  <c r="U5453" i="1" s="1"/>
  <c r="T5452" i="1"/>
  <c r="U5452" i="1" s="1"/>
  <c r="T5451" i="1"/>
  <c r="U5451" i="1" s="1"/>
  <c r="T5450" i="1"/>
  <c r="U5450" i="1" s="1"/>
  <c r="T5449" i="1"/>
  <c r="U5449" i="1" s="1"/>
  <c r="T5448" i="1"/>
  <c r="U5448" i="1" s="1"/>
  <c r="T5447" i="1"/>
  <c r="U5447" i="1" s="1"/>
  <c r="T5446" i="1"/>
  <c r="U5446" i="1" s="1"/>
  <c r="T5445" i="1"/>
  <c r="U5445" i="1" s="1"/>
  <c r="T5444" i="1"/>
  <c r="U5444" i="1" s="1"/>
  <c r="T5443" i="1"/>
  <c r="U5443" i="1" s="1"/>
  <c r="T5442" i="1"/>
  <c r="U5442" i="1" s="1"/>
  <c r="T5441" i="1"/>
  <c r="U5441" i="1" s="1"/>
  <c r="T5440" i="1"/>
  <c r="U5440" i="1" s="1"/>
  <c r="T5439" i="1"/>
  <c r="U5439" i="1" s="1"/>
  <c r="T5438" i="1"/>
  <c r="U5438" i="1" s="1"/>
  <c r="T5437" i="1"/>
  <c r="U5437" i="1" s="1"/>
  <c r="T5436" i="1"/>
  <c r="U5436" i="1" s="1"/>
  <c r="T5435" i="1"/>
  <c r="U5435" i="1" s="1"/>
  <c r="T5434" i="1"/>
  <c r="U5434" i="1" s="1"/>
  <c r="T5433" i="1"/>
  <c r="U5433" i="1" s="1"/>
  <c r="T5432" i="1"/>
  <c r="U5432" i="1" s="1"/>
  <c r="T5431" i="1"/>
  <c r="U5431" i="1" s="1"/>
  <c r="T5430" i="1"/>
  <c r="U5430" i="1" s="1"/>
  <c r="T5429" i="1"/>
  <c r="U5429" i="1" s="1"/>
  <c r="T5428" i="1"/>
  <c r="U5428" i="1" s="1"/>
  <c r="T5427" i="1"/>
  <c r="U5427" i="1" s="1"/>
  <c r="T5426" i="1"/>
  <c r="U5426" i="1" s="1"/>
  <c r="T5425" i="1"/>
  <c r="U5425" i="1" s="1"/>
  <c r="T5424" i="1"/>
  <c r="U5424" i="1" s="1"/>
  <c r="T5423" i="1"/>
  <c r="U5423" i="1" s="1"/>
  <c r="T5422" i="1"/>
  <c r="U5422" i="1" s="1"/>
  <c r="T5421" i="1"/>
  <c r="U5421" i="1" s="1"/>
  <c r="T5420" i="1"/>
  <c r="U5420" i="1" s="1"/>
  <c r="T5419" i="1"/>
  <c r="U5419" i="1" s="1"/>
  <c r="T5418" i="1"/>
  <c r="U5418" i="1" s="1"/>
  <c r="T5417" i="1"/>
  <c r="U5417" i="1" s="1"/>
  <c r="T5416" i="1"/>
  <c r="U5416" i="1" s="1"/>
  <c r="T5415" i="1"/>
  <c r="U5415" i="1" s="1"/>
  <c r="T5414" i="1"/>
  <c r="U5414" i="1" s="1"/>
  <c r="T5413" i="1"/>
  <c r="U5413" i="1" s="1"/>
  <c r="T5412" i="1"/>
  <c r="U5412" i="1" s="1"/>
  <c r="T5411" i="1"/>
  <c r="U5411" i="1" s="1"/>
  <c r="T5410" i="1"/>
  <c r="U5410" i="1" s="1"/>
  <c r="T5409" i="1"/>
  <c r="U5409" i="1" s="1"/>
  <c r="T5408" i="1"/>
  <c r="U5408" i="1" s="1"/>
  <c r="T5407" i="1"/>
  <c r="U5407" i="1" s="1"/>
  <c r="T5406" i="1"/>
  <c r="U5406" i="1" s="1"/>
  <c r="T5405" i="1"/>
  <c r="U5405" i="1" s="1"/>
  <c r="T5404" i="1"/>
  <c r="U5404" i="1" s="1"/>
  <c r="T5403" i="1"/>
  <c r="U5403" i="1" s="1"/>
  <c r="T5402" i="1"/>
  <c r="U5402" i="1" s="1"/>
  <c r="T5401" i="1"/>
  <c r="U5401" i="1" s="1"/>
  <c r="T5400" i="1"/>
  <c r="U5400" i="1" s="1"/>
  <c r="T5399" i="1"/>
  <c r="U5399" i="1" s="1"/>
  <c r="T5398" i="1"/>
  <c r="U5398" i="1" s="1"/>
  <c r="T5397" i="1"/>
  <c r="U5397" i="1" s="1"/>
  <c r="T5396" i="1"/>
  <c r="U5396" i="1" s="1"/>
  <c r="T5395" i="1"/>
  <c r="U5395" i="1" s="1"/>
  <c r="T5394" i="1"/>
  <c r="U5394" i="1" s="1"/>
  <c r="T5393" i="1"/>
  <c r="U5393" i="1" s="1"/>
  <c r="T5392" i="1"/>
  <c r="U5392" i="1" s="1"/>
  <c r="T5391" i="1"/>
  <c r="U5391" i="1" s="1"/>
  <c r="T5390" i="1"/>
  <c r="U5390" i="1" s="1"/>
  <c r="T5389" i="1"/>
  <c r="U5389" i="1" s="1"/>
  <c r="T5388" i="1"/>
  <c r="U5388" i="1" s="1"/>
  <c r="T5387" i="1"/>
  <c r="U5387" i="1" s="1"/>
  <c r="T5386" i="1"/>
  <c r="U5386" i="1" s="1"/>
  <c r="T5385" i="1"/>
  <c r="U5385" i="1" s="1"/>
  <c r="T5384" i="1"/>
  <c r="U5384" i="1" s="1"/>
  <c r="T5383" i="1"/>
  <c r="U5383" i="1" s="1"/>
  <c r="T5382" i="1"/>
  <c r="U5382" i="1" s="1"/>
  <c r="T5381" i="1"/>
  <c r="U5381" i="1" s="1"/>
  <c r="T5380" i="1"/>
  <c r="U5380" i="1" s="1"/>
  <c r="T5379" i="1"/>
  <c r="U5379" i="1" s="1"/>
  <c r="T5378" i="1"/>
  <c r="U5378" i="1" s="1"/>
  <c r="T5377" i="1"/>
  <c r="U5377" i="1" s="1"/>
  <c r="T5376" i="1"/>
  <c r="U5376" i="1" s="1"/>
  <c r="T5375" i="1"/>
  <c r="U5375" i="1" s="1"/>
  <c r="T5374" i="1"/>
  <c r="U5374" i="1" s="1"/>
  <c r="T5373" i="1"/>
  <c r="U5373" i="1" s="1"/>
  <c r="T5372" i="1"/>
  <c r="U5372" i="1" s="1"/>
  <c r="T5371" i="1"/>
  <c r="U5371" i="1" s="1"/>
  <c r="T5370" i="1"/>
  <c r="U5370" i="1" s="1"/>
  <c r="T5369" i="1"/>
  <c r="U5369" i="1" s="1"/>
  <c r="T5368" i="1"/>
  <c r="U5368" i="1" s="1"/>
  <c r="T5367" i="1"/>
  <c r="U5367" i="1" s="1"/>
  <c r="T5366" i="1"/>
  <c r="U5366" i="1" s="1"/>
  <c r="T5365" i="1"/>
  <c r="U5365" i="1" s="1"/>
  <c r="T5364" i="1"/>
  <c r="U5364" i="1" s="1"/>
  <c r="T5363" i="1"/>
  <c r="U5363" i="1" s="1"/>
  <c r="T5362" i="1"/>
  <c r="U5362" i="1" s="1"/>
  <c r="T5361" i="1"/>
  <c r="U5361" i="1" s="1"/>
  <c r="T5360" i="1"/>
  <c r="U5360" i="1" s="1"/>
  <c r="T5359" i="1"/>
  <c r="U5359" i="1" s="1"/>
  <c r="T5358" i="1"/>
  <c r="U5358" i="1" s="1"/>
  <c r="T5357" i="1"/>
  <c r="U5357" i="1" s="1"/>
  <c r="T5356" i="1"/>
  <c r="U5356" i="1" s="1"/>
  <c r="T5355" i="1"/>
  <c r="U5355" i="1" s="1"/>
  <c r="T5354" i="1"/>
  <c r="U5354" i="1" s="1"/>
  <c r="T5353" i="1"/>
  <c r="U5353" i="1" s="1"/>
  <c r="T5352" i="1"/>
  <c r="U5352" i="1" s="1"/>
  <c r="T5351" i="1"/>
  <c r="U5351" i="1" s="1"/>
  <c r="T5350" i="1"/>
  <c r="U5350" i="1" s="1"/>
  <c r="T5349" i="1"/>
  <c r="U5349" i="1" s="1"/>
  <c r="T5348" i="1"/>
  <c r="U5348" i="1" s="1"/>
  <c r="T5347" i="1"/>
  <c r="U5347" i="1" s="1"/>
  <c r="T5346" i="1"/>
  <c r="U5346" i="1" s="1"/>
  <c r="T5345" i="1"/>
  <c r="U5345" i="1" s="1"/>
  <c r="T5344" i="1"/>
  <c r="U5344" i="1" s="1"/>
  <c r="T5343" i="1"/>
  <c r="U5343" i="1" s="1"/>
  <c r="T5342" i="1"/>
  <c r="U5342" i="1" s="1"/>
  <c r="T5341" i="1"/>
  <c r="U5341" i="1" s="1"/>
  <c r="T5340" i="1"/>
  <c r="U5340" i="1" s="1"/>
  <c r="T5339" i="1"/>
  <c r="U5339" i="1" s="1"/>
  <c r="T5338" i="1"/>
  <c r="U5338" i="1" s="1"/>
  <c r="T5337" i="1"/>
  <c r="U5337" i="1" s="1"/>
  <c r="T5336" i="1"/>
  <c r="U5336" i="1" s="1"/>
  <c r="T5335" i="1"/>
  <c r="U5335" i="1" s="1"/>
  <c r="T5334" i="1"/>
  <c r="U5334" i="1" s="1"/>
  <c r="T5333" i="1"/>
  <c r="U5333" i="1" s="1"/>
  <c r="T5332" i="1"/>
  <c r="U5332" i="1" s="1"/>
  <c r="T5331" i="1"/>
  <c r="U5331" i="1" s="1"/>
  <c r="T5330" i="1"/>
  <c r="U5330" i="1" s="1"/>
  <c r="T5329" i="1"/>
  <c r="U5329" i="1" s="1"/>
  <c r="T5328" i="1"/>
  <c r="U5328" i="1" s="1"/>
  <c r="T5327" i="1"/>
  <c r="U5327" i="1" s="1"/>
  <c r="T5326" i="1"/>
  <c r="U5326" i="1" s="1"/>
  <c r="T5325" i="1"/>
  <c r="U5325" i="1" s="1"/>
  <c r="T5324" i="1"/>
  <c r="U5324" i="1" s="1"/>
  <c r="T5323" i="1"/>
  <c r="U5323" i="1" s="1"/>
  <c r="T5322" i="1"/>
  <c r="U5322" i="1" s="1"/>
  <c r="T5321" i="1"/>
  <c r="U5321" i="1" s="1"/>
  <c r="T5320" i="1"/>
  <c r="U5320" i="1" s="1"/>
  <c r="T5319" i="1"/>
  <c r="U5319" i="1" s="1"/>
  <c r="T5318" i="1"/>
  <c r="U5318" i="1" s="1"/>
  <c r="T5317" i="1"/>
  <c r="U5317" i="1" s="1"/>
  <c r="T5316" i="1"/>
  <c r="U5316" i="1" s="1"/>
  <c r="T5315" i="1"/>
  <c r="U5315" i="1" s="1"/>
  <c r="T5314" i="1"/>
  <c r="U5314" i="1" s="1"/>
  <c r="T5313" i="1"/>
  <c r="U5313" i="1" s="1"/>
  <c r="T5312" i="1"/>
  <c r="U5312" i="1" s="1"/>
  <c r="T5311" i="1"/>
  <c r="U5311" i="1" s="1"/>
  <c r="T5310" i="1"/>
  <c r="U5310" i="1" s="1"/>
  <c r="T5309" i="1"/>
  <c r="U5309" i="1" s="1"/>
  <c r="T5308" i="1"/>
  <c r="U5308" i="1" s="1"/>
  <c r="T5307" i="1"/>
  <c r="U5307" i="1" s="1"/>
  <c r="T5306" i="1"/>
  <c r="U5306" i="1" s="1"/>
  <c r="T5305" i="1"/>
  <c r="U5305" i="1" s="1"/>
  <c r="T5304" i="1"/>
  <c r="U5304" i="1" s="1"/>
  <c r="T5303" i="1"/>
  <c r="U5303" i="1" s="1"/>
  <c r="T5302" i="1"/>
  <c r="U5302" i="1" s="1"/>
  <c r="T5301" i="1"/>
  <c r="U5301" i="1" s="1"/>
  <c r="T5300" i="1"/>
  <c r="U5300" i="1" s="1"/>
  <c r="T5299" i="1"/>
  <c r="U5299" i="1" s="1"/>
  <c r="T5298" i="1"/>
  <c r="U5298" i="1" s="1"/>
  <c r="T5297" i="1"/>
  <c r="U5297" i="1" s="1"/>
  <c r="T5296" i="1"/>
  <c r="U5296" i="1" s="1"/>
  <c r="T5295" i="1"/>
  <c r="U5295" i="1" s="1"/>
  <c r="T5294" i="1"/>
  <c r="U5294" i="1" s="1"/>
  <c r="T5293" i="1"/>
  <c r="U5293" i="1" s="1"/>
  <c r="T5292" i="1"/>
  <c r="U5292" i="1" s="1"/>
  <c r="T5291" i="1"/>
  <c r="U5291" i="1" s="1"/>
  <c r="T5290" i="1"/>
  <c r="U5290" i="1" s="1"/>
  <c r="T5289" i="1"/>
  <c r="U5289" i="1" s="1"/>
  <c r="T5288" i="1"/>
  <c r="U5288" i="1" s="1"/>
  <c r="T5287" i="1"/>
  <c r="U5287" i="1" s="1"/>
  <c r="T5286" i="1"/>
  <c r="U5286" i="1" s="1"/>
  <c r="T5285" i="1"/>
  <c r="U5285" i="1" s="1"/>
  <c r="T5284" i="1"/>
  <c r="U5284" i="1" s="1"/>
  <c r="T5283" i="1"/>
  <c r="U5283" i="1" s="1"/>
  <c r="T5282" i="1"/>
  <c r="U5282" i="1" s="1"/>
  <c r="T5281" i="1"/>
  <c r="U5281" i="1" s="1"/>
  <c r="T5280" i="1"/>
  <c r="U5280" i="1" s="1"/>
  <c r="T5279" i="1"/>
  <c r="U5279" i="1" s="1"/>
  <c r="T5278" i="1"/>
  <c r="U5278" i="1" s="1"/>
  <c r="T5277" i="1"/>
  <c r="U5277" i="1" s="1"/>
  <c r="T5276" i="1"/>
  <c r="U5276" i="1" s="1"/>
  <c r="T5275" i="1"/>
  <c r="U5275" i="1" s="1"/>
  <c r="T5274" i="1"/>
  <c r="U5274" i="1" s="1"/>
  <c r="T5273" i="1"/>
  <c r="U5273" i="1" s="1"/>
  <c r="T5272" i="1"/>
  <c r="U5272" i="1" s="1"/>
  <c r="T5271" i="1"/>
  <c r="U5271" i="1" s="1"/>
  <c r="T5270" i="1"/>
  <c r="U5270" i="1" s="1"/>
  <c r="T5269" i="1"/>
  <c r="U5269" i="1" s="1"/>
  <c r="T5268" i="1"/>
  <c r="U5268" i="1" s="1"/>
  <c r="T5267" i="1"/>
  <c r="U5267" i="1" s="1"/>
  <c r="T5266" i="1"/>
  <c r="U5266" i="1" s="1"/>
  <c r="T5265" i="1"/>
  <c r="U5265" i="1" s="1"/>
  <c r="T5264" i="1"/>
  <c r="U5264" i="1" s="1"/>
  <c r="T5263" i="1"/>
  <c r="U5263" i="1" s="1"/>
  <c r="T5262" i="1"/>
  <c r="U5262" i="1" s="1"/>
  <c r="T5261" i="1"/>
  <c r="U5261" i="1" s="1"/>
  <c r="T5260" i="1"/>
  <c r="U5260" i="1" s="1"/>
  <c r="T5259" i="1"/>
  <c r="U5259" i="1" s="1"/>
  <c r="T5258" i="1"/>
  <c r="U5258" i="1" s="1"/>
  <c r="T5257" i="1"/>
  <c r="U5257" i="1" s="1"/>
  <c r="T5256" i="1"/>
  <c r="U5256" i="1" s="1"/>
  <c r="T5255" i="1"/>
  <c r="U5255" i="1" s="1"/>
  <c r="T5254" i="1"/>
  <c r="U5254" i="1" s="1"/>
  <c r="T5253" i="1"/>
  <c r="U5253" i="1" s="1"/>
  <c r="T5252" i="1"/>
  <c r="U5252" i="1" s="1"/>
  <c r="T5251" i="1"/>
  <c r="U5251" i="1" s="1"/>
  <c r="T5250" i="1"/>
  <c r="U5250" i="1" s="1"/>
  <c r="T5249" i="1"/>
  <c r="U5249" i="1" s="1"/>
  <c r="T5248" i="1"/>
  <c r="U5248" i="1" s="1"/>
  <c r="T5247" i="1"/>
  <c r="U5247" i="1" s="1"/>
  <c r="T5246" i="1"/>
  <c r="U5246" i="1" s="1"/>
  <c r="T5245" i="1"/>
  <c r="U5245" i="1" s="1"/>
  <c r="T5244" i="1"/>
  <c r="U5244" i="1" s="1"/>
  <c r="T5243" i="1"/>
  <c r="U5243" i="1" s="1"/>
  <c r="T5242" i="1"/>
  <c r="U5242" i="1" s="1"/>
  <c r="T5241" i="1"/>
  <c r="U5241" i="1" s="1"/>
  <c r="T5240" i="1"/>
  <c r="U5240" i="1" s="1"/>
  <c r="T5239" i="1"/>
  <c r="U5239" i="1" s="1"/>
  <c r="T5238" i="1"/>
  <c r="U5238" i="1" s="1"/>
  <c r="T5237" i="1"/>
  <c r="U5237" i="1" s="1"/>
  <c r="T5236" i="1"/>
  <c r="U5236" i="1" s="1"/>
  <c r="T5235" i="1"/>
  <c r="U5235" i="1" s="1"/>
  <c r="T5234" i="1"/>
  <c r="U5234" i="1" s="1"/>
  <c r="T5233" i="1"/>
  <c r="U5233" i="1" s="1"/>
  <c r="T5232" i="1"/>
  <c r="U5232" i="1" s="1"/>
  <c r="T5231" i="1"/>
  <c r="U5231" i="1" s="1"/>
  <c r="T5230" i="1"/>
  <c r="U5230" i="1" s="1"/>
  <c r="T5229" i="1"/>
  <c r="U5229" i="1" s="1"/>
  <c r="T5228" i="1"/>
  <c r="U5228" i="1" s="1"/>
  <c r="T5227" i="1"/>
  <c r="U5227" i="1" s="1"/>
  <c r="T5226" i="1"/>
  <c r="U5226" i="1" s="1"/>
  <c r="T5225" i="1"/>
  <c r="U5225" i="1" s="1"/>
  <c r="T5224" i="1"/>
  <c r="U5224" i="1" s="1"/>
  <c r="T5223" i="1"/>
  <c r="U5223" i="1" s="1"/>
  <c r="T5222" i="1"/>
  <c r="U5222" i="1" s="1"/>
  <c r="T5221" i="1"/>
  <c r="U5221" i="1" s="1"/>
  <c r="T5220" i="1"/>
  <c r="U5220" i="1" s="1"/>
  <c r="T5219" i="1"/>
  <c r="U5219" i="1" s="1"/>
  <c r="T5218" i="1"/>
  <c r="U5218" i="1" s="1"/>
  <c r="T5217" i="1"/>
  <c r="U5217" i="1" s="1"/>
  <c r="T5216" i="1"/>
  <c r="U5216" i="1" s="1"/>
  <c r="T5215" i="1"/>
  <c r="U5215" i="1" s="1"/>
  <c r="T5214" i="1"/>
  <c r="U5214" i="1" s="1"/>
  <c r="T5213" i="1"/>
  <c r="U5213" i="1" s="1"/>
  <c r="T5212" i="1"/>
  <c r="U5212" i="1" s="1"/>
  <c r="T5211" i="1"/>
  <c r="U5211" i="1" s="1"/>
  <c r="T5210" i="1"/>
  <c r="U5210" i="1" s="1"/>
  <c r="T5209" i="1"/>
  <c r="U5209" i="1" s="1"/>
  <c r="T5208" i="1"/>
  <c r="U5208" i="1" s="1"/>
  <c r="T5207" i="1"/>
  <c r="U5207" i="1" s="1"/>
  <c r="T5206" i="1"/>
  <c r="U5206" i="1" s="1"/>
  <c r="T5205" i="1"/>
  <c r="U5205" i="1" s="1"/>
  <c r="T5204" i="1"/>
  <c r="U5204" i="1" s="1"/>
  <c r="T5203" i="1"/>
  <c r="U5203" i="1" s="1"/>
  <c r="T5202" i="1"/>
  <c r="U5202" i="1" s="1"/>
  <c r="T5201" i="1"/>
  <c r="U5201" i="1" s="1"/>
  <c r="T5200" i="1"/>
  <c r="U5200" i="1" s="1"/>
  <c r="T5199" i="1"/>
  <c r="U5199" i="1" s="1"/>
  <c r="T5198" i="1"/>
  <c r="U5198" i="1" s="1"/>
  <c r="T5197" i="1"/>
  <c r="U5197" i="1" s="1"/>
  <c r="T5196" i="1"/>
  <c r="U5196" i="1" s="1"/>
  <c r="T5195" i="1"/>
  <c r="U5195" i="1" s="1"/>
  <c r="T5194" i="1"/>
  <c r="U5194" i="1" s="1"/>
  <c r="T5193" i="1"/>
  <c r="U5193" i="1" s="1"/>
  <c r="T5192" i="1"/>
  <c r="U5192" i="1" s="1"/>
  <c r="T5191" i="1"/>
  <c r="U5191" i="1" s="1"/>
  <c r="T5190" i="1"/>
  <c r="U5190" i="1" s="1"/>
  <c r="T5189" i="1"/>
  <c r="U5189" i="1" s="1"/>
  <c r="T5188" i="1"/>
  <c r="U5188" i="1" s="1"/>
  <c r="T5187" i="1"/>
  <c r="U5187" i="1" s="1"/>
  <c r="T5186" i="1"/>
  <c r="U5186" i="1" s="1"/>
  <c r="T5185" i="1"/>
  <c r="U5185" i="1" s="1"/>
  <c r="T5184" i="1"/>
  <c r="U5184" i="1" s="1"/>
  <c r="T5183" i="1"/>
  <c r="U5183" i="1" s="1"/>
  <c r="T5182" i="1"/>
  <c r="U5182" i="1" s="1"/>
  <c r="T5181" i="1"/>
  <c r="U5181" i="1" s="1"/>
  <c r="T5180" i="1"/>
  <c r="U5180" i="1" s="1"/>
  <c r="T5179" i="1"/>
  <c r="U5179" i="1" s="1"/>
  <c r="T5178" i="1"/>
  <c r="U5178" i="1" s="1"/>
  <c r="T5177" i="1"/>
  <c r="U5177" i="1" s="1"/>
  <c r="T5176" i="1"/>
  <c r="U5176" i="1" s="1"/>
  <c r="T5175" i="1"/>
  <c r="U5175" i="1" s="1"/>
  <c r="T5174" i="1"/>
  <c r="U5174" i="1" s="1"/>
  <c r="T5173" i="1"/>
  <c r="U5173" i="1" s="1"/>
  <c r="T5172" i="1"/>
  <c r="U5172" i="1" s="1"/>
  <c r="T5171" i="1"/>
  <c r="U5171" i="1" s="1"/>
  <c r="T5170" i="1"/>
  <c r="U5170" i="1" s="1"/>
  <c r="T5169" i="1"/>
  <c r="U5169" i="1" s="1"/>
  <c r="T5168" i="1"/>
  <c r="U5168" i="1" s="1"/>
  <c r="T5167" i="1"/>
  <c r="U5167" i="1" s="1"/>
  <c r="T5166" i="1"/>
  <c r="U5166" i="1" s="1"/>
  <c r="T5165" i="1"/>
  <c r="U5165" i="1" s="1"/>
  <c r="T5164" i="1"/>
  <c r="U5164" i="1" s="1"/>
  <c r="T5163" i="1"/>
  <c r="U5163" i="1" s="1"/>
  <c r="T5162" i="1"/>
  <c r="U5162" i="1" s="1"/>
  <c r="T5161" i="1"/>
  <c r="U5161" i="1" s="1"/>
  <c r="T5160" i="1"/>
  <c r="U5160" i="1" s="1"/>
  <c r="T5159" i="1"/>
  <c r="U5159" i="1" s="1"/>
  <c r="T5158" i="1"/>
  <c r="U5158" i="1" s="1"/>
  <c r="T5157" i="1"/>
  <c r="U5157" i="1" s="1"/>
  <c r="T5156" i="1"/>
  <c r="U5156" i="1" s="1"/>
  <c r="T5155" i="1"/>
  <c r="U5155" i="1" s="1"/>
  <c r="T5154" i="1"/>
  <c r="U5154" i="1" s="1"/>
  <c r="T5153" i="1"/>
  <c r="U5153" i="1" s="1"/>
  <c r="T5152" i="1"/>
  <c r="U5152" i="1" s="1"/>
  <c r="T5151" i="1"/>
  <c r="U5151" i="1" s="1"/>
  <c r="T5150" i="1"/>
  <c r="U5150" i="1" s="1"/>
  <c r="T5149" i="1"/>
  <c r="U5149" i="1" s="1"/>
  <c r="T5148" i="1"/>
  <c r="U5148" i="1" s="1"/>
  <c r="T5147" i="1"/>
  <c r="U5147" i="1" s="1"/>
  <c r="T5146" i="1"/>
  <c r="U5146" i="1" s="1"/>
  <c r="T5145" i="1"/>
  <c r="U5145" i="1" s="1"/>
  <c r="T5144" i="1"/>
  <c r="U5144" i="1" s="1"/>
  <c r="T5143" i="1"/>
  <c r="U5143" i="1" s="1"/>
  <c r="T5142" i="1"/>
  <c r="U5142" i="1" s="1"/>
  <c r="T5141" i="1"/>
  <c r="U5141" i="1" s="1"/>
  <c r="T5140" i="1"/>
  <c r="U5140" i="1" s="1"/>
  <c r="T5139" i="1"/>
  <c r="U5139" i="1" s="1"/>
  <c r="T5138" i="1"/>
  <c r="U5138" i="1" s="1"/>
  <c r="T5137" i="1"/>
  <c r="U5137" i="1" s="1"/>
  <c r="T5136" i="1"/>
  <c r="U5136" i="1" s="1"/>
  <c r="T5135" i="1"/>
  <c r="U5135" i="1" s="1"/>
  <c r="T5134" i="1"/>
  <c r="U5134" i="1" s="1"/>
  <c r="T5133" i="1"/>
  <c r="U5133" i="1" s="1"/>
  <c r="T5132" i="1"/>
  <c r="U5132" i="1" s="1"/>
  <c r="T5131" i="1"/>
  <c r="U5131" i="1" s="1"/>
  <c r="T5130" i="1"/>
  <c r="U5130" i="1" s="1"/>
  <c r="T5129" i="1"/>
  <c r="U5129" i="1" s="1"/>
  <c r="T5128" i="1"/>
  <c r="U5128" i="1" s="1"/>
  <c r="T5127" i="1"/>
  <c r="U5127" i="1" s="1"/>
  <c r="T5126" i="1"/>
  <c r="U5126" i="1" s="1"/>
  <c r="T5125" i="1"/>
  <c r="U5125" i="1" s="1"/>
  <c r="T5124" i="1"/>
  <c r="U5124" i="1" s="1"/>
  <c r="T5123" i="1"/>
  <c r="U5123" i="1" s="1"/>
  <c r="T5122" i="1"/>
  <c r="U5122" i="1" s="1"/>
  <c r="T5121" i="1"/>
  <c r="U5121" i="1" s="1"/>
  <c r="T5120" i="1"/>
  <c r="U5120" i="1" s="1"/>
  <c r="T5119" i="1"/>
  <c r="U5119" i="1" s="1"/>
  <c r="T5118" i="1"/>
  <c r="U5118" i="1" s="1"/>
  <c r="T5117" i="1"/>
  <c r="U5117" i="1" s="1"/>
  <c r="T5116" i="1"/>
  <c r="U5116" i="1" s="1"/>
  <c r="T5115" i="1"/>
  <c r="U5115" i="1" s="1"/>
  <c r="T5114" i="1"/>
  <c r="U5114" i="1" s="1"/>
  <c r="T5113" i="1"/>
  <c r="U5113" i="1" s="1"/>
  <c r="T5112" i="1"/>
  <c r="U5112" i="1" s="1"/>
  <c r="T5111" i="1"/>
  <c r="U5111" i="1" s="1"/>
  <c r="T5110" i="1"/>
  <c r="U5110" i="1" s="1"/>
  <c r="T5109" i="1"/>
  <c r="U5109" i="1" s="1"/>
  <c r="T5108" i="1"/>
  <c r="U5108" i="1" s="1"/>
  <c r="T5107" i="1"/>
  <c r="U5107" i="1" s="1"/>
  <c r="T5106" i="1"/>
  <c r="U5106" i="1" s="1"/>
  <c r="T5105" i="1"/>
  <c r="U5105" i="1" s="1"/>
  <c r="T5104" i="1"/>
  <c r="U5104" i="1" s="1"/>
  <c r="T5103" i="1"/>
  <c r="U5103" i="1" s="1"/>
  <c r="T5102" i="1"/>
  <c r="U5102" i="1" s="1"/>
  <c r="T5101" i="1"/>
  <c r="U5101" i="1" s="1"/>
  <c r="T5100" i="1"/>
  <c r="U5100" i="1" s="1"/>
  <c r="T5099" i="1"/>
  <c r="U5099" i="1" s="1"/>
  <c r="T5098" i="1"/>
  <c r="U5098" i="1" s="1"/>
  <c r="T5097" i="1"/>
  <c r="U5097" i="1" s="1"/>
  <c r="T5096" i="1"/>
  <c r="U5096" i="1" s="1"/>
  <c r="T5095" i="1"/>
  <c r="U5095" i="1" s="1"/>
  <c r="T5094" i="1"/>
  <c r="U5094" i="1" s="1"/>
  <c r="T5093" i="1"/>
  <c r="U5093" i="1" s="1"/>
  <c r="T5092" i="1"/>
  <c r="U5092" i="1" s="1"/>
  <c r="T5091" i="1"/>
  <c r="U5091" i="1" s="1"/>
  <c r="T5090" i="1"/>
  <c r="U5090" i="1" s="1"/>
  <c r="T5089" i="1"/>
  <c r="U5089" i="1" s="1"/>
  <c r="T5088" i="1"/>
  <c r="U5088" i="1" s="1"/>
  <c r="T5087" i="1"/>
  <c r="U5087" i="1" s="1"/>
  <c r="T5086" i="1"/>
  <c r="U5086" i="1" s="1"/>
  <c r="T5085" i="1"/>
  <c r="U5085" i="1" s="1"/>
  <c r="T5084" i="1"/>
  <c r="U5084" i="1" s="1"/>
  <c r="T5083" i="1"/>
  <c r="U5083" i="1" s="1"/>
  <c r="T5082" i="1"/>
  <c r="U5082" i="1" s="1"/>
  <c r="T5081" i="1"/>
  <c r="U5081" i="1" s="1"/>
  <c r="T5080" i="1"/>
  <c r="U5080" i="1" s="1"/>
  <c r="T5079" i="1"/>
  <c r="U5079" i="1" s="1"/>
  <c r="T5078" i="1"/>
  <c r="U5078" i="1" s="1"/>
  <c r="T5077" i="1"/>
  <c r="U5077" i="1" s="1"/>
  <c r="T5076" i="1"/>
  <c r="U5076" i="1" s="1"/>
  <c r="T5075" i="1"/>
  <c r="U5075" i="1" s="1"/>
  <c r="T5074" i="1"/>
  <c r="U5074" i="1" s="1"/>
  <c r="T5073" i="1"/>
  <c r="U5073" i="1" s="1"/>
  <c r="T5072" i="1"/>
  <c r="U5072" i="1" s="1"/>
  <c r="T5071" i="1"/>
  <c r="U5071" i="1" s="1"/>
  <c r="T5070" i="1"/>
  <c r="U5070" i="1" s="1"/>
  <c r="T5069" i="1"/>
  <c r="U5069" i="1" s="1"/>
  <c r="T5068" i="1"/>
  <c r="U5068" i="1" s="1"/>
  <c r="T5067" i="1"/>
  <c r="U5067" i="1" s="1"/>
  <c r="T5066" i="1"/>
  <c r="U5066" i="1" s="1"/>
  <c r="T5065" i="1"/>
  <c r="U5065" i="1" s="1"/>
  <c r="T5064" i="1"/>
  <c r="U5064" i="1" s="1"/>
  <c r="T5063" i="1"/>
  <c r="U5063" i="1" s="1"/>
  <c r="T5062" i="1"/>
  <c r="U5062" i="1" s="1"/>
  <c r="T5061" i="1"/>
  <c r="U5061" i="1" s="1"/>
  <c r="T5060" i="1"/>
  <c r="U5060" i="1" s="1"/>
  <c r="T5059" i="1"/>
  <c r="U5059" i="1" s="1"/>
  <c r="T5058" i="1"/>
  <c r="U5058" i="1" s="1"/>
  <c r="T5057" i="1"/>
  <c r="U5057" i="1" s="1"/>
  <c r="T5056" i="1"/>
  <c r="U5056" i="1" s="1"/>
  <c r="T5055" i="1"/>
  <c r="U5055" i="1" s="1"/>
  <c r="T5054" i="1"/>
  <c r="U5054" i="1" s="1"/>
  <c r="T5053" i="1"/>
  <c r="U5053" i="1" s="1"/>
  <c r="T5052" i="1"/>
  <c r="U5052" i="1" s="1"/>
  <c r="T5051" i="1"/>
  <c r="U5051" i="1" s="1"/>
  <c r="T5050" i="1"/>
  <c r="U5050" i="1" s="1"/>
  <c r="T5049" i="1"/>
  <c r="U5049" i="1" s="1"/>
  <c r="T5048" i="1"/>
  <c r="U5048" i="1" s="1"/>
  <c r="T5047" i="1"/>
  <c r="U5047" i="1" s="1"/>
  <c r="T5046" i="1"/>
  <c r="U5046" i="1" s="1"/>
  <c r="T5045" i="1"/>
  <c r="U5045" i="1" s="1"/>
  <c r="T5044" i="1"/>
  <c r="U5044" i="1" s="1"/>
  <c r="T5043" i="1"/>
  <c r="U5043" i="1" s="1"/>
  <c r="T5042" i="1"/>
  <c r="U5042" i="1" s="1"/>
  <c r="T5041" i="1"/>
  <c r="U5041" i="1" s="1"/>
  <c r="T5040" i="1"/>
  <c r="U5040" i="1" s="1"/>
  <c r="T5039" i="1"/>
  <c r="U5039" i="1" s="1"/>
  <c r="T5038" i="1"/>
  <c r="U5038" i="1" s="1"/>
  <c r="T5037" i="1"/>
  <c r="U5037" i="1" s="1"/>
  <c r="T5036" i="1"/>
  <c r="U5036" i="1" s="1"/>
  <c r="T5035" i="1"/>
  <c r="U5035" i="1" s="1"/>
  <c r="T5034" i="1"/>
  <c r="U5034" i="1" s="1"/>
  <c r="T5033" i="1"/>
  <c r="U5033" i="1" s="1"/>
  <c r="T5032" i="1"/>
  <c r="U5032" i="1" s="1"/>
  <c r="T5031" i="1"/>
  <c r="U5031" i="1" s="1"/>
  <c r="T5030" i="1"/>
  <c r="U5030" i="1" s="1"/>
  <c r="T5029" i="1"/>
  <c r="U5029" i="1" s="1"/>
  <c r="T5028" i="1"/>
  <c r="U5028" i="1" s="1"/>
  <c r="T5027" i="1"/>
  <c r="U5027" i="1" s="1"/>
  <c r="T5026" i="1"/>
  <c r="U5026" i="1" s="1"/>
  <c r="T5025" i="1"/>
  <c r="U5025" i="1" s="1"/>
  <c r="T5024" i="1"/>
  <c r="U5024" i="1" s="1"/>
  <c r="T5023" i="1"/>
  <c r="U5023" i="1" s="1"/>
  <c r="T5022" i="1"/>
  <c r="U5022" i="1" s="1"/>
  <c r="T5021" i="1"/>
  <c r="U5021" i="1" s="1"/>
  <c r="T5020" i="1"/>
  <c r="U5020" i="1" s="1"/>
  <c r="T5019" i="1"/>
  <c r="U5019" i="1" s="1"/>
  <c r="T5018" i="1"/>
  <c r="U5018" i="1" s="1"/>
  <c r="T5017" i="1"/>
  <c r="U5017" i="1" s="1"/>
  <c r="T5016" i="1"/>
  <c r="U5016" i="1" s="1"/>
  <c r="T5015" i="1"/>
  <c r="U5015" i="1" s="1"/>
  <c r="T5014" i="1"/>
  <c r="U5014" i="1" s="1"/>
  <c r="T5013" i="1"/>
  <c r="U5013" i="1" s="1"/>
  <c r="T5012" i="1"/>
  <c r="U5012" i="1" s="1"/>
  <c r="T5011" i="1"/>
  <c r="U5011" i="1" s="1"/>
  <c r="T5010" i="1"/>
  <c r="U5010" i="1" s="1"/>
  <c r="T5009" i="1"/>
  <c r="U5009" i="1" s="1"/>
  <c r="T5008" i="1"/>
  <c r="U5008" i="1" s="1"/>
  <c r="T5007" i="1"/>
  <c r="U5007" i="1" s="1"/>
  <c r="T5006" i="1"/>
  <c r="U5006" i="1" s="1"/>
  <c r="T5005" i="1"/>
  <c r="U5005" i="1" s="1"/>
  <c r="T5004" i="1"/>
  <c r="U5004" i="1" s="1"/>
  <c r="T5003" i="1"/>
  <c r="U5003" i="1" s="1"/>
  <c r="T5002" i="1"/>
  <c r="U5002" i="1" s="1"/>
  <c r="T5001" i="1"/>
  <c r="U5001" i="1" s="1"/>
  <c r="T5000" i="1"/>
  <c r="U5000" i="1" s="1"/>
  <c r="T4999" i="1"/>
  <c r="U4999" i="1" s="1"/>
  <c r="T4998" i="1"/>
  <c r="U4998" i="1" s="1"/>
  <c r="T4997" i="1"/>
  <c r="U4997" i="1" s="1"/>
  <c r="T4996" i="1"/>
  <c r="U4996" i="1" s="1"/>
  <c r="T4995" i="1"/>
  <c r="U4995" i="1" s="1"/>
  <c r="T4994" i="1"/>
  <c r="U4994" i="1" s="1"/>
  <c r="T4993" i="1"/>
  <c r="U4993" i="1" s="1"/>
  <c r="T4992" i="1"/>
  <c r="U4992" i="1" s="1"/>
  <c r="T4991" i="1"/>
  <c r="U4991" i="1" s="1"/>
  <c r="T4990" i="1"/>
  <c r="U4990" i="1" s="1"/>
  <c r="T4989" i="1"/>
  <c r="U4989" i="1" s="1"/>
  <c r="T4988" i="1"/>
  <c r="U4988" i="1" s="1"/>
  <c r="T4987" i="1"/>
  <c r="U4987" i="1" s="1"/>
  <c r="T4986" i="1"/>
  <c r="U4986" i="1" s="1"/>
  <c r="T4985" i="1"/>
  <c r="U4985" i="1" s="1"/>
  <c r="T4984" i="1"/>
  <c r="U4984" i="1" s="1"/>
  <c r="T4983" i="1"/>
  <c r="U4983" i="1" s="1"/>
  <c r="T4982" i="1"/>
  <c r="U4982" i="1" s="1"/>
  <c r="T4981" i="1"/>
  <c r="U4981" i="1" s="1"/>
  <c r="T4980" i="1"/>
  <c r="U4980" i="1" s="1"/>
  <c r="T4979" i="1"/>
  <c r="U4979" i="1" s="1"/>
  <c r="T4978" i="1"/>
  <c r="U4978" i="1" s="1"/>
  <c r="T4977" i="1"/>
  <c r="U4977" i="1" s="1"/>
  <c r="T4976" i="1"/>
  <c r="U4976" i="1" s="1"/>
  <c r="T4975" i="1"/>
  <c r="U4975" i="1" s="1"/>
  <c r="T4974" i="1"/>
  <c r="U4974" i="1" s="1"/>
  <c r="T4973" i="1"/>
  <c r="U4973" i="1" s="1"/>
  <c r="T4972" i="1"/>
  <c r="U4972" i="1" s="1"/>
  <c r="T4971" i="1"/>
  <c r="U4971" i="1" s="1"/>
  <c r="T4970" i="1"/>
  <c r="U4970" i="1" s="1"/>
  <c r="T4969" i="1"/>
  <c r="U4969" i="1" s="1"/>
  <c r="T4968" i="1"/>
  <c r="U4968" i="1" s="1"/>
  <c r="T4967" i="1"/>
  <c r="U4967" i="1" s="1"/>
  <c r="T4966" i="1"/>
  <c r="U4966" i="1" s="1"/>
  <c r="T4965" i="1"/>
  <c r="U4965" i="1" s="1"/>
  <c r="T4964" i="1"/>
  <c r="U4964" i="1" s="1"/>
  <c r="T4963" i="1"/>
  <c r="U4963" i="1" s="1"/>
  <c r="T4962" i="1"/>
  <c r="U4962" i="1" s="1"/>
  <c r="T4961" i="1"/>
  <c r="U4961" i="1" s="1"/>
  <c r="T4960" i="1"/>
  <c r="U4960" i="1" s="1"/>
  <c r="T4959" i="1"/>
  <c r="U4959" i="1" s="1"/>
  <c r="T4958" i="1"/>
  <c r="U4958" i="1" s="1"/>
  <c r="T4957" i="1"/>
  <c r="U4957" i="1" s="1"/>
  <c r="T4956" i="1"/>
  <c r="U4956" i="1" s="1"/>
  <c r="T4955" i="1"/>
  <c r="U4955" i="1" s="1"/>
  <c r="T4954" i="1"/>
  <c r="U4954" i="1" s="1"/>
  <c r="T4953" i="1"/>
  <c r="U4953" i="1" s="1"/>
  <c r="T4952" i="1"/>
  <c r="U4952" i="1" s="1"/>
  <c r="T4951" i="1"/>
  <c r="U4951" i="1" s="1"/>
  <c r="T4950" i="1"/>
  <c r="U4950" i="1" s="1"/>
  <c r="T4949" i="1"/>
  <c r="U4949" i="1" s="1"/>
  <c r="T4948" i="1"/>
  <c r="U4948" i="1" s="1"/>
  <c r="T4947" i="1"/>
  <c r="U4947" i="1" s="1"/>
  <c r="T4946" i="1"/>
  <c r="U4946" i="1" s="1"/>
  <c r="T4945" i="1"/>
  <c r="U4945" i="1" s="1"/>
  <c r="T4944" i="1"/>
  <c r="U4944" i="1" s="1"/>
  <c r="T4943" i="1"/>
  <c r="U4943" i="1" s="1"/>
  <c r="T4942" i="1"/>
  <c r="U4942" i="1" s="1"/>
  <c r="T4941" i="1"/>
  <c r="U4941" i="1" s="1"/>
  <c r="T4940" i="1"/>
  <c r="U4940" i="1" s="1"/>
  <c r="T4939" i="1"/>
  <c r="U4939" i="1" s="1"/>
  <c r="T4938" i="1"/>
  <c r="U4938" i="1" s="1"/>
  <c r="T4937" i="1"/>
  <c r="U4937" i="1" s="1"/>
  <c r="T4936" i="1"/>
  <c r="U4936" i="1" s="1"/>
  <c r="T4935" i="1"/>
  <c r="U4935" i="1" s="1"/>
  <c r="T4934" i="1"/>
  <c r="U4934" i="1" s="1"/>
  <c r="T4933" i="1"/>
  <c r="U4933" i="1" s="1"/>
  <c r="T4932" i="1"/>
  <c r="U4932" i="1" s="1"/>
  <c r="T4931" i="1"/>
  <c r="U4931" i="1" s="1"/>
  <c r="T4930" i="1"/>
  <c r="U4930" i="1" s="1"/>
  <c r="T4929" i="1"/>
  <c r="U4929" i="1" s="1"/>
  <c r="T4928" i="1"/>
  <c r="U4928" i="1" s="1"/>
  <c r="T4927" i="1"/>
  <c r="U4927" i="1" s="1"/>
  <c r="T4926" i="1"/>
  <c r="U4926" i="1" s="1"/>
  <c r="T4925" i="1"/>
  <c r="U4925" i="1" s="1"/>
  <c r="T4924" i="1"/>
  <c r="U4924" i="1" s="1"/>
  <c r="T4923" i="1"/>
  <c r="U4923" i="1" s="1"/>
  <c r="T4922" i="1"/>
  <c r="U4922" i="1" s="1"/>
  <c r="T4921" i="1"/>
  <c r="U4921" i="1" s="1"/>
  <c r="T4920" i="1"/>
  <c r="U4920" i="1" s="1"/>
  <c r="T4919" i="1"/>
  <c r="U4919" i="1" s="1"/>
  <c r="T4918" i="1"/>
  <c r="U4918" i="1" s="1"/>
  <c r="T4917" i="1"/>
  <c r="U4917" i="1" s="1"/>
  <c r="T4916" i="1"/>
  <c r="U4916" i="1" s="1"/>
  <c r="T4915" i="1"/>
  <c r="U4915" i="1" s="1"/>
  <c r="T4914" i="1"/>
  <c r="U4914" i="1" s="1"/>
  <c r="T4913" i="1"/>
  <c r="U4913" i="1" s="1"/>
  <c r="T4912" i="1"/>
  <c r="U4912" i="1" s="1"/>
  <c r="T4911" i="1"/>
  <c r="U4911" i="1" s="1"/>
  <c r="T4910" i="1"/>
  <c r="U4910" i="1" s="1"/>
  <c r="T4909" i="1"/>
  <c r="U4909" i="1" s="1"/>
  <c r="T4908" i="1"/>
  <c r="U4908" i="1" s="1"/>
  <c r="T4907" i="1"/>
  <c r="U4907" i="1" s="1"/>
  <c r="T4906" i="1"/>
  <c r="U4906" i="1" s="1"/>
  <c r="T4905" i="1"/>
  <c r="U4905" i="1" s="1"/>
  <c r="T4904" i="1"/>
  <c r="U4904" i="1" s="1"/>
  <c r="T4903" i="1"/>
  <c r="U4903" i="1" s="1"/>
  <c r="T4902" i="1"/>
  <c r="U4902" i="1" s="1"/>
  <c r="T4901" i="1"/>
  <c r="U4901" i="1" s="1"/>
  <c r="T4900" i="1"/>
  <c r="U4900" i="1" s="1"/>
  <c r="T4899" i="1"/>
  <c r="U4899" i="1" s="1"/>
  <c r="T4898" i="1"/>
  <c r="U4898" i="1" s="1"/>
  <c r="T4897" i="1"/>
  <c r="U4897" i="1" s="1"/>
  <c r="T4896" i="1"/>
  <c r="U4896" i="1" s="1"/>
  <c r="T4895" i="1"/>
  <c r="U4895" i="1" s="1"/>
  <c r="T4894" i="1"/>
  <c r="U4894" i="1" s="1"/>
  <c r="T4893" i="1"/>
  <c r="U4893" i="1" s="1"/>
  <c r="T4892" i="1"/>
  <c r="U4892" i="1" s="1"/>
  <c r="T4891" i="1"/>
  <c r="U4891" i="1" s="1"/>
  <c r="T4890" i="1"/>
  <c r="U4890" i="1" s="1"/>
  <c r="T4889" i="1"/>
  <c r="U4889" i="1" s="1"/>
  <c r="T4888" i="1"/>
  <c r="U4888" i="1" s="1"/>
  <c r="T4887" i="1"/>
  <c r="U4887" i="1" s="1"/>
  <c r="T4886" i="1"/>
  <c r="U4886" i="1" s="1"/>
  <c r="T4885" i="1"/>
  <c r="U4885" i="1" s="1"/>
  <c r="T4884" i="1"/>
  <c r="U4884" i="1" s="1"/>
  <c r="T4883" i="1"/>
  <c r="U4883" i="1" s="1"/>
  <c r="T4882" i="1"/>
  <c r="U4882" i="1" s="1"/>
  <c r="T4881" i="1"/>
  <c r="U4881" i="1" s="1"/>
  <c r="T4880" i="1"/>
  <c r="U4880" i="1" s="1"/>
  <c r="T4879" i="1"/>
  <c r="U4879" i="1" s="1"/>
  <c r="T4878" i="1"/>
  <c r="U4878" i="1" s="1"/>
  <c r="T4877" i="1"/>
  <c r="U4877" i="1" s="1"/>
  <c r="T4876" i="1"/>
  <c r="U4876" i="1" s="1"/>
  <c r="T4875" i="1"/>
  <c r="U4875" i="1" s="1"/>
  <c r="T4874" i="1"/>
  <c r="U4874" i="1" s="1"/>
  <c r="T4873" i="1"/>
  <c r="U4873" i="1" s="1"/>
  <c r="T4872" i="1"/>
  <c r="U4872" i="1" s="1"/>
  <c r="T4871" i="1"/>
  <c r="U4871" i="1" s="1"/>
  <c r="T4870" i="1"/>
  <c r="U4870" i="1" s="1"/>
  <c r="T4869" i="1"/>
  <c r="U4869" i="1" s="1"/>
  <c r="T4868" i="1"/>
  <c r="U4868" i="1" s="1"/>
  <c r="T4867" i="1"/>
  <c r="U4867" i="1" s="1"/>
  <c r="T4866" i="1"/>
  <c r="U4866" i="1" s="1"/>
  <c r="T4865" i="1"/>
  <c r="U4865" i="1" s="1"/>
  <c r="T4864" i="1"/>
  <c r="U4864" i="1" s="1"/>
  <c r="T4863" i="1"/>
  <c r="U4863" i="1" s="1"/>
  <c r="T4862" i="1"/>
  <c r="U4862" i="1" s="1"/>
  <c r="T4861" i="1"/>
  <c r="U4861" i="1" s="1"/>
  <c r="T4860" i="1"/>
  <c r="U4860" i="1" s="1"/>
  <c r="T4859" i="1"/>
  <c r="U4859" i="1" s="1"/>
  <c r="T4858" i="1"/>
  <c r="U4858" i="1" s="1"/>
  <c r="T4857" i="1"/>
  <c r="U4857" i="1" s="1"/>
  <c r="T4856" i="1"/>
  <c r="U4856" i="1" s="1"/>
  <c r="T4855" i="1"/>
  <c r="U4855" i="1" s="1"/>
  <c r="T4854" i="1"/>
  <c r="U4854" i="1" s="1"/>
  <c r="T4853" i="1"/>
  <c r="U4853" i="1" s="1"/>
  <c r="T4852" i="1"/>
  <c r="U4852" i="1" s="1"/>
  <c r="T4851" i="1"/>
  <c r="U4851" i="1" s="1"/>
  <c r="T4850" i="1"/>
  <c r="U4850" i="1" s="1"/>
  <c r="T4849" i="1"/>
  <c r="U4849" i="1" s="1"/>
  <c r="T4848" i="1"/>
  <c r="U4848" i="1" s="1"/>
  <c r="T4847" i="1"/>
  <c r="U4847" i="1" s="1"/>
  <c r="T4846" i="1"/>
  <c r="U4846" i="1" s="1"/>
  <c r="T4845" i="1"/>
  <c r="U4845" i="1" s="1"/>
  <c r="T4844" i="1"/>
  <c r="U4844" i="1" s="1"/>
  <c r="T4843" i="1"/>
  <c r="U4843" i="1" s="1"/>
  <c r="T4842" i="1"/>
  <c r="U4842" i="1" s="1"/>
  <c r="T4841" i="1"/>
  <c r="U4841" i="1" s="1"/>
  <c r="T4840" i="1"/>
  <c r="U4840" i="1" s="1"/>
  <c r="T4839" i="1"/>
  <c r="U4839" i="1" s="1"/>
  <c r="T4838" i="1"/>
  <c r="U4838" i="1" s="1"/>
  <c r="T4837" i="1"/>
  <c r="U4837" i="1" s="1"/>
  <c r="T4836" i="1"/>
  <c r="U4836" i="1" s="1"/>
  <c r="T4835" i="1"/>
  <c r="U4835" i="1" s="1"/>
  <c r="T4834" i="1"/>
  <c r="U4834" i="1" s="1"/>
  <c r="T4833" i="1"/>
  <c r="U4833" i="1" s="1"/>
  <c r="T4832" i="1"/>
  <c r="U4832" i="1" s="1"/>
  <c r="T4831" i="1"/>
  <c r="U4831" i="1" s="1"/>
  <c r="T4830" i="1"/>
  <c r="U4830" i="1" s="1"/>
  <c r="T4829" i="1"/>
  <c r="U4829" i="1" s="1"/>
  <c r="T4828" i="1"/>
  <c r="U4828" i="1" s="1"/>
  <c r="T4827" i="1"/>
  <c r="U4827" i="1" s="1"/>
  <c r="T4826" i="1"/>
  <c r="U4826" i="1" s="1"/>
  <c r="T4825" i="1"/>
  <c r="U4825" i="1" s="1"/>
  <c r="T4824" i="1"/>
  <c r="U4824" i="1" s="1"/>
  <c r="T4823" i="1"/>
  <c r="U4823" i="1" s="1"/>
  <c r="T4822" i="1"/>
  <c r="U4822" i="1" s="1"/>
  <c r="T4821" i="1"/>
  <c r="U4821" i="1" s="1"/>
  <c r="T4820" i="1"/>
  <c r="U4820" i="1" s="1"/>
  <c r="T4819" i="1"/>
  <c r="U4819" i="1" s="1"/>
  <c r="T4818" i="1"/>
  <c r="U4818" i="1" s="1"/>
  <c r="T4817" i="1"/>
  <c r="U4817" i="1" s="1"/>
  <c r="T4816" i="1"/>
  <c r="U4816" i="1" s="1"/>
  <c r="T4815" i="1"/>
  <c r="U4815" i="1" s="1"/>
  <c r="T4814" i="1"/>
  <c r="U4814" i="1" s="1"/>
  <c r="T4813" i="1"/>
  <c r="U4813" i="1" s="1"/>
  <c r="T4812" i="1"/>
  <c r="U4812" i="1" s="1"/>
  <c r="T4811" i="1"/>
  <c r="U4811" i="1" s="1"/>
  <c r="T4810" i="1"/>
  <c r="U4810" i="1" s="1"/>
  <c r="T4809" i="1"/>
  <c r="U4809" i="1" s="1"/>
  <c r="T4808" i="1"/>
  <c r="U4808" i="1" s="1"/>
  <c r="T4807" i="1"/>
  <c r="U4807" i="1" s="1"/>
  <c r="T4806" i="1"/>
  <c r="U4806" i="1" s="1"/>
  <c r="T4805" i="1"/>
  <c r="U4805" i="1" s="1"/>
  <c r="T4804" i="1"/>
  <c r="U4804" i="1" s="1"/>
  <c r="T4803" i="1"/>
  <c r="U4803" i="1" s="1"/>
  <c r="T4802" i="1"/>
  <c r="U4802" i="1" s="1"/>
  <c r="T4801" i="1"/>
  <c r="U4801" i="1" s="1"/>
  <c r="T4800" i="1"/>
  <c r="U4800" i="1" s="1"/>
  <c r="T4799" i="1"/>
  <c r="U4799" i="1" s="1"/>
  <c r="T4798" i="1"/>
  <c r="U4798" i="1" s="1"/>
  <c r="T4797" i="1"/>
  <c r="U4797" i="1" s="1"/>
  <c r="T4796" i="1"/>
  <c r="U4796" i="1" s="1"/>
  <c r="T4795" i="1"/>
  <c r="U4795" i="1" s="1"/>
  <c r="T4794" i="1"/>
  <c r="U4794" i="1" s="1"/>
  <c r="T4793" i="1"/>
  <c r="U4793" i="1" s="1"/>
  <c r="T4792" i="1"/>
  <c r="U4792" i="1" s="1"/>
  <c r="T4791" i="1"/>
  <c r="U4791" i="1" s="1"/>
  <c r="T4790" i="1"/>
  <c r="U4790" i="1" s="1"/>
  <c r="T4789" i="1"/>
  <c r="U4789" i="1" s="1"/>
  <c r="T4788" i="1"/>
  <c r="U4788" i="1" s="1"/>
  <c r="T4787" i="1"/>
  <c r="U4787" i="1" s="1"/>
  <c r="T4786" i="1"/>
  <c r="U4786" i="1" s="1"/>
  <c r="T4785" i="1"/>
  <c r="U4785" i="1" s="1"/>
  <c r="T4784" i="1"/>
  <c r="U4784" i="1" s="1"/>
  <c r="T4783" i="1"/>
  <c r="U4783" i="1" s="1"/>
  <c r="T4782" i="1"/>
  <c r="U4782" i="1" s="1"/>
  <c r="T4781" i="1"/>
  <c r="U4781" i="1" s="1"/>
  <c r="T4780" i="1"/>
  <c r="U4780" i="1" s="1"/>
  <c r="T4779" i="1"/>
  <c r="U4779" i="1" s="1"/>
  <c r="T4778" i="1"/>
  <c r="U4778" i="1" s="1"/>
  <c r="T4777" i="1"/>
  <c r="U4777" i="1" s="1"/>
  <c r="T4776" i="1"/>
  <c r="U4776" i="1" s="1"/>
  <c r="T4775" i="1"/>
  <c r="U4775" i="1" s="1"/>
  <c r="T4774" i="1"/>
  <c r="U4774" i="1" s="1"/>
  <c r="T4773" i="1"/>
  <c r="U4773" i="1" s="1"/>
  <c r="T4772" i="1"/>
  <c r="U4772" i="1" s="1"/>
  <c r="T4771" i="1"/>
  <c r="U4771" i="1" s="1"/>
  <c r="T4770" i="1"/>
  <c r="U4770" i="1" s="1"/>
  <c r="T4769" i="1"/>
  <c r="U4769" i="1" s="1"/>
  <c r="T4768" i="1"/>
  <c r="U4768" i="1" s="1"/>
  <c r="T4767" i="1"/>
  <c r="U4767" i="1" s="1"/>
  <c r="T4766" i="1"/>
  <c r="U4766" i="1" s="1"/>
  <c r="T4765" i="1"/>
  <c r="U4765" i="1" s="1"/>
  <c r="T4764" i="1"/>
  <c r="U4764" i="1" s="1"/>
  <c r="T4763" i="1"/>
  <c r="U4763" i="1" s="1"/>
  <c r="T4762" i="1"/>
  <c r="U4762" i="1" s="1"/>
  <c r="T4761" i="1"/>
  <c r="U4761" i="1" s="1"/>
  <c r="T4760" i="1"/>
  <c r="U4760" i="1" s="1"/>
  <c r="T4759" i="1"/>
  <c r="U4759" i="1" s="1"/>
  <c r="T4758" i="1"/>
  <c r="U4758" i="1" s="1"/>
  <c r="T4757" i="1"/>
  <c r="U4757" i="1" s="1"/>
  <c r="T4756" i="1"/>
  <c r="U4756" i="1" s="1"/>
  <c r="T4755" i="1"/>
  <c r="U4755" i="1" s="1"/>
  <c r="T4754" i="1"/>
  <c r="U4754" i="1" s="1"/>
  <c r="T4753" i="1"/>
  <c r="U4753" i="1" s="1"/>
  <c r="T4752" i="1"/>
  <c r="U4752" i="1" s="1"/>
  <c r="T4751" i="1"/>
  <c r="U4751" i="1" s="1"/>
  <c r="T4750" i="1"/>
  <c r="U4750" i="1" s="1"/>
  <c r="T4749" i="1"/>
  <c r="U4749" i="1" s="1"/>
  <c r="T4748" i="1"/>
  <c r="U4748" i="1" s="1"/>
  <c r="T4747" i="1"/>
  <c r="U4747" i="1" s="1"/>
  <c r="T4746" i="1"/>
  <c r="U4746" i="1" s="1"/>
  <c r="T4745" i="1"/>
  <c r="U4745" i="1" s="1"/>
  <c r="T4744" i="1"/>
  <c r="U4744" i="1" s="1"/>
  <c r="T4743" i="1"/>
  <c r="U4743" i="1" s="1"/>
  <c r="T4742" i="1"/>
  <c r="U4742" i="1" s="1"/>
  <c r="T4741" i="1"/>
  <c r="U4741" i="1" s="1"/>
  <c r="T4740" i="1"/>
  <c r="U4740" i="1" s="1"/>
  <c r="T4739" i="1"/>
  <c r="U4739" i="1" s="1"/>
  <c r="T4738" i="1"/>
  <c r="U4738" i="1" s="1"/>
  <c r="T4737" i="1"/>
  <c r="U4737" i="1" s="1"/>
  <c r="T4736" i="1"/>
  <c r="U4736" i="1" s="1"/>
  <c r="T4735" i="1"/>
  <c r="U4735" i="1" s="1"/>
  <c r="T4734" i="1"/>
  <c r="U4734" i="1" s="1"/>
  <c r="T4733" i="1"/>
  <c r="U4733" i="1" s="1"/>
  <c r="T4732" i="1"/>
  <c r="U4732" i="1" s="1"/>
  <c r="T4731" i="1"/>
  <c r="U4731" i="1" s="1"/>
  <c r="T4730" i="1"/>
  <c r="U4730" i="1" s="1"/>
  <c r="T4729" i="1"/>
  <c r="U4729" i="1" s="1"/>
  <c r="T4728" i="1"/>
  <c r="U4728" i="1" s="1"/>
  <c r="T4727" i="1"/>
  <c r="U4727" i="1" s="1"/>
  <c r="T4726" i="1"/>
  <c r="U4726" i="1" s="1"/>
  <c r="T4725" i="1"/>
  <c r="U4725" i="1" s="1"/>
  <c r="T4724" i="1"/>
  <c r="U4724" i="1" s="1"/>
  <c r="T4723" i="1"/>
  <c r="U4723" i="1" s="1"/>
  <c r="T4722" i="1"/>
  <c r="U4722" i="1" s="1"/>
  <c r="T4721" i="1"/>
  <c r="U4721" i="1" s="1"/>
  <c r="T4720" i="1"/>
  <c r="U4720" i="1" s="1"/>
  <c r="T4719" i="1"/>
  <c r="U4719" i="1" s="1"/>
  <c r="T4718" i="1"/>
  <c r="U4718" i="1" s="1"/>
  <c r="T4717" i="1"/>
  <c r="U4717" i="1" s="1"/>
  <c r="T4716" i="1"/>
  <c r="U4716" i="1" s="1"/>
  <c r="T4715" i="1"/>
  <c r="U4715" i="1" s="1"/>
  <c r="T4714" i="1"/>
  <c r="U4714" i="1" s="1"/>
  <c r="T4713" i="1"/>
  <c r="U4713" i="1" s="1"/>
  <c r="T4712" i="1"/>
  <c r="U4712" i="1" s="1"/>
  <c r="T4711" i="1"/>
  <c r="U4711" i="1" s="1"/>
  <c r="T4710" i="1"/>
  <c r="U4710" i="1" s="1"/>
  <c r="T4709" i="1"/>
  <c r="U4709" i="1" s="1"/>
  <c r="T4708" i="1"/>
  <c r="U4708" i="1" s="1"/>
  <c r="T4707" i="1"/>
  <c r="U4707" i="1" s="1"/>
  <c r="T4706" i="1"/>
  <c r="U4706" i="1" s="1"/>
  <c r="T4705" i="1"/>
  <c r="U4705" i="1" s="1"/>
  <c r="T4704" i="1"/>
  <c r="U4704" i="1" s="1"/>
  <c r="T4703" i="1"/>
  <c r="U4703" i="1" s="1"/>
  <c r="T4702" i="1"/>
  <c r="U4702" i="1" s="1"/>
  <c r="T4701" i="1"/>
  <c r="U4701" i="1" s="1"/>
  <c r="T4700" i="1"/>
  <c r="U4700" i="1" s="1"/>
  <c r="T4699" i="1"/>
  <c r="U4699" i="1" s="1"/>
  <c r="T4698" i="1"/>
  <c r="U4698" i="1" s="1"/>
  <c r="T4697" i="1"/>
  <c r="U4697" i="1" s="1"/>
  <c r="T4696" i="1"/>
  <c r="U4696" i="1" s="1"/>
  <c r="T4695" i="1"/>
  <c r="U4695" i="1" s="1"/>
  <c r="T4694" i="1"/>
  <c r="U4694" i="1" s="1"/>
  <c r="T4693" i="1"/>
  <c r="U4693" i="1" s="1"/>
  <c r="T4692" i="1"/>
  <c r="U4692" i="1" s="1"/>
  <c r="T4691" i="1"/>
  <c r="U4691" i="1" s="1"/>
  <c r="T4690" i="1"/>
  <c r="U4690" i="1" s="1"/>
  <c r="T4689" i="1"/>
  <c r="U4689" i="1" s="1"/>
  <c r="T4688" i="1"/>
  <c r="U4688" i="1" s="1"/>
  <c r="T4687" i="1"/>
  <c r="U4687" i="1" s="1"/>
  <c r="T4686" i="1"/>
  <c r="U4686" i="1" s="1"/>
  <c r="T4685" i="1"/>
  <c r="U4685" i="1" s="1"/>
  <c r="T4684" i="1"/>
  <c r="U4684" i="1" s="1"/>
  <c r="T4683" i="1"/>
  <c r="U4683" i="1" s="1"/>
  <c r="T4682" i="1"/>
  <c r="U4682" i="1" s="1"/>
  <c r="T4681" i="1"/>
  <c r="U4681" i="1" s="1"/>
  <c r="T4680" i="1"/>
  <c r="U4680" i="1" s="1"/>
  <c r="T4679" i="1"/>
  <c r="U4679" i="1" s="1"/>
  <c r="T4678" i="1"/>
  <c r="U4678" i="1" s="1"/>
  <c r="T4677" i="1"/>
  <c r="U4677" i="1" s="1"/>
  <c r="T4676" i="1"/>
  <c r="U4676" i="1" s="1"/>
  <c r="T4675" i="1"/>
  <c r="U4675" i="1" s="1"/>
  <c r="T4674" i="1"/>
  <c r="U4674" i="1" s="1"/>
  <c r="T4673" i="1"/>
  <c r="U4673" i="1" s="1"/>
  <c r="T4672" i="1"/>
  <c r="U4672" i="1" s="1"/>
  <c r="T4671" i="1"/>
  <c r="U4671" i="1" s="1"/>
  <c r="T4670" i="1"/>
  <c r="U4670" i="1" s="1"/>
  <c r="T4669" i="1"/>
  <c r="U4669" i="1" s="1"/>
  <c r="T4668" i="1"/>
  <c r="U4668" i="1" s="1"/>
  <c r="T4667" i="1"/>
  <c r="U4667" i="1" s="1"/>
  <c r="T4666" i="1"/>
  <c r="U4666" i="1" s="1"/>
  <c r="T4665" i="1"/>
  <c r="U4665" i="1" s="1"/>
  <c r="T4664" i="1"/>
  <c r="U4664" i="1" s="1"/>
  <c r="T4663" i="1"/>
  <c r="U4663" i="1" s="1"/>
  <c r="T4662" i="1"/>
  <c r="U4662" i="1" s="1"/>
  <c r="T4661" i="1"/>
  <c r="U4661" i="1" s="1"/>
  <c r="T4660" i="1"/>
  <c r="U4660" i="1" s="1"/>
  <c r="T4659" i="1"/>
  <c r="U4659" i="1" s="1"/>
  <c r="T4658" i="1"/>
  <c r="U4658" i="1" s="1"/>
  <c r="T4657" i="1"/>
  <c r="U4657" i="1" s="1"/>
  <c r="T4656" i="1"/>
  <c r="U4656" i="1" s="1"/>
  <c r="T4655" i="1"/>
  <c r="U4655" i="1" s="1"/>
  <c r="T4654" i="1"/>
  <c r="U4654" i="1" s="1"/>
  <c r="T4653" i="1"/>
  <c r="U4653" i="1" s="1"/>
  <c r="T4652" i="1"/>
  <c r="U4652" i="1" s="1"/>
  <c r="T4651" i="1"/>
  <c r="U4651" i="1" s="1"/>
  <c r="T4650" i="1"/>
  <c r="U4650" i="1" s="1"/>
  <c r="T4649" i="1"/>
  <c r="U4649" i="1" s="1"/>
  <c r="T4648" i="1"/>
  <c r="U4648" i="1" s="1"/>
  <c r="T4647" i="1"/>
  <c r="U4647" i="1" s="1"/>
  <c r="T4646" i="1"/>
  <c r="U4646" i="1" s="1"/>
  <c r="T4645" i="1"/>
  <c r="U4645" i="1" s="1"/>
  <c r="T4644" i="1"/>
  <c r="U4644" i="1" s="1"/>
  <c r="T4643" i="1"/>
  <c r="U4643" i="1" s="1"/>
  <c r="T4642" i="1"/>
  <c r="U4642" i="1" s="1"/>
  <c r="T4641" i="1"/>
  <c r="U4641" i="1" s="1"/>
  <c r="T4640" i="1"/>
  <c r="U4640" i="1" s="1"/>
  <c r="T4639" i="1"/>
  <c r="U4639" i="1" s="1"/>
  <c r="T4638" i="1"/>
  <c r="U4638" i="1" s="1"/>
  <c r="T4637" i="1"/>
  <c r="U4637" i="1" s="1"/>
  <c r="T4636" i="1"/>
  <c r="U4636" i="1" s="1"/>
  <c r="T4635" i="1"/>
  <c r="U4635" i="1" s="1"/>
  <c r="T4634" i="1"/>
  <c r="U4634" i="1" s="1"/>
  <c r="T4633" i="1"/>
  <c r="U4633" i="1" s="1"/>
  <c r="T4632" i="1"/>
  <c r="U4632" i="1" s="1"/>
  <c r="T4631" i="1"/>
  <c r="U4631" i="1" s="1"/>
  <c r="T4630" i="1"/>
  <c r="U4630" i="1" s="1"/>
  <c r="T4629" i="1"/>
  <c r="U4629" i="1" s="1"/>
  <c r="T4628" i="1"/>
  <c r="U4628" i="1" s="1"/>
  <c r="T4627" i="1"/>
  <c r="U4627" i="1" s="1"/>
  <c r="T4626" i="1"/>
  <c r="U4626" i="1" s="1"/>
  <c r="T4625" i="1"/>
  <c r="U4625" i="1" s="1"/>
  <c r="T4624" i="1"/>
  <c r="U4624" i="1" s="1"/>
  <c r="T4623" i="1"/>
  <c r="U4623" i="1" s="1"/>
  <c r="T4622" i="1"/>
  <c r="U4622" i="1" s="1"/>
  <c r="T4621" i="1"/>
  <c r="U4621" i="1" s="1"/>
  <c r="T4620" i="1"/>
  <c r="U4620" i="1" s="1"/>
  <c r="T4619" i="1"/>
  <c r="U4619" i="1" s="1"/>
  <c r="T4618" i="1"/>
  <c r="U4618" i="1" s="1"/>
  <c r="T4617" i="1"/>
  <c r="U4617" i="1" s="1"/>
  <c r="T4616" i="1"/>
  <c r="U4616" i="1" s="1"/>
  <c r="T4615" i="1"/>
  <c r="U4615" i="1" s="1"/>
  <c r="T4614" i="1"/>
  <c r="U4614" i="1" s="1"/>
  <c r="T4613" i="1"/>
  <c r="U4613" i="1" s="1"/>
  <c r="T4612" i="1"/>
  <c r="U4612" i="1" s="1"/>
  <c r="T4611" i="1"/>
  <c r="U4611" i="1" s="1"/>
  <c r="T4610" i="1"/>
  <c r="U4610" i="1" s="1"/>
  <c r="T4609" i="1"/>
  <c r="U4609" i="1" s="1"/>
  <c r="T4608" i="1"/>
  <c r="U4608" i="1" s="1"/>
  <c r="T4607" i="1"/>
  <c r="U4607" i="1" s="1"/>
  <c r="T4606" i="1"/>
  <c r="U4606" i="1" s="1"/>
  <c r="T4605" i="1"/>
  <c r="U4605" i="1" s="1"/>
  <c r="T4604" i="1"/>
  <c r="U4604" i="1" s="1"/>
  <c r="T4603" i="1"/>
  <c r="U4603" i="1" s="1"/>
  <c r="T4602" i="1"/>
  <c r="U4602" i="1" s="1"/>
  <c r="T4601" i="1"/>
  <c r="U4601" i="1" s="1"/>
  <c r="T4600" i="1"/>
  <c r="U4600" i="1" s="1"/>
  <c r="T4599" i="1"/>
  <c r="U4599" i="1" s="1"/>
  <c r="T4598" i="1"/>
  <c r="U4598" i="1" s="1"/>
  <c r="T4597" i="1"/>
  <c r="U4597" i="1" s="1"/>
  <c r="T4596" i="1"/>
  <c r="U4596" i="1" s="1"/>
  <c r="T4595" i="1"/>
  <c r="U4595" i="1" s="1"/>
  <c r="T4594" i="1"/>
  <c r="U4594" i="1" s="1"/>
  <c r="T4593" i="1"/>
  <c r="U4593" i="1" s="1"/>
  <c r="T4592" i="1"/>
  <c r="U4592" i="1" s="1"/>
  <c r="T4591" i="1"/>
  <c r="U4591" i="1" s="1"/>
  <c r="T4590" i="1"/>
  <c r="U4590" i="1" s="1"/>
  <c r="T4589" i="1"/>
  <c r="U4589" i="1" s="1"/>
  <c r="T4588" i="1"/>
  <c r="U4588" i="1" s="1"/>
  <c r="T4587" i="1"/>
  <c r="U4587" i="1" s="1"/>
  <c r="T4586" i="1"/>
  <c r="U4586" i="1" s="1"/>
  <c r="T4585" i="1"/>
  <c r="U4585" i="1" s="1"/>
  <c r="T4584" i="1"/>
  <c r="U4584" i="1" s="1"/>
  <c r="T4583" i="1"/>
  <c r="U4583" i="1" s="1"/>
  <c r="T4582" i="1"/>
  <c r="U4582" i="1" s="1"/>
  <c r="T4581" i="1"/>
  <c r="U4581" i="1" s="1"/>
  <c r="T4580" i="1"/>
  <c r="U4580" i="1" s="1"/>
  <c r="T4579" i="1"/>
  <c r="U4579" i="1" s="1"/>
  <c r="T4578" i="1"/>
  <c r="U4578" i="1" s="1"/>
  <c r="T4577" i="1"/>
  <c r="U4577" i="1" s="1"/>
  <c r="T4576" i="1"/>
  <c r="U4576" i="1" s="1"/>
  <c r="T4575" i="1"/>
  <c r="U4575" i="1" s="1"/>
  <c r="T4574" i="1"/>
  <c r="U4574" i="1" s="1"/>
  <c r="T4573" i="1"/>
  <c r="U4573" i="1" s="1"/>
  <c r="T4572" i="1"/>
  <c r="U4572" i="1" s="1"/>
  <c r="T4571" i="1"/>
  <c r="U4571" i="1" s="1"/>
  <c r="T4570" i="1"/>
  <c r="U4570" i="1" s="1"/>
  <c r="T4569" i="1"/>
  <c r="U4569" i="1" s="1"/>
  <c r="T4568" i="1"/>
  <c r="U4568" i="1" s="1"/>
  <c r="T4567" i="1"/>
  <c r="U4567" i="1" s="1"/>
  <c r="T4566" i="1"/>
  <c r="U4566" i="1" s="1"/>
  <c r="T4565" i="1"/>
  <c r="U4565" i="1" s="1"/>
  <c r="T4564" i="1"/>
  <c r="U4564" i="1" s="1"/>
  <c r="T4563" i="1"/>
  <c r="U4563" i="1" s="1"/>
  <c r="T4562" i="1"/>
  <c r="U4562" i="1" s="1"/>
  <c r="T4561" i="1"/>
  <c r="U4561" i="1" s="1"/>
  <c r="T4560" i="1"/>
  <c r="U4560" i="1" s="1"/>
  <c r="T4559" i="1"/>
  <c r="U4559" i="1" s="1"/>
  <c r="T4558" i="1"/>
  <c r="U4558" i="1" s="1"/>
  <c r="T4557" i="1"/>
  <c r="U4557" i="1" s="1"/>
  <c r="T4556" i="1"/>
  <c r="U4556" i="1" s="1"/>
  <c r="T4555" i="1"/>
  <c r="U4555" i="1" s="1"/>
  <c r="T4554" i="1"/>
  <c r="U4554" i="1" s="1"/>
  <c r="T4553" i="1"/>
  <c r="U4553" i="1" s="1"/>
  <c r="T4552" i="1"/>
  <c r="U4552" i="1" s="1"/>
  <c r="T4551" i="1"/>
  <c r="U4551" i="1" s="1"/>
  <c r="T4550" i="1"/>
  <c r="U4550" i="1" s="1"/>
  <c r="T4549" i="1"/>
  <c r="U4549" i="1" s="1"/>
  <c r="T4548" i="1"/>
  <c r="U4548" i="1" s="1"/>
  <c r="T4547" i="1"/>
  <c r="U4547" i="1" s="1"/>
  <c r="T4546" i="1"/>
  <c r="U4546" i="1" s="1"/>
  <c r="T4545" i="1"/>
  <c r="U4545" i="1" s="1"/>
  <c r="T4544" i="1"/>
  <c r="U4544" i="1" s="1"/>
  <c r="T4543" i="1"/>
  <c r="U4543" i="1" s="1"/>
  <c r="T4542" i="1"/>
  <c r="U4542" i="1" s="1"/>
  <c r="T4541" i="1"/>
  <c r="U4541" i="1" s="1"/>
  <c r="T4540" i="1"/>
  <c r="U4540" i="1" s="1"/>
  <c r="T4539" i="1"/>
  <c r="U4539" i="1" s="1"/>
  <c r="T4538" i="1"/>
  <c r="U4538" i="1" s="1"/>
  <c r="T4537" i="1"/>
  <c r="U4537" i="1" s="1"/>
  <c r="T4536" i="1"/>
  <c r="U4536" i="1" s="1"/>
  <c r="T4535" i="1"/>
  <c r="U4535" i="1" s="1"/>
  <c r="T4534" i="1"/>
  <c r="U4534" i="1" s="1"/>
  <c r="T4533" i="1"/>
  <c r="U4533" i="1" s="1"/>
  <c r="T4532" i="1"/>
  <c r="U4532" i="1" s="1"/>
  <c r="T4531" i="1"/>
  <c r="U4531" i="1" s="1"/>
  <c r="T4530" i="1"/>
  <c r="U4530" i="1" s="1"/>
  <c r="T4529" i="1"/>
  <c r="U4529" i="1" s="1"/>
  <c r="T4528" i="1"/>
  <c r="U4528" i="1" s="1"/>
  <c r="T4527" i="1"/>
  <c r="U4527" i="1" s="1"/>
  <c r="T4526" i="1"/>
  <c r="U4526" i="1" s="1"/>
  <c r="T4525" i="1"/>
  <c r="U4525" i="1" s="1"/>
  <c r="T4524" i="1"/>
  <c r="U4524" i="1" s="1"/>
  <c r="T4523" i="1"/>
  <c r="U4523" i="1" s="1"/>
  <c r="T4522" i="1"/>
  <c r="U4522" i="1" s="1"/>
  <c r="T4521" i="1"/>
  <c r="U4521" i="1" s="1"/>
  <c r="T4520" i="1"/>
  <c r="U4520" i="1" s="1"/>
  <c r="T4519" i="1"/>
  <c r="U4519" i="1" s="1"/>
  <c r="T4518" i="1"/>
  <c r="U4518" i="1" s="1"/>
  <c r="T4517" i="1"/>
  <c r="U4517" i="1" s="1"/>
  <c r="T4516" i="1"/>
  <c r="U4516" i="1" s="1"/>
  <c r="T4515" i="1"/>
  <c r="U4515" i="1" s="1"/>
  <c r="T4514" i="1"/>
  <c r="U4514" i="1" s="1"/>
  <c r="T4513" i="1"/>
  <c r="U4513" i="1" s="1"/>
  <c r="T4512" i="1"/>
  <c r="U4512" i="1" s="1"/>
  <c r="T4511" i="1"/>
  <c r="U4511" i="1" s="1"/>
  <c r="T4510" i="1"/>
  <c r="U4510" i="1" s="1"/>
  <c r="T4509" i="1"/>
  <c r="U4509" i="1" s="1"/>
  <c r="T4508" i="1"/>
  <c r="U4508" i="1" s="1"/>
  <c r="T4507" i="1"/>
  <c r="U4507" i="1" s="1"/>
  <c r="T4506" i="1"/>
  <c r="U4506" i="1" s="1"/>
  <c r="T4505" i="1"/>
  <c r="U4505" i="1" s="1"/>
  <c r="T4504" i="1"/>
  <c r="U4504" i="1" s="1"/>
  <c r="T4503" i="1"/>
  <c r="U4503" i="1" s="1"/>
  <c r="T4502" i="1"/>
  <c r="U4502" i="1" s="1"/>
  <c r="T4501" i="1"/>
  <c r="U4501" i="1" s="1"/>
  <c r="T4500" i="1"/>
  <c r="U4500" i="1" s="1"/>
  <c r="T4499" i="1"/>
  <c r="U4499" i="1" s="1"/>
  <c r="T4498" i="1"/>
  <c r="U4498" i="1" s="1"/>
  <c r="T4497" i="1"/>
  <c r="U4497" i="1" s="1"/>
  <c r="T4496" i="1"/>
  <c r="U4496" i="1" s="1"/>
  <c r="T4495" i="1"/>
  <c r="U4495" i="1" s="1"/>
  <c r="T4494" i="1"/>
  <c r="U4494" i="1" s="1"/>
  <c r="T4493" i="1"/>
  <c r="U4493" i="1" s="1"/>
  <c r="T4492" i="1"/>
  <c r="U4492" i="1" s="1"/>
  <c r="T4491" i="1"/>
  <c r="U4491" i="1" s="1"/>
  <c r="T4490" i="1"/>
  <c r="U4490" i="1" s="1"/>
  <c r="T4489" i="1"/>
  <c r="U4489" i="1" s="1"/>
  <c r="T4488" i="1"/>
  <c r="U4488" i="1" s="1"/>
  <c r="T4487" i="1"/>
  <c r="U4487" i="1" s="1"/>
  <c r="T4486" i="1"/>
  <c r="U4486" i="1" s="1"/>
  <c r="T4485" i="1"/>
  <c r="U4485" i="1" s="1"/>
  <c r="T4484" i="1"/>
  <c r="U4484" i="1" s="1"/>
  <c r="T4483" i="1"/>
  <c r="U4483" i="1" s="1"/>
  <c r="T4482" i="1"/>
  <c r="U4482" i="1" s="1"/>
  <c r="T4481" i="1"/>
  <c r="U4481" i="1" s="1"/>
  <c r="T4480" i="1"/>
  <c r="U4480" i="1" s="1"/>
  <c r="T4479" i="1"/>
  <c r="U4479" i="1" s="1"/>
  <c r="T4478" i="1"/>
  <c r="U4478" i="1" s="1"/>
  <c r="T4477" i="1"/>
  <c r="U4477" i="1" s="1"/>
  <c r="T4476" i="1"/>
  <c r="U4476" i="1" s="1"/>
  <c r="T4475" i="1"/>
  <c r="U4475" i="1" s="1"/>
  <c r="T4474" i="1"/>
  <c r="U4474" i="1" s="1"/>
  <c r="T4473" i="1"/>
  <c r="U4473" i="1" s="1"/>
  <c r="T4472" i="1"/>
  <c r="U4472" i="1" s="1"/>
  <c r="T4471" i="1"/>
  <c r="U4471" i="1" s="1"/>
  <c r="T4470" i="1"/>
  <c r="U4470" i="1" s="1"/>
  <c r="T4469" i="1"/>
  <c r="U4469" i="1" s="1"/>
  <c r="T4468" i="1"/>
  <c r="U4468" i="1" s="1"/>
  <c r="T4467" i="1"/>
  <c r="U4467" i="1" s="1"/>
  <c r="T4466" i="1"/>
  <c r="U4466" i="1" s="1"/>
  <c r="T4465" i="1"/>
  <c r="U4465" i="1" s="1"/>
  <c r="T4464" i="1"/>
  <c r="U4464" i="1" s="1"/>
  <c r="T4463" i="1"/>
  <c r="U4463" i="1" s="1"/>
  <c r="T4462" i="1"/>
  <c r="U4462" i="1" s="1"/>
  <c r="T4461" i="1"/>
  <c r="U4461" i="1" s="1"/>
  <c r="T4460" i="1"/>
  <c r="U4460" i="1" s="1"/>
  <c r="T4459" i="1"/>
  <c r="U4459" i="1" s="1"/>
  <c r="T4458" i="1"/>
  <c r="U4458" i="1" s="1"/>
  <c r="T4457" i="1"/>
  <c r="U4457" i="1" s="1"/>
  <c r="T4456" i="1"/>
  <c r="U4456" i="1" s="1"/>
  <c r="T4455" i="1"/>
  <c r="U4455" i="1" s="1"/>
  <c r="T4454" i="1"/>
  <c r="U4454" i="1" s="1"/>
  <c r="T4453" i="1"/>
  <c r="U4453" i="1" s="1"/>
  <c r="T4452" i="1"/>
  <c r="U4452" i="1" s="1"/>
  <c r="T4451" i="1"/>
  <c r="U4451" i="1" s="1"/>
  <c r="T4450" i="1"/>
  <c r="U4450" i="1" s="1"/>
  <c r="T4449" i="1"/>
  <c r="U4449" i="1" s="1"/>
  <c r="T4448" i="1"/>
  <c r="U4448" i="1" s="1"/>
  <c r="T4447" i="1"/>
  <c r="U4447" i="1" s="1"/>
  <c r="T4446" i="1"/>
  <c r="U4446" i="1" s="1"/>
  <c r="T4445" i="1"/>
  <c r="U4445" i="1" s="1"/>
  <c r="T4444" i="1"/>
  <c r="U4444" i="1" s="1"/>
  <c r="T4443" i="1"/>
  <c r="U4443" i="1" s="1"/>
  <c r="T4442" i="1"/>
  <c r="U4442" i="1" s="1"/>
  <c r="T4441" i="1"/>
  <c r="U4441" i="1" s="1"/>
  <c r="T4440" i="1"/>
  <c r="U4440" i="1" s="1"/>
  <c r="T4439" i="1"/>
  <c r="U4439" i="1" s="1"/>
  <c r="T4438" i="1"/>
  <c r="U4438" i="1" s="1"/>
  <c r="T4437" i="1"/>
  <c r="U4437" i="1" s="1"/>
  <c r="T4436" i="1"/>
  <c r="U4436" i="1" s="1"/>
  <c r="T4435" i="1"/>
  <c r="U4435" i="1" s="1"/>
  <c r="T4434" i="1"/>
  <c r="U4434" i="1" s="1"/>
  <c r="T4433" i="1"/>
  <c r="U4433" i="1" s="1"/>
  <c r="T4432" i="1"/>
  <c r="U4432" i="1" s="1"/>
  <c r="T4431" i="1"/>
  <c r="U4431" i="1" s="1"/>
  <c r="T4430" i="1"/>
  <c r="U4430" i="1" s="1"/>
  <c r="T4429" i="1"/>
  <c r="U4429" i="1" s="1"/>
  <c r="T4428" i="1"/>
  <c r="U4428" i="1" s="1"/>
  <c r="T4427" i="1"/>
  <c r="U4427" i="1" s="1"/>
  <c r="T4426" i="1"/>
  <c r="U4426" i="1" s="1"/>
  <c r="T4425" i="1"/>
  <c r="U4425" i="1" s="1"/>
  <c r="T4424" i="1"/>
  <c r="U4424" i="1" s="1"/>
  <c r="T4423" i="1"/>
  <c r="U4423" i="1" s="1"/>
  <c r="T4422" i="1"/>
  <c r="U4422" i="1" s="1"/>
  <c r="T4421" i="1"/>
  <c r="U4421" i="1" s="1"/>
  <c r="T4420" i="1"/>
  <c r="U4420" i="1" s="1"/>
  <c r="T4419" i="1"/>
  <c r="U4419" i="1" s="1"/>
  <c r="T4418" i="1"/>
  <c r="U4418" i="1" s="1"/>
  <c r="T4417" i="1"/>
  <c r="U4417" i="1" s="1"/>
  <c r="T4416" i="1"/>
  <c r="U4416" i="1" s="1"/>
  <c r="T4415" i="1"/>
  <c r="U4415" i="1" s="1"/>
  <c r="T4414" i="1"/>
  <c r="U4414" i="1" s="1"/>
  <c r="T4413" i="1"/>
  <c r="U4413" i="1" s="1"/>
  <c r="T4412" i="1"/>
  <c r="U4412" i="1" s="1"/>
  <c r="T4411" i="1"/>
  <c r="U4411" i="1" s="1"/>
  <c r="T4410" i="1"/>
  <c r="U4410" i="1" s="1"/>
  <c r="T4409" i="1"/>
  <c r="U4409" i="1" s="1"/>
  <c r="T4408" i="1"/>
  <c r="U4408" i="1" s="1"/>
  <c r="T4407" i="1"/>
  <c r="U4407" i="1" s="1"/>
  <c r="T4406" i="1"/>
  <c r="U4406" i="1" s="1"/>
  <c r="T4405" i="1"/>
  <c r="U4405" i="1" s="1"/>
  <c r="T4404" i="1"/>
  <c r="U4404" i="1" s="1"/>
  <c r="T4403" i="1"/>
  <c r="U4403" i="1" s="1"/>
  <c r="T4402" i="1"/>
  <c r="U4402" i="1" s="1"/>
  <c r="T4401" i="1"/>
  <c r="U4401" i="1" s="1"/>
  <c r="T4400" i="1"/>
  <c r="U4400" i="1" s="1"/>
  <c r="T4399" i="1"/>
  <c r="U4399" i="1" s="1"/>
  <c r="T4398" i="1"/>
  <c r="U4398" i="1" s="1"/>
  <c r="T4397" i="1"/>
  <c r="U4397" i="1" s="1"/>
  <c r="T4396" i="1"/>
  <c r="U4396" i="1" s="1"/>
  <c r="T4395" i="1"/>
  <c r="U4395" i="1" s="1"/>
  <c r="T4394" i="1"/>
  <c r="U4394" i="1" s="1"/>
  <c r="T4393" i="1"/>
  <c r="U4393" i="1" s="1"/>
  <c r="T4392" i="1"/>
  <c r="U4392" i="1" s="1"/>
  <c r="T4391" i="1"/>
  <c r="U4391" i="1" s="1"/>
  <c r="T4390" i="1"/>
  <c r="U4390" i="1" s="1"/>
  <c r="T4389" i="1"/>
  <c r="U4389" i="1" s="1"/>
  <c r="T4388" i="1"/>
  <c r="U4388" i="1" s="1"/>
  <c r="T4387" i="1"/>
  <c r="U4387" i="1" s="1"/>
  <c r="T4386" i="1"/>
  <c r="U4386" i="1" s="1"/>
  <c r="T4385" i="1"/>
  <c r="U4385" i="1" s="1"/>
  <c r="T4384" i="1"/>
  <c r="U4384" i="1" s="1"/>
  <c r="T4383" i="1"/>
  <c r="U4383" i="1" s="1"/>
  <c r="T4382" i="1"/>
  <c r="U4382" i="1" s="1"/>
  <c r="T4381" i="1"/>
  <c r="U4381" i="1" s="1"/>
  <c r="T4380" i="1"/>
  <c r="U4380" i="1" s="1"/>
  <c r="T4379" i="1"/>
  <c r="U4379" i="1" s="1"/>
  <c r="T4378" i="1"/>
  <c r="U4378" i="1" s="1"/>
  <c r="T4377" i="1"/>
  <c r="U4377" i="1" s="1"/>
  <c r="T4376" i="1"/>
  <c r="U4376" i="1" s="1"/>
  <c r="T4375" i="1"/>
  <c r="U4375" i="1" s="1"/>
  <c r="T4374" i="1"/>
  <c r="U4374" i="1" s="1"/>
  <c r="T4373" i="1"/>
  <c r="U4373" i="1" s="1"/>
  <c r="T4372" i="1"/>
  <c r="U4372" i="1" s="1"/>
  <c r="T4371" i="1"/>
  <c r="U4371" i="1" s="1"/>
  <c r="T4370" i="1"/>
  <c r="U4370" i="1" s="1"/>
  <c r="T4369" i="1"/>
  <c r="U4369" i="1" s="1"/>
  <c r="T4368" i="1"/>
  <c r="U4368" i="1" s="1"/>
  <c r="T4367" i="1"/>
  <c r="U4367" i="1" s="1"/>
  <c r="T4366" i="1"/>
  <c r="U4366" i="1" s="1"/>
  <c r="T4365" i="1"/>
  <c r="U4365" i="1" s="1"/>
  <c r="T4364" i="1"/>
  <c r="U4364" i="1" s="1"/>
  <c r="T4363" i="1"/>
  <c r="U4363" i="1" s="1"/>
  <c r="T4362" i="1"/>
  <c r="U4362" i="1" s="1"/>
  <c r="T4361" i="1"/>
  <c r="U4361" i="1" s="1"/>
  <c r="T4360" i="1"/>
  <c r="U4360" i="1" s="1"/>
  <c r="T4359" i="1"/>
  <c r="U4359" i="1" s="1"/>
  <c r="T4358" i="1"/>
  <c r="U4358" i="1" s="1"/>
  <c r="T4357" i="1"/>
  <c r="U4357" i="1" s="1"/>
  <c r="T4356" i="1"/>
  <c r="U4356" i="1" s="1"/>
  <c r="T4355" i="1"/>
  <c r="U4355" i="1" s="1"/>
  <c r="T4354" i="1"/>
  <c r="U4354" i="1" s="1"/>
  <c r="T4353" i="1"/>
  <c r="U4353" i="1" s="1"/>
  <c r="T4352" i="1"/>
  <c r="U4352" i="1" s="1"/>
  <c r="T4351" i="1"/>
  <c r="U4351" i="1" s="1"/>
  <c r="T4350" i="1"/>
  <c r="U4350" i="1" s="1"/>
  <c r="T4349" i="1"/>
  <c r="U4349" i="1" s="1"/>
  <c r="T4348" i="1"/>
  <c r="U4348" i="1" s="1"/>
  <c r="T4347" i="1"/>
  <c r="U4347" i="1" s="1"/>
  <c r="T4346" i="1"/>
  <c r="U4346" i="1" s="1"/>
  <c r="T4345" i="1"/>
  <c r="U4345" i="1" s="1"/>
  <c r="T4344" i="1"/>
  <c r="U4344" i="1" s="1"/>
  <c r="T4343" i="1"/>
  <c r="U4343" i="1" s="1"/>
  <c r="T4342" i="1"/>
  <c r="U4342" i="1" s="1"/>
  <c r="T4341" i="1"/>
  <c r="U4341" i="1" s="1"/>
  <c r="T4340" i="1"/>
  <c r="U4340" i="1" s="1"/>
  <c r="T4339" i="1"/>
  <c r="U4339" i="1" s="1"/>
  <c r="T4338" i="1"/>
  <c r="U4338" i="1" s="1"/>
  <c r="T4337" i="1"/>
  <c r="U4337" i="1" s="1"/>
  <c r="T4336" i="1"/>
  <c r="U4336" i="1" s="1"/>
  <c r="T4335" i="1"/>
  <c r="U4335" i="1" s="1"/>
  <c r="T4334" i="1"/>
  <c r="U4334" i="1" s="1"/>
  <c r="T4333" i="1"/>
  <c r="U4333" i="1" s="1"/>
  <c r="T4332" i="1"/>
  <c r="U4332" i="1" s="1"/>
  <c r="T4331" i="1"/>
  <c r="U4331" i="1" s="1"/>
  <c r="T4330" i="1"/>
  <c r="U4330" i="1" s="1"/>
  <c r="T4329" i="1"/>
  <c r="U4329" i="1" s="1"/>
  <c r="T4328" i="1"/>
  <c r="U4328" i="1" s="1"/>
  <c r="T4327" i="1"/>
  <c r="U4327" i="1" s="1"/>
  <c r="T4326" i="1"/>
  <c r="U4326" i="1" s="1"/>
  <c r="T4325" i="1"/>
  <c r="U4325" i="1" s="1"/>
  <c r="T4324" i="1"/>
  <c r="U4324" i="1" s="1"/>
  <c r="T4323" i="1"/>
  <c r="U4323" i="1" s="1"/>
  <c r="T4322" i="1"/>
  <c r="U4322" i="1" s="1"/>
  <c r="T4321" i="1"/>
  <c r="U4321" i="1" s="1"/>
  <c r="T4320" i="1"/>
  <c r="U4320" i="1" s="1"/>
  <c r="T4319" i="1"/>
  <c r="U4319" i="1" s="1"/>
  <c r="T4318" i="1"/>
  <c r="U4318" i="1" s="1"/>
  <c r="T4317" i="1"/>
  <c r="U4317" i="1" s="1"/>
  <c r="T4316" i="1"/>
  <c r="U4316" i="1" s="1"/>
  <c r="T4315" i="1"/>
  <c r="U4315" i="1" s="1"/>
  <c r="T4314" i="1"/>
  <c r="U4314" i="1" s="1"/>
  <c r="T4313" i="1"/>
  <c r="U4313" i="1" s="1"/>
  <c r="T4312" i="1"/>
  <c r="U4312" i="1" s="1"/>
  <c r="T4311" i="1"/>
  <c r="U4311" i="1" s="1"/>
  <c r="T4310" i="1"/>
  <c r="U4310" i="1" s="1"/>
  <c r="T4309" i="1"/>
  <c r="U4309" i="1" s="1"/>
  <c r="T4308" i="1"/>
  <c r="U4308" i="1" s="1"/>
  <c r="T4307" i="1"/>
  <c r="U4307" i="1" s="1"/>
  <c r="T4306" i="1"/>
  <c r="U4306" i="1" s="1"/>
  <c r="T4305" i="1"/>
  <c r="U4305" i="1" s="1"/>
  <c r="T4304" i="1"/>
  <c r="U4304" i="1" s="1"/>
  <c r="T4303" i="1"/>
  <c r="U4303" i="1" s="1"/>
  <c r="T4302" i="1"/>
  <c r="U4302" i="1" s="1"/>
  <c r="T4301" i="1"/>
  <c r="U4301" i="1" s="1"/>
  <c r="T4300" i="1"/>
  <c r="U4300" i="1" s="1"/>
  <c r="T4299" i="1"/>
  <c r="U4299" i="1" s="1"/>
  <c r="T4298" i="1"/>
  <c r="U4298" i="1" s="1"/>
  <c r="T4297" i="1"/>
  <c r="U4297" i="1" s="1"/>
  <c r="T4296" i="1"/>
  <c r="U4296" i="1" s="1"/>
  <c r="T4295" i="1"/>
  <c r="U4295" i="1" s="1"/>
  <c r="T4294" i="1"/>
  <c r="U4294" i="1" s="1"/>
  <c r="T4293" i="1"/>
  <c r="U4293" i="1" s="1"/>
  <c r="T4292" i="1"/>
  <c r="U4292" i="1" s="1"/>
  <c r="T4291" i="1"/>
  <c r="U4291" i="1" s="1"/>
  <c r="T4290" i="1"/>
  <c r="U4290" i="1" s="1"/>
  <c r="T4289" i="1"/>
  <c r="U4289" i="1" s="1"/>
  <c r="T4288" i="1"/>
  <c r="U4288" i="1" s="1"/>
  <c r="T4287" i="1"/>
  <c r="U4287" i="1" s="1"/>
  <c r="T4286" i="1"/>
  <c r="U4286" i="1" s="1"/>
  <c r="T4285" i="1"/>
  <c r="U4285" i="1" s="1"/>
  <c r="T4284" i="1"/>
  <c r="U4284" i="1" s="1"/>
  <c r="T4283" i="1"/>
  <c r="U4283" i="1" s="1"/>
  <c r="T4282" i="1"/>
  <c r="U4282" i="1" s="1"/>
  <c r="T4281" i="1"/>
  <c r="U4281" i="1" s="1"/>
  <c r="T4280" i="1"/>
  <c r="U4280" i="1" s="1"/>
  <c r="T4279" i="1"/>
  <c r="U4279" i="1" s="1"/>
  <c r="T4278" i="1"/>
  <c r="U4278" i="1" s="1"/>
  <c r="T4277" i="1"/>
  <c r="U4277" i="1" s="1"/>
  <c r="T4276" i="1"/>
  <c r="U4276" i="1" s="1"/>
  <c r="T4275" i="1"/>
  <c r="U4275" i="1" s="1"/>
  <c r="T4274" i="1"/>
  <c r="U4274" i="1" s="1"/>
  <c r="T4273" i="1"/>
  <c r="U4273" i="1" s="1"/>
  <c r="T4272" i="1"/>
  <c r="U4272" i="1" s="1"/>
  <c r="T4271" i="1"/>
  <c r="U4271" i="1" s="1"/>
  <c r="T4270" i="1"/>
  <c r="U4270" i="1" s="1"/>
  <c r="T4269" i="1"/>
  <c r="U4269" i="1" s="1"/>
  <c r="T4268" i="1"/>
  <c r="U4268" i="1" s="1"/>
  <c r="T4267" i="1"/>
  <c r="U4267" i="1" s="1"/>
  <c r="T4266" i="1"/>
  <c r="U4266" i="1" s="1"/>
  <c r="T4265" i="1"/>
  <c r="U4265" i="1" s="1"/>
  <c r="T4264" i="1"/>
  <c r="U4264" i="1" s="1"/>
  <c r="T4263" i="1"/>
  <c r="U4263" i="1" s="1"/>
  <c r="T4262" i="1"/>
  <c r="U4262" i="1" s="1"/>
  <c r="T4261" i="1"/>
  <c r="U4261" i="1" s="1"/>
  <c r="T4260" i="1"/>
  <c r="U4260" i="1" s="1"/>
  <c r="T4259" i="1"/>
  <c r="U4259" i="1" s="1"/>
  <c r="T4258" i="1"/>
  <c r="U4258" i="1" s="1"/>
  <c r="T4257" i="1"/>
  <c r="U4257" i="1" s="1"/>
  <c r="T4256" i="1"/>
  <c r="U4256" i="1" s="1"/>
  <c r="T4255" i="1"/>
  <c r="U4255" i="1" s="1"/>
  <c r="T4254" i="1"/>
  <c r="U4254" i="1" s="1"/>
  <c r="T4253" i="1"/>
  <c r="U4253" i="1" s="1"/>
  <c r="T4252" i="1"/>
  <c r="U4252" i="1" s="1"/>
  <c r="T4251" i="1"/>
  <c r="U4251" i="1" s="1"/>
  <c r="T4250" i="1"/>
  <c r="U4250" i="1" s="1"/>
  <c r="T4249" i="1"/>
  <c r="U4249" i="1" s="1"/>
  <c r="T4248" i="1"/>
  <c r="U4248" i="1" s="1"/>
  <c r="T4247" i="1"/>
  <c r="U4247" i="1" s="1"/>
  <c r="T4246" i="1"/>
  <c r="U4246" i="1" s="1"/>
  <c r="T4245" i="1"/>
  <c r="U4245" i="1" s="1"/>
  <c r="T4244" i="1"/>
  <c r="U4244" i="1" s="1"/>
  <c r="T4243" i="1"/>
  <c r="U4243" i="1" s="1"/>
  <c r="T4242" i="1"/>
  <c r="U4242" i="1" s="1"/>
  <c r="T4241" i="1"/>
  <c r="U4241" i="1" s="1"/>
  <c r="T4240" i="1"/>
  <c r="U4240" i="1" s="1"/>
  <c r="T4239" i="1"/>
  <c r="U4239" i="1" s="1"/>
  <c r="T4238" i="1"/>
  <c r="U4238" i="1" s="1"/>
  <c r="T4237" i="1"/>
  <c r="U4237" i="1" s="1"/>
  <c r="T4236" i="1"/>
  <c r="U4236" i="1" s="1"/>
  <c r="T4235" i="1"/>
  <c r="U4235" i="1" s="1"/>
  <c r="T4234" i="1"/>
  <c r="U4234" i="1" s="1"/>
  <c r="T4233" i="1"/>
  <c r="U4233" i="1" s="1"/>
  <c r="T4232" i="1"/>
  <c r="U4232" i="1" s="1"/>
  <c r="T4231" i="1"/>
  <c r="U4231" i="1" s="1"/>
  <c r="T4230" i="1"/>
  <c r="U4230" i="1" s="1"/>
  <c r="T4229" i="1"/>
  <c r="U4229" i="1" s="1"/>
  <c r="T4228" i="1"/>
  <c r="U4228" i="1" s="1"/>
  <c r="T4227" i="1"/>
  <c r="U4227" i="1" s="1"/>
  <c r="T4226" i="1"/>
  <c r="U4226" i="1" s="1"/>
  <c r="T4225" i="1"/>
  <c r="U4225" i="1" s="1"/>
  <c r="T4224" i="1"/>
  <c r="U4224" i="1" s="1"/>
  <c r="T4223" i="1"/>
  <c r="U4223" i="1" s="1"/>
  <c r="T4222" i="1"/>
  <c r="U4222" i="1" s="1"/>
  <c r="T4221" i="1"/>
  <c r="U4221" i="1" s="1"/>
  <c r="T4220" i="1"/>
  <c r="U4220" i="1" s="1"/>
  <c r="T4219" i="1"/>
  <c r="U4219" i="1" s="1"/>
  <c r="T4218" i="1"/>
  <c r="U4218" i="1" s="1"/>
  <c r="T4217" i="1"/>
  <c r="U4217" i="1" s="1"/>
  <c r="T4216" i="1"/>
  <c r="U4216" i="1" s="1"/>
  <c r="T4215" i="1"/>
  <c r="U4215" i="1" s="1"/>
  <c r="T4214" i="1"/>
  <c r="U4214" i="1" s="1"/>
  <c r="T4213" i="1"/>
  <c r="U4213" i="1" s="1"/>
  <c r="T4212" i="1"/>
  <c r="U4212" i="1" s="1"/>
  <c r="T4211" i="1"/>
  <c r="U4211" i="1" s="1"/>
  <c r="T4210" i="1"/>
  <c r="U4210" i="1" s="1"/>
  <c r="T4209" i="1"/>
  <c r="U4209" i="1" s="1"/>
  <c r="T4208" i="1"/>
  <c r="U4208" i="1" s="1"/>
  <c r="T4207" i="1"/>
  <c r="U4207" i="1" s="1"/>
  <c r="T4206" i="1"/>
  <c r="U4206" i="1" s="1"/>
  <c r="T4205" i="1"/>
  <c r="U4205" i="1" s="1"/>
  <c r="T4204" i="1"/>
  <c r="U4204" i="1" s="1"/>
  <c r="T4203" i="1"/>
  <c r="U4203" i="1" s="1"/>
  <c r="T4202" i="1"/>
  <c r="U4202" i="1" s="1"/>
  <c r="T4201" i="1"/>
  <c r="U4201" i="1" s="1"/>
  <c r="T4200" i="1"/>
  <c r="U4200" i="1" s="1"/>
  <c r="T4199" i="1"/>
  <c r="U4199" i="1" s="1"/>
  <c r="T4198" i="1"/>
  <c r="U4198" i="1" s="1"/>
  <c r="T4197" i="1"/>
  <c r="U4197" i="1" s="1"/>
  <c r="T4196" i="1"/>
  <c r="U4196" i="1" s="1"/>
  <c r="T4195" i="1"/>
  <c r="U4195" i="1" s="1"/>
  <c r="T4194" i="1"/>
  <c r="U4194" i="1" s="1"/>
  <c r="T4193" i="1"/>
  <c r="U4193" i="1" s="1"/>
  <c r="T4192" i="1"/>
  <c r="U4192" i="1" s="1"/>
  <c r="T4191" i="1"/>
  <c r="U4191" i="1" s="1"/>
  <c r="T4190" i="1"/>
  <c r="U4190" i="1" s="1"/>
  <c r="T4189" i="1"/>
  <c r="U4189" i="1" s="1"/>
  <c r="T4188" i="1"/>
  <c r="U4188" i="1" s="1"/>
  <c r="T4187" i="1"/>
  <c r="U4187" i="1" s="1"/>
  <c r="T4186" i="1"/>
  <c r="U4186" i="1" s="1"/>
  <c r="T4185" i="1"/>
  <c r="U4185" i="1" s="1"/>
  <c r="T4184" i="1"/>
  <c r="U4184" i="1" s="1"/>
  <c r="T4183" i="1"/>
  <c r="U4183" i="1" s="1"/>
  <c r="T4182" i="1"/>
  <c r="U4182" i="1" s="1"/>
  <c r="T4181" i="1"/>
  <c r="U4181" i="1" s="1"/>
  <c r="T4180" i="1"/>
  <c r="U4180" i="1" s="1"/>
  <c r="T4179" i="1"/>
  <c r="U4179" i="1" s="1"/>
  <c r="T4178" i="1"/>
  <c r="U4178" i="1" s="1"/>
  <c r="T4177" i="1"/>
  <c r="U4177" i="1" s="1"/>
  <c r="T4176" i="1"/>
  <c r="U4176" i="1" s="1"/>
  <c r="T4175" i="1"/>
  <c r="U4175" i="1" s="1"/>
  <c r="T4174" i="1"/>
  <c r="U4174" i="1" s="1"/>
  <c r="T4173" i="1"/>
  <c r="U4173" i="1" s="1"/>
  <c r="T4172" i="1"/>
  <c r="U4172" i="1" s="1"/>
  <c r="T4171" i="1"/>
  <c r="U4171" i="1" s="1"/>
  <c r="T4170" i="1"/>
  <c r="U4170" i="1" s="1"/>
  <c r="T4169" i="1"/>
  <c r="U4169" i="1" s="1"/>
  <c r="T4168" i="1"/>
  <c r="U4168" i="1" s="1"/>
  <c r="T4167" i="1"/>
  <c r="U4167" i="1" s="1"/>
  <c r="T4166" i="1"/>
  <c r="U4166" i="1" s="1"/>
  <c r="T4165" i="1"/>
  <c r="U4165" i="1" s="1"/>
  <c r="T4164" i="1"/>
  <c r="U4164" i="1" s="1"/>
  <c r="T4163" i="1"/>
  <c r="U4163" i="1" s="1"/>
  <c r="T4162" i="1"/>
  <c r="U4162" i="1" s="1"/>
  <c r="T4161" i="1"/>
  <c r="U4161" i="1" s="1"/>
  <c r="T4160" i="1"/>
  <c r="U4160" i="1" s="1"/>
  <c r="T4159" i="1"/>
  <c r="U4159" i="1" s="1"/>
  <c r="T4158" i="1"/>
  <c r="U4158" i="1" s="1"/>
  <c r="T4157" i="1"/>
  <c r="U4157" i="1" s="1"/>
  <c r="T4156" i="1"/>
  <c r="U4156" i="1" s="1"/>
  <c r="T4155" i="1"/>
  <c r="U4155" i="1" s="1"/>
  <c r="T4154" i="1"/>
  <c r="U4154" i="1" s="1"/>
  <c r="T4153" i="1"/>
  <c r="U4153" i="1" s="1"/>
  <c r="T4152" i="1"/>
  <c r="U4152" i="1" s="1"/>
  <c r="T4151" i="1"/>
  <c r="U4151" i="1" s="1"/>
  <c r="T4150" i="1"/>
  <c r="U4150" i="1" s="1"/>
  <c r="T4149" i="1"/>
  <c r="U4149" i="1" s="1"/>
  <c r="T4148" i="1"/>
  <c r="U4148" i="1" s="1"/>
  <c r="T4147" i="1"/>
  <c r="U4147" i="1" s="1"/>
  <c r="T4146" i="1"/>
  <c r="U4146" i="1" s="1"/>
  <c r="T4145" i="1"/>
  <c r="U4145" i="1" s="1"/>
  <c r="T4144" i="1"/>
  <c r="U4144" i="1" s="1"/>
  <c r="T4143" i="1"/>
  <c r="U4143" i="1" s="1"/>
  <c r="T4142" i="1"/>
  <c r="U4142" i="1" s="1"/>
  <c r="T4141" i="1"/>
  <c r="U4141" i="1" s="1"/>
  <c r="T4140" i="1"/>
  <c r="U4140" i="1" s="1"/>
  <c r="T4139" i="1"/>
  <c r="U4139" i="1" s="1"/>
  <c r="T4138" i="1"/>
  <c r="U4138" i="1" s="1"/>
  <c r="T4137" i="1"/>
  <c r="U4137" i="1" s="1"/>
  <c r="T4136" i="1"/>
  <c r="U4136" i="1" s="1"/>
  <c r="T4135" i="1"/>
  <c r="U4135" i="1" s="1"/>
  <c r="T4134" i="1"/>
  <c r="U4134" i="1" s="1"/>
  <c r="T4133" i="1"/>
  <c r="U4133" i="1" s="1"/>
  <c r="T4132" i="1"/>
  <c r="U4132" i="1" s="1"/>
  <c r="T4131" i="1"/>
  <c r="U4131" i="1" s="1"/>
  <c r="T4130" i="1"/>
  <c r="U4130" i="1" s="1"/>
  <c r="T4129" i="1"/>
  <c r="U4129" i="1" s="1"/>
  <c r="T4128" i="1"/>
  <c r="U4128" i="1" s="1"/>
  <c r="T4127" i="1"/>
  <c r="U4127" i="1" s="1"/>
  <c r="T4126" i="1"/>
  <c r="U4126" i="1" s="1"/>
  <c r="T4125" i="1"/>
  <c r="U4125" i="1" s="1"/>
  <c r="T4124" i="1"/>
  <c r="U4124" i="1" s="1"/>
  <c r="T4123" i="1"/>
  <c r="U4123" i="1" s="1"/>
  <c r="T4122" i="1"/>
  <c r="U4122" i="1" s="1"/>
  <c r="T4121" i="1"/>
  <c r="U4121" i="1" s="1"/>
  <c r="T4120" i="1"/>
  <c r="U4120" i="1" s="1"/>
  <c r="T4119" i="1"/>
  <c r="U4119" i="1" s="1"/>
  <c r="T4118" i="1"/>
  <c r="U4118" i="1" s="1"/>
  <c r="T4117" i="1"/>
  <c r="U4117" i="1" s="1"/>
  <c r="T4116" i="1"/>
  <c r="U4116" i="1" s="1"/>
  <c r="T4115" i="1"/>
  <c r="U4115" i="1" s="1"/>
  <c r="T4114" i="1"/>
  <c r="U4114" i="1" s="1"/>
  <c r="T4113" i="1"/>
  <c r="U4113" i="1" s="1"/>
  <c r="T4112" i="1"/>
  <c r="U4112" i="1" s="1"/>
  <c r="T4111" i="1"/>
  <c r="U4111" i="1" s="1"/>
  <c r="T4110" i="1"/>
  <c r="U4110" i="1" s="1"/>
  <c r="T4109" i="1"/>
  <c r="U4109" i="1" s="1"/>
  <c r="T4108" i="1"/>
  <c r="U4108" i="1" s="1"/>
  <c r="T4107" i="1"/>
  <c r="U4107" i="1" s="1"/>
  <c r="T4106" i="1"/>
  <c r="U4106" i="1" s="1"/>
  <c r="T4105" i="1"/>
  <c r="U4105" i="1" s="1"/>
  <c r="T4104" i="1"/>
  <c r="U4104" i="1" s="1"/>
  <c r="T4103" i="1"/>
  <c r="U4103" i="1" s="1"/>
  <c r="T4102" i="1"/>
  <c r="U4102" i="1" s="1"/>
  <c r="T4101" i="1"/>
  <c r="U4101" i="1" s="1"/>
  <c r="T4100" i="1"/>
  <c r="U4100" i="1" s="1"/>
  <c r="T4099" i="1"/>
  <c r="U4099" i="1" s="1"/>
  <c r="T4098" i="1"/>
  <c r="U4098" i="1" s="1"/>
  <c r="T4097" i="1"/>
  <c r="U4097" i="1" s="1"/>
  <c r="T4096" i="1"/>
  <c r="U4096" i="1" s="1"/>
  <c r="T4095" i="1"/>
  <c r="U4095" i="1" s="1"/>
  <c r="T4094" i="1"/>
  <c r="U4094" i="1" s="1"/>
  <c r="T4093" i="1"/>
  <c r="U4093" i="1" s="1"/>
  <c r="T4092" i="1"/>
  <c r="U4092" i="1" s="1"/>
  <c r="T4091" i="1"/>
  <c r="U4091" i="1" s="1"/>
  <c r="T4090" i="1"/>
  <c r="U4090" i="1" s="1"/>
  <c r="T4089" i="1"/>
  <c r="U4089" i="1" s="1"/>
  <c r="T4088" i="1"/>
  <c r="U4088" i="1" s="1"/>
  <c r="T4087" i="1"/>
  <c r="U4087" i="1" s="1"/>
  <c r="T4086" i="1"/>
  <c r="U4086" i="1" s="1"/>
  <c r="T4085" i="1"/>
  <c r="U4085" i="1" s="1"/>
  <c r="T4084" i="1"/>
  <c r="U4084" i="1" s="1"/>
  <c r="T4083" i="1"/>
  <c r="U4083" i="1" s="1"/>
  <c r="T4082" i="1"/>
  <c r="U4082" i="1" s="1"/>
  <c r="T4081" i="1"/>
  <c r="U4081" i="1" s="1"/>
  <c r="T4080" i="1"/>
  <c r="U4080" i="1" s="1"/>
  <c r="T4079" i="1"/>
  <c r="U4079" i="1" s="1"/>
  <c r="T4078" i="1"/>
  <c r="U4078" i="1" s="1"/>
  <c r="T4077" i="1"/>
  <c r="U4077" i="1" s="1"/>
  <c r="T4076" i="1"/>
  <c r="U4076" i="1" s="1"/>
  <c r="T4075" i="1"/>
  <c r="U4075" i="1" s="1"/>
  <c r="T4074" i="1"/>
  <c r="U4074" i="1" s="1"/>
  <c r="T4073" i="1"/>
  <c r="U4073" i="1" s="1"/>
  <c r="T4072" i="1"/>
  <c r="U4072" i="1" s="1"/>
  <c r="T4071" i="1"/>
  <c r="U4071" i="1" s="1"/>
  <c r="T4070" i="1"/>
  <c r="U4070" i="1" s="1"/>
  <c r="T4069" i="1"/>
  <c r="U4069" i="1" s="1"/>
  <c r="T4068" i="1"/>
  <c r="U4068" i="1" s="1"/>
  <c r="T4067" i="1"/>
  <c r="U4067" i="1" s="1"/>
  <c r="T4066" i="1"/>
  <c r="U4066" i="1" s="1"/>
  <c r="T4065" i="1"/>
  <c r="U4065" i="1" s="1"/>
  <c r="T4064" i="1"/>
  <c r="U4064" i="1" s="1"/>
  <c r="T4063" i="1"/>
  <c r="U4063" i="1" s="1"/>
  <c r="T4062" i="1"/>
  <c r="U4062" i="1" s="1"/>
  <c r="T4061" i="1"/>
  <c r="U4061" i="1" s="1"/>
  <c r="T4060" i="1"/>
  <c r="U4060" i="1" s="1"/>
  <c r="T4059" i="1"/>
  <c r="U4059" i="1" s="1"/>
  <c r="T4058" i="1"/>
  <c r="U4058" i="1" s="1"/>
  <c r="T4057" i="1"/>
  <c r="U4057" i="1" s="1"/>
  <c r="T4056" i="1"/>
  <c r="U4056" i="1" s="1"/>
  <c r="T4055" i="1"/>
  <c r="U4055" i="1" s="1"/>
  <c r="T4054" i="1"/>
  <c r="U4054" i="1" s="1"/>
  <c r="T4053" i="1"/>
  <c r="U4053" i="1" s="1"/>
  <c r="T4052" i="1"/>
  <c r="U4052" i="1" s="1"/>
  <c r="T4051" i="1"/>
  <c r="U4051" i="1" s="1"/>
  <c r="T4050" i="1"/>
  <c r="U4050" i="1" s="1"/>
  <c r="T4049" i="1"/>
  <c r="U4049" i="1" s="1"/>
  <c r="T4048" i="1"/>
  <c r="U4048" i="1" s="1"/>
  <c r="T4047" i="1"/>
  <c r="U4047" i="1" s="1"/>
  <c r="T4046" i="1"/>
  <c r="U4046" i="1" s="1"/>
  <c r="T4045" i="1"/>
  <c r="U4045" i="1" s="1"/>
  <c r="T4044" i="1"/>
  <c r="U4044" i="1" s="1"/>
  <c r="T4043" i="1"/>
  <c r="U4043" i="1" s="1"/>
  <c r="T4042" i="1"/>
  <c r="U4042" i="1" s="1"/>
  <c r="T4041" i="1"/>
  <c r="U4041" i="1" s="1"/>
  <c r="T4040" i="1"/>
  <c r="U4040" i="1" s="1"/>
  <c r="T4039" i="1"/>
  <c r="U4039" i="1" s="1"/>
  <c r="T4038" i="1"/>
  <c r="U4038" i="1" s="1"/>
  <c r="T4037" i="1"/>
  <c r="U4037" i="1" s="1"/>
  <c r="T4036" i="1"/>
  <c r="U4036" i="1" s="1"/>
  <c r="T4035" i="1"/>
  <c r="U4035" i="1" s="1"/>
  <c r="T4034" i="1"/>
  <c r="U4034" i="1" s="1"/>
  <c r="T4033" i="1"/>
  <c r="U4033" i="1" s="1"/>
  <c r="T4032" i="1"/>
  <c r="U4032" i="1" s="1"/>
  <c r="T4031" i="1"/>
  <c r="U4031" i="1" s="1"/>
  <c r="T4030" i="1"/>
  <c r="U4030" i="1" s="1"/>
  <c r="T4029" i="1"/>
  <c r="U4029" i="1" s="1"/>
  <c r="T4028" i="1"/>
  <c r="U4028" i="1" s="1"/>
  <c r="T4027" i="1"/>
  <c r="U4027" i="1" s="1"/>
  <c r="T4026" i="1"/>
  <c r="U4026" i="1" s="1"/>
  <c r="T4025" i="1"/>
  <c r="U4025" i="1" s="1"/>
  <c r="T4024" i="1"/>
  <c r="U4024" i="1" s="1"/>
  <c r="T4023" i="1"/>
  <c r="U4023" i="1" s="1"/>
  <c r="T4022" i="1"/>
  <c r="U4022" i="1" s="1"/>
  <c r="T4021" i="1"/>
  <c r="U4021" i="1" s="1"/>
  <c r="T4020" i="1"/>
  <c r="U4020" i="1" s="1"/>
  <c r="T4019" i="1"/>
  <c r="U4019" i="1" s="1"/>
  <c r="T4018" i="1"/>
  <c r="U4018" i="1" s="1"/>
  <c r="T4017" i="1"/>
  <c r="U4017" i="1" s="1"/>
  <c r="T4016" i="1"/>
  <c r="U4016" i="1" s="1"/>
  <c r="T4015" i="1"/>
  <c r="U4015" i="1" s="1"/>
  <c r="T4014" i="1"/>
  <c r="U4014" i="1" s="1"/>
  <c r="T4013" i="1"/>
  <c r="U4013" i="1" s="1"/>
  <c r="T4012" i="1"/>
  <c r="U4012" i="1" s="1"/>
  <c r="T4011" i="1"/>
  <c r="U4011" i="1" s="1"/>
  <c r="T4010" i="1"/>
  <c r="U4010" i="1" s="1"/>
  <c r="T4009" i="1"/>
  <c r="U4009" i="1" s="1"/>
  <c r="T4008" i="1"/>
  <c r="U4008" i="1" s="1"/>
  <c r="T4007" i="1"/>
  <c r="U4007" i="1" s="1"/>
  <c r="T4006" i="1"/>
  <c r="U4006" i="1" s="1"/>
  <c r="T4005" i="1"/>
  <c r="U4005" i="1" s="1"/>
  <c r="T4004" i="1"/>
  <c r="U4004" i="1" s="1"/>
  <c r="T4003" i="1"/>
  <c r="U4003" i="1" s="1"/>
  <c r="T4002" i="1"/>
  <c r="U4002" i="1" s="1"/>
  <c r="T4001" i="1"/>
  <c r="U4001" i="1" s="1"/>
  <c r="T4000" i="1"/>
  <c r="U4000" i="1" s="1"/>
  <c r="T3999" i="1"/>
  <c r="U3999" i="1" s="1"/>
  <c r="T3998" i="1"/>
  <c r="U3998" i="1" s="1"/>
  <c r="T3997" i="1"/>
  <c r="U3997" i="1" s="1"/>
  <c r="T3996" i="1"/>
  <c r="U3996" i="1" s="1"/>
  <c r="T3995" i="1"/>
  <c r="U3995" i="1" s="1"/>
  <c r="T3994" i="1"/>
  <c r="U3994" i="1" s="1"/>
  <c r="T3993" i="1"/>
  <c r="U3993" i="1" s="1"/>
  <c r="T3992" i="1"/>
  <c r="U3992" i="1" s="1"/>
  <c r="T3991" i="1"/>
  <c r="U3991" i="1" s="1"/>
  <c r="T3990" i="1"/>
  <c r="U3990" i="1" s="1"/>
  <c r="T3989" i="1"/>
  <c r="U3989" i="1" s="1"/>
  <c r="T3988" i="1"/>
  <c r="U3988" i="1" s="1"/>
  <c r="T3987" i="1"/>
  <c r="U3987" i="1" s="1"/>
  <c r="T3986" i="1"/>
  <c r="U3986" i="1" s="1"/>
  <c r="T3985" i="1"/>
  <c r="U3985" i="1" s="1"/>
  <c r="T3984" i="1"/>
  <c r="U3984" i="1" s="1"/>
  <c r="T3983" i="1"/>
  <c r="U3983" i="1" s="1"/>
  <c r="T3982" i="1"/>
  <c r="U3982" i="1" s="1"/>
  <c r="T3981" i="1"/>
  <c r="U3981" i="1" s="1"/>
  <c r="T3980" i="1"/>
  <c r="U3980" i="1" s="1"/>
  <c r="T3979" i="1"/>
  <c r="U3979" i="1" s="1"/>
  <c r="T3978" i="1"/>
  <c r="U3978" i="1" s="1"/>
  <c r="T3977" i="1"/>
  <c r="U3977" i="1" s="1"/>
  <c r="T3976" i="1"/>
  <c r="U3976" i="1" s="1"/>
  <c r="T3975" i="1"/>
  <c r="U3975" i="1" s="1"/>
  <c r="T3974" i="1"/>
  <c r="U3974" i="1" s="1"/>
  <c r="T3973" i="1"/>
  <c r="U3973" i="1" s="1"/>
  <c r="T3972" i="1"/>
  <c r="U3972" i="1" s="1"/>
  <c r="T3971" i="1"/>
  <c r="U3971" i="1" s="1"/>
  <c r="T3970" i="1"/>
  <c r="U3970" i="1" s="1"/>
  <c r="T3969" i="1"/>
  <c r="U3969" i="1" s="1"/>
  <c r="T3968" i="1"/>
  <c r="U3968" i="1" s="1"/>
  <c r="T3967" i="1"/>
  <c r="U3967" i="1" s="1"/>
  <c r="T3966" i="1"/>
  <c r="U3966" i="1" s="1"/>
  <c r="T3965" i="1"/>
  <c r="U3965" i="1" s="1"/>
  <c r="T3964" i="1"/>
  <c r="U3964" i="1" s="1"/>
  <c r="T3963" i="1"/>
  <c r="U3963" i="1" s="1"/>
  <c r="T3962" i="1"/>
  <c r="U3962" i="1" s="1"/>
  <c r="T3961" i="1"/>
  <c r="U3961" i="1" s="1"/>
  <c r="T3960" i="1"/>
  <c r="U3960" i="1" s="1"/>
  <c r="T3959" i="1"/>
  <c r="U3959" i="1" s="1"/>
  <c r="T3958" i="1"/>
  <c r="U3958" i="1" s="1"/>
  <c r="T3957" i="1"/>
  <c r="U3957" i="1" s="1"/>
  <c r="T3956" i="1"/>
  <c r="U3956" i="1" s="1"/>
  <c r="T3955" i="1"/>
  <c r="U3955" i="1" s="1"/>
  <c r="T3954" i="1"/>
  <c r="U3954" i="1" s="1"/>
  <c r="T3953" i="1"/>
  <c r="U3953" i="1" s="1"/>
  <c r="T3952" i="1"/>
  <c r="U3952" i="1" s="1"/>
  <c r="T3951" i="1"/>
  <c r="U3951" i="1" s="1"/>
  <c r="T3950" i="1"/>
  <c r="U3950" i="1" s="1"/>
  <c r="T3949" i="1"/>
  <c r="U3949" i="1" s="1"/>
  <c r="T3948" i="1"/>
  <c r="U3948" i="1" s="1"/>
  <c r="T3947" i="1"/>
  <c r="U3947" i="1" s="1"/>
  <c r="T3946" i="1"/>
  <c r="U3946" i="1" s="1"/>
  <c r="T3945" i="1"/>
  <c r="U3945" i="1" s="1"/>
  <c r="T3944" i="1"/>
  <c r="U3944" i="1" s="1"/>
  <c r="T3943" i="1"/>
  <c r="U3943" i="1" s="1"/>
  <c r="T3942" i="1"/>
  <c r="U3942" i="1" s="1"/>
  <c r="T3941" i="1"/>
  <c r="U3941" i="1" s="1"/>
  <c r="T3940" i="1"/>
  <c r="U3940" i="1" s="1"/>
  <c r="T3939" i="1"/>
  <c r="U3939" i="1" s="1"/>
  <c r="T3938" i="1"/>
  <c r="U3938" i="1" s="1"/>
  <c r="T3937" i="1"/>
  <c r="U3937" i="1" s="1"/>
  <c r="T3936" i="1"/>
  <c r="U3936" i="1" s="1"/>
  <c r="T3935" i="1"/>
  <c r="U3935" i="1" s="1"/>
  <c r="T3934" i="1"/>
  <c r="U3934" i="1" s="1"/>
  <c r="T3933" i="1"/>
  <c r="U3933" i="1" s="1"/>
  <c r="T3932" i="1"/>
  <c r="U3932" i="1" s="1"/>
  <c r="T3931" i="1"/>
  <c r="U3931" i="1" s="1"/>
  <c r="T3930" i="1"/>
  <c r="U3930" i="1" s="1"/>
  <c r="T3929" i="1"/>
  <c r="U3929" i="1" s="1"/>
  <c r="T3928" i="1"/>
  <c r="U3928" i="1" s="1"/>
  <c r="T3927" i="1"/>
  <c r="U3927" i="1" s="1"/>
  <c r="T3926" i="1"/>
  <c r="U3926" i="1" s="1"/>
  <c r="T3925" i="1"/>
  <c r="U3925" i="1" s="1"/>
  <c r="T3924" i="1"/>
  <c r="U3924" i="1" s="1"/>
  <c r="T3923" i="1"/>
  <c r="U3923" i="1" s="1"/>
  <c r="T3922" i="1"/>
  <c r="U3922" i="1" s="1"/>
  <c r="T3921" i="1"/>
  <c r="U3921" i="1" s="1"/>
  <c r="T3920" i="1"/>
  <c r="U3920" i="1" s="1"/>
  <c r="T3919" i="1"/>
  <c r="U3919" i="1" s="1"/>
  <c r="T3918" i="1"/>
  <c r="U3918" i="1" s="1"/>
  <c r="T3917" i="1"/>
  <c r="U3917" i="1" s="1"/>
  <c r="T3916" i="1"/>
  <c r="U3916" i="1" s="1"/>
  <c r="T3915" i="1"/>
  <c r="U3915" i="1" s="1"/>
  <c r="T3914" i="1"/>
  <c r="U3914" i="1" s="1"/>
  <c r="T3913" i="1"/>
  <c r="U3913" i="1" s="1"/>
  <c r="T3912" i="1"/>
  <c r="U3912" i="1" s="1"/>
  <c r="T3911" i="1"/>
  <c r="U3911" i="1" s="1"/>
  <c r="T3910" i="1"/>
  <c r="U3910" i="1" s="1"/>
  <c r="T3909" i="1"/>
  <c r="U3909" i="1" s="1"/>
  <c r="T3908" i="1"/>
  <c r="U3908" i="1" s="1"/>
  <c r="T3907" i="1"/>
  <c r="U3907" i="1" s="1"/>
  <c r="T3906" i="1"/>
  <c r="U3906" i="1" s="1"/>
  <c r="T3905" i="1"/>
  <c r="U3905" i="1" s="1"/>
  <c r="T3904" i="1"/>
  <c r="U3904" i="1" s="1"/>
  <c r="T3903" i="1"/>
  <c r="U3903" i="1" s="1"/>
  <c r="T3902" i="1"/>
  <c r="U3902" i="1" s="1"/>
  <c r="T3901" i="1"/>
  <c r="U3901" i="1" s="1"/>
  <c r="T3900" i="1"/>
  <c r="U3900" i="1" s="1"/>
  <c r="T3899" i="1"/>
  <c r="U3899" i="1" s="1"/>
  <c r="T3898" i="1"/>
  <c r="U3898" i="1" s="1"/>
  <c r="T3897" i="1"/>
  <c r="U3897" i="1" s="1"/>
  <c r="T3896" i="1"/>
  <c r="U3896" i="1" s="1"/>
  <c r="T3895" i="1"/>
  <c r="U3895" i="1" s="1"/>
  <c r="T3894" i="1"/>
  <c r="U3894" i="1" s="1"/>
  <c r="T3893" i="1"/>
  <c r="U3893" i="1" s="1"/>
  <c r="T3892" i="1"/>
  <c r="U3892" i="1" s="1"/>
  <c r="T3891" i="1"/>
  <c r="U3891" i="1" s="1"/>
  <c r="T3890" i="1"/>
  <c r="U3890" i="1" s="1"/>
  <c r="T3889" i="1"/>
  <c r="U3889" i="1" s="1"/>
  <c r="T3888" i="1"/>
  <c r="U3888" i="1" s="1"/>
  <c r="T3887" i="1"/>
  <c r="U3887" i="1" s="1"/>
  <c r="T3886" i="1"/>
  <c r="U3886" i="1" s="1"/>
  <c r="T3885" i="1"/>
  <c r="U3885" i="1" s="1"/>
  <c r="T3884" i="1"/>
  <c r="U3884" i="1" s="1"/>
  <c r="T3883" i="1"/>
  <c r="U3883" i="1" s="1"/>
  <c r="T3882" i="1"/>
  <c r="U3882" i="1" s="1"/>
  <c r="T3881" i="1"/>
  <c r="U3881" i="1" s="1"/>
  <c r="T3880" i="1"/>
  <c r="U3880" i="1" s="1"/>
  <c r="T3879" i="1"/>
  <c r="U3879" i="1" s="1"/>
  <c r="T3878" i="1"/>
  <c r="U3878" i="1" s="1"/>
  <c r="T3877" i="1"/>
  <c r="U3877" i="1" s="1"/>
  <c r="T3876" i="1"/>
  <c r="U3876" i="1" s="1"/>
  <c r="T3875" i="1"/>
  <c r="U3875" i="1" s="1"/>
  <c r="T3874" i="1"/>
  <c r="U3874" i="1" s="1"/>
  <c r="T3873" i="1"/>
  <c r="U3873" i="1" s="1"/>
  <c r="T3872" i="1"/>
  <c r="U3872" i="1" s="1"/>
  <c r="T3871" i="1"/>
  <c r="U3871" i="1" s="1"/>
  <c r="T3870" i="1"/>
  <c r="U3870" i="1" s="1"/>
  <c r="T3869" i="1"/>
  <c r="U3869" i="1" s="1"/>
  <c r="T3868" i="1"/>
  <c r="U3868" i="1" s="1"/>
  <c r="T3867" i="1"/>
  <c r="U3867" i="1" s="1"/>
  <c r="T3866" i="1"/>
  <c r="U3866" i="1" s="1"/>
  <c r="T3865" i="1"/>
  <c r="U3865" i="1" s="1"/>
  <c r="T3864" i="1"/>
  <c r="U3864" i="1" s="1"/>
  <c r="T3863" i="1"/>
  <c r="U3863" i="1" s="1"/>
  <c r="T3862" i="1"/>
  <c r="U3862" i="1" s="1"/>
  <c r="T3861" i="1"/>
  <c r="U3861" i="1" s="1"/>
  <c r="T3860" i="1"/>
  <c r="U3860" i="1" s="1"/>
  <c r="T3859" i="1"/>
  <c r="U3859" i="1" s="1"/>
  <c r="T3858" i="1"/>
  <c r="U3858" i="1" s="1"/>
  <c r="T3857" i="1"/>
  <c r="U3857" i="1" s="1"/>
  <c r="T3856" i="1"/>
  <c r="U3856" i="1" s="1"/>
  <c r="T3855" i="1"/>
  <c r="U3855" i="1" s="1"/>
  <c r="T3854" i="1"/>
  <c r="U3854" i="1" s="1"/>
  <c r="T3853" i="1"/>
  <c r="U3853" i="1" s="1"/>
  <c r="T3852" i="1"/>
  <c r="U3852" i="1" s="1"/>
  <c r="T3851" i="1"/>
  <c r="U3851" i="1" s="1"/>
  <c r="T3850" i="1"/>
  <c r="U3850" i="1" s="1"/>
  <c r="T3849" i="1"/>
  <c r="U3849" i="1" s="1"/>
  <c r="T3848" i="1"/>
  <c r="U3848" i="1" s="1"/>
  <c r="T3847" i="1"/>
  <c r="U3847" i="1" s="1"/>
  <c r="T3846" i="1"/>
  <c r="U3846" i="1" s="1"/>
  <c r="T3845" i="1"/>
  <c r="U3845" i="1" s="1"/>
  <c r="T3844" i="1"/>
  <c r="U3844" i="1" s="1"/>
  <c r="T3843" i="1"/>
  <c r="U3843" i="1" s="1"/>
  <c r="T3842" i="1"/>
  <c r="U3842" i="1" s="1"/>
  <c r="T3841" i="1"/>
  <c r="U3841" i="1" s="1"/>
  <c r="T3840" i="1"/>
  <c r="U3840" i="1" s="1"/>
  <c r="T3839" i="1"/>
  <c r="U3839" i="1" s="1"/>
  <c r="T3838" i="1"/>
  <c r="U3838" i="1" s="1"/>
  <c r="T3837" i="1"/>
  <c r="U3837" i="1" s="1"/>
  <c r="T3836" i="1"/>
  <c r="U3836" i="1" s="1"/>
  <c r="T3835" i="1"/>
  <c r="U3835" i="1" s="1"/>
  <c r="T3834" i="1"/>
  <c r="U3834" i="1" s="1"/>
  <c r="T3833" i="1"/>
  <c r="U3833" i="1" s="1"/>
  <c r="T3832" i="1"/>
  <c r="U3832" i="1" s="1"/>
  <c r="T3831" i="1"/>
  <c r="U3831" i="1" s="1"/>
  <c r="T3830" i="1"/>
  <c r="U3830" i="1" s="1"/>
  <c r="T3829" i="1"/>
  <c r="U3829" i="1" s="1"/>
  <c r="T3828" i="1"/>
  <c r="U3828" i="1" s="1"/>
  <c r="T3827" i="1"/>
  <c r="U3827" i="1" s="1"/>
  <c r="T3826" i="1"/>
  <c r="U3826" i="1" s="1"/>
  <c r="T3825" i="1"/>
  <c r="U3825" i="1" s="1"/>
  <c r="T3824" i="1"/>
  <c r="U3824" i="1" s="1"/>
  <c r="T3823" i="1"/>
  <c r="U3823" i="1" s="1"/>
  <c r="T3822" i="1"/>
  <c r="U3822" i="1" s="1"/>
  <c r="T3821" i="1"/>
  <c r="U3821" i="1" s="1"/>
  <c r="T3820" i="1"/>
  <c r="U3820" i="1" s="1"/>
  <c r="T3819" i="1"/>
  <c r="U3819" i="1" s="1"/>
  <c r="T3818" i="1"/>
  <c r="U3818" i="1" s="1"/>
  <c r="T3817" i="1"/>
  <c r="U3817" i="1" s="1"/>
  <c r="T3816" i="1"/>
  <c r="U3816" i="1" s="1"/>
  <c r="T3815" i="1"/>
  <c r="U3815" i="1" s="1"/>
  <c r="T3814" i="1"/>
  <c r="U3814" i="1" s="1"/>
  <c r="T3813" i="1"/>
  <c r="U3813" i="1" s="1"/>
  <c r="T3812" i="1"/>
  <c r="U3812" i="1" s="1"/>
  <c r="T3811" i="1"/>
  <c r="U3811" i="1" s="1"/>
  <c r="T3810" i="1"/>
  <c r="U3810" i="1" s="1"/>
  <c r="T3809" i="1"/>
  <c r="U3809" i="1" s="1"/>
  <c r="T3808" i="1"/>
  <c r="U3808" i="1" s="1"/>
  <c r="T3807" i="1"/>
  <c r="U3807" i="1" s="1"/>
  <c r="T3806" i="1"/>
  <c r="U3806" i="1" s="1"/>
  <c r="T3805" i="1"/>
  <c r="U3805" i="1" s="1"/>
  <c r="T3804" i="1"/>
  <c r="U3804" i="1" s="1"/>
  <c r="T3803" i="1"/>
  <c r="U3803" i="1" s="1"/>
  <c r="T3802" i="1"/>
  <c r="U3802" i="1" s="1"/>
  <c r="T3801" i="1"/>
  <c r="U3801" i="1" s="1"/>
  <c r="T3800" i="1"/>
  <c r="U3800" i="1" s="1"/>
  <c r="T3799" i="1"/>
  <c r="U3799" i="1" s="1"/>
  <c r="T3798" i="1"/>
  <c r="U3798" i="1" s="1"/>
  <c r="T3797" i="1"/>
  <c r="U3797" i="1" s="1"/>
  <c r="T3796" i="1"/>
  <c r="U3796" i="1" s="1"/>
  <c r="T3795" i="1"/>
  <c r="U3795" i="1" s="1"/>
  <c r="T3794" i="1"/>
  <c r="U3794" i="1" s="1"/>
  <c r="T3793" i="1"/>
  <c r="U3793" i="1" s="1"/>
  <c r="T3792" i="1"/>
  <c r="U3792" i="1" s="1"/>
  <c r="T3791" i="1"/>
  <c r="U3791" i="1" s="1"/>
  <c r="T3790" i="1"/>
  <c r="U3790" i="1" s="1"/>
  <c r="T3789" i="1"/>
  <c r="U3789" i="1" s="1"/>
  <c r="T3788" i="1"/>
  <c r="U3788" i="1" s="1"/>
  <c r="T3787" i="1"/>
  <c r="U3787" i="1" s="1"/>
  <c r="T3786" i="1"/>
  <c r="U3786" i="1" s="1"/>
  <c r="T3785" i="1"/>
  <c r="U3785" i="1" s="1"/>
  <c r="T3784" i="1"/>
  <c r="U3784" i="1" s="1"/>
  <c r="T3783" i="1"/>
  <c r="U3783" i="1" s="1"/>
  <c r="T3782" i="1"/>
  <c r="U3782" i="1" s="1"/>
  <c r="T3781" i="1"/>
  <c r="U3781" i="1" s="1"/>
  <c r="T3780" i="1"/>
  <c r="U3780" i="1" s="1"/>
  <c r="T3779" i="1"/>
  <c r="U3779" i="1" s="1"/>
  <c r="T3778" i="1"/>
  <c r="U3778" i="1" s="1"/>
  <c r="T3777" i="1"/>
  <c r="U3777" i="1" s="1"/>
  <c r="T3776" i="1"/>
  <c r="U3776" i="1" s="1"/>
  <c r="T3775" i="1"/>
  <c r="U3775" i="1" s="1"/>
  <c r="T3774" i="1"/>
  <c r="U3774" i="1" s="1"/>
  <c r="T3773" i="1"/>
  <c r="U3773" i="1" s="1"/>
  <c r="T3772" i="1"/>
  <c r="U3772" i="1" s="1"/>
  <c r="T3771" i="1"/>
  <c r="U3771" i="1" s="1"/>
  <c r="T3770" i="1"/>
  <c r="U3770" i="1" s="1"/>
  <c r="T3769" i="1"/>
  <c r="U3769" i="1" s="1"/>
  <c r="T3768" i="1"/>
  <c r="U3768" i="1" s="1"/>
  <c r="T3767" i="1"/>
  <c r="U3767" i="1" s="1"/>
  <c r="T3766" i="1"/>
  <c r="U3766" i="1" s="1"/>
  <c r="T3765" i="1"/>
  <c r="U3765" i="1" s="1"/>
  <c r="T3764" i="1"/>
  <c r="U3764" i="1" s="1"/>
  <c r="T3763" i="1"/>
  <c r="U3763" i="1" s="1"/>
  <c r="T3762" i="1"/>
  <c r="U3762" i="1" s="1"/>
  <c r="T3761" i="1"/>
  <c r="U3761" i="1" s="1"/>
  <c r="T3760" i="1"/>
  <c r="U3760" i="1" s="1"/>
  <c r="T3759" i="1"/>
  <c r="U3759" i="1" s="1"/>
  <c r="T3758" i="1"/>
  <c r="U3758" i="1" s="1"/>
  <c r="T3757" i="1"/>
  <c r="U3757" i="1" s="1"/>
  <c r="T3756" i="1"/>
  <c r="U3756" i="1" s="1"/>
  <c r="T3755" i="1"/>
  <c r="U3755" i="1" s="1"/>
  <c r="T3754" i="1"/>
  <c r="U3754" i="1" s="1"/>
  <c r="T3753" i="1"/>
  <c r="U3753" i="1" s="1"/>
  <c r="T3752" i="1"/>
  <c r="U3752" i="1" s="1"/>
  <c r="T3751" i="1"/>
  <c r="U3751" i="1" s="1"/>
  <c r="T3750" i="1"/>
  <c r="U3750" i="1" s="1"/>
  <c r="T3749" i="1"/>
  <c r="U3749" i="1" s="1"/>
  <c r="T3748" i="1"/>
  <c r="U3748" i="1" s="1"/>
  <c r="T3747" i="1"/>
  <c r="U3747" i="1" s="1"/>
  <c r="T3746" i="1"/>
  <c r="U3746" i="1" s="1"/>
  <c r="T3745" i="1"/>
  <c r="U3745" i="1" s="1"/>
  <c r="T3744" i="1"/>
  <c r="U3744" i="1" s="1"/>
  <c r="T3743" i="1"/>
  <c r="U3743" i="1" s="1"/>
  <c r="T3742" i="1"/>
  <c r="U3742" i="1" s="1"/>
  <c r="T3741" i="1"/>
  <c r="U3741" i="1" s="1"/>
  <c r="T3740" i="1"/>
  <c r="U3740" i="1" s="1"/>
  <c r="T3739" i="1"/>
  <c r="U3739" i="1" s="1"/>
  <c r="T3738" i="1"/>
  <c r="U3738" i="1" s="1"/>
  <c r="T3737" i="1"/>
  <c r="U3737" i="1" s="1"/>
  <c r="T3736" i="1"/>
  <c r="U3736" i="1" s="1"/>
  <c r="T3735" i="1"/>
  <c r="U3735" i="1" s="1"/>
  <c r="T3734" i="1"/>
  <c r="U3734" i="1" s="1"/>
  <c r="T3733" i="1"/>
  <c r="U3733" i="1" s="1"/>
  <c r="T3732" i="1"/>
  <c r="U3732" i="1" s="1"/>
  <c r="T3731" i="1"/>
  <c r="U3731" i="1" s="1"/>
  <c r="T3730" i="1"/>
  <c r="U3730" i="1" s="1"/>
  <c r="T3729" i="1"/>
  <c r="U3729" i="1" s="1"/>
  <c r="T3728" i="1"/>
  <c r="U3728" i="1" s="1"/>
  <c r="T3727" i="1"/>
  <c r="U3727" i="1" s="1"/>
  <c r="T3726" i="1"/>
  <c r="U3726" i="1" s="1"/>
  <c r="T3725" i="1"/>
  <c r="U3725" i="1" s="1"/>
  <c r="T3724" i="1"/>
  <c r="U3724" i="1" s="1"/>
  <c r="T3723" i="1"/>
  <c r="U3723" i="1" s="1"/>
  <c r="T3722" i="1"/>
  <c r="U3722" i="1" s="1"/>
  <c r="T3721" i="1"/>
  <c r="U3721" i="1" s="1"/>
  <c r="T3720" i="1"/>
  <c r="U3720" i="1" s="1"/>
  <c r="T3719" i="1"/>
  <c r="U3719" i="1" s="1"/>
  <c r="T3718" i="1"/>
  <c r="U3718" i="1" s="1"/>
  <c r="T3717" i="1"/>
  <c r="U3717" i="1" s="1"/>
  <c r="T3716" i="1"/>
  <c r="U3716" i="1" s="1"/>
  <c r="T3715" i="1"/>
  <c r="U3715" i="1" s="1"/>
  <c r="T3714" i="1"/>
  <c r="U3714" i="1" s="1"/>
  <c r="T3713" i="1"/>
  <c r="U3713" i="1" s="1"/>
  <c r="T3712" i="1"/>
  <c r="U3712" i="1" s="1"/>
  <c r="T3711" i="1"/>
  <c r="U3711" i="1" s="1"/>
  <c r="T3710" i="1"/>
  <c r="U3710" i="1" s="1"/>
  <c r="T3709" i="1"/>
  <c r="U3709" i="1" s="1"/>
  <c r="T3708" i="1"/>
  <c r="U3708" i="1" s="1"/>
  <c r="T3707" i="1"/>
  <c r="U3707" i="1" s="1"/>
  <c r="T3706" i="1"/>
  <c r="U3706" i="1" s="1"/>
  <c r="T3705" i="1"/>
  <c r="U3705" i="1" s="1"/>
  <c r="T3704" i="1"/>
  <c r="U3704" i="1" s="1"/>
  <c r="T3703" i="1"/>
  <c r="U3703" i="1" s="1"/>
  <c r="T3702" i="1"/>
  <c r="U3702" i="1" s="1"/>
  <c r="T3701" i="1"/>
  <c r="U3701" i="1" s="1"/>
  <c r="T3700" i="1"/>
  <c r="U3700" i="1" s="1"/>
  <c r="T3699" i="1"/>
  <c r="U3699" i="1" s="1"/>
  <c r="T3698" i="1"/>
  <c r="U3698" i="1" s="1"/>
  <c r="T3697" i="1"/>
  <c r="U3697" i="1" s="1"/>
  <c r="T3696" i="1"/>
  <c r="U3696" i="1" s="1"/>
  <c r="T3695" i="1"/>
  <c r="U3695" i="1" s="1"/>
  <c r="T3694" i="1"/>
  <c r="U3694" i="1" s="1"/>
  <c r="T3693" i="1"/>
  <c r="U3693" i="1" s="1"/>
  <c r="T3692" i="1"/>
  <c r="U3692" i="1" s="1"/>
  <c r="T3691" i="1"/>
  <c r="U3691" i="1" s="1"/>
  <c r="T3690" i="1"/>
  <c r="U3690" i="1" s="1"/>
  <c r="T3689" i="1"/>
  <c r="U3689" i="1" s="1"/>
  <c r="T3688" i="1"/>
  <c r="U3688" i="1" s="1"/>
  <c r="T3687" i="1"/>
  <c r="U3687" i="1" s="1"/>
  <c r="T3686" i="1"/>
  <c r="U3686" i="1" s="1"/>
  <c r="T3685" i="1"/>
  <c r="U3685" i="1" s="1"/>
  <c r="T3684" i="1"/>
  <c r="U3684" i="1" s="1"/>
  <c r="T3683" i="1"/>
  <c r="U3683" i="1" s="1"/>
  <c r="T3682" i="1"/>
  <c r="U3682" i="1" s="1"/>
  <c r="T3681" i="1"/>
  <c r="U3681" i="1" s="1"/>
  <c r="T3680" i="1"/>
  <c r="U3680" i="1" s="1"/>
  <c r="T3679" i="1"/>
  <c r="U3679" i="1" s="1"/>
  <c r="T3678" i="1"/>
  <c r="U3678" i="1" s="1"/>
  <c r="T3677" i="1"/>
  <c r="U3677" i="1" s="1"/>
  <c r="T3676" i="1"/>
  <c r="U3676" i="1" s="1"/>
  <c r="T3675" i="1"/>
  <c r="U3675" i="1" s="1"/>
  <c r="T3674" i="1"/>
  <c r="U3674" i="1" s="1"/>
  <c r="T3673" i="1"/>
  <c r="U3673" i="1" s="1"/>
  <c r="T3672" i="1"/>
  <c r="U3672" i="1" s="1"/>
  <c r="T3671" i="1"/>
  <c r="U3671" i="1" s="1"/>
  <c r="T3670" i="1"/>
  <c r="U3670" i="1" s="1"/>
  <c r="T3669" i="1"/>
  <c r="U3669" i="1" s="1"/>
  <c r="T3668" i="1"/>
  <c r="U3668" i="1" s="1"/>
  <c r="T3667" i="1"/>
  <c r="U3667" i="1" s="1"/>
  <c r="T3666" i="1"/>
  <c r="U3666" i="1" s="1"/>
  <c r="T3665" i="1"/>
  <c r="U3665" i="1" s="1"/>
  <c r="T3664" i="1"/>
  <c r="U3664" i="1" s="1"/>
  <c r="T3663" i="1"/>
  <c r="U3663" i="1" s="1"/>
  <c r="T3662" i="1"/>
  <c r="U3662" i="1" s="1"/>
  <c r="T3661" i="1"/>
  <c r="U3661" i="1" s="1"/>
  <c r="T3660" i="1"/>
  <c r="U3660" i="1" s="1"/>
  <c r="T3659" i="1"/>
  <c r="U3659" i="1" s="1"/>
  <c r="T3658" i="1"/>
  <c r="U3658" i="1" s="1"/>
  <c r="T3657" i="1"/>
  <c r="U3657" i="1" s="1"/>
  <c r="T3656" i="1"/>
  <c r="U3656" i="1" s="1"/>
  <c r="T3655" i="1"/>
  <c r="U3655" i="1" s="1"/>
  <c r="T3654" i="1"/>
  <c r="U3654" i="1" s="1"/>
  <c r="T3653" i="1"/>
  <c r="U3653" i="1" s="1"/>
  <c r="T3652" i="1"/>
  <c r="U3652" i="1" s="1"/>
  <c r="T3651" i="1"/>
  <c r="U3651" i="1" s="1"/>
  <c r="T3650" i="1"/>
  <c r="U3650" i="1" s="1"/>
  <c r="T3649" i="1"/>
  <c r="U3649" i="1" s="1"/>
  <c r="T3648" i="1"/>
  <c r="U3648" i="1" s="1"/>
  <c r="T3647" i="1"/>
  <c r="U3647" i="1" s="1"/>
  <c r="T3646" i="1"/>
  <c r="U3646" i="1" s="1"/>
  <c r="T3645" i="1"/>
  <c r="U3645" i="1" s="1"/>
  <c r="T3644" i="1"/>
  <c r="U3644" i="1" s="1"/>
  <c r="T3643" i="1"/>
  <c r="U3643" i="1" s="1"/>
  <c r="T3642" i="1"/>
  <c r="U3642" i="1" s="1"/>
  <c r="T3641" i="1"/>
  <c r="U3641" i="1" s="1"/>
  <c r="T3640" i="1"/>
  <c r="U3640" i="1" s="1"/>
  <c r="T3639" i="1"/>
  <c r="U3639" i="1" s="1"/>
  <c r="T3638" i="1"/>
  <c r="U3638" i="1" s="1"/>
  <c r="T3637" i="1"/>
  <c r="U3637" i="1" s="1"/>
  <c r="T3636" i="1"/>
  <c r="U3636" i="1" s="1"/>
  <c r="T3635" i="1"/>
  <c r="U3635" i="1" s="1"/>
  <c r="T3634" i="1"/>
  <c r="U3634" i="1" s="1"/>
  <c r="T3633" i="1"/>
  <c r="U3633" i="1" s="1"/>
  <c r="T3632" i="1"/>
  <c r="U3632" i="1" s="1"/>
  <c r="T3631" i="1"/>
  <c r="U3631" i="1" s="1"/>
  <c r="T3630" i="1"/>
  <c r="U3630" i="1" s="1"/>
  <c r="T3629" i="1"/>
  <c r="U3629" i="1" s="1"/>
  <c r="T3628" i="1"/>
  <c r="U3628" i="1" s="1"/>
  <c r="T3627" i="1"/>
  <c r="U3627" i="1" s="1"/>
  <c r="T3626" i="1"/>
  <c r="U3626" i="1" s="1"/>
  <c r="T3625" i="1"/>
  <c r="U3625" i="1" s="1"/>
  <c r="T3624" i="1"/>
  <c r="U3624" i="1" s="1"/>
  <c r="T3623" i="1"/>
  <c r="U3623" i="1" s="1"/>
  <c r="T3622" i="1"/>
  <c r="U3622" i="1" s="1"/>
  <c r="T3621" i="1"/>
  <c r="U3621" i="1" s="1"/>
  <c r="T3620" i="1"/>
  <c r="U3620" i="1" s="1"/>
  <c r="T3619" i="1"/>
  <c r="U3619" i="1" s="1"/>
  <c r="T3618" i="1"/>
  <c r="U3618" i="1" s="1"/>
  <c r="T3617" i="1"/>
  <c r="U3617" i="1" s="1"/>
  <c r="T3616" i="1"/>
  <c r="U3616" i="1" s="1"/>
  <c r="T3615" i="1"/>
  <c r="U3615" i="1" s="1"/>
  <c r="T3614" i="1"/>
  <c r="U3614" i="1" s="1"/>
  <c r="T3613" i="1"/>
  <c r="U3613" i="1" s="1"/>
  <c r="T3612" i="1"/>
  <c r="U3612" i="1" s="1"/>
  <c r="T3611" i="1"/>
  <c r="U3611" i="1" s="1"/>
  <c r="T3610" i="1"/>
  <c r="U3610" i="1" s="1"/>
  <c r="T3609" i="1"/>
  <c r="U3609" i="1" s="1"/>
  <c r="T3608" i="1"/>
  <c r="U3608" i="1" s="1"/>
  <c r="T3607" i="1"/>
  <c r="U3607" i="1" s="1"/>
  <c r="T3606" i="1"/>
  <c r="U3606" i="1" s="1"/>
  <c r="T3605" i="1"/>
  <c r="U3605" i="1" s="1"/>
  <c r="T3604" i="1"/>
  <c r="U3604" i="1" s="1"/>
  <c r="T3603" i="1"/>
  <c r="U3603" i="1" s="1"/>
  <c r="T3602" i="1"/>
  <c r="U3602" i="1" s="1"/>
  <c r="T3601" i="1"/>
  <c r="U3601" i="1" s="1"/>
  <c r="T3600" i="1"/>
  <c r="U3600" i="1" s="1"/>
  <c r="T3599" i="1"/>
  <c r="U3599" i="1" s="1"/>
  <c r="T3598" i="1"/>
  <c r="U3598" i="1" s="1"/>
  <c r="T3597" i="1"/>
  <c r="U3597" i="1" s="1"/>
  <c r="T3596" i="1"/>
  <c r="U3596" i="1" s="1"/>
  <c r="T3595" i="1"/>
  <c r="U3595" i="1" s="1"/>
  <c r="T3594" i="1"/>
  <c r="U3594" i="1" s="1"/>
  <c r="T3593" i="1"/>
  <c r="U3593" i="1" s="1"/>
  <c r="T3592" i="1"/>
  <c r="U3592" i="1" s="1"/>
  <c r="T3591" i="1"/>
  <c r="U3591" i="1" s="1"/>
  <c r="T3590" i="1"/>
  <c r="U3590" i="1" s="1"/>
  <c r="T3589" i="1"/>
  <c r="U3589" i="1" s="1"/>
  <c r="T3588" i="1"/>
  <c r="U3588" i="1" s="1"/>
  <c r="T3587" i="1"/>
  <c r="U3587" i="1" s="1"/>
  <c r="T3586" i="1"/>
  <c r="U3586" i="1" s="1"/>
  <c r="T3585" i="1"/>
  <c r="U3585" i="1" s="1"/>
  <c r="T3584" i="1"/>
  <c r="U3584" i="1" s="1"/>
  <c r="T3583" i="1"/>
  <c r="U3583" i="1" s="1"/>
  <c r="T3582" i="1"/>
  <c r="U3582" i="1" s="1"/>
  <c r="T3581" i="1"/>
  <c r="U3581" i="1" s="1"/>
  <c r="T3580" i="1"/>
  <c r="U3580" i="1" s="1"/>
  <c r="T3579" i="1"/>
  <c r="U3579" i="1" s="1"/>
  <c r="T3578" i="1"/>
  <c r="U3578" i="1" s="1"/>
  <c r="T3577" i="1"/>
  <c r="U3577" i="1" s="1"/>
  <c r="T3576" i="1"/>
  <c r="U3576" i="1" s="1"/>
  <c r="T3575" i="1"/>
  <c r="U3575" i="1" s="1"/>
  <c r="T3574" i="1"/>
  <c r="U3574" i="1" s="1"/>
  <c r="T3573" i="1"/>
  <c r="U3573" i="1" s="1"/>
  <c r="T3572" i="1"/>
  <c r="U3572" i="1" s="1"/>
  <c r="T3571" i="1"/>
  <c r="U3571" i="1" s="1"/>
  <c r="T3570" i="1"/>
  <c r="U3570" i="1" s="1"/>
  <c r="T3569" i="1"/>
  <c r="U3569" i="1" s="1"/>
  <c r="T3568" i="1"/>
  <c r="U3568" i="1" s="1"/>
  <c r="T3567" i="1"/>
  <c r="U3567" i="1" s="1"/>
  <c r="T3566" i="1"/>
  <c r="U3566" i="1" s="1"/>
  <c r="T3565" i="1"/>
  <c r="U3565" i="1" s="1"/>
  <c r="T3564" i="1"/>
  <c r="U3564" i="1" s="1"/>
  <c r="T3563" i="1"/>
  <c r="U3563" i="1" s="1"/>
  <c r="T3562" i="1"/>
  <c r="U3562" i="1" s="1"/>
  <c r="T3561" i="1"/>
  <c r="U3561" i="1" s="1"/>
  <c r="T3560" i="1"/>
  <c r="U3560" i="1" s="1"/>
  <c r="T3559" i="1"/>
  <c r="U3559" i="1" s="1"/>
  <c r="T3558" i="1"/>
  <c r="U3558" i="1" s="1"/>
  <c r="T3557" i="1"/>
  <c r="U3557" i="1" s="1"/>
  <c r="T3556" i="1"/>
  <c r="U3556" i="1" s="1"/>
  <c r="T3555" i="1"/>
  <c r="U3555" i="1" s="1"/>
  <c r="T3554" i="1"/>
  <c r="U3554" i="1" s="1"/>
  <c r="T3553" i="1"/>
  <c r="U3553" i="1" s="1"/>
  <c r="T3552" i="1"/>
  <c r="U3552" i="1" s="1"/>
  <c r="T3551" i="1"/>
  <c r="U3551" i="1" s="1"/>
  <c r="T3550" i="1"/>
  <c r="U3550" i="1" s="1"/>
  <c r="T3549" i="1"/>
  <c r="U3549" i="1" s="1"/>
  <c r="T3548" i="1"/>
  <c r="U3548" i="1" s="1"/>
  <c r="T3547" i="1"/>
  <c r="U3547" i="1" s="1"/>
  <c r="T3546" i="1"/>
  <c r="U3546" i="1" s="1"/>
  <c r="T3545" i="1"/>
  <c r="U3545" i="1" s="1"/>
  <c r="T3544" i="1"/>
  <c r="U3544" i="1" s="1"/>
  <c r="T3543" i="1"/>
  <c r="U3543" i="1" s="1"/>
  <c r="T3542" i="1"/>
  <c r="U3542" i="1" s="1"/>
  <c r="T3541" i="1"/>
  <c r="U3541" i="1" s="1"/>
  <c r="T3540" i="1"/>
  <c r="U3540" i="1" s="1"/>
  <c r="T3539" i="1"/>
  <c r="U3539" i="1" s="1"/>
  <c r="T3538" i="1"/>
  <c r="U3538" i="1" s="1"/>
  <c r="T3537" i="1"/>
  <c r="U3537" i="1" s="1"/>
  <c r="T3536" i="1"/>
  <c r="U3536" i="1" s="1"/>
  <c r="T3535" i="1"/>
  <c r="U3535" i="1" s="1"/>
  <c r="T3534" i="1"/>
  <c r="U3534" i="1" s="1"/>
  <c r="T3533" i="1"/>
  <c r="U3533" i="1" s="1"/>
  <c r="T3532" i="1"/>
  <c r="U3532" i="1" s="1"/>
  <c r="T3531" i="1"/>
  <c r="U3531" i="1" s="1"/>
  <c r="T3530" i="1"/>
  <c r="U3530" i="1" s="1"/>
  <c r="T3529" i="1"/>
  <c r="U3529" i="1" s="1"/>
  <c r="T3528" i="1"/>
  <c r="U3528" i="1" s="1"/>
  <c r="T3527" i="1"/>
  <c r="U3527" i="1" s="1"/>
  <c r="T3526" i="1"/>
  <c r="U3526" i="1" s="1"/>
  <c r="T3525" i="1"/>
  <c r="U3525" i="1" s="1"/>
  <c r="T3524" i="1"/>
  <c r="U3524" i="1" s="1"/>
  <c r="T3523" i="1"/>
  <c r="U3523" i="1" s="1"/>
  <c r="T3522" i="1"/>
  <c r="U3522" i="1" s="1"/>
  <c r="T3521" i="1"/>
  <c r="U3521" i="1" s="1"/>
  <c r="T3520" i="1"/>
  <c r="U3520" i="1" s="1"/>
  <c r="T3519" i="1"/>
  <c r="U3519" i="1" s="1"/>
  <c r="T3518" i="1"/>
  <c r="U3518" i="1" s="1"/>
  <c r="T3517" i="1"/>
  <c r="U3517" i="1" s="1"/>
  <c r="T3516" i="1"/>
  <c r="U3516" i="1" s="1"/>
  <c r="T3515" i="1"/>
  <c r="U3515" i="1" s="1"/>
  <c r="T3514" i="1"/>
  <c r="U3514" i="1" s="1"/>
  <c r="T3513" i="1"/>
  <c r="U3513" i="1" s="1"/>
  <c r="T3512" i="1"/>
  <c r="U3512" i="1" s="1"/>
  <c r="T3511" i="1"/>
  <c r="U3511" i="1" s="1"/>
  <c r="T3510" i="1"/>
  <c r="U3510" i="1" s="1"/>
  <c r="T3509" i="1"/>
  <c r="U3509" i="1" s="1"/>
  <c r="T3508" i="1"/>
  <c r="U3508" i="1" s="1"/>
  <c r="T3507" i="1"/>
  <c r="U3507" i="1" s="1"/>
  <c r="T3506" i="1"/>
  <c r="U3506" i="1" s="1"/>
  <c r="T3505" i="1"/>
  <c r="U3505" i="1" s="1"/>
  <c r="T3504" i="1"/>
  <c r="U3504" i="1" s="1"/>
  <c r="T3503" i="1"/>
  <c r="U3503" i="1" s="1"/>
  <c r="T3502" i="1"/>
  <c r="U3502" i="1" s="1"/>
  <c r="T3501" i="1"/>
  <c r="U3501" i="1" s="1"/>
  <c r="T3500" i="1"/>
  <c r="U3500" i="1" s="1"/>
  <c r="T3499" i="1"/>
  <c r="U3499" i="1" s="1"/>
  <c r="T3498" i="1"/>
  <c r="U3498" i="1" s="1"/>
  <c r="T3497" i="1"/>
  <c r="U3497" i="1" s="1"/>
  <c r="T3496" i="1"/>
  <c r="U3496" i="1" s="1"/>
  <c r="T3495" i="1"/>
  <c r="U3495" i="1" s="1"/>
  <c r="T3494" i="1"/>
  <c r="U3494" i="1" s="1"/>
  <c r="T3493" i="1"/>
  <c r="U3493" i="1" s="1"/>
  <c r="T3492" i="1"/>
  <c r="U3492" i="1" s="1"/>
  <c r="T3491" i="1"/>
  <c r="U3491" i="1" s="1"/>
  <c r="T3490" i="1"/>
  <c r="U3490" i="1" s="1"/>
  <c r="T3489" i="1"/>
  <c r="U3489" i="1" s="1"/>
  <c r="T3488" i="1"/>
  <c r="U3488" i="1" s="1"/>
  <c r="T3487" i="1"/>
  <c r="U3487" i="1" s="1"/>
  <c r="T3486" i="1"/>
  <c r="U3486" i="1" s="1"/>
  <c r="T3485" i="1"/>
  <c r="U3485" i="1" s="1"/>
  <c r="T3484" i="1"/>
  <c r="U3484" i="1" s="1"/>
  <c r="T3483" i="1"/>
  <c r="U3483" i="1" s="1"/>
  <c r="T3482" i="1"/>
  <c r="U3482" i="1" s="1"/>
  <c r="T3481" i="1"/>
  <c r="U3481" i="1" s="1"/>
  <c r="T3480" i="1"/>
  <c r="U3480" i="1" s="1"/>
  <c r="T3479" i="1"/>
  <c r="U3479" i="1" s="1"/>
  <c r="T3478" i="1"/>
  <c r="U3478" i="1" s="1"/>
  <c r="T3477" i="1"/>
  <c r="U3477" i="1" s="1"/>
  <c r="T3476" i="1"/>
  <c r="U3476" i="1" s="1"/>
  <c r="T3475" i="1"/>
  <c r="U3475" i="1" s="1"/>
  <c r="T3474" i="1"/>
  <c r="U3474" i="1" s="1"/>
  <c r="T3473" i="1"/>
  <c r="U3473" i="1" s="1"/>
  <c r="T3472" i="1"/>
  <c r="U3472" i="1" s="1"/>
  <c r="T3471" i="1"/>
  <c r="U3471" i="1" s="1"/>
  <c r="T3470" i="1"/>
  <c r="U3470" i="1" s="1"/>
  <c r="T3469" i="1"/>
  <c r="U3469" i="1" s="1"/>
  <c r="T3468" i="1"/>
  <c r="U3468" i="1" s="1"/>
  <c r="T3467" i="1"/>
  <c r="U3467" i="1" s="1"/>
  <c r="T3466" i="1"/>
  <c r="U3466" i="1" s="1"/>
  <c r="T3465" i="1"/>
  <c r="U3465" i="1" s="1"/>
  <c r="T3464" i="1"/>
  <c r="U3464" i="1" s="1"/>
  <c r="T3463" i="1"/>
  <c r="U3463" i="1" s="1"/>
  <c r="T3462" i="1"/>
  <c r="U3462" i="1" s="1"/>
  <c r="T3461" i="1"/>
  <c r="U3461" i="1" s="1"/>
  <c r="T3460" i="1"/>
  <c r="U3460" i="1" s="1"/>
  <c r="T3459" i="1"/>
  <c r="U3459" i="1" s="1"/>
  <c r="T3458" i="1"/>
  <c r="U3458" i="1" s="1"/>
  <c r="T3457" i="1"/>
  <c r="U3457" i="1" s="1"/>
  <c r="T3456" i="1"/>
  <c r="U3456" i="1" s="1"/>
  <c r="T3455" i="1"/>
  <c r="U3455" i="1" s="1"/>
  <c r="T3454" i="1"/>
  <c r="U3454" i="1" s="1"/>
  <c r="T3453" i="1"/>
  <c r="U3453" i="1" s="1"/>
  <c r="T3452" i="1"/>
  <c r="U3452" i="1" s="1"/>
  <c r="T3451" i="1"/>
  <c r="U3451" i="1" s="1"/>
  <c r="T3450" i="1"/>
  <c r="U3450" i="1" s="1"/>
  <c r="T3449" i="1"/>
  <c r="U3449" i="1" s="1"/>
  <c r="T3448" i="1"/>
  <c r="U3448" i="1" s="1"/>
  <c r="T3447" i="1"/>
  <c r="U3447" i="1" s="1"/>
  <c r="T3446" i="1"/>
  <c r="U3446" i="1" s="1"/>
  <c r="T3445" i="1"/>
  <c r="U3445" i="1" s="1"/>
  <c r="T3444" i="1"/>
  <c r="U3444" i="1" s="1"/>
  <c r="T3443" i="1"/>
  <c r="U3443" i="1" s="1"/>
  <c r="T3442" i="1"/>
  <c r="U3442" i="1" s="1"/>
  <c r="T3441" i="1"/>
  <c r="U3441" i="1" s="1"/>
  <c r="T3440" i="1"/>
  <c r="U3440" i="1" s="1"/>
  <c r="T3439" i="1"/>
  <c r="U3439" i="1" s="1"/>
  <c r="T3438" i="1"/>
  <c r="U3438" i="1" s="1"/>
  <c r="T3437" i="1"/>
  <c r="U3437" i="1" s="1"/>
  <c r="T3436" i="1"/>
  <c r="U3436" i="1" s="1"/>
  <c r="T3435" i="1"/>
  <c r="U3435" i="1" s="1"/>
  <c r="T3434" i="1"/>
  <c r="U3434" i="1" s="1"/>
  <c r="T3433" i="1"/>
  <c r="U3433" i="1" s="1"/>
  <c r="T3432" i="1"/>
  <c r="U3432" i="1" s="1"/>
  <c r="T3431" i="1"/>
  <c r="U3431" i="1" s="1"/>
  <c r="T3430" i="1"/>
  <c r="U3430" i="1" s="1"/>
  <c r="T3429" i="1"/>
  <c r="U3429" i="1" s="1"/>
  <c r="T3428" i="1"/>
  <c r="U3428" i="1" s="1"/>
  <c r="T3427" i="1"/>
  <c r="U3427" i="1" s="1"/>
  <c r="T3426" i="1"/>
  <c r="U3426" i="1" s="1"/>
  <c r="T3425" i="1"/>
  <c r="U3425" i="1" s="1"/>
  <c r="T3424" i="1"/>
  <c r="U3424" i="1" s="1"/>
  <c r="T3423" i="1"/>
  <c r="U3423" i="1" s="1"/>
  <c r="T3422" i="1"/>
  <c r="U3422" i="1" s="1"/>
  <c r="T3421" i="1"/>
  <c r="U3421" i="1" s="1"/>
  <c r="T3420" i="1"/>
  <c r="U3420" i="1" s="1"/>
  <c r="T3419" i="1"/>
  <c r="U3419" i="1" s="1"/>
  <c r="T3418" i="1"/>
  <c r="U3418" i="1" s="1"/>
  <c r="T3417" i="1"/>
  <c r="U3417" i="1" s="1"/>
  <c r="T3416" i="1"/>
  <c r="U3416" i="1" s="1"/>
  <c r="T3415" i="1"/>
  <c r="U3415" i="1" s="1"/>
  <c r="T3414" i="1"/>
  <c r="U3414" i="1" s="1"/>
  <c r="T3413" i="1"/>
  <c r="U3413" i="1" s="1"/>
  <c r="T3412" i="1"/>
  <c r="U3412" i="1" s="1"/>
  <c r="T3411" i="1"/>
  <c r="U3411" i="1" s="1"/>
  <c r="T3410" i="1"/>
  <c r="U3410" i="1" s="1"/>
  <c r="T3409" i="1"/>
  <c r="U3409" i="1" s="1"/>
  <c r="T3408" i="1"/>
  <c r="U3408" i="1" s="1"/>
  <c r="T3407" i="1"/>
  <c r="U3407" i="1" s="1"/>
  <c r="T3406" i="1"/>
  <c r="U3406" i="1" s="1"/>
  <c r="T3405" i="1"/>
  <c r="U3405" i="1" s="1"/>
  <c r="T3404" i="1"/>
  <c r="U3404" i="1" s="1"/>
  <c r="T3403" i="1"/>
  <c r="U3403" i="1" s="1"/>
  <c r="T3402" i="1"/>
  <c r="U3402" i="1" s="1"/>
  <c r="T3401" i="1"/>
  <c r="U3401" i="1" s="1"/>
  <c r="T3400" i="1"/>
  <c r="U3400" i="1" s="1"/>
  <c r="T3399" i="1"/>
  <c r="U3399" i="1" s="1"/>
  <c r="T3398" i="1"/>
  <c r="U3398" i="1" s="1"/>
  <c r="T3397" i="1"/>
  <c r="U3397" i="1" s="1"/>
  <c r="T3396" i="1"/>
  <c r="U3396" i="1" s="1"/>
  <c r="T3395" i="1"/>
  <c r="U3395" i="1" s="1"/>
  <c r="T3394" i="1"/>
  <c r="U3394" i="1" s="1"/>
  <c r="T3393" i="1"/>
  <c r="U3393" i="1" s="1"/>
  <c r="T3392" i="1"/>
  <c r="U3392" i="1" s="1"/>
  <c r="T3391" i="1"/>
  <c r="U3391" i="1" s="1"/>
  <c r="T3390" i="1"/>
  <c r="U3390" i="1" s="1"/>
  <c r="T3389" i="1"/>
  <c r="U3389" i="1" s="1"/>
  <c r="T3388" i="1"/>
  <c r="U3388" i="1" s="1"/>
  <c r="T3387" i="1"/>
  <c r="U3387" i="1" s="1"/>
  <c r="T3386" i="1"/>
  <c r="U3386" i="1" s="1"/>
  <c r="T3385" i="1"/>
  <c r="U3385" i="1" s="1"/>
  <c r="T3384" i="1"/>
  <c r="U3384" i="1" s="1"/>
  <c r="T3383" i="1"/>
  <c r="U3383" i="1" s="1"/>
  <c r="T3382" i="1"/>
  <c r="U3382" i="1" s="1"/>
  <c r="T3381" i="1"/>
  <c r="U3381" i="1" s="1"/>
  <c r="T3380" i="1"/>
  <c r="U3380" i="1" s="1"/>
  <c r="T3379" i="1"/>
  <c r="U3379" i="1" s="1"/>
  <c r="T3378" i="1"/>
  <c r="U3378" i="1" s="1"/>
  <c r="T3377" i="1"/>
  <c r="U3377" i="1" s="1"/>
  <c r="T3376" i="1"/>
  <c r="U3376" i="1" s="1"/>
  <c r="T3375" i="1"/>
  <c r="U3375" i="1" s="1"/>
  <c r="T3374" i="1"/>
  <c r="U3374" i="1" s="1"/>
  <c r="T3373" i="1"/>
  <c r="U3373" i="1" s="1"/>
  <c r="T3372" i="1"/>
  <c r="U3372" i="1" s="1"/>
  <c r="T3371" i="1"/>
  <c r="U3371" i="1" s="1"/>
  <c r="T3370" i="1"/>
  <c r="U3370" i="1" s="1"/>
  <c r="T3369" i="1"/>
  <c r="U3369" i="1" s="1"/>
  <c r="T3368" i="1"/>
  <c r="U3368" i="1" s="1"/>
  <c r="T3367" i="1"/>
  <c r="U3367" i="1" s="1"/>
  <c r="T3366" i="1"/>
  <c r="U3366" i="1" s="1"/>
  <c r="T3365" i="1"/>
  <c r="U3365" i="1" s="1"/>
  <c r="T3364" i="1"/>
  <c r="U3364" i="1" s="1"/>
  <c r="T3363" i="1"/>
  <c r="U3363" i="1" s="1"/>
  <c r="T3362" i="1"/>
  <c r="U3362" i="1" s="1"/>
  <c r="T3361" i="1"/>
  <c r="U3361" i="1" s="1"/>
  <c r="T3360" i="1"/>
  <c r="U3360" i="1" s="1"/>
  <c r="T3359" i="1"/>
  <c r="U3359" i="1" s="1"/>
  <c r="T3358" i="1"/>
  <c r="U3358" i="1" s="1"/>
  <c r="T3357" i="1"/>
  <c r="U3357" i="1" s="1"/>
  <c r="T3356" i="1"/>
  <c r="U3356" i="1" s="1"/>
  <c r="T3355" i="1"/>
  <c r="U3355" i="1" s="1"/>
  <c r="T3354" i="1"/>
  <c r="U3354" i="1" s="1"/>
  <c r="T3353" i="1"/>
  <c r="U3353" i="1" s="1"/>
  <c r="T3352" i="1"/>
  <c r="U3352" i="1" s="1"/>
  <c r="T3351" i="1"/>
  <c r="U3351" i="1" s="1"/>
  <c r="T3350" i="1"/>
  <c r="U3350" i="1" s="1"/>
  <c r="T3349" i="1"/>
  <c r="U3349" i="1" s="1"/>
  <c r="T3348" i="1"/>
  <c r="U3348" i="1" s="1"/>
  <c r="T3347" i="1"/>
  <c r="U3347" i="1" s="1"/>
  <c r="T3346" i="1"/>
  <c r="U3346" i="1" s="1"/>
  <c r="T3345" i="1"/>
  <c r="U3345" i="1" s="1"/>
  <c r="T3344" i="1"/>
  <c r="U3344" i="1" s="1"/>
  <c r="T3343" i="1"/>
  <c r="U3343" i="1" s="1"/>
  <c r="T3342" i="1"/>
  <c r="U3342" i="1" s="1"/>
  <c r="T3341" i="1"/>
  <c r="U3341" i="1" s="1"/>
  <c r="T3340" i="1"/>
  <c r="U3340" i="1" s="1"/>
  <c r="T3339" i="1"/>
  <c r="U3339" i="1" s="1"/>
  <c r="T3338" i="1"/>
  <c r="U3338" i="1" s="1"/>
  <c r="T3337" i="1"/>
  <c r="U3337" i="1" s="1"/>
  <c r="T3336" i="1"/>
  <c r="U3336" i="1" s="1"/>
  <c r="T3335" i="1"/>
  <c r="U3335" i="1" s="1"/>
  <c r="T3334" i="1"/>
  <c r="U3334" i="1" s="1"/>
  <c r="T3333" i="1"/>
  <c r="U3333" i="1" s="1"/>
  <c r="T3332" i="1"/>
  <c r="U3332" i="1" s="1"/>
  <c r="T3331" i="1"/>
  <c r="U3331" i="1" s="1"/>
  <c r="T3330" i="1"/>
  <c r="U3330" i="1" s="1"/>
  <c r="T3329" i="1"/>
  <c r="U3329" i="1" s="1"/>
  <c r="T3328" i="1"/>
  <c r="U3328" i="1" s="1"/>
  <c r="T3327" i="1"/>
  <c r="U3327" i="1" s="1"/>
  <c r="T3326" i="1"/>
  <c r="U3326" i="1" s="1"/>
  <c r="T3325" i="1"/>
  <c r="U3325" i="1" s="1"/>
  <c r="T3324" i="1"/>
  <c r="U3324" i="1" s="1"/>
  <c r="T3323" i="1"/>
  <c r="U3323" i="1" s="1"/>
  <c r="T3322" i="1"/>
  <c r="U3322" i="1" s="1"/>
  <c r="T3321" i="1"/>
  <c r="U3321" i="1" s="1"/>
  <c r="T3320" i="1"/>
  <c r="U3320" i="1" s="1"/>
  <c r="T3319" i="1"/>
  <c r="U3319" i="1" s="1"/>
  <c r="T3318" i="1"/>
  <c r="U3318" i="1" s="1"/>
  <c r="T3317" i="1"/>
  <c r="U3317" i="1" s="1"/>
  <c r="T3316" i="1"/>
  <c r="U3316" i="1" s="1"/>
  <c r="T3315" i="1"/>
  <c r="U3315" i="1" s="1"/>
  <c r="T3314" i="1"/>
  <c r="U3314" i="1" s="1"/>
  <c r="T3313" i="1"/>
  <c r="U3313" i="1" s="1"/>
  <c r="T3312" i="1"/>
  <c r="U3312" i="1" s="1"/>
  <c r="T3311" i="1"/>
  <c r="U3311" i="1" s="1"/>
  <c r="T3310" i="1"/>
  <c r="U3310" i="1" s="1"/>
  <c r="T3309" i="1"/>
  <c r="U3309" i="1" s="1"/>
  <c r="T3308" i="1"/>
  <c r="U3308" i="1" s="1"/>
  <c r="T3307" i="1"/>
  <c r="U3307" i="1" s="1"/>
  <c r="T3306" i="1"/>
  <c r="U3306" i="1" s="1"/>
  <c r="T3305" i="1"/>
  <c r="U3305" i="1" s="1"/>
  <c r="T3304" i="1"/>
  <c r="U3304" i="1" s="1"/>
  <c r="T3303" i="1"/>
  <c r="U3303" i="1" s="1"/>
  <c r="T3302" i="1"/>
  <c r="U3302" i="1" s="1"/>
  <c r="T3301" i="1"/>
  <c r="U3301" i="1" s="1"/>
  <c r="T3300" i="1"/>
  <c r="U3300" i="1" s="1"/>
  <c r="T3299" i="1"/>
  <c r="U3299" i="1" s="1"/>
  <c r="T3298" i="1"/>
  <c r="U3298" i="1" s="1"/>
  <c r="T3297" i="1"/>
  <c r="U3297" i="1" s="1"/>
  <c r="T3296" i="1"/>
  <c r="U3296" i="1" s="1"/>
  <c r="T3295" i="1"/>
  <c r="U3295" i="1" s="1"/>
  <c r="T3294" i="1"/>
  <c r="U3294" i="1" s="1"/>
  <c r="T3293" i="1"/>
  <c r="U3293" i="1" s="1"/>
  <c r="T3292" i="1"/>
  <c r="U3292" i="1" s="1"/>
  <c r="T3291" i="1"/>
  <c r="U3291" i="1" s="1"/>
  <c r="T3290" i="1"/>
  <c r="U3290" i="1" s="1"/>
  <c r="T3289" i="1"/>
  <c r="U3289" i="1" s="1"/>
  <c r="T3288" i="1"/>
  <c r="U3288" i="1" s="1"/>
  <c r="T3287" i="1"/>
  <c r="U3287" i="1" s="1"/>
  <c r="T3286" i="1"/>
  <c r="U3286" i="1" s="1"/>
  <c r="T3285" i="1"/>
  <c r="U3285" i="1" s="1"/>
  <c r="T3284" i="1"/>
  <c r="U3284" i="1" s="1"/>
  <c r="T3283" i="1"/>
  <c r="U3283" i="1" s="1"/>
  <c r="T3282" i="1"/>
  <c r="U3282" i="1" s="1"/>
  <c r="T3281" i="1"/>
  <c r="U3281" i="1" s="1"/>
  <c r="T3280" i="1"/>
  <c r="U3280" i="1" s="1"/>
  <c r="T3279" i="1"/>
  <c r="U3279" i="1" s="1"/>
  <c r="T3278" i="1"/>
  <c r="U3278" i="1" s="1"/>
  <c r="T3277" i="1"/>
  <c r="U3277" i="1" s="1"/>
  <c r="T3276" i="1"/>
  <c r="U3276" i="1" s="1"/>
  <c r="T3275" i="1"/>
  <c r="U3275" i="1" s="1"/>
  <c r="T3274" i="1"/>
  <c r="U3274" i="1" s="1"/>
  <c r="T3273" i="1"/>
  <c r="U3273" i="1" s="1"/>
  <c r="T3272" i="1"/>
  <c r="U3272" i="1" s="1"/>
  <c r="T3271" i="1"/>
  <c r="U3271" i="1" s="1"/>
  <c r="T3270" i="1"/>
  <c r="U3270" i="1" s="1"/>
  <c r="T3269" i="1"/>
  <c r="U3269" i="1" s="1"/>
  <c r="T3268" i="1"/>
  <c r="U3268" i="1" s="1"/>
  <c r="T3267" i="1"/>
  <c r="U3267" i="1" s="1"/>
  <c r="T3266" i="1"/>
  <c r="U3266" i="1" s="1"/>
  <c r="T3265" i="1"/>
  <c r="U3265" i="1" s="1"/>
  <c r="T3264" i="1"/>
  <c r="U3264" i="1" s="1"/>
  <c r="T3263" i="1"/>
  <c r="U3263" i="1" s="1"/>
  <c r="T3262" i="1"/>
  <c r="U3262" i="1" s="1"/>
  <c r="T3261" i="1"/>
  <c r="U3261" i="1" s="1"/>
  <c r="T3260" i="1"/>
  <c r="U3260" i="1" s="1"/>
  <c r="T3259" i="1"/>
  <c r="U3259" i="1" s="1"/>
  <c r="T3258" i="1"/>
  <c r="U3258" i="1" s="1"/>
  <c r="T3257" i="1"/>
  <c r="U3257" i="1" s="1"/>
  <c r="T3256" i="1"/>
  <c r="U3256" i="1" s="1"/>
  <c r="T3255" i="1"/>
  <c r="U3255" i="1" s="1"/>
  <c r="T3254" i="1"/>
  <c r="U3254" i="1" s="1"/>
  <c r="T3253" i="1"/>
  <c r="U3253" i="1" s="1"/>
  <c r="T3252" i="1"/>
  <c r="U3252" i="1" s="1"/>
  <c r="T3251" i="1"/>
  <c r="U3251" i="1" s="1"/>
  <c r="T3250" i="1"/>
  <c r="U3250" i="1" s="1"/>
  <c r="T3249" i="1"/>
  <c r="U3249" i="1" s="1"/>
  <c r="T3248" i="1"/>
  <c r="U3248" i="1" s="1"/>
  <c r="T3247" i="1"/>
  <c r="U3247" i="1" s="1"/>
  <c r="T3246" i="1"/>
  <c r="U3246" i="1" s="1"/>
  <c r="T3245" i="1"/>
  <c r="U3245" i="1" s="1"/>
  <c r="T3244" i="1"/>
  <c r="U3244" i="1" s="1"/>
  <c r="T3243" i="1"/>
  <c r="U3243" i="1" s="1"/>
  <c r="T3242" i="1"/>
  <c r="U3242" i="1" s="1"/>
  <c r="T3241" i="1"/>
  <c r="U3241" i="1" s="1"/>
  <c r="T3240" i="1"/>
  <c r="U3240" i="1" s="1"/>
  <c r="T3239" i="1"/>
  <c r="U3239" i="1" s="1"/>
  <c r="T3238" i="1"/>
  <c r="U3238" i="1" s="1"/>
  <c r="T3237" i="1"/>
  <c r="U3237" i="1" s="1"/>
  <c r="T3236" i="1"/>
  <c r="U3236" i="1" s="1"/>
  <c r="T3235" i="1"/>
  <c r="U3235" i="1" s="1"/>
  <c r="T3234" i="1"/>
  <c r="U3234" i="1" s="1"/>
  <c r="T3233" i="1"/>
  <c r="U3233" i="1" s="1"/>
  <c r="T3232" i="1"/>
  <c r="U3232" i="1" s="1"/>
  <c r="T3231" i="1"/>
  <c r="U3231" i="1" s="1"/>
  <c r="T3230" i="1"/>
  <c r="U3230" i="1" s="1"/>
  <c r="T3229" i="1"/>
  <c r="U3229" i="1" s="1"/>
  <c r="T3228" i="1"/>
  <c r="U3228" i="1" s="1"/>
  <c r="T3227" i="1"/>
  <c r="U3227" i="1" s="1"/>
  <c r="T3226" i="1"/>
  <c r="U3226" i="1" s="1"/>
  <c r="T3225" i="1"/>
  <c r="U3225" i="1" s="1"/>
  <c r="T3224" i="1"/>
  <c r="U3224" i="1" s="1"/>
  <c r="T3223" i="1"/>
  <c r="U3223" i="1" s="1"/>
  <c r="T3222" i="1"/>
  <c r="U3222" i="1" s="1"/>
  <c r="T3221" i="1"/>
  <c r="U3221" i="1" s="1"/>
  <c r="T3220" i="1"/>
  <c r="U3220" i="1" s="1"/>
  <c r="T3219" i="1"/>
  <c r="U3219" i="1" s="1"/>
  <c r="T3218" i="1"/>
  <c r="U3218" i="1" s="1"/>
  <c r="T3217" i="1"/>
  <c r="U3217" i="1" s="1"/>
  <c r="T3216" i="1"/>
  <c r="U3216" i="1" s="1"/>
  <c r="T3215" i="1"/>
  <c r="U3215" i="1" s="1"/>
  <c r="T3214" i="1"/>
  <c r="U3214" i="1" s="1"/>
  <c r="T3213" i="1"/>
  <c r="U3213" i="1" s="1"/>
  <c r="T3212" i="1"/>
  <c r="U3212" i="1" s="1"/>
  <c r="T3211" i="1"/>
  <c r="U3211" i="1" s="1"/>
  <c r="T3210" i="1"/>
  <c r="U3210" i="1" s="1"/>
  <c r="T3209" i="1"/>
  <c r="U3209" i="1" s="1"/>
  <c r="T3208" i="1"/>
  <c r="U3208" i="1" s="1"/>
  <c r="T3207" i="1"/>
  <c r="U3207" i="1" s="1"/>
  <c r="T3206" i="1"/>
  <c r="U3206" i="1" s="1"/>
  <c r="T3205" i="1"/>
  <c r="U3205" i="1" s="1"/>
  <c r="T3204" i="1"/>
  <c r="U3204" i="1" s="1"/>
  <c r="T3203" i="1"/>
  <c r="U3203" i="1" s="1"/>
  <c r="T3202" i="1"/>
  <c r="U3202" i="1" s="1"/>
  <c r="T3201" i="1"/>
  <c r="U3201" i="1" s="1"/>
  <c r="T3200" i="1"/>
  <c r="U3200" i="1" s="1"/>
  <c r="T3199" i="1"/>
  <c r="U3199" i="1" s="1"/>
  <c r="T3198" i="1"/>
  <c r="U3198" i="1" s="1"/>
  <c r="T3197" i="1"/>
  <c r="U3197" i="1" s="1"/>
  <c r="T3196" i="1"/>
  <c r="U3196" i="1" s="1"/>
  <c r="T3195" i="1"/>
  <c r="U3195" i="1" s="1"/>
  <c r="T3194" i="1"/>
  <c r="U3194" i="1" s="1"/>
  <c r="T3193" i="1"/>
  <c r="U3193" i="1" s="1"/>
  <c r="T3192" i="1"/>
  <c r="U3192" i="1" s="1"/>
  <c r="T3191" i="1"/>
  <c r="U3191" i="1" s="1"/>
  <c r="T3190" i="1"/>
  <c r="U3190" i="1" s="1"/>
  <c r="T3189" i="1"/>
  <c r="U3189" i="1" s="1"/>
  <c r="T3188" i="1"/>
  <c r="U3188" i="1" s="1"/>
  <c r="T3187" i="1"/>
  <c r="U3187" i="1" s="1"/>
  <c r="T3186" i="1"/>
  <c r="U3186" i="1" s="1"/>
  <c r="T3185" i="1"/>
  <c r="U3185" i="1" s="1"/>
  <c r="T3184" i="1"/>
  <c r="U3184" i="1" s="1"/>
  <c r="T3183" i="1"/>
  <c r="U3183" i="1" s="1"/>
  <c r="T3182" i="1"/>
  <c r="U3182" i="1" s="1"/>
  <c r="T3181" i="1"/>
  <c r="U3181" i="1" s="1"/>
  <c r="T3180" i="1"/>
  <c r="U3180" i="1" s="1"/>
  <c r="T3179" i="1"/>
  <c r="U3179" i="1" s="1"/>
  <c r="T3178" i="1"/>
  <c r="U3178" i="1" s="1"/>
  <c r="T3177" i="1"/>
  <c r="U3177" i="1" s="1"/>
  <c r="T3176" i="1"/>
  <c r="U3176" i="1" s="1"/>
  <c r="T3175" i="1"/>
  <c r="U3175" i="1" s="1"/>
  <c r="T3174" i="1"/>
  <c r="U3174" i="1" s="1"/>
  <c r="T3173" i="1"/>
  <c r="U3173" i="1" s="1"/>
  <c r="T3172" i="1"/>
  <c r="U3172" i="1" s="1"/>
  <c r="T3171" i="1"/>
  <c r="U3171" i="1" s="1"/>
  <c r="T3170" i="1"/>
  <c r="U3170" i="1" s="1"/>
  <c r="T3169" i="1"/>
  <c r="U3169" i="1" s="1"/>
  <c r="T3168" i="1"/>
  <c r="U3168" i="1" s="1"/>
  <c r="T3167" i="1"/>
  <c r="U3167" i="1" s="1"/>
  <c r="T3166" i="1"/>
  <c r="U3166" i="1" s="1"/>
  <c r="T3165" i="1"/>
  <c r="U3165" i="1" s="1"/>
  <c r="T3164" i="1"/>
  <c r="U3164" i="1" s="1"/>
  <c r="T3163" i="1"/>
  <c r="U3163" i="1" s="1"/>
  <c r="T3162" i="1"/>
  <c r="U3162" i="1" s="1"/>
  <c r="T3161" i="1"/>
  <c r="U3161" i="1" s="1"/>
  <c r="T3160" i="1"/>
  <c r="U3160" i="1" s="1"/>
  <c r="T3159" i="1"/>
  <c r="U3159" i="1" s="1"/>
  <c r="T3158" i="1"/>
  <c r="U3158" i="1" s="1"/>
  <c r="T3157" i="1"/>
  <c r="U3157" i="1" s="1"/>
  <c r="T3156" i="1"/>
  <c r="U3156" i="1" s="1"/>
  <c r="T3155" i="1"/>
  <c r="U3155" i="1" s="1"/>
  <c r="T3154" i="1"/>
  <c r="U3154" i="1" s="1"/>
  <c r="T3153" i="1"/>
  <c r="U3153" i="1" s="1"/>
  <c r="T3152" i="1"/>
  <c r="U3152" i="1" s="1"/>
  <c r="T3151" i="1"/>
  <c r="U3151" i="1" s="1"/>
  <c r="T3150" i="1"/>
  <c r="U3150" i="1" s="1"/>
  <c r="T3149" i="1"/>
  <c r="U3149" i="1" s="1"/>
  <c r="T3148" i="1"/>
  <c r="U3148" i="1" s="1"/>
  <c r="T3147" i="1"/>
  <c r="U3147" i="1" s="1"/>
  <c r="T3146" i="1"/>
  <c r="U3146" i="1" s="1"/>
  <c r="T3145" i="1"/>
  <c r="U3145" i="1" s="1"/>
  <c r="T3144" i="1"/>
  <c r="U3144" i="1" s="1"/>
  <c r="T3143" i="1"/>
  <c r="U3143" i="1" s="1"/>
  <c r="T3142" i="1"/>
  <c r="U3142" i="1" s="1"/>
  <c r="T3141" i="1"/>
  <c r="U3141" i="1" s="1"/>
  <c r="T3140" i="1"/>
  <c r="U3140" i="1" s="1"/>
  <c r="T3139" i="1"/>
  <c r="U3139" i="1" s="1"/>
  <c r="T3138" i="1"/>
  <c r="U3138" i="1" s="1"/>
  <c r="T3137" i="1"/>
  <c r="U3137" i="1" s="1"/>
  <c r="T3136" i="1"/>
  <c r="U3136" i="1" s="1"/>
  <c r="T3135" i="1"/>
  <c r="U3135" i="1" s="1"/>
  <c r="T3134" i="1"/>
  <c r="U3134" i="1" s="1"/>
  <c r="T3133" i="1"/>
  <c r="U3133" i="1" s="1"/>
  <c r="T3132" i="1"/>
  <c r="U3132" i="1" s="1"/>
  <c r="T3131" i="1"/>
  <c r="U3131" i="1" s="1"/>
  <c r="T3130" i="1"/>
  <c r="U3130" i="1" s="1"/>
  <c r="T3129" i="1"/>
  <c r="U3129" i="1" s="1"/>
  <c r="T3128" i="1"/>
  <c r="U3128" i="1" s="1"/>
  <c r="T3127" i="1"/>
  <c r="U3127" i="1" s="1"/>
  <c r="T3126" i="1"/>
  <c r="U3126" i="1" s="1"/>
  <c r="T3125" i="1"/>
  <c r="U3125" i="1" s="1"/>
  <c r="T3124" i="1"/>
  <c r="U3124" i="1" s="1"/>
  <c r="T3123" i="1"/>
  <c r="U3123" i="1" s="1"/>
  <c r="T3122" i="1"/>
  <c r="U3122" i="1" s="1"/>
  <c r="T3121" i="1"/>
  <c r="U3121" i="1" s="1"/>
  <c r="T3120" i="1"/>
  <c r="U3120" i="1" s="1"/>
  <c r="T3119" i="1"/>
  <c r="U3119" i="1" s="1"/>
  <c r="T3118" i="1"/>
  <c r="U3118" i="1" s="1"/>
  <c r="T3117" i="1"/>
  <c r="U3117" i="1" s="1"/>
  <c r="T3116" i="1"/>
  <c r="U3116" i="1" s="1"/>
  <c r="T3115" i="1"/>
  <c r="U3115" i="1" s="1"/>
  <c r="T3114" i="1"/>
  <c r="U3114" i="1" s="1"/>
  <c r="T3113" i="1"/>
  <c r="U3113" i="1" s="1"/>
  <c r="T3112" i="1"/>
  <c r="U3112" i="1" s="1"/>
  <c r="T3111" i="1"/>
  <c r="U3111" i="1" s="1"/>
  <c r="T3110" i="1"/>
  <c r="U3110" i="1" s="1"/>
  <c r="T3109" i="1"/>
  <c r="U3109" i="1" s="1"/>
  <c r="T3108" i="1"/>
  <c r="U3108" i="1" s="1"/>
  <c r="T3107" i="1"/>
  <c r="U3107" i="1" s="1"/>
  <c r="T3106" i="1"/>
  <c r="U3106" i="1" s="1"/>
  <c r="T3105" i="1"/>
  <c r="U3105" i="1" s="1"/>
  <c r="T3104" i="1"/>
  <c r="U3104" i="1" s="1"/>
  <c r="T3103" i="1"/>
  <c r="U3103" i="1" s="1"/>
  <c r="T3102" i="1"/>
  <c r="U3102" i="1" s="1"/>
  <c r="T3101" i="1"/>
  <c r="U3101" i="1" s="1"/>
  <c r="T3100" i="1"/>
  <c r="U3100" i="1" s="1"/>
  <c r="T3099" i="1"/>
  <c r="U3099" i="1" s="1"/>
  <c r="T3098" i="1"/>
  <c r="U3098" i="1" s="1"/>
  <c r="T3097" i="1"/>
  <c r="U3097" i="1" s="1"/>
  <c r="T3096" i="1"/>
  <c r="U3096" i="1" s="1"/>
  <c r="T3095" i="1"/>
  <c r="U3095" i="1" s="1"/>
  <c r="T3094" i="1"/>
  <c r="U3094" i="1" s="1"/>
  <c r="T3093" i="1"/>
  <c r="U3093" i="1" s="1"/>
  <c r="T3092" i="1"/>
  <c r="U3092" i="1" s="1"/>
  <c r="T3091" i="1"/>
  <c r="U3091" i="1" s="1"/>
  <c r="T3090" i="1"/>
  <c r="U3090" i="1" s="1"/>
  <c r="T3089" i="1"/>
  <c r="U3089" i="1" s="1"/>
  <c r="T3088" i="1"/>
  <c r="U3088" i="1" s="1"/>
  <c r="T3087" i="1"/>
  <c r="U3087" i="1" s="1"/>
  <c r="T3086" i="1"/>
  <c r="U3086" i="1" s="1"/>
  <c r="T3085" i="1"/>
  <c r="U3085" i="1" s="1"/>
  <c r="T3084" i="1"/>
  <c r="U3084" i="1" s="1"/>
  <c r="T3083" i="1"/>
  <c r="U3083" i="1" s="1"/>
  <c r="T3082" i="1"/>
  <c r="U3082" i="1" s="1"/>
  <c r="T3081" i="1"/>
  <c r="U3081" i="1" s="1"/>
  <c r="T3080" i="1"/>
  <c r="U3080" i="1" s="1"/>
  <c r="T3079" i="1"/>
  <c r="U3079" i="1" s="1"/>
  <c r="T3078" i="1"/>
  <c r="U3078" i="1" s="1"/>
  <c r="T3077" i="1"/>
  <c r="U3077" i="1" s="1"/>
  <c r="T3076" i="1"/>
  <c r="U3076" i="1" s="1"/>
  <c r="T3075" i="1"/>
  <c r="U3075" i="1" s="1"/>
  <c r="T3074" i="1"/>
  <c r="U3074" i="1" s="1"/>
  <c r="T3073" i="1"/>
  <c r="U3073" i="1" s="1"/>
  <c r="T3072" i="1"/>
  <c r="U3072" i="1" s="1"/>
  <c r="T3071" i="1"/>
  <c r="U3071" i="1" s="1"/>
  <c r="T3070" i="1"/>
  <c r="U3070" i="1" s="1"/>
  <c r="T3069" i="1"/>
  <c r="U3069" i="1" s="1"/>
  <c r="T3068" i="1"/>
  <c r="U3068" i="1" s="1"/>
  <c r="T3067" i="1"/>
  <c r="U3067" i="1" s="1"/>
  <c r="T3066" i="1"/>
  <c r="U3066" i="1" s="1"/>
  <c r="T3065" i="1"/>
  <c r="U3065" i="1" s="1"/>
  <c r="T3064" i="1"/>
  <c r="U3064" i="1" s="1"/>
  <c r="T3063" i="1"/>
  <c r="U3063" i="1" s="1"/>
  <c r="T3062" i="1"/>
  <c r="U3062" i="1" s="1"/>
  <c r="T3061" i="1"/>
  <c r="U3061" i="1" s="1"/>
  <c r="T3060" i="1"/>
  <c r="U3060" i="1" s="1"/>
  <c r="T3059" i="1"/>
  <c r="U3059" i="1" s="1"/>
  <c r="T3058" i="1"/>
  <c r="U3058" i="1" s="1"/>
  <c r="T3057" i="1"/>
  <c r="U3057" i="1" s="1"/>
  <c r="T3056" i="1"/>
  <c r="U3056" i="1" s="1"/>
  <c r="T3055" i="1"/>
  <c r="U3055" i="1" s="1"/>
  <c r="T3054" i="1"/>
  <c r="U3054" i="1" s="1"/>
  <c r="T3053" i="1"/>
  <c r="U3053" i="1" s="1"/>
  <c r="T3052" i="1"/>
  <c r="U3052" i="1" s="1"/>
  <c r="T3051" i="1"/>
  <c r="U3051" i="1" s="1"/>
  <c r="T3050" i="1"/>
  <c r="U3050" i="1" s="1"/>
  <c r="T3049" i="1"/>
  <c r="U3049" i="1" s="1"/>
  <c r="T3048" i="1"/>
  <c r="U3048" i="1" s="1"/>
  <c r="T3047" i="1"/>
  <c r="U3047" i="1" s="1"/>
  <c r="T3046" i="1"/>
  <c r="U3046" i="1" s="1"/>
  <c r="T3045" i="1"/>
  <c r="U3045" i="1" s="1"/>
  <c r="T3044" i="1"/>
  <c r="U3044" i="1" s="1"/>
  <c r="T3043" i="1"/>
  <c r="U3043" i="1" s="1"/>
  <c r="T3042" i="1"/>
  <c r="U3042" i="1" s="1"/>
  <c r="T3041" i="1"/>
  <c r="U3041" i="1" s="1"/>
  <c r="T3040" i="1"/>
  <c r="U3040" i="1" s="1"/>
  <c r="T3039" i="1"/>
  <c r="U3039" i="1" s="1"/>
  <c r="T3038" i="1"/>
  <c r="U3038" i="1" s="1"/>
  <c r="T3037" i="1"/>
  <c r="U3037" i="1" s="1"/>
  <c r="T3036" i="1"/>
  <c r="U3036" i="1" s="1"/>
  <c r="T3035" i="1"/>
  <c r="U3035" i="1" s="1"/>
  <c r="T3034" i="1"/>
  <c r="U3034" i="1" s="1"/>
  <c r="T3033" i="1"/>
  <c r="U3033" i="1" s="1"/>
  <c r="T3032" i="1"/>
  <c r="U3032" i="1" s="1"/>
  <c r="T3031" i="1"/>
  <c r="U3031" i="1" s="1"/>
  <c r="T3030" i="1"/>
  <c r="U3030" i="1" s="1"/>
  <c r="T3029" i="1"/>
  <c r="U3029" i="1" s="1"/>
  <c r="T3028" i="1"/>
  <c r="U3028" i="1" s="1"/>
  <c r="T3027" i="1"/>
  <c r="U3027" i="1" s="1"/>
  <c r="T3026" i="1"/>
  <c r="U3026" i="1" s="1"/>
  <c r="T3025" i="1"/>
  <c r="U3025" i="1" s="1"/>
  <c r="T3024" i="1"/>
  <c r="U3024" i="1" s="1"/>
  <c r="T3023" i="1"/>
  <c r="U3023" i="1" s="1"/>
  <c r="T3022" i="1"/>
  <c r="U3022" i="1" s="1"/>
  <c r="T3021" i="1"/>
  <c r="U3021" i="1" s="1"/>
  <c r="T3020" i="1"/>
  <c r="U3020" i="1" s="1"/>
  <c r="T3019" i="1"/>
  <c r="U3019" i="1" s="1"/>
  <c r="T3018" i="1"/>
  <c r="U3018" i="1" s="1"/>
  <c r="T3017" i="1"/>
  <c r="U3017" i="1" s="1"/>
  <c r="T3016" i="1"/>
  <c r="U3016" i="1" s="1"/>
  <c r="T3015" i="1"/>
  <c r="U3015" i="1" s="1"/>
  <c r="T3014" i="1"/>
  <c r="U3014" i="1" s="1"/>
  <c r="T3013" i="1"/>
  <c r="U3013" i="1" s="1"/>
  <c r="T3012" i="1"/>
  <c r="U3012" i="1" s="1"/>
  <c r="T3011" i="1"/>
  <c r="U3011" i="1" s="1"/>
  <c r="T3010" i="1"/>
  <c r="U3010" i="1" s="1"/>
  <c r="T3009" i="1"/>
  <c r="U3009" i="1" s="1"/>
  <c r="T3008" i="1"/>
  <c r="U3008" i="1" s="1"/>
  <c r="T3007" i="1"/>
  <c r="U3007" i="1" s="1"/>
  <c r="T3006" i="1"/>
  <c r="U3006" i="1" s="1"/>
  <c r="T3005" i="1"/>
  <c r="U3005" i="1" s="1"/>
  <c r="T3004" i="1"/>
  <c r="U3004" i="1" s="1"/>
  <c r="T3003" i="1"/>
  <c r="U3003" i="1" s="1"/>
  <c r="T3002" i="1"/>
  <c r="U3002" i="1" s="1"/>
  <c r="T3001" i="1"/>
  <c r="U3001" i="1" s="1"/>
  <c r="T3000" i="1"/>
  <c r="U3000" i="1" s="1"/>
  <c r="T2999" i="1"/>
  <c r="U2999" i="1" s="1"/>
  <c r="T2998" i="1"/>
  <c r="U2998" i="1" s="1"/>
  <c r="T2997" i="1"/>
  <c r="U2997" i="1" s="1"/>
  <c r="T2996" i="1"/>
  <c r="U2996" i="1" s="1"/>
  <c r="T2995" i="1"/>
  <c r="U2995" i="1" s="1"/>
  <c r="T2994" i="1"/>
  <c r="U2994" i="1" s="1"/>
  <c r="T2993" i="1"/>
  <c r="U2993" i="1" s="1"/>
  <c r="T2992" i="1"/>
  <c r="U2992" i="1" s="1"/>
  <c r="T2991" i="1"/>
  <c r="U2991" i="1" s="1"/>
  <c r="T2990" i="1"/>
  <c r="U2990" i="1" s="1"/>
  <c r="T2989" i="1"/>
  <c r="U2989" i="1" s="1"/>
  <c r="T2988" i="1"/>
  <c r="U2988" i="1" s="1"/>
  <c r="T2987" i="1"/>
  <c r="U2987" i="1" s="1"/>
  <c r="T2986" i="1"/>
  <c r="U2986" i="1" s="1"/>
  <c r="T2985" i="1"/>
  <c r="U2985" i="1" s="1"/>
  <c r="T2984" i="1"/>
  <c r="U2984" i="1" s="1"/>
  <c r="T2983" i="1"/>
  <c r="U2983" i="1" s="1"/>
  <c r="T2982" i="1"/>
  <c r="U2982" i="1" s="1"/>
  <c r="T2981" i="1"/>
  <c r="U2981" i="1" s="1"/>
  <c r="T2980" i="1"/>
  <c r="U2980" i="1" s="1"/>
  <c r="T2979" i="1"/>
  <c r="U2979" i="1" s="1"/>
  <c r="T2978" i="1"/>
  <c r="U2978" i="1" s="1"/>
  <c r="T2977" i="1"/>
  <c r="U2977" i="1" s="1"/>
  <c r="T2976" i="1"/>
  <c r="U2976" i="1" s="1"/>
  <c r="T2975" i="1"/>
  <c r="U2975" i="1" s="1"/>
  <c r="T2974" i="1"/>
  <c r="U2974" i="1" s="1"/>
  <c r="T2973" i="1"/>
  <c r="U2973" i="1" s="1"/>
  <c r="T2972" i="1"/>
  <c r="U2972" i="1" s="1"/>
  <c r="T2971" i="1"/>
  <c r="U2971" i="1" s="1"/>
  <c r="T2970" i="1"/>
  <c r="U2970" i="1" s="1"/>
  <c r="T2969" i="1"/>
  <c r="U2969" i="1" s="1"/>
  <c r="T2968" i="1"/>
  <c r="U2968" i="1" s="1"/>
  <c r="T2967" i="1"/>
  <c r="U2967" i="1" s="1"/>
  <c r="T2966" i="1"/>
  <c r="U2966" i="1" s="1"/>
  <c r="T2965" i="1"/>
  <c r="U2965" i="1" s="1"/>
  <c r="T2964" i="1"/>
  <c r="U2964" i="1" s="1"/>
  <c r="T2963" i="1"/>
  <c r="U2963" i="1" s="1"/>
  <c r="T2962" i="1"/>
  <c r="U2962" i="1" s="1"/>
  <c r="T2961" i="1"/>
  <c r="U2961" i="1" s="1"/>
  <c r="T2960" i="1"/>
  <c r="U2960" i="1" s="1"/>
  <c r="T2959" i="1"/>
  <c r="U2959" i="1" s="1"/>
  <c r="T2958" i="1"/>
  <c r="U2958" i="1" s="1"/>
  <c r="T2957" i="1"/>
  <c r="U2957" i="1" s="1"/>
  <c r="T2956" i="1"/>
  <c r="U2956" i="1" s="1"/>
  <c r="T2955" i="1"/>
  <c r="U2955" i="1" s="1"/>
  <c r="T2954" i="1"/>
  <c r="U2954" i="1" s="1"/>
  <c r="T2953" i="1"/>
  <c r="U2953" i="1" s="1"/>
  <c r="T2952" i="1"/>
  <c r="U2952" i="1" s="1"/>
  <c r="T2951" i="1"/>
  <c r="U2951" i="1" s="1"/>
  <c r="T2950" i="1"/>
  <c r="U2950" i="1" s="1"/>
  <c r="T2949" i="1"/>
  <c r="U2949" i="1" s="1"/>
  <c r="T2948" i="1"/>
  <c r="U2948" i="1" s="1"/>
  <c r="T2947" i="1"/>
  <c r="U2947" i="1" s="1"/>
  <c r="T2946" i="1"/>
  <c r="U2946" i="1" s="1"/>
  <c r="T2945" i="1"/>
  <c r="U2945" i="1" s="1"/>
  <c r="T2944" i="1"/>
  <c r="U2944" i="1" s="1"/>
  <c r="T2943" i="1"/>
  <c r="U2943" i="1" s="1"/>
  <c r="T2942" i="1"/>
  <c r="U2942" i="1" s="1"/>
  <c r="T2941" i="1"/>
  <c r="U2941" i="1" s="1"/>
  <c r="T2940" i="1"/>
  <c r="U2940" i="1" s="1"/>
  <c r="T2939" i="1"/>
  <c r="U2939" i="1" s="1"/>
  <c r="T2938" i="1"/>
  <c r="U2938" i="1" s="1"/>
  <c r="T2937" i="1"/>
  <c r="U2937" i="1" s="1"/>
  <c r="T2936" i="1"/>
  <c r="U2936" i="1" s="1"/>
  <c r="T2935" i="1"/>
  <c r="U2935" i="1" s="1"/>
  <c r="T2934" i="1"/>
  <c r="U2934" i="1" s="1"/>
  <c r="T2933" i="1"/>
  <c r="U2933" i="1" s="1"/>
  <c r="T2932" i="1"/>
  <c r="U2932" i="1" s="1"/>
  <c r="T2931" i="1"/>
  <c r="U2931" i="1" s="1"/>
  <c r="T2930" i="1"/>
  <c r="U2930" i="1" s="1"/>
  <c r="T2929" i="1"/>
  <c r="U2929" i="1" s="1"/>
  <c r="T2928" i="1"/>
  <c r="U2928" i="1" s="1"/>
  <c r="T2927" i="1"/>
  <c r="U2927" i="1" s="1"/>
  <c r="T2926" i="1"/>
  <c r="U2926" i="1" s="1"/>
  <c r="T2925" i="1"/>
  <c r="U2925" i="1" s="1"/>
  <c r="T2924" i="1"/>
  <c r="U2924" i="1" s="1"/>
  <c r="T2923" i="1"/>
  <c r="U2923" i="1" s="1"/>
  <c r="T2922" i="1"/>
  <c r="U2922" i="1" s="1"/>
  <c r="T2921" i="1"/>
  <c r="U2921" i="1" s="1"/>
  <c r="T2920" i="1"/>
  <c r="U2920" i="1" s="1"/>
  <c r="T2919" i="1"/>
  <c r="U2919" i="1" s="1"/>
  <c r="T2918" i="1"/>
  <c r="U2918" i="1" s="1"/>
  <c r="T2917" i="1"/>
  <c r="U2917" i="1" s="1"/>
  <c r="T2916" i="1"/>
  <c r="U2916" i="1" s="1"/>
  <c r="T2915" i="1"/>
  <c r="U2915" i="1" s="1"/>
  <c r="T2914" i="1"/>
  <c r="U2914" i="1" s="1"/>
  <c r="T2913" i="1"/>
  <c r="U2913" i="1" s="1"/>
  <c r="T2912" i="1"/>
  <c r="U2912" i="1" s="1"/>
  <c r="T2911" i="1"/>
  <c r="U2911" i="1" s="1"/>
  <c r="T2910" i="1"/>
  <c r="U2910" i="1" s="1"/>
  <c r="T2909" i="1"/>
  <c r="U2909" i="1" s="1"/>
  <c r="T2908" i="1"/>
  <c r="U2908" i="1" s="1"/>
  <c r="T2907" i="1"/>
  <c r="U2907" i="1" s="1"/>
  <c r="T2906" i="1"/>
  <c r="U2906" i="1" s="1"/>
  <c r="T2905" i="1"/>
  <c r="U2905" i="1" s="1"/>
  <c r="T2904" i="1"/>
  <c r="U2904" i="1" s="1"/>
  <c r="T2903" i="1"/>
  <c r="U2903" i="1" s="1"/>
  <c r="T2902" i="1"/>
  <c r="U2902" i="1" s="1"/>
  <c r="T2901" i="1"/>
  <c r="U2901" i="1" s="1"/>
  <c r="T2900" i="1"/>
  <c r="U2900" i="1" s="1"/>
  <c r="T2899" i="1"/>
  <c r="U2899" i="1" s="1"/>
  <c r="T2898" i="1"/>
  <c r="U2898" i="1" s="1"/>
  <c r="T2897" i="1"/>
  <c r="U2897" i="1" s="1"/>
  <c r="T2896" i="1"/>
  <c r="U2896" i="1" s="1"/>
  <c r="T2895" i="1"/>
  <c r="U2895" i="1" s="1"/>
  <c r="T2894" i="1"/>
  <c r="U2894" i="1" s="1"/>
  <c r="T2893" i="1"/>
  <c r="U2893" i="1" s="1"/>
  <c r="T2892" i="1"/>
  <c r="U2892" i="1" s="1"/>
  <c r="T2891" i="1"/>
  <c r="U2891" i="1" s="1"/>
  <c r="T2890" i="1"/>
  <c r="U2890" i="1" s="1"/>
  <c r="T2889" i="1"/>
  <c r="U2889" i="1" s="1"/>
  <c r="T2888" i="1"/>
  <c r="U2888" i="1" s="1"/>
  <c r="T2887" i="1"/>
  <c r="U2887" i="1" s="1"/>
  <c r="T2886" i="1"/>
  <c r="U2886" i="1" s="1"/>
  <c r="T2885" i="1"/>
  <c r="U2885" i="1" s="1"/>
  <c r="T2884" i="1"/>
  <c r="U2884" i="1" s="1"/>
  <c r="T2883" i="1"/>
  <c r="U2883" i="1" s="1"/>
  <c r="T2882" i="1"/>
  <c r="U2882" i="1" s="1"/>
  <c r="T2881" i="1"/>
  <c r="U2881" i="1" s="1"/>
  <c r="T2880" i="1"/>
  <c r="U2880" i="1" s="1"/>
  <c r="T2879" i="1"/>
  <c r="U2879" i="1" s="1"/>
  <c r="T2878" i="1"/>
  <c r="U2878" i="1" s="1"/>
  <c r="T2877" i="1"/>
  <c r="U2877" i="1" s="1"/>
  <c r="T2876" i="1"/>
  <c r="U2876" i="1" s="1"/>
  <c r="T2875" i="1"/>
  <c r="U2875" i="1" s="1"/>
  <c r="T2874" i="1"/>
  <c r="U2874" i="1" s="1"/>
  <c r="T2873" i="1"/>
  <c r="U2873" i="1" s="1"/>
  <c r="T2872" i="1"/>
  <c r="U2872" i="1" s="1"/>
  <c r="T2871" i="1"/>
  <c r="U2871" i="1" s="1"/>
  <c r="T2870" i="1"/>
  <c r="U2870" i="1" s="1"/>
  <c r="T2869" i="1"/>
  <c r="U2869" i="1" s="1"/>
  <c r="T2868" i="1"/>
  <c r="U2868" i="1" s="1"/>
  <c r="T2867" i="1"/>
  <c r="U2867" i="1" s="1"/>
  <c r="T2866" i="1"/>
  <c r="U2866" i="1" s="1"/>
  <c r="T2865" i="1"/>
  <c r="U2865" i="1" s="1"/>
  <c r="T2864" i="1"/>
  <c r="U2864" i="1" s="1"/>
  <c r="T2863" i="1"/>
  <c r="U2863" i="1" s="1"/>
  <c r="T2862" i="1"/>
  <c r="U2862" i="1" s="1"/>
  <c r="T2861" i="1"/>
  <c r="U2861" i="1" s="1"/>
  <c r="T2860" i="1"/>
  <c r="U2860" i="1" s="1"/>
  <c r="T2859" i="1"/>
  <c r="U2859" i="1" s="1"/>
  <c r="T2858" i="1"/>
  <c r="U2858" i="1" s="1"/>
  <c r="T2857" i="1"/>
  <c r="U2857" i="1" s="1"/>
  <c r="T2856" i="1"/>
  <c r="U2856" i="1" s="1"/>
  <c r="T2855" i="1"/>
  <c r="U2855" i="1" s="1"/>
  <c r="T2854" i="1"/>
  <c r="U2854" i="1" s="1"/>
  <c r="T2853" i="1"/>
  <c r="U2853" i="1" s="1"/>
  <c r="T2852" i="1"/>
  <c r="U2852" i="1" s="1"/>
  <c r="T2851" i="1"/>
  <c r="U2851" i="1" s="1"/>
  <c r="T2850" i="1"/>
  <c r="U2850" i="1" s="1"/>
  <c r="T2849" i="1"/>
  <c r="U2849" i="1" s="1"/>
  <c r="T2848" i="1"/>
  <c r="U2848" i="1" s="1"/>
  <c r="T2847" i="1"/>
  <c r="U2847" i="1" s="1"/>
  <c r="T2846" i="1"/>
  <c r="U2846" i="1" s="1"/>
  <c r="T2845" i="1"/>
  <c r="U2845" i="1" s="1"/>
  <c r="T2844" i="1"/>
  <c r="U2844" i="1" s="1"/>
  <c r="T2843" i="1"/>
  <c r="U2843" i="1" s="1"/>
  <c r="T2842" i="1"/>
  <c r="U2842" i="1" s="1"/>
  <c r="T2841" i="1"/>
  <c r="U2841" i="1" s="1"/>
  <c r="T2840" i="1"/>
  <c r="U2840" i="1" s="1"/>
  <c r="T2839" i="1"/>
  <c r="U2839" i="1" s="1"/>
  <c r="T2838" i="1"/>
  <c r="U2838" i="1" s="1"/>
  <c r="T2837" i="1"/>
  <c r="U2837" i="1" s="1"/>
  <c r="T2836" i="1"/>
  <c r="U2836" i="1" s="1"/>
  <c r="T2835" i="1"/>
  <c r="U2835" i="1" s="1"/>
  <c r="T2834" i="1"/>
  <c r="U2834" i="1" s="1"/>
  <c r="T2833" i="1"/>
  <c r="U2833" i="1" s="1"/>
  <c r="T2832" i="1"/>
  <c r="U2832" i="1" s="1"/>
  <c r="T2831" i="1"/>
  <c r="U2831" i="1" s="1"/>
  <c r="T2830" i="1"/>
  <c r="U2830" i="1" s="1"/>
  <c r="T2829" i="1"/>
  <c r="U2829" i="1" s="1"/>
  <c r="T2828" i="1"/>
  <c r="U2828" i="1" s="1"/>
  <c r="T2827" i="1"/>
  <c r="U2827" i="1" s="1"/>
  <c r="T2826" i="1"/>
  <c r="U2826" i="1" s="1"/>
  <c r="T2825" i="1"/>
  <c r="U2825" i="1" s="1"/>
  <c r="T2824" i="1"/>
  <c r="U2824" i="1" s="1"/>
  <c r="T2823" i="1"/>
  <c r="U2823" i="1" s="1"/>
  <c r="T2822" i="1"/>
  <c r="U2822" i="1" s="1"/>
  <c r="T2821" i="1"/>
  <c r="U2821" i="1" s="1"/>
  <c r="T2820" i="1"/>
  <c r="U2820" i="1" s="1"/>
  <c r="T2819" i="1"/>
  <c r="U2819" i="1" s="1"/>
  <c r="T2818" i="1"/>
  <c r="U2818" i="1" s="1"/>
  <c r="T2817" i="1"/>
  <c r="U2817" i="1" s="1"/>
  <c r="T2816" i="1"/>
  <c r="U2816" i="1" s="1"/>
  <c r="T2815" i="1"/>
  <c r="U2815" i="1" s="1"/>
  <c r="T2814" i="1"/>
  <c r="U2814" i="1" s="1"/>
  <c r="T2813" i="1"/>
  <c r="U2813" i="1" s="1"/>
  <c r="T2812" i="1"/>
  <c r="U2812" i="1" s="1"/>
  <c r="T2811" i="1"/>
  <c r="U2811" i="1" s="1"/>
  <c r="T2810" i="1"/>
  <c r="U2810" i="1" s="1"/>
  <c r="T2809" i="1"/>
  <c r="U2809" i="1" s="1"/>
  <c r="T2808" i="1"/>
  <c r="U2808" i="1" s="1"/>
  <c r="T2807" i="1"/>
  <c r="U2807" i="1" s="1"/>
  <c r="T2806" i="1"/>
  <c r="U2806" i="1" s="1"/>
  <c r="T2805" i="1"/>
  <c r="U2805" i="1" s="1"/>
  <c r="T2804" i="1"/>
  <c r="U2804" i="1" s="1"/>
  <c r="T2803" i="1"/>
  <c r="U2803" i="1" s="1"/>
  <c r="T2802" i="1"/>
  <c r="U2802" i="1" s="1"/>
  <c r="T2801" i="1"/>
  <c r="U2801" i="1" s="1"/>
  <c r="T2800" i="1"/>
  <c r="U2800" i="1" s="1"/>
  <c r="T2799" i="1"/>
  <c r="U2799" i="1" s="1"/>
  <c r="T2798" i="1"/>
  <c r="U2798" i="1" s="1"/>
  <c r="T2797" i="1"/>
  <c r="U2797" i="1" s="1"/>
  <c r="T2796" i="1"/>
  <c r="U2796" i="1" s="1"/>
  <c r="T2795" i="1"/>
  <c r="U2795" i="1" s="1"/>
  <c r="T2794" i="1"/>
  <c r="U2794" i="1" s="1"/>
  <c r="T2793" i="1"/>
  <c r="U2793" i="1" s="1"/>
  <c r="T2792" i="1"/>
  <c r="U2792" i="1" s="1"/>
  <c r="T2791" i="1"/>
  <c r="U2791" i="1" s="1"/>
  <c r="T2790" i="1"/>
  <c r="U2790" i="1" s="1"/>
  <c r="T2789" i="1"/>
  <c r="U2789" i="1" s="1"/>
  <c r="T2788" i="1"/>
  <c r="U2788" i="1" s="1"/>
  <c r="T2787" i="1"/>
  <c r="U2787" i="1" s="1"/>
  <c r="T2786" i="1"/>
  <c r="U2786" i="1" s="1"/>
  <c r="T2785" i="1"/>
  <c r="U2785" i="1" s="1"/>
  <c r="T2784" i="1"/>
  <c r="U2784" i="1" s="1"/>
  <c r="T2783" i="1"/>
  <c r="U2783" i="1" s="1"/>
  <c r="T2782" i="1"/>
  <c r="U2782" i="1" s="1"/>
  <c r="T2781" i="1"/>
  <c r="U2781" i="1" s="1"/>
  <c r="T2780" i="1"/>
  <c r="U2780" i="1" s="1"/>
  <c r="T2779" i="1"/>
  <c r="U2779" i="1" s="1"/>
  <c r="T2778" i="1"/>
  <c r="U2778" i="1" s="1"/>
  <c r="T2777" i="1"/>
  <c r="U2777" i="1" s="1"/>
  <c r="T2776" i="1"/>
  <c r="U2776" i="1" s="1"/>
  <c r="T2775" i="1"/>
  <c r="U2775" i="1" s="1"/>
  <c r="T2774" i="1"/>
  <c r="U2774" i="1" s="1"/>
  <c r="T2773" i="1"/>
  <c r="U2773" i="1" s="1"/>
  <c r="T2772" i="1"/>
  <c r="U2772" i="1" s="1"/>
  <c r="T2771" i="1"/>
  <c r="U2771" i="1" s="1"/>
  <c r="T2770" i="1"/>
  <c r="U2770" i="1" s="1"/>
  <c r="T2769" i="1"/>
  <c r="U2769" i="1" s="1"/>
  <c r="T2768" i="1"/>
  <c r="U2768" i="1" s="1"/>
  <c r="T2767" i="1"/>
  <c r="U2767" i="1" s="1"/>
  <c r="T2766" i="1"/>
  <c r="U2766" i="1" s="1"/>
  <c r="T2765" i="1"/>
  <c r="U2765" i="1" s="1"/>
  <c r="T2764" i="1"/>
  <c r="U2764" i="1" s="1"/>
  <c r="T2763" i="1"/>
  <c r="U2763" i="1" s="1"/>
  <c r="T2762" i="1"/>
  <c r="U2762" i="1" s="1"/>
  <c r="T2761" i="1"/>
  <c r="U2761" i="1" s="1"/>
  <c r="T2760" i="1"/>
  <c r="U2760" i="1" s="1"/>
  <c r="T2759" i="1"/>
  <c r="U2759" i="1" s="1"/>
  <c r="T2758" i="1"/>
  <c r="U2758" i="1" s="1"/>
  <c r="T2757" i="1"/>
  <c r="U2757" i="1" s="1"/>
  <c r="T2756" i="1"/>
  <c r="U2756" i="1" s="1"/>
  <c r="T2755" i="1"/>
  <c r="U2755" i="1" s="1"/>
  <c r="T2754" i="1"/>
  <c r="U2754" i="1" s="1"/>
  <c r="T2753" i="1"/>
  <c r="U2753" i="1" s="1"/>
  <c r="T2752" i="1"/>
  <c r="U2752" i="1" s="1"/>
  <c r="T2751" i="1"/>
  <c r="U2751" i="1" s="1"/>
  <c r="T2750" i="1"/>
  <c r="U2750" i="1" s="1"/>
  <c r="T2749" i="1"/>
  <c r="U2749" i="1" s="1"/>
  <c r="T2748" i="1"/>
  <c r="U2748" i="1" s="1"/>
  <c r="T2747" i="1"/>
  <c r="U2747" i="1" s="1"/>
  <c r="T2746" i="1"/>
  <c r="U2746" i="1" s="1"/>
  <c r="T2745" i="1"/>
  <c r="U2745" i="1" s="1"/>
  <c r="T2744" i="1"/>
  <c r="U2744" i="1" s="1"/>
  <c r="T2743" i="1"/>
  <c r="U2743" i="1" s="1"/>
  <c r="T2742" i="1"/>
  <c r="U2742" i="1" s="1"/>
  <c r="T2741" i="1"/>
  <c r="U2741" i="1" s="1"/>
  <c r="T2740" i="1"/>
  <c r="U2740" i="1" s="1"/>
  <c r="T2739" i="1"/>
  <c r="U2739" i="1" s="1"/>
  <c r="T2738" i="1"/>
  <c r="U2738" i="1" s="1"/>
  <c r="T2737" i="1"/>
  <c r="U2737" i="1" s="1"/>
  <c r="T2736" i="1"/>
  <c r="U2736" i="1" s="1"/>
  <c r="T2735" i="1"/>
  <c r="U2735" i="1" s="1"/>
  <c r="T2734" i="1"/>
  <c r="U2734" i="1" s="1"/>
  <c r="T2733" i="1"/>
  <c r="U2733" i="1" s="1"/>
  <c r="T2732" i="1"/>
  <c r="U2732" i="1" s="1"/>
  <c r="T2731" i="1"/>
  <c r="U2731" i="1" s="1"/>
  <c r="T2730" i="1"/>
  <c r="U2730" i="1" s="1"/>
  <c r="T2729" i="1"/>
  <c r="U2729" i="1" s="1"/>
  <c r="T2728" i="1"/>
  <c r="U2728" i="1" s="1"/>
  <c r="T2727" i="1"/>
  <c r="U2727" i="1" s="1"/>
  <c r="T2726" i="1"/>
  <c r="U2726" i="1" s="1"/>
  <c r="T2725" i="1"/>
  <c r="U2725" i="1" s="1"/>
  <c r="T2724" i="1"/>
  <c r="U2724" i="1" s="1"/>
  <c r="T2723" i="1"/>
  <c r="U2723" i="1" s="1"/>
  <c r="T2722" i="1"/>
  <c r="U2722" i="1" s="1"/>
  <c r="T2721" i="1"/>
  <c r="U2721" i="1" s="1"/>
  <c r="T2720" i="1"/>
  <c r="U2720" i="1" s="1"/>
  <c r="T2719" i="1"/>
  <c r="U2719" i="1" s="1"/>
  <c r="T2718" i="1"/>
  <c r="U2718" i="1" s="1"/>
  <c r="T2717" i="1"/>
  <c r="U2717" i="1" s="1"/>
  <c r="T2716" i="1"/>
  <c r="U2716" i="1" s="1"/>
  <c r="T2715" i="1"/>
  <c r="U2715" i="1" s="1"/>
  <c r="T2714" i="1"/>
  <c r="U2714" i="1" s="1"/>
  <c r="T2713" i="1"/>
  <c r="U2713" i="1" s="1"/>
  <c r="T2712" i="1"/>
  <c r="U2712" i="1" s="1"/>
  <c r="T2711" i="1"/>
  <c r="U2711" i="1" s="1"/>
  <c r="T2710" i="1"/>
  <c r="U2710" i="1" s="1"/>
  <c r="T2709" i="1"/>
  <c r="U2709" i="1" s="1"/>
  <c r="T2708" i="1"/>
  <c r="U2708" i="1" s="1"/>
  <c r="T2707" i="1"/>
  <c r="U2707" i="1" s="1"/>
  <c r="T2706" i="1"/>
  <c r="U2706" i="1" s="1"/>
  <c r="T2705" i="1"/>
  <c r="U2705" i="1" s="1"/>
  <c r="T2704" i="1"/>
  <c r="U2704" i="1" s="1"/>
  <c r="T2703" i="1"/>
  <c r="U2703" i="1" s="1"/>
  <c r="T2702" i="1"/>
  <c r="U2702" i="1" s="1"/>
  <c r="T2701" i="1"/>
  <c r="U2701" i="1" s="1"/>
  <c r="T2700" i="1"/>
  <c r="U2700" i="1" s="1"/>
  <c r="T2699" i="1"/>
  <c r="U2699" i="1" s="1"/>
  <c r="T2698" i="1"/>
  <c r="U2698" i="1" s="1"/>
  <c r="T2697" i="1"/>
  <c r="U2697" i="1" s="1"/>
  <c r="T2696" i="1"/>
  <c r="U2696" i="1" s="1"/>
  <c r="T2695" i="1"/>
  <c r="U2695" i="1" s="1"/>
  <c r="T2694" i="1"/>
  <c r="U2694" i="1" s="1"/>
  <c r="T2693" i="1"/>
  <c r="U2693" i="1" s="1"/>
  <c r="T2692" i="1"/>
  <c r="U2692" i="1" s="1"/>
  <c r="T2691" i="1"/>
  <c r="U2691" i="1" s="1"/>
  <c r="T2690" i="1"/>
  <c r="U2690" i="1" s="1"/>
  <c r="T2689" i="1"/>
  <c r="U2689" i="1" s="1"/>
  <c r="T2688" i="1"/>
  <c r="U2688" i="1" s="1"/>
  <c r="T2687" i="1"/>
  <c r="U2687" i="1" s="1"/>
  <c r="T2686" i="1"/>
  <c r="U2686" i="1" s="1"/>
  <c r="T2685" i="1"/>
  <c r="U2685" i="1" s="1"/>
  <c r="T2684" i="1"/>
  <c r="U2684" i="1" s="1"/>
  <c r="T2683" i="1"/>
  <c r="U2683" i="1" s="1"/>
  <c r="T2682" i="1"/>
  <c r="U2682" i="1" s="1"/>
  <c r="T2681" i="1"/>
  <c r="U2681" i="1" s="1"/>
  <c r="T2680" i="1"/>
  <c r="U2680" i="1" s="1"/>
  <c r="T2679" i="1"/>
  <c r="U2679" i="1" s="1"/>
  <c r="T2678" i="1"/>
  <c r="U2678" i="1" s="1"/>
  <c r="T2677" i="1"/>
  <c r="U2677" i="1" s="1"/>
  <c r="T2676" i="1"/>
  <c r="U2676" i="1" s="1"/>
  <c r="T2675" i="1"/>
  <c r="U2675" i="1" s="1"/>
  <c r="T2674" i="1"/>
  <c r="U2674" i="1" s="1"/>
  <c r="T2673" i="1"/>
  <c r="U2673" i="1" s="1"/>
  <c r="T2672" i="1"/>
  <c r="U2672" i="1" s="1"/>
  <c r="T2671" i="1"/>
  <c r="U2671" i="1" s="1"/>
  <c r="T2670" i="1"/>
  <c r="U2670" i="1" s="1"/>
  <c r="T2669" i="1"/>
  <c r="U2669" i="1" s="1"/>
  <c r="T2668" i="1"/>
  <c r="U2668" i="1" s="1"/>
  <c r="T2667" i="1"/>
  <c r="U2667" i="1" s="1"/>
  <c r="T2666" i="1"/>
  <c r="U2666" i="1" s="1"/>
  <c r="T2665" i="1"/>
  <c r="U2665" i="1" s="1"/>
  <c r="T2664" i="1"/>
  <c r="U2664" i="1" s="1"/>
  <c r="T2663" i="1"/>
  <c r="U2663" i="1" s="1"/>
  <c r="T2662" i="1"/>
  <c r="U2662" i="1" s="1"/>
  <c r="T2661" i="1"/>
  <c r="U2661" i="1" s="1"/>
  <c r="T2660" i="1"/>
  <c r="U2660" i="1" s="1"/>
  <c r="T2659" i="1"/>
  <c r="U2659" i="1" s="1"/>
  <c r="T2658" i="1"/>
  <c r="U2658" i="1" s="1"/>
  <c r="T2657" i="1"/>
  <c r="U2657" i="1" s="1"/>
  <c r="T2656" i="1"/>
  <c r="U2656" i="1" s="1"/>
  <c r="T2655" i="1"/>
  <c r="U2655" i="1" s="1"/>
  <c r="T2654" i="1"/>
  <c r="U2654" i="1" s="1"/>
  <c r="T2653" i="1"/>
  <c r="U2653" i="1" s="1"/>
  <c r="T2652" i="1"/>
  <c r="U2652" i="1" s="1"/>
  <c r="T2651" i="1"/>
  <c r="U2651" i="1" s="1"/>
  <c r="T2650" i="1"/>
  <c r="U2650" i="1" s="1"/>
  <c r="T2649" i="1"/>
  <c r="U2649" i="1" s="1"/>
  <c r="T2648" i="1"/>
  <c r="U2648" i="1" s="1"/>
  <c r="T2647" i="1"/>
  <c r="U2647" i="1" s="1"/>
  <c r="T2646" i="1"/>
  <c r="U2646" i="1" s="1"/>
  <c r="T2645" i="1"/>
  <c r="U2645" i="1" s="1"/>
  <c r="T2644" i="1"/>
  <c r="U2644" i="1" s="1"/>
  <c r="T2643" i="1"/>
  <c r="U2643" i="1" s="1"/>
  <c r="T2642" i="1"/>
  <c r="U2642" i="1" s="1"/>
  <c r="T2641" i="1"/>
  <c r="U2641" i="1" s="1"/>
  <c r="T2640" i="1"/>
  <c r="U2640" i="1" s="1"/>
  <c r="T2639" i="1"/>
  <c r="U2639" i="1" s="1"/>
  <c r="T2638" i="1"/>
  <c r="U2638" i="1" s="1"/>
  <c r="T2637" i="1"/>
  <c r="U2637" i="1" s="1"/>
  <c r="T2636" i="1"/>
  <c r="U2636" i="1" s="1"/>
  <c r="T2635" i="1"/>
  <c r="U2635" i="1" s="1"/>
  <c r="T2634" i="1"/>
  <c r="U2634" i="1" s="1"/>
  <c r="T2633" i="1"/>
  <c r="U2633" i="1" s="1"/>
  <c r="T2632" i="1"/>
  <c r="U2632" i="1" s="1"/>
  <c r="T2631" i="1"/>
  <c r="U2631" i="1" s="1"/>
  <c r="T2630" i="1"/>
  <c r="U2630" i="1" s="1"/>
  <c r="T2629" i="1"/>
  <c r="U2629" i="1" s="1"/>
  <c r="T2628" i="1"/>
  <c r="U2628" i="1" s="1"/>
  <c r="T2627" i="1"/>
  <c r="U2627" i="1" s="1"/>
  <c r="T2626" i="1"/>
  <c r="U2626" i="1" s="1"/>
  <c r="T2625" i="1"/>
  <c r="U2625" i="1" s="1"/>
  <c r="T2624" i="1"/>
  <c r="U2624" i="1" s="1"/>
  <c r="T2623" i="1"/>
  <c r="U2623" i="1" s="1"/>
  <c r="T2622" i="1"/>
  <c r="U2622" i="1" s="1"/>
  <c r="T2621" i="1"/>
  <c r="U2621" i="1" s="1"/>
  <c r="T2620" i="1"/>
  <c r="U2620" i="1" s="1"/>
  <c r="T2619" i="1"/>
  <c r="U2619" i="1" s="1"/>
  <c r="T2618" i="1"/>
  <c r="U2618" i="1" s="1"/>
  <c r="T2617" i="1"/>
  <c r="U2617" i="1" s="1"/>
  <c r="T2616" i="1"/>
  <c r="U2616" i="1" s="1"/>
  <c r="T2615" i="1"/>
  <c r="U2615" i="1" s="1"/>
  <c r="T2614" i="1"/>
  <c r="U2614" i="1" s="1"/>
  <c r="T2613" i="1"/>
  <c r="U2613" i="1" s="1"/>
  <c r="T2612" i="1"/>
  <c r="U2612" i="1" s="1"/>
  <c r="T2611" i="1"/>
  <c r="U2611" i="1" s="1"/>
  <c r="T2610" i="1"/>
  <c r="U2610" i="1" s="1"/>
  <c r="T2609" i="1"/>
  <c r="U2609" i="1" s="1"/>
  <c r="T2608" i="1"/>
  <c r="U2608" i="1" s="1"/>
  <c r="T2607" i="1"/>
  <c r="U2607" i="1" s="1"/>
  <c r="T2606" i="1"/>
  <c r="U2606" i="1" s="1"/>
  <c r="T2605" i="1"/>
  <c r="U2605" i="1" s="1"/>
  <c r="T2604" i="1"/>
  <c r="U2604" i="1" s="1"/>
  <c r="T2603" i="1"/>
  <c r="U2603" i="1" s="1"/>
  <c r="T2602" i="1"/>
  <c r="U2602" i="1" s="1"/>
  <c r="T2601" i="1"/>
  <c r="U2601" i="1" s="1"/>
  <c r="T2600" i="1"/>
  <c r="U2600" i="1" s="1"/>
  <c r="T2599" i="1"/>
  <c r="U2599" i="1" s="1"/>
  <c r="T2598" i="1"/>
  <c r="U2598" i="1" s="1"/>
  <c r="T2597" i="1"/>
  <c r="U2597" i="1" s="1"/>
  <c r="T2596" i="1"/>
  <c r="U2596" i="1" s="1"/>
  <c r="T2595" i="1"/>
  <c r="U2595" i="1" s="1"/>
  <c r="T2594" i="1"/>
  <c r="U2594" i="1" s="1"/>
  <c r="T2593" i="1"/>
  <c r="U2593" i="1" s="1"/>
  <c r="T2592" i="1"/>
  <c r="U2592" i="1" s="1"/>
  <c r="T2591" i="1"/>
  <c r="U2591" i="1" s="1"/>
  <c r="T2590" i="1"/>
  <c r="U2590" i="1" s="1"/>
  <c r="T2589" i="1"/>
  <c r="U2589" i="1" s="1"/>
  <c r="T2588" i="1"/>
  <c r="U2588" i="1" s="1"/>
  <c r="T2587" i="1"/>
  <c r="U2587" i="1" s="1"/>
  <c r="T2586" i="1"/>
  <c r="U2586" i="1" s="1"/>
  <c r="T2585" i="1"/>
  <c r="U2585" i="1" s="1"/>
  <c r="T2584" i="1"/>
  <c r="U2584" i="1" s="1"/>
  <c r="T2583" i="1"/>
  <c r="U2583" i="1" s="1"/>
  <c r="T2582" i="1"/>
  <c r="U2582" i="1" s="1"/>
  <c r="T2581" i="1"/>
  <c r="U2581" i="1" s="1"/>
  <c r="T2580" i="1"/>
  <c r="U2580" i="1" s="1"/>
  <c r="T2579" i="1"/>
  <c r="U2579" i="1" s="1"/>
  <c r="T2578" i="1"/>
  <c r="U2578" i="1" s="1"/>
  <c r="T2577" i="1"/>
  <c r="U2577" i="1" s="1"/>
  <c r="T2576" i="1"/>
  <c r="U2576" i="1" s="1"/>
  <c r="T2575" i="1"/>
  <c r="U2575" i="1" s="1"/>
  <c r="T2574" i="1"/>
  <c r="U2574" i="1" s="1"/>
  <c r="T2573" i="1"/>
  <c r="U2573" i="1" s="1"/>
  <c r="T2572" i="1"/>
  <c r="U2572" i="1" s="1"/>
  <c r="T2571" i="1"/>
  <c r="U2571" i="1" s="1"/>
  <c r="T2570" i="1"/>
  <c r="U2570" i="1" s="1"/>
  <c r="T2569" i="1"/>
  <c r="U2569" i="1" s="1"/>
  <c r="T2568" i="1"/>
  <c r="U2568" i="1" s="1"/>
  <c r="T2567" i="1"/>
  <c r="U2567" i="1" s="1"/>
  <c r="T2566" i="1"/>
  <c r="U2566" i="1" s="1"/>
  <c r="T2565" i="1"/>
  <c r="U2565" i="1" s="1"/>
  <c r="T2564" i="1"/>
  <c r="U2564" i="1" s="1"/>
  <c r="T2563" i="1"/>
  <c r="U2563" i="1" s="1"/>
  <c r="T2562" i="1"/>
  <c r="U2562" i="1" s="1"/>
  <c r="T2561" i="1"/>
  <c r="U2561" i="1" s="1"/>
  <c r="T2560" i="1"/>
  <c r="U2560" i="1" s="1"/>
  <c r="T2559" i="1"/>
  <c r="U2559" i="1" s="1"/>
  <c r="T2558" i="1"/>
  <c r="U2558" i="1" s="1"/>
  <c r="T2557" i="1"/>
  <c r="U2557" i="1" s="1"/>
  <c r="T2556" i="1"/>
  <c r="U2556" i="1" s="1"/>
  <c r="T2555" i="1"/>
  <c r="U2555" i="1" s="1"/>
  <c r="T2554" i="1"/>
  <c r="U2554" i="1" s="1"/>
  <c r="T2553" i="1"/>
  <c r="U2553" i="1" s="1"/>
  <c r="T2552" i="1"/>
  <c r="U2552" i="1" s="1"/>
  <c r="T2551" i="1"/>
  <c r="U2551" i="1" s="1"/>
  <c r="T2550" i="1"/>
  <c r="U2550" i="1" s="1"/>
  <c r="T2549" i="1"/>
  <c r="U2549" i="1" s="1"/>
  <c r="T2548" i="1"/>
  <c r="U2548" i="1" s="1"/>
  <c r="T2547" i="1"/>
  <c r="U2547" i="1" s="1"/>
  <c r="T2546" i="1"/>
  <c r="U2546" i="1" s="1"/>
  <c r="T2545" i="1"/>
  <c r="U2545" i="1" s="1"/>
  <c r="T2544" i="1"/>
  <c r="U2544" i="1" s="1"/>
  <c r="T2543" i="1"/>
  <c r="U2543" i="1" s="1"/>
  <c r="T2542" i="1"/>
  <c r="U2542" i="1" s="1"/>
  <c r="T2541" i="1"/>
  <c r="U2541" i="1" s="1"/>
  <c r="T2540" i="1"/>
  <c r="U2540" i="1" s="1"/>
  <c r="T2539" i="1"/>
  <c r="U2539" i="1" s="1"/>
  <c r="T2538" i="1"/>
  <c r="U2538" i="1" s="1"/>
  <c r="T2537" i="1"/>
  <c r="U2537" i="1" s="1"/>
  <c r="T2536" i="1"/>
  <c r="U2536" i="1" s="1"/>
  <c r="T2535" i="1"/>
  <c r="U2535" i="1" s="1"/>
  <c r="T2534" i="1"/>
  <c r="U2534" i="1" s="1"/>
  <c r="T2533" i="1"/>
  <c r="U2533" i="1" s="1"/>
  <c r="T2532" i="1"/>
  <c r="U2532" i="1" s="1"/>
  <c r="T2531" i="1"/>
  <c r="U2531" i="1" s="1"/>
  <c r="T2530" i="1"/>
  <c r="U2530" i="1" s="1"/>
  <c r="T2529" i="1"/>
  <c r="U2529" i="1" s="1"/>
  <c r="T2528" i="1"/>
  <c r="U2528" i="1" s="1"/>
  <c r="T2527" i="1"/>
  <c r="U2527" i="1" s="1"/>
  <c r="T2526" i="1"/>
  <c r="U2526" i="1" s="1"/>
  <c r="T2525" i="1"/>
  <c r="U2525" i="1" s="1"/>
  <c r="T2524" i="1"/>
  <c r="U2524" i="1" s="1"/>
  <c r="T2523" i="1"/>
  <c r="U2523" i="1" s="1"/>
  <c r="T2522" i="1"/>
  <c r="U2522" i="1" s="1"/>
  <c r="T2521" i="1"/>
  <c r="U2521" i="1" s="1"/>
  <c r="T2520" i="1"/>
  <c r="U2520" i="1" s="1"/>
  <c r="T2519" i="1"/>
  <c r="U2519" i="1" s="1"/>
  <c r="T2518" i="1"/>
  <c r="U2518" i="1" s="1"/>
  <c r="T2517" i="1"/>
  <c r="U2517" i="1" s="1"/>
  <c r="T2516" i="1"/>
  <c r="U2516" i="1" s="1"/>
  <c r="T2515" i="1"/>
  <c r="U2515" i="1" s="1"/>
  <c r="T2514" i="1"/>
  <c r="U2514" i="1" s="1"/>
  <c r="T2513" i="1"/>
  <c r="U2513" i="1" s="1"/>
  <c r="T2512" i="1"/>
  <c r="U2512" i="1" s="1"/>
  <c r="T2511" i="1"/>
  <c r="U2511" i="1" s="1"/>
  <c r="T2510" i="1"/>
  <c r="U2510" i="1" s="1"/>
  <c r="T2509" i="1"/>
  <c r="U2509" i="1" s="1"/>
  <c r="T2508" i="1"/>
  <c r="U2508" i="1" s="1"/>
  <c r="T2507" i="1"/>
  <c r="U2507" i="1" s="1"/>
  <c r="T2506" i="1"/>
  <c r="U2506" i="1" s="1"/>
  <c r="T2505" i="1"/>
  <c r="U2505" i="1" s="1"/>
  <c r="T2504" i="1"/>
  <c r="U2504" i="1" s="1"/>
  <c r="T2503" i="1"/>
  <c r="U2503" i="1" s="1"/>
  <c r="T2502" i="1"/>
  <c r="U2502" i="1" s="1"/>
  <c r="T2501" i="1"/>
  <c r="U2501" i="1" s="1"/>
  <c r="T2500" i="1"/>
  <c r="U2500" i="1" s="1"/>
  <c r="T2499" i="1"/>
  <c r="U2499" i="1" s="1"/>
  <c r="T2498" i="1"/>
  <c r="U2498" i="1" s="1"/>
  <c r="T2497" i="1"/>
  <c r="U2497" i="1" s="1"/>
  <c r="T2496" i="1"/>
  <c r="U2496" i="1" s="1"/>
  <c r="T2495" i="1"/>
  <c r="U2495" i="1" s="1"/>
  <c r="T2494" i="1"/>
  <c r="U2494" i="1" s="1"/>
  <c r="T2493" i="1"/>
  <c r="U2493" i="1" s="1"/>
  <c r="T2492" i="1"/>
  <c r="U2492" i="1" s="1"/>
  <c r="T2491" i="1"/>
  <c r="U2491" i="1" s="1"/>
  <c r="T2490" i="1"/>
  <c r="U2490" i="1" s="1"/>
  <c r="T2489" i="1"/>
  <c r="U2489" i="1" s="1"/>
  <c r="T2488" i="1"/>
  <c r="U2488" i="1" s="1"/>
  <c r="T2487" i="1"/>
  <c r="U2487" i="1" s="1"/>
  <c r="T2486" i="1"/>
  <c r="U2486" i="1" s="1"/>
  <c r="T2485" i="1"/>
  <c r="U2485" i="1" s="1"/>
  <c r="T2484" i="1"/>
  <c r="U2484" i="1" s="1"/>
  <c r="T2483" i="1"/>
  <c r="U2483" i="1" s="1"/>
  <c r="T2482" i="1"/>
  <c r="U2482" i="1" s="1"/>
  <c r="T2481" i="1"/>
  <c r="U2481" i="1" s="1"/>
  <c r="T2480" i="1"/>
  <c r="U2480" i="1" s="1"/>
  <c r="T2479" i="1"/>
  <c r="U2479" i="1" s="1"/>
  <c r="T2478" i="1"/>
  <c r="U2478" i="1" s="1"/>
  <c r="T2477" i="1"/>
  <c r="U2477" i="1" s="1"/>
  <c r="T2476" i="1"/>
  <c r="U2476" i="1" s="1"/>
  <c r="T2475" i="1"/>
  <c r="U2475" i="1" s="1"/>
  <c r="T2474" i="1"/>
  <c r="U2474" i="1" s="1"/>
  <c r="T2473" i="1"/>
  <c r="U2473" i="1" s="1"/>
  <c r="T2472" i="1"/>
  <c r="U2472" i="1" s="1"/>
  <c r="T2471" i="1"/>
  <c r="U2471" i="1" s="1"/>
  <c r="T2470" i="1"/>
  <c r="U2470" i="1" s="1"/>
  <c r="T2469" i="1"/>
  <c r="U2469" i="1" s="1"/>
  <c r="T2468" i="1"/>
  <c r="U2468" i="1" s="1"/>
  <c r="T2467" i="1"/>
  <c r="U2467" i="1" s="1"/>
  <c r="T2466" i="1"/>
  <c r="U2466" i="1" s="1"/>
  <c r="T2465" i="1"/>
  <c r="U2465" i="1" s="1"/>
  <c r="T2464" i="1"/>
  <c r="U2464" i="1" s="1"/>
  <c r="T2463" i="1"/>
  <c r="U2463" i="1" s="1"/>
  <c r="T2462" i="1"/>
  <c r="U2462" i="1" s="1"/>
  <c r="T2461" i="1"/>
  <c r="U2461" i="1" s="1"/>
  <c r="T2460" i="1"/>
  <c r="U2460" i="1" s="1"/>
  <c r="T2459" i="1"/>
  <c r="U2459" i="1" s="1"/>
  <c r="T2458" i="1"/>
  <c r="U2458" i="1" s="1"/>
  <c r="T2457" i="1"/>
  <c r="U2457" i="1" s="1"/>
  <c r="T2456" i="1"/>
  <c r="U2456" i="1" s="1"/>
  <c r="T2455" i="1"/>
  <c r="U2455" i="1" s="1"/>
  <c r="T2454" i="1"/>
  <c r="U2454" i="1" s="1"/>
  <c r="T2453" i="1"/>
  <c r="U2453" i="1" s="1"/>
  <c r="T2452" i="1"/>
  <c r="U2452" i="1" s="1"/>
  <c r="T2451" i="1"/>
  <c r="U2451" i="1" s="1"/>
  <c r="T2450" i="1"/>
  <c r="U2450" i="1" s="1"/>
  <c r="T2449" i="1"/>
  <c r="U2449" i="1" s="1"/>
  <c r="T2448" i="1"/>
  <c r="U2448" i="1" s="1"/>
  <c r="T2447" i="1"/>
  <c r="U2447" i="1" s="1"/>
  <c r="T2446" i="1"/>
  <c r="U2446" i="1" s="1"/>
  <c r="T2445" i="1"/>
  <c r="U2445" i="1" s="1"/>
  <c r="T2444" i="1"/>
  <c r="U2444" i="1" s="1"/>
  <c r="T2443" i="1"/>
  <c r="U2443" i="1" s="1"/>
  <c r="T2442" i="1"/>
  <c r="U2442" i="1" s="1"/>
  <c r="T2441" i="1"/>
  <c r="U2441" i="1" s="1"/>
  <c r="T2440" i="1"/>
  <c r="U2440" i="1" s="1"/>
  <c r="T2439" i="1"/>
  <c r="U2439" i="1" s="1"/>
  <c r="T2438" i="1"/>
  <c r="U2438" i="1" s="1"/>
  <c r="T2437" i="1"/>
  <c r="U2437" i="1" s="1"/>
  <c r="T2436" i="1"/>
  <c r="U2436" i="1" s="1"/>
  <c r="T2435" i="1"/>
  <c r="U2435" i="1" s="1"/>
  <c r="T2434" i="1"/>
  <c r="U2434" i="1" s="1"/>
  <c r="T2433" i="1"/>
  <c r="U2433" i="1" s="1"/>
  <c r="T2432" i="1"/>
  <c r="U2432" i="1" s="1"/>
  <c r="T2431" i="1"/>
  <c r="U2431" i="1" s="1"/>
  <c r="T2430" i="1"/>
  <c r="U2430" i="1" s="1"/>
  <c r="T2429" i="1"/>
  <c r="U2429" i="1" s="1"/>
  <c r="T2428" i="1"/>
  <c r="U2428" i="1" s="1"/>
  <c r="T2427" i="1"/>
  <c r="U2427" i="1" s="1"/>
  <c r="T2426" i="1"/>
  <c r="U2426" i="1" s="1"/>
  <c r="T2425" i="1"/>
  <c r="U2425" i="1" s="1"/>
  <c r="T2424" i="1"/>
  <c r="U2424" i="1" s="1"/>
  <c r="T2423" i="1"/>
  <c r="U2423" i="1" s="1"/>
  <c r="T2422" i="1"/>
  <c r="U2422" i="1" s="1"/>
  <c r="T2421" i="1"/>
  <c r="U2421" i="1" s="1"/>
  <c r="T2420" i="1"/>
  <c r="U2420" i="1" s="1"/>
  <c r="T2419" i="1"/>
  <c r="U2419" i="1" s="1"/>
  <c r="T2418" i="1"/>
  <c r="U2418" i="1" s="1"/>
  <c r="T2417" i="1"/>
  <c r="U2417" i="1" s="1"/>
  <c r="T2416" i="1"/>
  <c r="U2416" i="1" s="1"/>
  <c r="T2415" i="1"/>
  <c r="U2415" i="1" s="1"/>
  <c r="T2414" i="1"/>
  <c r="U2414" i="1" s="1"/>
  <c r="T2413" i="1"/>
  <c r="U2413" i="1" s="1"/>
  <c r="T2412" i="1"/>
  <c r="U2412" i="1" s="1"/>
  <c r="T2411" i="1"/>
  <c r="U2411" i="1" s="1"/>
  <c r="T2410" i="1"/>
  <c r="U2410" i="1" s="1"/>
  <c r="T2409" i="1"/>
  <c r="U2409" i="1" s="1"/>
  <c r="T2408" i="1"/>
  <c r="U2408" i="1" s="1"/>
  <c r="T2407" i="1"/>
  <c r="U2407" i="1" s="1"/>
  <c r="T2406" i="1"/>
  <c r="U2406" i="1" s="1"/>
  <c r="T2405" i="1"/>
  <c r="U2405" i="1" s="1"/>
  <c r="T2404" i="1"/>
  <c r="U2404" i="1" s="1"/>
  <c r="T2403" i="1"/>
  <c r="U2403" i="1" s="1"/>
  <c r="T2402" i="1"/>
  <c r="U2402" i="1" s="1"/>
  <c r="T2401" i="1"/>
  <c r="U2401" i="1" s="1"/>
  <c r="T2400" i="1"/>
  <c r="U2400" i="1" s="1"/>
  <c r="T2399" i="1"/>
  <c r="U2399" i="1" s="1"/>
  <c r="T2398" i="1"/>
  <c r="U2398" i="1" s="1"/>
  <c r="T2397" i="1"/>
  <c r="U2397" i="1" s="1"/>
  <c r="T2396" i="1"/>
  <c r="U2396" i="1" s="1"/>
  <c r="T2395" i="1"/>
  <c r="U2395" i="1" s="1"/>
  <c r="T2394" i="1"/>
  <c r="U2394" i="1" s="1"/>
  <c r="T2393" i="1"/>
  <c r="U2393" i="1" s="1"/>
  <c r="T2392" i="1"/>
  <c r="U2392" i="1" s="1"/>
  <c r="T2391" i="1"/>
  <c r="U2391" i="1" s="1"/>
  <c r="T2390" i="1"/>
  <c r="U2390" i="1" s="1"/>
  <c r="T2389" i="1"/>
  <c r="U2389" i="1" s="1"/>
  <c r="T2388" i="1"/>
  <c r="U2388" i="1" s="1"/>
  <c r="T2387" i="1"/>
  <c r="U2387" i="1" s="1"/>
  <c r="T2386" i="1"/>
  <c r="U2386" i="1" s="1"/>
  <c r="T2385" i="1"/>
  <c r="U2385" i="1" s="1"/>
  <c r="T2384" i="1"/>
  <c r="U2384" i="1" s="1"/>
  <c r="T2383" i="1"/>
  <c r="U2383" i="1" s="1"/>
  <c r="T2382" i="1"/>
  <c r="U2382" i="1" s="1"/>
  <c r="T2381" i="1"/>
  <c r="U2381" i="1" s="1"/>
  <c r="T2380" i="1"/>
  <c r="U2380" i="1" s="1"/>
  <c r="T2379" i="1"/>
  <c r="U2379" i="1" s="1"/>
  <c r="T2378" i="1"/>
  <c r="U2378" i="1" s="1"/>
  <c r="T2377" i="1"/>
  <c r="U2377" i="1" s="1"/>
  <c r="T2376" i="1"/>
  <c r="U2376" i="1" s="1"/>
  <c r="T2375" i="1"/>
  <c r="U2375" i="1" s="1"/>
  <c r="T2374" i="1"/>
  <c r="U2374" i="1" s="1"/>
  <c r="T2373" i="1"/>
  <c r="U2373" i="1" s="1"/>
  <c r="T2372" i="1"/>
  <c r="U2372" i="1" s="1"/>
  <c r="T2371" i="1"/>
  <c r="U2371" i="1" s="1"/>
  <c r="T2370" i="1"/>
  <c r="U2370" i="1" s="1"/>
  <c r="T2369" i="1"/>
  <c r="U2369" i="1" s="1"/>
  <c r="T2368" i="1"/>
  <c r="U2368" i="1" s="1"/>
  <c r="T2367" i="1"/>
  <c r="U2367" i="1" s="1"/>
  <c r="T2366" i="1"/>
  <c r="U2366" i="1" s="1"/>
  <c r="T2365" i="1"/>
  <c r="U2365" i="1" s="1"/>
  <c r="T2364" i="1"/>
  <c r="U2364" i="1" s="1"/>
  <c r="T2363" i="1"/>
  <c r="U2363" i="1" s="1"/>
  <c r="T2362" i="1"/>
  <c r="U2362" i="1" s="1"/>
  <c r="T2361" i="1"/>
  <c r="U2361" i="1" s="1"/>
  <c r="T2360" i="1"/>
  <c r="U2360" i="1" s="1"/>
  <c r="T2359" i="1"/>
  <c r="U2359" i="1" s="1"/>
  <c r="T2358" i="1"/>
  <c r="U2358" i="1" s="1"/>
  <c r="T2357" i="1"/>
  <c r="U2357" i="1" s="1"/>
  <c r="T2356" i="1"/>
  <c r="U2356" i="1" s="1"/>
  <c r="T2355" i="1"/>
  <c r="U2355" i="1" s="1"/>
  <c r="T2354" i="1"/>
  <c r="U2354" i="1" s="1"/>
  <c r="T2353" i="1"/>
  <c r="U2353" i="1" s="1"/>
  <c r="T2352" i="1"/>
  <c r="U2352" i="1" s="1"/>
  <c r="T2351" i="1"/>
  <c r="U2351" i="1" s="1"/>
  <c r="T2350" i="1"/>
  <c r="U2350" i="1" s="1"/>
  <c r="T2349" i="1"/>
  <c r="U2349" i="1" s="1"/>
  <c r="T2348" i="1"/>
  <c r="U2348" i="1" s="1"/>
  <c r="T2347" i="1"/>
  <c r="U2347" i="1" s="1"/>
  <c r="T2346" i="1"/>
  <c r="U2346" i="1" s="1"/>
  <c r="T2345" i="1"/>
  <c r="U2345" i="1" s="1"/>
  <c r="T2344" i="1"/>
  <c r="U2344" i="1" s="1"/>
  <c r="T2343" i="1"/>
  <c r="U2343" i="1" s="1"/>
  <c r="T2342" i="1"/>
  <c r="U2342" i="1" s="1"/>
  <c r="T2341" i="1"/>
  <c r="U2341" i="1" s="1"/>
  <c r="T2340" i="1"/>
  <c r="U2340" i="1" s="1"/>
  <c r="T2339" i="1"/>
  <c r="U2339" i="1" s="1"/>
  <c r="T2338" i="1"/>
  <c r="U2338" i="1" s="1"/>
  <c r="T2337" i="1"/>
  <c r="U2337" i="1" s="1"/>
  <c r="T2336" i="1"/>
  <c r="U2336" i="1" s="1"/>
  <c r="T2335" i="1"/>
  <c r="U2335" i="1" s="1"/>
  <c r="T2334" i="1"/>
  <c r="U2334" i="1" s="1"/>
  <c r="T2333" i="1"/>
  <c r="U2333" i="1" s="1"/>
  <c r="T2332" i="1"/>
  <c r="U2332" i="1" s="1"/>
  <c r="T2331" i="1"/>
  <c r="U2331" i="1" s="1"/>
  <c r="T2330" i="1"/>
  <c r="U2330" i="1" s="1"/>
  <c r="T2329" i="1"/>
  <c r="U2329" i="1" s="1"/>
  <c r="T2328" i="1"/>
  <c r="U2328" i="1" s="1"/>
  <c r="T2327" i="1"/>
  <c r="U2327" i="1" s="1"/>
  <c r="T2326" i="1"/>
  <c r="U2326" i="1" s="1"/>
  <c r="T2325" i="1"/>
  <c r="U2325" i="1" s="1"/>
  <c r="T2324" i="1"/>
  <c r="U2324" i="1" s="1"/>
  <c r="T2323" i="1"/>
  <c r="U2323" i="1" s="1"/>
  <c r="T2322" i="1"/>
  <c r="U2322" i="1" s="1"/>
  <c r="T2321" i="1"/>
  <c r="U2321" i="1" s="1"/>
  <c r="T2320" i="1"/>
  <c r="U2320" i="1" s="1"/>
  <c r="T2319" i="1"/>
  <c r="U2319" i="1" s="1"/>
  <c r="T2318" i="1"/>
  <c r="U2318" i="1" s="1"/>
  <c r="T2317" i="1"/>
  <c r="U2317" i="1" s="1"/>
  <c r="T2316" i="1"/>
  <c r="U2316" i="1" s="1"/>
  <c r="T2315" i="1"/>
  <c r="U2315" i="1" s="1"/>
  <c r="T2314" i="1"/>
  <c r="U2314" i="1" s="1"/>
  <c r="T2313" i="1"/>
  <c r="U2313" i="1" s="1"/>
  <c r="T2312" i="1"/>
  <c r="U2312" i="1" s="1"/>
  <c r="T2311" i="1"/>
  <c r="U2311" i="1" s="1"/>
  <c r="T2310" i="1"/>
  <c r="U2310" i="1" s="1"/>
  <c r="T2309" i="1"/>
  <c r="U2309" i="1" s="1"/>
  <c r="T2308" i="1"/>
  <c r="U2308" i="1" s="1"/>
  <c r="T2307" i="1"/>
  <c r="U2307" i="1" s="1"/>
  <c r="T2306" i="1"/>
  <c r="U2306" i="1" s="1"/>
  <c r="T2305" i="1"/>
  <c r="U2305" i="1" s="1"/>
  <c r="T2304" i="1"/>
  <c r="U2304" i="1" s="1"/>
  <c r="T2303" i="1"/>
  <c r="U2303" i="1" s="1"/>
  <c r="T2302" i="1"/>
  <c r="U2302" i="1" s="1"/>
  <c r="T2301" i="1"/>
  <c r="U2301" i="1" s="1"/>
  <c r="T2300" i="1"/>
  <c r="U2300" i="1" s="1"/>
  <c r="T2299" i="1"/>
  <c r="U2299" i="1" s="1"/>
  <c r="T2298" i="1"/>
  <c r="U2298" i="1" s="1"/>
  <c r="T2297" i="1"/>
  <c r="U2297" i="1" s="1"/>
  <c r="T2296" i="1"/>
  <c r="U2296" i="1" s="1"/>
  <c r="T2295" i="1"/>
  <c r="U2295" i="1" s="1"/>
  <c r="T2294" i="1"/>
  <c r="U2294" i="1" s="1"/>
  <c r="T2293" i="1"/>
  <c r="U2293" i="1" s="1"/>
  <c r="T2292" i="1"/>
  <c r="U2292" i="1" s="1"/>
  <c r="T2291" i="1"/>
  <c r="U2291" i="1" s="1"/>
  <c r="T2290" i="1"/>
  <c r="U2290" i="1" s="1"/>
  <c r="T2289" i="1"/>
  <c r="U2289" i="1" s="1"/>
  <c r="T2288" i="1"/>
  <c r="U2288" i="1" s="1"/>
  <c r="T2287" i="1"/>
  <c r="U2287" i="1" s="1"/>
  <c r="T2286" i="1"/>
  <c r="U2286" i="1" s="1"/>
  <c r="T2285" i="1"/>
  <c r="U2285" i="1" s="1"/>
  <c r="T2284" i="1"/>
  <c r="U2284" i="1" s="1"/>
  <c r="T2283" i="1"/>
  <c r="U2283" i="1" s="1"/>
  <c r="T2282" i="1"/>
  <c r="U2282" i="1" s="1"/>
  <c r="T2281" i="1"/>
  <c r="U2281" i="1" s="1"/>
  <c r="T2280" i="1"/>
  <c r="U2280" i="1" s="1"/>
  <c r="T2279" i="1"/>
  <c r="U2279" i="1" s="1"/>
  <c r="T2278" i="1"/>
  <c r="U2278" i="1" s="1"/>
  <c r="T2277" i="1"/>
  <c r="U2277" i="1" s="1"/>
  <c r="T2276" i="1"/>
  <c r="U2276" i="1" s="1"/>
  <c r="T2275" i="1"/>
  <c r="U2275" i="1" s="1"/>
  <c r="T2274" i="1"/>
  <c r="U2274" i="1" s="1"/>
  <c r="T2273" i="1"/>
  <c r="U2273" i="1" s="1"/>
  <c r="T2272" i="1"/>
  <c r="U2272" i="1" s="1"/>
  <c r="T2271" i="1"/>
  <c r="U2271" i="1" s="1"/>
  <c r="T2270" i="1"/>
  <c r="U2270" i="1" s="1"/>
  <c r="T2269" i="1"/>
  <c r="U2269" i="1" s="1"/>
  <c r="T2268" i="1"/>
  <c r="U2268" i="1" s="1"/>
  <c r="T2267" i="1"/>
  <c r="U2267" i="1" s="1"/>
  <c r="T2266" i="1"/>
  <c r="U2266" i="1" s="1"/>
  <c r="T2265" i="1"/>
  <c r="U2265" i="1" s="1"/>
  <c r="T2264" i="1"/>
  <c r="U2264" i="1" s="1"/>
  <c r="T2263" i="1"/>
  <c r="U2263" i="1" s="1"/>
  <c r="T2262" i="1"/>
  <c r="U2262" i="1" s="1"/>
  <c r="T2261" i="1"/>
  <c r="U2261" i="1" s="1"/>
  <c r="T2260" i="1"/>
  <c r="U2260" i="1" s="1"/>
  <c r="T2259" i="1"/>
  <c r="U2259" i="1" s="1"/>
  <c r="T2258" i="1"/>
  <c r="U2258" i="1" s="1"/>
  <c r="T2257" i="1"/>
  <c r="U2257" i="1" s="1"/>
  <c r="T2256" i="1"/>
  <c r="U2256" i="1" s="1"/>
  <c r="T2255" i="1"/>
  <c r="U2255" i="1" s="1"/>
  <c r="T2254" i="1"/>
  <c r="U2254" i="1" s="1"/>
  <c r="T2253" i="1"/>
  <c r="U2253" i="1" s="1"/>
  <c r="T2252" i="1"/>
  <c r="U2252" i="1" s="1"/>
  <c r="T2251" i="1"/>
  <c r="U2251" i="1" s="1"/>
  <c r="T2250" i="1"/>
  <c r="U2250" i="1" s="1"/>
  <c r="T2249" i="1"/>
  <c r="U2249" i="1" s="1"/>
  <c r="T2248" i="1"/>
  <c r="U2248" i="1" s="1"/>
  <c r="T2247" i="1"/>
  <c r="U2247" i="1" s="1"/>
  <c r="T2246" i="1"/>
  <c r="U2246" i="1" s="1"/>
  <c r="T2245" i="1"/>
  <c r="U2245" i="1" s="1"/>
  <c r="T2244" i="1"/>
  <c r="U2244" i="1" s="1"/>
  <c r="T2243" i="1"/>
  <c r="U2243" i="1" s="1"/>
  <c r="T2242" i="1"/>
  <c r="U2242" i="1" s="1"/>
  <c r="T2241" i="1"/>
  <c r="U2241" i="1" s="1"/>
  <c r="T2240" i="1"/>
  <c r="U2240" i="1" s="1"/>
  <c r="T2239" i="1"/>
  <c r="U2239" i="1" s="1"/>
  <c r="T2238" i="1"/>
  <c r="U2238" i="1" s="1"/>
  <c r="T2237" i="1"/>
  <c r="U2237" i="1" s="1"/>
  <c r="T2236" i="1"/>
  <c r="U2236" i="1" s="1"/>
  <c r="T2235" i="1"/>
  <c r="U2235" i="1" s="1"/>
  <c r="T2234" i="1"/>
  <c r="U2234" i="1" s="1"/>
  <c r="T2233" i="1"/>
  <c r="U2233" i="1" s="1"/>
  <c r="T2232" i="1"/>
  <c r="U2232" i="1" s="1"/>
  <c r="T2231" i="1"/>
  <c r="U2231" i="1" s="1"/>
  <c r="T2230" i="1"/>
  <c r="U2230" i="1" s="1"/>
  <c r="T2229" i="1"/>
  <c r="U2229" i="1" s="1"/>
  <c r="T2228" i="1"/>
  <c r="U2228" i="1" s="1"/>
  <c r="T2227" i="1"/>
  <c r="U2227" i="1" s="1"/>
  <c r="T2226" i="1"/>
  <c r="U2226" i="1" s="1"/>
  <c r="T2225" i="1"/>
  <c r="U2225" i="1" s="1"/>
  <c r="T2224" i="1"/>
  <c r="U2224" i="1" s="1"/>
  <c r="T2223" i="1"/>
  <c r="U2223" i="1" s="1"/>
  <c r="T2222" i="1"/>
  <c r="U2222" i="1" s="1"/>
  <c r="T2221" i="1"/>
  <c r="U2221" i="1" s="1"/>
  <c r="T2220" i="1"/>
  <c r="U2220" i="1" s="1"/>
  <c r="T2219" i="1"/>
  <c r="U2219" i="1" s="1"/>
  <c r="T2218" i="1"/>
  <c r="U2218" i="1" s="1"/>
  <c r="T2217" i="1"/>
  <c r="U2217" i="1" s="1"/>
  <c r="T2216" i="1"/>
  <c r="U2216" i="1" s="1"/>
  <c r="T2215" i="1"/>
  <c r="U2215" i="1" s="1"/>
  <c r="T2214" i="1"/>
  <c r="U2214" i="1" s="1"/>
  <c r="T2213" i="1"/>
  <c r="U2213" i="1" s="1"/>
  <c r="T2212" i="1"/>
  <c r="U2212" i="1" s="1"/>
  <c r="T2211" i="1"/>
  <c r="U2211" i="1" s="1"/>
  <c r="T2210" i="1"/>
  <c r="U2210" i="1" s="1"/>
  <c r="T2209" i="1"/>
  <c r="U2209" i="1" s="1"/>
  <c r="T2208" i="1"/>
  <c r="U2208" i="1" s="1"/>
  <c r="T2207" i="1"/>
  <c r="U2207" i="1" s="1"/>
  <c r="T2206" i="1"/>
  <c r="U2206" i="1" s="1"/>
  <c r="T2205" i="1"/>
  <c r="U2205" i="1" s="1"/>
  <c r="T2204" i="1"/>
  <c r="U2204" i="1" s="1"/>
  <c r="T2203" i="1"/>
  <c r="U2203" i="1" s="1"/>
  <c r="T2202" i="1"/>
  <c r="U2202" i="1" s="1"/>
  <c r="T2201" i="1"/>
  <c r="U2201" i="1" s="1"/>
  <c r="T2200" i="1"/>
  <c r="U2200" i="1" s="1"/>
  <c r="T2199" i="1"/>
  <c r="U2199" i="1" s="1"/>
  <c r="T2198" i="1"/>
  <c r="U2198" i="1" s="1"/>
  <c r="T2197" i="1"/>
  <c r="U2197" i="1" s="1"/>
  <c r="T2196" i="1"/>
  <c r="U2196" i="1" s="1"/>
  <c r="T2195" i="1"/>
  <c r="U2195" i="1" s="1"/>
  <c r="T2194" i="1"/>
  <c r="U2194" i="1" s="1"/>
  <c r="T2193" i="1"/>
  <c r="U2193" i="1" s="1"/>
  <c r="T2192" i="1"/>
  <c r="U2192" i="1" s="1"/>
  <c r="T2191" i="1"/>
  <c r="U2191" i="1" s="1"/>
  <c r="T2190" i="1"/>
  <c r="U2190" i="1" s="1"/>
  <c r="T2189" i="1"/>
  <c r="U2189" i="1" s="1"/>
  <c r="T2188" i="1"/>
  <c r="U2188" i="1" s="1"/>
  <c r="T2187" i="1"/>
  <c r="U2187" i="1" s="1"/>
  <c r="T2186" i="1"/>
  <c r="U2186" i="1" s="1"/>
  <c r="T2185" i="1"/>
  <c r="U2185" i="1" s="1"/>
  <c r="T2184" i="1"/>
  <c r="U2184" i="1" s="1"/>
  <c r="T2183" i="1"/>
  <c r="U2183" i="1" s="1"/>
  <c r="T2182" i="1"/>
  <c r="U2182" i="1" s="1"/>
  <c r="T2181" i="1"/>
  <c r="U2181" i="1" s="1"/>
  <c r="T2180" i="1"/>
  <c r="U2180" i="1" s="1"/>
  <c r="T2179" i="1"/>
  <c r="U2179" i="1" s="1"/>
  <c r="T2178" i="1"/>
  <c r="U2178" i="1" s="1"/>
  <c r="T2177" i="1"/>
  <c r="U2177" i="1" s="1"/>
  <c r="T2176" i="1"/>
  <c r="U2176" i="1" s="1"/>
  <c r="T2175" i="1"/>
  <c r="U2175" i="1" s="1"/>
  <c r="T2174" i="1"/>
  <c r="U2174" i="1" s="1"/>
  <c r="T2173" i="1"/>
  <c r="U2173" i="1" s="1"/>
  <c r="T2172" i="1"/>
  <c r="U2172" i="1" s="1"/>
  <c r="T2171" i="1"/>
  <c r="U2171" i="1" s="1"/>
  <c r="T2170" i="1"/>
  <c r="U2170" i="1" s="1"/>
  <c r="T2169" i="1"/>
  <c r="U2169" i="1" s="1"/>
  <c r="T2168" i="1"/>
  <c r="U2168" i="1" s="1"/>
  <c r="T2167" i="1"/>
  <c r="U2167" i="1" s="1"/>
  <c r="T2166" i="1"/>
  <c r="U2166" i="1" s="1"/>
  <c r="T2165" i="1"/>
  <c r="U2165" i="1" s="1"/>
  <c r="T2164" i="1"/>
  <c r="U2164" i="1" s="1"/>
  <c r="T2163" i="1"/>
  <c r="U2163" i="1" s="1"/>
  <c r="T2162" i="1"/>
  <c r="U2162" i="1" s="1"/>
  <c r="T2161" i="1"/>
  <c r="U2161" i="1" s="1"/>
  <c r="T2160" i="1"/>
  <c r="U2160" i="1" s="1"/>
  <c r="T2159" i="1"/>
  <c r="U2159" i="1" s="1"/>
  <c r="T2158" i="1"/>
  <c r="U2158" i="1" s="1"/>
  <c r="T2157" i="1"/>
  <c r="U2157" i="1" s="1"/>
  <c r="T2156" i="1"/>
  <c r="U2156" i="1" s="1"/>
  <c r="T2155" i="1"/>
  <c r="U2155" i="1" s="1"/>
  <c r="T2154" i="1"/>
  <c r="U2154" i="1" s="1"/>
  <c r="T2153" i="1"/>
  <c r="U2153" i="1" s="1"/>
  <c r="T2152" i="1"/>
  <c r="U2152" i="1" s="1"/>
  <c r="T2151" i="1"/>
  <c r="U2151" i="1" s="1"/>
  <c r="T2150" i="1"/>
  <c r="U2150" i="1" s="1"/>
  <c r="T2149" i="1"/>
  <c r="U2149" i="1" s="1"/>
  <c r="T2148" i="1"/>
  <c r="U2148" i="1" s="1"/>
  <c r="T2147" i="1"/>
  <c r="U2147" i="1" s="1"/>
  <c r="T2146" i="1"/>
  <c r="U2146" i="1" s="1"/>
  <c r="T2145" i="1"/>
  <c r="U2145" i="1" s="1"/>
  <c r="T2144" i="1"/>
  <c r="U2144" i="1" s="1"/>
  <c r="T2143" i="1"/>
  <c r="U2143" i="1" s="1"/>
  <c r="T2142" i="1"/>
  <c r="U2142" i="1" s="1"/>
  <c r="T2141" i="1"/>
  <c r="U2141" i="1" s="1"/>
  <c r="T2140" i="1"/>
  <c r="U2140" i="1" s="1"/>
  <c r="T2139" i="1"/>
  <c r="U2139" i="1" s="1"/>
  <c r="T2138" i="1"/>
  <c r="U2138" i="1" s="1"/>
  <c r="T2137" i="1"/>
  <c r="U2137" i="1" s="1"/>
  <c r="T2136" i="1"/>
  <c r="U2136" i="1" s="1"/>
  <c r="T2135" i="1"/>
  <c r="U2135" i="1" s="1"/>
  <c r="T2134" i="1"/>
  <c r="U2134" i="1" s="1"/>
  <c r="T2133" i="1"/>
  <c r="U2133" i="1" s="1"/>
  <c r="T2132" i="1"/>
  <c r="U2132" i="1" s="1"/>
  <c r="T2131" i="1"/>
  <c r="U2131" i="1" s="1"/>
  <c r="T2130" i="1"/>
  <c r="U2130" i="1" s="1"/>
  <c r="T2129" i="1"/>
  <c r="U2129" i="1" s="1"/>
  <c r="T2128" i="1"/>
  <c r="U2128" i="1" s="1"/>
  <c r="T2127" i="1"/>
  <c r="U2127" i="1" s="1"/>
  <c r="T2126" i="1"/>
  <c r="U2126" i="1" s="1"/>
  <c r="T2125" i="1"/>
  <c r="U2125" i="1" s="1"/>
  <c r="T2124" i="1"/>
  <c r="U2124" i="1" s="1"/>
  <c r="T2123" i="1"/>
  <c r="U2123" i="1" s="1"/>
  <c r="T2122" i="1"/>
  <c r="U2122" i="1" s="1"/>
  <c r="T2121" i="1"/>
  <c r="U2121" i="1" s="1"/>
  <c r="T2120" i="1"/>
  <c r="U2120" i="1" s="1"/>
  <c r="T2119" i="1"/>
  <c r="U2119" i="1" s="1"/>
  <c r="T2118" i="1"/>
  <c r="U2118" i="1" s="1"/>
  <c r="T2117" i="1"/>
  <c r="U2117" i="1" s="1"/>
  <c r="T2116" i="1"/>
  <c r="U2116" i="1" s="1"/>
  <c r="T2115" i="1"/>
  <c r="U2115" i="1" s="1"/>
  <c r="T2114" i="1"/>
  <c r="U2114" i="1" s="1"/>
  <c r="T2113" i="1"/>
  <c r="U2113" i="1" s="1"/>
  <c r="T2112" i="1"/>
  <c r="U2112" i="1" s="1"/>
  <c r="T2111" i="1"/>
  <c r="U2111" i="1" s="1"/>
  <c r="T2110" i="1"/>
  <c r="U2110" i="1" s="1"/>
  <c r="T2109" i="1"/>
  <c r="U2109" i="1" s="1"/>
  <c r="T2108" i="1"/>
  <c r="U2108" i="1" s="1"/>
  <c r="T2107" i="1"/>
  <c r="U2107" i="1" s="1"/>
  <c r="T2106" i="1"/>
  <c r="U2106" i="1" s="1"/>
  <c r="T2105" i="1"/>
  <c r="U2105" i="1" s="1"/>
  <c r="T2104" i="1"/>
  <c r="U2104" i="1" s="1"/>
  <c r="T2103" i="1"/>
  <c r="U2103" i="1" s="1"/>
  <c r="T2102" i="1"/>
  <c r="U2102" i="1" s="1"/>
  <c r="T2101" i="1"/>
  <c r="U2101" i="1" s="1"/>
  <c r="T2100" i="1"/>
  <c r="U2100" i="1" s="1"/>
  <c r="T2099" i="1"/>
  <c r="U2099" i="1" s="1"/>
  <c r="T2098" i="1"/>
  <c r="U2098" i="1" s="1"/>
  <c r="T2097" i="1"/>
  <c r="U2097" i="1" s="1"/>
  <c r="T2096" i="1"/>
  <c r="U2096" i="1" s="1"/>
  <c r="T2095" i="1"/>
  <c r="U2095" i="1" s="1"/>
  <c r="T2094" i="1"/>
  <c r="U2094" i="1" s="1"/>
  <c r="T2093" i="1"/>
  <c r="U2093" i="1" s="1"/>
  <c r="T2092" i="1"/>
  <c r="U2092" i="1" s="1"/>
  <c r="T2091" i="1"/>
  <c r="U2091" i="1" s="1"/>
  <c r="T2090" i="1"/>
  <c r="U2090" i="1" s="1"/>
  <c r="T2089" i="1"/>
  <c r="U2089" i="1" s="1"/>
  <c r="T2088" i="1"/>
  <c r="U2088" i="1" s="1"/>
  <c r="T2087" i="1"/>
  <c r="U2087" i="1" s="1"/>
  <c r="T2086" i="1"/>
  <c r="U2086" i="1" s="1"/>
  <c r="T2085" i="1"/>
  <c r="U2085" i="1" s="1"/>
  <c r="T2084" i="1"/>
  <c r="U2084" i="1" s="1"/>
  <c r="T2083" i="1"/>
  <c r="U2083" i="1" s="1"/>
  <c r="T2082" i="1"/>
  <c r="U2082" i="1" s="1"/>
  <c r="T2081" i="1"/>
  <c r="U2081" i="1" s="1"/>
  <c r="T2080" i="1"/>
  <c r="U2080" i="1" s="1"/>
  <c r="T2079" i="1"/>
  <c r="U2079" i="1" s="1"/>
  <c r="T2078" i="1"/>
  <c r="U2078" i="1" s="1"/>
  <c r="T2077" i="1"/>
  <c r="U2077" i="1" s="1"/>
  <c r="T2076" i="1"/>
  <c r="U2076" i="1" s="1"/>
  <c r="T2075" i="1"/>
  <c r="U2075" i="1" s="1"/>
  <c r="T2074" i="1"/>
  <c r="U2074" i="1" s="1"/>
  <c r="T2073" i="1"/>
  <c r="U2073" i="1" s="1"/>
  <c r="T2072" i="1"/>
  <c r="U2072" i="1" s="1"/>
  <c r="T2071" i="1"/>
  <c r="U2071" i="1" s="1"/>
  <c r="T2070" i="1"/>
  <c r="U2070" i="1" s="1"/>
  <c r="T2069" i="1"/>
  <c r="U2069" i="1" s="1"/>
  <c r="T2068" i="1"/>
  <c r="U2068" i="1" s="1"/>
  <c r="T2067" i="1"/>
  <c r="U2067" i="1" s="1"/>
  <c r="T2066" i="1"/>
  <c r="U2066" i="1" s="1"/>
  <c r="T2065" i="1"/>
  <c r="U2065" i="1" s="1"/>
  <c r="T2064" i="1"/>
  <c r="U2064" i="1" s="1"/>
  <c r="T2063" i="1"/>
  <c r="U2063" i="1" s="1"/>
  <c r="T2062" i="1"/>
  <c r="U2062" i="1" s="1"/>
  <c r="T2061" i="1"/>
  <c r="U2061" i="1" s="1"/>
  <c r="T2060" i="1"/>
  <c r="U2060" i="1" s="1"/>
  <c r="T2059" i="1"/>
  <c r="U2059" i="1" s="1"/>
  <c r="T2058" i="1"/>
  <c r="U2058" i="1" s="1"/>
  <c r="T2057" i="1"/>
  <c r="U2057" i="1" s="1"/>
  <c r="T2056" i="1"/>
  <c r="U2056" i="1" s="1"/>
  <c r="T2055" i="1"/>
  <c r="U2055" i="1" s="1"/>
  <c r="T2054" i="1"/>
  <c r="U2054" i="1" s="1"/>
  <c r="T2053" i="1"/>
  <c r="U2053" i="1" s="1"/>
  <c r="T2052" i="1"/>
  <c r="U2052" i="1" s="1"/>
  <c r="T2051" i="1"/>
  <c r="U2051" i="1" s="1"/>
  <c r="T2050" i="1"/>
  <c r="U2050" i="1" s="1"/>
  <c r="T2049" i="1"/>
  <c r="U2049" i="1" s="1"/>
  <c r="T2048" i="1"/>
  <c r="U2048" i="1" s="1"/>
  <c r="T2047" i="1"/>
  <c r="U2047" i="1" s="1"/>
  <c r="T2046" i="1"/>
  <c r="U2046" i="1" s="1"/>
  <c r="T2045" i="1"/>
  <c r="U2045" i="1" s="1"/>
  <c r="T2044" i="1"/>
  <c r="U2044" i="1" s="1"/>
  <c r="T2043" i="1"/>
  <c r="U2043" i="1" s="1"/>
  <c r="T2042" i="1"/>
  <c r="U2042" i="1" s="1"/>
  <c r="T2041" i="1"/>
  <c r="U2041" i="1" s="1"/>
  <c r="T2040" i="1"/>
  <c r="U2040" i="1" s="1"/>
  <c r="T2039" i="1"/>
  <c r="U2039" i="1" s="1"/>
  <c r="T2038" i="1"/>
  <c r="U2038" i="1" s="1"/>
  <c r="T2037" i="1"/>
  <c r="U2037" i="1" s="1"/>
  <c r="T2036" i="1"/>
  <c r="U2036" i="1" s="1"/>
  <c r="T2035" i="1"/>
  <c r="U2035" i="1" s="1"/>
  <c r="T2034" i="1"/>
  <c r="U2034" i="1" s="1"/>
  <c r="T2033" i="1"/>
  <c r="U2033" i="1" s="1"/>
  <c r="T2032" i="1"/>
  <c r="U2032" i="1" s="1"/>
  <c r="T2031" i="1"/>
  <c r="U2031" i="1" s="1"/>
  <c r="T2030" i="1"/>
  <c r="U2030" i="1" s="1"/>
  <c r="T2029" i="1"/>
  <c r="U2029" i="1" s="1"/>
  <c r="T2028" i="1"/>
  <c r="U2028" i="1" s="1"/>
  <c r="T2027" i="1"/>
  <c r="U2027" i="1" s="1"/>
  <c r="T2026" i="1"/>
  <c r="U2026" i="1" s="1"/>
  <c r="T2025" i="1"/>
  <c r="U2025" i="1" s="1"/>
  <c r="T2024" i="1"/>
  <c r="U2024" i="1" s="1"/>
  <c r="T2023" i="1"/>
  <c r="U2023" i="1" s="1"/>
  <c r="T2022" i="1"/>
  <c r="U2022" i="1" s="1"/>
  <c r="T2021" i="1"/>
  <c r="U2021" i="1" s="1"/>
  <c r="T2020" i="1"/>
  <c r="U2020" i="1" s="1"/>
  <c r="T2019" i="1"/>
  <c r="U2019" i="1" s="1"/>
  <c r="T2018" i="1"/>
  <c r="U2018" i="1" s="1"/>
  <c r="T2017" i="1"/>
  <c r="U2017" i="1" s="1"/>
  <c r="T2016" i="1"/>
  <c r="U2016" i="1" s="1"/>
  <c r="T2015" i="1"/>
  <c r="U2015" i="1" s="1"/>
  <c r="T2014" i="1"/>
  <c r="U2014" i="1" s="1"/>
  <c r="T2013" i="1"/>
  <c r="U2013" i="1" s="1"/>
  <c r="T2012" i="1"/>
  <c r="U2012" i="1" s="1"/>
  <c r="T2011" i="1"/>
  <c r="U2011" i="1" s="1"/>
  <c r="T2010" i="1"/>
  <c r="U2010" i="1" s="1"/>
  <c r="T2009" i="1"/>
  <c r="U2009" i="1" s="1"/>
  <c r="T2008" i="1"/>
  <c r="U2008" i="1" s="1"/>
  <c r="T2007" i="1"/>
  <c r="U2007" i="1" s="1"/>
  <c r="T2006" i="1"/>
  <c r="U2006" i="1" s="1"/>
  <c r="T2005" i="1"/>
  <c r="U2005" i="1" s="1"/>
  <c r="T2004" i="1"/>
  <c r="U2004" i="1" s="1"/>
  <c r="T2003" i="1"/>
  <c r="U2003" i="1" s="1"/>
  <c r="T2002" i="1"/>
  <c r="U2002" i="1" s="1"/>
  <c r="T2001" i="1"/>
  <c r="U2001" i="1" s="1"/>
  <c r="T2000" i="1"/>
  <c r="U2000" i="1" s="1"/>
  <c r="T1999" i="1"/>
  <c r="U1999" i="1" s="1"/>
  <c r="T1998" i="1"/>
  <c r="U1998" i="1" s="1"/>
  <c r="T1997" i="1"/>
  <c r="U1997" i="1" s="1"/>
  <c r="T1996" i="1"/>
  <c r="U1996" i="1" s="1"/>
  <c r="T1995" i="1"/>
  <c r="U1995" i="1" s="1"/>
  <c r="T1994" i="1"/>
  <c r="U1994" i="1" s="1"/>
  <c r="T1993" i="1"/>
  <c r="U1993" i="1" s="1"/>
  <c r="T1992" i="1"/>
  <c r="U1992" i="1" s="1"/>
  <c r="T1991" i="1"/>
  <c r="U1991" i="1" s="1"/>
  <c r="T1990" i="1"/>
  <c r="U1990" i="1" s="1"/>
  <c r="T1989" i="1"/>
  <c r="U1989" i="1" s="1"/>
  <c r="T1988" i="1"/>
  <c r="U1988" i="1" s="1"/>
  <c r="T1987" i="1"/>
  <c r="U1987" i="1" s="1"/>
  <c r="T1986" i="1"/>
  <c r="U1986" i="1" s="1"/>
  <c r="T1985" i="1"/>
  <c r="U1985" i="1" s="1"/>
  <c r="T1984" i="1"/>
  <c r="U1984" i="1" s="1"/>
  <c r="T1983" i="1"/>
  <c r="U1983" i="1" s="1"/>
  <c r="T1982" i="1"/>
  <c r="U1982" i="1" s="1"/>
  <c r="T1981" i="1"/>
  <c r="U1981" i="1" s="1"/>
  <c r="T1980" i="1"/>
  <c r="U1980" i="1" s="1"/>
  <c r="T1979" i="1"/>
  <c r="U1979" i="1" s="1"/>
  <c r="T1978" i="1"/>
  <c r="U1978" i="1" s="1"/>
  <c r="T1977" i="1"/>
  <c r="U1977" i="1" s="1"/>
  <c r="T1976" i="1"/>
  <c r="U1976" i="1" s="1"/>
  <c r="T1975" i="1"/>
  <c r="U1975" i="1" s="1"/>
  <c r="T1974" i="1"/>
  <c r="U1974" i="1" s="1"/>
  <c r="T1973" i="1"/>
  <c r="U1973" i="1" s="1"/>
  <c r="T1972" i="1"/>
  <c r="U1972" i="1" s="1"/>
  <c r="T1971" i="1"/>
  <c r="U1971" i="1" s="1"/>
  <c r="T1970" i="1"/>
  <c r="U1970" i="1" s="1"/>
  <c r="T1969" i="1"/>
  <c r="U1969" i="1" s="1"/>
  <c r="T1968" i="1"/>
  <c r="U1968" i="1" s="1"/>
  <c r="T1967" i="1"/>
  <c r="U1967" i="1" s="1"/>
  <c r="T1966" i="1"/>
  <c r="U1966" i="1" s="1"/>
  <c r="T1965" i="1"/>
  <c r="U1965" i="1" s="1"/>
  <c r="T1964" i="1"/>
  <c r="U1964" i="1" s="1"/>
  <c r="T1963" i="1"/>
  <c r="U1963" i="1" s="1"/>
  <c r="T1962" i="1"/>
  <c r="U1962" i="1" s="1"/>
  <c r="T1961" i="1"/>
  <c r="U1961" i="1" s="1"/>
  <c r="T1960" i="1"/>
  <c r="U1960" i="1" s="1"/>
  <c r="T1959" i="1"/>
  <c r="U1959" i="1" s="1"/>
  <c r="T1958" i="1"/>
  <c r="U1958" i="1" s="1"/>
  <c r="T1957" i="1"/>
  <c r="U1957" i="1" s="1"/>
  <c r="T1956" i="1"/>
  <c r="U1956" i="1" s="1"/>
  <c r="T1955" i="1"/>
  <c r="U1955" i="1" s="1"/>
  <c r="T1954" i="1"/>
  <c r="U1954" i="1" s="1"/>
  <c r="T1953" i="1"/>
  <c r="U1953" i="1" s="1"/>
  <c r="T1952" i="1"/>
  <c r="U1952" i="1" s="1"/>
  <c r="T1951" i="1"/>
  <c r="U1951" i="1" s="1"/>
  <c r="T1950" i="1"/>
  <c r="U1950" i="1" s="1"/>
  <c r="T1949" i="1"/>
  <c r="U1949" i="1" s="1"/>
  <c r="T1948" i="1"/>
  <c r="U1948" i="1" s="1"/>
  <c r="T1947" i="1"/>
  <c r="U1947" i="1" s="1"/>
  <c r="T1946" i="1"/>
  <c r="U1946" i="1" s="1"/>
  <c r="T1945" i="1"/>
  <c r="U1945" i="1" s="1"/>
  <c r="T1944" i="1"/>
  <c r="U1944" i="1" s="1"/>
  <c r="T1943" i="1"/>
  <c r="U1943" i="1" s="1"/>
  <c r="T1942" i="1"/>
  <c r="U1942" i="1" s="1"/>
  <c r="T1941" i="1"/>
  <c r="U1941" i="1" s="1"/>
  <c r="T1940" i="1"/>
  <c r="U1940" i="1" s="1"/>
  <c r="T1939" i="1"/>
  <c r="U1939" i="1" s="1"/>
  <c r="T1938" i="1"/>
  <c r="U1938" i="1" s="1"/>
  <c r="T1937" i="1"/>
  <c r="U1937" i="1" s="1"/>
  <c r="T1936" i="1"/>
  <c r="U1936" i="1" s="1"/>
  <c r="T1935" i="1"/>
  <c r="U1935" i="1" s="1"/>
  <c r="T1934" i="1"/>
  <c r="U1934" i="1" s="1"/>
  <c r="T1933" i="1"/>
  <c r="U1933" i="1" s="1"/>
  <c r="T1932" i="1"/>
  <c r="U1932" i="1" s="1"/>
  <c r="T1931" i="1"/>
  <c r="U1931" i="1" s="1"/>
  <c r="T1930" i="1"/>
  <c r="U1930" i="1" s="1"/>
  <c r="T1929" i="1"/>
  <c r="U1929" i="1" s="1"/>
  <c r="T1928" i="1"/>
  <c r="U1928" i="1" s="1"/>
  <c r="T1927" i="1"/>
  <c r="U1927" i="1" s="1"/>
  <c r="T1926" i="1"/>
  <c r="U1926" i="1" s="1"/>
  <c r="T1925" i="1"/>
  <c r="U1925" i="1" s="1"/>
  <c r="T1924" i="1"/>
  <c r="U1924" i="1" s="1"/>
  <c r="T1923" i="1"/>
  <c r="U1923" i="1" s="1"/>
  <c r="T1922" i="1"/>
  <c r="U1922" i="1" s="1"/>
  <c r="T1921" i="1"/>
  <c r="U1921" i="1" s="1"/>
  <c r="T1920" i="1"/>
  <c r="U1920" i="1" s="1"/>
  <c r="T1919" i="1"/>
  <c r="U1919" i="1" s="1"/>
  <c r="T1918" i="1"/>
  <c r="U1918" i="1" s="1"/>
  <c r="T1917" i="1"/>
  <c r="U1917" i="1" s="1"/>
  <c r="T1916" i="1"/>
  <c r="U1916" i="1" s="1"/>
  <c r="T1915" i="1"/>
  <c r="U1915" i="1" s="1"/>
  <c r="T1914" i="1"/>
  <c r="U1914" i="1" s="1"/>
  <c r="T1913" i="1"/>
  <c r="U1913" i="1" s="1"/>
  <c r="T1912" i="1"/>
  <c r="U1912" i="1" s="1"/>
  <c r="T1911" i="1"/>
  <c r="U1911" i="1" s="1"/>
  <c r="T1910" i="1"/>
  <c r="U1910" i="1" s="1"/>
  <c r="T1909" i="1"/>
  <c r="U1909" i="1" s="1"/>
  <c r="T1908" i="1"/>
  <c r="U1908" i="1" s="1"/>
  <c r="T1907" i="1"/>
  <c r="U1907" i="1" s="1"/>
  <c r="T1906" i="1"/>
  <c r="U1906" i="1" s="1"/>
  <c r="T1905" i="1"/>
  <c r="U1905" i="1" s="1"/>
  <c r="T1904" i="1"/>
  <c r="U1904" i="1" s="1"/>
  <c r="T1903" i="1"/>
  <c r="U1903" i="1" s="1"/>
  <c r="T1902" i="1"/>
  <c r="U1902" i="1" s="1"/>
  <c r="T1901" i="1"/>
  <c r="U1901" i="1" s="1"/>
  <c r="T1900" i="1"/>
  <c r="U1900" i="1" s="1"/>
  <c r="T1899" i="1"/>
  <c r="U1899" i="1" s="1"/>
  <c r="T1898" i="1"/>
  <c r="U1898" i="1" s="1"/>
  <c r="T1897" i="1"/>
  <c r="U1897" i="1" s="1"/>
  <c r="T1896" i="1"/>
  <c r="U1896" i="1" s="1"/>
  <c r="T1895" i="1"/>
  <c r="U1895" i="1" s="1"/>
  <c r="T1894" i="1"/>
  <c r="U1894" i="1" s="1"/>
  <c r="T1893" i="1"/>
  <c r="U1893" i="1" s="1"/>
  <c r="T1892" i="1"/>
  <c r="U1892" i="1" s="1"/>
  <c r="T1891" i="1"/>
  <c r="U1891" i="1" s="1"/>
  <c r="T1890" i="1"/>
  <c r="U1890" i="1" s="1"/>
  <c r="T1889" i="1"/>
  <c r="U1889" i="1" s="1"/>
  <c r="T1888" i="1"/>
  <c r="U1888" i="1" s="1"/>
  <c r="T1887" i="1"/>
  <c r="U1887" i="1" s="1"/>
  <c r="T1886" i="1"/>
  <c r="U1886" i="1" s="1"/>
  <c r="T1885" i="1"/>
  <c r="U1885" i="1" s="1"/>
  <c r="T1884" i="1"/>
  <c r="U1884" i="1" s="1"/>
  <c r="T1883" i="1"/>
  <c r="U1883" i="1" s="1"/>
  <c r="T1882" i="1"/>
  <c r="U1882" i="1" s="1"/>
  <c r="T1881" i="1"/>
  <c r="U1881" i="1" s="1"/>
  <c r="T1880" i="1"/>
  <c r="U1880" i="1" s="1"/>
  <c r="T1879" i="1"/>
  <c r="U1879" i="1" s="1"/>
  <c r="T1878" i="1"/>
  <c r="U1878" i="1" s="1"/>
  <c r="T1877" i="1"/>
  <c r="U1877" i="1" s="1"/>
  <c r="T1876" i="1"/>
  <c r="U1876" i="1" s="1"/>
  <c r="T1875" i="1"/>
  <c r="U1875" i="1" s="1"/>
  <c r="T1874" i="1"/>
  <c r="U1874" i="1" s="1"/>
  <c r="T1873" i="1"/>
  <c r="U1873" i="1" s="1"/>
  <c r="T1872" i="1"/>
  <c r="U1872" i="1" s="1"/>
  <c r="T1871" i="1"/>
  <c r="U1871" i="1" s="1"/>
  <c r="T1870" i="1"/>
  <c r="U1870" i="1" s="1"/>
  <c r="T1869" i="1"/>
  <c r="U1869" i="1" s="1"/>
  <c r="T1868" i="1"/>
  <c r="U1868" i="1" s="1"/>
  <c r="T1867" i="1"/>
  <c r="U1867" i="1" s="1"/>
  <c r="T1866" i="1"/>
  <c r="U1866" i="1" s="1"/>
  <c r="T1865" i="1"/>
  <c r="U1865" i="1" s="1"/>
  <c r="T1864" i="1"/>
  <c r="U1864" i="1" s="1"/>
  <c r="T1863" i="1"/>
  <c r="U1863" i="1" s="1"/>
  <c r="T1862" i="1"/>
  <c r="U1862" i="1" s="1"/>
  <c r="T1861" i="1"/>
  <c r="U1861" i="1" s="1"/>
  <c r="T1860" i="1"/>
  <c r="U1860" i="1" s="1"/>
  <c r="T1859" i="1"/>
  <c r="U1859" i="1" s="1"/>
  <c r="T1858" i="1"/>
  <c r="U1858" i="1" s="1"/>
  <c r="T1857" i="1"/>
  <c r="U1857" i="1" s="1"/>
  <c r="T1856" i="1"/>
  <c r="U1856" i="1" s="1"/>
  <c r="T1855" i="1"/>
  <c r="U1855" i="1" s="1"/>
  <c r="T1854" i="1"/>
  <c r="U1854" i="1" s="1"/>
  <c r="T1853" i="1"/>
  <c r="U1853" i="1" s="1"/>
  <c r="T1852" i="1"/>
  <c r="U1852" i="1" s="1"/>
  <c r="T1851" i="1"/>
  <c r="U1851" i="1" s="1"/>
  <c r="T1850" i="1"/>
  <c r="U1850" i="1" s="1"/>
  <c r="T1849" i="1"/>
  <c r="U1849" i="1" s="1"/>
  <c r="T1848" i="1"/>
  <c r="U1848" i="1" s="1"/>
  <c r="T1847" i="1"/>
  <c r="U1847" i="1" s="1"/>
  <c r="T1846" i="1"/>
  <c r="U1846" i="1" s="1"/>
  <c r="T1845" i="1"/>
  <c r="U1845" i="1" s="1"/>
  <c r="T1844" i="1"/>
  <c r="U1844" i="1" s="1"/>
  <c r="T1843" i="1"/>
  <c r="U1843" i="1" s="1"/>
  <c r="T1842" i="1"/>
  <c r="U1842" i="1" s="1"/>
  <c r="T1841" i="1"/>
  <c r="U1841" i="1" s="1"/>
  <c r="T1840" i="1"/>
  <c r="U1840" i="1" s="1"/>
  <c r="T1839" i="1"/>
  <c r="U1839" i="1" s="1"/>
  <c r="T1838" i="1"/>
  <c r="U1838" i="1" s="1"/>
  <c r="T1837" i="1"/>
  <c r="U1837" i="1" s="1"/>
  <c r="T1836" i="1"/>
  <c r="U1836" i="1" s="1"/>
  <c r="T1835" i="1"/>
  <c r="U1835" i="1" s="1"/>
  <c r="T1834" i="1"/>
  <c r="U1834" i="1" s="1"/>
  <c r="T1833" i="1"/>
  <c r="U1833" i="1" s="1"/>
  <c r="T1832" i="1"/>
  <c r="U1832" i="1" s="1"/>
  <c r="T1831" i="1"/>
  <c r="U1831" i="1" s="1"/>
  <c r="T1830" i="1"/>
  <c r="U1830" i="1" s="1"/>
  <c r="T1829" i="1"/>
  <c r="U1829" i="1" s="1"/>
  <c r="T1828" i="1"/>
  <c r="U1828" i="1" s="1"/>
  <c r="T1827" i="1"/>
  <c r="U1827" i="1" s="1"/>
  <c r="T1826" i="1"/>
  <c r="U1826" i="1" s="1"/>
  <c r="T1825" i="1"/>
  <c r="U1825" i="1" s="1"/>
  <c r="T1824" i="1"/>
  <c r="U1824" i="1" s="1"/>
  <c r="T1823" i="1"/>
  <c r="U1823" i="1" s="1"/>
  <c r="T1822" i="1"/>
  <c r="U1822" i="1" s="1"/>
  <c r="T1821" i="1"/>
  <c r="U1821" i="1" s="1"/>
  <c r="T1820" i="1"/>
  <c r="U1820" i="1" s="1"/>
  <c r="T1819" i="1"/>
  <c r="U1819" i="1" s="1"/>
  <c r="T1818" i="1"/>
  <c r="U1818" i="1" s="1"/>
  <c r="T1817" i="1"/>
  <c r="U1817" i="1" s="1"/>
  <c r="T1816" i="1"/>
  <c r="U1816" i="1" s="1"/>
  <c r="T1815" i="1"/>
  <c r="U1815" i="1" s="1"/>
  <c r="T1814" i="1"/>
  <c r="U1814" i="1" s="1"/>
  <c r="T1813" i="1"/>
  <c r="U1813" i="1" s="1"/>
  <c r="T1812" i="1"/>
  <c r="U1812" i="1" s="1"/>
  <c r="T1811" i="1"/>
  <c r="U1811" i="1" s="1"/>
  <c r="T1810" i="1"/>
  <c r="U1810" i="1" s="1"/>
  <c r="T1809" i="1"/>
  <c r="U1809" i="1" s="1"/>
  <c r="T1808" i="1"/>
  <c r="U1808" i="1" s="1"/>
  <c r="T1807" i="1"/>
  <c r="U1807" i="1" s="1"/>
  <c r="T1806" i="1"/>
  <c r="U1806" i="1" s="1"/>
  <c r="T1805" i="1"/>
  <c r="U1805" i="1" s="1"/>
  <c r="T1804" i="1"/>
  <c r="U1804" i="1" s="1"/>
  <c r="T1803" i="1"/>
  <c r="U1803" i="1" s="1"/>
  <c r="T1802" i="1"/>
  <c r="U1802" i="1" s="1"/>
  <c r="T1801" i="1"/>
  <c r="U1801" i="1" s="1"/>
  <c r="T1800" i="1"/>
  <c r="U1800" i="1" s="1"/>
  <c r="T1799" i="1"/>
  <c r="U1799" i="1" s="1"/>
  <c r="T1798" i="1"/>
  <c r="U1798" i="1" s="1"/>
  <c r="T1797" i="1"/>
  <c r="U1797" i="1" s="1"/>
  <c r="T1796" i="1"/>
  <c r="U1796" i="1" s="1"/>
  <c r="T1795" i="1"/>
  <c r="U1795" i="1" s="1"/>
  <c r="T1794" i="1"/>
  <c r="U1794" i="1" s="1"/>
  <c r="T1793" i="1"/>
  <c r="U1793" i="1" s="1"/>
  <c r="T1792" i="1"/>
  <c r="U1792" i="1" s="1"/>
  <c r="T1791" i="1"/>
  <c r="U1791" i="1" s="1"/>
  <c r="T1790" i="1"/>
  <c r="U1790" i="1" s="1"/>
  <c r="T1789" i="1"/>
  <c r="U1789" i="1" s="1"/>
  <c r="T1788" i="1"/>
  <c r="U1788" i="1" s="1"/>
  <c r="T1787" i="1"/>
  <c r="U1787" i="1" s="1"/>
  <c r="T1786" i="1"/>
  <c r="U1786" i="1" s="1"/>
  <c r="T1785" i="1"/>
  <c r="U1785" i="1" s="1"/>
  <c r="T1784" i="1"/>
  <c r="U1784" i="1" s="1"/>
  <c r="T1783" i="1"/>
  <c r="U1783" i="1" s="1"/>
  <c r="T1782" i="1"/>
  <c r="U1782" i="1" s="1"/>
  <c r="T1781" i="1"/>
  <c r="U1781" i="1" s="1"/>
  <c r="T1780" i="1"/>
  <c r="U1780" i="1" s="1"/>
  <c r="T1779" i="1"/>
  <c r="U1779" i="1" s="1"/>
  <c r="T1778" i="1"/>
  <c r="U1778" i="1" s="1"/>
  <c r="T1777" i="1"/>
  <c r="U1777" i="1" s="1"/>
  <c r="T1776" i="1"/>
  <c r="U1776" i="1" s="1"/>
  <c r="T1775" i="1"/>
  <c r="U1775" i="1" s="1"/>
  <c r="T1774" i="1"/>
  <c r="U1774" i="1" s="1"/>
  <c r="T1773" i="1"/>
  <c r="U1773" i="1" s="1"/>
  <c r="T1772" i="1"/>
  <c r="U1772" i="1" s="1"/>
  <c r="T1771" i="1"/>
  <c r="U1771" i="1" s="1"/>
  <c r="T1770" i="1"/>
  <c r="U1770" i="1" s="1"/>
  <c r="T1769" i="1"/>
  <c r="U1769" i="1" s="1"/>
  <c r="T1768" i="1"/>
  <c r="U1768" i="1" s="1"/>
  <c r="T1767" i="1"/>
  <c r="U1767" i="1" s="1"/>
  <c r="T1766" i="1"/>
  <c r="U1766" i="1" s="1"/>
  <c r="T1765" i="1"/>
  <c r="U1765" i="1" s="1"/>
  <c r="T1764" i="1"/>
  <c r="U1764" i="1" s="1"/>
  <c r="T1763" i="1"/>
  <c r="U1763" i="1" s="1"/>
  <c r="T1762" i="1"/>
  <c r="U1762" i="1" s="1"/>
  <c r="T1761" i="1"/>
  <c r="U1761" i="1" s="1"/>
  <c r="T1760" i="1"/>
  <c r="U1760" i="1" s="1"/>
  <c r="T1759" i="1"/>
  <c r="U1759" i="1" s="1"/>
  <c r="T1758" i="1"/>
  <c r="U1758" i="1" s="1"/>
  <c r="T1757" i="1"/>
  <c r="U1757" i="1" s="1"/>
  <c r="T1756" i="1"/>
  <c r="U1756" i="1" s="1"/>
  <c r="T1755" i="1"/>
  <c r="U1755" i="1" s="1"/>
  <c r="T1754" i="1"/>
  <c r="U1754" i="1" s="1"/>
  <c r="T1753" i="1"/>
  <c r="U1753" i="1" s="1"/>
  <c r="T1752" i="1"/>
  <c r="U1752" i="1" s="1"/>
  <c r="T1751" i="1"/>
  <c r="U1751" i="1" s="1"/>
  <c r="T1750" i="1"/>
  <c r="U1750" i="1" s="1"/>
  <c r="T1749" i="1"/>
  <c r="U1749" i="1" s="1"/>
  <c r="T1748" i="1"/>
  <c r="U1748" i="1" s="1"/>
  <c r="T1747" i="1"/>
  <c r="U1747" i="1" s="1"/>
  <c r="T1746" i="1"/>
  <c r="U1746" i="1" s="1"/>
  <c r="T1745" i="1"/>
  <c r="U1745" i="1" s="1"/>
  <c r="T1744" i="1"/>
  <c r="U1744" i="1" s="1"/>
  <c r="T1743" i="1"/>
  <c r="U1743" i="1" s="1"/>
  <c r="T1742" i="1"/>
  <c r="U1742" i="1" s="1"/>
  <c r="T1741" i="1"/>
  <c r="U1741" i="1" s="1"/>
  <c r="T1740" i="1"/>
  <c r="U1740" i="1" s="1"/>
  <c r="T1739" i="1"/>
  <c r="U1739" i="1" s="1"/>
  <c r="T1738" i="1"/>
  <c r="U1738" i="1" s="1"/>
  <c r="T1737" i="1"/>
  <c r="U1737" i="1" s="1"/>
  <c r="T1736" i="1"/>
  <c r="U1736" i="1" s="1"/>
  <c r="T1735" i="1"/>
  <c r="U1735" i="1" s="1"/>
  <c r="T1734" i="1"/>
  <c r="U1734" i="1" s="1"/>
  <c r="T1733" i="1"/>
  <c r="U1733" i="1" s="1"/>
  <c r="T1732" i="1"/>
  <c r="U1732" i="1" s="1"/>
  <c r="T1731" i="1"/>
  <c r="U1731" i="1" s="1"/>
  <c r="T1730" i="1"/>
  <c r="U1730" i="1" s="1"/>
  <c r="T1729" i="1"/>
  <c r="U1729" i="1" s="1"/>
  <c r="T1728" i="1"/>
  <c r="U1728" i="1" s="1"/>
  <c r="T1727" i="1"/>
  <c r="U1727" i="1" s="1"/>
  <c r="T1726" i="1"/>
  <c r="U1726" i="1" s="1"/>
  <c r="T1725" i="1"/>
  <c r="U1725" i="1" s="1"/>
  <c r="T1724" i="1"/>
  <c r="U1724" i="1" s="1"/>
  <c r="T1723" i="1"/>
  <c r="U1723" i="1" s="1"/>
  <c r="T1722" i="1"/>
  <c r="U1722" i="1" s="1"/>
  <c r="T1721" i="1"/>
  <c r="U1721" i="1" s="1"/>
  <c r="T1720" i="1"/>
  <c r="U1720" i="1" s="1"/>
  <c r="T1719" i="1"/>
  <c r="U1719" i="1" s="1"/>
  <c r="T1718" i="1"/>
  <c r="U1718" i="1" s="1"/>
  <c r="T1717" i="1"/>
  <c r="U1717" i="1" s="1"/>
  <c r="T1716" i="1"/>
  <c r="U1716" i="1" s="1"/>
  <c r="T1715" i="1"/>
  <c r="U1715" i="1" s="1"/>
  <c r="T1714" i="1"/>
  <c r="U1714" i="1" s="1"/>
  <c r="T1713" i="1"/>
  <c r="U1713" i="1" s="1"/>
  <c r="T1712" i="1"/>
  <c r="U1712" i="1" s="1"/>
  <c r="T1711" i="1"/>
  <c r="U1711" i="1" s="1"/>
  <c r="T1710" i="1"/>
  <c r="U1710" i="1" s="1"/>
  <c r="T1709" i="1"/>
  <c r="U1709" i="1" s="1"/>
  <c r="T1708" i="1"/>
  <c r="U1708" i="1" s="1"/>
  <c r="T1707" i="1"/>
  <c r="U1707" i="1" s="1"/>
  <c r="T1706" i="1"/>
  <c r="U1706" i="1" s="1"/>
  <c r="T1705" i="1"/>
  <c r="U1705" i="1" s="1"/>
  <c r="T1704" i="1"/>
  <c r="U1704" i="1" s="1"/>
  <c r="T1703" i="1"/>
  <c r="U1703" i="1" s="1"/>
  <c r="T1702" i="1"/>
  <c r="U1702" i="1" s="1"/>
  <c r="T1701" i="1"/>
  <c r="U1701" i="1" s="1"/>
  <c r="T1700" i="1"/>
  <c r="U1700" i="1" s="1"/>
  <c r="T1699" i="1"/>
  <c r="U1699" i="1" s="1"/>
  <c r="T1698" i="1"/>
  <c r="U1698" i="1" s="1"/>
  <c r="T1697" i="1"/>
  <c r="U1697" i="1" s="1"/>
  <c r="T1696" i="1"/>
  <c r="U1696" i="1" s="1"/>
  <c r="T1695" i="1"/>
  <c r="U1695" i="1" s="1"/>
  <c r="T1694" i="1"/>
  <c r="U1694" i="1" s="1"/>
  <c r="T1693" i="1"/>
  <c r="U1693" i="1" s="1"/>
  <c r="T1692" i="1"/>
  <c r="U1692" i="1" s="1"/>
  <c r="T1691" i="1"/>
  <c r="U1691" i="1" s="1"/>
  <c r="T1690" i="1"/>
  <c r="U1690" i="1" s="1"/>
  <c r="T1689" i="1"/>
  <c r="U1689" i="1" s="1"/>
  <c r="T1688" i="1"/>
  <c r="U1688" i="1" s="1"/>
  <c r="T1687" i="1"/>
  <c r="U1687" i="1" s="1"/>
  <c r="T1686" i="1"/>
  <c r="U1686" i="1" s="1"/>
  <c r="T1685" i="1"/>
  <c r="U1685" i="1" s="1"/>
  <c r="T1684" i="1"/>
  <c r="U1684" i="1" s="1"/>
  <c r="T1683" i="1"/>
  <c r="U1683" i="1" s="1"/>
  <c r="T1682" i="1"/>
  <c r="U1682" i="1" s="1"/>
  <c r="T1681" i="1"/>
  <c r="U1681" i="1" s="1"/>
  <c r="T1680" i="1"/>
  <c r="U1680" i="1" s="1"/>
  <c r="T1679" i="1"/>
  <c r="U1679" i="1" s="1"/>
  <c r="T1678" i="1"/>
  <c r="U1678" i="1" s="1"/>
  <c r="T1677" i="1"/>
  <c r="U1677" i="1" s="1"/>
  <c r="T1676" i="1"/>
  <c r="U1676" i="1" s="1"/>
  <c r="T1675" i="1"/>
  <c r="U1675" i="1" s="1"/>
  <c r="T1674" i="1"/>
  <c r="U1674" i="1" s="1"/>
  <c r="T1673" i="1"/>
  <c r="U1673" i="1" s="1"/>
  <c r="T1672" i="1"/>
  <c r="U1672" i="1" s="1"/>
  <c r="T1671" i="1"/>
  <c r="U1671" i="1" s="1"/>
  <c r="T1670" i="1"/>
  <c r="U1670" i="1" s="1"/>
  <c r="T1669" i="1"/>
  <c r="U1669" i="1" s="1"/>
  <c r="T1668" i="1"/>
  <c r="U1668" i="1" s="1"/>
  <c r="T1667" i="1"/>
  <c r="U1667" i="1" s="1"/>
  <c r="T1666" i="1"/>
  <c r="U1666" i="1" s="1"/>
  <c r="T1665" i="1"/>
  <c r="U1665" i="1" s="1"/>
  <c r="T1664" i="1"/>
  <c r="U1664" i="1" s="1"/>
  <c r="T1663" i="1"/>
  <c r="U1663" i="1" s="1"/>
  <c r="T1662" i="1"/>
  <c r="U1662" i="1" s="1"/>
  <c r="T1661" i="1"/>
  <c r="U1661" i="1" s="1"/>
  <c r="T1660" i="1"/>
  <c r="U1660" i="1" s="1"/>
  <c r="T1659" i="1"/>
  <c r="U1659" i="1" s="1"/>
  <c r="T1658" i="1"/>
  <c r="U1658" i="1" s="1"/>
  <c r="T1657" i="1"/>
  <c r="U1657" i="1" s="1"/>
  <c r="T1656" i="1"/>
  <c r="U1656" i="1" s="1"/>
  <c r="T1655" i="1"/>
  <c r="U1655" i="1" s="1"/>
  <c r="T1654" i="1"/>
  <c r="U1654" i="1" s="1"/>
  <c r="T1653" i="1"/>
  <c r="U1653" i="1" s="1"/>
  <c r="T1652" i="1"/>
  <c r="U1652" i="1" s="1"/>
  <c r="T1651" i="1"/>
  <c r="U1651" i="1" s="1"/>
  <c r="T1650" i="1"/>
  <c r="U1650" i="1" s="1"/>
  <c r="T1649" i="1"/>
  <c r="U1649" i="1" s="1"/>
  <c r="T1648" i="1"/>
  <c r="U1648" i="1" s="1"/>
  <c r="T1647" i="1"/>
  <c r="U1647" i="1" s="1"/>
  <c r="T1646" i="1"/>
  <c r="U1646" i="1" s="1"/>
  <c r="T1645" i="1"/>
  <c r="U1645" i="1" s="1"/>
  <c r="T1644" i="1"/>
  <c r="U1644" i="1" s="1"/>
  <c r="T1643" i="1"/>
  <c r="U1643" i="1" s="1"/>
  <c r="T1642" i="1"/>
  <c r="U1642" i="1" s="1"/>
  <c r="T1641" i="1"/>
  <c r="U1641" i="1" s="1"/>
  <c r="T1640" i="1"/>
  <c r="U1640" i="1" s="1"/>
  <c r="T1639" i="1"/>
  <c r="U1639" i="1" s="1"/>
  <c r="T1638" i="1"/>
  <c r="U1638" i="1" s="1"/>
  <c r="T1637" i="1"/>
  <c r="U1637" i="1" s="1"/>
  <c r="T1636" i="1"/>
  <c r="U1636" i="1" s="1"/>
  <c r="T1635" i="1"/>
  <c r="U1635" i="1" s="1"/>
  <c r="T1634" i="1"/>
  <c r="U1634" i="1" s="1"/>
  <c r="T1633" i="1"/>
  <c r="U1633" i="1" s="1"/>
  <c r="T1632" i="1"/>
  <c r="U1632" i="1" s="1"/>
  <c r="T1631" i="1"/>
  <c r="U1631" i="1" s="1"/>
  <c r="T1630" i="1"/>
  <c r="U1630" i="1" s="1"/>
  <c r="T1629" i="1"/>
  <c r="U1629" i="1" s="1"/>
  <c r="T1628" i="1"/>
  <c r="U1628" i="1" s="1"/>
  <c r="T1627" i="1"/>
  <c r="U1627" i="1" s="1"/>
  <c r="T1626" i="1"/>
  <c r="U1626" i="1" s="1"/>
  <c r="T1625" i="1"/>
  <c r="U1625" i="1" s="1"/>
  <c r="T1624" i="1"/>
  <c r="U1624" i="1" s="1"/>
  <c r="T1623" i="1"/>
  <c r="U1623" i="1" s="1"/>
  <c r="T1622" i="1"/>
  <c r="U1622" i="1" s="1"/>
  <c r="T1621" i="1"/>
  <c r="U1621" i="1" s="1"/>
  <c r="T1620" i="1"/>
  <c r="U1620" i="1" s="1"/>
  <c r="T1619" i="1"/>
  <c r="U1619" i="1" s="1"/>
  <c r="T1618" i="1"/>
  <c r="U1618" i="1" s="1"/>
  <c r="T1617" i="1"/>
  <c r="U1617" i="1" s="1"/>
  <c r="T1616" i="1"/>
  <c r="U1616" i="1" s="1"/>
  <c r="T1615" i="1"/>
  <c r="U1615" i="1" s="1"/>
  <c r="T1614" i="1"/>
  <c r="U1614" i="1" s="1"/>
  <c r="T1613" i="1"/>
  <c r="U1613" i="1" s="1"/>
  <c r="T1612" i="1"/>
  <c r="U1612" i="1" s="1"/>
  <c r="T1611" i="1"/>
  <c r="U1611" i="1" s="1"/>
  <c r="T1610" i="1"/>
  <c r="U1610" i="1" s="1"/>
  <c r="T1609" i="1"/>
  <c r="U1609" i="1" s="1"/>
  <c r="T1608" i="1"/>
  <c r="U1608" i="1" s="1"/>
  <c r="T1607" i="1"/>
  <c r="U1607" i="1" s="1"/>
  <c r="T1606" i="1"/>
  <c r="U1606" i="1" s="1"/>
  <c r="T1605" i="1"/>
  <c r="U1605" i="1" s="1"/>
  <c r="T1604" i="1"/>
  <c r="U1604" i="1" s="1"/>
  <c r="T1603" i="1"/>
  <c r="U1603" i="1" s="1"/>
  <c r="T1602" i="1"/>
  <c r="U1602" i="1" s="1"/>
  <c r="T1601" i="1"/>
  <c r="U1601" i="1" s="1"/>
  <c r="T1600" i="1"/>
  <c r="U1600" i="1" s="1"/>
  <c r="T1599" i="1"/>
  <c r="U1599" i="1" s="1"/>
  <c r="T1598" i="1"/>
  <c r="U1598" i="1" s="1"/>
  <c r="T1597" i="1"/>
  <c r="U1597" i="1" s="1"/>
  <c r="T1596" i="1"/>
  <c r="U1596" i="1" s="1"/>
  <c r="T1595" i="1"/>
  <c r="U1595" i="1" s="1"/>
  <c r="T1594" i="1"/>
  <c r="U1594" i="1" s="1"/>
  <c r="T1593" i="1"/>
  <c r="U1593" i="1" s="1"/>
  <c r="T1592" i="1"/>
  <c r="U1592" i="1" s="1"/>
  <c r="T1591" i="1"/>
  <c r="U1591" i="1" s="1"/>
  <c r="T1590" i="1"/>
  <c r="U1590" i="1" s="1"/>
  <c r="T1589" i="1"/>
  <c r="U1589" i="1" s="1"/>
  <c r="T1588" i="1"/>
  <c r="U1588" i="1" s="1"/>
  <c r="T1587" i="1"/>
  <c r="U1587" i="1" s="1"/>
  <c r="T1586" i="1"/>
  <c r="U1586" i="1" s="1"/>
  <c r="T1585" i="1"/>
  <c r="U1585" i="1" s="1"/>
  <c r="T1584" i="1"/>
  <c r="U1584" i="1" s="1"/>
  <c r="T1583" i="1"/>
  <c r="U1583" i="1" s="1"/>
  <c r="T1582" i="1"/>
  <c r="U1582" i="1" s="1"/>
  <c r="T1581" i="1"/>
  <c r="U1581" i="1" s="1"/>
  <c r="T1580" i="1"/>
  <c r="U1580" i="1" s="1"/>
  <c r="T1579" i="1"/>
  <c r="U1579" i="1" s="1"/>
  <c r="T1578" i="1"/>
  <c r="U1578" i="1" s="1"/>
  <c r="T1577" i="1"/>
  <c r="U1577" i="1" s="1"/>
  <c r="T1576" i="1"/>
  <c r="U1576" i="1" s="1"/>
  <c r="T1575" i="1"/>
  <c r="U1575" i="1" s="1"/>
  <c r="T1574" i="1"/>
  <c r="U1574" i="1" s="1"/>
  <c r="T1573" i="1"/>
  <c r="U1573" i="1" s="1"/>
  <c r="T1572" i="1"/>
  <c r="U1572" i="1" s="1"/>
  <c r="T1571" i="1"/>
  <c r="U1571" i="1" s="1"/>
  <c r="T1570" i="1"/>
  <c r="U1570" i="1" s="1"/>
  <c r="T1569" i="1"/>
  <c r="U1569" i="1" s="1"/>
  <c r="T1568" i="1"/>
  <c r="U1568" i="1" s="1"/>
  <c r="T1567" i="1"/>
  <c r="U1567" i="1" s="1"/>
  <c r="T1566" i="1"/>
  <c r="U1566" i="1" s="1"/>
  <c r="T1565" i="1"/>
  <c r="U1565" i="1" s="1"/>
  <c r="T1564" i="1"/>
  <c r="U1564" i="1" s="1"/>
  <c r="T1563" i="1"/>
  <c r="U1563" i="1" s="1"/>
  <c r="T1562" i="1"/>
  <c r="U1562" i="1" s="1"/>
  <c r="T1561" i="1"/>
  <c r="U1561" i="1" s="1"/>
  <c r="T1560" i="1"/>
  <c r="U1560" i="1" s="1"/>
  <c r="T1559" i="1"/>
  <c r="U1559" i="1" s="1"/>
  <c r="T1558" i="1"/>
  <c r="U1558" i="1" s="1"/>
  <c r="T1557" i="1"/>
  <c r="U1557" i="1" s="1"/>
  <c r="T1556" i="1"/>
  <c r="U1556" i="1" s="1"/>
  <c r="T1555" i="1"/>
  <c r="U1555" i="1" s="1"/>
  <c r="T1554" i="1"/>
  <c r="U1554" i="1" s="1"/>
  <c r="T1553" i="1"/>
  <c r="U1553" i="1" s="1"/>
  <c r="T1552" i="1"/>
  <c r="U1552" i="1" s="1"/>
  <c r="T1551" i="1"/>
  <c r="U1551" i="1" s="1"/>
  <c r="T1550" i="1"/>
  <c r="U1550" i="1" s="1"/>
  <c r="T1549" i="1"/>
  <c r="U1549" i="1" s="1"/>
  <c r="T1548" i="1"/>
  <c r="U1548" i="1" s="1"/>
  <c r="T1547" i="1"/>
  <c r="U1547" i="1" s="1"/>
  <c r="T1546" i="1"/>
  <c r="U1546" i="1" s="1"/>
  <c r="T1545" i="1"/>
  <c r="U1545" i="1" s="1"/>
  <c r="T1544" i="1"/>
  <c r="U1544" i="1" s="1"/>
  <c r="T1543" i="1"/>
  <c r="U1543" i="1" s="1"/>
  <c r="T1542" i="1"/>
  <c r="U1542" i="1" s="1"/>
  <c r="T1541" i="1"/>
  <c r="U1541" i="1" s="1"/>
  <c r="T1540" i="1"/>
  <c r="U1540" i="1" s="1"/>
  <c r="T1539" i="1"/>
  <c r="U1539" i="1" s="1"/>
  <c r="T1538" i="1"/>
  <c r="U1538" i="1" s="1"/>
  <c r="T1537" i="1"/>
  <c r="U1537" i="1" s="1"/>
  <c r="T1536" i="1"/>
  <c r="U1536" i="1" s="1"/>
  <c r="T1535" i="1"/>
  <c r="U1535" i="1" s="1"/>
  <c r="T1534" i="1"/>
  <c r="U1534" i="1" s="1"/>
  <c r="T1533" i="1"/>
  <c r="U1533" i="1" s="1"/>
  <c r="T1532" i="1"/>
  <c r="U1532" i="1" s="1"/>
  <c r="T1531" i="1"/>
  <c r="U1531" i="1" s="1"/>
  <c r="T1530" i="1"/>
  <c r="U1530" i="1" s="1"/>
  <c r="T1529" i="1"/>
  <c r="U1529" i="1" s="1"/>
  <c r="T1528" i="1"/>
  <c r="U1528" i="1" s="1"/>
  <c r="T1527" i="1"/>
  <c r="U1527" i="1" s="1"/>
  <c r="T1526" i="1"/>
  <c r="U1526" i="1" s="1"/>
  <c r="T1525" i="1"/>
  <c r="U1525" i="1" s="1"/>
  <c r="T1524" i="1"/>
  <c r="U1524" i="1" s="1"/>
  <c r="T1523" i="1"/>
  <c r="U1523" i="1" s="1"/>
  <c r="T1522" i="1"/>
  <c r="U1522" i="1" s="1"/>
  <c r="T1521" i="1"/>
  <c r="U1521" i="1" s="1"/>
  <c r="T1520" i="1"/>
  <c r="U1520" i="1" s="1"/>
  <c r="T1519" i="1"/>
  <c r="U1519" i="1" s="1"/>
  <c r="T1518" i="1"/>
  <c r="U1518" i="1" s="1"/>
  <c r="T1517" i="1"/>
  <c r="U1517" i="1" s="1"/>
  <c r="T1516" i="1"/>
  <c r="U1516" i="1" s="1"/>
  <c r="T1515" i="1"/>
  <c r="U1515" i="1" s="1"/>
  <c r="T1514" i="1"/>
  <c r="U1514" i="1" s="1"/>
  <c r="T1513" i="1"/>
  <c r="U1513" i="1" s="1"/>
  <c r="T1512" i="1"/>
  <c r="U1512" i="1" s="1"/>
  <c r="T1511" i="1"/>
  <c r="U1511" i="1" s="1"/>
  <c r="T1510" i="1"/>
  <c r="U1510" i="1" s="1"/>
  <c r="T1509" i="1"/>
  <c r="U1509" i="1" s="1"/>
  <c r="T1508" i="1"/>
  <c r="U1508" i="1" s="1"/>
  <c r="T1507" i="1"/>
  <c r="U1507" i="1" s="1"/>
  <c r="T1506" i="1"/>
  <c r="U1506" i="1" s="1"/>
  <c r="T1505" i="1"/>
  <c r="U1505" i="1" s="1"/>
  <c r="T1504" i="1"/>
  <c r="U1504" i="1" s="1"/>
  <c r="T1503" i="1"/>
  <c r="U1503" i="1" s="1"/>
  <c r="T1502" i="1"/>
  <c r="U1502" i="1" s="1"/>
  <c r="T1501" i="1"/>
  <c r="U1501" i="1" s="1"/>
  <c r="T1500" i="1"/>
  <c r="U1500" i="1" s="1"/>
  <c r="T1499" i="1"/>
  <c r="U1499" i="1" s="1"/>
  <c r="T1498" i="1"/>
  <c r="U1498" i="1" s="1"/>
  <c r="T1497" i="1"/>
  <c r="U1497" i="1" s="1"/>
  <c r="T1496" i="1"/>
  <c r="U1496" i="1" s="1"/>
  <c r="T1495" i="1"/>
  <c r="U1495" i="1" s="1"/>
  <c r="T1494" i="1"/>
  <c r="U1494" i="1" s="1"/>
  <c r="T1493" i="1"/>
  <c r="U1493" i="1" s="1"/>
  <c r="T1492" i="1"/>
  <c r="U1492" i="1" s="1"/>
  <c r="T1491" i="1"/>
  <c r="U1491" i="1" s="1"/>
  <c r="T1490" i="1"/>
  <c r="U1490" i="1" s="1"/>
  <c r="T1489" i="1"/>
  <c r="U1489" i="1" s="1"/>
  <c r="T1488" i="1"/>
  <c r="U1488" i="1" s="1"/>
  <c r="T1487" i="1"/>
  <c r="U1487" i="1" s="1"/>
  <c r="T1486" i="1"/>
  <c r="U1486" i="1" s="1"/>
  <c r="T1485" i="1"/>
  <c r="U1485" i="1" s="1"/>
  <c r="T1484" i="1"/>
  <c r="U1484" i="1" s="1"/>
  <c r="T1483" i="1"/>
  <c r="U1483" i="1" s="1"/>
  <c r="T1482" i="1"/>
  <c r="U1482" i="1" s="1"/>
  <c r="T1481" i="1"/>
  <c r="U1481" i="1" s="1"/>
  <c r="T1480" i="1"/>
  <c r="U1480" i="1" s="1"/>
  <c r="T1479" i="1"/>
  <c r="U1479" i="1" s="1"/>
  <c r="T1478" i="1"/>
  <c r="U1478" i="1" s="1"/>
  <c r="T1477" i="1"/>
  <c r="U1477" i="1" s="1"/>
  <c r="T1476" i="1"/>
  <c r="U1476" i="1" s="1"/>
  <c r="T1475" i="1"/>
  <c r="U1475" i="1" s="1"/>
  <c r="T1474" i="1"/>
  <c r="U1474" i="1" s="1"/>
  <c r="T1473" i="1"/>
  <c r="U1473" i="1" s="1"/>
  <c r="T1472" i="1"/>
  <c r="U1472" i="1" s="1"/>
  <c r="T1471" i="1"/>
  <c r="U1471" i="1" s="1"/>
  <c r="T1470" i="1"/>
  <c r="U1470" i="1" s="1"/>
  <c r="T1469" i="1"/>
  <c r="U1469" i="1" s="1"/>
  <c r="T1468" i="1"/>
  <c r="U1468" i="1" s="1"/>
  <c r="T1467" i="1"/>
  <c r="U1467" i="1" s="1"/>
  <c r="T1466" i="1"/>
  <c r="U1466" i="1" s="1"/>
  <c r="T1465" i="1"/>
  <c r="U1465" i="1" s="1"/>
  <c r="T1464" i="1"/>
  <c r="U1464" i="1" s="1"/>
  <c r="T1463" i="1"/>
  <c r="U1463" i="1" s="1"/>
  <c r="T1462" i="1"/>
  <c r="U1462" i="1" s="1"/>
  <c r="T1461" i="1"/>
  <c r="U1461" i="1" s="1"/>
  <c r="T1460" i="1"/>
  <c r="U1460" i="1" s="1"/>
  <c r="T1459" i="1"/>
  <c r="U1459" i="1" s="1"/>
  <c r="T1458" i="1"/>
  <c r="U1458" i="1" s="1"/>
  <c r="T1457" i="1"/>
  <c r="U1457" i="1" s="1"/>
  <c r="T1456" i="1"/>
  <c r="U1456" i="1" s="1"/>
  <c r="T1455" i="1"/>
  <c r="U1455" i="1" s="1"/>
  <c r="T1454" i="1"/>
  <c r="U1454" i="1" s="1"/>
  <c r="T1453" i="1"/>
  <c r="U1453" i="1" s="1"/>
  <c r="T1452" i="1"/>
  <c r="U1452" i="1" s="1"/>
  <c r="T1451" i="1"/>
  <c r="U1451" i="1" s="1"/>
  <c r="T1450" i="1"/>
  <c r="U1450" i="1" s="1"/>
  <c r="T1449" i="1"/>
  <c r="U1449" i="1" s="1"/>
  <c r="T1448" i="1"/>
  <c r="U1448" i="1" s="1"/>
  <c r="T1447" i="1"/>
  <c r="U1447" i="1" s="1"/>
  <c r="T1446" i="1"/>
  <c r="U1446" i="1" s="1"/>
  <c r="T1445" i="1"/>
  <c r="U1445" i="1" s="1"/>
  <c r="T1444" i="1"/>
  <c r="U1444" i="1" s="1"/>
  <c r="T1443" i="1"/>
  <c r="U1443" i="1" s="1"/>
  <c r="T1442" i="1"/>
  <c r="U1442" i="1" s="1"/>
  <c r="T1441" i="1"/>
  <c r="U1441" i="1" s="1"/>
  <c r="T1440" i="1"/>
  <c r="U1440" i="1" s="1"/>
  <c r="T1439" i="1"/>
  <c r="U1439" i="1" s="1"/>
  <c r="T1438" i="1"/>
  <c r="U1438" i="1" s="1"/>
  <c r="T1437" i="1"/>
  <c r="U1437" i="1" s="1"/>
  <c r="T1436" i="1"/>
  <c r="U1436" i="1" s="1"/>
  <c r="T1435" i="1"/>
  <c r="U1435" i="1" s="1"/>
  <c r="T1434" i="1"/>
  <c r="U1434" i="1" s="1"/>
  <c r="T1433" i="1"/>
  <c r="U1433" i="1" s="1"/>
  <c r="T1432" i="1"/>
  <c r="U1432" i="1" s="1"/>
  <c r="T1431" i="1"/>
  <c r="U1431" i="1" s="1"/>
  <c r="T1430" i="1"/>
  <c r="U1430" i="1" s="1"/>
  <c r="T1429" i="1"/>
  <c r="U1429" i="1" s="1"/>
  <c r="T1428" i="1"/>
  <c r="U1428" i="1" s="1"/>
  <c r="T1427" i="1"/>
  <c r="U1427" i="1" s="1"/>
  <c r="T1426" i="1"/>
  <c r="U1426" i="1" s="1"/>
  <c r="T1425" i="1"/>
  <c r="U1425" i="1" s="1"/>
  <c r="T1424" i="1"/>
  <c r="U1424" i="1" s="1"/>
  <c r="T1423" i="1"/>
  <c r="U1423" i="1" s="1"/>
  <c r="T1422" i="1"/>
  <c r="U1422" i="1" s="1"/>
  <c r="T1421" i="1"/>
  <c r="U1421" i="1" s="1"/>
  <c r="T1420" i="1"/>
  <c r="U1420" i="1" s="1"/>
  <c r="T1419" i="1"/>
  <c r="U1419" i="1" s="1"/>
  <c r="T1418" i="1"/>
  <c r="U1418" i="1" s="1"/>
  <c r="T1417" i="1"/>
  <c r="U1417" i="1" s="1"/>
  <c r="T1416" i="1"/>
  <c r="U1416" i="1" s="1"/>
  <c r="T1415" i="1"/>
  <c r="U1415" i="1" s="1"/>
  <c r="T1414" i="1"/>
  <c r="U1414" i="1" s="1"/>
  <c r="T1413" i="1"/>
  <c r="U1413" i="1" s="1"/>
  <c r="T1412" i="1"/>
  <c r="U1412" i="1" s="1"/>
  <c r="T1411" i="1"/>
  <c r="U1411" i="1" s="1"/>
  <c r="T1410" i="1"/>
  <c r="U1410" i="1" s="1"/>
  <c r="T1409" i="1"/>
  <c r="U1409" i="1" s="1"/>
  <c r="T1408" i="1"/>
  <c r="U1408" i="1" s="1"/>
  <c r="T1407" i="1"/>
  <c r="U1407" i="1" s="1"/>
  <c r="T1406" i="1"/>
  <c r="U1406" i="1" s="1"/>
  <c r="T1405" i="1"/>
  <c r="U1405" i="1" s="1"/>
  <c r="T1404" i="1"/>
  <c r="U1404" i="1" s="1"/>
  <c r="T1403" i="1"/>
  <c r="U1403" i="1" s="1"/>
  <c r="T1402" i="1"/>
  <c r="U1402" i="1" s="1"/>
  <c r="T1401" i="1"/>
  <c r="U1401" i="1" s="1"/>
  <c r="T1400" i="1"/>
  <c r="U1400" i="1" s="1"/>
  <c r="T1399" i="1"/>
  <c r="U1399" i="1" s="1"/>
  <c r="T1398" i="1"/>
  <c r="U1398" i="1" s="1"/>
  <c r="T1397" i="1"/>
  <c r="U1397" i="1" s="1"/>
  <c r="T1396" i="1"/>
  <c r="U1396" i="1" s="1"/>
  <c r="T1395" i="1"/>
  <c r="U1395" i="1" s="1"/>
  <c r="T1394" i="1"/>
  <c r="U1394" i="1" s="1"/>
  <c r="T1393" i="1"/>
  <c r="U1393" i="1" s="1"/>
  <c r="T1392" i="1"/>
  <c r="U1392" i="1" s="1"/>
  <c r="T1391" i="1"/>
  <c r="U1391" i="1" s="1"/>
  <c r="T1390" i="1"/>
  <c r="U1390" i="1" s="1"/>
  <c r="T1389" i="1"/>
  <c r="U1389" i="1" s="1"/>
  <c r="T1388" i="1"/>
  <c r="U1388" i="1" s="1"/>
  <c r="T1387" i="1"/>
  <c r="U1387" i="1" s="1"/>
  <c r="T1386" i="1"/>
  <c r="U1386" i="1" s="1"/>
  <c r="T1385" i="1"/>
  <c r="U1385" i="1" s="1"/>
  <c r="T1384" i="1"/>
  <c r="U1384" i="1" s="1"/>
  <c r="T1383" i="1"/>
  <c r="U1383" i="1" s="1"/>
  <c r="T1382" i="1"/>
  <c r="U1382" i="1" s="1"/>
  <c r="T1381" i="1"/>
  <c r="U1381" i="1" s="1"/>
  <c r="T1380" i="1"/>
  <c r="U1380" i="1" s="1"/>
  <c r="T1379" i="1"/>
  <c r="U1379" i="1" s="1"/>
  <c r="T1378" i="1"/>
  <c r="U1378" i="1" s="1"/>
  <c r="T1377" i="1"/>
  <c r="U1377" i="1" s="1"/>
  <c r="T1376" i="1"/>
  <c r="U1376" i="1" s="1"/>
  <c r="T1375" i="1"/>
  <c r="U1375" i="1" s="1"/>
  <c r="T1374" i="1"/>
  <c r="U1374" i="1" s="1"/>
  <c r="T1373" i="1"/>
  <c r="U1373" i="1" s="1"/>
  <c r="T1372" i="1"/>
  <c r="U1372" i="1" s="1"/>
  <c r="T1371" i="1"/>
  <c r="U1371" i="1" s="1"/>
  <c r="T1370" i="1"/>
  <c r="U1370" i="1" s="1"/>
  <c r="T1369" i="1"/>
  <c r="U1369" i="1" s="1"/>
  <c r="T1368" i="1"/>
  <c r="U1368" i="1" s="1"/>
  <c r="T1367" i="1"/>
  <c r="U1367" i="1" s="1"/>
  <c r="T1366" i="1"/>
  <c r="U1366" i="1" s="1"/>
  <c r="T1365" i="1"/>
  <c r="U1365" i="1" s="1"/>
  <c r="T1364" i="1"/>
  <c r="U1364" i="1" s="1"/>
  <c r="T1363" i="1"/>
  <c r="U1363" i="1" s="1"/>
  <c r="T1362" i="1"/>
  <c r="U1362" i="1" s="1"/>
  <c r="T1361" i="1"/>
  <c r="U1361" i="1" s="1"/>
  <c r="T1360" i="1"/>
  <c r="U1360" i="1" s="1"/>
  <c r="T1359" i="1"/>
  <c r="U1359" i="1" s="1"/>
  <c r="T1358" i="1"/>
  <c r="U1358" i="1" s="1"/>
  <c r="T1357" i="1"/>
  <c r="U1357" i="1" s="1"/>
  <c r="T1356" i="1"/>
  <c r="U1356" i="1" s="1"/>
  <c r="T1355" i="1"/>
  <c r="U1355" i="1" s="1"/>
  <c r="T1354" i="1"/>
  <c r="U1354" i="1" s="1"/>
  <c r="T1353" i="1"/>
  <c r="U1353" i="1" s="1"/>
  <c r="T1352" i="1"/>
  <c r="U1352" i="1" s="1"/>
  <c r="T1351" i="1"/>
  <c r="U1351" i="1" s="1"/>
  <c r="T1350" i="1"/>
  <c r="U1350" i="1" s="1"/>
  <c r="T1349" i="1"/>
  <c r="U1349" i="1" s="1"/>
  <c r="T1348" i="1"/>
  <c r="U1348" i="1" s="1"/>
  <c r="T1347" i="1"/>
  <c r="U1347" i="1" s="1"/>
  <c r="T1346" i="1"/>
  <c r="U1346" i="1" s="1"/>
  <c r="T1345" i="1"/>
  <c r="U1345" i="1" s="1"/>
  <c r="T1344" i="1"/>
  <c r="U1344" i="1" s="1"/>
  <c r="T1343" i="1"/>
  <c r="U1343" i="1" s="1"/>
  <c r="T1342" i="1"/>
  <c r="U1342" i="1" s="1"/>
  <c r="T1341" i="1"/>
  <c r="U1341" i="1" s="1"/>
  <c r="T1340" i="1"/>
  <c r="U1340" i="1" s="1"/>
  <c r="T1339" i="1"/>
  <c r="U1339" i="1" s="1"/>
  <c r="T1338" i="1"/>
  <c r="U1338" i="1" s="1"/>
  <c r="T1337" i="1"/>
  <c r="U1337" i="1" s="1"/>
  <c r="T1336" i="1"/>
  <c r="U1336" i="1" s="1"/>
  <c r="T1335" i="1"/>
  <c r="U1335" i="1" s="1"/>
  <c r="T1334" i="1"/>
  <c r="U1334" i="1" s="1"/>
  <c r="T1333" i="1"/>
  <c r="U1333" i="1" s="1"/>
  <c r="T1332" i="1"/>
  <c r="U1332" i="1" s="1"/>
  <c r="T1331" i="1"/>
  <c r="U1331" i="1" s="1"/>
  <c r="T1330" i="1"/>
  <c r="U1330" i="1" s="1"/>
  <c r="T1329" i="1"/>
  <c r="U1329" i="1" s="1"/>
  <c r="T1328" i="1"/>
  <c r="U1328" i="1" s="1"/>
  <c r="T1327" i="1"/>
  <c r="U1327" i="1" s="1"/>
  <c r="T1326" i="1"/>
  <c r="U1326" i="1" s="1"/>
  <c r="T1325" i="1"/>
  <c r="U1325" i="1" s="1"/>
  <c r="T1324" i="1"/>
  <c r="U1324" i="1" s="1"/>
  <c r="T1323" i="1"/>
  <c r="U1323" i="1" s="1"/>
  <c r="T1322" i="1"/>
  <c r="U1322" i="1" s="1"/>
  <c r="T1321" i="1"/>
  <c r="U1321" i="1" s="1"/>
  <c r="T1320" i="1"/>
  <c r="U1320" i="1" s="1"/>
  <c r="T1319" i="1"/>
  <c r="U1319" i="1" s="1"/>
  <c r="T1318" i="1"/>
  <c r="U1318" i="1" s="1"/>
  <c r="T1317" i="1"/>
  <c r="U1317" i="1" s="1"/>
  <c r="T1316" i="1"/>
  <c r="U1316" i="1" s="1"/>
  <c r="T1315" i="1"/>
  <c r="U1315" i="1" s="1"/>
  <c r="T1314" i="1"/>
  <c r="U1314" i="1" s="1"/>
  <c r="T1313" i="1"/>
  <c r="U1313" i="1" s="1"/>
  <c r="T1312" i="1"/>
  <c r="U1312" i="1" s="1"/>
  <c r="T1311" i="1"/>
  <c r="U1311" i="1" s="1"/>
  <c r="T1310" i="1"/>
  <c r="U1310" i="1" s="1"/>
  <c r="T1309" i="1"/>
  <c r="U1309" i="1" s="1"/>
  <c r="T1308" i="1"/>
  <c r="U1308" i="1" s="1"/>
  <c r="T1307" i="1"/>
  <c r="U1307" i="1" s="1"/>
  <c r="T1306" i="1"/>
  <c r="U1306" i="1" s="1"/>
  <c r="T1305" i="1"/>
  <c r="U1305" i="1" s="1"/>
  <c r="T1304" i="1"/>
  <c r="U1304" i="1" s="1"/>
  <c r="T1303" i="1"/>
  <c r="U1303" i="1" s="1"/>
  <c r="T1302" i="1"/>
  <c r="U1302" i="1" s="1"/>
  <c r="T1301" i="1"/>
  <c r="U1301" i="1" s="1"/>
  <c r="T1300" i="1"/>
  <c r="U1300" i="1" s="1"/>
  <c r="T1299" i="1"/>
  <c r="U1299" i="1" s="1"/>
  <c r="T1298" i="1"/>
  <c r="U1298" i="1" s="1"/>
  <c r="T1297" i="1"/>
  <c r="U1297" i="1" s="1"/>
  <c r="T1296" i="1"/>
  <c r="U1296" i="1" s="1"/>
  <c r="T1295" i="1"/>
  <c r="U1295" i="1" s="1"/>
  <c r="T1294" i="1"/>
  <c r="U1294" i="1" s="1"/>
  <c r="T1293" i="1"/>
  <c r="U1293" i="1" s="1"/>
  <c r="T1292" i="1"/>
  <c r="U1292" i="1" s="1"/>
  <c r="T1291" i="1"/>
  <c r="U1291" i="1" s="1"/>
  <c r="T1290" i="1"/>
  <c r="U1290" i="1" s="1"/>
  <c r="T1289" i="1"/>
  <c r="U1289" i="1" s="1"/>
  <c r="T1288" i="1"/>
  <c r="U1288" i="1" s="1"/>
  <c r="T1287" i="1"/>
  <c r="U1287" i="1" s="1"/>
  <c r="T1286" i="1"/>
  <c r="U1286" i="1" s="1"/>
  <c r="T1285" i="1"/>
  <c r="U1285" i="1" s="1"/>
  <c r="T1284" i="1"/>
  <c r="U1284" i="1" s="1"/>
  <c r="T1283" i="1"/>
  <c r="U1283" i="1" s="1"/>
  <c r="T1282" i="1"/>
  <c r="U1282" i="1" s="1"/>
  <c r="T1281" i="1"/>
  <c r="U1281" i="1" s="1"/>
  <c r="T1280" i="1"/>
  <c r="U1280" i="1" s="1"/>
  <c r="T1279" i="1"/>
  <c r="U1279" i="1" s="1"/>
  <c r="T1278" i="1"/>
  <c r="U1278" i="1" s="1"/>
  <c r="T1277" i="1"/>
  <c r="U1277" i="1" s="1"/>
  <c r="T1276" i="1"/>
  <c r="U1276" i="1" s="1"/>
  <c r="T1275" i="1"/>
  <c r="U1275" i="1" s="1"/>
  <c r="T1274" i="1"/>
  <c r="U1274" i="1" s="1"/>
  <c r="T1273" i="1"/>
  <c r="U1273" i="1" s="1"/>
  <c r="T1272" i="1"/>
  <c r="U1272" i="1" s="1"/>
  <c r="T1271" i="1"/>
  <c r="U1271" i="1" s="1"/>
  <c r="T1270" i="1"/>
  <c r="U1270" i="1" s="1"/>
  <c r="T1269" i="1"/>
  <c r="U1269" i="1" s="1"/>
  <c r="T1268" i="1"/>
  <c r="U1268" i="1" s="1"/>
  <c r="T1267" i="1"/>
  <c r="U1267" i="1" s="1"/>
  <c r="T1266" i="1"/>
  <c r="U1266" i="1" s="1"/>
  <c r="T1265" i="1"/>
  <c r="U1265" i="1" s="1"/>
  <c r="T1264" i="1"/>
  <c r="U1264" i="1" s="1"/>
  <c r="T1263" i="1"/>
  <c r="U1263" i="1" s="1"/>
  <c r="T1262" i="1"/>
  <c r="U1262" i="1" s="1"/>
  <c r="T1261" i="1"/>
  <c r="U1261" i="1" s="1"/>
  <c r="T1260" i="1"/>
  <c r="U1260" i="1" s="1"/>
  <c r="T1259" i="1"/>
  <c r="U1259" i="1" s="1"/>
  <c r="T1258" i="1"/>
  <c r="U1258" i="1" s="1"/>
  <c r="T1257" i="1"/>
  <c r="U1257" i="1" s="1"/>
  <c r="T1256" i="1"/>
  <c r="U1256" i="1" s="1"/>
  <c r="T1255" i="1"/>
  <c r="U1255" i="1" s="1"/>
  <c r="T1254" i="1"/>
  <c r="U1254" i="1" s="1"/>
  <c r="T1253" i="1"/>
  <c r="U1253" i="1" s="1"/>
  <c r="T1252" i="1"/>
  <c r="U1252" i="1" s="1"/>
  <c r="T1251" i="1"/>
  <c r="U1251" i="1" s="1"/>
  <c r="T1250" i="1"/>
  <c r="U1250" i="1" s="1"/>
  <c r="T1249" i="1"/>
  <c r="U1249" i="1" s="1"/>
  <c r="T1248" i="1"/>
  <c r="U1248" i="1" s="1"/>
  <c r="T1247" i="1"/>
  <c r="U1247" i="1" s="1"/>
  <c r="T1246" i="1"/>
  <c r="U1246" i="1" s="1"/>
  <c r="T1245" i="1"/>
  <c r="U1245" i="1" s="1"/>
  <c r="T1244" i="1"/>
  <c r="U1244" i="1" s="1"/>
  <c r="T1243" i="1"/>
  <c r="U1243" i="1" s="1"/>
  <c r="T1242" i="1"/>
  <c r="U1242" i="1" s="1"/>
  <c r="T1241" i="1"/>
  <c r="U1241" i="1" s="1"/>
  <c r="T1240" i="1"/>
  <c r="U1240" i="1" s="1"/>
  <c r="T1239" i="1"/>
  <c r="U1239" i="1" s="1"/>
  <c r="T1238" i="1"/>
  <c r="U1238" i="1" s="1"/>
  <c r="T1237" i="1"/>
  <c r="U1237" i="1" s="1"/>
  <c r="T1236" i="1"/>
  <c r="U1236" i="1" s="1"/>
  <c r="T1235" i="1"/>
  <c r="U1235" i="1" s="1"/>
  <c r="T1234" i="1"/>
  <c r="U1234" i="1" s="1"/>
  <c r="T1233" i="1"/>
  <c r="U1233" i="1" s="1"/>
  <c r="T1232" i="1"/>
  <c r="U1232" i="1" s="1"/>
  <c r="T1231" i="1"/>
  <c r="U1231" i="1" s="1"/>
  <c r="T1230" i="1"/>
  <c r="U1230" i="1" s="1"/>
  <c r="T1229" i="1"/>
  <c r="U1229" i="1" s="1"/>
  <c r="T1228" i="1"/>
  <c r="U1228" i="1" s="1"/>
  <c r="T1227" i="1"/>
  <c r="U1227" i="1" s="1"/>
  <c r="T1226" i="1"/>
  <c r="U1226" i="1" s="1"/>
  <c r="T1225" i="1"/>
  <c r="U1225" i="1" s="1"/>
  <c r="T1224" i="1"/>
  <c r="U1224" i="1" s="1"/>
  <c r="T1223" i="1"/>
  <c r="U1223" i="1" s="1"/>
  <c r="T1222" i="1"/>
  <c r="U1222" i="1" s="1"/>
  <c r="T1221" i="1"/>
  <c r="U1221" i="1" s="1"/>
  <c r="T1220" i="1"/>
  <c r="U1220" i="1" s="1"/>
  <c r="T1219" i="1"/>
  <c r="U1219" i="1" s="1"/>
  <c r="T1218" i="1"/>
  <c r="U1218" i="1" s="1"/>
  <c r="T1217" i="1"/>
  <c r="U1217" i="1" s="1"/>
  <c r="T1216" i="1"/>
  <c r="U1216" i="1" s="1"/>
  <c r="T1215" i="1"/>
  <c r="U1215" i="1" s="1"/>
  <c r="T1214" i="1"/>
  <c r="U1214" i="1" s="1"/>
  <c r="T1213" i="1"/>
  <c r="U1213" i="1" s="1"/>
  <c r="T1212" i="1"/>
  <c r="U1212" i="1" s="1"/>
  <c r="T1211" i="1"/>
  <c r="U1211" i="1" s="1"/>
  <c r="T1210" i="1"/>
  <c r="U1210" i="1" s="1"/>
  <c r="T1209" i="1"/>
  <c r="U1209" i="1" s="1"/>
  <c r="T1208" i="1"/>
  <c r="U1208" i="1" s="1"/>
  <c r="T1207" i="1"/>
  <c r="U1207" i="1" s="1"/>
  <c r="T1206" i="1"/>
  <c r="U1206" i="1" s="1"/>
  <c r="T1205" i="1"/>
  <c r="U1205" i="1" s="1"/>
  <c r="T1204" i="1"/>
  <c r="U1204" i="1" s="1"/>
  <c r="T1203" i="1"/>
  <c r="U1203" i="1" s="1"/>
  <c r="T1202" i="1"/>
  <c r="U1202" i="1" s="1"/>
  <c r="T1201" i="1"/>
  <c r="U1201" i="1" s="1"/>
  <c r="T1200" i="1"/>
  <c r="U1200" i="1" s="1"/>
  <c r="T1199" i="1"/>
  <c r="U1199" i="1" s="1"/>
  <c r="T1198" i="1"/>
  <c r="U1198" i="1" s="1"/>
  <c r="T1197" i="1"/>
  <c r="U1197" i="1" s="1"/>
  <c r="T1196" i="1"/>
  <c r="U1196" i="1" s="1"/>
  <c r="T1195" i="1"/>
  <c r="U1195" i="1" s="1"/>
  <c r="T1194" i="1"/>
  <c r="U1194" i="1" s="1"/>
  <c r="T1193" i="1"/>
  <c r="U1193" i="1" s="1"/>
  <c r="T1192" i="1"/>
  <c r="U1192" i="1" s="1"/>
  <c r="T1191" i="1"/>
  <c r="U1191" i="1" s="1"/>
  <c r="T1190" i="1"/>
  <c r="U1190" i="1" s="1"/>
  <c r="T1189" i="1"/>
  <c r="U1189" i="1" s="1"/>
  <c r="T1188" i="1"/>
  <c r="U1188" i="1" s="1"/>
  <c r="T1187" i="1"/>
  <c r="U1187" i="1" s="1"/>
  <c r="T1186" i="1"/>
  <c r="U1186" i="1" s="1"/>
  <c r="T1185" i="1"/>
  <c r="U1185" i="1" s="1"/>
  <c r="T1184" i="1"/>
  <c r="U1184" i="1" s="1"/>
  <c r="T1183" i="1"/>
  <c r="U1183" i="1" s="1"/>
  <c r="T1182" i="1"/>
  <c r="U1182" i="1" s="1"/>
  <c r="T1181" i="1"/>
  <c r="U1181" i="1" s="1"/>
  <c r="T1180" i="1"/>
  <c r="U1180" i="1" s="1"/>
  <c r="T1179" i="1"/>
  <c r="U1179" i="1" s="1"/>
  <c r="T1178" i="1"/>
  <c r="U1178" i="1" s="1"/>
  <c r="T1177" i="1"/>
  <c r="U1177" i="1" s="1"/>
  <c r="T1176" i="1"/>
  <c r="U1176" i="1" s="1"/>
  <c r="T1175" i="1"/>
  <c r="U1175" i="1" s="1"/>
  <c r="T1174" i="1"/>
  <c r="U1174" i="1" s="1"/>
  <c r="T1173" i="1"/>
  <c r="U1173" i="1" s="1"/>
  <c r="T1172" i="1"/>
  <c r="U1172" i="1" s="1"/>
  <c r="T1171" i="1"/>
  <c r="U1171" i="1" s="1"/>
  <c r="T1170" i="1"/>
  <c r="U1170" i="1" s="1"/>
  <c r="T1169" i="1"/>
  <c r="U1169" i="1" s="1"/>
  <c r="T1168" i="1"/>
  <c r="U1168" i="1" s="1"/>
  <c r="T1167" i="1"/>
  <c r="U1167" i="1" s="1"/>
  <c r="T1166" i="1"/>
  <c r="U1166" i="1" s="1"/>
  <c r="T1165" i="1"/>
  <c r="U1165" i="1" s="1"/>
  <c r="T1164" i="1"/>
  <c r="U1164" i="1" s="1"/>
  <c r="T1163" i="1"/>
  <c r="U1163" i="1" s="1"/>
  <c r="T1162" i="1"/>
  <c r="U1162" i="1" s="1"/>
  <c r="T1161" i="1"/>
  <c r="U1161" i="1" s="1"/>
  <c r="T1160" i="1"/>
  <c r="U1160" i="1" s="1"/>
  <c r="T1159" i="1"/>
  <c r="U1159" i="1" s="1"/>
  <c r="T1158" i="1"/>
  <c r="U1158" i="1" s="1"/>
  <c r="T1157" i="1"/>
  <c r="U1157" i="1" s="1"/>
  <c r="T1156" i="1"/>
  <c r="U1156" i="1" s="1"/>
  <c r="T1155" i="1"/>
  <c r="U1155" i="1" s="1"/>
  <c r="T1154" i="1"/>
  <c r="U1154" i="1" s="1"/>
  <c r="T1153" i="1"/>
  <c r="U1153" i="1" s="1"/>
  <c r="T1152" i="1"/>
  <c r="U1152" i="1" s="1"/>
  <c r="T1151" i="1"/>
  <c r="U1151" i="1" s="1"/>
  <c r="T1150" i="1"/>
  <c r="U1150" i="1" s="1"/>
  <c r="T1149" i="1"/>
  <c r="U1149" i="1" s="1"/>
  <c r="T1148" i="1"/>
  <c r="U1148" i="1" s="1"/>
  <c r="T1147" i="1"/>
  <c r="U1147" i="1" s="1"/>
  <c r="T1146" i="1"/>
  <c r="U1146" i="1" s="1"/>
  <c r="T1145" i="1"/>
  <c r="U1145" i="1" s="1"/>
  <c r="T1144" i="1"/>
  <c r="U1144" i="1" s="1"/>
  <c r="T1143" i="1"/>
  <c r="U1143" i="1" s="1"/>
  <c r="T1142" i="1"/>
  <c r="U1142" i="1" s="1"/>
  <c r="T1141" i="1"/>
  <c r="U1141" i="1" s="1"/>
  <c r="T1140" i="1"/>
  <c r="U1140" i="1" s="1"/>
  <c r="T1139" i="1"/>
  <c r="U1139" i="1" s="1"/>
  <c r="T1138" i="1"/>
  <c r="U1138" i="1" s="1"/>
  <c r="T1137" i="1"/>
  <c r="U1137" i="1" s="1"/>
  <c r="T1136" i="1"/>
  <c r="U1136" i="1" s="1"/>
  <c r="T1135" i="1"/>
  <c r="U1135" i="1" s="1"/>
  <c r="T1134" i="1"/>
  <c r="U1134" i="1" s="1"/>
  <c r="T1133" i="1"/>
  <c r="U1133" i="1" s="1"/>
  <c r="T1132" i="1"/>
  <c r="U1132" i="1" s="1"/>
  <c r="T1131" i="1"/>
  <c r="U1131" i="1" s="1"/>
  <c r="T1130" i="1"/>
  <c r="U1130" i="1" s="1"/>
  <c r="T1129" i="1"/>
  <c r="U1129" i="1" s="1"/>
  <c r="T1128" i="1"/>
  <c r="U1128" i="1" s="1"/>
  <c r="T1127" i="1"/>
  <c r="U1127" i="1" s="1"/>
  <c r="T1126" i="1"/>
  <c r="U1126" i="1" s="1"/>
  <c r="T1125" i="1"/>
  <c r="U1125" i="1" s="1"/>
  <c r="T1124" i="1"/>
  <c r="U1124" i="1" s="1"/>
  <c r="T1123" i="1"/>
  <c r="U1123" i="1" s="1"/>
  <c r="T1122" i="1"/>
  <c r="U1122" i="1" s="1"/>
  <c r="T1121" i="1"/>
  <c r="U1121" i="1" s="1"/>
  <c r="T1120" i="1"/>
  <c r="U1120" i="1" s="1"/>
  <c r="T1119" i="1"/>
  <c r="U1119" i="1" s="1"/>
  <c r="T1118" i="1"/>
  <c r="U1118" i="1" s="1"/>
  <c r="T1117" i="1"/>
  <c r="U1117" i="1" s="1"/>
  <c r="T1116" i="1"/>
  <c r="U1116" i="1" s="1"/>
  <c r="T1115" i="1"/>
  <c r="U1115" i="1" s="1"/>
  <c r="T1114" i="1"/>
  <c r="U1114" i="1" s="1"/>
  <c r="T1113" i="1"/>
  <c r="U1113" i="1" s="1"/>
  <c r="T1112" i="1"/>
  <c r="U1112" i="1" s="1"/>
  <c r="T1111" i="1"/>
  <c r="U1111" i="1" s="1"/>
  <c r="T1110" i="1"/>
  <c r="U1110" i="1" s="1"/>
  <c r="T1109" i="1"/>
  <c r="U1109" i="1" s="1"/>
  <c r="T1108" i="1"/>
  <c r="U1108" i="1" s="1"/>
  <c r="T1107" i="1"/>
  <c r="U1107" i="1" s="1"/>
  <c r="T1106" i="1"/>
  <c r="U1106" i="1" s="1"/>
  <c r="T1105" i="1"/>
  <c r="U1105" i="1" s="1"/>
  <c r="T1104" i="1"/>
  <c r="U1104" i="1" s="1"/>
  <c r="T1103" i="1"/>
  <c r="U1103" i="1" s="1"/>
  <c r="T1102" i="1"/>
  <c r="U1102" i="1" s="1"/>
  <c r="T1101" i="1"/>
  <c r="U1101" i="1" s="1"/>
  <c r="T1100" i="1"/>
  <c r="U1100" i="1" s="1"/>
  <c r="T1099" i="1"/>
  <c r="U1099" i="1" s="1"/>
  <c r="T1098" i="1"/>
  <c r="U1098" i="1" s="1"/>
  <c r="T1097" i="1"/>
  <c r="U1097" i="1" s="1"/>
  <c r="T1096" i="1"/>
  <c r="U1096" i="1" s="1"/>
  <c r="T1095" i="1"/>
  <c r="U1095" i="1" s="1"/>
  <c r="T1094" i="1"/>
  <c r="U1094" i="1" s="1"/>
  <c r="T1093" i="1"/>
  <c r="U1093" i="1" s="1"/>
  <c r="T1092" i="1"/>
  <c r="U1092" i="1" s="1"/>
  <c r="T1091" i="1"/>
  <c r="U1091" i="1" s="1"/>
  <c r="T1090" i="1"/>
  <c r="U1090" i="1" s="1"/>
  <c r="T1089" i="1"/>
  <c r="U1089" i="1" s="1"/>
  <c r="T1088" i="1"/>
  <c r="U1088" i="1" s="1"/>
  <c r="T1087" i="1"/>
  <c r="U1087" i="1" s="1"/>
  <c r="T1086" i="1"/>
  <c r="U1086" i="1" s="1"/>
  <c r="T1085" i="1"/>
  <c r="U1085" i="1" s="1"/>
  <c r="T1084" i="1"/>
  <c r="U1084" i="1" s="1"/>
  <c r="T1083" i="1"/>
  <c r="U1083" i="1" s="1"/>
  <c r="T1082" i="1"/>
  <c r="U1082" i="1" s="1"/>
  <c r="T1081" i="1"/>
  <c r="U1081" i="1" s="1"/>
  <c r="T1080" i="1"/>
  <c r="U1080" i="1" s="1"/>
  <c r="T1079" i="1"/>
  <c r="U1079" i="1" s="1"/>
  <c r="T1078" i="1"/>
  <c r="U1078" i="1" s="1"/>
  <c r="T1077" i="1"/>
  <c r="U1077" i="1" s="1"/>
  <c r="T1076" i="1"/>
  <c r="U1076" i="1" s="1"/>
  <c r="T1075" i="1"/>
  <c r="U1075" i="1" s="1"/>
  <c r="T1074" i="1"/>
  <c r="U1074" i="1" s="1"/>
  <c r="T1073" i="1"/>
  <c r="U1073" i="1" s="1"/>
  <c r="T1072" i="1"/>
  <c r="U1072" i="1" s="1"/>
  <c r="T1071" i="1"/>
  <c r="U1071" i="1" s="1"/>
  <c r="T1070" i="1"/>
  <c r="U1070" i="1" s="1"/>
  <c r="T1069" i="1"/>
  <c r="U1069" i="1" s="1"/>
  <c r="T1068" i="1"/>
  <c r="U1068" i="1" s="1"/>
  <c r="T1067" i="1"/>
  <c r="U1067" i="1" s="1"/>
  <c r="T1066" i="1"/>
  <c r="U1066" i="1" s="1"/>
  <c r="T1065" i="1"/>
  <c r="U1065" i="1" s="1"/>
  <c r="T1064" i="1"/>
  <c r="U1064" i="1" s="1"/>
  <c r="T1063" i="1"/>
  <c r="U1063" i="1" s="1"/>
  <c r="T1062" i="1"/>
  <c r="U1062" i="1" s="1"/>
  <c r="T1061" i="1"/>
  <c r="U1061" i="1" s="1"/>
  <c r="T1060" i="1"/>
  <c r="U1060" i="1" s="1"/>
  <c r="T1059" i="1"/>
  <c r="U1059" i="1" s="1"/>
  <c r="T1058" i="1"/>
  <c r="U1058" i="1" s="1"/>
  <c r="T1057" i="1"/>
  <c r="U1057" i="1" s="1"/>
  <c r="T1056" i="1"/>
  <c r="U1056" i="1" s="1"/>
  <c r="T1055" i="1"/>
  <c r="U1055" i="1" s="1"/>
  <c r="T1054" i="1"/>
  <c r="U1054" i="1" s="1"/>
  <c r="T1053" i="1"/>
  <c r="U1053" i="1" s="1"/>
  <c r="T1052" i="1"/>
  <c r="U1052" i="1" s="1"/>
  <c r="T1051" i="1"/>
  <c r="U1051" i="1" s="1"/>
  <c r="T1050" i="1"/>
  <c r="U1050" i="1" s="1"/>
  <c r="T1049" i="1"/>
  <c r="U1049" i="1" s="1"/>
  <c r="T1048" i="1"/>
  <c r="U1048" i="1" s="1"/>
  <c r="T1047" i="1"/>
  <c r="U1047" i="1" s="1"/>
  <c r="T1046" i="1"/>
  <c r="U1046" i="1" s="1"/>
  <c r="T1045" i="1"/>
  <c r="U1045" i="1" s="1"/>
  <c r="T1044" i="1"/>
  <c r="U1044" i="1" s="1"/>
  <c r="T1043" i="1"/>
  <c r="U1043" i="1" s="1"/>
  <c r="T1042" i="1"/>
  <c r="U1042" i="1" s="1"/>
  <c r="T1041" i="1"/>
  <c r="U1041" i="1" s="1"/>
  <c r="T1040" i="1"/>
  <c r="U1040" i="1" s="1"/>
  <c r="T1039" i="1"/>
  <c r="U1039" i="1" s="1"/>
  <c r="T1038" i="1"/>
  <c r="U1038" i="1" s="1"/>
  <c r="T1037" i="1"/>
  <c r="U1037" i="1" s="1"/>
  <c r="T1036" i="1"/>
  <c r="U1036" i="1" s="1"/>
  <c r="T1035" i="1"/>
  <c r="U1035" i="1" s="1"/>
  <c r="T1034" i="1"/>
  <c r="U1034" i="1" s="1"/>
  <c r="T1033" i="1"/>
  <c r="U1033" i="1" s="1"/>
  <c r="T1032" i="1"/>
  <c r="U1032" i="1" s="1"/>
  <c r="T1031" i="1"/>
  <c r="U1031" i="1" s="1"/>
  <c r="T1030" i="1"/>
  <c r="U1030" i="1" s="1"/>
  <c r="T1029" i="1"/>
  <c r="U1029" i="1" s="1"/>
  <c r="T1028" i="1"/>
  <c r="U1028" i="1" s="1"/>
  <c r="T1027" i="1"/>
  <c r="U1027" i="1" s="1"/>
  <c r="T1026" i="1"/>
  <c r="U1026" i="1" s="1"/>
  <c r="T1025" i="1"/>
  <c r="U1025" i="1" s="1"/>
  <c r="T1024" i="1"/>
  <c r="U1024" i="1" s="1"/>
  <c r="T1023" i="1"/>
  <c r="U1023" i="1" s="1"/>
  <c r="T1022" i="1"/>
  <c r="U1022" i="1" s="1"/>
  <c r="T1021" i="1"/>
  <c r="U1021" i="1" s="1"/>
  <c r="T1020" i="1"/>
  <c r="U1020" i="1" s="1"/>
  <c r="T1019" i="1"/>
  <c r="U1019" i="1" s="1"/>
  <c r="T1018" i="1"/>
  <c r="U1018" i="1" s="1"/>
  <c r="T1017" i="1"/>
  <c r="U1017" i="1" s="1"/>
  <c r="T1016" i="1"/>
  <c r="U1016" i="1" s="1"/>
  <c r="T1015" i="1"/>
  <c r="U1015" i="1" s="1"/>
  <c r="T1014" i="1"/>
  <c r="U1014" i="1" s="1"/>
  <c r="T1013" i="1"/>
  <c r="U1013" i="1" s="1"/>
  <c r="T1012" i="1"/>
  <c r="U1012" i="1" s="1"/>
  <c r="T1011" i="1"/>
  <c r="U1011" i="1" s="1"/>
  <c r="T1010" i="1"/>
  <c r="U1010" i="1" s="1"/>
  <c r="T1009" i="1"/>
  <c r="U1009" i="1" s="1"/>
  <c r="T1008" i="1"/>
  <c r="U1008" i="1" s="1"/>
  <c r="T1007" i="1"/>
  <c r="U1007" i="1" s="1"/>
  <c r="T1006" i="1"/>
  <c r="U1006" i="1" s="1"/>
  <c r="T1005" i="1"/>
  <c r="U1005" i="1" s="1"/>
  <c r="T1004" i="1"/>
  <c r="U1004" i="1" s="1"/>
  <c r="T1003" i="1"/>
  <c r="U1003" i="1" s="1"/>
  <c r="T1002" i="1"/>
  <c r="U1002" i="1" s="1"/>
  <c r="T1001" i="1"/>
  <c r="U1001" i="1" s="1"/>
  <c r="T1000" i="1"/>
  <c r="U1000" i="1" s="1"/>
  <c r="T999" i="1"/>
  <c r="U999" i="1" s="1"/>
  <c r="T998" i="1"/>
  <c r="U998" i="1" s="1"/>
  <c r="T997" i="1"/>
  <c r="U997" i="1" s="1"/>
  <c r="T996" i="1"/>
  <c r="U996" i="1" s="1"/>
  <c r="T995" i="1"/>
  <c r="U995" i="1" s="1"/>
  <c r="T994" i="1"/>
  <c r="U994" i="1" s="1"/>
  <c r="T993" i="1"/>
  <c r="U993" i="1" s="1"/>
  <c r="T992" i="1"/>
  <c r="U992" i="1" s="1"/>
  <c r="T991" i="1"/>
  <c r="U991" i="1" s="1"/>
  <c r="T990" i="1"/>
  <c r="U990" i="1" s="1"/>
  <c r="T989" i="1"/>
  <c r="U989" i="1" s="1"/>
  <c r="T988" i="1"/>
  <c r="U988" i="1" s="1"/>
  <c r="T987" i="1"/>
  <c r="U987" i="1" s="1"/>
  <c r="T986" i="1"/>
  <c r="U986" i="1" s="1"/>
  <c r="T985" i="1"/>
  <c r="U985" i="1" s="1"/>
  <c r="T984" i="1"/>
  <c r="U984" i="1" s="1"/>
  <c r="T983" i="1"/>
  <c r="U983" i="1" s="1"/>
  <c r="T982" i="1"/>
  <c r="U982" i="1" s="1"/>
  <c r="T981" i="1"/>
  <c r="U981" i="1" s="1"/>
  <c r="T980" i="1"/>
  <c r="U980" i="1" s="1"/>
  <c r="T979" i="1"/>
  <c r="U979" i="1" s="1"/>
  <c r="T978" i="1"/>
  <c r="U978" i="1" s="1"/>
  <c r="T977" i="1"/>
  <c r="U977" i="1" s="1"/>
  <c r="T976" i="1"/>
  <c r="U976" i="1" s="1"/>
  <c r="T975" i="1"/>
  <c r="U975" i="1" s="1"/>
  <c r="T974" i="1"/>
  <c r="U974" i="1" s="1"/>
  <c r="T973" i="1"/>
  <c r="U973" i="1" s="1"/>
  <c r="T972" i="1"/>
  <c r="U972" i="1" s="1"/>
  <c r="T971" i="1"/>
  <c r="U971" i="1" s="1"/>
  <c r="T970" i="1"/>
  <c r="U970" i="1" s="1"/>
  <c r="T969" i="1"/>
  <c r="U969" i="1" s="1"/>
  <c r="T968" i="1"/>
  <c r="U968" i="1" s="1"/>
  <c r="T967" i="1"/>
  <c r="U967" i="1" s="1"/>
  <c r="T966" i="1"/>
  <c r="U966" i="1" s="1"/>
  <c r="T965" i="1"/>
  <c r="U965" i="1" s="1"/>
  <c r="T964" i="1"/>
  <c r="U964" i="1" s="1"/>
  <c r="T963" i="1"/>
  <c r="U963" i="1" s="1"/>
  <c r="T962" i="1"/>
  <c r="U962" i="1" s="1"/>
  <c r="T961" i="1"/>
  <c r="U961" i="1" s="1"/>
  <c r="T960" i="1"/>
  <c r="U960" i="1" s="1"/>
  <c r="T959" i="1"/>
  <c r="U959" i="1" s="1"/>
  <c r="T958" i="1"/>
  <c r="U958" i="1" s="1"/>
  <c r="T957" i="1"/>
  <c r="U957" i="1" s="1"/>
  <c r="T956" i="1"/>
  <c r="U956" i="1" s="1"/>
  <c r="T955" i="1"/>
  <c r="U955" i="1" s="1"/>
  <c r="T954" i="1"/>
  <c r="U954" i="1" s="1"/>
  <c r="T953" i="1"/>
  <c r="U953" i="1" s="1"/>
  <c r="T952" i="1"/>
  <c r="U952" i="1" s="1"/>
  <c r="T951" i="1"/>
  <c r="U951" i="1" s="1"/>
  <c r="T950" i="1"/>
  <c r="U950" i="1" s="1"/>
  <c r="T949" i="1"/>
  <c r="U949" i="1" s="1"/>
  <c r="T948" i="1"/>
  <c r="U948" i="1" s="1"/>
  <c r="T947" i="1"/>
  <c r="U947" i="1" s="1"/>
  <c r="T946" i="1"/>
  <c r="U946" i="1" s="1"/>
  <c r="T945" i="1"/>
  <c r="U945" i="1" s="1"/>
  <c r="T944" i="1"/>
  <c r="U944" i="1" s="1"/>
  <c r="T943" i="1"/>
  <c r="U943" i="1" s="1"/>
  <c r="T942" i="1"/>
  <c r="U942" i="1" s="1"/>
  <c r="T941" i="1"/>
  <c r="U941" i="1" s="1"/>
  <c r="T940" i="1"/>
  <c r="U940" i="1" s="1"/>
  <c r="T939" i="1"/>
  <c r="U939" i="1" s="1"/>
  <c r="T938" i="1"/>
  <c r="U938" i="1" s="1"/>
  <c r="T937" i="1"/>
  <c r="U937" i="1" s="1"/>
  <c r="T936" i="1"/>
  <c r="U936" i="1" s="1"/>
  <c r="T935" i="1"/>
  <c r="U935" i="1" s="1"/>
  <c r="T934" i="1"/>
  <c r="U934" i="1" s="1"/>
  <c r="T933" i="1"/>
  <c r="U933" i="1" s="1"/>
  <c r="T932" i="1"/>
  <c r="U932" i="1" s="1"/>
  <c r="T931" i="1"/>
  <c r="U931" i="1" s="1"/>
  <c r="T930" i="1"/>
  <c r="U930" i="1" s="1"/>
  <c r="T929" i="1"/>
  <c r="U929" i="1" s="1"/>
  <c r="T928" i="1"/>
  <c r="U928" i="1" s="1"/>
  <c r="T927" i="1"/>
  <c r="U927" i="1" s="1"/>
  <c r="T926" i="1"/>
  <c r="U926" i="1" s="1"/>
  <c r="T925" i="1"/>
  <c r="U925" i="1" s="1"/>
  <c r="T924" i="1"/>
  <c r="U924" i="1" s="1"/>
  <c r="T923" i="1"/>
  <c r="U923" i="1" s="1"/>
  <c r="T922" i="1"/>
  <c r="U922" i="1" s="1"/>
  <c r="T921" i="1"/>
  <c r="U921" i="1" s="1"/>
  <c r="T920" i="1"/>
  <c r="U920" i="1" s="1"/>
  <c r="T919" i="1"/>
  <c r="U919" i="1" s="1"/>
  <c r="T918" i="1"/>
  <c r="U918" i="1" s="1"/>
  <c r="T917" i="1"/>
  <c r="U917" i="1" s="1"/>
  <c r="T916" i="1"/>
  <c r="U916" i="1" s="1"/>
  <c r="T915" i="1"/>
  <c r="U915" i="1" s="1"/>
  <c r="T914" i="1"/>
  <c r="U914" i="1" s="1"/>
  <c r="T913" i="1"/>
  <c r="U913" i="1" s="1"/>
  <c r="T912" i="1"/>
  <c r="U912" i="1" s="1"/>
  <c r="T911" i="1"/>
  <c r="U911" i="1" s="1"/>
  <c r="T910" i="1"/>
  <c r="U910" i="1" s="1"/>
  <c r="T909" i="1"/>
  <c r="U909" i="1" s="1"/>
  <c r="T908" i="1"/>
  <c r="U908" i="1" s="1"/>
  <c r="T907" i="1"/>
  <c r="U907" i="1" s="1"/>
  <c r="T906" i="1"/>
  <c r="U906" i="1" s="1"/>
  <c r="T905" i="1"/>
  <c r="U905" i="1" s="1"/>
  <c r="T904" i="1"/>
  <c r="U904" i="1" s="1"/>
  <c r="T903" i="1"/>
  <c r="U903" i="1" s="1"/>
  <c r="T902" i="1"/>
  <c r="U902" i="1" s="1"/>
  <c r="T901" i="1"/>
  <c r="U901" i="1" s="1"/>
  <c r="T900" i="1"/>
  <c r="U900" i="1" s="1"/>
  <c r="T899" i="1"/>
  <c r="U899" i="1" s="1"/>
  <c r="T898" i="1"/>
  <c r="U898" i="1" s="1"/>
  <c r="T897" i="1"/>
  <c r="U897" i="1" s="1"/>
  <c r="T896" i="1"/>
  <c r="U896" i="1" s="1"/>
  <c r="T895" i="1"/>
  <c r="U895" i="1" s="1"/>
  <c r="T894" i="1"/>
  <c r="U894" i="1" s="1"/>
  <c r="T893" i="1"/>
  <c r="U893" i="1" s="1"/>
  <c r="T892" i="1"/>
  <c r="U892" i="1" s="1"/>
  <c r="T891" i="1"/>
  <c r="U891" i="1" s="1"/>
  <c r="T890" i="1"/>
  <c r="U890" i="1" s="1"/>
  <c r="T889" i="1"/>
  <c r="U889" i="1" s="1"/>
  <c r="T888" i="1"/>
  <c r="U888" i="1" s="1"/>
  <c r="T887" i="1"/>
  <c r="U887" i="1" s="1"/>
  <c r="T886" i="1"/>
  <c r="U886" i="1" s="1"/>
  <c r="T885" i="1"/>
  <c r="U885" i="1" s="1"/>
  <c r="T884" i="1"/>
  <c r="U884" i="1" s="1"/>
  <c r="T883" i="1"/>
  <c r="U883" i="1" s="1"/>
  <c r="T882" i="1"/>
  <c r="U882" i="1" s="1"/>
  <c r="T881" i="1"/>
  <c r="U881" i="1" s="1"/>
  <c r="T880" i="1"/>
  <c r="U880" i="1" s="1"/>
  <c r="T879" i="1"/>
  <c r="U879" i="1" s="1"/>
  <c r="T878" i="1"/>
  <c r="U878" i="1" s="1"/>
  <c r="T877" i="1"/>
  <c r="U877" i="1" s="1"/>
  <c r="T876" i="1"/>
  <c r="U876" i="1" s="1"/>
  <c r="T875" i="1"/>
  <c r="U875" i="1" s="1"/>
  <c r="T874" i="1"/>
  <c r="U874" i="1" s="1"/>
  <c r="T873" i="1"/>
  <c r="U873" i="1" s="1"/>
  <c r="T872" i="1"/>
  <c r="U872" i="1" s="1"/>
  <c r="T871" i="1"/>
  <c r="U871" i="1" s="1"/>
  <c r="T870" i="1"/>
  <c r="U870" i="1" s="1"/>
  <c r="T869" i="1"/>
  <c r="U869" i="1" s="1"/>
  <c r="T868" i="1"/>
  <c r="U868" i="1" s="1"/>
  <c r="T867" i="1"/>
  <c r="U867" i="1" s="1"/>
  <c r="T866" i="1"/>
  <c r="U866" i="1" s="1"/>
  <c r="T865" i="1"/>
  <c r="U865" i="1" s="1"/>
  <c r="T864" i="1"/>
  <c r="U864" i="1" s="1"/>
  <c r="T863" i="1"/>
  <c r="U863" i="1" s="1"/>
  <c r="T862" i="1"/>
  <c r="U862" i="1" s="1"/>
  <c r="T861" i="1"/>
  <c r="U861" i="1" s="1"/>
  <c r="T860" i="1"/>
  <c r="U860" i="1" s="1"/>
  <c r="T859" i="1"/>
  <c r="U859" i="1" s="1"/>
  <c r="T858" i="1"/>
  <c r="U858" i="1" s="1"/>
  <c r="T857" i="1"/>
  <c r="U857" i="1" s="1"/>
  <c r="T856" i="1"/>
  <c r="U856" i="1" s="1"/>
  <c r="T855" i="1"/>
  <c r="U855" i="1" s="1"/>
  <c r="T854" i="1"/>
  <c r="U854" i="1" s="1"/>
  <c r="T853" i="1"/>
  <c r="U853" i="1" s="1"/>
  <c r="T852" i="1"/>
  <c r="U852" i="1" s="1"/>
  <c r="T851" i="1"/>
  <c r="U851" i="1" s="1"/>
  <c r="T850" i="1"/>
  <c r="U850" i="1" s="1"/>
  <c r="T849" i="1"/>
  <c r="U849" i="1" s="1"/>
  <c r="T848" i="1"/>
  <c r="U848" i="1" s="1"/>
  <c r="T847" i="1"/>
  <c r="U847" i="1" s="1"/>
  <c r="T846" i="1"/>
  <c r="U846" i="1" s="1"/>
  <c r="T845" i="1"/>
  <c r="U845" i="1" s="1"/>
  <c r="T844" i="1"/>
  <c r="U844" i="1" s="1"/>
  <c r="T843" i="1"/>
  <c r="U843" i="1" s="1"/>
  <c r="T842" i="1"/>
  <c r="U842" i="1" s="1"/>
  <c r="T841" i="1"/>
  <c r="U841" i="1" s="1"/>
  <c r="T840" i="1"/>
  <c r="U840" i="1" s="1"/>
  <c r="T839" i="1"/>
  <c r="U839" i="1" s="1"/>
  <c r="T838" i="1"/>
  <c r="U838" i="1" s="1"/>
  <c r="T837" i="1"/>
  <c r="U837" i="1" s="1"/>
  <c r="T836" i="1"/>
  <c r="U836" i="1" s="1"/>
  <c r="T835" i="1"/>
  <c r="U835" i="1" s="1"/>
  <c r="T834" i="1"/>
  <c r="U834" i="1" s="1"/>
  <c r="T833" i="1"/>
  <c r="U833" i="1" s="1"/>
  <c r="T832" i="1"/>
  <c r="U832" i="1" s="1"/>
  <c r="T831" i="1"/>
  <c r="U831" i="1" s="1"/>
  <c r="T830" i="1"/>
  <c r="U830" i="1" s="1"/>
  <c r="T829" i="1"/>
  <c r="U829" i="1" s="1"/>
  <c r="T828" i="1"/>
  <c r="U828" i="1" s="1"/>
  <c r="T827" i="1"/>
  <c r="U827" i="1" s="1"/>
  <c r="T826" i="1"/>
  <c r="U826" i="1" s="1"/>
  <c r="T825" i="1"/>
  <c r="U825" i="1" s="1"/>
  <c r="T824" i="1"/>
  <c r="U824" i="1" s="1"/>
  <c r="T823" i="1"/>
  <c r="U823" i="1" s="1"/>
  <c r="T822" i="1"/>
  <c r="U822" i="1" s="1"/>
  <c r="T821" i="1"/>
  <c r="U821" i="1" s="1"/>
  <c r="T820" i="1"/>
  <c r="U820" i="1" s="1"/>
  <c r="T819" i="1"/>
  <c r="U819" i="1" s="1"/>
  <c r="T818" i="1"/>
  <c r="U818" i="1" s="1"/>
  <c r="T817" i="1"/>
  <c r="U817" i="1" s="1"/>
  <c r="T816" i="1"/>
  <c r="U816" i="1" s="1"/>
  <c r="T815" i="1"/>
  <c r="U815" i="1" s="1"/>
  <c r="T814" i="1"/>
  <c r="U814" i="1" s="1"/>
  <c r="T813" i="1"/>
  <c r="U813" i="1" s="1"/>
  <c r="T812" i="1"/>
  <c r="U812" i="1" s="1"/>
  <c r="T811" i="1"/>
  <c r="U811" i="1" s="1"/>
  <c r="T810" i="1"/>
  <c r="U810" i="1" s="1"/>
  <c r="T809" i="1"/>
  <c r="U809" i="1" s="1"/>
  <c r="T808" i="1"/>
  <c r="U808" i="1" s="1"/>
  <c r="T807" i="1"/>
  <c r="U807" i="1" s="1"/>
  <c r="T806" i="1"/>
  <c r="U806" i="1" s="1"/>
  <c r="T805" i="1"/>
  <c r="U805" i="1" s="1"/>
  <c r="T804" i="1"/>
  <c r="U804" i="1" s="1"/>
  <c r="T803" i="1"/>
  <c r="U803" i="1" s="1"/>
  <c r="T802" i="1"/>
  <c r="U802" i="1" s="1"/>
  <c r="T801" i="1"/>
  <c r="U801" i="1" s="1"/>
  <c r="T800" i="1"/>
  <c r="U800" i="1" s="1"/>
  <c r="T799" i="1"/>
  <c r="U799" i="1" s="1"/>
  <c r="T798" i="1"/>
  <c r="U798" i="1" s="1"/>
  <c r="T797" i="1"/>
  <c r="U797" i="1" s="1"/>
  <c r="T796" i="1"/>
  <c r="U796" i="1" s="1"/>
  <c r="T795" i="1"/>
  <c r="U795" i="1" s="1"/>
  <c r="T794" i="1"/>
  <c r="U794" i="1" s="1"/>
  <c r="T793" i="1"/>
  <c r="U793" i="1" s="1"/>
  <c r="T792" i="1"/>
  <c r="U792" i="1" s="1"/>
  <c r="T791" i="1"/>
  <c r="U791" i="1" s="1"/>
  <c r="T790" i="1"/>
  <c r="U790" i="1" s="1"/>
  <c r="T789" i="1"/>
  <c r="U789" i="1" s="1"/>
  <c r="T788" i="1"/>
  <c r="U788" i="1" s="1"/>
  <c r="T787" i="1"/>
  <c r="U787" i="1" s="1"/>
  <c r="T786" i="1"/>
  <c r="U786" i="1" s="1"/>
  <c r="T785" i="1"/>
  <c r="U785" i="1" s="1"/>
  <c r="T784" i="1"/>
  <c r="U784" i="1" s="1"/>
  <c r="T783" i="1"/>
  <c r="U783" i="1" s="1"/>
  <c r="T782" i="1"/>
  <c r="U782" i="1" s="1"/>
  <c r="T781" i="1"/>
  <c r="U781" i="1" s="1"/>
  <c r="T780" i="1"/>
  <c r="U780" i="1" s="1"/>
  <c r="T779" i="1"/>
  <c r="U779" i="1" s="1"/>
  <c r="T778" i="1"/>
  <c r="U778" i="1" s="1"/>
  <c r="T777" i="1"/>
  <c r="U777" i="1" s="1"/>
  <c r="T776" i="1"/>
  <c r="U776" i="1" s="1"/>
  <c r="T775" i="1"/>
  <c r="U775" i="1" s="1"/>
  <c r="T774" i="1"/>
  <c r="U774" i="1" s="1"/>
  <c r="T773" i="1"/>
  <c r="U773" i="1" s="1"/>
  <c r="T772" i="1"/>
  <c r="U772" i="1" s="1"/>
  <c r="T771" i="1"/>
  <c r="U771" i="1" s="1"/>
  <c r="T770" i="1"/>
  <c r="U770" i="1" s="1"/>
  <c r="T769" i="1"/>
  <c r="U769" i="1" s="1"/>
  <c r="T768" i="1"/>
  <c r="U768" i="1" s="1"/>
  <c r="T767" i="1"/>
  <c r="U767" i="1" s="1"/>
  <c r="T766" i="1"/>
  <c r="U766" i="1" s="1"/>
  <c r="T765" i="1"/>
  <c r="U765" i="1" s="1"/>
  <c r="T764" i="1"/>
  <c r="U764" i="1" s="1"/>
  <c r="T763" i="1"/>
  <c r="U763" i="1" s="1"/>
  <c r="T762" i="1"/>
  <c r="U762" i="1" s="1"/>
  <c r="T761" i="1"/>
  <c r="U761" i="1" s="1"/>
  <c r="T760" i="1"/>
  <c r="U760" i="1" s="1"/>
  <c r="T759" i="1"/>
  <c r="U759" i="1" s="1"/>
  <c r="T758" i="1"/>
  <c r="U758" i="1" s="1"/>
  <c r="T757" i="1"/>
  <c r="U757" i="1" s="1"/>
  <c r="T756" i="1"/>
  <c r="U756" i="1" s="1"/>
  <c r="T755" i="1"/>
  <c r="U755" i="1" s="1"/>
  <c r="T754" i="1"/>
  <c r="U754" i="1" s="1"/>
  <c r="T753" i="1"/>
  <c r="U753" i="1" s="1"/>
  <c r="T752" i="1"/>
  <c r="U752" i="1" s="1"/>
  <c r="T751" i="1"/>
  <c r="U751" i="1" s="1"/>
  <c r="T750" i="1"/>
  <c r="U750" i="1" s="1"/>
  <c r="T749" i="1"/>
  <c r="U749" i="1" s="1"/>
  <c r="T748" i="1"/>
  <c r="U748" i="1" s="1"/>
  <c r="T747" i="1"/>
  <c r="U747" i="1" s="1"/>
  <c r="T746" i="1"/>
  <c r="U746" i="1" s="1"/>
  <c r="T745" i="1"/>
  <c r="U745" i="1" s="1"/>
  <c r="T744" i="1"/>
  <c r="U744" i="1" s="1"/>
  <c r="T743" i="1"/>
  <c r="U743" i="1" s="1"/>
  <c r="T742" i="1"/>
  <c r="U742" i="1" s="1"/>
  <c r="T741" i="1"/>
  <c r="U741" i="1" s="1"/>
  <c r="T740" i="1"/>
  <c r="U740" i="1" s="1"/>
  <c r="T739" i="1"/>
  <c r="U739" i="1" s="1"/>
  <c r="T738" i="1"/>
  <c r="U738" i="1" s="1"/>
  <c r="T737" i="1"/>
  <c r="U737" i="1" s="1"/>
  <c r="T736" i="1"/>
  <c r="U736" i="1" s="1"/>
  <c r="T735" i="1"/>
  <c r="U735" i="1" s="1"/>
  <c r="T734" i="1"/>
  <c r="U734" i="1" s="1"/>
  <c r="T733" i="1"/>
  <c r="U733" i="1" s="1"/>
  <c r="T732" i="1"/>
  <c r="U732" i="1" s="1"/>
  <c r="T731" i="1"/>
  <c r="U731" i="1" s="1"/>
  <c r="T730" i="1"/>
  <c r="U730" i="1" s="1"/>
  <c r="T729" i="1"/>
  <c r="U729" i="1" s="1"/>
  <c r="T728" i="1"/>
  <c r="U728" i="1" s="1"/>
  <c r="T727" i="1"/>
  <c r="U727" i="1" s="1"/>
  <c r="T726" i="1"/>
  <c r="U726" i="1" s="1"/>
  <c r="T725" i="1"/>
  <c r="U725" i="1" s="1"/>
  <c r="T724" i="1"/>
  <c r="U724" i="1" s="1"/>
  <c r="T723" i="1"/>
  <c r="U723" i="1" s="1"/>
  <c r="T722" i="1"/>
  <c r="U722" i="1" s="1"/>
  <c r="T721" i="1"/>
  <c r="U721" i="1" s="1"/>
  <c r="T720" i="1"/>
  <c r="U720" i="1" s="1"/>
  <c r="T719" i="1"/>
  <c r="U719" i="1" s="1"/>
  <c r="T718" i="1"/>
  <c r="U718" i="1" s="1"/>
  <c r="T717" i="1"/>
  <c r="U717" i="1" s="1"/>
  <c r="T716" i="1"/>
  <c r="U716" i="1" s="1"/>
  <c r="T715" i="1"/>
  <c r="U715" i="1" s="1"/>
  <c r="T714" i="1"/>
  <c r="U714" i="1" s="1"/>
  <c r="T713" i="1"/>
  <c r="U713" i="1" s="1"/>
  <c r="T712" i="1"/>
  <c r="U712" i="1" s="1"/>
  <c r="T711" i="1"/>
  <c r="U711" i="1" s="1"/>
  <c r="T710" i="1"/>
  <c r="U710" i="1" s="1"/>
  <c r="T709" i="1"/>
  <c r="U709" i="1" s="1"/>
  <c r="T708" i="1"/>
  <c r="U708" i="1" s="1"/>
  <c r="T707" i="1"/>
  <c r="U707" i="1" s="1"/>
  <c r="T706" i="1"/>
  <c r="U706" i="1" s="1"/>
  <c r="T705" i="1"/>
  <c r="U705" i="1" s="1"/>
  <c r="T704" i="1"/>
  <c r="U704" i="1" s="1"/>
  <c r="T703" i="1"/>
  <c r="U703" i="1" s="1"/>
  <c r="T702" i="1"/>
  <c r="U702" i="1" s="1"/>
  <c r="T701" i="1"/>
  <c r="U701" i="1" s="1"/>
  <c r="T700" i="1"/>
  <c r="U700" i="1" s="1"/>
  <c r="T699" i="1"/>
  <c r="U699" i="1" s="1"/>
  <c r="T698" i="1"/>
  <c r="U698" i="1" s="1"/>
  <c r="T697" i="1"/>
  <c r="U697" i="1" s="1"/>
  <c r="T696" i="1"/>
  <c r="U696" i="1" s="1"/>
  <c r="T695" i="1"/>
  <c r="U695" i="1" s="1"/>
  <c r="T694" i="1"/>
  <c r="U694" i="1" s="1"/>
  <c r="T693" i="1"/>
  <c r="U693" i="1" s="1"/>
  <c r="T692" i="1"/>
  <c r="U692" i="1" s="1"/>
  <c r="T691" i="1"/>
  <c r="U691" i="1" s="1"/>
  <c r="T690" i="1"/>
  <c r="U690" i="1" s="1"/>
  <c r="T689" i="1"/>
  <c r="U689" i="1" s="1"/>
  <c r="T688" i="1"/>
  <c r="U688" i="1" s="1"/>
  <c r="T687" i="1"/>
  <c r="U687" i="1" s="1"/>
  <c r="T686" i="1"/>
  <c r="U686" i="1" s="1"/>
  <c r="T685" i="1"/>
  <c r="U685" i="1" s="1"/>
  <c r="T684" i="1"/>
  <c r="U684" i="1" s="1"/>
  <c r="T683" i="1"/>
  <c r="U683" i="1" s="1"/>
  <c r="T682" i="1"/>
  <c r="U682" i="1" s="1"/>
  <c r="T681" i="1"/>
  <c r="U681" i="1" s="1"/>
  <c r="T680" i="1"/>
  <c r="U680" i="1" s="1"/>
  <c r="T679" i="1"/>
  <c r="U679" i="1" s="1"/>
  <c r="T678" i="1"/>
  <c r="U678" i="1" s="1"/>
  <c r="T677" i="1"/>
  <c r="U677" i="1" s="1"/>
  <c r="T676" i="1"/>
  <c r="U676" i="1" s="1"/>
  <c r="T675" i="1"/>
  <c r="U675" i="1" s="1"/>
  <c r="T674" i="1"/>
  <c r="U674" i="1" s="1"/>
  <c r="T673" i="1"/>
  <c r="U673" i="1" s="1"/>
  <c r="T672" i="1"/>
  <c r="U672" i="1" s="1"/>
  <c r="T671" i="1"/>
  <c r="U671" i="1" s="1"/>
  <c r="T670" i="1"/>
  <c r="U670" i="1" s="1"/>
  <c r="T669" i="1"/>
  <c r="U669" i="1" s="1"/>
  <c r="T668" i="1"/>
  <c r="U668" i="1" s="1"/>
  <c r="T667" i="1"/>
  <c r="U667" i="1" s="1"/>
  <c r="T666" i="1"/>
  <c r="U666" i="1" s="1"/>
  <c r="T665" i="1"/>
  <c r="U665" i="1" s="1"/>
  <c r="T664" i="1"/>
  <c r="U664" i="1" s="1"/>
  <c r="T663" i="1"/>
  <c r="U663" i="1" s="1"/>
  <c r="T662" i="1"/>
  <c r="U662" i="1" s="1"/>
  <c r="T661" i="1"/>
  <c r="U661" i="1" s="1"/>
  <c r="T660" i="1"/>
  <c r="U660" i="1" s="1"/>
  <c r="T659" i="1"/>
  <c r="U659" i="1" s="1"/>
  <c r="T658" i="1"/>
  <c r="U658" i="1" s="1"/>
  <c r="T657" i="1"/>
  <c r="U657" i="1" s="1"/>
  <c r="T656" i="1"/>
  <c r="U656" i="1" s="1"/>
  <c r="T655" i="1"/>
  <c r="U655" i="1" s="1"/>
  <c r="T654" i="1"/>
  <c r="U654" i="1" s="1"/>
  <c r="T653" i="1"/>
  <c r="U653" i="1" s="1"/>
  <c r="T652" i="1"/>
  <c r="U652" i="1" s="1"/>
  <c r="T651" i="1"/>
  <c r="U651" i="1" s="1"/>
  <c r="T650" i="1"/>
  <c r="U650" i="1" s="1"/>
  <c r="T649" i="1"/>
  <c r="U649" i="1" s="1"/>
  <c r="T648" i="1"/>
  <c r="U648" i="1" s="1"/>
  <c r="T647" i="1"/>
  <c r="U647" i="1" s="1"/>
  <c r="T646" i="1"/>
  <c r="U646" i="1" s="1"/>
  <c r="T645" i="1"/>
  <c r="U645" i="1" s="1"/>
  <c r="T644" i="1"/>
  <c r="U644" i="1" s="1"/>
  <c r="T643" i="1"/>
  <c r="U643" i="1" s="1"/>
  <c r="T642" i="1"/>
  <c r="U642" i="1" s="1"/>
  <c r="T641" i="1"/>
  <c r="U641" i="1" s="1"/>
  <c r="T640" i="1"/>
  <c r="U640" i="1" s="1"/>
  <c r="T639" i="1"/>
  <c r="U639" i="1" s="1"/>
  <c r="T638" i="1"/>
  <c r="U638" i="1" s="1"/>
  <c r="T637" i="1"/>
  <c r="U637" i="1" s="1"/>
  <c r="T636" i="1"/>
  <c r="U636" i="1" s="1"/>
  <c r="T635" i="1"/>
  <c r="U635" i="1" s="1"/>
  <c r="T634" i="1"/>
  <c r="U634" i="1" s="1"/>
  <c r="T633" i="1"/>
  <c r="U633" i="1" s="1"/>
  <c r="T632" i="1"/>
  <c r="U632" i="1" s="1"/>
  <c r="T631" i="1"/>
  <c r="U631" i="1" s="1"/>
  <c r="T630" i="1"/>
  <c r="U630" i="1" s="1"/>
  <c r="T629" i="1"/>
  <c r="U629" i="1" s="1"/>
  <c r="T628" i="1"/>
  <c r="U628" i="1" s="1"/>
  <c r="T627" i="1"/>
  <c r="U627" i="1" s="1"/>
  <c r="T626" i="1"/>
  <c r="U626" i="1" s="1"/>
  <c r="T625" i="1"/>
  <c r="U625" i="1" s="1"/>
  <c r="T624" i="1"/>
  <c r="U624" i="1" s="1"/>
  <c r="T623" i="1"/>
  <c r="U623" i="1" s="1"/>
  <c r="T622" i="1"/>
  <c r="U622" i="1" s="1"/>
  <c r="T621" i="1"/>
  <c r="U621" i="1" s="1"/>
  <c r="T620" i="1"/>
  <c r="U620" i="1" s="1"/>
  <c r="T619" i="1"/>
  <c r="U619" i="1" s="1"/>
  <c r="T618" i="1"/>
  <c r="U618" i="1" s="1"/>
  <c r="T617" i="1"/>
  <c r="U617" i="1" s="1"/>
  <c r="T616" i="1"/>
  <c r="U616" i="1" s="1"/>
  <c r="T615" i="1"/>
  <c r="U615" i="1" s="1"/>
  <c r="T614" i="1"/>
  <c r="U614" i="1" s="1"/>
  <c r="T613" i="1"/>
  <c r="U613" i="1" s="1"/>
  <c r="T612" i="1"/>
  <c r="U612" i="1" s="1"/>
  <c r="T611" i="1"/>
  <c r="U611" i="1" s="1"/>
  <c r="T610" i="1"/>
  <c r="U610" i="1" s="1"/>
  <c r="T609" i="1"/>
  <c r="U609" i="1" s="1"/>
  <c r="T608" i="1"/>
  <c r="U608" i="1" s="1"/>
  <c r="T607" i="1"/>
  <c r="U607" i="1" s="1"/>
  <c r="T606" i="1"/>
  <c r="U606" i="1" s="1"/>
  <c r="T605" i="1"/>
  <c r="U605" i="1" s="1"/>
  <c r="T604" i="1"/>
  <c r="U604" i="1" s="1"/>
  <c r="T603" i="1"/>
  <c r="U603" i="1" s="1"/>
  <c r="T602" i="1"/>
  <c r="U602" i="1" s="1"/>
  <c r="T601" i="1"/>
  <c r="U601" i="1" s="1"/>
  <c r="T600" i="1"/>
  <c r="U600" i="1" s="1"/>
  <c r="T599" i="1"/>
  <c r="U599" i="1" s="1"/>
  <c r="T598" i="1"/>
  <c r="U598" i="1" s="1"/>
  <c r="T597" i="1"/>
  <c r="U597" i="1" s="1"/>
  <c r="T596" i="1"/>
  <c r="U596" i="1" s="1"/>
  <c r="T595" i="1"/>
  <c r="U595" i="1" s="1"/>
  <c r="T594" i="1"/>
  <c r="U594" i="1" s="1"/>
  <c r="T593" i="1"/>
  <c r="U593" i="1" s="1"/>
  <c r="T592" i="1"/>
  <c r="U592" i="1" s="1"/>
  <c r="T591" i="1"/>
  <c r="U591" i="1" s="1"/>
  <c r="T590" i="1"/>
  <c r="U590" i="1" s="1"/>
  <c r="T589" i="1"/>
  <c r="U589" i="1" s="1"/>
  <c r="T588" i="1"/>
  <c r="U588" i="1" s="1"/>
  <c r="T587" i="1"/>
  <c r="U587" i="1" s="1"/>
  <c r="T586" i="1"/>
  <c r="U586" i="1" s="1"/>
  <c r="T585" i="1"/>
  <c r="U585" i="1" s="1"/>
  <c r="T584" i="1"/>
  <c r="U584" i="1" s="1"/>
  <c r="T583" i="1"/>
  <c r="U583" i="1" s="1"/>
  <c r="T582" i="1"/>
  <c r="U582" i="1" s="1"/>
  <c r="T581" i="1"/>
  <c r="U581" i="1" s="1"/>
  <c r="T580" i="1"/>
  <c r="U580" i="1" s="1"/>
  <c r="T579" i="1"/>
  <c r="U579" i="1" s="1"/>
  <c r="T578" i="1"/>
  <c r="U578" i="1" s="1"/>
  <c r="T577" i="1"/>
  <c r="U577" i="1" s="1"/>
  <c r="T576" i="1"/>
  <c r="U576" i="1" s="1"/>
  <c r="T575" i="1"/>
  <c r="U575" i="1" s="1"/>
  <c r="T574" i="1"/>
  <c r="U574" i="1" s="1"/>
  <c r="T573" i="1"/>
  <c r="U573" i="1" s="1"/>
  <c r="T572" i="1"/>
  <c r="U572" i="1" s="1"/>
  <c r="T571" i="1"/>
  <c r="U571" i="1" s="1"/>
  <c r="T570" i="1"/>
  <c r="U570" i="1" s="1"/>
  <c r="T569" i="1"/>
  <c r="U569" i="1" s="1"/>
  <c r="T568" i="1"/>
  <c r="U568" i="1" s="1"/>
  <c r="T567" i="1"/>
  <c r="U567" i="1" s="1"/>
  <c r="T566" i="1"/>
  <c r="U566" i="1" s="1"/>
  <c r="T565" i="1"/>
  <c r="U565" i="1" s="1"/>
  <c r="T564" i="1"/>
  <c r="U564" i="1" s="1"/>
  <c r="T563" i="1"/>
  <c r="U563" i="1" s="1"/>
  <c r="T562" i="1"/>
  <c r="U562" i="1" s="1"/>
  <c r="T561" i="1"/>
  <c r="U561" i="1" s="1"/>
  <c r="T560" i="1"/>
  <c r="U560" i="1" s="1"/>
  <c r="T559" i="1"/>
  <c r="U559" i="1" s="1"/>
  <c r="T558" i="1"/>
  <c r="U558" i="1" s="1"/>
  <c r="T557" i="1"/>
  <c r="U557" i="1" s="1"/>
  <c r="T556" i="1"/>
  <c r="U556" i="1" s="1"/>
  <c r="T555" i="1"/>
  <c r="U555" i="1" s="1"/>
  <c r="T554" i="1"/>
  <c r="U554" i="1" s="1"/>
  <c r="T553" i="1"/>
  <c r="U553" i="1" s="1"/>
  <c r="T552" i="1"/>
  <c r="U552" i="1" s="1"/>
  <c r="T551" i="1"/>
  <c r="U551" i="1" s="1"/>
  <c r="T550" i="1"/>
  <c r="U550" i="1" s="1"/>
  <c r="T549" i="1"/>
  <c r="U549" i="1" s="1"/>
  <c r="T548" i="1"/>
  <c r="U548" i="1" s="1"/>
  <c r="T547" i="1"/>
  <c r="U547" i="1" s="1"/>
  <c r="T546" i="1"/>
  <c r="U546" i="1" s="1"/>
  <c r="T545" i="1"/>
  <c r="U545" i="1" s="1"/>
  <c r="T544" i="1"/>
  <c r="U544" i="1" s="1"/>
  <c r="T543" i="1"/>
  <c r="U543" i="1" s="1"/>
  <c r="T542" i="1"/>
  <c r="U542" i="1" s="1"/>
  <c r="T541" i="1"/>
  <c r="U541" i="1" s="1"/>
  <c r="T540" i="1"/>
  <c r="U540" i="1" s="1"/>
  <c r="T539" i="1"/>
  <c r="U539" i="1" s="1"/>
  <c r="T538" i="1"/>
  <c r="U538" i="1" s="1"/>
  <c r="T537" i="1"/>
  <c r="U537" i="1" s="1"/>
  <c r="T536" i="1"/>
  <c r="U536" i="1" s="1"/>
  <c r="T535" i="1"/>
  <c r="U535" i="1" s="1"/>
  <c r="T534" i="1"/>
  <c r="U534" i="1" s="1"/>
  <c r="T533" i="1"/>
  <c r="U533" i="1" s="1"/>
  <c r="T532" i="1"/>
  <c r="U532" i="1" s="1"/>
  <c r="T531" i="1"/>
  <c r="U531" i="1" s="1"/>
  <c r="T530" i="1"/>
  <c r="U530" i="1" s="1"/>
  <c r="T529" i="1"/>
  <c r="U529" i="1" s="1"/>
  <c r="T528" i="1"/>
  <c r="U528" i="1" s="1"/>
  <c r="T527" i="1"/>
  <c r="U527" i="1" s="1"/>
  <c r="T526" i="1"/>
  <c r="U526" i="1" s="1"/>
  <c r="T525" i="1"/>
  <c r="U525" i="1" s="1"/>
  <c r="T524" i="1"/>
  <c r="U524" i="1" s="1"/>
  <c r="T523" i="1"/>
  <c r="U523" i="1" s="1"/>
  <c r="T522" i="1"/>
  <c r="U522" i="1" s="1"/>
  <c r="T521" i="1"/>
  <c r="U521" i="1" s="1"/>
  <c r="T520" i="1"/>
  <c r="U520" i="1" s="1"/>
  <c r="T519" i="1"/>
  <c r="U519" i="1" s="1"/>
  <c r="T518" i="1"/>
  <c r="U518" i="1" s="1"/>
  <c r="T517" i="1"/>
  <c r="U517" i="1" s="1"/>
  <c r="T516" i="1"/>
  <c r="U516" i="1" s="1"/>
  <c r="T515" i="1"/>
  <c r="U515" i="1" s="1"/>
  <c r="T514" i="1"/>
  <c r="U514" i="1" s="1"/>
  <c r="T513" i="1"/>
  <c r="U513" i="1" s="1"/>
  <c r="T512" i="1"/>
  <c r="U512" i="1" s="1"/>
  <c r="T511" i="1"/>
  <c r="U511" i="1" s="1"/>
  <c r="T510" i="1"/>
  <c r="U510" i="1" s="1"/>
  <c r="T509" i="1"/>
  <c r="U509" i="1" s="1"/>
  <c r="T508" i="1"/>
  <c r="U508" i="1" s="1"/>
  <c r="T507" i="1"/>
  <c r="U507" i="1" s="1"/>
  <c r="T506" i="1"/>
  <c r="U506" i="1" s="1"/>
  <c r="T505" i="1"/>
  <c r="U505" i="1" s="1"/>
  <c r="T504" i="1"/>
  <c r="U504" i="1" s="1"/>
  <c r="T503" i="1"/>
  <c r="U503" i="1" s="1"/>
  <c r="T502" i="1"/>
  <c r="U502" i="1" s="1"/>
  <c r="T501" i="1"/>
  <c r="U501" i="1" s="1"/>
  <c r="T500" i="1"/>
  <c r="U500" i="1" s="1"/>
  <c r="T499" i="1"/>
  <c r="U499" i="1" s="1"/>
  <c r="T498" i="1"/>
  <c r="U498" i="1" s="1"/>
  <c r="T497" i="1"/>
  <c r="U497" i="1" s="1"/>
  <c r="T496" i="1"/>
  <c r="U496" i="1" s="1"/>
  <c r="T495" i="1"/>
  <c r="U495" i="1" s="1"/>
  <c r="T494" i="1"/>
  <c r="U494" i="1" s="1"/>
  <c r="T493" i="1"/>
  <c r="U493" i="1" s="1"/>
  <c r="T492" i="1"/>
  <c r="U492" i="1" s="1"/>
  <c r="T491" i="1"/>
  <c r="U491" i="1" s="1"/>
  <c r="T490" i="1"/>
  <c r="U490" i="1" s="1"/>
  <c r="T489" i="1"/>
  <c r="U489" i="1" s="1"/>
  <c r="T488" i="1"/>
  <c r="U488" i="1" s="1"/>
  <c r="T487" i="1"/>
  <c r="U487" i="1" s="1"/>
  <c r="T486" i="1"/>
  <c r="U486" i="1" s="1"/>
  <c r="T485" i="1"/>
  <c r="U485" i="1" s="1"/>
  <c r="T484" i="1"/>
  <c r="U484" i="1" s="1"/>
  <c r="T483" i="1"/>
  <c r="U483" i="1" s="1"/>
  <c r="T482" i="1"/>
  <c r="U482" i="1" s="1"/>
  <c r="T481" i="1"/>
  <c r="U481" i="1" s="1"/>
  <c r="T480" i="1"/>
  <c r="U480" i="1" s="1"/>
  <c r="T479" i="1"/>
  <c r="U479" i="1" s="1"/>
  <c r="T478" i="1"/>
  <c r="U478" i="1" s="1"/>
  <c r="T477" i="1"/>
  <c r="U477" i="1" s="1"/>
  <c r="T476" i="1"/>
  <c r="U476" i="1" s="1"/>
  <c r="T475" i="1"/>
  <c r="U475" i="1" s="1"/>
  <c r="T474" i="1"/>
  <c r="U474" i="1" s="1"/>
  <c r="T473" i="1"/>
  <c r="U473" i="1" s="1"/>
  <c r="T472" i="1"/>
  <c r="U472" i="1" s="1"/>
  <c r="T471" i="1"/>
  <c r="U471" i="1" s="1"/>
  <c r="T470" i="1"/>
  <c r="U470" i="1" s="1"/>
  <c r="T469" i="1"/>
  <c r="U469" i="1" s="1"/>
  <c r="T468" i="1"/>
  <c r="U468" i="1" s="1"/>
  <c r="T467" i="1"/>
  <c r="U467" i="1" s="1"/>
  <c r="T466" i="1"/>
  <c r="U466" i="1" s="1"/>
  <c r="T465" i="1"/>
  <c r="U465" i="1" s="1"/>
  <c r="T464" i="1"/>
  <c r="U464" i="1" s="1"/>
  <c r="T463" i="1"/>
  <c r="U463" i="1" s="1"/>
  <c r="T462" i="1"/>
  <c r="U462" i="1" s="1"/>
  <c r="T461" i="1"/>
  <c r="U461" i="1" s="1"/>
  <c r="T460" i="1"/>
  <c r="U460" i="1" s="1"/>
  <c r="T459" i="1"/>
  <c r="U459" i="1" s="1"/>
  <c r="T458" i="1"/>
  <c r="U458" i="1" s="1"/>
  <c r="T457" i="1"/>
  <c r="U457" i="1" s="1"/>
  <c r="T456" i="1"/>
  <c r="U456" i="1" s="1"/>
  <c r="T455" i="1"/>
  <c r="U455" i="1" s="1"/>
  <c r="T454" i="1"/>
  <c r="U454" i="1" s="1"/>
  <c r="T453" i="1"/>
  <c r="U453" i="1" s="1"/>
  <c r="T452" i="1"/>
  <c r="U452" i="1" s="1"/>
  <c r="T451" i="1"/>
  <c r="U451" i="1" s="1"/>
  <c r="T450" i="1"/>
  <c r="U450" i="1" s="1"/>
  <c r="T449" i="1"/>
  <c r="U449" i="1" s="1"/>
  <c r="T448" i="1"/>
  <c r="U448" i="1" s="1"/>
  <c r="T447" i="1"/>
  <c r="U447" i="1" s="1"/>
  <c r="T446" i="1"/>
  <c r="U446" i="1" s="1"/>
  <c r="T445" i="1"/>
  <c r="U445" i="1" s="1"/>
  <c r="T444" i="1"/>
  <c r="U444" i="1" s="1"/>
  <c r="T443" i="1"/>
  <c r="U443" i="1" s="1"/>
  <c r="T442" i="1"/>
  <c r="U442" i="1" s="1"/>
  <c r="T441" i="1"/>
  <c r="U441" i="1" s="1"/>
  <c r="T440" i="1"/>
  <c r="U440" i="1" s="1"/>
  <c r="T439" i="1"/>
  <c r="U439" i="1" s="1"/>
  <c r="T438" i="1"/>
  <c r="U438" i="1" s="1"/>
  <c r="T437" i="1"/>
  <c r="U437" i="1" s="1"/>
  <c r="T436" i="1"/>
  <c r="U436" i="1" s="1"/>
  <c r="T435" i="1"/>
  <c r="U435" i="1" s="1"/>
  <c r="T434" i="1"/>
  <c r="U434" i="1" s="1"/>
  <c r="T433" i="1"/>
  <c r="U433" i="1" s="1"/>
  <c r="T432" i="1"/>
  <c r="U432" i="1" s="1"/>
  <c r="T431" i="1"/>
  <c r="U431" i="1" s="1"/>
  <c r="T430" i="1"/>
  <c r="U430" i="1" s="1"/>
  <c r="T429" i="1"/>
  <c r="U429" i="1" s="1"/>
  <c r="T428" i="1"/>
  <c r="U428" i="1" s="1"/>
  <c r="T427" i="1"/>
  <c r="U427" i="1" s="1"/>
  <c r="T426" i="1"/>
  <c r="U426" i="1" s="1"/>
  <c r="T425" i="1"/>
  <c r="U425" i="1" s="1"/>
  <c r="T424" i="1"/>
  <c r="U424" i="1" s="1"/>
  <c r="T423" i="1"/>
  <c r="U423" i="1" s="1"/>
  <c r="T422" i="1"/>
  <c r="U422" i="1" s="1"/>
  <c r="T421" i="1"/>
  <c r="U421" i="1" s="1"/>
  <c r="T420" i="1"/>
  <c r="U420" i="1" s="1"/>
  <c r="T419" i="1"/>
  <c r="U419" i="1" s="1"/>
  <c r="T418" i="1"/>
  <c r="U418" i="1" s="1"/>
  <c r="T417" i="1"/>
  <c r="U417" i="1" s="1"/>
  <c r="T416" i="1"/>
  <c r="U416" i="1" s="1"/>
  <c r="T415" i="1"/>
  <c r="U415" i="1" s="1"/>
  <c r="T414" i="1"/>
  <c r="U414" i="1" s="1"/>
  <c r="T413" i="1"/>
  <c r="U413" i="1" s="1"/>
  <c r="T412" i="1"/>
  <c r="U412" i="1" s="1"/>
  <c r="T411" i="1"/>
  <c r="U411" i="1" s="1"/>
  <c r="T410" i="1"/>
  <c r="U410" i="1" s="1"/>
  <c r="T409" i="1"/>
  <c r="U409" i="1" s="1"/>
  <c r="T408" i="1"/>
  <c r="U408" i="1" s="1"/>
  <c r="T407" i="1"/>
  <c r="U407" i="1" s="1"/>
  <c r="T406" i="1"/>
  <c r="U406" i="1" s="1"/>
  <c r="T405" i="1"/>
  <c r="U405" i="1" s="1"/>
  <c r="T404" i="1"/>
  <c r="U404" i="1" s="1"/>
  <c r="T403" i="1"/>
  <c r="U403" i="1" s="1"/>
  <c r="T402" i="1"/>
  <c r="U402" i="1" s="1"/>
  <c r="T401" i="1"/>
  <c r="U401" i="1" s="1"/>
  <c r="T400" i="1"/>
  <c r="U400" i="1" s="1"/>
  <c r="T399" i="1"/>
  <c r="U399" i="1" s="1"/>
  <c r="T398" i="1"/>
  <c r="U398" i="1" s="1"/>
  <c r="T397" i="1"/>
  <c r="U397" i="1" s="1"/>
  <c r="T396" i="1"/>
  <c r="U396" i="1" s="1"/>
  <c r="T395" i="1"/>
  <c r="U395" i="1" s="1"/>
  <c r="T394" i="1"/>
  <c r="U394" i="1" s="1"/>
  <c r="T393" i="1"/>
  <c r="U393" i="1" s="1"/>
  <c r="T392" i="1"/>
  <c r="U392" i="1" s="1"/>
  <c r="T391" i="1"/>
  <c r="U391" i="1" s="1"/>
  <c r="T390" i="1"/>
  <c r="U390" i="1" s="1"/>
  <c r="T389" i="1"/>
  <c r="U389" i="1" s="1"/>
  <c r="T388" i="1"/>
  <c r="U388" i="1" s="1"/>
  <c r="T387" i="1"/>
  <c r="U387" i="1" s="1"/>
  <c r="T386" i="1"/>
  <c r="U386" i="1" s="1"/>
  <c r="T385" i="1"/>
  <c r="U385" i="1" s="1"/>
  <c r="T384" i="1"/>
  <c r="U384" i="1" s="1"/>
  <c r="T383" i="1"/>
  <c r="U383" i="1" s="1"/>
  <c r="T382" i="1"/>
  <c r="U382" i="1" s="1"/>
  <c r="T381" i="1"/>
  <c r="U381" i="1" s="1"/>
  <c r="T380" i="1"/>
  <c r="U380" i="1" s="1"/>
  <c r="T379" i="1"/>
  <c r="U379" i="1" s="1"/>
  <c r="T378" i="1"/>
  <c r="U378" i="1" s="1"/>
  <c r="T377" i="1"/>
  <c r="U377" i="1" s="1"/>
  <c r="T376" i="1"/>
  <c r="U376" i="1" s="1"/>
  <c r="T375" i="1"/>
  <c r="U375" i="1" s="1"/>
  <c r="T374" i="1"/>
  <c r="U374" i="1" s="1"/>
  <c r="T373" i="1"/>
  <c r="U373" i="1" s="1"/>
  <c r="T372" i="1"/>
  <c r="U372" i="1" s="1"/>
  <c r="T371" i="1"/>
  <c r="U371" i="1" s="1"/>
  <c r="T370" i="1"/>
  <c r="U370" i="1" s="1"/>
  <c r="T369" i="1"/>
  <c r="U369" i="1" s="1"/>
  <c r="T368" i="1"/>
  <c r="U368" i="1" s="1"/>
  <c r="T367" i="1"/>
  <c r="U367" i="1" s="1"/>
  <c r="T366" i="1"/>
  <c r="U366" i="1" s="1"/>
  <c r="T365" i="1"/>
  <c r="U365" i="1" s="1"/>
  <c r="T364" i="1"/>
  <c r="U364" i="1" s="1"/>
  <c r="T363" i="1"/>
  <c r="U363" i="1" s="1"/>
  <c r="T362" i="1"/>
  <c r="U362" i="1" s="1"/>
  <c r="T361" i="1"/>
  <c r="U361" i="1" s="1"/>
  <c r="T360" i="1"/>
  <c r="U360" i="1" s="1"/>
  <c r="T359" i="1"/>
  <c r="U359" i="1" s="1"/>
  <c r="T358" i="1"/>
  <c r="U358" i="1" s="1"/>
  <c r="T357" i="1"/>
  <c r="U357" i="1" s="1"/>
  <c r="T356" i="1"/>
  <c r="U356" i="1" s="1"/>
  <c r="T355" i="1"/>
  <c r="U355" i="1" s="1"/>
  <c r="T354" i="1"/>
  <c r="U354" i="1" s="1"/>
  <c r="T353" i="1"/>
  <c r="U353" i="1" s="1"/>
  <c r="T352" i="1"/>
  <c r="U352" i="1" s="1"/>
  <c r="T351" i="1"/>
  <c r="U351" i="1" s="1"/>
  <c r="T350" i="1"/>
  <c r="U350" i="1" s="1"/>
  <c r="T349" i="1"/>
  <c r="U349" i="1" s="1"/>
  <c r="T348" i="1"/>
  <c r="U348" i="1" s="1"/>
  <c r="T347" i="1"/>
  <c r="U347" i="1" s="1"/>
  <c r="T346" i="1"/>
  <c r="U346" i="1" s="1"/>
  <c r="T345" i="1"/>
  <c r="U345" i="1" s="1"/>
  <c r="T344" i="1"/>
  <c r="U344" i="1" s="1"/>
  <c r="T343" i="1"/>
  <c r="U343" i="1" s="1"/>
  <c r="T342" i="1"/>
  <c r="U342" i="1" s="1"/>
  <c r="T341" i="1"/>
  <c r="U341" i="1" s="1"/>
  <c r="T340" i="1"/>
  <c r="U340" i="1" s="1"/>
  <c r="T339" i="1"/>
  <c r="U339" i="1" s="1"/>
  <c r="T338" i="1"/>
  <c r="U338" i="1" s="1"/>
  <c r="T337" i="1"/>
  <c r="U337" i="1" s="1"/>
  <c r="T336" i="1"/>
  <c r="U336" i="1" s="1"/>
  <c r="T335" i="1"/>
  <c r="U335" i="1" s="1"/>
  <c r="T334" i="1"/>
  <c r="U334" i="1" s="1"/>
  <c r="T333" i="1"/>
  <c r="U333" i="1" s="1"/>
  <c r="T332" i="1"/>
  <c r="U332" i="1" s="1"/>
  <c r="T331" i="1"/>
  <c r="U331" i="1" s="1"/>
  <c r="T330" i="1"/>
  <c r="U330" i="1" s="1"/>
  <c r="T329" i="1"/>
  <c r="U329" i="1" s="1"/>
  <c r="T328" i="1"/>
  <c r="U328" i="1" s="1"/>
  <c r="T327" i="1"/>
  <c r="U327" i="1" s="1"/>
  <c r="T326" i="1"/>
  <c r="U326" i="1" s="1"/>
  <c r="T325" i="1"/>
  <c r="U325" i="1" s="1"/>
  <c r="T324" i="1"/>
  <c r="U324" i="1" s="1"/>
  <c r="T323" i="1"/>
  <c r="U323" i="1" s="1"/>
  <c r="T322" i="1"/>
  <c r="U322" i="1" s="1"/>
  <c r="T321" i="1"/>
  <c r="U321" i="1" s="1"/>
  <c r="T320" i="1"/>
  <c r="U320" i="1" s="1"/>
  <c r="T319" i="1"/>
  <c r="U319" i="1" s="1"/>
  <c r="T318" i="1"/>
  <c r="U318" i="1" s="1"/>
  <c r="T317" i="1"/>
  <c r="U317" i="1" s="1"/>
  <c r="T316" i="1"/>
  <c r="U316" i="1" s="1"/>
  <c r="T315" i="1"/>
  <c r="U315" i="1" s="1"/>
  <c r="T314" i="1"/>
  <c r="U314" i="1" s="1"/>
  <c r="T313" i="1"/>
  <c r="U313" i="1" s="1"/>
  <c r="T312" i="1"/>
  <c r="U312" i="1" s="1"/>
  <c r="T311" i="1"/>
  <c r="U311" i="1" s="1"/>
  <c r="T310" i="1"/>
  <c r="U310" i="1" s="1"/>
  <c r="T309" i="1"/>
  <c r="U309" i="1" s="1"/>
  <c r="T308" i="1"/>
  <c r="U308" i="1" s="1"/>
  <c r="T307" i="1"/>
  <c r="U307" i="1" s="1"/>
  <c r="T306" i="1"/>
  <c r="U306" i="1" s="1"/>
  <c r="T305" i="1"/>
  <c r="U305" i="1" s="1"/>
  <c r="T304" i="1"/>
  <c r="U304" i="1" s="1"/>
  <c r="T303" i="1"/>
  <c r="U303" i="1" s="1"/>
  <c r="T302" i="1"/>
  <c r="U302" i="1" s="1"/>
  <c r="T301" i="1"/>
  <c r="U301" i="1" s="1"/>
  <c r="T300" i="1"/>
  <c r="U300" i="1" s="1"/>
  <c r="T299" i="1"/>
  <c r="U299" i="1" s="1"/>
  <c r="T298" i="1"/>
  <c r="U298" i="1" s="1"/>
  <c r="T297" i="1"/>
  <c r="U297" i="1" s="1"/>
  <c r="T296" i="1"/>
  <c r="U296" i="1" s="1"/>
  <c r="T295" i="1"/>
  <c r="U295" i="1" s="1"/>
  <c r="T294" i="1"/>
  <c r="U294" i="1" s="1"/>
  <c r="T293" i="1"/>
  <c r="U293" i="1" s="1"/>
  <c r="T292" i="1"/>
  <c r="U292" i="1" s="1"/>
  <c r="T291" i="1"/>
  <c r="U291" i="1" s="1"/>
  <c r="T290" i="1"/>
  <c r="U290" i="1" s="1"/>
  <c r="T289" i="1"/>
  <c r="U289" i="1" s="1"/>
  <c r="T288" i="1"/>
  <c r="U288" i="1" s="1"/>
  <c r="T287" i="1"/>
  <c r="U287" i="1" s="1"/>
  <c r="T286" i="1"/>
  <c r="U286" i="1" s="1"/>
  <c r="T285" i="1"/>
  <c r="U285" i="1" s="1"/>
  <c r="T284" i="1"/>
  <c r="U284" i="1" s="1"/>
  <c r="T283" i="1"/>
  <c r="U283" i="1" s="1"/>
  <c r="T282" i="1"/>
  <c r="U282" i="1" s="1"/>
  <c r="T281" i="1"/>
  <c r="U281" i="1" s="1"/>
  <c r="T280" i="1"/>
  <c r="U280" i="1" s="1"/>
  <c r="T279" i="1"/>
  <c r="U279" i="1" s="1"/>
  <c r="T278" i="1"/>
  <c r="U278" i="1" s="1"/>
  <c r="T277" i="1"/>
  <c r="U277" i="1" s="1"/>
  <c r="T276" i="1"/>
  <c r="U276" i="1" s="1"/>
  <c r="T275" i="1"/>
  <c r="U275" i="1" s="1"/>
  <c r="T274" i="1"/>
  <c r="U274" i="1" s="1"/>
  <c r="T273" i="1"/>
  <c r="U273" i="1" s="1"/>
  <c r="T272" i="1"/>
  <c r="U272" i="1" s="1"/>
  <c r="T271" i="1"/>
  <c r="U271" i="1" s="1"/>
  <c r="T270" i="1"/>
  <c r="U270" i="1" s="1"/>
  <c r="T269" i="1"/>
  <c r="U269" i="1" s="1"/>
  <c r="T268" i="1"/>
  <c r="U268" i="1" s="1"/>
  <c r="T267" i="1"/>
  <c r="U267" i="1" s="1"/>
  <c r="T266" i="1"/>
  <c r="U266" i="1" s="1"/>
  <c r="T265" i="1"/>
  <c r="U265" i="1" s="1"/>
  <c r="T264" i="1"/>
  <c r="U264" i="1" s="1"/>
  <c r="T263" i="1"/>
  <c r="U263" i="1" s="1"/>
  <c r="T262" i="1"/>
  <c r="U262" i="1" s="1"/>
  <c r="T261" i="1"/>
  <c r="U261" i="1" s="1"/>
  <c r="T260" i="1"/>
  <c r="U260" i="1" s="1"/>
  <c r="T259" i="1"/>
  <c r="U259" i="1" s="1"/>
  <c r="T258" i="1"/>
  <c r="U258" i="1" s="1"/>
  <c r="T257" i="1"/>
  <c r="U257" i="1" s="1"/>
  <c r="T256" i="1"/>
  <c r="U256" i="1" s="1"/>
  <c r="T255" i="1"/>
  <c r="U255" i="1" s="1"/>
  <c r="T254" i="1"/>
  <c r="U254" i="1" s="1"/>
  <c r="T253" i="1"/>
  <c r="U253" i="1" s="1"/>
  <c r="T252" i="1"/>
  <c r="U252" i="1" s="1"/>
  <c r="T251" i="1"/>
  <c r="U251" i="1" s="1"/>
  <c r="T250" i="1"/>
  <c r="U250" i="1" s="1"/>
  <c r="T249" i="1"/>
  <c r="U249" i="1" s="1"/>
  <c r="T248" i="1"/>
  <c r="U248" i="1" s="1"/>
  <c r="T247" i="1"/>
  <c r="U247" i="1" s="1"/>
  <c r="T246" i="1"/>
  <c r="U246" i="1" s="1"/>
  <c r="T245" i="1"/>
  <c r="U245" i="1" s="1"/>
  <c r="T244" i="1"/>
  <c r="U244" i="1" s="1"/>
  <c r="T243" i="1"/>
  <c r="U243" i="1" s="1"/>
  <c r="T242" i="1"/>
  <c r="U242" i="1" s="1"/>
  <c r="T241" i="1"/>
  <c r="U241" i="1" s="1"/>
  <c r="T240" i="1"/>
  <c r="U240" i="1" s="1"/>
  <c r="T239" i="1"/>
  <c r="U239" i="1" s="1"/>
  <c r="T238" i="1"/>
  <c r="U238" i="1" s="1"/>
  <c r="T237" i="1"/>
  <c r="U237" i="1" s="1"/>
  <c r="T236" i="1"/>
  <c r="U236" i="1" s="1"/>
  <c r="T235" i="1"/>
  <c r="U235" i="1" s="1"/>
  <c r="T234" i="1"/>
  <c r="U234" i="1" s="1"/>
  <c r="T233" i="1"/>
  <c r="U233" i="1" s="1"/>
  <c r="T232" i="1"/>
  <c r="U232" i="1" s="1"/>
  <c r="T231" i="1"/>
  <c r="U231" i="1" s="1"/>
  <c r="T230" i="1"/>
  <c r="U230" i="1" s="1"/>
  <c r="T229" i="1"/>
  <c r="U229" i="1" s="1"/>
  <c r="T228" i="1"/>
  <c r="U228" i="1" s="1"/>
  <c r="T227" i="1"/>
  <c r="U227" i="1" s="1"/>
  <c r="T226" i="1"/>
  <c r="U226" i="1" s="1"/>
  <c r="T225" i="1"/>
  <c r="U225" i="1" s="1"/>
  <c r="T224" i="1"/>
  <c r="U224" i="1" s="1"/>
  <c r="T223" i="1"/>
  <c r="U223" i="1" s="1"/>
  <c r="T222" i="1"/>
  <c r="U222" i="1" s="1"/>
  <c r="T221" i="1"/>
  <c r="U221" i="1" s="1"/>
  <c r="T220" i="1"/>
  <c r="U220" i="1" s="1"/>
  <c r="T219" i="1"/>
  <c r="U219" i="1" s="1"/>
  <c r="T218" i="1"/>
  <c r="U218" i="1" s="1"/>
  <c r="T217" i="1"/>
  <c r="U217" i="1" s="1"/>
  <c r="T216" i="1"/>
  <c r="U216" i="1" s="1"/>
  <c r="T215" i="1"/>
  <c r="U215" i="1" s="1"/>
  <c r="T214" i="1"/>
  <c r="U214" i="1" s="1"/>
  <c r="T213" i="1"/>
  <c r="U213" i="1" s="1"/>
  <c r="T212" i="1"/>
  <c r="U212" i="1" s="1"/>
  <c r="T211" i="1"/>
  <c r="U211" i="1" s="1"/>
  <c r="T210" i="1"/>
  <c r="U210" i="1" s="1"/>
  <c r="T209" i="1"/>
  <c r="U209" i="1" s="1"/>
  <c r="T208" i="1"/>
  <c r="U208" i="1" s="1"/>
  <c r="T207" i="1"/>
  <c r="U207" i="1" s="1"/>
  <c r="T206" i="1"/>
  <c r="U206" i="1" s="1"/>
  <c r="T205" i="1"/>
  <c r="U205" i="1" s="1"/>
  <c r="T204" i="1"/>
  <c r="U204" i="1" s="1"/>
  <c r="T203" i="1"/>
  <c r="U203" i="1" s="1"/>
  <c r="T202" i="1"/>
  <c r="U202" i="1" s="1"/>
  <c r="T201" i="1"/>
  <c r="U201" i="1" s="1"/>
  <c r="T200" i="1"/>
  <c r="U200" i="1" s="1"/>
  <c r="T199" i="1"/>
  <c r="U199" i="1" s="1"/>
  <c r="T198" i="1"/>
  <c r="U198" i="1" s="1"/>
  <c r="T197" i="1"/>
  <c r="U197" i="1" s="1"/>
  <c r="T196" i="1"/>
  <c r="U196" i="1" s="1"/>
  <c r="T195" i="1"/>
  <c r="U195" i="1" s="1"/>
  <c r="T194" i="1"/>
  <c r="U194" i="1" s="1"/>
  <c r="T193" i="1"/>
  <c r="U193" i="1" s="1"/>
  <c r="T192" i="1"/>
  <c r="U192" i="1" s="1"/>
  <c r="T191" i="1"/>
  <c r="U191" i="1" s="1"/>
  <c r="T190" i="1"/>
  <c r="U190" i="1" s="1"/>
  <c r="T189" i="1"/>
  <c r="U189" i="1" s="1"/>
  <c r="T188" i="1"/>
  <c r="U188" i="1" s="1"/>
  <c r="T187" i="1"/>
  <c r="U187" i="1" s="1"/>
  <c r="T186" i="1"/>
  <c r="U186" i="1" s="1"/>
  <c r="T185" i="1"/>
  <c r="U185" i="1" s="1"/>
  <c r="T184" i="1"/>
  <c r="U184" i="1" s="1"/>
  <c r="T183" i="1"/>
  <c r="U183" i="1" s="1"/>
  <c r="T182" i="1"/>
  <c r="U182" i="1" s="1"/>
  <c r="T181" i="1"/>
  <c r="U181" i="1" s="1"/>
  <c r="T180" i="1"/>
  <c r="U180" i="1" s="1"/>
  <c r="T179" i="1"/>
  <c r="U179" i="1" s="1"/>
  <c r="T178" i="1"/>
  <c r="U178" i="1" s="1"/>
  <c r="T177" i="1"/>
  <c r="U177" i="1" s="1"/>
  <c r="T176" i="1"/>
  <c r="U176" i="1" s="1"/>
  <c r="T175" i="1"/>
  <c r="U175" i="1" s="1"/>
  <c r="T174" i="1"/>
  <c r="U174" i="1" s="1"/>
  <c r="T173" i="1"/>
  <c r="U173" i="1" s="1"/>
  <c r="T172" i="1"/>
  <c r="U172" i="1" s="1"/>
  <c r="T171" i="1"/>
  <c r="U171" i="1" s="1"/>
  <c r="T170" i="1"/>
  <c r="U170" i="1" s="1"/>
  <c r="T169" i="1"/>
  <c r="U169" i="1" s="1"/>
  <c r="T168" i="1"/>
  <c r="U168" i="1" s="1"/>
  <c r="T167" i="1"/>
  <c r="U167" i="1" s="1"/>
  <c r="T166" i="1"/>
  <c r="U166" i="1" s="1"/>
  <c r="T165" i="1"/>
  <c r="U165" i="1" s="1"/>
  <c r="T164" i="1"/>
  <c r="U164" i="1" s="1"/>
  <c r="T163" i="1"/>
  <c r="U163" i="1" s="1"/>
  <c r="T162" i="1"/>
  <c r="U162" i="1" s="1"/>
  <c r="T161" i="1"/>
  <c r="U161" i="1" s="1"/>
  <c r="T160" i="1"/>
  <c r="U160" i="1" s="1"/>
  <c r="T159" i="1"/>
  <c r="U159" i="1" s="1"/>
  <c r="T158" i="1"/>
  <c r="U158" i="1" s="1"/>
  <c r="T157" i="1"/>
  <c r="U157" i="1" s="1"/>
  <c r="T156" i="1"/>
  <c r="U156" i="1" s="1"/>
  <c r="T155" i="1"/>
  <c r="U155" i="1" s="1"/>
  <c r="T154" i="1"/>
  <c r="U154" i="1" s="1"/>
  <c r="T153" i="1"/>
  <c r="U153" i="1" s="1"/>
  <c r="T152" i="1"/>
  <c r="U152" i="1" s="1"/>
  <c r="T151" i="1"/>
  <c r="U151" i="1" s="1"/>
  <c r="T150" i="1"/>
  <c r="U150" i="1" s="1"/>
  <c r="T149" i="1"/>
  <c r="U149" i="1" s="1"/>
  <c r="T148" i="1"/>
  <c r="U148" i="1" s="1"/>
  <c r="T147" i="1"/>
  <c r="U147" i="1" s="1"/>
  <c r="T146" i="1"/>
  <c r="U146" i="1" s="1"/>
  <c r="T145" i="1"/>
  <c r="U145" i="1" s="1"/>
  <c r="T144" i="1"/>
  <c r="U144" i="1" s="1"/>
  <c r="T143" i="1"/>
  <c r="U143" i="1" s="1"/>
  <c r="T142" i="1"/>
  <c r="U142" i="1" s="1"/>
  <c r="T141" i="1"/>
  <c r="U141" i="1" s="1"/>
  <c r="T140" i="1"/>
  <c r="U140" i="1" s="1"/>
  <c r="T139" i="1"/>
  <c r="U139" i="1" s="1"/>
  <c r="T138" i="1"/>
  <c r="U138" i="1" s="1"/>
  <c r="T137" i="1"/>
  <c r="U137" i="1" s="1"/>
  <c r="T136" i="1"/>
  <c r="U136" i="1" s="1"/>
  <c r="T135" i="1"/>
  <c r="U135" i="1" s="1"/>
  <c r="T134" i="1"/>
  <c r="U134" i="1" s="1"/>
  <c r="T133" i="1"/>
  <c r="U133" i="1" s="1"/>
  <c r="T132" i="1"/>
  <c r="U132" i="1" s="1"/>
  <c r="T131" i="1"/>
  <c r="U131" i="1" s="1"/>
  <c r="T130" i="1"/>
  <c r="U130" i="1" s="1"/>
  <c r="T129" i="1"/>
  <c r="U129" i="1" s="1"/>
  <c r="T128" i="1"/>
  <c r="U128" i="1" s="1"/>
  <c r="T127" i="1"/>
  <c r="U127" i="1" s="1"/>
  <c r="T126" i="1"/>
  <c r="U126" i="1" s="1"/>
  <c r="T125" i="1"/>
  <c r="U125" i="1" s="1"/>
  <c r="T124" i="1"/>
  <c r="U124" i="1" s="1"/>
  <c r="T123" i="1"/>
  <c r="U123" i="1" s="1"/>
  <c r="T122" i="1"/>
  <c r="U122" i="1" s="1"/>
  <c r="T121" i="1"/>
  <c r="U121" i="1" s="1"/>
  <c r="T120" i="1"/>
  <c r="U120" i="1" s="1"/>
  <c r="T119" i="1"/>
  <c r="U119" i="1" s="1"/>
  <c r="T118" i="1"/>
  <c r="U118" i="1" s="1"/>
  <c r="T117" i="1"/>
  <c r="U117" i="1" s="1"/>
  <c r="T116" i="1"/>
  <c r="U116" i="1" s="1"/>
  <c r="T115" i="1"/>
  <c r="U115" i="1" s="1"/>
  <c r="T114" i="1"/>
  <c r="U114" i="1" s="1"/>
  <c r="T113" i="1"/>
  <c r="U113" i="1" s="1"/>
  <c r="T112" i="1"/>
  <c r="U112" i="1" s="1"/>
  <c r="T111" i="1"/>
  <c r="U111" i="1" s="1"/>
  <c r="T110" i="1"/>
  <c r="U110" i="1" s="1"/>
  <c r="T109" i="1"/>
  <c r="U109" i="1" s="1"/>
  <c r="T108" i="1"/>
  <c r="U108" i="1" s="1"/>
  <c r="T107" i="1"/>
  <c r="U107" i="1" s="1"/>
  <c r="T106" i="1"/>
  <c r="U106" i="1" s="1"/>
  <c r="T105" i="1"/>
  <c r="U105" i="1" s="1"/>
  <c r="T104" i="1"/>
  <c r="U104" i="1" s="1"/>
  <c r="T103" i="1"/>
  <c r="U103" i="1" s="1"/>
  <c r="T102" i="1"/>
  <c r="U102" i="1" s="1"/>
  <c r="T101" i="1"/>
  <c r="U101" i="1" s="1"/>
  <c r="T100" i="1"/>
  <c r="U100" i="1" s="1"/>
  <c r="T99" i="1"/>
  <c r="U99" i="1" s="1"/>
  <c r="T98" i="1"/>
  <c r="U98" i="1" s="1"/>
  <c r="T97" i="1"/>
  <c r="U97" i="1" s="1"/>
  <c r="T96" i="1"/>
  <c r="U96" i="1" s="1"/>
  <c r="T95" i="1"/>
  <c r="U95" i="1" s="1"/>
  <c r="T94" i="1"/>
  <c r="U94" i="1" s="1"/>
  <c r="T93" i="1"/>
  <c r="U93" i="1" s="1"/>
  <c r="T92" i="1"/>
  <c r="U92" i="1" s="1"/>
  <c r="T91" i="1"/>
  <c r="U91" i="1" s="1"/>
  <c r="T90" i="1"/>
  <c r="U90" i="1" s="1"/>
  <c r="T89" i="1"/>
  <c r="U89" i="1" s="1"/>
  <c r="T88" i="1"/>
  <c r="U88" i="1" s="1"/>
  <c r="T87" i="1"/>
  <c r="U87" i="1" s="1"/>
  <c r="T86" i="1"/>
  <c r="U86" i="1" s="1"/>
  <c r="T85" i="1"/>
  <c r="U85" i="1" s="1"/>
  <c r="T84" i="1"/>
  <c r="U84" i="1" s="1"/>
  <c r="T83" i="1"/>
  <c r="U83" i="1" s="1"/>
  <c r="T82" i="1"/>
  <c r="U82" i="1" s="1"/>
  <c r="T81" i="1"/>
  <c r="U81" i="1" s="1"/>
  <c r="T80" i="1"/>
  <c r="U80" i="1" s="1"/>
  <c r="T79" i="1"/>
  <c r="U79" i="1" s="1"/>
  <c r="T78" i="1"/>
  <c r="U78" i="1" s="1"/>
  <c r="T77" i="1"/>
  <c r="U77" i="1" s="1"/>
  <c r="T76" i="1"/>
  <c r="U76" i="1" s="1"/>
  <c r="T75" i="1"/>
  <c r="U75" i="1" s="1"/>
  <c r="T74" i="1"/>
  <c r="U74" i="1" s="1"/>
  <c r="T73" i="1"/>
  <c r="U73" i="1" s="1"/>
  <c r="T72" i="1"/>
  <c r="U72" i="1" s="1"/>
  <c r="T71" i="1"/>
  <c r="U71" i="1" s="1"/>
  <c r="T70" i="1"/>
  <c r="U70" i="1" s="1"/>
  <c r="T69" i="1"/>
  <c r="U69" i="1" s="1"/>
  <c r="T68" i="1"/>
  <c r="U68" i="1" s="1"/>
  <c r="T67" i="1"/>
  <c r="U67" i="1" s="1"/>
  <c r="T66" i="1"/>
  <c r="U66" i="1" s="1"/>
  <c r="T65" i="1"/>
  <c r="U65" i="1" s="1"/>
  <c r="T64" i="1"/>
  <c r="U64" i="1" s="1"/>
  <c r="T63" i="1"/>
  <c r="U63" i="1" s="1"/>
  <c r="T62" i="1"/>
  <c r="U62" i="1" s="1"/>
  <c r="T61" i="1"/>
  <c r="U61" i="1" s="1"/>
  <c r="T60" i="1"/>
  <c r="U60" i="1" s="1"/>
  <c r="T59" i="1"/>
  <c r="U59" i="1" s="1"/>
  <c r="T58" i="1"/>
  <c r="U58" i="1" s="1"/>
  <c r="T57" i="1"/>
  <c r="U57" i="1" s="1"/>
  <c r="T56" i="1"/>
  <c r="U56" i="1" s="1"/>
  <c r="T55" i="1"/>
  <c r="U55" i="1" s="1"/>
  <c r="T54" i="1"/>
  <c r="U54" i="1" s="1"/>
  <c r="T53" i="1"/>
  <c r="U53" i="1" s="1"/>
  <c r="T52" i="1"/>
  <c r="U52" i="1" s="1"/>
  <c r="T51" i="1"/>
  <c r="U51" i="1" s="1"/>
  <c r="T50" i="1"/>
  <c r="U50" i="1" s="1"/>
  <c r="T49" i="1"/>
  <c r="U49" i="1" s="1"/>
  <c r="T48" i="1"/>
  <c r="U48" i="1" s="1"/>
  <c r="T47" i="1"/>
  <c r="U47" i="1" s="1"/>
  <c r="T46" i="1"/>
  <c r="U46" i="1" s="1"/>
  <c r="T45" i="1"/>
  <c r="U45" i="1" s="1"/>
  <c r="T44" i="1"/>
  <c r="U44" i="1" s="1"/>
  <c r="T43" i="1"/>
  <c r="U43" i="1" s="1"/>
  <c r="T42" i="1"/>
  <c r="U42" i="1" s="1"/>
  <c r="T41" i="1"/>
  <c r="U41" i="1" s="1"/>
  <c r="T40" i="1"/>
  <c r="U40" i="1" s="1"/>
  <c r="T39" i="1"/>
  <c r="U39" i="1" s="1"/>
  <c r="T38" i="1"/>
  <c r="U38" i="1" s="1"/>
  <c r="T37" i="1"/>
  <c r="U37" i="1" s="1"/>
  <c r="T36" i="1"/>
  <c r="U36" i="1" s="1"/>
  <c r="T35" i="1"/>
  <c r="U35" i="1" s="1"/>
  <c r="T34" i="1"/>
  <c r="U34" i="1" s="1"/>
  <c r="T33" i="1"/>
  <c r="U33" i="1" s="1"/>
  <c r="T32" i="1"/>
  <c r="U32" i="1" s="1"/>
  <c r="T31" i="1"/>
  <c r="U31" i="1" s="1"/>
  <c r="T30" i="1"/>
  <c r="U30" i="1" s="1"/>
  <c r="T29" i="1"/>
  <c r="U29" i="1" s="1"/>
  <c r="T28" i="1"/>
  <c r="U28" i="1" s="1"/>
  <c r="T27" i="1"/>
  <c r="U27" i="1" s="1"/>
  <c r="T26" i="1"/>
  <c r="U26" i="1" s="1"/>
  <c r="T25" i="1"/>
  <c r="U25" i="1" s="1"/>
  <c r="T24" i="1"/>
  <c r="U24" i="1" s="1"/>
  <c r="T23" i="1"/>
  <c r="U23" i="1" s="1"/>
  <c r="T22" i="1"/>
  <c r="U22" i="1" s="1"/>
  <c r="T21" i="1"/>
  <c r="U21" i="1" s="1"/>
  <c r="T20" i="1"/>
  <c r="U20" i="1" s="1"/>
  <c r="T19" i="1"/>
  <c r="U19" i="1" s="1"/>
  <c r="T18" i="1"/>
  <c r="U18" i="1" s="1"/>
  <c r="T17" i="1"/>
  <c r="U17" i="1" s="1"/>
  <c r="T16" i="1"/>
  <c r="U16" i="1" s="1"/>
  <c r="T15" i="1"/>
  <c r="U15" i="1" s="1"/>
  <c r="T13" i="1"/>
  <c r="U13" i="1" s="1"/>
  <c r="T12" i="1"/>
  <c r="U12" i="1" s="1"/>
  <c r="T11" i="1"/>
  <c r="U11" i="1" s="1"/>
  <c r="T10" i="1"/>
  <c r="U10" i="1" s="1"/>
  <c r="T9" i="1"/>
  <c r="U9" i="1" s="1"/>
  <c r="T8" i="1"/>
  <c r="U8" i="1" s="1"/>
  <c r="T7" i="1"/>
  <c r="U7" i="1" s="1"/>
  <c r="T6" i="1"/>
  <c r="U6" i="1" s="1"/>
  <c r="T14" i="1"/>
  <c r="U14" i="1" s="1"/>
</calcChain>
</file>

<file path=xl/sharedStrings.xml><?xml version="1.0" encoding="utf-8"?>
<sst xmlns="http://schemas.openxmlformats.org/spreadsheetml/2006/main" count="224" uniqueCount="129">
  <si>
    <t>Date</t>
  </si>
  <si>
    <t>DOY</t>
  </si>
  <si>
    <t>Solar</t>
  </si>
  <si>
    <t>Tav</t>
  </si>
  <si>
    <t>Tmax</t>
  </si>
  <si>
    <t>Tmin</t>
  </si>
  <si>
    <t>Rhav</t>
  </si>
  <si>
    <t>Rhmin</t>
  </si>
  <si>
    <t>PPT</t>
  </si>
  <si>
    <t>Wind</t>
  </si>
  <si>
    <t>WindX</t>
  </si>
  <si>
    <t>MJ/m2/d</t>
  </si>
  <si>
    <t>C</t>
  </si>
  <si>
    <t>%</t>
  </si>
  <si>
    <t>mm</t>
  </si>
  <si>
    <t>m/s</t>
  </si>
  <si>
    <t>Vapres</t>
  </si>
  <si>
    <t>kPa</t>
  </si>
  <si>
    <t>SnowD</t>
  </si>
  <si>
    <t>Tsnow</t>
  </si>
  <si>
    <t>Tsoil50</t>
  </si>
  <si>
    <t>Tsoil5</t>
  </si>
  <si>
    <t>Tsoil005</t>
  </si>
  <si>
    <t>Tsoil20</t>
  </si>
  <si>
    <t>YrMn</t>
  </si>
  <si>
    <t>Row Labels</t>
  </si>
  <si>
    <t>Grand Total</t>
  </si>
  <si>
    <t>Average of Solar</t>
  </si>
  <si>
    <t>Average of Tav</t>
  </si>
  <si>
    <t>Sum of PPT</t>
  </si>
  <si>
    <t>Average of Tmax</t>
  </si>
  <si>
    <t>Average of Tmin</t>
  </si>
  <si>
    <t>Average of Rhav</t>
  </si>
  <si>
    <t>Average of Rhmin</t>
  </si>
  <si>
    <t>Average of Wind</t>
  </si>
  <si>
    <t>Average of WindX</t>
  </si>
  <si>
    <t>Max of WindX</t>
  </si>
  <si>
    <t>Max of Tmax</t>
  </si>
  <si>
    <t>Min of Tmin</t>
  </si>
  <si>
    <t>Max of PPT</t>
  </si>
  <si>
    <t>Average of Tsoil005</t>
  </si>
  <si>
    <t>Average of Tsoil5</t>
  </si>
  <si>
    <t>Average of Tsoil20</t>
  </si>
  <si>
    <t>Average of Tsoil50</t>
  </si>
  <si>
    <t>Average of Vapres</t>
  </si>
  <si>
    <t>Txmax</t>
  </si>
  <si>
    <t>1dXppt</t>
  </si>
  <si>
    <t>WindXX</t>
  </si>
  <si>
    <t>SoG</t>
  </si>
  <si>
    <t>Tsog</t>
  </si>
  <si>
    <t>TSoG</t>
  </si>
  <si>
    <t>Max of SoG</t>
  </si>
  <si>
    <t>Max of TSoG</t>
  </si>
  <si>
    <t>Monthly data</t>
  </si>
  <si>
    <t>Met data for P3 daily</t>
  </si>
  <si>
    <t>Ave P3=P1+0.35</t>
  </si>
  <si>
    <t>Max  P3=1.01*P1+0.39</t>
  </si>
  <si>
    <t>Min P3=P1*0.94+0.79</t>
  </si>
  <si>
    <t>28-31 Dec 1996 , 1 Jan - 6 April 1997 gap filled form P1</t>
  </si>
  <si>
    <t>Ave P3=P1*0.72</t>
  </si>
  <si>
    <t>Min P3=P1*0.63</t>
  </si>
  <si>
    <t>P3  max = P1max*0.63</t>
  </si>
  <si>
    <t>P3 ave =P1*0.73</t>
  </si>
  <si>
    <t>P3 = P1</t>
  </si>
  <si>
    <t>Precipitation (mm)</t>
  </si>
  <si>
    <t>From precip analysis</t>
  </si>
  <si>
    <t>Tair  C</t>
  </si>
  <si>
    <t>Solar radiation  MJ/m2/d</t>
  </si>
  <si>
    <t>Relative Humidity  %</t>
  </si>
  <si>
    <t>Wind speed m/s</t>
  </si>
  <si>
    <t>Soil temperature  C</t>
  </si>
  <si>
    <t>Not gap filled except estimated for 28-31 Dec 1996</t>
  </si>
  <si>
    <t>Snow depth mm</t>
  </si>
  <si>
    <t xml:space="preserve">Filled Dec 28-31 from snowfall estimate at P1 </t>
  </si>
  <si>
    <t xml:space="preserve">Filled 1 Jan to 6 April 1997 from from mass balance model using P1 snowfall in precipitation analyis spreadsheet </t>
  </si>
  <si>
    <t>6-9 June, 5 -24 Sept 1998</t>
  </si>
  <si>
    <t>24-June-21 July 1999</t>
  </si>
  <si>
    <t>4-12 June 2000</t>
  </si>
  <si>
    <t>16-17 Oct 2002</t>
  </si>
  <si>
    <t>Solar removed September 2004 - shading by trees</t>
  </si>
  <si>
    <t>29 June- 29 July 2008</t>
  </si>
  <si>
    <t>18-21 Aug 2009</t>
  </si>
  <si>
    <t>P3 daily data  22 Aug 1991 to 31 Aug 2009</t>
  </si>
  <si>
    <t>vpdX</t>
  </si>
  <si>
    <t>Select variable</t>
  </si>
  <si>
    <t>Year</t>
  </si>
  <si>
    <t>Lat</t>
  </si>
  <si>
    <t>sin(Lat)</t>
  </si>
  <si>
    <t>@cos(Lat)</t>
  </si>
  <si>
    <t>@tan(lat)</t>
  </si>
  <si>
    <t>Solar lookup table</t>
  </si>
  <si>
    <t>Month</t>
  </si>
  <si>
    <t>DoM</t>
  </si>
  <si>
    <t>Dim</t>
  </si>
  <si>
    <t>Declination</t>
  </si>
  <si>
    <t>RelDistSun</t>
  </si>
  <si>
    <t>Scratch</t>
  </si>
  <si>
    <t>SunsetHrAngle</t>
  </si>
  <si>
    <t>daylength</t>
  </si>
  <si>
    <t>SolarTop</t>
  </si>
  <si>
    <t>d*So</t>
  </si>
  <si>
    <t>49 37 30</t>
  </si>
  <si>
    <t>119 23 45</t>
  </si>
  <si>
    <t>Eref</t>
  </si>
  <si>
    <t>CMD</t>
  </si>
  <si>
    <t>Trange</t>
  </si>
  <si>
    <t>Max of SnowD</t>
  </si>
  <si>
    <t>TmaxX</t>
  </si>
  <si>
    <t>TminN</t>
  </si>
  <si>
    <t>1dPPTX</t>
  </si>
  <si>
    <t>SnowDX</t>
  </si>
  <si>
    <t>WindAve</t>
  </si>
  <si>
    <t>WindXAve</t>
  </si>
  <si>
    <t>Sum of Eref</t>
  </si>
  <si>
    <t>Sum of CMD</t>
  </si>
  <si>
    <t>Average of vpdX</t>
  </si>
  <si>
    <t>Max of vpdX</t>
  </si>
  <si>
    <t>vpdXx</t>
  </si>
  <si>
    <t>Last edit 5/11/19</t>
  </si>
  <si>
    <t>Long</t>
  </si>
  <si>
    <t>Elev</t>
  </si>
  <si>
    <t>Vapour pressure kPa</t>
  </si>
  <si>
    <t>vapres =  esat(Tmax)*Rhmin/100</t>
  </si>
  <si>
    <t>In most cases this is an afternoon value and would be somewhat different from a daily average</t>
  </si>
  <si>
    <t xml:space="preserve">Daily average must be calculated from hourly data </t>
  </si>
  <si>
    <t>Maximum vapour pressure deficit (kPa)</t>
  </si>
  <si>
    <t>vpdX = esat(Tmax)*(1-RHmin/100)</t>
  </si>
  <si>
    <t>In most cases this is an afternoon value and would be greater than a daily average</t>
  </si>
  <si>
    <t>Nominally at 0.005, 0.15, 0.2 1ne 0.5 m depths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</si>
</sst>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64" formatCode="[$-1009]d/mmm/yy;@"/>
    <numFmt numFmtId="165" formatCode="0.0"/>
    <numFmt numFmtId="166" formatCode="0.000"/>
    <numFmt numFmtId="167" formatCode="0_)"/>
    <numFmt numFmtId="168" formatCode="0.000_)"/>
    <numFmt numFmtId="169" formatCode="0.00_)"/>
  </numFmts>
  <fonts count="6" x14ac:knownFonts="1">
    <font>
      <sz val="11"/>
      <color theme="1"/>
      <name val="Calibri"/>
      <family val="2"/>
      <scheme val="minor"/>
    </font>
    <font>
      <sz val="10"/>
      <name val="Calibri"/>
      <family val="2"/>
    </font>
    <font>
      <sz val="10"/>
      <name val="Calibri"/>
      <family val="2"/>
      <scheme val="minor"/>
    </font>
    <font>
      <sz val="9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/>
    </xf>
    <xf numFmtId="164" fontId="2" fillId="0" borderId="0" xfId="0" applyNumberFormat="1" applyFont="1" applyProtection="1"/>
    <xf numFmtId="1" fontId="2" fillId="0" borderId="0" xfId="0" applyNumberFormat="1" applyFont="1" applyProtection="1"/>
    <xf numFmtId="0" fontId="2" fillId="0" borderId="0" xfId="0" applyFont="1" applyFill="1"/>
    <xf numFmtId="0" fontId="1" fillId="0" borderId="0" xfId="0" applyFont="1" applyFill="1"/>
    <xf numFmtId="0" fontId="1" fillId="0" borderId="0" xfId="0" applyFont="1"/>
    <xf numFmtId="2" fontId="2" fillId="0" borderId="0" xfId="0" applyNumberFormat="1" applyFont="1" applyFill="1"/>
    <xf numFmtId="0" fontId="2" fillId="0" borderId="0" xfId="0" applyFont="1"/>
    <xf numFmtId="165" fontId="2" fillId="0" borderId="0" xfId="0" applyNumberFormat="1" applyFont="1" applyFill="1"/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NumberFormat="1"/>
    <xf numFmtId="165" fontId="0" fillId="0" borderId="0" xfId="0" applyNumberFormat="1"/>
    <xf numFmtId="164" fontId="3" fillId="0" borderId="0" xfId="0" applyNumberFormat="1" applyFont="1" applyProtection="1"/>
    <xf numFmtId="0" fontId="0" fillId="0" borderId="0" xfId="0" applyFill="1"/>
    <xf numFmtId="0" fontId="2" fillId="2" borderId="0" xfId="0" applyFont="1" applyFill="1"/>
    <xf numFmtId="166" fontId="0" fillId="0" borderId="0" xfId="0" applyNumberFormat="1"/>
    <xf numFmtId="0" fontId="0" fillId="0" borderId="0" xfId="0" applyAlignment="1" applyProtection="1">
      <alignment horizontal="right"/>
    </xf>
    <xf numFmtId="0" fontId="0" fillId="0" borderId="0" xfId="0" quotePrefix="1"/>
    <xf numFmtId="0" fontId="0" fillId="0" borderId="0" xfId="0" applyFont="1"/>
    <xf numFmtId="166" fontId="0" fillId="0" borderId="0" xfId="0" applyNumberFormat="1" applyProtection="1"/>
    <xf numFmtId="0" fontId="4" fillId="0" borderId="0" xfId="0" applyFont="1"/>
    <xf numFmtId="0" fontId="4" fillId="0" borderId="0" xfId="0" applyFont="1" applyAlignment="1" applyProtection="1">
      <alignment horizontal="left"/>
    </xf>
    <xf numFmtId="0" fontId="5" fillId="0" borderId="0" xfId="0" applyFont="1" applyAlignment="1" applyProtection="1">
      <alignment horizontal="right"/>
    </xf>
    <xf numFmtId="0" fontId="5" fillId="0" borderId="0" xfId="0" applyFont="1" applyAlignment="1" applyProtection="1">
      <alignment horizontal="left"/>
    </xf>
    <xf numFmtId="0" fontId="5" fillId="0" borderId="0" xfId="0" applyFont="1" applyAlignment="1" applyProtection="1">
      <alignment horizontal="center"/>
    </xf>
    <xf numFmtId="167" fontId="0" fillId="0" borderId="0" xfId="0" applyNumberFormat="1" applyFont="1" applyProtection="1"/>
    <xf numFmtId="168" fontId="4" fillId="0" borderId="0" xfId="0" applyNumberFormat="1" applyFont="1" applyProtection="1"/>
    <xf numFmtId="166" fontId="0" fillId="0" borderId="0" xfId="0" applyNumberFormat="1" applyFont="1"/>
    <xf numFmtId="169" fontId="4" fillId="0" borderId="0" xfId="0" applyNumberFormat="1" applyFont="1" applyProtection="1"/>
    <xf numFmtId="2" fontId="0" fillId="0" borderId="0" xfId="0" applyNumberFormat="1"/>
    <xf numFmtId="166" fontId="0" fillId="3" borderId="0" xfId="0" applyNumberFormat="1" applyFont="1" applyFill="1"/>
    <xf numFmtId="1" fontId="0" fillId="0" borderId="0" xfId="0" applyNumberFormat="1"/>
    <xf numFmtId="0" fontId="2" fillId="0" borderId="0" xfId="0" applyFont="1" applyProtection="1"/>
    <xf numFmtId="0" fontId="0" fillId="2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pivotCacheDefinition" Target="pivotCache/pivotCacheDefinition3.xml"/><Relationship Id="rId3" Type="http://schemas.openxmlformats.org/officeDocument/2006/relationships/worksheet" Target="worksheets/sheet3.xml"/><Relationship Id="rId7" Type="http://schemas.openxmlformats.org/officeDocument/2006/relationships/pivotCacheDefinition" Target="pivotCache/pivotCacheDefinition2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pivotCacheDefinition" Target="pivotCache/pivotCacheDefinition1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/>
              <a:t>Monthly average solar radiation</a:t>
            </a:r>
          </a:p>
        </c:rich>
      </c:tx>
      <c:layout/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Solar</c:v>
          </c:tx>
          <c:marker>
            <c:symbol val="none"/>
          </c:marker>
          <c:cat>
            <c:numRef>
              <c:f>Monthly!$A$6:$A$221</c:f>
              <c:numCache>
                <c:formatCode>General</c:formatCode>
                <c:ptCount val="216"/>
                <c:pt idx="0">
                  <c:v>199109</c:v>
                </c:pt>
                <c:pt idx="1">
                  <c:v>199110</c:v>
                </c:pt>
                <c:pt idx="2">
                  <c:v>199111</c:v>
                </c:pt>
                <c:pt idx="3">
                  <c:v>199112</c:v>
                </c:pt>
                <c:pt idx="4">
                  <c:v>199201</c:v>
                </c:pt>
                <c:pt idx="5">
                  <c:v>199202</c:v>
                </c:pt>
                <c:pt idx="6">
                  <c:v>199203</c:v>
                </c:pt>
                <c:pt idx="7">
                  <c:v>199204</c:v>
                </c:pt>
                <c:pt idx="8">
                  <c:v>199205</c:v>
                </c:pt>
                <c:pt idx="9">
                  <c:v>199206</c:v>
                </c:pt>
                <c:pt idx="10">
                  <c:v>199207</c:v>
                </c:pt>
                <c:pt idx="11">
                  <c:v>199208</c:v>
                </c:pt>
                <c:pt idx="12">
                  <c:v>199209</c:v>
                </c:pt>
                <c:pt idx="13">
                  <c:v>199210</c:v>
                </c:pt>
                <c:pt idx="14">
                  <c:v>199211</c:v>
                </c:pt>
                <c:pt idx="15">
                  <c:v>199212</c:v>
                </c:pt>
                <c:pt idx="16">
                  <c:v>199301</c:v>
                </c:pt>
                <c:pt idx="17">
                  <c:v>199302</c:v>
                </c:pt>
                <c:pt idx="18">
                  <c:v>199303</c:v>
                </c:pt>
                <c:pt idx="19">
                  <c:v>199304</c:v>
                </c:pt>
                <c:pt idx="20">
                  <c:v>199305</c:v>
                </c:pt>
                <c:pt idx="21">
                  <c:v>199306</c:v>
                </c:pt>
                <c:pt idx="22">
                  <c:v>199307</c:v>
                </c:pt>
                <c:pt idx="23">
                  <c:v>199308</c:v>
                </c:pt>
                <c:pt idx="24">
                  <c:v>199309</c:v>
                </c:pt>
                <c:pt idx="25">
                  <c:v>199310</c:v>
                </c:pt>
                <c:pt idx="26">
                  <c:v>199311</c:v>
                </c:pt>
                <c:pt idx="27">
                  <c:v>199312</c:v>
                </c:pt>
                <c:pt idx="28">
                  <c:v>199401</c:v>
                </c:pt>
                <c:pt idx="29">
                  <c:v>199402</c:v>
                </c:pt>
                <c:pt idx="30">
                  <c:v>199403</c:v>
                </c:pt>
                <c:pt idx="31">
                  <c:v>199404</c:v>
                </c:pt>
                <c:pt idx="32">
                  <c:v>199405</c:v>
                </c:pt>
                <c:pt idx="33">
                  <c:v>199406</c:v>
                </c:pt>
                <c:pt idx="34">
                  <c:v>199407</c:v>
                </c:pt>
                <c:pt idx="35">
                  <c:v>199408</c:v>
                </c:pt>
                <c:pt idx="36">
                  <c:v>199409</c:v>
                </c:pt>
                <c:pt idx="37">
                  <c:v>199410</c:v>
                </c:pt>
                <c:pt idx="38">
                  <c:v>199411</c:v>
                </c:pt>
                <c:pt idx="39">
                  <c:v>199412</c:v>
                </c:pt>
                <c:pt idx="40">
                  <c:v>199501</c:v>
                </c:pt>
                <c:pt idx="41">
                  <c:v>199502</c:v>
                </c:pt>
                <c:pt idx="42">
                  <c:v>199503</c:v>
                </c:pt>
                <c:pt idx="43">
                  <c:v>199504</c:v>
                </c:pt>
                <c:pt idx="44">
                  <c:v>199505</c:v>
                </c:pt>
                <c:pt idx="45">
                  <c:v>199506</c:v>
                </c:pt>
                <c:pt idx="46">
                  <c:v>199507</c:v>
                </c:pt>
                <c:pt idx="47">
                  <c:v>199508</c:v>
                </c:pt>
                <c:pt idx="48">
                  <c:v>199509</c:v>
                </c:pt>
                <c:pt idx="49">
                  <c:v>199510</c:v>
                </c:pt>
                <c:pt idx="50">
                  <c:v>199511</c:v>
                </c:pt>
                <c:pt idx="51">
                  <c:v>199512</c:v>
                </c:pt>
                <c:pt idx="52">
                  <c:v>199601</c:v>
                </c:pt>
                <c:pt idx="53">
                  <c:v>199602</c:v>
                </c:pt>
                <c:pt idx="54">
                  <c:v>199603</c:v>
                </c:pt>
                <c:pt idx="55">
                  <c:v>199604</c:v>
                </c:pt>
                <c:pt idx="56">
                  <c:v>199605</c:v>
                </c:pt>
                <c:pt idx="57">
                  <c:v>199606</c:v>
                </c:pt>
                <c:pt idx="58">
                  <c:v>199607</c:v>
                </c:pt>
                <c:pt idx="59">
                  <c:v>199608</c:v>
                </c:pt>
                <c:pt idx="60">
                  <c:v>199609</c:v>
                </c:pt>
                <c:pt idx="61">
                  <c:v>199610</c:v>
                </c:pt>
                <c:pt idx="62">
                  <c:v>199611</c:v>
                </c:pt>
                <c:pt idx="63">
                  <c:v>199612</c:v>
                </c:pt>
                <c:pt idx="64">
                  <c:v>199701</c:v>
                </c:pt>
                <c:pt idx="65">
                  <c:v>199702</c:v>
                </c:pt>
                <c:pt idx="66">
                  <c:v>199703</c:v>
                </c:pt>
                <c:pt idx="67">
                  <c:v>199704</c:v>
                </c:pt>
                <c:pt idx="68">
                  <c:v>199705</c:v>
                </c:pt>
                <c:pt idx="69">
                  <c:v>199706</c:v>
                </c:pt>
                <c:pt idx="70">
                  <c:v>199707</c:v>
                </c:pt>
                <c:pt idx="71">
                  <c:v>199708</c:v>
                </c:pt>
                <c:pt idx="72">
                  <c:v>199709</c:v>
                </c:pt>
                <c:pt idx="73">
                  <c:v>199710</c:v>
                </c:pt>
                <c:pt idx="74">
                  <c:v>199711</c:v>
                </c:pt>
                <c:pt idx="75">
                  <c:v>199712</c:v>
                </c:pt>
                <c:pt idx="76">
                  <c:v>199801</c:v>
                </c:pt>
                <c:pt idx="77">
                  <c:v>199802</c:v>
                </c:pt>
                <c:pt idx="78">
                  <c:v>199803</c:v>
                </c:pt>
                <c:pt idx="79">
                  <c:v>199804</c:v>
                </c:pt>
                <c:pt idx="80">
                  <c:v>199805</c:v>
                </c:pt>
                <c:pt idx="81">
                  <c:v>199806</c:v>
                </c:pt>
                <c:pt idx="82">
                  <c:v>199807</c:v>
                </c:pt>
                <c:pt idx="83">
                  <c:v>199808</c:v>
                </c:pt>
                <c:pt idx="84">
                  <c:v>199809</c:v>
                </c:pt>
                <c:pt idx="85">
                  <c:v>199810</c:v>
                </c:pt>
                <c:pt idx="86">
                  <c:v>199811</c:v>
                </c:pt>
                <c:pt idx="87">
                  <c:v>199812</c:v>
                </c:pt>
                <c:pt idx="88">
                  <c:v>199901</c:v>
                </c:pt>
                <c:pt idx="89">
                  <c:v>199902</c:v>
                </c:pt>
                <c:pt idx="90">
                  <c:v>199903</c:v>
                </c:pt>
                <c:pt idx="91">
                  <c:v>199904</c:v>
                </c:pt>
                <c:pt idx="92">
                  <c:v>199905</c:v>
                </c:pt>
                <c:pt idx="93">
                  <c:v>199906</c:v>
                </c:pt>
                <c:pt idx="94">
                  <c:v>199907</c:v>
                </c:pt>
                <c:pt idx="95">
                  <c:v>199908</c:v>
                </c:pt>
                <c:pt idx="96">
                  <c:v>199909</c:v>
                </c:pt>
                <c:pt idx="97">
                  <c:v>199910</c:v>
                </c:pt>
                <c:pt idx="98">
                  <c:v>199911</c:v>
                </c:pt>
                <c:pt idx="99">
                  <c:v>199912</c:v>
                </c:pt>
                <c:pt idx="100">
                  <c:v>200001</c:v>
                </c:pt>
                <c:pt idx="101">
                  <c:v>200002</c:v>
                </c:pt>
                <c:pt idx="102">
                  <c:v>200003</c:v>
                </c:pt>
                <c:pt idx="103">
                  <c:v>200004</c:v>
                </c:pt>
                <c:pt idx="104">
                  <c:v>200005</c:v>
                </c:pt>
                <c:pt idx="105">
                  <c:v>200006</c:v>
                </c:pt>
                <c:pt idx="106">
                  <c:v>200007</c:v>
                </c:pt>
                <c:pt idx="107">
                  <c:v>200008</c:v>
                </c:pt>
                <c:pt idx="108">
                  <c:v>200009</c:v>
                </c:pt>
                <c:pt idx="109">
                  <c:v>200010</c:v>
                </c:pt>
                <c:pt idx="110">
                  <c:v>200011</c:v>
                </c:pt>
                <c:pt idx="111">
                  <c:v>200012</c:v>
                </c:pt>
                <c:pt idx="112">
                  <c:v>200101</c:v>
                </c:pt>
                <c:pt idx="113">
                  <c:v>200102</c:v>
                </c:pt>
                <c:pt idx="114">
                  <c:v>200103</c:v>
                </c:pt>
                <c:pt idx="115">
                  <c:v>200104</c:v>
                </c:pt>
                <c:pt idx="116">
                  <c:v>200105</c:v>
                </c:pt>
                <c:pt idx="117">
                  <c:v>200106</c:v>
                </c:pt>
                <c:pt idx="118">
                  <c:v>200107</c:v>
                </c:pt>
                <c:pt idx="119">
                  <c:v>200108</c:v>
                </c:pt>
                <c:pt idx="120">
                  <c:v>200109</c:v>
                </c:pt>
                <c:pt idx="121">
                  <c:v>200110</c:v>
                </c:pt>
                <c:pt idx="122">
                  <c:v>200111</c:v>
                </c:pt>
                <c:pt idx="123">
                  <c:v>200112</c:v>
                </c:pt>
                <c:pt idx="124">
                  <c:v>200201</c:v>
                </c:pt>
                <c:pt idx="125">
                  <c:v>200202</c:v>
                </c:pt>
                <c:pt idx="126">
                  <c:v>200203</c:v>
                </c:pt>
                <c:pt idx="127">
                  <c:v>200204</c:v>
                </c:pt>
                <c:pt idx="128">
                  <c:v>200205</c:v>
                </c:pt>
                <c:pt idx="129">
                  <c:v>200206</c:v>
                </c:pt>
                <c:pt idx="130">
                  <c:v>200207</c:v>
                </c:pt>
                <c:pt idx="131">
                  <c:v>200208</c:v>
                </c:pt>
                <c:pt idx="132">
                  <c:v>200209</c:v>
                </c:pt>
                <c:pt idx="133">
                  <c:v>200210</c:v>
                </c:pt>
                <c:pt idx="134">
                  <c:v>200211</c:v>
                </c:pt>
                <c:pt idx="135">
                  <c:v>200212</c:v>
                </c:pt>
                <c:pt idx="136">
                  <c:v>200301</c:v>
                </c:pt>
                <c:pt idx="137">
                  <c:v>200302</c:v>
                </c:pt>
                <c:pt idx="138">
                  <c:v>200303</c:v>
                </c:pt>
                <c:pt idx="139">
                  <c:v>200304</c:v>
                </c:pt>
                <c:pt idx="140">
                  <c:v>200305</c:v>
                </c:pt>
                <c:pt idx="141">
                  <c:v>200306</c:v>
                </c:pt>
                <c:pt idx="142">
                  <c:v>200307</c:v>
                </c:pt>
                <c:pt idx="143">
                  <c:v>200308</c:v>
                </c:pt>
                <c:pt idx="144">
                  <c:v>200309</c:v>
                </c:pt>
                <c:pt idx="145">
                  <c:v>200310</c:v>
                </c:pt>
                <c:pt idx="146">
                  <c:v>200311</c:v>
                </c:pt>
                <c:pt idx="147">
                  <c:v>200312</c:v>
                </c:pt>
                <c:pt idx="148">
                  <c:v>200401</c:v>
                </c:pt>
                <c:pt idx="149">
                  <c:v>200402</c:v>
                </c:pt>
                <c:pt idx="150">
                  <c:v>200403</c:v>
                </c:pt>
                <c:pt idx="151">
                  <c:v>200404</c:v>
                </c:pt>
                <c:pt idx="152">
                  <c:v>200405</c:v>
                </c:pt>
                <c:pt idx="153">
                  <c:v>200406</c:v>
                </c:pt>
                <c:pt idx="154">
                  <c:v>200407</c:v>
                </c:pt>
                <c:pt idx="155">
                  <c:v>200408</c:v>
                </c:pt>
                <c:pt idx="156">
                  <c:v>200409</c:v>
                </c:pt>
                <c:pt idx="157">
                  <c:v>200410</c:v>
                </c:pt>
                <c:pt idx="158">
                  <c:v>200411</c:v>
                </c:pt>
                <c:pt idx="159">
                  <c:v>200412</c:v>
                </c:pt>
                <c:pt idx="160">
                  <c:v>200501</c:v>
                </c:pt>
                <c:pt idx="161">
                  <c:v>200502</c:v>
                </c:pt>
                <c:pt idx="162">
                  <c:v>200503</c:v>
                </c:pt>
                <c:pt idx="163">
                  <c:v>200504</c:v>
                </c:pt>
                <c:pt idx="164">
                  <c:v>200505</c:v>
                </c:pt>
                <c:pt idx="165">
                  <c:v>200506</c:v>
                </c:pt>
                <c:pt idx="166">
                  <c:v>200507</c:v>
                </c:pt>
                <c:pt idx="167">
                  <c:v>200508</c:v>
                </c:pt>
                <c:pt idx="168">
                  <c:v>200509</c:v>
                </c:pt>
                <c:pt idx="169">
                  <c:v>200510</c:v>
                </c:pt>
                <c:pt idx="170">
                  <c:v>200511</c:v>
                </c:pt>
                <c:pt idx="171">
                  <c:v>200512</c:v>
                </c:pt>
                <c:pt idx="172">
                  <c:v>200601</c:v>
                </c:pt>
                <c:pt idx="173">
                  <c:v>200602</c:v>
                </c:pt>
                <c:pt idx="174">
                  <c:v>200603</c:v>
                </c:pt>
                <c:pt idx="175">
                  <c:v>200604</c:v>
                </c:pt>
                <c:pt idx="176">
                  <c:v>200605</c:v>
                </c:pt>
                <c:pt idx="177">
                  <c:v>200606</c:v>
                </c:pt>
                <c:pt idx="178">
                  <c:v>200607</c:v>
                </c:pt>
                <c:pt idx="179">
                  <c:v>200608</c:v>
                </c:pt>
                <c:pt idx="180">
                  <c:v>200609</c:v>
                </c:pt>
                <c:pt idx="181">
                  <c:v>200610</c:v>
                </c:pt>
                <c:pt idx="182">
                  <c:v>200611</c:v>
                </c:pt>
                <c:pt idx="183">
                  <c:v>200612</c:v>
                </c:pt>
                <c:pt idx="184">
                  <c:v>200701</c:v>
                </c:pt>
                <c:pt idx="185">
                  <c:v>200702</c:v>
                </c:pt>
                <c:pt idx="186">
                  <c:v>200703</c:v>
                </c:pt>
                <c:pt idx="187">
                  <c:v>200704</c:v>
                </c:pt>
                <c:pt idx="188">
                  <c:v>200705</c:v>
                </c:pt>
                <c:pt idx="189">
                  <c:v>200706</c:v>
                </c:pt>
                <c:pt idx="190">
                  <c:v>200707</c:v>
                </c:pt>
                <c:pt idx="191">
                  <c:v>200708</c:v>
                </c:pt>
                <c:pt idx="192">
                  <c:v>200709</c:v>
                </c:pt>
                <c:pt idx="193">
                  <c:v>200710</c:v>
                </c:pt>
                <c:pt idx="194">
                  <c:v>200711</c:v>
                </c:pt>
                <c:pt idx="195">
                  <c:v>200712</c:v>
                </c:pt>
                <c:pt idx="196">
                  <c:v>200801</c:v>
                </c:pt>
                <c:pt idx="197">
                  <c:v>200802</c:v>
                </c:pt>
                <c:pt idx="198">
                  <c:v>200803</c:v>
                </c:pt>
                <c:pt idx="199">
                  <c:v>200804</c:v>
                </c:pt>
                <c:pt idx="200">
                  <c:v>200805</c:v>
                </c:pt>
                <c:pt idx="201">
                  <c:v>200806</c:v>
                </c:pt>
                <c:pt idx="202">
                  <c:v>200807</c:v>
                </c:pt>
                <c:pt idx="203">
                  <c:v>200808</c:v>
                </c:pt>
                <c:pt idx="204">
                  <c:v>200809</c:v>
                </c:pt>
                <c:pt idx="205">
                  <c:v>200810</c:v>
                </c:pt>
                <c:pt idx="206">
                  <c:v>200811</c:v>
                </c:pt>
                <c:pt idx="207">
                  <c:v>200812</c:v>
                </c:pt>
                <c:pt idx="208">
                  <c:v>200901</c:v>
                </c:pt>
                <c:pt idx="209">
                  <c:v>200902</c:v>
                </c:pt>
                <c:pt idx="210">
                  <c:v>200903</c:v>
                </c:pt>
                <c:pt idx="211">
                  <c:v>200904</c:v>
                </c:pt>
                <c:pt idx="212">
                  <c:v>200905</c:v>
                </c:pt>
                <c:pt idx="213">
                  <c:v>200906</c:v>
                </c:pt>
                <c:pt idx="214">
                  <c:v>200907</c:v>
                </c:pt>
                <c:pt idx="215">
                  <c:v>200908</c:v>
                </c:pt>
              </c:numCache>
            </c:numRef>
          </c:cat>
          <c:val>
            <c:numRef>
              <c:f>Monthly!$B$6:$B$221</c:f>
              <c:numCache>
                <c:formatCode>General</c:formatCode>
                <c:ptCount val="216"/>
                <c:pt idx="0">
                  <c:v>16.079999999999998</c:v>
                </c:pt>
                <c:pt idx="1">
                  <c:v>8.89</c:v>
                </c:pt>
                <c:pt idx="2">
                  <c:v>2.69</c:v>
                </c:pt>
                <c:pt idx="3">
                  <c:v>2.11</c:v>
                </c:pt>
                <c:pt idx="4">
                  <c:v>2.5499999999999998</c:v>
                </c:pt>
                <c:pt idx="5">
                  <c:v>6.29</c:v>
                </c:pt>
                <c:pt idx="6">
                  <c:v>13.21</c:v>
                </c:pt>
                <c:pt idx="7">
                  <c:v>13.63</c:v>
                </c:pt>
                <c:pt idx="8">
                  <c:v>19.989999999999998</c:v>
                </c:pt>
                <c:pt idx="9">
                  <c:v>21.1</c:v>
                </c:pt>
                <c:pt idx="10">
                  <c:v>17.79</c:v>
                </c:pt>
                <c:pt idx="11">
                  <c:v>18.739999999999998</c:v>
                </c:pt>
                <c:pt idx="12">
                  <c:v>10.89</c:v>
                </c:pt>
                <c:pt idx="13">
                  <c:v>6.44</c:v>
                </c:pt>
                <c:pt idx="14">
                  <c:v>3.1</c:v>
                </c:pt>
                <c:pt idx="15">
                  <c:v>2.4300000000000002</c:v>
                </c:pt>
                <c:pt idx="16">
                  <c:v>4.13</c:v>
                </c:pt>
                <c:pt idx="17">
                  <c:v>7.85</c:v>
                </c:pt>
                <c:pt idx="18">
                  <c:v>10.79</c:v>
                </c:pt>
                <c:pt idx="19">
                  <c:v>13.17</c:v>
                </c:pt>
                <c:pt idx="20">
                  <c:v>20.8</c:v>
                </c:pt>
                <c:pt idx="21">
                  <c:v>16.809999999999999</c:v>
                </c:pt>
                <c:pt idx="22">
                  <c:v>15.97</c:v>
                </c:pt>
                <c:pt idx="23">
                  <c:v>17.940000000000001</c:v>
                </c:pt>
                <c:pt idx="24">
                  <c:v>15.11</c:v>
                </c:pt>
                <c:pt idx="25">
                  <c:v>8.19</c:v>
                </c:pt>
                <c:pt idx="26">
                  <c:v>4.09</c:v>
                </c:pt>
                <c:pt idx="27">
                  <c:v>2.35</c:v>
                </c:pt>
                <c:pt idx="28">
                  <c:v>2.98</c:v>
                </c:pt>
                <c:pt idx="29">
                  <c:v>5.6</c:v>
                </c:pt>
                <c:pt idx="30">
                  <c:v>12.21</c:v>
                </c:pt>
                <c:pt idx="31">
                  <c:v>13.84</c:v>
                </c:pt>
                <c:pt idx="32">
                  <c:v>18.27</c:v>
                </c:pt>
                <c:pt idx="33">
                  <c:v>19.75</c:v>
                </c:pt>
                <c:pt idx="34">
                  <c:v>23.14</c:v>
                </c:pt>
                <c:pt idx="35">
                  <c:v>17.510000000000002</c:v>
                </c:pt>
                <c:pt idx="36">
                  <c:v>14.07</c:v>
                </c:pt>
                <c:pt idx="37">
                  <c:v>7.28</c:v>
                </c:pt>
                <c:pt idx="38">
                  <c:v>2.23</c:v>
                </c:pt>
                <c:pt idx="39">
                  <c:v>2.34</c:v>
                </c:pt>
                <c:pt idx="40">
                  <c:v>3.54</c:v>
                </c:pt>
                <c:pt idx="41">
                  <c:v>6.95</c:v>
                </c:pt>
                <c:pt idx="42">
                  <c:v>10.77</c:v>
                </c:pt>
                <c:pt idx="43">
                  <c:v>15.26</c:v>
                </c:pt>
                <c:pt idx="44">
                  <c:v>21.65</c:v>
                </c:pt>
                <c:pt idx="45">
                  <c:v>17.89</c:v>
                </c:pt>
                <c:pt idx="46">
                  <c:v>19</c:v>
                </c:pt>
                <c:pt idx="47">
                  <c:v>15.73</c:v>
                </c:pt>
                <c:pt idx="48">
                  <c:v>15.01</c:v>
                </c:pt>
                <c:pt idx="49">
                  <c:v>6.28</c:v>
                </c:pt>
                <c:pt idx="50">
                  <c:v>3.24</c:v>
                </c:pt>
                <c:pt idx="51">
                  <c:v>2.4300000000000002</c:v>
                </c:pt>
                <c:pt idx="52">
                  <c:v>2.5299999999999998</c:v>
                </c:pt>
                <c:pt idx="53">
                  <c:v>7.44</c:v>
                </c:pt>
                <c:pt idx="54">
                  <c:v>10.57</c:v>
                </c:pt>
                <c:pt idx="55">
                  <c:v>13.85</c:v>
                </c:pt>
                <c:pt idx="56">
                  <c:v>14.12</c:v>
                </c:pt>
                <c:pt idx="57">
                  <c:v>19.89</c:v>
                </c:pt>
                <c:pt idx="58">
                  <c:v>23.31</c:v>
                </c:pt>
                <c:pt idx="59">
                  <c:v>18.52</c:v>
                </c:pt>
                <c:pt idx="60">
                  <c:v>10.82</c:v>
                </c:pt>
                <c:pt idx="61">
                  <c:v>6.69</c:v>
                </c:pt>
                <c:pt idx="62">
                  <c:v>2.86</c:v>
                </c:pt>
                <c:pt idx="63">
                  <c:v>1.65</c:v>
                </c:pt>
                <c:pt idx="64">
                  <c:v>3.77</c:v>
                </c:pt>
                <c:pt idx="65">
                  <c:v>6.35</c:v>
                </c:pt>
                <c:pt idx="66">
                  <c:v>9.4600000000000009</c:v>
                </c:pt>
                <c:pt idx="67">
                  <c:v>15.89</c:v>
                </c:pt>
                <c:pt idx="68">
                  <c:v>17.34</c:v>
                </c:pt>
                <c:pt idx="69">
                  <c:v>17.579999999999998</c:v>
                </c:pt>
                <c:pt idx="70">
                  <c:v>19.47</c:v>
                </c:pt>
                <c:pt idx="71">
                  <c:v>17.71</c:v>
                </c:pt>
                <c:pt idx="72">
                  <c:v>12.68</c:v>
                </c:pt>
                <c:pt idx="73">
                  <c:v>5.87</c:v>
                </c:pt>
                <c:pt idx="74">
                  <c:v>3.93</c:v>
                </c:pt>
                <c:pt idx="75">
                  <c:v>2.46</c:v>
                </c:pt>
                <c:pt idx="76">
                  <c:v>2.42</c:v>
                </c:pt>
                <c:pt idx="77">
                  <c:v>4.92</c:v>
                </c:pt>
                <c:pt idx="78">
                  <c:v>7.88</c:v>
                </c:pt>
                <c:pt idx="79">
                  <c:v>15.67</c:v>
                </c:pt>
                <c:pt idx="80">
                  <c:v>18.05</c:v>
                </c:pt>
                <c:pt idx="81">
                  <c:v>17.02</c:v>
                </c:pt>
                <c:pt idx="82">
                  <c:v>21.95</c:v>
                </c:pt>
                <c:pt idx="83">
                  <c:v>20.55</c:v>
                </c:pt>
                <c:pt idx="84">
                  <c:v>16.39</c:v>
                </c:pt>
                <c:pt idx="85">
                  <c:v>7.26</c:v>
                </c:pt>
                <c:pt idx="86">
                  <c:v>2.69</c:v>
                </c:pt>
                <c:pt idx="87">
                  <c:v>1.0900000000000001</c:v>
                </c:pt>
                <c:pt idx="88">
                  <c:v>1.86</c:v>
                </c:pt>
                <c:pt idx="89">
                  <c:v>5.65</c:v>
                </c:pt>
                <c:pt idx="90">
                  <c:v>8.52</c:v>
                </c:pt>
                <c:pt idx="91">
                  <c:v>16.7</c:v>
                </c:pt>
                <c:pt idx="92">
                  <c:v>17.28</c:v>
                </c:pt>
                <c:pt idx="93">
                  <c:v>18.739999999999998</c:v>
                </c:pt>
                <c:pt idx="94">
                  <c:v>21.83</c:v>
                </c:pt>
                <c:pt idx="95">
                  <c:v>16.7</c:v>
                </c:pt>
                <c:pt idx="96">
                  <c:v>13.87</c:v>
                </c:pt>
                <c:pt idx="97">
                  <c:v>7.65</c:v>
                </c:pt>
                <c:pt idx="98">
                  <c:v>2.78</c:v>
                </c:pt>
                <c:pt idx="99">
                  <c:v>2.73</c:v>
                </c:pt>
                <c:pt idx="100">
                  <c:v>3.56</c:v>
                </c:pt>
                <c:pt idx="101">
                  <c:v>5.61</c:v>
                </c:pt>
                <c:pt idx="102">
                  <c:v>10.199999999999999</c:v>
                </c:pt>
                <c:pt idx="103">
                  <c:v>16.55</c:v>
                </c:pt>
                <c:pt idx="104">
                  <c:v>16.62</c:v>
                </c:pt>
                <c:pt idx="105">
                  <c:v>19.84</c:v>
                </c:pt>
                <c:pt idx="106">
                  <c:v>20.079999999999998</c:v>
                </c:pt>
                <c:pt idx="107">
                  <c:v>19.96</c:v>
                </c:pt>
                <c:pt idx="108">
                  <c:v>12.11</c:v>
                </c:pt>
                <c:pt idx="109">
                  <c:v>7.9</c:v>
                </c:pt>
                <c:pt idx="110">
                  <c:v>4.32</c:v>
                </c:pt>
                <c:pt idx="111">
                  <c:v>2.29</c:v>
                </c:pt>
                <c:pt idx="112">
                  <c:v>3.34</c:v>
                </c:pt>
                <c:pt idx="113">
                  <c:v>6.5</c:v>
                </c:pt>
                <c:pt idx="114">
                  <c:v>10.57</c:v>
                </c:pt>
                <c:pt idx="115">
                  <c:v>13.78</c:v>
                </c:pt>
                <c:pt idx="116">
                  <c:v>19.489999999999998</c:v>
                </c:pt>
                <c:pt idx="117">
                  <c:v>17.25</c:v>
                </c:pt>
                <c:pt idx="118">
                  <c:v>20.73</c:v>
                </c:pt>
                <c:pt idx="119">
                  <c:v>19.79</c:v>
                </c:pt>
                <c:pt idx="120">
                  <c:v>14.93</c:v>
                </c:pt>
                <c:pt idx="121">
                  <c:v>5.94</c:v>
                </c:pt>
                <c:pt idx="122">
                  <c:v>3.49</c:v>
                </c:pt>
                <c:pt idx="123">
                  <c:v>1.97</c:v>
                </c:pt>
                <c:pt idx="124">
                  <c:v>2.0499999999999998</c:v>
                </c:pt>
                <c:pt idx="125">
                  <c:v>5.25</c:v>
                </c:pt>
                <c:pt idx="126">
                  <c:v>8.0500000000000007</c:v>
                </c:pt>
                <c:pt idx="127">
                  <c:v>15.79</c:v>
                </c:pt>
                <c:pt idx="128">
                  <c:v>16.43</c:v>
                </c:pt>
                <c:pt idx="129">
                  <c:v>21.6</c:v>
                </c:pt>
                <c:pt idx="130">
                  <c:v>22.96</c:v>
                </c:pt>
                <c:pt idx="131">
                  <c:v>18.559999999999999</c:v>
                </c:pt>
                <c:pt idx="132">
                  <c:v>12.47</c:v>
                </c:pt>
                <c:pt idx="133">
                  <c:v>9.01</c:v>
                </c:pt>
                <c:pt idx="134">
                  <c:v>4.71</c:v>
                </c:pt>
                <c:pt idx="135">
                  <c:v>2.66</c:v>
                </c:pt>
                <c:pt idx="136">
                  <c:v>3.28</c:v>
                </c:pt>
                <c:pt idx="137">
                  <c:v>6.41</c:v>
                </c:pt>
                <c:pt idx="138">
                  <c:v>7.93</c:v>
                </c:pt>
                <c:pt idx="139">
                  <c:v>13.26</c:v>
                </c:pt>
                <c:pt idx="140">
                  <c:v>16.59</c:v>
                </c:pt>
                <c:pt idx="141">
                  <c:v>21.62</c:v>
                </c:pt>
                <c:pt idx="142">
                  <c:v>24.51</c:v>
                </c:pt>
                <c:pt idx="143">
                  <c:v>19.66</c:v>
                </c:pt>
                <c:pt idx="144">
                  <c:v>12.9</c:v>
                </c:pt>
                <c:pt idx="145">
                  <c:v>6.93</c:v>
                </c:pt>
                <c:pt idx="146">
                  <c:v>3.56</c:v>
                </c:pt>
                <c:pt idx="147">
                  <c:v>2.13</c:v>
                </c:pt>
                <c:pt idx="148">
                  <c:v>2.0299999999999998</c:v>
                </c:pt>
                <c:pt idx="149">
                  <c:v>6.08</c:v>
                </c:pt>
                <c:pt idx="150">
                  <c:v>9.9499999999999993</c:v>
                </c:pt>
                <c:pt idx="151">
                  <c:v>17.79</c:v>
                </c:pt>
                <c:pt idx="152">
                  <c:v>16.350000000000001</c:v>
                </c:pt>
                <c:pt idx="153">
                  <c:v>19.22</c:v>
                </c:pt>
                <c:pt idx="154">
                  <c:v>21.4</c:v>
                </c:pt>
                <c:pt idx="155">
                  <c:v>15.8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409280"/>
        <c:axId val="51410816"/>
      </c:lineChart>
      <c:catAx>
        <c:axId val="51409280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51410816"/>
        <c:crosses val="autoZero"/>
        <c:auto val="1"/>
        <c:lblAlgn val="ctr"/>
        <c:lblOffset val="100"/>
        <c:tickMarkSkip val="7"/>
        <c:noMultiLvlLbl val="0"/>
      </c:catAx>
      <c:valAx>
        <c:axId val="51410816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 sz="1400"/>
                </a:pPr>
                <a:r>
                  <a:rPr lang="en-CA" sz="1400"/>
                  <a:t>Solar (MJ/m2/d)</a:t>
                </a:r>
              </a:p>
            </c:rich>
          </c:tx>
          <c:layout/>
          <c:overlay val="0"/>
        </c:title>
        <c:numFmt formatCode="General" sourceLinked="1"/>
        <c:majorTickMark val="in"/>
        <c:minorTickMark val="none"/>
        <c:tickLblPos val="nextTo"/>
        <c:txPr>
          <a:bodyPr/>
          <a:lstStyle/>
          <a:p>
            <a:pPr>
              <a:defRPr sz="1200"/>
            </a:pPr>
            <a:endParaRPr lang="en-US"/>
          </a:p>
        </c:txPr>
        <c:crossAx val="51409280"/>
        <c:crosses val="autoZero"/>
        <c:crossBetween val="between"/>
      </c:valAx>
      <c:spPr>
        <a:ln>
          <a:solidFill>
            <a:schemeClr val="tx1"/>
          </a:solidFill>
        </a:ln>
      </c:spPr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/>
              <a:t>Monthly average</a:t>
            </a:r>
            <a:r>
              <a:rPr lang="en-CA" baseline="0"/>
              <a:t> temperature</a:t>
            </a:r>
            <a:endParaRPr lang="en-CA"/>
          </a:p>
        </c:rich>
      </c:tx>
      <c:layout/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Tav</c:v>
          </c:tx>
          <c:marker>
            <c:symbol val="none"/>
          </c:marker>
          <c:cat>
            <c:numRef>
              <c:f>Monthly!$A$6:$A$221</c:f>
              <c:numCache>
                <c:formatCode>General</c:formatCode>
                <c:ptCount val="216"/>
                <c:pt idx="0">
                  <c:v>199109</c:v>
                </c:pt>
                <c:pt idx="1">
                  <c:v>199110</c:v>
                </c:pt>
                <c:pt idx="2">
                  <c:v>199111</c:v>
                </c:pt>
                <c:pt idx="3">
                  <c:v>199112</c:v>
                </c:pt>
                <c:pt idx="4">
                  <c:v>199201</c:v>
                </c:pt>
                <c:pt idx="5">
                  <c:v>199202</c:v>
                </c:pt>
                <c:pt idx="6">
                  <c:v>199203</c:v>
                </c:pt>
                <c:pt idx="7">
                  <c:v>199204</c:v>
                </c:pt>
                <c:pt idx="8">
                  <c:v>199205</c:v>
                </c:pt>
                <c:pt idx="9">
                  <c:v>199206</c:v>
                </c:pt>
                <c:pt idx="10">
                  <c:v>199207</c:v>
                </c:pt>
                <c:pt idx="11">
                  <c:v>199208</c:v>
                </c:pt>
                <c:pt idx="12">
                  <c:v>199209</c:v>
                </c:pt>
                <c:pt idx="13">
                  <c:v>199210</c:v>
                </c:pt>
                <c:pt idx="14">
                  <c:v>199211</c:v>
                </c:pt>
                <c:pt idx="15">
                  <c:v>199212</c:v>
                </c:pt>
                <c:pt idx="16">
                  <c:v>199301</c:v>
                </c:pt>
                <c:pt idx="17">
                  <c:v>199302</c:v>
                </c:pt>
                <c:pt idx="18">
                  <c:v>199303</c:v>
                </c:pt>
                <c:pt idx="19">
                  <c:v>199304</c:v>
                </c:pt>
                <c:pt idx="20">
                  <c:v>199305</c:v>
                </c:pt>
                <c:pt idx="21">
                  <c:v>199306</c:v>
                </c:pt>
                <c:pt idx="22">
                  <c:v>199307</c:v>
                </c:pt>
                <c:pt idx="23">
                  <c:v>199308</c:v>
                </c:pt>
                <c:pt idx="24">
                  <c:v>199309</c:v>
                </c:pt>
                <c:pt idx="25">
                  <c:v>199310</c:v>
                </c:pt>
                <c:pt idx="26">
                  <c:v>199311</c:v>
                </c:pt>
                <c:pt idx="27">
                  <c:v>199312</c:v>
                </c:pt>
                <c:pt idx="28">
                  <c:v>199401</c:v>
                </c:pt>
                <c:pt idx="29">
                  <c:v>199402</c:v>
                </c:pt>
                <c:pt idx="30">
                  <c:v>199403</c:v>
                </c:pt>
                <c:pt idx="31">
                  <c:v>199404</c:v>
                </c:pt>
                <c:pt idx="32">
                  <c:v>199405</c:v>
                </c:pt>
                <c:pt idx="33">
                  <c:v>199406</c:v>
                </c:pt>
                <c:pt idx="34">
                  <c:v>199407</c:v>
                </c:pt>
                <c:pt idx="35">
                  <c:v>199408</c:v>
                </c:pt>
                <c:pt idx="36">
                  <c:v>199409</c:v>
                </c:pt>
                <c:pt idx="37">
                  <c:v>199410</c:v>
                </c:pt>
                <c:pt idx="38">
                  <c:v>199411</c:v>
                </c:pt>
                <c:pt idx="39">
                  <c:v>199412</c:v>
                </c:pt>
                <c:pt idx="40">
                  <c:v>199501</c:v>
                </c:pt>
                <c:pt idx="41">
                  <c:v>199502</c:v>
                </c:pt>
                <c:pt idx="42">
                  <c:v>199503</c:v>
                </c:pt>
                <c:pt idx="43">
                  <c:v>199504</c:v>
                </c:pt>
                <c:pt idx="44">
                  <c:v>199505</c:v>
                </c:pt>
                <c:pt idx="45">
                  <c:v>199506</c:v>
                </c:pt>
                <c:pt idx="46">
                  <c:v>199507</c:v>
                </c:pt>
                <c:pt idx="47">
                  <c:v>199508</c:v>
                </c:pt>
                <c:pt idx="48">
                  <c:v>199509</c:v>
                </c:pt>
                <c:pt idx="49">
                  <c:v>199510</c:v>
                </c:pt>
                <c:pt idx="50">
                  <c:v>199511</c:v>
                </c:pt>
                <c:pt idx="51">
                  <c:v>199512</c:v>
                </c:pt>
                <c:pt idx="52">
                  <c:v>199601</c:v>
                </c:pt>
                <c:pt idx="53">
                  <c:v>199602</c:v>
                </c:pt>
                <c:pt idx="54">
                  <c:v>199603</c:v>
                </c:pt>
                <c:pt idx="55">
                  <c:v>199604</c:v>
                </c:pt>
                <c:pt idx="56">
                  <c:v>199605</c:v>
                </c:pt>
                <c:pt idx="57">
                  <c:v>199606</c:v>
                </c:pt>
                <c:pt idx="58">
                  <c:v>199607</c:v>
                </c:pt>
                <c:pt idx="59">
                  <c:v>199608</c:v>
                </c:pt>
                <c:pt idx="60">
                  <c:v>199609</c:v>
                </c:pt>
                <c:pt idx="61">
                  <c:v>199610</c:v>
                </c:pt>
                <c:pt idx="62">
                  <c:v>199611</c:v>
                </c:pt>
                <c:pt idx="63">
                  <c:v>199612</c:v>
                </c:pt>
                <c:pt idx="64">
                  <c:v>199701</c:v>
                </c:pt>
                <c:pt idx="65">
                  <c:v>199702</c:v>
                </c:pt>
                <c:pt idx="66">
                  <c:v>199703</c:v>
                </c:pt>
                <c:pt idx="67">
                  <c:v>199704</c:v>
                </c:pt>
                <c:pt idx="68">
                  <c:v>199705</c:v>
                </c:pt>
                <c:pt idx="69">
                  <c:v>199706</c:v>
                </c:pt>
                <c:pt idx="70">
                  <c:v>199707</c:v>
                </c:pt>
                <c:pt idx="71">
                  <c:v>199708</c:v>
                </c:pt>
                <c:pt idx="72">
                  <c:v>199709</c:v>
                </c:pt>
                <c:pt idx="73">
                  <c:v>199710</c:v>
                </c:pt>
                <c:pt idx="74">
                  <c:v>199711</c:v>
                </c:pt>
                <c:pt idx="75">
                  <c:v>199712</c:v>
                </c:pt>
                <c:pt idx="76">
                  <c:v>199801</c:v>
                </c:pt>
                <c:pt idx="77">
                  <c:v>199802</c:v>
                </c:pt>
                <c:pt idx="78">
                  <c:v>199803</c:v>
                </c:pt>
                <c:pt idx="79">
                  <c:v>199804</c:v>
                </c:pt>
                <c:pt idx="80">
                  <c:v>199805</c:v>
                </c:pt>
                <c:pt idx="81">
                  <c:v>199806</c:v>
                </c:pt>
                <c:pt idx="82">
                  <c:v>199807</c:v>
                </c:pt>
                <c:pt idx="83">
                  <c:v>199808</c:v>
                </c:pt>
                <c:pt idx="84">
                  <c:v>199809</c:v>
                </c:pt>
                <c:pt idx="85">
                  <c:v>199810</c:v>
                </c:pt>
                <c:pt idx="86">
                  <c:v>199811</c:v>
                </c:pt>
                <c:pt idx="87">
                  <c:v>199812</c:v>
                </c:pt>
                <c:pt idx="88">
                  <c:v>199901</c:v>
                </c:pt>
                <c:pt idx="89">
                  <c:v>199902</c:v>
                </c:pt>
                <c:pt idx="90">
                  <c:v>199903</c:v>
                </c:pt>
                <c:pt idx="91">
                  <c:v>199904</c:v>
                </c:pt>
                <c:pt idx="92">
                  <c:v>199905</c:v>
                </c:pt>
                <c:pt idx="93">
                  <c:v>199906</c:v>
                </c:pt>
                <c:pt idx="94">
                  <c:v>199907</c:v>
                </c:pt>
                <c:pt idx="95">
                  <c:v>199908</c:v>
                </c:pt>
                <c:pt idx="96">
                  <c:v>199909</c:v>
                </c:pt>
                <c:pt idx="97">
                  <c:v>199910</c:v>
                </c:pt>
                <c:pt idx="98">
                  <c:v>199911</c:v>
                </c:pt>
                <c:pt idx="99">
                  <c:v>199912</c:v>
                </c:pt>
                <c:pt idx="100">
                  <c:v>200001</c:v>
                </c:pt>
                <c:pt idx="101">
                  <c:v>200002</c:v>
                </c:pt>
                <c:pt idx="102">
                  <c:v>200003</c:v>
                </c:pt>
                <c:pt idx="103">
                  <c:v>200004</c:v>
                </c:pt>
                <c:pt idx="104">
                  <c:v>200005</c:v>
                </c:pt>
                <c:pt idx="105">
                  <c:v>200006</c:v>
                </c:pt>
                <c:pt idx="106">
                  <c:v>200007</c:v>
                </c:pt>
                <c:pt idx="107">
                  <c:v>200008</c:v>
                </c:pt>
                <c:pt idx="108">
                  <c:v>200009</c:v>
                </c:pt>
                <c:pt idx="109">
                  <c:v>200010</c:v>
                </c:pt>
                <c:pt idx="110">
                  <c:v>200011</c:v>
                </c:pt>
                <c:pt idx="111">
                  <c:v>200012</c:v>
                </c:pt>
                <c:pt idx="112">
                  <c:v>200101</c:v>
                </c:pt>
                <c:pt idx="113">
                  <c:v>200102</c:v>
                </c:pt>
                <c:pt idx="114">
                  <c:v>200103</c:v>
                </c:pt>
                <c:pt idx="115">
                  <c:v>200104</c:v>
                </c:pt>
                <c:pt idx="116">
                  <c:v>200105</c:v>
                </c:pt>
                <c:pt idx="117">
                  <c:v>200106</c:v>
                </c:pt>
                <c:pt idx="118">
                  <c:v>200107</c:v>
                </c:pt>
                <c:pt idx="119">
                  <c:v>200108</c:v>
                </c:pt>
                <c:pt idx="120">
                  <c:v>200109</c:v>
                </c:pt>
                <c:pt idx="121">
                  <c:v>200110</c:v>
                </c:pt>
                <c:pt idx="122">
                  <c:v>200111</c:v>
                </c:pt>
                <c:pt idx="123">
                  <c:v>200112</c:v>
                </c:pt>
                <c:pt idx="124">
                  <c:v>200201</c:v>
                </c:pt>
                <c:pt idx="125">
                  <c:v>200202</c:v>
                </c:pt>
                <c:pt idx="126">
                  <c:v>200203</c:v>
                </c:pt>
                <c:pt idx="127">
                  <c:v>200204</c:v>
                </c:pt>
                <c:pt idx="128">
                  <c:v>200205</c:v>
                </c:pt>
                <c:pt idx="129">
                  <c:v>200206</c:v>
                </c:pt>
                <c:pt idx="130">
                  <c:v>200207</c:v>
                </c:pt>
                <c:pt idx="131">
                  <c:v>200208</c:v>
                </c:pt>
                <c:pt idx="132">
                  <c:v>200209</c:v>
                </c:pt>
                <c:pt idx="133">
                  <c:v>200210</c:v>
                </c:pt>
                <c:pt idx="134">
                  <c:v>200211</c:v>
                </c:pt>
                <c:pt idx="135">
                  <c:v>200212</c:v>
                </c:pt>
                <c:pt idx="136">
                  <c:v>200301</c:v>
                </c:pt>
                <c:pt idx="137">
                  <c:v>200302</c:v>
                </c:pt>
                <c:pt idx="138">
                  <c:v>200303</c:v>
                </c:pt>
                <c:pt idx="139">
                  <c:v>200304</c:v>
                </c:pt>
                <c:pt idx="140">
                  <c:v>200305</c:v>
                </c:pt>
                <c:pt idx="141">
                  <c:v>200306</c:v>
                </c:pt>
                <c:pt idx="142">
                  <c:v>200307</c:v>
                </c:pt>
                <c:pt idx="143">
                  <c:v>200308</c:v>
                </c:pt>
                <c:pt idx="144">
                  <c:v>200309</c:v>
                </c:pt>
                <c:pt idx="145">
                  <c:v>200310</c:v>
                </c:pt>
                <c:pt idx="146">
                  <c:v>200311</c:v>
                </c:pt>
                <c:pt idx="147">
                  <c:v>200312</c:v>
                </c:pt>
                <c:pt idx="148">
                  <c:v>200401</c:v>
                </c:pt>
                <c:pt idx="149">
                  <c:v>200402</c:v>
                </c:pt>
                <c:pt idx="150">
                  <c:v>200403</c:v>
                </c:pt>
                <c:pt idx="151">
                  <c:v>200404</c:v>
                </c:pt>
                <c:pt idx="152">
                  <c:v>200405</c:v>
                </c:pt>
                <c:pt idx="153">
                  <c:v>200406</c:v>
                </c:pt>
                <c:pt idx="154">
                  <c:v>200407</c:v>
                </c:pt>
                <c:pt idx="155">
                  <c:v>200408</c:v>
                </c:pt>
                <c:pt idx="156">
                  <c:v>200409</c:v>
                </c:pt>
                <c:pt idx="157">
                  <c:v>200410</c:v>
                </c:pt>
                <c:pt idx="158">
                  <c:v>200411</c:v>
                </c:pt>
                <c:pt idx="159">
                  <c:v>200412</c:v>
                </c:pt>
                <c:pt idx="160">
                  <c:v>200501</c:v>
                </c:pt>
                <c:pt idx="161">
                  <c:v>200502</c:v>
                </c:pt>
                <c:pt idx="162">
                  <c:v>200503</c:v>
                </c:pt>
                <c:pt idx="163">
                  <c:v>200504</c:v>
                </c:pt>
                <c:pt idx="164">
                  <c:v>200505</c:v>
                </c:pt>
                <c:pt idx="165">
                  <c:v>200506</c:v>
                </c:pt>
                <c:pt idx="166">
                  <c:v>200507</c:v>
                </c:pt>
                <c:pt idx="167">
                  <c:v>200508</c:v>
                </c:pt>
                <c:pt idx="168">
                  <c:v>200509</c:v>
                </c:pt>
                <c:pt idx="169">
                  <c:v>200510</c:v>
                </c:pt>
                <c:pt idx="170">
                  <c:v>200511</c:v>
                </c:pt>
                <c:pt idx="171">
                  <c:v>200512</c:v>
                </c:pt>
                <c:pt idx="172">
                  <c:v>200601</c:v>
                </c:pt>
                <c:pt idx="173">
                  <c:v>200602</c:v>
                </c:pt>
                <c:pt idx="174">
                  <c:v>200603</c:v>
                </c:pt>
                <c:pt idx="175">
                  <c:v>200604</c:v>
                </c:pt>
                <c:pt idx="176">
                  <c:v>200605</c:v>
                </c:pt>
                <c:pt idx="177">
                  <c:v>200606</c:v>
                </c:pt>
                <c:pt idx="178">
                  <c:v>200607</c:v>
                </c:pt>
                <c:pt idx="179">
                  <c:v>200608</c:v>
                </c:pt>
                <c:pt idx="180">
                  <c:v>200609</c:v>
                </c:pt>
                <c:pt idx="181">
                  <c:v>200610</c:v>
                </c:pt>
                <c:pt idx="182">
                  <c:v>200611</c:v>
                </c:pt>
                <c:pt idx="183">
                  <c:v>200612</c:v>
                </c:pt>
                <c:pt idx="184">
                  <c:v>200701</c:v>
                </c:pt>
                <c:pt idx="185">
                  <c:v>200702</c:v>
                </c:pt>
                <c:pt idx="186">
                  <c:v>200703</c:v>
                </c:pt>
                <c:pt idx="187">
                  <c:v>200704</c:v>
                </c:pt>
                <c:pt idx="188">
                  <c:v>200705</c:v>
                </c:pt>
                <c:pt idx="189">
                  <c:v>200706</c:v>
                </c:pt>
                <c:pt idx="190">
                  <c:v>200707</c:v>
                </c:pt>
                <c:pt idx="191">
                  <c:v>200708</c:v>
                </c:pt>
                <c:pt idx="192">
                  <c:v>200709</c:v>
                </c:pt>
                <c:pt idx="193">
                  <c:v>200710</c:v>
                </c:pt>
                <c:pt idx="194">
                  <c:v>200711</c:v>
                </c:pt>
                <c:pt idx="195">
                  <c:v>200712</c:v>
                </c:pt>
                <c:pt idx="196">
                  <c:v>200801</c:v>
                </c:pt>
                <c:pt idx="197">
                  <c:v>200802</c:v>
                </c:pt>
                <c:pt idx="198">
                  <c:v>200803</c:v>
                </c:pt>
                <c:pt idx="199">
                  <c:v>200804</c:v>
                </c:pt>
                <c:pt idx="200">
                  <c:v>200805</c:v>
                </c:pt>
                <c:pt idx="201">
                  <c:v>200806</c:v>
                </c:pt>
                <c:pt idx="202">
                  <c:v>200807</c:v>
                </c:pt>
                <c:pt idx="203">
                  <c:v>200808</c:v>
                </c:pt>
                <c:pt idx="204">
                  <c:v>200809</c:v>
                </c:pt>
                <c:pt idx="205">
                  <c:v>200810</c:v>
                </c:pt>
                <c:pt idx="206">
                  <c:v>200811</c:v>
                </c:pt>
                <c:pt idx="207">
                  <c:v>200812</c:v>
                </c:pt>
                <c:pt idx="208">
                  <c:v>200901</c:v>
                </c:pt>
                <c:pt idx="209">
                  <c:v>200902</c:v>
                </c:pt>
                <c:pt idx="210">
                  <c:v>200903</c:v>
                </c:pt>
                <c:pt idx="211">
                  <c:v>200904</c:v>
                </c:pt>
                <c:pt idx="212">
                  <c:v>200905</c:v>
                </c:pt>
                <c:pt idx="213">
                  <c:v>200906</c:v>
                </c:pt>
                <c:pt idx="214">
                  <c:v>200907</c:v>
                </c:pt>
                <c:pt idx="215">
                  <c:v>200908</c:v>
                </c:pt>
              </c:numCache>
            </c:numRef>
          </c:cat>
          <c:val>
            <c:numRef>
              <c:f>Monthly!$C$6:$C$221</c:f>
              <c:numCache>
                <c:formatCode>General</c:formatCode>
                <c:ptCount val="216"/>
                <c:pt idx="0">
                  <c:v>9.6</c:v>
                </c:pt>
                <c:pt idx="1">
                  <c:v>1.7</c:v>
                </c:pt>
                <c:pt idx="2">
                  <c:v>-3.8</c:v>
                </c:pt>
                <c:pt idx="3">
                  <c:v>-4.0999999999999996</c:v>
                </c:pt>
                <c:pt idx="4">
                  <c:v>-4</c:v>
                </c:pt>
                <c:pt idx="5">
                  <c:v>-0.8</c:v>
                </c:pt>
                <c:pt idx="6">
                  <c:v>1.8</c:v>
                </c:pt>
                <c:pt idx="7">
                  <c:v>1.9</c:v>
                </c:pt>
                <c:pt idx="8">
                  <c:v>7.1</c:v>
                </c:pt>
                <c:pt idx="9">
                  <c:v>12.6</c:v>
                </c:pt>
                <c:pt idx="10">
                  <c:v>12.1</c:v>
                </c:pt>
                <c:pt idx="11">
                  <c:v>12.5</c:v>
                </c:pt>
                <c:pt idx="12">
                  <c:v>5.8</c:v>
                </c:pt>
                <c:pt idx="13">
                  <c:v>2.9</c:v>
                </c:pt>
                <c:pt idx="14">
                  <c:v>-4.0999999999999996</c:v>
                </c:pt>
                <c:pt idx="15">
                  <c:v>-9.1</c:v>
                </c:pt>
                <c:pt idx="16">
                  <c:v>-8.4</c:v>
                </c:pt>
                <c:pt idx="17">
                  <c:v>-6.8</c:v>
                </c:pt>
                <c:pt idx="18">
                  <c:v>-2.7</c:v>
                </c:pt>
                <c:pt idx="19">
                  <c:v>-0.1</c:v>
                </c:pt>
                <c:pt idx="20">
                  <c:v>9.1</c:v>
                </c:pt>
                <c:pt idx="21">
                  <c:v>7.5</c:v>
                </c:pt>
                <c:pt idx="22">
                  <c:v>8.3000000000000007</c:v>
                </c:pt>
                <c:pt idx="23">
                  <c:v>10.5</c:v>
                </c:pt>
                <c:pt idx="24">
                  <c:v>8.9</c:v>
                </c:pt>
                <c:pt idx="25">
                  <c:v>4</c:v>
                </c:pt>
                <c:pt idx="26">
                  <c:v>-5.4</c:v>
                </c:pt>
                <c:pt idx="27">
                  <c:v>-4.5999999999999996</c:v>
                </c:pt>
                <c:pt idx="28">
                  <c:v>-2.8</c:v>
                </c:pt>
                <c:pt idx="29">
                  <c:v>-7.4</c:v>
                </c:pt>
                <c:pt idx="30">
                  <c:v>-1</c:v>
                </c:pt>
                <c:pt idx="31">
                  <c:v>2.5</c:v>
                </c:pt>
                <c:pt idx="32">
                  <c:v>6.1</c:v>
                </c:pt>
                <c:pt idx="33">
                  <c:v>8</c:v>
                </c:pt>
                <c:pt idx="34">
                  <c:v>14.8</c:v>
                </c:pt>
                <c:pt idx="35">
                  <c:v>12.8</c:v>
                </c:pt>
                <c:pt idx="36">
                  <c:v>10.6</c:v>
                </c:pt>
                <c:pt idx="37">
                  <c:v>1.3</c:v>
                </c:pt>
                <c:pt idx="38">
                  <c:v>-7.1</c:v>
                </c:pt>
                <c:pt idx="39">
                  <c:v>-6.8</c:v>
                </c:pt>
                <c:pt idx="40">
                  <c:v>-3.8</c:v>
                </c:pt>
                <c:pt idx="41">
                  <c:v>-4.3</c:v>
                </c:pt>
                <c:pt idx="42">
                  <c:v>-3.1</c:v>
                </c:pt>
                <c:pt idx="43">
                  <c:v>0</c:v>
                </c:pt>
                <c:pt idx="44">
                  <c:v>6.8</c:v>
                </c:pt>
                <c:pt idx="45">
                  <c:v>9.1999999999999993</c:v>
                </c:pt>
                <c:pt idx="46">
                  <c:v>11.6</c:v>
                </c:pt>
                <c:pt idx="47">
                  <c:v>8.6999999999999993</c:v>
                </c:pt>
                <c:pt idx="48">
                  <c:v>10.7</c:v>
                </c:pt>
                <c:pt idx="49">
                  <c:v>0</c:v>
                </c:pt>
                <c:pt idx="50">
                  <c:v>-2.1</c:v>
                </c:pt>
                <c:pt idx="51">
                  <c:v>-6.8</c:v>
                </c:pt>
                <c:pt idx="52">
                  <c:v>-9.5</c:v>
                </c:pt>
                <c:pt idx="53">
                  <c:v>-5.2</c:v>
                </c:pt>
                <c:pt idx="54">
                  <c:v>-3.6</c:v>
                </c:pt>
                <c:pt idx="55">
                  <c:v>0.9</c:v>
                </c:pt>
                <c:pt idx="56">
                  <c:v>1.8</c:v>
                </c:pt>
                <c:pt idx="57">
                  <c:v>7.7</c:v>
                </c:pt>
                <c:pt idx="58">
                  <c:v>13.6</c:v>
                </c:pt>
                <c:pt idx="59">
                  <c:v>12.8</c:v>
                </c:pt>
                <c:pt idx="60">
                  <c:v>5.7</c:v>
                </c:pt>
                <c:pt idx="61">
                  <c:v>0.6</c:v>
                </c:pt>
                <c:pt idx="62">
                  <c:v>-4.5999999999999996</c:v>
                </c:pt>
                <c:pt idx="63">
                  <c:v>-9.6</c:v>
                </c:pt>
                <c:pt idx="64">
                  <c:v>-6.5</c:v>
                </c:pt>
                <c:pt idx="65">
                  <c:v>-5.3</c:v>
                </c:pt>
                <c:pt idx="66">
                  <c:v>-3.6</c:v>
                </c:pt>
                <c:pt idx="67">
                  <c:v>-0.6</c:v>
                </c:pt>
                <c:pt idx="68">
                  <c:v>6</c:v>
                </c:pt>
                <c:pt idx="69">
                  <c:v>7.7</c:v>
                </c:pt>
                <c:pt idx="70">
                  <c:v>11.1</c:v>
                </c:pt>
                <c:pt idx="71">
                  <c:v>12.7</c:v>
                </c:pt>
                <c:pt idx="72">
                  <c:v>9.1</c:v>
                </c:pt>
                <c:pt idx="73">
                  <c:v>0.9</c:v>
                </c:pt>
                <c:pt idx="74">
                  <c:v>-1.3</c:v>
                </c:pt>
                <c:pt idx="75">
                  <c:v>-4.8</c:v>
                </c:pt>
                <c:pt idx="76">
                  <c:v>-7.4</c:v>
                </c:pt>
                <c:pt idx="77">
                  <c:v>-4</c:v>
                </c:pt>
                <c:pt idx="78">
                  <c:v>-2.6</c:v>
                </c:pt>
                <c:pt idx="79">
                  <c:v>1.6</c:v>
                </c:pt>
                <c:pt idx="80">
                  <c:v>7.7</c:v>
                </c:pt>
                <c:pt idx="81">
                  <c:v>8.5</c:v>
                </c:pt>
                <c:pt idx="82">
                  <c:v>15.1</c:v>
                </c:pt>
                <c:pt idx="83">
                  <c:v>14.6</c:v>
                </c:pt>
                <c:pt idx="84">
                  <c:v>11.4</c:v>
                </c:pt>
                <c:pt idx="85">
                  <c:v>2.7</c:v>
                </c:pt>
                <c:pt idx="86">
                  <c:v>-3</c:v>
                </c:pt>
                <c:pt idx="87">
                  <c:v>-8</c:v>
                </c:pt>
                <c:pt idx="88">
                  <c:v>-5.5</c:v>
                </c:pt>
                <c:pt idx="89">
                  <c:v>-6.2</c:v>
                </c:pt>
                <c:pt idx="90">
                  <c:v>-3.8</c:v>
                </c:pt>
                <c:pt idx="91">
                  <c:v>0.2</c:v>
                </c:pt>
                <c:pt idx="92">
                  <c:v>2.5</c:v>
                </c:pt>
                <c:pt idx="93">
                  <c:v>7.9</c:v>
                </c:pt>
                <c:pt idx="94">
                  <c:v>13.4</c:v>
                </c:pt>
                <c:pt idx="95">
                  <c:v>13</c:v>
                </c:pt>
                <c:pt idx="96">
                  <c:v>7.3</c:v>
                </c:pt>
                <c:pt idx="97">
                  <c:v>1.9</c:v>
                </c:pt>
                <c:pt idx="98">
                  <c:v>-1.2</c:v>
                </c:pt>
                <c:pt idx="99">
                  <c:v>-3</c:v>
                </c:pt>
                <c:pt idx="100">
                  <c:v>-7</c:v>
                </c:pt>
                <c:pt idx="101">
                  <c:v>-5</c:v>
                </c:pt>
                <c:pt idx="102">
                  <c:v>-3.2</c:v>
                </c:pt>
                <c:pt idx="103">
                  <c:v>2.1</c:v>
                </c:pt>
                <c:pt idx="104">
                  <c:v>3.3</c:v>
                </c:pt>
                <c:pt idx="105">
                  <c:v>8.6</c:v>
                </c:pt>
                <c:pt idx="106">
                  <c:v>11.7</c:v>
                </c:pt>
                <c:pt idx="107">
                  <c:v>11.9</c:v>
                </c:pt>
                <c:pt idx="108">
                  <c:v>7.1</c:v>
                </c:pt>
                <c:pt idx="109">
                  <c:v>2.4</c:v>
                </c:pt>
                <c:pt idx="110">
                  <c:v>-5.2</c:v>
                </c:pt>
                <c:pt idx="111">
                  <c:v>-7.6</c:v>
                </c:pt>
                <c:pt idx="112">
                  <c:v>-4.5</c:v>
                </c:pt>
                <c:pt idx="113">
                  <c:v>-7.1</c:v>
                </c:pt>
                <c:pt idx="114">
                  <c:v>-2.2999999999999998</c:v>
                </c:pt>
                <c:pt idx="115">
                  <c:v>-0.5</c:v>
                </c:pt>
                <c:pt idx="116">
                  <c:v>5.6</c:v>
                </c:pt>
                <c:pt idx="117">
                  <c:v>6.8</c:v>
                </c:pt>
                <c:pt idx="118">
                  <c:v>11.8</c:v>
                </c:pt>
                <c:pt idx="119">
                  <c:v>13.7</c:v>
                </c:pt>
                <c:pt idx="120">
                  <c:v>9.9</c:v>
                </c:pt>
                <c:pt idx="121">
                  <c:v>0</c:v>
                </c:pt>
                <c:pt idx="122">
                  <c:v>-1.6</c:v>
                </c:pt>
                <c:pt idx="123">
                  <c:v>-6.6</c:v>
                </c:pt>
                <c:pt idx="124">
                  <c:v>-6.8</c:v>
                </c:pt>
                <c:pt idx="125">
                  <c:v>-6</c:v>
                </c:pt>
                <c:pt idx="126">
                  <c:v>-6.5</c:v>
                </c:pt>
                <c:pt idx="127">
                  <c:v>0.2</c:v>
                </c:pt>
                <c:pt idx="128">
                  <c:v>3.1</c:v>
                </c:pt>
                <c:pt idx="129">
                  <c:v>10.3</c:v>
                </c:pt>
                <c:pt idx="130">
                  <c:v>13.6</c:v>
                </c:pt>
                <c:pt idx="131">
                  <c:v>12</c:v>
                </c:pt>
                <c:pt idx="132">
                  <c:v>7.4</c:v>
                </c:pt>
                <c:pt idx="133">
                  <c:v>1.8</c:v>
                </c:pt>
                <c:pt idx="134">
                  <c:v>0.4</c:v>
                </c:pt>
                <c:pt idx="135">
                  <c:v>-4.5999999999999996</c:v>
                </c:pt>
                <c:pt idx="136">
                  <c:v>-3</c:v>
                </c:pt>
                <c:pt idx="137">
                  <c:v>-4.8</c:v>
                </c:pt>
                <c:pt idx="138">
                  <c:v>-3.2</c:v>
                </c:pt>
                <c:pt idx="139">
                  <c:v>0.6</c:v>
                </c:pt>
                <c:pt idx="140">
                  <c:v>4.2</c:v>
                </c:pt>
                <c:pt idx="141">
                  <c:v>10.3</c:v>
                </c:pt>
                <c:pt idx="142">
                  <c:v>15.2</c:v>
                </c:pt>
                <c:pt idx="143">
                  <c:v>14.6</c:v>
                </c:pt>
                <c:pt idx="144">
                  <c:v>9.4</c:v>
                </c:pt>
                <c:pt idx="145">
                  <c:v>4.4000000000000004</c:v>
                </c:pt>
                <c:pt idx="146">
                  <c:v>-6.5</c:v>
                </c:pt>
                <c:pt idx="147">
                  <c:v>-6.4</c:v>
                </c:pt>
                <c:pt idx="148">
                  <c:v>-7</c:v>
                </c:pt>
                <c:pt idx="149">
                  <c:v>-4.3</c:v>
                </c:pt>
                <c:pt idx="150">
                  <c:v>-1.1000000000000001</c:v>
                </c:pt>
                <c:pt idx="151">
                  <c:v>3.6</c:v>
                </c:pt>
                <c:pt idx="152">
                  <c:v>4.8</c:v>
                </c:pt>
                <c:pt idx="153">
                  <c:v>10.8</c:v>
                </c:pt>
                <c:pt idx="154">
                  <c:v>14</c:v>
                </c:pt>
                <c:pt idx="155">
                  <c:v>13.7</c:v>
                </c:pt>
                <c:pt idx="156">
                  <c:v>6.2</c:v>
                </c:pt>
                <c:pt idx="157">
                  <c:v>2.4</c:v>
                </c:pt>
                <c:pt idx="158">
                  <c:v>-2.4</c:v>
                </c:pt>
                <c:pt idx="159">
                  <c:v>-3.7</c:v>
                </c:pt>
                <c:pt idx="160">
                  <c:v>-5.9</c:v>
                </c:pt>
                <c:pt idx="161">
                  <c:v>-3.6</c:v>
                </c:pt>
                <c:pt idx="162">
                  <c:v>-1.6</c:v>
                </c:pt>
                <c:pt idx="163">
                  <c:v>1.6</c:v>
                </c:pt>
                <c:pt idx="164">
                  <c:v>6.9</c:v>
                </c:pt>
                <c:pt idx="165">
                  <c:v>7.2</c:v>
                </c:pt>
                <c:pt idx="166">
                  <c:v>12.2</c:v>
                </c:pt>
                <c:pt idx="167">
                  <c:v>13.1</c:v>
                </c:pt>
                <c:pt idx="168">
                  <c:v>6.3</c:v>
                </c:pt>
                <c:pt idx="169">
                  <c:v>2.4</c:v>
                </c:pt>
                <c:pt idx="170">
                  <c:v>-3.1</c:v>
                </c:pt>
                <c:pt idx="171">
                  <c:v>-5.5</c:v>
                </c:pt>
                <c:pt idx="172">
                  <c:v>-4.4000000000000004</c:v>
                </c:pt>
                <c:pt idx="173">
                  <c:v>-7.2</c:v>
                </c:pt>
                <c:pt idx="174">
                  <c:v>-4.0999999999999996</c:v>
                </c:pt>
                <c:pt idx="175">
                  <c:v>1.4</c:v>
                </c:pt>
                <c:pt idx="176">
                  <c:v>6</c:v>
                </c:pt>
                <c:pt idx="177">
                  <c:v>10.199999999999999</c:v>
                </c:pt>
                <c:pt idx="178">
                  <c:v>14.4</c:v>
                </c:pt>
                <c:pt idx="179">
                  <c:v>12.9</c:v>
                </c:pt>
                <c:pt idx="180">
                  <c:v>10.3</c:v>
                </c:pt>
                <c:pt idx="181">
                  <c:v>2.1</c:v>
                </c:pt>
                <c:pt idx="182">
                  <c:v>-5.8</c:v>
                </c:pt>
                <c:pt idx="183">
                  <c:v>-5.9</c:v>
                </c:pt>
                <c:pt idx="184">
                  <c:v>-6.8</c:v>
                </c:pt>
                <c:pt idx="185">
                  <c:v>-3.9</c:v>
                </c:pt>
                <c:pt idx="186">
                  <c:v>-1.4</c:v>
                </c:pt>
                <c:pt idx="187">
                  <c:v>0.4</c:v>
                </c:pt>
                <c:pt idx="188">
                  <c:v>6.3</c:v>
                </c:pt>
                <c:pt idx="189">
                  <c:v>8.3000000000000007</c:v>
                </c:pt>
                <c:pt idx="190">
                  <c:v>15</c:v>
                </c:pt>
                <c:pt idx="191">
                  <c:v>11.3</c:v>
                </c:pt>
                <c:pt idx="192">
                  <c:v>6.5</c:v>
                </c:pt>
                <c:pt idx="193">
                  <c:v>1.1000000000000001</c:v>
                </c:pt>
                <c:pt idx="194">
                  <c:v>-4.4000000000000004</c:v>
                </c:pt>
                <c:pt idx="195">
                  <c:v>-8</c:v>
                </c:pt>
                <c:pt idx="196">
                  <c:v>-8.3000000000000007</c:v>
                </c:pt>
                <c:pt idx="197">
                  <c:v>-4.2</c:v>
                </c:pt>
                <c:pt idx="198">
                  <c:v>-5</c:v>
                </c:pt>
                <c:pt idx="199">
                  <c:v>-2.7</c:v>
                </c:pt>
                <c:pt idx="200">
                  <c:v>5.5</c:v>
                </c:pt>
                <c:pt idx="201">
                  <c:v>7.9</c:v>
                </c:pt>
                <c:pt idx="202">
                  <c:v>13.1</c:v>
                </c:pt>
                <c:pt idx="203">
                  <c:v>11.8</c:v>
                </c:pt>
                <c:pt idx="204">
                  <c:v>8.9</c:v>
                </c:pt>
                <c:pt idx="205">
                  <c:v>2.2999999999999998</c:v>
                </c:pt>
                <c:pt idx="206">
                  <c:v>-1.2</c:v>
                </c:pt>
                <c:pt idx="207">
                  <c:v>-10.9</c:v>
                </c:pt>
                <c:pt idx="208">
                  <c:v>-5.0999999999999996</c:v>
                </c:pt>
                <c:pt idx="209">
                  <c:v>-5.3</c:v>
                </c:pt>
                <c:pt idx="210">
                  <c:v>-6.4</c:v>
                </c:pt>
                <c:pt idx="211">
                  <c:v>-0.3</c:v>
                </c:pt>
                <c:pt idx="212">
                  <c:v>5</c:v>
                </c:pt>
                <c:pt idx="213">
                  <c:v>9.1</c:v>
                </c:pt>
                <c:pt idx="214">
                  <c:v>14.3</c:v>
                </c:pt>
                <c:pt idx="215">
                  <c:v>13.4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484544"/>
        <c:axId val="53572352"/>
      </c:lineChart>
      <c:catAx>
        <c:axId val="53484544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53572352"/>
        <c:crosses val="autoZero"/>
        <c:auto val="1"/>
        <c:lblAlgn val="ctr"/>
        <c:lblOffset val="100"/>
        <c:tickMarkSkip val="7"/>
        <c:noMultiLvlLbl val="0"/>
      </c:catAx>
      <c:valAx>
        <c:axId val="53572352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 sz="1400"/>
                </a:pPr>
                <a:r>
                  <a:rPr lang="en-CA" sz="1400"/>
                  <a:t>Temperature (</a:t>
                </a:r>
                <a:r>
                  <a:rPr lang="en-CA" sz="1400">
                    <a:latin typeface="Calibri"/>
                    <a:cs typeface="Calibri"/>
                  </a:rPr>
                  <a:t>°</a:t>
                </a:r>
                <a:r>
                  <a:rPr lang="en-CA" sz="1400"/>
                  <a:t>C)</a:t>
                </a:r>
              </a:p>
            </c:rich>
          </c:tx>
          <c:layout/>
          <c:overlay val="0"/>
        </c:title>
        <c:numFmt formatCode="General" sourceLinked="1"/>
        <c:majorTickMark val="in"/>
        <c:minorTickMark val="none"/>
        <c:tickLblPos val="nextTo"/>
        <c:txPr>
          <a:bodyPr/>
          <a:lstStyle/>
          <a:p>
            <a:pPr>
              <a:defRPr sz="1200"/>
            </a:pPr>
            <a:endParaRPr lang="en-US"/>
          </a:p>
        </c:txPr>
        <c:crossAx val="53484544"/>
        <c:crosses val="autoZero"/>
        <c:crossBetween val="between"/>
      </c:valAx>
      <c:spPr>
        <a:ln>
          <a:solidFill>
            <a:schemeClr val="tx1"/>
          </a:solidFill>
        </a:ln>
      </c:spPr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/>
              <a:t>Monthly average</a:t>
            </a:r>
            <a:r>
              <a:rPr lang="en-CA" baseline="0"/>
              <a:t> m</a:t>
            </a:r>
            <a:r>
              <a:rPr lang="en-CA"/>
              <a:t>aximum</a:t>
            </a:r>
            <a:r>
              <a:rPr lang="en-CA" baseline="0"/>
              <a:t> temperature</a:t>
            </a:r>
            <a:endParaRPr lang="en-CA"/>
          </a:p>
        </c:rich>
      </c:tx>
      <c:layout/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Tmax</c:v>
          </c:tx>
          <c:marker>
            <c:symbol val="none"/>
          </c:marker>
          <c:cat>
            <c:numRef>
              <c:f>Monthly!$A$6:$A$221</c:f>
              <c:numCache>
                <c:formatCode>General</c:formatCode>
                <c:ptCount val="216"/>
                <c:pt idx="0">
                  <c:v>199109</c:v>
                </c:pt>
                <c:pt idx="1">
                  <c:v>199110</c:v>
                </c:pt>
                <c:pt idx="2">
                  <c:v>199111</c:v>
                </c:pt>
                <c:pt idx="3">
                  <c:v>199112</c:v>
                </c:pt>
                <c:pt idx="4">
                  <c:v>199201</c:v>
                </c:pt>
                <c:pt idx="5">
                  <c:v>199202</c:v>
                </c:pt>
                <c:pt idx="6">
                  <c:v>199203</c:v>
                </c:pt>
                <c:pt idx="7">
                  <c:v>199204</c:v>
                </c:pt>
                <c:pt idx="8">
                  <c:v>199205</c:v>
                </c:pt>
                <c:pt idx="9">
                  <c:v>199206</c:v>
                </c:pt>
                <c:pt idx="10">
                  <c:v>199207</c:v>
                </c:pt>
                <c:pt idx="11">
                  <c:v>199208</c:v>
                </c:pt>
                <c:pt idx="12">
                  <c:v>199209</c:v>
                </c:pt>
                <c:pt idx="13">
                  <c:v>199210</c:v>
                </c:pt>
                <c:pt idx="14">
                  <c:v>199211</c:v>
                </c:pt>
                <c:pt idx="15">
                  <c:v>199212</c:v>
                </c:pt>
                <c:pt idx="16">
                  <c:v>199301</c:v>
                </c:pt>
                <c:pt idx="17">
                  <c:v>199302</c:v>
                </c:pt>
                <c:pt idx="18">
                  <c:v>199303</c:v>
                </c:pt>
                <c:pt idx="19">
                  <c:v>199304</c:v>
                </c:pt>
                <c:pt idx="20">
                  <c:v>199305</c:v>
                </c:pt>
                <c:pt idx="21">
                  <c:v>199306</c:v>
                </c:pt>
                <c:pt idx="22">
                  <c:v>199307</c:v>
                </c:pt>
                <c:pt idx="23">
                  <c:v>199308</c:v>
                </c:pt>
                <c:pt idx="24">
                  <c:v>199309</c:v>
                </c:pt>
                <c:pt idx="25">
                  <c:v>199310</c:v>
                </c:pt>
                <c:pt idx="26">
                  <c:v>199311</c:v>
                </c:pt>
                <c:pt idx="27">
                  <c:v>199312</c:v>
                </c:pt>
                <c:pt idx="28">
                  <c:v>199401</c:v>
                </c:pt>
                <c:pt idx="29">
                  <c:v>199402</c:v>
                </c:pt>
                <c:pt idx="30">
                  <c:v>199403</c:v>
                </c:pt>
                <c:pt idx="31">
                  <c:v>199404</c:v>
                </c:pt>
                <c:pt idx="32">
                  <c:v>199405</c:v>
                </c:pt>
                <c:pt idx="33">
                  <c:v>199406</c:v>
                </c:pt>
                <c:pt idx="34">
                  <c:v>199407</c:v>
                </c:pt>
                <c:pt idx="35">
                  <c:v>199408</c:v>
                </c:pt>
                <c:pt idx="36">
                  <c:v>199409</c:v>
                </c:pt>
                <c:pt idx="37">
                  <c:v>199410</c:v>
                </c:pt>
                <c:pt idx="38">
                  <c:v>199411</c:v>
                </c:pt>
                <c:pt idx="39">
                  <c:v>199412</c:v>
                </c:pt>
                <c:pt idx="40">
                  <c:v>199501</c:v>
                </c:pt>
                <c:pt idx="41">
                  <c:v>199502</c:v>
                </c:pt>
                <c:pt idx="42">
                  <c:v>199503</c:v>
                </c:pt>
                <c:pt idx="43">
                  <c:v>199504</c:v>
                </c:pt>
                <c:pt idx="44">
                  <c:v>199505</c:v>
                </c:pt>
                <c:pt idx="45">
                  <c:v>199506</c:v>
                </c:pt>
                <c:pt idx="46">
                  <c:v>199507</c:v>
                </c:pt>
                <c:pt idx="47">
                  <c:v>199508</c:v>
                </c:pt>
                <c:pt idx="48">
                  <c:v>199509</c:v>
                </c:pt>
                <c:pt idx="49">
                  <c:v>199510</c:v>
                </c:pt>
                <c:pt idx="50">
                  <c:v>199511</c:v>
                </c:pt>
                <c:pt idx="51">
                  <c:v>199512</c:v>
                </c:pt>
                <c:pt idx="52">
                  <c:v>199601</c:v>
                </c:pt>
                <c:pt idx="53">
                  <c:v>199602</c:v>
                </c:pt>
                <c:pt idx="54">
                  <c:v>199603</c:v>
                </c:pt>
                <c:pt idx="55">
                  <c:v>199604</c:v>
                </c:pt>
                <c:pt idx="56">
                  <c:v>199605</c:v>
                </c:pt>
                <c:pt idx="57">
                  <c:v>199606</c:v>
                </c:pt>
                <c:pt idx="58">
                  <c:v>199607</c:v>
                </c:pt>
                <c:pt idx="59">
                  <c:v>199608</c:v>
                </c:pt>
                <c:pt idx="60">
                  <c:v>199609</c:v>
                </c:pt>
                <c:pt idx="61">
                  <c:v>199610</c:v>
                </c:pt>
                <c:pt idx="62">
                  <c:v>199611</c:v>
                </c:pt>
                <c:pt idx="63">
                  <c:v>199612</c:v>
                </c:pt>
                <c:pt idx="64">
                  <c:v>199701</c:v>
                </c:pt>
                <c:pt idx="65">
                  <c:v>199702</c:v>
                </c:pt>
                <c:pt idx="66">
                  <c:v>199703</c:v>
                </c:pt>
                <c:pt idx="67">
                  <c:v>199704</c:v>
                </c:pt>
                <c:pt idx="68">
                  <c:v>199705</c:v>
                </c:pt>
                <c:pt idx="69">
                  <c:v>199706</c:v>
                </c:pt>
                <c:pt idx="70">
                  <c:v>199707</c:v>
                </c:pt>
                <c:pt idx="71">
                  <c:v>199708</c:v>
                </c:pt>
                <c:pt idx="72">
                  <c:v>199709</c:v>
                </c:pt>
                <c:pt idx="73">
                  <c:v>199710</c:v>
                </c:pt>
                <c:pt idx="74">
                  <c:v>199711</c:v>
                </c:pt>
                <c:pt idx="75">
                  <c:v>199712</c:v>
                </c:pt>
                <c:pt idx="76">
                  <c:v>199801</c:v>
                </c:pt>
                <c:pt idx="77">
                  <c:v>199802</c:v>
                </c:pt>
                <c:pt idx="78">
                  <c:v>199803</c:v>
                </c:pt>
                <c:pt idx="79">
                  <c:v>199804</c:v>
                </c:pt>
                <c:pt idx="80">
                  <c:v>199805</c:v>
                </c:pt>
                <c:pt idx="81">
                  <c:v>199806</c:v>
                </c:pt>
                <c:pt idx="82">
                  <c:v>199807</c:v>
                </c:pt>
                <c:pt idx="83">
                  <c:v>199808</c:v>
                </c:pt>
                <c:pt idx="84">
                  <c:v>199809</c:v>
                </c:pt>
                <c:pt idx="85">
                  <c:v>199810</c:v>
                </c:pt>
                <c:pt idx="86">
                  <c:v>199811</c:v>
                </c:pt>
                <c:pt idx="87">
                  <c:v>199812</c:v>
                </c:pt>
                <c:pt idx="88">
                  <c:v>199901</c:v>
                </c:pt>
                <c:pt idx="89">
                  <c:v>199902</c:v>
                </c:pt>
                <c:pt idx="90">
                  <c:v>199903</c:v>
                </c:pt>
                <c:pt idx="91">
                  <c:v>199904</c:v>
                </c:pt>
                <c:pt idx="92">
                  <c:v>199905</c:v>
                </c:pt>
                <c:pt idx="93">
                  <c:v>199906</c:v>
                </c:pt>
                <c:pt idx="94">
                  <c:v>199907</c:v>
                </c:pt>
                <c:pt idx="95">
                  <c:v>199908</c:v>
                </c:pt>
                <c:pt idx="96">
                  <c:v>199909</c:v>
                </c:pt>
                <c:pt idx="97">
                  <c:v>199910</c:v>
                </c:pt>
                <c:pt idx="98">
                  <c:v>199911</c:v>
                </c:pt>
                <c:pt idx="99">
                  <c:v>199912</c:v>
                </c:pt>
                <c:pt idx="100">
                  <c:v>200001</c:v>
                </c:pt>
                <c:pt idx="101">
                  <c:v>200002</c:v>
                </c:pt>
                <c:pt idx="102">
                  <c:v>200003</c:v>
                </c:pt>
                <c:pt idx="103">
                  <c:v>200004</c:v>
                </c:pt>
                <c:pt idx="104">
                  <c:v>200005</c:v>
                </c:pt>
                <c:pt idx="105">
                  <c:v>200006</c:v>
                </c:pt>
                <c:pt idx="106">
                  <c:v>200007</c:v>
                </c:pt>
                <c:pt idx="107">
                  <c:v>200008</c:v>
                </c:pt>
                <c:pt idx="108">
                  <c:v>200009</c:v>
                </c:pt>
                <c:pt idx="109">
                  <c:v>200010</c:v>
                </c:pt>
                <c:pt idx="110">
                  <c:v>200011</c:v>
                </c:pt>
                <c:pt idx="111">
                  <c:v>200012</c:v>
                </c:pt>
                <c:pt idx="112">
                  <c:v>200101</c:v>
                </c:pt>
                <c:pt idx="113">
                  <c:v>200102</c:v>
                </c:pt>
                <c:pt idx="114">
                  <c:v>200103</c:v>
                </c:pt>
                <c:pt idx="115">
                  <c:v>200104</c:v>
                </c:pt>
                <c:pt idx="116">
                  <c:v>200105</c:v>
                </c:pt>
                <c:pt idx="117">
                  <c:v>200106</c:v>
                </c:pt>
                <c:pt idx="118">
                  <c:v>200107</c:v>
                </c:pt>
                <c:pt idx="119">
                  <c:v>200108</c:v>
                </c:pt>
                <c:pt idx="120">
                  <c:v>200109</c:v>
                </c:pt>
                <c:pt idx="121">
                  <c:v>200110</c:v>
                </c:pt>
                <c:pt idx="122">
                  <c:v>200111</c:v>
                </c:pt>
                <c:pt idx="123">
                  <c:v>200112</c:v>
                </c:pt>
                <c:pt idx="124">
                  <c:v>200201</c:v>
                </c:pt>
                <c:pt idx="125">
                  <c:v>200202</c:v>
                </c:pt>
                <c:pt idx="126">
                  <c:v>200203</c:v>
                </c:pt>
                <c:pt idx="127">
                  <c:v>200204</c:v>
                </c:pt>
                <c:pt idx="128">
                  <c:v>200205</c:v>
                </c:pt>
                <c:pt idx="129">
                  <c:v>200206</c:v>
                </c:pt>
                <c:pt idx="130">
                  <c:v>200207</c:v>
                </c:pt>
                <c:pt idx="131">
                  <c:v>200208</c:v>
                </c:pt>
                <c:pt idx="132">
                  <c:v>200209</c:v>
                </c:pt>
                <c:pt idx="133">
                  <c:v>200210</c:v>
                </c:pt>
                <c:pt idx="134">
                  <c:v>200211</c:v>
                </c:pt>
                <c:pt idx="135">
                  <c:v>200212</c:v>
                </c:pt>
                <c:pt idx="136">
                  <c:v>200301</c:v>
                </c:pt>
                <c:pt idx="137">
                  <c:v>200302</c:v>
                </c:pt>
                <c:pt idx="138">
                  <c:v>200303</c:v>
                </c:pt>
                <c:pt idx="139">
                  <c:v>200304</c:v>
                </c:pt>
                <c:pt idx="140">
                  <c:v>200305</c:v>
                </c:pt>
                <c:pt idx="141">
                  <c:v>200306</c:v>
                </c:pt>
                <c:pt idx="142">
                  <c:v>200307</c:v>
                </c:pt>
                <c:pt idx="143">
                  <c:v>200308</c:v>
                </c:pt>
                <c:pt idx="144">
                  <c:v>200309</c:v>
                </c:pt>
                <c:pt idx="145">
                  <c:v>200310</c:v>
                </c:pt>
                <c:pt idx="146">
                  <c:v>200311</c:v>
                </c:pt>
                <c:pt idx="147">
                  <c:v>200312</c:v>
                </c:pt>
                <c:pt idx="148">
                  <c:v>200401</c:v>
                </c:pt>
                <c:pt idx="149">
                  <c:v>200402</c:v>
                </c:pt>
                <c:pt idx="150">
                  <c:v>200403</c:v>
                </c:pt>
                <c:pt idx="151">
                  <c:v>200404</c:v>
                </c:pt>
                <c:pt idx="152">
                  <c:v>200405</c:v>
                </c:pt>
                <c:pt idx="153">
                  <c:v>200406</c:v>
                </c:pt>
                <c:pt idx="154">
                  <c:v>200407</c:v>
                </c:pt>
                <c:pt idx="155">
                  <c:v>200408</c:v>
                </c:pt>
                <c:pt idx="156">
                  <c:v>200409</c:v>
                </c:pt>
                <c:pt idx="157">
                  <c:v>200410</c:v>
                </c:pt>
                <c:pt idx="158">
                  <c:v>200411</c:v>
                </c:pt>
                <c:pt idx="159">
                  <c:v>200412</c:v>
                </c:pt>
                <c:pt idx="160">
                  <c:v>200501</c:v>
                </c:pt>
                <c:pt idx="161">
                  <c:v>200502</c:v>
                </c:pt>
                <c:pt idx="162">
                  <c:v>200503</c:v>
                </c:pt>
                <c:pt idx="163">
                  <c:v>200504</c:v>
                </c:pt>
                <c:pt idx="164">
                  <c:v>200505</c:v>
                </c:pt>
                <c:pt idx="165">
                  <c:v>200506</c:v>
                </c:pt>
                <c:pt idx="166">
                  <c:v>200507</c:v>
                </c:pt>
                <c:pt idx="167">
                  <c:v>200508</c:v>
                </c:pt>
                <c:pt idx="168">
                  <c:v>200509</c:v>
                </c:pt>
                <c:pt idx="169">
                  <c:v>200510</c:v>
                </c:pt>
                <c:pt idx="170">
                  <c:v>200511</c:v>
                </c:pt>
                <c:pt idx="171">
                  <c:v>200512</c:v>
                </c:pt>
                <c:pt idx="172">
                  <c:v>200601</c:v>
                </c:pt>
                <c:pt idx="173">
                  <c:v>200602</c:v>
                </c:pt>
                <c:pt idx="174">
                  <c:v>200603</c:v>
                </c:pt>
                <c:pt idx="175">
                  <c:v>200604</c:v>
                </c:pt>
                <c:pt idx="176">
                  <c:v>200605</c:v>
                </c:pt>
                <c:pt idx="177">
                  <c:v>200606</c:v>
                </c:pt>
                <c:pt idx="178">
                  <c:v>200607</c:v>
                </c:pt>
                <c:pt idx="179">
                  <c:v>200608</c:v>
                </c:pt>
                <c:pt idx="180">
                  <c:v>200609</c:v>
                </c:pt>
                <c:pt idx="181">
                  <c:v>200610</c:v>
                </c:pt>
                <c:pt idx="182">
                  <c:v>200611</c:v>
                </c:pt>
                <c:pt idx="183">
                  <c:v>200612</c:v>
                </c:pt>
                <c:pt idx="184">
                  <c:v>200701</c:v>
                </c:pt>
                <c:pt idx="185">
                  <c:v>200702</c:v>
                </c:pt>
                <c:pt idx="186">
                  <c:v>200703</c:v>
                </c:pt>
                <c:pt idx="187">
                  <c:v>200704</c:v>
                </c:pt>
                <c:pt idx="188">
                  <c:v>200705</c:v>
                </c:pt>
                <c:pt idx="189">
                  <c:v>200706</c:v>
                </c:pt>
                <c:pt idx="190">
                  <c:v>200707</c:v>
                </c:pt>
                <c:pt idx="191">
                  <c:v>200708</c:v>
                </c:pt>
                <c:pt idx="192">
                  <c:v>200709</c:v>
                </c:pt>
                <c:pt idx="193">
                  <c:v>200710</c:v>
                </c:pt>
                <c:pt idx="194">
                  <c:v>200711</c:v>
                </c:pt>
                <c:pt idx="195">
                  <c:v>200712</c:v>
                </c:pt>
                <c:pt idx="196">
                  <c:v>200801</c:v>
                </c:pt>
                <c:pt idx="197">
                  <c:v>200802</c:v>
                </c:pt>
                <c:pt idx="198">
                  <c:v>200803</c:v>
                </c:pt>
                <c:pt idx="199">
                  <c:v>200804</c:v>
                </c:pt>
                <c:pt idx="200">
                  <c:v>200805</c:v>
                </c:pt>
                <c:pt idx="201">
                  <c:v>200806</c:v>
                </c:pt>
                <c:pt idx="202">
                  <c:v>200807</c:v>
                </c:pt>
                <c:pt idx="203">
                  <c:v>200808</c:v>
                </c:pt>
                <c:pt idx="204">
                  <c:v>200809</c:v>
                </c:pt>
                <c:pt idx="205">
                  <c:v>200810</c:v>
                </c:pt>
                <c:pt idx="206">
                  <c:v>200811</c:v>
                </c:pt>
                <c:pt idx="207">
                  <c:v>200812</c:v>
                </c:pt>
                <c:pt idx="208">
                  <c:v>200901</c:v>
                </c:pt>
                <c:pt idx="209">
                  <c:v>200902</c:v>
                </c:pt>
                <c:pt idx="210">
                  <c:v>200903</c:v>
                </c:pt>
                <c:pt idx="211">
                  <c:v>200904</c:v>
                </c:pt>
                <c:pt idx="212">
                  <c:v>200905</c:v>
                </c:pt>
                <c:pt idx="213">
                  <c:v>200906</c:v>
                </c:pt>
                <c:pt idx="214">
                  <c:v>200907</c:v>
                </c:pt>
                <c:pt idx="215">
                  <c:v>200908</c:v>
                </c:pt>
              </c:numCache>
            </c:numRef>
          </c:cat>
          <c:val>
            <c:numRef>
              <c:f>Monthly!$D$6:$D$221</c:f>
              <c:numCache>
                <c:formatCode>General</c:formatCode>
                <c:ptCount val="216"/>
                <c:pt idx="0">
                  <c:v>16.3</c:v>
                </c:pt>
                <c:pt idx="1">
                  <c:v>7.5</c:v>
                </c:pt>
                <c:pt idx="2">
                  <c:v>-0.5</c:v>
                </c:pt>
                <c:pt idx="3">
                  <c:v>-1</c:v>
                </c:pt>
                <c:pt idx="4">
                  <c:v>-0.4</c:v>
                </c:pt>
                <c:pt idx="5">
                  <c:v>4</c:v>
                </c:pt>
                <c:pt idx="6">
                  <c:v>8.3000000000000007</c:v>
                </c:pt>
                <c:pt idx="7">
                  <c:v>7.1</c:v>
                </c:pt>
                <c:pt idx="8">
                  <c:v>13.4</c:v>
                </c:pt>
                <c:pt idx="9">
                  <c:v>19</c:v>
                </c:pt>
                <c:pt idx="10">
                  <c:v>17.5</c:v>
                </c:pt>
                <c:pt idx="11">
                  <c:v>19.2</c:v>
                </c:pt>
                <c:pt idx="12">
                  <c:v>11.6</c:v>
                </c:pt>
                <c:pt idx="13">
                  <c:v>7.7</c:v>
                </c:pt>
                <c:pt idx="14">
                  <c:v>-0.1</c:v>
                </c:pt>
                <c:pt idx="15">
                  <c:v>-5.3</c:v>
                </c:pt>
                <c:pt idx="16">
                  <c:v>-3.9</c:v>
                </c:pt>
                <c:pt idx="17">
                  <c:v>-1.2</c:v>
                </c:pt>
                <c:pt idx="18">
                  <c:v>3.1</c:v>
                </c:pt>
                <c:pt idx="19">
                  <c:v>4.9000000000000004</c:v>
                </c:pt>
                <c:pt idx="20">
                  <c:v>15.1</c:v>
                </c:pt>
                <c:pt idx="21">
                  <c:v>13.3</c:v>
                </c:pt>
                <c:pt idx="22">
                  <c:v>14.3</c:v>
                </c:pt>
                <c:pt idx="23">
                  <c:v>16.8</c:v>
                </c:pt>
                <c:pt idx="24">
                  <c:v>15.8</c:v>
                </c:pt>
                <c:pt idx="25">
                  <c:v>9.6</c:v>
                </c:pt>
                <c:pt idx="26">
                  <c:v>-0.7</c:v>
                </c:pt>
                <c:pt idx="27">
                  <c:v>-0.4</c:v>
                </c:pt>
                <c:pt idx="28">
                  <c:v>0.4</c:v>
                </c:pt>
                <c:pt idx="29">
                  <c:v>-3</c:v>
                </c:pt>
                <c:pt idx="30">
                  <c:v>5</c:v>
                </c:pt>
                <c:pt idx="31">
                  <c:v>8</c:v>
                </c:pt>
                <c:pt idx="32">
                  <c:v>12.6</c:v>
                </c:pt>
                <c:pt idx="33">
                  <c:v>14.6</c:v>
                </c:pt>
                <c:pt idx="34">
                  <c:v>22</c:v>
                </c:pt>
                <c:pt idx="35">
                  <c:v>20.100000000000001</c:v>
                </c:pt>
                <c:pt idx="36">
                  <c:v>17.8</c:v>
                </c:pt>
                <c:pt idx="37">
                  <c:v>6.2</c:v>
                </c:pt>
                <c:pt idx="38">
                  <c:v>-4.0999999999999996</c:v>
                </c:pt>
                <c:pt idx="39">
                  <c:v>-2.9</c:v>
                </c:pt>
                <c:pt idx="40">
                  <c:v>1.5</c:v>
                </c:pt>
                <c:pt idx="41">
                  <c:v>0.8</c:v>
                </c:pt>
                <c:pt idx="42">
                  <c:v>2.2999999999999998</c:v>
                </c:pt>
                <c:pt idx="43">
                  <c:v>5.9</c:v>
                </c:pt>
                <c:pt idx="44">
                  <c:v>13.2</c:v>
                </c:pt>
                <c:pt idx="45">
                  <c:v>15.3</c:v>
                </c:pt>
                <c:pt idx="46">
                  <c:v>18.2</c:v>
                </c:pt>
                <c:pt idx="47">
                  <c:v>15.3</c:v>
                </c:pt>
                <c:pt idx="48">
                  <c:v>18</c:v>
                </c:pt>
                <c:pt idx="49">
                  <c:v>4.5999999999999996</c:v>
                </c:pt>
                <c:pt idx="50">
                  <c:v>1.9</c:v>
                </c:pt>
                <c:pt idx="51">
                  <c:v>-2.7</c:v>
                </c:pt>
                <c:pt idx="52">
                  <c:v>-5</c:v>
                </c:pt>
                <c:pt idx="53">
                  <c:v>0.7</c:v>
                </c:pt>
                <c:pt idx="54">
                  <c:v>2.5</c:v>
                </c:pt>
                <c:pt idx="55">
                  <c:v>6.5</c:v>
                </c:pt>
                <c:pt idx="56">
                  <c:v>7.6</c:v>
                </c:pt>
                <c:pt idx="57">
                  <c:v>14.8</c:v>
                </c:pt>
                <c:pt idx="58">
                  <c:v>20.9</c:v>
                </c:pt>
                <c:pt idx="59">
                  <c:v>19.899999999999999</c:v>
                </c:pt>
                <c:pt idx="60">
                  <c:v>12</c:v>
                </c:pt>
                <c:pt idx="61">
                  <c:v>5.7</c:v>
                </c:pt>
                <c:pt idx="62">
                  <c:v>-0.7</c:v>
                </c:pt>
                <c:pt idx="63">
                  <c:v>-5.8</c:v>
                </c:pt>
                <c:pt idx="64">
                  <c:v>-2.6</c:v>
                </c:pt>
                <c:pt idx="65">
                  <c:v>0.2</c:v>
                </c:pt>
                <c:pt idx="66">
                  <c:v>0.7</c:v>
                </c:pt>
                <c:pt idx="67">
                  <c:v>5.3</c:v>
                </c:pt>
                <c:pt idx="68">
                  <c:v>11.9</c:v>
                </c:pt>
                <c:pt idx="69">
                  <c:v>14.1</c:v>
                </c:pt>
                <c:pt idx="70">
                  <c:v>18</c:v>
                </c:pt>
                <c:pt idx="71">
                  <c:v>19.7</c:v>
                </c:pt>
                <c:pt idx="72">
                  <c:v>15.6</c:v>
                </c:pt>
                <c:pt idx="73">
                  <c:v>5.3</c:v>
                </c:pt>
                <c:pt idx="74">
                  <c:v>3.2</c:v>
                </c:pt>
                <c:pt idx="75">
                  <c:v>-0.5</c:v>
                </c:pt>
                <c:pt idx="76">
                  <c:v>-3.2</c:v>
                </c:pt>
                <c:pt idx="77">
                  <c:v>0.2</c:v>
                </c:pt>
                <c:pt idx="78">
                  <c:v>2.6</c:v>
                </c:pt>
                <c:pt idx="79">
                  <c:v>8.4</c:v>
                </c:pt>
                <c:pt idx="80">
                  <c:v>14.7</c:v>
                </c:pt>
                <c:pt idx="81">
                  <c:v>15.1</c:v>
                </c:pt>
                <c:pt idx="82">
                  <c:v>22.7</c:v>
                </c:pt>
                <c:pt idx="83">
                  <c:v>23</c:v>
                </c:pt>
                <c:pt idx="84">
                  <c:v>19.399999999999999</c:v>
                </c:pt>
                <c:pt idx="85">
                  <c:v>8.6999999999999993</c:v>
                </c:pt>
                <c:pt idx="86">
                  <c:v>0.2</c:v>
                </c:pt>
                <c:pt idx="87">
                  <c:v>-5.0999999999999996</c:v>
                </c:pt>
                <c:pt idx="88">
                  <c:v>-2.2999999999999998</c:v>
                </c:pt>
                <c:pt idx="89">
                  <c:v>-1.8</c:v>
                </c:pt>
                <c:pt idx="90">
                  <c:v>1.6</c:v>
                </c:pt>
                <c:pt idx="91">
                  <c:v>7.2</c:v>
                </c:pt>
                <c:pt idx="92">
                  <c:v>9.1</c:v>
                </c:pt>
                <c:pt idx="93">
                  <c:v>14.5</c:v>
                </c:pt>
                <c:pt idx="94">
                  <c:v>20.2</c:v>
                </c:pt>
                <c:pt idx="95">
                  <c:v>20.100000000000001</c:v>
                </c:pt>
                <c:pt idx="96">
                  <c:v>14.4</c:v>
                </c:pt>
                <c:pt idx="97">
                  <c:v>7.6</c:v>
                </c:pt>
                <c:pt idx="98">
                  <c:v>2.2999999999999998</c:v>
                </c:pt>
                <c:pt idx="99">
                  <c:v>1.3</c:v>
                </c:pt>
                <c:pt idx="100">
                  <c:v>-2.7</c:v>
                </c:pt>
                <c:pt idx="101">
                  <c:v>-0.5</c:v>
                </c:pt>
                <c:pt idx="102">
                  <c:v>2.5</c:v>
                </c:pt>
                <c:pt idx="103">
                  <c:v>8.6</c:v>
                </c:pt>
                <c:pt idx="104">
                  <c:v>9.4</c:v>
                </c:pt>
                <c:pt idx="105">
                  <c:v>14.9</c:v>
                </c:pt>
                <c:pt idx="106">
                  <c:v>19.3</c:v>
                </c:pt>
                <c:pt idx="107">
                  <c:v>19.3</c:v>
                </c:pt>
                <c:pt idx="108">
                  <c:v>13.2</c:v>
                </c:pt>
                <c:pt idx="109">
                  <c:v>8</c:v>
                </c:pt>
                <c:pt idx="110">
                  <c:v>-0.8</c:v>
                </c:pt>
                <c:pt idx="111">
                  <c:v>-2.8</c:v>
                </c:pt>
                <c:pt idx="112">
                  <c:v>-0.1</c:v>
                </c:pt>
                <c:pt idx="113">
                  <c:v>-1.6</c:v>
                </c:pt>
                <c:pt idx="114">
                  <c:v>3.2</c:v>
                </c:pt>
                <c:pt idx="115">
                  <c:v>5.2</c:v>
                </c:pt>
                <c:pt idx="116">
                  <c:v>12.4</c:v>
                </c:pt>
                <c:pt idx="117">
                  <c:v>13.1</c:v>
                </c:pt>
                <c:pt idx="118">
                  <c:v>18.899999999999999</c:v>
                </c:pt>
                <c:pt idx="119">
                  <c:v>20.8</c:v>
                </c:pt>
                <c:pt idx="120">
                  <c:v>17</c:v>
                </c:pt>
                <c:pt idx="121">
                  <c:v>4.3</c:v>
                </c:pt>
                <c:pt idx="122">
                  <c:v>1.9</c:v>
                </c:pt>
                <c:pt idx="123">
                  <c:v>-3</c:v>
                </c:pt>
                <c:pt idx="124">
                  <c:v>-3.5</c:v>
                </c:pt>
                <c:pt idx="125">
                  <c:v>-0.8</c:v>
                </c:pt>
                <c:pt idx="126">
                  <c:v>-0.9</c:v>
                </c:pt>
                <c:pt idx="127">
                  <c:v>6.7</c:v>
                </c:pt>
                <c:pt idx="128">
                  <c:v>9.1</c:v>
                </c:pt>
                <c:pt idx="129">
                  <c:v>17.399999999999999</c:v>
                </c:pt>
                <c:pt idx="130">
                  <c:v>21.1</c:v>
                </c:pt>
                <c:pt idx="131">
                  <c:v>19.600000000000001</c:v>
                </c:pt>
                <c:pt idx="132">
                  <c:v>14.5</c:v>
                </c:pt>
                <c:pt idx="133">
                  <c:v>8.8000000000000007</c:v>
                </c:pt>
                <c:pt idx="134">
                  <c:v>5.2</c:v>
                </c:pt>
                <c:pt idx="135">
                  <c:v>-1.4</c:v>
                </c:pt>
                <c:pt idx="136">
                  <c:v>1.2</c:v>
                </c:pt>
                <c:pt idx="137">
                  <c:v>0.8</c:v>
                </c:pt>
                <c:pt idx="138">
                  <c:v>2.2999999999999998</c:v>
                </c:pt>
                <c:pt idx="139">
                  <c:v>6.6</c:v>
                </c:pt>
                <c:pt idx="140">
                  <c:v>10.8</c:v>
                </c:pt>
                <c:pt idx="141">
                  <c:v>17.5</c:v>
                </c:pt>
                <c:pt idx="142">
                  <c:v>23.5</c:v>
                </c:pt>
                <c:pt idx="143">
                  <c:v>23.2</c:v>
                </c:pt>
                <c:pt idx="144">
                  <c:v>16.399999999999999</c:v>
                </c:pt>
                <c:pt idx="145">
                  <c:v>9.4</c:v>
                </c:pt>
                <c:pt idx="146">
                  <c:v>-1.9</c:v>
                </c:pt>
                <c:pt idx="147">
                  <c:v>-2.9</c:v>
                </c:pt>
                <c:pt idx="148">
                  <c:v>-3</c:v>
                </c:pt>
                <c:pt idx="149">
                  <c:v>0.4</c:v>
                </c:pt>
                <c:pt idx="150">
                  <c:v>4.9000000000000004</c:v>
                </c:pt>
                <c:pt idx="151">
                  <c:v>10.6</c:v>
                </c:pt>
                <c:pt idx="152">
                  <c:v>11.3</c:v>
                </c:pt>
                <c:pt idx="153">
                  <c:v>17.899999999999999</c:v>
                </c:pt>
                <c:pt idx="154">
                  <c:v>21.5</c:v>
                </c:pt>
                <c:pt idx="155">
                  <c:v>20.3</c:v>
                </c:pt>
                <c:pt idx="156">
                  <c:v>12</c:v>
                </c:pt>
                <c:pt idx="157">
                  <c:v>7.5</c:v>
                </c:pt>
                <c:pt idx="158">
                  <c:v>1.9</c:v>
                </c:pt>
                <c:pt idx="159">
                  <c:v>0.1</c:v>
                </c:pt>
                <c:pt idx="160">
                  <c:v>-1.2</c:v>
                </c:pt>
                <c:pt idx="161">
                  <c:v>2.9</c:v>
                </c:pt>
                <c:pt idx="162">
                  <c:v>3.6</c:v>
                </c:pt>
                <c:pt idx="163">
                  <c:v>7.9</c:v>
                </c:pt>
                <c:pt idx="164">
                  <c:v>13</c:v>
                </c:pt>
                <c:pt idx="165">
                  <c:v>13.8</c:v>
                </c:pt>
                <c:pt idx="166">
                  <c:v>19.3</c:v>
                </c:pt>
                <c:pt idx="167">
                  <c:v>20.5</c:v>
                </c:pt>
                <c:pt idx="168">
                  <c:v>13</c:v>
                </c:pt>
                <c:pt idx="169">
                  <c:v>6.8</c:v>
                </c:pt>
                <c:pt idx="170">
                  <c:v>1.4</c:v>
                </c:pt>
                <c:pt idx="171">
                  <c:v>-1.4</c:v>
                </c:pt>
                <c:pt idx="172">
                  <c:v>-1.3</c:v>
                </c:pt>
                <c:pt idx="173">
                  <c:v>-2.2999999999999998</c:v>
                </c:pt>
                <c:pt idx="174">
                  <c:v>1.2</c:v>
                </c:pt>
                <c:pt idx="175">
                  <c:v>7.6</c:v>
                </c:pt>
                <c:pt idx="176">
                  <c:v>12.4</c:v>
                </c:pt>
                <c:pt idx="177">
                  <c:v>16.899999999999999</c:v>
                </c:pt>
                <c:pt idx="178">
                  <c:v>22.5</c:v>
                </c:pt>
                <c:pt idx="179">
                  <c:v>20.6</c:v>
                </c:pt>
                <c:pt idx="180">
                  <c:v>17.2</c:v>
                </c:pt>
                <c:pt idx="181">
                  <c:v>7.9</c:v>
                </c:pt>
                <c:pt idx="182">
                  <c:v>-2.2000000000000002</c:v>
                </c:pt>
                <c:pt idx="183">
                  <c:v>-2</c:v>
                </c:pt>
                <c:pt idx="184">
                  <c:v>-2.2000000000000002</c:v>
                </c:pt>
                <c:pt idx="185">
                  <c:v>0.6</c:v>
                </c:pt>
                <c:pt idx="186">
                  <c:v>3.8</c:v>
                </c:pt>
                <c:pt idx="187">
                  <c:v>6.5</c:v>
                </c:pt>
                <c:pt idx="188">
                  <c:v>13.4</c:v>
                </c:pt>
                <c:pt idx="189">
                  <c:v>15</c:v>
                </c:pt>
                <c:pt idx="190">
                  <c:v>22.3</c:v>
                </c:pt>
                <c:pt idx="191">
                  <c:v>18.8</c:v>
                </c:pt>
                <c:pt idx="192">
                  <c:v>12.9</c:v>
                </c:pt>
                <c:pt idx="193">
                  <c:v>5.7</c:v>
                </c:pt>
                <c:pt idx="194">
                  <c:v>-0.1</c:v>
                </c:pt>
                <c:pt idx="195">
                  <c:v>-4.9000000000000004</c:v>
                </c:pt>
                <c:pt idx="196">
                  <c:v>-3.8</c:v>
                </c:pt>
                <c:pt idx="197">
                  <c:v>0.7</c:v>
                </c:pt>
                <c:pt idx="198">
                  <c:v>1</c:v>
                </c:pt>
                <c:pt idx="199">
                  <c:v>3.7</c:v>
                </c:pt>
                <c:pt idx="200">
                  <c:v>11.7</c:v>
                </c:pt>
                <c:pt idx="201">
                  <c:v>14.7</c:v>
                </c:pt>
                <c:pt idx="202">
                  <c:v>19.899999999999999</c:v>
                </c:pt>
                <c:pt idx="203">
                  <c:v>18.7</c:v>
                </c:pt>
                <c:pt idx="204">
                  <c:v>16.399999999999999</c:v>
                </c:pt>
                <c:pt idx="205">
                  <c:v>7.6</c:v>
                </c:pt>
                <c:pt idx="206">
                  <c:v>2.4</c:v>
                </c:pt>
                <c:pt idx="207">
                  <c:v>-6.6</c:v>
                </c:pt>
                <c:pt idx="208">
                  <c:v>0.3</c:v>
                </c:pt>
                <c:pt idx="209">
                  <c:v>0.3</c:v>
                </c:pt>
                <c:pt idx="210">
                  <c:v>-0.6</c:v>
                </c:pt>
                <c:pt idx="211">
                  <c:v>6</c:v>
                </c:pt>
                <c:pt idx="212">
                  <c:v>11.8</c:v>
                </c:pt>
                <c:pt idx="213">
                  <c:v>16.5</c:v>
                </c:pt>
                <c:pt idx="214">
                  <c:v>21.9</c:v>
                </c:pt>
                <c:pt idx="215">
                  <c:v>20.6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9903488"/>
        <c:axId val="89906560"/>
      </c:lineChart>
      <c:catAx>
        <c:axId val="89903488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89906560"/>
        <c:crosses val="autoZero"/>
        <c:auto val="1"/>
        <c:lblAlgn val="ctr"/>
        <c:lblOffset val="100"/>
        <c:tickMarkSkip val="7"/>
        <c:noMultiLvlLbl val="0"/>
      </c:catAx>
      <c:valAx>
        <c:axId val="89906560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 sz="1400"/>
                </a:pPr>
                <a:r>
                  <a:rPr lang="en-CA" sz="1400"/>
                  <a:t>Temperature (</a:t>
                </a:r>
                <a:r>
                  <a:rPr lang="en-CA" sz="1400">
                    <a:latin typeface="Calibri"/>
                    <a:cs typeface="Calibri"/>
                  </a:rPr>
                  <a:t>°</a:t>
                </a:r>
                <a:r>
                  <a:rPr lang="en-CA" sz="1400"/>
                  <a:t>C)</a:t>
                </a:r>
              </a:p>
            </c:rich>
          </c:tx>
          <c:layout/>
          <c:overlay val="0"/>
        </c:title>
        <c:numFmt formatCode="General" sourceLinked="1"/>
        <c:majorTickMark val="in"/>
        <c:minorTickMark val="none"/>
        <c:tickLblPos val="nextTo"/>
        <c:txPr>
          <a:bodyPr/>
          <a:lstStyle/>
          <a:p>
            <a:pPr>
              <a:defRPr sz="1200"/>
            </a:pPr>
            <a:endParaRPr lang="en-US"/>
          </a:p>
        </c:txPr>
        <c:crossAx val="89903488"/>
        <c:crosses val="autoZero"/>
        <c:crossBetween val="between"/>
      </c:valAx>
      <c:spPr>
        <a:ln>
          <a:solidFill>
            <a:schemeClr val="tx1"/>
          </a:solidFill>
        </a:ln>
      </c:spPr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/>
              <a:t>Monthly average minimum</a:t>
            </a:r>
            <a:r>
              <a:rPr lang="en-CA" baseline="0"/>
              <a:t> temperature</a:t>
            </a:r>
            <a:endParaRPr lang="en-CA"/>
          </a:p>
        </c:rich>
      </c:tx>
      <c:layout/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Tmin</c:v>
          </c:tx>
          <c:marker>
            <c:symbol val="none"/>
          </c:marker>
          <c:cat>
            <c:numRef>
              <c:f>Monthly!$A$6:$A$221</c:f>
              <c:numCache>
                <c:formatCode>General</c:formatCode>
                <c:ptCount val="216"/>
                <c:pt idx="0">
                  <c:v>199109</c:v>
                </c:pt>
                <c:pt idx="1">
                  <c:v>199110</c:v>
                </c:pt>
                <c:pt idx="2">
                  <c:v>199111</c:v>
                </c:pt>
                <c:pt idx="3">
                  <c:v>199112</c:v>
                </c:pt>
                <c:pt idx="4">
                  <c:v>199201</c:v>
                </c:pt>
                <c:pt idx="5">
                  <c:v>199202</c:v>
                </c:pt>
                <c:pt idx="6">
                  <c:v>199203</c:v>
                </c:pt>
                <c:pt idx="7">
                  <c:v>199204</c:v>
                </c:pt>
                <c:pt idx="8">
                  <c:v>199205</c:v>
                </c:pt>
                <c:pt idx="9">
                  <c:v>199206</c:v>
                </c:pt>
                <c:pt idx="10">
                  <c:v>199207</c:v>
                </c:pt>
                <c:pt idx="11">
                  <c:v>199208</c:v>
                </c:pt>
                <c:pt idx="12">
                  <c:v>199209</c:v>
                </c:pt>
                <c:pt idx="13">
                  <c:v>199210</c:v>
                </c:pt>
                <c:pt idx="14">
                  <c:v>199211</c:v>
                </c:pt>
                <c:pt idx="15">
                  <c:v>199212</c:v>
                </c:pt>
                <c:pt idx="16">
                  <c:v>199301</c:v>
                </c:pt>
                <c:pt idx="17">
                  <c:v>199302</c:v>
                </c:pt>
                <c:pt idx="18">
                  <c:v>199303</c:v>
                </c:pt>
                <c:pt idx="19">
                  <c:v>199304</c:v>
                </c:pt>
                <c:pt idx="20">
                  <c:v>199305</c:v>
                </c:pt>
                <c:pt idx="21">
                  <c:v>199306</c:v>
                </c:pt>
                <c:pt idx="22">
                  <c:v>199307</c:v>
                </c:pt>
                <c:pt idx="23">
                  <c:v>199308</c:v>
                </c:pt>
                <c:pt idx="24">
                  <c:v>199309</c:v>
                </c:pt>
                <c:pt idx="25">
                  <c:v>199310</c:v>
                </c:pt>
                <c:pt idx="26">
                  <c:v>199311</c:v>
                </c:pt>
                <c:pt idx="27">
                  <c:v>199312</c:v>
                </c:pt>
                <c:pt idx="28">
                  <c:v>199401</c:v>
                </c:pt>
                <c:pt idx="29">
                  <c:v>199402</c:v>
                </c:pt>
                <c:pt idx="30">
                  <c:v>199403</c:v>
                </c:pt>
                <c:pt idx="31">
                  <c:v>199404</c:v>
                </c:pt>
                <c:pt idx="32">
                  <c:v>199405</c:v>
                </c:pt>
                <c:pt idx="33">
                  <c:v>199406</c:v>
                </c:pt>
                <c:pt idx="34">
                  <c:v>199407</c:v>
                </c:pt>
                <c:pt idx="35">
                  <c:v>199408</c:v>
                </c:pt>
                <c:pt idx="36">
                  <c:v>199409</c:v>
                </c:pt>
                <c:pt idx="37">
                  <c:v>199410</c:v>
                </c:pt>
                <c:pt idx="38">
                  <c:v>199411</c:v>
                </c:pt>
                <c:pt idx="39">
                  <c:v>199412</c:v>
                </c:pt>
                <c:pt idx="40">
                  <c:v>199501</c:v>
                </c:pt>
                <c:pt idx="41">
                  <c:v>199502</c:v>
                </c:pt>
                <c:pt idx="42">
                  <c:v>199503</c:v>
                </c:pt>
                <c:pt idx="43">
                  <c:v>199504</c:v>
                </c:pt>
                <c:pt idx="44">
                  <c:v>199505</c:v>
                </c:pt>
                <c:pt idx="45">
                  <c:v>199506</c:v>
                </c:pt>
                <c:pt idx="46">
                  <c:v>199507</c:v>
                </c:pt>
                <c:pt idx="47">
                  <c:v>199508</c:v>
                </c:pt>
                <c:pt idx="48">
                  <c:v>199509</c:v>
                </c:pt>
                <c:pt idx="49">
                  <c:v>199510</c:v>
                </c:pt>
                <c:pt idx="50">
                  <c:v>199511</c:v>
                </c:pt>
                <c:pt idx="51">
                  <c:v>199512</c:v>
                </c:pt>
                <c:pt idx="52">
                  <c:v>199601</c:v>
                </c:pt>
                <c:pt idx="53">
                  <c:v>199602</c:v>
                </c:pt>
                <c:pt idx="54">
                  <c:v>199603</c:v>
                </c:pt>
                <c:pt idx="55">
                  <c:v>199604</c:v>
                </c:pt>
                <c:pt idx="56">
                  <c:v>199605</c:v>
                </c:pt>
                <c:pt idx="57">
                  <c:v>199606</c:v>
                </c:pt>
                <c:pt idx="58">
                  <c:v>199607</c:v>
                </c:pt>
                <c:pt idx="59">
                  <c:v>199608</c:v>
                </c:pt>
                <c:pt idx="60">
                  <c:v>199609</c:v>
                </c:pt>
                <c:pt idx="61">
                  <c:v>199610</c:v>
                </c:pt>
                <c:pt idx="62">
                  <c:v>199611</c:v>
                </c:pt>
                <c:pt idx="63">
                  <c:v>199612</c:v>
                </c:pt>
                <c:pt idx="64">
                  <c:v>199701</c:v>
                </c:pt>
                <c:pt idx="65">
                  <c:v>199702</c:v>
                </c:pt>
                <c:pt idx="66">
                  <c:v>199703</c:v>
                </c:pt>
                <c:pt idx="67">
                  <c:v>199704</c:v>
                </c:pt>
                <c:pt idx="68">
                  <c:v>199705</c:v>
                </c:pt>
                <c:pt idx="69">
                  <c:v>199706</c:v>
                </c:pt>
                <c:pt idx="70">
                  <c:v>199707</c:v>
                </c:pt>
                <c:pt idx="71">
                  <c:v>199708</c:v>
                </c:pt>
                <c:pt idx="72">
                  <c:v>199709</c:v>
                </c:pt>
                <c:pt idx="73">
                  <c:v>199710</c:v>
                </c:pt>
                <c:pt idx="74">
                  <c:v>199711</c:v>
                </c:pt>
                <c:pt idx="75">
                  <c:v>199712</c:v>
                </c:pt>
                <c:pt idx="76">
                  <c:v>199801</c:v>
                </c:pt>
                <c:pt idx="77">
                  <c:v>199802</c:v>
                </c:pt>
                <c:pt idx="78">
                  <c:v>199803</c:v>
                </c:pt>
                <c:pt idx="79">
                  <c:v>199804</c:v>
                </c:pt>
                <c:pt idx="80">
                  <c:v>199805</c:v>
                </c:pt>
                <c:pt idx="81">
                  <c:v>199806</c:v>
                </c:pt>
                <c:pt idx="82">
                  <c:v>199807</c:v>
                </c:pt>
                <c:pt idx="83">
                  <c:v>199808</c:v>
                </c:pt>
                <c:pt idx="84">
                  <c:v>199809</c:v>
                </c:pt>
                <c:pt idx="85">
                  <c:v>199810</c:v>
                </c:pt>
                <c:pt idx="86">
                  <c:v>199811</c:v>
                </c:pt>
                <c:pt idx="87">
                  <c:v>199812</c:v>
                </c:pt>
                <c:pt idx="88">
                  <c:v>199901</c:v>
                </c:pt>
                <c:pt idx="89">
                  <c:v>199902</c:v>
                </c:pt>
                <c:pt idx="90">
                  <c:v>199903</c:v>
                </c:pt>
                <c:pt idx="91">
                  <c:v>199904</c:v>
                </c:pt>
                <c:pt idx="92">
                  <c:v>199905</c:v>
                </c:pt>
                <c:pt idx="93">
                  <c:v>199906</c:v>
                </c:pt>
                <c:pt idx="94">
                  <c:v>199907</c:v>
                </c:pt>
                <c:pt idx="95">
                  <c:v>199908</c:v>
                </c:pt>
                <c:pt idx="96">
                  <c:v>199909</c:v>
                </c:pt>
                <c:pt idx="97">
                  <c:v>199910</c:v>
                </c:pt>
                <c:pt idx="98">
                  <c:v>199911</c:v>
                </c:pt>
                <c:pt idx="99">
                  <c:v>199912</c:v>
                </c:pt>
                <c:pt idx="100">
                  <c:v>200001</c:v>
                </c:pt>
                <c:pt idx="101">
                  <c:v>200002</c:v>
                </c:pt>
                <c:pt idx="102">
                  <c:v>200003</c:v>
                </c:pt>
                <c:pt idx="103">
                  <c:v>200004</c:v>
                </c:pt>
                <c:pt idx="104">
                  <c:v>200005</c:v>
                </c:pt>
                <c:pt idx="105">
                  <c:v>200006</c:v>
                </c:pt>
                <c:pt idx="106">
                  <c:v>200007</c:v>
                </c:pt>
                <c:pt idx="107">
                  <c:v>200008</c:v>
                </c:pt>
                <c:pt idx="108">
                  <c:v>200009</c:v>
                </c:pt>
                <c:pt idx="109">
                  <c:v>200010</c:v>
                </c:pt>
                <c:pt idx="110">
                  <c:v>200011</c:v>
                </c:pt>
                <c:pt idx="111">
                  <c:v>200012</c:v>
                </c:pt>
                <c:pt idx="112">
                  <c:v>200101</c:v>
                </c:pt>
                <c:pt idx="113">
                  <c:v>200102</c:v>
                </c:pt>
                <c:pt idx="114">
                  <c:v>200103</c:v>
                </c:pt>
                <c:pt idx="115">
                  <c:v>200104</c:v>
                </c:pt>
                <c:pt idx="116">
                  <c:v>200105</c:v>
                </c:pt>
                <c:pt idx="117">
                  <c:v>200106</c:v>
                </c:pt>
                <c:pt idx="118">
                  <c:v>200107</c:v>
                </c:pt>
                <c:pt idx="119">
                  <c:v>200108</c:v>
                </c:pt>
                <c:pt idx="120">
                  <c:v>200109</c:v>
                </c:pt>
                <c:pt idx="121">
                  <c:v>200110</c:v>
                </c:pt>
                <c:pt idx="122">
                  <c:v>200111</c:v>
                </c:pt>
                <c:pt idx="123">
                  <c:v>200112</c:v>
                </c:pt>
                <c:pt idx="124">
                  <c:v>200201</c:v>
                </c:pt>
                <c:pt idx="125">
                  <c:v>200202</c:v>
                </c:pt>
                <c:pt idx="126">
                  <c:v>200203</c:v>
                </c:pt>
                <c:pt idx="127">
                  <c:v>200204</c:v>
                </c:pt>
                <c:pt idx="128">
                  <c:v>200205</c:v>
                </c:pt>
                <c:pt idx="129">
                  <c:v>200206</c:v>
                </c:pt>
                <c:pt idx="130">
                  <c:v>200207</c:v>
                </c:pt>
                <c:pt idx="131">
                  <c:v>200208</c:v>
                </c:pt>
                <c:pt idx="132">
                  <c:v>200209</c:v>
                </c:pt>
                <c:pt idx="133">
                  <c:v>200210</c:v>
                </c:pt>
                <c:pt idx="134">
                  <c:v>200211</c:v>
                </c:pt>
                <c:pt idx="135">
                  <c:v>200212</c:v>
                </c:pt>
                <c:pt idx="136">
                  <c:v>200301</c:v>
                </c:pt>
                <c:pt idx="137">
                  <c:v>200302</c:v>
                </c:pt>
                <c:pt idx="138">
                  <c:v>200303</c:v>
                </c:pt>
                <c:pt idx="139">
                  <c:v>200304</c:v>
                </c:pt>
                <c:pt idx="140">
                  <c:v>200305</c:v>
                </c:pt>
                <c:pt idx="141">
                  <c:v>200306</c:v>
                </c:pt>
                <c:pt idx="142">
                  <c:v>200307</c:v>
                </c:pt>
                <c:pt idx="143">
                  <c:v>200308</c:v>
                </c:pt>
                <c:pt idx="144">
                  <c:v>200309</c:v>
                </c:pt>
                <c:pt idx="145">
                  <c:v>200310</c:v>
                </c:pt>
                <c:pt idx="146">
                  <c:v>200311</c:v>
                </c:pt>
                <c:pt idx="147">
                  <c:v>200312</c:v>
                </c:pt>
                <c:pt idx="148">
                  <c:v>200401</c:v>
                </c:pt>
                <c:pt idx="149">
                  <c:v>200402</c:v>
                </c:pt>
                <c:pt idx="150">
                  <c:v>200403</c:v>
                </c:pt>
                <c:pt idx="151">
                  <c:v>200404</c:v>
                </c:pt>
                <c:pt idx="152">
                  <c:v>200405</c:v>
                </c:pt>
                <c:pt idx="153">
                  <c:v>200406</c:v>
                </c:pt>
                <c:pt idx="154">
                  <c:v>200407</c:v>
                </c:pt>
                <c:pt idx="155">
                  <c:v>200408</c:v>
                </c:pt>
                <c:pt idx="156">
                  <c:v>200409</c:v>
                </c:pt>
                <c:pt idx="157">
                  <c:v>200410</c:v>
                </c:pt>
                <c:pt idx="158">
                  <c:v>200411</c:v>
                </c:pt>
                <c:pt idx="159">
                  <c:v>200412</c:v>
                </c:pt>
                <c:pt idx="160">
                  <c:v>200501</c:v>
                </c:pt>
                <c:pt idx="161">
                  <c:v>200502</c:v>
                </c:pt>
                <c:pt idx="162">
                  <c:v>200503</c:v>
                </c:pt>
                <c:pt idx="163">
                  <c:v>200504</c:v>
                </c:pt>
                <c:pt idx="164">
                  <c:v>200505</c:v>
                </c:pt>
                <c:pt idx="165">
                  <c:v>200506</c:v>
                </c:pt>
                <c:pt idx="166">
                  <c:v>200507</c:v>
                </c:pt>
                <c:pt idx="167">
                  <c:v>200508</c:v>
                </c:pt>
                <c:pt idx="168">
                  <c:v>200509</c:v>
                </c:pt>
                <c:pt idx="169">
                  <c:v>200510</c:v>
                </c:pt>
                <c:pt idx="170">
                  <c:v>200511</c:v>
                </c:pt>
                <c:pt idx="171">
                  <c:v>200512</c:v>
                </c:pt>
                <c:pt idx="172">
                  <c:v>200601</c:v>
                </c:pt>
                <c:pt idx="173">
                  <c:v>200602</c:v>
                </c:pt>
                <c:pt idx="174">
                  <c:v>200603</c:v>
                </c:pt>
                <c:pt idx="175">
                  <c:v>200604</c:v>
                </c:pt>
                <c:pt idx="176">
                  <c:v>200605</c:v>
                </c:pt>
                <c:pt idx="177">
                  <c:v>200606</c:v>
                </c:pt>
                <c:pt idx="178">
                  <c:v>200607</c:v>
                </c:pt>
                <c:pt idx="179">
                  <c:v>200608</c:v>
                </c:pt>
                <c:pt idx="180">
                  <c:v>200609</c:v>
                </c:pt>
                <c:pt idx="181">
                  <c:v>200610</c:v>
                </c:pt>
                <c:pt idx="182">
                  <c:v>200611</c:v>
                </c:pt>
                <c:pt idx="183">
                  <c:v>200612</c:v>
                </c:pt>
                <c:pt idx="184">
                  <c:v>200701</c:v>
                </c:pt>
                <c:pt idx="185">
                  <c:v>200702</c:v>
                </c:pt>
                <c:pt idx="186">
                  <c:v>200703</c:v>
                </c:pt>
                <c:pt idx="187">
                  <c:v>200704</c:v>
                </c:pt>
                <c:pt idx="188">
                  <c:v>200705</c:v>
                </c:pt>
                <c:pt idx="189">
                  <c:v>200706</c:v>
                </c:pt>
                <c:pt idx="190">
                  <c:v>200707</c:v>
                </c:pt>
                <c:pt idx="191">
                  <c:v>200708</c:v>
                </c:pt>
                <c:pt idx="192">
                  <c:v>200709</c:v>
                </c:pt>
                <c:pt idx="193">
                  <c:v>200710</c:v>
                </c:pt>
                <c:pt idx="194">
                  <c:v>200711</c:v>
                </c:pt>
                <c:pt idx="195">
                  <c:v>200712</c:v>
                </c:pt>
                <c:pt idx="196">
                  <c:v>200801</c:v>
                </c:pt>
                <c:pt idx="197">
                  <c:v>200802</c:v>
                </c:pt>
                <c:pt idx="198">
                  <c:v>200803</c:v>
                </c:pt>
                <c:pt idx="199">
                  <c:v>200804</c:v>
                </c:pt>
                <c:pt idx="200">
                  <c:v>200805</c:v>
                </c:pt>
                <c:pt idx="201">
                  <c:v>200806</c:v>
                </c:pt>
                <c:pt idx="202">
                  <c:v>200807</c:v>
                </c:pt>
                <c:pt idx="203">
                  <c:v>200808</c:v>
                </c:pt>
                <c:pt idx="204">
                  <c:v>200809</c:v>
                </c:pt>
                <c:pt idx="205">
                  <c:v>200810</c:v>
                </c:pt>
                <c:pt idx="206">
                  <c:v>200811</c:v>
                </c:pt>
                <c:pt idx="207">
                  <c:v>200812</c:v>
                </c:pt>
                <c:pt idx="208">
                  <c:v>200901</c:v>
                </c:pt>
                <c:pt idx="209">
                  <c:v>200902</c:v>
                </c:pt>
                <c:pt idx="210">
                  <c:v>200903</c:v>
                </c:pt>
                <c:pt idx="211">
                  <c:v>200904</c:v>
                </c:pt>
                <c:pt idx="212">
                  <c:v>200905</c:v>
                </c:pt>
                <c:pt idx="213">
                  <c:v>200906</c:v>
                </c:pt>
                <c:pt idx="214">
                  <c:v>200907</c:v>
                </c:pt>
                <c:pt idx="215">
                  <c:v>200908</c:v>
                </c:pt>
              </c:numCache>
            </c:numRef>
          </c:cat>
          <c:val>
            <c:numRef>
              <c:f>Monthly!$E$6:$E$221</c:f>
              <c:numCache>
                <c:formatCode>General</c:formatCode>
                <c:ptCount val="216"/>
                <c:pt idx="0">
                  <c:v>3.4</c:v>
                </c:pt>
                <c:pt idx="1">
                  <c:v>-3.8</c:v>
                </c:pt>
                <c:pt idx="2">
                  <c:v>-6.7</c:v>
                </c:pt>
                <c:pt idx="3">
                  <c:v>-7.1</c:v>
                </c:pt>
                <c:pt idx="4">
                  <c:v>-7</c:v>
                </c:pt>
                <c:pt idx="5">
                  <c:v>-4.9000000000000004</c:v>
                </c:pt>
                <c:pt idx="6">
                  <c:v>-3.5</c:v>
                </c:pt>
                <c:pt idx="7">
                  <c:v>-3</c:v>
                </c:pt>
                <c:pt idx="8">
                  <c:v>1</c:v>
                </c:pt>
                <c:pt idx="9">
                  <c:v>5.6</c:v>
                </c:pt>
                <c:pt idx="10">
                  <c:v>6.9</c:v>
                </c:pt>
                <c:pt idx="11">
                  <c:v>5.9</c:v>
                </c:pt>
                <c:pt idx="12">
                  <c:v>0.6</c:v>
                </c:pt>
                <c:pt idx="13">
                  <c:v>-1.5</c:v>
                </c:pt>
                <c:pt idx="14">
                  <c:v>-8.3000000000000007</c:v>
                </c:pt>
                <c:pt idx="15">
                  <c:v>-13.3</c:v>
                </c:pt>
                <c:pt idx="16">
                  <c:v>-12.2</c:v>
                </c:pt>
                <c:pt idx="17">
                  <c:v>-11</c:v>
                </c:pt>
                <c:pt idx="18">
                  <c:v>-7.8</c:v>
                </c:pt>
                <c:pt idx="19">
                  <c:v>-4.0999999999999996</c:v>
                </c:pt>
                <c:pt idx="20">
                  <c:v>2.7</c:v>
                </c:pt>
                <c:pt idx="21">
                  <c:v>2.1</c:v>
                </c:pt>
                <c:pt idx="22">
                  <c:v>3.5</c:v>
                </c:pt>
                <c:pt idx="23">
                  <c:v>4.7</c:v>
                </c:pt>
                <c:pt idx="24">
                  <c:v>3</c:v>
                </c:pt>
                <c:pt idx="25">
                  <c:v>-0.8</c:v>
                </c:pt>
                <c:pt idx="26">
                  <c:v>-9.6</c:v>
                </c:pt>
                <c:pt idx="27">
                  <c:v>-8.1</c:v>
                </c:pt>
                <c:pt idx="28">
                  <c:v>-5.4</c:v>
                </c:pt>
                <c:pt idx="29">
                  <c:v>-11.8</c:v>
                </c:pt>
                <c:pt idx="30">
                  <c:v>-6.2</c:v>
                </c:pt>
                <c:pt idx="31">
                  <c:v>-2</c:v>
                </c:pt>
                <c:pt idx="32">
                  <c:v>0.6</c:v>
                </c:pt>
                <c:pt idx="33">
                  <c:v>1.7</c:v>
                </c:pt>
                <c:pt idx="34">
                  <c:v>8</c:v>
                </c:pt>
                <c:pt idx="35">
                  <c:v>6</c:v>
                </c:pt>
                <c:pt idx="36">
                  <c:v>4.7</c:v>
                </c:pt>
                <c:pt idx="37">
                  <c:v>-2.5</c:v>
                </c:pt>
                <c:pt idx="38">
                  <c:v>-10.5</c:v>
                </c:pt>
                <c:pt idx="39">
                  <c:v>-10</c:v>
                </c:pt>
                <c:pt idx="40">
                  <c:v>-7.4</c:v>
                </c:pt>
                <c:pt idx="41">
                  <c:v>-8.4</c:v>
                </c:pt>
                <c:pt idx="42">
                  <c:v>-7.8</c:v>
                </c:pt>
                <c:pt idx="43">
                  <c:v>-5.3</c:v>
                </c:pt>
                <c:pt idx="44">
                  <c:v>0.6</c:v>
                </c:pt>
                <c:pt idx="45">
                  <c:v>3.6</c:v>
                </c:pt>
                <c:pt idx="46">
                  <c:v>5.6</c:v>
                </c:pt>
                <c:pt idx="47">
                  <c:v>2.8</c:v>
                </c:pt>
                <c:pt idx="48">
                  <c:v>4.5</c:v>
                </c:pt>
                <c:pt idx="49">
                  <c:v>-3.3</c:v>
                </c:pt>
                <c:pt idx="50">
                  <c:v>-5.4</c:v>
                </c:pt>
                <c:pt idx="51">
                  <c:v>-10.3</c:v>
                </c:pt>
                <c:pt idx="52">
                  <c:v>-13.7</c:v>
                </c:pt>
                <c:pt idx="53">
                  <c:v>-9.9</c:v>
                </c:pt>
                <c:pt idx="54">
                  <c:v>-8.6</c:v>
                </c:pt>
                <c:pt idx="55">
                  <c:v>-3.8</c:v>
                </c:pt>
                <c:pt idx="56">
                  <c:v>-2.6</c:v>
                </c:pt>
                <c:pt idx="57">
                  <c:v>1.6</c:v>
                </c:pt>
                <c:pt idx="58">
                  <c:v>6.2</c:v>
                </c:pt>
                <c:pt idx="59">
                  <c:v>6.3</c:v>
                </c:pt>
                <c:pt idx="60">
                  <c:v>1.1000000000000001</c:v>
                </c:pt>
                <c:pt idx="61">
                  <c:v>-3.9</c:v>
                </c:pt>
                <c:pt idx="62">
                  <c:v>-7.9</c:v>
                </c:pt>
                <c:pt idx="63">
                  <c:v>-13.1</c:v>
                </c:pt>
                <c:pt idx="64">
                  <c:v>-9.3000000000000007</c:v>
                </c:pt>
                <c:pt idx="65">
                  <c:v>-9.4</c:v>
                </c:pt>
                <c:pt idx="66">
                  <c:v>-7.3</c:v>
                </c:pt>
                <c:pt idx="67">
                  <c:v>-5.9</c:v>
                </c:pt>
                <c:pt idx="68">
                  <c:v>1.1000000000000001</c:v>
                </c:pt>
                <c:pt idx="69">
                  <c:v>2.4</c:v>
                </c:pt>
                <c:pt idx="70">
                  <c:v>4.8</c:v>
                </c:pt>
                <c:pt idx="71">
                  <c:v>6.8</c:v>
                </c:pt>
                <c:pt idx="72">
                  <c:v>3.9</c:v>
                </c:pt>
                <c:pt idx="73">
                  <c:v>-2.1</c:v>
                </c:pt>
                <c:pt idx="74">
                  <c:v>-4.4000000000000004</c:v>
                </c:pt>
                <c:pt idx="75">
                  <c:v>-8.1999999999999993</c:v>
                </c:pt>
                <c:pt idx="76">
                  <c:v>-11</c:v>
                </c:pt>
                <c:pt idx="77">
                  <c:v>-6.8</c:v>
                </c:pt>
                <c:pt idx="78">
                  <c:v>-6.6</c:v>
                </c:pt>
                <c:pt idx="79">
                  <c:v>-4</c:v>
                </c:pt>
                <c:pt idx="80">
                  <c:v>2</c:v>
                </c:pt>
                <c:pt idx="81">
                  <c:v>3.3</c:v>
                </c:pt>
                <c:pt idx="82">
                  <c:v>8.6</c:v>
                </c:pt>
                <c:pt idx="83">
                  <c:v>7.2</c:v>
                </c:pt>
                <c:pt idx="84">
                  <c:v>4.4000000000000004</c:v>
                </c:pt>
                <c:pt idx="85">
                  <c:v>-1.5</c:v>
                </c:pt>
                <c:pt idx="86">
                  <c:v>-5.3</c:v>
                </c:pt>
                <c:pt idx="87">
                  <c:v>-10.7</c:v>
                </c:pt>
                <c:pt idx="88">
                  <c:v>-8.5</c:v>
                </c:pt>
                <c:pt idx="89">
                  <c:v>-10</c:v>
                </c:pt>
                <c:pt idx="90">
                  <c:v>-8.4</c:v>
                </c:pt>
                <c:pt idx="91">
                  <c:v>-5.8</c:v>
                </c:pt>
                <c:pt idx="92">
                  <c:v>-3.6</c:v>
                </c:pt>
                <c:pt idx="93">
                  <c:v>2.2999999999999998</c:v>
                </c:pt>
                <c:pt idx="94">
                  <c:v>6.2</c:v>
                </c:pt>
                <c:pt idx="95">
                  <c:v>7.3</c:v>
                </c:pt>
                <c:pt idx="96">
                  <c:v>1.8</c:v>
                </c:pt>
                <c:pt idx="97">
                  <c:v>-2.2999999999999998</c:v>
                </c:pt>
                <c:pt idx="98">
                  <c:v>-4.5</c:v>
                </c:pt>
                <c:pt idx="99">
                  <c:v>-6.5</c:v>
                </c:pt>
                <c:pt idx="100">
                  <c:v>-10.3</c:v>
                </c:pt>
                <c:pt idx="101">
                  <c:v>-8.6999999999999993</c:v>
                </c:pt>
                <c:pt idx="102">
                  <c:v>-7.8</c:v>
                </c:pt>
                <c:pt idx="103">
                  <c:v>-3.5</c:v>
                </c:pt>
                <c:pt idx="104">
                  <c:v>-1.8</c:v>
                </c:pt>
                <c:pt idx="105">
                  <c:v>2.7</c:v>
                </c:pt>
                <c:pt idx="106">
                  <c:v>5.2</c:v>
                </c:pt>
                <c:pt idx="107">
                  <c:v>5.6</c:v>
                </c:pt>
                <c:pt idx="108">
                  <c:v>2.4</c:v>
                </c:pt>
                <c:pt idx="109">
                  <c:v>-2</c:v>
                </c:pt>
                <c:pt idx="110">
                  <c:v>-8.6999999999999993</c:v>
                </c:pt>
                <c:pt idx="111">
                  <c:v>-11</c:v>
                </c:pt>
                <c:pt idx="112">
                  <c:v>-7.9</c:v>
                </c:pt>
                <c:pt idx="113">
                  <c:v>-11.2</c:v>
                </c:pt>
                <c:pt idx="114">
                  <c:v>-6.8</c:v>
                </c:pt>
                <c:pt idx="115">
                  <c:v>-5.3</c:v>
                </c:pt>
                <c:pt idx="116">
                  <c:v>-0.6</c:v>
                </c:pt>
                <c:pt idx="117">
                  <c:v>1.5</c:v>
                </c:pt>
                <c:pt idx="118">
                  <c:v>5.5</c:v>
                </c:pt>
                <c:pt idx="119">
                  <c:v>7.2</c:v>
                </c:pt>
                <c:pt idx="120">
                  <c:v>4</c:v>
                </c:pt>
                <c:pt idx="121">
                  <c:v>-3.4</c:v>
                </c:pt>
                <c:pt idx="122">
                  <c:v>-4.5999999999999996</c:v>
                </c:pt>
                <c:pt idx="123">
                  <c:v>-9.6</c:v>
                </c:pt>
                <c:pt idx="124">
                  <c:v>-9.8000000000000007</c:v>
                </c:pt>
                <c:pt idx="125">
                  <c:v>-10.1</c:v>
                </c:pt>
                <c:pt idx="126">
                  <c:v>-11.3</c:v>
                </c:pt>
                <c:pt idx="127">
                  <c:v>-5.0999999999999996</c:v>
                </c:pt>
                <c:pt idx="128">
                  <c:v>-2.2000000000000002</c:v>
                </c:pt>
                <c:pt idx="129">
                  <c:v>3.8</c:v>
                </c:pt>
                <c:pt idx="130">
                  <c:v>6.7</c:v>
                </c:pt>
                <c:pt idx="131">
                  <c:v>5.5</c:v>
                </c:pt>
                <c:pt idx="132">
                  <c:v>1.9</c:v>
                </c:pt>
                <c:pt idx="133">
                  <c:v>-2.7</c:v>
                </c:pt>
                <c:pt idx="134">
                  <c:v>-2.8</c:v>
                </c:pt>
                <c:pt idx="135">
                  <c:v>-7.4</c:v>
                </c:pt>
                <c:pt idx="136">
                  <c:v>-6.2</c:v>
                </c:pt>
                <c:pt idx="137">
                  <c:v>-8.6999999999999993</c:v>
                </c:pt>
                <c:pt idx="138">
                  <c:v>-7.6</c:v>
                </c:pt>
                <c:pt idx="139">
                  <c:v>-3.8</c:v>
                </c:pt>
                <c:pt idx="140">
                  <c:v>-1</c:v>
                </c:pt>
                <c:pt idx="141">
                  <c:v>3.9</c:v>
                </c:pt>
                <c:pt idx="142">
                  <c:v>7.5</c:v>
                </c:pt>
                <c:pt idx="143">
                  <c:v>7.2</c:v>
                </c:pt>
                <c:pt idx="144">
                  <c:v>3.7</c:v>
                </c:pt>
                <c:pt idx="145">
                  <c:v>0.1</c:v>
                </c:pt>
                <c:pt idx="146">
                  <c:v>-10</c:v>
                </c:pt>
                <c:pt idx="147">
                  <c:v>-9.5</c:v>
                </c:pt>
                <c:pt idx="148">
                  <c:v>-10.4</c:v>
                </c:pt>
                <c:pt idx="149">
                  <c:v>-7.9</c:v>
                </c:pt>
                <c:pt idx="150">
                  <c:v>-6.1</c:v>
                </c:pt>
                <c:pt idx="151">
                  <c:v>-2.2000000000000002</c:v>
                </c:pt>
                <c:pt idx="152">
                  <c:v>-0.2</c:v>
                </c:pt>
                <c:pt idx="153">
                  <c:v>4.5999999999999996</c:v>
                </c:pt>
                <c:pt idx="154">
                  <c:v>7.6</c:v>
                </c:pt>
                <c:pt idx="155">
                  <c:v>8.6999999999999993</c:v>
                </c:pt>
                <c:pt idx="156">
                  <c:v>1.8</c:v>
                </c:pt>
                <c:pt idx="157">
                  <c:v>-1.3</c:v>
                </c:pt>
                <c:pt idx="158">
                  <c:v>-5.4</c:v>
                </c:pt>
                <c:pt idx="159">
                  <c:v>-6.6</c:v>
                </c:pt>
                <c:pt idx="160">
                  <c:v>-9.1</c:v>
                </c:pt>
                <c:pt idx="161">
                  <c:v>-8.1</c:v>
                </c:pt>
                <c:pt idx="162">
                  <c:v>-5.6</c:v>
                </c:pt>
                <c:pt idx="163">
                  <c:v>-4.3</c:v>
                </c:pt>
                <c:pt idx="164">
                  <c:v>1.7</c:v>
                </c:pt>
                <c:pt idx="165">
                  <c:v>2.2000000000000002</c:v>
                </c:pt>
                <c:pt idx="166">
                  <c:v>5.3</c:v>
                </c:pt>
                <c:pt idx="167">
                  <c:v>6.4</c:v>
                </c:pt>
                <c:pt idx="168">
                  <c:v>1.3</c:v>
                </c:pt>
                <c:pt idx="169">
                  <c:v>-1</c:v>
                </c:pt>
                <c:pt idx="170">
                  <c:v>-6.4</c:v>
                </c:pt>
                <c:pt idx="171">
                  <c:v>-8.6999999999999993</c:v>
                </c:pt>
                <c:pt idx="172">
                  <c:v>-6.9</c:v>
                </c:pt>
                <c:pt idx="173">
                  <c:v>-11.6</c:v>
                </c:pt>
                <c:pt idx="174">
                  <c:v>-8.3000000000000007</c:v>
                </c:pt>
                <c:pt idx="175">
                  <c:v>-3.7</c:v>
                </c:pt>
                <c:pt idx="176">
                  <c:v>0.5</c:v>
                </c:pt>
                <c:pt idx="177">
                  <c:v>4.4000000000000004</c:v>
                </c:pt>
                <c:pt idx="178">
                  <c:v>7.5</c:v>
                </c:pt>
                <c:pt idx="179">
                  <c:v>6.3</c:v>
                </c:pt>
                <c:pt idx="180">
                  <c:v>5.2</c:v>
                </c:pt>
                <c:pt idx="181">
                  <c:v>-1.7</c:v>
                </c:pt>
                <c:pt idx="182">
                  <c:v>-8.9</c:v>
                </c:pt>
                <c:pt idx="183">
                  <c:v>-9.1</c:v>
                </c:pt>
                <c:pt idx="184">
                  <c:v>-10.4</c:v>
                </c:pt>
                <c:pt idx="185">
                  <c:v>-7.3</c:v>
                </c:pt>
                <c:pt idx="186">
                  <c:v>-6.1</c:v>
                </c:pt>
                <c:pt idx="187">
                  <c:v>-4.5999999999999996</c:v>
                </c:pt>
                <c:pt idx="188">
                  <c:v>-0.1</c:v>
                </c:pt>
                <c:pt idx="189">
                  <c:v>2.4</c:v>
                </c:pt>
                <c:pt idx="190">
                  <c:v>8.3000000000000007</c:v>
                </c:pt>
                <c:pt idx="191">
                  <c:v>4.9000000000000004</c:v>
                </c:pt>
                <c:pt idx="192">
                  <c:v>1.8</c:v>
                </c:pt>
                <c:pt idx="193">
                  <c:v>-2.7</c:v>
                </c:pt>
                <c:pt idx="194">
                  <c:v>-8</c:v>
                </c:pt>
                <c:pt idx="195">
                  <c:v>-10.9</c:v>
                </c:pt>
                <c:pt idx="196">
                  <c:v>-11.4</c:v>
                </c:pt>
                <c:pt idx="197">
                  <c:v>-7.8</c:v>
                </c:pt>
                <c:pt idx="198">
                  <c:v>-9.5</c:v>
                </c:pt>
                <c:pt idx="199">
                  <c:v>-7.9</c:v>
                </c:pt>
                <c:pt idx="200">
                  <c:v>0.3</c:v>
                </c:pt>
                <c:pt idx="201">
                  <c:v>1.9</c:v>
                </c:pt>
                <c:pt idx="202">
                  <c:v>5.5</c:v>
                </c:pt>
                <c:pt idx="203">
                  <c:v>5.7</c:v>
                </c:pt>
                <c:pt idx="204">
                  <c:v>3.2</c:v>
                </c:pt>
                <c:pt idx="205">
                  <c:v>-1.6</c:v>
                </c:pt>
                <c:pt idx="206">
                  <c:v>-4.3</c:v>
                </c:pt>
                <c:pt idx="207">
                  <c:v>-14.7</c:v>
                </c:pt>
                <c:pt idx="208">
                  <c:v>-9</c:v>
                </c:pt>
                <c:pt idx="209">
                  <c:v>-9.4</c:v>
                </c:pt>
                <c:pt idx="210">
                  <c:v>-10.9</c:v>
                </c:pt>
                <c:pt idx="211">
                  <c:v>-5.7</c:v>
                </c:pt>
                <c:pt idx="212">
                  <c:v>-0.6</c:v>
                </c:pt>
                <c:pt idx="213">
                  <c:v>2.9</c:v>
                </c:pt>
                <c:pt idx="214">
                  <c:v>7.8</c:v>
                </c:pt>
                <c:pt idx="215">
                  <c:v>6.7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1708928"/>
        <c:axId val="102097664"/>
      </c:lineChart>
      <c:catAx>
        <c:axId val="101708928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102097664"/>
        <c:crosses val="autoZero"/>
        <c:auto val="1"/>
        <c:lblAlgn val="ctr"/>
        <c:lblOffset val="100"/>
        <c:tickMarkSkip val="7"/>
        <c:noMultiLvlLbl val="0"/>
      </c:catAx>
      <c:valAx>
        <c:axId val="102097664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 sz="1400"/>
                </a:pPr>
                <a:r>
                  <a:rPr lang="en-CA" sz="1400"/>
                  <a:t>Temperature (</a:t>
                </a:r>
                <a:r>
                  <a:rPr lang="en-CA" sz="1400">
                    <a:latin typeface="Calibri"/>
                    <a:cs typeface="Calibri"/>
                  </a:rPr>
                  <a:t>°</a:t>
                </a:r>
                <a:r>
                  <a:rPr lang="en-CA" sz="1400"/>
                  <a:t>C)</a:t>
                </a:r>
              </a:p>
            </c:rich>
          </c:tx>
          <c:layout/>
          <c:overlay val="0"/>
        </c:title>
        <c:numFmt formatCode="General" sourceLinked="1"/>
        <c:majorTickMark val="in"/>
        <c:minorTickMark val="none"/>
        <c:tickLblPos val="nextTo"/>
        <c:txPr>
          <a:bodyPr/>
          <a:lstStyle/>
          <a:p>
            <a:pPr>
              <a:defRPr sz="1200"/>
            </a:pPr>
            <a:endParaRPr lang="en-US"/>
          </a:p>
        </c:txPr>
        <c:crossAx val="101708928"/>
        <c:crosses val="autoZero"/>
        <c:crossBetween val="between"/>
      </c:valAx>
      <c:spPr>
        <a:ln>
          <a:solidFill>
            <a:schemeClr val="tx1"/>
          </a:solidFill>
        </a:ln>
      </c:spPr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/>
              <a:t>1-day</a:t>
            </a:r>
            <a:r>
              <a:rPr lang="en-CA" baseline="0"/>
              <a:t> </a:t>
            </a:r>
            <a:r>
              <a:rPr lang="en-CA"/>
              <a:t>max Maximum</a:t>
            </a:r>
            <a:r>
              <a:rPr lang="en-CA" baseline="0"/>
              <a:t> temperature</a:t>
            </a:r>
            <a:endParaRPr lang="en-CA"/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TmaxX</c:v>
          </c:tx>
          <c:marker>
            <c:symbol val="none"/>
          </c:marker>
          <c:cat>
            <c:numRef>
              <c:f>Monthly!$A$6:$A$221</c:f>
              <c:numCache>
                <c:formatCode>General</c:formatCode>
                <c:ptCount val="216"/>
                <c:pt idx="0">
                  <c:v>199109</c:v>
                </c:pt>
                <c:pt idx="1">
                  <c:v>199110</c:v>
                </c:pt>
                <c:pt idx="2">
                  <c:v>199111</c:v>
                </c:pt>
                <c:pt idx="3">
                  <c:v>199112</c:v>
                </c:pt>
                <c:pt idx="4">
                  <c:v>199201</c:v>
                </c:pt>
                <c:pt idx="5">
                  <c:v>199202</c:v>
                </c:pt>
                <c:pt idx="6">
                  <c:v>199203</c:v>
                </c:pt>
                <c:pt idx="7">
                  <c:v>199204</c:v>
                </c:pt>
                <c:pt idx="8">
                  <c:v>199205</c:v>
                </c:pt>
                <c:pt idx="9">
                  <c:v>199206</c:v>
                </c:pt>
                <c:pt idx="10">
                  <c:v>199207</c:v>
                </c:pt>
                <c:pt idx="11">
                  <c:v>199208</c:v>
                </c:pt>
                <c:pt idx="12">
                  <c:v>199209</c:v>
                </c:pt>
                <c:pt idx="13">
                  <c:v>199210</c:v>
                </c:pt>
                <c:pt idx="14">
                  <c:v>199211</c:v>
                </c:pt>
                <c:pt idx="15">
                  <c:v>199212</c:v>
                </c:pt>
                <c:pt idx="16">
                  <c:v>199301</c:v>
                </c:pt>
                <c:pt idx="17">
                  <c:v>199302</c:v>
                </c:pt>
                <c:pt idx="18">
                  <c:v>199303</c:v>
                </c:pt>
                <c:pt idx="19">
                  <c:v>199304</c:v>
                </c:pt>
                <c:pt idx="20">
                  <c:v>199305</c:v>
                </c:pt>
                <c:pt idx="21">
                  <c:v>199306</c:v>
                </c:pt>
                <c:pt idx="22">
                  <c:v>199307</c:v>
                </c:pt>
                <c:pt idx="23">
                  <c:v>199308</c:v>
                </c:pt>
                <c:pt idx="24">
                  <c:v>199309</c:v>
                </c:pt>
                <c:pt idx="25">
                  <c:v>199310</c:v>
                </c:pt>
                <c:pt idx="26">
                  <c:v>199311</c:v>
                </c:pt>
                <c:pt idx="27">
                  <c:v>199312</c:v>
                </c:pt>
                <c:pt idx="28">
                  <c:v>199401</c:v>
                </c:pt>
                <c:pt idx="29">
                  <c:v>199402</c:v>
                </c:pt>
                <c:pt idx="30">
                  <c:v>199403</c:v>
                </c:pt>
                <c:pt idx="31">
                  <c:v>199404</c:v>
                </c:pt>
                <c:pt idx="32">
                  <c:v>199405</c:v>
                </c:pt>
                <c:pt idx="33">
                  <c:v>199406</c:v>
                </c:pt>
                <c:pt idx="34">
                  <c:v>199407</c:v>
                </c:pt>
                <c:pt idx="35">
                  <c:v>199408</c:v>
                </c:pt>
                <c:pt idx="36">
                  <c:v>199409</c:v>
                </c:pt>
                <c:pt idx="37">
                  <c:v>199410</c:v>
                </c:pt>
                <c:pt idx="38">
                  <c:v>199411</c:v>
                </c:pt>
                <c:pt idx="39">
                  <c:v>199412</c:v>
                </c:pt>
                <c:pt idx="40">
                  <c:v>199501</c:v>
                </c:pt>
                <c:pt idx="41">
                  <c:v>199502</c:v>
                </c:pt>
                <c:pt idx="42">
                  <c:v>199503</c:v>
                </c:pt>
                <c:pt idx="43">
                  <c:v>199504</c:v>
                </c:pt>
                <c:pt idx="44">
                  <c:v>199505</c:v>
                </c:pt>
                <c:pt idx="45">
                  <c:v>199506</c:v>
                </c:pt>
                <c:pt idx="46">
                  <c:v>199507</c:v>
                </c:pt>
                <c:pt idx="47">
                  <c:v>199508</c:v>
                </c:pt>
                <c:pt idx="48">
                  <c:v>199509</c:v>
                </c:pt>
                <c:pt idx="49">
                  <c:v>199510</c:v>
                </c:pt>
                <c:pt idx="50">
                  <c:v>199511</c:v>
                </c:pt>
                <c:pt idx="51">
                  <c:v>199512</c:v>
                </c:pt>
                <c:pt idx="52">
                  <c:v>199601</c:v>
                </c:pt>
                <c:pt idx="53">
                  <c:v>199602</c:v>
                </c:pt>
                <c:pt idx="54">
                  <c:v>199603</c:v>
                </c:pt>
                <c:pt idx="55">
                  <c:v>199604</c:v>
                </c:pt>
                <c:pt idx="56">
                  <c:v>199605</c:v>
                </c:pt>
                <c:pt idx="57">
                  <c:v>199606</c:v>
                </c:pt>
                <c:pt idx="58">
                  <c:v>199607</c:v>
                </c:pt>
                <c:pt idx="59">
                  <c:v>199608</c:v>
                </c:pt>
                <c:pt idx="60">
                  <c:v>199609</c:v>
                </c:pt>
                <c:pt idx="61">
                  <c:v>199610</c:v>
                </c:pt>
                <c:pt idx="62">
                  <c:v>199611</c:v>
                </c:pt>
                <c:pt idx="63">
                  <c:v>199612</c:v>
                </c:pt>
                <c:pt idx="64">
                  <c:v>199701</c:v>
                </c:pt>
                <c:pt idx="65">
                  <c:v>199702</c:v>
                </c:pt>
                <c:pt idx="66">
                  <c:v>199703</c:v>
                </c:pt>
                <c:pt idx="67">
                  <c:v>199704</c:v>
                </c:pt>
                <c:pt idx="68">
                  <c:v>199705</c:v>
                </c:pt>
                <c:pt idx="69">
                  <c:v>199706</c:v>
                </c:pt>
                <c:pt idx="70">
                  <c:v>199707</c:v>
                </c:pt>
                <c:pt idx="71">
                  <c:v>199708</c:v>
                </c:pt>
                <c:pt idx="72">
                  <c:v>199709</c:v>
                </c:pt>
                <c:pt idx="73">
                  <c:v>199710</c:v>
                </c:pt>
                <c:pt idx="74">
                  <c:v>199711</c:v>
                </c:pt>
                <c:pt idx="75">
                  <c:v>199712</c:v>
                </c:pt>
                <c:pt idx="76">
                  <c:v>199801</c:v>
                </c:pt>
                <c:pt idx="77">
                  <c:v>199802</c:v>
                </c:pt>
                <c:pt idx="78">
                  <c:v>199803</c:v>
                </c:pt>
                <c:pt idx="79">
                  <c:v>199804</c:v>
                </c:pt>
                <c:pt idx="80">
                  <c:v>199805</c:v>
                </c:pt>
                <c:pt idx="81">
                  <c:v>199806</c:v>
                </c:pt>
                <c:pt idx="82">
                  <c:v>199807</c:v>
                </c:pt>
                <c:pt idx="83">
                  <c:v>199808</c:v>
                </c:pt>
                <c:pt idx="84">
                  <c:v>199809</c:v>
                </c:pt>
                <c:pt idx="85">
                  <c:v>199810</c:v>
                </c:pt>
                <c:pt idx="86">
                  <c:v>199811</c:v>
                </c:pt>
                <c:pt idx="87">
                  <c:v>199812</c:v>
                </c:pt>
                <c:pt idx="88">
                  <c:v>199901</c:v>
                </c:pt>
                <c:pt idx="89">
                  <c:v>199902</c:v>
                </c:pt>
                <c:pt idx="90">
                  <c:v>199903</c:v>
                </c:pt>
                <c:pt idx="91">
                  <c:v>199904</c:v>
                </c:pt>
                <c:pt idx="92">
                  <c:v>199905</c:v>
                </c:pt>
                <c:pt idx="93">
                  <c:v>199906</c:v>
                </c:pt>
                <c:pt idx="94">
                  <c:v>199907</c:v>
                </c:pt>
                <c:pt idx="95">
                  <c:v>199908</c:v>
                </c:pt>
                <c:pt idx="96">
                  <c:v>199909</c:v>
                </c:pt>
                <c:pt idx="97">
                  <c:v>199910</c:v>
                </c:pt>
                <c:pt idx="98">
                  <c:v>199911</c:v>
                </c:pt>
                <c:pt idx="99">
                  <c:v>199912</c:v>
                </c:pt>
                <c:pt idx="100">
                  <c:v>200001</c:v>
                </c:pt>
                <c:pt idx="101">
                  <c:v>200002</c:v>
                </c:pt>
                <c:pt idx="102">
                  <c:v>200003</c:v>
                </c:pt>
                <c:pt idx="103">
                  <c:v>200004</c:v>
                </c:pt>
                <c:pt idx="104">
                  <c:v>200005</c:v>
                </c:pt>
                <c:pt idx="105">
                  <c:v>200006</c:v>
                </c:pt>
                <c:pt idx="106">
                  <c:v>200007</c:v>
                </c:pt>
                <c:pt idx="107">
                  <c:v>200008</c:v>
                </c:pt>
                <c:pt idx="108">
                  <c:v>200009</c:v>
                </c:pt>
                <c:pt idx="109">
                  <c:v>200010</c:v>
                </c:pt>
                <c:pt idx="110">
                  <c:v>200011</c:v>
                </c:pt>
                <c:pt idx="111">
                  <c:v>200012</c:v>
                </c:pt>
                <c:pt idx="112">
                  <c:v>200101</c:v>
                </c:pt>
                <c:pt idx="113">
                  <c:v>200102</c:v>
                </c:pt>
                <c:pt idx="114">
                  <c:v>200103</c:v>
                </c:pt>
                <c:pt idx="115">
                  <c:v>200104</c:v>
                </c:pt>
                <c:pt idx="116">
                  <c:v>200105</c:v>
                </c:pt>
                <c:pt idx="117">
                  <c:v>200106</c:v>
                </c:pt>
                <c:pt idx="118">
                  <c:v>200107</c:v>
                </c:pt>
                <c:pt idx="119">
                  <c:v>200108</c:v>
                </c:pt>
                <c:pt idx="120">
                  <c:v>200109</c:v>
                </c:pt>
                <c:pt idx="121">
                  <c:v>200110</c:v>
                </c:pt>
                <c:pt idx="122">
                  <c:v>200111</c:v>
                </c:pt>
                <c:pt idx="123">
                  <c:v>200112</c:v>
                </c:pt>
                <c:pt idx="124">
                  <c:v>200201</c:v>
                </c:pt>
                <c:pt idx="125">
                  <c:v>200202</c:v>
                </c:pt>
                <c:pt idx="126">
                  <c:v>200203</c:v>
                </c:pt>
                <c:pt idx="127">
                  <c:v>200204</c:v>
                </c:pt>
                <c:pt idx="128">
                  <c:v>200205</c:v>
                </c:pt>
                <c:pt idx="129">
                  <c:v>200206</c:v>
                </c:pt>
                <c:pt idx="130">
                  <c:v>200207</c:v>
                </c:pt>
                <c:pt idx="131">
                  <c:v>200208</c:v>
                </c:pt>
                <c:pt idx="132">
                  <c:v>200209</c:v>
                </c:pt>
                <c:pt idx="133">
                  <c:v>200210</c:v>
                </c:pt>
                <c:pt idx="134">
                  <c:v>200211</c:v>
                </c:pt>
                <c:pt idx="135">
                  <c:v>200212</c:v>
                </c:pt>
                <c:pt idx="136">
                  <c:v>200301</c:v>
                </c:pt>
                <c:pt idx="137">
                  <c:v>200302</c:v>
                </c:pt>
                <c:pt idx="138">
                  <c:v>200303</c:v>
                </c:pt>
                <c:pt idx="139">
                  <c:v>200304</c:v>
                </c:pt>
                <c:pt idx="140">
                  <c:v>200305</c:v>
                </c:pt>
                <c:pt idx="141">
                  <c:v>200306</c:v>
                </c:pt>
                <c:pt idx="142">
                  <c:v>200307</c:v>
                </c:pt>
                <c:pt idx="143">
                  <c:v>200308</c:v>
                </c:pt>
                <c:pt idx="144">
                  <c:v>200309</c:v>
                </c:pt>
                <c:pt idx="145">
                  <c:v>200310</c:v>
                </c:pt>
                <c:pt idx="146">
                  <c:v>200311</c:v>
                </c:pt>
                <c:pt idx="147">
                  <c:v>200312</c:v>
                </c:pt>
                <c:pt idx="148">
                  <c:v>200401</c:v>
                </c:pt>
                <c:pt idx="149">
                  <c:v>200402</c:v>
                </c:pt>
                <c:pt idx="150">
                  <c:v>200403</c:v>
                </c:pt>
                <c:pt idx="151">
                  <c:v>200404</c:v>
                </c:pt>
                <c:pt idx="152">
                  <c:v>200405</c:v>
                </c:pt>
                <c:pt idx="153">
                  <c:v>200406</c:v>
                </c:pt>
                <c:pt idx="154">
                  <c:v>200407</c:v>
                </c:pt>
                <c:pt idx="155">
                  <c:v>200408</c:v>
                </c:pt>
                <c:pt idx="156">
                  <c:v>200409</c:v>
                </c:pt>
                <c:pt idx="157">
                  <c:v>200410</c:v>
                </c:pt>
                <c:pt idx="158">
                  <c:v>200411</c:v>
                </c:pt>
                <c:pt idx="159">
                  <c:v>200412</c:v>
                </c:pt>
                <c:pt idx="160">
                  <c:v>200501</c:v>
                </c:pt>
                <c:pt idx="161">
                  <c:v>200502</c:v>
                </c:pt>
                <c:pt idx="162">
                  <c:v>200503</c:v>
                </c:pt>
                <c:pt idx="163">
                  <c:v>200504</c:v>
                </c:pt>
                <c:pt idx="164">
                  <c:v>200505</c:v>
                </c:pt>
                <c:pt idx="165">
                  <c:v>200506</c:v>
                </c:pt>
                <c:pt idx="166">
                  <c:v>200507</c:v>
                </c:pt>
                <c:pt idx="167">
                  <c:v>200508</c:v>
                </c:pt>
                <c:pt idx="168">
                  <c:v>200509</c:v>
                </c:pt>
                <c:pt idx="169">
                  <c:v>200510</c:v>
                </c:pt>
                <c:pt idx="170">
                  <c:v>200511</c:v>
                </c:pt>
                <c:pt idx="171">
                  <c:v>200512</c:v>
                </c:pt>
                <c:pt idx="172">
                  <c:v>200601</c:v>
                </c:pt>
                <c:pt idx="173">
                  <c:v>200602</c:v>
                </c:pt>
                <c:pt idx="174">
                  <c:v>200603</c:v>
                </c:pt>
                <c:pt idx="175">
                  <c:v>200604</c:v>
                </c:pt>
                <c:pt idx="176">
                  <c:v>200605</c:v>
                </c:pt>
                <c:pt idx="177">
                  <c:v>200606</c:v>
                </c:pt>
                <c:pt idx="178">
                  <c:v>200607</c:v>
                </c:pt>
                <c:pt idx="179">
                  <c:v>200608</c:v>
                </c:pt>
                <c:pt idx="180">
                  <c:v>200609</c:v>
                </c:pt>
                <c:pt idx="181">
                  <c:v>200610</c:v>
                </c:pt>
                <c:pt idx="182">
                  <c:v>200611</c:v>
                </c:pt>
                <c:pt idx="183">
                  <c:v>200612</c:v>
                </c:pt>
                <c:pt idx="184">
                  <c:v>200701</c:v>
                </c:pt>
                <c:pt idx="185">
                  <c:v>200702</c:v>
                </c:pt>
                <c:pt idx="186">
                  <c:v>200703</c:v>
                </c:pt>
                <c:pt idx="187">
                  <c:v>200704</c:v>
                </c:pt>
                <c:pt idx="188">
                  <c:v>200705</c:v>
                </c:pt>
                <c:pt idx="189">
                  <c:v>200706</c:v>
                </c:pt>
                <c:pt idx="190">
                  <c:v>200707</c:v>
                </c:pt>
                <c:pt idx="191">
                  <c:v>200708</c:v>
                </c:pt>
                <c:pt idx="192">
                  <c:v>200709</c:v>
                </c:pt>
                <c:pt idx="193">
                  <c:v>200710</c:v>
                </c:pt>
                <c:pt idx="194">
                  <c:v>200711</c:v>
                </c:pt>
                <c:pt idx="195">
                  <c:v>200712</c:v>
                </c:pt>
                <c:pt idx="196">
                  <c:v>200801</c:v>
                </c:pt>
                <c:pt idx="197">
                  <c:v>200802</c:v>
                </c:pt>
                <c:pt idx="198">
                  <c:v>200803</c:v>
                </c:pt>
                <c:pt idx="199">
                  <c:v>200804</c:v>
                </c:pt>
                <c:pt idx="200">
                  <c:v>200805</c:v>
                </c:pt>
                <c:pt idx="201">
                  <c:v>200806</c:v>
                </c:pt>
                <c:pt idx="202">
                  <c:v>200807</c:v>
                </c:pt>
                <c:pt idx="203">
                  <c:v>200808</c:v>
                </c:pt>
                <c:pt idx="204">
                  <c:v>200809</c:v>
                </c:pt>
                <c:pt idx="205">
                  <c:v>200810</c:v>
                </c:pt>
                <c:pt idx="206">
                  <c:v>200811</c:v>
                </c:pt>
                <c:pt idx="207">
                  <c:v>200812</c:v>
                </c:pt>
                <c:pt idx="208">
                  <c:v>200901</c:v>
                </c:pt>
                <c:pt idx="209">
                  <c:v>200902</c:v>
                </c:pt>
                <c:pt idx="210">
                  <c:v>200903</c:v>
                </c:pt>
                <c:pt idx="211">
                  <c:v>200904</c:v>
                </c:pt>
                <c:pt idx="212">
                  <c:v>200905</c:v>
                </c:pt>
                <c:pt idx="213">
                  <c:v>200906</c:v>
                </c:pt>
                <c:pt idx="214">
                  <c:v>200907</c:v>
                </c:pt>
                <c:pt idx="215">
                  <c:v>200908</c:v>
                </c:pt>
              </c:numCache>
            </c:numRef>
          </c:cat>
          <c:val>
            <c:numRef>
              <c:f>Monthly!$F$6:$F$221</c:f>
              <c:numCache>
                <c:formatCode>General</c:formatCode>
                <c:ptCount val="216"/>
                <c:pt idx="0">
                  <c:v>23.1</c:v>
                </c:pt>
                <c:pt idx="1">
                  <c:v>22.5</c:v>
                </c:pt>
                <c:pt idx="2">
                  <c:v>4.3</c:v>
                </c:pt>
                <c:pt idx="3">
                  <c:v>5.6</c:v>
                </c:pt>
                <c:pt idx="4">
                  <c:v>5.7</c:v>
                </c:pt>
                <c:pt idx="5">
                  <c:v>15.5</c:v>
                </c:pt>
                <c:pt idx="6">
                  <c:v>14.4</c:v>
                </c:pt>
                <c:pt idx="7">
                  <c:v>15.7</c:v>
                </c:pt>
                <c:pt idx="8">
                  <c:v>24.2</c:v>
                </c:pt>
                <c:pt idx="9">
                  <c:v>27.8</c:v>
                </c:pt>
                <c:pt idx="10">
                  <c:v>26.9</c:v>
                </c:pt>
                <c:pt idx="11">
                  <c:v>26.9</c:v>
                </c:pt>
                <c:pt idx="12">
                  <c:v>21.2</c:v>
                </c:pt>
                <c:pt idx="13">
                  <c:v>23.1</c:v>
                </c:pt>
                <c:pt idx="14">
                  <c:v>6.4</c:v>
                </c:pt>
                <c:pt idx="15">
                  <c:v>-0.5</c:v>
                </c:pt>
                <c:pt idx="16">
                  <c:v>10.1</c:v>
                </c:pt>
                <c:pt idx="17">
                  <c:v>8.3000000000000007</c:v>
                </c:pt>
                <c:pt idx="18">
                  <c:v>9.4</c:v>
                </c:pt>
                <c:pt idx="19">
                  <c:v>9.1999999999999993</c:v>
                </c:pt>
                <c:pt idx="20">
                  <c:v>25.6</c:v>
                </c:pt>
                <c:pt idx="21">
                  <c:v>20.5</c:v>
                </c:pt>
                <c:pt idx="22">
                  <c:v>20.100000000000001</c:v>
                </c:pt>
                <c:pt idx="23">
                  <c:v>22.1</c:v>
                </c:pt>
                <c:pt idx="24">
                  <c:v>24.2</c:v>
                </c:pt>
                <c:pt idx="25">
                  <c:v>20.9</c:v>
                </c:pt>
                <c:pt idx="26">
                  <c:v>6.8</c:v>
                </c:pt>
                <c:pt idx="27">
                  <c:v>8.1</c:v>
                </c:pt>
                <c:pt idx="28">
                  <c:v>8.1999999999999993</c:v>
                </c:pt>
                <c:pt idx="29">
                  <c:v>3.4</c:v>
                </c:pt>
                <c:pt idx="30">
                  <c:v>16.100000000000001</c:v>
                </c:pt>
                <c:pt idx="31">
                  <c:v>16.3</c:v>
                </c:pt>
                <c:pt idx="32">
                  <c:v>21.9</c:v>
                </c:pt>
                <c:pt idx="33">
                  <c:v>23.9</c:v>
                </c:pt>
                <c:pt idx="34">
                  <c:v>30.9</c:v>
                </c:pt>
                <c:pt idx="35">
                  <c:v>27.9</c:v>
                </c:pt>
                <c:pt idx="36">
                  <c:v>24.4</c:v>
                </c:pt>
                <c:pt idx="37">
                  <c:v>14.1</c:v>
                </c:pt>
                <c:pt idx="38">
                  <c:v>2.1</c:v>
                </c:pt>
                <c:pt idx="39">
                  <c:v>4.8</c:v>
                </c:pt>
                <c:pt idx="40">
                  <c:v>7.7</c:v>
                </c:pt>
                <c:pt idx="41">
                  <c:v>9.9</c:v>
                </c:pt>
                <c:pt idx="42">
                  <c:v>12.3</c:v>
                </c:pt>
                <c:pt idx="43">
                  <c:v>12.9</c:v>
                </c:pt>
                <c:pt idx="44">
                  <c:v>24.1</c:v>
                </c:pt>
                <c:pt idx="45">
                  <c:v>23.1</c:v>
                </c:pt>
                <c:pt idx="46">
                  <c:v>25.4</c:v>
                </c:pt>
                <c:pt idx="47">
                  <c:v>24.4</c:v>
                </c:pt>
                <c:pt idx="48">
                  <c:v>25.7</c:v>
                </c:pt>
                <c:pt idx="49">
                  <c:v>15.2</c:v>
                </c:pt>
                <c:pt idx="50">
                  <c:v>8.1</c:v>
                </c:pt>
                <c:pt idx="51">
                  <c:v>6.7</c:v>
                </c:pt>
                <c:pt idx="52">
                  <c:v>7.3</c:v>
                </c:pt>
                <c:pt idx="53">
                  <c:v>12.9</c:v>
                </c:pt>
                <c:pt idx="54">
                  <c:v>13.8</c:v>
                </c:pt>
                <c:pt idx="55">
                  <c:v>16.2</c:v>
                </c:pt>
                <c:pt idx="56">
                  <c:v>17</c:v>
                </c:pt>
                <c:pt idx="57">
                  <c:v>21</c:v>
                </c:pt>
                <c:pt idx="58">
                  <c:v>28.5</c:v>
                </c:pt>
                <c:pt idx="59">
                  <c:v>29.8</c:v>
                </c:pt>
                <c:pt idx="60">
                  <c:v>25.2</c:v>
                </c:pt>
                <c:pt idx="61">
                  <c:v>17.5</c:v>
                </c:pt>
                <c:pt idx="62">
                  <c:v>13.3</c:v>
                </c:pt>
                <c:pt idx="63">
                  <c:v>4.3</c:v>
                </c:pt>
                <c:pt idx="64">
                  <c:v>3.7</c:v>
                </c:pt>
                <c:pt idx="65">
                  <c:v>6.1</c:v>
                </c:pt>
                <c:pt idx="66">
                  <c:v>9.6</c:v>
                </c:pt>
                <c:pt idx="67">
                  <c:v>10.9</c:v>
                </c:pt>
                <c:pt idx="68">
                  <c:v>20.8</c:v>
                </c:pt>
                <c:pt idx="69">
                  <c:v>22.3</c:v>
                </c:pt>
                <c:pt idx="70">
                  <c:v>25.4</c:v>
                </c:pt>
                <c:pt idx="71">
                  <c:v>27.7</c:v>
                </c:pt>
                <c:pt idx="72">
                  <c:v>24</c:v>
                </c:pt>
                <c:pt idx="73">
                  <c:v>18.100000000000001</c:v>
                </c:pt>
                <c:pt idx="74">
                  <c:v>10.9</c:v>
                </c:pt>
                <c:pt idx="75">
                  <c:v>6.1</c:v>
                </c:pt>
                <c:pt idx="76">
                  <c:v>4.4000000000000004</c:v>
                </c:pt>
                <c:pt idx="77">
                  <c:v>4.7</c:v>
                </c:pt>
                <c:pt idx="78">
                  <c:v>11.1</c:v>
                </c:pt>
                <c:pt idx="79">
                  <c:v>21</c:v>
                </c:pt>
                <c:pt idx="80">
                  <c:v>22.5</c:v>
                </c:pt>
                <c:pt idx="81">
                  <c:v>23.3</c:v>
                </c:pt>
                <c:pt idx="82">
                  <c:v>30</c:v>
                </c:pt>
                <c:pt idx="83">
                  <c:v>30.7</c:v>
                </c:pt>
                <c:pt idx="84">
                  <c:v>28.2</c:v>
                </c:pt>
                <c:pt idx="85">
                  <c:v>19.600000000000001</c:v>
                </c:pt>
                <c:pt idx="86">
                  <c:v>8.1</c:v>
                </c:pt>
                <c:pt idx="87">
                  <c:v>1.7</c:v>
                </c:pt>
                <c:pt idx="88">
                  <c:v>3.7</c:v>
                </c:pt>
                <c:pt idx="89">
                  <c:v>4</c:v>
                </c:pt>
                <c:pt idx="90">
                  <c:v>14.8</c:v>
                </c:pt>
                <c:pt idx="91">
                  <c:v>18.600000000000001</c:v>
                </c:pt>
                <c:pt idx="92">
                  <c:v>22.9</c:v>
                </c:pt>
                <c:pt idx="93">
                  <c:v>25.5</c:v>
                </c:pt>
                <c:pt idx="94">
                  <c:v>26</c:v>
                </c:pt>
                <c:pt idx="95">
                  <c:v>28.1</c:v>
                </c:pt>
                <c:pt idx="96">
                  <c:v>24.7</c:v>
                </c:pt>
                <c:pt idx="97">
                  <c:v>18.8</c:v>
                </c:pt>
                <c:pt idx="98">
                  <c:v>12.7</c:v>
                </c:pt>
                <c:pt idx="99">
                  <c:v>17.2</c:v>
                </c:pt>
                <c:pt idx="100">
                  <c:v>2.2000000000000002</c:v>
                </c:pt>
                <c:pt idx="101">
                  <c:v>4.5</c:v>
                </c:pt>
                <c:pt idx="102">
                  <c:v>10.6</c:v>
                </c:pt>
                <c:pt idx="103">
                  <c:v>14.7</c:v>
                </c:pt>
                <c:pt idx="104">
                  <c:v>17.600000000000001</c:v>
                </c:pt>
                <c:pt idx="105">
                  <c:v>24</c:v>
                </c:pt>
                <c:pt idx="106">
                  <c:v>27.6</c:v>
                </c:pt>
                <c:pt idx="107">
                  <c:v>26.4</c:v>
                </c:pt>
                <c:pt idx="108">
                  <c:v>24.7</c:v>
                </c:pt>
                <c:pt idx="109">
                  <c:v>17.399999999999999</c:v>
                </c:pt>
                <c:pt idx="110">
                  <c:v>7.4</c:v>
                </c:pt>
                <c:pt idx="111">
                  <c:v>7.6</c:v>
                </c:pt>
                <c:pt idx="112">
                  <c:v>5.6</c:v>
                </c:pt>
                <c:pt idx="113">
                  <c:v>5.3</c:v>
                </c:pt>
                <c:pt idx="114">
                  <c:v>11.5</c:v>
                </c:pt>
                <c:pt idx="115">
                  <c:v>17</c:v>
                </c:pt>
                <c:pt idx="116">
                  <c:v>24.9</c:v>
                </c:pt>
                <c:pt idx="117">
                  <c:v>21.3</c:v>
                </c:pt>
                <c:pt idx="118">
                  <c:v>28.2</c:v>
                </c:pt>
                <c:pt idx="119">
                  <c:v>28.6</c:v>
                </c:pt>
                <c:pt idx="120">
                  <c:v>25.6</c:v>
                </c:pt>
                <c:pt idx="121">
                  <c:v>16.399999999999999</c:v>
                </c:pt>
                <c:pt idx="122">
                  <c:v>10.3</c:v>
                </c:pt>
                <c:pt idx="123">
                  <c:v>5</c:v>
                </c:pt>
                <c:pt idx="124">
                  <c:v>3.2</c:v>
                </c:pt>
                <c:pt idx="125">
                  <c:v>6.5</c:v>
                </c:pt>
                <c:pt idx="126">
                  <c:v>10.4</c:v>
                </c:pt>
                <c:pt idx="127">
                  <c:v>14.9</c:v>
                </c:pt>
                <c:pt idx="128">
                  <c:v>17.5</c:v>
                </c:pt>
                <c:pt idx="129">
                  <c:v>28.4</c:v>
                </c:pt>
                <c:pt idx="130">
                  <c:v>29.8</c:v>
                </c:pt>
                <c:pt idx="131">
                  <c:v>26.6</c:v>
                </c:pt>
                <c:pt idx="132">
                  <c:v>24.7</c:v>
                </c:pt>
                <c:pt idx="133">
                  <c:v>17.600000000000001</c:v>
                </c:pt>
                <c:pt idx="134">
                  <c:v>13</c:v>
                </c:pt>
                <c:pt idx="135">
                  <c:v>9</c:v>
                </c:pt>
                <c:pt idx="136">
                  <c:v>9.6</c:v>
                </c:pt>
                <c:pt idx="137">
                  <c:v>9.1999999999999993</c:v>
                </c:pt>
                <c:pt idx="138">
                  <c:v>9.8000000000000007</c:v>
                </c:pt>
                <c:pt idx="139">
                  <c:v>14.5</c:v>
                </c:pt>
                <c:pt idx="140">
                  <c:v>22</c:v>
                </c:pt>
                <c:pt idx="141">
                  <c:v>25</c:v>
                </c:pt>
                <c:pt idx="142">
                  <c:v>30.9</c:v>
                </c:pt>
                <c:pt idx="143">
                  <c:v>31.3</c:v>
                </c:pt>
                <c:pt idx="144">
                  <c:v>28.9</c:v>
                </c:pt>
                <c:pt idx="145">
                  <c:v>23.9</c:v>
                </c:pt>
                <c:pt idx="146">
                  <c:v>8.8000000000000007</c:v>
                </c:pt>
                <c:pt idx="147">
                  <c:v>4.5999999999999996</c:v>
                </c:pt>
                <c:pt idx="148">
                  <c:v>4.5999999999999996</c:v>
                </c:pt>
                <c:pt idx="149">
                  <c:v>5.7</c:v>
                </c:pt>
                <c:pt idx="150">
                  <c:v>13.6</c:v>
                </c:pt>
                <c:pt idx="151">
                  <c:v>18.899999999999999</c:v>
                </c:pt>
                <c:pt idx="152">
                  <c:v>19.399999999999999</c:v>
                </c:pt>
                <c:pt idx="153">
                  <c:v>27.2</c:v>
                </c:pt>
                <c:pt idx="154">
                  <c:v>28.8</c:v>
                </c:pt>
                <c:pt idx="155">
                  <c:v>29.6</c:v>
                </c:pt>
                <c:pt idx="156">
                  <c:v>20.399999999999999</c:v>
                </c:pt>
                <c:pt idx="157">
                  <c:v>19.5</c:v>
                </c:pt>
                <c:pt idx="158">
                  <c:v>12.1</c:v>
                </c:pt>
                <c:pt idx="159">
                  <c:v>6.2</c:v>
                </c:pt>
                <c:pt idx="160">
                  <c:v>11.3</c:v>
                </c:pt>
                <c:pt idx="161">
                  <c:v>11.6</c:v>
                </c:pt>
                <c:pt idx="162">
                  <c:v>13</c:v>
                </c:pt>
                <c:pt idx="163">
                  <c:v>19.600000000000001</c:v>
                </c:pt>
                <c:pt idx="164">
                  <c:v>24.4</c:v>
                </c:pt>
                <c:pt idx="165">
                  <c:v>26.1</c:v>
                </c:pt>
                <c:pt idx="166">
                  <c:v>25.9</c:v>
                </c:pt>
                <c:pt idx="167">
                  <c:v>26.5</c:v>
                </c:pt>
                <c:pt idx="168">
                  <c:v>22.2</c:v>
                </c:pt>
                <c:pt idx="169">
                  <c:v>15</c:v>
                </c:pt>
                <c:pt idx="170">
                  <c:v>16.399999999999999</c:v>
                </c:pt>
                <c:pt idx="171">
                  <c:v>13.3</c:v>
                </c:pt>
                <c:pt idx="172">
                  <c:v>5</c:v>
                </c:pt>
                <c:pt idx="173">
                  <c:v>6.9</c:v>
                </c:pt>
                <c:pt idx="174">
                  <c:v>9.6999999999999993</c:v>
                </c:pt>
                <c:pt idx="175">
                  <c:v>17.8</c:v>
                </c:pt>
                <c:pt idx="176">
                  <c:v>25.9</c:v>
                </c:pt>
                <c:pt idx="177">
                  <c:v>28.3</c:v>
                </c:pt>
                <c:pt idx="178">
                  <c:v>31</c:v>
                </c:pt>
                <c:pt idx="179">
                  <c:v>28.9</c:v>
                </c:pt>
                <c:pt idx="180">
                  <c:v>28.4</c:v>
                </c:pt>
                <c:pt idx="181">
                  <c:v>18.5</c:v>
                </c:pt>
                <c:pt idx="182">
                  <c:v>6.8</c:v>
                </c:pt>
                <c:pt idx="183">
                  <c:v>9.3000000000000007</c:v>
                </c:pt>
                <c:pt idx="184">
                  <c:v>8.4</c:v>
                </c:pt>
                <c:pt idx="185">
                  <c:v>10.3</c:v>
                </c:pt>
                <c:pt idx="186">
                  <c:v>10.7</c:v>
                </c:pt>
                <c:pt idx="187">
                  <c:v>17</c:v>
                </c:pt>
                <c:pt idx="188">
                  <c:v>23.5</c:v>
                </c:pt>
                <c:pt idx="189">
                  <c:v>27.4</c:v>
                </c:pt>
                <c:pt idx="190">
                  <c:v>29.6</c:v>
                </c:pt>
                <c:pt idx="191">
                  <c:v>27.2</c:v>
                </c:pt>
                <c:pt idx="192">
                  <c:v>24.7</c:v>
                </c:pt>
                <c:pt idx="193">
                  <c:v>15.3</c:v>
                </c:pt>
                <c:pt idx="194">
                  <c:v>7.9</c:v>
                </c:pt>
                <c:pt idx="195">
                  <c:v>3.2</c:v>
                </c:pt>
                <c:pt idx="196">
                  <c:v>1.7</c:v>
                </c:pt>
                <c:pt idx="197">
                  <c:v>9.4</c:v>
                </c:pt>
                <c:pt idx="198">
                  <c:v>9.6</c:v>
                </c:pt>
                <c:pt idx="199">
                  <c:v>13.7</c:v>
                </c:pt>
                <c:pt idx="200">
                  <c:v>23.7</c:v>
                </c:pt>
                <c:pt idx="201">
                  <c:v>29.1</c:v>
                </c:pt>
                <c:pt idx="202">
                  <c:v>26.1</c:v>
                </c:pt>
                <c:pt idx="203">
                  <c:v>30.4</c:v>
                </c:pt>
                <c:pt idx="204">
                  <c:v>26.7</c:v>
                </c:pt>
                <c:pt idx="205">
                  <c:v>24.7</c:v>
                </c:pt>
                <c:pt idx="206">
                  <c:v>12</c:v>
                </c:pt>
                <c:pt idx="207">
                  <c:v>9.3000000000000007</c:v>
                </c:pt>
                <c:pt idx="208">
                  <c:v>14.7</c:v>
                </c:pt>
                <c:pt idx="209">
                  <c:v>9</c:v>
                </c:pt>
                <c:pt idx="210">
                  <c:v>5.4</c:v>
                </c:pt>
                <c:pt idx="211">
                  <c:v>15.3</c:v>
                </c:pt>
                <c:pt idx="212">
                  <c:v>23.3</c:v>
                </c:pt>
                <c:pt idx="213">
                  <c:v>23.4</c:v>
                </c:pt>
                <c:pt idx="214">
                  <c:v>27.4</c:v>
                </c:pt>
                <c:pt idx="215">
                  <c:v>28.6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7704576"/>
        <c:axId val="117706112"/>
      </c:lineChart>
      <c:catAx>
        <c:axId val="117704576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117706112"/>
        <c:crosses val="autoZero"/>
        <c:auto val="1"/>
        <c:lblAlgn val="ctr"/>
        <c:lblOffset val="100"/>
        <c:tickMarkSkip val="7"/>
        <c:noMultiLvlLbl val="0"/>
      </c:catAx>
      <c:valAx>
        <c:axId val="117706112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 sz="1400"/>
                </a:pPr>
                <a:r>
                  <a:rPr lang="en-CA" sz="1400"/>
                  <a:t>Temperature (</a:t>
                </a:r>
                <a:r>
                  <a:rPr lang="en-CA" sz="1400">
                    <a:latin typeface="Calibri"/>
                    <a:cs typeface="Calibri"/>
                  </a:rPr>
                  <a:t>°</a:t>
                </a:r>
                <a:r>
                  <a:rPr lang="en-CA" sz="1400"/>
                  <a:t>C)</a:t>
                </a:r>
              </a:p>
            </c:rich>
          </c:tx>
          <c:overlay val="0"/>
        </c:title>
        <c:numFmt formatCode="General" sourceLinked="1"/>
        <c:majorTickMark val="in"/>
        <c:minorTickMark val="none"/>
        <c:tickLblPos val="nextTo"/>
        <c:txPr>
          <a:bodyPr/>
          <a:lstStyle/>
          <a:p>
            <a:pPr>
              <a:defRPr sz="1200"/>
            </a:pPr>
            <a:endParaRPr lang="en-US"/>
          </a:p>
        </c:txPr>
        <c:crossAx val="117704576"/>
        <c:crosses val="autoZero"/>
        <c:crossBetween val="between"/>
      </c:valAx>
      <c:spPr>
        <a:ln>
          <a:solidFill>
            <a:schemeClr val="tx1"/>
          </a:solidFill>
        </a:ln>
      </c:spPr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/>
              <a:t>1-day min Minimum</a:t>
            </a:r>
            <a:r>
              <a:rPr lang="en-CA" baseline="0"/>
              <a:t> temperature</a:t>
            </a:r>
            <a:endParaRPr lang="en-CA"/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Tminn</c:v>
          </c:tx>
          <c:marker>
            <c:symbol val="none"/>
          </c:marker>
          <c:cat>
            <c:numRef>
              <c:f>Monthly!$A$6:$A$221</c:f>
              <c:numCache>
                <c:formatCode>General</c:formatCode>
                <c:ptCount val="216"/>
                <c:pt idx="0">
                  <c:v>199109</c:v>
                </c:pt>
                <c:pt idx="1">
                  <c:v>199110</c:v>
                </c:pt>
                <c:pt idx="2">
                  <c:v>199111</c:v>
                </c:pt>
                <c:pt idx="3">
                  <c:v>199112</c:v>
                </c:pt>
                <c:pt idx="4">
                  <c:v>199201</c:v>
                </c:pt>
                <c:pt idx="5">
                  <c:v>199202</c:v>
                </c:pt>
                <c:pt idx="6">
                  <c:v>199203</c:v>
                </c:pt>
                <c:pt idx="7">
                  <c:v>199204</c:v>
                </c:pt>
                <c:pt idx="8">
                  <c:v>199205</c:v>
                </c:pt>
                <c:pt idx="9">
                  <c:v>199206</c:v>
                </c:pt>
                <c:pt idx="10">
                  <c:v>199207</c:v>
                </c:pt>
                <c:pt idx="11">
                  <c:v>199208</c:v>
                </c:pt>
                <c:pt idx="12">
                  <c:v>199209</c:v>
                </c:pt>
                <c:pt idx="13">
                  <c:v>199210</c:v>
                </c:pt>
                <c:pt idx="14">
                  <c:v>199211</c:v>
                </c:pt>
                <c:pt idx="15">
                  <c:v>199212</c:v>
                </c:pt>
                <c:pt idx="16">
                  <c:v>199301</c:v>
                </c:pt>
                <c:pt idx="17">
                  <c:v>199302</c:v>
                </c:pt>
                <c:pt idx="18">
                  <c:v>199303</c:v>
                </c:pt>
                <c:pt idx="19">
                  <c:v>199304</c:v>
                </c:pt>
                <c:pt idx="20">
                  <c:v>199305</c:v>
                </c:pt>
                <c:pt idx="21">
                  <c:v>199306</c:v>
                </c:pt>
                <c:pt idx="22">
                  <c:v>199307</c:v>
                </c:pt>
                <c:pt idx="23">
                  <c:v>199308</c:v>
                </c:pt>
                <c:pt idx="24">
                  <c:v>199309</c:v>
                </c:pt>
                <c:pt idx="25">
                  <c:v>199310</c:v>
                </c:pt>
                <c:pt idx="26">
                  <c:v>199311</c:v>
                </c:pt>
                <c:pt idx="27">
                  <c:v>199312</c:v>
                </c:pt>
                <c:pt idx="28">
                  <c:v>199401</c:v>
                </c:pt>
                <c:pt idx="29">
                  <c:v>199402</c:v>
                </c:pt>
                <c:pt idx="30">
                  <c:v>199403</c:v>
                </c:pt>
                <c:pt idx="31">
                  <c:v>199404</c:v>
                </c:pt>
                <c:pt idx="32">
                  <c:v>199405</c:v>
                </c:pt>
                <c:pt idx="33">
                  <c:v>199406</c:v>
                </c:pt>
                <c:pt idx="34">
                  <c:v>199407</c:v>
                </c:pt>
                <c:pt idx="35">
                  <c:v>199408</c:v>
                </c:pt>
                <c:pt idx="36">
                  <c:v>199409</c:v>
                </c:pt>
                <c:pt idx="37">
                  <c:v>199410</c:v>
                </c:pt>
                <c:pt idx="38">
                  <c:v>199411</c:v>
                </c:pt>
                <c:pt idx="39">
                  <c:v>199412</c:v>
                </c:pt>
                <c:pt idx="40">
                  <c:v>199501</c:v>
                </c:pt>
                <c:pt idx="41">
                  <c:v>199502</c:v>
                </c:pt>
                <c:pt idx="42">
                  <c:v>199503</c:v>
                </c:pt>
                <c:pt idx="43">
                  <c:v>199504</c:v>
                </c:pt>
                <c:pt idx="44">
                  <c:v>199505</c:v>
                </c:pt>
                <c:pt idx="45">
                  <c:v>199506</c:v>
                </c:pt>
                <c:pt idx="46">
                  <c:v>199507</c:v>
                </c:pt>
                <c:pt idx="47">
                  <c:v>199508</c:v>
                </c:pt>
                <c:pt idx="48">
                  <c:v>199509</c:v>
                </c:pt>
                <c:pt idx="49">
                  <c:v>199510</c:v>
                </c:pt>
                <c:pt idx="50">
                  <c:v>199511</c:v>
                </c:pt>
                <c:pt idx="51">
                  <c:v>199512</c:v>
                </c:pt>
                <c:pt idx="52">
                  <c:v>199601</c:v>
                </c:pt>
                <c:pt idx="53">
                  <c:v>199602</c:v>
                </c:pt>
                <c:pt idx="54">
                  <c:v>199603</c:v>
                </c:pt>
                <c:pt idx="55">
                  <c:v>199604</c:v>
                </c:pt>
                <c:pt idx="56">
                  <c:v>199605</c:v>
                </c:pt>
                <c:pt idx="57">
                  <c:v>199606</c:v>
                </c:pt>
                <c:pt idx="58">
                  <c:v>199607</c:v>
                </c:pt>
                <c:pt idx="59">
                  <c:v>199608</c:v>
                </c:pt>
                <c:pt idx="60">
                  <c:v>199609</c:v>
                </c:pt>
                <c:pt idx="61">
                  <c:v>199610</c:v>
                </c:pt>
                <c:pt idx="62">
                  <c:v>199611</c:v>
                </c:pt>
                <c:pt idx="63">
                  <c:v>199612</c:v>
                </c:pt>
                <c:pt idx="64">
                  <c:v>199701</c:v>
                </c:pt>
                <c:pt idx="65">
                  <c:v>199702</c:v>
                </c:pt>
                <c:pt idx="66">
                  <c:v>199703</c:v>
                </c:pt>
                <c:pt idx="67">
                  <c:v>199704</c:v>
                </c:pt>
                <c:pt idx="68">
                  <c:v>199705</c:v>
                </c:pt>
                <c:pt idx="69">
                  <c:v>199706</c:v>
                </c:pt>
                <c:pt idx="70">
                  <c:v>199707</c:v>
                </c:pt>
                <c:pt idx="71">
                  <c:v>199708</c:v>
                </c:pt>
                <c:pt idx="72">
                  <c:v>199709</c:v>
                </c:pt>
                <c:pt idx="73">
                  <c:v>199710</c:v>
                </c:pt>
                <c:pt idx="74">
                  <c:v>199711</c:v>
                </c:pt>
                <c:pt idx="75">
                  <c:v>199712</c:v>
                </c:pt>
                <c:pt idx="76">
                  <c:v>199801</c:v>
                </c:pt>
                <c:pt idx="77">
                  <c:v>199802</c:v>
                </c:pt>
                <c:pt idx="78">
                  <c:v>199803</c:v>
                </c:pt>
                <c:pt idx="79">
                  <c:v>199804</c:v>
                </c:pt>
                <c:pt idx="80">
                  <c:v>199805</c:v>
                </c:pt>
                <c:pt idx="81">
                  <c:v>199806</c:v>
                </c:pt>
                <c:pt idx="82">
                  <c:v>199807</c:v>
                </c:pt>
                <c:pt idx="83">
                  <c:v>199808</c:v>
                </c:pt>
                <c:pt idx="84">
                  <c:v>199809</c:v>
                </c:pt>
                <c:pt idx="85">
                  <c:v>199810</c:v>
                </c:pt>
                <c:pt idx="86">
                  <c:v>199811</c:v>
                </c:pt>
                <c:pt idx="87">
                  <c:v>199812</c:v>
                </c:pt>
                <c:pt idx="88">
                  <c:v>199901</c:v>
                </c:pt>
                <c:pt idx="89">
                  <c:v>199902</c:v>
                </c:pt>
                <c:pt idx="90">
                  <c:v>199903</c:v>
                </c:pt>
                <c:pt idx="91">
                  <c:v>199904</c:v>
                </c:pt>
                <c:pt idx="92">
                  <c:v>199905</c:v>
                </c:pt>
                <c:pt idx="93">
                  <c:v>199906</c:v>
                </c:pt>
                <c:pt idx="94">
                  <c:v>199907</c:v>
                </c:pt>
                <c:pt idx="95">
                  <c:v>199908</c:v>
                </c:pt>
                <c:pt idx="96">
                  <c:v>199909</c:v>
                </c:pt>
                <c:pt idx="97">
                  <c:v>199910</c:v>
                </c:pt>
                <c:pt idx="98">
                  <c:v>199911</c:v>
                </c:pt>
                <c:pt idx="99">
                  <c:v>199912</c:v>
                </c:pt>
                <c:pt idx="100">
                  <c:v>200001</c:v>
                </c:pt>
                <c:pt idx="101">
                  <c:v>200002</c:v>
                </c:pt>
                <c:pt idx="102">
                  <c:v>200003</c:v>
                </c:pt>
                <c:pt idx="103">
                  <c:v>200004</c:v>
                </c:pt>
                <c:pt idx="104">
                  <c:v>200005</c:v>
                </c:pt>
                <c:pt idx="105">
                  <c:v>200006</c:v>
                </c:pt>
                <c:pt idx="106">
                  <c:v>200007</c:v>
                </c:pt>
                <c:pt idx="107">
                  <c:v>200008</c:v>
                </c:pt>
                <c:pt idx="108">
                  <c:v>200009</c:v>
                </c:pt>
                <c:pt idx="109">
                  <c:v>200010</c:v>
                </c:pt>
                <c:pt idx="110">
                  <c:v>200011</c:v>
                </c:pt>
                <c:pt idx="111">
                  <c:v>200012</c:v>
                </c:pt>
                <c:pt idx="112">
                  <c:v>200101</c:v>
                </c:pt>
                <c:pt idx="113">
                  <c:v>200102</c:v>
                </c:pt>
                <c:pt idx="114">
                  <c:v>200103</c:v>
                </c:pt>
                <c:pt idx="115">
                  <c:v>200104</c:v>
                </c:pt>
                <c:pt idx="116">
                  <c:v>200105</c:v>
                </c:pt>
                <c:pt idx="117">
                  <c:v>200106</c:v>
                </c:pt>
                <c:pt idx="118">
                  <c:v>200107</c:v>
                </c:pt>
                <c:pt idx="119">
                  <c:v>200108</c:v>
                </c:pt>
                <c:pt idx="120">
                  <c:v>200109</c:v>
                </c:pt>
                <c:pt idx="121">
                  <c:v>200110</c:v>
                </c:pt>
                <c:pt idx="122">
                  <c:v>200111</c:v>
                </c:pt>
                <c:pt idx="123">
                  <c:v>200112</c:v>
                </c:pt>
                <c:pt idx="124">
                  <c:v>200201</c:v>
                </c:pt>
                <c:pt idx="125">
                  <c:v>200202</c:v>
                </c:pt>
                <c:pt idx="126">
                  <c:v>200203</c:v>
                </c:pt>
                <c:pt idx="127">
                  <c:v>200204</c:v>
                </c:pt>
                <c:pt idx="128">
                  <c:v>200205</c:v>
                </c:pt>
                <c:pt idx="129">
                  <c:v>200206</c:v>
                </c:pt>
                <c:pt idx="130">
                  <c:v>200207</c:v>
                </c:pt>
                <c:pt idx="131">
                  <c:v>200208</c:v>
                </c:pt>
                <c:pt idx="132">
                  <c:v>200209</c:v>
                </c:pt>
                <c:pt idx="133">
                  <c:v>200210</c:v>
                </c:pt>
                <c:pt idx="134">
                  <c:v>200211</c:v>
                </c:pt>
                <c:pt idx="135">
                  <c:v>200212</c:v>
                </c:pt>
                <c:pt idx="136">
                  <c:v>200301</c:v>
                </c:pt>
                <c:pt idx="137">
                  <c:v>200302</c:v>
                </c:pt>
                <c:pt idx="138">
                  <c:v>200303</c:v>
                </c:pt>
                <c:pt idx="139">
                  <c:v>200304</c:v>
                </c:pt>
                <c:pt idx="140">
                  <c:v>200305</c:v>
                </c:pt>
                <c:pt idx="141">
                  <c:v>200306</c:v>
                </c:pt>
                <c:pt idx="142">
                  <c:v>200307</c:v>
                </c:pt>
                <c:pt idx="143">
                  <c:v>200308</c:v>
                </c:pt>
                <c:pt idx="144">
                  <c:v>200309</c:v>
                </c:pt>
                <c:pt idx="145">
                  <c:v>200310</c:v>
                </c:pt>
                <c:pt idx="146">
                  <c:v>200311</c:v>
                </c:pt>
                <c:pt idx="147">
                  <c:v>200312</c:v>
                </c:pt>
                <c:pt idx="148">
                  <c:v>200401</c:v>
                </c:pt>
                <c:pt idx="149">
                  <c:v>200402</c:v>
                </c:pt>
                <c:pt idx="150">
                  <c:v>200403</c:v>
                </c:pt>
                <c:pt idx="151">
                  <c:v>200404</c:v>
                </c:pt>
                <c:pt idx="152">
                  <c:v>200405</c:v>
                </c:pt>
                <c:pt idx="153">
                  <c:v>200406</c:v>
                </c:pt>
                <c:pt idx="154">
                  <c:v>200407</c:v>
                </c:pt>
                <c:pt idx="155">
                  <c:v>200408</c:v>
                </c:pt>
                <c:pt idx="156">
                  <c:v>200409</c:v>
                </c:pt>
                <c:pt idx="157">
                  <c:v>200410</c:v>
                </c:pt>
                <c:pt idx="158">
                  <c:v>200411</c:v>
                </c:pt>
                <c:pt idx="159">
                  <c:v>200412</c:v>
                </c:pt>
                <c:pt idx="160">
                  <c:v>200501</c:v>
                </c:pt>
                <c:pt idx="161">
                  <c:v>200502</c:v>
                </c:pt>
                <c:pt idx="162">
                  <c:v>200503</c:v>
                </c:pt>
                <c:pt idx="163">
                  <c:v>200504</c:v>
                </c:pt>
                <c:pt idx="164">
                  <c:v>200505</c:v>
                </c:pt>
                <c:pt idx="165">
                  <c:v>200506</c:v>
                </c:pt>
                <c:pt idx="166">
                  <c:v>200507</c:v>
                </c:pt>
                <c:pt idx="167">
                  <c:v>200508</c:v>
                </c:pt>
                <c:pt idx="168">
                  <c:v>200509</c:v>
                </c:pt>
                <c:pt idx="169">
                  <c:v>200510</c:v>
                </c:pt>
                <c:pt idx="170">
                  <c:v>200511</c:v>
                </c:pt>
                <c:pt idx="171">
                  <c:v>200512</c:v>
                </c:pt>
                <c:pt idx="172">
                  <c:v>200601</c:v>
                </c:pt>
                <c:pt idx="173">
                  <c:v>200602</c:v>
                </c:pt>
                <c:pt idx="174">
                  <c:v>200603</c:v>
                </c:pt>
                <c:pt idx="175">
                  <c:v>200604</c:v>
                </c:pt>
                <c:pt idx="176">
                  <c:v>200605</c:v>
                </c:pt>
                <c:pt idx="177">
                  <c:v>200606</c:v>
                </c:pt>
                <c:pt idx="178">
                  <c:v>200607</c:v>
                </c:pt>
                <c:pt idx="179">
                  <c:v>200608</c:v>
                </c:pt>
                <c:pt idx="180">
                  <c:v>200609</c:v>
                </c:pt>
                <c:pt idx="181">
                  <c:v>200610</c:v>
                </c:pt>
                <c:pt idx="182">
                  <c:v>200611</c:v>
                </c:pt>
                <c:pt idx="183">
                  <c:v>200612</c:v>
                </c:pt>
                <c:pt idx="184">
                  <c:v>200701</c:v>
                </c:pt>
                <c:pt idx="185">
                  <c:v>200702</c:v>
                </c:pt>
                <c:pt idx="186">
                  <c:v>200703</c:v>
                </c:pt>
                <c:pt idx="187">
                  <c:v>200704</c:v>
                </c:pt>
                <c:pt idx="188">
                  <c:v>200705</c:v>
                </c:pt>
                <c:pt idx="189">
                  <c:v>200706</c:v>
                </c:pt>
                <c:pt idx="190">
                  <c:v>200707</c:v>
                </c:pt>
                <c:pt idx="191">
                  <c:v>200708</c:v>
                </c:pt>
                <c:pt idx="192">
                  <c:v>200709</c:v>
                </c:pt>
                <c:pt idx="193">
                  <c:v>200710</c:v>
                </c:pt>
                <c:pt idx="194">
                  <c:v>200711</c:v>
                </c:pt>
                <c:pt idx="195">
                  <c:v>200712</c:v>
                </c:pt>
                <c:pt idx="196">
                  <c:v>200801</c:v>
                </c:pt>
                <c:pt idx="197">
                  <c:v>200802</c:v>
                </c:pt>
                <c:pt idx="198">
                  <c:v>200803</c:v>
                </c:pt>
                <c:pt idx="199">
                  <c:v>200804</c:v>
                </c:pt>
                <c:pt idx="200">
                  <c:v>200805</c:v>
                </c:pt>
                <c:pt idx="201">
                  <c:v>200806</c:v>
                </c:pt>
                <c:pt idx="202">
                  <c:v>200807</c:v>
                </c:pt>
                <c:pt idx="203">
                  <c:v>200808</c:v>
                </c:pt>
                <c:pt idx="204">
                  <c:v>200809</c:v>
                </c:pt>
                <c:pt idx="205">
                  <c:v>200810</c:v>
                </c:pt>
                <c:pt idx="206">
                  <c:v>200811</c:v>
                </c:pt>
                <c:pt idx="207">
                  <c:v>200812</c:v>
                </c:pt>
                <c:pt idx="208">
                  <c:v>200901</c:v>
                </c:pt>
                <c:pt idx="209">
                  <c:v>200902</c:v>
                </c:pt>
                <c:pt idx="210">
                  <c:v>200903</c:v>
                </c:pt>
                <c:pt idx="211">
                  <c:v>200904</c:v>
                </c:pt>
                <c:pt idx="212">
                  <c:v>200905</c:v>
                </c:pt>
                <c:pt idx="213">
                  <c:v>200906</c:v>
                </c:pt>
                <c:pt idx="214">
                  <c:v>200907</c:v>
                </c:pt>
                <c:pt idx="215">
                  <c:v>200908</c:v>
                </c:pt>
              </c:numCache>
            </c:numRef>
          </c:cat>
          <c:val>
            <c:numRef>
              <c:f>Monthly!$G$6:$G$221</c:f>
              <c:numCache>
                <c:formatCode>General</c:formatCode>
                <c:ptCount val="216"/>
                <c:pt idx="0">
                  <c:v>-3.3</c:v>
                </c:pt>
                <c:pt idx="1">
                  <c:v>-21.7</c:v>
                </c:pt>
                <c:pt idx="2">
                  <c:v>-13.8</c:v>
                </c:pt>
                <c:pt idx="3">
                  <c:v>-14.3</c:v>
                </c:pt>
                <c:pt idx="4">
                  <c:v>-17.2</c:v>
                </c:pt>
                <c:pt idx="5">
                  <c:v>-12.3</c:v>
                </c:pt>
                <c:pt idx="6">
                  <c:v>-10.9</c:v>
                </c:pt>
                <c:pt idx="7">
                  <c:v>-11.4</c:v>
                </c:pt>
                <c:pt idx="8">
                  <c:v>-6.1</c:v>
                </c:pt>
                <c:pt idx="9">
                  <c:v>-0.1</c:v>
                </c:pt>
                <c:pt idx="10">
                  <c:v>3.2</c:v>
                </c:pt>
                <c:pt idx="11">
                  <c:v>-2.5</c:v>
                </c:pt>
                <c:pt idx="12">
                  <c:v>-6.2</c:v>
                </c:pt>
                <c:pt idx="13">
                  <c:v>-11.1</c:v>
                </c:pt>
                <c:pt idx="14">
                  <c:v>-15</c:v>
                </c:pt>
                <c:pt idx="15">
                  <c:v>-23.8</c:v>
                </c:pt>
                <c:pt idx="16">
                  <c:v>-25.1</c:v>
                </c:pt>
                <c:pt idx="17">
                  <c:v>-21.8</c:v>
                </c:pt>
                <c:pt idx="18">
                  <c:v>-16.7</c:v>
                </c:pt>
                <c:pt idx="19">
                  <c:v>-8.4</c:v>
                </c:pt>
                <c:pt idx="20">
                  <c:v>-4.5999999999999996</c:v>
                </c:pt>
                <c:pt idx="21">
                  <c:v>-1.6</c:v>
                </c:pt>
                <c:pt idx="22">
                  <c:v>0.5</c:v>
                </c:pt>
                <c:pt idx="23">
                  <c:v>0.1</c:v>
                </c:pt>
                <c:pt idx="24">
                  <c:v>-2.6</c:v>
                </c:pt>
                <c:pt idx="25">
                  <c:v>-6.2</c:v>
                </c:pt>
                <c:pt idx="26">
                  <c:v>-25.2</c:v>
                </c:pt>
                <c:pt idx="27">
                  <c:v>-17</c:v>
                </c:pt>
                <c:pt idx="28">
                  <c:v>-12.4</c:v>
                </c:pt>
                <c:pt idx="29">
                  <c:v>-24.5</c:v>
                </c:pt>
                <c:pt idx="30">
                  <c:v>-14.9</c:v>
                </c:pt>
                <c:pt idx="31">
                  <c:v>-5.8</c:v>
                </c:pt>
                <c:pt idx="32">
                  <c:v>-4.3</c:v>
                </c:pt>
                <c:pt idx="33">
                  <c:v>-2.7</c:v>
                </c:pt>
                <c:pt idx="34">
                  <c:v>-0.3</c:v>
                </c:pt>
                <c:pt idx="35">
                  <c:v>1.3</c:v>
                </c:pt>
                <c:pt idx="36">
                  <c:v>-1</c:v>
                </c:pt>
                <c:pt idx="37">
                  <c:v>-8.1999999999999993</c:v>
                </c:pt>
                <c:pt idx="38">
                  <c:v>-16.5</c:v>
                </c:pt>
                <c:pt idx="39">
                  <c:v>-22.2</c:v>
                </c:pt>
                <c:pt idx="40">
                  <c:v>-13.5</c:v>
                </c:pt>
                <c:pt idx="41">
                  <c:v>-25.2</c:v>
                </c:pt>
                <c:pt idx="42">
                  <c:v>-19.3</c:v>
                </c:pt>
                <c:pt idx="43">
                  <c:v>-12.9</c:v>
                </c:pt>
                <c:pt idx="44">
                  <c:v>-4.2</c:v>
                </c:pt>
                <c:pt idx="45">
                  <c:v>-1.1000000000000001</c:v>
                </c:pt>
                <c:pt idx="46">
                  <c:v>0.7</c:v>
                </c:pt>
                <c:pt idx="47">
                  <c:v>-0.6</c:v>
                </c:pt>
                <c:pt idx="48">
                  <c:v>-2.2000000000000002</c:v>
                </c:pt>
                <c:pt idx="49">
                  <c:v>-12.5</c:v>
                </c:pt>
                <c:pt idx="50">
                  <c:v>-19.7</c:v>
                </c:pt>
                <c:pt idx="51">
                  <c:v>-28.7</c:v>
                </c:pt>
                <c:pt idx="52">
                  <c:v>-31.6</c:v>
                </c:pt>
                <c:pt idx="53">
                  <c:v>-22.2</c:v>
                </c:pt>
                <c:pt idx="54">
                  <c:v>-17.100000000000001</c:v>
                </c:pt>
                <c:pt idx="55">
                  <c:v>-12.7</c:v>
                </c:pt>
                <c:pt idx="56">
                  <c:v>-10.5</c:v>
                </c:pt>
                <c:pt idx="57">
                  <c:v>-2</c:v>
                </c:pt>
                <c:pt idx="58">
                  <c:v>-1</c:v>
                </c:pt>
                <c:pt idx="59">
                  <c:v>0.1</c:v>
                </c:pt>
                <c:pt idx="60">
                  <c:v>-6.5</c:v>
                </c:pt>
                <c:pt idx="61">
                  <c:v>-12.8</c:v>
                </c:pt>
                <c:pt idx="62">
                  <c:v>-20.7</c:v>
                </c:pt>
                <c:pt idx="63">
                  <c:v>-27.8</c:v>
                </c:pt>
                <c:pt idx="64">
                  <c:v>-25.9</c:v>
                </c:pt>
                <c:pt idx="65">
                  <c:v>-17.100000000000001</c:v>
                </c:pt>
                <c:pt idx="66">
                  <c:v>-15.9</c:v>
                </c:pt>
                <c:pt idx="67">
                  <c:v>-14.7</c:v>
                </c:pt>
                <c:pt idx="68">
                  <c:v>-4.8</c:v>
                </c:pt>
                <c:pt idx="69">
                  <c:v>-1.5</c:v>
                </c:pt>
                <c:pt idx="70">
                  <c:v>0.7</c:v>
                </c:pt>
                <c:pt idx="71">
                  <c:v>2.2000000000000002</c:v>
                </c:pt>
                <c:pt idx="72">
                  <c:v>-2.7</c:v>
                </c:pt>
                <c:pt idx="73">
                  <c:v>-6.8</c:v>
                </c:pt>
                <c:pt idx="74">
                  <c:v>-8.8000000000000007</c:v>
                </c:pt>
                <c:pt idx="75">
                  <c:v>-15.6</c:v>
                </c:pt>
                <c:pt idx="76">
                  <c:v>-28.2</c:v>
                </c:pt>
                <c:pt idx="77">
                  <c:v>-13.9</c:v>
                </c:pt>
                <c:pt idx="78">
                  <c:v>-13.4</c:v>
                </c:pt>
                <c:pt idx="79">
                  <c:v>-11</c:v>
                </c:pt>
                <c:pt idx="80">
                  <c:v>-4.3</c:v>
                </c:pt>
                <c:pt idx="81">
                  <c:v>0.4</c:v>
                </c:pt>
                <c:pt idx="82">
                  <c:v>1.1000000000000001</c:v>
                </c:pt>
                <c:pt idx="83">
                  <c:v>-1.5</c:v>
                </c:pt>
                <c:pt idx="84">
                  <c:v>-0.2</c:v>
                </c:pt>
                <c:pt idx="85">
                  <c:v>-8.1</c:v>
                </c:pt>
                <c:pt idx="86">
                  <c:v>-10.5</c:v>
                </c:pt>
                <c:pt idx="87">
                  <c:v>-26.8</c:v>
                </c:pt>
                <c:pt idx="88">
                  <c:v>-21.1</c:v>
                </c:pt>
                <c:pt idx="89">
                  <c:v>-16.899999999999999</c:v>
                </c:pt>
                <c:pt idx="90">
                  <c:v>-13.7</c:v>
                </c:pt>
                <c:pt idx="91">
                  <c:v>-12.6</c:v>
                </c:pt>
                <c:pt idx="92">
                  <c:v>-10.8</c:v>
                </c:pt>
                <c:pt idx="93">
                  <c:v>-3.9</c:v>
                </c:pt>
                <c:pt idx="94">
                  <c:v>1.9</c:v>
                </c:pt>
                <c:pt idx="95">
                  <c:v>-1.8</c:v>
                </c:pt>
                <c:pt idx="96">
                  <c:v>-5.8</c:v>
                </c:pt>
                <c:pt idx="97">
                  <c:v>-9.8000000000000007</c:v>
                </c:pt>
                <c:pt idx="98">
                  <c:v>-13.2</c:v>
                </c:pt>
                <c:pt idx="99">
                  <c:v>-13.6</c:v>
                </c:pt>
                <c:pt idx="100">
                  <c:v>-16.8</c:v>
                </c:pt>
                <c:pt idx="101">
                  <c:v>-14.2</c:v>
                </c:pt>
                <c:pt idx="102">
                  <c:v>-12.4</c:v>
                </c:pt>
                <c:pt idx="103">
                  <c:v>-10.3</c:v>
                </c:pt>
                <c:pt idx="104">
                  <c:v>-7.7</c:v>
                </c:pt>
                <c:pt idx="105">
                  <c:v>-1.6</c:v>
                </c:pt>
                <c:pt idx="106">
                  <c:v>-1.2</c:v>
                </c:pt>
                <c:pt idx="107">
                  <c:v>-1.9</c:v>
                </c:pt>
                <c:pt idx="108">
                  <c:v>-6.8</c:v>
                </c:pt>
                <c:pt idx="109">
                  <c:v>-7.2</c:v>
                </c:pt>
                <c:pt idx="110">
                  <c:v>-15.5</c:v>
                </c:pt>
                <c:pt idx="111">
                  <c:v>-24.9</c:v>
                </c:pt>
                <c:pt idx="112">
                  <c:v>-14.2</c:v>
                </c:pt>
                <c:pt idx="113">
                  <c:v>-18.899999999999999</c:v>
                </c:pt>
                <c:pt idx="114">
                  <c:v>-13.2</c:v>
                </c:pt>
                <c:pt idx="115">
                  <c:v>-11.4</c:v>
                </c:pt>
                <c:pt idx="116">
                  <c:v>-7</c:v>
                </c:pt>
                <c:pt idx="117">
                  <c:v>-3.7</c:v>
                </c:pt>
                <c:pt idx="118">
                  <c:v>0.2</c:v>
                </c:pt>
                <c:pt idx="119">
                  <c:v>1.6</c:v>
                </c:pt>
                <c:pt idx="120">
                  <c:v>-3.6</c:v>
                </c:pt>
                <c:pt idx="121">
                  <c:v>-10.199999999999999</c:v>
                </c:pt>
                <c:pt idx="122">
                  <c:v>-12.6</c:v>
                </c:pt>
                <c:pt idx="123">
                  <c:v>-14</c:v>
                </c:pt>
                <c:pt idx="124">
                  <c:v>-22.7</c:v>
                </c:pt>
                <c:pt idx="125">
                  <c:v>-19.899999999999999</c:v>
                </c:pt>
                <c:pt idx="126">
                  <c:v>-22.7</c:v>
                </c:pt>
                <c:pt idx="127">
                  <c:v>-13.2</c:v>
                </c:pt>
                <c:pt idx="128">
                  <c:v>-9</c:v>
                </c:pt>
                <c:pt idx="129">
                  <c:v>-3.9</c:v>
                </c:pt>
                <c:pt idx="130">
                  <c:v>-2.2999999999999998</c:v>
                </c:pt>
                <c:pt idx="131">
                  <c:v>-0.2</c:v>
                </c:pt>
                <c:pt idx="132">
                  <c:v>-3.2</c:v>
                </c:pt>
                <c:pt idx="133">
                  <c:v>-12.5</c:v>
                </c:pt>
                <c:pt idx="134">
                  <c:v>-9</c:v>
                </c:pt>
                <c:pt idx="135">
                  <c:v>-12.5</c:v>
                </c:pt>
                <c:pt idx="136">
                  <c:v>-10.7</c:v>
                </c:pt>
                <c:pt idx="137">
                  <c:v>-19.100000000000001</c:v>
                </c:pt>
                <c:pt idx="138">
                  <c:v>-20.100000000000001</c:v>
                </c:pt>
                <c:pt idx="139">
                  <c:v>-11</c:v>
                </c:pt>
                <c:pt idx="140">
                  <c:v>-8.1</c:v>
                </c:pt>
                <c:pt idx="141">
                  <c:v>-1.4</c:v>
                </c:pt>
                <c:pt idx="142">
                  <c:v>-1.7</c:v>
                </c:pt>
                <c:pt idx="143">
                  <c:v>1.5</c:v>
                </c:pt>
                <c:pt idx="144">
                  <c:v>-2.7</c:v>
                </c:pt>
                <c:pt idx="145">
                  <c:v>-16.7</c:v>
                </c:pt>
                <c:pt idx="146">
                  <c:v>-22.6</c:v>
                </c:pt>
                <c:pt idx="147">
                  <c:v>-18.600000000000001</c:v>
                </c:pt>
                <c:pt idx="148">
                  <c:v>-28.8</c:v>
                </c:pt>
                <c:pt idx="149">
                  <c:v>-15.4</c:v>
                </c:pt>
                <c:pt idx="150">
                  <c:v>-10.9</c:v>
                </c:pt>
                <c:pt idx="151">
                  <c:v>-7.9</c:v>
                </c:pt>
                <c:pt idx="152">
                  <c:v>-4.2</c:v>
                </c:pt>
                <c:pt idx="153">
                  <c:v>-2</c:v>
                </c:pt>
                <c:pt idx="154">
                  <c:v>0.8</c:v>
                </c:pt>
                <c:pt idx="155">
                  <c:v>3.5</c:v>
                </c:pt>
                <c:pt idx="156">
                  <c:v>-3.8</c:v>
                </c:pt>
                <c:pt idx="157">
                  <c:v>-9.4</c:v>
                </c:pt>
                <c:pt idx="158">
                  <c:v>-10.5</c:v>
                </c:pt>
                <c:pt idx="159">
                  <c:v>-13.6</c:v>
                </c:pt>
                <c:pt idx="160">
                  <c:v>-25.5</c:v>
                </c:pt>
                <c:pt idx="161">
                  <c:v>-14.8</c:v>
                </c:pt>
                <c:pt idx="162">
                  <c:v>-12.8</c:v>
                </c:pt>
                <c:pt idx="163">
                  <c:v>-9.5</c:v>
                </c:pt>
                <c:pt idx="164">
                  <c:v>-3.4</c:v>
                </c:pt>
                <c:pt idx="165">
                  <c:v>-2.1</c:v>
                </c:pt>
                <c:pt idx="166">
                  <c:v>0.7</c:v>
                </c:pt>
                <c:pt idx="167">
                  <c:v>1</c:v>
                </c:pt>
                <c:pt idx="168">
                  <c:v>-3.3</c:v>
                </c:pt>
                <c:pt idx="169">
                  <c:v>-6.1</c:v>
                </c:pt>
                <c:pt idx="170">
                  <c:v>-14.5</c:v>
                </c:pt>
                <c:pt idx="171">
                  <c:v>-17.5</c:v>
                </c:pt>
                <c:pt idx="172">
                  <c:v>-11.3</c:v>
                </c:pt>
                <c:pt idx="173">
                  <c:v>-22.7</c:v>
                </c:pt>
                <c:pt idx="174">
                  <c:v>-15.2</c:v>
                </c:pt>
                <c:pt idx="175">
                  <c:v>-10.4</c:v>
                </c:pt>
                <c:pt idx="176">
                  <c:v>-6.5</c:v>
                </c:pt>
                <c:pt idx="177">
                  <c:v>0</c:v>
                </c:pt>
                <c:pt idx="178">
                  <c:v>-0.6</c:v>
                </c:pt>
                <c:pt idx="179">
                  <c:v>-0.3</c:v>
                </c:pt>
                <c:pt idx="180">
                  <c:v>-2.6</c:v>
                </c:pt>
                <c:pt idx="181">
                  <c:v>-14.7</c:v>
                </c:pt>
                <c:pt idx="182">
                  <c:v>-29.5</c:v>
                </c:pt>
                <c:pt idx="183">
                  <c:v>-16.3</c:v>
                </c:pt>
                <c:pt idx="184">
                  <c:v>-22.2</c:v>
                </c:pt>
                <c:pt idx="185">
                  <c:v>-14.5</c:v>
                </c:pt>
                <c:pt idx="186">
                  <c:v>-16.899999999999999</c:v>
                </c:pt>
                <c:pt idx="187">
                  <c:v>-14.5</c:v>
                </c:pt>
                <c:pt idx="188">
                  <c:v>-5</c:v>
                </c:pt>
                <c:pt idx="189">
                  <c:v>-3.4</c:v>
                </c:pt>
                <c:pt idx="190">
                  <c:v>2.4</c:v>
                </c:pt>
                <c:pt idx="191">
                  <c:v>0.3</c:v>
                </c:pt>
                <c:pt idx="192">
                  <c:v>-5.8</c:v>
                </c:pt>
                <c:pt idx="193">
                  <c:v>-6.8</c:v>
                </c:pt>
                <c:pt idx="194">
                  <c:v>-19.2</c:v>
                </c:pt>
                <c:pt idx="195">
                  <c:v>-19.7</c:v>
                </c:pt>
                <c:pt idx="196">
                  <c:v>-22.4</c:v>
                </c:pt>
                <c:pt idx="197">
                  <c:v>-15.7</c:v>
                </c:pt>
                <c:pt idx="198">
                  <c:v>-14.4</c:v>
                </c:pt>
                <c:pt idx="199">
                  <c:v>-16.100000000000001</c:v>
                </c:pt>
                <c:pt idx="200">
                  <c:v>-9</c:v>
                </c:pt>
                <c:pt idx="201">
                  <c:v>-1.8</c:v>
                </c:pt>
                <c:pt idx="202">
                  <c:v>-1</c:v>
                </c:pt>
                <c:pt idx="203">
                  <c:v>-1.7</c:v>
                </c:pt>
                <c:pt idx="204">
                  <c:v>-3.8</c:v>
                </c:pt>
                <c:pt idx="205">
                  <c:v>-7.8</c:v>
                </c:pt>
                <c:pt idx="206">
                  <c:v>-10.199999999999999</c:v>
                </c:pt>
                <c:pt idx="207">
                  <c:v>-30.1</c:v>
                </c:pt>
                <c:pt idx="208">
                  <c:v>-22.7</c:v>
                </c:pt>
                <c:pt idx="209">
                  <c:v>-18</c:v>
                </c:pt>
                <c:pt idx="210">
                  <c:v>-27.2</c:v>
                </c:pt>
                <c:pt idx="211">
                  <c:v>-12.1</c:v>
                </c:pt>
                <c:pt idx="212">
                  <c:v>-5.3</c:v>
                </c:pt>
                <c:pt idx="213">
                  <c:v>-1.5</c:v>
                </c:pt>
                <c:pt idx="214">
                  <c:v>1</c:v>
                </c:pt>
                <c:pt idx="215">
                  <c:v>-0.1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72417408"/>
        <c:axId val="172418944"/>
      </c:lineChart>
      <c:catAx>
        <c:axId val="172417408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172418944"/>
        <c:crosses val="autoZero"/>
        <c:auto val="1"/>
        <c:lblAlgn val="ctr"/>
        <c:lblOffset val="100"/>
        <c:tickMarkSkip val="7"/>
        <c:noMultiLvlLbl val="0"/>
      </c:catAx>
      <c:valAx>
        <c:axId val="172418944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 sz="1400"/>
                </a:pPr>
                <a:r>
                  <a:rPr lang="en-CA" sz="1400"/>
                  <a:t>Temperature (</a:t>
                </a:r>
                <a:r>
                  <a:rPr lang="en-CA" sz="1400">
                    <a:latin typeface="Calibri"/>
                    <a:cs typeface="Calibri"/>
                  </a:rPr>
                  <a:t>°</a:t>
                </a:r>
                <a:r>
                  <a:rPr lang="en-CA" sz="1400"/>
                  <a:t>C)</a:t>
                </a:r>
              </a:p>
            </c:rich>
          </c:tx>
          <c:overlay val="0"/>
        </c:title>
        <c:numFmt formatCode="General" sourceLinked="1"/>
        <c:majorTickMark val="in"/>
        <c:minorTickMark val="none"/>
        <c:tickLblPos val="nextTo"/>
        <c:txPr>
          <a:bodyPr/>
          <a:lstStyle/>
          <a:p>
            <a:pPr>
              <a:defRPr sz="1200"/>
            </a:pPr>
            <a:endParaRPr lang="en-US"/>
          </a:p>
        </c:txPr>
        <c:crossAx val="172417408"/>
        <c:crosses val="autoZero"/>
        <c:crossBetween val="between"/>
      </c:valAx>
      <c:spPr>
        <a:ln>
          <a:solidFill>
            <a:schemeClr val="tx1"/>
          </a:solidFill>
        </a:ln>
      </c:spPr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/>
              <a:t>Monthly average RHave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Rhav</c:v>
          </c:tx>
          <c:marker>
            <c:symbol val="none"/>
          </c:marker>
          <c:cat>
            <c:numRef>
              <c:f>Monthly!$A$6:$A$221</c:f>
              <c:numCache>
                <c:formatCode>General</c:formatCode>
                <c:ptCount val="216"/>
                <c:pt idx="0">
                  <c:v>199109</c:v>
                </c:pt>
                <c:pt idx="1">
                  <c:v>199110</c:v>
                </c:pt>
                <c:pt idx="2">
                  <c:v>199111</c:v>
                </c:pt>
                <c:pt idx="3">
                  <c:v>199112</c:v>
                </c:pt>
                <c:pt idx="4">
                  <c:v>199201</c:v>
                </c:pt>
                <c:pt idx="5">
                  <c:v>199202</c:v>
                </c:pt>
                <c:pt idx="6">
                  <c:v>199203</c:v>
                </c:pt>
                <c:pt idx="7">
                  <c:v>199204</c:v>
                </c:pt>
                <c:pt idx="8">
                  <c:v>199205</c:v>
                </c:pt>
                <c:pt idx="9">
                  <c:v>199206</c:v>
                </c:pt>
                <c:pt idx="10">
                  <c:v>199207</c:v>
                </c:pt>
                <c:pt idx="11">
                  <c:v>199208</c:v>
                </c:pt>
                <c:pt idx="12">
                  <c:v>199209</c:v>
                </c:pt>
                <c:pt idx="13">
                  <c:v>199210</c:v>
                </c:pt>
                <c:pt idx="14">
                  <c:v>199211</c:v>
                </c:pt>
                <c:pt idx="15">
                  <c:v>199212</c:v>
                </c:pt>
                <c:pt idx="16">
                  <c:v>199301</c:v>
                </c:pt>
                <c:pt idx="17">
                  <c:v>199302</c:v>
                </c:pt>
                <c:pt idx="18">
                  <c:v>199303</c:v>
                </c:pt>
                <c:pt idx="19">
                  <c:v>199304</c:v>
                </c:pt>
                <c:pt idx="20">
                  <c:v>199305</c:v>
                </c:pt>
                <c:pt idx="21">
                  <c:v>199306</c:v>
                </c:pt>
                <c:pt idx="22">
                  <c:v>199307</c:v>
                </c:pt>
                <c:pt idx="23">
                  <c:v>199308</c:v>
                </c:pt>
                <c:pt idx="24">
                  <c:v>199309</c:v>
                </c:pt>
                <c:pt idx="25">
                  <c:v>199310</c:v>
                </c:pt>
                <c:pt idx="26">
                  <c:v>199311</c:v>
                </c:pt>
                <c:pt idx="27">
                  <c:v>199312</c:v>
                </c:pt>
                <c:pt idx="28">
                  <c:v>199401</c:v>
                </c:pt>
                <c:pt idx="29">
                  <c:v>199402</c:v>
                </c:pt>
                <c:pt idx="30">
                  <c:v>199403</c:v>
                </c:pt>
                <c:pt idx="31">
                  <c:v>199404</c:v>
                </c:pt>
                <c:pt idx="32">
                  <c:v>199405</c:v>
                </c:pt>
                <c:pt idx="33">
                  <c:v>199406</c:v>
                </c:pt>
                <c:pt idx="34">
                  <c:v>199407</c:v>
                </c:pt>
                <c:pt idx="35">
                  <c:v>199408</c:v>
                </c:pt>
                <c:pt idx="36">
                  <c:v>199409</c:v>
                </c:pt>
                <c:pt idx="37">
                  <c:v>199410</c:v>
                </c:pt>
                <c:pt idx="38">
                  <c:v>199411</c:v>
                </c:pt>
                <c:pt idx="39">
                  <c:v>199412</c:v>
                </c:pt>
                <c:pt idx="40">
                  <c:v>199501</c:v>
                </c:pt>
                <c:pt idx="41">
                  <c:v>199502</c:v>
                </c:pt>
                <c:pt idx="42">
                  <c:v>199503</c:v>
                </c:pt>
                <c:pt idx="43">
                  <c:v>199504</c:v>
                </c:pt>
                <c:pt idx="44">
                  <c:v>199505</c:v>
                </c:pt>
                <c:pt idx="45">
                  <c:v>199506</c:v>
                </c:pt>
                <c:pt idx="46">
                  <c:v>199507</c:v>
                </c:pt>
                <c:pt idx="47">
                  <c:v>199508</c:v>
                </c:pt>
                <c:pt idx="48">
                  <c:v>199509</c:v>
                </c:pt>
                <c:pt idx="49">
                  <c:v>199510</c:v>
                </c:pt>
                <c:pt idx="50">
                  <c:v>199511</c:v>
                </c:pt>
                <c:pt idx="51">
                  <c:v>199512</c:v>
                </c:pt>
                <c:pt idx="52">
                  <c:v>199601</c:v>
                </c:pt>
                <c:pt idx="53">
                  <c:v>199602</c:v>
                </c:pt>
                <c:pt idx="54">
                  <c:v>199603</c:v>
                </c:pt>
                <c:pt idx="55">
                  <c:v>199604</c:v>
                </c:pt>
                <c:pt idx="56">
                  <c:v>199605</c:v>
                </c:pt>
                <c:pt idx="57">
                  <c:v>199606</c:v>
                </c:pt>
                <c:pt idx="58">
                  <c:v>199607</c:v>
                </c:pt>
                <c:pt idx="59">
                  <c:v>199608</c:v>
                </c:pt>
                <c:pt idx="60">
                  <c:v>199609</c:v>
                </c:pt>
                <c:pt idx="61">
                  <c:v>199610</c:v>
                </c:pt>
                <c:pt idx="62">
                  <c:v>199611</c:v>
                </c:pt>
                <c:pt idx="63">
                  <c:v>199612</c:v>
                </c:pt>
                <c:pt idx="64">
                  <c:v>199701</c:v>
                </c:pt>
                <c:pt idx="65">
                  <c:v>199702</c:v>
                </c:pt>
                <c:pt idx="66">
                  <c:v>199703</c:v>
                </c:pt>
                <c:pt idx="67">
                  <c:v>199704</c:v>
                </c:pt>
                <c:pt idx="68">
                  <c:v>199705</c:v>
                </c:pt>
                <c:pt idx="69">
                  <c:v>199706</c:v>
                </c:pt>
                <c:pt idx="70">
                  <c:v>199707</c:v>
                </c:pt>
                <c:pt idx="71">
                  <c:v>199708</c:v>
                </c:pt>
                <c:pt idx="72">
                  <c:v>199709</c:v>
                </c:pt>
                <c:pt idx="73">
                  <c:v>199710</c:v>
                </c:pt>
                <c:pt idx="74">
                  <c:v>199711</c:v>
                </c:pt>
                <c:pt idx="75">
                  <c:v>199712</c:v>
                </c:pt>
                <c:pt idx="76">
                  <c:v>199801</c:v>
                </c:pt>
                <c:pt idx="77">
                  <c:v>199802</c:v>
                </c:pt>
                <c:pt idx="78">
                  <c:v>199803</c:v>
                </c:pt>
                <c:pt idx="79">
                  <c:v>199804</c:v>
                </c:pt>
                <c:pt idx="80">
                  <c:v>199805</c:v>
                </c:pt>
                <c:pt idx="81">
                  <c:v>199806</c:v>
                </c:pt>
                <c:pt idx="82">
                  <c:v>199807</c:v>
                </c:pt>
                <c:pt idx="83">
                  <c:v>199808</c:v>
                </c:pt>
                <c:pt idx="84">
                  <c:v>199809</c:v>
                </c:pt>
                <c:pt idx="85">
                  <c:v>199810</c:v>
                </c:pt>
                <c:pt idx="86">
                  <c:v>199811</c:v>
                </c:pt>
                <c:pt idx="87">
                  <c:v>199812</c:v>
                </c:pt>
                <c:pt idx="88">
                  <c:v>199901</c:v>
                </c:pt>
                <c:pt idx="89">
                  <c:v>199902</c:v>
                </c:pt>
                <c:pt idx="90">
                  <c:v>199903</c:v>
                </c:pt>
                <c:pt idx="91">
                  <c:v>199904</c:v>
                </c:pt>
                <c:pt idx="92">
                  <c:v>199905</c:v>
                </c:pt>
                <c:pt idx="93">
                  <c:v>199906</c:v>
                </c:pt>
                <c:pt idx="94">
                  <c:v>199907</c:v>
                </c:pt>
                <c:pt idx="95">
                  <c:v>199908</c:v>
                </c:pt>
                <c:pt idx="96">
                  <c:v>199909</c:v>
                </c:pt>
                <c:pt idx="97">
                  <c:v>199910</c:v>
                </c:pt>
                <c:pt idx="98">
                  <c:v>199911</c:v>
                </c:pt>
                <c:pt idx="99">
                  <c:v>199912</c:v>
                </c:pt>
                <c:pt idx="100">
                  <c:v>200001</c:v>
                </c:pt>
                <c:pt idx="101">
                  <c:v>200002</c:v>
                </c:pt>
                <c:pt idx="102">
                  <c:v>200003</c:v>
                </c:pt>
                <c:pt idx="103">
                  <c:v>200004</c:v>
                </c:pt>
                <c:pt idx="104">
                  <c:v>200005</c:v>
                </c:pt>
                <c:pt idx="105">
                  <c:v>200006</c:v>
                </c:pt>
                <c:pt idx="106">
                  <c:v>200007</c:v>
                </c:pt>
                <c:pt idx="107">
                  <c:v>200008</c:v>
                </c:pt>
                <c:pt idx="108">
                  <c:v>200009</c:v>
                </c:pt>
                <c:pt idx="109">
                  <c:v>200010</c:v>
                </c:pt>
                <c:pt idx="110">
                  <c:v>200011</c:v>
                </c:pt>
                <c:pt idx="111">
                  <c:v>200012</c:v>
                </c:pt>
                <c:pt idx="112">
                  <c:v>200101</c:v>
                </c:pt>
                <c:pt idx="113">
                  <c:v>200102</c:v>
                </c:pt>
                <c:pt idx="114">
                  <c:v>200103</c:v>
                </c:pt>
                <c:pt idx="115">
                  <c:v>200104</c:v>
                </c:pt>
                <c:pt idx="116">
                  <c:v>200105</c:v>
                </c:pt>
                <c:pt idx="117">
                  <c:v>200106</c:v>
                </c:pt>
                <c:pt idx="118">
                  <c:v>200107</c:v>
                </c:pt>
                <c:pt idx="119">
                  <c:v>200108</c:v>
                </c:pt>
                <c:pt idx="120">
                  <c:v>200109</c:v>
                </c:pt>
                <c:pt idx="121">
                  <c:v>200110</c:v>
                </c:pt>
                <c:pt idx="122">
                  <c:v>200111</c:v>
                </c:pt>
                <c:pt idx="123">
                  <c:v>200112</c:v>
                </c:pt>
                <c:pt idx="124">
                  <c:v>200201</c:v>
                </c:pt>
                <c:pt idx="125">
                  <c:v>200202</c:v>
                </c:pt>
                <c:pt idx="126">
                  <c:v>200203</c:v>
                </c:pt>
                <c:pt idx="127">
                  <c:v>200204</c:v>
                </c:pt>
                <c:pt idx="128">
                  <c:v>200205</c:v>
                </c:pt>
                <c:pt idx="129">
                  <c:v>200206</c:v>
                </c:pt>
                <c:pt idx="130">
                  <c:v>200207</c:v>
                </c:pt>
                <c:pt idx="131">
                  <c:v>200208</c:v>
                </c:pt>
                <c:pt idx="132">
                  <c:v>200209</c:v>
                </c:pt>
                <c:pt idx="133">
                  <c:v>200210</c:v>
                </c:pt>
                <c:pt idx="134">
                  <c:v>200211</c:v>
                </c:pt>
                <c:pt idx="135">
                  <c:v>200212</c:v>
                </c:pt>
                <c:pt idx="136">
                  <c:v>200301</c:v>
                </c:pt>
                <c:pt idx="137">
                  <c:v>200302</c:v>
                </c:pt>
                <c:pt idx="138">
                  <c:v>200303</c:v>
                </c:pt>
                <c:pt idx="139">
                  <c:v>200304</c:v>
                </c:pt>
                <c:pt idx="140">
                  <c:v>200305</c:v>
                </c:pt>
                <c:pt idx="141">
                  <c:v>200306</c:v>
                </c:pt>
                <c:pt idx="142">
                  <c:v>200307</c:v>
                </c:pt>
                <c:pt idx="143">
                  <c:v>200308</c:v>
                </c:pt>
                <c:pt idx="144">
                  <c:v>200309</c:v>
                </c:pt>
                <c:pt idx="145">
                  <c:v>200310</c:v>
                </c:pt>
                <c:pt idx="146">
                  <c:v>200311</c:v>
                </c:pt>
                <c:pt idx="147">
                  <c:v>200312</c:v>
                </c:pt>
                <c:pt idx="148">
                  <c:v>200401</c:v>
                </c:pt>
                <c:pt idx="149">
                  <c:v>200402</c:v>
                </c:pt>
                <c:pt idx="150">
                  <c:v>200403</c:v>
                </c:pt>
                <c:pt idx="151">
                  <c:v>200404</c:v>
                </c:pt>
                <c:pt idx="152">
                  <c:v>200405</c:v>
                </c:pt>
                <c:pt idx="153">
                  <c:v>200406</c:v>
                </c:pt>
                <c:pt idx="154">
                  <c:v>200407</c:v>
                </c:pt>
                <c:pt idx="155">
                  <c:v>200408</c:v>
                </c:pt>
                <c:pt idx="156">
                  <c:v>200409</c:v>
                </c:pt>
                <c:pt idx="157">
                  <c:v>200410</c:v>
                </c:pt>
                <c:pt idx="158">
                  <c:v>200411</c:v>
                </c:pt>
                <c:pt idx="159">
                  <c:v>200412</c:v>
                </c:pt>
                <c:pt idx="160">
                  <c:v>200501</c:v>
                </c:pt>
                <c:pt idx="161">
                  <c:v>200502</c:v>
                </c:pt>
                <c:pt idx="162">
                  <c:v>200503</c:v>
                </c:pt>
                <c:pt idx="163">
                  <c:v>200504</c:v>
                </c:pt>
                <c:pt idx="164">
                  <c:v>200505</c:v>
                </c:pt>
                <c:pt idx="165">
                  <c:v>200506</c:v>
                </c:pt>
                <c:pt idx="166">
                  <c:v>200507</c:v>
                </c:pt>
                <c:pt idx="167">
                  <c:v>200508</c:v>
                </c:pt>
                <c:pt idx="168">
                  <c:v>200509</c:v>
                </c:pt>
                <c:pt idx="169">
                  <c:v>200510</c:v>
                </c:pt>
                <c:pt idx="170">
                  <c:v>200511</c:v>
                </c:pt>
                <c:pt idx="171">
                  <c:v>200512</c:v>
                </c:pt>
                <c:pt idx="172">
                  <c:v>200601</c:v>
                </c:pt>
                <c:pt idx="173">
                  <c:v>200602</c:v>
                </c:pt>
                <c:pt idx="174">
                  <c:v>200603</c:v>
                </c:pt>
                <c:pt idx="175">
                  <c:v>200604</c:v>
                </c:pt>
                <c:pt idx="176">
                  <c:v>200605</c:v>
                </c:pt>
                <c:pt idx="177">
                  <c:v>200606</c:v>
                </c:pt>
                <c:pt idx="178">
                  <c:v>200607</c:v>
                </c:pt>
                <c:pt idx="179">
                  <c:v>200608</c:v>
                </c:pt>
                <c:pt idx="180">
                  <c:v>200609</c:v>
                </c:pt>
                <c:pt idx="181">
                  <c:v>200610</c:v>
                </c:pt>
                <c:pt idx="182">
                  <c:v>200611</c:v>
                </c:pt>
                <c:pt idx="183">
                  <c:v>200612</c:v>
                </c:pt>
                <c:pt idx="184">
                  <c:v>200701</c:v>
                </c:pt>
                <c:pt idx="185">
                  <c:v>200702</c:v>
                </c:pt>
                <c:pt idx="186">
                  <c:v>200703</c:v>
                </c:pt>
                <c:pt idx="187">
                  <c:v>200704</c:v>
                </c:pt>
                <c:pt idx="188">
                  <c:v>200705</c:v>
                </c:pt>
                <c:pt idx="189">
                  <c:v>200706</c:v>
                </c:pt>
                <c:pt idx="190">
                  <c:v>200707</c:v>
                </c:pt>
                <c:pt idx="191">
                  <c:v>200708</c:v>
                </c:pt>
                <c:pt idx="192">
                  <c:v>200709</c:v>
                </c:pt>
                <c:pt idx="193">
                  <c:v>200710</c:v>
                </c:pt>
                <c:pt idx="194">
                  <c:v>200711</c:v>
                </c:pt>
                <c:pt idx="195">
                  <c:v>200712</c:v>
                </c:pt>
                <c:pt idx="196">
                  <c:v>200801</c:v>
                </c:pt>
                <c:pt idx="197">
                  <c:v>200802</c:v>
                </c:pt>
                <c:pt idx="198">
                  <c:v>200803</c:v>
                </c:pt>
                <c:pt idx="199">
                  <c:v>200804</c:v>
                </c:pt>
                <c:pt idx="200">
                  <c:v>200805</c:v>
                </c:pt>
                <c:pt idx="201">
                  <c:v>200806</c:v>
                </c:pt>
                <c:pt idx="202">
                  <c:v>200807</c:v>
                </c:pt>
                <c:pt idx="203">
                  <c:v>200808</c:v>
                </c:pt>
                <c:pt idx="204">
                  <c:v>200809</c:v>
                </c:pt>
                <c:pt idx="205">
                  <c:v>200810</c:v>
                </c:pt>
                <c:pt idx="206">
                  <c:v>200811</c:v>
                </c:pt>
                <c:pt idx="207">
                  <c:v>200812</c:v>
                </c:pt>
                <c:pt idx="208">
                  <c:v>200901</c:v>
                </c:pt>
                <c:pt idx="209">
                  <c:v>200902</c:v>
                </c:pt>
                <c:pt idx="210">
                  <c:v>200903</c:v>
                </c:pt>
                <c:pt idx="211">
                  <c:v>200904</c:v>
                </c:pt>
                <c:pt idx="212">
                  <c:v>200905</c:v>
                </c:pt>
                <c:pt idx="213">
                  <c:v>200906</c:v>
                </c:pt>
                <c:pt idx="214">
                  <c:v>200907</c:v>
                </c:pt>
                <c:pt idx="215">
                  <c:v>200908</c:v>
                </c:pt>
              </c:numCache>
            </c:numRef>
          </c:cat>
          <c:val>
            <c:numRef>
              <c:f>Monthly!$H$6:$H$221</c:f>
              <c:numCache>
                <c:formatCode>General</c:formatCode>
                <c:ptCount val="216"/>
                <c:pt idx="0">
                  <c:v>61.8</c:v>
                </c:pt>
                <c:pt idx="1">
                  <c:v>66.3</c:v>
                </c:pt>
                <c:pt idx="2">
                  <c:v>85.8</c:v>
                </c:pt>
                <c:pt idx="3">
                  <c:v>82.6</c:v>
                </c:pt>
                <c:pt idx="4">
                  <c:v>87.8</c:v>
                </c:pt>
                <c:pt idx="5">
                  <c:v>81</c:v>
                </c:pt>
                <c:pt idx="6">
                  <c:v>64</c:v>
                </c:pt>
                <c:pt idx="7">
                  <c:v>72.599999999999994</c:v>
                </c:pt>
                <c:pt idx="8">
                  <c:v>62.4</c:v>
                </c:pt>
                <c:pt idx="9">
                  <c:v>58.5</c:v>
                </c:pt>
                <c:pt idx="10">
                  <c:v>76.599999999999994</c:v>
                </c:pt>
                <c:pt idx="11">
                  <c:v>62.9</c:v>
                </c:pt>
                <c:pt idx="12">
                  <c:v>71.8</c:v>
                </c:pt>
                <c:pt idx="13">
                  <c:v>74.7</c:v>
                </c:pt>
                <c:pt idx="14">
                  <c:v>90</c:v>
                </c:pt>
                <c:pt idx="15">
                  <c:v>84.7</c:v>
                </c:pt>
                <c:pt idx="16">
                  <c:v>86.6</c:v>
                </c:pt>
                <c:pt idx="17">
                  <c:v>74.7</c:v>
                </c:pt>
                <c:pt idx="18">
                  <c:v>73.599999999999994</c:v>
                </c:pt>
                <c:pt idx="19">
                  <c:v>86.3</c:v>
                </c:pt>
                <c:pt idx="20">
                  <c:v>62.2</c:v>
                </c:pt>
                <c:pt idx="21">
                  <c:v>78.3</c:v>
                </c:pt>
                <c:pt idx="22">
                  <c:v>84.6</c:v>
                </c:pt>
                <c:pt idx="23">
                  <c:v>73.599999999999994</c:v>
                </c:pt>
                <c:pt idx="24">
                  <c:v>62.4</c:v>
                </c:pt>
                <c:pt idx="25">
                  <c:v>73.2</c:v>
                </c:pt>
                <c:pt idx="26">
                  <c:v>79.099999999999994</c:v>
                </c:pt>
                <c:pt idx="27">
                  <c:v>84.3</c:v>
                </c:pt>
                <c:pt idx="28">
                  <c:v>86.5</c:v>
                </c:pt>
                <c:pt idx="29">
                  <c:v>82.8</c:v>
                </c:pt>
                <c:pt idx="30">
                  <c:v>62</c:v>
                </c:pt>
                <c:pt idx="31">
                  <c:v>73.3</c:v>
                </c:pt>
                <c:pt idx="32">
                  <c:v>68.400000000000006</c:v>
                </c:pt>
                <c:pt idx="33">
                  <c:v>70.8</c:v>
                </c:pt>
                <c:pt idx="34">
                  <c:v>51</c:v>
                </c:pt>
                <c:pt idx="35">
                  <c:v>60.6</c:v>
                </c:pt>
                <c:pt idx="36">
                  <c:v>61.6</c:v>
                </c:pt>
                <c:pt idx="37">
                  <c:v>79.5</c:v>
                </c:pt>
                <c:pt idx="38">
                  <c:v>91.1</c:v>
                </c:pt>
                <c:pt idx="39">
                  <c:v>85.9</c:v>
                </c:pt>
                <c:pt idx="40">
                  <c:v>74.099999999999994</c:v>
                </c:pt>
                <c:pt idx="41">
                  <c:v>75.2</c:v>
                </c:pt>
                <c:pt idx="42">
                  <c:v>74.3</c:v>
                </c:pt>
                <c:pt idx="43">
                  <c:v>67.900000000000006</c:v>
                </c:pt>
                <c:pt idx="44">
                  <c:v>60.8</c:v>
                </c:pt>
                <c:pt idx="45">
                  <c:v>69.099999999999994</c:v>
                </c:pt>
                <c:pt idx="46">
                  <c:v>68.2</c:v>
                </c:pt>
                <c:pt idx="47">
                  <c:v>73.2</c:v>
                </c:pt>
                <c:pt idx="48">
                  <c:v>57.6</c:v>
                </c:pt>
                <c:pt idx="49">
                  <c:v>83.9</c:v>
                </c:pt>
                <c:pt idx="50">
                  <c:v>84.2</c:v>
                </c:pt>
                <c:pt idx="51">
                  <c:v>86</c:v>
                </c:pt>
                <c:pt idx="52">
                  <c:v>84.8</c:v>
                </c:pt>
                <c:pt idx="53">
                  <c:v>74.599999999999994</c:v>
                </c:pt>
                <c:pt idx="54">
                  <c:v>70.7</c:v>
                </c:pt>
                <c:pt idx="55">
                  <c:v>74.8</c:v>
                </c:pt>
                <c:pt idx="56">
                  <c:v>81.900000000000006</c:v>
                </c:pt>
                <c:pt idx="57">
                  <c:v>68</c:v>
                </c:pt>
                <c:pt idx="58">
                  <c:v>58</c:v>
                </c:pt>
                <c:pt idx="59">
                  <c:v>58</c:v>
                </c:pt>
                <c:pt idx="60">
                  <c:v>79.3</c:v>
                </c:pt>
                <c:pt idx="61">
                  <c:v>81.599999999999994</c:v>
                </c:pt>
                <c:pt idx="62">
                  <c:v>89.7</c:v>
                </c:pt>
                <c:pt idx="63">
                  <c:v>90.7</c:v>
                </c:pt>
                <c:pt idx="64">
                  <c:v>84</c:v>
                </c:pt>
                <c:pt idx="65">
                  <c:v>79.2</c:v>
                </c:pt>
                <c:pt idx="66">
                  <c:v>77.2</c:v>
                </c:pt>
                <c:pt idx="67">
                  <c:v>67.7</c:v>
                </c:pt>
                <c:pt idx="68">
                  <c:v>72.099999999999994</c:v>
                </c:pt>
                <c:pt idx="69">
                  <c:v>78.3</c:v>
                </c:pt>
                <c:pt idx="70">
                  <c:v>73.8</c:v>
                </c:pt>
                <c:pt idx="71">
                  <c:v>70.400000000000006</c:v>
                </c:pt>
                <c:pt idx="72">
                  <c:v>75.599999999999994</c:v>
                </c:pt>
                <c:pt idx="73">
                  <c:v>86.5</c:v>
                </c:pt>
                <c:pt idx="74">
                  <c:v>77.5</c:v>
                </c:pt>
                <c:pt idx="75">
                  <c:v>84.2</c:v>
                </c:pt>
                <c:pt idx="76">
                  <c:v>91.6</c:v>
                </c:pt>
                <c:pt idx="77">
                  <c:v>90.2</c:v>
                </c:pt>
                <c:pt idx="78">
                  <c:v>85.6</c:v>
                </c:pt>
                <c:pt idx="79">
                  <c:v>71.400000000000006</c:v>
                </c:pt>
                <c:pt idx="80">
                  <c:v>74.5</c:v>
                </c:pt>
                <c:pt idx="81">
                  <c:v>82.5</c:v>
                </c:pt>
                <c:pt idx="82">
                  <c:v>65.900000000000006</c:v>
                </c:pt>
                <c:pt idx="83">
                  <c:v>56.4</c:v>
                </c:pt>
                <c:pt idx="84">
                  <c:v>59</c:v>
                </c:pt>
                <c:pt idx="85">
                  <c:v>80.7</c:v>
                </c:pt>
                <c:pt idx="86">
                  <c:v>94.6</c:v>
                </c:pt>
                <c:pt idx="87">
                  <c:v>93.3</c:v>
                </c:pt>
                <c:pt idx="88">
                  <c:v>93.1</c:v>
                </c:pt>
                <c:pt idx="89">
                  <c:v>88.4</c:v>
                </c:pt>
                <c:pt idx="90">
                  <c:v>84.3</c:v>
                </c:pt>
                <c:pt idx="91">
                  <c:v>68.2</c:v>
                </c:pt>
                <c:pt idx="92">
                  <c:v>73.900000000000006</c:v>
                </c:pt>
                <c:pt idx="93">
                  <c:v>76.400000000000006</c:v>
                </c:pt>
                <c:pt idx="94">
                  <c:v>66.599999999999994</c:v>
                </c:pt>
                <c:pt idx="95">
                  <c:v>72.2</c:v>
                </c:pt>
                <c:pt idx="96">
                  <c:v>68.2</c:v>
                </c:pt>
                <c:pt idx="97">
                  <c:v>76.099999999999994</c:v>
                </c:pt>
                <c:pt idx="98">
                  <c:v>88.1</c:v>
                </c:pt>
                <c:pt idx="99">
                  <c:v>82.5</c:v>
                </c:pt>
                <c:pt idx="100">
                  <c:v>87</c:v>
                </c:pt>
                <c:pt idx="101">
                  <c:v>86.5</c:v>
                </c:pt>
                <c:pt idx="102">
                  <c:v>81.8</c:v>
                </c:pt>
                <c:pt idx="103">
                  <c:v>71.099999999999994</c:v>
                </c:pt>
                <c:pt idx="104">
                  <c:v>76.5</c:v>
                </c:pt>
                <c:pt idx="105">
                  <c:v>69.900000000000006</c:v>
                </c:pt>
                <c:pt idx="106">
                  <c:v>69</c:v>
                </c:pt>
                <c:pt idx="107">
                  <c:v>60.6</c:v>
                </c:pt>
                <c:pt idx="108">
                  <c:v>74.3</c:v>
                </c:pt>
                <c:pt idx="109">
                  <c:v>74.099999999999994</c:v>
                </c:pt>
                <c:pt idx="110">
                  <c:v>89.9</c:v>
                </c:pt>
                <c:pt idx="111">
                  <c:v>88.9</c:v>
                </c:pt>
                <c:pt idx="112">
                  <c:v>82.3</c:v>
                </c:pt>
                <c:pt idx="113">
                  <c:v>83.5</c:v>
                </c:pt>
                <c:pt idx="114">
                  <c:v>78.2</c:v>
                </c:pt>
                <c:pt idx="115">
                  <c:v>77.400000000000006</c:v>
                </c:pt>
                <c:pt idx="116">
                  <c:v>66.2</c:v>
                </c:pt>
                <c:pt idx="117">
                  <c:v>76.8</c:v>
                </c:pt>
                <c:pt idx="118">
                  <c:v>68.099999999999994</c:v>
                </c:pt>
                <c:pt idx="119">
                  <c:v>60.5</c:v>
                </c:pt>
                <c:pt idx="120">
                  <c:v>60.1</c:v>
                </c:pt>
                <c:pt idx="121">
                  <c:v>84.1</c:v>
                </c:pt>
                <c:pt idx="122">
                  <c:v>84.1</c:v>
                </c:pt>
                <c:pt idx="123">
                  <c:v>91</c:v>
                </c:pt>
                <c:pt idx="124">
                  <c:v>93.3</c:v>
                </c:pt>
                <c:pt idx="125">
                  <c:v>82.8</c:v>
                </c:pt>
                <c:pt idx="126">
                  <c:v>83.9</c:v>
                </c:pt>
                <c:pt idx="127">
                  <c:v>72.7</c:v>
                </c:pt>
                <c:pt idx="128">
                  <c:v>76.8</c:v>
                </c:pt>
                <c:pt idx="129">
                  <c:v>65</c:v>
                </c:pt>
                <c:pt idx="130">
                  <c:v>59.4</c:v>
                </c:pt>
                <c:pt idx="131">
                  <c:v>63.4</c:v>
                </c:pt>
                <c:pt idx="132">
                  <c:v>70.900000000000006</c:v>
                </c:pt>
                <c:pt idx="133">
                  <c:v>74.400000000000006</c:v>
                </c:pt>
                <c:pt idx="134">
                  <c:v>76.099999999999994</c:v>
                </c:pt>
                <c:pt idx="135">
                  <c:v>93.6</c:v>
                </c:pt>
                <c:pt idx="136">
                  <c:v>88</c:v>
                </c:pt>
                <c:pt idx="137">
                  <c:v>82</c:v>
                </c:pt>
                <c:pt idx="138">
                  <c:v>85.3</c:v>
                </c:pt>
                <c:pt idx="139">
                  <c:v>80</c:v>
                </c:pt>
                <c:pt idx="140">
                  <c:v>75.7</c:v>
                </c:pt>
                <c:pt idx="141">
                  <c:v>67.8</c:v>
                </c:pt>
                <c:pt idx="142">
                  <c:v>48.6</c:v>
                </c:pt>
                <c:pt idx="143">
                  <c:v>51.8</c:v>
                </c:pt>
                <c:pt idx="144">
                  <c:v>66.599999999999994</c:v>
                </c:pt>
                <c:pt idx="145">
                  <c:v>77.900000000000006</c:v>
                </c:pt>
                <c:pt idx="146">
                  <c:v>89.8</c:v>
                </c:pt>
                <c:pt idx="147">
                  <c:v>91</c:v>
                </c:pt>
                <c:pt idx="148">
                  <c:v>92.9</c:v>
                </c:pt>
                <c:pt idx="149">
                  <c:v>87</c:v>
                </c:pt>
                <c:pt idx="150">
                  <c:v>75.599999999999994</c:v>
                </c:pt>
                <c:pt idx="151">
                  <c:v>66.5</c:v>
                </c:pt>
                <c:pt idx="152">
                  <c:v>78.8</c:v>
                </c:pt>
                <c:pt idx="153">
                  <c:v>68.3</c:v>
                </c:pt>
                <c:pt idx="154">
                  <c:v>63.9</c:v>
                </c:pt>
                <c:pt idx="155">
                  <c:v>70.599999999999994</c:v>
                </c:pt>
                <c:pt idx="156">
                  <c:v>84.5</c:v>
                </c:pt>
                <c:pt idx="157">
                  <c:v>82.5</c:v>
                </c:pt>
                <c:pt idx="158">
                  <c:v>90</c:v>
                </c:pt>
                <c:pt idx="159">
                  <c:v>91.8</c:v>
                </c:pt>
                <c:pt idx="160">
                  <c:v>88.8</c:v>
                </c:pt>
                <c:pt idx="161">
                  <c:v>69.7</c:v>
                </c:pt>
                <c:pt idx="162">
                  <c:v>81.8</c:v>
                </c:pt>
                <c:pt idx="163">
                  <c:v>68.400000000000006</c:v>
                </c:pt>
                <c:pt idx="164">
                  <c:v>75.900000000000006</c:v>
                </c:pt>
                <c:pt idx="165">
                  <c:v>84.2</c:v>
                </c:pt>
                <c:pt idx="166">
                  <c:v>67.400000000000006</c:v>
                </c:pt>
                <c:pt idx="167">
                  <c:v>55.9</c:v>
                </c:pt>
                <c:pt idx="168">
                  <c:v>76.900000000000006</c:v>
                </c:pt>
                <c:pt idx="169">
                  <c:v>89.2</c:v>
                </c:pt>
                <c:pt idx="170">
                  <c:v>88.1</c:v>
                </c:pt>
                <c:pt idx="171">
                  <c:v>87</c:v>
                </c:pt>
                <c:pt idx="172">
                  <c:v>95.4</c:v>
                </c:pt>
                <c:pt idx="173">
                  <c:v>83.6</c:v>
                </c:pt>
                <c:pt idx="174">
                  <c:v>85.9</c:v>
                </c:pt>
                <c:pt idx="175">
                  <c:v>77</c:v>
                </c:pt>
                <c:pt idx="176">
                  <c:v>72.099999999999994</c:v>
                </c:pt>
                <c:pt idx="177">
                  <c:v>75.5</c:v>
                </c:pt>
                <c:pt idx="178">
                  <c:v>63.9</c:v>
                </c:pt>
                <c:pt idx="179">
                  <c:v>58.2</c:v>
                </c:pt>
                <c:pt idx="180">
                  <c:v>66.3</c:v>
                </c:pt>
                <c:pt idx="181">
                  <c:v>79</c:v>
                </c:pt>
                <c:pt idx="182">
                  <c:v>94</c:v>
                </c:pt>
                <c:pt idx="183">
                  <c:v>92.4</c:v>
                </c:pt>
                <c:pt idx="184">
                  <c:v>85.8</c:v>
                </c:pt>
                <c:pt idx="185">
                  <c:v>87.2</c:v>
                </c:pt>
                <c:pt idx="186">
                  <c:v>81.400000000000006</c:v>
                </c:pt>
                <c:pt idx="187">
                  <c:v>73.900000000000006</c:v>
                </c:pt>
                <c:pt idx="188">
                  <c:v>66.8</c:v>
                </c:pt>
                <c:pt idx="189">
                  <c:v>76.099999999999994</c:v>
                </c:pt>
                <c:pt idx="190">
                  <c:v>57.9</c:v>
                </c:pt>
                <c:pt idx="191">
                  <c:v>59.5</c:v>
                </c:pt>
                <c:pt idx="192">
                  <c:v>69</c:v>
                </c:pt>
                <c:pt idx="193">
                  <c:v>79.3</c:v>
                </c:pt>
                <c:pt idx="194">
                  <c:v>77.400000000000006</c:v>
                </c:pt>
                <c:pt idx="195">
                  <c:v>87.5</c:v>
                </c:pt>
                <c:pt idx="196">
                  <c:v>81.400000000000006</c:v>
                </c:pt>
                <c:pt idx="197">
                  <c:v>79.099999999999994</c:v>
                </c:pt>
                <c:pt idx="198">
                  <c:v>75.400000000000006</c:v>
                </c:pt>
                <c:pt idx="199">
                  <c:v>71.2</c:v>
                </c:pt>
                <c:pt idx="200">
                  <c:v>71.400000000000006</c:v>
                </c:pt>
                <c:pt idx="201">
                  <c:v>69</c:v>
                </c:pt>
                <c:pt idx="202">
                  <c:v>54.7</c:v>
                </c:pt>
                <c:pt idx="203">
                  <c:v>62.6</c:v>
                </c:pt>
                <c:pt idx="204">
                  <c:v>55.1</c:v>
                </c:pt>
                <c:pt idx="205">
                  <c:v>65.7</c:v>
                </c:pt>
                <c:pt idx="206">
                  <c:v>79.400000000000006</c:v>
                </c:pt>
                <c:pt idx="207">
                  <c:v>82.5</c:v>
                </c:pt>
                <c:pt idx="208">
                  <c:v>72.099999999999994</c:v>
                </c:pt>
                <c:pt idx="209">
                  <c:v>73.7</c:v>
                </c:pt>
                <c:pt idx="210">
                  <c:v>76.900000000000006</c:v>
                </c:pt>
                <c:pt idx="211">
                  <c:v>64</c:v>
                </c:pt>
                <c:pt idx="212">
                  <c:v>61.5</c:v>
                </c:pt>
                <c:pt idx="213">
                  <c:v>63.6</c:v>
                </c:pt>
                <c:pt idx="214">
                  <c:v>56.3</c:v>
                </c:pt>
                <c:pt idx="215">
                  <c:v>59.3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76174592"/>
        <c:axId val="176176128"/>
      </c:lineChart>
      <c:catAx>
        <c:axId val="176174592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176176128"/>
        <c:crosses val="autoZero"/>
        <c:auto val="1"/>
        <c:lblAlgn val="ctr"/>
        <c:lblOffset val="100"/>
        <c:tickMarkSkip val="7"/>
        <c:noMultiLvlLbl val="0"/>
      </c:catAx>
      <c:valAx>
        <c:axId val="176176128"/>
        <c:scaling>
          <c:orientation val="minMax"/>
          <c:max val="100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 sz="1400"/>
                </a:pPr>
                <a:r>
                  <a:rPr lang="en-CA" sz="1400"/>
                  <a:t>Relative</a:t>
                </a:r>
                <a:r>
                  <a:rPr lang="en-CA" sz="1400" baseline="0"/>
                  <a:t> h</a:t>
                </a:r>
                <a:r>
                  <a:rPr lang="en-CA" sz="1400"/>
                  <a:t>umidity (%)</a:t>
                </a:r>
              </a:p>
            </c:rich>
          </c:tx>
          <c:overlay val="0"/>
        </c:title>
        <c:numFmt formatCode="General" sourceLinked="1"/>
        <c:majorTickMark val="in"/>
        <c:minorTickMark val="none"/>
        <c:tickLblPos val="nextTo"/>
        <c:txPr>
          <a:bodyPr/>
          <a:lstStyle/>
          <a:p>
            <a:pPr>
              <a:defRPr sz="1200"/>
            </a:pPr>
            <a:endParaRPr lang="en-US"/>
          </a:p>
        </c:txPr>
        <c:crossAx val="176174592"/>
        <c:crosses val="autoZero"/>
        <c:crossBetween val="between"/>
      </c:valAx>
      <c:spPr>
        <a:ln>
          <a:solidFill>
            <a:schemeClr val="tx1"/>
          </a:solidFill>
        </a:ln>
      </c:spPr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/>
              <a:t>Monthly average RHmin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Rhmin</c:v>
          </c:tx>
          <c:marker>
            <c:symbol val="none"/>
          </c:marker>
          <c:cat>
            <c:numRef>
              <c:f>Monthly!$A$6:$A$221</c:f>
              <c:numCache>
                <c:formatCode>General</c:formatCode>
                <c:ptCount val="216"/>
                <c:pt idx="0">
                  <c:v>199109</c:v>
                </c:pt>
                <c:pt idx="1">
                  <c:v>199110</c:v>
                </c:pt>
                <c:pt idx="2">
                  <c:v>199111</c:v>
                </c:pt>
                <c:pt idx="3">
                  <c:v>199112</c:v>
                </c:pt>
                <c:pt idx="4">
                  <c:v>199201</c:v>
                </c:pt>
                <c:pt idx="5">
                  <c:v>199202</c:v>
                </c:pt>
                <c:pt idx="6">
                  <c:v>199203</c:v>
                </c:pt>
                <c:pt idx="7">
                  <c:v>199204</c:v>
                </c:pt>
                <c:pt idx="8">
                  <c:v>199205</c:v>
                </c:pt>
                <c:pt idx="9">
                  <c:v>199206</c:v>
                </c:pt>
                <c:pt idx="10">
                  <c:v>199207</c:v>
                </c:pt>
                <c:pt idx="11">
                  <c:v>199208</c:v>
                </c:pt>
                <c:pt idx="12">
                  <c:v>199209</c:v>
                </c:pt>
                <c:pt idx="13">
                  <c:v>199210</c:v>
                </c:pt>
                <c:pt idx="14">
                  <c:v>199211</c:v>
                </c:pt>
                <c:pt idx="15">
                  <c:v>199212</c:v>
                </c:pt>
                <c:pt idx="16">
                  <c:v>199301</c:v>
                </c:pt>
                <c:pt idx="17">
                  <c:v>199302</c:v>
                </c:pt>
                <c:pt idx="18">
                  <c:v>199303</c:v>
                </c:pt>
                <c:pt idx="19">
                  <c:v>199304</c:v>
                </c:pt>
                <c:pt idx="20">
                  <c:v>199305</c:v>
                </c:pt>
                <c:pt idx="21">
                  <c:v>199306</c:v>
                </c:pt>
                <c:pt idx="22">
                  <c:v>199307</c:v>
                </c:pt>
                <c:pt idx="23">
                  <c:v>199308</c:v>
                </c:pt>
                <c:pt idx="24">
                  <c:v>199309</c:v>
                </c:pt>
                <c:pt idx="25">
                  <c:v>199310</c:v>
                </c:pt>
                <c:pt idx="26">
                  <c:v>199311</c:v>
                </c:pt>
                <c:pt idx="27">
                  <c:v>199312</c:v>
                </c:pt>
                <c:pt idx="28">
                  <c:v>199401</c:v>
                </c:pt>
                <c:pt idx="29">
                  <c:v>199402</c:v>
                </c:pt>
                <c:pt idx="30">
                  <c:v>199403</c:v>
                </c:pt>
                <c:pt idx="31">
                  <c:v>199404</c:v>
                </c:pt>
                <c:pt idx="32">
                  <c:v>199405</c:v>
                </c:pt>
                <c:pt idx="33">
                  <c:v>199406</c:v>
                </c:pt>
                <c:pt idx="34">
                  <c:v>199407</c:v>
                </c:pt>
                <c:pt idx="35">
                  <c:v>199408</c:v>
                </c:pt>
                <c:pt idx="36">
                  <c:v>199409</c:v>
                </c:pt>
                <c:pt idx="37">
                  <c:v>199410</c:v>
                </c:pt>
                <c:pt idx="38">
                  <c:v>199411</c:v>
                </c:pt>
                <c:pt idx="39">
                  <c:v>199412</c:v>
                </c:pt>
                <c:pt idx="40">
                  <c:v>199501</c:v>
                </c:pt>
                <c:pt idx="41">
                  <c:v>199502</c:v>
                </c:pt>
                <c:pt idx="42">
                  <c:v>199503</c:v>
                </c:pt>
                <c:pt idx="43">
                  <c:v>199504</c:v>
                </c:pt>
                <c:pt idx="44">
                  <c:v>199505</c:v>
                </c:pt>
                <c:pt idx="45">
                  <c:v>199506</c:v>
                </c:pt>
                <c:pt idx="46">
                  <c:v>199507</c:v>
                </c:pt>
                <c:pt idx="47">
                  <c:v>199508</c:v>
                </c:pt>
                <c:pt idx="48">
                  <c:v>199509</c:v>
                </c:pt>
                <c:pt idx="49">
                  <c:v>199510</c:v>
                </c:pt>
                <c:pt idx="50">
                  <c:v>199511</c:v>
                </c:pt>
                <c:pt idx="51">
                  <c:v>199512</c:v>
                </c:pt>
                <c:pt idx="52">
                  <c:v>199601</c:v>
                </c:pt>
                <c:pt idx="53">
                  <c:v>199602</c:v>
                </c:pt>
                <c:pt idx="54">
                  <c:v>199603</c:v>
                </c:pt>
                <c:pt idx="55">
                  <c:v>199604</c:v>
                </c:pt>
                <c:pt idx="56">
                  <c:v>199605</c:v>
                </c:pt>
                <c:pt idx="57">
                  <c:v>199606</c:v>
                </c:pt>
                <c:pt idx="58">
                  <c:v>199607</c:v>
                </c:pt>
                <c:pt idx="59">
                  <c:v>199608</c:v>
                </c:pt>
                <c:pt idx="60">
                  <c:v>199609</c:v>
                </c:pt>
                <c:pt idx="61">
                  <c:v>199610</c:v>
                </c:pt>
                <c:pt idx="62">
                  <c:v>199611</c:v>
                </c:pt>
                <c:pt idx="63">
                  <c:v>199612</c:v>
                </c:pt>
                <c:pt idx="64">
                  <c:v>199701</c:v>
                </c:pt>
                <c:pt idx="65">
                  <c:v>199702</c:v>
                </c:pt>
                <c:pt idx="66">
                  <c:v>199703</c:v>
                </c:pt>
                <c:pt idx="67">
                  <c:v>199704</c:v>
                </c:pt>
                <c:pt idx="68">
                  <c:v>199705</c:v>
                </c:pt>
                <c:pt idx="69">
                  <c:v>199706</c:v>
                </c:pt>
                <c:pt idx="70">
                  <c:v>199707</c:v>
                </c:pt>
                <c:pt idx="71">
                  <c:v>199708</c:v>
                </c:pt>
                <c:pt idx="72">
                  <c:v>199709</c:v>
                </c:pt>
                <c:pt idx="73">
                  <c:v>199710</c:v>
                </c:pt>
                <c:pt idx="74">
                  <c:v>199711</c:v>
                </c:pt>
                <c:pt idx="75">
                  <c:v>199712</c:v>
                </c:pt>
                <c:pt idx="76">
                  <c:v>199801</c:v>
                </c:pt>
                <c:pt idx="77">
                  <c:v>199802</c:v>
                </c:pt>
                <c:pt idx="78">
                  <c:v>199803</c:v>
                </c:pt>
                <c:pt idx="79">
                  <c:v>199804</c:v>
                </c:pt>
                <c:pt idx="80">
                  <c:v>199805</c:v>
                </c:pt>
                <c:pt idx="81">
                  <c:v>199806</c:v>
                </c:pt>
                <c:pt idx="82">
                  <c:v>199807</c:v>
                </c:pt>
                <c:pt idx="83">
                  <c:v>199808</c:v>
                </c:pt>
                <c:pt idx="84">
                  <c:v>199809</c:v>
                </c:pt>
                <c:pt idx="85">
                  <c:v>199810</c:v>
                </c:pt>
                <c:pt idx="86">
                  <c:v>199811</c:v>
                </c:pt>
                <c:pt idx="87">
                  <c:v>199812</c:v>
                </c:pt>
                <c:pt idx="88">
                  <c:v>199901</c:v>
                </c:pt>
                <c:pt idx="89">
                  <c:v>199902</c:v>
                </c:pt>
                <c:pt idx="90">
                  <c:v>199903</c:v>
                </c:pt>
                <c:pt idx="91">
                  <c:v>199904</c:v>
                </c:pt>
                <c:pt idx="92">
                  <c:v>199905</c:v>
                </c:pt>
                <c:pt idx="93">
                  <c:v>199906</c:v>
                </c:pt>
                <c:pt idx="94">
                  <c:v>199907</c:v>
                </c:pt>
                <c:pt idx="95">
                  <c:v>199908</c:v>
                </c:pt>
                <c:pt idx="96">
                  <c:v>199909</c:v>
                </c:pt>
                <c:pt idx="97">
                  <c:v>199910</c:v>
                </c:pt>
                <c:pt idx="98">
                  <c:v>199911</c:v>
                </c:pt>
                <c:pt idx="99">
                  <c:v>199912</c:v>
                </c:pt>
                <c:pt idx="100">
                  <c:v>200001</c:v>
                </c:pt>
                <c:pt idx="101">
                  <c:v>200002</c:v>
                </c:pt>
                <c:pt idx="102">
                  <c:v>200003</c:v>
                </c:pt>
                <c:pt idx="103">
                  <c:v>200004</c:v>
                </c:pt>
                <c:pt idx="104">
                  <c:v>200005</c:v>
                </c:pt>
                <c:pt idx="105">
                  <c:v>200006</c:v>
                </c:pt>
                <c:pt idx="106">
                  <c:v>200007</c:v>
                </c:pt>
                <c:pt idx="107">
                  <c:v>200008</c:v>
                </c:pt>
                <c:pt idx="108">
                  <c:v>200009</c:v>
                </c:pt>
                <c:pt idx="109">
                  <c:v>200010</c:v>
                </c:pt>
                <c:pt idx="110">
                  <c:v>200011</c:v>
                </c:pt>
                <c:pt idx="111">
                  <c:v>200012</c:v>
                </c:pt>
                <c:pt idx="112">
                  <c:v>200101</c:v>
                </c:pt>
                <c:pt idx="113">
                  <c:v>200102</c:v>
                </c:pt>
                <c:pt idx="114">
                  <c:v>200103</c:v>
                </c:pt>
                <c:pt idx="115">
                  <c:v>200104</c:v>
                </c:pt>
                <c:pt idx="116">
                  <c:v>200105</c:v>
                </c:pt>
                <c:pt idx="117">
                  <c:v>200106</c:v>
                </c:pt>
                <c:pt idx="118">
                  <c:v>200107</c:v>
                </c:pt>
                <c:pt idx="119">
                  <c:v>200108</c:v>
                </c:pt>
                <c:pt idx="120">
                  <c:v>200109</c:v>
                </c:pt>
                <c:pt idx="121">
                  <c:v>200110</c:v>
                </c:pt>
                <c:pt idx="122">
                  <c:v>200111</c:v>
                </c:pt>
                <c:pt idx="123">
                  <c:v>200112</c:v>
                </c:pt>
                <c:pt idx="124">
                  <c:v>200201</c:v>
                </c:pt>
                <c:pt idx="125">
                  <c:v>200202</c:v>
                </c:pt>
                <c:pt idx="126">
                  <c:v>200203</c:v>
                </c:pt>
                <c:pt idx="127">
                  <c:v>200204</c:v>
                </c:pt>
                <c:pt idx="128">
                  <c:v>200205</c:v>
                </c:pt>
                <c:pt idx="129">
                  <c:v>200206</c:v>
                </c:pt>
                <c:pt idx="130">
                  <c:v>200207</c:v>
                </c:pt>
                <c:pt idx="131">
                  <c:v>200208</c:v>
                </c:pt>
                <c:pt idx="132">
                  <c:v>200209</c:v>
                </c:pt>
                <c:pt idx="133">
                  <c:v>200210</c:v>
                </c:pt>
                <c:pt idx="134">
                  <c:v>200211</c:v>
                </c:pt>
                <c:pt idx="135">
                  <c:v>200212</c:v>
                </c:pt>
                <c:pt idx="136">
                  <c:v>200301</c:v>
                </c:pt>
                <c:pt idx="137">
                  <c:v>200302</c:v>
                </c:pt>
                <c:pt idx="138">
                  <c:v>200303</c:v>
                </c:pt>
                <c:pt idx="139">
                  <c:v>200304</c:v>
                </c:pt>
                <c:pt idx="140">
                  <c:v>200305</c:v>
                </c:pt>
                <c:pt idx="141">
                  <c:v>200306</c:v>
                </c:pt>
                <c:pt idx="142">
                  <c:v>200307</c:v>
                </c:pt>
                <c:pt idx="143">
                  <c:v>200308</c:v>
                </c:pt>
                <c:pt idx="144">
                  <c:v>200309</c:v>
                </c:pt>
                <c:pt idx="145">
                  <c:v>200310</c:v>
                </c:pt>
                <c:pt idx="146">
                  <c:v>200311</c:v>
                </c:pt>
                <c:pt idx="147">
                  <c:v>200312</c:v>
                </c:pt>
                <c:pt idx="148">
                  <c:v>200401</c:v>
                </c:pt>
                <c:pt idx="149">
                  <c:v>200402</c:v>
                </c:pt>
                <c:pt idx="150">
                  <c:v>200403</c:v>
                </c:pt>
                <c:pt idx="151">
                  <c:v>200404</c:v>
                </c:pt>
                <c:pt idx="152">
                  <c:v>200405</c:v>
                </c:pt>
                <c:pt idx="153">
                  <c:v>200406</c:v>
                </c:pt>
                <c:pt idx="154">
                  <c:v>200407</c:v>
                </c:pt>
                <c:pt idx="155">
                  <c:v>200408</c:v>
                </c:pt>
                <c:pt idx="156">
                  <c:v>200409</c:v>
                </c:pt>
                <c:pt idx="157">
                  <c:v>200410</c:v>
                </c:pt>
                <c:pt idx="158">
                  <c:v>200411</c:v>
                </c:pt>
                <c:pt idx="159">
                  <c:v>200412</c:v>
                </c:pt>
                <c:pt idx="160">
                  <c:v>200501</c:v>
                </c:pt>
                <c:pt idx="161">
                  <c:v>200502</c:v>
                </c:pt>
                <c:pt idx="162">
                  <c:v>200503</c:v>
                </c:pt>
                <c:pt idx="163">
                  <c:v>200504</c:v>
                </c:pt>
                <c:pt idx="164">
                  <c:v>200505</c:v>
                </c:pt>
                <c:pt idx="165">
                  <c:v>200506</c:v>
                </c:pt>
                <c:pt idx="166">
                  <c:v>200507</c:v>
                </c:pt>
                <c:pt idx="167">
                  <c:v>200508</c:v>
                </c:pt>
                <c:pt idx="168">
                  <c:v>200509</c:v>
                </c:pt>
                <c:pt idx="169">
                  <c:v>200510</c:v>
                </c:pt>
                <c:pt idx="170">
                  <c:v>200511</c:v>
                </c:pt>
                <c:pt idx="171">
                  <c:v>200512</c:v>
                </c:pt>
                <c:pt idx="172">
                  <c:v>200601</c:v>
                </c:pt>
                <c:pt idx="173">
                  <c:v>200602</c:v>
                </c:pt>
                <c:pt idx="174">
                  <c:v>200603</c:v>
                </c:pt>
                <c:pt idx="175">
                  <c:v>200604</c:v>
                </c:pt>
                <c:pt idx="176">
                  <c:v>200605</c:v>
                </c:pt>
                <c:pt idx="177">
                  <c:v>200606</c:v>
                </c:pt>
                <c:pt idx="178">
                  <c:v>200607</c:v>
                </c:pt>
                <c:pt idx="179">
                  <c:v>200608</c:v>
                </c:pt>
                <c:pt idx="180">
                  <c:v>200609</c:v>
                </c:pt>
                <c:pt idx="181">
                  <c:v>200610</c:v>
                </c:pt>
                <c:pt idx="182">
                  <c:v>200611</c:v>
                </c:pt>
                <c:pt idx="183">
                  <c:v>200612</c:v>
                </c:pt>
                <c:pt idx="184">
                  <c:v>200701</c:v>
                </c:pt>
                <c:pt idx="185">
                  <c:v>200702</c:v>
                </c:pt>
                <c:pt idx="186">
                  <c:v>200703</c:v>
                </c:pt>
                <c:pt idx="187">
                  <c:v>200704</c:v>
                </c:pt>
                <c:pt idx="188">
                  <c:v>200705</c:v>
                </c:pt>
                <c:pt idx="189">
                  <c:v>200706</c:v>
                </c:pt>
                <c:pt idx="190">
                  <c:v>200707</c:v>
                </c:pt>
                <c:pt idx="191">
                  <c:v>200708</c:v>
                </c:pt>
                <c:pt idx="192">
                  <c:v>200709</c:v>
                </c:pt>
                <c:pt idx="193">
                  <c:v>200710</c:v>
                </c:pt>
                <c:pt idx="194">
                  <c:v>200711</c:v>
                </c:pt>
                <c:pt idx="195">
                  <c:v>200712</c:v>
                </c:pt>
                <c:pt idx="196">
                  <c:v>200801</c:v>
                </c:pt>
                <c:pt idx="197">
                  <c:v>200802</c:v>
                </c:pt>
                <c:pt idx="198">
                  <c:v>200803</c:v>
                </c:pt>
                <c:pt idx="199">
                  <c:v>200804</c:v>
                </c:pt>
                <c:pt idx="200">
                  <c:v>200805</c:v>
                </c:pt>
                <c:pt idx="201">
                  <c:v>200806</c:v>
                </c:pt>
                <c:pt idx="202">
                  <c:v>200807</c:v>
                </c:pt>
                <c:pt idx="203">
                  <c:v>200808</c:v>
                </c:pt>
                <c:pt idx="204">
                  <c:v>200809</c:v>
                </c:pt>
                <c:pt idx="205">
                  <c:v>200810</c:v>
                </c:pt>
                <c:pt idx="206">
                  <c:v>200811</c:v>
                </c:pt>
                <c:pt idx="207">
                  <c:v>200812</c:v>
                </c:pt>
                <c:pt idx="208">
                  <c:v>200901</c:v>
                </c:pt>
                <c:pt idx="209">
                  <c:v>200902</c:v>
                </c:pt>
                <c:pt idx="210">
                  <c:v>200903</c:v>
                </c:pt>
                <c:pt idx="211">
                  <c:v>200904</c:v>
                </c:pt>
                <c:pt idx="212">
                  <c:v>200905</c:v>
                </c:pt>
                <c:pt idx="213">
                  <c:v>200906</c:v>
                </c:pt>
                <c:pt idx="214">
                  <c:v>200907</c:v>
                </c:pt>
                <c:pt idx="215">
                  <c:v>200908</c:v>
                </c:pt>
              </c:numCache>
            </c:numRef>
          </c:cat>
          <c:val>
            <c:numRef>
              <c:f>Monthly!$I$6:$I$221</c:f>
              <c:numCache>
                <c:formatCode>General</c:formatCode>
                <c:ptCount val="216"/>
                <c:pt idx="0">
                  <c:v>42.4</c:v>
                </c:pt>
                <c:pt idx="1">
                  <c:v>51.4</c:v>
                </c:pt>
                <c:pt idx="2">
                  <c:v>73.400000000000006</c:v>
                </c:pt>
                <c:pt idx="3">
                  <c:v>71.7</c:v>
                </c:pt>
                <c:pt idx="4">
                  <c:v>74.7</c:v>
                </c:pt>
                <c:pt idx="5">
                  <c:v>65.8</c:v>
                </c:pt>
                <c:pt idx="6">
                  <c:v>43</c:v>
                </c:pt>
                <c:pt idx="7">
                  <c:v>53</c:v>
                </c:pt>
                <c:pt idx="8">
                  <c:v>40.6</c:v>
                </c:pt>
                <c:pt idx="9">
                  <c:v>38.9</c:v>
                </c:pt>
                <c:pt idx="10">
                  <c:v>47.5</c:v>
                </c:pt>
                <c:pt idx="11">
                  <c:v>35.5</c:v>
                </c:pt>
                <c:pt idx="12">
                  <c:v>50.6</c:v>
                </c:pt>
                <c:pt idx="13">
                  <c:v>57.1</c:v>
                </c:pt>
                <c:pt idx="14">
                  <c:v>75.400000000000006</c:v>
                </c:pt>
                <c:pt idx="15">
                  <c:v>72.8</c:v>
                </c:pt>
                <c:pt idx="16">
                  <c:v>72.3</c:v>
                </c:pt>
                <c:pt idx="17">
                  <c:v>57.8</c:v>
                </c:pt>
                <c:pt idx="18">
                  <c:v>51.2</c:v>
                </c:pt>
                <c:pt idx="19">
                  <c:v>63.5</c:v>
                </c:pt>
                <c:pt idx="20">
                  <c:v>39.9</c:v>
                </c:pt>
                <c:pt idx="21">
                  <c:v>55</c:v>
                </c:pt>
                <c:pt idx="22">
                  <c:v>62</c:v>
                </c:pt>
                <c:pt idx="23">
                  <c:v>50</c:v>
                </c:pt>
                <c:pt idx="24">
                  <c:v>39.4</c:v>
                </c:pt>
                <c:pt idx="25">
                  <c:v>51.5</c:v>
                </c:pt>
                <c:pt idx="26">
                  <c:v>58.2</c:v>
                </c:pt>
                <c:pt idx="27">
                  <c:v>67.8</c:v>
                </c:pt>
                <c:pt idx="28">
                  <c:v>70.7</c:v>
                </c:pt>
                <c:pt idx="29">
                  <c:v>64.599999999999994</c:v>
                </c:pt>
                <c:pt idx="30">
                  <c:v>37.6</c:v>
                </c:pt>
                <c:pt idx="31">
                  <c:v>45.4</c:v>
                </c:pt>
                <c:pt idx="32">
                  <c:v>40.5</c:v>
                </c:pt>
                <c:pt idx="33">
                  <c:v>42.4</c:v>
                </c:pt>
                <c:pt idx="34">
                  <c:v>29.1</c:v>
                </c:pt>
                <c:pt idx="35">
                  <c:v>32.9</c:v>
                </c:pt>
                <c:pt idx="36">
                  <c:v>35.4</c:v>
                </c:pt>
                <c:pt idx="37">
                  <c:v>56.7</c:v>
                </c:pt>
                <c:pt idx="38">
                  <c:v>80</c:v>
                </c:pt>
                <c:pt idx="39">
                  <c:v>69.400000000000006</c:v>
                </c:pt>
                <c:pt idx="40">
                  <c:v>56.6</c:v>
                </c:pt>
                <c:pt idx="41">
                  <c:v>49.9</c:v>
                </c:pt>
                <c:pt idx="42">
                  <c:v>53.1</c:v>
                </c:pt>
                <c:pt idx="43">
                  <c:v>40.4</c:v>
                </c:pt>
                <c:pt idx="44">
                  <c:v>34.5</c:v>
                </c:pt>
                <c:pt idx="45">
                  <c:v>43.7</c:v>
                </c:pt>
                <c:pt idx="46">
                  <c:v>40.299999999999997</c:v>
                </c:pt>
                <c:pt idx="47">
                  <c:v>44.4</c:v>
                </c:pt>
                <c:pt idx="48">
                  <c:v>33.799999999999997</c:v>
                </c:pt>
                <c:pt idx="49">
                  <c:v>63</c:v>
                </c:pt>
                <c:pt idx="50">
                  <c:v>66.900000000000006</c:v>
                </c:pt>
                <c:pt idx="51">
                  <c:v>71.2</c:v>
                </c:pt>
                <c:pt idx="52">
                  <c:v>70.3</c:v>
                </c:pt>
                <c:pt idx="53">
                  <c:v>51.6</c:v>
                </c:pt>
                <c:pt idx="54">
                  <c:v>47</c:v>
                </c:pt>
                <c:pt idx="55">
                  <c:v>46.6</c:v>
                </c:pt>
                <c:pt idx="56">
                  <c:v>53.1</c:v>
                </c:pt>
                <c:pt idx="57">
                  <c:v>39.799999999999997</c:v>
                </c:pt>
                <c:pt idx="58">
                  <c:v>33.799999999999997</c:v>
                </c:pt>
                <c:pt idx="59">
                  <c:v>35.700000000000003</c:v>
                </c:pt>
                <c:pt idx="60">
                  <c:v>53.8</c:v>
                </c:pt>
                <c:pt idx="61">
                  <c:v>60.3</c:v>
                </c:pt>
                <c:pt idx="62">
                  <c:v>79.7</c:v>
                </c:pt>
                <c:pt idx="63">
                  <c:v>82</c:v>
                </c:pt>
                <c:pt idx="64">
                  <c:v>67</c:v>
                </c:pt>
                <c:pt idx="65">
                  <c:v>54.9</c:v>
                </c:pt>
                <c:pt idx="66">
                  <c:v>52.8</c:v>
                </c:pt>
                <c:pt idx="67">
                  <c:v>42.1</c:v>
                </c:pt>
                <c:pt idx="68">
                  <c:v>47.8</c:v>
                </c:pt>
                <c:pt idx="69">
                  <c:v>49.1</c:v>
                </c:pt>
                <c:pt idx="70">
                  <c:v>46</c:v>
                </c:pt>
                <c:pt idx="71">
                  <c:v>41.9</c:v>
                </c:pt>
                <c:pt idx="72">
                  <c:v>51.5</c:v>
                </c:pt>
                <c:pt idx="73">
                  <c:v>67.5</c:v>
                </c:pt>
                <c:pt idx="74">
                  <c:v>62.1</c:v>
                </c:pt>
                <c:pt idx="75">
                  <c:v>65.2</c:v>
                </c:pt>
                <c:pt idx="76">
                  <c:v>78.400000000000006</c:v>
                </c:pt>
                <c:pt idx="77">
                  <c:v>69.900000000000006</c:v>
                </c:pt>
                <c:pt idx="78">
                  <c:v>64.400000000000006</c:v>
                </c:pt>
                <c:pt idx="79">
                  <c:v>43.2</c:v>
                </c:pt>
                <c:pt idx="80">
                  <c:v>46.9</c:v>
                </c:pt>
                <c:pt idx="81">
                  <c:v>52.9</c:v>
                </c:pt>
                <c:pt idx="82">
                  <c:v>37.5</c:v>
                </c:pt>
                <c:pt idx="83">
                  <c:v>29.4</c:v>
                </c:pt>
                <c:pt idx="84">
                  <c:v>32.5</c:v>
                </c:pt>
                <c:pt idx="85">
                  <c:v>57.6</c:v>
                </c:pt>
                <c:pt idx="86">
                  <c:v>81.900000000000006</c:v>
                </c:pt>
                <c:pt idx="87">
                  <c:v>86.2</c:v>
                </c:pt>
                <c:pt idx="88">
                  <c:v>81</c:v>
                </c:pt>
                <c:pt idx="89">
                  <c:v>70.5</c:v>
                </c:pt>
                <c:pt idx="90">
                  <c:v>62.4</c:v>
                </c:pt>
                <c:pt idx="91">
                  <c:v>39.5</c:v>
                </c:pt>
                <c:pt idx="92">
                  <c:v>46.6</c:v>
                </c:pt>
                <c:pt idx="93">
                  <c:v>47.4</c:v>
                </c:pt>
                <c:pt idx="94">
                  <c:v>38.200000000000003</c:v>
                </c:pt>
                <c:pt idx="95">
                  <c:v>46.9</c:v>
                </c:pt>
                <c:pt idx="96">
                  <c:v>43.3</c:v>
                </c:pt>
                <c:pt idx="97">
                  <c:v>53.4</c:v>
                </c:pt>
                <c:pt idx="98">
                  <c:v>71.8</c:v>
                </c:pt>
                <c:pt idx="99">
                  <c:v>66.5</c:v>
                </c:pt>
                <c:pt idx="100">
                  <c:v>68.400000000000006</c:v>
                </c:pt>
                <c:pt idx="101">
                  <c:v>68.7</c:v>
                </c:pt>
                <c:pt idx="102">
                  <c:v>56.1</c:v>
                </c:pt>
                <c:pt idx="103">
                  <c:v>42.4</c:v>
                </c:pt>
                <c:pt idx="104">
                  <c:v>48.2</c:v>
                </c:pt>
                <c:pt idx="105">
                  <c:v>43.2</c:v>
                </c:pt>
                <c:pt idx="106">
                  <c:v>40.6</c:v>
                </c:pt>
                <c:pt idx="107">
                  <c:v>34.5</c:v>
                </c:pt>
                <c:pt idx="108">
                  <c:v>50.5</c:v>
                </c:pt>
                <c:pt idx="109">
                  <c:v>51.2</c:v>
                </c:pt>
                <c:pt idx="110">
                  <c:v>74.2</c:v>
                </c:pt>
                <c:pt idx="111">
                  <c:v>71.099999999999994</c:v>
                </c:pt>
                <c:pt idx="112">
                  <c:v>59.9</c:v>
                </c:pt>
                <c:pt idx="113">
                  <c:v>58.5</c:v>
                </c:pt>
                <c:pt idx="114">
                  <c:v>50.9</c:v>
                </c:pt>
                <c:pt idx="115">
                  <c:v>52.7</c:v>
                </c:pt>
                <c:pt idx="116">
                  <c:v>37</c:v>
                </c:pt>
                <c:pt idx="117">
                  <c:v>48.3</c:v>
                </c:pt>
                <c:pt idx="118">
                  <c:v>41.6</c:v>
                </c:pt>
                <c:pt idx="119">
                  <c:v>35.700000000000003</c:v>
                </c:pt>
                <c:pt idx="120">
                  <c:v>37.1</c:v>
                </c:pt>
                <c:pt idx="121">
                  <c:v>66.599999999999994</c:v>
                </c:pt>
                <c:pt idx="122">
                  <c:v>67.599999999999994</c:v>
                </c:pt>
                <c:pt idx="123">
                  <c:v>79.3</c:v>
                </c:pt>
                <c:pt idx="124">
                  <c:v>82.7</c:v>
                </c:pt>
                <c:pt idx="125">
                  <c:v>60.4</c:v>
                </c:pt>
                <c:pt idx="126">
                  <c:v>64.3</c:v>
                </c:pt>
                <c:pt idx="127">
                  <c:v>43.6</c:v>
                </c:pt>
                <c:pt idx="128">
                  <c:v>50.7</c:v>
                </c:pt>
                <c:pt idx="129">
                  <c:v>37.700000000000003</c:v>
                </c:pt>
                <c:pt idx="130">
                  <c:v>35.299999999999997</c:v>
                </c:pt>
                <c:pt idx="131">
                  <c:v>36.6</c:v>
                </c:pt>
                <c:pt idx="132">
                  <c:v>43.6</c:v>
                </c:pt>
                <c:pt idx="133">
                  <c:v>46.3</c:v>
                </c:pt>
                <c:pt idx="134">
                  <c:v>56.4</c:v>
                </c:pt>
                <c:pt idx="135">
                  <c:v>80.5</c:v>
                </c:pt>
                <c:pt idx="136">
                  <c:v>67.599999999999994</c:v>
                </c:pt>
                <c:pt idx="137">
                  <c:v>61.3</c:v>
                </c:pt>
                <c:pt idx="138">
                  <c:v>61.2</c:v>
                </c:pt>
                <c:pt idx="139">
                  <c:v>51.3</c:v>
                </c:pt>
                <c:pt idx="140">
                  <c:v>44.3</c:v>
                </c:pt>
                <c:pt idx="141">
                  <c:v>41</c:v>
                </c:pt>
                <c:pt idx="142">
                  <c:v>25.1</c:v>
                </c:pt>
                <c:pt idx="143">
                  <c:v>25.7</c:v>
                </c:pt>
                <c:pt idx="144">
                  <c:v>41.4</c:v>
                </c:pt>
                <c:pt idx="145">
                  <c:v>56.8</c:v>
                </c:pt>
                <c:pt idx="146">
                  <c:v>74.900000000000006</c:v>
                </c:pt>
                <c:pt idx="147">
                  <c:v>79</c:v>
                </c:pt>
                <c:pt idx="148">
                  <c:v>80.099999999999994</c:v>
                </c:pt>
                <c:pt idx="149">
                  <c:v>65.900000000000006</c:v>
                </c:pt>
                <c:pt idx="150">
                  <c:v>52</c:v>
                </c:pt>
                <c:pt idx="151">
                  <c:v>38.9</c:v>
                </c:pt>
                <c:pt idx="152">
                  <c:v>50.4</c:v>
                </c:pt>
                <c:pt idx="153">
                  <c:v>40.5</c:v>
                </c:pt>
                <c:pt idx="154">
                  <c:v>37.700000000000003</c:v>
                </c:pt>
                <c:pt idx="155">
                  <c:v>47.4</c:v>
                </c:pt>
                <c:pt idx="156">
                  <c:v>60.4</c:v>
                </c:pt>
                <c:pt idx="157">
                  <c:v>63.2</c:v>
                </c:pt>
                <c:pt idx="158">
                  <c:v>70.599999999999994</c:v>
                </c:pt>
                <c:pt idx="159">
                  <c:v>77.099999999999994</c:v>
                </c:pt>
                <c:pt idx="160">
                  <c:v>71.3</c:v>
                </c:pt>
                <c:pt idx="161">
                  <c:v>46.9</c:v>
                </c:pt>
                <c:pt idx="162">
                  <c:v>57.3</c:v>
                </c:pt>
                <c:pt idx="163">
                  <c:v>41.8</c:v>
                </c:pt>
                <c:pt idx="164">
                  <c:v>50.4</c:v>
                </c:pt>
                <c:pt idx="165">
                  <c:v>56.9</c:v>
                </c:pt>
                <c:pt idx="166">
                  <c:v>38.700000000000003</c:v>
                </c:pt>
                <c:pt idx="167">
                  <c:v>32.9</c:v>
                </c:pt>
                <c:pt idx="168">
                  <c:v>51.8</c:v>
                </c:pt>
                <c:pt idx="169">
                  <c:v>68.2</c:v>
                </c:pt>
                <c:pt idx="170">
                  <c:v>75.400000000000006</c:v>
                </c:pt>
                <c:pt idx="171">
                  <c:v>71</c:v>
                </c:pt>
                <c:pt idx="172">
                  <c:v>83.3</c:v>
                </c:pt>
                <c:pt idx="173">
                  <c:v>64.2</c:v>
                </c:pt>
                <c:pt idx="174">
                  <c:v>60.4</c:v>
                </c:pt>
                <c:pt idx="175">
                  <c:v>50</c:v>
                </c:pt>
                <c:pt idx="176">
                  <c:v>47.2</c:v>
                </c:pt>
                <c:pt idx="177">
                  <c:v>49.6</c:v>
                </c:pt>
                <c:pt idx="178">
                  <c:v>36.6</c:v>
                </c:pt>
                <c:pt idx="179">
                  <c:v>34.6</c:v>
                </c:pt>
                <c:pt idx="180">
                  <c:v>44.2</c:v>
                </c:pt>
                <c:pt idx="181">
                  <c:v>57.9</c:v>
                </c:pt>
                <c:pt idx="182">
                  <c:v>82.4</c:v>
                </c:pt>
                <c:pt idx="183">
                  <c:v>78</c:v>
                </c:pt>
                <c:pt idx="184">
                  <c:v>68.7</c:v>
                </c:pt>
                <c:pt idx="185">
                  <c:v>68.099999999999994</c:v>
                </c:pt>
                <c:pt idx="186">
                  <c:v>57</c:v>
                </c:pt>
                <c:pt idx="187">
                  <c:v>43.8</c:v>
                </c:pt>
                <c:pt idx="188">
                  <c:v>38.799999999999997</c:v>
                </c:pt>
                <c:pt idx="189">
                  <c:v>50.4</c:v>
                </c:pt>
                <c:pt idx="190">
                  <c:v>32.9</c:v>
                </c:pt>
                <c:pt idx="191">
                  <c:v>33.299999999999997</c:v>
                </c:pt>
                <c:pt idx="192">
                  <c:v>44.5</c:v>
                </c:pt>
                <c:pt idx="193">
                  <c:v>56.7</c:v>
                </c:pt>
                <c:pt idx="194">
                  <c:v>54</c:v>
                </c:pt>
                <c:pt idx="195">
                  <c:v>75</c:v>
                </c:pt>
                <c:pt idx="196">
                  <c:v>62.2</c:v>
                </c:pt>
                <c:pt idx="197">
                  <c:v>58.6</c:v>
                </c:pt>
                <c:pt idx="198">
                  <c:v>47.1</c:v>
                </c:pt>
                <c:pt idx="199">
                  <c:v>43</c:v>
                </c:pt>
                <c:pt idx="200">
                  <c:v>44.8</c:v>
                </c:pt>
                <c:pt idx="201">
                  <c:v>41</c:v>
                </c:pt>
                <c:pt idx="202">
                  <c:v>28.1</c:v>
                </c:pt>
                <c:pt idx="203">
                  <c:v>37.4</c:v>
                </c:pt>
                <c:pt idx="204">
                  <c:v>33.200000000000003</c:v>
                </c:pt>
                <c:pt idx="205">
                  <c:v>43</c:v>
                </c:pt>
                <c:pt idx="206">
                  <c:v>60.5</c:v>
                </c:pt>
                <c:pt idx="207">
                  <c:v>70.099999999999994</c:v>
                </c:pt>
                <c:pt idx="208">
                  <c:v>55.8</c:v>
                </c:pt>
                <c:pt idx="209">
                  <c:v>47.8</c:v>
                </c:pt>
                <c:pt idx="210">
                  <c:v>50.6</c:v>
                </c:pt>
                <c:pt idx="211">
                  <c:v>37.299999999999997</c:v>
                </c:pt>
                <c:pt idx="212">
                  <c:v>33.1</c:v>
                </c:pt>
                <c:pt idx="213">
                  <c:v>34.299999999999997</c:v>
                </c:pt>
                <c:pt idx="214">
                  <c:v>29.9</c:v>
                </c:pt>
                <c:pt idx="215">
                  <c:v>34.299999999999997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96253568"/>
        <c:axId val="196255104"/>
      </c:lineChart>
      <c:catAx>
        <c:axId val="196253568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196255104"/>
        <c:crosses val="autoZero"/>
        <c:auto val="1"/>
        <c:lblAlgn val="ctr"/>
        <c:lblOffset val="100"/>
        <c:tickMarkSkip val="7"/>
        <c:noMultiLvlLbl val="0"/>
      </c:catAx>
      <c:valAx>
        <c:axId val="196255104"/>
        <c:scaling>
          <c:orientation val="minMax"/>
          <c:max val="100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 sz="1400"/>
                </a:pPr>
                <a:r>
                  <a:rPr lang="en-CA" sz="1400"/>
                  <a:t>Relative</a:t>
                </a:r>
                <a:r>
                  <a:rPr lang="en-CA" sz="1400" baseline="0"/>
                  <a:t> h</a:t>
                </a:r>
                <a:r>
                  <a:rPr lang="en-CA" sz="1400"/>
                  <a:t>umidity (%)</a:t>
                </a:r>
              </a:p>
            </c:rich>
          </c:tx>
          <c:overlay val="0"/>
        </c:title>
        <c:numFmt formatCode="General" sourceLinked="1"/>
        <c:majorTickMark val="in"/>
        <c:minorTickMark val="none"/>
        <c:tickLblPos val="nextTo"/>
        <c:txPr>
          <a:bodyPr/>
          <a:lstStyle/>
          <a:p>
            <a:pPr>
              <a:defRPr sz="1200"/>
            </a:pPr>
            <a:endParaRPr lang="en-US"/>
          </a:p>
        </c:txPr>
        <c:crossAx val="196253568"/>
        <c:crosses val="autoZero"/>
        <c:crossBetween val="between"/>
      </c:valAx>
      <c:spPr>
        <a:ln>
          <a:solidFill>
            <a:schemeClr val="tx1"/>
          </a:solidFill>
        </a:ln>
      </c:spPr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/>
              <a:t>Monthly precipitation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PPT</c:v>
          </c:tx>
          <c:marker>
            <c:symbol val="none"/>
          </c:marker>
          <c:cat>
            <c:numRef>
              <c:f>Monthly!$A$6:$A$221</c:f>
              <c:numCache>
                <c:formatCode>General</c:formatCode>
                <c:ptCount val="216"/>
                <c:pt idx="0">
                  <c:v>199109</c:v>
                </c:pt>
                <c:pt idx="1">
                  <c:v>199110</c:v>
                </c:pt>
                <c:pt idx="2">
                  <c:v>199111</c:v>
                </c:pt>
                <c:pt idx="3">
                  <c:v>199112</c:v>
                </c:pt>
                <c:pt idx="4">
                  <c:v>199201</c:v>
                </c:pt>
                <c:pt idx="5">
                  <c:v>199202</c:v>
                </c:pt>
                <c:pt idx="6">
                  <c:v>199203</c:v>
                </c:pt>
                <c:pt idx="7">
                  <c:v>199204</c:v>
                </c:pt>
                <c:pt idx="8">
                  <c:v>199205</c:v>
                </c:pt>
                <c:pt idx="9">
                  <c:v>199206</c:v>
                </c:pt>
                <c:pt idx="10">
                  <c:v>199207</c:v>
                </c:pt>
                <c:pt idx="11">
                  <c:v>199208</c:v>
                </c:pt>
                <c:pt idx="12">
                  <c:v>199209</c:v>
                </c:pt>
                <c:pt idx="13">
                  <c:v>199210</c:v>
                </c:pt>
                <c:pt idx="14">
                  <c:v>199211</c:v>
                </c:pt>
                <c:pt idx="15">
                  <c:v>199212</c:v>
                </c:pt>
                <c:pt idx="16">
                  <c:v>199301</c:v>
                </c:pt>
                <c:pt idx="17">
                  <c:v>199302</c:v>
                </c:pt>
                <c:pt idx="18">
                  <c:v>199303</c:v>
                </c:pt>
                <c:pt idx="19">
                  <c:v>199304</c:v>
                </c:pt>
                <c:pt idx="20">
                  <c:v>199305</c:v>
                </c:pt>
                <c:pt idx="21">
                  <c:v>199306</c:v>
                </c:pt>
                <c:pt idx="22">
                  <c:v>199307</c:v>
                </c:pt>
                <c:pt idx="23">
                  <c:v>199308</c:v>
                </c:pt>
                <c:pt idx="24">
                  <c:v>199309</c:v>
                </c:pt>
                <c:pt idx="25">
                  <c:v>199310</c:v>
                </c:pt>
                <c:pt idx="26">
                  <c:v>199311</c:v>
                </c:pt>
                <c:pt idx="27">
                  <c:v>199312</c:v>
                </c:pt>
                <c:pt idx="28">
                  <c:v>199401</c:v>
                </c:pt>
                <c:pt idx="29">
                  <c:v>199402</c:v>
                </c:pt>
                <c:pt idx="30">
                  <c:v>199403</c:v>
                </c:pt>
                <c:pt idx="31">
                  <c:v>199404</c:v>
                </c:pt>
                <c:pt idx="32">
                  <c:v>199405</c:v>
                </c:pt>
                <c:pt idx="33">
                  <c:v>199406</c:v>
                </c:pt>
                <c:pt idx="34">
                  <c:v>199407</c:v>
                </c:pt>
                <c:pt idx="35">
                  <c:v>199408</c:v>
                </c:pt>
                <c:pt idx="36">
                  <c:v>199409</c:v>
                </c:pt>
                <c:pt idx="37">
                  <c:v>199410</c:v>
                </c:pt>
                <c:pt idx="38">
                  <c:v>199411</c:v>
                </c:pt>
                <c:pt idx="39">
                  <c:v>199412</c:v>
                </c:pt>
                <c:pt idx="40">
                  <c:v>199501</c:v>
                </c:pt>
                <c:pt idx="41">
                  <c:v>199502</c:v>
                </c:pt>
                <c:pt idx="42">
                  <c:v>199503</c:v>
                </c:pt>
                <c:pt idx="43">
                  <c:v>199504</c:v>
                </c:pt>
                <c:pt idx="44">
                  <c:v>199505</c:v>
                </c:pt>
                <c:pt idx="45">
                  <c:v>199506</c:v>
                </c:pt>
                <c:pt idx="46">
                  <c:v>199507</c:v>
                </c:pt>
                <c:pt idx="47">
                  <c:v>199508</c:v>
                </c:pt>
                <c:pt idx="48">
                  <c:v>199509</c:v>
                </c:pt>
                <c:pt idx="49">
                  <c:v>199510</c:v>
                </c:pt>
                <c:pt idx="50">
                  <c:v>199511</c:v>
                </c:pt>
                <c:pt idx="51">
                  <c:v>199512</c:v>
                </c:pt>
                <c:pt idx="52">
                  <c:v>199601</c:v>
                </c:pt>
                <c:pt idx="53">
                  <c:v>199602</c:v>
                </c:pt>
                <c:pt idx="54">
                  <c:v>199603</c:v>
                </c:pt>
                <c:pt idx="55">
                  <c:v>199604</c:v>
                </c:pt>
                <c:pt idx="56">
                  <c:v>199605</c:v>
                </c:pt>
                <c:pt idx="57">
                  <c:v>199606</c:v>
                </c:pt>
                <c:pt idx="58">
                  <c:v>199607</c:v>
                </c:pt>
                <c:pt idx="59">
                  <c:v>199608</c:v>
                </c:pt>
                <c:pt idx="60">
                  <c:v>199609</c:v>
                </c:pt>
                <c:pt idx="61">
                  <c:v>199610</c:v>
                </c:pt>
                <c:pt idx="62">
                  <c:v>199611</c:v>
                </c:pt>
                <c:pt idx="63">
                  <c:v>199612</c:v>
                </c:pt>
                <c:pt idx="64">
                  <c:v>199701</c:v>
                </c:pt>
                <c:pt idx="65">
                  <c:v>199702</c:v>
                </c:pt>
                <c:pt idx="66">
                  <c:v>199703</c:v>
                </c:pt>
                <c:pt idx="67">
                  <c:v>199704</c:v>
                </c:pt>
                <c:pt idx="68">
                  <c:v>199705</c:v>
                </c:pt>
                <c:pt idx="69">
                  <c:v>199706</c:v>
                </c:pt>
                <c:pt idx="70">
                  <c:v>199707</c:v>
                </c:pt>
                <c:pt idx="71">
                  <c:v>199708</c:v>
                </c:pt>
                <c:pt idx="72">
                  <c:v>199709</c:v>
                </c:pt>
                <c:pt idx="73">
                  <c:v>199710</c:v>
                </c:pt>
                <c:pt idx="74">
                  <c:v>199711</c:v>
                </c:pt>
                <c:pt idx="75">
                  <c:v>199712</c:v>
                </c:pt>
                <c:pt idx="76">
                  <c:v>199801</c:v>
                </c:pt>
                <c:pt idx="77">
                  <c:v>199802</c:v>
                </c:pt>
                <c:pt idx="78">
                  <c:v>199803</c:v>
                </c:pt>
                <c:pt idx="79">
                  <c:v>199804</c:v>
                </c:pt>
                <c:pt idx="80">
                  <c:v>199805</c:v>
                </c:pt>
                <c:pt idx="81">
                  <c:v>199806</c:v>
                </c:pt>
                <c:pt idx="82">
                  <c:v>199807</c:v>
                </c:pt>
                <c:pt idx="83">
                  <c:v>199808</c:v>
                </c:pt>
                <c:pt idx="84">
                  <c:v>199809</c:v>
                </c:pt>
                <c:pt idx="85">
                  <c:v>199810</c:v>
                </c:pt>
                <c:pt idx="86">
                  <c:v>199811</c:v>
                </c:pt>
                <c:pt idx="87">
                  <c:v>199812</c:v>
                </c:pt>
                <c:pt idx="88">
                  <c:v>199901</c:v>
                </c:pt>
                <c:pt idx="89">
                  <c:v>199902</c:v>
                </c:pt>
                <c:pt idx="90">
                  <c:v>199903</c:v>
                </c:pt>
                <c:pt idx="91">
                  <c:v>199904</c:v>
                </c:pt>
                <c:pt idx="92">
                  <c:v>199905</c:v>
                </c:pt>
                <c:pt idx="93">
                  <c:v>199906</c:v>
                </c:pt>
                <c:pt idx="94">
                  <c:v>199907</c:v>
                </c:pt>
                <c:pt idx="95">
                  <c:v>199908</c:v>
                </c:pt>
                <c:pt idx="96">
                  <c:v>199909</c:v>
                </c:pt>
                <c:pt idx="97">
                  <c:v>199910</c:v>
                </c:pt>
                <c:pt idx="98">
                  <c:v>199911</c:v>
                </c:pt>
                <c:pt idx="99">
                  <c:v>199912</c:v>
                </c:pt>
                <c:pt idx="100">
                  <c:v>200001</c:v>
                </c:pt>
                <c:pt idx="101">
                  <c:v>200002</c:v>
                </c:pt>
                <c:pt idx="102">
                  <c:v>200003</c:v>
                </c:pt>
                <c:pt idx="103">
                  <c:v>200004</c:v>
                </c:pt>
                <c:pt idx="104">
                  <c:v>200005</c:v>
                </c:pt>
                <c:pt idx="105">
                  <c:v>200006</c:v>
                </c:pt>
                <c:pt idx="106">
                  <c:v>200007</c:v>
                </c:pt>
                <c:pt idx="107">
                  <c:v>200008</c:v>
                </c:pt>
                <c:pt idx="108">
                  <c:v>200009</c:v>
                </c:pt>
                <c:pt idx="109">
                  <c:v>200010</c:v>
                </c:pt>
                <c:pt idx="110">
                  <c:v>200011</c:v>
                </c:pt>
                <c:pt idx="111">
                  <c:v>200012</c:v>
                </c:pt>
                <c:pt idx="112">
                  <c:v>200101</c:v>
                </c:pt>
                <c:pt idx="113">
                  <c:v>200102</c:v>
                </c:pt>
                <c:pt idx="114">
                  <c:v>200103</c:v>
                </c:pt>
                <c:pt idx="115">
                  <c:v>200104</c:v>
                </c:pt>
                <c:pt idx="116">
                  <c:v>200105</c:v>
                </c:pt>
                <c:pt idx="117">
                  <c:v>200106</c:v>
                </c:pt>
                <c:pt idx="118">
                  <c:v>200107</c:v>
                </c:pt>
                <c:pt idx="119">
                  <c:v>200108</c:v>
                </c:pt>
                <c:pt idx="120">
                  <c:v>200109</c:v>
                </c:pt>
                <c:pt idx="121">
                  <c:v>200110</c:v>
                </c:pt>
                <c:pt idx="122">
                  <c:v>200111</c:v>
                </c:pt>
                <c:pt idx="123">
                  <c:v>200112</c:v>
                </c:pt>
                <c:pt idx="124">
                  <c:v>200201</c:v>
                </c:pt>
                <c:pt idx="125">
                  <c:v>200202</c:v>
                </c:pt>
                <c:pt idx="126">
                  <c:v>200203</c:v>
                </c:pt>
                <c:pt idx="127">
                  <c:v>200204</c:v>
                </c:pt>
                <c:pt idx="128">
                  <c:v>200205</c:v>
                </c:pt>
                <c:pt idx="129">
                  <c:v>200206</c:v>
                </c:pt>
                <c:pt idx="130">
                  <c:v>200207</c:v>
                </c:pt>
                <c:pt idx="131">
                  <c:v>200208</c:v>
                </c:pt>
                <c:pt idx="132">
                  <c:v>200209</c:v>
                </c:pt>
                <c:pt idx="133">
                  <c:v>200210</c:v>
                </c:pt>
                <c:pt idx="134">
                  <c:v>200211</c:v>
                </c:pt>
                <c:pt idx="135">
                  <c:v>200212</c:v>
                </c:pt>
                <c:pt idx="136">
                  <c:v>200301</c:v>
                </c:pt>
                <c:pt idx="137">
                  <c:v>200302</c:v>
                </c:pt>
                <c:pt idx="138">
                  <c:v>200303</c:v>
                </c:pt>
                <c:pt idx="139">
                  <c:v>200304</c:v>
                </c:pt>
                <c:pt idx="140">
                  <c:v>200305</c:v>
                </c:pt>
                <c:pt idx="141">
                  <c:v>200306</c:v>
                </c:pt>
                <c:pt idx="142">
                  <c:v>200307</c:v>
                </c:pt>
                <c:pt idx="143">
                  <c:v>200308</c:v>
                </c:pt>
                <c:pt idx="144">
                  <c:v>200309</c:v>
                </c:pt>
                <c:pt idx="145">
                  <c:v>200310</c:v>
                </c:pt>
                <c:pt idx="146">
                  <c:v>200311</c:v>
                </c:pt>
                <c:pt idx="147">
                  <c:v>200312</c:v>
                </c:pt>
                <c:pt idx="148">
                  <c:v>200401</c:v>
                </c:pt>
                <c:pt idx="149">
                  <c:v>200402</c:v>
                </c:pt>
                <c:pt idx="150">
                  <c:v>200403</c:v>
                </c:pt>
                <c:pt idx="151">
                  <c:v>200404</c:v>
                </c:pt>
                <c:pt idx="152">
                  <c:v>200405</c:v>
                </c:pt>
                <c:pt idx="153">
                  <c:v>200406</c:v>
                </c:pt>
                <c:pt idx="154">
                  <c:v>200407</c:v>
                </c:pt>
                <c:pt idx="155">
                  <c:v>200408</c:v>
                </c:pt>
                <c:pt idx="156">
                  <c:v>200409</c:v>
                </c:pt>
                <c:pt idx="157">
                  <c:v>200410</c:v>
                </c:pt>
                <c:pt idx="158">
                  <c:v>200411</c:v>
                </c:pt>
                <c:pt idx="159">
                  <c:v>200412</c:v>
                </c:pt>
                <c:pt idx="160">
                  <c:v>200501</c:v>
                </c:pt>
                <c:pt idx="161">
                  <c:v>200502</c:v>
                </c:pt>
                <c:pt idx="162">
                  <c:v>200503</c:v>
                </c:pt>
                <c:pt idx="163">
                  <c:v>200504</c:v>
                </c:pt>
                <c:pt idx="164">
                  <c:v>200505</c:v>
                </c:pt>
                <c:pt idx="165">
                  <c:v>200506</c:v>
                </c:pt>
                <c:pt idx="166">
                  <c:v>200507</c:v>
                </c:pt>
                <c:pt idx="167">
                  <c:v>200508</c:v>
                </c:pt>
                <c:pt idx="168">
                  <c:v>200509</c:v>
                </c:pt>
                <c:pt idx="169">
                  <c:v>200510</c:v>
                </c:pt>
                <c:pt idx="170">
                  <c:v>200511</c:v>
                </c:pt>
                <c:pt idx="171">
                  <c:v>200512</c:v>
                </c:pt>
                <c:pt idx="172">
                  <c:v>200601</c:v>
                </c:pt>
                <c:pt idx="173">
                  <c:v>200602</c:v>
                </c:pt>
                <c:pt idx="174">
                  <c:v>200603</c:v>
                </c:pt>
                <c:pt idx="175">
                  <c:v>200604</c:v>
                </c:pt>
                <c:pt idx="176">
                  <c:v>200605</c:v>
                </c:pt>
                <c:pt idx="177">
                  <c:v>200606</c:v>
                </c:pt>
                <c:pt idx="178">
                  <c:v>200607</c:v>
                </c:pt>
                <c:pt idx="179">
                  <c:v>200608</c:v>
                </c:pt>
                <c:pt idx="180">
                  <c:v>200609</c:v>
                </c:pt>
                <c:pt idx="181">
                  <c:v>200610</c:v>
                </c:pt>
                <c:pt idx="182">
                  <c:v>200611</c:v>
                </c:pt>
                <c:pt idx="183">
                  <c:v>200612</c:v>
                </c:pt>
                <c:pt idx="184">
                  <c:v>200701</c:v>
                </c:pt>
                <c:pt idx="185">
                  <c:v>200702</c:v>
                </c:pt>
                <c:pt idx="186">
                  <c:v>200703</c:v>
                </c:pt>
                <c:pt idx="187">
                  <c:v>200704</c:v>
                </c:pt>
                <c:pt idx="188">
                  <c:v>200705</c:v>
                </c:pt>
                <c:pt idx="189">
                  <c:v>200706</c:v>
                </c:pt>
                <c:pt idx="190">
                  <c:v>200707</c:v>
                </c:pt>
                <c:pt idx="191">
                  <c:v>200708</c:v>
                </c:pt>
                <c:pt idx="192">
                  <c:v>200709</c:v>
                </c:pt>
                <c:pt idx="193">
                  <c:v>200710</c:v>
                </c:pt>
                <c:pt idx="194">
                  <c:v>200711</c:v>
                </c:pt>
                <c:pt idx="195">
                  <c:v>200712</c:v>
                </c:pt>
                <c:pt idx="196">
                  <c:v>200801</c:v>
                </c:pt>
                <c:pt idx="197">
                  <c:v>200802</c:v>
                </c:pt>
                <c:pt idx="198">
                  <c:v>200803</c:v>
                </c:pt>
                <c:pt idx="199">
                  <c:v>200804</c:v>
                </c:pt>
                <c:pt idx="200">
                  <c:v>200805</c:v>
                </c:pt>
                <c:pt idx="201">
                  <c:v>200806</c:v>
                </c:pt>
                <c:pt idx="202">
                  <c:v>200807</c:v>
                </c:pt>
                <c:pt idx="203">
                  <c:v>200808</c:v>
                </c:pt>
                <c:pt idx="204">
                  <c:v>200809</c:v>
                </c:pt>
                <c:pt idx="205">
                  <c:v>200810</c:v>
                </c:pt>
                <c:pt idx="206">
                  <c:v>200811</c:v>
                </c:pt>
                <c:pt idx="207">
                  <c:v>200812</c:v>
                </c:pt>
                <c:pt idx="208">
                  <c:v>200901</c:v>
                </c:pt>
                <c:pt idx="209">
                  <c:v>200902</c:v>
                </c:pt>
                <c:pt idx="210">
                  <c:v>200903</c:v>
                </c:pt>
                <c:pt idx="211">
                  <c:v>200904</c:v>
                </c:pt>
                <c:pt idx="212">
                  <c:v>200905</c:v>
                </c:pt>
                <c:pt idx="213">
                  <c:v>200906</c:v>
                </c:pt>
                <c:pt idx="214">
                  <c:v>200907</c:v>
                </c:pt>
                <c:pt idx="215">
                  <c:v>200908</c:v>
                </c:pt>
              </c:numCache>
            </c:numRef>
          </c:cat>
          <c:val>
            <c:numRef>
              <c:f>Monthly!$J$6:$J$221</c:f>
              <c:numCache>
                <c:formatCode>General</c:formatCode>
                <c:ptCount val="216"/>
                <c:pt idx="0">
                  <c:v>2.1</c:v>
                </c:pt>
                <c:pt idx="1">
                  <c:v>22.5</c:v>
                </c:pt>
                <c:pt idx="2">
                  <c:v>82.5</c:v>
                </c:pt>
                <c:pt idx="3">
                  <c:v>31</c:v>
                </c:pt>
                <c:pt idx="4">
                  <c:v>60.2</c:v>
                </c:pt>
                <c:pt idx="5">
                  <c:v>52.5</c:v>
                </c:pt>
                <c:pt idx="6">
                  <c:v>29.9</c:v>
                </c:pt>
                <c:pt idx="7">
                  <c:v>56.2</c:v>
                </c:pt>
                <c:pt idx="8">
                  <c:v>38.1</c:v>
                </c:pt>
                <c:pt idx="9">
                  <c:v>93.3</c:v>
                </c:pt>
                <c:pt idx="10">
                  <c:v>92.1</c:v>
                </c:pt>
                <c:pt idx="11">
                  <c:v>28.4</c:v>
                </c:pt>
                <c:pt idx="12">
                  <c:v>48.7</c:v>
                </c:pt>
                <c:pt idx="13">
                  <c:v>37.700000000000003</c:v>
                </c:pt>
                <c:pt idx="14">
                  <c:v>105</c:v>
                </c:pt>
                <c:pt idx="15">
                  <c:v>74.3</c:v>
                </c:pt>
                <c:pt idx="16">
                  <c:v>35</c:v>
                </c:pt>
                <c:pt idx="17">
                  <c:v>30.2</c:v>
                </c:pt>
                <c:pt idx="18">
                  <c:v>31.3</c:v>
                </c:pt>
                <c:pt idx="19">
                  <c:v>63.9</c:v>
                </c:pt>
                <c:pt idx="20">
                  <c:v>49.1</c:v>
                </c:pt>
                <c:pt idx="21">
                  <c:v>116.8</c:v>
                </c:pt>
                <c:pt idx="22">
                  <c:v>173.5</c:v>
                </c:pt>
                <c:pt idx="23">
                  <c:v>48.5</c:v>
                </c:pt>
                <c:pt idx="24">
                  <c:v>17.2</c:v>
                </c:pt>
                <c:pt idx="25">
                  <c:v>44.9</c:v>
                </c:pt>
                <c:pt idx="26">
                  <c:v>51.8</c:v>
                </c:pt>
                <c:pt idx="27">
                  <c:v>63.5</c:v>
                </c:pt>
                <c:pt idx="28">
                  <c:v>37.1</c:v>
                </c:pt>
                <c:pt idx="29">
                  <c:v>87.3</c:v>
                </c:pt>
                <c:pt idx="30">
                  <c:v>30.2</c:v>
                </c:pt>
                <c:pt idx="31">
                  <c:v>83</c:v>
                </c:pt>
                <c:pt idx="32">
                  <c:v>35.9</c:v>
                </c:pt>
                <c:pt idx="33">
                  <c:v>83.2</c:v>
                </c:pt>
                <c:pt idx="34">
                  <c:v>14</c:v>
                </c:pt>
                <c:pt idx="35">
                  <c:v>48.5</c:v>
                </c:pt>
                <c:pt idx="36">
                  <c:v>33.5</c:v>
                </c:pt>
                <c:pt idx="37">
                  <c:v>55.1</c:v>
                </c:pt>
                <c:pt idx="38">
                  <c:v>101.8</c:v>
                </c:pt>
                <c:pt idx="39">
                  <c:v>103.9</c:v>
                </c:pt>
                <c:pt idx="40">
                  <c:v>38.1</c:v>
                </c:pt>
                <c:pt idx="41">
                  <c:v>37.9</c:v>
                </c:pt>
                <c:pt idx="42">
                  <c:v>60.3</c:v>
                </c:pt>
                <c:pt idx="43">
                  <c:v>70.099999999999994</c:v>
                </c:pt>
                <c:pt idx="44">
                  <c:v>37</c:v>
                </c:pt>
                <c:pt idx="45">
                  <c:v>85.1</c:v>
                </c:pt>
                <c:pt idx="46">
                  <c:v>46</c:v>
                </c:pt>
                <c:pt idx="47">
                  <c:v>71.8</c:v>
                </c:pt>
                <c:pt idx="48">
                  <c:v>23.4</c:v>
                </c:pt>
                <c:pt idx="49">
                  <c:v>84.6</c:v>
                </c:pt>
                <c:pt idx="50">
                  <c:v>92</c:v>
                </c:pt>
                <c:pt idx="51">
                  <c:v>89.6</c:v>
                </c:pt>
                <c:pt idx="52">
                  <c:v>67</c:v>
                </c:pt>
                <c:pt idx="53">
                  <c:v>68.900000000000006</c:v>
                </c:pt>
                <c:pt idx="54">
                  <c:v>30.4</c:v>
                </c:pt>
                <c:pt idx="55">
                  <c:v>42.2</c:v>
                </c:pt>
                <c:pt idx="56">
                  <c:v>119.3</c:v>
                </c:pt>
                <c:pt idx="57">
                  <c:v>35.6</c:v>
                </c:pt>
                <c:pt idx="58">
                  <c:v>39.200000000000003</c:v>
                </c:pt>
                <c:pt idx="59">
                  <c:v>35.6</c:v>
                </c:pt>
                <c:pt idx="60">
                  <c:v>82.9</c:v>
                </c:pt>
                <c:pt idx="61">
                  <c:v>98</c:v>
                </c:pt>
                <c:pt idx="62">
                  <c:v>102.3</c:v>
                </c:pt>
                <c:pt idx="63">
                  <c:v>83.1</c:v>
                </c:pt>
                <c:pt idx="64">
                  <c:v>86.4</c:v>
                </c:pt>
                <c:pt idx="65">
                  <c:v>68.2</c:v>
                </c:pt>
                <c:pt idx="66">
                  <c:v>66.3</c:v>
                </c:pt>
                <c:pt idx="67">
                  <c:v>57.5</c:v>
                </c:pt>
                <c:pt idx="68">
                  <c:v>96.9</c:v>
                </c:pt>
                <c:pt idx="69">
                  <c:v>137.69999999999999</c:v>
                </c:pt>
                <c:pt idx="70">
                  <c:v>106.7</c:v>
                </c:pt>
                <c:pt idx="71">
                  <c:v>30</c:v>
                </c:pt>
                <c:pt idx="72">
                  <c:v>109.6</c:v>
                </c:pt>
                <c:pt idx="73">
                  <c:v>73.099999999999994</c:v>
                </c:pt>
                <c:pt idx="74">
                  <c:v>42.8</c:v>
                </c:pt>
                <c:pt idx="75">
                  <c:v>58.6</c:v>
                </c:pt>
                <c:pt idx="76">
                  <c:v>86.8</c:v>
                </c:pt>
                <c:pt idx="77">
                  <c:v>27.9</c:v>
                </c:pt>
                <c:pt idx="78">
                  <c:v>80.2</c:v>
                </c:pt>
                <c:pt idx="79">
                  <c:v>55.3</c:v>
                </c:pt>
                <c:pt idx="80">
                  <c:v>73.8</c:v>
                </c:pt>
                <c:pt idx="81">
                  <c:v>125</c:v>
                </c:pt>
                <c:pt idx="82">
                  <c:v>60</c:v>
                </c:pt>
                <c:pt idx="83">
                  <c:v>7.5</c:v>
                </c:pt>
                <c:pt idx="84">
                  <c:v>35.200000000000003</c:v>
                </c:pt>
                <c:pt idx="85">
                  <c:v>77.5</c:v>
                </c:pt>
                <c:pt idx="86">
                  <c:v>68.3</c:v>
                </c:pt>
                <c:pt idx="87">
                  <c:v>92.5</c:v>
                </c:pt>
                <c:pt idx="88">
                  <c:v>82.4</c:v>
                </c:pt>
                <c:pt idx="89">
                  <c:v>42.8</c:v>
                </c:pt>
                <c:pt idx="90">
                  <c:v>61</c:v>
                </c:pt>
                <c:pt idx="91">
                  <c:v>29.6</c:v>
                </c:pt>
                <c:pt idx="92">
                  <c:v>71.099999999999994</c:v>
                </c:pt>
                <c:pt idx="93">
                  <c:v>53.4</c:v>
                </c:pt>
                <c:pt idx="94">
                  <c:v>73.3</c:v>
                </c:pt>
                <c:pt idx="95">
                  <c:v>85.8</c:v>
                </c:pt>
                <c:pt idx="96">
                  <c:v>35.5</c:v>
                </c:pt>
                <c:pt idx="97">
                  <c:v>40.700000000000003</c:v>
                </c:pt>
                <c:pt idx="98">
                  <c:v>90.5</c:v>
                </c:pt>
                <c:pt idx="99">
                  <c:v>74.599999999999994</c:v>
                </c:pt>
                <c:pt idx="100">
                  <c:v>72</c:v>
                </c:pt>
                <c:pt idx="101">
                  <c:v>51.3</c:v>
                </c:pt>
                <c:pt idx="102">
                  <c:v>71.8</c:v>
                </c:pt>
                <c:pt idx="103">
                  <c:v>97.6</c:v>
                </c:pt>
                <c:pt idx="104">
                  <c:v>85.9</c:v>
                </c:pt>
                <c:pt idx="105">
                  <c:v>52.4</c:v>
                </c:pt>
                <c:pt idx="106">
                  <c:v>58.5</c:v>
                </c:pt>
                <c:pt idx="107">
                  <c:v>16.3</c:v>
                </c:pt>
                <c:pt idx="108">
                  <c:v>80</c:v>
                </c:pt>
                <c:pt idx="109">
                  <c:v>46.8</c:v>
                </c:pt>
                <c:pt idx="110">
                  <c:v>51.7</c:v>
                </c:pt>
                <c:pt idx="111">
                  <c:v>46.8</c:v>
                </c:pt>
                <c:pt idx="112">
                  <c:v>31.2</c:v>
                </c:pt>
                <c:pt idx="113">
                  <c:v>31</c:v>
                </c:pt>
                <c:pt idx="114">
                  <c:v>73.400000000000006</c:v>
                </c:pt>
                <c:pt idx="115">
                  <c:v>97.4</c:v>
                </c:pt>
                <c:pt idx="116">
                  <c:v>69</c:v>
                </c:pt>
                <c:pt idx="117">
                  <c:v>86.4</c:v>
                </c:pt>
                <c:pt idx="118">
                  <c:v>68.7</c:v>
                </c:pt>
                <c:pt idx="119">
                  <c:v>44.4</c:v>
                </c:pt>
                <c:pt idx="120">
                  <c:v>33.200000000000003</c:v>
                </c:pt>
                <c:pt idx="121">
                  <c:v>73.3</c:v>
                </c:pt>
                <c:pt idx="122">
                  <c:v>59</c:v>
                </c:pt>
                <c:pt idx="123">
                  <c:v>48.5</c:v>
                </c:pt>
                <c:pt idx="124">
                  <c:v>88.3</c:v>
                </c:pt>
                <c:pt idx="125">
                  <c:v>29.1</c:v>
                </c:pt>
                <c:pt idx="126">
                  <c:v>56.3</c:v>
                </c:pt>
                <c:pt idx="127">
                  <c:v>22.1</c:v>
                </c:pt>
                <c:pt idx="128">
                  <c:v>99.3</c:v>
                </c:pt>
                <c:pt idx="129">
                  <c:v>45.5</c:v>
                </c:pt>
                <c:pt idx="130">
                  <c:v>17.5</c:v>
                </c:pt>
                <c:pt idx="131">
                  <c:v>28.6</c:v>
                </c:pt>
                <c:pt idx="132">
                  <c:v>31.1</c:v>
                </c:pt>
                <c:pt idx="133">
                  <c:v>37.799999999999997</c:v>
                </c:pt>
                <c:pt idx="134">
                  <c:v>41.7</c:v>
                </c:pt>
                <c:pt idx="135">
                  <c:v>72.099999999999994</c:v>
                </c:pt>
                <c:pt idx="136">
                  <c:v>68.400000000000006</c:v>
                </c:pt>
                <c:pt idx="137">
                  <c:v>64.8</c:v>
                </c:pt>
                <c:pt idx="138">
                  <c:v>65.5</c:v>
                </c:pt>
                <c:pt idx="139">
                  <c:v>79.599999999999994</c:v>
                </c:pt>
                <c:pt idx="140">
                  <c:v>61.2</c:v>
                </c:pt>
                <c:pt idx="141">
                  <c:v>45.7</c:v>
                </c:pt>
                <c:pt idx="142">
                  <c:v>0</c:v>
                </c:pt>
                <c:pt idx="143">
                  <c:v>17.399999999999999</c:v>
                </c:pt>
                <c:pt idx="144">
                  <c:v>38.200000000000003</c:v>
                </c:pt>
                <c:pt idx="145">
                  <c:v>124.7</c:v>
                </c:pt>
                <c:pt idx="146">
                  <c:v>77.7</c:v>
                </c:pt>
                <c:pt idx="147">
                  <c:v>47.3</c:v>
                </c:pt>
                <c:pt idx="148">
                  <c:v>90.6</c:v>
                </c:pt>
                <c:pt idx="149">
                  <c:v>20.9</c:v>
                </c:pt>
                <c:pt idx="150">
                  <c:v>52.8</c:v>
                </c:pt>
                <c:pt idx="151">
                  <c:v>48</c:v>
                </c:pt>
                <c:pt idx="152">
                  <c:v>92.4</c:v>
                </c:pt>
                <c:pt idx="153">
                  <c:v>83.4</c:v>
                </c:pt>
                <c:pt idx="154">
                  <c:v>24.1</c:v>
                </c:pt>
                <c:pt idx="155">
                  <c:v>91.6</c:v>
                </c:pt>
                <c:pt idx="156">
                  <c:v>117.1</c:v>
                </c:pt>
                <c:pt idx="157">
                  <c:v>69.5</c:v>
                </c:pt>
                <c:pt idx="158">
                  <c:v>90.9</c:v>
                </c:pt>
                <c:pt idx="159">
                  <c:v>79.599999999999994</c:v>
                </c:pt>
                <c:pt idx="160">
                  <c:v>47.8</c:v>
                </c:pt>
                <c:pt idx="161">
                  <c:v>17.7</c:v>
                </c:pt>
                <c:pt idx="162">
                  <c:v>68.3</c:v>
                </c:pt>
                <c:pt idx="163">
                  <c:v>33.6</c:v>
                </c:pt>
                <c:pt idx="164">
                  <c:v>70.3</c:v>
                </c:pt>
                <c:pt idx="165">
                  <c:v>130.4</c:v>
                </c:pt>
                <c:pt idx="166">
                  <c:v>41.7</c:v>
                </c:pt>
                <c:pt idx="167">
                  <c:v>19.2</c:v>
                </c:pt>
                <c:pt idx="168">
                  <c:v>23.5</c:v>
                </c:pt>
                <c:pt idx="169">
                  <c:v>60.3</c:v>
                </c:pt>
                <c:pt idx="170">
                  <c:v>73.5</c:v>
                </c:pt>
                <c:pt idx="171">
                  <c:v>43.7</c:v>
                </c:pt>
                <c:pt idx="172">
                  <c:v>87.3</c:v>
                </c:pt>
                <c:pt idx="173">
                  <c:v>62.1</c:v>
                </c:pt>
                <c:pt idx="174">
                  <c:v>48</c:v>
                </c:pt>
                <c:pt idx="175">
                  <c:v>70.2</c:v>
                </c:pt>
                <c:pt idx="176">
                  <c:v>109.7</c:v>
                </c:pt>
                <c:pt idx="177">
                  <c:v>92.6</c:v>
                </c:pt>
                <c:pt idx="178">
                  <c:v>62.8</c:v>
                </c:pt>
                <c:pt idx="179">
                  <c:v>11.7</c:v>
                </c:pt>
                <c:pt idx="180">
                  <c:v>32.6</c:v>
                </c:pt>
                <c:pt idx="181">
                  <c:v>57.8</c:v>
                </c:pt>
                <c:pt idx="182">
                  <c:v>112</c:v>
                </c:pt>
                <c:pt idx="183">
                  <c:v>69.8</c:v>
                </c:pt>
                <c:pt idx="184">
                  <c:v>53.1</c:v>
                </c:pt>
                <c:pt idx="185">
                  <c:v>58.2</c:v>
                </c:pt>
                <c:pt idx="186">
                  <c:v>59.1</c:v>
                </c:pt>
                <c:pt idx="187">
                  <c:v>16.2</c:v>
                </c:pt>
                <c:pt idx="188">
                  <c:v>21</c:v>
                </c:pt>
                <c:pt idx="189">
                  <c:v>151.80000000000001</c:v>
                </c:pt>
                <c:pt idx="190">
                  <c:v>39.799999999999997</c:v>
                </c:pt>
                <c:pt idx="191">
                  <c:v>11.5</c:v>
                </c:pt>
                <c:pt idx="192">
                  <c:v>59.2</c:v>
                </c:pt>
                <c:pt idx="193">
                  <c:v>78.900000000000006</c:v>
                </c:pt>
                <c:pt idx="194">
                  <c:v>50.9</c:v>
                </c:pt>
                <c:pt idx="195">
                  <c:v>71.900000000000006</c:v>
                </c:pt>
                <c:pt idx="196">
                  <c:v>55.2</c:v>
                </c:pt>
                <c:pt idx="197">
                  <c:v>38.700000000000003</c:v>
                </c:pt>
                <c:pt idx="198">
                  <c:v>71.099999999999994</c:v>
                </c:pt>
                <c:pt idx="199">
                  <c:v>67</c:v>
                </c:pt>
                <c:pt idx="200">
                  <c:v>116.4</c:v>
                </c:pt>
                <c:pt idx="201">
                  <c:v>68.8</c:v>
                </c:pt>
                <c:pt idx="202">
                  <c:v>13.1</c:v>
                </c:pt>
                <c:pt idx="203">
                  <c:v>85.2</c:v>
                </c:pt>
                <c:pt idx="204">
                  <c:v>9.5</c:v>
                </c:pt>
                <c:pt idx="205">
                  <c:v>43</c:v>
                </c:pt>
                <c:pt idx="206">
                  <c:v>74.900000000000006</c:v>
                </c:pt>
                <c:pt idx="207">
                  <c:v>75.8</c:v>
                </c:pt>
                <c:pt idx="208">
                  <c:v>53.2</c:v>
                </c:pt>
                <c:pt idx="209">
                  <c:v>35</c:v>
                </c:pt>
                <c:pt idx="210">
                  <c:v>96.2</c:v>
                </c:pt>
                <c:pt idx="211">
                  <c:v>42.7</c:v>
                </c:pt>
                <c:pt idx="212">
                  <c:v>54.2</c:v>
                </c:pt>
                <c:pt idx="213">
                  <c:v>65.099999999999994</c:v>
                </c:pt>
                <c:pt idx="214">
                  <c:v>47.8</c:v>
                </c:pt>
                <c:pt idx="215">
                  <c:v>46.5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07454592"/>
        <c:axId val="207456512"/>
      </c:lineChart>
      <c:catAx>
        <c:axId val="207454592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207456512"/>
        <c:crosses val="autoZero"/>
        <c:auto val="1"/>
        <c:lblAlgn val="ctr"/>
        <c:lblOffset val="100"/>
        <c:tickMarkSkip val="7"/>
        <c:noMultiLvlLbl val="0"/>
      </c:catAx>
      <c:valAx>
        <c:axId val="207456512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 sz="1400"/>
                </a:pPr>
                <a:r>
                  <a:rPr lang="en-CA" sz="1400"/>
                  <a:t>Precipitation (mm/moth)</a:t>
                </a:r>
              </a:p>
            </c:rich>
          </c:tx>
          <c:overlay val="0"/>
        </c:title>
        <c:numFmt formatCode="General" sourceLinked="1"/>
        <c:majorTickMark val="in"/>
        <c:minorTickMark val="none"/>
        <c:tickLblPos val="nextTo"/>
        <c:txPr>
          <a:bodyPr/>
          <a:lstStyle/>
          <a:p>
            <a:pPr>
              <a:defRPr sz="1200"/>
            </a:pPr>
            <a:endParaRPr lang="en-US"/>
          </a:p>
        </c:txPr>
        <c:crossAx val="207454592"/>
        <c:crosses val="autoZero"/>
        <c:crossBetween val="between"/>
      </c:valAx>
      <c:spPr>
        <a:ln>
          <a:solidFill>
            <a:schemeClr val="tx1"/>
          </a:solidFill>
        </a:ln>
      </c:spPr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/>
              <a:t>Monthly 1-day maximum precipitation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PPTX</c:v>
          </c:tx>
          <c:marker>
            <c:symbol val="none"/>
          </c:marker>
          <c:cat>
            <c:numRef>
              <c:f>Monthly!$A$6:$A$221</c:f>
              <c:numCache>
                <c:formatCode>General</c:formatCode>
                <c:ptCount val="216"/>
                <c:pt idx="0">
                  <c:v>199109</c:v>
                </c:pt>
                <c:pt idx="1">
                  <c:v>199110</c:v>
                </c:pt>
                <c:pt idx="2">
                  <c:v>199111</c:v>
                </c:pt>
                <c:pt idx="3">
                  <c:v>199112</c:v>
                </c:pt>
                <c:pt idx="4">
                  <c:v>199201</c:v>
                </c:pt>
                <c:pt idx="5">
                  <c:v>199202</c:v>
                </c:pt>
                <c:pt idx="6">
                  <c:v>199203</c:v>
                </c:pt>
                <c:pt idx="7">
                  <c:v>199204</c:v>
                </c:pt>
                <c:pt idx="8">
                  <c:v>199205</c:v>
                </c:pt>
                <c:pt idx="9">
                  <c:v>199206</c:v>
                </c:pt>
                <c:pt idx="10">
                  <c:v>199207</c:v>
                </c:pt>
                <c:pt idx="11">
                  <c:v>199208</c:v>
                </c:pt>
                <c:pt idx="12">
                  <c:v>199209</c:v>
                </c:pt>
                <c:pt idx="13">
                  <c:v>199210</c:v>
                </c:pt>
                <c:pt idx="14">
                  <c:v>199211</c:v>
                </c:pt>
                <c:pt idx="15">
                  <c:v>199212</c:v>
                </c:pt>
                <c:pt idx="16">
                  <c:v>199301</c:v>
                </c:pt>
                <c:pt idx="17">
                  <c:v>199302</c:v>
                </c:pt>
                <c:pt idx="18">
                  <c:v>199303</c:v>
                </c:pt>
                <c:pt idx="19">
                  <c:v>199304</c:v>
                </c:pt>
                <c:pt idx="20">
                  <c:v>199305</c:v>
                </c:pt>
                <c:pt idx="21">
                  <c:v>199306</c:v>
                </c:pt>
                <c:pt idx="22">
                  <c:v>199307</c:v>
                </c:pt>
                <c:pt idx="23">
                  <c:v>199308</c:v>
                </c:pt>
                <c:pt idx="24">
                  <c:v>199309</c:v>
                </c:pt>
                <c:pt idx="25">
                  <c:v>199310</c:v>
                </c:pt>
                <c:pt idx="26">
                  <c:v>199311</c:v>
                </c:pt>
                <c:pt idx="27">
                  <c:v>199312</c:v>
                </c:pt>
                <c:pt idx="28">
                  <c:v>199401</c:v>
                </c:pt>
                <c:pt idx="29">
                  <c:v>199402</c:v>
                </c:pt>
                <c:pt idx="30">
                  <c:v>199403</c:v>
                </c:pt>
                <c:pt idx="31">
                  <c:v>199404</c:v>
                </c:pt>
                <c:pt idx="32">
                  <c:v>199405</c:v>
                </c:pt>
                <c:pt idx="33">
                  <c:v>199406</c:v>
                </c:pt>
                <c:pt idx="34">
                  <c:v>199407</c:v>
                </c:pt>
                <c:pt idx="35">
                  <c:v>199408</c:v>
                </c:pt>
                <c:pt idx="36">
                  <c:v>199409</c:v>
                </c:pt>
                <c:pt idx="37">
                  <c:v>199410</c:v>
                </c:pt>
                <c:pt idx="38">
                  <c:v>199411</c:v>
                </c:pt>
                <c:pt idx="39">
                  <c:v>199412</c:v>
                </c:pt>
                <c:pt idx="40">
                  <c:v>199501</c:v>
                </c:pt>
                <c:pt idx="41">
                  <c:v>199502</c:v>
                </c:pt>
                <c:pt idx="42">
                  <c:v>199503</c:v>
                </c:pt>
                <c:pt idx="43">
                  <c:v>199504</c:v>
                </c:pt>
                <c:pt idx="44">
                  <c:v>199505</c:v>
                </c:pt>
                <c:pt idx="45">
                  <c:v>199506</c:v>
                </c:pt>
                <c:pt idx="46">
                  <c:v>199507</c:v>
                </c:pt>
                <c:pt idx="47">
                  <c:v>199508</c:v>
                </c:pt>
                <c:pt idx="48">
                  <c:v>199509</c:v>
                </c:pt>
                <c:pt idx="49">
                  <c:v>199510</c:v>
                </c:pt>
                <c:pt idx="50">
                  <c:v>199511</c:v>
                </c:pt>
                <c:pt idx="51">
                  <c:v>199512</c:v>
                </c:pt>
                <c:pt idx="52">
                  <c:v>199601</c:v>
                </c:pt>
                <c:pt idx="53">
                  <c:v>199602</c:v>
                </c:pt>
                <c:pt idx="54">
                  <c:v>199603</c:v>
                </c:pt>
                <c:pt idx="55">
                  <c:v>199604</c:v>
                </c:pt>
                <c:pt idx="56">
                  <c:v>199605</c:v>
                </c:pt>
                <c:pt idx="57">
                  <c:v>199606</c:v>
                </c:pt>
                <c:pt idx="58">
                  <c:v>199607</c:v>
                </c:pt>
                <c:pt idx="59">
                  <c:v>199608</c:v>
                </c:pt>
                <c:pt idx="60">
                  <c:v>199609</c:v>
                </c:pt>
                <c:pt idx="61">
                  <c:v>199610</c:v>
                </c:pt>
                <c:pt idx="62">
                  <c:v>199611</c:v>
                </c:pt>
                <c:pt idx="63">
                  <c:v>199612</c:v>
                </c:pt>
                <c:pt idx="64">
                  <c:v>199701</c:v>
                </c:pt>
                <c:pt idx="65">
                  <c:v>199702</c:v>
                </c:pt>
                <c:pt idx="66">
                  <c:v>199703</c:v>
                </c:pt>
                <c:pt idx="67">
                  <c:v>199704</c:v>
                </c:pt>
                <c:pt idx="68">
                  <c:v>199705</c:v>
                </c:pt>
                <c:pt idx="69">
                  <c:v>199706</c:v>
                </c:pt>
                <c:pt idx="70">
                  <c:v>199707</c:v>
                </c:pt>
                <c:pt idx="71">
                  <c:v>199708</c:v>
                </c:pt>
                <c:pt idx="72">
                  <c:v>199709</c:v>
                </c:pt>
                <c:pt idx="73">
                  <c:v>199710</c:v>
                </c:pt>
                <c:pt idx="74">
                  <c:v>199711</c:v>
                </c:pt>
                <c:pt idx="75">
                  <c:v>199712</c:v>
                </c:pt>
                <c:pt idx="76">
                  <c:v>199801</c:v>
                </c:pt>
                <c:pt idx="77">
                  <c:v>199802</c:v>
                </c:pt>
                <c:pt idx="78">
                  <c:v>199803</c:v>
                </c:pt>
                <c:pt idx="79">
                  <c:v>199804</c:v>
                </c:pt>
                <c:pt idx="80">
                  <c:v>199805</c:v>
                </c:pt>
                <c:pt idx="81">
                  <c:v>199806</c:v>
                </c:pt>
                <c:pt idx="82">
                  <c:v>199807</c:v>
                </c:pt>
                <c:pt idx="83">
                  <c:v>199808</c:v>
                </c:pt>
                <c:pt idx="84">
                  <c:v>199809</c:v>
                </c:pt>
                <c:pt idx="85">
                  <c:v>199810</c:v>
                </c:pt>
                <c:pt idx="86">
                  <c:v>199811</c:v>
                </c:pt>
                <c:pt idx="87">
                  <c:v>199812</c:v>
                </c:pt>
                <c:pt idx="88">
                  <c:v>199901</c:v>
                </c:pt>
                <c:pt idx="89">
                  <c:v>199902</c:v>
                </c:pt>
                <c:pt idx="90">
                  <c:v>199903</c:v>
                </c:pt>
                <c:pt idx="91">
                  <c:v>199904</c:v>
                </c:pt>
                <c:pt idx="92">
                  <c:v>199905</c:v>
                </c:pt>
                <c:pt idx="93">
                  <c:v>199906</c:v>
                </c:pt>
                <c:pt idx="94">
                  <c:v>199907</c:v>
                </c:pt>
                <c:pt idx="95">
                  <c:v>199908</c:v>
                </c:pt>
                <c:pt idx="96">
                  <c:v>199909</c:v>
                </c:pt>
                <c:pt idx="97">
                  <c:v>199910</c:v>
                </c:pt>
                <c:pt idx="98">
                  <c:v>199911</c:v>
                </c:pt>
                <c:pt idx="99">
                  <c:v>199912</c:v>
                </c:pt>
                <c:pt idx="100">
                  <c:v>200001</c:v>
                </c:pt>
                <c:pt idx="101">
                  <c:v>200002</c:v>
                </c:pt>
                <c:pt idx="102">
                  <c:v>200003</c:v>
                </c:pt>
                <c:pt idx="103">
                  <c:v>200004</c:v>
                </c:pt>
                <c:pt idx="104">
                  <c:v>200005</c:v>
                </c:pt>
                <c:pt idx="105">
                  <c:v>200006</c:v>
                </c:pt>
                <c:pt idx="106">
                  <c:v>200007</c:v>
                </c:pt>
                <c:pt idx="107">
                  <c:v>200008</c:v>
                </c:pt>
                <c:pt idx="108">
                  <c:v>200009</c:v>
                </c:pt>
                <c:pt idx="109">
                  <c:v>200010</c:v>
                </c:pt>
                <c:pt idx="110">
                  <c:v>200011</c:v>
                </c:pt>
                <c:pt idx="111">
                  <c:v>200012</c:v>
                </c:pt>
                <c:pt idx="112">
                  <c:v>200101</c:v>
                </c:pt>
                <c:pt idx="113">
                  <c:v>200102</c:v>
                </c:pt>
                <c:pt idx="114">
                  <c:v>200103</c:v>
                </c:pt>
                <c:pt idx="115">
                  <c:v>200104</c:v>
                </c:pt>
                <c:pt idx="116">
                  <c:v>200105</c:v>
                </c:pt>
                <c:pt idx="117">
                  <c:v>200106</c:v>
                </c:pt>
                <c:pt idx="118">
                  <c:v>200107</c:v>
                </c:pt>
                <c:pt idx="119">
                  <c:v>200108</c:v>
                </c:pt>
                <c:pt idx="120">
                  <c:v>200109</c:v>
                </c:pt>
                <c:pt idx="121">
                  <c:v>200110</c:v>
                </c:pt>
                <c:pt idx="122">
                  <c:v>200111</c:v>
                </c:pt>
                <c:pt idx="123">
                  <c:v>200112</c:v>
                </c:pt>
                <c:pt idx="124">
                  <c:v>200201</c:v>
                </c:pt>
                <c:pt idx="125">
                  <c:v>200202</c:v>
                </c:pt>
                <c:pt idx="126">
                  <c:v>200203</c:v>
                </c:pt>
                <c:pt idx="127">
                  <c:v>200204</c:v>
                </c:pt>
                <c:pt idx="128">
                  <c:v>200205</c:v>
                </c:pt>
                <c:pt idx="129">
                  <c:v>200206</c:v>
                </c:pt>
                <c:pt idx="130">
                  <c:v>200207</c:v>
                </c:pt>
                <c:pt idx="131">
                  <c:v>200208</c:v>
                </c:pt>
                <c:pt idx="132">
                  <c:v>200209</c:v>
                </c:pt>
                <c:pt idx="133">
                  <c:v>200210</c:v>
                </c:pt>
                <c:pt idx="134">
                  <c:v>200211</c:v>
                </c:pt>
                <c:pt idx="135">
                  <c:v>200212</c:v>
                </c:pt>
                <c:pt idx="136">
                  <c:v>200301</c:v>
                </c:pt>
                <c:pt idx="137">
                  <c:v>200302</c:v>
                </c:pt>
                <c:pt idx="138">
                  <c:v>200303</c:v>
                </c:pt>
                <c:pt idx="139">
                  <c:v>200304</c:v>
                </c:pt>
                <c:pt idx="140">
                  <c:v>200305</c:v>
                </c:pt>
                <c:pt idx="141">
                  <c:v>200306</c:v>
                </c:pt>
                <c:pt idx="142">
                  <c:v>200307</c:v>
                </c:pt>
                <c:pt idx="143">
                  <c:v>200308</c:v>
                </c:pt>
                <c:pt idx="144">
                  <c:v>200309</c:v>
                </c:pt>
                <c:pt idx="145">
                  <c:v>200310</c:v>
                </c:pt>
                <c:pt idx="146">
                  <c:v>200311</c:v>
                </c:pt>
                <c:pt idx="147">
                  <c:v>200312</c:v>
                </c:pt>
                <c:pt idx="148">
                  <c:v>200401</c:v>
                </c:pt>
                <c:pt idx="149">
                  <c:v>200402</c:v>
                </c:pt>
                <c:pt idx="150">
                  <c:v>200403</c:v>
                </c:pt>
                <c:pt idx="151">
                  <c:v>200404</c:v>
                </c:pt>
                <c:pt idx="152">
                  <c:v>200405</c:v>
                </c:pt>
                <c:pt idx="153">
                  <c:v>200406</c:v>
                </c:pt>
                <c:pt idx="154">
                  <c:v>200407</c:v>
                </c:pt>
                <c:pt idx="155">
                  <c:v>200408</c:v>
                </c:pt>
                <c:pt idx="156">
                  <c:v>200409</c:v>
                </c:pt>
                <c:pt idx="157">
                  <c:v>200410</c:v>
                </c:pt>
                <c:pt idx="158">
                  <c:v>200411</c:v>
                </c:pt>
                <c:pt idx="159">
                  <c:v>200412</c:v>
                </c:pt>
                <c:pt idx="160">
                  <c:v>200501</c:v>
                </c:pt>
                <c:pt idx="161">
                  <c:v>200502</c:v>
                </c:pt>
                <c:pt idx="162">
                  <c:v>200503</c:v>
                </c:pt>
                <c:pt idx="163">
                  <c:v>200504</c:v>
                </c:pt>
                <c:pt idx="164">
                  <c:v>200505</c:v>
                </c:pt>
                <c:pt idx="165">
                  <c:v>200506</c:v>
                </c:pt>
                <c:pt idx="166">
                  <c:v>200507</c:v>
                </c:pt>
                <c:pt idx="167">
                  <c:v>200508</c:v>
                </c:pt>
                <c:pt idx="168">
                  <c:v>200509</c:v>
                </c:pt>
                <c:pt idx="169">
                  <c:v>200510</c:v>
                </c:pt>
                <c:pt idx="170">
                  <c:v>200511</c:v>
                </c:pt>
                <c:pt idx="171">
                  <c:v>200512</c:v>
                </c:pt>
                <c:pt idx="172">
                  <c:v>200601</c:v>
                </c:pt>
                <c:pt idx="173">
                  <c:v>200602</c:v>
                </c:pt>
                <c:pt idx="174">
                  <c:v>200603</c:v>
                </c:pt>
                <c:pt idx="175">
                  <c:v>200604</c:v>
                </c:pt>
                <c:pt idx="176">
                  <c:v>200605</c:v>
                </c:pt>
                <c:pt idx="177">
                  <c:v>200606</c:v>
                </c:pt>
                <c:pt idx="178">
                  <c:v>200607</c:v>
                </c:pt>
                <c:pt idx="179">
                  <c:v>200608</c:v>
                </c:pt>
                <c:pt idx="180">
                  <c:v>200609</c:v>
                </c:pt>
                <c:pt idx="181">
                  <c:v>200610</c:v>
                </c:pt>
                <c:pt idx="182">
                  <c:v>200611</c:v>
                </c:pt>
                <c:pt idx="183">
                  <c:v>200612</c:v>
                </c:pt>
                <c:pt idx="184">
                  <c:v>200701</c:v>
                </c:pt>
                <c:pt idx="185">
                  <c:v>200702</c:v>
                </c:pt>
                <c:pt idx="186">
                  <c:v>200703</c:v>
                </c:pt>
                <c:pt idx="187">
                  <c:v>200704</c:v>
                </c:pt>
                <c:pt idx="188">
                  <c:v>200705</c:v>
                </c:pt>
                <c:pt idx="189">
                  <c:v>200706</c:v>
                </c:pt>
                <c:pt idx="190">
                  <c:v>200707</c:v>
                </c:pt>
                <c:pt idx="191">
                  <c:v>200708</c:v>
                </c:pt>
                <c:pt idx="192">
                  <c:v>200709</c:v>
                </c:pt>
                <c:pt idx="193">
                  <c:v>200710</c:v>
                </c:pt>
                <c:pt idx="194">
                  <c:v>200711</c:v>
                </c:pt>
                <c:pt idx="195">
                  <c:v>200712</c:v>
                </c:pt>
                <c:pt idx="196">
                  <c:v>200801</c:v>
                </c:pt>
                <c:pt idx="197">
                  <c:v>200802</c:v>
                </c:pt>
                <c:pt idx="198">
                  <c:v>200803</c:v>
                </c:pt>
                <c:pt idx="199">
                  <c:v>200804</c:v>
                </c:pt>
                <c:pt idx="200">
                  <c:v>200805</c:v>
                </c:pt>
                <c:pt idx="201">
                  <c:v>200806</c:v>
                </c:pt>
                <c:pt idx="202">
                  <c:v>200807</c:v>
                </c:pt>
                <c:pt idx="203">
                  <c:v>200808</c:v>
                </c:pt>
                <c:pt idx="204">
                  <c:v>200809</c:v>
                </c:pt>
                <c:pt idx="205">
                  <c:v>200810</c:v>
                </c:pt>
                <c:pt idx="206">
                  <c:v>200811</c:v>
                </c:pt>
                <c:pt idx="207">
                  <c:v>200812</c:v>
                </c:pt>
                <c:pt idx="208">
                  <c:v>200901</c:v>
                </c:pt>
                <c:pt idx="209">
                  <c:v>200902</c:v>
                </c:pt>
                <c:pt idx="210">
                  <c:v>200903</c:v>
                </c:pt>
                <c:pt idx="211">
                  <c:v>200904</c:v>
                </c:pt>
                <c:pt idx="212">
                  <c:v>200905</c:v>
                </c:pt>
                <c:pt idx="213">
                  <c:v>200906</c:v>
                </c:pt>
                <c:pt idx="214">
                  <c:v>200907</c:v>
                </c:pt>
                <c:pt idx="215">
                  <c:v>200908</c:v>
                </c:pt>
              </c:numCache>
            </c:numRef>
          </c:cat>
          <c:val>
            <c:numRef>
              <c:f>Monthly!$K$6:$K$221</c:f>
              <c:numCache>
                <c:formatCode>General</c:formatCode>
                <c:ptCount val="216"/>
                <c:pt idx="0">
                  <c:v>1</c:v>
                </c:pt>
                <c:pt idx="1">
                  <c:v>8.1999999999999993</c:v>
                </c:pt>
                <c:pt idx="2">
                  <c:v>23.1</c:v>
                </c:pt>
                <c:pt idx="3">
                  <c:v>5.8</c:v>
                </c:pt>
                <c:pt idx="4">
                  <c:v>10.199999999999999</c:v>
                </c:pt>
                <c:pt idx="5">
                  <c:v>11.3</c:v>
                </c:pt>
                <c:pt idx="6">
                  <c:v>11.3</c:v>
                </c:pt>
                <c:pt idx="7">
                  <c:v>9.4</c:v>
                </c:pt>
                <c:pt idx="8">
                  <c:v>7.4</c:v>
                </c:pt>
                <c:pt idx="9">
                  <c:v>34.299999999999997</c:v>
                </c:pt>
                <c:pt idx="10">
                  <c:v>25.9</c:v>
                </c:pt>
                <c:pt idx="11">
                  <c:v>7.6</c:v>
                </c:pt>
                <c:pt idx="12">
                  <c:v>9.4</c:v>
                </c:pt>
                <c:pt idx="13">
                  <c:v>7.1</c:v>
                </c:pt>
                <c:pt idx="14">
                  <c:v>19.8</c:v>
                </c:pt>
                <c:pt idx="15">
                  <c:v>21.5</c:v>
                </c:pt>
                <c:pt idx="16">
                  <c:v>8.1999999999999993</c:v>
                </c:pt>
                <c:pt idx="17">
                  <c:v>10.5</c:v>
                </c:pt>
                <c:pt idx="18">
                  <c:v>12.2</c:v>
                </c:pt>
                <c:pt idx="19">
                  <c:v>15</c:v>
                </c:pt>
                <c:pt idx="20">
                  <c:v>8</c:v>
                </c:pt>
                <c:pt idx="21">
                  <c:v>20.6</c:v>
                </c:pt>
                <c:pt idx="22">
                  <c:v>32</c:v>
                </c:pt>
                <c:pt idx="23">
                  <c:v>18.8</c:v>
                </c:pt>
                <c:pt idx="24">
                  <c:v>7</c:v>
                </c:pt>
                <c:pt idx="25">
                  <c:v>13</c:v>
                </c:pt>
                <c:pt idx="26">
                  <c:v>19.5</c:v>
                </c:pt>
                <c:pt idx="27">
                  <c:v>15.2</c:v>
                </c:pt>
                <c:pt idx="28">
                  <c:v>13.1</c:v>
                </c:pt>
                <c:pt idx="29">
                  <c:v>32.799999999999997</c:v>
                </c:pt>
                <c:pt idx="30">
                  <c:v>6.6</c:v>
                </c:pt>
                <c:pt idx="31">
                  <c:v>40.700000000000003</c:v>
                </c:pt>
                <c:pt idx="32">
                  <c:v>8.1</c:v>
                </c:pt>
                <c:pt idx="33">
                  <c:v>17.5</c:v>
                </c:pt>
                <c:pt idx="34">
                  <c:v>11.4</c:v>
                </c:pt>
                <c:pt idx="35">
                  <c:v>23.4</c:v>
                </c:pt>
                <c:pt idx="36">
                  <c:v>10.7</c:v>
                </c:pt>
                <c:pt idx="37">
                  <c:v>11.9</c:v>
                </c:pt>
                <c:pt idx="38">
                  <c:v>20.6</c:v>
                </c:pt>
                <c:pt idx="39">
                  <c:v>17.3</c:v>
                </c:pt>
                <c:pt idx="40">
                  <c:v>8.6999999999999993</c:v>
                </c:pt>
                <c:pt idx="41">
                  <c:v>9.6999999999999993</c:v>
                </c:pt>
                <c:pt idx="42">
                  <c:v>13.7</c:v>
                </c:pt>
                <c:pt idx="43">
                  <c:v>24.2</c:v>
                </c:pt>
                <c:pt idx="44">
                  <c:v>11</c:v>
                </c:pt>
                <c:pt idx="45">
                  <c:v>22.1</c:v>
                </c:pt>
                <c:pt idx="46">
                  <c:v>20.6</c:v>
                </c:pt>
                <c:pt idx="47">
                  <c:v>19.8</c:v>
                </c:pt>
                <c:pt idx="48">
                  <c:v>7.9</c:v>
                </c:pt>
                <c:pt idx="49">
                  <c:v>25.1</c:v>
                </c:pt>
                <c:pt idx="50">
                  <c:v>25.4</c:v>
                </c:pt>
                <c:pt idx="51">
                  <c:v>15</c:v>
                </c:pt>
                <c:pt idx="52">
                  <c:v>13.4</c:v>
                </c:pt>
                <c:pt idx="53">
                  <c:v>17.7</c:v>
                </c:pt>
                <c:pt idx="54">
                  <c:v>5.5</c:v>
                </c:pt>
                <c:pt idx="55">
                  <c:v>9</c:v>
                </c:pt>
                <c:pt idx="56">
                  <c:v>26</c:v>
                </c:pt>
                <c:pt idx="57">
                  <c:v>9.6999999999999993</c:v>
                </c:pt>
                <c:pt idx="58">
                  <c:v>19.8</c:v>
                </c:pt>
                <c:pt idx="59">
                  <c:v>10.7</c:v>
                </c:pt>
                <c:pt idx="60">
                  <c:v>28.7</c:v>
                </c:pt>
                <c:pt idx="61">
                  <c:v>28.7</c:v>
                </c:pt>
                <c:pt idx="62">
                  <c:v>13.4</c:v>
                </c:pt>
                <c:pt idx="63">
                  <c:v>19.399999999999999</c:v>
                </c:pt>
                <c:pt idx="64">
                  <c:v>17.8</c:v>
                </c:pt>
                <c:pt idx="65">
                  <c:v>21.6</c:v>
                </c:pt>
                <c:pt idx="66">
                  <c:v>8.5</c:v>
                </c:pt>
                <c:pt idx="67">
                  <c:v>20.2</c:v>
                </c:pt>
                <c:pt idx="68">
                  <c:v>18.8</c:v>
                </c:pt>
                <c:pt idx="69">
                  <c:v>22.8</c:v>
                </c:pt>
                <c:pt idx="70">
                  <c:v>26.9</c:v>
                </c:pt>
                <c:pt idx="71">
                  <c:v>7.9</c:v>
                </c:pt>
                <c:pt idx="72">
                  <c:v>29</c:v>
                </c:pt>
                <c:pt idx="73">
                  <c:v>13.7</c:v>
                </c:pt>
                <c:pt idx="74">
                  <c:v>12.6</c:v>
                </c:pt>
                <c:pt idx="75">
                  <c:v>8.1</c:v>
                </c:pt>
                <c:pt idx="76">
                  <c:v>16.100000000000001</c:v>
                </c:pt>
                <c:pt idx="77">
                  <c:v>5.0999999999999996</c:v>
                </c:pt>
                <c:pt idx="78">
                  <c:v>17.100000000000001</c:v>
                </c:pt>
                <c:pt idx="79">
                  <c:v>16.2</c:v>
                </c:pt>
                <c:pt idx="80">
                  <c:v>20</c:v>
                </c:pt>
                <c:pt idx="81">
                  <c:v>26.2</c:v>
                </c:pt>
                <c:pt idx="82">
                  <c:v>19.8</c:v>
                </c:pt>
                <c:pt idx="83">
                  <c:v>7.2</c:v>
                </c:pt>
                <c:pt idx="84">
                  <c:v>16.600000000000001</c:v>
                </c:pt>
                <c:pt idx="85">
                  <c:v>21.3</c:v>
                </c:pt>
                <c:pt idx="86">
                  <c:v>13.4</c:v>
                </c:pt>
                <c:pt idx="87">
                  <c:v>13.1</c:v>
                </c:pt>
                <c:pt idx="88">
                  <c:v>14</c:v>
                </c:pt>
                <c:pt idx="89">
                  <c:v>9.5</c:v>
                </c:pt>
                <c:pt idx="90">
                  <c:v>10.4</c:v>
                </c:pt>
                <c:pt idx="91">
                  <c:v>6.6</c:v>
                </c:pt>
                <c:pt idx="92">
                  <c:v>19.899999999999999</c:v>
                </c:pt>
                <c:pt idx="93">
                  <c:v>13.7</c:v>
                </c:pt>
                <c:pt idx="94">
                  <c:v>15.9</c:v>
                </c:pt>
                <c:pt idx="95">
                  <c:v>26.2</c:v>
                </c:pt>
                <c:pt idx="96">
                  <c:v>16.3</c:v>
                </c:pt>
                <c:pt idx="97">
                  <c:v>8.8000000000000007</c:v>
                </c:pt>
                <c:pt idx="98">
                  <c:v>15.5</c:v>
                </c:pt>
                <c:pt idx="99">
                  <c:v>19.399999999999999</c:v>
                </c:pt>
                <c:pt idx="100">
                  <c:v>18.2</c:v>
                </c:pt>
                <c:pt idx="101">
                  <c:v>13.4</c:v>
                </c:pt>
                <c:pt idx="102">
                  <c:v>12.7</c:v>
                </c:pt>
                <c:pt idx="103">
                  <c:v>20</c:v>
                </c:pt>
                <c:pt idx="104">
                  <c:v>17</c:v>
                </c:pt>
                <c:pt idx="105">
                  <c:v>10.4</c:v>
                </c:pt>
                <c:pt idx="106">
                  <c:v>17.600000000000001</c:v>
                </c:pt>
                <c:pt idx="107">
                  <c:v>8.8000000000000007</c:v>
                </c:pt>
                <c:pt idx="108">
                  <c:v>15.2</c:v>
                </c:pt>
                <c:pt idx="109">
                  <c:v>16</c:v>
                </c:pt>
                <c:pt idx="110">
                  <c:v>18.3</c:v>
                </c:pt>
                <c:pt idx="111">
                  <c:v>8.8000000000000007</c:v>
                </c:pt>
                <c:pt idx="112">
                  <c:v>7.1</c:v>
                </c:pt>
                <c:pt idx="113">
                  <c:v>11.9</c:v>
                </c:pt>
                <c:pt idx="114">
                  <c:v>17.2</c:v>
                </c:pt>
                <c:pt idx="115">
                  <c:v>17.5</c:v>
                </c:pt>
                <c:pt idx="116">
                  <c:v>15.8</c:v>
                </c:pt>
                <c:pt idx="117">
                  <c:v>16.600000000000001</c:v>
                </c:pt>
                <c:pt idx="118">
                  <c:v>16</c:v>
                </c:pt>
                <c:pt idx="119">
                  <c:v>18.2</c:v>
                </c:pt>
                <c:pt idx="120">
                  <c:v>17.3</c:v>
                </c:pt>
                <c:pt idx="121">
                  <c:v>19.5</c:v>
                </c:pt>
                <c:pt idx="122">
                  <c:v>13.1</c:v>
                </c:pt>
                <c:pt idx="123">
                  <c:v>10.8</c:v>
                </c:pt>
                <c:pt idx="124">
                  <c:v>23.7</c:v>
                </c:pt>
                <c:pt idx="125">
                  <c:v>5.5</c:v>
                </c:pt>
                <c:pt idx="126">
                  <c:v>22.4</c:v>
                </c:pt>
                <c:pt idx="127">
                  <c:v>7</c:v>
                </c:pt>
                <c:pt idx="128">
                  <c:v>27.8</c:v>
                </c:pt>
                <c:pt idx="129">
                  <c:v>22.2</c:v>
                </c:pt>
                <c:pt idx="130">
                  <c:v>10.7</c:v>
                </c:pt>
                <c:pt idx="131">
                  <c:v>6.9</c:v>
                </c:pt>
                <c:pt idx="132">
                  <c:v>9.1</c:v>
                </c:pt>
                <c:pt idx="133">
                  <c:v>8</c:v>
                </c:pt>
                <c:pt idx="134">
                  <c:v>8.6999999999999993</c:v>
                </c:pt>
                <c:pt idx="135">
                  <c:v>14.9</c:v>
                </c:pt>
                <c:pt idx="136">
                  <c:v>12.1</c:v>
                </c:pt>
                <c:pt idx="137">
                  <c:v>16</c:v>
                </c:pt>
                <c:pt idx="138">
                  <c:v>12.4</c:v>
                </c:pt>
                <c:pt idx="139">
                  <c:v>19.899999999999999</c:v>
                </c:pt>
                <c:pt idx="140">
                  <c:v>12.8</c:v>
                </c:pt>
                <c:pt idx="141">
                  <c:v>12.2</c:v>
                </c:pt>
                <c:pt idx="142">
                  <c:v>0</c:v>
                </c:pt>
                <c:pt idx="143">
                  <c:v>7.8</c:v>
                </c:pt>
                <c:pt idx="144">
                  <c:v>8.6999999999999993</c:v>
                </c:pt>
                <c:pt idx="145">
                  <c:v>27.2</c:v>
                </c:pt>
                <c:pt idx="146">
                  <c:v>26.1</c:v>
                </c:pt>
                <c:pt idx="147">
                  <c:v>9.3000000000000007</c:v>
                </c:pt>
                <c:pt idx="148">
                  <c:v>29.2</c:v>
                </c:pt>
                <c:pt idx="149">
                  <c:v>5.0999999999999996</c:v>
                </c:pt>
                <c:pt idx="150">
                  <c:v>13.7</c:v>
                </c:pt>
                <c:pt idx="151">
                  <c:v>19.7</c:v>
                </c:pt>
                <c:pt idx="152">
                  <c:v>17.100000000000001</c:v>
                </c:pt>
                <c:pt idx="153">
                  <c:v>22.7</c:v>
                </c:pt>
                <c:pt idx="154">
                  <c:v>5.6</c:v>
                </c:pt>
                <c:pt idx="155">
                  <c:v>22.4</c:v>
                </c:pt>
                <c:pt idx="156">
                  <c:v>31</c:v>
                </c:pt>
                <c:pt idx="157">
                  <c:v>14.4</c:v>
                </c:pt>
                <c:pt idx="158">
                  <c:v>16.3</c:v>
                </c:pt>
                <c:pt idx="159">
                  <c:v>18</c:v>
                </c:pt>
                <c:pt idx="160">
                  <c:v>14.2</c:v>
                </c:pt>
                <c:pt idx="161">
                  <c:v>11.4</c:v>
                </c:pt>
                <c:pt idx="162">
                  <c:v>16.2</c:v>
                </c:pt>
                <c:pt idx="163">
                  <c:v>12.9</c:v>
                </c:pt>
                <c:pt idx="164">
                  <c:v>17.100000000000001</c:v>
                </c:pt>
                <c:pt idx="165">
                  <c:v>31.2</c:v>
                </c:pt>
                <c:pt idx="166">
                  <c:v>12</c:v>
                </c:pt>
                <c:pt idx="167">
                  <c:v>9.6</c:v>
                </c:pt>
                <c:pt idx="168">
                  <c:v>5.0999999999999996</c:v>
                </c:pt>
                <c:pt idx="169">
                  <c:v>10.7</c:v>
                </c:pt>
                <c:pt idx="170">
                  <c:v>16.3</c:v>
                </c:pt>
                <c:pt idx="171">
                  <c:v>7.5</c:v>
                </c:pt>
                <c:pt idx="172">
                  <c:v>14</c:v>
                </c:pt>
                <c:pt idx="173">
                  <c:v>16.3</c:v>
                </c:pt>
                <c:pt idx="174">
                  <c:v>16.2</c:v>
                </c:pt>
                <c:pt idx="175">
                  <c:v>18.8</c:v>
                </c:pt>
                <c:pt idx="176">
                  <c:v>20</c:v>
                </c:pt>
                <c:pt idx="177">
                  <c:v>21.9</c:v>
                </c:pt>
                <c:pt idx="178">
                  <c:v>28</c:v>
                </c:pt>
                <c:pt idx="179">
                  <c:v>6.9</c:v>
                </c:pt>
                <c:pt idx="180">
                  <c:v>9.3000000000000007</c:v>
                </c:pt>
                <c:pt idx="181">
                  <c:v>11</c:v>
                </c:pt>
                <c:pt idx="182">
                  <c:v>16.2</c:v>
                </c:pt>
                <c:pt idx="183">
                  <c:v>18.5</c:v>
                </c:pt>
                <c:pt idx="184">
                  <c:v>12.1</c:v>
                </c:pt>
                <c:pt idx="185">
                  <c:v>11.1</c:v>
                </c:pt>
                <c:pt idx="186">
                  <c:v>20.6</c:v>
                </c:pt>
                <c:pt idx="187">
                  <c:v>8.6</c:v>
                </c:pt>
                <c:pt idx="188">
                  <c:v>10.7</c:v>
                </c:pt>
                <c:pt idx="189">
                  <c:v>33.5</c:v>
                </c:pt>
                <c:pt idx="190">
                  <c:v>22.4</c:v>
                </c:pt>
                <c:pt idx="191">
                  <c:v>8.8000000000000007</c:v>
                </c:pt>
                <c:pt idx="192">
                  <c:v>15.1</c:v>
                </c:pt>
                <c:pt idx="193">
                  <c:v>11.2</c:v>
                </c:pt>
                <c:pt idx="194">
                  <c:v>9.8000000000000007</c:v>
                </c:pt>
                <c:pt idx="195">
                  <c:v>8.6</c:v>
                </c:pt>
                <c:pt idx="196">
                  <c:v>12.8</c:v>
                </c:pt>
                <c:pt idx="197">
                  <c:v>11.3</c:v>
                </c:pt>
                <c:pt idx="198">
                  <c:v>16.100000000000001</c:v>
                </c:pt>
                <c:pt idx="199">
                  <c:v>11.6</c:v>
                </c:pt>
                <c:pt idx="200">
                  <c:v>25.3</c:v>
                </c:pt>
                <c:pt idx="201">
                  <c:v>18.2</c:v>
                </c:pt>
                <c:pt idx="202">
                  <c:v>3.8</c:v>
                </c:pt>
                <c:pt idx="203">
                  <c:v>14.7</c:v>
                </c:pt>
                <c:pt idx="204">
                  <c:v>4.5</c:v>
                </c:pt>
                <c:pt idx="205">
                  <c:v>9.1</c:v>
                </c:pt>
                <c:pt idx="206">
                  <c:v>17.100000000000001</c:v>
                </c:pt>
                <c:pt idx="207">
                  <c:v>14.7</c:v>
                </c:pt>
                <c:pt idx="208">
                  <c:v>18.7</c:v>
                </c:pt>
                <c:pt idx="209">
                  <c:v>12.8</c:v>
                </c:pt>
                <c:pt idx="210">
                  <c:v>19.7</c:v>
                </c:pt>
                <c:pt idx="211">
                  <c:v>13.5</c:v>
                </c:pt>
                <c:pt idx="212">
                  <c:v>20.3</c:v>
                </c:pt>
                <c:pt idx="213">
                  <c:v>20</c:v>
                </c:pt>
                <c:pt idx="214">
                  <c:v>21.1</c:v>
                </c:pt>
                <c:pt idx="215">
                  <c:v>24.6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19270144"/>
        <c:axId val="220496640"/>
      </c:lineChart>
      <c:catAx>
        <c:axId val="219270144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220496640"/>
        <c:crosses val="autoZero"/>
        <c:auto val="1"/>
        <c:lblAlgn val="ctr"/>
        <c:lblOffset val="100"/>
        <c:tickMarkSkip val="7"/>
        <c:noMultiLvlLbl val="0"/>
      </c:catAx>
      <c:valAx>
        <c:axId val="220496640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 sz="1400"/>
                </a:pPr>
                <a:r>
                  <a:rPr lang="en-CA" sz="1400"/>
                  <a:t>Precipitation (mm/d)</a:t>
                </a:r>
              </a:p>
            </c:rich>
          </c:tx>
          <c:overlay val="0"/>
        </c:title>
        <c:numFmt formatCode="General" sourceLinked="1"/>
        <c:majorTickMark val="in"/>
        <c:minorTickMark val="none"/>
        <c:tickLblPos val="nextTo"/>
        <c:txPr>
          <a:bodyPr/>
          <a:lstStyle/>
          <a:p>
            <a:pPr>
              <a:defRPr sz="1200"/>
            </a:pPr>
            <a:endParaRPr lang="en-US"/>
          </a:p>
        </c:txPr>
        <c:crossAx val="219270144"/>
        <c:crosses val="autoZero"/>
        <c:crossBetween val="between"/>
      </c:valAx>
      <c:spPr>
        <a:ln>
          <a:solidFill>
            <a:schemeClr val="tx1"/>
          </a:solidFill>
        </a:ln>
      </c:spPr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/>
              <a:t>Monthly average wind speed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WindA</c:v>
          </c:tx>
          <c:marker>
            <c:symbol val="none"/>
          </c:marker>
          <c:cat>
            <c:numRef>
              <c:f>Monthly!$A$6:$A$221</c:f>
              <c:numCache>
                <c:formatCode>General</c:formatCode>
                <c:ptCount val="216"/>
                <c:pt idx="0">
                  <c:v>199109</c:v>
                </c:pt>
                <c:pt idx="1">
                  <c:v>199110</c:v>
                </c:pt>
                <c:pt idx="2">
                  <c:v>199111</c:v>
                </c:pt>
                <c:pt idx="3">
                  <c:v>199112</c:v>
                </c:pt>
                <c:pt idx="4">
                  <c:v>199201</c:v>
                </c:pt>
                <c:pt idx="5">
                  <c:v>199202</c:v>
                </c:pt>
                <c:pt idx="6">
                  <c:v>199203</c:v>
                </c:pt>
                <c:pt idx="7">
                  <c:v>199204</c:v>
                </c:pt>
                <c:pt idx="8">
                  <c:v>199205</c:v>
                </c:pt>
                <c:pt idx="9">
                  <c:v>199206</c:v>
                </c:pt>
                <c:pt idx="10">
                  <c:v>199207</c:v>
                </c:pt>
                <c:pt idx="11">
                  <c:v>199208</c:v>
                </c:pt>
                <c:pt idx="12">
                  <c:v>199209</c:v>
                </c:pt>
                <c:pt idx="13">
                  <c:v>199210</c:v>
                </c:pt>
                <c:pt idx="14">
                  <c:v>199211</c:v>
                </c:pt>
                <c:pt idx="15">
                  <c:v>199212</c:v>
                </c:pt>
                <c:pt idx="16">
                  <c:v>199301</c:v>
                </c:pt>
                <c:pt idx="17">
                  <c:v>199302</c:v>
                </c:pt>
                <c:pt idx="18">
                  <c:v>199303</c:v>
                </c:pt>
                <c:pt idx="19">
                  <c:v>199304</c:v>
                </c:pt>
                <c:pt idx="20">
                  <c:v>199305</c:v>
                </c:pt>
                <c:pt idx="21">
                  <c:v>199306</c:v>
                </c:pt>
                <c:pt idx="22">
                  <c:v>199307</c:v>
                </c:pt>
                <c:pt idx="23">
                  <c:v>199308</c:v>
                </c:pt>
                <c:pt idx="24">
                  <c:v>199309</c:v>
                </c:pt>
                <c:pt idx="25">
                  <c:v>199310</c:v>
                </c:pt>
                <c:pt idx="26">
                  <c:v>199311</c:v>
                </c:pt>
                <c:pt idx="27">
                  <c:v>199312</c:v>
                </c:pt>
                <c:pt idx="28">
                  <c:v>199401</c:v>
                </c:pt>
                <c:pt idx="29">
                  <c:v>199402</c:v>
                </c:pt>
                <c:pt idx="30">
                  <c:v>199403</c:v>
                </c:pt>
                <c:pt idx="31">
                  <c:v>199404</c:v>
                </c:pt>
                <c:pt idx="32">
                  <c:v>199405</c:v>
                </c:pt>
                <c:pt idx="33">
                  <c:v>199406</c:v>
                </c:pt>
                <c:pt idx="34">
                  <c:v>199407</c:v>
                </c:pt>
                <c:pt idx="35">
                  <c:v>199408</c:v>
                </c:pt>
                <c:pt idx="36">
                  <c:v>199409</c:v>
                </c:pt>
                <c:pt idx="37">
                  <c:v>199410</c:v>
                </c:pt>
                <c:pt idx="38">
                  <c:v>199411</c:v>
                </c:pt>
                <c:pt idx="39">
                  <c:v>199412</c:v>
                </c:pt>
                <c:pt idx="40">
                  <c:v>199501</c:v>
                </c:pt>
                <c:pt idx="41">
                  <c:v>199502</c:v>
                </c:pt>
                <c:pt idx="42">
                  <c:v>199503</c:v>
                </c:pt>
                <c:pt idx="43">
                  <c:v>199504</c:v>
                </c:pt>
                <c:pt idx="44">
                  <c:v>199505</c:v>
                </c:pt>
                <c:pt idx="45">
                  <c:v>199506</c:v>
                </c:pt>
                <c:pt idx="46">
                  <c:v>199507</c:v>
                </c:pt>
                <c:pt idx="47">
                  <c:v>199508</c:v>
                </c:pt>
                <c:pt idx="48">
                  <c:v>199509</c:v>
                </c:pt>
                <c:pt idx="49">
                  <c:v>199510</c:v>
                </c:pt>
                <c:pt idx="50">
                  <c:v>199511</c:v>
                </c:pt>
                <c:pt idx="51">
                  <c:v>199512</c:v>
                </c:pt>
                <c:pt idx="52">
                  <c:v>199601</c:v>
                </c:pt>
                <c:pt idx="53">
                  <c:v>199602</c:v>
                </c:pt>
                <c:pt idx="54">
                  <c:v>199603</c:v>
                </c:pt>
                <c:pt idx="55">
                  <c:v>199604</c:v>
                </c:pt>
                <c:pt idx="56">
                  <c:v>199605</c:v>
                </c:pt>
                <c:pt idx="57">
                  <c:v>199606</c:v>
                </c:pt>
                <c:pt idx="58">
                  <c:v>199607</c:v>
                </c:pt>
                <c:pt idx="59">
                  <c:v>199608</c:v>
                </c:pt>
                <c:pt idx="60">
                  <c:v>199609</c:v>
                </c:pt>
                <c:pt idx="61">
                  <c:v>199610</c:v>
                </c:pt>
                <c:pt idx="62">
                  <c:v>199611</c:v>
                </c:pt>
                <c:pt idx="63">
                  <c:v>199612</c:v>
                </c:pt>
                <c:pt idx="64">
                  <c:v>199701</c:v>
                </c:pt>
                <c:pt idx="65">
                  <c:v>199702</c:v>
                </c:pt>
                <c:pt idx="66">
                  <c:v>199703</c:v>
                </c:pt>
                <c:pt idx="67">
                  <c:v>199704</c:v>
                </c:pt>
                <c:pt idx="68">
                  <c:v>199705</c:v>
                </c:pt>
                <c:pt idx="69">
                  <c:v>199706</c:v>
                </c:pt>
                <c:pt idx="70">
                  <c:v>199707</c:v>
                </c:pt>
                <c:pt idx="71">
                  <c:v>199708</c:v>
                </c:pt>
                <c:pt idx="72">
                  <c:v>199709</c:v>
                </c:pt>
                <c:pt idx="73">
                  <c:v>199710</c:v>
                </c:pt>
                <c:pt idx="74">
                  <c:v>199711</c:v>
                </c:pt>
                <c:pt idx="75">
                  <c:v>199712</c:v>
                </c:pt>
                <c:pt idx="76">
                  <c:v>199801</c:v>
                </c:pt>
                <c:pt idx="77">
                  <c:v>199802</c:v>
                </c:pt>
                <c:pt idx="78">
                  <c:v>199803</c:v>
                </c:pt>
                <c:pt idx="79">
                  <c:v>199804</c:v>
                </c:pt>
                <c:pt idx="80">
                  <c:v>199805</c:v>
                </c:pt>
                <c:pt idx="81">
                  <c:v>199806</c:v>
                </c:pt>
                <c:pt idx="82">
                  <c:v>199807</c:v>
                </c:pt>
                <c:pt idx="83">
                  <c:v>199808</c:v>
                </c:pt>
                <c:pt idx="84">
                  <c:v>199809</c:v>
                </c:pt>
                <c:pt idx="85">
                  <c:v>199810</c:v>
                </c:pt>
                <c:pt idx="86">
                  <c:v>199811</c:v>
                </c:pt>
                <c:pt idx="87">
                  <c:v>199812</c:v>
                </c:pt>
                <c:pt idx="88">
                  <c:v>199901</c:v>
                </c:pt>
                <c:pt idx="89">
                  <c:v>199902</c:v>
                </c:pt>
                <c:pt idx="90">
                  <c:v>199903</c:v>
                </c:pt>
                <c:pt idx="91">
                  <c:v>199904</c:v>
                </c:pt>
                <c:pt idx="92">
                  <c:v>199905</c:v>
                </c:pt>
                <c:pt idx="93">
                  <c:v>199906</c:v>
                </c:pt>
                <c:pt idx="94">
                  <c:v>199907</c:v>
                </c:pt>
                <c:pt idx="95">
                  <c:v>199908</c:v>
                </c:pt>
                <c:pt idx="96">
                  <c:v>199909</c:v>
                </c:pt>
                <c:pt idx="97">
                  <c:v>199910</c:v>
                </c:pt>
                <c:pt idx="98">
                  <c:v>199911</c:v>
                </c:pt>
                <c:pt idx="99">
                  <c:v>199912</c:v>
                </c:pt>
                <c:pt idx="100">
                  <c:v>200001</c:v>
                </c:pt>
                <c:pt idx="101">
                  <c:v>200002</c:v>
                </c:pt>
                <c:pt idx="102">
                  <c:v>200003</c:v>
                </c:pt>
                <c:pt idx="103">
                  <c:v>200004</c:v>
                </c:pt>
                <c:pt idx="104">
                  <c:v>200005</c:v>
                </c:pt>
                <c:pt idx="105">
                  <c:v>200006</c:v>
                </c:pt>
                <c:pt idx="106">
                  <c:v>200007</c:v>
                </c:pt>
                <c:pt idx="107">
                  <c:v>200008</c:v>
                </c:pt>
                <c:pt idx="108">
                  <c:v>200009</c:v>
                </c:pt>
                <c:pt idx="109">
                  <c:v>200010</c:v>
                </c:pt>
                <c:pt idx="110">
                  <c:v>200011</c:v>
                </c:pt>
                <c:pt idx="111">
                  <c:v>200012</c:v>
                </c:pt>
                <c:pt idx="112">
                  <c:v>200101</c:v>
                </c:pt>
                <c:pt idx="113">
                  <c:v>200102</c:v>
                </c:pt>
                <c:pt idx="114">
                  <c:v>200103</c:v>
                </c:pt>
                <c:pt idx="115">
                  <c:v>200104</c:v>
                </c:pt>
                <c:pt idx="116">
                  <c:v>200105</c:v>
                </c:pt>
                <c:pt idx="117">
                  <c:v>200106</c:v>
                </c:pt>
                <c:pt idx="118">
                  <c:v>200107</c:v>
                </c:pt>
                <c:pt idx="119">
                  <c:v>200108</c:v>
                </c:pt>
                <c:pt idx="120">
                  <c:v>200109</c:v>
                </c:pt>
                <c:pt idx="121">
                  <c:v>200110</c:v>
                </c:pt>
                <c:pt idx="122">
                  <c:v>200111</c:v>
                </c:pt>
                <c:pt idx="123">
                  <c:v>200112</c:v>
                </c:pt>
                <c:pt idx="124">
                  <c:v>200201</c:v>
                </c:pt>
                <c:pt idx="125">
                  <c:v>200202</c:v>
                </c:pt>
                <c:pt idx="126">
                  <c:v>200203</c:v>
                </c:pt>
                <c:pt idx="127">
                  <c:v>200204</c:v>
                </c:pt>
                <c:pt idx="128">
                  <c:v>200205</c:v>
                </c:pt>
                <c:pt idx="129">
                  <c:v>200206</c:v>
                </c:pt>
                <c:pt idx="130">
                  <c:v>200207</c:v>
                </c:pt>
                <c:pt idx="131">
                  <c:v>200208</c:v>
                </c:pt>
                <c:pt idx="132">
                  <c:v>200209</c:v>
                </c:pt>
                <c:pt idx="133">
                  <c:v>200210</c:v>
                </c:pt>
                <c:pt idx="134">
                  <c:v>200211</c:v>
                </c:pt>
                <c:pt idx="135">
                  <c:v>200212</c:v>
                </c:pt>
                <c:pt idx="136">
                  <c:v>200301</c:v>
                </c:pt>
                <c:pt idx="137">
                  <c:v>200302</c:v>
                </c:pt>
                <c:pt idx="138">
                  <c:v>200303</c:v>
                </c:pt>
                <c:pt idx="139">
                  <c:v>200304</c:v>
                </c:pt>
                <c:pt idx="140">
                  <c:v>200305</c:v>
                </c:pt>
                <c:pt idx="141">
                  <c:v>200306</c:v>
                </c:pt>
                <c:pt idx="142">
                  <c:v>200307</c:v>
                </c:pt>
                <c:pt idx="143">
                  <c:v>200308</c:v>
                </c:pt>
                <c:pt idx="144">
                  <c:v>200309</c:v>
                </c:pt>
                <c:pt idx="145">
                  <c:v>200310</c:v>
                </c:pt>
                <c:pt idx="146">
                  <c:v>200311</c:v>
                </c:pt>
                <c:pt idx="147">
                  <c:v>200312</c:v>
                </c:pt>
                <c:pt idx="148">
                  <c:v>200401</c:v>
                </c:pt>
                <c:pt idx="149">
                  <c:v>200402</c:v>
                </c:pt>
                <c:pt idx="150">
                  <c:v>200403</c:v>
                </c:pt>
                <c:pt idx="151">
                  <c:v>200404</c:v>
                </c:pt>
                <c:pt idx="152">
                  <c:v>200405</c:v>
                </c:pt>
                <c:pt idx="153">
                  <c:v>200406</c:v>
                </c:pt>
                <c:pt idx="154">
                  <c:v>200407</c:v>
                </c:pt>
                <c:pt idx="155">
                  <c:v>200408</c:v>
                </c:pt>
                <c:pt idx="156">
                  <c:v>200409</c:v>
                </c:pt>
                <c:pt idx="157">
                  <c:v>200410</c:v>
                </c:pt>
                <c:pt idx="158">
                  <c:v>200411</c:v>
                </c:pt>
                <c:pt idx="159">
                  <c:v>200412</c:v>
                </c:pt>
                <c:pt idx="160">
                  <c:v>200501</c:v>
                </c:pt>
                <c:pt idx="161">
                  <c:v>200502</c:v>
                </c:pt>
                <c:pt idx="162">
                  <c:v>200503</c:v>
                </c:pt>
                <c:pt idx="163">
                  <c:v>200504</c:v>
                </c:pt>
                <c:pt idx="164">
                  <c:v>200505</c:v>
                </c:pt>
                <c:pt idx="165">
                  <c:v>200506</c:v>
                </c:pt>
                <c:pt idx="166">
                  <c:v>200507</c:v>
                </c:pt>
                <c:pt idx="167">
                  <c:v>200508</c:v>
                </c:pt>
                <c:pt idx="168">
                  <c:v>200509</c:v>
                </c:pt>
                <c:pt idx="169">
                  <c:v>200510</c:v>
                </c:pt>
                <c:pt idx="170">
                  <c:v>200511</c:v>
                </c:pt>
                <c:pt idx="171">
                  <c:v>200512</c:v>
                </c:pt>
                <c:pt idx="172">
                  <c:v>200601</c:v>
                </c:pt>
                <c:pt idx="173">
                  <c:v>200602</c:v>
                </c:pt>
                <c:pt idx="174">
                  <c:v>200603</c:v>
                </c:pt>
                <c:pt idx="175">
                  <c:v>200604</c:v>
                </c:pt>
                <c:pt idx="176">
                  <c:v>200605</c:v>
                </c:pt>
                <c:pt idx="177">
                  <c:v>200606</c:v>
                </c:pt>
                <c:pt idx="178">
                  <c:v>200607</c:v>
                </c:pt>
                <c:pt idx="179">
                  <c:v>200608</c:v>
                </c:pt>
                <c:pt idx="180">
                  <c:v>200609</c:v>
                </c:pt>
                <c:pt idx="181">
                  <c:v>200610</c:v>
                </c:pt>
                <c:pt idx="182">
                  <c:v>200611</c:v>
                </c:pt>
                <c:pt idx="183">
                  <c:v>200612</c:v>
                </c:pt>
                <c:pt idx="184">
                  <c:v>200701</c:v>
                </c:pt>
                <c:pt idx="185">
                  <c:v>200702</c:v>
                </c:pt>
                <c:pt idx="186">
                  <c:v>200703</c:v>
                </c:pt>
                <c:pt idx="187">
                  <c:v>200704</c:v>
                </c:pt>
                <c:pt idx="188">
                  <c:v>200705</c:v>
                </c:pt>
                <c:pt idx="189">
                  <c:v>200706</c:v>
                </c:pt>
                <c:pt idx="190">
                  <c:v>200707</c:v>
                </c:pt>
                <c:pt idx="191">
                  <c:v>200708</c:v>
                </c:pt>
                <c:pt idx="192">
                  <c:v>200709</c:v>
                </c:pt>
                <c:pt idx="193">
                  <c:v>200710</c:v>
                </c:pt>
                <c:pt idx="194">
                  <c:v>200711</c:v>
                </c:pt>
                <c:pt idx="195">
                  <c:v>200712</c:v>
                </c:pt>
                <c:pt idx="196">
                  <c:v>200801</c:v>
                </c:pt>
                <c:pt idx="197">
                  <c:v>200802</c:v>
                </c:pt>
                <c:pt idx="198">
                  <c:v>200803</c:v>
                </c:pt>
                <c:pt idx="199">
                  <c:v>200804</c:v>
                </c:pt>
                <c:pt idx="200">
                  <c:v>200805</c:v>
                </c:pt>
                <c:pt idx="201">
                  <c:v>200806</c:v>
                </c:pt>
                <c:pt idx="202">
                  <c:v>200807</c:v>
                </c:pt>
                <c:pt idx="203">
                  <c:v>200808</c:v>
                </c:pt>
                <c:pt idx="204">
                  <c:v>200809</c:v>
                </c:pt>
                <c:pt idx="205">
                  <c:v>200810</c:v>
                </c:pt>
                <c:pt idx="206">
                  <c:v>200811</c:v>
                </c:pt>
                <c:pt idx="207">
                  <c:v>200812</c:v>
                </c:pt>
                <c:pt idx="208">
                  <c:v>200901</c:v>
                </c:pt>
                <c:pt idx="209">
                  <c:v>200902</c:v>
                </c:pt>
                <c:pt idx="210">
                  <c:v>200903</c:v>
                </c:pt>
                <c:pt idx="211">
                  <c:v>200904</c:v>
                </c:pt>
                <c:pt idx="212">
                  <c:v>200905</c:v>
                </c:pt>
                <c:pt idx="213">
                  <c:v>200906</c:v>
                </c:pt>
                <c:pt idx="214">
                  <c:v>200907</c:v>
                </c:pt>
                <c:pt idx="215">
                  <c:v>200908</c:v>
                </c:pt>
              </c:numCache>
            </c:numRef>
          </c:cat>
          <c:val>
            <c:numRef>
              <c:f>Monthly!$L$6:$L$221</c:f>
              <c:numCache>
                <c:formatCode>General</c:formatCode>
                <c:ptCount val="216"/>
                <c:pt idx="0">
                  <c:v>1.3</c:v>
                </c:pt>
                <c:pt idx="1">
                  <c:v>1.3</c:v>
                </c:pt>
                <c:pt idx="2">
                  <c:v>1.7</c:v>
                </c:pt>
                <c:pt idx="3">
                  <c:v>2.1</c:v>
                </c:pt>
                <c:pt idx="4">
                  <c:v>1.8</c:v>
                </c:pt>
                <c:pt idx="5">
                  <c:v>1.6</c:v>
                </c:pt>
                <c:pt idx="6">
                  <c:v>1.3</c:v>
                </c:pt>
                <c:pt idx="7">
                  <c:v>1.9</c:v>
                </c:pt>
                <c:pt idx="8">
                  <c:v>1.5</c:v>
                </c:pt>
                <c:pt idx="9">
                  <c:v>1.4</c:v>
                </c:pt>
                <c:pt idx="10">
                  <c:v>1</c:v>
                </c:pt>
                <c:pt idx="11">
                  <c:v>1</c:v>
                </c:pt>
                <c:pt idx="12">
                  <c:v>1.5</c:v>
                </c:pt>
                <c:pt idx="13">
                  <c:v>1.3</c:v>
                </c:pt>
                <c:pt idx="14">
                  <c:v>0.8</c:v>
                </c:pt>
                <c:pt idx="15">
                  <c:v>1.4</c:v>
                </c:pt>
                <c:pt idx="16">
                  <c:v>1.2</c:v>
                </c:pt>
                <c:pt idx="17">
                  <c:v>1.1000000000000001</c:v>
                </c:pt>
                <c:pt idx="18">
                  <c:v>1.4</c:v>
                </c:pt>
                <c:pt idx="19">
                  <c:v>1.4</c:v>
                </c:pt>
                <c:pt idx="20">
                  <c:v>1.6</c:v>
                </c:pt>
                <c:pt idx="21">
                  <c:v>1.2</c:v>
                </c:pt>
                <c:pt idx="22">
                  <c:v>0.8</c:v>
                </c:pt>
                <c:pt idx="23">
                  <c:v>0.9</c:v>
                </c:pt>
                <c:pt idx="24">
                  <c:v>0.8</c:v>
                </c:pt>
                <c:pt idx="25">
                  <c:v>0.6</c:v>
                </c:pt>
                <c:pt idx="26">
                  <c:v>0.9</c:v>
                </c:pt>
                <c:pt idx="27">
                  <c:v>1.1000000000000001</c:v>
                </c:pt>
                <c:pt idx="28">
                  <c:v>1.2</c:v>
                </c:pt>
                <c:pt idx="29">
                  <c:v>1.4</c:v>
                </c:pt>
                <c:pt idx="30">
                  <c:v>1.2</c:v>
                </c:pt>
                <c:pt idx="31">
                  <c:v>0.9</c:v>
                </c:pt>
                <c:pt idx="32">
                  <c:v>1</c:v>
                </c:pt>
                <c:pt idx="33">
                  <c:v>1</c:v>
                </c:pt>
                <c:pt idx="34">
                  <c:v>0.8</c:v>
                </c:pt>
                <c:pt idx="35">
                  <c:v>0.8</c:v>
                </c:pt>
                <c:pt idx="36">
                  <c:v>0.6</c:v>
                </c:pt>
                <c:pt idx="37">
                  <c:v>0.9</c:v>
                </c:pt>
                <c:pt idx="38">
                  <c:v>1.1000000000000001</c:v>
                </c:pt>
                <c:pt idx="39">
                  <c:v>1.1000000000000001</c:v>
                </c:pt>
                <c:pt idx="40">
                  <c:v>1</c:v>
                </c:pt>
                <c:pt idx="41">
                  <c:v>1.1000000000000001</c:v>
                </c:pt>
                <c:pt idx="42">
                  <c:v>1.3</c:v>
                </c:pt>
                <c:pt idx="43">
                  <c:v>1.2</c:v>
                </c:pt>
                <c:pt idx="44">
                  <c:v>0.9</c:v>
                </c:pt>
                <c:pt idx="45">
                  <c:v>0.9</c:v>
                </c:pt>
                <c:pt idx="46">
                  <c:v>0.8</c:v>
                </c:pt>
                <c:pt idx="47">
                  <c:v>0.7</c:v>
                </c:pt>
                <c:pt idx="48">
                  <c:v>0.7</c:v>
                </c:pt>
                <c:pt idx="49">
                  <c:v>0.9</c:v>
                </c:pt>
                <c:pt idx="50">
                  <c:v>1.3</c:v>
                </c:pt>
                <c:pt idx="51">
                  <c:v>1.6</c:v>
                </c:pt>
                <c:pt idx="52">
                  <c:v>1.3</c:v>
                </c:pt>
                <c:pt idx="53">
                  <c:v>1.1000000000000001</c:v>
                </c:pt>
                <c:pt idx="54">
                  <c:v>1.1000000000000001</c:v>
                </c:pt>
                <c:pt idx="55">
                  <c:v>1.6</c:v>
                </c:pt>
                <c:pt idx="56">
                  <c:v>0.9</c:v>
                </c:pt>
                <c:pt idx="57">
                  <c:v>1</c:v>
                </c:pt>
                <c:pt idx="58">
                  <c:v>0.9</c:v>
                </c:pt>
                <c:pt idx="59">
                  <c:v>0.8</c:v>
                </c:pt>
                <c:pt idx="60">
                  <c:v>0.9</c:v>
                </c:pt>
                <c:pt idx="61">
                  <c:v>1.3</c:v>
                </c:pt>
                <c:pt idx="62">
                  <c:v>1.1000000000000001</c:v>
                </c:pt>
                <c:pt idx="63">
                  <c:v>1.4</c:v>
                </c:pt>
                <c:pt idx="64">
                  <c:v>1.1000000000000001</c:v>
                </c:pt>
                <c:pt idx="65">
                  <c:v>1.1000000000000001</c:v>
                </c:pt>
                <c:pt idx="66">
                  <c:v>1.6</c:v>
                </c:pt>
                <c:pt idx="67">
                  <c:v>1.6</c:v>
                </c:pt>
                <c:pt idx="68">
                  <c:v>1.2</c:v>
                </c:pt>
                <c:pt idx="69">
                  <c:v>1.3</c:v>
                </c:pt>
                <c:pt idx="70">
                  <c:v>1.2</c:v>
                </c:pt>
                <c:pt idx="71">
                  <c:v>1.1000000000000001</c:v>
                </c:pt>
                <c:pt idx="72">
                  <c:v>1.3</c:v>
                </c:pt>
                <c:pt idx="73">
                  <c:v>1.3</c:v>
                </c:pt>
                <c:pt idx="74">
                  <c:v>1.3</c:v>
                </c:pt>
                <c:pt idx="75">
                  <c:v>1.1000000000000001</c:v>
                </c:pt>
                <c:pt idx="76">
                  <c:v>1.4</c:v>
                </c:pt>
                <c:pt idx="77">
                  <c:v>1.7</c:v>
                </c:pt>
                <c:pt idx="78">
                  <c:v>1</c:v>
                </c:pt>
                <c:pt idx="79">
                  <c:v>1.1000000000000001</c:v>
                </c:pt>
                <c:pt idx="80">
                  <c:v>1</c:v>
                </c:pt>
                <c:pt idx="81">
                  <c:v>0.9</c:v>
                </c:pt>
                <c:pt idx="82">
                  <c:v>0.9</c:v>
                </c:pt>
                <c:pt idx="83">
                  <c:v>0.9</c:v>
                </c:pt>
                <c:pt idx="84">
                  <c:v>1.2</c:v>
                </c:pt>
                <c:pt idx="85">
                  <c:v>0.9</c:v>
                </c:pt>
                <c:pt idx="86">
                  <c:v>1.2</c:v>
                </c:pt>
                <c:pt idx="87">
                  <c:v>1.1000000000000001</c:v>
                </c:pt>
                <c:pt idx="88">
                  <c:v>1.2</c:v>
                </c:pt>
                <c:pt idx="89">
                  <c:v>1.6</c:v>
                </c:pt>
                <c:pt idx="90">
                  <c:v>1.3</c:v>
                </c:pt>
                <c:pt idx="91">
                  <c:v>0.9</c:v>
                </c:pt>
                <c:pt idx="92">
                  <c:v>0.9</c:v>
                </c:pt>
                <c:pt idx="93">
                  <c:v>1</c:v>
                </c:pt>
                <c:pt idx="94">
                  <c:v>1.1000000000000001</c:v>
                </c:pt>
                <c:pt idx="95">
                  <c:v>0.7</c:v>
                </c:pt>
                <c:pt idx="96">
                  <c:v>0.7</c:v>
                </c:pt>
                <c:pt idx="97">
                  <c:v>0.8</c:v>
                </c:pt>
                <c:pt idx="98">
                  <c:v>1.7</c:v>
                </c:pt>
                <c:pt idx="99">
                  <c:v>1.4</c:v>
                </c:pt>
                <c:pt idx="100">
                  <c:v>1.3</c:v>
                </c:pt>
                <c:pt idx="101">
                  <c:v>1.3</c:v>
                </c:pt>
                <c:pt idx="102">
                  <c:v>1.4</c:v>
                </c:pt>
                <c:pt idx="103">
                  <c:v>1.4</c:v>
                </c:pt>
                <c:pt idx="104">
                  <c:v>1.2</c:v>
                </c:pt>
                <c:pt idx="105">
                  <c:v>1.3</c:v>
                </c:pt>
                <c:pt idx="106">
                  <c:v>0.9</c:v>
                </c:pt>
                <c:pt idx="107">
                  <c:v>0.9</c:v>
                </c:pt>
                <c:pt idx="108">
                  <c:v>1</c:v>
                </c:pt>
                <c:pt idx="109">
                  <c:v>1.2</c:v>
                </c:pt>
                <c:pt idx="110">
                  <c:v>0.9</c:v>
                </c:pt>
                <c:pt idx="111">
                  <c:v>0.8</c:v>
                </c:pt>
                <c:pt idx="112">
                  <c:v>1.1000000000000001</c:v>
                </c:pt>
                <c:pt idx="113">
                  <c:v>0.9</c:v>
                </c:pt>
                <c:pt idx="114">
                  <c:v>1.5</c:v>
                </c:pt>
                <c:pt idx="115">
                  <c:v>1.3</c:v>
                </c:pt>
                <c:pt idx="116">
                  <c:v>1.3</c:v>
                </c:pt>
                <c:pt idx="117">
                  <c:v>1.1000000000000001</c:v>
                </c:pt>
                <c:pt idx="118">
                  <c:v>0.9</c:v>
                </c:pt>
                <c:pt idx="119">
                  <c:v>1.1000000000000001</c:v>
                </c:pt>
                <c:pt idx="120">
                  <c:v>1</c:v>
                </c:pt>
                <c:pt idx="121">
                  <c:v>1.2</c:v>
                </c:pt>
                <c:pt idx="122">
                  <c:v>1.6</c:v>
                </c:pt>
                <c:pt idx="123">
                  <c:v>1.3</c:v>
                </c:pt>
                <c:pt idx="124">
                  <c:v>1.1000000000000001</c:v>
                </c:pt>
                <c:pt idx="125">
                  <c:v>1.3</c:v>
                </c:pt>
                <c:pt idx="126">
                  <c:v>1.2</c:v>
                </c:pt>
                <c:pt idx="127">
                  <c:v>1.1000000000000001</c:v>
                </c:pt>
                <c:pt idx="128">
                  <c:v>1.1000000000000001</c:v>
                </c:pt>
                <c:pt idx="129">
                  <c:v>1</c:v>
                </c:pt>
                <c:pt idx="130">
                  <c:v>0.9</c:v>
                </c:pt>
                <c:pt idx="131">
                  <c:v>0.8</c:v>
                </c:pt>
                <c:pt idx="132">
                  <c:v>0.8</c:v>
                </c:pt>
                <c:pt idx="204">
                  <c:v>1</c:v>
                </c:pt>
                <c:pt idx="205">
                  <c:v>1.3</c:v>
                </c:pt>
                <c:pt idx="206">
                  <c:v>1.3</c:v>
                </c:pt>
                <c:pt idx="207">
                  <c:v>1</c:v>
                </c:pt>
                <c:pt idx="208">
                  <c:v>1</c:v>
                </c:pt>
                <c:pt idx="209">
                  <c:v>1</c:v>
                </c:pt>
                <c:pt idx="210">
                  <c:v>1.3</c:v>
                </c:pt>
                <c:pt idx="211">
                  <c:v>1.1000000000000001</c:v>
                </c:pt>
                <c:pt idx="212">
                  <c:v>1.2</c:v>
                </c:pt>
                <c:pt idx="213">
                  <c:v>1</c:v>
                </c:pt>
                <c:pt idx="214">
                  <c:v>0.9</c:v>
                </c:pt>
                <c:pt idx="215">
                  <c:v>0.9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22390144"/>
        <c:axId val="222391680"/>
      </c:lineChart>
      <c:catAx>
        <c:axId val="222390144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222391680"/>
        <c:crosses val="autoZero"/>
        <c:auto val="1"/>
        <c:lblAlgn val="ctr"/>
        <c:lblOffset val="100"/>
        <c:tickMarkSkip val="7"/>
        <c:noMultiLvlLbl val="0"/>
      </c:catAx>
      <c:valAx>
        <c:axId val="222391680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 sz="1400"/>
                </a:pPr>
                <a:r>
                  <a:rPr lang="en-CA" sz="1400"/>
                  <a:t>Wind speed (m/s)</a:t>
                </a:r>
              </a:p>
            </c:rich>
          </c:tx>
          <c:overlay val="0"/>
        </c:title>
        <c:numFmt formatCode="General" sourceLinked="1"/>
        <c:majorTickMark val="in"/>
        <c:minorTickMark val="none"/>
        <c:tickLblPos val="nextTo"/>
        <c:txPr>
          <a:bodyPr/>
          <a:lstStyle/>
          <a:p>
            <a:pPr>
              <a:defRPr sz="1200"/>
            </a:pPr>
            <a:endParaRPr lang="en-US"/>
          </a:p>
        </c:txPr>
        <c:crossAx val="222390144"/>
        <c:crosses val="autoZero"/>
        <c:crossBetween val="between"/>
      </c:valAx>
      <c:spPr>
        <a:ln>
          <a:solidFill>
            <a:schemeClr val="tx1"/>
          </a:solidFill>
        </a:ln>
      </c:spPr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/>
              <a:t>Monthly average maximum wind speed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WindX</c:v>
          </c:tx>
          <c:marker>
            <c:symbol val="none"/>
          </c:marker>
          <c:cat>
            <c:numRef>
              <c:f>Monthly!$A$6:$A$221</c:f>
              <c:numCache>
                <c:formatCode>General</c:formatCode>
                <c:ptCount val="216"/>
                <c:pt idx="0">
                  <c:v>199109</c:v>
                </c:pt>
                <c:pt idx="1">
                  <c:v>199110</c:v>
                </c:pt>
                <c:pt idx="2">
                  <c:v>199111</c:v>
                </c:pt>
                <c:pt idx="3">
                  <c:v>199112</c:v>
                </c:pt>
                <c:pt idx="4">
                  <c:v>199201</c:v>
                </c:pt>
                <c:pt idx="5">
                  <c:v>199202</c:v>
                </c:pt>
                <c:pt idx="6">
                  <c:v>199203</c:v>
                </c:pt>
                <c:pt idx="7">
                  <c:v>199204</c:v>
                </c:pt>
                <c:pt idx="8">
                  <c:v>199205</c:v>
                </c:pt>
                <c:pt idx="9">
                  <c:v>199206</c:v>
                </c:pt>
                <c:pt idx="10">
                  <c:v>199207</c:v>
                </c:pt>
                <c:pt idx="11">
                  <c:v>199208</c:v>
                </c:pt>
                <c:pt idx="12">
                  <c:v>199209</c:v>
                </c:pt>
                <c:pt idx="13">
                  <c:v>199210</c:v>
                </c:pt>
                <c:pt idx="14">
                  <c:v>199211</c:v>
                </c:pt>
                <c:pt idx="15">
                  <c:v>199212</c:v>
                </c:pt>
                <c:pt idx="16">
                  <c:v>199301</c:v>
                </c:pt>
                <c:pt idx="17">
                  <c:v>199302</c:v>
                </c:pt>
                <c:pt idx="18">
                  <c:v>199303</c:v>
                </c:pt>
                <c:pt idx="19">
                  <c:v>199304</c:v>
                </c:pt>
                <c:pt idx="20">
                  <c:v>199305</c:v>
                </c:pt>
                <c:pt idx="21">
                  <c:v>199306</c:v>
                </c:pt>
                <c:pt idx="22">
                  <c:v>199307</c:v>
                </c:pt>
                <c:pt idx="23">
                  <c:v>199308</c:v>
                </c:pt>
                <c:pt idx="24">
                  <c:v>199309</c:v>
                </c:pt>
                <c:pt idx="25">
                  <c:v>199310</c:v>
                </c:pt>
                <c:pt idx="26">
                  <c:v>199311</c:v>
                </c:pt>
                <c:pt idx="27">
                  <c:v>199312</c:v>
                </c:pt>
                <c:pt idx="28">
                  <c:v>199401</c:v>
                </c:pt>
                <c:pt idx="29">
                  <c:v>199402</c:v>
                </c:pt>
                <c:pt idx="30">
                  <c:v>199403</c:v>
                </c:pt>
                <c:pt idx="31">
                  <c:v>199404</c:v>
                </c:pt>
                <c:pt idx="32">
                  <c:v>199405</c:v>
                </c:pt>
                <c:pt idx="33">
                  <c:v>199406</c:v>
                </c:pt>
                <c:pt idx="34">
                  <c:v>199407</c:v>
                </c:pt>
                <c:pt idx="35">
                  <c:v>199408</c:v>
                </c:pt>
                <c:pt idx="36">
                  <c:v>199409</c:v>
                </c:pt>
                <c:pt idx="37">
                  <c:v>199410</c:v>
                </c:pt>
                <c:pt idx="38">
                  <c:v>199411</c:v>
                </c:pt>
                <c:pt idx="39">
                  <c:v>199412</c:v>
                </c:pt>
                <c:pt idx="40">
                  <c:v>199501</c:v>
                </c:pt>
                <c:pt idx="41">
                  <c:v>199502</c:v>
                </c:pt>
                <c:pt idx="42">
                  <c:v>199503</c:v>
                </c:pt>
                <c:pt idx="43">
                  <c:v>199504</c:v>
                </c:pt>
                <c:pt idx="44">
                  <c:v>199505</c:v>
                </c:pt>
                <c:pt idx="45">
                  <c:v>199506</c:v>
                </c:pt>
                <c:pt idx="46">
                  <c:v>199507</c:v>
                </c:pt>
                <c:pt idx="47">
                  <c:v>199508</c:v>
                </c:pt>
                <c:pt idx="48">
                  <c:v>199509</c:v>
                </c:pt>
                <c:pt idx="49">
                  <c:v>199510</c:v>
                </c:pt>
                <c:pt idx="50">
                  <c:v>199511</c:v>
                </c:pt>
                <c:pt idx="51">
                  <c:v>199512</c:v>
                </c:pt>
                <c:pt idx="52">
                  <c:v>199601</c:v>
                </c:pt>
                <c:pt idx="53">
                  <c:v>199602</c:v>
                </c:pt>
                <c:pt idx="54">
                  <c:v>199603</c:v>
                </c:pt>
                <c:pt idx="55">
                  <c:v>199604</c:v>
                </c:pt>
                <c:pt idx="56">
                  <c:v>199605</c:v>
                </c:pt>
                <c:pt idx="57">
                  <c:v>199606</c:v>
                </c:pt>
                <c:pt idx="58">
                  <c:v>199607</c:v>
                </c:pt>
                <c:pt idx="59">
                  <c:v>199608</c:v>
                </c:pt>
                <c:pt idx="60">
                  <c:v>199609</c:v>
                </c:pt>
                <c:pt idx="61">
                  <c:v>199610</c:v>
                </c:pt>
                <c:pt idx="62">
                  <c:v>199611</c:v>
                </c:pt>
                <c:pt idx="63">
                  <c:v>199612</c:v>
                </c:pt>
                <c:pt idx="64">
                  <c:v>199701</c:v>
                </c:pt>
                <c:pt idx="65">
                  <c:v>199702</c:v>
                </c:pt>
                <c:pt idx="66">
                  <c:v>199703</c:v>
                </c:pt>
                <c:pt idx="67">
                  <c:v>199704</c:v>
                </c:pt>
                <c:pt idx="68">
                  <c:v>199705</c:v>
                </c:pt>
                <c:pt idx="69">
                  <c:v>199706</c:v>
                </c:pt>
                <c:pt idx="70">
                  <c:v>199707</c:v>
                </c:pt>
                <c:pt idx="71">
                  <c:v>199708</c:v>
                </c:pt>
                <c:pt idx="72">
                  <c:v>199709</c:v>
                </c:pt>
                <c:pt idx="73">
                  <c:v>199710</c:v>
                </c:pt>
                <c:pt idx="74">
                  <c:v>199711</c:v>
                </c:pt>
                <c:pt idx="75">
                  <c:v>199712</c:v>
                </c:pt>
                <c:pt idx="76">
                  <c:v>199801</c:v>
                </c:pt>
                <c:pt idx="77">
                  <c:v>199802</c:v>
                </c:pt>
                <c:pt idx="78">
                  <c:v>199803</c:v>
                </c:pt>
                <c:pt idx="79">
                  <c:v>199804</c:v>
                </c:pt>
                <c:pt idx="80">
                  <c:v>199805</c:v>
                </c:pt>
                <c:pt idx="81">
                  <c:v>199806</c:v>
                </c:pt>
                <c:pt idx="82">
                  <c:v>199807</c:v>
                </c:pt>
                <c:pt idx="83">
                  <c:v>199808</c:v>
                </c:pt>
                <c:pt idx="84">
                  <c:v>199809</c:v>
                </c:pt>
                <c:pt idx="85">
                  <c:v>199810</c:v>
                </c:pt>
                <c:pt idx="86">
                  <c:v>199811</c:v>
                </c:pt>
                <c:pt idx="87">
                  <c:v>199812</c:v>
                </c:pt>
                <c:pt idx="88">
                  <c:v>199901</c:v>
                </c:pt>
                <c:pt idx="89">
                  <c:v>199902</c:v>
                </c:pt>
                <c:pt idx="90">
                  <c:v>199903</c:v>
                </c:pt>
                <c:pt idx="91">
                  <c:v>199904</c:v>
                </c:pt>
                <c:pt idx="92">
                  <c:v>199905</c:v>
                </c:pt>
                <c:pt idx="93">
                  <c:v>199906</c:v>
                </c:pt>
                <c:pt idx="94">
                  <c:v>199907</c:v>
                </c:pt>
                <c:pt idx="95">
                  <c:v>199908</c:v>
                </c:pt>
                <c:pt idx="96">
                  <c:v>199909</c:v>
                </c:pt>
                <c:pt idx="97">
                  <c:v>199910</c:v>
                </c:pt>
                <c:pt idx="98">
                  <c:v>199911</c:v>
                </c:pt>
                <c:pt idx="99">
                  <c:v>199912</c:v>
                </c:pt>
                <c:pt idx="100">
                  <c:v>200001</c:v>
                </c:pt>
                <c:pt idx="101">
                  <c:v>200002</c:v>
                </c:pt>
                <c:pt idx="102">
                  <c:v>200003</c:v>
                </c:pt>
                <c:pt idx="103">
                  <c:v>200004</c:v>
                </c:pt>
                <c:pt idx="104">
                  <c:v>200005</c:v>
                </c:pt>
                <c:pt idx="105">
                  <c:v>200006</c:v>
                </c:pt>
                <c:pt idx="106">
                  <c:v>200007</c:v>
                </c:pt>
                <c:pt idx="107">
                  <c:v>200008</c:v>
                </c:pt>
                <c:pt idx="108">
                  <c:v>200009</c:v>
                </c:pt>
                <c:pt idx="109">
                  <c:v>200010</c:v>
                </c:pt>
                <c:pt idx="110">
                  <c:v>200011</c:v>
                </c:pt>
                <c:pt idx="111">
                  <c:v>200012</c:v>
                </c:pt>
                <c:pt idx="112">
                  <c:v>200101</c:v>
                </c:pt>
                <c:pt idx="113">
                  <c:v>200102</c:v>
                </c:pt>
                <c:pt idx="114">
                  <c:v>200103</c:v>
                </c:pt>
                <c:pt idx="115">
                  <c:v>200104</c:v>
                </c:pt>
                <c:pt idx="116">
                  <c:v>200105</c:v>
                </c:pt>
                <c:pt idx="117">
                  <c:v>200106</c:v>
                </c:pt>
                <c:pt idx="118">
                  <c:v>200107</c:v>
                </c:pt>
                <c:pt idx="119">
                  <c:v>200108</c:v>
                </c:pt>
                <c:pt idx="120">
                  <c:v>200109</c:v>
                </c:pt>
                <c:pt idx="121">
                  <c:v>200110</c:v>
                </c:pt>
                <c:pt idx="122">
                  <c:v>200111</c:v>
                </c:pt>
                <c:pt idx="123">
                  <c:v>200112</c:v>
                </c:pt>
                <c:pt idx="124">
                  <c:v>200201</c:v>
                </c:pt>
                <c:pt idx="125">
                  <c:v>200202</c:v>
                </c:pt>
                <c:pt idx="126">
                  <c:v>200203</c:v>
                </c:pt>
                <c:pt idx="127">
                  <c:v>200204</c:v>
                </c:pt>
                <c:pt idx="128">
                  <c:v>200205</c:v>
                </c:pt>
                <c:pt idx="129">
                  <c:v>200206</c:v>
                </c:pt>
                <c:pt idx="130">
                  <c:v>200207</c:v>
                </c:pt>
                <c:pt idx="131">
                  <c:v>200208</c:v>
                </c:pt>
                <c:pt idx="132">
                  <c:v>200209</c:v>
                </c:pt>
                <c:pt idx="133">
                  <c:v>200210</c:v>
                </c:pt>
                <c:pt idx="134">
                  <c:v>200211</c:v>
                </c:pt>
                <c:pt idx="135">
                  <c:v>200212</c:v>
                </c:pt>
                <c:pt idx="136">
                  <c:v>200301</c:v>
                </c:pt>
                <c:pt idx="137">
                  <c:v>200302</c:v>
                </c:pt>
                <c:pt idx="138">
                  <c:v>200303</c:v>
                </c:pt>
                <c:pt idx="139">
                  <c:v>200304</c:v>
                </c:pt>
                <c:pt idx="140">
                  <c:v>200305</c:v>
                </c:pt>
                <c:pt idx="141">
                  <c:v>200306</c:v>
                </c:pt>
                <c:pt idx="142">
                  <c:v>200307</c:v>
                </c:pt>
                <c:pt idx="143">
                  <c:v>200308</c:v>
                </c:pt>
                <c:pt idx="144">
                  <c:v>200309</c:v>
                </c:pt>
                <c:pt idx="145">
                  <c:v>200310</c:v>
                </c:pt>
                <c:pt idx="146">
                  <c:v>200311</c:v>
                </c:pt>
                <c:pt idx="147">
                  <c:v>200312</c:v>
                </c:pt>
                <c:pt idx="148">
                  <c:v>200401</c:v>
                </c:pt>
                <c:pt idx="149">
                  <c:v>200402</c:v>
                </c:pt>
                <c:pt idx="150">
                  <c:v>200403</c:v>
                </c:pt>
                <c:pt idx="151">
                  <c:v>200404</c:v>
                </c:pt>
                <c:pt idx="152">
                  <c:v>200405</c:v>
                </c:pt>
                <c:pt idx="153">
                  <c:v>200406</c:v>
                </c:pt>
                <c:pt idx="154">
                  <c:v>200407</c:v>
                </c:pt>
                <c:pt idx="155">
                  <c:v>200408</c:v>
                </c:pt>
                <c:pt idx="156">
                  <c:v>200409</c:v>
                </c:pt>
                <c:pt idx="157">
                  <c:v>200410</c:v>
                </c:pt>
                <c:pt idx="158">
                  <c:v>200411</c:v>
                </c:pt>
                <c:pt idx="159">
                  <c:v>200412</c:v>
                </c:pt>
                <c:pt idx="160">
                  <c:v>200501</c:v>
                </c:pt>
                <c:pt idx="161">
                  <c:v>200502</c:v>
                </c:pt>
                <c:pt idx="162">
                  <c:v>200503</c:v>
                </c:pt>
                <c:pt idx="163">
                  <c:v>200504</c:v>
                </c:pt>
                <c:pt idx="164">
                  <c:v>200505</c:v>
                </c:pt>
                <c:pt idx="165">
                  <c:v>200506</c:v>
                </c:pt>
                <c:pt idx="166">
                  <c:v>200507</c:v>
                </c:pt>
                <c:pt idx="167">
                  <c:v>200508</c:v>
                </c:pt>
                <c:pt idx="168">
                  <c:v>200509</c:v>
                </c:pt>
                <c:pt idx="169">
                  <c:v>200510</c:v>
                </c:pt>
                <c:pt idx="170">
                  <c:v>200511</c:v>
                </c:pt>
                <c:pt idx="171">
                  <c:v>200512</c:v>
                </c:pt>
                <c:pt idx="172">
                  <c:v>200601</c:v>
                </c:pt>
                <c:pt idx="173">
                  <c:v>200602</c:v>
                </c:pt>
                <c:pt idx="174">
                  <c:v>200603</c:v>
                </c:pt>
                <c:pt idx="175">
                  <c:v>200604</c:v>
                </c:pt>
                <c:pt idx="176">
                  <c:v>200605</c:v>
                </c:pt>
                <c:pt idx="177">
                  <c:v>200606</c:v>
                </c:pt>
                <c:pt idx="178">
                  <c:v>200607</c:v>
                </c:pt>
                <c:pt idx="179">
                  <c:v>200608</c:v>
                </c:pt>
                <c:pt idx="180">
                  <c:v>200609</c:v>
                </c:pt>
                <c:pt idx="181">
                  <c:v>200610</c:v>
                </c:pt>
                <c:pt idx="182">
                  <c:v>200611</c:v>
                </c:pt>
                <c:pt idx="183">
                  <c:v>200612</c:v>
                </c:pt>
                <c:pt idx="184">
                  <c:v>200701</c:v>
                </c:pt>
                <c:pt idx="185">
                  <c:v>200702</c:v>
                </c:pt>
                <c:pt idx="186">
                  <c:v>200703</c:v>
                </c:pt>
                <c:pt idx="187">
                  <c:v>200704</c:v>
                </c:pt>
                <c:pt idx="188">
                  <c:v>200705</c:v>
                </c:pt>
                <c:pt idx="189">
                  <c:v>200706</c:v>
                </c:pt>
                <c:pt idx="190">
                  <c:v>200707</c:v>
                </c:pt>
                <c:pt idx="191">
                  <c:v>200708</c:v>
                </c:pt>
                <c:pt idx="192">
                  <c:v>200709</c:v>
                </c:pt>
                <c:pt idx="193">
                  <c:v>200710</c:v>
                </c:pt>
                <c:pt idx="194">
                  <c:v>200711</c:v>
                </c:pt>
                <c:pt idx="195">
                  <c:v>200712</c:v>
                </c:pt>
                <c:pt idx="196">
                  <c:v>200801</c:v>
                </c:pt>
                <c:pt idx="197">
                  <c:v>200802</c:v>
                </c:pt>
                <c:pt idx="198">
                  <c:v>200803</c:v>
                </c:pt>
                <c:pt idx="199">
                  <c:v>200804</c:v>
                </c:pt>
                <c:pt idx="200">
                  <c:v>200805</c:v>
                </c:pt>
                <c:pt idx="201">
                  <c:v>200806</c:v>
                </c:pt>
                <c:pt idx="202">
                  <c:v>200807</c:v>
                </c:pt>
                <c:pt idx="203">
                  <c:v>200808</c:v>
                </c:pt>
                <c:pt idx="204">
                  <c:v>200809</c:v>
                </c:pt>
                <c:pt idx="205">
                  <c:v>200810</c:v>
                </c:pt>
                <c:pt idx="206">
                  <c:v>200811</c:v>
                </c:pt>
                <c:pt idx="207">
                  <c:v>200812</c:v>
                </c:pt>
                <c:pt idx="208">
                  <c:v>200901</c:v>
                </c:pt>
                <c:pt idx="209">
                  <c:v>200902</c:v>
                </c:pt>
                <c:pt idx="210">
                  <c:v>200903</c:v>
                </c:pt>
                <c:pt idx="211">
                  <c:v>200904</c:v>
                </c:pt>
                <c:pt idx="212">
                  <c:v>200905</c:v>
                </c:pt>
                <c:pt idx="213">
                  <c:v>200906</c:v>
                </c:pt>
                <c:pt idx="214">
                  <c:v>200907</c:v>
                </c:pt>
                <c:pt idx="215">
                  <c:v>200908</c:v>
                </c:pt>
              </c:numCache>
            </c:numRef>
          </c:cat>
          <c:val>
            <c:numRef>
              <c:f>Monthly!$M$6:$M$221</c:f>
              <c:numCache>
                <c:formatCode>General</c:formatCode>
                <c:ptCount val="216"/>
                <c:pt idx="0">
                  <c:v>5.2</c:v>
                </c:pt>
                <c:pt idx="1">
                  <c:v>5.8</c:v>
                </c:pt>
                <c:pt idx="2">
                  <c:v>6.7</c:v>
                </c:pt>
                <c:pt idx="3">
                  <c:v>7.4</c:v>
                </c:pt>
                <c:pt idx="4">
                  <c:v>7</c:v>
                </c:pt>
                <c:pt idx="5">
                  <c:v>6.1</c:v>
                </c:pt>
                <c:pt idx="6">
                  <c:v>5.2</c:v>
                </c:pt>
                <c:pt idx="7">
                  <c:v>6.6</c:v>
                </c:pt>
                <c:pt idx="8">
                  <c:v>6.1</c:v>
                </c:pt>
                <c:pt idx="9">
                  <c:v>6.3</c:v>
                </c:pt>
                <c:pt idx="10">
                  <c:v>5.2</c:v>
                </c:pt>
                <c:pt idx="11">
                  <c:v>5.2</c:v>
                </c:pt>
                <c:pt idx="12">
                  <c:v>6.5</c:v>
                </c:pt>
                <c:pt idx="13">
                  <c:v>5.9</c:v>
                </c:pt>
                <c:pt idx="14">
                  <c:v>4.3</c:v>
                </c:pt>
                <c:pt idx="15">
                  <c:v>6.6</c:v>
                </c:pt>
                <c:pt idx="16">
                  <c:v>5.3</c:v>
                </c:pt>
                <c:pt idx="17">
                  <c:v>4.9000000000000004</c:v>
                </c:pt>
                <c:pt idx="18">
                  <c:v>5.7</c:v>
                </c:pt>
                <c:pt idx="19">
                  <c:v>5.8</c:v>
                </c:pt>
                <c:pt idx="20">
                  <c:v>6.2</c:v>
                </c:pt>
                <c:pt idx="21">
                  <c:v>5.5</c:v>
                </c:pt>
                <c:pt idx="22">
                  <c:v>4.9000000000000004</c:v>
                </c:pt>
                <c:pt idx="23">
                  <c:v>4.8</c:v>
                </c:pt>
                <c:pt idx="24">
                  <c:v>4.2</c:v>
                </c:pt>
                <c:pt idx="25">
                  <c:v>3.9</c:v>
                </c:pt>
                <c:pt idx="26">
                  <c:v>4.5999999999999996</c:v>
                </c:pt>
                <c:pt idx="27">
                  <c:v>5.3</c:v>
                </c:pt>
                <c:pt idx="28">
                  <c:v>5.4</c:v>
                </c:pt>
                <c:pt idx="29">
                  <c:v>5.7</c:v>
                </c:pt>
                <c:pt idx="30">
                  <c:v>5.3</c:v>
                </c:pt>
                <c:pt idx="31">
                  <c:v>4.5999999999999996</c:v>
                </c:pt>
                <c:pt idx="32">
                  <c:v>5</c:v>
                </c:pt>
                <c:pt idx="33">
                  <c:v>5.0999999999999996</c:v>
                </c:pt>
                <c:pt idx="34">
                  <c:v>5.3</c:v>
                </c:pt>
                <c:pt idx="35">
                  <c:v>4.5</c:v>
                </c:pt>
                <c:pt idx="36">
                  <c:v>4.2</c:v>
                </c:pt>
                <c:pt idx="37">
                  <c:v>5</c:v>
                </c:pt>
                <c:pt idx="38">
                  <c:v>5.3</c:v>
                </c:pt>
                <c:pt idx="39">
                  <c:v>5.8</c:v>
                </c:pt>
                <c:pt idx="40">
                  <c:v>5</c:v>
                </c:pt>
                <c:pt idx="41">
                  <c:v>4.9000000000000004</c:v>
                </c:pt>
                <c:pt idx="42">
                  <c:v>5.2</c:v>
                </c:pt>
                <c:pt idx="43">
                  <c:v>4.9000000000000004</c:v>
                </c:pt>
                <c:pt idx="44">
                  <c:v>4.8</c:v>
                </c:pt>
                <c:pt idx="45">
                  <c:v>4.7</c:v>
                </c:pt>
                <c:pt idx="46">
                  <c:v>4.5999999999999996</c:v>
                </c:pt>
                <c:pt idx="47">
                  <c:v>4</c:v>
                </c:pt>
                <c:pt idx="48">
                  <c:v>3.8</c:v>
                </c:pt>
                <c:pt idx="49">
                  <c:v>4.4000000000000004</c:v>
                </c:pt>
                <c:pt idx="50">
                  <c:v>5.7</c:v>
                </c:pt>
                <c:pt idx="51">
                  <c:v>5.9</c:v>
                </c:pt>
                <c:pt idx="52">
                  <c:v>5.4</c:v>
                </c:pt>
                <c:pt idx="53">
                  <c:v>4</c:v>
                </c:pt>
                <c:pt idx="54">
                  <c:v>4.0999999999999996</c:v>
                </c:pt>
                <c:pt idx="55">
                  <c:v>4.9000000000000004</c:v>
                </c:pt>
                <c:pt idx="56">
                  <c:v>3.7</c:v>
                </c:pt>
                <c:pt idx="57">
                  <c:v>4.3</c:v>
                </c:pt>
                <c:pt idx="58">
                  <c:v>3.9</c:v>
                </c:pt>
                <c:pt idx="59">
                  <c:v>3.6</c:v>
                </c:pt>
                <c:pt idx="60">
                  <c:v>3.5</c:v>
                </c:pt>
                <c:pt idx="61">
                  <c:v>3.9</c:v>
                </c:pt>
                <c:pt idx="62">
                  <c:v>3.4</c:v>
                </c:pt>
                <c:pt idx="63">
                  <c:v>4.5999999999999996</c:v>
                </c:pt>
                <c:pt idx="64">
                  <c:v>3.6</c:v>
                </c:pt>
                <c:pt idx="65">
                  <c:v>3.5</c:v>
                </c:pt>
                <c:pt idx="66">
                  <c:v>4.5</c:v>
                </c:pt>
                <c:pt idx="67">
                  <c:v>4.4000000000000004</c:v>
                </c:pt>
                <c:pt idx="68">
                  <c:v>3.6</c:v>
                </c:pt>
                <c:pt idx="69">
                  <c:v>3.8</c:v>
                </c:pt>
                <c:pt idx="70">
                  <c:v>3.6</c:v>
                </c:pt>
                <c:pt idx="71">
                  <c:v>3.9</c:v>
                </c:pt>
                <c:pt idx="72">
                  <c:v>4</c:v>
                </c:pt>
                <c:pt idx="73">
                  <c:v>4</c:v>
                </c:pt>
                <c:pt idx="74">
                  <c:v>3.7</c:v>
                </c:pt>
                <c:pt idx="75">
                  <c:v>3.3</c:v>
                </c:pt>
                <c:pt idx="76">
                  <c:v>4.5</c:v>
                </c:pt>
                <c:pt idx="77">
                  <c:v>4.3</c:v>
                </c:pt>
                <c:pt idx="78">
                  <c:v>3.1</c:v>
                </c:pt>
                <c:pt idx="79">
                  <c:v>3.1</c:v>
                </c:pt>
                <c:pt idx="80">
                  <c:v>3.1</c:v>
                </c:pt>
                <c:pt idx="81">
                  <c:v>3.1</c:v>
                </c:pt>
                <c:pt idx="82">
                  <c:v>2.9</c:v>
                </c:pt>
                <c:pt idx="83">
                  <c:v>2.8</c:v>
                </c:pt>
                <c:pt idx="84">
                  <c:v>3.7</c:v>
                </c:pt>
                <c:pt idx="85">
                  <c:v>2.8</c:v>
                </c:pt>
                <c:pt idx="86">
                  <c:v>3.4</c:v>
                </c:pt>
                <c:pt idx="87">
                  <c:v>3.4</c:v>
                </c:pt>
                <c:pt idx="88">
                  <c:v>3.6</c:v>
                </c:pt>
                <c:pt idx="89">
                  <c:v>4.2</c:v>
                </c:pt>
                <c:pt idx="90">
                  <c:v>3.6</c:v>
                </c:pt>
                <c:pt idx="91">
                  <c:v>2.7</c:v>
                </c:pt>
                <c:pt idx="92">
                  <c:v>2.8</c:v>
                </c:pt>
                <c:pt idx="93">
                  <c:v>3</c:v>
                </c:pt>
                <c:pt idx="94">
                  <c:v>3.4</c:v>
                </c:pt>
                <c:pt idx="95">
                  <c:v>2.5</c:v>
                </c:pt>
                <c:pt idx="96">
                  <c:v>2.2999999999999998</c:v>
                </c:pt>
                <c:pt idx="97">
                  <c:v>2.6</c:v>
                </c:pt>
                <c:pt idx="98">
                  <c:v>4.5999999999999996</c:v>
                </c:pt>
                <c:pt idx="99">
                  <c:v>4.3</c:v>
                </c:pt>
                <c:pt idx="100">
                  <c:v>4.2</c:v>
                </c:pt>
                <c:pt idx="101">
                  <c:v>3.9</c:v>
                </c:pt>
                <c:pt idx="102">
                  <c:v>4.2</c:v>
                </c:pt>
                <c:pt idx="103">
                  <c:v>4</c:v>
                </c:pt>
                <c:pt idx="104">
                  <c:v>3.9</c:v>
                </c:pt>
                <c:pt idx="105">
                  <c:v>3.8</c:v>
                </c:pt>
                <c:pt idx="106">
                  <c:v>3.5</c:v>
                </c:pt>
                <c:pt idx="107">
                  <c:v>3.1</c:v>
                </c:pt>
                <c:pt idx="108">
                  <c:v>3</c:v>
                </c:pt>
                <c:pt idx="109">
                  <c:v>3.8</c:v>
                </c:pt>
                <c:pt idx="110">
                  <c:v>3.1</c:v>
                </c:pt>
                <c:pt idx="111">
                  <c:v>3.1</c:v>
                </c:pt>
                <c:pt idx="112">
                  <c:v>3.6</c:v>
                </c:pt>
                <c:pt idx="113">
                  <c:v>3</c:v>
                </c:pt>
                <c:pt idx="114">
                  <c:v>4.3</c:v>
                </c:pt>
                <c:pt idx="115">
                  <c:v>3.9</c:v>
                </c:pt>
                <c:pt idx="116">
                  <c:v>4</c:v>
                </c:pt>
                <c:pt idx="117">
                  <c:v>3.5</c:v>
                </c:pt>
                <c:pt idx="118">
                  <c:v>3.3</c:v>
                </c:pt>
                <c:pt idx="119">
                  <c:v>3.6</c:v>
                </c:pt>
                <c:pt idx="120">
                  <c:v>3.2</c:v>
                </c:pt>
                <c:pt idx="121">
                  <c:v>2.9</c:v>
                </c:pt>
                <c:pt idx="122">
                  <c:v>3.6</c:v>
                </c:pt>
                <c:pt idx="123">
                  <c:v>3.3</c:v>
                </c:pt>
                <c:pt idx="124">
                  <c:v>2.7</c:v>
                </c:pt>
                <c:pt idx="125">
                  <c:v>3.1</c:v>
                </c:pt>
                <c:pt idx="126">
                  <c:v>2.7</c:v>
                </c:pt>
                <c:pt idx="127">
                  <c:v>2.6</c:v>
                </c:pt>
                <c:pt idx="128">
                  <c:v>2.7</c:v>
                </c:pt>
                <c:pt idx="129">
                  <c:v>2.4</c:v>
                </c:pt>
                <c:pt idx="130">
                  <c:v>2.2000000000000002</c:v>
                </c:pt>
                <c:pt idx="131">
                  <c:v>2.1</c:v>
                </c:pt>
                <c:pt idx="132">
                  <c:v>2.2000000000000002</c:v>
                </c:pt>
                <c:pt idx="204">
                  <c:v>2.7</c:v>
                </c:pt>
                <c:pt idx="205">
                  <c:v>3.4</c:v>
                </c:pt>
                <c:pt idx="206">
                  <c:v>3.4</c:v>
                </c:pt>
                <c:pt idx="207">
                  <c:v>2.8</c:v>
                </c:pt>
                <c:pt idx="208">
                  <c:v>2.5</c:v>
                </c:pt>
                <c:pt idx="209">
                  <c:v>2.8</c:v>
                </c:pt>
                <c:pt idx="210">
                  <c:v>3.3</c:v>
                </c:pt>
                <c:pt idx="211">
                  <c:v>2.9</c:v>
                </c:pt>
                <c:pt idx="212">
                  <c:v>3.1</c:v>
                </c:pt>
                <c:pt idx="213">
                  <c:v>2.8</c:v>
                </c:pt>
                <c:pt idx="214">
                  <c:v>2.8</c:v>
                </c:pt>
                <c:pt idx="215">
                  <c:v>2.6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42536832"/>
        <c:axId val="242538368"/>
      </c:lineChart>
      <c:catAx>
        <c:axId val="242536832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242538368"/>
        <c:crosses val="autoZero"/>
        <c:auto val="1"/>
        <c:lblAlgn val="ctr"/>
        <c:lblOffset val="100"/>
        <c:tickMarkSkip val="7"/>
        <c:noMultiLvlLbl val="0"/>
      </c:catAx>
      <c:valAx>
        <c:axId val="242538368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 sz="1400"/>
                </a:pPr>
                <a:r>
                  <a:rPr lang="en-CA" sz="1400"/>
                  <a:t>Wind speed (m/s)</a:t>
                </a:r>
              </a:p>
            </c:rich>
          </c:tx>
          <c:overlay val="0"/>
        </c:title>
        <c:numFmt formatCode="General" sourceLinked="1"/>
        <c:majorTickMark val="in"/>
        <c:minorTickMark val="none"/>
        <c:tickLblPos val="nextTo"/>
        <c:txPr>
          <a:bodyPr/>
          <a:lstStyle/>
          <a:p>
            <a:pPr>
              <a:defRPr sz="1200"/>
            </a:pPr>
            <a:endParaRPr lang="en-US"/>
          </a:p>
        </c:txPr>
        <c:crossAx val="242536832"/>
        <c:crosses val="autoZero"/>
        <c:crossBetween val="between"/>
      </c:valAx>
      <c:spPr>
        <a:ln>
          <a:solidFill>
            <a:schemeClr val="tx1"/>
          </a:solidFill>
        </a:ln>
      </c:spPr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/>
              <a:t>Monthly max maximum wind speed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WindXx</c:v>
          </c:tx>
          <c:marker>
            <c:symbol val="none"/>
          </c:marker>
          <c:cat>
            <c:numRef>
              <c:f>Monthly!$A$6:$A$221</c:f>
              <c:numCache>
                <c:formatCode>General</c:formatCode>
                <c:ptCount val="216"/>
                <c:pt idx="0">
                  <c:v>199109</c:v>
                </c:pt>
                <c:pt idx="1">
                  <c:v>199110</c:v>
                </c:pt>
                <c:pt idx="2">
                  <c:v>199111</c:v>
                </c:pt>
                <c:pt idx="3">
                  <c:v>199112</c:v>
                </c:pt>
                <c:pt idx="4">
                  <c:v>199201</c:v>
                </c:pt>
                <c:pt idx="5">
                  <c:v>199202</c:v>
                </c:pt>
                <c:pt idx="6">
                  <c:v>199203</c:v>
                </c:pt>
                <c:pt idx="7">
                  <c:v>199204</c:v>
                </c:pt>
                <c:pt idx="8">
                  <c:v>199205</c:v>
                </c:pt>
                <c:pt idx="9">
                  <c:v>199206</c:v>
                </c:pt>
                <c:pt idx="10">
                  <c:v>199207</c:v>
                </c:pt>
                <c:pt idx="11">
                  <c:v>199208</c:v>
                </c:pt>
                <c:pt idx="12">
                  <c:v>199209</c:v>
                </c:pt>
                <c:pt idx="13">
                  <c:v>199210</c:v>
                </c:pt>
                <c:pt idx="14">
                  <c:v>199211</c:v>
                </c:pt>
                <c:pt idx="15">
                  <c:v>199212</c:v>
                </c:pt>
                <c:pt idx="16">
                  <c:v>199301</c:v>
                </c:pt>
                <c:pt idx="17">
                  <c:v>199302</c:v>
                </c:pt>
                <c:pt idx="18">
                  <c:v>199303</c:v>
                </c:pt>
                <c:pt idx="19">
                  <c:v>199304</c:v>
                </c:pt>
                <c:pt idx="20">
                  <c:v>199305</c:v>
                </c:pt>
                <c:pt idx="21">
                  <c:v>199306</c:v>
                </c:pt>
                <c:pt idx="22">
                  <c:v>199307</c:v>
                </c:pt>
                <c:pt idx="23">
                  <c:v>199308</c:v>
                </c:pt>
                <c:pt idx="24">
                  <c:v>199309</c:v>
                </c:pt>
                <c:pt idx="25">
                  <c:v>199310</c:v>
                </c:pt>
                <c:pt idx="26">
                  <c:v>199311</c:v>
                </c:pt>
                <c:pt idx="27">
                  <c:v>199312</c:v>
                </c:pt>
                <c:pt idx="28">
                  <c:v>199401</c:v>
                </c:pt>
                <c:pt idx="29">
                  <c:v>199402</c:v>
                </c:pt>
                <c:pt idx="30">
                  <c:v>199403</c:v>
                </c:pt>
                <c:pt idx="31">
                  <c:v>199404</c:v>
                </c:pt>
                <c:pt idx="32">
                  <c:v>199405</c:v>
                </c:pt>
                <c:pt idx="33">
                  <c:v>199406</c:v>
                </c:pt>
                <c:pt idx="34">
                  <c:v>199407</c:v>
                </c:pt>
                <c:pt idx="35">
                  <c:v>199408</c:v>
                </c:pt>
                <c:pt idx="36">
                  <c:v>199409</c:v>
                </c:pt>
                <c:pt idx="37">
                  <c:v>199410</c:v>
                </c:pt>
                <c:pt idx="38">
                  <c:v>199411</c:v>
                </c:pt>
                <c:pt idx="39">
                  <c:v>199412</c:v>
                </c:pt>
                <c:pt idx="40">
                  <c:v>199501</c:v>
                </c:pt>
                <c:pt idx="41">
                  <c:v>199502</c:v>
                </c:pt>
                <c:pt idx="42">
                  <c:v>199503</c:v>
                </c:pt>
                <c:pt idx="43">
                  <c:v>199504</c:v>
                </c:pt>
                <c:pt idx="44">
                  <c:v>199505</c:v>
                </c:pt>
                <c:pt idx="45">
                  <c:v>199506</c:v>
                </c:pt>
                <c:pt idx="46">
                  <c:v>199507</c:v>
                </c:pt>
                <c:pt idx="47">
                  <c:v>199508</c:v>
                </c:pt>
                <c:pt idx="48">
                  <c:v>199509</c:v>
                </c:pt>
                <c:pt idx="49">
                  <c:v>199510</c:v>
                </c:pt>
                <c:pt idx="50">
                  <c:v>199511</c:v>
                </c:pt>
                <c:pt idx="51">
                  <c:v>199512</c:v>
                </c:pt>
                <c:pt idx="52">
                  <c:v>199601</c:v>
                </c:pt>
                <c:pt idx="53">
                  <c:v>199602</c:v>
                </c:pt>
                <c:pt idx="54">
                  <c:v>199603</c:v>
                </c:pt>
                <c:pt idx="55">
                  <c:v>199604</c:v>
                </c:pt>
                <c:pt idx="56">
                  <c:v>199605</c:v>
                </c:pt>
                <c:pt idx="57">
                  <c:v>199606</c:v>
                </c:pt>
                <c:pt idx="58">
                  <c:v>199607</c:v>
                </c:pt>
                <c:pt idx="59">
                  <c:v>199608</c:v>
                </c:pt>
                <c:pt idx="60">
                  <c:v>199609</c:v>
                </c:pt>
                <c:pt idx="61">
                  <c:v>199610</c:v>
                </c:pt>
                <c:pt idx="62">
                  <c:v>199611</c:v>
                </c:pt>
                <c:pt idx="63">
                  <c:v>199612</c:v>
                </c:pt>
                <c:pt idx="64">
                  <c:v>199701</c:v>
                </c:pt>
                <c:pt idx="65">
                  <c:v>199702</c:v>
                </c:pt>
                <c:pt idx="66">
                  <c:v>199703</c:v>
                </c:pt>
                <c:pt idx="67">
                  <c:v>199704</c:v>
                </c:pt>
                <c:pt idx="68">
                  <c:v>199705</c:v>
                </c:pt>
                <c:pt idx="69">
                  <c:v>199706</c:v>
                </c:pt>
                <c:pt idx="70">
                  <c:v>199707</c:v>
                </c:pt>
                <c:pt idx="71">
                  <c:v>199708</c:v>
                </c:pt>
                <c:pt idx="72">
                  <c:v>199709</c:v>
                </c:pt>
                <c:pt idx="73">
                  <c:v>199710</c:v>
                </c:pt>
                <c:pt idx="74">
                  <c:v>199711</c:v>
                </c:pt>
                <c:pt idx="75">
                  <c:v>199712</c:v>
                </c:pt>
                <c:pt idx="76">
                  <c:v>199801</c:v>
                </c:pt>
                <c:pt idx="77">
                  <c:v>199802</c:v>
                </c:pt>
                <c:pt idx="78">
                  <c:v>199803</c:v>
                </c:pt>
                <c:pt idx="79">
                  <c:v>199804</c:v>
                </c:pt>
                <c:pt idx="80">
                  <c:v>199805</c:v>
                </c:pt>
                <c:pt idx="81">
                  <c:v>199806</c:v>
                </c:pt>
                <c:pt idx="82">
                  <c:v>199807</c:v>
                </c:pt>
                <c:pt idx="83">
                  <c:v>199808</c:v>
                </c:pt>
                <c:pt idx="84">
                  <c:v>199809</c:v>
                </c:pt>
                <c:pt idx="85">
                  <c:v>199810</c:v>
                </c:pt>
                <c:pt idx="86">
                  <c:v>199811</c:v>
                </c:pt>
                <c:pt idx="87">
                  <c:v>199812</c:v>
                </c:pt>
                <c:pt idx="88">
                  <c:v>199901</c:v>
                </c:pt>
                <c:pt idx="89">
                  <c:v>199902</c:v>
                </c:pt>
                <c:pt idx="90">
                  <c:v>199903</c:v>
                </c:pt>
                <c:pt idx="91">
                  <c:v>199904</c:v>
                </c:pt>
                <c:pt idx="92">
                  <c:v>199905</c:v>
                </c:pt>
                <c:pt idx="93">
                  <c:v>199906</c:v>
                </c:pt>
                <c:pt idx="94">
                  <c:v>199907</c:v>
                </c:pt>
                <c:pt idx="95">
                  <c:v>199908</c:v>
                </c:pt>
                <c:pt idx="96">
                  <c:v>199909</c:v>
                </c:pt>
                <c:pt idx="97">
                  <c:v>199910</c:v>
                </c:pt>
                <c:pt idx="98">
                  <c:v>199911</c:v>
                </c:pt>
                <c:pt idx="99">
                  <c:v>199912</c:v>
                </c:pt>
                <c:pt idx="100">
                  <c:v>200001</c:v>
                </c:pt>
                <c:pt idx="101">
                  <c:v>200002</c:v>
                </c:pt>
                <c:pt idx="102">
                  <c:v>200003</c:v>
                </c:pt>
                <c:pt idx="103">
                  <c:v>200004</c:v>
                </c:pt>
                <c:pt idx="104">
                  <c:v>200005</c:v>
                </c:pt>
                <c:pt idx="105">
                  <c:v>200006</c:v>
                </c:pt>
                <c:pt idx="106">
                  <c:v>200007</c:v>
                </c:pt>
                <c:pt idx="107">
                  <c:v>200008</c:v>
                </c:pt>
                <c:pt idx="108">
                  <c:v>200009</c:v>
                </c:pt>
                <c:pt idx="109">
                  <c:v>200010</c:v>
                </c:pt>
                <c:pt idx="110">
                  <c:v>200011</c:v>
                </c:pt>
                <c:pt idx="111">
                  <c:v>200012</c:v>
                </c:pt>
                <c:pt idx="112">
                  <c:v>200101</c:v>
                </c:pt>
                <c:pt idx="113">
                  <c:v>200102</c:v>
                </c:pt>
                <c:pt idx="114">
                  <c:v>200103</c:v>
                </c:pt>
                <c:pt idx="115">
                  <c:v>200104</c:v>
                </c:pt>
                <c:pt idx="116">
                  <c:v>200105</c:v>
                </c:pt>
                <c:pt idx="117">
                  <c:v>200106</c:v>
                </c:pt>
                <c:pt idx="118">
                  <c:v>200107</c:v>
                </c:pt>
                <c:pt idx="119">
                  <c:v>200108</c:v>
                </c:pt>
                <c:pt idx="120">
                  <c:v>200109</c:v>
                </c:pt>
                <c:pt idx="121">
                  <c:v>200110</c:v>
                </c:pt>
                <c:pt idx="122">
                  <c:v>200111</c:v>
                </c:pt>
                <c:pt idx="123">
                  <c:v>200112</c:v>
                </c:pt>
                <c:pt idx="124">
                  <c:v>200201</c:v>
                </c:pt>
                <c:pt idx="125">
                  <c:v>200202</c:v>
                </c:pt>
                <c:pt idx="126">
                  <c:v>200203</c:v>
                </c:pt>
                <c:pt idx="127">
                  <c:v>200204</c:v>
                </c:pt>
                <c:pt idx="128">
                  <c:v>200205</c:v>
                </c:pt>
                <c:pt idx="129">
                  <c:v>200206</c:v>
                </c:pt>
                <c:pt idx="130">
                  <c:v>200207</c:v>
                </c:pt>
                <c:pt idx="131">
                  <c:v>200208</c:v>
                </c:pt>
                <c:pt idx="132">
                  <c:v>200209</c:v>
                </c:pt>
                <c:pt idx="133">
                  <c:v>200210</c:v>
                </c:pt>
                <c:pt idx="134">
                  <c:v>200211</c:v>
                </c:pt>
                <c:pt idx="135">
                  <c:v>200212</c:v>
                </c:pt>
                <c:pt idx="136">
                  <c:v>200301</c:v>
                </c:pt>
                <c:pt idx="137">
                  <c:v>200302</c:v>
                </c:pt>
                <c:pt idx="138">
                  <c:v>200303</c:v>
                </c:pt>
                <c:pt idx="139">
                  <c:v>200304</c:v>
                </c:pt>
                <c:pt idx="140">
                  <c:v>200305</c:v>
                </c:pt>
                <c:pt idx="141">
                  <c:v>200306</c:v>
                </c:pt>
                <c:pt idx="142">
                  <c:v>200307</c:v>
                </c:pt>
                <c:pt idx="143">
                  <c:v>200308</c:v>
                </c:pt>
                <c:pt idx="144">
                  <c:v>200309</c:v>
                </c:pt>
                <c:pt idx="145">
                  <c:v>200310</c:v>
                </c:pt>
                <c:pt idx="146">
                  <c:v>200311</c:v>
                </c:pt>
                <c:pt idx="147">
                  <c:v>200312</c:v>
                </c:pt>
                <c:pt idx="148">
                  <c:v>200401</c:v>
                </c:pt>
                <c:pt idx="149">
                  <c:v>200402</c:v>
                </c:pt>
                <c:pt idx="150">
                  <c:v>200403</c:v>
                </c:pt>
                <c:pt idx="151">
                  <c:v>200404</c:v>
                </c:pt>
                <c:pt idx="152">
                  <c:v>200405</c:v>
                </c:pt>
                <c:pt idx="153">
                  <c:v>200406</c:v>
                </c:pt>
                <c:pt idx="154">
                  <c:v>200407</c:v>
                </c:pt>
                <c:pt idx="155">
                  <c:v>200408</c:v>
                </c:pt>
                <c:pt idx="156">
                  <c:v>200409</c:v>
                </c:pt>
                <c:pt idx="157">
                  <c:v>200410</c:v>
                </c:pt>
                <c:pt idx="158">
                  <c:v>200411</c:v>
                </c:pt>
                <c:pt idx="159">
                  <c:v>200412</c:v>
                </c:pt>
                <c:pt idx="160">
                  <c:v>200501</c:v>
                </c:pt>
                <c:pt idx="161">
                  <c:v>200502</c:v>
                </c:pt>
                <c:pt idx="162">
                  <c:v>200503</c:v>
                </c:pt>
                <c:pt idx="163">
                  <c:v>200504</c:v>
                </c:pt>
                <c:pt idx="164">
                  <c:v>200505</c:v>
                </c:pt>
                <c:pt idx="165">
                  <c:v>200506</c:v>
                </c:pt>
                <c:pt idx="166">
                  <c:v>200507</c:v>
                </c:pt>
                <c:pt idx="167">
                  <c:v>200508</c:v>
                </c:pt>
                <c:pt idx="168">
                  <c:v>200509</c:v>
                </c:pt>
                <c:pt idx="169">
                  <c:v>200510</c:v>
                </c:pt>
                <c:pt idx="170">
                  <c:v>200511</c:v>
                </c:pt>
                <c:pt idx="171">
                  <c:v>200512</c:v>
                </c:pt>
                <c:pt idx="172">
                  <c:v>200601</c:v>
                </c:pt>
                <c:pt idx="173">
                  <c:v>200602</c:v>
                </c:pt>
                <c:pt idx="174">
                  <c:v>200603</c:v>
                </c:pt>
                <c:pt idx="175">
                  <c:v>200604</c:v>
                </c:pt>
                <c:pt idx="176">
                  <c:v>200605</c:v>
                </c:pt>
                <c:pt idx="177">
                  <c:v>200606</c:v>
                </c:pt>
                <c:pt idx="178">
                  <c:v>200607</c:v>
                </c:pt>
                <c:pt idx="179">
                  <c:v>200608</c:v>
                </c:pt>
                <c:pt idx="180">
                  <c:v>200609</c:v>
                </c:pt>
                <c:pt idx="181">
                  <c:v>200610</c:v>
                </c:pt>
                <c:pt idx="182">
                  <c:v>200611</c:v>
                </c:pt>
                <c:pt idx="183">
                  <c:v>200612</c:v>
                </c:pt>
                <c:pt idx="184">
                  <c:v>200701</c:v>
                </c:pt>
                <c:pt idx="185">
                  <c:v>200702</c:v>
                </c:pt>
                <c:pt idx="186">
                  <c:v>200703</c:v>
                </c:pt>
                <c:pt idx="187">
                  <c:v>200704</c:v>
                </c:pt>
                <c:pt idx="188">
                  <c:v>200705</c:v>
                </c:pt>
                <c:pt idx="189">
                  <c:v>200706</c:v>
                </c:pt>
                <c:pt idx="190">
                  <c:v>200707</c:v>
                </c:pt>
                <c:pt idx="191">
                  <c:v>200708</c:v>
                </c:pt>
                <c:pt idx="192">
                  <c:v>200709</c:v>
                </c:pt>
                <c:pt idx="193">
                  <c:v>200710</c:v>
                </c:pt>
                <c:pt idx="194">
                  <c:v>200711</c:v>
                </c:pt>
                <c:pt idx="195">
                  <c:v>200712</c:v>
                </c:pt>
                <c:pt idx="196">
                  <c:v>200801</c:v>
                </c:pt>
                <c:pt idx="197">
                  <c:v>200802</c:v>
                </c:pt>
                <c:pt idx="198">
                  <c:v>200803</c:v>
                </c:pt>
                <c:pt idx="199">
                  <c:v>200804</c:v>
                </c:pt>
                <c:pt idx="200">
                  <c:v>200805</c:v>
                </c:pt>
                <c:pt idx="201">
                  <c:v>200806</c:v>
                </c:pt>
                <c:pt idx="202">
                  <c:v>200807</c:v>
                </c:pt>
                <c:pt idx="203">
                  <c:v>200808</c:v>
                </c:pt>
                <c:pt idx="204">
                  <c:v>200809</c:v>
                </c:pt>
                <c:pt idx="205">
                  <c:v>200810</c:v>
                </c:pt>
                <c:pt idx="206">
                  <c:v>200811</c:v>
                </c:pt>
                <c:pt idx="207">
                  <c:v>200812</c:v>
                </c:pt>
                <c:pt idx="208">
                  <c:v>200901</c:v>
                </c:pt>
                <c:pt idx="209">
                  <c:v>200902</c:v>
                </c:pt>
                <c:pt idx="210">
                  <c:v>200903</c:v>
                </c:pt>
                <c:pt idx="211">
                  <c:v>200904</c:v>
                </c:pt>
                <c:pt idx="212">
                  <c:v>200905</c:v>
                </c:pt>
                <c:pt idx="213">
                  <c:v>200906</c:v>
                </c:pt>
                <c:pt idx="214">
                  <c:v>200907</c:v>
                </c:pt>
                <c:pt idx="215">
                  <c:v>200908</c:v>
                </c:pt>
              </c:numCache>
            </c:numRef>
          </c:cat>
          <c:val>
            <c:numRef>
              <c:f>Monthly!$N$6:$N$221</c:f>
              <c:numCache>
                <c:formatCode>General</c:formatCode>
                <c:ptCount val="216"/>
                <c:pt idx="0">
                  <c:v>8.6</c:v>
                </c:pt>
                <c:pt idx="1">
                  <c:v>17.8</c:v>
                </c:pt>
                <c:pt idx="2">
                  <c:v>13.6</c:v>
                </c:pt>
                <c:pt idx="3">
                  <c:v>12.1</c:v>
                </c:pt>
                <c:pt idx="4">
                  <c:v>12.8</c:v>
                </c:pt>
                <c:pt idx="5">
                  <c:v>14</c:v>
                </c:pt>
                <c:pt idx="6">
                  <c:v>9.1999999999999993</c:v>
                </c:pt>
                <c:pt idx="7">
                  <c:v>11.6</c:v>
                </c:pt>
                <c:pt idx="8">
                  <c:v>11.5</c:v>
                </c:pt>
                <c:pt idx="9">
                  <c:v>10</c:v>
                </c:pt>
                <c:pt idx="10">
                  <c:v>8.1</c:v>
                </c:pt>
                <c:pt idx="11">
                  <c:v>7.2</c:v>
                </c:pt>
                <c:pt idx="12">
                  <c:v>11.8</c:v>
                </c:pt>
                <c:pt idx="13">
                  <c:v>8.5</c:v>
                </c:pt>
                <c:pt idx="14">
                  <c:v>9.1999999999999993</c:v>
                </c:pt>
                <c:pt idx="15">
                  <c:v>10.1</c:v>
                </c:pt>
                <c:pt idx="16">
                  <c:v>12.4</c:v>
                </c:pt>
                <c:pt idx="17">
                  <c:v>7.7</c:v>
                </c:pt>
                <c:pt idx="18">
                  <c:v>10.1</c:v>
                </c:pt>
                <c:pt idx="19">
                  <c:v>9.1</c:v>
                </c:pt>
                <c:pt idx="20">
                  <c:v>9.4</c:v>
                </c:pt>
                <c:pt idx="21">
                  <c:v>10.3</c:v>
                </c:pt>
                <c:pt idx="22">
                  <c:v>8.6999999999999993</c:v>
                </c:pt>
                <c:pt idx="23">
                  <c:v>7</c:v>
                </c:pt>
                <c:pt idx="24">
                  <c:v>8.1999999999999993</c:v>
                </c:pt>
                <c:pt idx="25">
                  <c:v>9.1999999999999993</c:v>
                </c:pt>
                <c:pt idx="26">
                  <c:v>8.3000000000000007</c:v>
                </c:pt>
                <c:pt idx="27">
                  <c:v>12.1</c:v>
                </c:pt>
                <c:pt idx="28">
                  <c:v>8.8000000000000007</c:v>
                </c:pt>
                <c:pt idx="29">
                  <c:v>10.5</c:v>
                </c:pt>
                <c:pt idx="30">
                  <c:v>9.6</c:v>
                </c:pt>
                <c:pt idx="31">
                  <c:v>8.5</c:v>
                </c:pt>
                <c:pt idx="32">
                  <c:v>7.8</c:v>
                </c:pt>
                <c:pt idx="33">
                  <c:v>6.7</c:v>
                </c:pt>
                <c:pt idx="34">
                  <c:v>11.3</c:v>
                </c:pt>
                <c:pt idx="35">
                  <c:v>10.3</c:v>
                </c:pt>
                <c:pt idx="36">
                  <c:v>5.9</c:v>
                </c:pt>
                <c:pt idx="37">
                  <c:v>9.4</c:v>
                </c:pt>
                <c:pt idx="38">
                  <c:v>9.4</c:v>
                </c:pt>
                <c:pt idx="39">
                  <c:v>10.8</c:v>
                </c:pt>
                <c:pt idx="40">
                  <c:v>9.3000000000000007</c:v>
                </c:pt>
                <c:pt idx="41">
                  <c:v>8.9</c:v>
                </c:pt>
                <c:pt idx="42">
                  <c:v>9.5</c:v>
                </c:pt>
                <c:pt idx="43">
                  <c:v>8.3000000000000007</c:v>
                </c:pt>
                <c:pt idx="44">
                  <c:v>8.6999999999999993</c:v>
                </c:pt>
                <c:pt idx="45">
                  <c:v>8.1999999999999993</c:v>
                </c:pt>
                <c:pt idx="46">
                  <c:v>8</c:v>
                </c:pt>
                <c:pt idx="47">
                  <c:v>6.6</c:v>
                </c:pt>
                <c:pt idx="48">
                  <c:v>5.5</c:v>
                </c:pt>
                <c:pt idx="49">
                  <c:v>6.4</c:v>
                </c:pt>
                <c:pt idx="50">
                  <c:v>10.9</c:v>
                </c:pt>
                <c:pt idx="51">
                  <c:v>12.7</c:v>
                </c:pt>
                <c:pt idx="52">
                  <c:v>11.1</c:v>
                </c:pt>
                <c:pt idx="53">
                  <c:v>8.1</c:v>
                </c:pt>
                <c:pt idx="54">
                  <c:v>7.4</c:v>
                </c:pt>
                <c:pt idx="55">
                  <c:v>8.5</c:v>
                </c:pt>
                <c:pt idx="56">
                  <c:v>6.3</c:v>
                </c:pt>
                <c:pt idx="57">
                  <c:v>5.5</c:v>
                </c:pt>
                <c:pt idx="58">
                  <c:v>6.5</c:v>
                </c:pt>
                <c:pt idx="59">
                  <c:v>6.1</c:v>
                </c:pt>
                <c:pt idx="60">
                  <c:v>5.8</c:v>
                </c:pt>
                <c:pt idx="61">
                  <c:v>10</c:v>
                </c:pt>
                <c:pt idx="62">
                  <c:v>7</c:v>
                </c:pt>
                <c:pt idx="63">
                  <c:v>8.3000000000000007</c:v>
                </c:pt>
                <c:pt idx="64">
                  <c:v>6.3</c:v>
                </c:pt>
                <c:pt idx="65">
                  <c:v>6.7</c:v>
                </c:pt>
                <c:pt idx="66">
                  <c:v>7.1</c:v>
                </c:pt>
                <c:pt idx="67">
                  <c:v>7.3</c:v>
                </c:pt>
                <c:pt idx="68">
                  <c:v>6.1</c:v>
                </c:pt>
                <c:pt idx="69">
                  <c:v>5.7</c:v>
                </c:pt>
                <c:pt idx="70">
                  <c:v>6</c:v>
                </c:pt>
                <c:pt idx="71">
                  <c:v>7.6</c:v>
                </c:pt>
                <c:pt idx="72">
                  <c:v>6.9</c:v>
                </c:pt>
                <c:pt idx="73">
                  <c:v>8.1999999999999993</c:v>
                </c:pt>
                <c:pt idx="74">
                  <c:v>7</c:v>
                </c:pt>
                <c:pt idx="75">
                  <c:v>6.2</c:v>
                </c:pt>
                <c:pt idx="76">
                  <c:v>7.4</c:v>
                </c:pt>
                <c:pt idx="77">
                  <c:v>6.6</c:v>
                </c:pt>
                <c:pt idx="78">
                  <c:v>6.2</c:v>
                </c:pt>
                <c:pt idx="79">
                  <c:v>4.9000000000000004</c:v>
                </c:pt>
                <c:pt idx="80">
                  <c:v>5.2</c:v>
                </c:pt>
                <c:pt idx="81">
                  <c:v>4.5999999999999996</c:v>
                </c:pt>
                <c:pt idx="82">
                  <c:v>4.4000000000000004</c:v>
                </c:pt>
                <c:pt idx="83">
                  <c:v>3.9</c:v>
                </c:pt>
                <c:pt idx="84">
                  <c:v>6.9</c:v>
                </c:pt>
                <c:pt idx="85">
                  <c:v>4.7</c:v>
                </c:pt>
                <c:pt idx="86">
                  <c:v>6.3</c:v>
                </c:pt>
                <c:pt idx="87">
                  <c:v>6.6</c:v>
                </c:pt>
                <c:pt idx="88">
                  <c:v>6.3</c:v>
                </c:pt>
                <c:pt idx="89">
                  <c:v>6</c:v>
                </c:pt>
                <c:pt idx="90">
                  <c:v>6.5</c:v>
                </c:pt>
                <c:pt idx="91">
                  <c:v>4.3</c:v>
                </c:pt>
                <c:pt idx="92">
                  <c:v>4.2</c:v>
                </c:pt>
                <c:pt idx="93">
                  <c:v>4.0999999999999996</c:v>
                </c:pt>
                <c:pt idx="94">
                  <c:v>5.4</c:v>
                </c:pt>
                <c:pt idx="95">
                  <c:v>4</c:v>
                </c:pt>
                <c:pt idx="96">
                  <c:v>4.0999999999999996</c:v>
                </c:pt>
                <c:pt idx="97">
                  <c:v>6.2</c:v>
                </c:pt>
                <c:pt idx="98">
                  <c:v>8.6999999999999993</c:v>
                </c:pt>
                <c:pt idx="99">
                  <c:v>8</c:v>
                </c:pt>
                <c:pt idx="100">
                  <c:v>7.5</c:v>
                </c:pt>
                <c:pt idx="101">
                  <c:v>6.7</c:v>
                </c:pt>
                <c:pt idx="102">
                  <c:v>6.6</c:v>
                </c:pt>
                <c:pt idx="103">
                  <c:v>7.1</c:v>
                </c:pt>
                <c:pt idx="104">
                  <c:v>6.6</c:v>
                </c:pt>
                <c:pt idx="105">
                  <c:v>5.6</c:v>
                </c:pt>
                <c:pt idx="106">
                  <c:v>6</c:v>
                </c:pt>
                <c:pt idx="107">
                  <c:v>4.0999999999999996</c:v>
                </c:pt>
                <c:pt idx="108">
                  <c:v>5.4</c:v>
                </c:pt>
                <c:pt idx="109">
                  <c:v>8.5</c:v>
                </c:pt>
                <c:pt idx="110">
                  <c:v>6</c:v>
                </c:pt>
                <c:pt idx="111">
                  <c:v>5.8</c:v>
                </c:pt>
                <c:pt idx="112">
                  <c:v>6.1</c:v>
                </c:pt>
                <c:pt idx="113">
                  <c:v>5.7</c:v>
                </c:pt>
                <c:pt idx="114">
                  <c:v>8.1</c:v>
                </c:pt>
                <c:pt idx="115">
                  <c:v>6.2</c:v>
                </c:pt>
                <c:pt idx="116">
                  <c:v>8.6</c:v>
                </c:pt>
                <c:pt idx="117">
                  <c:v>6.4</c:v>
                </c:pt>
                <c:pt idx="118">
                  <c:v>6.5</c:v>
                </c:pt>
                <c:pt idx="119">
                  <c:v>5.4</c:v>
                </c:pt>
                <c:pt idx="120">
                  <c:v>5.4</c:v>
                </c:pt>
                <c:pt idx="121">
                  <c:v>5.9</c:v>
                </c:pt>
                <c:pt idx="122">
                  <c:v>6.2</c:v>
                </c:pt>
                <c:pt idx="123">
                  <c:v>7.2</c:v>
                </c:pt>
                <c:pt idx="124">
                  <c:v>6.2</c:v>
                </c:pt>
                <c:pt idx="125">
                  <c:v>5.2</c:v>
                </c:pt>
                <c:pt idx="126">
                  <c:v>5.5</c:v>
                </c:pt>
                <c:pt idx="127">
                  <c:v>6.6</c:v>
                </c:pt>
                <c:pt idx="128">
                  <c:v>5.5</c:v>
                </c:pt>
                <c:pt idx="129">
                  <c:v>4</c:v>
                </c:pt>
                <c:pt idx="130">
                  <c:v>2.9</c:v>
                </c:pt>
                <c:pt idx="131">
                  <c:v>2.9</c:v>
                </c:pt>
                <c:pt idx="132">
                  <c:v>3.7</c:v>
                </c:pt>
                <c:pt idx="204">
                  <c:v>4.0999999999999996</c:v>
                </c:pt>
                <c:pt idx="205">
                  <c:v>6.9</c:v>
                </c:pt>
                <c:pt idx="206">
                  <c:v>6.3</c:v>
                </c:pt>
                <c:pt idx="207">
                  <c:v>6.2</c:v>
                </c:pt>
                <c:pt idx="208">
                  <c:v>6.1</c:v>
                </c:pt>
                <c:pt idx="209">
                  <c:v>4.7</c:v>
                </c:pt>
                <c:pt idx="210">
                  <c:v>5.8</c:v>
                </c:pt>
                <c:pt idx="211">
                  <c:v>4.8</c:v>
                </c:pt>
                <c:pt idx="212">
                  <c:v>5.3</c:v>
                </c:pt>
                <c:pt idx="213">
                  <c:v>4.7</c:v>
                </c:pt>
                <c:pt idx="214">
                  <c:v>4.9000000000000004</c:v>
                </c:pt>
                <c:pt idx="215">
                  <c:v>3.7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46042624"/>
        <c:axId val="246044928"/>
      </c:lineChart>
      <c:catAx>
        <c:axId val="246042624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246044928"/>
        <c:crosses val="autoZero"/>
        <c:auto val="1"/>
        <c:lblAlgn val="ctr"/>
        <c:lblOffset val="100"/>
        <c:tickMarkSkip val="7"/>
        <c:noMultiLvlLbl val="0"/>
      </c:catAx>
      <c:valAx>
        <c:axId val="246044928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 sz="1400"/>
                </a:pPr>
                <a:r>
                  <a:rPr lang="en-CA" sz="1400"/>
                  <a:t>Wind speed (m/s)</a:t>
                </a:r>
              </a:p>
            </c:rich>
          </c:tx>
          <c:overlay val="0"/>
        </c:title>
        <c:numFmt formatCode="General" sourceLinked="1"/>
        <c:majorTickMark val="in"/>
        <c:minorTickMark val="none"/>
        <c:tickLblPos val="nextTo"/>
        <c:txPr>
          <a:bodyPr/>
          <a:lstStyle/>
          <a:p>
            <a:pPr>
              <a:defRPr sz="1200"/>
            </a:pPr>
            <a:endParaRPr lang="en-US"/>
          </a:p>
        </c:txPr>
        <c:crossAx val="246042624"/>
        <c:crosses val="autoZero"/>
        <c:crossBetween val="between"/>
      </c:valAx>
      <c:spPr>
        <a:ln>
          <a:solidFill>
            <a:schemeClr val="tx1"/>
          </a:solidFill>
        </a:ln>
      </c:spPr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/>
              <a:t>Monthly Tsoil0.005m temperature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Ts005</c:v>
          </c:tx>
          <c:marker>
            <c:symbol val="none"/>
          </c:marker>
          <c:cat>
            <c:numRef>
              <c:f>Monthly!$A$6:$A$221</c:f>
              <c:numCache>
                <c:formatCode>General</c:formatCode>
                <c:ptCount val="216"/>
                <c:pt idx="0">
                  <c:v>199109</c:v>
                </c:pt>
                <c:pt idx="1">
                  <c:v>199110</c:v>
                </c:pt>
                <c:pt idx="2">
                  <c:v>199111</c:v>
                </c:pt>
                <c:pt idx="3">
                  <c:v>199112</c:v>
                </c:pt>
                <c:pt idx="4">
                  <c:v>199201</c:v>
                </c:pt>
                <c:pt idx="5">
                  <c:v>199202</c:v>
                </c:pt>
                <c:pt idx="6">
                  <c:v>199203</c:v>
                </c:pt>
                <c:pt idx="7">
                  <c:v>199204</c:v>
                </c:pt>
                <c:pt idx="8">
                  <c:v>199205</c:v>
                </c:pt>
                <c:pt idx="9">
                  <c:v>199206</c:v>
                </c:pt>
                <c:pt idx="10">
                  <c:v>199207</c:v>
                </c:pt>
                <c:pt idx="11">
                  <c:v>199208</c:v>
                </c:pt>
                <c:pt idx="12">
                  <c:v>199209</c:v>
                </c:pt>
                <c:pt idx="13">
                  <c:v>199210</c:v>
                </c:pt>
                <c:pt idx="14">
                  <c:v>199211</c:v>
                </c:pt>
                <c:pt idx="15">
                  <c:v>199212</c:v>
                </c:pt>
                <c:pt idx="16">
                  <c:v>199301</c:v>
                </c:pt>
                <c:pt idx="17">
                  <c:v>199302</c:v>
                </c:pt>
                <c:pt idx="18">
                  <c:v>199303</c:v>
                </c:pt>
                <c:pt idx="19">
                  <c:v>199304</c:v>
                </c:pt>
                <c:pt idx="20">
                  <c:v>199305</c:v>
                </c:pt>
                <c:pt idx="21">
                  <c:v>199306</c:v>
                </c:pt>
                <c:pt idx="22">
                  <c:v>199307</c:v>
                </c:pt>
                <c:pt idx="23">
                  <c:v>199308</c:v>
                </c:pt>
                <c:pt idx="24">
                  <c:v>199309</c:v>
                </c:pt>
                <c:pt idx="25">
                  <c:v>199310</c:v>
                </c:pt>
                <c:pt idx="26">
                  <c:v>199311</c:v>
                </c:pt>
                <c:pt idx="27">
                  <c:v>199312</c:v>
                </c:pt>
                <c:pt idx="28">
                  <c:v>199401</c:v>
                </c:pt>
                <c:pt idx="29">
                  <c:v>199402</c:v>
                </c:pt>
                <c:pt idx="30">
                  <c:v>199403</c:v>
                </c:pt>
                <c:pt idx="31">
                  <c:v>199404</c:v>
                </c:pt>
                <c:pt idx="32">
                  <c:v>199405</c:v>
                </c:pt>
                <c:pt idx="33">
                  <c:v>199406</c:v>
                </c:pt>
                <c:pt idx="34">
                  <c:v>199407</c:v>
                </c:pt>
                <c:pt idx="35">
                  <c:v>199408</c:v>
                </c:pt>
                <c:pt idx="36">
                  <c:v>199409</c:v>
                </c:pt>
                <c:pt idx="37">
                  <c:v>199410</c:v>
                </c:pt>
                <c:pt idx="38">
                  <c:v>199411</c:v>
                </c:pt>
                <c:pt idx="39">
                  <c:v>199412</c:v>
                </c:pt>
                <c:pt idx="40">
                  <c:v>199501</c:v>
                </c:pt>
                <c:pt idx="41">
                  <c:v>199502</c:v>
                </c:pt>
                <c:pt idx="42">
                  <c:v>199503</c:v>
                </c:pt>
                <c:pt idx="43">
                  <c:v>199504</c:v>
                </c:pt>
                <c:pt idx="44">
                  <c:v>199505</c:v>
                </c:pt>
                <c:pt idx="45">
                  <c:v>199506</c:v>
                </c:pt>
                <c:pt idx="46">
                  <c:v>199507</c:v>
                </c:pt>
                <c:pt idx="47">
                  <c:v>199508</c:v>
                </c:pt>
                <c:pt idx="48">
                  <c:v>199509</c:v>
                </c:pt>
                <c:pt idx="49">
                  <c:v>199510</c:v>
                </c:pt>
                <c:pt idx="50">
                  <c:v>199511</c:v>
                </c:pt>
                <c:pt idx="51">
                  <c:v>199512</c:v>
                </c:pt>
                <c:pt idx="52">
                  <c:v>199601</c:v>
                </c:pt>
                <c:pt idx="53">
                  <c:v>199602</c:v>
                </c:pt>
                <c:pt idx="54">
                  <c:v>199603</c:v>
                </c:pt>
                <c:pt idx="55">
                  <c:v>199604</c:v>
                </c:pt>
                <c:pt idx="56">
                  <c:v>199605</c:v>
                </c:pt>
                <c:pt idx="57">
                  <c:v>199606</c:v>
                </c:pt>
                <c:pt idx="58">
                  <c:v>199607</c:v>
                </c:pt>
                <c:pt idx="59">
                  <c:v>199608</c:v>
                </c:pt>
                <c:pt idx="60">
                  <c:v>199609</c:v>
                </c:pt>
                <c:pt idx="61">
                  <c:v>199610</c:v>
                </c:pt>
                <c:pt idx="62">
                  <c:v>199611</c:v>
                </c:pt>
                <c:pt idx="63">
                  <c:v>199612</c:v>
                </c:pt>
                <c:pt idx="64">
                  <c:v>199701</c:v>
                </c:pt>
                <c:pt idx="65">
                  <c:v>199702</c:v>
                </c:pt>
                <c:pt idx="66">
                  <c:v>199703</c:v>
                </c:pt>
                <c:pt idx="67">
                  <c:v>199704</c:v>
                </c:pt>
                <c:pt idx="68">
                  <c:v>199705</c:v>
                </c:pt>
                <c:pt idx="69">
                  <c:v>199706</c:v>
                </c:pt>
                <c:pt idx="70">
                  <c:v>199707</c:v>
                </c:pt>
                <c:pt idx="71">
                  <c:v>199708</c:v>
                </c:pt>
                <c:pt idx="72">
                  <c:v>199709</c:v>
                </c:pt>
                <c:pt idx="73">
                  <c:v>199710</c:v>
                </c:pt>
                <c:pt idx="74">
                  <c:v>199711</c:v>
                </c:pt>
                <c:pt idx="75">
                  <c:v>199712</c:v>
                </c:pt>
                <c:pt idx="76">
                  <c:v>199801</c:v>
                </c:pt>
                <c:pt idx="77">
                  <c:v>199802</c:v>
                </c:pt>
                <c:pt idx="78">
                  <c:v>199803</c:v>
                </c:pt>
                <c:pt idx="79">
                  <c:v>199804</c:v>
                </c:pt>
                <c:pt idx="80">
                  <c:v>199805</c:v>
                </c:pt>
                <c:pt idx="81">
                  <c:v>199806</c:v>
                </c:pt>
                <c:pt idx="82">
                  <c:v>199807</c:v>
                </c:pt>
                <c:pt idx="83">
                  <c:v>199808</c:v>
                </c:pt>
                <c:pt idx="84">
                  <c:v>199809</c:v>
                </c:pt>
                <c:pt idx="85">
                  <c:v>199810</c:v>
                </c:pt>
                <c:pt idx="86">
                  <c:v>199811</c:v>
                </c:pt>
                <c:pt idx="87">
                  <c:v>199812</c:v>
                </c:pt>
                <c:pt idx="88">
                  <c:v>199901</c:v>
                </c:pt>
                <c:pt idx="89">
                  <c:v>199902</c:v>
                </c:pt>
                <c:pt idx="90">
                  <c:v>199903</c:v>
                </c:pt>
                <c:pt idx="91">
                  <c:v>199904</c:v>
                </c:pt>
                <c:pt idx="92">
                  <c:v>199905</c:v>
                </c:pt>
                <c:pt idx="93">
                  <c:v>199906</c:v>
                </c:pt>
                <c:pt idx="94">
                  <c:v>199907</c:v>
                </c:pt>
                <c:pt idx="95">
                  <c:v>199908</c:v>
                </c:pt>
                <c:pt idx="96">
                  <c:v>199909</c:v>
                </c:pt>
                <c:pt idx="97">
                  <c:v>199910</c:v>
                </c:pt>
                <c:pt idx="98">
                  <c:v>199911</c:v>
                </c:pt>
                <c:pt idx="99">
                  <c:v>199912</c:v>
                </c:pt>
                <c:pt idx="100">
                  <c:v>200001</c:v>
                </c:pt>
                <c:pt idx="101">
                  <c:v>200002</c:v>
                </c:pt>
                <c:pt idx="102">
                  <c:v>200003</c:v>
                </c:pt>
                <c:pt idx="103">
                  <c:v>200004</c:v>
                </c:pt>
                <c:pt idx="104">
                  <c:v>200005</c:v>
                </c:pt>
                <c:pt idx="105">
                  <c:v>200006</c:v>
                </c:pt>
                <c:pt idx="106">
                  <c:v>200007</c:v>
                </c:pt>
                <c:pt idx="107">
                  <c:v>200008</c:v>
                </c:pt>
                <c:pt idx="108">
                  <c:v>200009</c:v>
                </c:pt>
                <c:pt idx="109">
                  <c:v>200010</c:v>
                </c:pt>
                <c:pt idx="110">
                  <c:v>200011</c:v>
                </c:pt>
                <c:pt idx="111">
                  <c:v>200012</c:v>
                </c:pt>
                <c:pt idx="112">
                  <c:v>200101</c:v>
                </c:pt>
                <c:pt idx="113">
                  <c:v>200102</c:v>
                </c:pt>
                <c:pt idx="114">
                  <c:v>200103</c:v>
                </c:pt>
                <c:pt idx="115">
                  <c:v>200104</c:v>
                </c:pt>
                <c:pt idx="116">
                  <c:v>200105</c:v>
                </c:pt>
                <c:pt idx="117">
                  <c:v>200106</c:v>
                </c:pt>
                <c:pt idx="118">
                  <c:v>200107</c:v>
                </c:pt>
                <c:pt idx="119">
                  <c:v>200108</c:v>
                </c:pt>
                <c:pt idx="120">
                  <c:v>200109</c:v>
                </c:pt>
                <c:pt idx="121">
                  <c:v>200110</c:v>
                </c:pt>
                <c:pt idx="122">
                  <c:v>200111</c:v>
                </c:pt>
                <c:pt idx="123">
                  <c:v>200112</c:v>
                </c:pt>
                <c:pt idx="124">
                  <c:v>200201</c:v>
                </c:pt>
                <c:pt idx="125">
                  <c:v>200202</c:v>
                </c:pt>
                <c:pt idx="126">
                  <c:v>200203</c:v>
                </c:pt>
                <c:pt idx="127">
                  <c:v>200204</c:v>
                </c:pt>
                <c:pt idx="128">
                  <c:v>200205</c:v>
                </c:pt>
                <c:pt idx="129">
                  <c:v>200206</c:v>
                </c:pt>
                <c:pt idx="130">
                  <c:v>200207</c:v>
                </c:pt>
                <c:pt idx="131">
                  <c:v>200208</c:v>
                </c:pt>
                <c:pt idx="132">
                  <c:v>200209</c:v>
                </c:pt>
                <c:pt idx="133">
                  <c:v>200210</c:v>
                </c:pt>
                <c:pt idx="134">
                  <c:v>200211</c:v>
                </c:pt>
                <c:pt idx="135">
                  <c:v>200212</c:v>
                </c:pt>
                <c:pt idx="136">
                  <c:v>200301</c:v>
                </c:pt>
                <c:pt idx="137">
                  <c:v>200302</c:v>
                </c:pt>
                <c:pt idx="138">
                  <c:v>200303</c:v>
                </c:pt>
                <c:pt idx="139">
                  <c:v>200304</c:v>
                </c:pt>
                <c:pt idx="140">
                  <c:v>200305</c:v>
                </c:pt>
                <c:pt idx="141">
                  <c:v>200306</c:v>
                </c:pt>
                <c:pt idx="142">
                  <c:v>200307</c:v>
                </c:pt>
                <c:pt idx="143">
                  <c:v>200308</c:v>
                </c:pt>
                <c:pt idx="144">
                  <c:v>200309</c:v>
                </c:pt>
                <c:pt idx="145">
                  <c:v>200310</c:v>
                </c:pt>
                <c:pt idx="146">
                  <c:v>200311</c:v>
                </c:pt>
                <c:pt idx="147">
                  <c:v>200312</c:v>
                </c:pt>
                <c:pt idx="148">
                  <c:v>200401</c:v>
                </c:pt>
                <c:pt idx="149">
                  <c:v>200402</c:v>
                </c:pt>
                <c:pt idx="150">
                  <c:v>200403</c:v>
                </c:pt>
                <c:pt idx="151">
                  <c:v>200404</c:v>
                </c:pt>
                <c:pt idx="152">
                  <c:v>200405</c:v>
                </c:pt>
                <c:pt idx="153">
                  <c:v>200406</c:v>
                </c:pt>
                <c:pt idx="154">
                  <c:v>200407</c:v>
                </c:pt>
                <c:pt idx="155">
                  <c:v>200408</c:v>
                </c:pt>
                <c:pt idx="156">
                  <c:v>200409</c:v>
                </c:pt>
                <c:pt idx="157">
                  <c:v>200410</c:v>
                </c:pt>
                <c:pt idx="158">
                  <c:v>200411</c:v>
                </c:pt>
                <c:pt idx="159">
                  <c:v>200412</c:v>
                </c:pt>
                <c:pt idx="160">
                  <c:v>200501</c:v>
                </c:pt>
                <c:pt idx="161">
                  <c:v>200502</c:v>
                </c:pt>
                <c:pt idx="162">
                  <c:v>200503</c:v>
                </c:pt>
                <c:pt idx="163">
                  <c:v>200504</c:v>
                </c:pt>
                <c:pt idx="164">
                  <c:v>200505</c:v>
                </c:pt>
                <c:pt idx="165">
                  <c:v>200506</c:v>
                </c:pt>
                <c:pt idx="166">
                  <c:v>200507</c:v>
                </c:pt>
                <c:pt idx="167">
                  <c:v>200508</c:v>
                </c:pt>
                <c:pt idx="168">
                  <c:v>200509</c:v>
                </c:pt>
                <c:pt idx="169">
                  <c:v>200510</c:v>
                </c:pt>
                <c:pt idx="170">
                  <c:v>200511</c:v>
                </c:pt>
                <c:pt idx="171">
                  <c:v>200512</c:v>
                </c:pt>
                <c:pt idx="172">
                  <c:v>200601</c:v>
                </c:pt>
                <c:pt idx="173">
                  <c:v>200602</c:v>
                </c:pt>
                <c:pt idx="174">
                  <c:v>200603</c:v>
                </c:pt>
                <c:pt idx="175">
                  <c:v>200604</c:v>
                </c:pt>
                <c:pt idx="176">
                  <c:v>200605</c:v>
                </c:pt>
                <c:pt idx="177">
                  <c:v>200606</c:v>
                </c:pt>
                <c:pt idx="178">
                  <c:v>200607</c:v>
                </c:pt>
                <c:pt idx="179">
                  <c:v>200608</c:v>
                </c:pt>
                <c:pt idx="180">
                  <c:v>200609</c:v>
                </c:pt>
                <c:pt idx="181">
                  <c:v>200610</c:v>
                </c:pt>
                <c:pt idx="182">
                  <c:v>200611</c:v>
                </c:pt>
                <c:pt idx="183">
                  <c:v>200612</c:v>
                </c:pt>
                <c:pt idx="184">
                  <c:v>200701</c:v>
                </c:pt>
                <c:pt idx="185">
                  <c:v>200702</c:v>
                </c:pt>
                <c:pt idx="186">
                  <c:v>200703</c:v>
                </c:pt>
                <c:pt idx="187">
                  <c:v>200704</c:v>
                </c:pt>
                <c:pt idx="188">
                  <c:v>200705</c:v>
                </c:pt>
                <c:pt idx="189">
                  <c:v>200706</c:v>
                </c:pt>
                <c:pt idx="190">
                  <c:v>200707</c:v>
                </c:pt>
                <c:pt idx="191">
                  <c:v>200708</c:v>
                </c:pt>
                <c:pt idx="192">
                  <c:v>200709</c:v>
                </c:pt>
                <c:pt idx="193">
                  <c:v>200710</c:v>
                </c:pt>
                <c:pt idx="194">
                  <c:v>200711</c:v>
                </c:pt>
                <c:pt idx="195">
                  <c:v>200712</c:v>
                </c:pt>
                <c:pt idx="196">
                  <c:v>200801</c:v>
                </c:pt>
                <c:pt idx="197">
                  <c:v>200802</c:v>
                </c:pt>
                <c:pt idx="198">
                  <c:v>200803</c:v>
                </c:pt>
                <c:pt idx="199">
                  <c:v>200804</c:v>
                </c:pt>
                <c:pt idx="200">
                  <c:v>200805</c:v>
                </c:pt>
                <c:pt idx="201">
                  <c:v>200806</c:v>
                </c:pt>
                <c:pt idx="202">
                  <c:v>200807</c:v>
                </c:pt>
                <c:pt idx="203">
                  <c:v>200808</c:v>
                </c:pt>
                <c:pt idx="204">
                  <c:v>200809</c:v>
                </c:pt>
                <c:pt idx="205">
                  <c:v>200810</c:v>
                </c:pt>
                <c:pt idx="206">
                  <c:v>200811</c:v>
                </c:pt>
                <c:pt idx="207">
                  <c:v>200812</c:v>
                </c:pt>
                <c:pt idx="208">
                  <c:v>200901</c:v>
                </c:pt>
                <c:pt idx="209">
                  <c:v>200902</c:v>
                </c:pt>
                <c:pt idx="210">
                  <c:v>200903</c:v>
                </c:pt>
                <c:pt idx="211">
                  <c:v>200904</c:v>
                </c:pt>
                <c:pt idx="212">
                  <c:v>200905</c:v>
                </c:pt>
                <c:pt idx="213">
                  <c:v>200906</c:v>
                </c:pt>
                <c:pt idx="214">
                  <c:v>200907</c:v>
                </c:pt>
                <c:pt idx="215">
                  <c:v>200908</c:v>
                </c:pt>
              </c:numCache>
            </c:numRef>
          </c:cat>
          <c:val>
            <c:numRef>
              <c:f>Monthly!$O$6:$O$221</c:f>
              <c:numCache>
                <c:formatCode>General</c:formatCode>
                <c:ptCount val="216"/>
                <c:pt idx="62">
                  <c:v>0.1</c:v>
                </c:pt>
                <c:pt idx="63">
                  <c:v>0.1</c:v>
                </c:pt>
                <c:pt idx="68">
                  <c:v>3.2</c:v>
                </c:pt>
                <c:pt idx="69">
                  <c:v>9.4</c:v>
                </c:pt>
                <c:pt idx="70">
                  <c:v>12.5</c:v>
                </c:pt>
                <c:pt idx="71">
                  <c:v>13.6</c:v>
                </c:pt>
                <c:pt idx="72">
                  <c:v>9.6</c:v>
                </c:pt>
                <c:pt idx="73">
                  <c:v>1.8</c:v>
                </c:pt>
                <c:pt idx="74">
                  <c:v>-0.4</c:v>
                </c:pt>
                <c:pt idx="75">
                  <c:v>-0.4</c:v>
                </c:pt>
                <c:pt idx="76">
                  <c:v>-7.4</c:v>
                </c:pt>
                <c:pt idx="77">
                  <c:v>-4</c:v>
                </c:pt>
                <c:pt idx="78">
                  <c:v>-2.6</c:v>
                </c:pt>
                <c:pt idx="79">
                  <c:v>1.6</c:v>
                </c:pt>
                <c:pt idx="80">
                  <c:v>7.7</c:v>
                </c:pt>
                <c:pt idx="81">
                  <c:v>8.5</c:v>
                </c:pt>
                <c:pt idx="82">
                  <c:v>15.1</c:v>
                </c:pt>
                <c:pt idx="83">
                  <c:v>14.6</c:v>
                </c:pt>
                <c:pt idx="84">
                  <c:v>11.4</c:v>
                </c:pt>
                <c:pt idx="85">
                  <c:v>2.7</c:v>
                </c:pt>
                <c:pt idx="86">
                  <c:v>-3</c:v>
                </c:pt>
                <c:pt idx="87">
                  <c:v>-8</c:v>
                </c:pt>
                <c:pt idx="88">
                  <c:v>-5.5</c:v>
                </c:pt>
                <c:pt idx="89">
                  <c:v>-6.2</c:v>
                </c:pt>
                <c:pt idx="90">
                  <c:v>-3.8</c:v>
                </c:pt>
                <c:pt idx="91">
                  <c:v>0.2</c:v>
                </c:pt>
                <c:pt idx="92">
                  <c:v>2.5</c:v>
                </c:pt>
                <c:pt idx="93">
                  <c:v>7.9</c:v>
                </c:pt>
                <c:pt idx="94">
                  <c:v>13.4</c:v>
                </c:pt>
                <c:pt idx="95">
                  <c:v>13</c:v>
                </c:pt>
                <c:pt idx="96">
                  <c:v>7.3</c:v>
                </c:pt>
                <c:pt idx="97">
                  <c:v>1.9</c:v>
                </c:pt>
                <c:pt idx="98">
                  <c:v>-1.2</c:v>
                </c:pt>
                <c:pt idx="99">
                  <c:v>-3</c:v>
                </c:pt>
                <c:pt idx="100">
                  <c:v>-7</c:v>
                </c:pt>
                <c:pt idx="101">
                  <c:v>-5</c:v>
                </c:pt>
                <c:pt idx="102">
                  <c:v>-3.2</c:v>
                </c:pt>
                <c:pt idx="103">
                  <c:v>2.1</c:v>
                </c:pt>
                <c:pt idx="104">
                  <c:v>3.3</c:v>
                </c:pt>
                <c:pt idx="105">
                  <c:v>8.6</c:v>
                </c:pt>
                <c:pt idx="106">
                  <c:v>11.7</c:v>
                </c:pt>
                <c:pt idx="107">
                  <c:v>11.9</c:v>
                </c:pt>
                <c:pt idx="108">
                  <c:v>7.1</c:v>
                </c:pt>
                <c:pt idx="109">
                  <c:v>2.4</c:v>
                </c:pt>
                <c:pt idx="110">
                  <c:v>-5.2</c:v>
                </c:pt>
                <c:pt idx="111">
                  <c:v>-7.6</c:v>
                </c:pt>
                <c:pt idx="112">
                  <c:v>-4.5</c:v>
                </c:pt>
                <c:pt idx="113">
                  <c:v>-7.1</c:v>
                </c:pt>
                <c:pt idx="114">
                  <c:v>-2.2999999999999998</c:v>
                </c:pt>
                <c:pt idx="115">
                  <c:v>-0.5</c:v>
                </c:pt>
                <c:pt idx="116">
                  <c:v>5.6</c:v>
                </c:pt>
                <c:pt idx="117">
                  <c:v>6.8</c:v>
                </c:pt>
                <c:pt idx="118">
                  <c:v>11.8</c:v>
                </c:pt>
                <c:pt idx="119">
                  <c:v>13.7</c:v>
                </c:pt>
                <c:pt idx="120">
                  <c:v>9.9</c:v>
                </c:pt>
                <c:pt idx="121">
                  <c:v>0</c:v>
                </c:pt>
                <c:pt idx="122">
                  <c:v>-1.6</c:v>
                </c:pt>
                <c:pt idx="123">
                  <c:v>-6.6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0.1</c:v>
                </c:pt>
                <c:pt idx="128">
                  <c:v>2.8</c:v>
                </c:pt>
                <c:pt idx="129">
                  <c:v>12.2</c:v>
                </c:pt>
                <c:pt idx="130">
                  <c:v>15</c:v>
                </c:pt>
                <c:pt idx="131">
                  <c:v>12.4</c:v>
                </c:pt>
                <c:pt idx="132">
                  <c:v>8.1</c:v>
                </c:pt>
                <c:pt idx="133">
                  <c:v>2.2000000000000002</c:v>
                </c:pt>
                <c:pt idx="134">
                  <c:v>-0.4</c:v>
                </c:pt>
                <c:pt idx="135">
                  <c:v>-0.8</c:v>
                </c:pt>
                <c:pt idx="136">
                  <c:v>-0.4</c:v>
                </c:pt>
                <c:pt idx="137">
                  <c:v>-0.3</c:v>
                </c:pt>
                <c:pt idx="138">
                  <c:v>-0.2</c:v>
                </c:pt>
                <c:pt idx="139">
                  <c:v>-0.1</c:v>
                </c:pt>
                <c:pt idx="140">
                  <c:v>3.7</c:v>
                </c:pt>
                <c:pt idx="141">
                  <c:v>14.6</c:v>
                </c:pt>
                <c:pt idx="142">
                  <c:v>18.399999999999999</c:v>
                </c:pt>
                <c:pt idx="143">
                  <c:v>16.7</c:v>
                </c:pt>
                <c:pt idx="144">
                  <c:v>10.6</c:v>
                </c:pt>
                <c:pt idx="145">
                  <c:v>4.9000000000000004</c:v>
                </c:pt>
                <c:pt idx="146">
                  <c:v>0.2</c:v>
                </c:pt>
                <c:pt idx="147">
                  <c:v>0.1</c:v>
                </c:pt>
                <c:pt idx="148">
                  <c:v>-0.1</c:v>
                </c:pt>
                <c:pt idx="149">
                  <c:v>0</c:v>
                </c:pt>
                <c:pt idx="150">
                  <c:v>0.1</c:v>
                </c:pt>
                <c:pt idx="151">
                  <c:v>0.2</c:v>
                </c:pt>
                <c:pt idx="152">
                  <c:v>7.3</c:v>
                </c:pt>
                <c:pt idx="153">
                  <c:v>13.5</c:v>
                </c:pt>
                <c:pt idx="154">
                  <c:v>16.2</c:v>
                </c:pt>
                <c:pt idx="155">
                  <c:v>15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32791168"/>
        <c:axId val="333253248"/>
      </c:lineChart>
      <c:catAx>
        <c:axId val="332791168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333253248"/>
        <c:crosses val="autoZero"/>
        <c:auto val="1"/>
        <c:lblAlgn val="ctr"/>
        <c:lblOffset val="100"/>
        <c:tickMarkSkip val="7"/>
        <c:noMultiLvlLbl val="0"/>
      </c:catAx>
      <c:valAx>
        <c:axId val="333253248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 sz="1400"/>
                </a:pPr>
                <a:r>
                  <a:rPr lang="en-CA" sz="1400"/>
                  <a:t>Temperature (</a:t>
                </a:r>
                <a:r>
                  <a:rPr lang="en-CA" sz="1400">
                    <a:latin typeface="Calibri"/>
                    <a:cs typeface="Calibri"/>
                  </a:rPr>
                  <a:t>°</a:t>
                </a:r>
                <a:r>
                  <a:rPr lang="en-CA" sz="1400"/>
                  <a:t>C)</a:t>
                </a:r>
              </a:p>
            </c:rich>
          </c:tx>
          <c:overlay val="0"/>
        </c:title>
        <c:numFmt formatCode="General" sourceLinked="1"/>
        <c:majorTickMark val="in"/>
        <c:minorTickMark val="none"/>
        <c:tickLblPos val="nextTo"/>
        <c:txPr>
          <a:bodyPr/>
          <a:lstStyle/>
          <a:p>
            <a:pPr>
              <a:defRPr sz="1200"/>
            </a:pPr>
            <a:endParaRPr lang="en-US"/>
          </a:p>
        </c:txPr>
        <c:crossAx val="332791168"/>
        <c:crosses val="autoZero"/>
        <c:crossBetween val="between"/>
      </c:valAx>
      <c:spPr>
        <a:ln>
          <a:solidFill>
            <a:schemeClr val="tx1"/>
          </a:solidFill>
        </a:ln>
      </c:spPr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/>
              <a:t>Monthly Tsoil0.05m temperature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Ts05</c:v>
          </c:tx>
          <c:marker>
            <c:symbol val="none"/>
          </c:marker>
          <c:cat>
            <c:numRef>
              <c:f>Monthly!$A$6:$A$221</c:f>
              <c:numCache>
                <c:formatCode>General</c:formatCode>
                <c:ptCount val="216"/>
                <c:pt idx="0">
                  <c:v>199109</c:v>
                </c:pt>
                <c:pt idx="1">
                  <c:v>199110</c:v>
                </c:pt>
                <c:pt idx="2">
                  <c:v>199111</c:v>
                </c:pt>
                <c:pt idx="3">
                  <c:v>199112</c:v>
                </c:pt>
                <c:pt idx="4">
                  <c:v>199201</c:v>
                </c:pt>
                <c:pt idx="5">
                  <c:v>199202</c:v>
                </c:pt>
                <c:pt idx="6">
                  <c:v>199203</c:v>
                </c:pt>
                <c:pt idx="7">
                  <c:v>199204</c:v>
                </c:pt>
                <c:pt idx="8">
                  <c:v>199205</c:v>
                </c:pt>
                <c:pt idx="9">
                  <c:v>199206</c:v>
                </c:pt>
                <c:pt idx="10">
                  <c:v>199207</c:v>
                </c:pt>
                <c:pt idx="11">
                  <c:v>199208</c:v>
                </c:pt>
                <c:pt idx="12">
                  <c:v>199209</c:v>
                </c:pt>
                <c:pt idx="13">
                  <c:v>199210</c:v>
                </c:pt>
                <c:pt idx="14">
                  <c:v>199211</c:v>
                </c:pt>
                <c:pt idx="15">
                  <c:v>199212</c:v>
                </c:pt>
                <c:pt idx="16">
                  <c:v>199301</c:v>
                </c:pt>
                <c:pt idx="17">
                  <c:v>199302</c:v>
                </c:pt>
                <c:pt idx="18">
                  <c:v>199303</c:v>
                </c:pt>
                <c:pt idx="19">
                  <c:v>199304</c:v>
                </c:pt>
                <c:pt idx="20">
                  <c:v>199305</c:v>
                </c:pt>
                <c:pt idx="21">
                  <c:v>199306</c:v>
                </c:pt>
                <c:pt idx="22">
                  <c:v>199307</c:v>
                </c:pt>
                <c:pt idx="23">
                  <c:v>199308</c:v>
                </c:pt>
                <c:pt idx="24">
                  <c:v>199309</c:v>
                </c:pt>
                <c:pt idx="25">
                  <c:v>199310</c:v>
                </c:pt>
                <c:pt idx="26">
                  <c:v>199311</c:v>
                </c:pt>
                <c:pt idx="27">
                  <c:v>199312</c:v>
                </c:pt>
                <c:pt idx="28">
                  <c:v>199401</c:v>
                </c:pt>
                <c:pt idx="29">
                  <c:v>199402</c:v>
                </c:pt>
                <c:pt idx="30">
                  <c:v>199403</c:v>
                </c:pt>
                <c:pt idx="31">
                  <c:v>199404</c:v>
                </c:pt>
                <c:pt idx="32">
                  <c:v>199405</c:v>
                </c:pt>
                <c:pt idx="33">
                  <c:v>199406</c:v>
                </c:pt>
                <c:pt idx="34">
                  <c:v>199407</c:v>
                </c:pt>
                <c:pt idx="35">
                  <c:v>199408</c:v>
                </c:pt>
                <c:pt idx="36">
                  <c:v>199409</c:v>
                </c:pt>
                <c:pt idx="37">
                  <c:v>199410</c:v>
                </c:pt>
                <c:pt idx="38">
                  <c:v>199411</c:v>
                </c:pt>
                <c:pt idx="39">
                  <c:v>199412</c:v>
                </c:pt>
                <c:pt idx="40">
                  <c:v>199501</c:v>
                </c:pt>
                <c:pt idx="41">
                  <c:v>199502</c:v>
                </c:pt>
                <c:pt idx="42">
                  <c:v>199503</c:v>
                </c:pt>
                <c:pt idx="43">
                  <c:v>199504</c:v>
                </c:pt>
                <c:pt idx="44">
                  <c:v>199505</c:v>
                </c:pt>
                <c:pt idx="45">
                  <c:v>199506</c:v>
                </c:pt>
                <c:pt idx="46">
                  <c:v>199507</c:v>
                </c:pt>
                <c:pt idx="47">
                  <c:v>199508</c:v>
                </c:pt>
                <c:pt idx="48">
                  <c:v>199509</c:v>
                </c:pt>
                <c:pt idx="49">
                  <c:v>199510</c:v>
                </c:pt>
                <c:pt idx="50">
                  <c:v>199511</c:v>
                </c:pt>
                <c:pt idx="51">
                  <c:v>199512</c:v>
                </c:pt>
                <c:pt idx="52">
                  <c:v>199601</c:v>
                </c:pt>
                <c:pt idx="53">
                  <c:v>199602</c:v>
                </c:pt>
                <c:pt idx="54">
                  <c:v>199603</c:v>
                </c:pt>
                <c:pt idx="55">
                  <c:v>199604</c:v>
                </c:pt>
                <c:pt idx="56">
                  <c:v>199605</c:v>
                </c:pt>
                <c:pt idx="57">
                  <c:v>199606</c:v>
                </c:pt>
                <c:pt idx="58">
                  <c:v>199607</c:v>
                </c:pt>
                <c:pt idx="59">
                  <c:v>199608</c:v>
                </c:pt>
                <c:pt idx="60">
                  <c:v>199609</c:v>
                </c:pt>
                <c:pt idx="61">
                  <c:v>199610</c:v>
                </c:pt>
                <c:pt idx="62">
                  <c:v>199611</c:v>
                </c:pt>
                <c:pt idx="63">
                  <c:v>199612</c:v>
                </c:pt>
                <c:pt idx="64">
                  <c:v>199701</c:v>
                </c:pt>
                <c:pt idx="65">
                  <c:v>199702</c:v>
                </c:pt>
                <c:pt idx="66">
                  <c:v>199703</c:v>
                </c:pt>
                <c:pt idx="67">
                  <c:v>199704</c:v>
                </c:pt>
                <c:pt idx="68">
                  <c:v>199705</c:v>
                </c:pt>
                <c:pt idx="69">
                  <c:v>199706</c:v>
                </c:pt>
                <c:pt idx="70">
                  <c:v>199707</c:v>
                </c:pt>
                <c:pt idx="71">
                  <c:v>199708</c:v>
                </c:pt>
                <c:pt idx="72">
                  <c:v>199709</c:v>
                </c:pt>
                <c:pt idx="73">
                  <c:v>199710</c:v>
                </c:pt>
                <c:pt idx="74">
                  <c:v>199711</c:v>
                </c:pt>
                <c:pt idx="75">
                  <c:v>199712</c:v>
                </c:pt>
                <c:pt idx="76">
                  <c:v>199801</c:v>
                </c:pt>
                <c:pt idx="77">
                  <c:v>199802</c:v>
                </c:pt>
                <c:pt idx="78">
                  <c:v>199803</c:v>
                </c:pt>
                <c:pt idx="79">
                  <c:v>199804</c:v>
                </c:pt>
                <c:pt idx="80">
                  <c:v>199805</c:v>
                </c:pt>
                <c:pt idx="81">
                  <c:v>199806</c:v>
                </c:pt>
                <c:pt idx="82">
                  <c:v>199807</c:v>
                </c:pt>
                <c:pt idx="83">
                  <c:v>199808</c:v>
                </c:pt>
                <c:pt idx="84">
                  <c:v>199809</c:v>
                </c:pt>
                <c:pt idx="85">
                  <c:v>199810</c:v>
                </c:pt>
                <c:pt idx="86">
                  <c:v>199811</c:v>
                </c:pt>
                <c:pt idx="87">
                  <c:v>199812</c:v>
                </c:pt>
                <c:pt idx="88">
                  <c:v>199901</c:v>
                </c:pt>
                <c:pt idx="89">
                  <c:v>199902</c:v>
                </c:pt>
                <c:pt idx="90">
                  <c:v>199903</c:v>
                </c:pt>
                <c:pt idx="91">
                  <c:v>199904</c:v>
                </c:pt>
                <c:pt idx="92">
                  <c:v>199905</c:v>
                </c:pt>
                <c:pt idx="93">
                  <c:v>199906</c:v>
                </c:pt>
                <c:pt idx="94">
                  <c:v>199907</c:v>
                </c:pt>
                <c:pt idx="95">
                  <c:v>199908</c:v>
                </c:pt>
                <c:pt idx="96">
                  <c:v>199909</c:v>
                </c:pt>
                <c:pt idx="97">
                  <c:v>199910</c:v>
                </c:pt>
                <c:pt idx="98">
                  <c:v>199911</c:v>
                </c:pt>
                <c:pt idx="99">
                  <c:v>199912</c:v>
                </c:pt>
                <c:pt idx="100">
                  <c:v>200001</c:v>
                </c:pt>
                <c:pt idx="101">
                  <c:v>200002</c:v>
                </c:pt>
                <c:pt idx="102">
                  <c:v>200003</c:v>
                </c:pt>
                <c:pt idx="103">
                  <c:v>200004</c:v>
                </c:pt>
                <c:pt idx="104">
                  <c:v>200005</c:v>
                </c:pt>
                <c:pt idx="105">
                  <c:v>200006</c:v>
                </c:pt>
                <c:pt idx="106">
                  <c:v>200007</c:v>
                </c:pt>
                <c:pt idx="107">
                  <c:v>200008</c:v>
                </c:pt>
                <c:pt idx="108">
                  <c:v>200009</c:v>
                </c:pt>
                <c:pt idx="109">
                  <c:v>200010</c:v>
                </c:pt>
                <c:pt idx="110">
                  <c:v>200011</c:v>
                </c:pt>
                <c:pt idx="111">
                  <c:v>200012</c:v>
                </c:pt>
                <c:pt idx="112">
                  <c:v>200101</c:v>
                </c:pt>
                <c:pt idx="113">
                  <c:v>200102</c:v>
                </c:pt>
                <c:pt idx="114">
                  <c:v>200103</c:v>
                </c:pt>
                <c:pt idx="115">
                  <c:v>200104</c:v>
                </c:pt>
                <c:pt idx="116">
                  <c:v>200105</c:v>
                </c:pt>
                <c:pt idx="117">
                  <c:v>200106</c:v>
                </c:pt>
                <c:pt idx="118">
                  <c:v>200107</c:v>
                </c:pt>
                <c:pt idx="119">
                  <c:v>200108</c:v>
                </c:pt>
                <c:pt idx="120">
                  <c:v>200109</c:v>
                </c:pt>
                <c:pt idx="121">
                  <c:v>200110</c:v>
                </c:pt>
                <c:pt idx="122">
                  <c:v>200111</c:v>
                </c:pt>
                <c:pt idx="123">
                  <c:v>200112</c:v>
                </c:pt>
                <c:pt idx="124">
                  <c:v>200201</c:v>
                </c:pt>
                <c:pt idx="125">
                  <c:v>200202</c:v>
                </c:pt>
                <c:pt idx="126">
                  <c:v>200203</c:v>
                </c:pt>
                <c:pt idx="127">
                  <c:v>200204</c:v>
                </c:pt>
                <c:pt idx="128">
                  <c:v>200205</c:v>
                </c:pt>
                <c:pt idx="129">
                  <c:v>200206</c:v>
                </c:pt>
                <c:pt idx="130">
                  <c:v>200207</c:v>
                </c:pt>
                <c:pt idx="131">
                  <c:v>200208</c:v>
                </c:pt>
                <c:pt idx="132">
                  <c:v>200209</c:v>
                </c:pt>
                <c:pt idx="133">
                  <c:v>200210</c:v>
                </c:pt>
                <c:pt idx="134">
                  <c:v>200211</c:v>
                </c:pt>
                <c:pt idx="135">
                  <c:v>200212</c:v>
                </c:pt>
                <c:pt idx="136">
                  <c:v>200301</c:v>
                </c:pt>
                <c:pt idx="137">
                  <c:v>200302</c:v>
                </c:pt>
                <c:pt idx="138">
                  <c:v>200303</c:v>
                </c:pt>
                <c:pt idx="139">
                  <c:v>200304</c:v>
                </c:pt>
                <c:pt idx="140">
                  <c:v>200305</c:v>
                </c:pt>
                <c:pt idx="141">
                  <c:v>200306</c:v>
                </c:pt>
                <c:pt idx="142">
                  <c:v>200307</c:v>
                </c:pt>
                <c:pt idx="143">
                  <c:v>200308</c:v>
                </c:pt>
                <c:pt idx="144">
                  <c:v>200309</c:v>
                </c:pt>
                <c:pt idx="145">
                  <c:v>200310</c:v>
                </c:pt>
                <c:pt idx="146">
                  <c:v>200311</c:v>
                </c:pt>
                <c:pt idx="147">
                  <c:v>200312</c:v>
                </c:pt>
                <c:pt idx="148">
                  <c:v>200401</c:v>
                </c:pt>
                <c:pt idx="149">
                  <c:v>200402</c:v>
                </c:pt>
                <c:pt idx="150">
                  <c:v>200403</c:v>
                </c:pt>
                <c:pt idx="151">
                  <c:v>200404</c:v>
                </c:pt>
                <c:pt idx="152">
                  <c:v>200405</c:v>
                </c:pt>
                <c:pt idx="153">
                  <c:v>200406</c:v>
                </c:pt>
                <c:pt idx="154">
                  <c:v>200407</c:v>
                </c:pt>
                <c:pt idx="155">
                  <c:v>200408</c:v>
                </c:pt>
                <c:pt idx="156">
                  <c:v>200409</c:v>
                </c:pt>
                <c:pt idx="157">
                  <c:v>200410</c:v>
                </c:pt>
                <c:pt idx="158">
                  <c:v>200411</c:v>
                </c:pt>
                <c:pt idx="159">
                  <c:v>200412</c:v>
                </c:pt>
                <c:pt idx="160">
                  <c:v>200501</c:v>
                </c:pt>
                <c:pt idx="161">
                  <c:v>200502</c:v>
                </c:pt>
                <c:pt idx="162">
                  <c:v>200503</c:v>
                </c:pt>
                <c:pt idx="163">
                  <c:v>200504</c:v>
                </c:pt>
                <c:pt idx="164">
                  <c:v>200505</c:v>
                </c:pt>
                <c:pt idx="165">
                  <c:v>200506</c:v>
                </c:pt>
                <c:pt idx="166">
                  <c:v>200507</c:v>
                </c:pt>
                <c:pt idx="167">
                  <c:v>200508</c:v>
                </c:pt>
                <c:pt idx="168">
                  <c:v>200509</c:v>
                </c:pt>
                <c:pt idx="169">
                  <c:v>200510</c:v>
                </c:pt>
                <c:pt idx="170">
                  <c:v>200511</c:v>
                </c:pt>
                <c:pt idx="171">
                  <c:v>200512</c:v>
                </c:pt>
                <c:pt idx="172">
                  <c:v>200601</c:v>
                </c:pt>
                <c:pt idx="173">
                  <c:v>200602</c:v>
                </c:pt>
                <c:pt idx="174">
                  <c:v>200603</c:v>
                </c:pt>
                <c:pt idx="175">
                  <c:v>200604</c:v>
                </c:pt>
                <c:pt idx="176">
                  <c:v>200605</c:v>
                </c:pt>
                <c:pt idx="177">
                  <c:v>200606</c:v>
                </c:pt>
                <c:pt idx="178">
                  <c:v>200607</c:v>
                </c:pt>
                <c:pt idx="179">
                  <c:v>200608</c:v>
                </c:pt>
                <c:pt idx="180">
                  <c:v>200609</c:v>
                </c:pt>
                <c:pt idx="181">
                  <c:v>200610</c:v>
                </c:pt>
                <c:pt idx="182">
                  <c:v>200611</c:v>
                </c:pt>
                <c:pt idx="183">
                  <c:v>200612</c:v>
                </c:pt>
                <c:pt idx="184">
                  <c:v>200701</c:v>
                </c:pt>
                <c:pt idx="185">
                  <c:v>200702</c:v>
                </c:pt>
                <c:pt idx="186">
                  <c:v>200703</c:v>
                </c:pt>
                <c:pt idx="187">
                  <c:v>200704</c:v>
                </c:pt>
                <c:pt idx="188">
                  <c:v>200705</c:v>
                </c:pt>
                <c:pt idx="189">
                  <c:v>200706</c:v>
                </c:pt>
                <c:pt idx="190">
                  <c:v>200707</c:v>
                </c:pt>
                <c:pt idx="191">
                  <c:v>200708</c:v>
                </c:pt>
                <c:pt idx="192">
                  <c:v>200709</c:v>
                </c:pt>
                <c:pt idx="193">
                  <c:v>200710</c:v>
                </c:pt>
                <c:pt idx="194">
                  <c:v>200711</c:v>
                </c:pt>
                <c:pt idx="195">
                  <c:v>200712</c:v>
                </c:pt>
                <c:pt idx="196">
                  <c:v>200801</c:v>
                </c:pt>
                <c:pt idx="197">
                  <c:v>200802</c:v>
                </c:pt>
                <c:pt idx="198">
                  <c:v>200803</c:v>
                </c:pt>
                <c:pt idx="199">
                  <c:v>200804</c:v>
                </c:pt>
                <c:pt idx="200">
                  <c:v>200805</c:v>
                </c:pt>
                <c:pt idx="201">
                  <c:v>200806</c:v>
                </c:pt>
                <c:pt idx="202">
                  <c:v>200807</c:v>
                </c:pt>
                <c:pt idx="203">
                  <c:v>200808</c:v>
                </c:pt>
                <c:pt idx="204">
                  <c:v>200809</c:v>
                </c:pt>
                <c:pt idx="205">
                  <c:v>200810</c:v>
                </c:pt>
                <c:pt idx="206">
                  <c:v>200811</c:v>
                </c:pt>
                <c:pt idx="207">
                  <c:v>200812</c:v>
                </c:pt>
                <c:pt idx="208">
                  <c:v>200901</c:v>
                </c:pt>
                <c:pt idx="209">
                  <c:v>200902</c:v>
                </c:pt>
                <c:pt idx="210">
                  <c:v>200903</c:v>
                </c:pt>
                <c:pt idx="211">
                  <c:v>200904</c:v>
                </c:pt>
                <c:pt idx="212">
                  <c:v>200905</c:v>
                </c:pt>
                <c:pt idx="213">
                  <c:v>200906</c:v>
                </c:pt>
                <c:pt idx="214">
                  <c:v>200907</c:v>
                </c:pt>
                <c:pt idx="215">
                  <c:v>200908</c:v>
                </c:pt>
              </c:numCache>
            </c:numRef>
          </c:cat>
          <c:val>
            <c:numRef>
              <c:f>Monthly!$P$6:$P$221</c:f>
              <c:numCache>
                <c:formatCode>General</c:formatCode>
                <c:ptCount val="216"/>
                <c:pt idx="12">
                  <c:v>12.1</c:v>
                </c:pt>
                <c:pt idx="13">
                  <c:v>8</c:v>
                </c:pt>
                <c:pt idx="14">
                  <c:v>0.4</c:v>
                </c:pt>
                <c:pt idx="15">
                  <c:v>0.3</c:v>
                </c:pt>
                <c:pt idx="16">
                  <c:v>0.1</c:v>
                </c:pt>
                <c:pt idx="17">
                  <c:v>0.1</c:v>
                </c:pt>
                <c:pt idx="18">
                  <c:v>0</c:v>
                </c:pt>
                <c:pt idx="19">
                  <c:v>0</c:v>
                </c:pt>
                <c:pt idx="20">
                  <c:v>7.3</c:v>
                </c:pt>
                <c:pt idx="21">
                  <c:v>10.8</c:v>
                </c:pt>
                <c:pt idx="24">
                  <c:v>9.9</c:v>
                </c:pt>
                <c:pt idx="25">
                  <c:v>4.3</c:v>
                </c:pt>
                <c:pt idx="26">
                  <c:v>-0.1</c:v>
                </c:pt>
                <c:pt idx="27">
                  <c:v>-0.2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0.2</c:v>
                </c:pt>
                <c:pt idx="32">
                  <c:v>8</c:v>
                </c:pt>
                <c:pt idx="33">
                  <c:v>11.3</c:v>
                </c:pt>
                <c:pt idx="34">
                  <c:v>15.7</c:v>
                </c:pt>
                <c:pt idx="35">
                  <c:v>13.8</c:v>
                </c:pt>
                <c:pt idx="36">
                  <c:v>10.6</c:v>
                </c:pt>
                <c:pt idx="37">
                  <c:v>2.6</c:v>
                </c:pt>
                <c:pt idx="38">
                  <c:v>0.5</c:v>
                </c:pt>
                <c:pt idx="39">
                  <c:v>0.3</c:v>
                </c:pt>
                <c:pt idx="40">
                  <c:v>0.2</c:v>
                </c:pt>
                <c:pt idx="41">
                  <c:v>0.1</c:v>
                </c:pt>
                <c:pt idx="42">
                  <c:v>0</c:v>
                </c:pt>
                <c:pt idx="43">
                  <c:v>0</c:v>
                </c:pt>
                <c:pt idx="44">
                  <c:v>5</c:v>
                </c:pt>
                <c:pt idx="45">
                  <c:v>11.2</c:v>
                </c:pt>
                <c:pt idx="46">
                  <c:v>13.8</c:v>
                </c:pt>
                <c:pt idx="47">
                  <c:v>11.3</c:v>
                </c:pt>
                <c:pt idx="48">
                  <c:v>11.2</c:v>
                </c:pt>
                <c:pt idx="49">
                  <c:v>2.2999999999999998</c:v>
                </c:pt>
                <c:pt idx="50">
                  <c:v>-0.4</c:v>
                </c:pt>
                <c:pt idx="51">
                  <c:v>0</c:v>
                </c:pt>
                <c:pt idx="52">
                  <c:v>0.1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0.8</c:v>
                </c:pt>
                <c:pt idx="57">
                  <c:v>9.8000000000000007</c:v>
                </c:pt>
                <c:pt idx="58">
                  <c:v>14.3</c:v>
                </c:pt>
                <c:pt idx="59">
                  <c:v>13.3</c:v>
                </c:pt>
                <c:pt idx="60">
                  <c:v>7.4</c:v>
                </c:pt>
                <c:pt idx="61">
                  <c:v>3.6</c:v>
                </c:pt>
                <c:pt idx="62">
                  <c:v>1</c:v>
                </c:pt>
                <c:pt idx="63">
                  <c:v>0.7</c:v>
                </c:pt>
                <c:pt idx="68">
                  <c:v>3.1</c:v>
                </c:pt>
                <c:pt idx="69">
                  <c:v>9</c:v>
                </c:pt>
                <c:pt idx="70">
                  <c:v>11.5</c:v>
                </c:pt>
                <c:pt idx="71">
                  <c:v>13</c:v>
                </c:pt>
                <c:pt idx="72">
                  <c:v>9.6999999999999993</c:v>
                </c:pt>
                <c:pt idx="73">
                  <c:v>3.2</c:v>
                </c:pt>
                <c:pt idx="74">
                  <c:v>0.5</c:v>
                </c:pt>
                <c:pt idx="75">
                  <c:v>-0.1</c:v>
                </c:pt>
                <c:pt idx="76">
                  <c:v>-0.2</c:v>
                </c:pt>
                <c:pt idx="77">
                  <c:v>-0.1</c:v>
                </c:pt>
                <c:pt idx="78">
                  <c:v>0</c:v>
                </c:pt>
                <c:pt idx="79">
                  <c:v>0.1</c:v>
                </c:pt>
                <c:pt idx="80">
                  <c:v>6.9</c:v>
                </c:pt>
                <c:pt idx="81">
                  <c:v>9.1</c:v>
                </c:pt>
                <c:pt idx="82">
                  <c:v>15.4</c:v>
                </c:pt>
                <c:pt idx="83">
                  <c:v>15</c:v>
                </c:pt>
                <c:pt idx="84">
                  <c:v>3.5</c:v>
                </c:pt>
                <c:pt idx="85">
                  <c:v>2.6</c:v>
                </c:pt>
                <c:pt idx="86">
                  <c:v>0.1</c:v>
                </c:pt>
                <c:pt idx="87">
                  <c:v>-0.1</c:v>
                </c:pt>
                <c:pt idx="88">
                  <c:v>0.1</c:v>
                </c:pt>
                <c:pt idx="89">
                  <c:v>0.2</c:v>
                </c:pt>
                <c:pt idx="90">
                  <c:v>0.2</c:v>
                </c:pt>
                <c:pt idx="91">
                  <c:v>0.3</c:v>
                </c:pt>
                <c:pt idx="92">
                  <c:v>0.5</c:v>
                </c:pt>
                <c:pt idx="93">
                  <c:v>6.8</c:v>
                </c:pt>
                <c:pt idx="94">
                  <c:v>4.0999999999999996</c:v>
                </c:pt>
                <c:pt idx="95">
                  <c:v>13.3</c:v>
                </c:pt>
                <c:pt idx="96">
                  <c:v>7.4</c:v>
                </c:pt>
                <c:pt idx="97">
                  <c:v>1.8</c:v>
                </c:pt>
                <c:pt idx="98">
                  <c:v>0.4</c:v>
                </c:pt>
                <c:pt idx="99">
                  <c:v>-0.1</c:v>
                </c:pt>
                <c:pt idx="100">
                  <c:v>-0.1</c:v>
                </c:pt>
                <c:pt idx="101">
                  <c:v>-0.1</c:v>
                </c:pt>
                <c:pt idx="102">
                  <c:v>0.1</c:v>
                </c:pt>
                <c:pt idx="103">
                  <c:v>0.1</c:v>
                </c:pt>
                <c:pt idx="104">
                  <c:v>3.4</c:v>
                </c:pt>
                <c:pt idx="105">
                  <c:v>8.1999999999999993</c:v>
                </c:pt>
                <c:pt idx="106">
                  <c:v>13.5</c:v>
                </c:pt>
                <c:pt idx="107">
                  <c:v>12.7</c:v>
                </c:pt>
                <c:pt idx="108">
                  <c:v>7.6</c:v>
                </c:pt>
                <c:pt idx="109">
                  <c:v>2.7</c:v>
                </c:pt>
                <c:pt idx="110">
                  <c:v>0</c:v>
                </c:pt>
                <c:pt idx="111">
                  <c:v>-0.3</c:v>
                </c:pt>
                <c:pt idx="112">
                  <c:v>-0.2</c:v>
                </c:pt>
                <c:pt idx="113">
                  <c:v>-0.1</c:v>
                </c:pt>
                <c:pt idx="114">
                  <c:v>0</c:v>
                </c:pt>
                <c:pt idx="115">
                  <c:v>0</c:v>
                </c:pt>
                <c:pt idx="116">
                  <c:v>4.4000000000000004</c:v>
                </c:pt>
                <c:pt idx="117">
                  <c:v>9.9</c:v>
                </c:pt>
                <c:pt idx="118">
                  <c:v>13.7</c:v>
                </c:pt>
                <c:pt idx="119">
                  <c:v>13.9</c:v>
                </c:pt>
                <c:pt idx="120">
                  <c:v>9.9</c:v>
                </c:pt>
                <c:pt idx="121">
                  <c:v>2.1</c:v>
                </c:pt>
                <c:pt idx="122">
                  <c:v>0.3</c:v>
                </c:pt>
                <c:pt idx="123">
                  <c:v>-0.1</c:v>
                </c:pt>
                <c:pt idx="124">
                  <c:v>0.4</c:v>
                </c:pt>
                <c:pt idx="125">
                  <c:v>0.4</c:v>
                </c:pt>
                <c:pt idx="126">
                  <c:v>0.3</c:v>
                </c:pt>
                <c:pt idx="127">
                  <c:v>0.3</c:v>
                </c:pt>
                <c:pt idx="128">
                  <c:v>2.6</c:v>
                </c:pt>
                <c:pt idx="129">
                  <c:v>10.8</c:v>
                </c:pt>
                <c:pt idx="130">
                  <c:v>13.9</c:v>
                </c:pt>
                <c:pt idx="131">
                  <c:v>11.7</c:v>
                </c:pt>
                <c:pt idx="132">
                  <c:v>8.4</c:v>
                </c:pt>
                <c:pt idx="148">
                  <c:v>0.9</c:v>
                </c:pt>
                <c:pt idx="149">
                  <c:v>0.8</c:v>
                </c:pt>
                <c:pt idx="150">
                  <c:v>0.7</c:v>
                </c:pt>
                <c:pt idx="151">
                  <c:v>0.9</c:v>
                </c:pt>
                <c:pt idx="152">
                  <c:v>5.8</c:v>
                </c:pt>
                <c:pt idx="153">
                  <c:v>10.3</c:v>
                </c:pt>
                <c:pt idx="154">
                  <c:v>13.8</c:v>
                </c:pt>
                <c:pt idx="155">
                  <c:v>13.8</c:v>
                </c:pt>
                <c:pt idx="156">
                  <c:v>8.6999999999999993</c:v>
                </c:pt>
                <c:pt idx="157">
                  <c:v>5.4</c:v>
                </c:pt>
                <c:pt idx="158">
                  <c:v>1.5</c:v>
                </c:pt>
                <c:pt idx="159">
                  <c:v>1.1000000000000001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9656576"/>
        <c:axId val="49658112"/>
      </c:lineChart>
      <c:catAx>
        <c:axId val="49656576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49658112"/>
        <c:crosses val="autoZero"/>
        <c:auto val="1"/>
        <c:lblAlgn val="ctr"/>
        <c:lblOffset val="100"/>
        <c:tickMarkSkip val="7"/>
        <c:noMultiLvlLbl val="0"/>
      </c:catAx>
      <c:valAx>
        <c:axId val="49658112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 sz="1400"/>
                </a:pPr>
                <a:r>
                  <a:rPr lang="en-CA" sz="1400"/>
                  <a:t>Temperature (</a:t>
                </a:r>
                <a:r>
                  <a:rPr lang="en-CA" sz="1400">
                    <a:latin typeface="Calibri"/>
                    <a:cs typeface="Calibri"/>
                  </a:rPr>
                  <a:t>°</a:t>
                </a:r>
                <a:r>
                  <a:rPr lang="en-CA" sz="1400"/>
                  <a:t>C)</a:t>
                </a:r>
              </a:p>
            </c:rich>
          </c:tx>
          <c:overlay val="0"/>
        </c:title>
        <c:numFmt formatCode="General" sourceLinked="1"/>
        <c:majorTickMark val="in"/>
        <c:minorTickMark val="none"/>
        <c:tickLblPos val="nextTo"/>
        <c:txPr>
          <a:bodyPr/>
          <a:lstStyle/>
          <a:p>
            <a:pPr>
              <a:defRPr sz="1200"/>
            </a:pPr>
            <a:endParaRPr lang="en-US"/>
          </a:p>
        </c:txPr>
        <c:crossAx val="49656576"/>
        <c:crosses val="autoZero"/>
        <c:crossBetween val="between"/>
      </c:valAx>
      <c:spPr>
        <a:ln>
          <a:solidFill>
            <a:schemeClr val="tx1"/>
          </a:solidFill>
        </a:ln>
      </c:spPr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/>
              <a:t>Monthly Tsoil0.20m temperature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Ts05</c:v>
          </c:tx>
          <c:marker>
            <c:symbol val="none"/>
          </c:marker>
          <c:cat>
            <c:numRef>
              <c:f>Monthly!$A$6:$A$221</c:f>
              <c:numCache>
                <c:formatCode>General</c:formatCode>
                <c:ptCount val="216"/>
                <c:pt idx="0">
                  <c:v>199109</c:v>
                </c:pt>
                <c:pt idx="1">
                  <c:v>199110</c:v>
                </c:pt>
                <c:pt idx="2">
                  <c:v>199111</c:v>
                </c:pt>
                <c:pt idx="3">
                  <c:v>199112</c:v>
                </c:pt>
                <c:pt idx="4">
                  <c:v>199201</c:v>
                </c:pt>
                <c:pt idx="5">
                  <c:v>199202</c:v>
                </c:pt>
                <c:pt idx="6">
                  <c:v>199203</c:v>
                </c:pt>
                <c:pt idx="7">
                  <c:v>199204</c:v>
                </c:pt>
                <c:pt idx="8">
                  <c:v>199205</c:v>
                </c:pt>
                <c:pt idx="9">
                  <c:v>199206</c:v>
                </c:pt>
                <c:pt idx="10">
                  <c:v>199207</c:v>
                </c:pt>
                <c:pt idx="11">
                  <c:v>199208</c:v>
                </c:pt>
                <c:pt idx="12">
                  <c:v>199209</c:v>
                </c:pt>
                <c:pt idx="13">
                  <c:v>199210</c:v>
                </c:pt>
                <c:pt idx="14">
                  <c:v>199211</c:v>
                </c:pt>
                <c:pt idx="15">
                  <c:v>199212</c:v>
                </c:pt>
                <c:pt idx="16">
                  <c:v>199301</c:v>
                </c:pt>
                <c:pt idx="17">
                  <c:v>199302</c:v>
                </c:pt>
                <c:pt idx="18">
                  <c:v>199303</c:v>
                </c:pt>
                <c:pt idx="19">
                  <c:v>199304</c:v>
                </c:pt>
                <c:pt idx="20">
                  <c:v>199305</c:v>
                </c:pt>
                <c:pt idx="21">
                  <c:v>199306</c:v>
                </c:pt>
                <c:pt idx="22">
                  <c:v>199307</c:v>
                </c:pt>
                <c:pt idx="23">
                  <c:v>199308</c:v>
                </c:pt>
                <c:pt idx="24">
                  <c:v>199309</c:v>
                </c:pt>
                <c:pt idx="25">
                  <c:v>199310</c:v>
                </c:pt>
                <c:pt idx="26">
                  <c:v>199311</c:v>
                </c:pt>
                <c:pt idx="27">
                  <c:v>199312</c:v>
                </c:pt>
                <c:pt idx="28">
                  <c:v>199401</c:v>
                </c:pt>
                <c:pt idx="29">
                  <c:v>199402</c:v>
                </c:pt>
                <c:pt idx="30">
                  <c:v>199403</c:v>
                </c:pt>
                <c:pt idx="31">
                  <c:v>199404</c:v>
                </c:pt>
                <c:pt idx="32">
                  <c:v>199405</c:v>
                </c:pt>
                <c:pt idx="33">
                  <c:v>199406</c:v>
                </c:pt>
                <c:pt idx="34">
                  <c:v>199407</c:v>
                </c:pt>
                <c:pt idx="35">
                  <c:v>199408</c:v>
                </c:pt>
                <c:pt idx="36">
                  <c:v>199409</c:v>
                </c:pt>
                <c:pt idx="37">
                  <c:v>199410</c:v>
                </c:pt>
                <c:pt idx="38">
                  <c:v>199411</c:v>
                </c:pt>
                <c:pt idx="39">
                  <c:v>199412</c:v>
                </c:pt>
                <c:pt idx="40">
                  <c:v>199501</c:v>
                </c:pt>
                <c:pt idx="41">
                  <c:v>199502</c:v>
                </c:pt>
                <c:pt idx="42">
                  <c:v>199503</c:v>
                </c:pt>
                <c:pt idx="43">
                  <c:v>199504</c:v>
                </c:pt>
                <c:pt idx="44">
                  <c:v>199505</c:v>
                </c:pt>
                <c:pt idx="45">
                  <c:v>199506</c:v>
                </c:pt>
                <c:pt idx="46">
                  <c:v>199507</c:v>
                </c:pt>
                <c:pt idx="47">
                  <c:v>199508</c:v>
                </c:pt>
                <c:pt idx="48">
                  <c:v>199509</c:v>
                </c:pt>
                <c:pt idx="49">
                  <c:v>199510</c:v>
                </c:pt>
                <c:pt idx="50">
                  <c:v>199511</c:v>
                </c:pt>
                <c:pt idx="51">
                  <c:v>199512</c:v>
                </c:pt>
                <c:pt idx="52">
                  <c:v>199601</c:v>
                </c:pt>
                <c:pt idx="53">
                  <c:v>199602</c:v>
                </c:pt>
                <c:pt idx="54">
                  <c:v>199603</c:v>
                </c:pt>
                <c:pt idx="55">
                  <c:v>199604</c:v>
                </c:pt>
                <c:pt idx="56">
                  <c:v>199605</c:v>
                </c:pt>
                <c:pt idx="57">
                  <c:v>199606</c:v>
                </c:pt>
                <c:pt idx="58">
                  <c:v>199607</c:v>
                </c:pt>
                <c:pt idx="59">
                  <c:v>199608</c:v>
                </c:pt>
                <c:pt idx="60">
                  <c:v>199609</c:v>
                </c:pt>
                <c:pt idx="61">
                  <c:v>199610</c:v>
                </c:pt>
                <c:pt idx="62">
                  <c:v>199611</c:v>
                </c:pt>
                <c:pt idx="63">
                  <c:v>199612</c:v>
                </c:pt>
                <c:pt idx="64">
                  <c:v>199701</c:v>
                </c:pt>
                <c:pt idx="65">
                  <c:v>199702</c:v>
                </c:pt>
                <c:pt idx="66">
                  <c:v>199703</c:v>
                </c:pt>
                <c:pt idx="67">
                  <c:v>199704</c:v>
                </c:pt>
                <c:pt idx="68">
                  <c:v>199705</c:v>
                </c:pt>
                <c:pt idx="69">
                  <c:v>199706</c:v>
                </c:pt>
                <c:pt idx="70">
                  <c:v>199707</c:v>
                </c:pt>
                <c:pt idx="71">
                  <c:v>199708</c:v>
                </c:pt>
                <c:pt idx="72">
                  <c:v>199709</c:v>
                </c:pt>
                <c:pt idx="73">
                  <c:v>199710</c:v>
                </c:pt>
                <c:pt idx="74">
                  <c:v>199711</c:v>
                </c:pt>
                <c:pt idx="75">
                  <c:v>199712</c:v>
                </c:pt>
                <c:pt idx="76">
                  <c:v>199801</c:v>
                </c:pt>
                <c:pt idx="77">
                  <c:v>199802</c:v>
                </c:pt>
                <c:pt idx="78">
                  <c:v>199803</c:v>
                </c:pt>
                <c:pt idx="79">
                  <c:v>199804</c:v>
                </c:pt>
                <c:pt idx="80">
                  <c:v>199805</c:v>
                </c:pt>
                <c:pt idx="81">
                  <c:v>199806</c:v>
                </c:pt>
                <c:pt idx="82">
                  <c:v>199807</c:v>
                </c:pt>
                <c:pt idx="83">
                  <c:v>199808</c:v>
                </c:pt>
                <c:pt idx="84">
                  <c:v>199809</c:v>
                </c:pt>
                <c:pt idx="85">
                  <c:v>199810</c:v>
                </c:pt>
                <c:pt idx="86">
                  <c:v>199811</c:v>
                </c:pt>
                <c:pt idx="87">
                  <c:v>199812</c:v>
                </c:pt>
                <c:pt idx="88">
                  <c:v>199901</c:v>
                </c:pt>
                <c:pt idx="89">
                  <c:v>199902</c:v>
                </c:pt>
                <c:pt idx="90">
                  <c:v>199903</c:v>
                </c:pt>
                <c:pt idx="91">
                  <c:v>199904</c:v>
                </c:pt>
                <c:pt idx="92">
                  <c:v>199905</c:v>
                </c:pt>
                <c:pt idx="93">
                  <c:v>199906</c:v>
                </c:pt>
                <c:pt idx="94">
                  <c:v>199907</c:v>
                </c:pt>
                <c:pt idx="95">
                  <c:v>199908</c:v>
                </c:pt>
                <c:pt idx="96">
                  <c:v>199909</c:v>
                </c:pt>
                <c:pt idx="97">
                  <c:v>199910</c:v>
                </c:pt>
                <c:pt idx="98">
                  <c:v>199911</c:v>
                </c:pt>
                <c:pt idx="99">
                  <c:v>199912</c:v>
                </c:pt>
                <c:pt idx="100">
                  <c:v>200001</c:v>
                </c:pt>
                <c:pt idx="101">
                  <c:v>200002</c:v>
                </c:pt>
                <c:pt idx="102">
                  <c:v>200003</c:v>
                </c:pt>
                <c:pt idx="103">
                  <c:v>200004</c:v>
                </c:pt>
                <c:pt idx="104">
                  <c:v>200005</c:v>
                </c:pt>
                <c:pt idx="105">
                  <c:v>200006</c:v>
                </c:pt>
                <c:pt idx="106">
                  <c:v>200007</c:v>
                </c:pt>
                <c:pt idx="107">
                  <c:v>200008</c:v>
                </c:pt>
                <c:pt idx="108">
                  <c:v>200009</c:v>
                </c:pt>
                <c:pt idx="109">
                  <c:v>200010</c:v>
                </c:pt>
                <c:pt idx="110">
                  <c:v>200011</c:v>
                </c:pt>
                <c:pt idx="111">
                  <c:v>200012</c:v>
                </c:pt>
                <c:pt idx="112">
                  <c:v>200101</c:v>
                </c:pt>
                <c:pt idx="113">
                  <c:v>200102</c:v>
                </c:pt>
                <c:pt idx="114">
                  <c:v>200103</c:v>
                </c:pt>
                <c:pt idx="115">
                  <c:v>200104</c:v>
                </c:pt>
                <c:pt idx="116">
                  <c:v>200105</c:v>
                </c:pt>
                <c:pt idx="117">
                  <c:v>200106</c:v>
                </c:pt>
                <c:pt idx="118">
                  <c:v>200107</c:v>
                </c:pt>
                <c:pt idx="119">
                  <c:v>200108</c:v>
                </c:pt>
                <c:pt idx="120">
                  <c:v>200109</c:v>
                </c:pt>
                <c:pt idx="121">
                  <c:v>200110</c:v>
                </c:pt>
                <c:pt idx="122">
                  <c:v>200111</c:v>
                </c:pt>
                <c:pt idx="123">
                  <c:v>200112</c:v>
                </c:pt>
                <c:pt idx="124">
                  <c:v>200201</c:v>
                </c:pt>
                <c:pt idx="125">
                  <c:v>200202</c:v>
                </c:pt>
                <c:pt idx="126">
                  <c:v>200203</c:v>
                </c:pt>
                <c:pt idx="127">
                  <c:v>200204</c:v>
                </c:pt>
                <c:pt idx="128">
                  <c:v>200205</c:v>
                </c:pt>
                <c:pt idx="129">
                  <c:v>200206</c:v>
                </c:pt>
                <c:pt idx="130">
                  <c:v>200207</c:v>
                </c:pt>
                <c:pt idx="131">
                  <c:v>200208</c:v>
                </c:pt>
                <c:pt idx="132">
                  <c:v>200209</c:v>
                </c:pt>
                <c:pt idx="133">
                  <c:v>200210</c:v>
                </c:pt>
                <c:pt idx="134">
                  <c:v>200211</c:v>
                </c:pt>
                <c:pt idx="135">
                  <c:v>200212</c:v>
                </c:pt>
                <c:pt idx="136">
                  <c:v>200301</c:v>
                </c:pt>
                <c:pt idx="137">
                  <c:v>200302</c:v>
                </c:pt>
                <c:pt idx="138">
                  <c:v>200303</c:v>
                </c:pt>
                <c:pt idx="139">
                  <c:v>200304</c:v>
                </c:pt>
                <c:pt idx="140">
                  <c:v>200305</c:v>
                </c:pt>
                <c:pt idx="141">
                  <c:v>200306</c:v>
                </c:pt>
                <c:pt idx="142">
                  <c:v>200307</c:v>
                </c:pt>
                <c:pt idx="143">
                  <c:v>200308</c:v>
                </c:pt>
                <c:pt idx="144">
                  <c:v>200309</c:v>
                </c:pt>
                <c:pt idx="145">
                  <c:v>200310</c:v>
                </c:pt>
                <c:pt idx="146">
                  <c:v>200311</c:v>
                </c:pt>
                <c:pt idx="147">
                  <c:v>200312</c:v>
                </c:pt>
                <c:pt idx="148">
                  <c:v>200401</c:v>
                </c:pt>
                <c:pt idx="149">
                  <c:v>200402</c:v>
                </c:pt>
                <c:pt idx="150">
                  <c:v>200403</c:v>
                </c:pt>
                <c:pt idx="151">
                  <c:v>200404</c:v>
                </c:pt>
                <c:pt idx="152">
                  <c:v>200405</c:v>
                </c:pt>
                <c:pt idx="153">
                  <c:v>200406</c:v>
                </c:pt>
                <c:pt idx="154">
                  <c:v>200407</c:v>
                </c:pt>
                <c:pt idx="155">
                  <c:v>200408</c:v>
                </c:pt>
                <c:pt idx="156">
                  <c:v>200409</c:v>
                </c:pt>
                <c:pt idx="157">
                  <c:v>200410</c:v>
                </c:pt>
                <c:pt idx="158">
                  <c:v>200411</c:v>
                </c:pt>
                <c:pt idx="159">
                  <c:v>200412</c:v>
                </c:pt>
                <c:pt idx="160">
                  <c:v>200501</c:v>
                </c:pt>
                <c:pt idx="161">
                  <c:v>200502</c:v>
                </c:pt>
                <c:pt idx="162">
                  <c:v>200503</c:v>
                </c:pt>
                <c:pt idx="163">
                  <c:v>200504</c:v>
                </c:pt>
                <c:pt idx="164">
                  <c:v>200505</c:v>
                </c:pt>
                <c:pt idx="165">
                  <c:v>200506</c:v>
                </c:pt>
                <c:pt idx="166">
                  <c:v>200507</c:v>
                </c:pt>
                <c:pt idx="167">
                  <c:v>200508</c:v>
                </c:pt>
                <c:pt idx="168">
                  <c:v>200509</c:v>
                </c:pt>
                <c:pt idx="169">
                  <c:v>200510</c:v>
                </c:pt>
                <c:pt idx="170">
                  <c:v>200511</c:v>
                </c:pt>
                <c:pt idx="171">
                  <c:v>200512</c:v>
                </c:pt>
                <c:pt idx="172">
                  <c:v>200601</c:v>
                </c:pt>
                <c:pt idx="173">
                  <c:v>200602</c:v>
                </c:pt>
                <c:pt idx="174">
                  <c:v>200603</c:v>
                </c:pt>
                <c:pt idx="175">
                  <c:v>200604</c:v>
                </c:pt>
                <c:pt idx="176">
                  <c:v>200605</c:v>
                </c:pt>
                <c:pt idx="177">
                  <c:v>200606</c:v>
                </c:pt>
                <c:pt idx="178">
                  <c:v>200607</c:v>
                </c:pt>
                <c:pt idx="179">
                  <c:v>200608</c:v>
                </c:pt>
                <c:pt idx="180">
                  <c:v>200609</c:v>
                </c:pt>
                <c:pt idx="181">
                  <c:v>200610</c:v>
                </c:pt>
                <c:pt idx="182">
                  <c:v>200611</c:v>
                </c:pt>
                <c:pt idx="183">
                  <c:v>200612</c:v>
                </c:pt>
                <c:pt idx="184">
                  <c:v>200701</c:v>
                </c:pt>
                <c:pt idx="185">
                  <c:v>200702</c:v>
                </c:pt>
                <c:pt idx="186">
                  <c:v>200703</c:v>
                </c:pt>
                <c:pt idx="187">
                  <c:v>200704</c:v>
                </c:pt>
                <c:pt idx="188">
                  <c:v>200705</c:v>
                </c:pt>
                <c:pt idx="189">
                  <c:v>200706</c:v>
                </c:pt>
                <c:pt idx="190">
                  <c:v>200707</c:v>
                </c:pt>
                <c:pt idx="191">
                  <c:v>200708</c:v>
                </c:pt>
                <c:pt idx="192">
                  <c:v>200709</c:v>
                </c:pt>
                <c:pt idx="193">
                  <c:v>200710</c:v>
                </c:pt>
                <c:pt idx="194">
                  <c:v>200711</c:v>
                </c:pt>
                <c:pt idx="195">
                  <c:v>200712</c:v>
                </c:pt>
                <c:pt idx="196">
                  <c:v>200801</c:v>
                </c:pt>
                <c:pt idx="197">
                  <c:v>200802</c:v>
                </c:pt>
                <c:pt idx="198">
                  <c:v>200803</c:v>
                </c:pt>
                <c:pt idx="199">
                  <c:v>200804</c:v>
                </c:pt>
                <c:pt idx="200">
                  <c:v>200805</c:v>
                </c:pt>
                <c:pt idx="201">
                  <c:v>200806</c:v>
                </c:pt>
                <c:pt idx="202">
                  <c:v>200807</c:v>
                </c:pt>
                <c:pt idx="203">
                  <c:v>200808</c:v>
                </c:pt>
                <c:pt idx="204">
                  <c:v>200809</c:v>
                </c:pt>
                <c:pt idx="205">
                  <c:v>200810</c:v>
                </c:pt>
                <c:pt idx="206">
                  <c:v>200811</c:v>
                </c:pt>
                <c:pt idx="207">
                  <c:v>200812</c:v>
                </c:pt>
                <c:pt idx="208">
                  <c:v>200901</c:v>
                </c:pt>
                <c:pt idx="209">
                  <c:v>200902</c:v>
                </c:pt>
                <c:pt idx="210">
                  <c:v>200903</c:v>
                </c:pt>
                <c:pt idx="211">
                  <c:v>200904</c:v>
                </c:pt>
                <c:pt idx="212">
                  <c:v>200905</c:v>
                </c:pt>
                <c:pt idx="213">
                  <c:v>200906</c:v>
                </c:pt>
                <c:pt idx="214">
                  <c:v>200907</c:v>
                </c:pt>
                <c:pt idx="215">
                  <c:v>200908</c:v>
                </c:pt>
              </c:numCache>
            </c:numRef>
          </c:cat>
          <c:val>
            <c:numRef>
              <c:f>Monthly!$Q$6:$Q$221</c:f>
              <c:numCache>
                <c:formatCode>General</c:formatCode>
                <c:ptCount val="216"/>
                <c:pt idx="134">
                  <c:v>1.3</c:v>
                </c:pt>
                <c:pt idx="135">
                  <c:v>0.1</c:v>
                </c:pt>
                <c:pt idx="136">
                  <c:v>0.1</c:v>
                </c:pt>
                <c:pt idx="137">
                  <c:v>0.2</c:v>
                </c:pt>
                <c:pt idx="138">
                  <c:v>0.3</c:v>
                </c:pt>
                <c:pt idx="139">
                  <c:v>0.4</c:v>
                </c:pt>
                <c:pt idx="140">
                  <c:v>2.9</c:v>
                </c:pt>
                <c:pt idx="141">
                  <c:v>11.1</c:v>
                </c:pt>
                <c:pt idx="142">
                  <c:v>14</c:v>
                </c:pt>
                <c:pt idx="143">
                  <c:v>13.6</c:v>
                </c:pt>
                <c:pt idx="144">
                  <c:v>9.9</c:v>
                </c:pt>
                <c:pt idx="145">
                  <c:v>6.1</c:v>
                </c:pt>
                <c:pt idx="146">
                  <c:v>1.9</c:v>
                </c:pt>
                <c:pt idx="147">
                  <c:v>1.3</c:v>
                </c:pt>
                <c:pt idx="148">
                  <c:v>1.6</c:v>
                </c:pt>
                <c:pt idx="149">
                  <c:v>1.4</c:v>
                </c:pt>
                <c:pt idx="150">
                  <c:v>1.2</c:v>
                </c:pt>
                <c:pt idx="151">
                  <c:v>1.3</c:v>
                </c:pt>
                <c:pt idx="152">
                  <c:v>5.0999999999999996</c:v>
                </c:pt>
                <c:pt idx="153">
                  <c:v>8.8000000000000007</c:v>
                </c:pt>
                <c:pt idx="154">
                  <c:v>12.2</c:v>
                </c:pt>
                <c:pt idx="155">
                  <c:v>13</c:v>
                </c:pt>
                <c:pt idx="160">
                  <c:v>0.9</c:v>
                </c:pt>
                <c:pt idx="161">
                  <c:v>0.8</c:v>
                </c:pt>
                <c:pt idx="162">
                  <c:v>0.7</c:v>
                </c:pt>
                <c:pt idx="163">
                  <c:v>0.7</c:v>
                </c:pt>
                <c:pt idx="164">
                  <c:v>6.8</c:v>
                </c:pt>
                <c:pt idx="165">
                  <c:v>9.5</c:v>
                </c:pt>
                <c:pt idx="166">
                  <c:v>12.6</c:v>
                </c:pt>
                <c:pt idx="167">
                  <c:v>13</c:v>
                </c:pt>
                <c:pt idx="168">
                  <c:v>8.6999999999999993</c:v>
                </c:pt>
                <c:pt idx="169">
                  <c:v>4.9000000000000004</c:v>
                </c:pt>
                <c:pt idx="170">
                  <c:v>1.9</c:v>
                </c:pt>
                <c:pt idx="171">
                  <c:v>1.1000000000000001</c:v>
                </c:pt>
                <c:pt idx="172">
                  <c:v>1</c:v>
                </c:pt>
                <c:pt idx="173">
                  <c:v>0.8</c:v>
                </c:pt>
                <c:pt idx="174">
                  <c:v>0.7</c:v>
                </c:pt>
                <c:pt idx="175">
                  <c:v>0.7</c:v>
                </c:pt>
                <c:pt idx="176">
                  <c:v>3.3</c:v>
                </c:pt>
                <c:pt idx="177">
                  <c:v>10</c:v>
                </c:pt>
                <c:pt idx="178">
                  <c:v>14.7</c:v>
                </c:pt>
                <c:pt idx="179">
                  <c:v>12.8</c:v>
                </c:pt>
                <c:pt idx="180">
                  <c:v>10.3</c:v>
                </c:pt>
                <c:pt idx="181">
                  <c:v>5.4</c:v>
                </c:pt>
                <c:pt idx="182">
                  <c:v>1.6</c:v>
                </c:pt>
                <c:pt idx="183">
                  <c:v>1.3</c:v>
                </c:pt>
                <c:pt idx="184">
                  <c:v>1</c:v>
                </c:pt>
                <c:pt idx="185">
                  <c:v>0.9</c:v>
                </c:pt>
                <c:pt idx="186">
                  <c:v>0.7</c:v>
                </c:pt>
                <c:pt idx="187">
                  <c:v>0.7</c:v>
                </c:pt>
                <c:pt idx="188">
                  <c:v>5.5</c:v>
                </c:pt>
                <c:pt idx="189">
                  <c:v>9.9</c:v>
                </c:pt>
                <c:pt idx="190">
                  <c:v>14.1</c:v>
                </c:pt>
                <c:pt idx="191">
                  <c:v>12.5</c:v>
                </c:pt>
                <c:pt idx="192">
                  <c:v>9</c:v>
                </c:pt>
                <c:pt idx="193">
                  <c:v>3.3</c:v>
                </c:pt>
                <c:pt idx="194">
                  <c:v>0.9</c:v>
                </c:pt>
                <c:pt idx="195">
                  <c:v>0.2</c:v>
                </c:pt>
                <c:pt idx="196">
                  <c:v>0.1</c:v>
                </c:pt>
                <c:pt idx="197">
                  <c:v>0.1</c:v>
                </c:pt>
                <c:pt idx="198">
                  <c:v>0.2</c:v>
                </c:pt>
                <c:pt idx="199">
                  <c:v>0.3</c:v>
                </c:pt>
                <c:pt idx="200">
                  <c:v>1.9</c:v>
                </c:pt>
                <c:pt idx="201">
                  <c:v>7</c:v>
                </c:pt>
                <c:pt idx="202">
                  <c:v>1.2</c:v>
                </c:pt>
                <c:pt idx="203">
                  <c:v>12.2</c:v>
                </c:pt>
                <c:pt idx="204">
                  <c:v>8.9</c:v>
                </c:pt>
                <c:pt idx="205">
                  <c:v>4.4000000000000004</c:v>
                </c:pt>
                <c:pt idx="206">
                  <c:v>1.7</c:v>
                </c:pt>
                <c:pt idx="207">
                  <c:v>0.6</c:v>
                </c:pt>
                <c:pt idx="208">
                  <c:v>0.4</c:v>
                </c:pt>
                <c:pt idx="209">
                  <c:v>0.4</c:v>
                </c:pt>
                <c:pt idx="210">
                  <c:v>0.3</c:v>
                </c:pt>
                <c:pt idx="211">
                  <c:v>0.4</c:v>
                </c:pt>
                <c:pt idx="212">
                  <c:v>1.8</c:v>
                </c:pt>
                <c:pt idx="213">
                  <c:v>9.6</c:v>
                </c:pt>
                <c:pt idx="214">
                  <c:v>13</c:v>
                </c:pt>
                <c:pt idx="215">
                  <c:v>12.2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9666304"/>
        <c:axId val="49668096"/>
      </c:lineChart>
      <c:catAx>
        <c:axId val="49666304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49668096"/>
        <c:crosses val="autoZero"/>
        <c:auto val="1"/>
        <c:lblAlgn val="ctr"/>
        <c:lblOffset val="100"/>
        <c:tickMarkSkip val="7"/>
        <c:noMultiLvlLbl val="0"/>
      </c:catAx>
      <c:valAx>
        <c:axId val="49668096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 sz="1400"/>
                </a:pPr>
                <a:r>
                  <a:rPr lang="en-CA" sz="1400"/>
                  <a:t>Temperature (</a:t>
                </a:r>
                <a:r>
                  <a:rPr lang="en-CA" sz="1400">
                    <a:latin typeface="Calibri"/>
                    <a:cs typeface="Calibri"/>
                  </a:rPr>
                  <a:t>°</a:t>
                </a:r>
                <a:r>
                  <a:rPr lang="en-CA" sz="1400"/>
                  <a:t>C)</a:t>
                </a:r>
              </a:p>
            </c:rich>
          </c:tx>
          <c:overlay val="0"/>
        </c:title>
        <c:numFmt formatCode="General" sourceLinked="1"/>
        <c:majorTickMark val="in"/>
        <c:minorTickMark val="none"/>
        <c:tickLblPos val="nextTo"/>
        <c:txPr>
          <a:bodyPr/>
          <a:lstStyle/>
          <a:p>
            <a:pPr>
              <a:defRPr sz="1200"/>
            </a:pPr>
            <a:endParaRPr lang="en-US"/>
          </a:p>
        </c:txPr>
        <c:crossAx val="49666304"/>
        <c:crosses val="autoZero"/>
        <c:crossBetween val="between"/>
      </c:valAx>
      <c:spPr>
        <a:ln>
          <a:solidFill>
            <a:schemeClr val="tx1"/>
          </a:solidFill>
        </a:ln>
      </c:spPr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/>
              <a:t>Monthly Tsoil0.50m temperature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Ts05</c:v>
          </c:tx>
          <c:marker>
            <c:symbol val="none"/>
          </c:marker>
          <c:cat>
            <c:numRef>
              <c:f>Monthly!$A$6:$A$221</c:f>
              <c:numCache>
                <c:formatCode>General</c:formatCode>
                <c:ptCount val="216"/>
                <c:pt idx="0">
                  <c:v>199109</c:v>
                </c:pt>
                <c:pt idx="1">
                  <c:v>199110</c:v>
                </c:pt>
                <c:pt idx="2">
                  <c:v>199111</c:v>
                </c:pt>
                <c:pt idx="3">
                  <c:v>199112</c:v>
                </c:pt>
                <c:pt idx="4">
                  <c:v>199201</c:v>
                </c:pt>
                <c:pt idx="5">
                  <c:v>199202</c:v>
                </c:pt>
                <c:pt idx="6">
                  <c:v>199203</c:v>
                </c:pt>
                <c:pt idx="7">
                  <c:v>199204</c:v>
                </c:pt>
                <c:pt idx="8">
                  <c:v>199205</c:v>
                </c:pt>
                <c:pt idx="9">
                  <c:v>199206</c:v>
                </c:pt>
                <c:pt idx="10">
                  <c:v>199207</c:v>
                </c:pt>
                <c:pt idx="11">
                  <c:v>199208</c:v>
                </c:pt>
                <c:pt idx="12">
                  <c:v>199209</c:v>
                </c:pt>
                <c:pt idx="13">
                  <c:v>199210</c:v>
                </c:pt>
                <c:pt idx="14">
                  <c:v>199211</c:v>
                </c:pt>
                <c:pt idx="15">
                  <c:v>199212</c:v>
                </c:pt>
                <c:pt idx="16">
                  <c:v>199301</c:v>
                </c:pt>
                <c:pt idx="17">
                  <c:v>199302</c:v>
                </c:pt>
                <c:pt idx="18">
                  <c:v>199303</c:v>
                </c:pt>
                <c:pt idx="19">
                  <c:v>199304</c:v>
                </c:pt>
                <c:pt idx="20">
                  <c:v>199305</c:v>
                </c:pt>
                <c:pt idx="21">
                  <c:v>199306</c:v>
                </c:pt>
                <c:pt idx="22">
                  <c:v>199307</c:v>
                </c:pt>
                <c:pt idx="23">
                  <c:v>199308</c:v>
                </c:pt>
                <c:pt idx="24">
                  <c:v>199309</c:v>
                </c:pt>
                <c:pt idx="25">
                  <c:v>199310</c:v>
                </c:pt>
                <c:pt idx="26">
                  <c:v>199311</c:v>
                </c:pt>
                <c:pt idx="27">
                  <c:v>199312</c:v>
                </c:pt>
                <c:pt idx="28">
                  <c:v>199401</c:v>
                </c:pt>
                <c:pt idx="29">
                  <c:v>199402</c:v>
                </c:pt>
                <c:pt idx="30">
                  <c:v>199403</c:v>
                </c:pt>
                <c:pt idx="31">
                  <c:v>199404</c:v>
                </c:pt>
                <c:pt idx="32">
                  <c:v>199405</c:v>
                </c:pt>
                <c:pt idx="33">
                  <c:v>199406</c:v>
                </c:pt>
                <c:pt idx="34">
                  <c:v>199407</c:v>
                </c:pt>
                <c:pt idx="35">
                  <c:v>199408</c:v>
                </c:pt>
                <c:pt idx="36">
                  <c:v>199409</c:v>
                </c:pt>
                <c:pt idx="37">
                  <c:v>199410</c:v>
                </c:pt>
                <c:pt idx="38">
                  <c:v>199411</c:v>
                </c:pt>
                <c:pt idx="39">
                  <c:v>199412</c:v>
                </c:pt>
                <c:pt idx="40">
                  <c:v>199501</c:v>
                </c:pt>
                <c:pt idx="41">
                  <c:v>199502</c:v>
                </c:pt>
                <c:pt idx="42">
                  <c:v>199503</c:v>
                </c:pt>
                <c:pt idx="43">
                  <c:v>199504</c:v>
                </c:pt>
                <c:pt idx="44">
                  <c:v>199505</c:v>
                </c:pt>
                <c:pt idx="45">
                  <c:v>199506</c:v>
                </c:pt>
                <c:pt idx="46">
                  <c:v>199507</c:v>
                </c:pt>
                <c:pt idx="47">
                  <c:v>199508</c:v>
                </c:pt>
                <c:pt idx="48">
                  <c:v>199509</c:v>
                </c:pt>
                <c:pt idx="49">
                  <c:v>199510</c:v>
                </c:pt>
                <c:pt idx="50">
                  <c:v>199511</c:v>
                </c:pt>
                <c:pt idx="51">
                  <c:v>199512</c:v>
                </c:pt>
                <c:pt idx="52">
                  <c:v>199601</c:v>
                </c:pt>
                <c:pt idx="53">
                  <c:v>199602</c:v>
                </c:pt>
                <c:pt idx="54">
                  <c:v>199603</c:v>
                </c:pt>
                <c:pt idx="55">
                  <c:v>199604</c:v>
                </c:pt>
                <c:pt idx="56">
                  <c:v>199605</c:v>
                </c:pt>
                <c:pt idx="57">
                  <c:v>199606</c:v>
                </c:pt>
                <c:pt idx="58">
                  <c:v>199607</c:v>
                </c:pt>
                <c:pt idx="59">
                  <c:v>199608</c:v>
                </c:pt>
                <c:pt idx="60">
                  <c:v>199609</c:v>
                </c:pt>
                <c:pt idx="61">
                  <c:v>199610</c:v>
                </c:pt>
                <c:pt idx="62">
                  <c:v>199611</c:v>
                </c:pt>
                <c:pt idx="63">
                  <c:v>199612</c:v>
                </c:pt>
                <c:pt idx="64">
                  <c:v>199701</c:v>
                </c:pt>
                <c:pt idx="65">
                  <c:v>199702</c:v>
                </c:pt>
                <c:pt idx="66">
                  <c:v>199703</c:v>
                </c:pt>
                <c:pt idx="67">
                  <c:v>199704</c:v>
                </c:pt>
                <c:pt idx="68">
                  <c:v>199705</c:v>
                </c:pt>
                <c:pt idx="69">
                  <c:v>199706</c:v>
                </c:pt>
                <c:pt idx="70">
                  <c:v>199707</c:v>
                </c:pt>
                <c:pt idx="71">
                  <c:v>199708</c:v>
                </c:pt>
                <c:pt idx="72">
                  <c:v>199709</c:v>
                </c:pt>
                <c:pt idx="73">
                  <c:v>199710</c:v>
                </c:pt>
                <c:pt idx="74">
                  <c:v>199711</c:v>
                </c:pt>
                <c:pt idx="75">
                  <c:v>199712</c:v>
                </c:pt>
                <c:pt idx="76">
                  <c:v>199801</c:v>
                </c:pt>
                <c:pt idx="77">
                  <c:v>199802</c:v>
                </c:pt>
                <c:pt idx="78">
                  <c:v>199803</c:v>
                </c:pt>
                <c:pt idx="79">
                  <c:v>199804</c:v>
                </c:pt>
                <c:pt idx="80">
                  <c:v>199805</c:v>
                </c:pt>
                <c:pt idx="81">
                  <c:v>199806</c:v>
                </c:pt>
                <c:pt idx="82">
                  <c:v>199807</c:v>
                </c:pt>
                <c:pt idx="83">
                  <c:v>199808</c:v>
                </c:pt>
                <c:pt idx="84">
                  <c:v>199809</c:v>
                </c:pt>
                <c:pt idx="85">
                  <c:v>199810</c:v>
                </c:pt>
                <c:pt idx="86">
                  <c:v>199811</c:v>
                </c:pt>
                <c:pt idx="87">
                  <c:v>199812</c:v>
                </c:pt>
                <c:pt idx="88">
                  <c:v>199901</c:v>
                </c:pt>
                <c:pt idx="89">
                  <c:v>199902</c:v>
                </c:pt>
                <c:pt idx="90">
                  <c:v>199903</c:v>
                </c:pt>
                <c:pt idx="91">
                  <c:v>199904</c:v>
                </c:pt>
                <c:pt idx="92">
                  <c:v>199905</c:v>
                </c:pt>
                <c:pt idx="93">
                  <c:v>199906</c:v>
                </c:pt>
                <c:pt idx="94">
                  <c:v>199907</c:v>
                </c:pt>
                <c:pt idx="95">
                  <c:v>199908</c:v>
                </c:pt>
                <c:pt idx="96">
                  <c:v>199909</c:v>
                </c:pt>
                <c:pt idx="97">
                  <c:v>199910</c:v>
                </c:pt>
                <c:pt idx="98">
                  <c:v>199911</c:v>
                </c:pt>
                <c:pt idx="99">
                  <c:v>199912</c:v>
                </c:pt>
                <c:pt idx="100">
                  <c:v>200001</c:v>
                </c:pt>
                <c:pt idx="101">
                  <c:v>200002</c:v>
                </c:pt>
                <c:pt idx="102">
                  <c:v>200003</c:v>
                </c:pt>
                <c:pt idx="103">
                  <c:v>200004</c:v>
                </c:pt>
                <c:pt idx="104">
                  <c:v>200005</c:v>
                </c:pt>
                <c:pt idx="105">
                  <c:v>200006</c:v>
                </c:pt>
                <c:pt idx="106">
                  <c:v>200007</c:v>
                </c:pt>
                <c:pt idx="107">
                  <c:v>200008</c:v>
                </c:pt>
                <c:pt idx="108">
                  <c:v>200009</c:v>
                </c:pt>
                <c:pt idx="109">
                  <c:v>200010</c:v>
                </c:pt>
                <c:pt idx="110">
                  <c:v>200011</c:v>
                </c:pt>
                <c:pt idx="111">
                  <c:v>200012</c:v>
                </c:pt>
                <c:pt idx="112">
                  <c:v>200101</c:v>
                </c:pt>
                <c:pt idx="113">
                  <c:v>200102</c:v>
                </c:pt>
                <c:pt idx="114">
                  <c:v>200103</c:v>
                </c:pt>
                <c:pt idx="115">
                  <c:v>200104</c:v>
                </c:pt>
                <c:pt idx="116">
                  <c:v>200105</c:v>
                </c:pt>
                <c:pt idx="117">
                  <c:v>200106</c:v>
                </c:pt>
                <c:pt idx="118">
                  <c:v>200107</c:v>
                </c:pt>
                <c:pt idx="119">
                  <c:v>200108</c:v>
                </c:pt>
                <c:pt idx="120">
                  <c:v>200109</c:v>
                </c:pt>
                <c:pt idx="121">
                  <c:v>200110</c:v>
                </c:pt>
                <c:pt idx="122">
                  <c:v>200111</c:v>
                </c:pt>
                <c:pt idx="123">
                  <c:v>200112</c:v>
                </c:pt>
                <c:pt idx="124">
                  <c:v>200201</c:v>
                </c:pt>
                <c:pt idx="125">
                  <c:v>200202</c:v>
                </c:pt>
                <c:pt idx="126">
                  <c:v>200203</c:v>
                </c:pt>
                <c:pt idx="127">
                  <c:v>200204</c:v>
                </c:pt>
                <c:pt idx="128">
                  <c:v>200205</c:v>
                </c:pt>
                <c:pt idx="129">
                  <c:v>200206</c:v>
                </c:pt>
                <c:pt idx="130">
                  <c:v>200207</c:v>
                </c:pt>
                <c:pt idx="131">
                  <c:v>200208</c:v>
                </c:pt>
                <c:pt idx="132">
                  <c:v>200209</c:v>
                </c:pt>
                <c:pt idx="133">
                  <c:v>200210</c:v>
                </c:pt>
                <c:pt idx="134">
                  <c:v>200211</c:v>
                </c:pt>
                <c:pt idx="135">
                  <c:v>200212</c:v>
                </c:pt>
                <c:pt idx="136">
                  <c:v>200301</c:v>
                </c:pt>
                <c:pt idx="137">
                  <c:v>200302</c:v>
                </c:pt>
                <c:pt idx="138">
                  <c:v>200303</c:v>
                </c:pt>
                <c:pt idx="139">
                  <c:v>200304</c:v>
                </c:pt>
                <c:pt idx="140">
                  <c:v>200305</c:v>
                </c:pt>
                <c:pt idx="141">
                  <c:v>200306</c:v>
                </c:pt>
                <c:pt idx="142">
                  <c:v>200307</c:v>
                </c:pt>
                <c:pt idx="143">
                  <c:v>200308</c:v>
                </c:pt>
                <c:pt idx="144">
                  <c:v>200309</c:v>
                </c:pt>
                <c:pt idx="145">
                  <c:v>200310</c:v>
                </c:pt>
                <c:pt idx="146">
                  <c:v>200311</c:v>
                </c:pt>
                <c:pt idx="147">
                  <c:v>200312</c:v>
                </c:pt>
                <c:pt idx="148">
                  <c:v>200401</c:v>
                </c:pt>
                <c:pt idx="149">
                  <c:v>200402</c:v>
                </c:pt>
                <c:pt idx="150">
                  <c:v>200403</c:v>
                </c:pt>
                <c:pt idx="151">
                  <c:v>200404</c:v>
                </c:pt>
                <c:pt idx="152">
                  <c:v>200405</c:v>
                </c:pt>
                <c:pt idx="153">
                  <c:v>200406</c:v>
                </c:pt>
                <c:pt idx="154">
                  <c:v>200407</c:v>
                </c:pt>
                <c:pt idx="155">
                  <c:v>200408</c:v>
                </c:pt>
                <c:pt idx="156">
                  <c:v>200409</c:v>
                </c:pt>
                <c:pt idx="157">
                  <c:v>200410</c:v>
                </c:pt>
                <c:pt idx="158">
                  <c:v>200411</c:v>
                </c:pt>
                <c:pt idx="159">
                  <c:v>200412</c:v>
                </c:pt>
                <c:pt idx="160">
                  <c:v>200501</c:v>
                </c:pt>
                <c:pt idx="161">
                  <c:v>200502</c:v>
                </c:pt>
                <c:pt idx="162">
                  <c:v>200503</c:v>
                </c:pt>
                <c:pt idx="163">
                  <c:v>200504</c:v>
                </c:pt>
                <c:pt idx="164">
                  <c:v>200505</c:v>
                </c:pt>
                <c:pt idx="165">
                  <c:v>200506</c:v>
                </c:pt>
                <c:pt idx="166">
                  <c:v>200507</c:v>
                </c:pt>
                <c:pt idx="167">
                  <c:v>200508</c:v>
                </c:pt>
                <c:pt idx="168">
                  <c:v>200509</c:v>
                </c:pt>
                <c:pt idx="169">
                  <c:v>200510</c:v>
                </c:pt>
                <c:pt idx="170">
                  <c:v>200511</c:v>
                </c:pt>
                <c:pt idx="171">
                  <c:v>200512</c:v>
                </c:pt>
                <c:pt idx="172">
                  <c:v>200601</c:v>
                </c:pt>
                <c:pt idx="173">
                  <c:v>200602</c:v>
                </c:pt>
                <c:pt idx="174">
                  <c:v>200603</c:v>
                </c:pt>
                <c:pt idx="175">
                  <c:v>200604</c:v>
                </c:pt>
                <c:pt idx="176">
                  <c:v>200605</c:v>
                </c:pt>
                <c:pt idx="177">
                  <c:v>200606</c:v>
                </c:pt>
                <c:pt idx="178">
                  <c:v>200607</c:v>
                </c:pt>
                <c:pt idx="179">
                  <c:v>200608</c:v>
                </c:pt>
                <c:pt idx="180">
                  <c:v>200609</c:v>
                </c:pt>
                <c:pt idx="181">
                  <c:v>200610</c:v>
                </c:pt>
                <c:pt idx="182">
                  <c:v>200611</c:v>
                </c:pt>
                <c:pt idx="183">
                  <c:v>200612</c:v>
                </c:pt>
                <c:pt idx="184">
                  <c:v>200701</c:v>
                </c:pt>
                <c:pt idx="185">
                  <c:v>200702</c:v>
                </c:pt>
                <c:pt idx="186">
                  <c:v>200703</c:v>
                </c:pt>
                <c:pt idx="187">
                  <c:v>200704</c:v>
                </c:pt>
                <c:pt idx="188">
                  <c:v>200705</c:v>
                </c:pt>
                <c:pt idx="189">
                  <c:v>200706</c:v>
                </c:pt>
                <c:pt idx="190">
                  <c:v>200707</c:v>
                </c:pt>
                <c:pt idx="191">
                  <c:v>200708</c:v>
                </c:pt>
                <c:pt idx="192">
                  <c:v>200709</c:v>
                </c:pt>
                <c:pt idx="193">
                  <c:v>200710</c:v>
                </c:pt>
                <c:pt idx="194">
                  <c:v>200711</c:v>
                </c:pt>
                <c:pt idx="195">
                  <c:v>200712</c:v>
                </c:pt>
                <c:pt idx="196">
                  <c:v>200801</c:v>
                </c:pt>
                <c:pt idx="197">
                  <c:v>200802</c:v>
                </c:pt>
                <c:pt idx="198">
                  <c:v>200803</c:v>
                </c:pt>
                <c:pt idx="199">
                  <c:v>200804</c:v>
                </c:pt>
                <c:pt idx="200">
                  <c:v>200805</c:v>
                </c:pt>
                <c:pt idx="201">
                  <c:v>200806</c:v>
                </c:pt>
                <c:pt idx="202">
                  <c:v>200807</c:v>
                </c:pt>
                <c:pt idx="203">
                  <c:v>200808</c:v>
                </c:pt>
                <c:pt idx="204">
                  <c:v>200809</c:v>
                </c:pt>
                <c:pt idx="205">
                  <c:v>200810</c:v>
                </c:pt>
                <c:pt idx="206">
                  <c:v>200811</c:v>
                </c:pt>
                <c:pt idx="207">
                  <c:v>200812</c:v>
                </c:pt>
                <c:pt idx="208">
                  <c:v>200901</c:v>
                </c:pt>
                <c:pt idx="209">
                  <c:v>200902</c:v>
                </c:pt>
                <c:pt idx="210">
                  <c:v>200903</c:v>
                </c:pt>
                <c:pt idx="211">
                  <c:v>200904</c:v>
                </c:pt>
                <c:pt idx="212">
                  <c:v>200905</c:v>
                </c:pt>
                <c:pt idx="213">
                  <c:v>200906</c:v>
                </c:pt>
                <c:pt idx="214">
                  <c:v>200907</c:v>
                </c:pt>
                <c:pt idx="215">
                  <c:v>200908</c:v>
                </c:pt>
              </c:numCache>
            </c:numRef>
          </c:cat>
          <c:val>
            <c:numRef>
              <c:f>Monthly!$R$6:$R$221</c:f>
              <c:numCache>
                <c:formatCode>General</c:formatCode>
                <c:ptCount val="216"/>
                <c:pt idx="0">
                  <c:v>10.3</c:v>
                </c:pt>
                <c:pt idx="1">
                  <c:v>7.2</c:v>
                </c:pt>
                <c:pt idx="2">
                  <c:v>3.2</c:v>
                </c:pt>
                <c:pt idx="3">
                  <c:v>2.2999999999999998</c:v>
                </c:pt>
                <c:pt idx="4">
                  <c:v>1.8</c:v>
                </c:pt>
                <c:pt idx="5">
                  <c:v>1.5</c:v>
                </c:pt>
                <c:pt idx="6">
                  <c:v>1.3</c:v>
                </c:pt>
                <c:pt idx="7">
                  <c:v>1.4</c:v>
                </c:pt>
                <c:pt idx="8">
                  <c:v>6.6</c:v>
                </c:pt>
                <c:pt idx="9">
                  <c:v>11.1</c:v>
                </c:pt>
                <c:pt idx="12">
                  <c:v>9.1</c:v>
                </c:pt>
                <c:pt idx="13">
                  <c:v>5.7</c:v>
                </c:pt>
                <c:pt idx="14">
                  <c:v>1.5</c:v>
                </c:pt>
                <c:pt idx="134">
                  <c:v>2.2999999999999998</c:v>
                </c:pt>
                <c:pt idx="135">
                  <c:v>1.1000000000000001</c:v>
                </c:pt>
                <c:pt idx="136">
                  <c:v>0.7</c:v>
                </c:pt>
                <c:pt idx="137">
                  <c:v>0.7</c:v>
                </c:pt>
                <c:pt idx="138">
                  <c:v>0.7</c:v>
                </c:pt>
                <c:pt idx="139">
                  <c:v>0.7</c:v>
                </c:pt>
                <c:pt idx="140">
                  <c:v>2.2999999999999998</c:v>
                </c:pt>
                <c:pt idx="141">
                  <c:v>9.1999999999999993</c:v>
                </c:pt>
                <c:pt idx="142">
                  <c:v>12.1</c:v>
                </c:pt>
                <c:pt idx="143">
                  <c:v>12.4</c:v>
                </c:pt>
                <c:pt idx="144">
                  <c:v>9.8000000000000007</c:v>
                </c:pt>
                <c:pt idx="145">
                  <c:v>6.9</c:v>
                </c:pt>
                <c:pt idx="146">
                  <c:v>3.1</c:v>
                </c:pt>
                <c:pt idx="147">
                  <c:v>2.1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0208768"/>
        <c:axId val="50210304"/>
      </c:lineChart>
      <c:catAx>
        <c:axId val="50208768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50210304"/>
        <c:crosses val="autoZero"/>
        <c:auto val="1"/>
        <c:lblAlgn val="ctr"/>
        <c:lblOffset val="100"/>
        <c:tickMarkSkip val="7"/>
        <c:noMultiLvlLbl val="0"/>
      </c:catAx>
      <c:valAx>
        <c:axId val="50210304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 sz="1400"/>
                </a:pPr>
                <a:r>
                  <a:rPr lang="en-CA" sz="1400"/>
                  <a:t>Temperature (</a:t>
                </a:r>
                <a:r>
                  <a:rPr lang="en-CA" sz="1400">
                    <a:latin typeface="Calibri"/>
                    <a:cs typeface="Calibri"/>
                  </a:rPr>
                  <a:t>°</a:t>
                </a:r>
                <a:r>
                  <a:rPr lang="en-CA" sz="1400"/>
                  <a:t>C)</a:t>
                </a:r>
              </a:p>
            </c:rich>
          </c:tx>
          <c:overlay val="0"/>
        </c:title>
        <c:numFmt formatCode="General" sourceLinked="1"/>
        <c:majorTickMark val="in"/>
        <c:minorTickMark val="none"/>
        <c:tickLblPos val="nextTo"/>
        <c:txPr>
          <a:bodyPr/>
          <a:lstStyle/>
          <a:p>
            <a:pPr>
              <a:defRPr sz="1200"/>
            </a:pPr>
            <a:endParaRPr lang="en-US"/>
          </a:p>
        </c:txPr>
        <c:crossAx val="50208768"/>
        <c:crosses val="autoZero"/>
        <c:crossBetween val="between"/>
      </c:valAx>
      <c:spPr>
        <a:ln>
          <a:solidFill>
            <a:schemeClr val="tx1"/>
          </a:solidFill>
        </a:ln>
      </c:spPr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/>
              <a:t>Snow on ground at end of month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SoG</c:v>
          </c:tx>
          <c:marker>
            <c:symbol val="none"/>
          </c:marker>
          <c:cat>
            <c:numRef>
              <c:f>Monthly!$A$6:$A$221</c:f>
              <c:numCache>
                <c:formatCode>General</c:formatCode>
                <c:ptCount val="216"/>
                <c:pt idx="0">
                  <c:v>199109</c:v>
                </c:pt>
                <c:pt idx="1">
                  <c:v>199110</c:v>
                </c:pt>
                <c:pt idx="2">
                  <c:v>199111</c:v>
                </c:pt>
                <c:pt idx="3">
                  <c:v>199112</c:v>
                </c:pt>
                <c:pt idx="4">
                  <c:v>199201</c:v>
                </c:pt>
                <c:pt idx="5">
                  <c:v>199202</c:v>
                </c:pt>
                <c:pt idx="6">
                  <c:v>199203</c:v>
                </c:pt>
                <c:pt idx="7">
                  <c:v>199204</c:v>
                </c:pt>
                <c:pt idx="8">
                  <c:v>199205</c:v>
                </c:pt>
                <c:pt idx="9">
                  <c:v>199206</c:v>
                </c:pt>
                <c:pt idx="10">
                  <c:v>199207</c:v>
                </c:pt>
                <c:pt idx="11">
                  <c:v>199208</c:v>
                </c:pt>
                <c:pt idx="12">
                  <c:v>199209</c:v>
                </c:pt>
                <c:pt idx="13">
                  <c:v>199210</c:v>
                </c:pt>
                <c:pt idx="14">
                  <c:v>199211</c:v>
                </c:pt>
                <c:pt idx="15">
                  <c:v>199212</c:v>
                </c:pt>
                <c:pt idx="16">
                  <c:v>199301</c:v>
                </c:pt>
                <c:pt idx="17">
                  <c:v>199302</c:v>
                </c:pt>
                <c:pt idx="18">
                  <c:v>199303</c:v>
                </c:pt>
                <c:pt idx="19">
                  <c:v>199304</c:v>
                </c:pt>
                <c:pt idx="20">
                  <c:v>199305</c:v>
                </c:pt>
                <c:pt idx="21">
                  <c:v>199306</c:v>
                </c:pt>
                <c:pt idx="22">
                  <c:v>199307</c:v>
                </c:pt>
                <c:pt idx="23">
                  <c:v>199308</c:v>
                </c:pt>
                <c:pt idx="24">
                  <c:v>199309</c:v>
                </c:pt>
                <c:pt idx="25">
                  <c:v>199310</c:v>
                </c:pt>
                <c:pt idx="26">
                  <c:v>199311</c:v>
                </c:pt>
                <c:pt idx="27">
                  <c:v>199312</c:v>
                </c:pt>
                <c:pt idx="28">
                  <c:v>199401</c:v>
                </c:pt>
                <c:pt idx="29">
                  <c:v>199402</c:v>
                </c:pt>
                <c:pt idx="30">
                  <c:v>199403</c:v>
                </c:pt>
                <c:pt idx="31">
                  <c:v>199404</c:v>
                </c:pt>
                <c:pt idx="32">
                  <c:v>199405</c:v>
                </c:pt>
                <c:pt idx="33">
                  <c:v>199406</c:v>
                </c:pt>
                <c:pt idx="34">
                  <c:v>199407</c:v>
                </c:pt>
                <c:pt idx="35">
                  <c:v>199408</c:v>
                </c:pt>
                <c:pt idx="36">
                  <c:v>199409</c:v>
                </c:pt>
                <c:pt idx="37">
                  <c:v>199410</c:v>
                </c:pt>
                <c:pt idx="38">
                  <c:v>199411</c:v>
                </c:pt>
                <c:pt idx="39">
                  <c:v>199412</c:v>
                </c:pt>
                <c:pt idx="40">
                  <c:v>199501</c:v>
                </c:pt>
                <c:pt idx="41">
                  <c:v>199502</c:v>
                </c:pt>
                <c:pt idx="42">
                  <c:v>199503</c:v>
                </c:pt>
                <c:pt idx="43">
                  <c:v>199504</c:v>
                </c:pt>
                <c:pt idx="44">
                  <c:v>199505</c:v>
                </c:pt>
                <c:pt idx="45">
                  <c:v>199506</c:v>
                </c:pt>
                <c:pt idx="46">
                  <c:v>199507</c:v>
                </c:pt>
                <c:pt idx="47">
                  <c:v>199508</c:v>
                </c:pt>
                <c:pt idx="48">
                  <c:v>199509</c:v>
                </c:pt>
                <c:pt idx="49">
                  <c:v>199510</c:v>
                </c:pt>
                <c:pt idx="50">
                  <c:v>199511</c:v>
                </c:pt>
                <c:pt idx="51">
                  <c:v>199512</c:v>
                </c:pt>
                <c:pt idx="52">
                  <c:v>199601</c:v>
                </c:pt>
                <c:pt idx="53">
                  <c:v>199602</c:v>
                </c:pt>
                <c:pt idx="54">
                  <c:v>199603</c:v>
                </c:pt>
                <c:pt idx="55">
                  <c:v>199604</c:v>
                </c:pt>
                <c:pt idx="56">
                  <c:v>199605</c:v>
                </c:pt>
                <c:pt idx="57">
                  <c:v>199606</c:v>
                </c:pt>
                <c:pt idx="58">
                  <c:v>199607</c:v>
                </c:pt>
                <c:pt idx="59">
                  <c:v>199608</c:v>
                </c:pt>
                <c:pt idx="60">
                  <c:v>199609</c:v>
                </c:pt>
                <c:pt idx="61">
                  <c:v>199610</c:v>
                </c:pt>
                <c:pt idx="62">
                  <c:v>199611</c:v>
                </c:pt>
                <c:pt idx="63">
                  <c:v>199612</c:v>
                </c:pt>
                <c:pt idx="64">
                  <c:v>199701</c:v>
                </c:pt>
                <c:pt idx="65">
                  <c:v>199702</c:v>
                </c:pt>
                <c:pt idx="66">
                  <c:v>199703</c:v>
                </c:pt>
                <c:pt idx="67">
                  <c:v>199704</c:v>
                </c:pt>
                <c:pt idx="68">
                  <c:v>199705</c:v>
                </c:pt>
                <c:pt idx="69">
                  <c:v>199706</c:v>
                </c:pt>
                <c:pt idx="70">
                  <c:v>199707</c:v>
                </c:pt>
                <c:pt idx="71">
                  <c:v>199708</c:v>
                </c:pt>
                <c:pt idx="72">
                  <c:v>199709</c:v>
                </c:pt>
                <c:pt idx="73">
                  <c:v>199710</c:v>
                </c:pt>
                <c:pt idx="74">
                  <c:v>199711</c:v>
                </c:pt>
                <c:pt idx="75">
                  <c:v>199712</c:v>
                </c:pt>
                <c:pt idx="76">
                  <c:v>199801</c:v>
                </c:pt>
                <c:pt idx="77">
                  <c:v>199802</c:v>
                </c:pt>
                <c:pt idx="78">
                  <c:v>199803</c:v>
                </c:pt>
                <c:pt idx="79">
                  <c:v>199804</c:v>
                </c:pt>
                <c:pt idx="80">
                  <c:v>199805</c:v>
                </c:pt>
                <c:pt idx="81">
                  <c:v>199806</c:v>
                </c:pt>
                <c:pt idx="82">
                  <c:v>199807</c:v>
                </c:pt>
                <c:pt idx="83">
                  <c:v>199808</c:v>
                </c:pt>
                <c:pt idx="84">
                  <c:v>199809</c:v>
                </c:pt>
                <c:pt idx="85">
                  <c:v>199810</c:v>
                </c:pt>
                <c:pt idx="86">
                  <c:v>199811</c:v>
                </c:pt>
                <c:pt idx="87">
                  <c:v>199812</c:v>
                </c:pt>
                <c:pt idx="88">
                  <c:v>199901</c:v>
                </c:pt>
                <c:pt idx="89">
                  <c:v>199902</c:v>
                </c:pt>
                <c:pt idx="90">
                  <c:v>199903</c:v>
                </c:pt>
                <c:pt idx="91">
                  <c:v>199904</c:v>
                </c:pt>
                <c:pt idx="92">
                  <c:v>199905</c:v>
                </c:pt>
                <c:pt idx="93">
                  <c:v>199906</c:v>
                </c:pt>
                <c:pt idx="94">
                  <c:v>199907</c:v>
                </c:pt>
                <c:pt idx="95">
                  <c:v>199908</c:v>
                </c:pt>
                <c:pt idx="96">
                  <c:v>199909</c:v>
                </c:pt>
                <c:pt idx="97">
                  <c:v>199910</c:v>
                </c:pt>
                <c:pt idx="98">
                  <c:v>199911</c:v>
                </c:pt>
                <c:pt idx="99">
                  <c:v>199912</c:v>
                </c:pt>
                <c:pt idx="100">
                  <c:v>200001</c:v>
                </c:pt>
                <c:pt idx="101">
                  <c:v>200002</c:v>
                </c:pt>
                <c:pt idx="102">
                  <c:v>200003</c:v>
                </c:pt>
                <c:pt idx="103">
                  <c:v>200004</c:v>
                </c:pt>
                <c:pt idx="104">
                  <c:v>200005</c:v>
                </c:pt>
                <c:pt idx="105">
                  <c:v>200006</c:v>
                </c:pt>
                <c:pt idx="106">
                  <c:v>200007</c:v>
                </c:pt>
                <c:pt idx="107">
                  <c:v>200008</c:v>
                </c:pt>
                <c:pt idx="108">
                  <c:v>200009</c:v>
                </c:pt>
                <c:pt idx="109">
                  <c:v>200010</c:v>
                </c:pt>
                <c:pt idx="110">
                  <c:v>200011</c:v>
                </c:pt>
                <c:pt idx="111">
                  <c:v>200012</c:v>
                </c:pt>
                <c:pt idx="112">
                  <c:v>200101</c:v>
                </c:pt>
                <c:pt idx="113">
                  <c:v>200102</c:v>
                </c:pt>
                <c:pt idx="114">
                  <c:v>200103</c:v>
                </c:pt>
                <c:pt idx="115">
                  <c:v>200104</c:v>
                </c:pt>
                <c:pt idx="116">
                  <c:v>200105</c:v>
                </c:pt>
                <c:pt idx="117">
                  <c:v>200106</c:v>
                </c:pt>
                <c:pt idx="118">
                  <c:v>200107</c:v>
                </c:pt>
                <c:pt idx="119">
                  <c:v>200108</c:v>
                </c:pt>
                <c:pt idx="120">
                  <c:v>200109</c:v>
                </c:pt>
                <c:pt idx="121">
                  <c:v>200110</c:v>
                </c:pt>
                <c:pt idx="122">
                  <c:v>200111</c:v>
                </c:pt>
                <c:pt idx="123">
                  <c:v>200112</c:v>
                </c:pt>
                <c:pt idx="124">
                  <c:v>200201</c:v>
                </c:pt>
                <c:pt idx="125">
                  <c:v>200202</c:v>
                </c:pt>
                <c:pt idx="126">
                  <c:v>200203</c:v>
                </c:pt>
                <c:pt idx="127">
                  <c:v>200204</c:v>
                </c:pt>
                <c:pt idx="128">
                  <c:v>200205</c:v>
                </c:pt>
                <c:pt idx="129">
                  <c:v>200206</c:v>
                </c:pt>
                <c:pt idx="130">
                  <c:v>200207</c:v>
                </c:pt>
                <c:pt idx="131">
                  <c:v>200208</c:v>
                </c:pt>
                <c:pt idx="132">
                  <c:v>200209</c:v>
                </c:pt>
                <c:pt idx="133">
                  <c:v>200210</c:v>
                </c:pt>
                <c:pt idx="134">
                  <c:v>200211</c:v>
                </c:pt>
                <c:pt idx="135">
                  <c:v>200212</c:v>
                </c:pt>
                <c:pt idx="136">
                  <c:v>200301</c:v>
                </c:pt>
                <c:pt idx="137">
                  <c:v>200302</c:v>
                </c:pt>
                <c:pt idx="138">
                  <c:v>200303</c:v>
                </c:pt>
                <c:pt idx="139">
                  <c:v>200304</c:v>
                </c:pt>
                <c:pt idx="140">
                  <c:v>200305</c:v>
                </c:pt>
                <c:pt idx="141">
                  <c:v>200306</c:v>
                </c:pt>
                <c:pt idx="142">
                  <c:v>200307</c:v>
                </c:pt>
                <c:pt idx="143">
                  <c:v>200308</c:v>
                </c:pt>
                <c:pt idx="144">
                  <c:v>200309</c:v>
                </c:pt>
                <c:pt idx="145">
                  <c:v>200310</c:v>
                </c:pt>
                <c:pt idx="146">
                  <c:v>200311</c:v>
                </c:pt>
                <c:pt idx="147">
                  <c:v>200312</c:v>
                </c:pt>
                <c:pt idx="148">
                  <c:v>200401</c:v>
                </c:pt>
                <c:pt idx="149">
                  <c:v>200402</c:v>
                </c:pt>
                <c:pt idx="150">
                  <c:v>200403</c:v>
                </c:pt>
                <c:pt idx="151">
                  <c:v>200404</c:v>
                </c:pt>
                <c:pt idx="152">
                  <c:v>200405</c:v>
                </c:pt>
                <c:pt idx="153">
                  <c:v>200406</c:v>
                </c:pt>
                <c:pt idx="154">
                  <c:v>200407</c:v>
                </c:pt>
                <c:pt idx="155">
                  <c:v>200408</c:v>
                </c:pt>
                <c:pt idx="156">
                  <c:v>200409</c:v>
                </c:pt>
                <c:pt idx="157">
                  <c:v>200410</c:v>
                </c:pt>
                <c:pt idx="158">
                  <c:v>200411</c:v>
                </c:pt>
                <c:pt idx="159">
                  <c:v>200412</c:v>
                </c:pt>
                <c:pt idx="160">
                  <c:v>200501</c:v>
                </c:pt>
                <c:pt idx="161">
                  <c:v>200502</c:v>
                </c:pt>
                <c:pt idx="162">
                  <c:v>200503</c:v>
                </c:pt>
                <c:pt idx="163">
                  <c:v>200504</c:v>
                </c:pt>
                <c:pt idx="164">
                  <c:v>200505</c:v>
                </c:pt>
                <c:pt idx="165">
                  <c:v>200506</c:v>
                </c:pt>
                <c:pt idx="166">
                  <c:v>200507</c:v>
                </c:pt>
                <c:pt idx="167">
                  <c:v>200508</c:v>
                </c:pt>
                <c:pt idx="168">
                  <c:v>200509</c:v>
                </c:pt>
                <c:pt idx="169">
                  <c:v>200510</c:v>
                </c:pt>
                <c:pt idx="170">
                  <c:v>200511</c:v>
                </c:pt>
                <c:pt idx="171">
                  <c:v>200512</c:v>
                </c:pt>
                <c:pt idx="172">
                  <c:v>200601</c:v>
                </c:pt>
                <c:pt idx="173">
                  <c:v>200602</c:v>
                </c:pt>
                <c:pt idx="174">
                  <c:v>200603</c:v>
                </c:pt>
                <c:pt idx="175">
                  <c:v>200604</c:v>
                </c:pt>
                <c:pt idx="176">
                  <c:v>200605</c:v>
                </c:pt>
                <c:pt idx="177">
                  <c:v>200606</c:v>
                </c:pt>
                <c:pt idx="178">
                  <c:v>200607</c:v>
                </c:pt>
                <c:pt idx="179">
                  <c:v>200608</c:v>
                </c:pt>
                <c:pt idx="180">
                  <c:v>200609</c:v>
                </c:pt>
                <c:pt idx="181">
                  <c:v>200610</c:v>
                </c:pt>
                <c:pt idx="182">
                  <c:v>200611</c:v>
                </c:pt>
                <c:pt idx="183">
                  <c:v>200612</c:v>
                </c:pt>
                <c:pt idx="184">
                  <c:v>200701</c:v>
                </c:pt>
                <c:pt idx="185">
                  <c:v>200702</c:v>
                </c:pt>
                <c:pt idx="186">
                  <c:v>200703</c:v>
                </c:pt>
                <c:pt idx="187">
                  <c:v>200704</c:v>
                </c:pt>
                <c:pt idx="188">
                  <c:v>200705</c:v>
                </c:pt>
                <c:pt idx="189">
                  <c:v>200706</c:v>
                </c:pt>
                <c:pt idx="190">
                  <c:v>200707</c:v>
                </c:pt>
                <c:pt idx="191">
                  <c:v>200708</c:v>
                </c:pt>
                <c:pt idx="192">
                  <c:v>200709</c:v>
                </c:pt>
                <c:pt idx="193">
                  <c:v>200710</c:v>
                </c:pt>
                <c:pt idx="194">
                  <c:v>200711</c:v>
                </c:pt>
                <c:pt idx="195">
                  <c:v>200712</c:v>
                </c:pt>
                <c:pt idx="196">
                  <c:v>200801</c:v>
                </c:pt>
                <c:pt idx="197">
                  <c:v>200802</c:v>
                </c:pt>
                <c:pt idx="198">
                  <c:v>200803</c:v>
                </c:pt>
                <c:pt idx="199">
                  <c:v>200804</c:v>
                </c:pt>
                <c:pt idx="200">
                  <c:v>200805</c:v>
                </c:pt>
                <c:pt idx="201">
                  <c:v>200806</c:v>
                </c:pt>
                <c:pt idx="202">
                  <c:v>200807</c:v>
                </c:pt>
                <c:pt idx="203">
                  <c:v>200808</c:v>
                </c:pt>
                <c:pt idx="204">
                  <c:v>200809</c:v>
                </c:pt>
                <c:pt idx="205">
                  <c:v>200810</c:v>
                </c:pt>
                <c:pt idx="206">
                  <c:v>200811</c:v>
                </c:pt>
                <c:pt idx="207">
                  <c:v>200812</c:v>
                </c:pt>
                <c:pt idx="208">
                  <c:v>200901</c:v>
                </c:pt>
                <c:pt idx="209">
                  <c:v>200902</c:v>
                </c:pt>
                <c:pt idx="210">
                  <c:v>200903</c:v>
                </c:pt>
                <c:pt idx="211">
                  <c:v>200904</c:v>
                </c:pt>
                <c:pt idx="212">
                  <c:v>200905</c:v>
                </c:pt>
                <c:pt idx="213">
                  <c:v>200906</c:v>
                </c:pt>
                <c:pt idx="214">
                  <c:v>200907</c:v>
                </c:pt>
                <c:pt idx="215">
                  <c:v>200908</c:v>
                </c:pt>
              </c:numCache>
            </c:numRef>
          </c:cat>
          <c:val>
            <c:numRef>
              <c:f>Monthly!$V$6:$V$221</c:f>
              <c:numCache>
                <c:formatCode>General</c:formatCode>
                <c:ptCount val="216"/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48</c:v>
                </c:pt>
                <c:pt idx="14">
                  <c:v>478</c:v>
                </c:pt>
                <c:pt idx="15">
                  <c:v>880</c:v>
                </c:pt>
                <c:pt idx="16">
                  <c:v>928</c:v>
                </c:pt>
                <c:pt idx="17">
                  <c:v>924</c:v>
                </c:pt>
                <c:pt idx="18">
                  <c:v>837</c:v>
                </c:pt>
                <c:pt idx="19">
                  <c:v>672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50</c:v>
                </c:pt>
                <c:pt idx="26">
                  <c:v>150</c:v>
                </c:pt>
                <c:pt idx="27">
                  <c:v>671</c:v>
                </c:pt>
                <c:pt idx="28">
                  <c:v>659</c:v>
                </c:pt>
                <c:pt idx="29">
                  <c:v>1142</c:v>
                </c:pt>
                <c:pt idx="30">
                  <c:v>744</c:v>
                </c:pt>
                <c:pt idx="31">
                  <c:v>316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151</c:v>
                </c:pt>
                <c:pt idx="62">
                  <c:v>576</c:v>
                </c:pt>
                <c:pt idx="63">
                  <c:v>939</c:v>
                </c:pt>
                <c:pt idx="64">
                  <c:v>1112</c:v>
                </c:pt>
                <c:pt idx="65">
                  <c:v>1284</c:v>
                </c:pt>
                <c:pt idx="66">
                  <c:v>1177</c:v>
                </c:pt>
                <c:pt idx="67">
                  <c:v>783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52</c:v>
                </c:pt>
                <c:pt idx="74">
                  <c:v>161</c:v>
                </c:pt>
                <c:pt idx="75">
                  <c:v>438</c:v>
                </c:pt>
                <c:pt idx="76">
                  <c:v>782</c:v>
                </c:pt>
                <c:pt idx="77">
                  <c:v>863</c:v>
                </c:pt>
                <c:pt idx="78">
                  <c:v>938</c:v>
                </c:pt>
                <c:pt idx="79">
                  <c:v>430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8</c:v>
                </c:pt>
                <c:pt idx="86">
                  <c:v>202</c:v>
                </c:pt>
                <c:pt idx="87">
                  <c:v>757</c:v>
                </c:pt>
                <c:pt idx="88">
                  <c:v>1012</c:v>
                </c:pt>
                <c:pt idx="89">
                  <c:v>1165</c:v>
                </c:pt>
                <c:pt idx="90">
                  <c:v>1061</c:v>
                </c:pt>
                <c:pt idx="91">
                  <c:v>563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45</c:v>
                </c:pt>
                <c:pt idx="98">
                  <c:v>197</c:v>
                </c:pt>
                <c:pt idx="99">
                  <c:v>460</c:v>
                </c:pt>
                <c:pt idx="100">
                  <c:v>709</c:v>
                </c:pt>
                <c:pt idx="101">
                  <c:v>864</c:v>
                </c:pt>
                <c:pt idx="102">
                  <c:v>902</c:v>
                </c:pt>
                <c:pt idx="103">
                  <c:v>274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82</c:v>
                </c:pt>
                <c:pt idx="110">
                  <c:v>356</c:v>
                </c:pt>
                <c:pt idx="111">
                  <c:v>567</c:v>
                </c:pt>
                <c:pt idx="112">
                  <c:v>683</c:v>
                </c:pt>
                <c:pt idx="113">
                  <c:v>764</c:v>
                </c:pt>
                <c:pt idx="114">
                  <c:v>848</c:v>
                </c:pt>
                <c:pt idx="115">
                  <c:v>636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250</c:v>
                </c:pt>
                <c:pt idx="122">
                  <c:v>315</c:v>
                </c:pt>
                <c:pt idx="123">
                  <c:v>546</c:v>
                </c:pt>
                <c:pt idx="124">
                  <c:v>868</c:v>
                </c:pt>
                <c:pt idx="125">
                  <c:v>958</c:v>
                </c:pt>
                <c:pt idx="126">
                  <c:v>926</c:v>
                </c:pt>
                <c:pt idx="127">
                  <c:v>417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101</c:v>
                </c:pt>
                <c:pt idx="134">
                  <c:v>70</c:v>
                </c:pt>
                <c:pt idx="135">
                  <c:v>375</c:v>
                </c:pt>
                <c:pt idx="136">
                  <c:v>634</c:v>
                </c:pt>
                <c:pt idx="137">
                  <c:v>863</c:v>
                </c:pt>
                <c:pt idx="138">
                  <c:v>825</c:v>
                </c:pt>
                <c:pt idx="139">
                  <c:v>416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124</c:v>
                </c:pt>
                <c:pt idx="146">
                  <c:v>424</c:v>
                </c:pt>
                <c:pt idx="147">
                  <c:v>607</c:v>
                </c:pt>
                <c:pt idx="148">
                  <c:v>1135</c:v>
                </c:pt>
                <c:pt idx="149">
                  <c:v>958</c:v>
                </c:pt>
                <c:pt idx="150">
                  <c:v>770</c:v>
                </c:pt>
                <c:pt idx="151">
                  <c:v>53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124</c:v>
                </c:pt>
                <c:pt idx="158">
                  <c:v>411</c:v>
                </c:pt>
                <c:pt idx="159">
                  <c:v>643</c:v>
                </c:pt>
                <c:pt idx="160">
                  <c:v>549</c:v>
                </c:pt>
                <c:pt idx="161">
                  <c:v>575</c:v>
                </c:pt>
                <c:pt idx="162">
                  <c:v>728</c:v>
                </c:pt>
                <c:pt idx="163">
                  <c:v>64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7</c:v>
                </c:pt>
                <c:pt idx="170">
                  <c:v>334</c:v>
                </c:pt>
                <c:pt idx="171">
                  <c:v>479</c:v>
                </c:pt>
                <c:pt idx="172">
                  <c:v>949</c:v>
                </c:pt>
                <c:pt idx="173">
                  <c:v>1124</c:v>
                </c:pt>
                <c:pt idx="174">
                  <c:v>1045</c:v>
                </c:pt>
                <c:pt idx="175">
                  <c:v>505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55</c:v>
                </c:pt>
                <c:pt idx="182">
                  <c:v>430</c:v>
                </c:pt>
                <c:pt idx="183">
                  <c:v>634</c:v>
                </c:pt>
                <c:pt idx="184">
                  <c:v>773</c:v>
                </c:pt>
                <c:pt idx="185">
                  <c:v>1060</c:v>
                </c:pt>
                <c:pt idx="186">
                  <c:v>645</c:v>
                </c:pt>
                <c:pt idx="187">
                  <c:v>231</c:v>
                </c:pt>
                <c:pt idx="188">
                  <c:v>0</c:v>
                </c:pt>
                <c:pt idx="189">
                  <c:v>0</c:v>
                </c:pt>
                <c:pt idx="190">
                  <c:v>0</c:v>
                </c:pt>
                <c:pt idx="191">
                  <c:v>0</c:v>
                </c:pt>
                <c:pt idx="192">
                  <c:v>0</c:v>
                </c:pt>
                <c:pt idx="193">
                  <c:v>6</c:v>
                </c:pt>
                <c:pt idx="194">
                  <c:v>200</c:v>
                </c:pt>
                <c:pt idx="195">
                  <c:v>500</c:v>
                </c:pt>
                <c:pt idx="196">
                  <c:v>635</c:v>
                </c:pt>
                <c:pt idx="197">
                  <c:v>725</c:v>
                </c:pt>
                <c:pt idx="198">
                  <c:v>1014</c:v>
                </c:pt>
                <c:pt idx="199">
                  <c:v>790</c:v>
                </c:pt>
                <c:pt idx="200">
                  <c:v>0</c:v>
                </c:pt>
                <c:pt idx="201">
                  <c:v>0</c:v>
                </c:pt>
                <c:pt idx="202">
                  <c:v>0</c:v>
                </c:pt>
                <c:pt idx="203">
                  <c:v>0</c:v>
                </c:pt>
                <c:pt idx="204">
                  <c:v>0</c:v>
                </c:pt>
                <c:pt idx="205">
                  <c:v>0</c:v>
                </c:pt>
                <c:pt idx="206">
                  <c:v>182</c:v>
                </c:pt>
                <c:pt idx="207">
                  <c:v>556</c:v>
                </c:pt>
                <c:pt idx="208">
                  <c:v>679</c:v>
                </c:pt>
                <c:pt idx="209">
                  <c:v>858</c:v>
                </c:pt>
                <c:pt idx="210">
                  <c:v>1256</c:v>
                </c:pt>
                <c:pt idx="211">
                  <c:v>705</c:v>
                </c:pt>
                <c:pt idx="212">
                  <c:v>0</c:v>
                </c:pt>
                <c:pt idx="213">
                  <c:v>0</c:v>
                </c:pt>
                <c:pt idx="214">
                  <c:v>0</c:v>
                </c:pt>
                <c:pt idx="215">
                  <c:v>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0222592"/>
        <c:axId val="50224128"/>
      </c:lineChart>
      <c:catAx>
        <c:axId val="50222592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50224128"/>
        <c:crosses val="autoZero"/>
        <c:auto val="1"/>
        <c:lblAlgn val="ctr"/>
        <c:lblOffset val="100"/>
        <c:tickMarkSkip val="7"/>
        <c:noMultiLvlLbl val="0"/>
      </c:catAx>
      <c:valAx>
        <c:axId val="50224128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 sz="1400"/>
                </a:pPr>
                <a:r>
                  <a:rPr lang="en-CA" sz="1400"/>
                  <a:t>Snow</a:t>
                </a:r>
                <a:r>
                  <a:rPr lang="en-CA" sz="1400" baseline="0"/>
                  <a:t> depth (mm</a:t>
                </a:r>
                <a:r>
                  <a:rPr lang="en-CA" sz="1400"/>
                  <a:t>)</a:t>
                </a:r>
              </a:p>
            </c:rich>
          </c:tx>
          <c:overlay val="0"/>
        </c:title>
        <c:numFmt formatCode="General" sourceLinked="1"/>
        <c:majorTickMark val="in"/>
        <c:minorTickMark val="none"/>
        <c:tickLblPos val="nextTo"/>
        <c:txPr>
          <a:bodyPr/>
          <a:lstStyle/>
          <a:p>
            <a:pPr>
              <a:defRPr sz="1200"/>
            </a:pPr>
            <a:endParaRPr lang="en-US"/>
          </a:p>
        </c:txPr>
        <c:crossAx val="50222592"/>
        <c:crosses val="autoZero"/>
        <c:crossBetween val="between"/>
      </c:valAx>
      <c:spPr>
        <a:ln>
          <a:solidFill>
            <a:schemeClr val="tx1"/>
          </a:solidFill>
        </a:ln>
      </c:spPr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 sz="1800" b="1" i="0" baseline="0">
                <a:effectLst/>
              </a:rPr>
              <a:t>Snow temperature at end of month</a:t>
            </a:r>
            <a:endParaRPr lang="en-CA">
              <a:effectLst/>
            </a:endParaRP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TSog</c:v>
          </c:tx>
          <c:marker>
            <c:symbol val="none"/>
          </c:marker>
          <c:cat>
            <c:numRef>
              <c:f>Monthly!$A$6:$A$221</c:f>
              <c:numCache>
                <c:formatCode>General</c:formatCode>
                <c:ptCount val="216"/>
                <c:pt idx="0">
                  <c:v>199109</c:v>
                </c:pt>
                <c:pt idx="1">
                  <c:v>199110</c:v>
                </c:pt>
                <c:pt idx="2">
                  <c:v>199111</c:v>
                </c:pt>
                <c:pt idx="3">
                  <c:v>199112</c:v>
                </c:pt>
                <c:pt idx="4">
                  <c:v>199201</c:v>
                </c:pt>
                <c:pt idx="5">
                  <c:v>199202</c:v>
                </c:pt>
                <c:pt idx="6">
                  <c:v>199203</c:v>
                </c:pt>
                <c:pt idx="7">
                  <c:v>199204</c:v>
                </c:pt>
                <c:pt idx="8">
                  <c:v>199205</c:v>
                </c:pt>
                <c:pt idx="9">
                  <c:v>199206</c:v>
                </c:pt>
                <c:pt idx="10">
                  <c:v>199207</c:v>
                </c:pt>
                <c:pt idx="11">
                  <c:v>199208</c:v>
                </c:pt>
                <c:pt idx="12">
                  <c:v>199209</c:v>
                </c:pt>
                <c:pt idx="13">
                  <c:v>199210</c:v>
                </c:pt>
                <c:pt idx="14">
                  <c:v>199211</c:v>
                </c:pt>
                <c:pt idx="15">
                  <c:v>199212</c:v>
                </c:pt>
                <c:pt idx="16">
                  <c:v>199301</c:v>
                </c:pt>
                <c:pt idx="17">
                  <c:v>199302</c:v>
                </c:pt>
                <c:pt idx="18">
                  <c:v>199303</c:v>
                </c:pt>
                <c:pt idx="19">
                  <c:v>199304</c:v>
                </c:pt>
                <c:pt idx="20">
                  <c:v>199305</c:v>
                </c:pt>
                <c:pt idx="21">
                  <c:v>199306</c:v>
                </c:pt>
                <c:pt idx="22">
                  <c:v>199307</c:v>
                </c:pt>
                <c:pt idx="23">
                  <c:v>199308</c:v>
                </c:pt>
                <c:pt idx="24">
                  <c:v>199309</c:v>
                </c:pt>
                <c:pt idx="25">
                  <c:v>199310</c:v>
                </c:pt>
                <c:pt idx="26">
                  <c:v>199311</c:v>
                </c:pt>
                <c:pt idx="27">
                  <c:v>199312</c:v>
                </c:pt>
                <c:pt idx="28">
                  <c:v>199401</c:v>
                </c:pt>
                <c:pt idx="29">
                  <c:v>199402</c:v>
                </c:pt>
                <c:pt idx="30">
                  <c:v>199403</c:v>
                </c:pt>
                <c:pt idx="31">
                  <c:v>199404</c:v>
                </c:pt>
                <c:pt idx="32">
                  <c:v>199405</c:v>
                </c:pt>
                <c:pt idx="33">
                  <c:v>199406</c:v>
                </c:pt>
                <c:pt idx="34">
                  <c:v>199407</c:v>
                </c:pt>
                <c:pt idx="35">
                  <c:v>199408</c:v>
                </c:pt>
                <c:pt idx="36">
                  <c:v>199409</c:v>
                </c:pt>
                <c:pt idx="37">
                  <c:v>199410</c:v>
                </c:pt>
                <c:pt idx="38">
                  <c:v>199411</c:v>
                </c:pt>
                <c:pt idx="39">
                  <c:v>199412</c:v>
                </c:pt>
                <c:pt idx="40">
                  <c:v>199501</c:v>
                </c:pt>
                <c:pt idx="41">
                  <c:v>199502</c:v>
                </c:pt>
                <c:pt idx="42">
                  <c:v>199503</c:v>
                </c:pt>
                <c:pt idx="43">
                  <c:v>199504</c:v>
                </c:pt>
                <c:pt idx="44">
                  <c:v>199505</c:v>
                </c:pt>
                <c:pt idx="45">
                  <c:v>199506</c:v>
                </c:pt>
                <c:pt idx="46">
                  <c:v>199507</c:v>
                </c:pt>
                <c:pt idx="47">
                  <c:v>199508</c:v>
                </c:pt>
                <c:pt idx="48">
                  <c:v>199509</c:v>
                </c:pt>
                <c:pt idx="49">
                  <c:v>199510</c:v>
                </c:pt>
                <c:pt idx="50">
                  <c:v>199511</c:v>
                </c:pt>
                <c:pt idx="51">
                  <c:v>199512</c:v>
                </c:pt>
                <c:pt idx="52">
                  <c:v>199601</c:v>
                </c:pt>
                <c:pt idx="53">
                  <c:v>199602</c:v>
                </c:pt>
                <c:pt idx="54">
                  <c:v>199603</c:v>
                </c:pt>
                <c:pt idx="55">
                  <c:v>199604</c:v>
                </c:pt>
                <c:pt idx="56">
                  <c:v>199605</c:v>
                </c:pt>
                <c:pt idx="57">
                  <c:v>199606</c:v>
                </c:pt>
                <c:pt idx="58">
                  <c:v>199607</c:v>
                </c:pt>
                <c:pt idx="59">
                  <c:v>199608</c:v>
                </c:pt>
                <c:pt idx="60">
                  <c:v>199609</c:v>
                </c:pt>
                <c:pt idx="61">
                  <c:v>199610</c:v>
                </c:pt>
                <c:pt idx="62">
                  <c:v>199611</c:v>
                </c:pt>
                <c:pt idx="63">
                  <c:v>199612</c:v>
                </c:pt>
                <c:pt idx="64">
                  <c:v>199701</c:v>
                </c:pt>
                <c:pt idx="65">
                  <c:v>199702</c:v>
                </c:pt>
                <c:pt idx="66">
                  <c:v>199703</c:v>
                </c:pt>
                <c:pt idx="67">
                  <c:v>199704</c:v>
                </c:pt>
                <c:pt idx="68">
                  <c:v>199705</c:v>
                </c:pt>
                <c:pt idx="69">
                  <c:v>199706</c:v>
                </c:pt>
                <c:pt idx="70">
                  <c:v>199707</c:v>
                </c:pt>
                <c:pt idx="71">
                  <c:v>199708</c:v>
                </c:pt>
                <c:pt idx="72">
                  <c:v>199709</c:v>
                </c:pt>
                <c:pt idx="73">
                  <c:v>199710</c:v>
                </c:pt>
                <c:pt idx="74">
                  <c:v>199711</c:v>
                </c:pt>
                <c:pt idx="75">
                  <c:v>199712</c:v>
                </c:pt>
                <c:pt idx="76">
                  <c:v>199801</c:v>
                </c:pt>
                <c:pt idx="77">
                  <c:v>199802</c:v>
                </c:pt>
                <c:pt idx="78">
                  <c:v>199803</c:v>
                </c:pt>
                <c:pt idx="79">
                  <c:v>199804</c:v>
                </c:pt>
                <c:pt idx="80">
                  <c:v>199805</c:v>
                </c:pt>
                <c:pt idx="81">
                  <c:v>199806</c:v>
                </c:pt>
                <c:pt idx="82">
                  <c:v>199807</c:v>
                </c:pt>
                <c:pt idx="83">
                  <c:v>199808</c:v>
                </c:pt>
                <c:pt idx="84">
                  <c:v>199809</c:v>
                </c:pt>
                <c:pt idx="85">
                  <c:v>199810</c:v>
                </c:pt>
                <c:pt idx="86">
                  <c:v>199811</c:v>
                </c:pt>
                <c:pt idx="87">
                  <c:v>199812</c:v>
                </c:pt>
                <c:pt idx="88">
                  <c:v>199901</c:v>
                </c:pt>
                <c:pt idx="89">
                  <c:v>199902</c:v>
                </c:pt>
                <c:pt idx="90">
                  <c:v>199903</c:v>
                </c:pt>
                <c:pt idx="91">
                  <c:v>199904</c:v>
                </c:pt>
                <c:pt idx="92">
                  <c:v>199905</c:v>
                </c:pt>
                <c:pt idx="93">
                  <c:v>199906</c:v>
                </c:pt>
                <c:pt idx="94">
                  <c:v>199907</c:v>
                </c:pt>
                <c:pt idx="95">
                  <c:v>199908</c:v>
                </c:pt>
                <c:pt idx="96">
                  <c:v>199909</c:v>
                </c:pt>
                <c:pt idx="97">
                  <c:v>199910</c:v>
                </c:pt>
                <c:pt idx="98">
                  <c:v>199911</c:v>
                </c:pt>
                <c:pt idx="99">
                  <c:v>199912</c:v>
                </c:pt>
                <c:pt idx="100">
                  <c:v>200001</c:v>
                </c:pt>
                <c:pt idx="101">
                  <c:v>200002</c:v>
                </c:pt>
                <c:pt idx="102">
                  <c:v>200003</c:v>
                </c:pt>
                <c:pt idx="103">
                  <c:v>200004</c:v>
                </c:pt>
                <c:pt idx="104">
                  <c:v>200005</c:v>
                </c:pt>
                <c:pt idx="105">
                  <c:v>200006</c:v>
                </c:pt>
                <c:pt idx="106">
                  <c:v>200007</c:v>
                </c:pt>
                <c:pt idx="107">
                  <c:v>200008</c:v>
                </c:pt>
                <c:pt idx="108">
                  <c:v>200009</c:v>
                </c:pt>
                <c:pt idx="109">
                  <c:v>200010</c:v>
                </c:pt>
                <c:pt idx="110">
                  <c:v>200011</c:v>
                </c:pt>
                <c:pt idx="111">
                  <c:v>200012</c:v>
                </c:pt>
                <c:pt idx="112">
                  <c:v>200101</c:v>
                </c:pt>
                <c:pt idx="113">
                  <c:v>200102</c:v>
                </c:pt>
                <c:pt idx="114">
                  <c:v>200103</c:v>
                </c:pt>
                <c:pt idx="115">
                  <c:v>200104</c:v>
                </c:pt>
                <c:pt idx="116">
                  <c:v>200105</c:v>
                </c:pt>
                <c:pt idx="117">
                  <c:v>200106</c:v>
                </c:pt>
                <c:pt idx="118">
                  <c:v>200107</c:v>
                </c:pt>
                <c:pt idx="119">
                  <c:v>200108</c:v>
                </c:pt>
                <c:pt idx="120">
                  <c:v>200109</c:v>
                </c:pt>
                <c:pt idx="121">
                  <c:v>200110</c:v>
                </c:pt>
                <c:pt idx="122">
                  <c:v>200111</c:v>
                </c:pt>
                <c:pt idx="123">
                  <c:v>200112</c:v>
                </c:pt>
                <c:pt idx="124">
                  <c:v>200201</c:v>
                </c:pt>
                <c:pt idx="125">
                  <c:v>200202</c:v>
                </c:pt>
                <c:pt idx="126">
                  <c:v>200203</c:v>
                </c:pt>
                <c:pt idx="127">
                  <c:v>200204</c:v>
                </c:pt>
                <c:pt idx="128">
                  <c:v>200205</c:v>
                </c:pt>
                <c:pt idx="129">
                  <c:v>200206</c:v>
                </c:pt>
                <c:pt idx="130">
                  <c:v>200207</c:v>
                </c:pt>
                <c:pt idx="131">
                  <c:v>200208</c:v>
                </c:pt>
                <c:pt idx="132">
                  <c:v>200209</c:v>
                </c:pt>
                <c:pt idx="133">
                  <c:v>200210</c:v>
                </c:pt>
                <c:pt idx="134">
                  <c:v>200211</c:v>
                </c:pt>
                <c:pt idx="135">
                  <c:v>200212</c:v>
                </c:pt>
                <c:pt idx="136">
                  <c:v>200301</c:v>
                </c:pt>
                <c:pt idx="137">
                  <c:v>200302</c:v>
                </c:pt>
                <c:pt idx="138">
                  <c:v>200303</c:v>
                </c:pt>
                <c:pt idx="139">
                  <c:v>200304</c:v>
                </c:pt>
                <c:pt idx="140">
                  <c:v>200305</c:v>
                </c:pt>
                <c:pt idx="141">
                  <c:v>200306</c:v>
                </c:pt>
                <c:pt idx="142">
                  <c:v>200307</c:v>
                </c:pt>
                <c:pt idx="143">
                  <c:v>200308</c:v>
                </c:pt>
                <c:pt idx="144">
                  <c:v>200309</c:v>
                </c:pt>
                <c:pt idx="145">
                  <c:v>200310</c:v>
                </c:pt>
                <c:pt idx="146">
                  <c:v>200311</c:v>
                </c:pt>
                <c:pt idx="147">
                  <c:v>200312</c:v>
                </c:pt>
                <c:pt idx="148">
                  <c:v>200401</c:v>
                </c:pt>
                <c:pt idx="149">
                  <c:v>200402</c:v>
                </c:pt>
                <c:pt idx="150">
                  <c:v>200403</c:v>
                </c:pt>
                <c:pt idx="151">
                  <c:v>200404</c:v>
                </c:pt>
                <c:pt idx="152">
                  <c:v>200405</c:v>
                </c:pt>
                <c:pt idx="153">
                  <c:v>200406</c:v>
                </c:pt>
                <c:pt idx="154">
                  <c:v>200407</c:v>
                </c:pt>
                <c:pt idx="155">
                  <c:v>200408</c:v>
                </c:pt>
                <c:pt idx="156">
                  <c:v>200409</c:v>
                </c:pt>
                <c:pt idx="157">
                  <c:v>200410</c:v>
                </c:pt>
                <c:pt idx="158">
                  <c:v>200411</c:v>
                </c:pt>
                <c:pt idx="159">
                  <c:v>200412</c:v>
                </c:pt>
                <c:pt idx="160">
                  <c:v>200501</c:v>
                </c:pt>
                <c:pt idx="161">
                  <c:v>200502</c:v>
                </c:pt>
                <c:pt idx="162">
                  <c:v>200503</c:v>
                </c:pt>
                <c:pt idx="163">
                  <c:v>200504</c:v>
                </c:pt>
                <c:pt idx="164">
                  <c:v>200505</c:v>
                </c:pt>
                <c:pt idx="165">
                  <c:v>200506</c:v>
                </c:pt>
                <c:pt idx="166">
                  <c:v>200507</c:v>
                </c:pt>
                <c:pt idx="167">
                  <c:v>200508</c:v>
                </c:pt>
                <c:pt idx="168">
                  <c:v>200509</c:v>
                </c:pt>
                <c:pt idx="169">
                  <c:v>200510</c:v>
                </c:pt>
                <c:pt idx="170">
                  <c:v>200511</c:v>
                </c:pt>
                <c:pt idx="171">
                  <c:v>200512</c:v>
                </c:pt>
                <c:pt idx="172">
                  <c:v>200601</c:v>
                </c:pt>
                <c:pt idx="173">
                  <c:v>200602</c:v>
                </c:pt>
                <c:pt idx="174">
                  <c:v>200603</c:v>
                </c:pt>
                <c:pt idx="175">
                  <c:v>200604</c:v>
                </c:pt>
                <c:pt idx="176">
                  <c:v>200605</c:v>
                </c:pt>
                <c:pt idx="177">
                  <c:v>200606</c:v>
                </c:pt>
                <c:pt idx="178">
                  <c:v>200607</c:v>
                </c:pt>
                <c:pt idx="179">
                  <c:v>200608</c:v>
                </c:pt>
                <c:pt idx="180">
                  <c:v>200609</c:v>
                </c:pt>
                <c:pt idx="181">
                  <c:v>200610</c:v>
                </c:pt>
                <c:pt idx="182">
                  <c:v>200611</c:v>
                </c:pt>
                <c:pt idx="183">
                  <c:v>200612</c:v>
                </c:pt>
                <c:pt idx="184">
                  <c:v>200701</c:v>
                </c:pt>
                <c:pt idx="185">
                  <c:v>200702</c:v>
                </c:pt>
                <c:pt idx="186">
                  <c:v>200703</c:v>
                </c:pt>
                <c:pt idx="187">
                  <c:v>200704</c:v>
                </c:pt>
                <c:pt idx="188">
                  <c:v>200705</c:v>
                </c:pt>
                <c:pt idx="189">
                  <c:v>200706</c:v>
                </c:pt>
                <c:pt idx="190">
                  <c:v>200707</c:v>
                </c:pt>
                <c:pt idx="191">
                  <c:v>200708</c:v>
                </c:pt>
                <c:pt idx="192">
                  <c:v>200709</c:v>
                </c:pt>
                <c:pt idx="193">
                  <c:v>200710</c:v>
                </c:pt>
                <c:pt idx="194">
                  <c:v>200711</c:v>
                </c:pt>
                <c:pt idx="195">
                  <c:v>200712</c:v>
                </c:pt>
                <c:pt idx="196">
                  <c:v>200801</c:v>
                </c:pt>
                <c:pt idx="197">
                  <c:v>200802</c:v>
                </c:pt>
                <c:pt idx="198">
                  <c:v>200803</c:v>
                </c:pt>
                <c:pt idx="199">
                  <c:v>200804</c:v>
                </c:pt>
                <c:pt idx="200">
                  <c:v>200805</c:v>
                </c:pt>
                <c:pt idx="201">
                  <c:v>200806</c:v>
                </c:pt>
                <c:pt idx="202">
                  <c:v>200807</c:v>
                </c:pt>
                <c:pt idx="203">
                  <c:v>200808</c:v>
                </c:pt>
                <c:pt idx="204">
                  <c:v>200809</c:v>
                </c:pt>
                <c:pt idx="205">
                  <c:v>200810</c:v>
                </c:pt>
                <c:pt idx="206">
                  <c:v>200811</c:v>
                </c:pt>
                <c:pt idx="207">
                  <c:v>200812</c:v>
                </c:pt>
                <c:pt idx="208">
                  <c:v>200901</c:v>
                </c:pt>
                <c:pt idx="209">
                  <c:v>200902</c:v>
                </c:pt>
                <c:pt idx="210">
                  <c:v>200903</c:v>
                </c:pt>
                <c:pt idx="211">
                  <c:v>200904</c:v>
                </c:pt>
                <c:pt idx="212">
                  <c:v>200905</c:v>
                </c:pt>
                <c:pt idx="213">
                  <c:v>200906</c:v>
                </c:pt>
                <c:pt idx="214">
                  <c:v>200907</c:v>
                </c:pt>
                <c:pt idx="215">
                  <c:v>200908</c:v>
                </c:pt>
              </c:numCache>
            </c:numRef>
          </c:cat>
          <c:val>
            <c:numRef>
              <c:f>Monthly!$W$6:$W$221</c:f>
              <c:numCache>
                <c:formatCode>General</c:formatCode>
                <c:ptCount val="216"/>
                <c:pt idx="61">
                  <c:v>0.2</c:v>
                </c:pt>
                <c:pt idx="62">
                  <c:v>0.9</c:v>
                </c:pt>
                <c:pt idx="63">
                  <c:v>0.3</c:v>
                </c:pt>
                <c:pt idx="67">
                  <c:v>0</c:v>
                </c:pt>
                <c:pt idx="73">
                  <c:v>0</c:v>
                </c:pt>
                <c:pt idx="74">
                  <c:v>1.2</c:v>
                </c:pt>
                <c:pt idx="75">
                  <c:v>0.6</c:v>
                </c:pt>
                <c:pt idx="76">
                  <c:v>0.4</c:v>
                </c:pt>
                <c:pt idx="77">
                  <c:v>0.5</c:v>
                </c:pt>
                <c:pt idx="78">
                  <c:v>0.7</c:v>
                </c:pt>
                <c:pt idx="79">
                  <c:v>2</c:v>
                </c:pt>
                <c:pt idx="85">
                  <c:v>0</c:v>
                </c:pt>
                <c:pt idx="86">
                  <c:v>-0.1</c:v>
                </c:pt>
                <c:pt idx="87">
                  <c:v>-1.5</c:v>
                </c:pt>
                <c:pt idx="88">
                  <c:v>-2</c:v>
                </c:pt>
                <c:pt idx="89">
                  <c:v>-1.3</c:v>
                </c:pt>
                <c:pt idx="90">
                  <c:v>-0.9</c:v>
                </c:pt>
                <c:pt idx="91">
                  <c:v>0.2</c:v>
                </c:pt>
                <c:pt idx="97">
                  <c:v>0</c:v>
                </c:pt>
                <c:pt idx="98">
                  <c:v>0.2</c:v>
                </c:pt>
                <c:pt idx="99">
                  <c:v>-1.8</c:v>
                </c:pt>
                <c:pt idx="100">
                  <c:v>-3.2</c:v>
                </c:pt>
                <c:pt idx="101">
                  <c:v>-1.2</c:v>
                </c:pt>
                <c:pt idx="102">
                  <c:v>-0.5</c:v>
                </c:pt>
                <c:pt idx="103">
                  <c:v>0.1</c:v>
                </c:pt>
                <c:pt idx="109">
                  <c:v>0</c:v>
                </c:pt>
                <c:pt idx="110">
                  <c:v>-2.1</c:v>
                </c:pt>
                <c:pt idx="111">
                  <c:v>-3.7</c:v>
                </c:pt>
                <c:pt idx="112">
                  <c:v>-2.2000000000000002</c:v>
                </c:pt>
                <c:pt idx="113">
                  <c:v>-3.3</c:v>
                </c:pt>
                <c:pt idx="114">
                  <c:v>-0.8</c:v>
                </c:pt>
                <c:pt idx="115">
                  <c:v>-0.2</c:v>
                </c:pt>
                <c:pt idx="121">
                  <c:v>1</c:v>
                </c:pt>
                <c:pt idx="122">
                  <c:v>-3.2</c:v>
                </c:pt>
                <c:pt idx="123">
                  <c:v>-2.5</c:v>
                </c:pt>
                <c:pt idx="124">
                  <c:v>-3.8</c:v>
                </c:pt>
                <c:pt idx="125">
                  <c:v>-2.9</c:v>
                </c:pt>
                <c:pt idx="126">
                  <c:v>-1</c:v>
                </c:pt>
                <c:pt idx="127">
                  <c:v>0</c:v>
                </c:pt>
                <c:pt idx="133">
                  <c:v>-0.9</c:v>
                </c:pt>
                <c:pt idx="134">
                  <c:v>-0.4</c:v>
                </c:pt>
                <c:pt idx="135">
                  <c:v>-1.5</c:v>
                </c:pt>
                <c:pt idx="136">
                  <c:v>-1.2</c:v>
                </c:pt>
                <c:pt idx="137">
                  <c:v>-1.9</c:v>
                </c:pt>
                <c:pt idx="138">
                  <c:v>-0.1</c:v>
                </c:pt>
                <c:pt idx="139">
                  <c:v>0</c:v>
                </c:pt>
                <c:pt idx="145">
                  <c:v>0.9</c:v>
                </c:pt>
                <c:pt idx="146">
                  <c:v>-0.6</c:v>
                </c:pt>
                <c:pt idx="147">
                  <c:v>-2.5</c:v>
                </c:pt>
                <c:pt idx="148">
                  <c:v>-0.6</c:v>
                </c:pt>
                <c:pt idx="149">
                  <c:v>-0.5</c:v>
                </c:pt>
                <c:pt idx="150">
                  <c:v>0</c:v>
                </c:pt>
                <c:pt idx="151">
                  <c:v>0.3</c:v>
                </c:pt>
                <c:pt idx="157">
                  <c:v>0</c:v>
                </c:pt>
                <c:pt idx="158">
                  <c:v>-1.5</c:v>
                </c:pt>
                <c:pt idx="159">
                  <c:v>-0.6</c:v>
                </c:pt>
                <c:pt idx="160">
                  <c:v>-0.2</c:v>
                </c:pt>
                <c:pt idx="161">
                  <c:v>-0.1</c:v>
                </c:pt>
                <c:pt idx="162">
                  <c:v>-0.2</c:v>
                </c:pt>
                <c:pt idx="163">
                  <c:v>0</c:v>
                </c:pt>
                <c:pt idx="169">
                  <c:v>0</c:v>
                </c:pt>
                <c:pt idx="170">
                  <c:v>-2.2000000000000002</c:v>
                </c:pt>
                <c:pt idx="171">
                  <c:v>-0.9</c:v>
                </c:pt>
                <c:pt idx="172">
                  <c:v>-0.6</c:v>
                </c:pt>
                <c:pt idx="173">
                  <c:v>-0.7</c:v>
                </c:pt>
                <c:pt idx="174">
                  <c:v>-0.1</c:v>
                </c:pt>
                <c:pt idx="175">
                  <c:v>0.1</c:v>
                </c:pt>
                <c:pt idx="181">
                  <c:v>0</c:v>
                </c:pt>
                <c:pt idx="182">
                  <c:v>-3.1</c:v>
                </c:pt>
                <c:pt idx="183">
                  <c:v>-1.1000000000000001</c:v>
                </c:pt>
                <c:pt idx="184">
                  <c:v>-0.8</c:v>
                </c:pt>
                <c:pt idx="185">
                  <c:v>-0.5</c:v>
                </c:pt>
                <c:pt idx="186">
                  <c:v>0.1</c:v>
                </c:pt>
                <c:pt idx="187">
                  <c:v>0.4</c:v>
                </c:pt>
                <c:pt idx="193">
                  <c:v>0</c:v>
                </c:pt>
                <c:pt idx="194">
                  <c:v>-7.9</c:v>
                </c:pt>
                <c:pt idx="195">
                  <c:v>-1.8</c:v>
                </c:pt>
                <c:pt idx="196">
                  <c:v>-2.2999999999999998</c:v>
                </c:pt>
                <c:pt idx="197">
                  <c:v>-0.4</c:v>
                </c:pt>
                <c:pt idx="198">
                  <c:v>-0.9</c:v>
                </c:pt>
                <c:pt idx="199">
                  <c:v>0</c:v>
                </c:pt>
                <c:pt idx="206">
                  <c:v>0</c:v>
                </c:pt>
                <c:pt idx="207">
                  <c:v>-2.2000000000000002</c:v>
                </c:pt>
                <c:pt idx="208">
                  <c:v>-1.5</c:v>
                </c:pt>
                <c:pt idx="209">
                  <c:v>-0.8</c:v>
                </c:pt>
                <c:pt idx="210">
                  <c:v>-0.4</c:v>
                </c:pt>
                <c:pt idx="211">
                  <c:v>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0232320"/>
        <c:axId val="50238208"/>
      </c:lineChart>
      <c:catAx>
        <c:axId val="50232320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50238208"/>
        <c:crosses val="autoZero"/>
        <c:auto val="1"/>
        <c:lblAlgn val="ctr"/>
        <c:lblOffset val="100"/>
        <c:tickMarkSkip val="7"/>
        <c:noMultiLvlLbl val="0"/>
      </c:catAx>
      <c:valAx>
        <c:axId val="50238208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 sz="1400"/>
                </a:pPr>
                <a:r>
                  <a:rPr lang="en-CA" sz="1400"/>
                  <a:t>Temperature (</a:t>
                </a:r>
                <a:r>
                  <a:rPr lang="en-CA" sz="1400">
                    <a:latin typeface="Calibri"/>
                    <a:cs typeface="Calibri"/>
                  </a:rPr>
                  <a:t>°</a:t>
                </a:r>
                <a:r>
                  <a:rPr lang="en-CA" sz="1400"/>
                  <a:t>C)</a:t>
                </a:r>
              </a:p>
            </c:rich>
          </c:tx>
          <c:overlay val="0"/>
        </c:title>
        <c:numFmt formatCode="General" sourceLinked="1"/>
        <c:majorTickMark val="in"/>
        <c:minorTickMark val="none"/>
        <c:tickLblPos val="nextTo"/>
        <c:txPr>
          <a:bodyPr/>
          <a:lstStyle/>
          <a:p>
            <a:pPr>
              <a:defRPr sz="1200"/>
            </a:pPr>
            <a:endParaRPr lang="en-US"/>
          </a:p>
        </c:txPr>
        <c:crossAx val="50232320"/>
        <c:crosses val="autoZero"/>
        <c:crossBetween val="between"/>
      </c:valAx>
      <c:spPr>
        <a:ln>
          <a:solidFill>
            <a:schemeClr val="tx1"/>
          </a:solidFill>
        </a:ln>
      </c:spPr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/>
              <a:t>Monthly average maximum vapour pressure deficit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vpd</c:v>
          </c:tx>
          <c:marker>
            <c:symbol val="none"/>
          </c:marker>
          <c:cat>
            <c:numRef>
              <c:f>Monthly!$A$6:$A$221</c:f>
              <c:numCache>
                <c:formatCode>General</c:formatCode>
                <c:ptCount val="216"/>
                <c:pt idx="0">
                  <c:v>199109</c:v>
                </c:pt>
                <c:pt idx="1">
                  <c:v>199110</c:v>
                </c:pt>
                <c:pt idx="2">
                  <c:v>199111</c:v>
                </c:pt>
                <c:pt idx="3">
                  <c:v>199112</c:v>
                </c:pt>
                <c:pt idx="4">
                  <c:v>199201</c:v>
                </c:pt>
                <c:pt idx="5">
                  <c:v>199202</c:v>
                </c:pt>
                <c:pt idx="6">
                  <c:v>199203</c:v>
                </c:pt>
                <c:pt idx="7">
                  <c:v>199204</c:v>
                </c:pt>
                <c:pt idx="8">
                  <c:v>199205</c:v>
                </c:pt>
                <c:pt idx="9">
                  <c:v>199206</c:v>
                </c:pt>
                <c:pt idx="10">
                  <c:v>199207</c:v>
                </c:pt>
                <c:pt idx="11">
                  <c:v>199208</c:v>
                </c:pt>
                <c:pt idx="12">
                  <c:v>199209</c:v>
                </c:pt>
                <c:pt idx="13">
                  <c:v>199210</c:v>
                </c:pt>
                <c:pt idx="14">
                  <c:v>199211</c:v>
                </c:pt>
                <c:pt idx="15">
                  <c:v>199212</c:v>
                </c:pt>
                <c:pt idx="16">
                  <c:v>199301</c:v>
                </c:pt>
                <c:pt idx="17">
                  <c:v>199302</c:v>
                </c:pt>
                <c:pt idx="18">
                  <c:v>199303</c:v>
                </c:pt>
                <c:pt idx="19">
                  <c:v>199304</c:v>
                </c:pt>
                <c:pt idx="20">
                  <c:v>199305</c:v>
                </c:pt>
                <c:pt idx="21">
                  <c:v>199306</c:v>
                </c:pt>
                <c:pt idx="22">
                  <c:v>199307</c:v>
                </c:pt>
                <c:pt idx="23">
                  <c:v>199308</c:v>
                </c:pt>
                <c:pt idx="24">
                  <c:v>199309</c:v>
                </c:pt>
                <c:pt idx="25">
                  <c:v>199310</c:v>
                </c:pt>
                <c:pt idx="26">
                  <c:v>199311</c:v>
                </c:pt>
                <c:pt idx="27">
                  <c:v>199312</c:v>
                </c:pt>
                <c:pt idx="28">
                  <c:v>199401</c:v>
                </c:pt>
                <c:pt idx="29">
                  <c:v>199402</c:v>
                </c:pt>
                <c:pt idx="30">
                  <c:v>199403</c:v>
                </c:pt>
                <c:pt idx="31">
                  <c:v>199404</c:v>
                </c:pt>
                <c:pt idx="32">
                  <c:v>199405</c:v>
                </c:pt>
                <c:pt idx="33">
                  <c:v>199406</c:v>
                </c:pt>
                <c:pt idx="34">
                  <c:v>199407</c:v>
                </c:pt>
                <c:pt idx="35">
                  <c:v>199408</c:v>
                </c:pt>
                <c:pt idx="36">
                  <c:v>199409</c:v>
                </c:pt>
                <c:pt idx="37">
                  <c:v>199410</c:v>
                </c:pt>
                <c:pt idx="38">
                  <c:v>199411</c:v>
                </c:pt>
                <c:pt idx="39">
                  <c:v>199412</c:v>
                </c:pt>
                <c:pt idx="40">
                  <c:v>199501</c:v>
                </c:pt>
                <c:pt idx="41">
                  <c:v>199502</c:v>
                </c:pt>
                <c:pt idx="42">
                  <c:v>199503</c:v>
                </c:pt>
                <c:pt idx="43">
                  <c:v>199504</c:v>
                </c:pt>
                <c:pt idx="44">
                  <c:v>199505</c:v>
                </c:pt>
                <c:pt idx="45">
                  <c:v>199506</c:v>
                </c:pt>
                <c:pt idx="46">
                  <c:v>199507</c:v>
                </c:pt>
                <c:pt idx="47">
                  <c:v>199508</c:v>
                </c:pt>
                <c:pt idx="48">
                  <c:v>199509</c:v>
                </c:pt>
                <c:pt idx="49">
                  <c:v>199510</c:v>
                </c:pt>
                <c:pt idx="50">
                  <c:v>199511</c:v>
                </c:pt>
                <c:pt idx="51">
                  <c:v>199512</c:v>
                </c:pt>
                <c:pt idx="52">
                  <c:v>199601</c:v>
                </c:pt>
                <c:pt idx="53">
                  <c:v>199602</c:v>
                </c:pt>
                <c:pt idx="54">
                  <c:v>199603</c:v>
                </c:pt>
                <c:pt idx="55">
                  <c:v>199604</c:v>
                </c:pt>
                <c:pt idx="56">
                  <c:v>199605</c:v>
                </c:pt>
                <c:pt idx="57">
                  <c:v>199606</c:v>
                </c:pt>
                <c:pt idx="58">
                  <c:v>199607</c:v>
                </c:pt>
                <c:pt idx="59">
                  <c:v>199608</c:v>
                </c:pt>
                <c:pt idx="60">
                  <c:v>199609</c:v>
                </c:pt>
                <c:pt idx="61">
                  <c:v>199610</c:v>
                </c:pt>
                <c:pt idx="62">
                  <c:v>199611</c:v>
                </c:pt>
                <c:pt idx="63">
                  <c:v>199612</c:v>
                </c:pt>
                <c:pt idx="64">
                  <c:v>199701</c:v>
                </c:pt>
                <c:pt idx="65">
                  <c:v>199702</c:v>
                </c:pt>
                <c:pt idx="66">
                  <c:v>199703</c:v>
                </c:pt>
                <c:pt idx="67">
                  <c:v>199704</c:v>
                </c:pt>
                <c:pt idx="68">
                  <c:v>199705</c:v>
                </c:pt>
                <c:pt idx="69">
                  <c:v>199706</c:v>
                </c:pt>
                <c:pt idx="70">
                  <c:v>199707</c:v>
                </c:pt>
                <c:pt idx="71">
                  <c:v>199708</c:v>
                </c:pt>
                <c:pt idx="72">
                  <c:v>199709</c:v>
                </c:pt>
                <c:pt idx="73">
                  <c:v>199710</c:v>
                </c:pt>
                <c:pt idx="74">
                  <c:v>199711</c:v>
                </c:pt>
                <c:pt idx="75">
                  <c:v>199712</c:v>
                </c:pt>
                <c:pt idx="76">
                  <c:v>199801</c:v>
                </c:pt>
                <c:pt idx="77">
                  <c:v>199802</c:v>
                </c:pt>
                <c:pt idx="78">
                  <c:v>199803</c:v>
                </c:pt>
                <c:pt idx="79">
                  <c:v>199804</c:v>
                </c:pt>
                <c:pt idx="80">
                  <c:v>199805</c:v>
                </c:pt>
                <c:pt idx="81">
                  <c:v>199806</c:v>
                </c:pt>
                <c:pt idx="82">
                  <c:v>199807</c:v>
                </c:pt>
                <c:pt idx="83">
                  <c:v>199808</c:v>
                </c:pt>
                <c:pt idx="84">
                  <c:v>199809</c:v>
                </c:pt>
                <c:pt idx="85">
                  <c:v>199810</c:v>
                </c:pt>
                <c:pt idx="86">
                  <c:v>199811</c:v>
                </c:pt>
                <c:pt idx="87">
                  <c:v>199812</c:v>
                </c:pt>
                <c:pt idx="88">
                  <c:v>199901</c:v>
                </c:pt>
                <c:pt idx="89">
                  <c:v>199902</c:v>
                </c:pt>
                <c:pt idx="90">
                  <c:v>199903</c:v>
                </c:pt>
                <c:pt idx="91">
                  <c:v>199904</c:v>
                </c:pt>
                <c:pt idx="92">
                  <c:v>199905</c:v>
                </c:pt>
                <c:pt idx="93">
                  <c:v>199906</c:v>
                </c:pt>
                <c:pt idx="94">
                  <c:v>199907</c:v>
                </c:pt>
                <c:pt idx="95">
                  <c:v>199908</c:v>
                </c:pt>
                <c:pt idx="96">
                  <c:v>199909</c:v>
                </c:pt>
                <c:pt idx="97">
                  <c:v>199910</c:v>
                </c:pt>
                <c:pt idx="98">
                  <c:v>199911</c:v>
                </c:pt>
                <c:pt idx="99">
                  <c:v>199912</c:v>
                </c:pt>
                <c:pt idx="100">
                  <c:v>200001</c:v>
                </c:pt>
                <c:pt idx="101">
                  <c:v>200002</c:v>
                </c:pt>
                <c:pt idx="102">
                  <c:v>200003</c:v>
                </c:pt>
                <c:pt idx="103">
                  <c:v>200004</c:v>
                </c:pt>
                <c:pt idx="104">
                  <c:v>200005</c:v>
                </c:pt>
                <c:pt idx="105">
                  <c:v>200006</c:v>
                </c:pt>
                <c:pt idx="106">
                  <c:v>200007</c:v>
                </c:pt>
                <c:pt idx="107">
                  <c:v>200008</c:v>
                </c:pt>
                <c:pt idx="108">
                  <c:v>200009</c:v>
                </c:pt>
                <c:pt idx="109">
                  <c:v>200010</c:v>
                </c:pt>
                <c:pt idx="110">
                  <c:v>200011</c:v>
                </c:pt>
                <c:pt idx="111">
                  <c:v>200012</c:v>
                </c:pt>
                <c:pt idx="112">
                  <c:v>200101</c:v>
                </c:pt>
                <c:pt idx="113">
                  <c:v>200102</c:v>
                </c:pt>
                <c:pt idx="114">
                  <c:v>200103</c:v>
                </c:pt>
                <c:pt idx="115">
                  <c:v>200104</c:v>
                </c:pt>
                <c:pt idx="116">
                  <c:v>200105</c:v>
                </c:pt>
                <c:pt idx="117">
                  <c:v>200106</c:v>
                </c:pt>
                <c:pt idx="118">
                  <c:v>200107</c:v>
                </c:pt>
                <c:pt idx="119">
                  <c:v>200108</c:v>
                </c:pt>
                <c:pt idx="120">
                  <c:v>200109</c:v>
                </c:pt>
                <c:pt idx="121">
                  <c:v>200110</c:v>
                </c:pt>
                <c:pt idx="122">
                  <c:v>200111</c:v>
                </c:pt>
                <c:pt idx="123">
                  <c:v>200112</c:v>
                </c:pt>
                <c:pt idx="124">
                  <c:v>200201</c:v>
                </c:pt>
                <c:pt idx="125">
                  <c:v>200202</c:v>
                </c:pt>
                <c:pt idx="126">
                  <c:v>200203</c:v>
                </c:pt>
                <c:pt idx="127">
                  <c:v>200204</c:v>
                </c:pt>
                <c:pt idx="128">
                  <c:v>200205</c:v>
                </c:pt>
                <c:pt idx="129">
                  <c:v>200206</c:v>
                </c:pt>
                <c:pt idx="130">
                  <c:v>200207</c:v>
                </c:pt>
                <c:pt idx="131">
                  <c:v>200208</c:v>
                </c:pt>
                <c:pt idx="132">
                  <c:v>200209</c:v>
                </c:pt>
                <c:pt idx="133">
                  <c:v>200210</c:v>
                </c:pt>
                <c:pt idx="134">
                  <c:v>200211</c:v>
                </c:pt>
                <c:pt idx="135">
                  <c:v>200212</c:v>
                </c:pt>
                <c:pt idx="136">
                  <c:v>200301</c:v>
                </c:pt>
                <c:pt idx="137">
                  <c:v>200302</c:v>
                </c:pt>
                <c:pt idx="138">
                  <c:v>200303</c:v>
                </c:pt>
                <c:pt idx="139">
                  <c:v>200304</c:v>
                </c:pt>
                <c:pt idx="140">
                  <c:v>200305</c:v>
                </c:pt>
                <c:pt idx="141">
                  <c:v>200306</c:v>
                </c:pt>
                <c:pt idx="142">
                  <c:v>200307</c:v>
                </c:pt>
                <c:pt idx="143">
                  <c:v>200308</c:v>
                </c:pt>
                <c:pt idx="144">
                  <c:v>200309</c:v>
                </c:pt>
                <c:pt idx="145">
                  <c:v>200310</c:v>
                </c:pt>
                <c:pt idx="146">
                  <c:v>200311</c:v>
                </c:pt>
                <c:pt idx="147">
                  <c:v>200312</c:v>
                </c:pt>
                <c:pt idx="148">
                  <c:v>200401</c:v>
                </c:pt>
                <c:pt idx="149">
                  <c:v>200402</c:v>
                </c:pt>
                <c:pt idx="150">
                  <c:v>200403</c:v>
                </c:pt>
                <c:pt idx="151">
                  <c:v>200404</c:v>
                </c:pt>
                <c:pt idx="152">
                  <c:v>200405</c:v>
                </c:pt>
                <c:pt idx="153">
                  <c:v>200406</c:v>
                </c:pt>
                <c:pt idx="154">
                  <c:v>200407</c:v>
                </c:pt>
                <c:pt idx="155">
                  <c:v>200408</c:v>
                </c:pt>
                <c:pt idx="156">
                  <c:v>200409</c:v>
                </c:pt>
                <c:pt idx="157">
                  <c:v>200410</c:v>
                </c:pt>
                <c:pt idx="158">
                  <c:v>200411</c:v>
                </c:pt>
                <c:pt idx="159">
                  <c:v>200412</c:v>
                </c:pt>
                <c:pt idx="160">
                  <c:v>200501</c:v>
                </c:pt>
                <c:pt idx="161">
                  <c:v>200502</c:v>
                </c:pt>
                <c:pt idx="162">
                  <c:v>200503</c:v>
                </c:pt>
                <c:pt idx="163">
                  <c:v>200504</c:v>
                </c:pt>
                <c:pt idx="164">
                  <c:v>200505</c:v>
                </c:pt>
                <c:pt idx="165">
                  <c:v>200506</c:v>
                </c:pt>
                <c:pt idx="166">
                  <c:v>200507</c:v>
                </c:pt>
                <c:pt idx="167">
                  <c:v>200508</c:v>
                </c:pt>
                <c:pt idx="168">
                  <c:v>200509</c:v>
                </c:pt>
                <c:pt idx="169">
                  <c:v>200510</c:v>
                </c:pt>
                <c:pt idx="170">
                  <c:v>200511</c:v>
                </c:pt>
                <c:pt idx="171">
                  <c:v>200512</c:v>
                </c:pt>
                <c:pt idx="172">
                  <c:v>200601</c:v>
                </c:pt>
                <c:pt idx="173">
                  <c:v>200602</c:v>
                </c:pt>
                <c:pt idx="174">
                  <c:v>200603</c:v>
                </c:pt>
                <c:pt idx="175">
                  <c:v>200604</c:v>
                </c:pt>
                <c:pt idx="176">
                  <c:v>200605</c:v>
                </c:pt>
                <c:pt idx="177">
                  <c:v>200606</c:v>
                </c:pt>
                <c:pt idx="178">
                  <c:v>200607</c:v>
                </c:pt>
                <c:pt idx="179">
                  <c:v>200608</c:v>
                </c:pt>
                <c:pt idx="180">
                  <c:v>200609</c:v>
                </c:pt>
                <c:pt idx="181">
                  <c:v>200610</c:v>
                </c:pt>
                <c:pt idx="182">
                  <c:v>200611</c:v>
                </c:pt>
                <c:pt idx="183">
                  <c:v>200612</c:v>
                </c:pt>
                <c:pt idx="184">
                  <c:v>200701</c:v>
                </c:pt>
                <c:pt idx="185">
                  <c:v>200702</c:v>
                </c:pt>
                <c:pt idx="186">
                  <c:v>200703</c:v>
                </c:pt>
                <c:pt idx="187">
                  <c:v>200704</c:v>
                </c:pt>
                <c:pt idx="188">
                  <c:v>200705</c:v>
                </c:pt>
                <c:pt idx="189">
                  <c:v>200706</c:v>
                </c:pt>
                <c:pt idx="190">
                  <c:v>200707</c:v>
                </c:pt>
                <c:pt idx="191">
                  <c:v>200708</c:v>
                </c:pt>
                <c:pt idx="192">
                  <c:v>200709</c:v>
                </c:pt>
                <c:pt idx="193">
                  <c:v>200710</c:v>
                </c:pt>
                <c:pt idx="194">
                  <c:v>200711</c:v>
                </c:pt>
                <c:pt idx="195">
                  <c:v>200712</c:v>
                </c:pt>
                <c:pt idx="196">
                  <c:v>200801</c:v>
                </c:pt>
                <c:pt idx="197">
                  <c:v>200802</c:v>
                </c:pt>
                <c:pt idx="198">
                  <c:v>200803</c:v>
                </c:pt>
                <c:pt idx="199">
                  <c:v>200804</c:v>
                </c:pt>
                <c:pt idx="200">
                  <c:v>200805</c:v>
                </c:pt>
                <c:pt idx="201">
                  <c:v>200806</c:v>
                </c:pt>
                <c:pt idx="202">
                  <c:v>200807</c:v>
                </c:pt>
                <c:pt idx="203">
                  <c:v>200808</c:v>
                </c:pt>
                <c:pt idx="204">
                  <c:v>200809</c:v>
                </c:pt>
                <c:pt idx="205">
                  <c:v>200810</c:v>
                </c:pt>
                <c:pt idx="206">
                  <c:v>200811</c:v>
                </c:pt>
                <c:pt idx="207">
                  <c:v>200812</c:v>
                </c:pt>
                <c:pt idx="208">
                  <c:v>200901</c:v>
                </c:pt>
                <c:pt idx="209">
                  <c:v>200902</c:v>
                </c:pt>
                <c:pt idx="210">
                  <c:v>200903</c:v>
                </c:pt>
                <c:pt idx="211">
                  <c:v>200904</c:v>
                </c:pt>
                <c:pt idx="212">
                  <c:v>200905</c:v>
                </c:pt>
                <c:pt idx="213">
                  <c:v>200906</c:v>
                </c:pt>
                <c:pt idx="214">
                  <c:v>200907</c:v>
                </c:pt>
                <c:pt idx="215">
                  <c:v>200908</c:v>
                </c:pt>
              </c:numCache>
            </c:numRef>
          </c:cat>
          <c:val>
            <c:numRef>
              <c:f>Monthly!$T$6:$T$221</c:f>
              <c:numCache>
                <c:formatCode>General</c:formatCode>
                <c:ptCount val="216"/>
                <c:pt idx="0">
                  <c:v>1.1359999999999999</c:v>
                </c:pt>
                <c:pt idx="1">
                  <c:v>0.70199999999999996</c:v>
                </c:pt>
                <c:pt idx="2">
                  <c:v>0.159</c:v>
                </c:pt>
                <c:pt idx="3">
                  <c:v>0.17299999999999999</c:v>
                </c:pt>
                <c:pt idx="4">
                  <c:v>0.16300000000000001</c:v>
                </c:pt>
                <c:pt idx="5">
                  <c:v>0.35499999999999998</c:v>
                </c:pt>
                <c:pt idx="6">
                  <c:v>0.67400000000000004</c:v>
                </c:pt>
                <c:pt idx="7">
                  <c:v>0.51</c:v>
                </c:pt>
                <c:pt idx="8">
                  <c:v>1.07</c:v>
                </c:pt>
                <c:pt idx="9">
                  <c:v>1.5189999999999999</c:v>
                </c:pt>
                <c:pt idx="10">
                  <c:v>1.135</c:v>
                </c:pt>
                <c:pt idx="11">
                  <c:v>1.546</c:v>
                </c:pt>
                <c:pt idx="12">
                  <c:v>0.78</c:v>
                </c:pt>
                <c:pt idx="13">
                  <c:v>0.55800000000000005</c:v>
                </c:pt>
                <c:pt idx="14">
                  <c:v>0.161</c:v>
                </c:pt>
                <c:pt idx="15">
                  <c:v>0.125</c:v>
                </c:pt>
                <c:pt idx="16">
                  <c:v>0.151</c:v>
                </c:pt>
                <c:pt idx="17">
                  <c:v>0.25700000000000001</c:v>
                </c:pt>
                <c:pt idx="18">
                  <c:v>0.377</c:v>
                </c:pt>
                <c:pt idx="19">
                  <c:v>0.33100000000000002</c:v>
                </c:pt>
                <c:pt idx="20">
                  <c:v>1.2</c:v>
                </c:pt>
                <c:pt idx="21">
                  <c:v>0.78700000000000003</c:v>
                </c:pt>
                <c:pt idx="22">
                  <c:v>0.65700000000000003</c:v>
                </c:pt>
                <c:pt idx="23">
                  <c:v>1.05</c:v>
                </c:pt>
                <c:pt idx="24">
                  <c:v>1.2509999999999999</c:v>
                </c:pt>
                <c:pt idx="25">
                  <c:v>0.67600000000000005</c:v>
                </c:pt>
                <c:pt idx="26">
                  <c:v>0.26800000000000002</c:v>
                </c:pt>
                <c:pt idx="27">
                  <c:v>0.22</c:v>
                </c:pt>
                <c:pt idx="28">
                  <c:v>0.20399999999999999</c:v>
                </c:pt>
                <c:pt idx="29">
                  <c:v>0.188</c:v>
                </c:pt>
                <c:pt idx="30">
                  <c:v>0.62</c:v>
                </c:pt>
                <c:pt idx="31">
                  <c:v>0.65900000000000003</c:v>
                </c:pt>
                <c:pt idx="32">
                  <c:v>0.96099999999999997</c:v>
                </c:pt>
                <c:pt idx="33">
                  <c:v>1.08</c:v>
                </c:pt>
                <c:pt idx="34">
                  <c:v>2.0649999999999999</c:v>
                </c:pt>
                <c:pt idx="35">
                  <c:v>1.6990000000000001</c:v>
                </c:pt>
                <c:pt idx="36">
                  <c:v>1.4419999999999999</c:v>
                </c:pt>
                <c:pt idx="37">
                  <c:v>0.47699999999999998</c:v>
                </c:pt>
                <c:pt idx="38">
                  <c:v>9.2999999999999999E-2</c:v>
                </c:pt>
                <c:pt idx="39">
                  <c:v>0.153</c:v>
                </c:pt>
                <c:pt idx="40">
                  <c:v>0.32900000000000001</c:v>
                </c:pt>
                <c:pt idx="41">
                  <c:v>0.34300000000000003</c:v>
                </c:pt>
                <c:pt idx="42">
                  <c:v>0.38300000000000001</c:v>
                </c:pt>
                <c:pt idx="43">
                  <c:v>0.59399999999999997</c:v>
                </c:pt>
                <c:pt idx="44">
                  <c:v>1.1100000000000001</c:v>
                </c:pt>
                <c:pt idx="45">
                  <c:v>1.1140000000000001</c:v>
                </c:pt>
                <c:pt idx="46">
                  <c:v>1.3260000000000001</c:v>
                </c:pt>
                <c:pt idx="47">
                  <c:v>1.0660000000000001</c:v>
                </c:pt>
                <c:pt idx="48">
                  <c:v>1.494</c:v>
                </c:pt>
                <c:pt idx="49">
                  <c:v>0.33600000000000002</c:v>
                </c:pt>
                <c:pt idx="50">
                  <c:v>0.255</c:v>
                </c:pt>
                <c:pt idx="51">
                  <c:v>0.155</c:v>
                </c:pt>
                <c:pt idx="52">
                  <c:v>0.14699999999999999</c:v>
                </c:pt>
                <c:pt idx="53">
                  <c:v>0.38100000000000001</c:v>
                </c:pt>
                <c:pt idx="54">
                  <c:v>0.41899999999999998</c:v>
                </c:pt>
                <c:pt idx="55">
                  <c:v>0.55200000000000005</c:v>
                </c:pt>
                <c:pt idx="56">
                  <c:v>0.53600000000000003</c:v>
                </c:pt>
                <c:pt idx="57">
                  <c:v>1.0720000000000001</c:v>
                </c:pt>
                <c:pt idx="58">
                  <c:v>1.7929999999999999</c:v>
                </c:pt>
                <c:pt idx="59">
                  <c:v>1.764</c:v>
                </c:pt>
                <c:pt idx="60">
                  <c:v>0.76</c:v>
                </c:pt>
                <c:pt idx="61">
                  <c:v>0.46899999999999997</c:v>
                </c:pt>
                <c:pt idx="62">
                  <c:v>0.185</c:v>
                </c:pt>
                <c:pt idx="63">
                  <c:v>7.2999999999999995E-2</c:v>
                </c:pt>
                <c:pt idx="64">
                  <c:v>0.17</c:v>
                </c:pt>
                <c:pt idx="65">
                  <c:v>0.28799999999999998</c:v>
                </c:pt>
                <c:pt idx="66">
                  <c:v>0.32800000000000001</c:v>
                </c:pt>
                <c:pt idx="67">
                  <c:v>0.52700000000000002</c:v>
                </c:pt>
                <c:pt idx="68">
                  <c:v>0.82099999999999995</c:v>
                </c:pt>
                <c:pt idx="69">
                  <c:v>0.90300000000000002</c:v>
                </c:pt>
                <c:pt idx="70">
                  <c:v>1.228</c:v>
                </c:pt>
                <c:pt idx="71">
                  <c:v>1.4390000000000001</c:v>
                </c:pt>
                <c:pt idx="72">
                  <c:v>1.0269999999999999</c:v>
                </c:pt>
                <c:pt idx="73">
                  <c:v>0.34699999999999998</c:v>
                </c:pt>
                <c:pt idx="74">
                  <c:v>0.35599999999999998</c:v>
                </c:pt>
                <c:pt idx="75">
                  <c:v>0.22500000000000001</c:v>
                </c:pt>
                <c:pt idx="76">
                  <c:v>0.112</c:v>
                </c:pt>
                <c:pt idx="77">
                  <c:v>0.19400000000000001</c:v>
                </c:pt>
                <c:pt idx="78">
                  <c:v>0.3</c:v>
                </c:pt>
                <c:pt idx="79">
                  <c:v>0.71599999999999997</c:v>
                </c:pt>
                <c:pt idx="80">
                  <c:v>1.0349999999999999</c:v>
                </c:pt>
                <c:pt idx="81">
                  <c:v>0.86899999999999999</c:v>
                </c:pt>
                <c:pt idx="82">
                  <c:v>1.851</c:v>
                </c:pt>
                <c:pt idx="83">
                  <c:v>2.1160000000000001</c:v>
                </c:pt>
                <c:pt idx="84">
                  <c:v>1.7030000000000001</c:v>
                </c:pt>
                <c:pt idx="85">
                  <c:v>0.57899999999999996</c:v>
                </c:pt>
                <c:pt idx="86">
                  <c:v>0.123</c:v>
                </c:pt>
                <c:pt idx="87">
                  <c:v>5.7000000000000002E-2</c:v>
                </c:pt>
                <c:pt idx="88">
                  <c:v>0.10100000000000001</c:v>
                </c:pt>
                <c:pt idx="89">
                  <c:v>0.17199999999999999</c:v>
                </c:pt>
                <c:pt idx="90">
                  <c:v>0.32200000000000001</c:v>
                </c:pt>
                <c:pt idx="91">
                  <c:v>0.7</c:v>
                </c:pt>
                <c:pt idx="92">
                  <c:v>0.73799999999999999</c:v>
                </c:pt>
                <c:pt idx="93">
                  <c:v>0.98099999999999998</c:v>
                </c:pt>
                <c:pt idx="94">
                  <c:v>1.5529999999999999</c:v>
                </c:pt>
                <c:pt idx="95">
                  <c:v>1.4379999999999999</c:v>
                </c:pt>
                <c:pt idx="96">
                  <c:v>1.1040000000000001</c:v>
                </c:pt>
                <c:pt idx="97">
                  <c:v>0.59099999999999997</c:v>
                </c:pt>
                <c:pt idx="98">
                  <c:v>0.24</c:v>
                </c:pt>
                <c:pt idx="99">
                  <c:v>0.33300000000000002</c:v>
                </c:pt>
                <c:pt idx="100">
                  <c:v>0.17199999999999999</c:v>
                </c:pt>
                <c:pt idx="101">
                  <c:v>0.19500000000000001</c:v>
                </c:pt>
                <c:pt idx="102">
                  <c:v>0.35199999999999998</c:v>
                </c:pt>
                <c:pt idx="103">
                  <c:v>0.70499999999999996</c:v>
                </c:pt>
                <c:pt idx="104">
                  <c:v>0.66600000000000004</c:v>
                </c:pt>
                <c:pt idx="105">
                  <c:v>1.0760000000000001</c:v>
                </c:pt>
                <c:pt idx="106">
                  <c:v>1.4770000000000001</c:v>
                </c:pt>
                <c:pt idx="107">
                  <c:v>1.5840000000000001</c:v>
                </c:pt>
                <c:pt idx="108">
                  <c:v>0.874</c:v>
                </c:pt>
                <c:pt idx="109">
                  <c:v>0.6</c:v>
                </c:pt>
                <c:pt idx="110">
                  <c:v>0.17399999999999999</c:v>
                </c:pt>
                <c:pt idx="111">
                  <c:v>0.16200000000000001</c:v>
                </c:pt>
                <c:pt idx="112">
                  <c:v>0.26700000000000002</c:v>
                </c:pt>
                <c:pt idx="113">
                  <c:v>0.249</c:v>
                </c:pt>
                <c:pt idx="114">
                  <c:v>0.41099999999999998</c:v>
                </c:pt>
                <c:pt idx="115">
                  <c:v>0.49299999999999999</c:v>
                </c:pt>
                <c:pt idx="116">
                  <c:v>1.0369999999999999</c:v>
                </c:pt>
                <c:pt idx="117">
                  <c:v>0.87</c:v>
                </c:pt>
                <c:pt idx="118">
                  <c:v>1.4510000000000001</c:v>
                </c:pt>
                <c:pt idx="119">
                  <c:v>1.718</c:v>
                </c:pt>
                <c:pt idx="120">
                  <c:v>1.35</c:v>
                </c:pt>
                <c:pt idx="121">
                  <c:v>0.35199999999999998</c:v>
                </c:pt>
                <c:pt idx="122">
                  <c:v>0.27</c:v>
                </c:pt>
                <c:pt idx="123">
                  <c:v>0.11799999999999999</c:v>
                </c:pt>
                <c:pt idx="124">
                  <c:v>8.7999999999999995E-2</c:v>
                </c:pt>
                <c:pt idx="125">
                  <c:v>0.24199999999999999</c:v>
                </c:pt>
                <c:pt idx="126">
                  <c:v>0.26500000000000001</c:v>
                </c:pt>
                <c:pt idx="127">
                  <c:v>0.59899999999999998</c:v>
                </c:pt>
                <c:pt idx="128">
                  <c:v>0.63600000000000001</c:v>
                </c:pt>
                <c:pt idx="129">
                  <c:v>1.399</c:v>
                </c:pt>
                <c:pt idx="130">
                  <c:v>1.7609999999999999</c:v>
                </c:pt>
                <c:pt idx="131">
                  <c:v>1.524</c:v>
                </c:pt>
                <c:pt idx="132">
                  <c:v>1.05</c:v>
                </c:pt>
                <c:pt idx="133">
                  <c:v>0.67600000000000005</c:v>
                </c:pt>
                <c:pt idx="134">
                  <c:v>0.44</c:v>
                </c:pt>
                <c:pt idx="135">
                  <c:v>0.127</c:v>
                </c:pt>
                <c:pt idx="136">
                  <c:v>0.24099999999999999</c:v>
                </c:pt>
                <c:pt idx="137">
                  <c:v>0.28799999999999998</c:v>
                </c:pt>
                <c:pt idx="138">
                  <c:v>0.29699999999999999</c:v>
                </c:pt>
                <c:pt idx="139">
                  <c:v>0.51300000000000001</c:v>
                </c:pt>
                <c:pt idx="140">
                  <c:v>0.78100000000000003</c:v>
                </c:pt>
                <c:pt idx="141">
                  <c:v>1.3160000000000001</c:v>
                </c:pt>
                <c:pt idx="142">
                  <c:v>2.3109999999999999</c:v>
                </c:pt>
                <c:pt idx="143">
                  <c:v>2.1829999999999998</c:v>
                </c:pt>
                <c:pt idx="144">
                  <c:v>1.3029999999999999</c:v>
                </c:pt>
                <c:pt idx="145">
                  <c:v>0.71299999999999997</c:v>
                </c:pt>
                <c:pt idx="146">
                  <c:v>0.159</c:v>
                </c:pt>
                <c:pt idx="147">
                  <c:v>0.12</c:v>
                </c:pt>
                <c:pt idx="148">
                  <c:v>0.104</c:v>
                </c:pt>
                <c:pt idx="149">
                  <c:v>0.23899999999999999</c:v>
                </c:pt>
                <c:pt idx="150">
                  <c:v>0.47099999999999997</c:v>
                </c:pt>
                <c:pt idx="151">
                  <c:v>0.84899999999999998</c:v>
                </c:pt>
                <c:pt idx="152">
                  <c:v>0.72399999999999998</c:v>
                </c:pt>
                <c:pt idx="153">
                  <c:v>1.38</c:v>
                </c:pt>
                <c:pt idx="154">
                  <c:v>1.7310000000000001</c:v>
                </c:pt>
                <c:pt idx="155">
                  <c:v>1.5169999999999999</c:v>
                </c:pt>
                <c:pt idx="156">
                  <c:v>0.64500000000000002</c:v>
                </c:pt>
                <c:pt idx="157">
                  <c:v>0.53100000000000003</c:v>
                </c:pt>
                <c:pt idx="158">
                  <c:v>0.23300000000000001</c:v>
                </c:pt>
                <c:pt idx="159">
                  <c:v>0.159</c:v>
                </c:pt>
                <c:pt idx="160">
                  <c:v>0.185</c:v>
                </c:pt>
                <c:pt idx="161">
                  <c:v>0.47599999999999998</c:v>
                </c:pt>
                <c:pt idx="162">
                  <c:v>0.39</c:v>
                </c:pt>
                <c:pt idx="163">
                  <c:v>0.71699999999999997</c:v>
                </c:pt>
                <c:pt idx="164">
                  <c:v>0.86499999999999999</c:v>
                </c:pt>
                <c:pt idx="165">
                  <c:v>0.79900000000000004</c:v>
                </c:pt>
                <c:pt idx="166">
                  <c:v>1.4730000000000001</c:v>
                </c:pt>
                <c:pt idx="167">
                  <c:v>1.774</c:v>
                </c:pt>
                <c:pt idx="168">
                  <c:v>0.81399999999999995</c:v>
                </c:pt>
                <c:pt idx="169">
                  <c:v>0.34799999999999998</c:v>
                </c:pt>
                <c:pt idx="170">
                  <c:v>0.26800000000000002</c:v>
                </c:pt>
                <c:pt idx="171">
                  <c:v>0.19</c:v>
                </c:pt>
                <c:pt idx="172">
                  <c:v>9.7000000000000003E-2</c:v>
                </c:pt>
                <c:pt idx="173">
                  <c:v>0.19600000000000001</c:v>
                </c:pt>
                <c:pt idx="174">
                  <c:v>0.28599999999999998</c:v>
                </c:pt>
                <c:pt idx="175">
                  <c:v>0.58899999999999997</c:v>
                </c:pt>
                <c:pt idx="176">
                  <c:v>0.91</c:v>
                </c:pt>
                <c:pt idx="177">
                  <c:v>1.1539999999999999</c:v>
                </c:pt>
                <c:pt idx="178">
                  <c:v>1.851</c:v>
                </c:pt>
                <c:pt idx="179">
                  <c:v>1.7070000000000001</c:v>
                </c:pt>
                <c:pt idx="180">
                  <c:v>1.425</c:v>
                </c:pt>
                <c:pt idx="181">
                  <c:v>0.55400000000000005</c:v>
                </c:pt>
                <c:pt idx="182">
                  <c:v>9.7000000000000003E-2</c:v>
                </c:pt>
                <c:pt idx="183">
                  <c:v>0.13</c:v>
                </c:pt>
                <c:pt idx="184">
                  <c:v>0.19700000000000001</c:v>
                </c:pt>
                <c:pt idx="185">
                  <c:v>0.24099999999999999</c:v>
                </c:pt>
                <c:pt idx="186">
                  <c:v>0.35899999999999999</c:v>
                </c:pt>
                <c:pt idx="187">
                  <c:v>0.57599999999999996</c:v>
                </c:pt>
                <c:pt idx="188">
                  <c:v>1.0389999999999999</c:v>
                </c:pt>
                <c:pt idx="189">
                  <c:v>1.03</c:v>
                </c:pt>
                <c:pt idx="190">
                  <c:v>1.9159999999999999</c:v>
                </c:pt>
                <c:pt idx="191">
                  <c:v>1.577</c:v>
                </c:pt>
                <c:pt idx="192">
                  <c:v>1.028</c:v>
                </c:pt>
                <c:pt idx="193">
                  <c:v>0.43099999999999999</c:v>
                </c:pt>
                <c:pt idx="194">
                  <c:v>0.29299999999999998</c:v>
                </c:pt>
                <c:pt idx="195">
                  <c:v>0.106</c:v>
                </c:pt>
                <c:pt idx="196">
                  <c:v>0.17899999999999999</c:v>
                </c:pt>
                <c:pt idx="197">
                  <c:v>0.315</c:v>
                </c:pt>
                <c:pt idx="198">
                  <c:v>0.36899999999999999</c:v>
                </c:pt>
                <c:pt idx="199">
                  <c:v>0.499</c:v>
                </c:pt>
                <c:pt idx="200">
                  <c:v>0.879</c:v>
                </c:pt>
                <c:pt idx="201">
                  <c:v>1.155</c:v>
                </c:pt>
                <c:pt idx="202">
                  <c:v>1.7350000000000001</c:v>
                </c:pt>
                <c:pt idx="203">
                  <c:v>1.591</c:v>
                </c:pt>
                <c:pt idx="204">
                  <c:v>1.444</c:v>
                </c:pt>
                <c:pt idx="205">
                  <c:v>0.65</c:v>
                </c:pt>
                <c:pt idx="206">
                  <c:v>0.30599999999999999</c:v>
                </c:pt>
                <c:pt idx="207">
                  <c:v>0.14099999999999999</c:v>
                </c:pt>
                <c:pt idx="208">
                  <c:v>0.38600000000000001</c:v>
                </c:pt>
                <c:pt idx="209">
                  <c:v>0.36299999999999999</c:v>
                </c:pt>
                <c:pt idx="210">
                  <c:v>0.31</c:v>
                </c:pt>
                <c:pt idx="211">
                  <c:v>0.65600000000000003</c:v>
                </c:pt>
                <c:pt idx="212">
                  <c:v>1.042</c:v>
                </c:pt>
                <c:pt idx="213">
                  <c:v>1.302</c:v>
                </c:pt>
                <c:pt idx="214">
                  <c:v>1.9590000000000001</c:v>
                </c:pt>
                <c:pt idx="215">
                  <c:v>1.772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0246400"/>
        <c:axId val="50247936"/>
      </c:lineChart>
      <c:catAx>
        <c:axId val="50246400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50247936"/>
        <c:crosses val="autoZero"/>
        <c:auto val="1"/>
        <c:lblAlgn val="ctr"/>
        <c:lblOffset val="100"/>
        <c:tickMarkSkip val="7"/>
        <c:noMultiLvlLbl val="0"/>
      </c:catAx>
      <c:valAx>
        <c:axId val="50247936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 sz="1400"/>
                </a:pPr>
                <a:r>
                  <a:rPr lang="en-CA" sz="1400"/>
                  <a:t>Pressure (kPa)</a:t>
                </a:r>
              </a:p>
            </c:rich>
          </c:tx>
          <c:overlay val="0"/>
        </c:title>
        <c:numFmt formatCode="General" sourceLinked="1"/>
        <c:majorTickMark val="in"/>
        <c:minorTickMark val="none"/>
        <c:tickLblPos val="nextTo"/>
        <c:txPr>
          <a:bodyPr/>
          <a:lstStyle/>
          <a:p>
            <a:pPr>
              <a:defRPr sz="1200"/>
            </a:pPr>
            <a:endParaRPr lang="en-US"/>
          </a:p>
        </c:txPr>
        <c:crossAx val="50246400"/>
        <c:crosses val="autoZero"/>
        <c:crossBetween val="between"/>
      </c:valAx>
      <c:spPr>
        <a:ln>
          <a:solidFill>
            <a:schemeClr val="tx1"/>
          </a:solidFill>
        </a:ln>
      </c:spPr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/>
              <a:t>Monthly extreme maximum vapour pressure deficit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vpdx</c:v>
          </c:tx>
          <c:marker>
            <c:symbol val="none"/>
          </c:marker>
          <c:cat>
            <c:numRef>
              <c:f>Monthly!$A$6:$A$221</c:f>
              <c:numCache>
                <c:formatCode>General</c:formatCode>
                <c:ptCount val="216"/>
                <c:pt idx="0">
                  <c:v>199109</c:v>
                </c:pt>
                <c:pt idx="1">
                  <c:v>199110</c:v>
                </c:pt>
                <c:pt idx="2">
                  <c:v>199111</c:v>
                </c:pt>
                <c:pt idx="3">
                  <c:v>199112</c:v>
                </c:pt>
                <c:pt idx="4">
                  <c:v>199201</c:v>
                </c:pt>
                <c:pt idx="5">
                  <c:v>199202</c:v>
                </c:pt>
                <c:pt idx="6">
                  <c:v>199203</c:v>
                </c:pt>
                <c:pt idx="7">
                  <c:v>199204</c:v>
                </c:pt>
                <c:pt idx="8">
                  <c:v>199205</c:v>
                </c:pt>
                <c:pt idx="9">
                  <c:v>199206</c:v>
                </c:pt>
                <c:pt idx="10">
                  <c:v>199207</c:v>
                </c:pt>
                <c:pt idx="11">
                  <c:v>199208</c:v>
                </c:pt>
                <c:pt idx="12">
                  <c:v>199209</c:v>
                </c:pt>
                <c:pt idx="13">
                  <c:v>199210</c:v>
                </c:pt>
                <c:pt idx="14">
                  <c:v>199211</c:v>
                </c:pt>
                <c:pt idx="15">
                  <c:v>199212</c:v>
                </c:pt>
                <c:pt idx="16">
                  <c:v>199301</c:v>
                </c:pt>
                <c:pt idx="17">
                  <c:v>199302</c:v>
                </c:pt>
                <c:pt idx="18">
                  <c:v>199303</c:v>
                </c:pt>
                <c:pt idx="19">
                  <c:v>199304</c:v>
                </c:pt>
                <c:pt idx="20">
                  <c:v>199305</c:v>
                </c:pt>
                <c:pt idx="21">
                  <c:v>199306</c:v>
                </c:pt>
                <c:pt idx="22">
                  <c:v>199307</c:v>
                </c:pt>
                <c:pt idx="23">
                  <c:v>199308</c:v>
                </c:pt>
                <c:pt idx="24">
                  <c:v>199309</c:v>
                </c:pt>
                <c:pt idx="25">
                  <c:v>199310</c:v>
                </c:pt>
                <c:pt idx="26">
                  <c:v>199311</c:v>
                </c:pt>
                <c:pt idx="27">
                  <c:v>199312</c:v>
                </c:pt>
                <c:pt idx="28">
                  <c:v>199401</c:v>
                </c:pt>
                <c:pt idx="29">
                  <c:v>199402</c:v>
                </c:pt>
                <c:pt idx="30">
                  <c:v>199403</c:v>
                </c:pt>
                <c:pt idx="31">
                  <c:v>199404</c:v>
                </c:pt>
                <c:pt idx="32">
                  <c:v>199405</c:v>
                </c:pt>
                <c:pt idx="33">
                  <c:v>199406</c:v>
                </c:pt>
                <c:pt idx="34">
                  <c:v>199407</c:v>
                </c:pt>
                <c:pt idx="35">
                  <c:v>199408</c:v>
                </c:pt>
                <c:pt idx="36">
                  <c:v>199409</c:v>
                </c:pt>
                <c:pt idx="37">
                  <c:v>199410</c:v>
                </c:pt>
                <c:pt idx="38">
                  <c:v>199411</c:v>
                </c:pt>
                <c:pt idx="39">
                  <c:v>199412</c:v>
                </c:pt>
                <c:pt idx="40">
                  <c:v>199501</c:v>
                </c:pt>
                <c:pt idx="41">
                  <c:v>199502</c:v>
                </c:pt>
                <c:pt idx="42">
                  <c:v>199503</c:v>
                </c:pt>
                <c:pt idx="43">
                  <c:v>199504</c:v>
                </c:pt>
                <c:pt idx="44">
                  <c:v>199505</c:v>
                </c:pt>
                <c:pt idx="45">
                  <c:v>199506</c:v>
                </c:pt>
                <c:pt idx="46">
                  <c:v>199507</c:v>
                </c:pt>
                <c:pt idx="47">
                  <c:v>199508</c:v>
                </c:pt>
                <c:pt idx="48">
                  <c:v>199509</c:v>
                </c:pt>
                <c:pt idx="49">
                  <c:v>199510</c:v>
                </c:pt>
                <c:pt idx="50">
                  <c:v>199511</c:v>
                </c:pt>
                <c:pt idx="51">
                  <c:v>199512</c:v>
                </c:pt>
                <c:pt idx="52">
                  <c:v>199601</c:v>
                </c:pt>
                <c:pt idx="53">
                  <c:v>199602</c:v>
                </c:pt>
                <c:pt idx="54">
                  <c:v>199603</c:v>
                </c:pt>
                <c:pt idx="55">
                  <c:v>199604</c:v>
                </c:pt>
                <c:pt idx="56">
                  <c:v>199605</c:v>
                </c:pt>
                <c:pt idx="57">
                  <c:v>199606</c:v>
                </c:pt>
                <c:pt idx="58">
                  <c:v>199607</c:v>
                </c:pt>
                <c:pt idx="59">
                  <c:v>199608</c:v>
                </c:pt>
                <c:pt idx="60">
                  <c:v>199609</c:v>
                </c:pt>
                <c:pt idx="61">
                  <c:v>199610</c:v>
                </c:pt>
                <c:pt idx="62">
                  <c:v>199611</c:v>
                </c:pt>
                <c:pt idx="63">
                  <c:v>199612</c:v>
                </c:pt>
                <c:pt idx="64">
                  <c:v>199701</c:v>
                </c:pt>
                <c:pt idx="65">
                  <c:v>199702</c:v>
                </c:pt>
                <c:pt idx="66">
                  <c:v>199703</c:v>
                </c:pt>
                <c:pt idx="67">
                  <c:v>199704</c:v>
                </c:pt>
                <c:pt idx="68">
                  <c:v>199705</c:v>
                </c:pt>
                <c:pt idx="69">
                  <c:v>199706</c:v>
                </c:pt>
                <c:pt idx="70">
                  <c:v>199707</c:v>
                </c:pt>
                <c:pt idx="71">
                  <c:v>199708</c:v>
                </c:pt>
                <c:pt idx="72">
                  <c:v>199709</c:v>
                </c:pt>
                <c:pt idx="73">
                  <c:v>199710</c:v>
                </c:pt>
                <c:pt idx="74">
                  <c:v>199711</c:v>
                </c:pt>
                <c:pt idx="75">
                  <c:v>199712</c:v>
                </c:pt>
                <c:pt idx="76">
                  <c:v>199801</c:v>
                </c:pt>
                <c:pt idx="77">
                  <c:v>199802</c:v>
                </c:pt>
                <c:pt idx="78">
                  <c:v>199803</c:v>
                </c:pt>
                <c:pt idx="79">
                  <c:v>199804</c:v>
                </c:pt>
                <c:pt idx="80">
                  <c:v>199805</c:v>
                </c:pt>
                <c:pt idx="81">
                  <c:v>199806</c:v>
                </c:pt>
                <c:pt idx="82">
                  <c:v>199807</c:v>
                </c:pt>
                <c:pt idx="83">
                  <c:v>199808</c:v>
                </c:pt>
                <c:pt idx="84">
                  <c:v>199809</c:v>
                </c:pt>
                <c:pt idx="85">
                  <c:v>199810</c:v>
                </c:pt>
                <c:pt idx="86">
                  <c:v>199811</c:v>
                </c:pt>
                <c:pt idx="87">
                  <c:v>199812</c:v>
                </c:pt>
                <c:pt idx="88">
                  <c:v>199901</c:v>
                </c:pt>
                <c:pt idx="89">
                  <c:v>199902</c:v>
                </c:pt>
                <c:pt idx="90">
                  <c:v>199903</c:v>
                </c:pt>
                <c:pt idx="91">
                  <c:v>199904</c:v>
                </c:pt>
                <c:pt idx="92">
                  <c:v>199905</c:v>
                </c:pt>
                <c:pt idx="93">
                  <c:v>199906</c:v>
                </c:pt>
                <c:pt idx="94">
                  <c:v>199907</c:v>
                </c:pt>
                <c:pt idx="95">
                  <c:v>199908</c:v>
                </c:pt>
                <c:pt idx="96">
                  <c:v>199909</c:v>
                </c:pt>
                <c:pt idx="97">
                  <c:v>199910</c:v>
                </c:pt>
                <c:pt idx="98">
                  <c:v>199911</c:v>
                </c:pt>
                <c:pt idx="99">
                  <c:v>199912</c:v>
                </c:pt>
                <c:pt idx="100">
                  <c:v>200001</c:v>
                </c:pt>
                <c:pt idx="101">
                  <c:v>200002</c:v>
                </c:pt>
                <c:pt idx="102">
                  <c:v>200003</c:v>
                </c:pt>
                <c:pt idx="103">
                  <c:v>200004</c:v>
                </c:pt>
                <c:pt idx="104">
                  <c:v>200005</c:v>
                </c:pt>
                <c:pt idx="105">
                  <c:v>200006</c:v>
                </c:pt>
                <c:pt idx="106">
                  <c:v>200007</c:v>
                </c:pt>
                <c:pt idx="107">
                  <c:v>200008</c:v>
                </c:pt>
                <c:pt idx="108">
                  <c:v>200009</c:v>
                </c:pt>
                <c:pt idx="109">
                  <c:v>200010</c:v>
                </c:pt>
                <c:pt idx="110">
                  <c:v>200011</c:v>
                </c:pt>
                <c:pt idx="111">
                  <c:v>200012</c:v>
                </c:pt>
                <c:pt idx="112">
                  <c:v>200101</c:v>
                </c:pt>
                <c:pt idx="113">
                  <c:v>200102</c:v>
                </c:pt>
                <c:pt idx="114">
                  <c:v>200103</c:v>
                </c:pt>
                <c:pt idx="115">
                  <c:v>200104</c:v>
                </c:pt>
                <c:pt idx="116">
                  <c:v>200105</c:v>
                </c:pt>
                <c:pt idx="117">
                  <c:v>200106</c:v>
                </c:pt>
                <c:pt idx="118">
                  <c:v>200107</c:v>
                </c:pt>
                <c:pt idx="119">
                  <c:v>200108</c:v>
                </c:pt>
                <c:pt idx="120">
                  <c:v>200109</c:v>
                </c:pt>
                <c:pt idx="121">
                  <c:v>200110</c:v>
                </c:pt>
                <c:pt idx="122">
                  <c:v>200111</c:v>
                </c:pt>
                <c:pt idx="123">
                  <c:v>200112</c:v>
                </c:pt>
                <c:pt idx="124">
                  <c:v>200201</c:v>
                </c:pt>
                <c:pt idx="125">
                  <c:v>200202</c:v>
                </c:pt>
                <c:pt idx="126">
                  <c:v>200203</c:v>
                </c:pt>
                <c:pt idx="127">
                  <c:v>200204</c:v>
                </c:pt>
                <c:pt idx="128">
                  <c:v>200205</c:v>
                </c:pt>
                <c:pt idx="129">
                  <c:v>200206</c:v>
                </c:pt>
                <c:pt idx="130">
                  <c:v>200207</c:v>
                </c:pt>
                <c:pt idx="131">
                  <c:v>200208</c:v>
                </c:pt>
                <c:pt idx="132">
                  <c:v>200209</c:v>
                </c:pt>
                <c:pt idx="133">
                  <c:v>200210</c:v>
                </c:pt>
                <c:pt idx="134">
                  <c:v>200211</c:v>
                </c:pt>
                <c:pt idx="135">
                  <c:v>200212</c:v>
                </c:pt>
                <c:pt idx="136">
                  <c:v>200301</c:v>
                </c:pt>
                <c:pt idx="137">
                  <c:v>200302</c:v>
                </c:pt>
                <c:pt idx="138">
                  <c:v>200303</c:v>
                </c:pt>
                <c:pt idx="139">
                  <c:v>200304</c:v>
                </c:pt>
                <c:pt idx="140">
                  <c:v>200305</c:v>
                </c:pt>
                <c:pt idx="141">
                  <c:v>200306</c:v>
                </c:pt>
                <c:pt idx="142">
                  <c:v>200307</c:v>
                </c:pt>
                <c:pt idx="143">
                  <c:v>200308</c:v>
                </c:pt>
                <c:pt idx="144">
                  <c:v>200309</c:v>
                </c:pt>
                <c:pt idx="145">
                  <c:v>200310</c:v>
                </c:pt>
                <c:pt idx="146">
                  <c:v>200311</c:v>
                </c:pt>
                <c:pt idx="147">
                  <c:v>200312</c:v>
                </c:pt>
                <c:pt idx="148">
                  <c:v>200401</c:v>
                </c:pt>
                <c:pt idx="149">
                  <c:v>200402</c:v>
                </c:pt>
                <c:pt idx="150">
                  <c:v>200403</c:v>
                </c:pt>
                <c:pt idx="151">
                  <c:v>200404</c:v>
                </c:pt>
                <c:pt idx="152">
                  <c:v>200405</c:v>
                </c:pt>
                <c:pt idx="153">
                  <c:v>200406</c:v>
                </c:pt>
                <c:pt idx="154">
                  <c:v>200407</c:v>
                </c:pt>
                <c:pt idx="155">
                  <c:v>200408</c:v>
                </c:pt>
                <c:pt idx="156">
                  <c:v>200409</c:v>
                </c:pt>
                <c:pt idx="157">
                  <c:v>200410</c:v>
                </c:pt>
                <c:pt idx="158">
                  <c:v>200411</c:v>
                </c:pt>
                <c:pt idx="159">
                  <c:v>200412</c:v>
                </c:pt>
                <c:pt idx="160">
                  <c:v>200501</c:v>
                </c:pt>
                <c:pt idx="161">
                  <c:v>200502</c:v>
                </c:pt>
                <c:pt idx="162">
                  <c:v>200503</c:v>
                </c:pt>
                <c:pt idx="163">
                  <c:v>200504</c:v>
                </c:pt>
                <c:pt idx="164">
                  <c:v>200505</c:v>
                </c:pt>
                <c:pt idx="165">
                  <c:v>200506</c:v>
                </c:pt>
                <c:pt idx="166">
                  <c:v>200507</c:v>
                </c:pt>
                <c:pt idx="167">
                  <c:v>200508</c:v>
                </c:pt>
                <c:pt idx="168">
                  <c:v>200509</c:v>
                </c:pt>
                <c:pt idx="169">
                  <c:v>200510</c:v>
                </c:pt>
                <c:pt idx="170">
                  <c:v>200511</c:v>
                </c:pt>
                <c:pt idx="171">
                  <c:v>200512</c:v>
                </c:pt>
                <c:pt idx="172">
                  <c:v>200601</c:v>
                </c:pt>
                <c:pt idx="173">
                  <c:v>200602</c:v>
                </c:pt>
                <c:pt idx="174">
                  <c:v>200603</c:v>
                </c:pt>
                <c:pt idx="175">
                  <c:v>200604</c:v>
                </c:pt>
                <c:pt idx="176">
                  <c:v>200605</c:v>
                </c:pt>
                <c:pt idx="177">
                  <c:v>200606</c:v>
                </c:pt>
                <c:pt idx="178">
                  <c:v>200607</c:v>
                </c:pt>
                <c:pt idx="179">
                  <c:v>200608</c:v>
                </c:pt>
                <c:pt idx="180">
                  <c:v>200609</c:v>
                </c:pt>
                <c:pt idx="181">
                  <c:v>200610</c:v>
                </c:pt>
                <c:pt idx="182">
                  <c:v>200611</c:v>
                </c:pt>
                <c:pt idx="183">
                  <c:v>200612</c:v>
                </c:pt>
                <c:pt idx="184">
                  <c:v>200701</c:v>
                </c:pt>
                <c:pt idx="185">
                  <c:v>200702</c:v>
                </c:pt>
                <c:pt idx="186">
                  <c:v>200703</c:v>
                </c:pt>
                <c:pt idx="187">
                  <c:v>200704</c:v>
                </c:pt>
                <c:pt idx="188">
                  <c:v>200705</c:v>
                </c:pt>
                <c:pt idx="189">
                  <c:v>200706</c:v>
                </c:pt>
                <c:pt idx="190">
                  <c:v>200707</c:v>
                </c:pt>
                <c:pt idx="191">
                  <c:v>200708</c:v>
                </c:pt>
                <c:pt idx="192">
                  <c:v>200709</c:v>
                </c:pt>
                <c:pt idx="193">
                  <c:v>200710</c:v>
                </c:pt>
                <c:pt idx="194">
                  <c:v>200711</c:v>
                </c:pt>
                <c:pt idx="195">
                  <c:v>200712</c:v>
                </c:pt>
                <c:pt idx="196">
                  <c:v>200801</c:v>
                </c:pt>
                <c:pt idx="197">
                  <c:v>200802</c:v>
                </c:pt>
                <c:pt idx="198">
                  <c:v>200803</c:v>
                </c:pt>
                <c:pt idx="199">
                  <c:v>200804</c:v>
                </c:pt>
                <c:pt idx="200">
                  <c:v>200805</c:v>
                </c:pt>
                <c:pt idx="201">
                  <c:v>200806</c:v>
                </c:pt>
                <c:pt idx="202">
                  <c:v>200807</c:v>
                </c:pt>
                <c:pt idx="203">
                  <c:v>200808</c:v>
                </c:pt>
                <c:pt idx="204">
                  <c:v>200809</c:v>
                </c:pt>
                <c:pt idx="205">
                  <c:v>200810</c:v>
                </c:pt>
                <c:pt idx="206">
                  <c:v>200811</c:v>
                </c:pt>
                <c:pt idx="207">
                  <c:v>200812</c:v>
                </c:pt>
                <c:pt idx="208">
                  <c:v>200901</c:v>
                </c:pt>
                <c:pt idx="209">
                  <c:v>200902</c:v>
                </c:pt>
                <c:pt idx="210">
                  <c:v>200903</c:v>
                </c:pt>
                <c:pt idx="211">
                  <c:v>200904</c:v>
                </c:pt>
                <c:pt idx="212">
                  <c:v>200905</c:v>
                </c:pt>
                <c:pt idx="213">
                  <c:v>200906</c:v>
                </c:pt>
                <c:pt idx="214">
                  <c:v>200907</c:v>
                </c:pt>
                <c:pt idx="215">
                  <c:v>200908</c:v>
                </c:pt>
              </c:numCache>
            </c:numRef>
          </c:cat>
          <c:val>
            <c:numRef>
              <c:f>Monthly!$U$6:$U$221</c:f>
              <c:numCache>
                <c:formatCode>General</c:formatCode>
                <c:ptCount val="216"/>
                <c:pt idx="0">
                  <c:v>2.1459999999999999</c:v>
                </c:pt>
                <c:pt idx="1">
                  <c:v>1.976</c:v>
                </c:pt>
                <c:pt idx="2">
                  <c:v>0.35599999999999998</c:v>
                </c:pt>
                <c:pt idx="3">
                  <c:v>0.52500000000000002</c:v>
                </c:pt>
                <c:pt idx="4">
                  <c:v>0.46700000000000003</c:v>
                </c:pt>
                <c:pt idx="5">
                  <c:v>1.294</c:v>
                </c:pt>
                <c:pt idx="6">
                  <c:v>1.2929999999999999</c:v>
                </c:pt>
                <c:pt idx="7">
                  <c:v>1.1970000000000001</c:v>
                </c:pt>
                <c:pt idx="8">
                  <c:v>2.2999999999999998</c:v>
                </c:pt>
                <c:pt idx="9">
                  <c:v>3.0859999999999999</c:v>
                </c:pt>
                <c:pt idx="10">
                  <c:v>2.2679999999999998</c:v>
                </c:pt>
                <c:pt idx="11">
                  <c:v>2.86</c:v>
                </c:pt>
                <c:pt idx="12">
                  <c:v>2.0209999999999999</c:v>
                </c:pt>
                <c:pt idx="13">
                  <c:v>2.1960000000000002</c:v>
                </c:pt>
                <c:pt idx="14">
                  <c:v>0.48199999999999998</c:v>
                </c:pt>
                <c:pt idx="15">
                  <c:v>0.45</c:v>
                </c:pt>
                <c:pt idx="16">
                  <c:v>0.81899999999999995</c:v>
                </c:pt>
                <c:pt idx="17">
                  <c:v>0.70699999999999996</c:v>
                </c:pt>
                <c:pt idx="18">
                  <c:v>0.66600000000000004</c:v>
                </c:pt>
                <c:pt idx="19">
                  <c:v>0.72199999999999998</c:v>
                </c:pt>
                <c:pt idx="20">
                  <c:v>2.855</c:v>
                </c:pt>
                <c:pt idx="21">
                  <c:v>1.9750000000000001</c:v>
                </c:pt>
                <c:pt idx="22">
                  <c:v>1.39</c:v>
                </c:pt>
                <c:pt idx="23">
                  <c:v>1.819</c:v>
                </c:pt>
                <c:pt idx="24">
                  <c:v>2.5329999999999999</c:v>
                </c:pt>
                <c:pt idx="25">
                  <c:v>1.5429999999999999</c:v>
                </c:pt>
                <c:pt idx="26">
                  <c:v>0.66600000000000004</c:v>
                </c:pt>
                <c:pt idx="27">
                  <c:v>0.85599999999999998</c:v>
                </c:pt>
                <c:pt idx="28">
                  <c:v>0.53300000000000003</c:v>
                </c:pt>
                <c:pt idx="29">
                  <c:v>0.501</c:v>
                </c:pt>
                <c:pt idx="30">
                  <c:v>1.5549999999999999</c:v>
                </c:pt>
                <c:pt idx="31">
                  <c:v>1.212</c:v>
                </c:pt>
                <c:pt idx="32">
                  <c:v>2.2360000000000002</c:v>
                </c:pt>
                <c:pt idx="33">
                  <c:v>2.5</c:v>
                </c:pt>
                <c:pt idx="34">
                  <c:v>3.8050000000000002</c:v>
                </c:pt>
                <c:pt idx="35">
                  <c:v>3.04</c:v>
                </c:pt>
                <c:pt idx="36">
                  <c:v>2.5419999999999998</c:v>
                </c:pt>
                <c:pt idx="37">
                  <c:v>1.145</c:v>
                </c:pt>
                <c:pt idx="38">
                  <c:v>0.30499999999999999</c:v>
                </c:pt>
                <c:pt idx="39">
                  <c:v>0.46400000000000002</c:v>
                </c:pt>
                <c:pt idx="40">
                  <c:v>0.88300000000000001</c:v>
                </c:pt>
                <c:pt idx="41">
                  <c:v>0.76600000000000001</c:v>
                </c:pt>
                <c:pt idx="42">
                  <c:v>1.204</c:v>
                </c:pt>
                <c:pt idx="43">
                  <c:v>1.25</c:v>
                </c:pt>
                <c:pt idx="44">
                  <c:v>2.5150000000000001</c:v>
                </c:pt>
                <c:pt idx="45">
                  <c:v>2.0510000000000002</c:v>
                </c:pt>
                <c:pt idx="46">
                  <c:v>2.4359999999999999</c:v>
                </c:pt>
                <c:pt idx="47">
                  <c:v>2.3650000000000002</c:v>
                </c:pt>
                <c:pt idx="48">
                  <c:v>2.78</c:v>
                </c:pt>
                <c:pt idx="49">
                  <c:v>0.99299999999999999</c:v>
                </c:pt>
                <c:pt idx="50">
                  <c:v>0.999</c:v>
                </c:pt>
                <c:pt idx="51">
                  <c:v>0.74299999999999999</c:v>
                </c:pt>
                <c:pt idx="52">
                  <c:v>0.69699999999999995</c:v>
                </c:pt>
                <c:pt idx="53">
                  <c:v>1.3</c:v>
                </c:pt>
                <c:pt idx="54">
                  <c:v>1.0189999999999999</c:v>
                </c:pt>
                <c:pt idx="55">
                  <c:v>1.248</c:v>
                </c:pt>
                <c:pt idx="56">
                  <c:v>1.321</c:v>
                </c:pt>
                <c:pt idx="57">
                  <c:v>1.7889999999999999</c:v>
                </c:pt>
                <c:pt idx="58">
                  <c:v>2.895</c:v>
                </c:pt>
                <c:pt idx="59">
                  <c:v>3.585</c:v>
                </c:pt>
                <c:pt idx="60">
                  <c:v>2.6059999999999999</c:v>
                </c:pt>
                <c:pt idx="61">
                  <c:v>1.4179999999999999</c:v>
                </c:pt>
                <c:pt idx="62">
                  <c:v>0.89300000000000002</c:v>
                </c:pt>
                <c:pt idx="63">
                  <c:v>0.27</c:v>
                </c:pt>
                <c:pt idx="64">
                  <c:v>0.34399999999999997</c:v>
                </c:pt>
                <c:pt idx="65">
                  <c:v>0.63200000000000001</c:v>
                </c:pt>
                <c:pt idx="66">
                  <c:v>0.74099999999999999</c:v>
                </c:pt>
                <c:pt idx="67">
                  <c:v>0.88200000000000001</c:v>
                </c:pt>
                <c:pt idx="68">
                  <c:v>2.0289999999999999</c:v>
                </c:pt>
                <c:pt idx="69">
                  <c:v>2.032</c:v>
                </c:pt>
                <c:pt idx="70">
                  <c:v>2.2639999999999998</c:v>
                </c:pt>
                <c:pt idx="71">
                  <c:v>3.0640000000000001</c:v>
                </c:pt>
                <c:pt idx="72">
                  <c:v>2.3330000000000002</c:v>
                </c:pt>
                <c:pt idx="73">
                  <c:v>1.226</c:v>
                </c:pt>
                <c:pt idx="74">
                  <c:v>1.1739999999999999</c:v>
                </c:pt>
                <c:pt idx="75">
                  <c:v>0.60799999999999998</c:v>
                </c:pt>
                <c:pt idx="76">
                  <c:v>0.39300000000000002</c:v>
                </c:pt>
                <c:pt idx="77">
                  <c:v>0.46100000000000002</c:v>
                </c:pt>
                <c:pt idx="78">
                  <c:v>0.70099999999999996</c:v>
                </c:pt>
                <c:pt idx="79">
                  <c:v>2.0209999999999999</c:v>
                </c:pt>
                <c:pt idx="80">
                  <c:v>2.1909999999999998</c:v>
                </c:pt>
                <c:pt idx="81">
                  <c:v>2.1019999999999999</c:v>
                </c:pt>
                <c:pt idx="82">
                  <c:v>3.1389999999999998</c:v>
                </c:pt>
                <c:pt idx="83">
                  <c:v>3.6520000000000001</c:v>
                </c:pt>
                <c:pt idx="84">
                  <c:v>3.2229999999999999</c:v>
                </c:pt>
                <c:pt idx="85">
                  <c:v>2.0339999999999998</c:v>
                </c:pt>
                <c:pt idx="86">
                  <c:v>0.438</c:v>
                </c:pt>
                <c:pt idx="87">
                  <c:v>0.154</c:v>
                </c:pt>
                <c:pt idx="88">
                  <c:v>0.307</c:v>
                </c:pt>
                <c:pt idx="89">
                  <c:v>0.42799999999999999</c:v>
                </c:pt>
                <c:pt idx="90">
                  <c:v>1.25</c:v>
                </c:pt>
                <c:pt idx="91">
                  <c:v>1.6779999999999999</c:v>
                </c:pt>
                <c:pt idx="92">
                  <c:v>2.1859999999999999</c:v>
                </c:pt>
                <c:pt idx="93">
                  <c:v>2.2349999999999999</c:v>
                </c:pt>
                <c:pt idx="94">
                  <c:v>2.87</c:v>
                </c:pt>
                <c:pt idx="95">
                  <c:v>2.7519999999999998</c:v>
                </c:pt>
                <c:pt idx="96">
                  <c:v>2.29</c:v>
                </c:pt>
                <c:pt idx="97">
                  <c:v>1.456</c:v>
                </c:pt>
                <c:pt idx="98">
                  <c:v>0.92500000000000004</c:v>
                </c:pt>
                <c:pt idx="99">
                  <c:v>1.65</c:v>
                </c:pt>
                <c:pt idx="100">
                  <c:v>0.59299999999999997</c:v>
                </c:pt>
                <c:pt idx="101">
                  <c:v>0.64100000000000001</c:v>
                </c:pt>
                <c:pt idx="102">
                  <c:v>0.84699999999999998</c:v>
                </c:pt>
                <c:pt idx="103">
                  <c:v>1.4419999999999999</c:v>
                </c:pt>
                <c:pt idx="104">
                  <c:v>1.4470000000000001</c:v>
                </c:pt>
                <c:pt idx="105">
                  <c:v>2.3479999999999999</c:v>
                </c:pt>
                <c:pt idx="106">
                  <c:v>2.7130000000000001</c:v>
                </c:pt>
                <c:pt idx="107">
                  <c:v>2.5840000000000001</c:v>
                </c:pt>
                <c:pt idx="108">
                  <c:v>2.4169999999999998</c:v>
                </c:pt>
                <c:pt idx="109">
                  <c:v>1.655</c:v>
                </c:pt>
                <c:pt idx="110">
                  <c:v>0.76</c:v>
                </c:pt>
                <c:pt idx="111">
                  <c:v>0.51300000000000001</c:v>
                </c:pt>
                <c:pt idx="112">
                  <c:v>0.62</c:v>
                </c:pt>
                <c:pt idx="113">
                  <c:v>0.57999999999999996</c:v>
                </c:pt>
                <c:pt idx="114">
                  <c:v>1.1679999999999999</c:v>
                </c:pt>
                <c:pt idx="115">
                  <c:v>1.3460000000000001</c:v>
                </c:pt>
                <c:pt idx="116">
                  <c:v>2.4449999999999998</c:v>
                </c:pt>
                <c:pt idx="117">
                  <c:v>1.8089999999999999</c:v>
                </c:pt>
                <c:pt idx="118">
                  <c:v>3.1389999999999998</c:v>
                </c:pt>
                <c:pt idx="119">
                  <c:v>3.0939999999999999</c:v>
                </c:pt>
                <c:pt idx="120">
                  <c:v>2.673</c:v>
                </c:pt>
                <c:pt idx="121">
                  <c:v>1.3260000000000001</c:v>
                </c:pt>
                <c:pt idx="122">
                  <c:v>0.80800000000000005</c:v>
                </c:pt>
                <c:pt idx="123">
                  <c:v>0.61599999999999999</c:v>
                </c:pt>
                <c:pt idx="124">
                  <c:v>0.29699999999999999</c:v>
                </c:pt>
                <c:pt idx="125">
                  <c:v>0.54200000000000004</c:v>
                </c:pt>
                <c:pt idx="126">
                  <c:v>0.79600000000000004</c:v>
                </c:pt>
                <c:pt idx="127">
                  <c:v>1.25</c:v>
                </c:pt>
                <c:pt idx="128">
                  <c:v>1.2829999999999999</c:v>
                </c:pt>
                <c:pt idx="129">
                  <c:v>2.9129999999999998</c:v>
                </c:pt>
                <c:pt idx="130">
                  <c:v>3.3290000000000002</c:v>
                </c:pt>
                <c:pt idx="131">
                  <c:v>2.746</c:v>
                </c:pt>
                <c:pt idx="132">
                  <c:v>2.4790000000000001</c:v>
                </c:pt>
                <c:pt idx="133">
                  <c:v>1.712</c:v>
                </c:pt>
                <c:pt idx="134">
                  <c:v>1.0389999999999999</c:v>
                </c:pt>
                <c:pt idx="135">
                  <c:v>0.51600000000000001</c:v>
                </c:pt>
                <c:pt idx="136">
                  <c:v>0.85399999999999998</c:v>
                </c:pt>
                <c:pt idx="137">
                  <c:v>0.80800000000000005</c:v>
                </c:pt>
                <c:pt idx="138">
                  <c:v>0.627</c:v>
                </c:pt>
                <c:pt idx="139">
                  <c:v>1.0960000000000001</c:v>
                </c:pt>
                <c:pt idx="140">
                  <c:v>1.78</c:v>
                </c:pt>
                <c:pt idx="141">
                  <c:v>2.4929999999999999</c:v>
                </c:pt>
                <c:pt idx="142">
                  <c:v>3.7469999999999999</c:v>
                </c:pt>
                <c:pt idx="143">
                  <c:v>4.0529999999999999</c:v>
                </c:pt>
                <c:pt idx="144">
                  <c:v>3.3490000000000002</c:v>
                </c:pt>
                <c:pt idx="145">
                  <c:v>2.4409999999999998</c:v>
                </c:pt>
                <c:pt idx="146">
                  <c:v>0.56200000000000006</c:v>
                </c:pt>
                <c:pt idx="147">
                  <c:v>0.46500000000000002</c:v>
                </c:pt>
                <c:pt idx="148">
                  <c:v>0.4</c:v>
                </c:pt>
                <c:pt idx="149">
                  <c:v>0.61399999999999999</c:v>
                </c:pt>
                <c:pt idx="150">
                  <c:v>1.0900000000000001</c:v>
                </c:pt>
                <c:pt idx="151">
                  <c:v>1.629</c:v>
                </c:pt>
                <c:pt idx="152">
                  <c:v>1.538</c:v>
                </c:pt>
                <c:pt idx="153">
                  <c:v>2.9359999999999999</c:v>
                </c:pt>
                <c:pt idx="154">
                  <c:v>3.0760000000000001</c:v>
                </c:pt>
                <c:pt idx="155">
                  <c:v>3.1840000000000002</c:v>
                </c:pt>
                <c:pt idx="156">
                  <c:v>1.8280000000000001</c:v>
                </c:pt>
                <c:pt idx="157">
                  <c:v>1.6479999999999999</c:v>
                </c:pt>
                <c:pt idx="158">
                  <c:v>0.70199999999999996</c:v>
                </c:pt>
                <c:pt idx="159">
                  <c:v>0.61099999999999999</c:v>
                </c:pt>
                <c:pt idx="160">
                  <c:v>0.70499999999999996</c:v>
                </c:pt>
                <c:pt idx="161">
                  <c:v>1.1739999999999999</c:v>
                </c:pt>
                <c:pt idx="162">
                  <c:v>1.1419999999999999</c:v>
                </c:pt>
                <c:pt idx="163">
                  <c:v>1.6990000000000001</c:v>
                </c:pt>
                <c:pt idx="164">
                  <c:v>2.3929999999999998</c:v>
                </c:pt>
                <c:pt idx="165">
                  <c:v>2.6</c:v>
                </c:pt>
                <c:pt idx="166">
                  <c:v>2.718</c:v>
                </c:pt>
                <c:pt idx="167">
                  <c:v>2.8940000000000001</c:v>
                </c:pt>
                <c:pt idx="168">
                  <c:v>1.8240000000000001</c:v>
                </c:pt>
                <c:pt idx="169">
                  <c:v>0.79600000000000004</c:v>
                </c:pt>
                <c:pt idx="170">
                  <c:v>1.52</c:v>
                </c:pt>
                <c:pt idx="171">
                  <c:v>1.228</c:v>
                </c:pt>
                <c:pt idx="172">
                  <c:v>0.28999999999999998</c:v>
                </c:pt>
                <c:pt idx="173">
                  <c:v>0.69399999999999995</c:v>
                </c:pt>
                <c:pt idx="174">
                  <c:v>0.95</c:v>
                </c:pt>
                <c:pt idx="175">
                  <c:v>1.53</c:v>
                </c:pt>
                <c:pt idx="176">
                  <c:v>2.508</c:v>
                </c:pt>
                <c:pt idx="177">
                  <c:v>3.125</c:v>
                </c:pt>
                <c:pt idx="178">
                  <c:v>3.3380000000000001</c:v>
                </c:pt>
                <c:pt idx="179">
                  <c:v>3.42</c:v>
                </c:pt>
                <c:pt idx="180">
                  <c:v>3.2149999999999999</c:v>
                </c:pt>
                <c:pt idx="181">
                  <c:v>1.3859999999999999</c:v>
                </c:pt>
                <c:pt idx="182">
                  <c:v>0.28299999999999997</c:v>
                </c:pt>
                <c:pt idx="183">
                  <c:v>0.443</c:v>
                </c:pt>
                <c:pt idx="184">
                  <c:v>0.78700000000000003</c:v>
                </c:pt>
                <c:pt idx="185">
                  <c:v>0.92700000000000005</c:v>
                </c:pt>
                <c:pt idx="186">
                  <c:v>0.94499999999999995</c:v>
                </c:pt>
                <c:pt idx="187">
                  <c:v>1.292</c:v>
                </c:pt>
                <c:pt idx="188">
                  <c:v>2.4169999999999998</c:v>
                </c:pt>
                <c:pt idx="189">
                  <c:v>2.9729999999999999</c:v>
                </c:pt>
                <c:pt idx="190">
                  <c:v>3.2549999999999999</c:v>
                </c:pt>
                <c:pt idx="191">
                  <c:v>3.1309999999999998</c:v>
                </c:pt>
                <c:pt idx="192">
                  <c:v>2.6440000000000001</c:v>
                </c:pt>
                <c:pt idx="193">
                  <c:v>0.92100000000000004</c:v>
                </c:pt>
                <c:pt idx="194">
                  <c:v>0.73</c:v>
                </c:pt>
                <c:pt idx="195">
                  <c:v>0.30099999999999999</c:v>
                </c:pt>
                <c:pt idx="196">
                  <c:v>0.39</c:v>
                </c:pt>
                <c:pt idx="197">
                  <c:v>0.94599999999999995</c:v>
                </c:pt>
                <c:pt idx="198">
                  <c:v>0.875</c:v>
                </c:pt>
                <c:pt idx="199">
                  <c:v>1.121</c:v>
                </c:pt>
                <c:pt idx="200">
                  <c:v>2.5139999999999998</c:v>
                </c:pt>
                <c:pt idx="201">
                  <c:v>3.2989999999999999</c:v>
                </c:pt>
                <c:pt idx="202">
                  <c:v>2.931</c:v>
                </c:pt>
                <c:pt idx="203">
                  <c:v>3.6110000000000002</c:v>
                </c:pt>
                <c:pt idx="204">
                  <c:v>3.1629999999999998</c:v>
                </c:pt>
                <c:pt idx="205">
                  <c:v>2.383</c:v>
                </c:pt>
                <c:pt idx="206">
                  <c:v>1.1160000000000001</c:v>
                </c:pt>
                <c:pt idx="207">
                  <c:v>0.73899999999999999</c:v>
                </c:pt>
                <c:pt idx="208">
                  <c:v>1.552</c:v>
                </c:pt>
                <c:pt idx="209">
                  <c:v>0.83299999999999996</c:v>
                </c:pt>
                <c:pt idx="210">
                  <c:v>0.59199999999999997</c:v>
                </c:pt>
                <c:pt idx="211">
                  <c:v>1.4410000000000001</c:v>
                </c:pt>
                <c:pt idx="212">
                  <c:v>2.2309999999999999</c:v>
                </c:pt>
                <c:pt idx="213">
                  <c:v>2.544</c:v>
                </c:pt>
                <c:pt idx="214">
                  <c:v>2.8530000000000002</c:v>
                </c:pt>
                <c:pt idx="215">
                  <c:v>3.4590000000000001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0256512"/>
        <c:axId val="50258304"/>
      </c:lineChart>
      <c:catAx>
        <c:axId val="50256512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50258304"/>
        <c:crosses val="autoZero"/>
        <c:auto val="1"/>
        <c:lblAlgn val="ctr"/>
        <c:lblOffset val="100"/>
        <c:tickMarkSkip val="7"/>
        <c:noMultiLvlLbl val="0"/>
      </c:catAx>
      <c:valAx>
        <c:axId val="50258304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 sz="1400"/>
                </a:pPr>
                <a:r>
                  <a:rPr lang="en-CA" sz="1400"/>
                  <a:t>Pressure (kPa)</a:t>
                </a:r>
              </a:p>
            </c:rich>
          </c:tx>
          <c:overlay val="0"/>
        </c:title>
        <c:numFmt formatCode="General" sourceLinked="1"/>
        <c:majorTickMark val="in"/>
        <c:minorTickMark val="none"/>
        <c:tickLblPos val="nextTo"/>
        <c:txPr>
          <a:bodyPr/>
          <a:lstStyle/>
          <a:p>
            <a:pPr>
              <a:defRPr sz="1200"/>
            </a:pPr>
            <a:endParaRPr lang="en-US"/>
          </a:p>
        </c:txPr>
        <c:crossAx val="50256512"/>
        <c:crosses val="autoZero"/>
        <c:crossBetween val="between"/>
      </c:valAx>
      <c:spPr>
        <a:ln>
          <a:solidFill>
            <a:schemeClr val="tx1"/>
          </a:solidFill>
        </a:ln>
      </c:spPr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/>
              <a:t>Monthly </a:t>
            </a:r>
            <a:r>
              <a:rPr lang="en-CA" baseline="0"/>
              <a:t>temperature range</a:t>
            </a:r>
            <a:endParaRPr lang="en-CA"/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Trange</c:v>
          </c:tx>
          <c:marker>
            <c:symbol val="none"/>
          </c:marker>
          <c:cat>
            <c:numRef>
              <c:f>Monthly!$A$6:$A$221</c:f>
              <c:numCache>
                <c:formatCode>General</c:formatCode>
                <c:ptCount val="216"/>
                <c:pt idx="0">
                  <c:v>199109</c:v>
                </c:pt>
                <c:pt idx="1">
                  <c:v>199110</c:v>
                </c:pt>
                <c:pt idx="2">
                  <c:v>199111</c:v>
                </c:pt>
                <c:pt idx="3">
                  <c:v>199112</c:v>
                </c:pt>
                <c:pt idx="4">
                  <c:v>199201</c:v>
                </c:pt>
                <c:pt idx="5">
                  <c:v>199202</c:v>
                </c:pt>
                <c:pt idx="6">
                  <c:v>199203</c:v>
                </c:pt>
                <c:pt idx="7">
                  <c:v>199204</c:v>
                </c:pt>
                <c:pt idx="8">
                  <c:v>199205</c:v>
                </c:pt>
                <c:pt idx="9">
                  <c:v>199206</c:v>
                </c:pt>
                <c:pt idx="10">
                  <c:v>199207</c:v>
                </c:pt>
                <c:pt idx="11">
                  <c:v>199208</c:v>
                </c:pt>
                <c:pt idx="12">
                  <c:v>199209</c:v>
                </c:pt>
                <c:pt idx="13">
                  <c:v>199210</c:v>
                </c:pt>
                <c:pt idx="14">
                  <c:v>199211</c:v>
                </c:pt>
                <c:pt idx="15">
                  <c:v>199212</c:v>
                </c:pt>
                <c:pt idx="16">
                  <c:v>199301</c:v>
                </c:pt>
                <c:pt idx="17">
                  <c:v>199302</c:v>
                </c:pt>
                <c:pt idx="18">
                  <c:v>199303</c:v>
                </c:pt>
                <c:pt idx="19">
                  <c:v>199304</c:v>
                </c:pt>
                <c:pt idx="20">
                  <c:v>199305</c:v>
                </c:pt>
                <c:pt idx="21">
                  <c:v>199306</c:v>
                </c:pt>
                <c:pt idx="22">
                  <c:v>199307</c:v>
                </c:pt>
                <c:pt idx="23">
                  <c:v>199308</c:v>
                </c:pt>
                <c:pt idx="24">
                  <c:v>199309</c:v>
                </c:pt>
                <c:pt idx="25">
                  <c:v>199310</c:v>
                </c:pt>
                <c:pt idx="26">
                  <c:v>199311</c:v>
                </c:pt>
                <c:pt idx="27">
                  <c:v>199312</c:v>
                </c:pt>
                <c:pt idx="28">
                  <c:v>199401</c:v>
                </c:pt>
                <c:pt idx="29">
                  <c:v>199402</c:v>
                </c:pt>
                <c:pt idx="30">
                  <c:v>199403</c:v>
                </c:pt>
                <c:pt idx="31">
                  <c:v>199404</c:v>
                </c:pt>
                <c:pt idx="32">
                  <c:v>199405</c:v>
                </c:pt>
                <c:pt idx="33">
                  <c:v>199406</c:v>
                </c:pt>
                <c:pt idx="34">
                  <c:v>199407</c:v>
                </c:pt>
                <c:pt idx="35">
                  <c:v>199408</c:v>
                </c:pt>
                <c:pt idx="36">
                  <c:v>199409</c:v>
                </c:pt>
                <c:pt idx="37">
                  <c:v>199410</c:v>
                </c:pt>
                <c:pt idx="38">
                  <c:v>199411</c:v>
                </c:pt>
                <c:pt idx="39">
                  <c:v>199412</c:v>
                </c:pt>
                <c:pt idx="40">
                  <c:v>199501</c:v>
                </c:pt>
                <c:pt idx="41">
                  <c:v>199502</c:v>
                </c:pt>
                <c:pt idx="42">
                  <c:v>199503</c:v>
                </c:pt>
                <c:pt idx="43">
                  <c:v>199504</c:v>
                </c:pt>
                <c:pt idx="44">
                  <c:v>199505</c:v>
                </c:pt>
                <c:pt idx="45">
                  <c:v>199506</c:v>
                </c:pt>
                <c:pt idx="46">
                  <c:v>199507</c:v>
                </c:pt>
                <c:pt idx="47">
                  <c:v>199508</c:v>
                </c:pt>
                <c:pt idx="48">
                  <c:v>199509</c:v>
                </c:pt>
                <c:pt idx="49">
                  <c:v>199510</c:v>
                </c:pt>
                <c:pt idx="50">
                  <c:v>199511</c:v>
                </c:pt>
                <c:pt idx="51">
                  <c:v>199512</c:v>
                </c:pt>
                <c:pt idx="52">
                  <c:v>199601</c:v>
                </c:pt>
                <c:pt idx="53">
                  <c:v>199602</c:v>
                </c:pt>
                <c:pt idx="54">
                  <c:v>199603</c:v>
                </c:pt>
                <c:pt idx="55">
                  <c:v>199604</c:v>
                </c:pt>
                <c:pt idx="56">
                  <c:v>199605</c:v>
                </c:pt>
                <c:pt idx="57">
                  <c:v>199606</c:v>
                </c:pt>
                <c:pt idx="58">
                  <c:v>199607</c:v>
                </c:pt>
                <c:pt idx="59">
                  <c:v>199608</c:v>
                </c:pt>
                <c:pt idx="60">
                  <c:v>199609</c:v>
                </c:pt>
                <c:pt idx="61">
                  <c:v>199610</c:v>
                </c:pt>
                <c:pt idx="62">
                  <c:v>199611</c:v>
                </c:pt>
                <c:pt idx="63">
                  <c:v>199612</c:v>
                </c:pt>
                <c:pt idx="64">
                  <c:v>199701</c:v>
                </c:pt>
                <c:pt idx="65">
                  <c:v>199702</c:v>
                </c:pt>
                <c:pt idx="66">
                  <c:v>199703</c:v>
                </c:pt>
                <c:pt idx="67">
                  <c:v>199704</c:v>
                </c:pt>
                <c:pt idx="68">
                  <c:v>199705</c:v>
                </c:pt>
                <c:pt idx="69">
                  <c:v>199706</c:v>
                </c:pt>
                <c:pt idx="70">
                  <c:v>199707</c:v>
                </c:pt>
                <c:pt idx="71">
                  <c:v>199708</c:v>
                </c:pt>
                <c:pt idx="72">
                  <c:v>199709</c:v>
                </c:pt>
                <c:pt idx="73">
                  <c:v>199710</c:v>
                </c:pt>
                <c:pt idx="74">
                  <c:v>199711</c:v>
                </c:pt>
                <c:pt idx="75">
                  <c:v>199712</c:v>
                </c:pt>
                <c:pt idx="76">
                  <c:v>199801</c:v>
                </c:pt>
                <c:pt idx="77">
                  <c:v>199802</c:v>
                </c:pt>
                <c:pt idx="78">
                  <c:v>199803</c:v>
                </c:pt>
                <c:pt idx="79">
                  <c:v>199804</c:v>
                </c:pt>
                <c:pt idx="80">
                  <c:v>199805</c:v>
                </c:pt>
                <c:pt idx="81">
                  <c:v>199806</c:v>
                </c:pt>
                <c:pt idx="82">
                  <c:v>199807</c:v>
                </c:pt>
                <c:pt idx="83">
                  <c:v>199808</c:v>
                </c:pt>
                <c:pt idx="84">
                  <c:v>199809</c:v>
                </c:pt>
                <c:pt idx="85">
                  <c:v>199810</c:v>
                </c:pt>
                <c:pt idx="86">
                  <c:v>199811</c:v>
                </c:pt>
                <c:pt idx="87">
                  <c:v>199812</c:v>
                </c:pt>
                <c:pt idx="88">
                  <c:v>199901</c:v>
                </c:pt>
                <c:pt idx="89">
                  <c:v>199902</c:v>
                </c:pt>
                <c:pt idx="90">
                  <c:v>199903</c:v>
                </c:pt>
                <c:pt idx="91">
                  <c:v>199904</c:v>
                </c:pt>
                <c:pt idx="92">
                  <c:v>199905</c:v>
                </c:pt>
                <c:pt idx="93">
                  <c:v>199906</c:v>
                </c:pt>
                <c:pt idx="94">
                  <c:v>199907</c:v>
                </c:pt>
                <c:pt idx="95">
                  <c:v>199908</c:v>
                </c:pt>
                <c:pt idx="96">
                  <c:v>199909</c:v>
                </c:pt>
                <c:pt idx="97">
                  <c:v>199910</c:v>
                </c:pt>
                <c:pt idx="98">
                  <c:v>199911</c:v>
                </c:pt>
                <c:pt idx="99">
                  <c:v>199912</c:v>
                </c:pt>
                <c:pt idx="100">
                  <c:v>200001</c:v>
                </c:pt>
                <c:pt idx="101">
                  <c:v>200002</c:v>
                </c:pt>
                <c:pt idx="102">
                  <c:v>200003</c:v>
                </c:pt>
                <c:pt idx="103">
                  <c:v>200004</c:v>
                </c:pt>
                <c:pt idx="104">
                  <c:v>200005</c:v>
                </c:pt>
                <c:pt idx="105">
                  <c:v>200006</c:v>
                </c:pt>
                <c:pt idx="106">
                  <c:v>200007</c:v>
                </c:pt>
                <c:pt idx="107">
                  <c:v>200008</c:v>
                </c:pt>
                <c:pt idx="108">
                  <c:v>200009</c:v>
                </c:pt>
                <c:pt idx="109">
                  <c:v>200010</c:v>
                </c:pt>
                <c:pt idx="110">
                  <c:v>200011</c:v>
                </c:pt>
                <c:pt idx="111">
                  <c:v>200012</c:v>
                </c:pt>
                <c:pt idx="112">
                  <c:v>200101</c:v>
                </c:pt>
                <c:pt idx="113">
                  <c:v>200102</c:v>
                </c:pt>
                <c:pt idx="114">
                  <c:v>200103</c:v>
                </c:pt>
                <c:pt idx="115">
                  <c:v>200104</c:v>
                </c:pt>
                <c:pt idx="116">
                  <c:v>200105</c:v>
                </c:pt>
                <c:pt idx="117">
                  <c:v>200106</c:v>
                </c:pt>
                <c:pt idx="118">
                  <c:v>200107</c:v>
                </c:pt>
                <c:pt idx="119">
                  <c:v>200108</c:v>
                </c:pt>
                <c:pt idx="120">
                  <c:v>200109</c:v>
                </c:pt>
                <c:pt idx="121">
                  <c:v>200110</c:v>
                </c:pt>
                <c:pt idx="122">
                  <c:v>200111</c:v>
                </c:pt>
                <c:pt idx="123">
                  <c:v>200112</c:v>
                </c:pt>
                <c:pt idx="124">
                  <c:v>200201</c:v>
                </c:pt>
                <c:pt idx="125">
                  <c:v>200202</c:v>
                </c:pt>
                <c:pt idx="126">
                  <c:v>200203</c:v>
                </c:pt>
                <c:pt idx="127">
                  <c:v>200204</c:v>
                </c:pt>
                <c:pt idx="128">
                  <c:v>200205</c:v>
                </c:pt>
                <c:pt idx="129">
                  <c:v>200206</c:v>
                </c:pt>
                <c:pt idx="130">
                  <c:v>200207</c:v>
                </c:pt>
                <c:pt idx="131">
                  <c:v>200208</c:v>
                </c:pt>
                <c:pt idx="132">
                  <c:v>200209</c:v>
                </c:pt>
                <c:pt idx="133">
                  <c:v>200210</c:v>
                </c:pt>
                <c:pt idx="134">
                  <c:v>200211</c:v>
                </c:pt>
                <c:pt idx="135">
                  <c:v>200212</c:v>
                </c:pt>
                <c:pt idx="136">
                  <c:v>200301</c:v>
                </c:pt>
                <c:pt idx="137">
                  <c:v>200302</c:v>
                </c:pt>
                <c:pt idx="138">
                  <c:v>200303</c:v>
                </c:pt>
                <c:pt idx="139">
                  <c:v>200304</c:v>
                </c:pt>
                <c:pt idx="140">
                  <c:v>200305</c:v>
                </c:pt>
                <c:pt idx="141">
                  <c:v>200306</c:v>
                </c:pt>
                <c:pt idx="142">
                  <c:v>200307</c:v>
                </c:pt>
                <c:pt idx="143">
                  <c:v>200308</c:v>
                </c:pt>
                <c:pt idx="144">
                  <c:v>200309</c:v>
                </c:pt>
                <c:pt idx="145">
                  <c:v>200310</c:v>
                </c:pt>
                <c:pt idx="146">
                  <c:v>200311</c:v>
                </c:pt>
                <c:pt idx="147">
                  <c:v>200312</c:v>
                </c:pt>
                <c:pt idx="148">
                  <c:v>200401</c:v>
                </c:pt>
                <c:pt idx="149">
                  <c:v>200402</c:v>
                </c:pt>
                <c:pt idx="150">
                  <c:v>200403</c:v>
                </c:pt>
                <c:pt idx="151">
                  <c:v>200404</c:v>
                </c:pt>
                <c:pt idx="152">
                  <c:v>200405</c:v>
                </c:pt>
                <c:pt idx="153">
                  <c:v>200406</c:v>
                </c:pt>
                <c:pt idx="154">
                  <c:v>200407</c:v>
                </c:pt>
                <c:pt idx="155">
                  <c:v>200408</c:v>
                </c:pt>
                <c:pt idx="156">
                  <c:v>200409</c:v>
                </c:pt>
                <c:pt idx="157">
                  <c:v>200410</c:v>
                </c:pt>
                <c:pt idx="158">
                  <c:v>200411</c:v>
                </c:pt>
                <c:pt idx="159">
                  <c:v>200412</c:v>
                </c:pt>
                <c:pt idx="160">
                  <c:v>200501</c:v>
                </c:pt>
                <c:pt idx="161">
                  <c:v>200502</c:v>
                </c:pt>
                <c:pt idx="162">
                  <c:v>200503</c:v>
                </c:pt>
                <c:pt idx="163">
                  <c:v>200504</c:v>
                </c:pt>
                <c:pt idx="164">
                  <c:v>200505</c:v>
                </c:pt>
                <c:pt idx="165">
                  <c:v>200506</c:v>
                </c:pt>
                <c:pt idx="166">
                  <c:v>200507</c:v>
                </c:pt>
                <c:pt idx="167">
                  <c:v>200508</c:v>
                </c:pt>
                <c:pt idx="168">
                  <c:v>200509</c:v>
                </c:pt>
                <c:pt idx="169">
                  <c:v>200510</c:v>
                </c:pt>
                <c:pt idx="170">
                  <c:v>200511</c:v>
                </c:pt>
                <c:pt idx="171">
                  <c:v>200512</c:v>
                </c:pt>
                <c:pt idx="172">
                  <c:v>200601</c:v>
                </c:pt>
                <c:pt idx="173">
                  <c:v>200602</c:v>
                </c:pt>
                <c:pt idx="174">
                  <c:v>200603</c:v>
                </c:pt>
                <c:pt idx="175">
                  <c:v>200604</c:v>
                </c:pt>
                <c:pt idx="176">
                  <c:v>200605</c:v>
                </c:pt>
                <c:pt idx="177">
                  <c:v>200606</c:v>
                </c:pt>
                <c:pt idx="178">
                  <c:v>200607</c:v>
                </c:pt>
                <c:pt idx="179">
                  <c:v>200608</c:v>
                </c:pt>
                <c:pt idx="180">
                  <c:v>200609</c:v>
                </c:pt>
                <c:pt idx="181">
                  <c:v>200610</c:v>
                </c:pt>
                <c:pt idx="182">
                  <c:v>200611</c:v>
                </c:pt>
                <c:pt idx="183">
                  <c:v>200612</c:v>
                </c:pt>
                <c:pt idx="184">
                  <c:v>200701</c:v>
                </c:pt>
                <c:pt idx="185">
                  <c:v>200702</c:v>
                </c:pt>
                <c:pt idx="186">
                  <c:v>200703</c:v>
                </c:pt>
                <c:pt idx="187">
                  <c:v>200704</c:v>
                </c:pt>
                <c:pt idx="188">
                  <c:v>200705</c:v>
                </c:pt>
                <c:pt idx="189">
                  <c:v>200706</c:v>
                </c:pt>
                <c:pt idx="190">
                  <c:v>200707</c:v>
                </c:pt>
                <c:pt idx="191">
                  <c:v>200708</c:v>
                </c:pt>
                <c:pt idx="192">
                  <c:v>200709</c:v>
                </c:pt>
                <c:pt idx="193">
                  <c:v>200710</c:v>
                </c:pt>
                <c:pt idx="194">
                  <c:v>200711</c:v>
                </c:pt>
                <c:pt idx="195">
                  <c:v>200712</c:v>
                </c:pt>
                <c:pt idx="196">
                  <c:v>200801</c:v>
                </c:pt>
                <c:pt idx="197">
                  <c:v>200802</c:v>
                </c:pt>
                <c:pt idx="198">
                  <c:v>200803</c:v>
                </c:pt>
                <c:pt idx="199">
                  <c:v>200804</c:v>
                </c:pt>
                <c:pt idx="200">
                  <c:v>200805</c:v>
                </c:pt>
                <c:pt idx="201">
                  <c:v>200806</c:v>
                </c:pt>
                <c:pt idx="202">
                  <c:v>200807</c:v>
                </c:pt>
                <c:pt idx="203">
                  <c:v>200808</c:v>
                </c:pt>
                <c:pt idx="204">
                  <c:v>200809</c:v>
                </c:pt>
                <c:pt idx="205">
                  <c:v>200810</c:v>
                </c:pt>
                <c:pt idx="206">
                  <c:v>200811</c:v>
                </c:pt>
                <c:pt idx="207">
                  <c:v>200812</c:v>
                </c:pt>
                <c:pt idx="208">
                  <c:v>200901</c:v>
                </c:pt>
                <c:pt idx="209">
                  <c:v>200902</c:v>
                </c:pt>
                <c:pt idx="210">
                  <c:v>200903</c:v>
                </c:pt>
                <c:pt idx="211">
                  <c:v>200904</c:v>
                </c:pt>
                <c:pt idx="212">
                  <c:v>200905</c:v>
                </c:pt>
                <c:pt idx="213">
                  <c:v>200906</c:v>
                </c:pt>
                <c:pt idx="214">
                  <c:v>200907</c:v>
                </c:pt>
                <c:pt idx="215">
                  <c:v>200908</c:v>
                </c:pt>
              </c:numCache>
            </c:numRef>
          </c:cat>
          <c:val>
            <c:numRef>
              <c:f>Monthly!$X$6:$X$221</c:f>
              <c:numCache>
                <c:formatCode>General</c:formatCode>
                <c:ptCount val="216"/>
                <c:pt idx="0">
                  <c:v>12.9</c:v>
                </c:pt>
                <c:pt idx="1">
                  <c:v>11.3</c:v>
                </c:pt>
                <c:pt idx="2">
                  <c:v>6.2</c:v>
                </c:pt>
                <c:pt idx="3">
                  <c:v>6.1</c:v>
                </c:pt>
                <c:pt idx="4">
                  <c:v>6.6</c:v>
                </c:pt>
                <c:pt idx="5">
                  <c:v>8.9</c:v>
                </c:pt>
                <c:pt idx="6">
                  <c:v>11.8</c:v>
                </c:pt>
                <c:pt idx="7">
                  <c:v>10.1</c:v>
                </c:pt>
                <c:pt idx="8">
                  <c:v>12.4</c:v>
                </c:pt>
                <c:pt idx="9">
                  <c:v>13.4</c:v>
                </c:pt>
                <c:pt idx="10">
                  <c:v>10.6</c:v>
                </c:pt>
                <c:pt idx="11">
                  <c:v>13.299999999999999</c:v>
                </c:pt>
                <c:pt idx="12">
                  <c:v>11</c:v>
                </c:pt>
                <c:pt idx="13">
                  <c:v>9.1999999999999993</c:v>
                </c:pt>
                <c:pt idx="14">
                  <c:v>8.2000000000000011</c:v>
                </c:pt>
                <c:pt idx="15">
                  <c:v>8</c:v>
                </c:pt>
                <c:pt idx="16">
                  <c:v>8.2999999999999989</c:v>
                </c:pt>
                <c:pt idx="17">
                  <c:v>9.8000000000000007</c:v>
                </c:pt>
                <c:pt idx="18">
                  <c:v>10.9</c:v>
                </c:pt>
                <c:pt idx="19">
                  <c:v>9</c:v>
                </c:pt>
                <c:pt idx="20">
                  <c:v>12.399999999999999</c:v>
                </c:pt>
                <c:pt idx="21">
                  <c:v>11.200000000000001</c:v>
                </c:pt>
                <c:pt idx="22">
                  <c:v>10.8</c:v>
                </c:pt>
                <c:pt idx="23">
                  <c:v>12.100000000000001</c:v>
                </c:pt>
                <c:pt idx="24">
                  <c:v>12.8</c:v>
                </c:pt>
                <c:pt idx="25">
                  <c:v>10.4</c:v>
                </c:pt>
                <c:pt idx="26">
                  <c:v>8.9</c:v>
                </c:pt>
                <c:pt idx="27">
                  <c:v>7.6999999999999993</c:v>
                </c:pt>
                <c:pt idx="28">
                  <c:v>5.8000000000000007</c:v>
                </c:pt>
                <c:pt idx="29">
                  <c:v>8.8000000000000007</c:v>
                </c:pt>
                <c:pt idx="30">
                  <c:v>11.2</c:v>
                </c:pt>
                <c:pt idx="31">
                  <c:v>10</c:v>
                </c:pt>
                <c:pt idx="32">
                  <c:v>12</c:v>
                </c:pt>
                <c:pt idx="33">
                  <c:v>12.9</c:v>
                </c:pt>
                <c:pt idx="34">
                  <c:v>14</c:v>
                </c:pt>
                <c:pt idx="35">
                  <c:v>14.100000000000001</c:v>
                </c:pt>
                <c:pt idx="36">
                  <c:v>13.100000000000001</c:v>
                </c:pt>
                <c:pt idx="37">
                  <c:v>8.6999999999999993</c:v>
                </c:pt>
                <c:pt idx="38">
                  <c:v>6.4</c:v>
                </c:pt>
                <c:pt idx="39">
                  <c:v>7.1</c:v>
                </c:pt>
                <c:pt idx="40">
                  <c:v>8.9</c:v>
                </c:pt>
                <c:pt idx="41">
                  <c:v>9.2000000000000011</c:v>
                </c:pt>
                <c:pt idx="42">
                  <c:v>10.1</c:v>
                </c:pt>
                <c:pt idx="43">
                  <c:v>11.2</c:v>
                </c:pt>
                <c:pt idx="44">
                  <c:v>12.6</c:v>
                </c:pt>
                <c:pt idx="45">
                  <c:v>11.700000000000001</c:v>
                </c:pt>
                <c:pt idx="46">
                  <c:v>12.6</c:v>
                </c:pt>
                <c:pt idx="47">
                  <c:v>12.5</c:v>
                </c:pt>
                <c:pt idx="48">
                  <c:v>13.5</c:v>
                </c:pt>
                <c:pt idx="49">
                  <c:v>7.8999999999999995</c:v>
                </c:pt>
                <c:pt idx="50">
                  <c:v>7.3000000000000007</c:v>
                </c:pt>
                <c:pt idx="51">
                  <c:v>7.6000000000000005</c:v>
                </c:pt>
                <c:pt idx="52">
                  <c:v>8.6999999999999993</c:v>
                </c:pt>
                <c:pt idx="53">
                  <c:v>10.6</c:v>
                </c:pt>
                <c:pt idx="54">
                  <c:v>11.1</c:v>
                </c:pt>
                <c:pt idx="55">
                  <c:v>10.3</c:v>
                </c:pt>
                <c:pt idx="56">
                  <c:v>10.199999999999999</c:v>
                </c:pt>
                <c:pt idx="57">
                  <c:v>13.200000000000001</c:v>
                </c:pt>
                <c:pt idx="58">
                  <c:v>14.7</c:v>
                </c:pt>
                <c:pt idx="59">
                  <c:v>13.599999999999998</c:v>
                </c:pt>
                <c:pt idx="60">
                  <c:v>10.9</c:v>
                </c:pt>
                <c:pt idx="61">
                  <c:v>9.6</c:v>
                </c:pt>
                <c:pt idx="62">
                  <c:v>7.2</c:v>
                </c:pt>
                <c:pt idx="63">
                  <c:v>7.3</c:v>
                </c:pt>
                <c:pt idx="64">
                  <c:v>6.7000000000000011</c:v>
                </c:pt>
                <c:pt idx="65">
                  <c:v>9.6</c:v>
                </c:pt>
                <c:pt idx="66">
                  <c:v>8</c:v>
                </c:pt>
                <c:pt idx="67">
                  <c:v>11.2</c:v>
                </c:pt>
                <c:pt idx="68">
                  <c:v>10.8</c:v>
                </c:pt>
                <c:pt idx="69">
                  <c:v>11.7</c:v>
                </c:pt>
                <c:pt idx="70">
                  <c:v>13.2</c:v>
                </c:pt>
                <c:pt idx="71">
                  <c:v>12.899999999999999</c:v>
                </c:pt>
                <c:pt idx="72">
                  <c:v>11.7</c:v>
                </c:pt>
                <c:pt idx="73">
                  <c:v>7.4</c:v>
                </c:pt>
                <c:pt idx="74">
                  <c:v>7.6000000000000005</c:v>
                </c:pt>
                <c:pt idx="75">
                  <c:v>7.6999999999999993</c:v>
                </c:pt>
                <c:pt idx="76">
                  <c:v>7.8</c:v>
                </c:pt>
                <c:pt idx="77">
                  <c:v>7</c:v>
                </c:pt>
                <c:pt idx="78">
                  <c:v>9.1999999999999993</c:v>
                </c:pt>
                <c:pt idx="79">
                  <c:v>12.4</c:v>
                </c:pt>
                <c:pt idx="80">
                  <c:v>12.7</c:v>
                </c:pt>
                <c:pt idx="81">
                  <c:v>11.8</c:v>
                </c:pt>
                <c:pt idx="82">
                  <c:v>14.1</c:v>
                </c:pt>
                <c:pt idx="83">
                  <c:v>15.8</c:v>
                </c:pt>
                <c:pt idx="84">
                  <c:v>14.999999999999998</c:v>
                </c:pt>
                <c:pt idx="85">
                  <c:v>10.199999999999999</c:v>
                </c:pt>
                <c:pt idx="86">
                  <c:v>5.5</c:v>
                </c:pt>
                <c:pt idx="87">
                  <c:v>5.6</c:v>
                </c:pt>
                <c:pt idx="88">
                  <c:v>6.2</c:v>
                </c:pt>
                <c:pt idx="89">
                  <c:v>8.1999999999999993</c:v>
                </c:pt>
                <c:pt idx="90">
                  <c:v>10</c:v>
                </c:pt>
                <c:pt idx="91">
                  <c:v>13</c:v>
                </c:pt>
                <c:pt idx="92">
                  <c:v>12.7</c:v>
                </c:pt>
                <c:pt idx="93">
                  <c:v>12.2</c:v>
                </c:pt>
                <c:pt idx="94">
                  <c:v>14</c:v>
                </c:pt>
                <c:pt idx="95">
                  <c:v>12.8</c:v>
                </c:pt>
                <c:pt idx="96">
                  <c:v>12.6</c:v>
                </c:pt>
                <c:pt idx="97">
                  <c:v>9.8999999999999986</c:v>
                </c:pt>
                <c:pt idx="98">
                  <c:v>6.8</c:v>
                </c:pt>
                <c:pt idx="99">
                  <c:v>7.8</c:v>
                </c:pt>
                <c:pt idx="100">
                  <c:v>7.6000000000000005</c:v>
                </c:pt>
                <c:pt idx="101">
                  <c:v>8.1999999999999993</c:v>
                </c:pt>
                <c:pt idx="102">
                  <c:v>10.3</c:v>
                </c:pt>
                <c:pt idx="103">
                  <c:v>12.1</c:v>
                </c:pt>
                <c:pt idx="104">
                  <c:v>11.200000000000001</c:v>
                </c:pt>
                <c:pt idx="105">
                  <c:v>12.2</c:v>
                </c:pt>
                <c:pt idx="106">
                  <c:v>14.100000000000001</c:v>
                </c:pt>
                <c:pt idx="107">
                  <c:v>13.700000000000001</c:v>
                </c:pt>
                <c:pt idx="108">
                  <c:v>10.799999999999999</c:v>
                </c:pt>
                <c:pt idx="109">
                  <c:v>10</c:v>
                </c:pt>
                <c:pt idx="110">
                  <c:v>7.8999999999999995</c:v>
                </c:pt>
                <c:pt idx="111">
                  <c:v>8.1999999999999993</c:v>
                </c:pt>
                <c:pt idx="112">
                  <c:v>7.8000000000000007</c:v>
                </c:pt>
                <c:pt idx="113">
                  <c:v>9.6</c:v>
                </c:pt>
                <c:pt idx="114">
                  <c:v>10</c:v>
                </c:pt>
                <c:pt idx="115">
                  <c:v>10.5</c:v>
                </c:pt>
                <c:pt idx="116">
                  <c:v>13</c:v>
                </c:pt>
                <c:pt idx="117">
                  <c:v>11.6</c:v>
                </c:pt>
                <c:pt idx="118">
                  <c:v>13.399999999999999</c:v>
                </c:pt>
                <c:pt idx="119">
                  <c:v>13.600000000000001</c:v>
                </c:pt>
                <c:pt idx="120">
                  <c:v>13</c:v>
                </c:pt>
                <c:pt idx="121">
                  <c:v>7.6999999999999993</c:v>
                </c:pt>
                <c:pt idx="122">
                  <c:v>6.5</c:v>
                </c:pt>
                <c:pt idx="123">
                  <c:v>6.6</c:v>
                </c:pt>
                <c:pt idx="124">
                  <c:v>6.3000000000000007</c:v>
                </c:pt>
                <c:pt idx="125">
                  <c:v>9.2999999999999989</c:v>
                </c:pt>
                <c:pt idx="126">
                  <c:v>10.4</c:v>
                </c:pt>
                <c:pt idx="127">
                  <c:v>11.8</c:v>
                </c:pt>
                <c:pt idx="128">
                  <c:v>11.3</c:v>
                </c:pt>
                <c:pt idx="129">
                  <c:v>13.599999999999998</c:v>
                </c:pt>
                <c:pt idx="130">
                  <c:v>14.400000000000002</c:v>
                </c:pt>
                <c:pt idx="131">
                  <c:v>14.100000000000001</c:v>
                </c:pt>
                <c:pt idx="132">
                  <c:v>12.6</c:v>
                </c:pt>
                <c:pt idx="133">
                  <c:v>11.5</c:v>
                </c:pt>
                <c:pt idx="134">
                  <c:v>8</c:v>
                </c:pt>
                <c:pt idx="135">
                  <c:v>6</c:v>
                </c:pt>
                <c:pt idx="136">
                  <c:v>7.4</c:v>
                </c:pt>
                <c:pt idx="137">
                  <c:v>9.5</c:v>
                </c:pt>
                <c:pt idx="138">
                  <c:v>9.8999999999999986</c:v>
                </c:pt>
                <c:pt idx="139">
                  <c:v>10.399999999999999</c:v>
                </c:pt>
                <c:pt idx="140">
                  <c:v>11.8</c:v>
                </c:pt>
                <c:pt idx="141">
                  <c:v>13.6</c:v>
                </c:pt>
                <c:pt idx="142">
                  <c:v>16</c:v>
                </c:pt>
                <c:pt idx="143">
                  <c:v>16</c:v>
                </c:pt>
                <c:pt idx="144">
                  <c:v>12.7</c:v>
                </c:pt>
                <c:pt idx="145">
                  <c:v>9.3000000000000007</c:v>
                </c:pt>
                <c:pt idx="146">
                  <c:v>8.1</c:v>
                </c:pt>
                <c:pt idx="147">
                  <c:v>6.6</c:v>
                </c:pt>
                <c:pt idx="148">
                  <c:v>7.4</c:v>
                </c:pt>
                <c:pt idx="149">
                  <c:v>8.3000000000000007</c:v>
                </c:pt>
                <c:pt idx="150">
                  <c:v>11</c:v>
                </c:pt>
                <c:pt idx="151">
                  <c:v>12.8</c:v>
                </c:pt>
                <c:pt idx="152">
                  <c:v>11.5</c:v>
                </c:pt>
                <c:pt idx="153">
                  <c:v>13.299999999999999</c:v>
                </c:pt>
                <c:pt idx="154">
                  <c:v>13.9</c:v>
                </c:pt>
                <c:pt idx="155">
                  <c:v>11.600000000000001</c:v>
                </c:pt>
                <c:pt idx="156">
                  <c:v>10.199999999999999</c:v>
                </c:pt>
                <c:pt idx="157">
                  <c:v>8.8000000000000007</c:v>
                </c:pt>
                <c:pt idx="158">
                  <c:v>7.3000000000000007</c:v>
                </c:pt>
                <c:pt idx="159">
                  <c:v>6.6999999999999993</c:v>
                </c:pt>
                <c:pt idx="160">
                  <c:v>7.8999999999999995</c:v>
                </c:pt>
                <c:pt idx="161">
                  <c:v>11</c:v>
                </c:pt>
                <c:pt idx="162">
                  <c:v>9.1999999999999993</c:v>
                </c:pt>
                <c:pt idx="163">
                  <c:v>12.2</c:v>
                </c:pt>
                <c:pt idx="164">
                  <c:v>11.3</c:v>
                </c:pt>
                <c:pt idx="165">
                  <c:v>11.600000000000001</c:v>
                </c:pt>
                <c:pt idx="166">
                  <c:v>14</c:v>
                </c:pt>
                <c:pt idx="167">
                  <c:v>14.1</c:v>
                </c:pt>
                <c:pt idx="168">
                  <c:v>11.7</c:v>
                </c:pt>
                <c:pt idx="169">
                  <c:v>7.8</c:v>
                </c:pt>
                <c:pt idx="170">
                  <c:v>7.8000000000000007</c:v>
                </c:pt>
                <c:pt idx="171">
                  <c:v>7.2999999999999989</c:v>
                </c:pt>
                <c:pt idx="172">
                  <c:v>5.6000000000000005</c:v>
                </c:pt>
                <c:pt idx="173">
                  <c:v>9.3000000000000007</c:v>
                </c:pt>
                <c:pt idx="174">
                  <c:v>9.5</c:v>
                </c:pt>
                <c:pt idx="175">
                  <c:v>11.3</c:v>
                </c:pt>
                <c:pt idx="176">
                  <c:v>11.9</c:v>
                </c:pt>
                <c:pt idx="177">
                  <c:v>12.499999999999998</c:v>
                </c:pt>
                <c:pt idx="178">
                  <c:v>15</c:v>
                </c:pt>
                <c:pt idx="179">
                  <c:v>14.3</c:v>
                </c:pt>
                <c:pt idx="180">
                  <c:v>12</c:v>
                </c:pt>
                <c:pt idx="181">
                  <c:v>9.6</c:v>
                </c:pt>
                <c:pt idx="182">
                  <c:v>6.7</c:v>
                </c:pt>
                <c:pt idx="183">
                  <c:v>7.1</c:v>
                </c:pt>
                <c:pt idx="184">
                  <c:v>8.1999999999999993</c:v>
                </c:pt>
                <c:pt idx="185">
                  <c:v>7.8999999999999995</c:v>
                </c:pt>
                <c:pt idx="186">
                  <c:v>9.8999999999999986</c:v>
                </c:pt>
                <c:pt idx="187">
                  <c:v>11.1</c:v>
                </c:pt>
                <c:pt idx="188">
                  <c:v>13.5</c:v>
                </c:pt>
                <c:pt idx="189">
                  <c:v>12.6</c:v>
                </c:pt>
                <c:pt idx="190">
                  <c:v>14</c:v>
                </c:pt>
                <c:pt idx="191">
                  <c:v>13.9</c:v>
                </c:pt>
                <c:pt idx="192">
                  <c:v>11.1</c:v>
                </c:pt>
                <c:pt idx="193">
                  <c:v>8.4</c:v>
                </c:pt>
                <c:pt idx="194">
                  <c:v>7.9</c:v>
                </c:pt>
                <c:pt idx="195">
                  <c:v>6</c:v>
                </c:pt>
                <c:pt idx="196">
                  <c:v>7.6000000000000005</c:v>
                </c:pt>
                <c:pt idx="197">
                  <c:v>8.5</c:v>
                </c:pt>
                <c:pt idx="198">
                  <c:v>10.5</c:v>
                </c:pt>
                <c:pt idx="199">
                  <c:v>11.600000000000001</c:v>
                </c:pt>
                <c:pt idx="200">
                  <c:v>11.399999999999999</c:v>
                </c:pt>
                <c:pt idx="201">
                  <c:v>12.799999999999999</c:v>
                </c:pt>
                <c:pt idx="202">
                  <c:v>14.399999999999999</c:v>
                </c:pt>
                <c:pt idx="203">
                  <c:v>13</c:v>
                </c:pt>
                <c:pt idx="204">
                  <c:v>13.2</c:v>
                </c:pt>
                <c:pt idx="205">
                  <c:v>9.1999999999999993</c:v>
                </c:pt>
                <c:pt idx="206">
                  <c:v>6.6999999999999993</c:v>
                </c:pt>
                <c:pt idx="207">
                  <c:v>8.1</c:v>
                </c:pt>
                <c:pt idx="208">
                  <c:v>9.3000000000000007</c:v>
                </c:pt>
                <c:pt idx="209">
                  <c:v>9.7000000000000011</c:v>
                </c:pt>
                <c:pt idx="210">
                  <c:v>10.3</c:v>
                </c:pt>
                <c:pt idx="211">
                  <c:v>11.7</c:v>
                </c:pt>
                <c:pt idx="212">
                  <c:v>12.4</c:v>
                </c:pt>
                <c:pt idx="213">
                  <c:v>13.6</c:v>
                </c:pt>
                <c:pt idx="214">
                  <c:v>14.099999999999998</c:v>
                </c:pt>
                <c:pt idx="215">
                  <c:v>13.900000000000002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0470912"/>
        <c:axId val="50472448"/>
      </c:lineChart>
      <c:catAx>
        <c:axId val="50470912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50472448"/>
        <c:crosses val="autoZero"/>
        <c:auto val="1"/>
        <c:lblAlgn val="ctr"/>
        <c:lblOffset val="100"/>
        <c:tickMarkSkip val="7"/>
        <c:noMultiLvlLbl val="0"/>
      </c:catAx>
      <c:valAx>
        <c:axId val="50472448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 sz="1400"/>
                </a:pPr>
                <a:r>
                  <a:rPr lang="en-CA" sz="1400"/>
                  <a:t>Temperature (</a:t>
                </a:r>
                <a:r>
                  <a:rPr lang="en-CA" sz="1400">
                    <a:latin typeface="Calibri"/>
                    <a:cs typeface="Calibri"/>
                  </a:rPr>
                  <a:t>°</a:t>
                </a:r>
                <a:r>
                  <a:rPr lang="en-CA" sz="1400"/>
                  <a:t>C)</a:t>
                </a:r>
              </a:p>
            </c:rich>
          </c:tx>
          <c:overlay val="0"/>
        </c:title>
        <c:numFmt formatCode="General" sourceLinked="1"/>
        <c:majorTickMark val="in"/>
        <c:minorTickMark val="none"/>
        <c:tickLblPos val="nextTo"/>
        <c:txPr>
          <a:bodyPr/>
          <a:lstStyle/>
          <a:p>
            <a:pPr>
              <a:defRPr sz="1200"/>
            </a:pPr>
            <a:endParaRPr lang="en-US"/>
          </a:p>
        </c:txPr>
        <c:crossAx val="50470912"/>
        <c:crosses val="autoZero"/>
        <c:crossBetween val="between"/>
      </c:valAx>
      <c:spPr>
        <a:ln>
          <a:solidFill>
            <a:schemeClr val="tx1"/>
          </a:solidFill>
        </a:ln>
      </c:spPr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/>
              <a:t>Monthly </a:t>
            </a:r>
            <a:r>
              <a:rPr lang="en-CA" baseline="0"/>
              <a:t>evaporative demand</a:t>
            </a:r>
            <a:endParaRPr lang="en-CA"/>
          </a:p>
        </c:rich>
      </c:tx>
      <c:layout>
        <c:manualLayout>
          <c:xMode val="edge"/>
          <c:yMode val="edge"/>
          <c:x val="0.28717769194618642"/>
          <c:y val="1.8691588785046728E-2"/>
        </c:manualLayout>
      </c:layout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Eref</c:v>
          </c:tx>
          <c:marker>
            <c:symbol val="none"/>
          </c:marker>
          <c:cat>
            <c:numRef>
              <c:f>Monthly!$A$6:$A$221</c:f>
              <c:numCache>
                <c:formatCode>General</c:formatCode>
                <c:ptCount val="216"/>
                <c:pt idx="0">
                  <c:v>199109</c:v>
                </c:pt>
                <c:pt idx="1">
                  <c:v>199110</c:v>
                </c:pt>
                <c:pt idx="2">
                  <c:v>199111</c:v>
                </c:pt>
                <c:pt idx="3">
                  <c:v>199112</c:v>
                </c:pt>
                <c:pt idx="4">
                  <c:v>199201</c:v>
                </c:pt>
                <c:pt idx="5">
                  <c:v>199202</c:v>
                </c:pt>
                <c:pt idx="6">
                  <c:v>199203</c:v>
                </c:pt>
                <c:pt idx="7">
                  <c:v>199204</c:v>
                </c:pt>
                <c:pt idx="8">
                  <c:v>199205</c:v>
                </c:pt>
                <c:pt idx="9">
                  <c:v>199206</c:v>
                </c:pt>
                <c:pt idx="10">
                  <c:v>199207</c:v>
                </c:pt>
                <c:pt idx="11">
                  <c:v>199208</c:v>
                </c:pt>
                <c:pt idx="12">
                  <c:v>199209</c:v>
                </c:pt>
                <c:pt idx="13">
                  <c:v>199210</c:v>
                </c:pt>
                <c:pt idx="14">
                  <c:v>199211</c:v>
                </c:pt>
                <c:pt idx="15">
                  <c:v>199212</c:v>
                </c:pt>
                <c:pt idx="16">
                  <c:v>199301</c:v>
                </c:pt>
                <c:pt idx="17">
                  <c:v>199302</c:v>
                </c:pt>
                <c:pt idx="18">
                  <c:v>199303</c:v>
                </c:pt>
                <c:pt idx="19">
                  <c:v>199304</c:v>
                </c:pt>
                <c:pt idx="20">
                  <c:v>199305</c:v>
                </c:pt>
                <c:pt idx="21">
                  <c:v>199306</c:v>
                </c:pt>
                <c:pt idx="22">
                  <c:v>199307</c:v>
                </c:pt>
                <c:pt idx="23">
                  <c:v>199308</c:v>
                </c:pt>
                <c:pt idx="24">
                  <c:v>199309</c:v>
                </c:pt>
                <c:pt idx="25">
                  <c:v>199310</c:v>
                </c:pt>
                <c:pt idx="26">
                  <c:v>199311</c:v>
                </c:pt>
                <c:pt idx="27">
                  <c:v>199312</c:v>
                </c:pt>
                <c:pt idx="28">
                  <c:v>199401</c:v>
                </c:pt>
                <c:pt idx="29">
                  <c:v>199402</c:v>
                </c:pt>
                <c:pt idx="30">
                  <c:v>199403</c:v>
                </c:pt>
                <c:pt idx="31">
                  <c:v>199404</c:v>
                </c:pt>
                <c:pt idx="32">
                  <c:v>199405</c:v>
                </c:pt>
                <c:pt idx="33">
                  <c:v>199406</c:v>
                </c:pt>
                <c:pt idx="34">
                  <c:v>199407</c:v>
                </c:pt>
                <c:pt idx="35">
                  <c:v>199408</c:v>
                </c:pt>
                <c:pt idx="36">
                  <c:v>199409</c:v>
                </c:pt>
                <c:pt idx="37">
                  <c:v>199410</c:v>
                </c:pt>
                <c:pt idx="38">
                  <c:v>199411</c:v>
                </c:pt>
                <c:pt idx="39">
                  <c:v>199412</c:v>
                </c:pt>
                <c:pt idx="40">
                  <c:v>199501</c:v>
                </c:pt>
                <c:pt idx="41">
                  <c:v>199502</c:v>
                </c:pt>
                <c:pt idx="42">
                  <c:v>199503</c:v>
                </c:pt>
                <c:pt idx="43">
                  <c:v>199504</c:v>
                </c:pt>
                <c:pt idx="44">
                  <c:v>199505</c:v>
                </c:pt>
                <c:pt idx="45">
                  <c:v>199506</c:v>
                </c:pt>
                <c:pt idx="46">
                  <c:v>199507</c:v>
                </c:pt>
                <c:pt idx="47">
                  <c:v>199508</c:v>
                </c:pt>
                <c:pt idx="48">
                  <c:v>199509</c:v>
                </c:pt>
                <c:pt idx="49">
                  <c:v>199510</c:v>
                </c:pt>
                <c:pt idx="50">
                  <c:v>199511</c:v>
                </c:pt>
                <c:pt idx="51">
                  <c:v>199512</c:v>
                </c:pt>
                <c:pt idx="52">
                  <c:v>199601</c:v>
                </c:pt>
                <c:pt idx="53">
                  <c:v>199602</c:v>
                </c:pt>
                <c:pt idx="54">
                  <c:v>199603</c:v>
                </c:pt>
                <c:pt idx="55">
                  <c:v>199604</c:v>
                </c:pt>
                <c:pt idx="56">
                  <c:v>199605</c:v>
                </c:pt>
                <c:pt idx="57">
                  <c:v>199606</c:v>
                </c:pt>
                <c:pt idx="58">
                  <c:v>199607</c:v>
                </c:pt>
                <c:pt idx="59">
                  <c:v>199608</c:v>
                </c:pt>
                <c:pt idx="60">
                  <c:v>199609</c:v>
                </c:pt>
                <c:pt idx="61">
                  <c:v>199610</c:v>
                </c:pt>
                <c:pt idx="62">
                  <c:v>199611</c:v>
                </c:pt>
                <c:pt idx="63">
                  <c:v>199612</c:v>
                </c:pt>
                <c:pt idx="64">
                  <c:v>199701</c:v>
                </c:pt>
                <c:pt idx="65">
                  <c:v>199702</c:v>
                </c:pt>
                <c:pt idx="66">
                  <c:v>199703</c:v>
                </c:pt>
                <c:pt idx="67">
                  <c:v>199704</c:v>
                </c:pt>
                <c:pt idx="68">
                  <c:v>199705</c:v>
                </c:pt>
                <c:pt idx="69">
                  <c:v>199706</c:v>
                </c:pt>
                <c:pt idx="70">
                  <c:v>199707</c:v>
                </c:pt>
                <c:pt idx="71">
                  <c:v>199708</c:v>
                </c:pt>
                <c:pt idx="72">
                  <c:v>199709</c:v>
                </c:pt>
                <c:pt idx="73">
                  <c:v>199710</c:v>
                </c:pt>
                <c:pt idx="74">
                  <c:v>199711</c:v>
                </c:pt>
                <c:pt idx="75">
                  <c:v>199712</c:v>
                </c:pt>
                <c:pt idx="76">
                  <c:v>199801</c:v>
                </c:pt>
                <c:pt idx="77">
                  <c:v>199802</c:v>
                </c:pt>
                <c:pt idx="78">
                  <c:v>199803</c:v>
                </c:pt>
                <c:pt idx="79">
                  <c:v>199804</c:v>
                </c:pt>
                <c:pt idx="80">
                  <c:v>199805</c:v>
                </c:pt>
                <c:pt idx="81">
                  <c:v>199806</c:v>
                </c:pt>
                <c:pt idx="82">
                  <c:v>199807</c:v>
                </c:pt>
                <c:pt idx="83">
                  <c:v>199808</c:v>
                </c:pt>
                <c:pt idx="84">
                  <c:v>199809</c:v>
                </c:pt>
                <c:pt idx="85">
                  <c:v>199810</c:v>
                </c:pt>
                <c:pt idx="86">
                  <c:v>199811</c:v>
                </c:pt>
                <c:pt idx="87">
                  <c:v>199812</c:v>
                </c:pt>
                <c:pt idx="88">
                  <c:v>199901</c:v>
                </c:pt>
                <c:pt idx="89">
                  <c:v>199902</c:v>
                </c:pt>
                <c:pt idx="90">
                  <c:v>199903</c:v>
                </c:pt>
                <c:pt idx="91">
                  <c:v>199904</c:v>
                </c:pt>
                <c:pt idx="92">
                  <c:v>199905</c:v>
                </c:pt>
                <c:pt idx="93">
                  <c:v>199906</c:v>
                </c:pt>
                <c:pt idx="94">
                  <c:v>199907</c:v>
                </c:pt>
                <c:pt idx="95">
                  <c:v>199908</c:v>
                </c:pt>
                <c:pt idx="96">
                  <c:v>199909</c:v>
                </c:pt>
                <c:pt idx="97">
                  <c:v>199910</c:v>
                </c:pt>
                <c:pt idx="98">
                  <c:v>199911</c:v>
                </c:pt>
                <c:pt idx="99">
                  <c:v>199912</c:v>
                </c:pt>
                <c:pt idx="100">
                  <c:v>200001</c:v>
                </c:pt>
                <c:pt idx="101">
                  <c:v>200002</c:v>
                </c:pt>
                <c:pt idx="102">
                  <c:v>200003</c:v>
                </c:pt>
                <c:pt idx="103">
                  <c:v>200004</c:v>
                </c:pt>
                <c:pt idx="104">
                  <c:v>200005</c:v>
                </c:pt>
                <c:pt idx="105">
                  <c:v>200006</c:v>
                </c:pt>
                <c:pt idx="106">
                  <c:v>200007</c:v>
                </c:pt>
                <c:pt idx="107">
                  <c:v>200008</c:v>
                </c:pt>
                <c:pt idx="108">
                  <c:v>200009</c:v>
                </c:pt>
                <c:pt idx="109">
                  <c:v>200010</c:v>
                </c:pt>
                <c:pt idx="110">
                  <c:v>200011</c:v>
                </c:pt>
                <c:pt idx="111">
                  <c:v>200012</c:v>
                </c:pt>
                <c:pt idx="112">
                  <c:v>200101</c:v>
                </c:pt>
                <c:pt idx="113">
                  <c:v>200102</c:v>
                </c:pt>
                <c:pt idx="114">
                  <c:v>200103</c:v>
                </c:pt>
                <c:pt idx="115">
                  <c:v>200104</c:v>
                </c:pt>
                <c:pt idx="116">
                  <c:v>200105</c:v>
                </c:pt>
                <c:pt idx="117">
                  <c:v>200106</c:v>
                </c:pt>
                <c:pt idx="118">
                  <c:v>200107</c:v>
                </c:pt>
                <c:pt idx="119">
                  <c:v>200108</c:v>
                </c:pt>
                <c:pt idx="120">
                  <c:v>200109</c:v>
                </c:pt>
                <c:pt idx="121">
                  <c:v>200110</c:v>
                </c:pt>
                <c:pt idx="122">
                  <c:v>200111</c:v>
                </c:pt>
                <c:pt idx="123">
                  <c:v>200112</c:v>
                </c:pt>
                <c:pt idx="124">
                  <c:v>200201</c:v>
                </c:pt>
                <c:pt idx="125">
                  <c:v>200202</c:v>
                </c:pt>
                <c:pt idx="126">
                  <c:v>200203</c:v>
                </c:pt>
                <c:pt idx="127">
                  <c:v>200204</c:v>
                </c:pt>
                <c:pt idx="128">
                  <c:v>200205</c:v>
                </c:pt>
                <c:pt idx="129">
                  <c:v>200206</c:v>
                </c:pt>
                <c:pt idx="130">
                  <c:v>200207</c:v>
                </c:pt>
                <c:pt idx="131">
                  <c:v>200208</c:v>
                </c:pt>
                <c:pt idx="132">
                  <c:v>200209</c:v>
                </c:pt>
                <c:pt idx="133">
                  <c:v>200210</c:v>
                </c:pt>
                <c:pt idx="134">
                  <c:v>200211</c:v>
                </c:pt>
                <c:pt idx="135">
                  <c:v>200212</c:v>
                </c:pt>
                <c:pt idx="136">
                  <c:v>200301</c:v>
                </c:pt>
                <c:pt idx="137">
                  <c:v>200302</c:v>
                </c:pt>
                <c:pt idx="138">
                  <c:v>200303</c:v>
                </c:pt>
                <c:pt idx="139">
                  <c:v>200304</c:v>
                </c:pt>
                <c:pt idx="140">
                  <c:v>200305</c:v>
                </c:pt>
                <c:pt idx="141">
                  <c:v>200306</c:v>
                </c:pt>
                <c:pt idx="142">
                  <c:v>200307</c:v>
                </c:pt>
                <c:pt idx="143">
                  <c:v>200308</c:v>
                </c:pt>
                <c:pt idx="144">
                  <c:v>200309</c:v>
                </c:pt>
                <c:pt idx="145">
                  <c:v>200310</c:v>
                </c:pt>
                <c:pt idx="146">
                  <c:v>200311</c:v>
                </c:pt>
                <c:pt idx="147">
                  <c:v>200312</c:v>
                </c:pt>
                <c:pt idx="148">
                  <c:v>200401</c:v>
                </c:pt>
                <c:pt idx="149">
                  <c:v>200402</c:v>
                </c:pt>
                <c:pt idx="150">
                  <c:v>200403</c:v>
                </c:pt>
                <c:pt idx="151">
                  <c:v>200404</c:v>
                </c:pt>
                <c:pt idx="152">
                  <c:v>200405</c:v>
                </c:pt>
                <c:pt idx="153">
                  <c:v>200406</c:v>
                </c:pt>
                <c:pt idx="154">
                  <c:v>200407</c:v>
                </c:pt>
                <c:pt idx="155">
                  <c:v>200408</c:v>
                </c:pt>
                <c:pt idx="156">
                  <c:v>200409</c:v>
                </c:pt>
                <c:pt idx="157">
                  <c:v>200410</c:v>
                </c:pt>
                <c:pt idx="158">
                  <c:v>200411</c:v>
                </c:pt>
                <c:pt idx="159">
                  <c:v>200412</c:v>
                </c:pt>
                <c:pt idx="160">
                  <c:v>200501</c:v>
                </c:pt>
                <c:pt idx="161">
                  <c:v>200502</c:v>
                </c:pt>
                <c:pt idx="162">
                  <c:v>200503</c:v>
                </c:pt>
                <c:pt idx="163">
                  <c:v>200504</c:v>
                </c:pt>
                <c:pt idx="164">
                  <c:v>200505</c:v>
                </c:pt>
                <c:pt idx="165">
                  <c:v>200506</c:v>
                </c:pt>
                <c:pt idx="166">
                  <c:v>200507</c:v>
                </c:pt>
                <c:pt idx="167">
                  <c:v>200508</c:v>
                </c:pt>
                <c:pt idx="168">
                  <c:v>200509</c:v>
                </c:pt>
                <c:pt idx="169">
                  <c:v>200510</c:v>
                </c:pt>
                <c:pt idx="170">
                  <c:v>200511</c:v>
                </c:pt>
                <c:pt idx="171">
                  <c:v>200512</c:v>
                </c:pt>
                <c:pt idx="172">
                  <c:v>200601</c:v>
                </c:pt>
                <c:pt idx="173">
                  <c:v>200602</c:v>
                </c:pt>
                <c:pt idx="174">
                  <c:v>200603</c:v>
                </c:pt>
                <c:pt idx="175">
                  <c:v>200604</c:v>
                </c:pt>
                <c:pt idx="176">
                  <c:v>200605</c:v>
                </c:pt>
                <c:pt idx="177">
                  <c:v>200606</c:v>
                </c:pt>
                <c:pt idx="178">
                  <c:v>200607</c:v>
                </c:pt>
                <c:pt idx="179">
                  <c:v>200608</c:v>
                </c:pt>
                <c:pt idx="180">
                  <c:v>200609</c:v>
                </c:pt>
                <c:pt idx="181">
                  <c:v>200610</c:v>
                </c:pt>
                <c:pt idx="182">
                  <c:v>200611</c:v>
                </c:pt>
                <c:pt idx="183">
                  <c:v>200612</c:v>
                </c:pt>
                <c:pt idx="184">
                  <c:v>200701</c:v>
                </c:pt>
                <c:pt idx="185">
                  <c:v>200702</c:v>
                </c:pt>
                <c:pt idx="186">
                  <c:v>200703</c:v>
                </c:pt>
                <c:pt idx="187">
                  <c:v>200704</c:v>
                </c:pt>
                <c:pt idx="188">
                  <c:v>200705</c:v>
                </c:pt>
                <c:pt idx="189">
                  <c:v>200706</c:v>
                </c:pt>
                <c:pt idx="190">
                  <c:v>200707</c:v>
                </c:pt>
                <c:pt idx="191">
                  <c:v>200708</c:v>
                </c:pt>
                <c:pt idx="192">
                  <c:v>200709</c:v>
                </c:pt>
                <c:pt idx="193">
                  <c:v>200710</c:v>
                </c:pt>
                <c:pt idx="194">
                  <c:v>200711</c:v>
                </c:pt>
                <c:pt idx="195">
                  <c:v>200712</c:v>
                </c:pt>
                <c:pt idx="196">
                  <c:v>200801</c:v>
                </c:pt>
                <c:pt idx="197">
                  <c:v>200802</c:v>
                </c:pt>
                <c:pt idx="198">
                  <c:v>200803</c:v>
                </c:pt>
                <c:pt idx="199">
                  <c:v>200804</c:v>
                </c:pt>
                <c:pt idx="200">
                  <c:v>200805</c:v>
                </c:pt>
                <c:pt idx="201">
                  <c:v>200806</c:v>
                </c:pt>
                <c:pt idx="202">
                  <c:v>200807</c:v>
                </c:pt>
                <c:pt idx="203">
                  <c:v>200808</c:v>
                </c:pt>
                <c:pt idx="204">
                  <c:v>200809</c:v>
                </c:pt>
                <c:pt idx="205">
                  <c:v>200810</c:v>
                </c:pt>
                <c:pt idx="206">
                  <c:v>200811</c:v>
                </c:pt>
                <c:pt idx="207">
                  <c:v>200812</c:v>
                </c:pt>
                <c:pt idx="208">
                  <c:v>200901</c:v>
                </c:pt>
                <c:pt idx="209">
                  <c:v>200902</c:v>
                </c:pt>
                <c:pt idx="210">
                  <c:v>200903</c:v>
                </c:pt>
                <c:pt idx="211">
                  <c:v>200904</c:v>
                </c:pt>
                <c:pt idx="212">
                  <c:v>200905</c:v>
                </c:pt>
                <c:pt idx="213">
                  <c:v>200906</c:v>
                </c:pt>
                <c:pt idx="214">
                  <c:v>200907</c:v>
                </c:pt>
                <c:pt idx="215">
                  <c:v>200908</c:v>
                </c:pt>
              </c:numCache>
            </c:numRef>
          </c:cat>
          <c:val>
            <c:numRef>
              <c:f>Monthly!$Y$6:$Y$221</c:f>
              <c:numCache>
                <c:formatCode>General</c:formatCode>
                <c:ptCount val="216"/>
                <c:pt idx="0">
                  <c:v>61</c:v>
                </c:pt>
                <c:pt idx="1">
                  <c:v>28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38</c:v>
                </c:pt>
                <c:pt idx="7">
                  <c:v>48</c:v>
                </c:pt>
                <c:pt idx="8">
                  <c:v>85</c:v>
                </c:pt>
                <c:pt idx="9">
                  <c:v>112</c:v>
                </c:pt>
                <c:pt idx="10">
                  <c:v>98</c:v>
                </c:pt>
                <c:pt idx="11">
                  <c:v>95</c:v>
                </c:pt>
                <c:pt idx="12">
                  <c:v>49</c:v>
                </c:pt>
                <c:pt idx="13">
                  <c:v>27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92</c:v>
                </c:pt>
                <c:pt idx="21">
                  <c:v>86</c:v>
                </c:pt>
                <c:pt idx="22">
                  <c:v>86</c:v>
                </c:pt>
                <c:pt idx="23">
                  <c:v>84</c:v>
                </c:pt>
                <c:pt idx="24">
                  <c:v>59</c:v>
                </c:pt>
                <c:pt idx="25">
                  <c:v>30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50</c:v>
                </c:pt>
                <c:pt idx="32">
                  <c:v>80</c:v>
                </c:pt>
                <c:pt idx="33">
                  <c:v>94</c:v>
                </c:pt>
                <c:pt idx="34">
                  <c:v>123</c:v>
                </c:pt>
                <c:pt idx="35">
                  <c:v>99</c:v>
                </c:pt>
                <c:pt idx="36">
                  <c:v>64</c:v>
                </c:pt>
                <c:pt idx="37">
                  <c:v>24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46</c:v>
                </c:pt>
                <c:pt idx="44">
                  <c:v>85</c:v>
                </c:pt>
                <c:pt idx="45">
                  <c:v>93</c:v>
                </c:pt>
                <c:pt idx="46">
                  <c:v>105</c:v>
                </c:pt>
                <c:pt idx="47">
                  <c:v>80</c:v>
                </c:pt>
                <c:pt idx="48">
                  <c:v>65</c:v>
                </c:pt>
                <c:pt idx="49">
                  <c:v>21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46</c:v>
                </c:pt>
                <c:pt idx="56">
                  <c:v>61</c:v>
                </c:pt>
                <c:pt idx="57">
                  <c:v>94</c:v>
                </c:pt>
                <c:pt idx="58">
                  <c:v>121</c:v>
                </c:pt>
                <c:pt idx="59">
                  <c:v>97</c:v>
                </c:pt>
                <c:pt idx="60">
                  <c:v>48</c:v>
                </c:pt>
                <c:pt idx="61">
                  <c:v>24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76</c:v>
                </c:pt>
                <c:pt idx="69">
                  <c:v>88</c:v>
                </c:pt>
                <c:pt idx="70">
                  <c:v>106</c:v>
                </c:pt>
                <c:pt idx="71">
                  <c:v>94</c:v>
                </c:pt>
                <c:pt idx="72">
                  <c:v>57</c:v>
                </c:pt>
                <c:pt idx="73">
                  <c:v>22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53</c:v>
                </c:pt>
                <c:pt idx="80">
                  <c:v>88</c:v>
                </c:pt>
                <c:pt idx="81">
                  <c:v>91</c:v>
                </c:pt>
                <c:pt idx="82">
                  <c:v>124</c:v>
                </c:pt>
                <c:pt idx="83">
                  <c:v>110</c:v>
                </c:pt>
                <c:pt idx="84">
                  <c:v>70</c:v>
                </c:pt>
                <c:pt idx="85">
                  <c:v>28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50</c:v>
                </c:pt>
                <c:pt idx="92">
                  <c:v>70</c:v>
                </c:pt>
                <c:pt idx="93">
                  <c:v>91</c:v>
                </c:pt>
                <c:pt idx="94">
                  <c:v>117</c:v>
                </c:pt>
                <c:pt idx="95">
                  <c:v>95</c:v>
                </c:pt>
                <c:pt idx="96">
                  <c:v>55</c:v>
                </c:pt>
                <c:pt idx="97">
                  <c:v>26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53</c:v>
                </c:pt>
                <c:pt idx="104">
                  <c:v>68</c:v>
                </c:pt>
                <c:pt idx="105">
                  <c:v>93</c:v>
                </c:pt>
                <c:pt idx="106">
                  <c:v>111</c:v>
                </c:pt>
                <c:pt idx="107">
                  <c:v>94</c:v>
                </c:pt>
                <c:pt idx="108">
                  <c:v>51</c:v>
                </c:pt>
                <c:pt idx="109">
                  <c:v>27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82</c:v>
                </c:pt>
                <c:pt idx="117">
                  <c:v>85</c:v>
                </c:pt>
                <c:pt idx="118">
                  <c:v>109</c:v>
                </c:pt>
                <c:pt idx="119">
                  <c:v>100</c:v>
                </c:pt>
                <c:pt idx="120">
                  <c:v>62</c:v>
                </c:pt>
                <c:pt idx="121">
                  <c:v>21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48</c:v>
                </c:pt>
                <c:pt idx="128">
                  <c:v>68</c:v>
                </c:pt>
                <c:pt idx="129">
                  <c:v>105</c:v>
                </c:pt>
                <c:pt idx="130">
                  <c:v>120</c:v>
                </c:pt>
                <c:pt idx="131">
                  <c:v>96</c:v>
                </c:pt>
                <c:pt idx="132">
                  <c:v>55</c:v>
                </c:pt>
                <c:pt idx="133">
                  <c:v>28</c:v>
                </c:pt>
                <c:pt idx="134">
                  <c:v>13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46</c:v>
                </c:pt>
                <c:pt idx="140">
                  <c:v>73</c:v>
                </c:pt>
                <c:pt idx="141">
                  <c:v>105</c:v>
                </c:pt>
                <c:pt idx="142">
                  <c:v>133</c:v>
                </c:pt>
                <c:pt idx="143">
                  <c:v>111</c:v>
                </c:pt>
                <c:pt idx="144">
                  <c:v>60</c:v>
                </c:pt>
                <c:pt idx="145">
                  <c:v>29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59</c:v>
                </c:pt>
                <c:pt idx="152">
                  <c:v>74</c:v>
                </c:pt>
                <c:pt idx="153">
                  <c:v>105</c:v>
                </c:pt>
                <c:pt idx="154">
                  <c:v>119</c:v>
                </c:pt>
                <c:pt idx="155">
                  <c:v>92</c:v>
                </c:pt>
                <c:pt idx="156">
                  <c:v>48</c:v>
                </c:pt>
                <c:pt idx="157">
                  <c:v>25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52</c:v>
                </c:pt>
                <c:pt idx="164">
                  <c:v>80</c:v>
                </c:pt>
                <c:pt idx="165">
                  <c:v>86</c:v>
                </c:pt>
                <c:pt idx="166">
                  <c:v>113</c:v>
                </c:pt>
                <c:pt idx="167">
                  <c:v>100</c:v>
                </c:pt>
                <c:pt idx="168">
                  <c:v>51</c:v>
                </c:pt>
                <c:pt idx="169">
                  <c:v>24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50</c:v>
                </c:pt>
                <c:pt idx="176">
                  <c:v>79</c:v>
                </c:pt>
                <c:pt idx="177">
                  <c:v>100</c:v>
                </c:pt>
                <c:pt idx="178">
                  <c:v>125</c:v>
                </c:pt>
                <c:pt idx="179">
                  <c:v>100</c:v>
                </c:pt>
                <c:pt idx="180">
                  <c:v>60</c:v>
                </c:pt>
                <c:pt idx="181">
                  <c:v>26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  <c:pt idx="185">
                  <c:v>0</c:v>
                </c:pt>
                <c:pt idx="186">
                  <c:v>0</c:v>
                </c:pt>
                <c:pt idx="187">
                  <c:v>47</c:v>
                </c:pt>
                <c:pt idx="188">
                  <c:v>86</c:v>
                </c:pt>
                <c:pt idx="189">
                  <c:v>94</c:v>
                </c:pt>
                <c:pt idx="190">
                  <c:v>123</c:v>
                </c:pt>
                <c:pt idx="191">
                  <c:v>93</c:v>
                </c:pt>
                <c:pt idx="192">
                  <c:v>50</c:v>
                </c:pt>
                <c:pt idx="193">
                  <c:v>23</c:v>
                </c:pt>
                <c:pt idx="194">
                  <c:v>0</c:v>
                </c:pt>
                <c:pt idx="195">
                  <c:v>0</c:v>
                </c:pt>
                <c:pt idx="196">
                  <c:v>0</c:v>
                </c:pt>
                <c:pt idx="197">
                  <c:v>0</c:v>
                </c:pt>
                <c:pt idx="198">
                  <c:v>0</c:v>
                </c:pt>
                <c:pt idx="199">
                  <c:v>0</c:v>
                </c:pt>
                <c:pt idx="200">
                  <c:v>76</c:v>
                </c:pt>
                <c:pt idx="201">
                  <c:v>93</c:v>
                </c:pt>
                <c:pt idx="202">
                  <c:v>118</c:v>
                </c:pt>
                <c:pt idx="203">
                  <c:v>92</c:v>
                </c:pt>
                <c:pt idx="204">
                  <c:v>60</c:v>
                </c:pt>
                <c:pt idx="205">
                  <c:v>26</c:v>
                </c:pt>
                <c:pt idx="206">
                  <c:v>0</c:v>
                </c:pt>
                <c:pt idx="207">
                  <c:v>0</c:v>
                </c:pt>
                <c:pt idx="208">
                  <c:v>0</c:v>
                </c:pt>
                <c:pt idx="209">
                  <c:v>0</c:v>
                </c:pt>
                <c:pt idx="210">
                  <c:v>0</c:v>
                </c:pt>
                <c:pt idx="211">
                  <c:v>0</c:v>
                </c:pt>
                <c:pt idx="212">
                  <c:v>78</c:v>
                </c:pt>
                <c:pt idx="213">
                  <c:v>100</c:v>
                </c:pt>
                <c:pt idx="214">
                  <c:v>121</c:v>
                </c:pt>
                <c:pt idx="215">
                  <c:v>100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0492928"/>
        <c:axId val="50494464"/>
      </c:lineChart>
      <c:catAx>
        <c:axId val="50492928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50494464"/>
        <c:crosses val="autoZero"/>
        <c:auto val="1"/>
        <c:lblAlgn val="ctr"/>
        <c:lblOffset val="100"/>
        <c:tickMarkSkip val="7"/>
        <c:noMultiLvlLbl val="0"/>
      </c:catAx>
      <c:valAx>
        <c:axId val="50494464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 sz="1400"/>
                </a:pPr>
                <a:r>
                  <a:rPr lang="en-CA" sz="1400"/>
                  <a:t>Demand (mm)</a:t>
                </a:r>
              </a:p>
            </c:rich>
          </c:tx>
          <c:overlay val="0"/>
        </c:title>
        <c:numFmt formatCode="General" sourceLinked="1"/>
        <c:majorTickMark val="in"/>
        <c:minorTickMark val="none"/>
        <c:tickLblPos val="nextTo"/>
        <c:txPr>
          <a:bodyPr/>
          <a:lstStyle/>
          <a:p>
            <a:pPr>
              <a:defRPr sz="1200"/>
            </a:pPr>
            <a:endParaRPr lang="en-US"/>
          </a:p>
        </c:txPr>
        <c:crossAx val="50492928"/>
        <c:crosses val="autoZero"/>
        <c:crossBetween val="between"/>
      </c:valAx>
      <c:spPr>
        <a:ln>
          <a:solidFill>
            <a:schemeClr val="tx1"/>
          </a:solidFill>
        </a:ln>
      </c:spPr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/>
              <a:t>Monthly </a:t>
            </a:r>
            <a:r>
              <a:rPr lang="en-CA" baseline="0"/>
              <a:t>climatic moisture deficit</a:t>
            </a:r>
            <a:endParaRPr lang="en-CA"/>
          </a:p>
        </c:rich>
      </c:tx>
      <c:layout>
        <c:manualLayout>
          <c:xMode val="edge"/>
          <c:yMode val="edge"/>
          <c:x val="0.28717769194618642"/>
          <c:y val="1.8691588785046728E-2"/>
        </c:manualLayout>
      </c:layout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CMD</c:v>
          </c:tx>
          <c:marker>
            <c:symbol val="none"/>
          </c:marker>
          <c:cat>
            <c:numRef>
              <c:f>Monthly!$A$6:$A$221</c:f>
              <c:numCache>
                <c:formatCode>General</c:formatCode>
                <c:ptCount val="216"/>
                <c:pt idx="0">
                  <c:v>199109</c:v>
                </c:pt>
                <c:pt idx="1">
                  <c:v>199110</c:v>
                </c:pt>
                <c:pt idx="2">
                  <c:v>199111</c:v>
                </c:pt>
                <c:pt idx="3">
                  <c:v>199112</c:v>
                </c:pt>
                <c:pt idx="4">
                  <c:v>199201</c:v>
                </c:pt>
                <c:pt idx="5">
                  <c:v>199202</c:v>
                </c:pt>
                <c:pt idx="6">
                  <c:v>199203</c:v>
                </c:pt>
                <c:pt idx="7">
                  <c:v>199204</c:v>
                </c:pt>
                <c:pt idx="8">
                  <c:v>199205</c:v>
                </c:pt>
                <c:pt idx="9">
                  <c:v>199206</c:v>
                </c:pt>
                <c:pt idx="10">
                  <c:v>199207</c:v>
                </c:pt>
                <c:pt idx="11">
                  <c:v>199208</c:v>
                </c:pt>
                <c:pt idx="12">
                  <c:v>199209</c:v>
                </c:pt>
                <c:pt idx="13">
                  <c:v>199210</c:v>
                </c:pt>
                <c:pt idx="14">
                  <c:v>199211</c:v>
                </c:pt>
                <c:pt idx="15">
                  <c:v>199212</c:v>
                </c:pt>
                <c:pt idx="16">
                  <c:v>199301</c:v>
                </c:pt>
                <c:pt idx="17">
                  <c:v>199302</c:v>
                </c:pt>
                <c:pt idx="18">
                  <c:v>199303</c:v>
                </c:pt>
                <c:pt idx="19">
                  <c:v>199304</c:v>
                </c:pt>
                <c:pt idx="20">
                  <c:v>199305</c:v>
                </c:pt>
                <c:pt idx="21">
                  <c:v>199306</c:v>
                </c:pt>
                <c:pt idx="22">
                  <c:v>199307</c:v>
                </c:pt>
                <c:pt idx="23">
                  <c:v>199308</c:v>
                </c:pt>
                <c:pt idx="24">
                  <c:v>199309</c:v>
                </c:pt>
                <c:pt idx="25">
                  <c:v>199310</c:v>
                </c:pt>
                <c:pt idx="26">
                  <c:v>199311</c:v>
                </c:pt>
                <c:pt idx="27">
                  <c:v>199312</c:v>
                </c:pt>
                <c:pt idx="28">
                  <c:v>199401</c:v>
                </c:pt>
                <c:pt idx="29">
                  <c:v>199402</c:v>
                </c:pt>
                <c:pt idx="30">
                  <c:v>199403</c:v>
                </c:pt>
                <c:pt idx="31">
                  <c:v>199404</c:v>
                </c:pt>
                <c:pt idx="32">
                  <c:v>199405</c:v>
                </c:pt>
                <c:pt idx="33">
                  <c:v>199406</c:v>
                </c:pt>
                <c:pt idx="34">
                  <c:v>199407</c:v>
                </c:pt>
                <c:pt idx="35">
                  <c:v>199408</c:v>
                </c:pt>
                <c:pt idx="36">
                  <c:v>199409</c:v>
                </c:pt>
                <c:pt idx="37">
                  <c:v>199410</c:v>
                </c:pt>
                <c:pt idx="38">
                  <c:v>199411</c:v>
                </c:pt>
                <c:pt idx="39">
                  <c:v>199412</c:v>
                </c:pt>
                <c:pt idx="40">
                  <c:v>199501</c:v>
                </c:pt>
                <c:pt idx="41">
                  <c:v>199502</c:v>
                </c:pt>
                <c:pt idx="42">
                  <c:v>199503</c:v>
                </c:pt>
                <c:pt idx="43">
                  <c:v>199504</c:v>
                </c:pt>
                <c:pt idx="44">
                  <c:v>199505</c:v>
                </c:pt>
                <c:pt idx="45">
                  <c:v>199506</c:v>
                </c:pt>
                <c:pt idx="46">
                  <c:v>199507</c:v>
                </c:pt>
                <c:pt idx="47">
                  <c:v>199508</c:v>
                </c:pt>
                <c:pt idx="48">
                  <c:v>199509</c:v>
                </c:pt>
                <c:pt idx="49">
                  <c:v>199510</c:v>
                </c:pt>
                <c:pt idx="50">
                  <c:v>199511</c:v>
                </c:pt>
                <c:pt idx="51">
                  <c:v>199512</c:v>
                </c:pt>
                <c:pt idx="52">
                  <c:v>199601</c:v>
                </c:pt>
                <c:pt idx="53">
                  <c:v>199602</c:v>
                </c:pt>
                <c:pt idx="54">
                  <c:v>199603</c:v>
                </c:pt>
                <c:pt idx="55">
                  <c:v>199604</c:v>
                </c:pt>
                <c:pt idx="56">
                  <c:v>199605</c:v>
                </c:pt>
                <c:pt idx="57">
                  <c:v>199606</c:v>
                </c:pt>
                <c:pt idx="58">
                  <c:v>199607</c:v>
                </c:pt>
                <c:pt idx="59">
                  <c:v>199608</c:v>
                </c:pt>
                <c:pt idx="60">
                  <c:v>199609</c:v>
                </c:pt>
                <c:pt idx="61">
                  <c:v>199610</c:v>
                </c:pt>
                <c:pt idx="62">
                  <c:v>199611</c:v>
                </c:pt>
                <c:pt idx="63">
                  <c:v>199612</c:v>
                </c:pt>
                <c:pt idx="64">
                  <c:v>199701</c:v>
                </c:pt>
                <c:pt idx="65">
                  <c:v>199702</c:v>
                </c:pt>
                <c:pt idx="66">
                  <c:v>199703</c:v>
                </c:pt>
                <c:pt idx="67">
                  <c:v>199704</c:v>
                </c:pt>
                <c:pt idx="68">
                  <c:v>199705</c:v>
                </c:pt>
                <c:pt idx="69">
                  <c:v>199706</c:v>
                </c:pt>
                <c:pt idx="70">
                  <c:v>199707</c:v>
                </c:pt>
                <c:pt idx="71">
                  <c:v>199708</c:v>
                </c:pt>
                <c:pt idx="72">
                  <c:v>199709</c:v>
                </c:pt>
                <c:pt idx="73">
                  <c:v>199710</c:v>
                </c:pt>
                <c:pt idx="74">
                  <c:v>199711</c:v>
                </c:pt>
                <c:pt idx="75">
                  <c:v>199712</c:v>
                </c:pt>
                <c:pt idx="76">
                  <c:v>199801</c:v>
                </c:pt>
                <c:pt idx="77">
                  <c:v>199802</c:v>
                </c:pt>
                <c:pt idx="78">
                  <c:v>199803</c:v>
                </c:pt>
                <c:pt idx="79">
                  <c:v>199804</c:v>
                </c:pt>
                <c:pt idx="80">
                  <c:v>199805</c:v>
                </c:pt>
                <c:pt idx="81">
                  <c:v>199806</c:v>
                </c:pt>
                <c:pt idx="82">
                  <c:v>199807</c:v>
                </c:pt>
                <c:pt idx="83">
                  <c:v>199808</c:v>
                </c:pt>
                <c:pt idx="84">
                  <c:v>199809</c:v>
                </c:pt>
                <c:pt idx="85">
                  <c:v>199810</c:v>
                </c:pt>
                <c:pt idx="86">
                  <c:v>199811</c:v>
                </c:pt>
                <c:pt idx="87">
                  <c:v>199812</c:v>
                </c:pt>
                <c:pt idx="88">
                  <c:v>199901</c:v>
                </c:pt>
                <c:pt idx="89">
                  <c:v>199902</c:v>
                </c:pt>
                <c:pt idx="90">
                  <c:v>199903</c:v>
                </c:pt>
                <c:pt idx="91">
                  <c:v>199904</c:v>
                </c:pt>
                <c:pt idx="92">
                  <c:v>199905</c:v>
                </c:pt>
                <c:pt idx="93">
                  <c:v>199906</c:v>
                </c:pt>
                <c:pt idx="94">
                  <c:v>199907</c:v>
                </c:pt>
                <c:pt idx="95">
                  <c:v>199908</c:v>
                </c:pt>
                <c:pt idx="96">
                  <c:v>199909</c:v>
                </c:pt>
                <c:pt idx="97">
                  <c:v>199910</c:v>
                </c:pt>
                <c:pt idx="98">
                  <c:v>199911</c:v>
                </c:pt>
                <c:pt idx="99">
                  <c:v>199912</c:v>
                </c:pt>
                <c:pt idx="100">
                  <c:v>200001</c:v>
                </c:pt>
                <c:pt idx="101">
                  <c:v>200002</c:v>
                </c:pt>
                <c:pt idx="102">
                  <c:v>200003</c:v>
                </c:pt>
                <c:pt idx="103">
                  <c:v>200004</c:v>
                </c:pt>
                <c:pt idx="104">
                  <c:v>200005</c:v>
                </c:pt>
                <c:pt idx="105">
                  <c:v>200006</c:v>
                </c:pt>
                <c:pt idx="106">
                  <c:v>200007</c:v>
                </c:pt>
                <c:pt idx="107">
                  <c:v>200008</c:v>
                </c:pt>
                <c:pt idx="108">
                  <c:v>200009</c:v>
                </c:pt>
                <c:pt idx="109">
                  <c:v>200010</c:v>
                </c:pt>
                <c:pt idx="110">
                  <c:v>200011</c:v>
                </c:pt>
                <c:pt idx="111">
                  <c:v>200012</c:v>
                </c:pt>
                <c:pt idx="112">
                  <c:v>200101</c:v>
                </c:pt>
                <c:pt idx="113">
                  <c:v>200102</c:v>
                </c:pt>
                <c:pt idx="114">
                  <c:v>200103</c:v>
                </c:pt>
                <c:pt idx="115">
                  <c:v>200104</c:v>
                </c:pt>
                <c:pt idx="116">
                  <c:v>200105</c:v>
                </c:pt>
                <c:pt idx="117">
                  <c:v>200106</c:v>
                </c:pt>
                <c:pt idx="118">
                  <c:v>200107</c:v>
                </c:pt>
                <c:pt idx="119">
                  <c:v>200108</c:v>
                </c:pt>
                <c:pt idx="120">
                  <c:v>200109</c:v>
                </c:pt>
                <c:pt idx="121">
                  <c:v>200110</c:v>
                </c:pt>
                <c:pt idx="122">
                  <c:v>200111</c:v>
                </c:pt>
                <c:pt idx="123">
                  <c:v>200112</c:v>
                </c:pt>
                <c:pt idx="124">
                  <c:v>200201</c:v>
                </c:pt>
                <c:pt idx="125">
                  <c:v>200202</c:v>
                </c:pt>
                <c:pt idx="126">
                  <c:v>200203</c:v>
                </c:pt>
                <c:pt idx="127">
                  <c:v>200204</c:v>
                </c:pt>
                <c:pt idx="128">
                  <c:v>200205</c:v>
                </c:pt>
                <c:pt idx="129">
                  <c:v>200206</c:v>
                </c:pt>
                <c:pt idx="130">
                  <c:v>200207</c:v>
                </c:pt>
                <c:pt idx="131">
                  <c:v>200208</c:v>
                </c:pt>
                <c:pt idx="132">
                  <c:v>200209</c:v>
                </c:pt>
                <c:pt idx="133">
                  <c:v>200210</c:v>
                </c:pt>
                <c:pt idx="134">
                  <c:v>200211</c:v>
                </c:pt>
                <c:pt idx="135">
                  <c:v>200212</c:v>
                </c:pt>
                <c:pt idx="136">
                  <c:v>200301</c:v>
                </c:pt>
                <c:pt idx="137">
                  <c:v>200302</c:v>
                </c:pt>
                <c:pt idx="138">
                  <c:v>200303</c:v>
                </c:pt>
                <c:pt idx="139">
                  <c:v>200304</c:v>
                </c:pt>
                <c:pt idx="140">
                  <c:v>200305</c:v>
                </c:pt>
                <c:pt idx="141">
                  <c:v>200306</c:v>
                </c:pt>
                <c:pt idx="142">
                  <c:v>200307</c:v>
                </c:pt>
                <c:pt idx="143">
                  <c:v>200308</c:v>
                </c:pt>
                <c:pt idx="144">
                  <c:v>200309</c:v>
                </c:pt>
                <c:pt idx="145">
                  <c:v>200310</c:v>
                </c:pt>
                <c:pt idx="146">
                  <c:v>200311</c:v>
                </c:pt>
                <c:pt idx="147">
                  <c:v>200312</c:v>
                </c:pt>
                <c:pt idx="148">
                  <c:v>200401</c:v>
                </c:pt>
                <c:pt idx="149">
                  <c:v>200402</c:v>
                </c:pt>
                <c:pt idx="150">
                  <c:v>200403</c:v>
                </c:pt>
                <c:pt idx="151">
                  <c:v>200404</c:v>
                </c:pt>
                <c:pt idx="152">
                  <c:v>200405</c:v>
                </c:pt>
                <c:pt idx="153">
                  <c:v>200406</c:v>
                </c:pt>
                <c:pt idx="154">
                  <c:v>200407</c:v>
                </c:pt>
                <c:pt idx="155">
                  <c:v>200408</c:v>
                </c:pt>
                <c:pt idx="156">
                  <c:v>200409</c:v>
                </c:pt>
                <c:pt idx="157">
                  <c:v>200410</c:v>
                </c:pt>
                <c:pt idx="158">
                  <c:v>200411</c:v>
                </c:pt>
                <c:pt idx="159">
                  <c:v>200412</c:v>
                </c:pt>
                <c:pt idx="160">
                  <c:v>200501</c:v>
                </c:pt>
                <c:pt idx="161">
                  <c:v>200502</c:v>
                </c:pt>
                <c:pt idx="162">
                  <c:v>200503</c:v>
                </c:pt>
                <c:pt idx="163">
                  <c:v>200504</c:v>
                </c:pt>
                <c:pt idx="164">
                  <c:v>200505</c:v>
                </c:pt>
                <c:pt idx="165">
                  <c:v>200506</c:v>
                </c:pt>
                <c:pt idx="166">
                  <c:v>200507</c:v>
                </c:pt>
                <c:pt idx="167">
                  <c:v>200508</c:v>
                </c:pt>
                <c:pt idx="168">
                  <c:v>200509</c:v>
                </c:pt>
                <c:pt idx="169">
                  <c:v>200510</c:v>
                </c:pt>
                <c:pt idx="170">
                  <c:v>200511</c:v>
                </c:pt>
                <c:pt idx="171">
                  <c:v>200512</c:v>
                </c:pt>
                <c:pt idx="172">
                  <c:v>200601</c:v>
                </c:pt>
                <c:pt idx="173">
                  <c:v>200602</c:v>
                </c:pt>
                <c:pt idx="174">
                  <c:v>200603</c:v>
                </c:pt>
                <c:pt idx="175">
                  <c:v>200604</c:v>
                </c:pt>
                <c:pt idx="176">
                  <c:v>200605</c:v>
                </c:pt>
                <c:pt idx="177">
                  <c:v>200606</c:v>
                </c:pt>
                <c:pt idx="178">
                  <c:v>200607</c:v>
                </c:pt>
                <c:pt idx="179">
                  <c:v>200608</c:v>
                </c:pt>
                <c:pt idx="180">
                  <c:v>200609</c:v>
                </c:pt>
                <c:pt idx="181">
                  <c:v>200610</c:v>
                </c:pt>
                <c:pt idx="182">
                  <c:v>200611</c:v>
                </c:pt>
                <c:pt idx="183">
                  <c:v>200612</c:v>
                </c:pt>
                <c:pt idx="184">
                  <c:v>200701</c:v>
                </c:pt>
                <c:pt idx="185">
                  <c:v>200702</c:v>
                </c:pt>
                <c:pt idx="186">
                  <c:v>200703</c:v>
                </c:pt>
                <c:pt idx="187">
                  <c:v>200704</c:v>
                </c:pt>
                <c:pt idx="188">
                  <c:v>200705</c:v>
                </c:pt>
                <c:pt idx="189">
                  <c:v>200706</c:v>
                </c:pt>
                <c:pt idx="190">
                  <c:v>200707</c:v>
                </c:pt>
                <c:pt idx="191">
                  <c:v>200708</c:v>
                </c:pt>
                <c:pt idx="192">
                  <c:v>200709</c:v>
                </c:pt>
                <c:pt idx="193">
                  <c:v>200710</c:v>
                </c:pt>
                <c:pt idx="194">
                  <c:v>200711</c:v>
                </c:pt>
                <c:pt idx="195">
                  <c:v>200712</c:v>
                </c:pt>
                <c:pt idx="196">
                  <c:v>200801</c:v>
                </c:pt>
                <c:pt idx="197">
                  <c:v>200802</c:v>
                </c:pt>
                <c:pt idx="198">
                  <c:v>200803</c:v>
                </c:pt>
                <c:pt idx="199">
                  <c:v>200804</c:v>
                </c:pt>
                <c:pt idx="200">
                  <c:v>200805</c:v>
                </c:pt>
                <c:pt idx="201">
                  <c:v>200806</c:v>
                </c:pt>
                <c:pt idx="202">
                  <c:v>200807</c:v>
                </c:pt>
                <c:pt idx="203">
                  <c:v>200808</c:v>
                </c:pt>
                <c:pt idx="204">
                  <c:v>200809</c:v>
                </c:pt>
                <c:pt idx="205">
                  <c:v>200810</c:v>
                </c:pt>
                <c:pt idx="206">
                  <c:v>200811</c:v>
                </c:pt>
                <c:pt idx="207">
                  <c:v>200812</c:v>
                </c:pt>
                <c:pt idx="208">
                  <c:v>200901</c:v>
                </c:pt>
                <c:pt idx="209">
                  <c:v>200902</c:v>
                </c:pt>
                <c:pt idx="210">
                  <c:v>200903</c:v>
                </c:pt>
                <c:pt idx="211">
                  <c:v>200904</c:v>
                </c:pt>
                <c:pt idx="212">
                  <c:v>200905</c:v>
                </c:pt>
                <c:pt idx="213">
                  <c:v>200906</c:v>
                </c:pt>
                <c:pt idx="214">
                  <c:v>200907</c:v>
                </c:pt>
                <c:pt idx="215">
                  <c:v>200908</c:v>
                </c:pt>
              </c:numCache>
            </c:numRef>
          </c:cat>
          <c:val>
            <c:numRef>
              <c:f>Monthly!$Z$6:$Z$221</c:f>
              <c:numCache>
                <c:formatCode>General</c:formatCode>
                <c:ptCount val="216"/>
                <c:pt idx="0">
                  <c:v>37.9</c:v>
                </c:pt>
                <c:pt idx="1">
                  <c:v>5.5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23.6</c:v>
                </c:pt>
                <c:pt idx="7">
                  <c:v>32.299999999999997</c:v>
                </c:pt>
                <c:pt idx="8">
                  <c:v>60.8</c:v>
                </c:pt>
                <c:pt idx="9">
                  <c:v>84.2</c:v>
                </c:pt>
                <c:pt idx="10">
                  <c:v>71.099999999999994</c:v>
                </c:pt>
                <c:pt idx="11">
                  <c:v>68.099999999999994</c:v>
                </c:pt>
                <c:pt idx="12">
                  <c:v>27.8</c:v>
                </c:pt>
                <c:pt idx="13">
                  <c:v>3.8999999999999986</c:v>
                </c:pt>
                <c:pt idx="14">
                  <c:v>0</c:v>
                </c:pt>
                <c:pt idx="15">
                  <c:v>0.5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66.400000000000006</c:v>
                </c:pt>
                <c:pt idx="21">
                  <c:v>65.5</c:v>
                </c:pt>
                <c:pt idx="22">
                  <c:v>65.900000000000006</c:v>
                </c:pt>
                <c:pt idx="23">
                  <c:v>61.9</c:v>
                </c:pt>
                <c:pt idx="24">
                  <c:v>34.799999999999997</c:v>
                </c:pt>
                <c:pt idx="25">
                  <c:v>9.1000000000000014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33.700000000000003</c:v>
                </c:pt>
                <c:pt idx="32">
                  <c:v>58.1</c:v>
                </c:pt>
                <c:pt idx="33">
                  <c:v>70.099999999999994</c:v>
                </c:pt>
                <c:pt idx="34">
                  <c:v>92.1</c:v>
                </c:pt>
                <c:pt idx="35">
                  <c:v>71.099999999999994</c:v>
                </c:pt>
                <c:pt idx="36">
                  <c:v>39.6</c:v>
                </c:pt>
                <c:pt idx="37">
                  <c:v>9.9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33.1</c:v>
                </c:pt>
                <c:pt idx="44">
                  <c:v>60.9</c:v>
                </c:pt>
                <c:pt idx="45">
                  <c:v>69.900000000000006</c:v>
                </c:pt>
                <c:pt idx="46">
                  <c:v>79.599999999999994</c:v>
                </c:pt>
                <c:pt idx="47">
                  <c:v>55.6</c:v>
                </c:pt>
                <c:pt idx="48">
                  <c:v>39.299999999999997</c:v>
                </c:pt>
                <c:pt idx="49">
                  <c:v>5.8000000000000007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29.8</c:v>
                </c:pt>
                <c:pt idx="56">
                  <c:v>44</c:v>
                </c:pt>
                <c:pt idx="57">
                  <c:v>73</c:v>
                </c:pt>
                <c:pt idx="58">
                  <c:v>92.5</c:v>
                </c:pt>
                <c:pt idx="59">
                  <c:v>67.2</c:v>
                </c:pt>
                <c:pt idx="60">
                  <c:v>22.8</c:v>
                </c:pt>
                <c:pt idx="61">
                  <c:v>6.5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55.2</c:v>
                </c:pt>
                <c:pt idx="69">
                  <c:v>65.7</c:v>
                </c:pt>
                <c:pt idx="70">
                  <c:v>80.599999999999994</c:v>
                </c:pt>
                <c:pt idx="71">
                  <c:v>66.3</c:v>
                </c:pt>
                <c:pt idx="72">
                  <c:v>33</c:v>
                </c:pt>
                <c:pt idx="73">
                  <c:v>3.8999999999999986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32</c:v>
                </c:pt>
                <c:pt idx="80">
                  <c:v>65.5</c:v>
                </c:pt>
                <c:pt idx="81">
                  <c:v>67.7</c:v>
                </c:pt>
                <c:pt idx="82">
                  <c:v>94</c:v>
                </c:pt>
                <c:pt idx="83">
                  <c:v>79.3</c:v>
                </c:pt>
                <c:pt idx="84">
                  <c:v>41.8</c:v>
                </c:pt>
                <c:pt idx="85">
                  <c:v>8.3999999999999986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31.4</c:v>
                </c:pt>
                <c:pt idx="92">
                  <c:v>47.1</c:v>
                </c:pt>
                <c:pt idx="93">
                  <c:v>65.5</c:v>
                </c:pt>
                <c:pt idx="94">
                  <c:v>91</c:v>
                </c:pt>
                <c:pt idx="95">
                  <c:v>66.900000000000006</c:v>
                </c:pt>
                <c:pt idx="96">
                  <c:v>30.3</c:v>
                </c:pt>
                <c:pt idx="97">
                  <c:v>7.1999999999999993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38.299999999999997</c:v>
                </c:pt>
                <c:pt idx="104">
                  <c:v>50.4</c:v>
                </c:pt>
                <c:pt idx="105">
                  <c:v>69</c:v>
                </c:pt>
                <c:pt idx="106">
                  <c:v>83.4</c:v>
                </c:pt>
                <c:pt idx="107">
                  <c:v>67.599999999999994</c:v>
                </c:pt>
                <c:pt idx="108">
                  <c:v>26.3</c:v>
                </c:pt>
                <c:pt idx="109">
                  <c:v>9.6000000000000014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57.1</c:v>
                </c:pt>
                <c:pt idx="117">
                  <c:v>63.7</c:v>
                </c:pt>
                <c:pt idx="118">
                  <c:v>80.8</c:v>
                </c:pt>
                <c:pt idx="119">
                  <c:v>71.400000000000006</c:v>
                </c:pt>
                <c:pt idx="120">
                  <c:v>36.4</c:v>
                </c:pt>
                <c:pt idx="121">
                  <c:v>4.6000000000000014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33.1</c:v>
                </c:pt>
                <c:pt idx="128">
                  <c:v>50.5</c:v>
                </c:pt>
                <c:pt idx="129">
                  <c:v>76.599999999999994</c:v>
                </c:pt>
                <c:pt idx="130">
                  <c:v>90.2</c:v>
                </c:pt>
                <c:pt idx="131">
                  <c:v>69.400000000000006</c:v>
                </c:pt>
                <c:pt idx="132">
                  <c:v>30.3</c:v>
                </c:pt>
                <c:pt idx="133">
                  <c:v>10.399999999999999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31.5</c:v>
                </c:pt>
                <c:pt idx="140">
                  <c:v>51</c:v>
                </c:pt>
                <c:pt idx="141">
                  <c:v>80</c:v>
                </c:pt>
                <c:pt idx="142">
                  <c:v>102.1</c:v>
                </c:pt>
                <c:pt idx="143">
                  <c:v>79.7</c:v>
                </c:pt>
                <c:pt idx="144">
                  <c:v>31.1</c:v>
                </c:pt>
                <c:pt idx="145">
                  <c:v>5.1000000000000014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40.1</c:v>
                </c:pt>
                <c:pt idx="152">
                  <c:v>54.6</c:v>
                </c:pt>
                <c:pt idx="153">
                  <c:v>77.8</c:v>
                </c:pt>
                <c:pt idx="154">
                  <c:v>90.2</c:v>
                </c:pt>
                <c:pt idx="155">
                  <c:v>62.4</c:v>
                </c:pt>
                <c:pt idx="156">
                  <c:v>27.6</c:v>
                </c:pt>
                <c:pt idx="157">
                  <c:v>5.5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32.4</c:v>
                </c:pt>
                <c:pt idx="164">
                  <c:v>55.6</c:v>
                </c:pt>
                <c:pt idx="165">
                  <c:v>59.9</c:v>
                </c:pt>
                <c:pt idx="166">
                  <c:v>87.1</c:v>
                </c:pt>
                <c:pt idx="167">
                  <c:v>73.5</c:v>
                </c:pt>
                <c:pt idx="168">
                  <c:v>28.8</c:v>
                </c:pt>
                <c:pt idx="169">
                  <c:v>9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32.200000000000003</c:v>
                </c:pt>
                <c:pt idx="176">
                  <c:v>53.1</c:v>
                </c:pt>
                <c:pt idx="177">
                  <c:v>71.7</c:v>
                </c:pt>
                <c:pt idx="178">
                  <c:v>94</c:v>
                </c:pt>
                <c:pt idx="179">
                  <c:v>71.099999999999994</c:v>
                </c:pt>
                <c:pt idx="180">
                  <c:v>31.6</c:v>
                </c:pt>
                <c:pt idx="181">
                  <c:v>7.5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  <c:pt idx="185">
                  <c:v>0</c:v>
                </c:pt>
                <c:pt idx="186">
                  <c:v>0</c:v>
                </c:pt>
                <c:pt idx="187">
                  <c:v>30</c:v>
                </c:pt>
                <c:pt idx="188">
                  <c:v>62.5</c:v>
                </c:pt>
                <c:pt idx="189">
                  <c:v>66.599999999999994</c:v>
                </c:pt>
                <c:pt idx="190">
                  <c:v>93.4</c:v>
                </c:pt>
                <c:pt idx="191">
                  <c:v>65.8</c:v>
                </c:pt>
                <c:pt idx="192">
                  <c:v>25.3</c:v>
                </c:pt>
                <c:pt idx="193">
                  <c:v>7.6999999999999993</c:v>
                </c:pt>
                <c:pt idx="194">
                  <c:v>0</c:v>
                </c:pt>
                <c:pt idx="195">
                  <c:v>0</c:v>
                </c:pt>
                <c:pt idx="196">
                  <c:v>0</c:v>
                </c:pt>
                <c:pt idx="197">
                  <c:v>0</c:v>
                </c:pt>
                <c:pt idx="198">
                  <c:v>0</c:v>
                </c:pt>
                <c:pt idx="199">
                  <c:v>0</c:v>
                </c:pt>
                <c:pt idx="200">
                  <c:v>52.3</c:v>
                </c:pt>
                <c:pt idx="201">
                  <c:v>63.9</c:v>
                </c:pt>
                <c:pt idx="202">
                  <c:v>91.9</c:v>
                </c:pt>
                <c:pt idx="203">
                  <c:v>61.6</c:v>
                </c:pt>
                <c:pt idx="204">
                  <c:v>33.299999999999997</c:v>
                </c:pt>
                <c:pt idx="205">
                  <c:v>1.3000000000000007</c:v>
                </c:pt>
                <c:pt idx="206">
                  <c:v>0</c:v>
                </c:pt>
                <c:pt idx="207">
                  <c:v>0</c:v>
                </c:pt>
                <c:pt idx="208">
                  <c:v>0</c:v>
                </c:pt>
                <c:pt idx="209">
                  <c:v>0</c:v>
                </c:pt>
                <c:pt idx="210">
                  <c:v>0</c:v>
                </c:pt>
                <c:pt idx="211">
                  <c:v>0</c:v>
                </c:pt>
                <c:pt idx="212">
                  <c:v>54.7</c:v>
                </c:pt>
                <c:pt idx="213">
                  <c:v>76.599999999999994</c:v>
                </c:pt>
                <c:pt idx="214">
                  <c:v>93.6</c:v>
                </c:pt>
                <c:pt idx="215">
                  <c:v>71.400000000000006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0514944"/>
        <c:axId val="50520832"/>
      </c:lineChart>
      <c:catAx>
        <c:axId val="50514944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50520832"/>
        <c:crosses val="autoZero"/>
        <c:auto val="1"/>
        <c:lblAlgn val="ctr"/>
        <c:lblOffset val="100"/>
        <c:tickMarkSkip val="7"/>
        <c:noMultiLvlLbl val="0"/>
      </c:catAx>
      <c:valAx>
        <c:axId val="50520832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 sz="1400"/>
                </a:pPr>
                <a:r>
                  <a:rPr lang="en-CA" sz="1400"/>
                  <a:t>CMD (mm)</a:t>
                </a:r>
              </a:p>
            </c:rich>
          </c:tx>
          <c:overlay val="0"/>
        </c:title>
        <c:numFmt formatCode="General" sourceLinked="1"/>
        <c:majorTickMark val="in"/>
        <c:minorTickMark val="none"/>
        <c:tickLblPos val="nextTo"/>
        <c:txPr>
          <a:bodyPr/>
          <a:lstStyle/>
          <a:p>
            <a:pPr>
              <a:defRPr sz="1200"/>
            </a:pPr>
            <a:endParaRPr lang="en-US"/>
          </a:p>
        </c:txPr>
        <c:crossAx val="50514944"/>
        <c:crosses val="autoZero"/>
        <c:crossBetween val="between"/>
      </c:valAx>
      <c:spPr>
        <a:ln>
          <a:solidFill>
            <a:schemeClr val="tx1"/>
          </a:solidFill>
        </a:ln>
      </c:spPr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/>
              <a:t>Monthly afternoon vapour pressure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vapres</c:v>
          </c:tx>
          <c:marker>
            <c:symbol val="none"/>
          </c:marker>
          <c:cat>
            <c:numRef>
              <c:f>Monthly!$A$6:$A$221</c:f>
              <c:numCache>
                <c:formatCode>General</c:formatCode>
                <c:ptCount val="216"/>
                <c:pt idx="0">
                  <c:v>199109</c:v>
                </c:pt>
                <c:pt idx="1">
                  <c:v>199110</c:v>
                </c:pt>
                <c:pt idx="2">
                  <c:v>199111</c:v>
                </c:pt>
                <c:pt idx="3">
                  <c:v>199112</c:v>
                </c:pt>
                <c:pt idx="4">
                  <c:v>199201</c:v>
                </c:pt>
                <c:pt idx="5">
                  <c:v>199202</c:v>
                </c:pt>
                <c:pt idx="6">
                  <c:v>199203</c:v>
                </c:pt>
                <c:pt idx="7">
                  <c:v>199204</c:v>
                </c:pt>
                <c:pt idx="8">
                  <c:v>199205</c:v>
                </c:pt>
                <c:pt idx="9">
                  <c:v>199206</c:v>
                </c:pt>
                <c:pt idx="10">
                  <c:v>199207</c:v>
                </c:pt>
                <c:pt idx="11">
                  <c:v>199208</c:v>
                </c:pt>
                <c:pt idx="12">
                  <c:v>199209</c:v>
                </c:pt>
                <c:pt idx="13">
                  <c:v>199210</c:v>
                </c:pt>
                <c:pt idx="14">
                  <c:v>199211</c:v>
                </c:pt>
                <c:pt idx="15">
                  <c:v>199212</c:v>
                </c:pt>
                <c:pt idx="16">
                  <c:v>199301</c:v>
                </c:pt>
                <c:pt idx="17">
                  <c:v>199302</c:v>
                </c:pt>
                <c:pt idx="18">
                  <c:v>199303</c:v>
                </c:pt>
                <c:pt idx="19">
                  <c:v>199304</c:v>
                </c:pt>
                <c:pt idx="20">
                  <c:v>199305</c:v>
                </c:pt>
                <c:pt idx="21">
                  <c:v>199306</c:v>
                </c:pt>
                <c:pt idx="22">
                  <c:v>199307</c:v>
                </c:pt>
                <c:pt idx="23">
                  <c:v>199308</c:v>
                </c:pt>
                <c:pt idx="24">
                  <c:v>199309</c:v>
                </c:pt>
                <c:pt idx="25">
                  <c:v>199310</c:v>
                </c:pt>
                <c:pt idx="26">
                  <c:v>199311</c:v>
                </c:pt>
                <c:pt idx="27">
                  <c:v>199312</c:v>
                </c:pt>
                <c:pt idx="28">
                  <c:v>199401</c:v>
                </c:pt>
                <c:pt idx="29">
                  <c:v>199402</c:v>
                </c:pt>
                <c:pt idx="30">
                  <c:v>199403</c:v>
                </c:pt>
                <c:pt idx="31">
                  <c:v>199404</c:v>
                </c:pt>
                <c:pt idx="32">
                  <c:v>199405</c:v>
                </c:pt>
                <c:pt idx="33">
                  <c:v>199406</c:v>
                </c:pt>
                <c:pt idx="34">
                  <c:v>199407</c:v>
                </c:pt>
                <c:pt idx="35">
                  <c:v>199408</c:v>
                </c:pt>
                <c:pt idx="36">
                  <c:v>199409</c:v>
                </c:pt>
                <c:pt idx="37">
                  <c:v>199410</c:v>
                </c:pt>
                <c:pt idx="38">
                  <c:v>199411</c:v>
                </c:pt>
                <c:pt idx="39">
                  <c:v>199412</c:v>
                </c:pt>
                <c:pt idx="40">
                  <c:v>199501</c:v>
                </c:pt>
                <c:pt idx="41">
                  <c:v>199502</c:v>
                </c:pt>
                <c:pt idx="42">
                  <c:v>199503</c:v>
                </c:pt>
                <c:pt idx="43">
                  <c:v>199504</c:v>
                </c:pt>
                <c:pt idx="44">
                  <c:v>199505</c:v>
                </c:pt>
                <c:pt idx="45">
                  <c:v>199506</c:v>
                </c:pt>
                <c:pt idx="46">
                  <c:v>199507</c:v>
                </c:pt>
                <c:pt idx="47">
                  <c:v>199508</c:v>
                </c:pt>
                <c:pt idx="48">
                  <c:v>199509</c:v>
                </c:pt>
                <c:pt idx="49">
                  <c:v>199510</c:v>
                </c:pt>
                <c:pt idx="50">
                  <c:v>199511</c:v>
                </c:pt>
                <c:pt idx="51">
                  <c:v>199512</c:v>
                </c:pt>
                <c:pt idx="52">
                  <c:v>199601</c:v>
                </c:pt>
                <c:pt idx="53">
                  <c:v>199602</c:v>
                </c:pt>
                <c:pt idx="54">
                  <c:v>199603</c:v>
                </c:pt>
                <c:pt idx="55">
                  <c:v>199604</c:v>
                </c:pt>
                <c:pt idx="56">
                  <c:v>199605</c:v>
                </c:pt>
                <c:pt idx="57">
                  <c:v>199606</c:v>
                </c:pt>
                <c:pt idx="58">
                  <c:v>199607</c:v>
                </c:pt>
                <c:pt idx="59">
                  <c:v>199608</c:v>
                </c:pt>
                <c:pt idx="60">
                  <c:v>199609</c:v>
                </c:pt>
                <c:pt idx="61">
                  <c:v>199610</c:v>
                </c:pt>
                <c:pt idx="62">
                  <c:v>199611</c:v>
                </c:pt>
                <c:pt idx="63">
                  <c:v>199612</c:v>
                </c:pt>
                <c:pt idx="64">
                  <c:v>199701</c:v>
                </c:pt>
                <c:pt idx="65">
                  <c:v>199702</c:v>
                </c:pt>
                <c:pt idx="66">
                  <c:v>199703</c:v>
                </c:pt>
                <c:pt idx="67">
                  <c:v>199704</c:v>
                </c:pt>
                <c:pt idx="68">
                  <c:v>199705</c:v>
                </c:pt>
                <c:pt idx="69">
                  <c:v>199706</c:v>
                </c:pt>
                <c:pt idx="70">
                  <c:v>199707</c:v>
                </c:pt>
                <c:pt idx="71">
                  <c:v>199708</c:v>
                </c:pt>
                <c:pt idx="72">
                  <c:v>199709</c:v>
                </c:pt>
                <c:pt idx="73">
                  <c:v>199710</c:v>
                </c:pt>
                <c:pt idx="74">
                  <c:v>199711</c:v>
                </c:pt>
                <c:pt idx="75">
                  <c:v>199712</c:v>
                </c:pt>
                <c:pt idx="76">
                  <c:v>199801</c:v>
                </c:pt>
                <c:pt idx="77">
                  <c:v>199802</c:v>
                </c:pt>
                <c:pt idx="78">
                  <c:v>199803</c:v>
                </c:pt>
                <c:pt idx="79">
                  <c:v>199804</c:v>
                </c:pt>
                <c:pt idx="80">
                  <c:v>199805</c:v>
                </c:pt>
                <c:pt idx="81">
                  <c:v>199806</c:v>
                </c:pt>
                <c:pt idx="82">
                  <c:v>199807</c:v>
                </c:pt>
                <c:pt idx="83">
                  <c:v>199808</c:v>
                </c:pt>
                <c:pt idx="84">
                  <c:v>199809</c:v>
                </c:pt>
                <c:pt idx="85">
                  <c:v>199810</c:v>
                </c:pt>
                <c:pt idx="86">
                  <c:v>199811</c:v>
                </c:pt>
                <c:pt idx="87">
                  <c:v>199812</c:v>
                </c:pt>
                <c:pt idx="88">
                  <c:v>199901</c:v>
                </c:pt>
                <c:pt idx="89">
                  <c:v>199902</c:v>
                </c:pt>
                <c:pt idx="90">
                  <c:v>199903</c:v>
                </c:pt>
                <c:pt idx="91">
                  <c:v>199904</c:v>
                </c:pt>
                <c:pt idx="92">
                  <c:v>199905</c:v>
                </c:pt>
                <c:pt idx="93">
                  <c:v>199906</c:v>
                </c:pt>
                <c:pt idx="94">
                  <c:v>199907</c:v>
                </c:pt>
                <c:pt idx="95">
                  <c:v>199908</c:v>
                </c:pt>
                <c:pt idx="96">
                  <c:v>199909</c:v>
                </c:pt>
                <c:pt idx="97">
                  <c:v>199910</c:v>
                </c:pt>
                <c:pt idx="98">
                  <c:v>199911</c:v>
                </c:pt>
                <c:pt idx="99">
                  <c:v>199912</c:v>
                </c:pt>
                <c:pt idx="100">
                  <c:v>200001</c:v>
                </c:pt>
                <c:pt idx="101">
                  <c:v>200002</c:v>
                </c:pt>
                <c:pt idx="102">
                  <c:v>200003</c:v>
                </c:pt>
                <c:pt idx="103">
                  <c:v>200004</c:v>
                </c:pt>
                <c:pt idx="104">
                  <c:v>200005</c:v>
                </c:pt>
                <c:pt idx="105">
                  <c:v>200006</c:v>
                </c:pt>
                <c:pt idx="106">
                  <c:v>200007</c:v>
                </c:pt>
                <c:pt idx="107">
                  <c:v>200008</c:v>
                </c:pt>
                <c:pt idx="108">
                  <c:v>200009</c:v>
                </c:pt>
                <c:pt idx="109">
                  <c:v>200010</c:v>
                </c:pt>
                <c:pt idx="110">
                  <c:v>200011</c:v>
                </c:pt>
                <c:pt idx="111">
                  <c:v>200012</c:v>
                </c:pt>
                <c:pt idx="112">
                  <c:v>200101</c:v>
                </c:pt>
                <c:pt idx="113">
                  <c:v>200102</c:v>
                </c:pt>
                <c:pt idx="114">
                  <c:v>200103</c:v>
                </c:pt>
                <c:pt idx="115">
                  <c:v>200104</c:v>
                </c:pt>
                <c:pt idx="116">
                  <c:v>200105</c:v>
                </c:pt>
                <c:pt idx="117">
                  <c:v>200106</c:v>
                </c:pt>
                <c:pt idx="118">
                  <c:v>200107</c:v>
                </c:pt>
                <c:pt idx="119">
                  <c:v>200108</c:v>
                </c:pt>
                <c:pt idx="120">
                  <c:v>200109</c:v>
                </c:pt>
                <c:pt idx="121">
                  <c:v>200110</c:v>
                </c:pt>
                <c:pt idx="122">
                  <c:v>200111</c:v>
                </c:pt>
                <c:pt idx="123">
                  <c:v>200112</c:v>
                </c:pt>
                <c:pt idx="124">
                  <c:v>200201</c:v>
                </c:pt>
                <c:pt idx="125">
                  <c:v>200202</c:v>
                </c:pt>
                <c:pt idx="126">
                  <c:v>200203</c:v>
                </c:pt>
                <c:pt idx="127">
                  <c:v>200204</c:v>
                </c:pt>
                <c:pt idx="128">
                  <c:v>200205</c:v>
                </c:pt>
                <c:pt idx="129">
                  <c:v>200206</c:v>
                </c:pt>
                <c:pt idx="130">
                  <c:v>200207</c:v>
                </c:pt>
                <c:pt idx="131">
                  <c:v>200208</c:v>
                </c:pt>
                <c:pt idx="132">
                  <c:v>200209</c:v>
                </c:pt>
                <c:pt idx="133">
                  <c:v>200210</c:v>
                </c:pt>
                <c:pt idx="134">
                  <c:v>200211</c:v>
                </c:pt>
                <c:pt idx="135">
                  <c:v>200212</c:v>
                </c:pt>
                <c:pt idx="136">
                  <c:v>200301</c:v>
                </c:pt>
                <c:pt idx="137">
                  <c:v>200302</c:v>
                </c:pt>
                <c:pt idx="138">
                  <c:v>200303</c:v>
                </c:pt>
                <c:pt idx="139">
                  <c:v>200304</c:v>
                </c:pt>
                <c:pt idx="140">
                  <c:v>200305</c:v>
                </c:pt>
                <c:pt idx="141">
                  <c:v>200306</c:v>
                </c:pt>
                <c:pt idx="142">
                  <c:v>200307</c:v>
                </c:pt>
                <c:pt idx="143">
                  <c:v>200308</c:v>
                </c:pt>
                <c:pt idx="144">
                  <c:v>200309</c:v>
                </c:pt>
                <c:pt idx="145">
                  <c:v>200310</c:v>
                </c:pt>
                <c:pt idx="146">
                  <c:v>200311</c:v>
                </c:pt>
                <c:pt idx="147">
                  <c:v>200312</c:v>
                </c:pt>
                <c:pt idx="148">
                  <c:v>200401</c:v>
                </c:pt>
                <c:pt idx="149">
                  <c:v>200402</c:v>
                </c:pt>
                <c:pt idx="150">
                  <c:v>200403</c:v>
                </c:pt>
                <c:pt idx="151">
                  <c:v>200404</c:v>
                </c:pt>
                <c:pt idx="152">
                  <c:v>200405</c:v>
                </c:pt>
                <c:pt idx="153">
                  <c:v>200406</c:v>
                </c:pt>
                <c:pt idx="154">
                  <c:v>200407</c:v>
                </c:pt>
                <c:pt idx="155">
                  <c:v>200408</c:v>
                </c:pt>
                <c:pt idx="156">
                  <c:v>200409</c:v>
                </c:pt>
                <c:pt idx="157">
                  <c:v>200410</c:v>
                </c:pt>
                <c:pt idx="158">
                  <c:v>200411</c:v>
                </c:pt>
                <c:pt idx="159">
                  <c:v>200412</c:v>
                </c:pt>
                <c:pt idx="160">
                  <c:v>200501</c:v>
                </c:pt>
                <c:pt idx="161">
                  <c:v>200502</c:v>
                </c:pt>
                <c:pt idx="162">
                  <c:v>200503</c:v>
                </c:pt>
                <c:pt idx="163">
                  <c:v>200504</c:v>
                </c:pt>
                <c:pt idx="164">
                  <c:v>200505</c:v>
                </c:pt>
                <c:pt idx="165">
                  <c:v>200506</c:v>
                </c:pt>
                <c:pt idx="166">
                  <c:v>200507</c:v>
                </c:pt>
                <c:pt idx="167">
                  <c:v>200508</c:v>
                </c:pt>
                <c:pt idx="168">
                  <c:v>200509</c:v>
                </c:pt>
                <c:pt idx="169">
                  <c:v>200510</c:v>
                </c:pt>
                <c:pt idx="170">
                  <c:v>200511</c:v>
                </c:pt>
                <c:pt idx="171">
                  <c:v>200512</c:v>
                </c:pt>
                <c:pt idx="172">
                  <c:v>200601</c:v>
                </c:pt>
                <c:pt idx="173">
                  <c:v>200602</c:v>
                </c:pt>
                <c:pt idx="174">
                  <c:v>200603</c:v>
                </c:pt>
                <c:pt idx="175">
                  <c:v>200604</c:v>
                </c:pt>
                <c:pt idx="176">
                  <c:v>200605</c:v>
                </c:pt>
                <c:pt idx="177">
                  <c:v>200606</c:v>
                </c:pt>
                <c:pt idx="178">
                  <c:v>200607</c:v>
                </c:pt>
                <c:pt idx="179">
                  <c:v>200608</c:v>
                </c:pt>
                <c:pt idx="180">
                  <c:v>200609</c:v>
                </c:pt>
                <c:pt idx="181">
                  <c:v>200610</c:v>
                </c:pt>
                <c:pt idx="182">
                  <c:v>200611</c:v>
                </c:pt>
                <c:pt idx="183">
                  <c:v>200612</c:v>
                </c:pt>
                <c:pt idx="184">
                  <c:v>200701</c:v>
                </c:pt>
                <c:pt idx="185">
                  <c:v>200702</c:v>
                </c:pt>
                <c:pt idx="186">
                  <c:v>200703</c:v>
                </c:pt>
                <c:pt idx="187">
                  <c:v>200704</c:v>
                </c:pt>
                <c:pt idx="188">
                  <c:v>200705</c:v>
                </c:pt>
                <c:pt idx="189">
                  <c:v>200706</c:v>
                </c:pt>
                <c:pt idx="190">
                  <c:v>200707</c:v>
                </c:pt>
                <c:pt idx="191">
                  <c:v>200708</c:v>
                </c:pt>
                <c:pt idx="192">
                  <c:v>200709</c:v>
                </c:pt>
                <c:pt idx="193">
                  <c:v>200710</c:v>
                </c:pt>
                <c:pt idx="194">
                  <c:v>200711</c:v>
                </c:pt>
                <c:pt idx="195">
                  <c:v>200712</c:v>
                </c:pt>
                <c:pt idx="196">
                  <c:v>200801</c:v>
                </c:pt>
                <c:pt idx="197">
                  <c:v>200802</c:v>
                </c:pt>
                <c:pt idx="198">
                  <c:v>200803</c:v>
                </c:pt>
                <c:pt idx="199">
                  <c:v>200804</c:v>
                </c:pt>
                <c:pt idx="200">
                  <c:v>200805</c:v>
                </c:pt>
                <c:pt idx="201">
                  <c:v>200806</c:v>
                </c:pt>
                <c:pt idx="202">
                  <c:v>200807</c:v>
                </c:pt>
                <c:pt idx="203">
                  <c:v>200808</c:v>
                </c:pt>
                <c:pt idx="204">
                  <c:v>200809</c:v>
                </c:pt>
                <c:pt idx="205">
                  <c:v>200810</c:v>
                </c:pt>
                <c:pt idx="206">
                  <c:v>200811</c:v>
                </c:pt>
                <c:pt idx="207">
                  <c:v>200812</c:v>
                </c:pt>
                <c:pt idx="208">
                  <c:v>200901</c:v>
                </c:pt>
                <c:pt idx="209">
                  <c:v>200902</c:v>
                </c:pt>
                <c:pt idx="210">
                  <c:v>200903</c:v>
                </c:pt>
                <c:pt idx="211">
                  <c:v>200904</c:v>
                </c:pt>
                <c:pt idx="212">
                  <c:v>200905</c:v>
                </c:pt>
                <c:pt idx="213">
                  <c:v>200906</c:v>
                </c:pt>
                <c:pt idx="214">
                  <c:v>200907</c:v>
                </c:pt>
                <c:pt idx="215">
                  <c:v>200908</c:v>
                </c:pt>
              </c:numCache>
            </c:numRef>
          </c:cat>
          <c:val>
            <c:numRef>
              <c:f>Monthly!$S$6:$S$221</c:f>
              <c:numCache>
                <c:formatCode>General</c:formatCode>
                <c:ptCount val="216"/>
                <c:pt idx="0">
                  <c:v>0.77200000000000002</c:v>
                </c:pt>
                <c:pt idx="1">
                  <c:v>0.50600000000000001</c:v>
                </c:pt>
                <c:pt idx="2">
                  <c:v>0.443</c:v>
                </c:pt>
                <c:pt idx="3">
                  <c:v>0.40600000000000003</c:v>
                </c:pt>
                <c:pt idx="4">
                  <c:v>0.442</c:v>
                </c:pt>
                <c:pt idx="5">
                  <c:v>0.50900000000000001</c:v>
                </c:pt>
                <c:pt idx="6">
                  <c:v>0.44700000000000001</c:v>
                </c:pt>
                <c:pt idx="7">
                  <c:v>0.54</c:v>
                </c:pt>
                <c:pt idx="8">
                  <c:v>0.57899999999999996</c:v>
                </c:pt>
                <c:pt idx="9">
                  <c:v>0.79100000000000004</c:v>
                </c:pt>
                <c:pt idx="10">
                  <c:v>0.94099999999999995</c:v>
                </c:pt>
                <c:pt idx="11">
                  <c:v>0.78600000000000003</c:v>
                </c:pt>
                <c:pt idx="12">
                  <c:v>0.67100000000000004</c:v>
                </c:pt>
                <c:pt idx="13">
                  <c:v>0.57099999999999995</c:v>
                </c:pt>
                <c:pt idx="14">
                  <c:v>0.45600000000000002</c:v>
                </c:pt>
                <c:pt idx="15">
                  <c:v>0.29799999999999999</c:v>
                </c:pt>
                <c:pt idx="16">
                  <c:v>0.34799999999999998</c:v>
                </c:pt>
                <c:pt idx="17">
                  <c:v>0.34200000000000003</c:v>
                </c:pt>
                <c:pt idx="18">
                  <c:v>0.39700000000000002</c:v>
                </c:pt>
                <c:pt idx="19">
                  <c:v>0.54100000000000004</c:v>
                </c:pt>
                <c:pt idx="20">
                  <c:v>0.63700000000000001</c:v>
                </c:pt>
                <c:pt idx="21">
                  <c:v>0.79600000000000004</c:v>
                </c:pt>
                <c:pt idx="22">
                  <c:v>0.98799999999999999</c:v>
                </c:pt>
                <c:pt idx="23">
                  <c:v>0.93200000000000005</c:v>
                </c:pt>
                <c:pt idx="24">
                  <c:v>0.65800000000000003</c:v>
                </c:pt>
                <c:pt idx="25">
                  <c:v>0.59399999999999997</c:v>
                </c:pt>
                <c:pt idx="26">
                  <c:v>0.33600000000000002</c:v>
                </c:pt>
                <c:pt idx="27">
                  <c:v>0.39</c:v>
                </c:pt>
                <c:pt idx="28">
                  <c:v>0.442</c:v>
                </c:pt>
                <c:pt idx="29">
                  <c:v>0.32400000000000001</c:v>
                </c:pt>
                <c:pt idx="30">
                  <c:v>0.317</c:v>
                </c:pt>
                <c:pt idx="31">
                  <c:v>0.46700000000000003</c:v>
                </c:pt>
                <c:pt idx="32">
                  <c:v>0.56200000000000006</c:v>
                </c:pt>
                <c:pt idx="33">
                  <c:v>0.65800000000000003</c:v>
                </c:pt>
                <c:pt idx="34">
                  <c:v>0.70599999999999996</c:v>
                </c:pt>
                <c:pt idx="35">
                  <c:v>0.73</c:v>
                </c:pt>
                <c:pt idx="36">
                  <c:v>0.66800000000000004</c:v>
                </c:pt>
                <c:pt idx="37">
                  <c:v>0.51400000000000001</c:v>
                </c:pt>
                <c:pt idx="38">
                  <c:v>0.36399999999999999</c:v>
                </c:pt>
                <c:pt idx="39">
                  <c:v>0.35899999999999999</c:v>
                </c:pt>
                <c:pt idx="40">
                  <c:v>0.36699999999999999</c:v>
                </c:pt>
                <c:pt idx="41">
                  <c:v>0.35399999999999998</c:v>
                </c:pt>
                <c:pt idx="42">
                  <c:v>0.377</c:v>
                </c:pt>
                <c:pt idx="43">
                  <c:v>0.36</c:v>
                </c:pt>
                <c:pt idx="44">
                  <c:v>0.47899999999999998</c:v>
                </c:pt>
                <c:pt idx="45">
                  <c:v>0.69899999999999995</c:v>
                </c:pt>
                <c:pt idx="46">
                  <c:v>0.82099999999999995</c:v>
                </c:pt>
                <c:pt idx="47">
                  <c:v>0.73199999999999998</c:v>
                </c:pt>
                <c:pt idx="48">
                  <c:v>0.64700000000000002</c:v>
                </c:pt>
                <c:pt idx="49">
                  <c:v>0.53500000000000003</c:v>
                </c:pt>
                <c:pt idx="50">
                  <c:v>0.46800000000000003</c:v>
                </c:pt>
                <c:pt idx="51">
                  <c:v>0.36199999999999999</c:v>
                </c:pt>
                <c:pt idx="52">
                  <c:v>0.32300000000000001</c:v>
                </c:pt>
                <c:pt idx="53">
                  <c:v>0.32800000000000001</c:v>
                </c:pt>
                <c:pt idx="54">
                  <c:v>0.34699999999999998</c:v>
                </c:pt>
                <c:pt idx="55">
                  <c:v>0.44600000000000001</c:v>
                </c:pt>
                <c:pt idx="56">
                  <c:v>0.54400000000000004</c:v>
                </c:pt>
                <c:pt idx="57">
                  <c:v>0.64400000000000002</c:v>
                </c:pt>
                <c:pt idx="58">
                  <c:v>0.78700000000000003</c:v>
                </c:pt>
                <c:pt idx="59">
                  <c:v>0.73099999999999998</c:v>
                </c:pt>
                <c:pt idx="60">
                  <c:v>0.72099999999999997</c:v>
                </c:pt>
                <c:pt idx="61">
                  <c:v>0.53700000000000003</c:v>
                </c:pt>
                <c:pt idx="62">
                  <c:v>0.45700000000000002</c:v>
                </c:pt>
                <c:pt idx="63">
                  <c:v>0.34899999999999998</c:v>
                </c:pt>
                <c:pt idx="64">
                  <c:v>0.35799999999999998</c:v>
                </c:pt>
                <c:pt idx="65">
                  <c:v>0.34</c:v>
                </c:pt>
                <c:pt idx="66">
                  <c:v>0.34</c:v>
                </c:pt>
                <c:pt idx="67">
                  <c:v>0.373</c:v>
                </c:pt>
                <c:pt idx="68">
                  <c:v>0.63800000000000001</c:v>
                </c:pt>
                <c:pt idx="69">
                  <c:v>0.753</c:v>
                </c:pt>
                <c:pt idx="70">
                  <c:v>0.90300000000000002</c:v>
                </c:pt>
                <c:pt idx="71">
                  <c:v>0.92900000000000005</c:v>
                </c:pt>
                <c:pt idx="72">
                  <c:v>0.84899999999999998</c:v>
                </c:pt>
                <c:pt idx="73">
                  <c:v>0.58299999999999996</c:v>
                </c:pt>
                <c:pt idx="74">
                  <c:v>0.439</c:v>
                </c:pt>
                <c:pt idx="75">
                  <c:v>0.379</c:v>
                </c:pt>
                <c:pt idx="76">
                  <c:v>0.39800000000000002</c:v>
                </c:pt>
                <c:pt idx="77">
                  <c:v>0.434</c:v>
                </c:pt>
                <c:pt idx="78">
                  <c:v>0.47099999999999997</c:v>
                </c:pt>
                <c:pt idx="79">
                  <c:v>0.45200000000000001</c:v>
                </c:pt>
                <c:pt idx="80">
                  <c:v>0.71299999999999997</c:v>
                </c:pt>
                <c:pt idx="81">
                  <c:v>0.88400000000000001</c:v>
                </c:pt>
                <c:pt idx="82">
                  <c:v>0.98899999999999999</c:v>
                </c:pt>
                <c:pt idx="83">
                  <c:v>0.79200000000000004</c:v>
                </c:pt>
                <c:pt idx="84">
                  <c:v>0.66300000000000003</c:v>
                </c:pt>
                <c:pt idx="85">
                  <c:v>0.61699999999999999</c:v>
                </c:pt>
                <c:pt idx="86">
                  <c:v>0.51</c:v>
                </c:pt>
                <c:pt idx="87">
                  <c:v>0.39100000000000001</c:v>
                </c:pt>
                <c:pt idx="88">
                  <c:v>0.42199999999999999</c:v>
                </c:pt>
                <c:pt idx="89">
                  <c:v>0.376</c:v>
                </c:pt>
                <c:pt idx="90">
                  <c:v>0.40799999999999997</c:v>
                </c:pt>
                <c:pt idx="91">
                  <c:v>0.376</c:v>
                </c:pt>
                <c:pt idx="92">
                  <c:v>0.498</c:v>
                </c:pt>
                <c:pt idx="93">
                  <c:v>0.76500000000000001</c:v>
                </c:pt>
                <c:pt idx="94">
                  <c:v>0.874</c:v>
                </c:pt>
                <c:pt idx="95">
                  <c:v>1.0289999999999999</c:v>
                </c:pt>
                <c:pt idx="96">
                  <c:v>0.67300000000000004</c:v>
                </c:pt>
                <c:pt idx="97">
                  <c:v>0.52700000000000002</c:v>
                </c:pt>
                <c:pt idx="98">
                  <c:v>0.51600000000000001</c:v>
                </c:pt>
                <c:pt idx="99">
                  <c:v>0.40699999999999997</c:v>
                </c:pt>
                <c:pt idx="100">
                  <c:v>0.33600000000000002</c:v>
                </c:pt>
                <c:pt idx="101">
                  <c:v>0.40200000000000002</c:v>
                </c:pt>
                <c:pt idx="102">
                  <c:v>0.39500000000000002</c:v>
                </c:pt>
                <c:pt idx="103">
                  <c:v>0.45500000000000002</c:v>
                </c:pt>
                <c:pt idx="104">
                  <c:v>0.54800000000000004</c:v>
                </c:pt>
                <c:pt idx="105">
                  <c:v>0.68799999999999994</c:v>
                </c:pt>
                <c:pt idx="106">
                  <c:v>0.85299999999999998</c:v>
                </c:pt>
                <c:pt idx="107">
                  <c:v>0.747</c:v>
                </c:pt>
                <c:pt idx="108">
                  <c:v>0.72799999999999998</c:v>
                </c:pt>
                <c:pt idx="109">
                  <c:v>0.51400000000000001</c:v>
                </c:pt>
                <c:pt idx="110">
                  <c:v>0.42199999999999999</c:v>
                </c:pt>
                <c:pt idx="111">
                  <c:v>0.36599999999999999</c:v>
                </c:pt>
                <c:pt idx="112">
                  <c:v>0.35099999999999998</c:v>
                </c:pt>
                <c:pt idx="113">
                  <c:v>0.32</c:v>
                </c:pt>
                <c:pt idx="114">
                  <c:v>0.38300000000000001</c:v>
                </c:pt>
                <c:pt idx="115">
                  <c:v>0.443</c:v>
                </c:pt>
                <c:pt idx="116">
                  <c:v>0.51900000000000002</c:v>
                </c:pt>
                <c:pt idx="117">
                  <c:v>0.69899999999999995</c:v>
                </c:pt>
                <c:pt idx="118">
                  <c:v>0.83</c:v>
                </c:pt>
                <c:pt idx="119">
                  <c:v>0.82599999999999996</c:v>
                </c:pt>
                <c:pt idx="120">
                  <c:v>0.67500000000000004</c:v>
                </c:pt>
                <c:pt idx="121">
                  <c:v>0.51900000000000002</c:v>
                </c:pt>
                <c:pt idx="122">
                  <c:v>0.46200000000000002</c:v>
                </c:pt>
                <c:pt idx="123">
                  <c:v>0.38300000000000001</c:v>
                </c:pt>
                <c:pt idx="124">
                  <c:v>0.4</c:v>
                </c:pt>
                <c:pt idx="125">
                  <c:v>0.35099999999999998</c:v>
                </c:pt>
                <c:pt idx="126">
                  <c:v>0.37</c:v>
                </c:pt>
                <c:pt idx="127">
                  <c:v>0.41599999999999998</c:v>
                </c:pt>
                <c:pt idx="128">
                  <c:v>0.57699999999999996</c:v>
                </c:pt>
                <c:pt idx="129">
                  <c:v>0.71099999999999997</c:v>
                </c:pt>
                <c:pt idx="130">
                  <c:v>0.85599999999999998</c:v>
                </c:pt>
                <c:pt idx="131">
                  <c:v>0.81399999999999995</c:v>
                </c:pt>
                <c:pt idx="132">
                  <c:v>0.67900000000000005</c:v>
                </c:pt>
                <c:pt idx="133">
                  <c:v>0.51300000000000001</c:v>
                </c:pt>
                <c:pt idx="134">
                  <c:v>0.47299999999999998</c:v>
                </c:pt>
                <c:pt idx="135">
                  <c:v>0.44600000000000001</c:v>
                </c:pt>
                <c:pt idx="136">
                  <c:v>0.442</c:v>
                </c:pt>
                <c:pt idx="137">
                  <c:v>0.38300000000000001</c:v>
                </c:pt>
                <c:pt idx="138">
                  <c:v>0.44500000000000001</c:v>
                </c:pt>
                <c:pt idx="139">
                  <c:v>0.49199999999999999</c:v>
                </c:pt>
                <c:pt idx="140">
                  <c:v>0.58299999999999996</c:v>
                </c:pt>
                <c:pt idx="141">
                  <c:v>0.76500000000000001</c:v>
                </c:pt>
                <c:pt idx="142">
                  <c:v>0.68100000000000005</c:v>
                </c:pt>
                <c:pt idx="143">
                  <c:v>0.71299999999999997</c:v>
                </c:pt>
                <c:pt idx="144">
                  <c:v>0.70099999999999996</c:v>
                </c:pt>
                <c:pt idx="145">
                  <c:v>0.627</c:v>
                </c:pt>
                <c:pt idx="146">
                  <c:v>0.40200000000000002</c:v>
                </c:pt>
                <c:pt idx="147">
                  <c:v>0.39</c:v>
                </c:pt>
                <c:pt idx="148">
                  <c:v>0.43</c:v>
                </c:pt>
                <c:pt idx="149">
                  <c:v>0.40699999999999997</c:v>
                </c:pt>
                <c:pt idx="150">
                  <c:v>0.434</c:v>
                </c:pt>
                <c:pt idx="151">
                  <c:v>0.47599999999999998</c:v>
                </c:pt>
                <c:pt idx="152">
                  <c:v>0.64900000000000002</c:v>
                </c:pt>
                <c:pt idx="153">
                  <c:v>0.78100000000000003</c:v>
                </c:pt>
                <c:pt idx="154">
                  <c:v>0.91400000000000003</c:v>
                </c:pt>
                <c:pt idx="155">
                  <c:v>1.0209999999999999</c:v>
                </c:pt>
                <c:pt idx="156">
                  <c:v>0.81299999999999994</c:v>
                </c:pt>
                <c:pt idx="157">
                  <c:v>0.623</c:v>
                </c:pt>
                <c:pt idx="158">
                  <c:v>0.49199999999999999</c:v>
                </c:pt>
                <c:pt idx="159">
                  <c:v>0.47699999999999998</c:v>
                </c:pt>
                <c:pt idx="160">
                  <c:v>0.432</c:v>
                </c:pt>
                <c:pt idx="161">
                  <c:v>0.33</c:v>
                </c:pt>
                <c:pt idx="162">
                  <c:v>0.436</c:v>
                </c:pt>
                <c:pt idx="163">
                  <c:v>0.42399999999999999</c:v>
                </c:pt>
                <c:pt idx="164">
                  <c:v>0.71299999999999997</c:v>
                </c:pt>
                <c:pt idx="165">
                  <c:v>0.84299999999999997</c:v>
                </c:pt>
                <c:pt idx="166">
                  <c:v>0.82599999999999996</c:v>
                </c:pt>
                <c:pt idx="167">
                  <c:v>0.72799999999999998</c:v>
                </c:pt>
                <c:pt idx="168">
                  <c:v>0.74299999999999999</c:v>
                </c:pt>
                <c:pt idx="169">
                  <c:v>0.67200000000000004</c:v>
                </c:pt>
                <c:pt idx="170">
                  <c:v>0.48599999999999999</c:v>
                </c:pt>
                <c:pt idx="171">
                  <c:v>0.39700000000000002</c:v>
                </c:pt>
                <c:pt idx="172">
                  <c:v>0.46899999999999997</c:v>
                </c:pt>
                <c:pt idx="173">
                  <c:v>0.33900000000000002</c:v>
                </c:pt>
                <c:pt idx="174">
                  <c:v>0.39600000000000002</c:v>
                </c:pt>
                <c:pt idx="175">
                  <c:v>0.5</c:v>
                </c:pt>
                <c:pt idx="176">
                  <c:v>0.64800000000000002</c:v>
                </c:pt>
                <c:pt idx="177">
                  <c:v>0.877</c:v>
                </c:pt>
                <c:pt idx="178">
                  <c:v>0.97599999999999998</c:v>
                </c:pt>
                <c:pt idx="179">
                  <c:v>0.79300000000000004</c:v>
                </c:pt>
                <c:pt idx="180">
                  <c:v>0.75</c:v>
                </c:pt>
                <c:pt idx="181">
                  <c:v>0.59299999999999997</c:v>
                </c:pt>
                <c:pt idx="182">
                  <c:v>0.45700000000000002</c:v>
                </c:pt>
                <c:pt idx="183">
                  <c:v>0.41099999999999998</c:v>
                </c:pt>
                <c:pt idx="184">
                  <c:v>0.35299999999999998</c:v>
                </c:pt>
                <c:pt idx="185">
                  <c:v>0.42299999999999999</c:v>
                </c:pt>
                <c:pt idx="186">
                  <c:v>0.46200000000000002</c:v>
                </c:pt>
                <c:pt idx="187">
                  <c:v>0.42899999999999999</c:v>
                </c:pt>
                <c:pt idx="188">
                  <c:v>0.56200000000000006</c:v>
                </c:pt>
                <c:pt idx="189">
                  <c:v>0.78800000000000003</c:v>
                </c:pt>
                <c:pt idx="190">
                  <c:v>0.84599999999999997</c:v>
                </c:pt>
                <c:pt idx="191">
                  <c:v>0.67900000000000005</c:v>
                </c:pt>
                <c:pt idx="192">
                  <c:v>0.58599999999999997</c:v>
                </c:pt>
                <c:pt idx="193">
                  <c:v>0.51200000000000001</c:v>
                </c:pt>
                <c:pt idx="194">
                  <c:v>0.33300000000000002</c:v>
                </c:pt>
                <c:pt idx="195">
                  <c:v>0.32700000000000001</c:v>
                </c:pt>
                <c:pt idx="196">
                  <c:v>0.29599999999999999</c:v>
                </c:pt>
                <c:pt idx="197">
                  <c:v>0.36399999999999999</c:v>
                </c:pt>
                <c:pt idx="198">
                  <c:v>0.30199999999999999</c:v>
                </c:pt>
                <c:pt idx="199">
                  <c:v>0.33700000000000002</c:v>
                </c:pt>
                <c:pt idx="200">
                  <c:v>0.57899999999999996</c:v>
                </c:pt>
                <c:pt idx="201">
                  <c:v>0.63200000000000001</c:v>
                </c:pt>
                <c:pt idx="202">
                  <c:v>0.63700000000000001</c:v>
                </c:pt>
                <c:pt idx="203">
                  <c:v>0.73</c:v>
                </c:pt>
                <c:pt idx="204">
                  <c:v>0.53700000000000003</c:v>
                </c:pt>
                <c:pt idx="205">
                  <c:v>0.44800000000000001</c:v>
                </c:pt>
                <c:pt idx="206">
                  <c:v>0.438</c:v>
                </c:pt>
                <c:pt idx="207">
                  <c:v>0.27600000000000002</c:v>
                </c:pt>
                <c:pt idx="208">
                  <c:v>0.31900000000000001</c:v>
                </c:pt>
                <c:pt idx="209">
                  <c:v>0.28799999999999998</c:v>
                </c:pt>
                <c:pt idx="210">
                  <c:v>0.30399999999999999</c:v>
                </c:pt>
                <c:pt idx="211">
                  <c:v>0.32600000000000001</c:v>
                </c:pt>
                <c:pt idx="212">
                  <c:v>0.42599999999999999</c:v>
                </c:pt>
                <c:pt idx="213">
                  <c:v>0.60899999999999999</c:v>
                </c:pt>
                <c:pt idx="214">
                  <c:v>0.754</c:v>
                </c:pt>
                <c:pt idx="215">
                  <c:v>0.76500000000000001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0729344"/>
        <c:axId val="50730880"/>
      </c:lineChart>
      <c:catAx>
        <c:axId val="50729344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50730880"/>
        <c:crosses val="autoZero"/>
        <c:auto val="1"/>
        <c:lblAlgn val="ctr"/>
        <c:lblOffset val="100"/>
        <c:tickMarkSkip val="7"/>
        <c:noMultiLvlLbl val="0"/>
      </c:catAx>
      <c:valAx>
        <c:axId val="50730880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 sz="1400"/>
                </a:pPr>
                <a:r>
                  <a:rPr lang="en-CA" sz="1400"/>
                  <a:t>Vapour</a:t>
                </a:r>
                <a:r>
                  <a:rPr lang="en-CA" sz="1400" baseline="0"/>
                  <a:t> pressure (kPa</a:t>
                </a:r>
                <a:r>
                  <a:rPr lang="en-CA" sz="1400"/>
                  <a:t>)</a:t>
                </a:r>
              </a:p>
            </c:rich>
          </c:tx>
          <c:overlay val="0"/>
        </c:title>
        <c:numFmt formatCode="General" sourceLinked="1"/>
        <c:majorTickMark val="in"/>
        <c:minorTickMark val="none"/>
        <c:tickLblPos val="nextTo"/>
        <c:txPr>
          <a:bodyPr/>
          <a:lstStyle/>
          <a:p>
            <a:pPr>
              <a:defRPr sz="1200"/>
            </a:pPr>
            <a:endParaRPr lang="en-US"/>
          </a:p>
        </c:txPr>
        <c:crossAx val="50729344"/>
        <c:crosses val="autoZero"/>
        <c:crossBetween val="between"/>
      </c:valAx>
      <c:spPr>
        <a:ln>
          <a:solidFill>
            <a:schemeClr val="tx1"/>
          </a:solidFill>
        </a:ln>
      </c:spPr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Solar radiation</a:t>
            </a:r>
          </a:p>
        </c:rich>
      </c:tx>
      <c:layout/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Solar</c:v>
          </c:tx>
          <c:marker>
            <c:symbol val="none"/>
          </c:marker>
          <c:cat>
            <c:numRef>
              <c:f>Data!$BS$6:$BS$23</c:f>
              <c:numCache>
                <c:formatCode>General</c:formatCode>
                <c:ptCount val="18"/>
                <c:pt idx="0">
                  <c:v>1992</c:v>
                </c:pt>
                <c:pt idx="1">
                  <c:v>1993</c:v>
                </c:pt>
                <c:pt idx="2">
                  <c:v>1994</c:v>
                </c:pt>
                <c:pt idx="3">
                  <c:v>1995</c:v>
                </c:pt>
                <c:pt idx="4">
                  <c:v>1996</c:v>
                </c:pt>
                <c:pt idx="5">
                  <c:v>1997</c:v>
                </c:pt>
                <c:pt idx="6">
                  <c:v>1998</c:v>
                </c:pt>
                <c:pt idx="7">
                  <c:v>1999</c:v>
                </c:pt>
                <c:pt idx="8">
                  <c:v>2000</c:v>
                </c:pt>
                <c:pt idx="9">
                  <c:v>2001</c:v>
                </c:pt>
                <c:pt idx="10">
                  <c:v>2002</c:v>
                </c:pt>
                <c:pt idx="11">
                  <c:v>2003</c:v>
                </c:pt>
                <c:pt idx="12">
                  <c:v>2004</c:v>
                </c:pt>
                <c:pt idx="13">
                  <c:v>2005</c:v>
                </c:pt>
                <c:pt idx="14">
                  <c:v>2006</c:v>
                </c:pt>
                <c:pt idx="15">
                  <c:v>2007</c:v>
                </c:pt>
                <c:pt idx="16">
                  <c:v>2008</c:v>
                </c:pt>
                <c:pt idx="17">
                  <c:v>2009</c:v>
                </c:pt>
              </c:numCache>
            </c:numRef>
          </c:cat>
          <c:val>
            <c:numRef>
              <c:f>Data!$BT$6:$BT$23</c:f>
              <c:numCache>
                <c:formatCode>General</c:formatCode>
                <c:ptCount val="18"/>
                <c:pt idx="0">
                  <c:v>11.4</c:v>
                </c:pt>
                <c:pt idx="1">
                  <c:v>11.5</c:v>
                </c:pt>
                <c:pt idx="2">
                  <c:v>11.6</c:v>
                </c:pt>
                <c:pt idx="3">
                  <c:v>11.5</c:v>
                </c:pt>
                <c:pt idx="4">
                  <c:v>11</c:v>
                </c:pt>
                <c:pt idx="5">
                  <c:v>11.1</c:v>
                </c:pt>
                <c:pt idx="6">
                  <c:v>11.4</c:v>
                </c:pt>
                <c:pt idx="7">
                  <c:v>11.2</c:v>
                </c:pt>
                <c:pt idx="8">
                  <c:v>11.6</c:v>
                </c:pt>
                <c:pt idx="9">
                  <c:v>11.5</c:v>
                </c:pt>
                <c:pt idx="10">
                  <c:v>11.7</c:v>
                </c:pt>
                <c:pt idx="11">
                  <c:v>11.6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0882816"/>
        <c:axId val="50888704"/>
      </c:lineChart>
      <c:catAx>
        <c:axId val="50882816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50888704"/>
        <c:crosses val="autoZero"/>
        <c:auto val="1"/>
        <c:lblAlgn val="ctr"/>
        <c:lblOffset val="100"/>
        <c:noMultiLvlLbl val="0"/>
      </c:catAx>
      <c:valAx>
        <c:axId val="50888704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CA"/>
                  <a:t>Solar (MJ/m2/d)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crossAx val="50882816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Average temperature</a:t>
            </a:r>
          </a:p>
        </c:rich>
      </c:tx>
      <c:layout/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Tav</c:v>
          </c:tx>
          <c:marker>
            <c:symbol val="none"/>
          </c:marker>
          <c:cat>
            <c:numRef>
              <c:f>Data!$BS$6:$BS$23</c:f>
              <c:numCache>
                <c:formatCode>General</c:formatCode>
                <c:ptCount val="18"/>
                <c:pt idx="0">
                  <c:v>1992</c:v>
                </c:pt>
                <c:pt idx="1">
                  <c:v>1993</c:v>
                </c:pt>
                <c:pt idx="2">
                  <c:v>1994</c:v>
                </c:pt>
                <c:pt idx="3">
                  <c:v>1995</c:v>
                </c:pt>
                <c:pt idx="4">
                  <c:v>1996</c:v>
                </c:pt>
                <c:pt idx="5">
                  <c:v>1997</c:v>
                </c:pt>
                <c:pt idx="6">
                  <c:v>1998</c:v>
                </c:pt>
                <c:pt idx="7">
                  <c:v>1999</c:v>
                </c:pt>
                <c:pt idx="8">
                  <c:v>2000</c:v>
                </c:pt>
                <c:pt idx="9">
                  <c:v>2001</c:v>
                </c:pt>
                <c:pt idx="10">
                  <c:v>2002</c:v>
                </c:pt>
                <c:pt idx="11">
                  <c:v>2003</c:v>
                </c:pt>
                <c:pt idx="12">
                  <c:v>2004</c:v>
                </c:pt>
                <c:pt idx="13">
                  <c:v>2005</c:v>
                </c:pt>
                <c:pt idx="14">
                  <c:v>2006</c:v>
                </c:pt>
                <c:pt idx="15">
                  <c:v>2007</c:v>
                </c:pt>
                <c:pt idx="16">
                  <c:v>2008</c:v>
                </c:pt>
                <c:pt idx="17">
                  <c:v>2009</c:v>
                </c:pt>
              </c:numCache>
            </c:numRef>
          </c:cat>
          <c:val>
            <c:numRef>
              <c:f>Data!$BU$6:$BU$23</c:f>
              <c:numCache>
                <c:formatCode>General</c:formatCode>
                <c:ptCount val="18"/>
                <c:pt idx="0">
                  <c:v>3.2</c:v>
                </c:pt>
                <c:pt idx="1">
                  <c:v>1.8</c:v>
                </c:pt>
                <c:pt idx="2">
                  <c:v>2.7</c:v>
                </c:pt>
                <c:pt idx="3">
                  <c:v>2.2999999999999998</c:v>
                </c:pt>
                <c:pt idx="4">
                  <c:v>0.9</c:v>
                </c:pt>
                <c:pt idx="5">
                  <c:v>2.2000000000000002</c:v>
                </c:pt>
                <c:pt idx="6">
                  <c:v>3.1</c:v>
                </c:pt>
                <c:pt idx="7">
                  <c:v>2.2999999999999998</c:v>
                </c:pt>
                <c:pt idx="8">
                  <c:v>1.6</c:v>
                </c:pt>
                <c:pt idx="9">
                  <c:v>2.2000000000000002</c:v>
                </c:pt>
                <c:pt idx="10">
                  <c:v>2.1</c:v>
                </c:pt>
                <c:pt idx="11">
                  <c:v>3</c:v>
                </c:pt>
                <c:pt idx="12">
                  <c:v>3.1</c:v>
                </c:pt>
                <c:pt idx="13">
                  <c:v>2.6</c:v>
                </c:pt>
                <c:pt idx="14">
                  <c:v>2.5</c:v>
                </c:pt>
                <c:pt idx="15">
                  <c:v>2.1</c:v>
                </c:pt>
                <c:pt idx="16">
                  <c:v>1.5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0896896"/>
        <c:axId val="50898432"/>
      </c:lineChart>
      <c:catAx>
        <c:axId val="50896896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50898432"/>
        <c:crosses val="autoZero"/>
        <c:auto val="1"/>
        <c:lblAlgn val="ctr"/>
        <c:lblOffset val="100"/>
        <c:noMultiLvlLbl val="0"/>
      </c:catAx>
      <c:valAx>
        <c:axId val="50898432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CA"/>
                  <a:t>Temperature (C)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crossAx val="50896896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Maximum temperature</a:t>
            </a:r>
          </a:p>
        </c:rich>
      </c:tx>
      <c:layout/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Tx</c:v>
          </c:tx>
          <c:marker>
            <c:symbol val="none"/>
          </c:marker>
          <c:cat>
            <c:numRef>
              <c:f>Data!$BS$6:$BS$23</c:f>
              <c:numCache>
                <c:formatCode>General</c:formatCode>
                <c:ptCount val="18"/>
                <c:pt idx="0">
                  <c:v>1992</c:v>
                </c:pt>
                <c:pt idx="1">
                  <c:v>1993</c:v>
                </c:pt>
                <c:pt idx="2">
                  <c:v>1994</c:v>
                </c:pt>
                <c:pt idx="3">
                  <c:v>1995</c:v>
                </c:pt>
                <c:pt idx="4">
                  <c:v>1996</c:v>
                </c:pt>
                <c:pt idx="5">
                  <c:v>1997</c:v>
                </c:pt>
                <c:pt idx="6">
                  <c:v>1998</c:v>
                </c:pt>
                <c:pt idx="7">
                  <c:v>1999</c:v>
                </c:pt>
                <c:pt idx="8">
                  <c:v>2000</c:v>
                </c:pt>
                <c:pt idx="9">
                  <c:v>2001</c:v>
                </c:pt>
                <c:pt idx="10">
                  <c:v>2002</c:v>
                </c:pt>
                <c:pt idx="11">
                  <c:v>2003</c:v>
                </c:pt>
                <c:pt idx="12">
                  <c:v>2004</c:v>
                </c:pt>
                <c:pt idx="13">
                  <c:v>2005</c:v>
                </c:pt>
                <c:pt idx="14">
                  <c:v>2006</c:v>
                </c:pt>
                <c:pt idx="15">
                  <c:v>2007</c:v>
                </c:pt>
                <c:pt idx="16">
                  <c:v>2008</c:v>
                </c:pt>
                <c:pt idx="17">
                  <c:v>2009</c:v>
                </c:pt>
              </c:numCache>
            </c:numRef>
          </c:cat>
          <c:val>
            <c:numRef>
              <c:f>Data!$BV$6:$BV$23</c:f>
              <c:numCache>
                <c:formatCode>General</c:formatCode>
                <c:ptCount val="18"/>
                <c:pt idx="0">
                  <c:v>8.5</c:v>
                </c:pt>
                <c:pt idx="1">
                  <c:v>7.3</c:v>
                </c:pt>
                <c:pt idx="2">
                  <c:v>8.1999999999999993</c:v>
                </c:pt>
                <c:pt idx="3">
                  <c:v>7.9</c:v>
                </c:pt>
                <c:pt idx="4">
                  <c:v>6.6</c:v>
                </c:pt>
                <c:pt idx="5">
                  <c:v>7.6</c:v>
                </c:pt>
                <c:pt idx="6">
                  <c:v>9</c:v>
                </c:pt>
                <c:pt idx="7">
                  <c:v>7.9</c:v>
                </c:pt>
                <c:pt idx="8">
                  <c:v>7.4</c:v>
                </c:pt>
                <c:pt idx="9">
                  <c:v>7.7</c:v>
                </c:pt>
                <c:pt idx="10">
                  <c:v>8</c:v>
                </c:pt>
                <c:pt idx="11">
                  <c:v>9</c:v>
                </c:pt>
                <c:pt idx="12">
                  <c:v>8.8000000000000007</c:v>
                </c:pt>
                <c:pt idx="13">
                  <c:v>8.3000000000000007</c:v>
                </c:pt>
                <c:pt idx="14">
                  <c:v>8.3000000000000007</c:v>
                </c:pt>
                <c:pt idx="15">
                  <c:v>7.7</c:v>
                </c:pt>
                <c:pt idx="16">
                  <c:v>7.2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0914816"/>
        <c:axId val="50916352"/>
      </c:lineChart>
      <c:catAx>
        <c:axId val="50914816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50916352"/>
        <c:crosses val="autoZero"/>
        <c:auto val="1"/>
        <c:lblAlgn val="ctr"/>
        <c:lblOffset val="100"/>
        <c:noMultiLvlLbl val="0"/>
      </c:catAx>
      <c:valAx>
        <c:axId val="50916352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CA"/>
                  <a:t>Temperature (C)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crossAx val="50914816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Minimum temperature</a:t>
            </a:r>
          </a:p>
        </c:rich>
      </c:tx>
      <c:layout/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Tn</c:v>
          </c:tx>
          <c:marker>
            <c:symbol val="none"/>
          </c:marker>
          <c:cat>
            <c:numRef>
              <c:f>Data!$BS$6:$BS$23</c:f>
              <c:numCache>
                <c:formatCode>General</c:formatCode>
                <c:ptCount val="18"/>
                <c:pt idx="0">
                  <c:v>1992</c:v>
                </c:pt>
                <c:pt idx="1">
                  <c:v>1993</c:v>
                </c:pt>
                <c:pt idx="2">
                  <c:v>1994</c:v>
                </c:pt>
                <c:pt idx="3">
                  <c:v>1995</c:v>
                </c:pt>
                <c:pt idx="4">
                  <c:v>1996</c:v>
                </c:pt>
                <c:pt idx="5">
                  <c:v>1997</c:v>
                </c:pt>
                <c:pt idx="6">
                  <c:v>1998</c:v>
                </c:pt>
                <c:pt idx="7">
                  <c:v>1999</c:v>
                </c:pt>
                <c:pt idx="8">
                  <c:v>2000</c:v>
                </c:pt>
                <c:pt idx="9">
                  <c:v>2001</c:v>
                </c:pt>
                <c:pt idx="10">
                  <c:v>2002</c:v>
                </c:pt>
                <c:pt idx="11">
                  <c:v>2003</c:v>
                </c:pt>
                <c:pt idx="12">
                  <c:v>2004</c:v>
                </c:pt>
                <c:pt idx="13">
                  <c:v>2005</c:v>
                </c:pt>
                <c:pt idx="14">
                  <c:v>2006</c:v>
                </c:pt>
                <c:pt idx="15">
                  <c:v>2007</c:v>
                </c:pt>
                <c:pt idx="16">
                  <c:v>2008</c:v>
                </c:pt>
                <c:pt idx="17">
                  <c:v>2009</c:v>
                </c:pt>
              </c:numCache>
            </c:numRef>
          </c:cat>
          <c:val>
            <c:numRef>
              <c:f>Data!$BW$6:$BW$23</c:f>
              <c:numCache>
                <c:formatCode>General</c:formatCode>
                <c:ptCount val="18"/>
                <c:pt idx="0">
                  <c:v>-1.8</c:v>
                </c:pt>
                <c:pt idx="1">
                  <c:v>-3.1</c:v>
                </c:pt>
                <c:pt idx="2">
                  <c:v>-2.2000000000000002</c:v>
                </c:pt>
                <c:pt idx="3">
                  <c:v>-2.5</c:v>
                </c:pt>
                <c:pt idx="4">
                  <c:v>-4</c:v>
                </c:pt>
                <c:pt idx="5">
                  <c:v>-2.2999999999999998</c:v>
                </c:pt>
                <c:pt idx="6">
                  <c:v>-1.7</c:v>
                </c:pt>
                <c:pt idx="7">
                  <c:v>-2.6</c:v>
                </c:pt>
                <c:pt idx="8">
                  <c:v>-3.1</c:v>
                </c:pt>
                <c:pt idx="9">
                  <c:v>-2.5</c:v>
                </c:pt>
                <c:pt idx="10">
                  <c:v>-2.8</c:v>
                </c:pt>
                <c:pt idx="11">
                  <c:v>-2</c:v>
                </c:pt>
                <c:pt idx="12">
                  <c:v>-1.4</c:v>
                </c:pt>
                <c:pt idx="13">
                  <c:v>-2.1</c:v>
                </c:pt>
                <c:pt idx="14">
                  <c:v>-2.1</c:v>
                </c:pt>
                <c:pt idx="15">
                  <c:v>-2.7</c:v>
                </c:pt>
                <c:pt idx="16">
                  <c:v>-3.4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121152"/>
        <c:axId val="51135232"/>
      </c:lineChart>
      <c:catAx>
        <c:axId val="5112115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51135232"/>
        <c:crosses val="autoZero"/>
        <c:auto val="1"/>
        <c:lblAlgn val="ctr"/>
        <c:lblOffset val="100"/>
        <c:noMultiLvlLbl val="0"/>
      </c:catAx>
      <c:valAx>
        <c:axId val="51135232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CA"/>
                  <a:t>Temperature (C)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crossAx val="5112115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Extreme minimum temperature</a:t>
            </a:r>
          </a:p>
        </c:rich>
      </c:tx>
      <c:layout/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TnN</c:v>
          </c:tx>
          <c:marker>
            <c:symbol val="none"/>
          </c:marker>
          <c:cat>
            <c:numRef>
              <c:f>Data!$BS$6:$BS$23</c:f>
              <c:numCache>
                <c:formatCode>General</c:formatCode>
                <c:ptCount val="18"/>
                <c:pt idx="0">
                  <c:v>1992</c:v>
                </c:pt>
                <c:pt idx="1">
                  <c:v>1993</c:v>
                </c:pt>
                <c:pt idx="2">
                  <c:v>1994</c:v>
                </c:pt>
                <c:pt idx="3">
                  <c:v>1995</c:v>
                </c:pt>
                <c:pt idx="4">
                  <c:v>1996</c:v>
                </c:pt>
                <c:pt idx="5">
                  <c:v>1997</c:v>
                </c:pt>
                <c:pt idx="6">
                  <c:v>1998</c:v>
                </c:pt>
                <c:pt idx="7">
                  <c:v>1999</c:v>
                </c:pt>
                <c:pt idx="8">
                  <c:v>2000</c:v>
                </c:pt>
                <c:pt idx="9">
                  <c:v>2001</c:v>
                </c:pt>
                <c:pt idx="10">
                  <c:v>2002</c:v>
                </c:pt>
                <c:pt idx="11">
                  <c:v>2003</c:v>
                </c:pt>
                <c:pt idx="12">
                  <c:v>2004</c:v>
                </c:pt>
                <c:pt idx="13">
                  <c:v>2005</c:v>
                </c:pt>
                <c:pt idx="14">
                  <c:v>2006</c:v>
                </c:pt>
                <c:pt idx="15">
                  <c:v>2007</c:v>
                </c:pt>
                <c:pt idx="16">
                  <c:v>2008</c:v>
                </c:pt>
                <c:pt idx="17">
                  <c:v>2009</c:v>
                </c:pt>
              </c:numCache>
            </c:numRef>
          </c:cat>
          <c:val>
            <c:numRef>
              <c:f>Data!$BY$6:$BY$23</c:f>
              <c:numCache>
                <c:formatCode>General</c:formatCode>
                <c:ptCount val="18"/>
                <c:pt idx="0">
                  <c:v>-23.8</c:v>
                </c:pt>
                <c:pt idx="1">
                  <c:v>-25.2</c:v>
                </c:pt>
                <c:pt idx="2">
                  <c:v>-24.5</c:v>
                </c:pt>
                <c:pt idx="3">
                  <c:v>-28.7</c:v>
                </c:pt>
                <c:pt idx="4">
                  <c:v>-31.6</c:v>
                </c:pt>
                <c:pt idx="5">
                  <c:v>-25.9</c:v>
                </c:pt>
                <c:pt idx="6">
                  <c:v>-28.2</c:v>
                </c:pt>
                <c:pt idx="7">
                  <c:v>-21.1</c:v>
                </c:pt>
                <c:pt idx="8">
                  <c:v>-24.9</c:v>
                </c:pt>
                <c:pt idx="9">
                  <c:v>-18.899999999999999</c:v>
                </c:pt>
                <c:pt idx="10">
                  <c:v>-22.7</c:v>
                </c:pt>
                <c:pt idx="11">
                  <c:v>-22.6</c:v>
                </c:pt>
                <c:pt idx="12">
                  <c:v>-28.8</c:v>
                </c:pt>
                <c:pt idx="13">
                  <c:v>-25.5</c:v>
                </c:pt>
                <c:pt idx="14">
                  <c:v>-29.5</c:v>
                </c:pt>
                <c:pt idx="15">
                  <c:v>-22.2</c:v>
                </c:pt>
                <c:pt idx="16">
                  <c:v>-30.1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156096"/>
        <c:axId val="51157632"/>
      </c:lineChart>
      <c:catAx>
        <c:axId val="5115609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51157632"/>
        <c:crosses val="autoZero"/>
        <c:auto val="1"/>
        <c:lblAlgn val="ctr"/>
        <c:lblOffset val="100"/>
        <c:noMultiLvlLbl val="0"/>
      </c:catAx>
      <c:valAx>
        <c:axId val="51157632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CA"/>
                  <a:t>Temperature (C)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crossAx val="51156096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Extreme maximum temperature</a:t>
            </a:r>
          </a:p>
        </c:rich>
      </c:tx>
      <c:layout/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TxX</c:v>
          </c:tx>
          <c:marker>
            <c:symbol val="none"/>
          </c:marker>
          <c:cat>
            <c:numRef>
              <c:f>Data!$BS$6:$BS$23</c:f>
              <c:numCache>
                <c:formatCode>General</c:formatCode>
                <c:ptCount val="18"/>
                <c:pt idx="0">
                  <c:v>1992</c:v>
                </c:pt>
                <c:pt idx="1">
                  <c:v>1993</c:v>
                </c:pt>
                <c:pt idx="2">
                  <c:v>1994</c:v>
                </c:pt>
                <c:pt idx="3">
                  <c:v>1995</c:v>
                </c:pt>
                <c:pt idx="4">
                  <c:v>1996</c:v>
                </c:pt>
                <c:pt idx="5">
                  <c:v>1997</c:v>
                </c:pt>
                <c:pt idx="6">
                  <c:v>1998</c:v>
                </c:pt>
                <c:pt idx="7">
                  <c:v>1999</c:v>
                </c:pt>
                <c:pt idx="8">
                  <c:v>2000</c:v>
                </c:pt>
                <c:pt idx="9">
                  <c:v>2001</c:v>
                </c:pt>
                <c:pt idx="10">
                  <c:v>2002</c:v>
                </c:pt>
                <c:pt idx="11">
                  <c:v>2003</c:v>
                </c:pt>
                <c:pt idx="12">
                  <c:v>2004</c:v>
                </c:pt>
                <c:pt idx="13">
                  <c:v>2005</c:v>
                </c:pt>
                <c:pt idx="14">
                  <c:v>2006</c:v>
                </c:pt>
                <c:pt idx="15">
                  <c:v>2007</c:v>
                </c:pt>
                <c:pt idx="16">
                  <c:v>2008</c:v>
                </c:pt>
                <c:pt idx="17">
                  <c:v>2009</c:v>
                </c:pt>
              </c:numCache>
            </c:numRef>
          </c:cat>
          <c:val>
            <c:numRef>
              <c:f>Data!$BX$6:$BX$23</c:f>
              <c:numCache>
                <c:formatCode>General</c:formatCode>
                <c:ptCount val="18"/>
                <c:pt idx="0">
                  <c:v>27.8</c:v>
                </c:pt>
                <c:pt idx="1">
                  <c:v>25.6</c:v>
                </c:pt>
                <c:pt idx="2">
                  <c:v>30.9</c:v>
                </c:pt>
                <c:pt idx="3">
                  <c:v>25.7</c:v>
                </c:pt>
                <c:pt idx="4">
                  <c:v>29.8</c:v>
                </c:pt>
                <c:pt idx="5">
                  <c:v>27.7</c:v>
                </c:pt>
                <c:pt idx="6">
                  <c:v>30.7</c:v>
                </c:pt>
                <c:pt idx="7">
                  <c:v>28.1</c:v>
                </c:pt>
                <c:pt idx="8">
                  <c:v>27.6</c:v>
                </c:pt>
                <c:pt idx="9">
                  <c:v>28.6</c:v>
                </c:pt>
                <c:pt idx="10">
                  <c:v>29.8</c:v>
                </c:pt>
                <c:pt idx="11">
                  <c:v>31.3</c:v>
                </c:pt>
                <c:pt idx="12">
                  <c:v>29.6</c:v>
                </c:pt>
                <c:pt idx="13">
                  <c:v>26.5</c:v>
                </c:pt>
                <c:pt idx="14">
                  <c:v>31</c:v>
                </c:pt>
                <c:pt idx="15">
                  <c:v>29.6</c:v>
                </c:pt>
                <c:pt idx="16">
                  <c:v>30.4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169920"/>
        <c:axId val="51184000"/>
      </c:lineChart>
      <c:catAx>
        <c:axId val="51169920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51184000"/>
        <c:crosses val="autoZero"/>
        <c:auto val="1"/>
        <c:lblAlgn val="ctr"/>
        <c:lblOffset val="100"/>
        <c:noMultiLvlLbl val="0"/>
      </c:catAx>
      <c:valAx>
        <c:axId val="51184000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CA"/>
                  <a:t>Temperature (C)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crossAx val="51169920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Average relative humidity</a:t>
            </a:r>
          </a:p>
        </c:rich>
      </c:tx>
      <c:layout/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RHav</c:v>
          </c:tx>
          <c:marker>
            <c:symbol val="none"/>
          </c:marker>
          <c:cat>
            <c:numRef>
              <c:f>Data!$BS$6:$BS$23</c:f>
              <c:numCache>
                <c:formatCode>General</c:formatCode>
                <c:ptCount val="18"/>
                <c:pt idx="0">
                  <c:v>1992</c:v>
                </c:pt>
                <c:pt idx="1">
                  <c:v>1993</c:v>
                </c:pt>
                <c:pt idx="2">
                  <c:v>1994</c:v>
                </c:pt>
                <c:pt idx="3">
                  <c:v>1995</c:v>
                </c:pt>
                <c:pt idx="4">
                  <c:v>1996</c:v>
                </c:pt>
                <c:pt idx="5">
                  <c:v>1997</c:v>
                </c:pt>
                <c:pt idx="6">
                  <c:v>1998</c:v>
                </c:pt>
                <c:pt idx="7">
                  <c:v>1999</c:v>
                </c:pt>
                <c:pt idx="8">
                  <c:v>2000</c:v>
                </c:pt>
                <c:pt idx="9">
                  <c:v>2001</c:v>
                </c:pt>
                <c:pt idx="10">
                  <c:v>2002</c:v>
                </c:pt>
                <c:pt idx="11">
                  <c:v>2003</c:v>
                </c:pt>
                <c:pt idx="12">
                  <c:v>2004</c:v>
                </c:pt>
                <c:pt idx="13">
                  <c:v>2005</c:v>
                </c:pt>
                <c:pt idx="14">
                  <c:v>2006</c:v>
                </c:pt>
                <c:pt idx="15">
                  <c:v>2007</c:v>
                </c:pt>
                <c:pt idx="16">
                  <c:v>2008</c:v>
                </c:pt>
                <c:pt idx="17">
                  <c:v>2009</c:v>
                </c:pt>
              </c:numCache>
            </c:numRef>
          </c:cat>
          <c:val>
            <c:numRef>
              <c:f>Data!$BZ$6:$BZ$23</c:f>
              <c:numCache>
                <c:formatCode>General</c:formatCode>
                <c:ptCount val="18"/>
                <c:pt idx="0">
                  <c:v>73.900000000000006</c:v>
                </c:pt>
                <c:pt idx="1">
                  <c:v>76.599999999999994</c:v>
                </c:pt>
                <c:pt idx="2">
                  <c:v>72.7</c:v>
                </c:pt>
                <c:pt idx="3">
                  <c:v>72.900000000000006</c:v>
                </c:pt>
                <c:pt idx="4">
                  <c:v>76</c:v>
                </c:pt>
                <c:pt idx="5">
                  <c:v>77.2</c:v>
                </c:pt>
                <c:pt idx="6">
                  <c:v>78.7</c:v>
                </c:pt>
                <c:pt idx="7">
                  <c:v>78.099999999999994</c:v>
                </c:pt>
                <c:pt idx="8">
                  <c:v>77.400000000000006</c:v>
                </c:pt>
                <c:pt idx="9">
                  <c:v>76</c:v>
                </c:pt>
                <c:pt idx="10">
                  <c:v>76</c:v>
                </c:pt>
                <c:pt idx="11">
                  <c:v>75.3</c:v>
                </c:pt>
                <c:pt idx="12">
                  <c:v>79.3</c:v>
                </c:pt>
                <c:pt idx="13">
                  <c:v>77.8</c:v>
                </c:pt>
                <c:pt idx="14">
                  <c:v>78.599999999999994</c:v>
                </c:pt>
                <c:pt idx="15">
                  <c:v>75.099999999999994</c:v>
                </c:pt>
                <c:pt idx="16">
                  <c:v>70.599999999999994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192192"/>
        <c:axId val="51193728"/>
      </c:lineChart>
      <c:catAx>
        <c:axId val="51192192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51193728"/>
        <c:crosses val="autoZero"/>
        <c:auto val="1"/>
        <c:lblAlgn val="ctr"/>
        <c:lblOffset val="100"/>
        <c:noMultiLvlLbl val="0"/>
      </c:catAx>
      <c:valAx>
        <c:axId val="51193728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CA"/>
                  <a:t>RH (%)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crossAx val="5119219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Minimum relative humidity</a:t>
            </a:r>
          </a:p>
        </c:rich>
      </c:tx>
      <c:layout/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RHmin</c:v>
          </c:tx>
          <c:marker>
            <c:symbol val="none"/>
          </c:marker>
          <c:cat>
            <c:numRef>
              <c:f>Data!$BS$6:$BS$23</c:f>
              <c:numCache>
                <c:formatCode>General</c:formatCode>
                <c:ptCount val="18"/>
                <c:pt idx="0">
                  <c:v>1992</c:v>
                </c:pt>
                <c:pt idx="1">
                  <c:v>1993</c:v>
                </c:pt>
                <c:pt idx="2">
                  <c:v>1994</c:v>
                </c:pt>
                <c:pt idx="3">
                  <c:v>1995</c:v>
                </c:pt>
                <c:pt idx="4">
                  <c:v>1996</c:v>
                </c:pt>
                <c:pt idx="5">
                  <c:v>1997</c:v>
                </c:pt>
                <c:pt idx="6">
                  <c:v>1998</c:v>
                </c:pt>
                <c:pt idx="7">
                  <c:v>1999</c:v>
                </c:pt>
                <c:pt idx="8">
                  <c:v>2000</c:v>
                </c:pt>
                <c:pt idx="9">
                  <c:v>2001</c:v>
                </c:pt>
                <c:pt idx="10">
                  <c:v>2002</c:v>
                </c:pt>
                <c:pt idx="11">
                  <c:v>2003</c:v>
                </c:pt>
                <c:pt idx="12">
                  <c:v>2004</c:v>
                </c:pt>
                <c:pt idx="13">
                  <c:v>2005</c:v>
                </c:pt>
                <c:pt idx="14">
                  <c:v>2006</c:v>
                </c:pt>
                <c:pt idx="15">
                  <c:v>2007</c:v>
                </c:pt>
                <c:pt idx="16">
                  <c:v>2008</c:v>
                </c:pt>
                <c:pt idx="17">
                  <c:v>2009</c:v>
                </c:pt>
              </c:numCache>
            </c:numRef>
          </c:cat>
          <c:val>
            <c:numRef>
              <c:f>Data!$CA$6:$CA$23</c:f>
              <c:numCache>
                <c:formatCode>General</c:formatCode>
                <c:ptCount val="18"/>
                <c:pt idx="0">
                  <c:v>54.5</c:v>
                </c:pt>
                <c:pt idx="1">
                  <c:v>55.7</c:v>
                </c:pt>
                <c:pt idx="2">
                  <c:v>50.3</c:v>
                </c:pt>
                <c:pt idx="3">
                  <c:v>49.8</c:v>
                </c:pt>
                <c:pt idx="4">
                  <c:v>54.5</c:v>
                </c:pt>
                <c:pt idx="5">
                  <c:v>54</c:v>
                </c:pt>
                <c:pt idx="6">
                  <c:v>56.7</c:v>
                </c:pt>
                <c:pt idx="7">
                  <c:v>55.6</c:v>
                </c:pt>
                <c:pt idx="8">
                  <c:v>54</c:v>
                </c:pt>
                <c:pt idx="9">
                  <c:v>52.9</c:v>
                </c:pt>
                <c:pt idx="10">
                  <c:v>53.2</c:v>
                </c:pt>
                <c:pt idx="11">
                  <c:v>52.4</c:v>
                </c:pt>
                <c:pt idx="12">
                  <c:v>57</c:v>
                </c:pt>
                <c:pt idx="13">
                  <c:v>55.3</c:v>
                </c:pt>
                <c:pt idx="14">
                  <c:v>57.3</c:v>
                </c:pt>
                <c:pt idx="15">
                  <c:v>51.8</c:v>
                </c:pt>
                <c:pt idx="16">
                  <c:v>47.4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214208"/>
        <c:axId val="51215744"/>
      </c:lineChart>
      <c:catAx>
        <c:axId val="51214208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51215744"/>
        <c:crosses val="autoZero"/>
        <c:auto val="1"/>
        <c:lblAlgn val="ctr"/>
        <c:lblOffset val="100"/>
        <c:noMultiLvlLbl val="0"/>
      </c:catAx>
      <c:valAx>
        <c:axId val="51215744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CA"/>
                  <a:t>RH (%)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crossAx val="51214208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Precipitation</a:t>
            </a:r>
          </a:p>
        </c:rich>
      </c:tx>
      <c:layout/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PPT</c:v>
          </c:tx>
          <c:marker>
            <c:symbol val="none"/>
          </c:marker>
          <c:cat>
            <c:numRef>
              <c:f>Data!$BS$6:$BS$23</c:f>
              <c:numCache>
                <c:formatCode>General</c:formatCode>
                <c:ptCount val="18"/>
                <c:pt idx="0">
                  <c:v>1992</c:v>
                </c:pt>
                <c:pt idx="1">
                  <c:v>1993</c:v>
                </c:pt>
                <c:pt idx="2">
                  <c:v>1994</c:v>
                </c:pt>
                <c:pt idx="3">
                  <c:v>1995</c:v>
                </c:pt>
                <c:pt idx="4">
                  <c:v>1996</c:v>
                </c:pt>
                <c:pt idx="5">
                  <c:v>1997</c:v>
                </c:pt>
                <c:pt idx="6">
                  <c:v>1998</c:v>
                </c:pt>
                <c:pt idx="7">
                  <c:v>1999</c:v>
                </c:pt>
                <c:pt idx="8">
                  <c:v>2000</c:v>
                </c:pt>
                <c:pt idx="9">
                  <c:v>2001</c:v>
                </c:pt>
                <c:pt idx="10">
                  <c:v>2002</c:v>
                </c:pt>
                <c:pt idx="11">
                  <c:v>2003</c:v>
                </c:pt>
                <c:pt idx="12">
                  <c:v>2004</c:v>
                </c:pt>
                <c:pt idx="13">
                  <c:v>2005</c:v>
                </c:pt>
                <c:pt idx="14">
                  <c:v>2006</c:v>
                </c:pt>
                <c:pt idx="15">
                  <c:v>2007</c:v>
                </c:pt>
                <c:pt idx="16">
                  <c:v>2008</c:v>
                </c:pt>
                <c:pt idx="17">
                  <c:v>2009</c:v>
                </c:pt>
              </c:numCache>
            </c:numRef>
          </c:cat>
          <c:val>
            <c:numRef>
              <c:f>Data!$CB$6:$CB$23</c:f>
              <c:numCache>
                <c:formatCode>General</c:formatCode>
                <c:ptCount val="18"/>
                <c:pt idx="0">
                  <c:v>716.4</c:v>
                </c:pt>
                <c:pt idx="1">
                  <c:v>725.7</c:v>
                </c:pt>
                <c:pt idx="2">
                  <c:v>713.5</c:v>
                </c:pt>
                <c:pt idx="3">
                  <c:v>735.9</c:v>
                </c:pt>
                <c:pt idx="4">
                  <c:v>804.5</c:v>
                </c:pt>
                <c:pt idx="5">
                  <c:v>933.8</c:v>
                </c:pt>
                <c:pt idx="6">
                  <c:v>790</c:v>
                </c:pt>
                <c:pt idx="7">
                  <c:v>740.7</c:v>
                </c:pt>
                <c:pt idx="8">
                  <c:v>731.1</c:v>
                </c:pt>
                <c:pt idx="9">
                  <c:v>715.5</c:v>
                </c:pt>
                <c:pt idx="10">
                  <c:v>569.4</c:v>
                </c:pt>
                <c:pt idx="11">
                  <c:v>690.5</c:v>
                </c:pt>
                <c:pt idx="12">
                  <c:v>860.9</c:v>
                </c:pt>
                <c:pt idx="13">
                  <c:v>630</c:v>
                </c:pt>
                <c:pt idx="14">
                  <c:v>816.6</c:v>
                </c:pt>
                <c:pt idx="15">
                  <c:v>671.6</c:v>
                </c:pt>
                <c:pt idx="16">
                  <c:v>718.6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228032"/>
        <c:axId val="51233920"/>
      </c:lineChart>
      <c:catAx>
        <c:axId val="51228032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51233920"/>
        <c:crosses val="autoZero"/>
        <c:auto val="1"/>
        <c:lblAlgn val="ctr"/>
        <c:lblOffset val="100"/>
        <c:noMultiLvlLbl val="0"/>
      </c:catAx>
      <c:valAx>
        <c:axId val="51233920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CA"/>
                  <a:t>Precipitataion (mm)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crossAx val="5122803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1-day maximum Precipitation</a:t>
            </a:r>
          </a:p>
        </c:rich>
      </c:tx>
      <c:layout/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1dx</c:v>
          </c:tx>
          <c:marker>
            <c:symbol val="none"/>
          </c:marker>
          <c:cat>
            <c:numRef>
              <c:f>Data!$BS$6:$BS$23</c:f>
              <c:numCache>
                <c:formatCode>General</c:formatCode>
                <c:ptCount val="18"/>
                <c:pt idx="0">
                  <c:v>1992</c:v>
                </c:pt>
                <c:pt idx="1">
                  <c:v>1993</c:v>
                </c:pt>
                <c:pt idx="2">
                  <c:v>1994</c:v>
                </c:pt>
                <c:pt idx="3">
                  <c:v>1995</c:v>
                </c:pt>
                <c:pt idx="4">
                  <c:v>1996</c:v>
                </c:pt>
                <c:pt idx="5">
                  <c:v>1997</c:v>
                </c:pt>
                <c:pt idx="6">
                  <c:v>1998</c:v>
                </c:pt>
                <c:pt idx="7">
                  <c:v>1999</c:v>
                </c:pt>
                <c:pt idx="8">
                  <c:v>2000</c:v>
                </c:pt>
                <c:pt idx="9">
                  <c:v>2001</c:v>
                </c:pt>
                <c:pt idx="10">
                  <c:v>2002</c:v>
                </c:pt>
                <c:pt idx="11">
                  <c:v>2003</c:v>
                </c:pt>
                <c:pt idx="12">
                  <c:v>2004</c:v>
                </c:pt>
                <c:pt idx="13">
                  <c:v>2005</c:v>
                </c:pt>
                <c:pt idx="14">
                  <c:v>2006</c:v>
                </c:pt>
                <c:pt idx="15">
                  <c:v>2007</c:v>
                </c:pt>
                <c:pt idx="16">
                  <c:v>2008</c:v>
                </c:pt>
                <c:pt idx="17">
                  <c:v>2009</c:v>
                </c:pt>
              </c:numCache>
            </c:numRef>
          </c:cat>
          <c:val>
            <c:numRef>
              <c:f>Data!$CC$6:$CC$23</c:f>
              <c:numCache>
                <c:formatCode>General</c:formatCode>
                <c:ptCount val="18"/>
                <c:pt idx="0">
                  <c:v>34.299999999999997</c:v>
                </c:pt>
                <c:pt idx="1">
                  <c:v>32</c:v>
                </c:pt>
                <c:pt idx="2">
                  <c:v>40.700000000000003</c:v>
                </c:pt>
                <c:pt idx="3">
                  <c:v>25.4</c:v>
                </c:pt>
                <c:pt idx="4">
                  <c:v>28.7</c:v>
                </c:pt>
                <c:pt idx="5">
                  <c:v>29</c:v>
                </c:pt>
                <c:pt idx="6">
                  <c:v>26.2</c:v>
                </c:pt>
                <c:pt idx="7">
                  <c:v>26.2</c:v>
                </c:pt>
                <c:pt idx="8">
                  <c:v>20</c:v>
                </c:pt>
                <c:pt idx="9">
                  <c:v>19.5</c:v>
                </c:pt>
                <c:pt idx="10">
                  <c:v>27.8</c:v>
                </c:pt>
                <c:pt idx="11">
                  <c:v>27.2</c:v>
                </c:pt>
                <c:pt idx="12">
                  <c:v>31</c:v>
                </c:pt>
                <c:pt idx="13">
                  <c:v>31.2</c:v>
                </c:pt>
                <c:pt idx="14">
                  <c:v>28</c:v>
                </c:pt>
                <c:pt idx="15">
                  <c:v>33.5</c:v>
                </c:pt>
                <c:pt idx="16">
                  <c:v>25.3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246208"/>
        <c:axId val="51247744"/>
      </c:lineChart>
      <c:catAx>
        <c:axId val="51246208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51247744"/>
        <c:crosses val="autoZero"/>
        <c:auto val="1"/>
        <c:lblAlgn val="ctr"/>
        <c:lblOffset val="100"/>
        <c:noMultiLvlLbl val="0"/>
      </c:catAx>
      <c:valAx>
        <c:axId val="51247744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CA"/>
                  <a:t>Precipitataion (mm)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crossAx val="51246208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Maximum snow depth</a:t>
            </a:r>
          </a:p>
        </c:rich>
      </c:tx>
      <c:layout/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1dx</c:v>
          </c:tx>
          <c:marker>
            <c:symbol val="none"/>
          </c:marker>
          <c:cat>
            <c:numRef>
              <c:f>Data!$BS$6:$BS$23</c:f>
              <c:numCache>
                <c:formatCode>General</c:formatCode>
                <c:ptCount val="18"/>
                <c:pt idx="0">
                  <c:v>1992</c:v>
                </c:pt>
                <c:pt idx="1">
                  <c:v>1993</c:v>
                </c:pt>
                <c:pt idx="2">
                  <c:v>1994</c:v>
                </c:pt>
                <c:pt idx="3">
                  <c:v>1995</c:v>
                </c:pt>
                <c:pt idx="4">
                  <c:v>1996</c:v>
                </c:pt>
                <c:pt idx="5">
                  <c:v>1997</c:v>
                </c:pt>
                <c:pt idx="6">
                  <c:v>1998</c:v>
                </c:pt>
                <c:pt idx="7">
                  <c:v>1999</c:v>
                </c:pt>
                <c:pt idx="8">
                  <c:v>2000</c:v>
                </c:pt>
                <c:pt idx="9">
                  <c:v>2001</c:v>
                </c:pt>
                <c:pt idx="10">
                  <c:v>2002</c:v>
                </c:pt>
                <c:pt idx="11">
                  <c:v>2003</c:v>
                </c:pt>
                <c:pt idx="12">
                  <c:v>2004</c:v>
                </c:pt>
                <c:pt idx="13">
                  <c:v>2005</c:v>
                </c:pt>
                <c:pt idx="14">
                  <c:v>2006</c:v>
                </c:pt>
                <c:pt idx="15">
                  <c:v>2007</c:v>
                </c:pt>
                <c:pt idx="16">
                  <c:v>2008</c:v>
                </c:pt>
                <c:pt idx="17">
                  <c:v>2009</c:v>
                </c:pt>
              </c:numCache>
            </c:numRef>
          </c:cat>
          <c:val>
            <c:numRef>
              <c:f>Data!$CD$6:$CD$23</c:f>
              <c:numCache>
                <c:formatCode>General</c:formatCode>
                <c:ptCount val="18"/>
                <c:pt idx="0">
                  <c:v>980</c:v>
                </c:pt>
                <c:pt idx="1">
                  <c:v>1006</c:v>
                </c:pt>
                <c:pt idx="2">
                  <c:v>1208</c:v>
                </c:pt>
                <c:pt idx="4">
                  <c:v>977</c:v>
                </c:pt>
                <c:pt idx="5">
                  <c:v>1504</c:v>
                </c:pt>
                <c:pt idx="6">
                  <c:v>1060</c:v>
                </c:pt>
                <c:pt idx="7">
                  <c:v>1430</c:v>
                </c:pt>
                <c:pt idx="8">
                  <c:v>1048</c:v>
                </c:pt>
                <c:pt idx="9">
                  <c:v>1115</c:v>
                </c:pt>
                <c:pt idx="10">
                  <c:v>1219</c:v>
                </c:pt>
                <c:pt idx="11">
                  <c:v>1028</c:v>
                </c:pt>
                <c:pt idx="12">
                  <c:v>1191</c:v>
                </c:pt>
                <c:pt idx="13">
                  <c:v>816</c:v>
                </c:pt>
                <c:pt idx="14">
                  <c:v>1270</c:v>
                </c:pt>
                <c:pt idx="15">
                  <c:v>1060</c:v>
                </c:pt>
                <c:pt idx="16">
                  <c:v>1079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329280"/>
        <c:axId val="51331072"/>
      </c:lineChart>
      <c:catAx>
        <c:axId val="51329280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51331072"/>
        <c:crosses val="autoZero"/>
        <c:auto val="1"/>
        <c:lblAlgn val="ctr"/>
        <c:lblOffset val="100"/>
        <c:noMultiLvlLbl val="0"/>
      </c:catAx>
      <c:valAx>
        <c:axId val="51331072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CA"/>
                  <a:t>Depth (mm)</a:t>
                </a:r>
              </a:p>
            </c:rich>
          </c:tx>
          <c:layout>
            <c:manualLayout>
              <c:xMode val="edge"/>
              <c:yMode val="edge"/>
              <c:x val="2.4567280848687884E-2"/>
              <c:y val="0.36176360788688877"/>
            </c:manualLayout>
          </c:layout>
          <c:overlay val="0"/>
        </c:title>
        <c:numFmt formatCode="General" sourceLinked="1"/>
        <c:majorTickMark val="none"/>
        <c:minorTickMark val="none"/>
        <c:tickLblPos val="nextTo"/>
        <c:crossAx val="51329280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Average wind speed</a:t>
            </a:r>
          </a:p>
        </c:rich>
      </c:tx>
      <c:layout/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wind</c:v>
          </c:tx>
          <c:marker>
            <c:symbol val="none"/>
          </c:marker>
          <c:cat>
            <c:numRef>
              <c:f>Data!$BS$6:$BS$23</c:f>
              <c:numCache>
                <c:formatCode>General</c:formatCode>
                <c:ptCount val="18"/>
                <c:pt idx="0">
                  <c:v>1992</c:v>
                </c:pt>
                <c:pt idx="1">
                  <c:v>1993</c:v>
                </c:pt>
                <c:pt idx="2">
                  <c:v>1994</c:v>
                </c:pt>
                <c:pt idx="3">
                  <c:v>1995</c:v>
                </c:pt>
                <c:pt idx="4">
                  <c:v>1996</c:v>
                </c:pt>
                <c:pt idx="5">
                  <c:v>1997</c:v>
                </c:pt>
                <c:pt idx="6">
                  <c:v>1998</c:v>
                </c:pt>
                <c:pt idx="7">
                  <c:v>1999</c:v>
                </c:pt>
                <c:pt idx="8">
                  <c:v>2000</c:v>
                </c:pt>
                <c:pt idx="9">
                  <c:v>2001</c:v>
                </c:pt>
                <c:pt idx="10">
                  <c:v>2002</c:v>
                </c:pt>
                <c:pt idx="11">
                  <c:v>2003</c:v>
                </c:pt>
                <c:pt idx="12">
                  <c:v>2004</c:v>
                </c:pt>
                <c:pt idx="13">
                  <c:v>2005</c:v>
                </c:pt>
                <c:pt idx="14">
                  <c:v>2006</c:v>
                </c:pt>
                <c:pt idx="15">
                  <c:v>2007</c:v>
                </c:pt>
                <c:pt idx="16">
                  <c:v>2008</c:v>
                </c:pt>
                <c:pt idx="17">
                  <c:v>2009</c:v>
                </c:pt>
              </c:numCache>
            </c:numRef>
          </c:cat>
          <c:val>
            <c:numRef>
              <c:f>Data!$CE$6:$CE$23</c:f>
              <c:numCache>
                <c:formatCode>General</c:formatCode>
                <c:ptCount val="18"/>
                <c:pt idx="0">
                  <c:v>1.4</c:v>
                </c:pt>
                <c:pt idx="1">
                  <c:v>1.1000000000000001</c:v>
                </c:pt>
                <c:pt idx="2">
                  <c:v>1</c:v>
                </c:pt>
                <c:pt idx="3">
                  <c:v>1</c:v>
                </c:pt>
                <c:pt idx="4">
                  <c:v>1.1000000000000001</c:v>
                </c:pt>
                <c:pt idx="5">
                  <c:v>1.3</c:v>
                </c:pt>
                <c:pt idx="6">
                  <c:v>1.1000000000000001</c:v>
                </c:pt>
                <c:pt idx="7">
                  <c:v>1.1000000000000001</c:v>
                </c:pt>
                <c:pt idx="8">
                  <c:v>1.1000000000000001</c:v>
                </c:pt>
                <c:pt idx="9">
                  <c:v>1.2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351552"/>
        <c:axId val="51353088"/>
      </c:lineChart>
      <c:catAx>
        <c:axId val="51351552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51353088"/>
        <c:crosses val="autoZero"/>
        <c:auto val="1"/>
        <c:lblAlgn val="ctr"/>
        <c:lblOffset val="100"/>
        <c:noMultiLvlLbl val="0"/>
      </c:catAx>
      <c:valAx>
        <c:axId val="51353088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CA"/>
                  <a:t>Wind</a:t>
                </a:r>
                <a:r>
                  <a:rPr lang="en-CA" baseline="0"/>
                  <a:t> (m/s</a:t>
                </a:r>
                <a:r>
                  <a:rPr lang="en-CA"/>
                  <a:t>)</a:t>
                </a:r>
              </a:p>
            </c:rich>
          </c:tx>
          <c:layout>
            <c:manualLayout>
              <c:xMode val="edge"/>
              <c:yMode val="edge"/>
              <c:x val="2.4567280848687884E-2"/>
              <c:y val="0.36176360788688877"/>
            </c:manualLayout>
          </c:layout>
          <c:overlay val="0"/>
        </c:title>
        <c:numFmt formatCode="General" sourceLinked="1"/>
        <c:majorTickMark val="none"/>
        <c:minorTickMark val="none"/>
        <c:tickLblPos val="nextTo"/>
        <c:crossAx val="5135155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Average maximum wind speed</a:t>
            </a:r>
          </a:p>
        </c:rich>
      </c:tx>
      <c:layout/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windx</c:v>
          </c:tx>
          <c:marker>
            <c:symbol val="none"/>
          </c:marker>
          <c:cat>
            <c:numRef>
              <c:f>Data!$BS$6:$BS$23</c:f>
              <c:numCache>
                <c:formatCode>General</c:formatCode>
                <c:ptCount val="18"/>
                <c:pt idx="0">
                  <c:v>1992</c:v>
                </c:pt>
                <c:pt idx="1">
                  <c:v>1993</c:v>
                </c:pt>
                <c:pt idx="2">
                  <c:v>1994</c:v>
                </c:pt>
                <c:pt idx="3">
                  <c:v>1995</c:v>
                </c:pt>
                <c:pt idx="4">
                  <c:v>1996</c:v>
                </c:pt>
                <c:pt idx="5">
                  <c:v>1997</c:v>
                </c:pt>
                <c:pt idx="6">
                  <c:v>1998</c:v>
                </c:pt>
                <c:pt idx="7">
                  <c:v>1999</c:v>
                </c:pt>
                <c:pt idx="8">
                  <c:v>2000</c:v>
                </c:pt>
                <c:pt idx="9">
                  <c:v>2001</c:v>
                </c:pt>
                <c:pt idx="10">
                  <c:v>2002</c:v>
                </c:pt>
                <c:pt idx="11">
                  <c:v>2003</c:v>
                </c:pt>
                <c:pt idx="12">
                  <c:v>2004</c:v>
                </c:pt>
                <c:pt idx="13">
                  <c:v>2005</c:v>
                </c:pt>
                <c:pt idx="14">
                  <c:v>2006</c:v>
                </c:pt>
                <c:pt idx="15">
                  <c:v>2007</c:v>
                </c:pt>
                <c:pt idx="16">
                  <c:v>2008</c:v>
                </c:pt>
                <c:pt idx="17">
                  <c:v>2009</c:v>
                </c:pt>
              </c:numCache>
            </c:numRef>
          </c:cat>
          <c:val>
            <c:numRef>
              <c:f>Data!$CF$6:$CF$23</c:f>
              <c:numCache>
                <c:formatCode>General</c:formatCode>
                <c:ptCount val="18"/>
                <c:pt idx="0">
                  <c:v>5.9</c:v>
                </c:pt>
                <c:pt idx="1">
                  <c:v>5.0999999999999996</c:v>
                </c:pt>
                <c:pt idx="2">
                  <c:v>5.0999999999999996</c:v>
                </c:pt>
                <c:pt idx="3">
                  <c:v>4.8</c:v>
                </c:pt>
                <c:pt idx="4">
                  <c:v>4.0999999999999996</c:v>
                </c:pt>
                <c:pt idx="5">
                  <c:v>3.8</c:v>
                </c:pt>
                <c:pt idx="6">
                  <c:v>3.3</c:v>
                </c:pt>
                <c:pt idx="7">
                  <c:v>3.3</c:v>
                </c:pt>
                <c:pt idx="8">
                  <c:v>3.6</c:v>
                </c:pt>
                <c:pt idx="9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373568"/>
        <c:axId val="51375104"/>
      </c:lineChart>
      <c:catAx>
        <c:axId val="51373568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51375104"/>
        <c:crosses val="autoZero"/>
        <c:auto val="1"/>
        <c:lblAlgn val="ctr"/>
        <c:lblOffset val="100"/>
        <c:noMultiLvlLbl val="0"/>
      </c:catAx>
      <c:valAx>
        <c:axId val="51375104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CA"/>
                  <a:t>Wind</a:t>
                </a:r>
                <a:r>
                  <a:rPr lang="en-CA" baseline="0"/>
                  <a:t> (m/s</a:t>
                </a:r>
                <a:r>
                  <a:rPr lang="en-CA"/>
                  <a:t>)</a:t>
                </a:r>
              </a:p>
            </c:rich>
          </c:tx>
          <c:layout>
            <c:manualLayout>
              <c:xMode val="edge"/>
              <c:yMode val="edge"/>
              <c:x val="2.4567280848687884E-2"/>
              <c:y val="0.36176360788688877"/>
            </c:manualLayout>
          </c:layout>
          <c:overlay val="0"/>
        </c:title>
        <c:numFmt formatCode="General" sourceLinked="1"/>
        <c:majorTickMark val="none"/>
        <c:minorTickMark val="none"/>
        <c:tickLblPos val="nextTo"/>
        <c:crossAx val="51373568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Extreme maximum wind speed</a:t>
            </a:r>
          </a:p>
        </c:rich>
      </c:tx>
      <c:layout/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windxX</c:v>
          </c:tx>
          <c:marker>
            <c:symbol val="none"/>
          </c:marker>
          <c:cat>
            <c:numRef>
              <c:f>Data!$BS$6:$BS$23</c:f>
              <c:numCache>
                <c:formatCode>General</c:formatCode>
                <c:ptCount val="18"/>
                <c:pt idx="0">
                  <c:v>1992</c:v>
                </c:pt>
                <c:pt idx="1">
                  <c:v>1993</c:v>
                </c:pt>
                <c:pt idx="2">
                  <c:v>1994</c:v>
                </c:pt>
                <c:pt idx="3">
                  <c:v>1995</c:v>
                </c:pt>
                <c:pt idx="4">
                  <c:v>1996</c:v>
                </c:pt>
                <c:pt idx="5">
                  <c:v>1997</c:v>
                </c:pt>
                <c:pt idx="6">
                  <c:v>1998</c:v>
                </c:pt>
                <c:pt idx="7">
                  <c:v>1999</c:v>
                </c:pt>
                <c:pt idx="8">
                  <c:v>2000</c:v>
                </c:pt>
                <c:pt idx="9">
                  <c:v>2001</c:v>
                </c:pt>
                <c:pt idx="10">
                  <c:v>2002</c:v>
                </c:pt>
                <c:pt idx="11">
                  <c:v>2003</c:v>
                </c:pt>
                <c:pt idx="12">
                  <c:v>2004</c:v>
                </c:pt>
                <c:pt idx="13">
                  <c:v>2005</c:v>
                </c:pt>
                <c:pt idx="14">
                  <c:v>2006</c:v>
                </c:pt>
                <c:pt idx="15">
                  <c:v>2007</c:v>
                </c:pt>
                <c:pt idx="16">
                  <c:v>2008</c:v>
                </c:pt>
                <c:pt idx="17">
                  <c:v>2009</c:v>
                </c:pt>
              </c:numCache>
            </c:numRef>
          </c:cat>
          <c:val>
            <c:numRef>
              <c:f>Data!$CG$6:$CG$23</c:f>
              <c:numCache>
                <c:formatCode>General</c:formatCode>
                <c:ptCount val="18"/>
                <c:pt idx="0">
                  <c:v>14</c:v>
                </c:pt>
                <c:pt idx="1">
                  <c:v>12.4</c:v>
                </c:pt>
                <c:pt idx="2">
                  <c:v>11.3</c:v>
                </c:pt>
                <c:pt idx="3">
                  <c:v>12.7</c:v>
                </c:pt>
                <c:pt idx="4">
                  <c:v>11.1</c:v>
                </c:pt>
                <c:pt idx="5">
                  <c:v>8.1999999999999993</c:v>
                </c:pt>
                <c:pt idx="6">
                  <c:v>7.4</c:v>
                </c:pt>
                <c:pt idx="7">
                  <c:v>8.6999999999999993</c:v>
                </c:pt>
                <c:pt idx="8">
                  <c:v>8.5</c:v>
                </c:pt>
                <c:pt idx="9">
                  <c:v>8.6</c:v>
                </c:pt>
                <c:pt idx="10">
                  <c:v>6.6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383680"/>
        <c:axId val="51385472"/>
      </c:lineChart>
      <c:catAx>
        <c:axId val="51383680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51385472"/>
        <c:crosses val="autoZero"/>
        <c:auto val="1"/>
        <c:lblAlgn val="ctr"/>
        <c:lblOffset val="100"/>
        <c:noMultiLvlLbl val="0"/>
      </c:catAx>
      <c:valAx>
        <c:axId val="51385472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CA"/>
                  <a:t>Wind</a:t>
                </a:r>
                <a:r>
                  <a:rPr lang="en-CA" baseline="0"/>
                  <a:t> (m/s</a:t>
                </a:r>
                <a:r>
                  <a:rPr lang="en-CA"/>
                  <a:t>)</a:t>
                </a:r>
              </a:p>
            </c:rich>
          </c:tx>
          <c:layout>
            <c:manualLayout>
              <c:xMode val="edge"/>
              <c:yMode val="edge"/>
              <c:x val="2.4567280848687884E-2"/>
              <c:y val="0.36176360788688877"/>
            </c:manualLayout>
          </c:layout>
          <c:overlay val="0"/>
        </c:title>
        <c:numFmt formatCode="General" sourceLinked="1"/>
        <c:majorTickMark val="none"/>
        <c:minorTickMark val="none"/>
        <c:tickLblPos val="nextTo"/>
        <c:crossAx val="51383680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0.005 m soil temperature</a:t>
            </a:r>
          </a:p>
        </c:rich>
      </c:tx>
      <c:layout/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Ts005</c:v>
          </c:tx>
          <c:marker>
            <c:symbol val="none"/>
          </c:marker>
          <c:cat>
            <c:numRef>
              <c:f>Data!$BS$6:$BS$23</c:f>
              <c:numCache>
                <c:formatCode>General</c:formatCode>
                <c:ptCount val="18"/>
                <c:pt idx="0">
                  <c:v>1992</c:v>
                </c:pt>
                <c:pt idx="1">
                  <c:v>1993</c:v>
                </c:pt>
                <c:pt idx="2">
                  <c:v>1994</c:v>
                </c:pt>
                <c:pt idx="3">
                  <c:v>1995</c:v>
                </c:pt>
                <c:pt idx="4">
                  <c:v>1996</c:v>
                </c:pt>
                <c:pt idx="5">
                  <c:v>1997</c:v>
                </c:pt>
                <c:pt idx="6">
                  <c:v>1998</c:v>
                </c:pt>
                <c:pt idx="7">
                  <c:v>1999</c:v>
                </c:pt>
                <c:pt idx="8">
                  <c:v>2000</c:v>
                </c:pt>
                <c:pt idx="9">
                  <c:v>2001</c:v>
                </c:pt>
                <c:pt idx="10">
                  <c:v>2002</c:v>
                </c:pt>
                <c:pt idx="11">
                  <c:v>2003</c:v>
                </c:pt>
                <c:pt idx="12">
                  <c:v>2004</c:v>
                </c:pt>
                <c:pt idx="13">
                  <c:v>2005</c:v>
                </c:pt>
                <c:pt idx="14">
                  <c:v>2006</c:v>
                </c:pt>
                <c:pt idx="15">
                  <c:v>2007</c:v>
                </c:pt>
                <c:pt idx="16">
                  <c:v>2008</c:v>
                </c:pt>
                <c:pt idx="17">
                  <c:v>2009</c:v>
                </c:pt>
              </c:numCache>
            </c:numRef>
          </c:cat>
          <c:val>
            <c:numRef>
              <c:f>Data!$CH$6:$CH$23</c:f>
              <c:numCache>
                <c:formatCode>General</c:formatCode>
                <c:ptCount val="18"/>
                <c:pt idx="6">
                  <c:v>3.1</c:v>
                </c:pt>
                <c:pt idx="7">
                  <c:v>2.2999999999999998</c:v>
                </c:pt>
                <c:pt idx="8">
                  <c:v>1.6</c:v>
                </c:pt>
                <c:pt idx="9">
                  <c:v>2.2000000000000002</c:v>
                </c:pt>
                <c:pt idx="10">
                  <c:v>4.3</c:v>
                </c:pt>
                <c:pt idx="11">
                  <c:v>5.7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393664"/>
        <c:axId val="51395200"/>
      </c:lineChart>
      <c:catAx>
        <c:axId val="51393664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51395200"/>
        <c:crosses val="autoZero"/>
        <c:auto val="1"/>
        <c:lblAlgn val="ctr"/>
        <c:lblOffset val="100"/>
        <c:noMultiLvlLbl val="0"/>
      </c:catAx>
      <c:valAx>
        <c:axId val="51395200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CA"/>
                  <a:t>Wind</a:t>
                </a:r>
                <a:r>
                  <a:rPr lang="en-CA" baseline="0"/>
                  <a:t> (m/s</a:t>
                </a:r>
                <a:r>
                  <a:rPr lang="en-CA"/>
                  <a:t>)</a:t>
                </a:r>
              </a:p>
            </c:rich>
          </c:tx>
          <c:layout>
            <c:manualLayout>
              <c:xMode val="edge"/>
              <c:yMode val="edge"/>
              <c:x val="2.4567280848687884E-2"/>
              <c:y val="0.36176360788688877"/>
            </c:manualLayout>
          </c:layout>
          <c:overlay val="0"/>
        </c:title>
        <c:numFmt formatCode="General" sourceLinked="1"/>
        <c:majorTickMark val="none"/>
        <c:minorTickMark val="none"/>
        <c:tickLblPos val="nextTo"/>
        <c:crossAx val="51393664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Afternoon vapour pressure</a:t>
            </a:r>
          </a:p>
        </c:rich>
      </c:tx>
      <c:layout/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vapres</c:v>
          </c:tx>
          <c:marker>
            <c:symbol val="none"/>
          </c:marker>
          <c:cat>
            <c:numRef>
              <c:f>Data!$BS$6:$BS$23</c:f>
              <c:numCache>
                <c:formatCode>General</c:formatCode>
                <c:ptCount val="18"/>
                <c:pt idx="0">
                  <c:v>1992</c:v>
                </c:pt>
                <c:pt idx="1">
                  <c:v>1993</c:v>
                </c:pt>
                <c:pt idx="2">
                  <c:v>1994</c:v>
                </c:pt>
                <c:pt idx="3">
                  <c:v>1995</c:v>
                </c:pt>
                <c:pt idx="4">
                  <c:v>1996</c:v>
                </c:pt>
                <c:pt idx="5">
                  <c:v>1997</c:v>
                </c:pt>
                <c:pt idx="6">
                  <c:v>1998</c:v>
                </c:pt>
                <c:pt idx="7">
                  <c:v>1999</c:v>
                </c:pt>
                <c:pt idx="8">
                  <c:v>2000</c:v>
                </c:pt>
                <c:pt idx="9">
                  <c:v>2001</c:v>
                </c:pt>
                <c:pt idx="10">
                  <c:v>2002</c:v>
                </c:pt>
                <c:pt idx="11">
                  <c:v>2003</c:v>
                </c:pt>
                <c:pt idx="12">
                  <c:v>2004</c:v>
                </c:pt>
                <c:pt idx="13">
                  <c:v>2005</c:v>
                </c:pt>
                <c:pt idx="14">
                  <c:v>2006</c:v>
                </c:pt>
                <c:pt idx="15">
                  <c:v>2007</c:v>
                </c:pt>
                <c:pt idx="16">
                  <c:v>2008</c:v>
                </c:pt>
                <c:pt idx="17">
                  <c:v>2009</c:v>
                </c:pt>
              </c:numCache>
            </c:numRef>
          </c:cat>
          <c:val>
            <c:numRef>
              <c:f>Data!$CK$6:$CK$23</c:f>
              <c:numCache>
                <c:formatCode>General</c:formatCode>
                <c:ptCount val="18"/>
                <c:pt idx="0">
                  <c:v>0.58599999999999997</c:v>
                </c:pt>
                <c:pt idx="1">
                  <c:v>0.58199999999999996</c:v>
                </c:pt>
                <c:pt idx="2">
                  <c:v>0.51</c:v>
                </c:pt>
                <c:pt idx="3">
                  <c:v>0.51800000000000002</c:v>
                </c:pt>
                <c:pt idx="4">
                  <c:v>0.51800000000000002</c:v>
                </c:pt>
                <c:pt idx="5">
                  <c:v>0.57499999999999996</c:v>
                </c:pt>
                <c:pt idx="6">
                  <c:v>0.61099999999999999</c:v>
                </c:pt>
                <c:pt idx="7">
                  <c:v>0.57399999999999995</c:v>
                </c:pt>
                <c:pt idx="8">
                  <c:v>0.53800000000000003</c:v>
                </c:pt>
                <c:pt idx="9">
                  <c:v>0.53600000000000003</c:v>
                </c:pt>
                <c:pt idx="10">
                  <c:v>0.55200000000000005</c:v>
                </c:pt>
                <c:pt idx="11">
                  <c:v>0.55300000000000005</c:v>
                </c:pt>
                <c:pt idx="12">
                  <c:v>0.628</c:v>
                </c:pt>
                <c:pt idx="13">
                  <c:v>0.58799999999999997</c:v>
                </c:pt>
                <c:pt idx="14">
                  <c:v>0.60199999999999998</c:v>
                </c:pt>
                <c:pt idx="15">
                  <c:v>0.52600000000000002</c:v>
                </c:pt>
                <c:pt idx="16">
                  <c:v>0.46500000000000002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403392"/>
        <c:axId val="51413376"/>
      </c:lineChart>
      <c:catAx>
        <c:axId val="51403392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51413376"/>
        <c:crosses val="autoZero"/>
        <c:auto val="1"/>
        <c:lblAlgn val="ctr"/>
        <c:lblOffset val="100"/>
        <c:noMultiLvlLbl val="0"/>
      </c:catAx>
      <c:valAx>
        <c:axId val="51413376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CA"/>
                  <a:t>Pressure (kPa)</a:t>
                </a:r>
              </a:p>
            </c:rich>
          </c:tx>
          <c:layout>
            <c:manualLayout>
              <c:xMode val="edge"/>
              <c:yMode val="edge"/>
              <c:x val="2.4567280848687884E-2"/>
              <c:y val="0.36176360788688877"/>
            </c:manualLayout>
          </c:layout>
          <c:overlay val="0"/>
        </c:title>
        <c:numFmt formatCode="General" sourceLinked="1"/>
        <c:majorTickMark val="none"/>
        <c:minorTickMark val="none"/>
        <c:tickLblPos val="nextTo"/>
        <c:crossAx val="5140339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Daily </a:t>
            </a:r>
            <a:r>
              <a:rPr lang="en-US" baseline="0"/>
              <a:t>maximum v</a:t>
            </a:r>
            <a:r>
              <a:rPr lang="en-US"/>
              <a:t>apour pressure deficit</a:t>
            </a:r>
          </a:p>
        </c:rich>
      </c:tx>
      <c:layout/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vpd</c:v>
          </c:tx>
          <c:marker>
            <c:symbol val="none"/>
          </c:marker>
          <c:cat>
            <c:numRef>
              <c:f>Data!$BS$6:$BS$23</c:f>
              <c:numCache>
                <c:formatCode>General</c:formatCode>
                <c:ptCount val="18"/>
                <c:pt idx="0">
                  <c:v>1992</c:v>
                </c:pt>
                <c:pt idx="1">
                  <c:v>1993</c:v>
                </c:pt>
                <c:pt idx="2">
                  <c:v>1994</c:v>
                </c:pt>
                <c:pt idx="3">
                  <c:v>1995</c:v>
                </c:pt>
                <c:pt idx="4">
                  <c:v>1996</c:v>
                </c:pt>
                <c:pt idx="5">
                  <c:v>1997</c:v>
                </c:pt>
                <c:pt idx="6">
                  <c:v>1998</c:v>
                </c:pt>
                <c:pt idx="7">
                  <c:v>1999</c:v>
                </c:pt>
                <c:pt idx="8">
                  <c:v>2000</c:v>
                </c:pt>
                <c:pt idx="9">
                  <c:v>2001</c:v>
                </c:pt>
                <c:pt idx="10">
                  <c:v>2002</c:v>
                </c:pt>
                <c:pt idx="11">
                  <c:v>2003</c:v>
                </c:pt>
                <c:pt idx="12">
                  <c:v>2004</c:v>
                </c:pt>
                <c:pt idx="13">
                  <c:v>2005</c:v>
                </c:pt>
                <c:pt idx="14">
                  <c:v>2006</c:v>
                </c:pt>
                <c:pt idx="15">
                  <c:v>2007</c:v>
                </c:pt>
                <c:pt idx="16">
                  <c:v>2008</c:v>
                </c:pt>
                <c:pt idx="17">
                  <c:v>2009</c:v>
                </c:pt>
              </c:numCache>
            </c:numRef>
          </c:cat>
          <c:val>
            <c:numRef>
              <c:f>Data!$CL$6:$CL$23</c:f>
              <c:numCache>
                <c:formatCode>General</c:formatCode>
                <c:ptCount val="18"/>
                <c:pt idx="0">
                  <c:v>0.71799999999999997</c:v>
                </c:pt>
                <c:pt idx="1">
                  <c:v>0.60399999999999998</c:v>
                </c:pt>
                <c:pt idx="2">
                  <c:v>0.80800000000000005</c:v>
                </c:pt>
                <c:pt idx="3">
                  <c:v>0.71</c:v>
                </c:pt>
                <c:pt idx="4">
                  <c:v>0.68100000000000005</c:v>
                </c:pt>
                <c:pt idx="5">
                  <c:v>0.64</c:v>
                </c:pt>
                <c:pt idx="6">
                  <c:v>0.80900000000000005</c:v>
                </c:pt>
                <c:pt idx="7">
                  <c:v>0.69299999999999995</c:v>
                </c:pt>
                <c:pt idx="8">
                  <c:v>0.67200000000000004</c:v>
                </c:pt>
                <c:pt idx="9">
                  <c:v>0.71899999999999997</c:v>
                </c:pt>
                <c:pt idx="10">
                  <c:v>0.73699999999999999</c:v>
                </c:pt>
                <c:pt idx="11">
                  <c:v>0.85699999999999998</c:v>
                </c:pt>
                <c:pt idx="12">
                  <c:v>0.71699999999999997</c:v>
                </c:pt>
                <c:pt idx="13">
                  <c:v>0.69399999999999995</c:v>
                </c:pt>
                <c:pt idx="14">
                  <c:v>0.754</c:v>
                </c:pt>
                <c:pt idx="15">
                  <c:v>0.73699999999999999</c:v>
                </c:pt>
                <c:pt idx="16">
                  <c:v>0.77400000000000002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429760"/>
        <c:axId val="51431296"/>
      </c:lineChart>
      <c:catAx>
        <c:axId val="51429760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51431296"/>
        <c:crosses val="autoZero"/>
        <c:auto val="1"/>
        <c:lblAlgn val="ctr"/>
        <c:lblOffset val="100"/>
        <c:noMultiLvlLbl val="0"/>
      </c:catAx>
      <c:valAx>
        <c:axId val="51431296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CA"/>
                  <a:t>vpd (kPa)</a:t>
                </a:r>
              </a:p>
            </c:rich>
          </c:tx>
          <c:layout>
            <c:manualLayout>
              <c:xMode val="edge"/>
              <c:yMode val="edge"/>
              <c:x val="2.9034059184812954E-2"/>
              <c:y val="0.36176360788688877"/>
            </c:manualLayout>
          </c:layout>
          <c:overlay val="0"/>
        </c:title>
        <c:numFmt formatCode="General" sourceLinked="1"/>
        <c:majorTickMark val="none"/>
        <c:minorTickMark val="none"/>
        <c:tickLblPos val="nextTo"/>
        <c:crossAx val="51429760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Extreme</a:t>
            </a:r>
            <a:r>
              <a:rPr lang="en-US" baseline="0"/>
              <a:t> daily m</a:t>
            </a:r>
            <a:r>
              <a:rPr lang="en-US"/>
              <a:t>aximum</a:t>
            </a:r>
            <a:r>
              <a:rPr lang="en-US" baseline="0"/>
              <a:t> v</a:t>
            </a:r>
            <a:r>
              <a:rPr lang="en-US"/>
              <a:t>apour pressure deficit</a:t>
            </a:r>
          </a:p>
        </c:rich>
      </c:tx>
      <c:layout/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vpdX</c:v>
          </c:tx>
          <c:marker>
            <c:symbol val="none"/>
          </c:marker>
          <c:cat>
            <c:numRef>
              <c:f>Data!$BS$6:$BS$23</c:f>
              <c:numCache>
                <c:formatCode>General</c:formatCode>
                <c:ptCount val="18"/>
                <c:pt idx="0">
                  <c:v>1992</c:v>
                </c:pt>
                <c:pt idx="1">
                  <c:v>1993</c:v>
                </c:pt>
                <c:pt idx="2">
                  <c:v>1994</c:v>
                </c:pt>
                <c:pt idx="3">
                  <c:v>1995</c:v>
                </c:pt>
                <c:pt idx="4">
                  <c:v>1996</c:v>
                </c:pt>
                <c:pt idx="5">
                  <c:v>1997</c:v>
                </c:pt>
                <c:pt idx="6">
                  <c:v>1998</c:v>
                </c:pt>
                <c:pt idx="7">
                  <c:v>1999</c:v>
                </c:pt>
                <c:pt idx="8">
                  <c:v>2000</c:v>
                </c:pt>
                <c:pt idx="9">
                  <c:v>2001</c:v>
                </c:pt>
                <c:pt idx="10">
                  <c:v>2002</c:v>
                </c:pt>
                <c:pt idx="11">
                  <c:v>2003</c:v>
                </c:pt>
                <c:pt idx="12">
                  <c:v>2004</c:v>
                </c:pt>
                <c:pt idx="13">
                  <c:v>2005</c:v>
                </c:pt>
                <c:pt idx="14">
                  <c:v>2006</c:v>
                </c:pt>
                <c:pt idx="15">
                  <c:v>2007</c:v>
                </c:pt>
                <c:pt idx="16">
                  <c:v>2008</c:v>
                </c:pt>
                <c:pt idx="17">
                  <c:v>2009</c:v>
                </c:pt>
              </c:numCache>
            </c:numRef>
          </c:cat>
          <c:val>
            <c:numRef>
              <c:f>Data!$CM$6:$CM$23</c:f>
              <c:numCache>
                <c:formatCode>General</c:formatCode>
                <c:ptCount val="18"/>
                <c:pt idx="0">
                  <c:v>3.0859999999999999</c:v>
                </c:pt>
                <c:pt idx="1">
                  <c:v>2.855</c:v>
                </c:pt>
                <c:pt idx="2">
                  <c:v>3.8050000000000002</c:v>
                </c:pt>
                <c:pt idx="3">
                  <c:v>2.78</c:v>
                </c:pt>
                <c:pt idx="4">
                  <c:v>3.585</c:v>
                </c:pt>
                <c:pt idx="5">
                  <c:v>3.0640000000000001</c:v>
                </c:pt>
                <c:pt idx="6">
                  <c:v>3.6520000000000001</c:v>
                </c:pt>
                <c:pt idx="7">
                  <c:v>2.87</c:v>
                </c:pt>
                <c:pt idx="8">
                  <c:v>2.7130000000000001</c:v>
                </c:pt>
                <c:pt idx="9">
                  <c:v>3.1389999999999998</c:v>
                </c:pt>
                <c:pt idx="10">
                  <c:v>3.3290000000000002</c:v>
                </c:pt>
                <c:pt idx="11">
                  <c:v>4.0529999999999999</c:v>
                </c:pt>
                <c:pt idx="12">
                  <c:v>3.1840000000000002</c:v>
                </c:pt>
                <c:pt idx="13">
                  <c:v>2.8940000000000001</c:v>
                </c:pt>
                <c:pt idx="14">
                  <c:v>3.42</c:v>
                </c:pt>
                <c:pt idx="15">
                  <c:v>3.2549999999999999</c:v>
                </c:pt>
                <c:pt idx="16">
                  <c:v>3.6110000000000002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439488"/>
        <c:axId val="51441024"/>
      </c:lineChart>
      <c:catAx>
        <c:axId val="51439488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51441024"/>
        <c:crosses val="autoZero"/>
        <c:auto val="1"/>
        <c:lblAlgn val="ctr"/>
        <c:lblOffset val="100"/>
        <c:noMultiLvlLbl val="0"/>
      </c:catAx>
      <c:valAx>
        <c:axId val="51441024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CA"/>
                  <a:t>vpd (kPa)</a:t>
                </a:r>
              </a:p>
            </c:rich>
          </c:tx>
          <c:layout>
            <c:manualLayout>
              <c:xMode val="edge"/>
              <c:yMode val="edge"/>
              <c:x val="2.9034059184812954E-2"/>
              <c:y val="0.36176360788688877"/>
            </c:manualLayout>
          </c:layout>
          <c:overlay val="0"/>
        </c:title>
        <c:numFmt formatCode="General" sourceLinked="1"/>
        <c:majorTickMark val="none"/>
        <c:minorTickMark val="none"/>
        <c:tickLblPos val="nextTo"/>
        <c:crossAx val="51439488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Evaporative demand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Eref</c:v>
          </c:tx>
          <c:marker>
            <c:symbol val="none"/>
          </c:marker>
          <c:cat>
            <c:numRef>
              <c:f>Data!$BS$6:$BS$23</c:f>
              <c:numCache>
                <c:formatCode>General</c:formatCode>
                <c:ptCount val="18"/>
                <c:pt idx="0">
                  <c:v>1992</c:v>
                </c:pt>
                <c:pt idx="1">
                  <c:v>1993</c:v>
                </c:pt>
                <c:pt idx="2">
                  <c:v>1994</c:v>
                </c:pt>
                <c:pt idx="3">
                  <c:v>1995</c:v>
                </c:pt>
                <c:pt idx="4">
                  <c:v>1996</c:v>
                </c:pt>
                <c:pt idx="5">
                  <c:v>1997</c:v>
                </c:pt>
                <c:pt idx="6">
                  <c:v>1998</c:v>
                </c:pt>
                <c:pt idx="7">
                  <c:v>1999</c:v>
                </c:pt>
                <c:pt idx="8">
                  <c:v>2000</c:v>
                </c:pt>
                <c:pt idx="9">
                  <c:v>2001</c:v>
                </c:pt>
                <c:pt idx="10">
                  <c:v>2002</c:v>
                </c:pt>
                <c:pt idx="11">
                  <c:v>2003</c:v>
                </c:pt>
                <c:pt idx="12">
                  <c:v>2004</c:v>
                </c:pt>
                <c:pt idx="13">
                  <c:v>2005</c:v>
                </c:pt>
                <c:pt idx="14">
                  <c:v>2006</c:v>
                </c:pt>
                <c:pt idx="15">
                  <c:v>2007</c:v>
                </c:pt>
                <c:pt idx="16">
                  <c:v>2008</c:v>
                </c:pt>
                <c:pt idx="17">
                  <c:v>2009</c:v>
                </c:pt>
              </c:numCache>
            </c:numRef>
          </c:cat>
          <c:val>
            <c:numRef>
              <c:f>Data!$CO$6:$CO$23</c:f>
              <c:numCache>
                <c:formatCode>General</c:formatCode>
                <c:ptCount val="18"/>
                <c:pt idx="0">
                  <c:v>552</c:v>
                </c:pt>
                <c:pt idx="1">
                  <c:v>437</c:v>
                </c:pt>
                <c:pt idx="2">
                  <c:v>534</c:v>
                </c:pt>
                <c:pt idx="3">
                  <c:v>495</c:v>
                </c:pt>
                <c:pt idx="4">
                  <c:v>491</c:v>
                </c:pt>
                <c:pt idx="5">
                  <c:v>443</c:v>
                </c:pt>
                <c:pt idx="6">
                  <c:v>564</c:v>
                </c:pt>
                <c:pt idx="7">
                  <c:v>504</c:v>
                </c:pt>
                <c:pt idx="8">
                  <c:v>497</c:v>
                </c:pt>
                <c:pt idx="9">
                  <c:v>459</c:v>
                </c:pt>
                <c:pt idx="10">
                  <c:v>533</c:v>
                </c:pt>
                <c:pt idx="11">
                  <c:v>557</c:v>
                </c:pt>
                <c:pt idx="12">
                  <c:v>522</c:v>
                </c:pt>
                <c:pt idx="13">
                  <c:v>506</c:v>
                </c:pt>
                <c:pt idx="14">
                  <c:v>540</c:v>
                </c:pt>
                <c:pt idx="15">
                  <c:v>516</c:v>
                </c:pt>
                <c:pt idx="16">
                  <c:v>465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649920"/>
        <c:axId val="51668096"/>
      </c:lineChart>
      <c:catAx>
        <c:axId val="51649920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51668096"/>
        <c:crosses val="autoZero"/>
        <c:auto val="1"/>
        <c:lblAlgn val="ctr"/>
        <c:lblOffset val="100"/>
        <c:noMultiLvlLbl val="0"/>
      </c:catAx>
      <c:valAx>
        <c:axId val="51668096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CA"/>
                  <a:t>Demand</a:t>
                </a:r>
                <a:r>
                  <a:rPr lang="en-CA" baseline="0"/>
                  <a:t> (mm</a:t>
                </a:r>
                <a:r>
                  <a:rPr lang="en-CA"/>
                  <a:t>)</a:t>
                </a:r>
              </a:p>
            </c:rich>
          </c:tx>
          <c:layout>
            <c:manualLayout>
              <c:xMode val="edge"/>
              <c:yMode val="edge"/>
              <c:x val="2.9034059184812954E-2"/>
              <c:y val="0.36176360788688877"/>
            </c:manualLayout>
          </c:layout>
          <c:overlay val="0"/>
        </c:title>
        <c:numFmt formatCode="General" sourceLinked="1"/>
        <c:majorTickMark val="none"/>
        <c:minorTickMark val="none"/>
        <c:tickLblPos val="nextTo"/>
        <c:crossAx val="51649920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Climatic moisture deficit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CMD</c:v>
          </c:tx>
          <c:marker>
            <c:symbol val="none"/>
          </c:marker>
          <c:cat>
            <c:numRef>
              <c:f>Data!$BS$6:$BS$23</c:f>
              <c:numCache>
                <c:formatCode>General</c:formatCode>
                <c:ptCount val="18"/>
                <c:pt idx="0">
                  <c:v>1992</c:v>
                </c:pt>
                <c:pt idx="1">
                  <c:v>1993</c:v>
                </c:pt>
                <c:pt idx="2">
                  <c:v>1994</c:v>
                </c:pt>
                <c:pt idx="3">
                  <c:v>1995</c:v>
                </c:pt>
                <c:pt idx="4">
                  <c:v>1996</c:v>
                </c:pt>
                <c:pt idx="5">
                  <c:v>1997</c:v>
                </c:pt>
                <c:pt idx="6">
                  <c:v>1998</c:v>
                </c:pt>
                <c:pt idx="7">
                  <c:v>1999</c:v>
                </c:pt>
                <c:pt idx="8">
                  <c:v>2000</c:v>
                </c:pt>
                <c:pt idx="9">
                  <c:v>2001</c:v>
                </c:pt>
                <c:pt idx="10">
                  <c:v>2002</c:v>
                </c:pt>
                <c:pt idx="11">
                  <c:v>2003</c:v>
                </c:pt>
                <c:pt idx="12">
                  <c:v>2004</c:v>
                </c:pt>
                <c:pt idx="13">
                  <c:v>2005</c:v>
                </c:pt>
                <c:pt idx="14">
                  <c:v>2006</c:v>
                </c:pt>
                <c:pt idx="15">
                  <c:v>2007</c:v>
                </c:pt>
                <c:pt idx="16">
                  <c:v>2008</c:v>
                </c:pt>
                <c:pt idx="17">
                  <c:v>2009</c:v>
                </c:pt>
              </c:numCache>
            </c:numRef>
          </c:cat>
          <c:val>
            <c:numRef>
              <c:f>Data!$CP$6:$CP$23</c:f>
              <c:numCache>
                <c:formatCode>0</c:formatCode>
                <c:ptCount val="18"/>
                <c:pt idx="0">
                  <c:v>372.3</c:v>
                </c:pt>
                <c:pt idx="1">
                  <c:v>303.60000000000002</c:v>
                </c:pt>
                <c:pt idx="2">
                  <c:v>374.6</c:v>
                </c:pt>
                <c:pt idx="3">
                  <c:v>344.20000000000005</c:v>
                </c:pt>
                <c:pt idx="4">
                  <c:v>335.8</c:v>
                </c:pt>
                <c:pt idx="5">
                  <c:v>304.7</c:v>
                </c:pt>
                <c:pt idx="6">
                  <c:v>388.7</c:v>
                </c:pt>
                <c:pt idx="7">
                  <c:v>339.4</c:v>
                </c:pt>
                <c:pt idx="8">
                  <c:v>344.6</c:v>
                </c:pt>
                <c:pt idx="9">
                  <c:v>314</c:v>
                </c:pt>
                <c:pt idx="10">
                  <c:v>360.49999999999994</c:v>
                </c:pt>
                <c:pt idx="11">
                  <c:v>380.50000000000006</c:v>
                </c:pt>
                <c:pt idx="12">
                  <c:v>358.2</c:v>
                </c:pt>
                <c:pt idx="13">
                  <c:v>346.3</c:v>
                </c:pt>
                <c:pt idx="14">
                  <c:v>361.20000000000005</c:v>
                </c:pt>
                <c:pt idx="15">
                  <c:v>351.3</c:v>
                </c:pt>
                <c:pt idx="16">
                  <c:v>304.3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680384"/>
        <c:axId val="51681920"/>
      </c:lineChart>
      <c:catAx>
        <c:axId val="51680384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51681920"/>
        <c:crosses val="autoZero"/>
        <c:auto val="1"/>
        <c:lblAlgn val="ctr"/>
        <c:lblOffset val="100"/>
        <c:noMultiLvlLbl val="0"/>
      </c:catAx>
      <c:valAx>
        <c:axId val="51681920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CA"/>
                  <a:t>CMD (</a:t>
                </a:r>
                <a:r>
                  <a:rPr lang="en-CA" baseline="0"/>
                  <a:t>mm</a:t>
                </a:r>
                <a:r>
                  <a:rPr lang="en-CA"/>
                  <a:t>)</a:t>
                </a:r>
              </a:p>
            </c:rich>
          </c:tx>
          <c:layout>
            <c:manualLayout>
              <c:xMode val="edge"/>
              <c:yMode val="edge"/>
              <c:x val="2.9034059184812954E-2"/>
              <c:y val="0.36176360788688877"/>
            </c:manualLayout>
          </c:layout>
          <c:overlay val="0"/>
        </c:title>
        <c:numFmt formatCode="0" sourceLinked="1"/>
        <c:majorTickMark val="none"/>
        <c:minorTickMark val="none"/>
        <c:tickLblPos val="nextTo"/>
        <c:crossAx val="51680384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Temperature range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Trange</c:v>
          </c:tx>
          <c:marker>
            <c:symbol val="none"/>
          </c:marker>
          <c:cat>
            <c:numRef>
              <c:f>Data!$BS$6:$BS$23</c:f>
              <c:numCache>
                <c:formatCode>General</c:formatCode>
                <c:ptCount val="18"/>
                <c:pt idx="0">
                  <c:v>1992</c:v>
                </c:pt>
                <c:pt idx="1">
                  <c:v>1993</c:v>
                </c:pt>
                <c:pt idx="2">
                  <c:v>1994</c:v>
                </c:pt>
                <c:pt idx="3">
                  <c:v>1995</c:v>
                </c:pt>
                <c:pt idx="4">
                  <c:v>1996</c:v>
                </c:pt>
                <c:pt idx="5">
                  <c:v>1997</c:v>
                </c:pt>
                <c:pt idx="6">
                  <c:v>1998</c:v>
                </c:pt>
                <c:pt idx="7">
                  <c:v>1999</c:v>
                </c:pt>
                <c:pt idx="8">
                  <c:v>2000</c:v>
                </c:pt>
                <c:pt idx="9">
                  <c:v>2001</c:v>
                </c:pt>
                <c:pt idx="10">
                  <c:v>2002</c:v>
                </c:pt>
                <c:pt idx="11">
                  <c:v>2003</c:v>
                </c:pt>
                <c:pt idx="12">
                  <c:v>2004</c:v>
                </c:pt>
                <c:pt idx="13">
                  <c:v>2005</c:v>
                </c:pt>
                <c:pt idx="14">
                  <c:v>2006</c:v>
                </c:pt>
                <c:pt idx="15">
                  <c:v>2007</c:v>
                </c:pt>
                <c:pt idx="16">
                  <c:v>2008</c:v>
                </c:pt>
                <c:pt idx="17">
                  <c:v>2009</c:v>
                </c:pt>
              </c:numCache>
            </c:numRef>
          </c:cat>
          <c:val>
            <c:numRef>
              <c:f>Data!$CN$6:$CN$23</c:f>
              <c:numCache>
                <c:formatCode>General</c:formatCode>
                <c:ptCount val="18"/>
                <c:pt idx="0">
                  <c:v>10.3</c:v>
                </c:pt>
                <c:pt idx="1">
                  <c:v>10.4</c:v>
                </c:pt>
                <c:pt idx="2">
                  <c:v>10.399999999999999</c:v>
                </c:pt>
                <c:pt idx="3">
                  <c:v>10.4</c:v>
                </c:pt>
                <c:pt idx="4">
                  <c:v>10.6</c:v>
                </c:pt>
                <c:pt idx="5">
                  <c:v>9.8999999999999986</c:v>
                </c:pt>
                <c:pt idx="6">
                  <c:v>10.7</c:v>
                </c:pt>
                <c:pt idx="7">
                  <c:v>10.5</c:v>
                </c:pt>
                <c:pt idx="8">
                  <c:v>10.5</c:v>
                </c:pt>
                <c:pt idx="9">
                  <c:v>10.199999999999999</c:v>
                </c:pt>
                <c:pt idx="10">
                  <c:v>10.8</c:v>
                </c:pt>
                <c:pt idx="11">
                  <c:v>11</c:v>
                </c:pt>
                <c:pt idx="12">
                  <c:v>10.200000000000001</c:v>
                </c:pt>
                <c:pt idx="13">
                  <c:v>10.4</c:v>
                </c:pt>
                <c:pt idx="14">
                  <c:v>10.4</c:v>
                </c:pt>
                <c:pt idx="15">
                  <c:v>10.4</c:v>
                </c:pt>
                <c:pt idx="16">
                  <c:v>10.6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694592"/>
        <c:axId val="51704576"/>
      </c:lineChart>
      <c:catAx>
        <c:axId val="51694592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crossAx val="51704576"/>
        <c:crosses val="autoZero"/>
        <c:auto val="1"/>
        <c:lblAlgn val="ctr"/>
        <c:lblOffset val="100"/>
        <c:noMultiLvlLbl val="0"/>
      </c:catAx>
      <c:valAx>
        <c:axId val="51704576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CA"/>
                  <a:t>Temperature (C)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5169459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13" Type="http://schemas.openxmlformats.org/officeDocument/2006/relationships/chart" Target="../charts/chart13.xml"/><Relationship Id="rId18" Type="http://schemas.openxmlformats.org/officeDocument/2006/relationships/chart" Target="../charts/chart18.xml"/><Relationship Id="rId3" Type="http://schemas.openxmlformats.org/officeDocument/2006/relationships/chart" Target="../charts/chart3.xml"/><Relationship Id="rId21" Type="http://schemas.openxmlformats.org/officeDocument/2006/relationships/chart" Target="../charts/chart21.xml"/><Relationship Id="rId7" Type="http://schemas.openxmlformats.org/officeDocument/2006/relationships/chart" Target="../charts/chart7.xml"/><Relationship Id="rId12" Type="http://schemas.openxmlformats.org/officeDocument/2006/relationships/chart" Target="../charts/chart12.xml"/><Relationship Id="rId17" Type="http://schemas.openxmlformats.org/officeDocument/2006/relationships/chart" Target="../charts/chart17.xml"/><Relationship Id="rId25" Type="http://schemas.openxmlformats.org/officeDocument/2006/relationships/chart" Target="../charts/chart25.xml"/><Relationship Id="rId2" Type="http://schemas.openxmlformats.org/officeDocument/2006/relationships/chart" Target="../charts/chart2.xml"/><Relationship Id="rId16" Type="http://schemas.openxmlformats.org/officeDocument/2006/relationships/chart" Target="../charts/chart16.xml"/><Relationship Id="rId20" Type="http://schemas.openxmlformats.org/officeDocument/2006/relationships/chart" Target="../charts/chart20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chart" Target="../charts/chart11.xml"/><Relationship Id="rId24" Type="http://schemas.openxmlformats.org/officeDocument/2006/relationships/chart" Target="../charts/chart24.xml"/><Relationship Id="rId5" Type="http://schemas.openxmlformats.org/officeDocument/2006/relationships/chart" Target="../charts/chart5.xml"/><Relationship Id="rId15" Type="http://schemas.openxmlformats.org/officeDocument/2006/relationships/chart" Target="../charts/chart15.xml"/><Relationship Id="rId23" Type="http://schemas.openxmlformats.org/officeDocument/2006/relationships/chart" Target="../charts/chart23.xml"/><Relationship Id="rId10" Type="http://schemas.openxmlformats.org/officeDocument/2006/relationships/chart" Target="../charts/chart10.xml"/><Relationship Id="rId19" Type="http://schemas.openxmlformats.org/officeDocument/2006/relationships/chart" Target="../charts/chart19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Relationship Id="rId14" Type="http://schemas.openxmlformats.org/officeDocument/2006/relationships/chart" Target="../charts/chart14.xml"/><Relationship Id="rId22" Type="http://schemas.openxmlformats.org/officeDocument/2006/relationships/chart" Target="../charts/chart22.xml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chart" Target="../charts/chart33.xml"/><Relationship Id="rId13" Type="http://schemas.openxmlformats.org/officeDocument/2006/relationships/chart" Target="../charts/chart38.xml"/><Relationship Id="rId18" Type="http://schemas.openxmlformats.org/officeDocument/2006/relationships/chart" Target="../charts/chart43.xml"/><Relationship Id="rId3" Type="http://schemas.openxmlformats.org/officeDocument/2006/relationships/chart" Target="../charts/chart28.xml"/><Relationship Id="rId21" Type="http://schemas.openxmlformats.org/officeDocument/2006/relationships/chart" Target="../charts/chart46.xml"/><Relationship Id="rId7" Type="http://schemas.openxmlformats.org/officeDocument/2006/relationships/chart" Target="../charts/chart32.xml"/><Relationship Id="rId12" Type="http://schemas.openxmlformats.org/officeDocument/2006/relationships/chart" Target="../charts/chart37.xml"/><Relationship Id="rId17" Type="http://schemas.openxmlformats.org/officeDocument/2006/relationships/chart" Target="../charts/chart42.xml"/><Relationship Id="rId2" Type="http://schemas.openxmlformats.org/officeDocument/2006/relationships/chart" Target="../charts/chart27.xml"/><Relationship Id="rId16" Type="http://schemas.openxmlformats.org/officeDocument/2006/relationships/chart" Target="../charts/chart41.xml"/><Relationship Id="rId20" Type="http://schemas.openxmlformats.org/officeDocument/2006/relationships/chart" Target="../charts/chart45.xml"/><Relationship Id="rId1" Type="http://schemas.openxmlformats.org/officeDocument/2006/relationships/chart" Target="../charts/chart26.xml"/><Relationship Id="rId6" Type="http://schemas.openxmlformats.org/officeDocument/2006/relationships/chart" Target="../charts/chart31.xml"/><Relationship Id="rId11" Type="http://schemas.openxmlformats.org/officeDocument/2006/relationships/chart" Target="../charts/chart36.xml"/><Relationship Id="rId5" Type="http://schemas.openxmlformats.org/officeDocument/2006/relationships/chart" Target="../charts/chart30.xml"/><Relationship Id="rId15" Type="http://schemas.openxmlformats.org/officeDocument/2006/relationships/chart" Target="../charts/chart40.xml"/><Relationship Id="rId10" Type="http://schemas.openxmlformats.org/officeDocument/2006/relationships/chart" Target="../charts/chart35.xml"/><Relationship Id="rId19" Type="http://schemas.openxmlformats.org/officeDocument/2006/relationships/chart" Target="../charts/chart44.xml"/><Relationship Id="rId4" Type="http://schemas.openxmlformats.org/officeDocument/2006/relationships/chart" Target="../charts/chart29.xml"/><Relationship Id="rId9" Type="http://schemas.openxmlformats.org/officeDocument/2006/relationships/chart" Target="../charts/chart34.xml"/><Relationship Id="rId14" Type="http://schemas.openxmlformats.org/officeDocument/2006/relationships/chart" Target="../charts/chart3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9</xdr:col>
      <xdr:colOff>352424</xdr:colOff>
      <xdr:row>22</xdr:row>
      <xdr:rowOff>76200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0</xdr:colOff>
      <xdr:row>1</xdr:row>
      <xdr:rowOff>0</xdr:rowOff>
    </xdr:from>
    <xdr:to>
      <xdr:col>19</xdr:col>
      <xdr:colOff>352424</xdr:colOff>
      <xdr:row>22</xdr:row>
      <xdr:rowOff>76200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23</xdr:row>
      <xdr:rowOff>0</xdr:rowOff>
    </xdr:from>
    <xdr:to>
      <xdr:col>9</xdr:col>
      <xdr:colOff>352424</xdr:colOff>
      <xdr:row>44</xdr:row>
      <xdr:rowOff>76200</xdr:rowOff>
    </xdr:to>
    <xdr:graphicFrame macro="">
      <xdr:nvGraphicFramePr>
        <xdr:cNvPr id="4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10</xdr:col>
      <xdr:colOff>0</xdr:colOff>
      <xdr:row>23</xdr:row>
      <xdr:rowOff>0</xdr:rowOff>
    </xdr:from>
    <xdr:to>
      <xdr:col>19</xdr:col>
      <xdr:colOff>352424</xdr:colOff>
      <xdr:row>44</xdr:row>
      <xdr:rowOff>76200</xdr:rowOff>
    </xdr:to>
    <xdr:graphicFrame macro="">
      <xdr:nvGraphicFramePr>
        <xdr:cNvPr id="5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45</xdr:row>
      <xdr:rowOff>0</xdr:rowOff>
    </xdr:from>
    <xdr:to>
      <xdr:col>9</xdr:col>
      <xdr:colOff>352424</xdr:colOff>
      <xdr:row>66</xdr:row>
      <xdr:rowOff>76200</xdr:rowOff>
    </xdr:to>
    <xdr:graphicFrame macro="">
      <xdr:nvGraphicFramePr>
        <xdr:cNvPr id="6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10</xdr:col>
      <xdr:colOff>0</xdr:colOff>
      <xdr:row>45</xdr:row>
      <xdr:rowOff>0</xdr:rowOff>
    </xdr:from>
    <xdr:to>
      <xdr:col>19</xdr:col>
      <xdr:colOff>352424</xdr:colOff>
      <xdr:row>66</xdr:row>
      <xdr:rowOff>76200</xdr:rowOff>
    </xdr:to>
    <xdr:graphicFrame macro="">
      <xdr:nvGraphicFramePr>
        <xdr:cNvPr id="7" name="Chart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0</xdr:colOff>
      <xdr:row>67</xdr:row>
      <xdr:rowOff>0</xdr:rowOff>
    </xdr:from>
    <xdr:to>
      <xdr:col>9</xdr:col>
      <xdr:colOff>352424</xdr:colOff>
      <xdr:row>88</xdr:row>
      <xdr:rowOff>76200</xdr:rowOff>
    </xdr:to>
    <xdr:graphicFrame macro="">
      <xdr:nvGraphicFramePr>
        <xdr:cNvPr id="8" name="Chart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10</xdr:col>
      <xdr:colOff>0</xdr:colOff>
      <xdr:row>67</xdr:row>
      <xdr:rowOff>0</xdr:rowOff>
    </xdr:from>
    <xdr:to>
      <xdr:col>19</xdr:col>
      <xdr:colOff>352424</xdr:colOff>
      <xdr:row>88</xdr:row>
      <xdr:rowOff>76200</xdr:rowOff>
    </xdr:to>
    <xdr:graphicFrame macro="">
      <xdr:nvGraphicFramePr>
        <xdr:cNvPr id="9" name="Chart 8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0</xdr:col>
      <xdr:colOff>0</xdr:colOff>
      <xdr:row>89</xdr:row>
      <xdr:rowOff>0</xdr:rowOff>
    </xdr:from>
    <xdr:to>
      <xdr:col>9</xdr:col>
      <xdr:colOff>352424</xdr:colOff>
      <xdr:row>110</xdr:row>
      <xdr:rowOff>76200</xdr:rowOff>
    </xdr:to>
    <xdr:graphicFrame macro="">
      <xdr:nvGraphicFramePr>
        <xdr:cNvPr id="10" name="Chart 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10</xdr:col>
      <xdr:colOff>0</xdr:colOff>
      <xdr:row>89</xdr:row>
      <xdr:rowOff>0</xdr:rowOff>
    </xdr:from>
    <xdr:to>
      <xdr:col>19</xdr:col>
      <xdr:colOff>352424</xdr:colOff>
      <xdr:row>110</xdr:row>
      <xdr:rowOff>76200</xdr:rowOff>
    </xdr:to>
    <xdr:graphicFrame macro="">
      <xdr:nvGraphicFramePr>
        <xdr:cNvPr id="11" name="Chart 10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0</xdr:col>
      <xdr:colOff>0</xdr:colOff>
      <xdr:row>111</xdr:row>
      <xdr:rowOff>0</xdr:rowOff>
    </xdr:from>
    <xdr:to>
      <xdr:col>9</xdr:col>
      <xdr:colOff>352424</xdr:colOff>
      <xdr:row>132</xdr:row>
      <xdr:rowOff>76200</xdr:rowOff>
    </xdr:to>
    <xdr:graphicFrame macro="">
      <xdr:nvGraphicFramePr>
        <xdr:cNvPr id="12" name="Chart 1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10</xdr:col>
      <xdr:colOff>0</xdr:colOff>
      <xdr:row>111</xdr:row>
      <xdr:rowOff>0</xdr:rowOff>
    </xdr:from>
    <xdr:to>
      <xdr:col>19</xdr:col>
      <xdr:colOff>352424</xdr:colOff>
      <xdr:row>132</xdr:row>
      <xdr:rowOff>76200</xdr:rowOff>
    </xdr:to>
    <xdr:graphicFrame macro="">
      <xdr:nvGraphicFramePr>
        <xdr:cNvPr id="13" name="Chart 1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0</xdr:col>
      <xdr:colOff>0</xdr:colOff>
      <xdr:row>133</xdr:row>
      <xdr:rowOff>0</xdr:rowOff>
    </xdr:from>
    <xdr:to>
      <xdr:col>9</xdr:col>
      <xdr:colOff>352424</xdr:colOff>
      <xdr:row>154</xdr:row>
      <xdr:rowOff>76200</xdr:rowOff>
    </xdr:to>
    <xdr:graphicFrame macro="">
      <xdr:nvGraphicFramePr>
        <xdr:cNvPr id="14" name="Chart 1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  <xdr:twoCellAnchor>
    <xdr:from>
      <xdr:col>9</xdr:col>
      <xdr:colOff>561975</xdr:colOff>
      <xdr:row>133</xdr:row>
      <xdr:rowOff>47625</xdr:rowOff>
    </xdr:from>
    <xdr:to>
      <xdr:col>19</xdr:col>
      <xdr:colOff>304799</xdr:colOff>
      <xdr:row>154</xdr:row>
      <xdr:rowOff>123825</xdr:rowOff>
    </xdr:to>
    <xdr:graphicFrame macro="">
      <xdr:nvGraphicFramePr>
        <xdr:cNvPr id="16" name="Chart 1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"/>
        </a:graphicData>
      </a:graphic>
    </xdr:graphicFrame>
    <xdr:clientData/>
  </xdr:twoCellAnchor>
  <xdr:twoCellAnchor>
    <xdr:from>
      <xdr:col>0</xdr:col>
      <xdr:colOff>85725</xdr:colOff>
      <xdr:row>155</xdr:row>
      <xdr:rowOff>47625</xdr:rowOff>
    </xdr:from>
    <xdr:to>
      <xdr:col>9</xdr:col>
      <xdr:colOff>438149</xdr:colOff>
      <xdr:row>176</xdr:row>
      <xdr:rowOff>123825</xdr:rowOff>
    </xdr:to>
    <xdr:graphicFrame macro="">
      <xdr:nvGraphicFramePr>
        <xdr:cNvPr id="18" name="Chart 1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"/>
        </a:graphicData>
      </a:graphic>
    </xdr:graphicFrame>
    <xdr:clientData/>
  </xdr:twoCellAnchor>
  <xdr:twoCellAnchor>
    <xdr:from>
      <xdr:col>10</xdr:col>
      <xdr:colOff>0</xdr:colOff>
      <xdr:row>155</xdr:row>
      <xdr:rowOff>95250</xdr:rowOff>
    </xdr:from>
    <xdr:to>
      <xdr:col>19</xdr:col>
      <xdr:colOff>352424</xdr:colOff>
      <xdr:row>176</xdr:row>
      <xdr:rowOff>171450</xdr:rowOff>
    </xdr:to>
    <xdr:graphicFrame macro="">
      <xdr:nvGraphicFramePr>
        <xdr:cNvPr id="19" name="Chart 18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"/>
        </a:graphicData>
      </a:graphic>
    </xdr:graphicFrame>
    <xdr:clientData/>
  </xdr:twoCellAnchor>
  <xdr:twoCellAnchor>
    <xdr:from>
      <xdr:col>0</xdr:col>
      <xdr:colOff>85725</xdr:colOff>
      <xdr:row>177</xdr:row>
      <xdr:rowOff>66675</xdr:rowOff>
    </xdr:from>
    <xdr:to>
      <xdr:col>9</xdr:col>
      <xdr:colOff>438149</xdr:colOff>
      <xdr:row>198</xdr:row>
      <xdr:rowOff>142875</xdr:rowOff>
    </xdr:to>
    <xdr:graphicFrame macro="">
      <xdr:nvGraphicFramePr>
        <xdr:cNvPr id="20" name="Chart 1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"/>
        </a:graphicData>
      </a:graphic>
    </xdr:graphicFrame>
    <xdr:clientData/>
  </xdr:twoCellAnchor>
  <xdr:twoCellAnchor>
    <xdr:from>
      <xdr:col>9</xdr:col>
      <xdr:colOff>590550</xdr:colOff>
      <xdr:row>177</xdr:row>
      <xdr:rowOff>85725</xdr:rowOff>
    </xdr:from>
    <xdr:to>
      <xdr:col>19</xdr:col>
      <xdr:colOff>333374</xdr:colOff>
      <xdr:row>198</xdr:row>
      <xdr:rowOff>161925</xdr:rowOff>
    </xdr:to>
    <xdr:graphicFrame macro="">
      <xdr:nvGraphicFramePr>
        <xdr:cNvPr id="21" name="Chart 20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"/>
        </a:graphicData>
      </a:graphic>
    </xdr:graphicFrame>
    <xdr:clientData/>
  </xdr:twoCellAnchor>
  <xdr:twoCellAnchor>
    <xdr:from>
      <xdr:col>0</xdr:col>
      <xdr:colOff>76200</xdr:colOff>
      <xdr:row>199</xdr:row>
      <xdr:rowOff>38100</xdr:rowOff>
    </xdr:from>
    <xdr:to>
      <xdr:col>9</xdr:col>
      <xdr:colOff>428624</xdr:colOff>
      <xdr:row>220</xdr:row>
      <xdr:rowOff>114300</xdr:rowOff>
    </xdr:to>
    <xdr:graphicFrame macro="">
      <xdr:nvGraphicFramePr>
        <xdr:cNvPr id="22" name="Chart 2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"/>
        </a:graphicData>
      </a:graphic>
    </xdr:graphicFrame>
    <xdr:clientData/>
  </xdr:twoCellAnchor>
  <xdr:twoCellAnchor>
    <xdr:from>
      <xdr:col>0</xdr:col>
      <xdr:colOff>0</xdr:colOff>
      <xdr:row>221</xdr:row>
      <xdr:rowOff>0</xdr:rowOff>
    </xdr:from>
    <xdr:to>
      <xdr:col>9</xdr:col>
      <xdr:colOff>352424</xdr:colOff>
      <xdr:row>242</xdr:row>
      <xdr:rowOff>76200</xdr:rowOff>
    </xdr:to>
    <xdr:graphicFrame macro="">
      <xdr:nvGraphicFramePr>
        <xdr:cNvPr id="23" name="Chart 2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"/>
        </a:graphicData>
      </a:graphic>
    </xdr:graphicFrame>
    <xdr:clientData/>
  </xdr:twoCellAnchor>
  <xdr:twoCellAnchor>
    <xdr:from>
      <xdr:col>10</xdr:col>
      <xdr:colOff>0</xdr:colOff>
      <xdr:row>221</xdr:row>
      <xdr:rowOff>0</xdr:rowOff>
    </xdr:from>
    <xdr:to>
      <xdr:col>19</xdr:col>
      <xdr:colOff>352424</xdr:colOff>
      <xdr:row>242</xdr:row>
      <xdr:rowOff>76200</xdr:rowOff>
    </xdr:to>
    <xdr:graphicFrame macro="">
      <xdr:nvGraphicFramePr>
        <xdr:cNvPr id="24" name="Chart 2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"/>
        </a:graphicData>
      </a:graphic>
    </xdr:graphicFrame>
    <xdr:clientData/>
  </xdr:twoCellAnchor>
  <xdr:twoCellAnchor>
    <xdr:from>
      <xdr:col>0</xdr:col>
      <xdr:colOff>0</xdr:colOff>
      <xdr:row>243</xdr:row>
      <xdr:rowOff>0</xdr:rowOff>
    </xdr:from>
    <xdr:to>
      <xdr:col>9</xdr:col>
      <xdr:colOff>352424</xdr:colOff>
      <xdr:row>264</xdr:row>
      <xdr:rowOff>76200</xdr:rowOff>
    </xdr:to>
    <xdr:graphicFrame macro="">
      <xdr:nvGraphicFramePr>
        <xdr:cNvPr id="25" name="Chart 2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2"/>
        </a:graphicData>
      </a:graphic>
    </xdr:graphicFrame>
    <xdr:clientData/>
  </xdr:twoCellAnchor>
  <xdr:twoCellAnchor>
    <xdr:from>
      <xdr:col>10</xdr:col>
      <xdr:colOff>0</xdr:colOff>
      <xdr:row>243</xdr:row>
      <xdr:rowOff>0</xdr:rowOff>
    </xdr:from>
    <xdr:to>
      <xdr:col>19</xdr:col>
      <xdr:colOff>352424</xdr:colOff>
      <xdr:row>264</xdr:row>
      <xdr:rowOff>76200</xdr:rowOff>
    </xdr:to>
    <xdr:graphicFrame macro="">
      <xdr:nvGraphicFramePr>
        <xdr:cNvPr id="26" name="Chart 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3"/>
        </a:graphicData>
      </a:graphic>
    </xdr:graphicFrame>
    <xdr:clientData/>
  </xdr:twoCellAnchor>
  <xdr:twoCellAnchor>
    <xdr:from>
      <xdr:col>10</xdr:col>
      <xdr:colOff>0</xdr:colOff>
      <xdr:row>265</xdr:row>
      <xdr:rowOff>0</xdr:rowOff>
    </xdr:from>
    <xdr:to>
      <xdr:col>19</xdr:col>
      <xdr:colOff>352424</xdr:colOff>
      <xdr:row>286</xdr:row>
      <xdr:rowOff>76200</xdr:rowOff>
    </xdr:to>
    <xdr:graphicFrame macro="">
      <xdr:nvGraphicFramePr>
        <xdr:cNvPr id="27" name="Chart 2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4"/>
        </a:graphicData>
      </a:graphic>
    </xdr:graphicFrame>
    <xdr:clientData/>
  </xdr:twoCellAnchor>
  <xdr:twoCellAnchor>
    <xdr:from>
      <xdr:col>10</xdr:col>
      <xdr:colOff>0</xdr:colOff>
      <xdr:row>199</xdr:row>
      <xdr:rowOff>0</xdr:rowOff>
    </xdr:from>
    <xdr:to>
      <xdr:col>19</xdr:col>
      <xdr:colOff>352424</xdr:colOff>
      <xdr:row>220</xdr:row>
      <xdr:rowOff>76200</xdr:rowOff>
    </xdr:to>
    <xdr:graphicFrame macro="">
      <xdr:nvGraphicFramePr>
        <xdr:cNvPr id="28" name="Chart 2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5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200025</xdr:colOff>
      <xdr:row>18</xdr:row>
      <xdr:rowOff>66675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0</xdr:colOff>
      <xdr:row>0</xdr:row>
      <xdr:rowOff>0</xdr:rowOff>
    </xdr:from>
    <xdr:to>
      <xdr:col>19</xdr:col>
      <xdr:colOff>200025</xdr:colOff>
      <xdr:row>18</xdr:row>
      <xdr:rowOff>66675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19</xdr:row>
      <xdr:rowOff>0</xdr:rowOff>
    </xdr:from>
    <xdr:to>
      <xdr:col>9</xdr:col>
      <xdr:colOff>200025</xdr:colOff>
      <xdr:row>37</xdr:row>
      <xdr:rowOff>66675</xdr:rowOff>
    </xdr:to>
    <xdr:graphicFrame macro="">
      <xdr:nvGraphicFramePr>
        <xdr:cNvPr id="4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10</xdr:col>
      <xdr:colOff>0</xdr:colOff>
      <xdr:row>19</xdr:row>
      <xdr:rowOff>0</xdr:rowOff>
    </xdr:from>
    <xdr:to>
      <xdr:col>19</xdr:col>
      <xdr:colOff>200025</xdr:colOff>
      <xdr:row>37</xdr:row>
      <xdr:rowOff>66675</xdr:rowOff>
    </xdr:to>
    <xdr:graphicFrame macro="">
      <xdr:nvGraphicFramePr>
        <xdr:cNvPr id="5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10</xdr:col>
      <xdr:colOff>28575</xdr:colOff>
      <xdr:row>38</xdr:row>
      <xdr:rowOff>19050</xdr:rowOff>
    </xdr:from>
    <xdr:to>
      <xdr:col>19</xdr:col>
      <xdr:colOff>228600</xdr:colOff>
      <xdr:row>56</xdr:row>
      <xdr:rowOff>85725</xdr:rowOff>
    </xdr:to>
    <xdr:graphicFrame macro="">
      <xdr:nvGraphicFramePr>
        <xdr:cNvPr id="6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0</xdr:colOff>
      <xdr:row>38</xdr:row>
      <xdr:rowOff>0</xdr:rowOff>
    </xdr:from>
    <xdr:to>
      <xdr:col>9</xdr:col>
      <xdr:colOff>200025</xdr:colOff>
      <xdr:row>56</xdr:row>
      <xdr:rowOff>66675</xdr:rowOff>
    </xdr:to>
    <xdr:graphicFrame macro="">
      <xdr:nvGraphicFramePr>
        <xdr:cNvPr id="7" name="Chart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0</xdr:colOff>
      <xdr:row>57</xdr:row>
      <xdr:rowOff>0</xdr:rowOff>
    </xdr:from>
    <xdr:to>
      <xdr:col>9</xdr:col>
      <xdr:colOff>200025</xdr:colOff>
      <xdr:row>75</xdr:row>
      <xdr:rowOff>66675</xdr:rowOff>
    </xdr:to>
    <xdr:graphicFrame macro="">
      <xdr:nvGraphicFramePr>
        <xdr:cNvPr id="9" name="Chart 8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10</xdr:col>
      <xdr:colOff>0</xdr:colOff>
      <xdr:row>57</xdr:row>
      <xdr:rowOff>0</xdr:rowOff>
    </xdr:from>
    <xdr:to>
      <xdr:col>19</xdr:col>
      <xdr:colOff>200025</xdr:colOff>
      <xdr:row>75</xdr:row>
      <xdr:rowOff>66675</xdr:rowOff>
    </xdr:to>
    <xdr:graphicFrame macro="">
      <xdr:nvGraphicFramePr>
        <xdr:cNvPr id="10" name="Chart 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0</xdr:col>
      <xdr:colOff>0</xdr:colOff>
      <xdr:row>76</xdr:row>
      <xdr:rowOff>0</xdr:rowOff>
    </xdr:from>
    <xdr:to>
      <xdr:col>9</xdr:col>
      <xdr:colOff>200025</xdr:colOff>
      <xdr:row>94</xdr:row>
      <xdr:rowOff>66675</xdr:rowOff>
    </xdr:to>
    <xdr:graphicFrame macro="">
      <xdr:nvGraphicFramePr>
        <xdr:cNvPr id="11" name="Chart 10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10</xdr:col>
      <xdr:colOff>0</xdr:colOff>
      <xdr:row>76</xdr:row>
      <xdr:rowOff>0</xdr:rowOff>
    </xdr:from>
    <xdr:to>
      <xdr:col>19</xdr:col>
      <xdr:colOff>200025</xdr:colOff>
      <xdr:row>94</xdr:row>
      <xdr:rowOff>66675</xdr:rowOff>
    </xdr:to>
    <xdr:graphicFrame macro="">
      <xdr:nvGraphicFramePr>
        <xdr:cNvPr id="12" name="Chart 1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0</xdr:col>
      <xdr:colOff>104775</xdr:colOff>
      <xdr:row>95</xdr:row>
      <xdr:rowOff>9525</xdr:rowOff>
    </xdr:from>
    <xdr:to>
      <xdr:col>9</xdr:col>
      <xdr:colOff>304800</xdr:colOff>
      <xdr:row>113</xdr:row>
      <xdr:rowOff>76200</xdr:rowOff>
    </xdr:to>
    <xdr:graphicFrame macro="">
      <xdr:nvGraphicFramePr>
        <xdr:cNvPr id="13" name="Chart 1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10</xdr:col>
      <xdr:colOff>0</xdr:colOff>
      <xdr:row>95</xdr:row>
      <xdr:rowOff>0</xdr:rowOff>
    </xdr:from>
    <xdr:to>
      <xdr:col>19</xdr:col>
      <xdr:colOff>200025</xdr:colOff>
      <xdr:row>113</xdr:row>
      <xdr:rowOff>66675</xdr:rowOff>
    </xdr:to>
    <xdr:graphicFrame macro="">
      <xdr:nvGraphicFramePr>
        <xdr:cNvPr id="14" name="Chart 1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0</xdr:col>
      <xdr:colOff>0</xdr:colOff>
      <xdr:row>114</xdr:row>
      <xdr:rowOff>0</xdr:rowOff>
    </xdr:from>
    <xdr:to>
      <xdr:col>9</xdr:col>
      <xdr:colOff>200025</xdr:colOff>
      <xdr:row>132</xdr:row>
      <xdr:rowOff>66675</xdr:rowOff>
    </xdr:to>
    <xdr:graphicFrame macro="">
      <xdr:nvGraphicFramePr>
        <xdr:cNvPr id="15" name="Chart 1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  <xdr:twoCellAnchor>
    <xdr:from>
      <xdr:col>10</xdr:col>
      <xdr:colOff>0</xdr:colOff>
      <xdr:row>114</xdr:row>
      <xdr:rowOff>0</xdr:rowOff>
    </xdr:from>
    <xdr:to>
      <xdr:col>19</xdr:col>
      <xdr:colOff>200025</xdr:colOff>
      <xdr:row>132</xdr:row>
      <xdr:rowOff>66675</xdr:rowOff>
    </xdr:to>
    <xdr:graphicFrame macro="">
      <xdr:nvGraphicFramePr>
        <xdr:cNvPr id="16" name="Chart 1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"/>
        </a:graphicData>
      </a:graphic>
    </xdr:graphicFrame>
    <xdr:clientData/>
  </xdr:twoCellAnchor>
  <xdr:twoCellAnchor>
    <xdr:from>
      <xdr:col>0</xdr:col>
      <xdr:colOff>0</xdr:colOff>
      <xdr:row>133</xdr:row>
      <xdr:rowOff>0</xdr:rowOff>
    </xdr:from>
    <xdr:to>
      <xdr:col>9</xdr:col>
      <xdr:colOff>200025</xdr:colOff>
      <xdr:row>151</xdr:row>
      <xdr:rowOff>66675</xdr:rowOff>
    </xdr:to>
    <xdr:graphicFrame macro="">
      <xdr:nvGraphicFramePr>
        <xdr:cNvPr id="17" name="Chart 1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"/>
        </a:graphicData>
      </a:graphic>
    </xdr:graphicFrame>
    <xdr:clientData/>
  </xdr:twoCellAnchor>
  <xdr:twoCellAnchor>
    <xdr:from>
      <xdr:col>10</xdr:col>
      <xdr:colOff>0</xdr:colOff>
      <xdr:row>133</xdr:row>
      <xdr:rowOff>0</xdr:rowOff>
    </xdr:from>
    <xdr:to>
      <xdr:col>19</xdr:col>
      <xdr:colOff>200025</xdr:colOff>
      <xdr:row>151</xdr:row>
      <xdr:rowOff>66675</xdr:rowOff>
    </xdr:to>
    <xdr:graphicFrame macro="">
      <xdr:nvGraphicFramePr>
        <xdr:cNvPr id="18" name="Chart 1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"/>
        </a:graphicData>
      </a:graphic>
    </xdr:graphicFrame>
    <xdr:clientData/>
  </xdr:twoCellAnchor>
  <xdr:twoCellAnchor>
    <xdr:from>
      <xdr:col>0</xdr:col>
      <xdr:colOff>0</xdr:colOff>
      <xdr:row>152</xdr:row>
      <xdr:rowOff>0</xdr:rowOff>
    </xdr:from>
    <xdr:to>
      <xdr:col>9</xdr:col>
      <xdr:colOff>200025</xdr:colOff>
      <xdr:row>170</xdr:row>
      <xdr:rowOff>66675</xdr:rowOff>
    </xdr:to>
    <xdr:graphicFrame macro="">
      <xdr:nvGraphicFramePr>
        <xdr:cNvPr id="19" name="Chart 18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"/>
        </a:graphicData>
      </a:graphic>
    </xdr:graphicFrame>
    <xdr:clientData/>
  </xdr:twoCellAnchor>
  <xdr:twoCellAnchor>
    <xdr:from>
      <xdr:col>10</xdr:col>
      <xdr:colOff>0</xdr:colOff>
      <xdr:row>152</xdr:row>
      <xdr:rowOff>0</xdr:rowOff>
    </xdr:from>
    <xdr:to>
      <xdr:col>19</xdr:col>
      <xdr:colOff>200025</xdr:colOff>
      <xdr:row>170</xdr:row>
      <xdr:rowOff>66675</xdr:rowOff>
    </xdr:to>
    <xdr:graphicFrame macro="">
      <xdr:nvGraphicFramePr>
        <xdr:cNvPr id="20" name="Chart 1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"/>
        </a:graphicData>
      </a:graphic>
    </xdr:graphicFrame>
    <xdr:clientData/>
  </xdr:twoCellAnchor>
  <xdr:twoCellAnchor>
    <xdr:from>
      <xdr:col>0</xdr:col>
      <xdr:colOff>0</xdr:colOff>
      <xdr:row>171</xdr:row>
      <xdr:rowOff>0</xdr:rowOff>
    </xdr:from>
    <xdr:to>
      <xdr:col>9</xdr:col>
      <xdr:colOff>200025</xdr:colOff>
      <xdr:row>189</xdr:row>
      <xdr:rowOff>66675</xdr:rowOff>
    </xdr:to>
    <xdr:graphicFrame macro="">
      <xdr:nvGraphicFramePr>
        <xdr:cNvPr id="21" name="Chart 20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"/>
        </a:graphicData>
      </a:graphic>
    </xdr:graphicFrame>
    <xdr:clientData/>
  </xdr:twoCellAnchor>
  <xdr:twoCellAnchor>
    <xdr:from>
      <xdr:col>10</xdr:col>
      <xdr:colOff>0</xdr:colOff>
      <xdr:row>171</xdr:row>
      <xdr:rowOff>0</xdr:rowOff>
    </xdr:from>
    <xdr:to>
      <xdr:col>19</xdr:col>
      <xdr:colOff>200025</xdr:colOff>
      <xdr:row>189</xdr:row>
      <xdr:rowOff>66675</xdr:rowOff>
    </xdr:to>
    <xdr:graphicFrame macro="">
      <xdr:nvGraphicFramePr>
        <xdr:cNvPr id="22" name="Chart 2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"/>
        </a:graphicData>
      </a:graphic>
    </xdr:graphicFrame>
    <xdr:clientData/>
  </xdr:twoCellAnchor>
  <xdr:twoCellAnchor>
    <xdr:from>
      <xdr:col>0</xdr:col>
      <xdr:colOff>0</xdr:colOff>
      <xdr:row>190</xdr:row>
      <xdr:rowOff>0</xdr:rowOff>
    </xdr:from>
    <xdr:to>
      <xdr:col>9</xdr:col>
      <xdr:colOff>200025</xdr:colOff>
      <xdr:row>208</xdr:row>
      <xdr:rowOff>66675</xdr:rowOff>
    </xdr:to>
    <xdr:graphicFrame macro="">
      <xdr:nvGraphicFramePr>
        <xdr:cNvPr id="23" name="Chart 2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"/>
        </a:graphicData>
      </a:graphic>
    </xdr:graphicFrame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_rels/pivotCacheDefinition2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2.xml"/></Relationships>
</file>

<file path=xl/pivotCache/_rels/pivotCacheDefinition3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3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Spittlehouse, Dave FLNR:EX" refreshedDate="43774.613682060182" createdVersion="4" refreshedVersion="4" minRefreshableVersion="3" recordCount="6585">
  <cacheSource type="worksheet">
    <worksheetSource ref="C4:W6589" sheet="Data"/>
  </cacheSource>
  <cacheFields count="21">
    <cacheField name="Solar" numFmtId="0">
      <sharedItems containsSemiMixedTypes="0" containsString="0" containsNumber="1" minValue="-999" maxValue="31.12"/>
    </cacheField>
    <cacheField name="Tav" numFmtId="0">
      <sharedItems containsSemiMixedTypes="0" containsString="0" containsNumber="1" minValue="-27.8" maxValue="23.2"/>
    </cacheField>
    <cacheField name="Tmax" numFmtId="0">
      <sharedItems containsSemiMixedTypes="0" containsString="0" containsNumber="1" minValue="-21.7" maxValue="31.3"/>
    </cacheField>
    <cacheField name="Tmin" numFmtId="0">
      <sharedItems containsSemiMixedTypes="0" containsString="0" containsNumber="1" minValue="-31.6" maxValue="17.399999999999999"/>
    </cacheField>
    <cacheField name="Rhav" numFmtId="0">
      <sharedItems containsSemiMixedTypes="0" containsString="0" containsNumber="1" minValue="18.5" maxValue="102.5"/>
    </cacheField>
    <cacheField name="Rhmin" numFmtId="0">
      <sharedItems containsSemiMixedTypes="0" containsString="0" containsNumber="1" minValue="5.2" maxValue="99.6"/>
    </cacheField>
    <cacheField name="PPT" numFmtId="0">
      <sharedItems containsSemiMixedTypes="0" containsString="0" containsNumber="1" minValue="0" maxValue="40.700000000000003"/>
    </cacheField>
    <cacheField name="SnowD" numFmtId="0">
      <sharedItems containsSemiMixedTypes="0" containsString="0" containsNumber="1" minValue="-999" maxValue="1504"/>
    </cacheField>
    <cacheField name="Tsnow" numFmtId="0">
      <sharedItems containsSemiMixedTypes="0" containsString="0" containsNumber="1" minValue="-999" maxValue="4.2"/>
    </cacheField>
    <cacheField name="Wind" numFmtId="0">
      <sharedItems containsSemiMixedTypes="0" containsString="0" containsNumber="1" minValue="-999" maxValue="5.6"/>
    </cacheField>
    <cacheField name="WindX" numFmtId="0">
      <sharedItems containsSemiMixedTypes="0" containsString="0" containsNumber="1" minValue="-999" maxValue="17.8"/>
    </cacheField>
    <cacheField name="Tsoil005" numFmtId="0">
      <sharedItems containsSemiMixedTypes="0" containsString="0" containsNumber="1" minValue="-999" maxValue="23.2"/>
    </cacheField>
    <cacheField name="Tsoil5" numFmtId="0">
      <sharedItems containsSemiMixedTypes="0" containsString="0" containsNumber="1" minValue="-999" maxValue="19.7"/>
    </cacheField>
    <cacheField name="Tsoil20" numFmtId="0">
      <sharedItems containsSemiMixedTypes="0" containsString="0" containsNumber="1" minValue="-999" maxValue="16.899999999999999"/>
    </cacheField>
    <cacheField name="Tsoil50" numFmtId="0">
      <sharedItems containsSemiMixedTypes="0" containsString="0" containsNumber="1" minValue="-999" maxValue="14.9"/>
    </cacheField>
    <cacheField name="Vapres" numFmtId="0">
      <sharedItems containsSemiMixedTypes="0" containsString="0" containsNumber="1" minValue="4.8000000000000001E-2" maxValue="1.706"/>
    </cacheField>
    <cacheField name="vpdX" numFmtId="0">
      <sharedItems containsSemiMixedTypes="0" containsString="0" containsNumber="1" minValue="3.0000000000000001E-3" maxValue="4.0529999999999999"/>
    </cacheField>
    <cacheField name="SoG" numFmtId="0">
      <sharedItems containsSemiMixedTypes="0" containsString="0" containsNumber="1" minValue="-999" maxValue="1284"/>
    </cacheField>
    <cacheField name="TSoG" numFmtId="0">
      <sharedItems containsSemiMixedTypes="0" containsString="0" containsNumber="1" minValue="-999" maxValue="1"/>
    </cacheField>
    <cacheField name="YrMn" numFmtId="0">
      <sharedItems containsSemiMixedTypes="0" containsString="0" containsNumber="1" containsInteger="1" minValue="199108" maxValue="200908"/>
    </cacheField>
    <cacheField name="Year" numFmtId="0">
      <sharedItems containsSemiMixedTypes="0" containsString="0" containsNumber="1" containsInteger="1" minValue="1991" maxValue="2009" count="19">
        <n v="1991"/>
        <n v="1992"/>
        <n v="1993"/>
        <n v="1994"/>
        <n v="1995"/>
        <n v="1996"/>
        <n v="1997"/>
        <n v="1998"/>
        <n v="1999"/>
        <n v="2000"/>
        <n v="2001"/>
        <n v="2002"/>
        <n v="2003"/>
        <n v="2004"/>
        <n v="2005"/>
        <n v="2006"/>
        <n v="2007"/>
        <n v="2008"/>
        <n v="2009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r:id="rId1" refreshedBy="Spittlehouse, Dave FLNR:EX" refreshedDate="43774.61579236111" createdVersion="4" refreshedVersion="4" minRefreshableVersion="3" recordCount="6585">
  <cacheSource type="worksheet">
    <worksheetSource ref="A4:V6589" sheet="Data"/>
  </cacheSource>
  <cacheFields count="22">
    <cacheField name="Date" numFmtId="164">
      <sharedItems containsSemiMixedTypes="0" containsNonDate="0" containsDate="1" containsString="0" minDate="1991-08-22T00:00:00" maxDate="2009-09-01T00:00:00"/>
    </cacheField>
    <cacheField name="DOY" numFmtId="1">
      <sharedItems containsSemiMixedTypes="0" containsString="0" containsNumber="1" containsInteger="1" minValue="1" maxValue="366"/>
    </cacheField>
    <cacheField name="Solar" numFmtId="0">
      <sharedItems containsSemiMixedTypes="0" containsString="0" containsNumber="1" minValue="-999" maxValue="31.12"/>
    </cacheField>
    <cacheField name="Tav" numFmtId="0">
      <sharedItems containsSemiMixedTypes="0" containsString="0" containsNumber="1" minValue="-27.8" maxValue="23.2"/>
    </cacheField>
    <cacheField name="Tmax" numFmtId="0">
      <sharedItems containsSemiMixedTypes="0" containsString="0" containsNumber="1" minValue="-21.7" maxValue="31.3"/>
    </cacheField>
    <cacheField name="Tmin" numFmtId="0">
      <sharedItems containsSemiMixedTypes="0" containsString="0" containsNumber="1" minValue="-31.6" maxValue="17.399999999999999"/>
    </cacheField>
    <cacheField name="Rhav" numFmtId="0">
      <sharedItems containsSemiMixedTypes="0" containsString="0" containsNumber="1" minValue="18.5" maxValue="102.5"/>
    </cacheField>
    <cacheField name="Rhmin" numFmtId="0">
      <sharedItems containsSemiMixedTypes="0" containsString="0" containsNumber="1" minValue="5.2" maxValue="99.6"/>
    </cacheField>
    <cacheField name="PPT" numFmtId="0">
      <sharedItems containsSemiMixedTypes="0" containsString="0" containsNumber="1" minValue="0" maxValue="40.700000000000003"/>
    </cacheField>
    <cacheField name="SnowD" numFmtId="0">
      <sharedItems containsSemiMixedTypes="0" containsString="0" containsNumber="1" minValue="-999" maxValue="1504"/>
    </cacheField>
    <cacheField name="Tsnow" numFmtId="0">
      <sharedItems containsSemiMixedTypes="0" containsString="0" containsNumber="1" minValue="-999" maxValue="4.2"/>
    </cacheField>
    <cacheField name="Wind" numFmtId="0">
      <sharedItems containsSemiMixedTypes="0" containsString="0" containsNumber="1" minValue="-999" maxValue="5.6"/>
    </cacheField>
    <cacheField name="WindX" numFmtId="0">
      <sharedItems containsSemiMixedTypes="0" containsString="0" containsNumber="1" minValue="-999" maxValue="17.8"/>
    </cacheField>
    <cacheField name="Tsoil005" numFmtId="0">
      <sharedItems containsSemiMixedTypes="0" containsString="0" containsNumber="1" minValue="-999" maxValue="23.2"/>
    </cacheField>
    <cacheField name="Tsoil5" numFmtId="0">
      <sharedItems containsSemiMixedTypes="0" containsString="0" containsNumber="1" minValue="-999" maxValue="19.7"/>
    </cacheField>
    <cacheField name="Tsoil20" numFmtId="0">
      <sharedItems containsSemiMixedTypes="0" containsString="0" containsNumber="1" minValue="-999" maxValue="16.899999999999999"/>
    </cacheField>
    <cacheField name="Tsoil50" numFmtId="0">
      <sharedItems containsSemiMixedTypes="0" containsString="0" containsNumber="1" minValue="-999" maxValue="14.9"/>
    </cacheField>
    <cacheField name="Vapres" numFmtId="0">
      <sharedItems containsSemiMixedTypes="0" containsString="0" containsNumber="1" minValue="4.8000000000000001E-2" maxValue="1.706"/>
    </cacheField>
    <cacheField name="vpdX" numFmtId="0">
      <sharedItems containsSemiMixedTypes="0" containsString="0" containsNumber="1" minValue="3.0000000000000001E-3" maxValue="4.0529999999999999"/>
    </cacheField>
    <cacheField name="SoG" numFmtId="0">
      <sharedItems containsSemiMixedTypes="0" containsString="0" containsNumber="1" minValue="-999" maxValue="1284"/>
    </cacheField>
    <cacheField name="TSoG" numFmtId="0">
      <sharedItems containsSemiMixedTypes="0" containsString="0" containsNumber="1" minValue="-999" maxValue="1"/>
    </cacheField>
    <cacheField name="YrMn" numFmtId="0">
      <sharedItems containsSemiMixedTypes="0" containsString="0" containsNumber="1" containsInteger="1" minValue="199108" maxValue="200908" count="217">
        <n v="199108"/>
        <n v="199109"/>
        <n v="199110"/>
        <n v="199111"/>
        <n v="199112"/>
        <n v="199201"/>
        <n v="199202"/>
        <n v="199203"/>
        <n v="199204"/>
        <n v="199205"/>
        <n v="199206"/>
        <n v="199207"/>
        <n v="199208"/>
        <n v="199209"/>
        <n v="199210"/>
        <n v="199211"/>
        <n v="199212"/>
        <n v="199301"/>
        <n v="199302"/>
        <n v="199303"/>
        <n v="199304"/>
        <n v="199305"/>
        <n v="199306"/>
        <n v="199307"/>
        <n v="199308"/>
        <n v="199309"/>
        <n v="199310"/>
        <n v="199311"/>
        <n v="199312"/>
        <n v="199401"/>
        <n v="199402"/>
        <n v="199403"/>
        <n v="199404"/>
        <n v="199405"/>
        <n v="199406"/>
        <n v="199407"/>
        <n v="199408"/>
        <n v="199409"/>
        <n v="199410"/>
        <n v="199411"/>
        <n v="199412"/>
        <n v="199501"/>
        <n v="199502"/>
        <n v="199503"/>
        <n v="199504"/>
        <n v="199505"/>
        <n v="199506"/>
        <n v="199507"/>
        <n v="199508"/>
        <n v="199509"/>
        <n v="199510"/>
        <n v="199511"/>
        <n v="199512"/>
        <n v="199601"/>
        <n v="199602"/>
        <n v="199603"/>
        <n v="199604"/>
        <n v="199605"/>
        <n v="199606"/>
        <n v="199607"/>
        <n v="199608"/>
        <n v="199609"/>
        <n v="199610"/>
        <n v="199611"/>
        <n v="199612"/>
        <n v="199701"/>
        <n v="199702"/>
        <n v="199703"/>
        <n v="199704"/>
        <n v="199705"/>
        <n v="199706"/>
        <n v="199707"/>
        <n v="199708"/>
        <n v="199709"/>
        <n v="199710"/>
        <n v="199711"/>
        <n v="199712"/>
        <n v="199801"/>
        <n v="199802"/>
        <n v="199803"/>
        <n v="199804"/>
        <n v="199805"/>
        <n v="199806"/>
        <n v="199807"/>
        <n v="199808"/>
        <n v="199809"/>
        <n v="199810"/>
        <n v="199811"/>
        <n v="199812"/>
        <n v="199901"/>
        <n v="199902"/>
        <n v="199903"/>
        <n v="199904"/>
        <n v="199905"/>
        <n v="199906"/>
        <n v="199907"/>
        <n v="199908"/>
        <n v="199909"/>
        <n v="199910"/>
        <n v="199911"/>
        <n v="199912"/>
        <n v="200001"/>
        <n v="200002"/>
        <n v="200003"/>
        <n v="200004"/>
        <n v="200005"/>
        <n v="200006"/>
        <n v="200007"/>
        <n v="200008"/>
        <n v="200009"/>
        <n v="200010"/>
        <n v="200011"/>
        <n v="200012"/>
        <n v="200101"/>
        <n v="200102"/>
        <n v="200103"/>
        <n v="200104"/>
        <n v="200105"/>
        <n v="200106"/>
        <n v="200107"/>
        <n v="200108"/>
        <n v="200109"/>
        <n v="200110"/>
        <n v="200111"/>
        <n v="200112"/>
        <n v="200201"/>
        <n v="200202"/>
        <n v="200203"/>
        <n v="200204"/>
        <n v="200205"/>
        <n v="200206"/>
        <n v="200207"/>
        <n v="200208"/>
        <n v="200209"/>
        <n v="200210"/>
        <n v="200211"/>
        <n v="200212"/>
        <n v="200301"/>
        <n v="200302"/>
        <n v="200303"/>
        <n v="200304"/>
        <n v="200305"/>
        <n v="200306"/>
        <n v="200307"/>
        <n v="200308"/>
        <n v="200309"/>
        <n v="200310"/>
        <n v="200311"/>
        <n v="200312"/>
        <n v="200401"/>
        <n v="200402"/>
        <n v="200403"/>
        <n v="200404"/>
        <n v="200405"/>
        <n v="200406"/>
        <n v="200407"/>
        <n v="200408"/>
        <n v="200409"/>
        <n v="200410"/>
        <n v="200411"/>
        <n v="200412"/>
        <n v="200501"/>
        <n v="200502"/>
        <n v="200503"/>
        <n v="200504"/>
        <n v="200505"/>
        <n v="200506"/>
        <n v="200507"/>
        <n v="200508"/>
        <n v="200509"/>
        <n v="200510"/>
        <n v="200511"/>
        <n v="200512"/>
        <n v="200601"/>
        <n v="200602"/>
        <n v="200603"/>
        <n v="200604"/>
        <n v="200605"/>
        <n v="200606"/>
        <n v="200607"/>
        <n v="200608"/>
        <n v="200609"/>
        <n v="200610"/>
        <n v="200611"/>
        <n v="200612"/>
        <n v="200701"/>
        <n v="200702"/>
        <n v="200703"/>
        <n v="200704"/>
        <n v="200705"/>
        <n v="200706"/>
        <n v="200707"/>
        <n v="200708"/>
        <n v="200709"/>
        <n v="200710"/>
        <n v="200711"/>
        <n v="200712"/>
        <n v="200801"/>
        <n v="200802"/>
        <n v="200803"/>
        <n v="200804"/>
        <n v="200805"/>
        <n v="200806"/>
        <n v="200807"/>
        <n v="200808"/>
        <n v="200809"/>
        <n v="200810"/>
        <n v="200811"/>
        <n v="200812"/>
        <n v="200901"/>
        <n v="200902"/>
        <n v="200903"/>
        <n v="200904"/>
        <n v="200905"/>
        <n v="200906"/>
        <n v="200907"/>
        <n v="200908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3.xml><?xml version="1.0" encoding="utf-8"?>
<pivotCacheDefinition xmlns="http://schemas.openxmlformats.org/spreadsheetml/2006/main" xmlns:r="http://schemas.openxmlformats.org/officeDocument/2006/relationships" r:id="rId1" refreshedBy="Spittlehouse, Dave FLNR:EX" refreshedDate="43774.616960648149" createdVersion="4" refreshedVersion="4" minRefreshableVersion="3" recordCount="217">
  <cacheSource type="worksheet">
    <worksheetSource ref="Y4:AB221" sheet="Monthly"/>
  </cacheSource>
  <cacheFields count="4">
    <cacheField name="Eref" numFmtId="0">
      <sharedItems containsString="0" containsBlank="1" containsNumber="1" containsInteger="1" minValue="0" maxValue="133"/>
    </cacheField>
    <cacheField name="CMD" numFmtId="0">
      <sharedItems containsString="0" containsBlank="1" containsNumber="1" minValue="0" maxValue="102.1"/>
    </cacheField>
    <cacheField name="Month" numFmtId="0">
      <sharedItems containsSemiMixedTypes="0" containsString="0" containsNumber="1" containsInteger="1" minValue="1" maxValue="12"/>
    </cacheField>
    <cacheField name="Year" numFmtId="0">
      <sharedItems containsSemiMixedTypes="0" containsString="0" containsNumber="1" containsInteger="1" minValue="1991" maxValue="2009" count="19">
        <n v="1991"/>
        <n v="1992"/>
        <n v="1993"/>
        <n v="1994"/>
        <n v="1995"/>
        <n v="1996"/>
        <n v="1997"/>
        <n v="1998"/>
        <n v="1999"/>
        <n v="2000"/>
        <n v="2001"/>
        <n v="2002"/>
        <n v="2003"/>
        <n v="2004"/>
        <n v="2005"/>
        <n v="2006"/>
        <n v="2007"/>
        <n v="2008"/>
        <n v="2009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6585">
  <r>
    <n v="23.49"/>
    <n v="16.3"/>
    <n v="23.4"/>
    <n v="9.3000000000000007"/>
    <n v="41.8"/>
    <n v="21.5"/>
    <n v="0.8"/>
    <n v="-999"/>
    <n v="-999"/>
    <n v="1.2"/>
    <n v="5.5"/>
    <n v="-999"/>
    <n v="-999"/>
    <n v="-999"/>
    <n v="13"/>
    <n v="0.61799999999999999"/>
    <n v="2.2589999999999999"/>
    <n v="-999"/>
    <n v="-999"/>
    <n v="199108"/>
    <x v="0"/>
  </r>
  <r>
    <n v="21.66"/>
    <n v="12.4"/>
    <n v="18.8"/>
    <n v="7.7"/>
    <n v="52.2"/>
    <n v="36.1"/>
    <n v="0"/>
    <n v="-999"/>
    <n v="-999"/>
    <n v="1.4"/>
    <n v="6.4"/>
    <n v="-999"/>
    <n v="-999"/>
    <n v="-999"/>
    <n v="13.1"/>
    <n v="0.78200000000000003"/>
    <n v="1.3859999999999999"/>
    <n v="0"/>
    <n v="-999"/>
    <n v="199108"/>
    <x v="0"/>
  </r>
  <r>
    <n v="22.86"/>
    <n v="8.6"/>
    <n v="15.5"/>
    <n v="1.6"/>
    <n v="53.1"/>
    <n v="36.6"/>
    <n v="0"/>
    <n v="-999"/>
    <n v="-999"/>
    <n v="1.1000000000000001"/>
    <n v="5.8"/>
    <n v="-999"/>
    <n v="-999"/>
    <n v="-999"/>
    <n v="13"/>
    <n v="0.64600000000000002"/>
    <n v="1.1160000000000001"/>
    <n v="0"/>
    <n v="-999"/>
    <n v="199108"/>
    <x v="0"/>
  </r>
  <r>
    <n v="18.420000000000002"/>
    <n v="7.3"/>
    <n v="14.9"/>
    <n v="1"/>
    <n v="65.400000000000006"/>
    <n v="40.5"/>
    <n v="0"/>
    <n v="-999"/>
    <n v="-999"/>
    <n v="1.2"/>
    <n v="6.1"/>
    <n v="-999"/>
    <n v="-999"/>
    <n v="-999"/>
    <n v="12.8"/>
    <n v="0.68600000000000005"/>
    <n v="1.008"/>
    <n v="0"/>
    <n v="-999"/>
    <n v="199108"/>
    <x v="0"/>
  </r>
  <r>
    <n v="6.14"/>
    <n v="6.7"/>
    <n v="9.5"/>
    <n v="2.2000000000000002"/>
    <n v="66.2"/>
    <n v="47.2"/>
    <n v="4.0999999999999996"/>
    <n v="-999"/>
    <n v="-999"/>
    <n v="1.9"/>
    <n v="9.6999999999999993"/>
    <n v="-999"/>
    <n v="-999"/>
    <n v="-999"/>
    <n v="12.3"/>
    <n v="0.56100000000000005"/>
    <n v="0.627"/>
    <n v="0"/>
    <n v="-999"/>
    <n v="199108"/>
    <x v="0"/>
  </r>
  <r>
    <n v="5.34"/>
    <n v="7.7"/>
    <n v="11.3"/>
    <n v="5.2"/>
    <n v="84.1"/>
    <n v="53.4"/>
    <n v="17.5"/>
    <n v="-999"/>
    <n v="-999"/>
    <n v="2.4"/>
    <n v="8.1"/>
    <n v="-999"/>
    <n v="-999"/>
    <n v="-999"/>
    <n v="11.6"/>
    <n v="0.71699999999999997"/>
    <n v="0.624"/>
    <n v="0"/>
    <n v="-999"/>
    <n v="199108"/>
    <x v="0"/>
  </r>
  <r>
    <n v="7.63"/>
    <n v="7.3"/>
    <n v="10.1"/>
    <n v="5.7"/>
    <n v="85.8"/>
    <n v="78.099999999999994"/>
    <n v="0.5"/>
    <n v="-999"/>
    <n v="-999"/>
    <n v="2.8"/>
    <n v="7.9"/>
    <n v="-999"/>
    <n v="-999"/>
    <n v="-999"/>
    <n v="11.1"/>
    <n v="0.96299999999999997"/>
    <n v="0.27100000000000002"/>
    <n v="0"/>
    <n v="-999"/>
    <n v="199108"/>
    <x v="0"/>
  </r>
  <r>
    <n v="8.16"/>
    <n v="9"/>
    <n v="13.4"/>
    <n v="4.7"/>
    <n v="85.3"/>
    <n v="64.099999999999994"/>
    <n v="1"/>
    <n v="-999"/>
    <n v="-999"/>
    <n v="4.2"/>
    <n v="10.7"/>
    <n v="-999"/>
    <n v="-999"/>
    <n v="-999"/>
    <n v="10.8"/>
    <n v="0.98499999999999999"/>
    <n v="0.55200000000000005"/>
    <n v="0"/>
    <n v="-999"/>
    <n v="199108"/>
    <x v="0"/>
  </r>
  <r>
    <n v="15.7"/>
    <n v="14.4"/>
    <n v="18.7"/>
    <n v="11.1"/>
    <n v="56.4"/>
    <n v="45"/>
    <n v="0"/>
    <n v="-999"/>
    <n v="-999"/>
    <n v="3.6"/>
    <n v="11.3"/>
    <n v="-999"/>
    <n v="-999"/>
    <n v="-999"/>
    <n v="10.7"/>
    <n v="0.97099999999999997"/>
    <n v="1.1859999999999999"/>
    <n v="0"/>
    <n v="-999"/>
    <n v="199108"/>
    <x v="0"/>
  </r>
  <r>
    <n v="9.0500000000000007"/>
    <n v="11.7"/>
    <n v="16.399999999999999"/>
    <n v="5.2"/>
    <n v="69.8"/>
    <n v="50.5"/>
    <n v="6.6"/>
    <n v="-999"/>
    <n v="-999"/>
    <n v="1.2"/>
    <n v="5.5"/>
    <n v="-999"/>
    <n v="-999"/>
    <n v="-999"/>
    <n v="10.8"/>
    <n v="0.94199999999999995"/>
    <n v="0.92300000000000004"/>
    <n v="-999"/>
    <n v="-999"/>
    <n v="199108"/>
    <x v="0"/>
  </r>
  <r>
    <n v="17.54"/>
    <n v="5.2"/>
    <n v="11.3"/>
    <n v="-0.2"/>
    <n v="76.099999999999994"/>
    <n v="51.5"/>
    <n v="0.3"/>
    <n v="-999"/>
    <n v="-999"/>
    <n v="1.5"/>
    <n v="6.5"/>
    <n v="-999"/>
    <n v="-999"/>
    <n v="-999"/>
    <n v="10.9"/>
    <n v="0.68700000000000006"/>
    <n v="0.64900000000000002"/>
    <n v="0"/>
    <n v="-999"/>
    <n v="199109"/>
    <x v="0"/>
  </r>
  <r>
    <n v="20.66"/>
    <n v="5.8"/>
    <n v="13.3"/>
    <n v="-1.6"/>
    <n v="73.2"/>
    <n v="50.1"/>
    <n v="0"/>
    <n v="-999"/>
    <n v="-999"/>
    <n v="1.2"/>
    <n v="4.7"/>
    <n v="-999"/>
    <n v="-999"/>
    <n v="-999"/>
    <n v="10.7"/>
    <n v="0.76500000000000001"/>
    <n v="0.76200000000000001"/>
    <n v="0"/>
    <n v="-999"/>
    <n v="199109"/>
    <x v="0"/>
  </r>
  <r>
    <n v="21.46"/>
    <n v="9.3000000000000007"/>
    <n v="17"/>
    <n v="1.8"/>
    <n v="59.3"/>
    <n v="34.799999999999997"/>
    <n v="0"/>
    <n v="-999"/>
    <n v="-999"/>
    <n v="1.3"/>
    <n v="4.0999999999999996"/>
    <n v="-999"/>
    <n v="-999"/>
    <n v="-999"/>
    <n v="10.6"/>
    <n v="0.67400000000000004"/>
    <n v="1.2629999999999999"/>
    <n v="0"/>
    <n v="-999"/>
    <n v="199109"/>
    <x v="0"/>
  </r>
  <r>
    <n v="21.67"/>
    <n v="12.7"/>
    <n v="19.100000000000001"/>
    <n v="3.2"/>
    <n v="50.5"/>
    <n v="40.1"/>
    <n v="0"/>
    <n v="-999"/>
    <n v="-999"/>
    <n v="1.3"/>
    <n v="4.5999999999999996"/>
    <n v="-999"/>
    <n v="-999"/>
    <n v="-999"/>
    <n v="10.6"/>
    <n v="0.88700000000000001"/>
    <n v="1.3240000000000001"/>
    <n v="0"/>
    <n v="-999"/>
    <n v="199109"/>
    <x v="0"/>
  </r>
  <r>
    <n v="21.57"/>
    <n v="14"/>
    <n v="21.7"/>
    <n v="5.7"/>
    <n v="50.7"/>
    <n v="17.3"/>
    <n v="0"/>
    <n v="-999"/>
    <n v="-999"/>
    <n v="1.2"/>
    <n v="4.5999999999999996"/>
    <n v="-999"/>
    <n v="-999"/>
    <n v="-999"/>
    <n v="10.8"/>
    <n v="0.45"/>
    <n v="2.1459999999999999"/>
    <n v="0"/>
    <n v="-999"/>
    <n v="199109"/>
    <x v="0"/>
  </r>
  <r>
    <n v="19.420000000000002"/>
    <n v="13.5"/>
    <n v="21.1"/>
    <n v="6.7"/>
    <n v="48.7"/>
    <n v="29.1"/>
    <n v="0"/>
    <n v="-999"/>
    <n v="-999"/>
    <n v="1.2"/>
    <n v="4.5"/>
    <n v="-999"/>
    <n v="-999"/>
    <n v="-999"/>
    <n v="11"/>
    <n v="0.72699999999999998"/>
    <n v="1.774"/>
    <n v="0"/>
    <n v="-999"/>
    <n v="199109"/>
    <x v="0"/>
  </r>
  <r>
    <n v="12.07"/>
    <n v="9.4"/>
    <n v="15"/>
    <n v="4.5"/>
    <n v="75.400000000000006"/>
    <n v="56.1"/>
    <n v="0"/>
    <n v="-999"/>
    <n v="-999"/>
    <n v="1.3"/>
    <n v="4.9000000000000004"/>
    <n v="-999"/>
    <n v="-999"/>
    <n v="-999"/>
    <n v="11.2"/>
    <n v="0.95699999999999996"/>
    <n v="0.748"/>
    <n v="0"/>
    <n v="-999"/>
    <n v="199109"/>
    <x v="0"/>
  </r>
  <r>
    <n v="16.829999999999998"/>
    <n v="5.7"/>
    <n v="10.5"/>
    <n v="1.3"/>
    <n v="76.2"/>
    <n v="53.9"/>
    <n v="0"/>
    <n v="-999"/>
    <n v="-999"/>
    <n v="1.6"/>
    <n v="5.8"/>
    <n v="-999"/>
    <n v="-999"/>
    <n v="-999"/>
    <n v="11.1"/>
    <n v="0.68300000000000005"/>
    <n v="0.58499999999999996"/>
    <n v="0"/>
    <n v="-999"/>
    <n v="199109"/>
    <x v="0"/>
  </r>
  <r>
    <n v="16.59"/>
    <n v="8"/>
    <n v="15.7"/>
    <n v="0.4"/>
    <n v="71.900000000000006"/>
    <n v="51.5"/>
    <n v="0"/>
    <n v="-999"/>
    <n v="-999"/>
    <n v="1.2"/>
    <n v="5.3"/>
    <n v="-999"/>
    <n v="-999"/>
    <n v="-999"/>
    <n v="10.9"/>
    <n v="0.91800000000000004"/>
    <n v="0.86499999999999999"/>
    <n v="0"/>
    <n v="-999"/>
    <n v="199109"/>
    <x v="0"/>
  </r>
  <r>
    <n v="18.3"/>
    <n v="9.9"/>
    <n v="16.3"/>
    <n v="4.2"/>
    <n v="60.9"/>
    <n v="42"/>
    <n v="0"/>
    <n v="-999"/>
    <n v="-999"/>
    <n v="1.2"/>
    <n v="5.8"/>
    <n v="-999"/>
    <n v="-999"/>
    <n v="-999"/>
    <n v="10.8"/>
    <n v="0.77700000000000002"/>
    <n v="1.075"/>
    <n v="0"/>
    <n v="-999"/>
    <n v="199109"/>
    <x v="0"/>
  </r>
  <r>
    <n v="18.010000000000002"/>
    <n v="12"/>
    <n v="19.5"/>
    <n v="5.5"/>
    <n v="56.9"/>
    <n v="37.1"/>
    <n v="0"/>
    <n v="-999"/>
    <n v="-999"/>
    <n v="1.2"/>
    <n v="5"/>
    <n v="-999"/>
    <n v="-999"/>
    <n v="-999"/>
    <n v="10.7"/>
    <n v="0.84099999999999997"/>
    <n v="1.425"/>
    <n v="0"/>
    <n v="-999"/>
    <n v="199109"/>
    <x v="0"/>
  </r>
  <r>
    <n v="16.27"/>
    <n v="12.8"/>
    <n v="19"/>
    <n v="7.8"/>
    <n v="54.7"/>
    <n v="38.799999999999997"/>
    <n v="0"/>
    <n v="-999"/>
    <n v="-999"/>
    <n v="1.3"/>
    <n v="5.8"/>
    <n v="-999"/>
    <n v="-999"/>
    <n v="-999"/>
    <n v="10.8"/>
    <n v="0.85099999999999998"/>
    <n v="1.3440000000000001"/>
    <n v="0"/>
    <n v="-999"/>
    <n v="199109"/>
    <x v="0"/>
  </r>
  <r>
    <n v="7.53"/>
    <n v="4.8"/>
    <n v="8.5"/>
    <n v="1.8"/>
    <n v="79.7"/>
    <n v="66.2"/>
    <n v="1"/>
    <n v="-999"/>
    <n v="-999"/>
    <n v="2"/>
    <n v="8"/>
    <n v="-999"/>
    <n v="-999"/>
    <n v="-999"/>
    <n v="10.8"/>
    <n v="0.73399999999999999"/>
    <n v="0.375"/>
    <n v="0"/>
    <n v="-999"/>
    <n v="199109"/>
    <x v="0"/>
  </r>
  <r>
    <n v="18.809999999999999"/>
    <n v="6.1"/>
    <n v="13.6"/>
    <n v="0.5"/>
    <n v="71.8"/>
    <n v="43.7"/>
    <n v="0"/>
    <n v="-999"/>
    <n v="-999"/>
    <n v="1.3"/>
    <n v="5.7"/>
    <n v="-999"/>
    <n v="-999"/>
    <n v="-999"/>
    <n v="10.4"/>
    <n v="0.68100000000000005"/>
    <n v="0.877"/>
    <n v="0"/>
    <n v="-999"/>
    <n v="199109"/>
    <x v="0"/>
  </r>
  <r>
    <n v="18.559999999999999"/>
    <n v="9.8000000000000007"/>
    <n v="16.899999999999999"/>
    <n v="2"/>
    <n v="64.599999999999994"/>
    <n v="46.9"/>
    <n v="0"/>
    <n v="-999"/>
    <n v="-999"/>
    <n v="1"/>
    <n v="4"/>
    <n v="-999"/>
    <n v="-999"/>
    <n v="-999"/>
    <n v="10.199999999999999"/>
    <n v="0.90500000000000003"/>
    <n v="1.022"/>
    <n v="0"/>
    <n v="-999"/>
    <n v="199109"/>
    <x v="0"/>
  </r>
  <r>
    <n v="16.2"/>
    <n v="10.199999999999999"/>
    <n v="15.5"/>
    <n v="6.6"/>
    <n v="64.900000000000006"/>
    <n v="46.7"/>
    <n v="0"/>
    <n v="-999"/>
    <n v="-999"/>
    <n v="1.3"/>
    <n v="6.8"/>
    <n v="-999"/>
    <n v="-999"/>
    <n v="-999"/>
    <n v="10.3"/>
    <n v="0.82099999999999995"/>
    <n v="0.93799999999999994"/>
    <n v="0"/>
    <n v="-999"/>
    <n v="199109"/>
    <x v="0"/>
  </r>
  <r>
    <n v="17.809999999999999"/>
    <n v="9.9"/>
    <n v="16.5"/>
    <n v="1.6"/>
    <n v="64.7"/>
    <n v="48.3"/>
    <n v="0"/>
    <n v="-999"/>
    <n v="-999"/>
    <n v="1.3"/>
    <n v="3.9"/>
    <n v="-999"/>
    <n v="-999"/>
    <n v="-999"/>
    <n v="10.3"/>
    <n v="0.90800000000000003"/>
    <n v="0.97"/>
    <n v="0"/>
    <n v="-999"/>
    <n v="199109"/>
    <x v="0"/>
  </r>
  <r>
    <n v="17.79"/>
    <n v="12.4"/>
    <n v="19.899999999999999"/>
    <n v="7.4"/>
    <n v="53.9"/>
    <n v="35.299999999999997"/>
    <n v="0"/>
    <n v="-999"/>
    <n v="-999"/>
    <n v="1.1000000000000001"/>
    <n v="3.6"/>
    <n v="-999"/>
    <n v="-999"/>
    <n v="-999"/>
    <n v="10.4"/>
    <n v="0.82199999999999995"/>
    <n v="1.5029999999999999"/>
    <n v="0"/>
    <n v="-999"/>
    <n v="199109"/>
    <x v="0"/>
  </r>
  <r>
    <n v="17.84"/>
    <n v="13.4"/>
    <n v="20.100000000000001"/>
    <n v="5.5"/>
    <n v="47"/>
    <n v="31.3"/>
    <n v="0"/>
    <n v="-999"/>
    <n v="-999"/>
    <n v="1.1000000000000001"/>
    <n v="4.7"/>
    <n v="-999"/>
    <n v="-999"/>
    <n v="-999"/>
    <n v="10.6"/>
    <n v="0.73799999999999999"/>
    <n v="1.6160000000000001"/>
    <n v="0"/>
    <n v="-999"/>
    <n v="199109"/>
    <x v="0"/>
  </r>
  <r>
    <n v="8.1"/>
    <n v="5"/>
    <n v="9.6999999999999993"/>
    <n v="-0.5"/>
    <n v="59"/>
    <n v="46.1"/>
    <n v="0"/>
    <n v="-999"/>
    <n v="-999"/>
    <n v="1.4"/>
    <n v="5.2"/>
    <n v="-999"/>
    <n v="-999"/>
    <n v="-999"/>
    <n v="10.6"/>
    <n v="0.55500000000000005"/>
    <n v="0.64800000000000002"/>
    <n v="0"/>
    <n v="-999"/>
    <n v="199109"/>
    <x v="0"/>
  </r>
  <r>
    <n v="14.67"/>
    <n v="1.8"/>
    <n v="8.5"/>
    <n v="-3.1"/>
    <n v="62.6"/>
    <n v="44.6"/>
    <n v="0"/>
    <n v="-999"/>
    <n v="-999"/>
    <n v="1.6"/>
    <n v="7"/>
    <n v="-999"/>
    <n v="-999"/>
    <n v="-999"/>
    <n v="10"/>
    <n v="0.495"/>
    <n v="0.61499999999999999"/>
    <n v="0"/>
    <n v="-999"/>
    <n v="199109"/>
    <x v="0"/>
  </r>
  <r>
    <n v="8.32"/>
    <n v="2.9"/>
    <n v="9.3000000000000007"/>
    <n v="-3.3"/>
    <n v="67.8"/>
    <n v="40.9"/>
    <n v="0.8"/>
    <n v="-999"/>
    <n v="-999"/>
    <n v="1.4"/>
    <n v="7.7"/>
    <n v="-999"/>
    <n v="-999"/>
    <n v="-999"/>
    <n v="9.5"/>
    <n v="0.47899999999999998"/>
    <n v="0.69199999999999995"/>
    <n v="0"/>
    <n v="-999"/>
    <n v="199109"/>
    <x v="0"/>
  </r>
  <r>
    <n v="12.92"/>
    <n v="7.5"/>
    <n v="14"/>
    <n v="3.3"/>
    <n v="78.2"/>
    <n v="59.1"/>
    <n v="0"/>
    <n v="-999"/>
    <n v="-999"/>
    <n v="0.8"/>
    <n v="5.4"/>
    <n v="-999"/>
    <n v="-999"/>
    <n v="-999"/>
    <n v="9"/>
    <n v="0.94699999999999995"/>
    <n v="0.65400000000000003"/>
    <n v="0"/>
    <n v="-999"/>
    <n v="199109"/>
    <x v="0"/>
  </r>
  <r>
    <n v="16.97"/>
    <n v="11.4"/>
    <n v="18.600000000000001"/>
    <n v="4.0999999999999996"/>
    <n v="72.400000000000006"/>
    <n v="51.5"/>
    <n v="0"/>
    <n v="-999"/>
    <n v="-999"/>
    <n v="1.1000000000000001"/>
    <n v="4.5"/>
    <n v="-999"/>
    <n v="-999"/>
    <n v="-999"/>
    <n v="9.1999999999999993"/>
    <n v="1.105"/>
    <n v="1.0389999999999999"/>
    <n v="0"/>
    <n v="-999"/>
    <n v="199109"/>
    <x v="0"/>
  </r>
  <r>
    <n v="16.41"/>
    <n v="13.2"/>
    <n v="20.8"/>
    <n v="4.9000000000000004"/>
    <n v="52.5"/>
    <n v="39.6"/>
    <n v="0"/>
    <n v="-999"/>
    <n v="-999"/>
    <n v="1.1000000000000001"/>
    <n v="3.4"/>
    <n v="-999"/>
    <n v="-999"/>
    <n v="-999"/>
    <n v="9.4"/>
    <n v="0.97099999999999997"/>
    <n v="1.4830000000000001"/>
    <n v="0"/>
    <n v="-999"/>
    <n v="199109"/>
    <x v="0"/>
  </r>
  <r>
    <n v="16.09"/>
    <n v="14.9"/>
    <n v="23.1"/>
    <n v="8.3000000000000007"/>
    <n v="53.3"/>
    <n v="28.3"/>
    <n v="0"/>
    <n v="-999"/>
    <n v="-999"/>
    <n v="1.1000000000000001"/>
    <n v="3.7"/>
    <n v="-999"/>
    <n v="-999"/>
    <n v="-999"/>
    <n v="9.6"/>
    <n v="0.8"/>
    <n v="2.0259999999999998"/>
    <n v="0"/>
    <n v="-999"/>
    <n v="199109"/>
    <x v="0"/>
  </r>
  <r>
    <n v="15.36"/>
    <n v="14.3"/>
    <n v="21.8"/>
    <n v="7.5"/>
    <n v="51.4"/>
    <n v="36.200000000000003"/>
    <n v="0"/>
    <n v="-999"/>
    <n v="-999"/>
    <n v="1.3"/>
    <n v="4"/>
    <n v="-999"/>
    <n v="-999"/>
    <n v="-999"/>
    <n v="9.9"/>
    <n v="0.94399999999999995"/>
    <n v="1.6659999999999999"/>
    <n v="0"/>
    <n v="-999"/>
    <n v="199109"/>
    <x v="0"/>
  </r>
  <r>
    <n v="12.09"/>
    <n v="11"/>
    <n v="17.399999999999999"/>
    <n v="6.2"/>
    <n v="62.5"/>
    <n v="49.3"/>
    <n v="0"/>
    <n v="-999"/>
    <n v="-999"/>
    <n v="1"/>
    <n v="4.7"/>
    <n v="-999"/>
    <n v="-999"/>
    <n v="-999"/>
    <n v="10"/>
    <n v="0.97599999999999998"/>
    <n v="1.0069999999999999"/>
    <n v="0"/>
    <n v="-999"/>
    <n v="199109"/>
    <x v="0"/>
  </r>
  <r>
    <n v="14.87"/>
    <n v="9.5"/>
    <n v="15.9"/>
    <n v="5"/>
    <n v="50.1"/>
    <n v="37.700000000000003"/>
    <n v="0"/>
    <n v="-999"/>
    <n v="-999"/>
    <n v="1.1000000000000001"/>
    <n v="4"/>
    <n v="-999"/>
    <n v="-999"/>
    <n v="-999"/>
    <n v="9.9"/>
    <n v="0.68200000000000005"/>
    <n v="1.125"/>
    <n v="0"/>
    <n v="-999"/>
    <n v="199109"/>
    <x v="0"/>
  </r>
  <r>
    <n v="11.75"/>
    <n v="12.2"/>
    <n v="19.399999999999999"/>
    <n v="5"/>
    <n v="42.5"/>
    <n v="17.5"/>
    <n v="0"/>
    <n v="-999"/>
    <n v="-999"/>
    <n v="2.2999999999999998"/>
    <n v="8.6"/>
    <n v="-999"/>
    <n v="-999"/>
    <n v="-999"/>
    <n v="9.8000000000000007"/>
    <n v="0.39300000000000002"/>
    <n v="1.8580000000000001"/>
    <n v="-999"/>
    <n v="-999"/>
    <n v="199109"/>
    <x v="0"/>
  </r>
  <r>
    <n v="13.75"/>
    <n v="9"/>
    <n v="14.5"/>
    <n v="2.1"/>
    <n v="49.4"/>
    <n v="17.8"/>
    <n v="0"/>
    <n v="-999"/>
    <n v="-999"/>
    <n v="2"/>
    <n v="7.9"/>
    <n v="-999"/>
    <n v="-999"/>
    <n v="-999"/>
    <n v="9.8000000000000007"/>
    <n v="0.29499999999999998"/>
    <n v="1.357"/>
    <n v="0"/>
    <n v="-999"/>
    <n v="199110"/>
    <x v="0"/>
  </r>
  <r>
    <n v="13.11"/>
    <n v="5"/>
    <n v="11.8"/>
    <n v="0.3"/>
    <n v="67.599999999999994"/>
    <n v="49.3"/>
    <n v="0"/>
    <n v="-999"/>
    <n v="-999"/>
    <n v="1.2"/>
    <n v="5.6"/>
    <n v="-999"/>
    <n v="-999"/>
    <n v="-999"/>
    <n v="9.6999999999999993"/>
    <n v="0.68300000000000005"/>
    <n v="0.70199999999999996"/>
    <n v="0"/>
    <n v="-999"/>
    <n v="199110"/>
    <x v="0"/>
  </r>
  <r>
    <n v="13.11"/>
    <n v="1.5"/>
    <n v="7.1"/>
    <n v="-2.2999999999999998"/>
    <n v="56.2"/>
    <n v="45.2"/>
    <n v="0"/>
    <n v="-999"/>
    <n v="-999"/>
    <n v="1.4"/>
    <n v="6.7"/>
    <n v="-999"/>
    <n v="-999"/>
    <n v="-999"/>
    <n v="9.3000000000000007"/>
    <n v="0.45600000000000002"/>
    <n v="0.55300000000000005"/>
    <n v="0"/>
    <n v="-999"/>
    <n v="199110"/>
    <x v="0"/>
  </r>
  <r>
    <n v="14.21"/>
    <n v="2.2999999999999998"/>
    <n v="10.8"/>
    <n v="-5.3"/>
    <n v="53.5"/>
    <n v="31.2"/>
    <n v="0"/>
    <n v="-999"/>
    <n v="-999"/>
    <n v="1.2"/>
    <n v="4"/>
    <n v="-999"/>
    <n v="-999"/>
    <n v="-999"/>
    <n v="8.8000000000000007"/>
    <n v="0.40400000000000003"/>
    <n v="0.89100000000000001"/>
    <n v="0"/>
    <n v="-999"/>
    <n v="199110"/>
    <x v="0"/>
  </r>
  <r>
    <n v="14"/>
    <n v="8"/>
    <n v="16.2"/>
    <n v="-0.7"/>
    <n v="37.1"/>
    <n v="19.2"/>
    <n v="0"/>
    <n v="-999"/>
    <n v="-999"/>
    <n v="1.6"/>
    <n v="7"/>
    <n v="-999"/>
    <n v="-999"/>
    <n v="-999"/>
    <n v="8.4"/>
    <n v="0.35299999999999998"/>
    <n v="1.488"/>
    <n v="0"/>
    <n v="-999"/>
    <n v="199110"/>
    <x v="0"/>
  </r>
  <r>
    <n v="12.68"/>
    <n v="9.9"/>
    <n v="16.7"/>
    <n v="4.2"/>
    <n v="28.8"/>
    <n v="19.100000000000001"/>
    <n v="0"/>
    <n v="-999"/>
    <n v="-999"/>
    <n v="1.1000000000000001"/>
    <n v="4.5999999999999996"/>
    <n v="-999"/>
    <n v="-999"/>
    <n v="-999"/>
    <n v="8.3000000000000007"/>
    <n v="0.36199999999999999"/>
    <n v="1.538"/>
    <n v="0"/>
    <n v="-999"/>
    <n v="199110"/>
    <x v="0"/>
  </r>
  <r>
    <n v="13.76"/>
    <n v="5"/>
    <n v="12"/>
    <n v="-1.5"/>
    <n v="64.8"/>
    <n v="43.1"/>
    <n v="0"/>
    <n v="-999"/>
    <n v="-999"/>
    <n v="1"/>
    <n v="5"/>
    <n v="-999"/>
    <n v="-999"/>
    <n v="-999"/>
    <n v="8.3000000000000007"/>
    <n v="0.60399999999999998"/>
    <n v="0.79800000000000004"/>
    <n v="0"/>
    <n v="-999"/>
    <n v="199110"/>
    <x v="0"/>
  </r>
  <r>
    <n v="13.33"/>
    <n v="5.9"/>
    <n v="13.5"/>
    <n v="-1.9"/>
    <n v="63"/>
    <n v="38.299999999999997"/>
    <n v="0"/>
    <n v="-999"/>
    <n v="-999"/>
    <n v="1.2"/>
    <n v="3.8"/>
    <n v="-999"/>
    <n v="-999"/>
    <n v="-999"/>
    <n v="8.1"/>
    <n v="0.59399999999999997"/>
    <n v="0.95399999999999996"/>
    <n v="0"/>
    <n v="-999"/>
    <n v="199110"/>
    <x v="0"/>
  </r>
  <r>
    <n v="6.28"/>
    <n v="10.8"/>
    <n v="15.2"/>
    <n v="5"/>
    <n v="41.1"/>
    <n v="34.200000000000003"/>
    <n v="0"/>
    <n v="-999"/>
    <n v="-999"/>
    <n v="0.9"/>
    <n v="4.5"/>
    <n v="-999"/>
    <n v="-999"/>
    <n v="-999"/>
    <n v="8"/>
    <n v="0.59099999999999997"/>
    <n v="1.1359999999999999"/>
    <n v="0"/>
    <n v="-999"/>
    <n v="199110"/>
    <x v="0"/>
  </r>
  <r>
    <n v="12.98"/>
    <n v="15.3"/>
    <n v="22.5"/>
    <n v="10.1"/>
    <n v="44.6"/>
    <n v="33.9"/>
    <n v="0"/>
    <n v="-999"/>
    <n v="-999"/>
    <n v="0.9"/>
    <n v="3.5"/>
    <n v="-999"/>
    <n v="-999"/>
    <n v="-999"/>
    <n v="8"/>
    <n v="0.92200000000000004"/>
    <n v="1.8009999999999999"/>
    <n v="0"/>
    <n v="-999"/>
    <n v="199110"/>
    <x v="0"/>
  </r>
  <r>
    <n v="12.92"/>
    <n v="14.1"/>
    <n v="21.2"/>
    <n v="7.8"/>
    <n v="31.5"/>
    <n v="21.5"/>
    <n v="0"/>
    <n v="-999"/>
    <n v="-999"/>
    <n v="1.1000000000000001"/>
    <n v="5.5"/>
    <n v="-999"/>
    <n v="-999"/>
    <n v="-999"/>
    <n v="8.1999999999999993"/>
    <n v="0.54300000000000004"/>
    <n v="1.976"/>
    <n v="0"/>
    <n v="-999"/>
    <n v="199110"/>
    <x v="0"/>
  </r>
  <r>
    <n v="9.66"/>
    <n v="6.1"/>
    <n v="10.5"/>
    <n v="-1.5"/>
    <n v="59.3"/>
    <n v="34.799999999999997"/>
    <n v="0.3"/>
    <n v="-999"/>
    <n v="-999"/>
    <n v="1.9"/>
    <n v="9.3000000000000007"/>
    <n v="-999"/>
    <n v="-999"/>
    <n v="-999"/>
    <n v="8.4"/>
    <n v="0.442"/>
    <n v="0.82799999999999996"/>
    <n v="0"/>
    <n v="-999"/>
    <n v="199110"/>
    <x v="0"/>
  </r>
  <r>
    <n v="11.98"/>
    <n v="6.7"/>
    <n v="15.4"/>
    <n v="-1.7"/>
    <n v="48.3"/>
    <n v="23.1"/>
    <n v="0"/>
    <n v="-999"/>
    <n v="-999"/>
    <n v="1"/>
    <n v="3.9"/>
    <n v="-999"/>
    <n v="-999"/>
    <n v="-999"/>
    <n v="8.1999999999999993"/>
    <n v="0.40300000000000002"/>
    <n v="1.345"/>
    <n v="0"/>
    <n v="-999"/>
    <n v="199110"/>
    <x v="0"/>
  </r>
  <r>
    <n v="11.94"/>
    <n v="12.7"/>
    <n v="19.7"/>
    <n v="5.7"/>
    <n v="54.9"/>
    <n v="42.4"/>
    <n v="0"/>
    <n v="-999"/>
    <n v="-999"/>
    <n v="1"/>
    <n v="4.4000000000000004"/>
    <n v="-999"/>
    <n v="-999"/>
    <n v="-999"/>
    <n v="8"/>
    <n v="0.97199999999999998"/>
    <n v="1.3220000000000001"/>
    <n v="0"/>
    <n v="-999"/>
    <n v="199110"/>
    <x v="0"/>
  </r>
  <r>
    <n v="11.67"/>
    <n v="12.6"/>
    <n v="18"/>
    <n v="9.1999999999999993"/>
    <n v="51.4"/>
    <n v="40.700000000000003"/>
    <n v="0"/>
    <n v="-999"/>
    <n v="-999"/>
    <n v="2.2000000000000002"/>
    <n v="8.6"/>
    <n v="-999"/>
    <n v="-999"/>
    <n v="-999"/>
    <n v="8.1"/>
    <n v="0.84099999999999997"/>
    <n v="1.224"/>
    <n v="0"/>
    <n v="-999"/>
    <n v="199110"/>
    <x v="0"/>
  </r>
  <r>
    <n v="7.82"/>
    <n v="2.5"/>
    <n v="10.6"/>
    <n v="-5.0999999999999996"/>
    <n v="62.9"/>
    <n v="44.3"/>
    <n v="0.8"/>
    <n v="-999"/>
    <n v="-999"/>
    <n v="4.5999999999999996"/>
    <n v="17.8"/>
    <n v="-999"/>
    <n v="-999"/>
    <n v="-999"/>
    <n v="8.3000000000000007"/>
    <n v="0.56599999999999995"/>
    <n v="0.71199999999999997"/>
    <n v="0"/>
    <n v="-999"/>
    <n v="199110"/>
    <x v="0"/>
  </r>
  <r>
    <n v="8.7799999999999994"/>
    <n v="-4.2"/>
    <n v="1.2"/>
    <n v="-7.5"/>
    <n v="73.099999999999994"/>
    <n v="46.4"/>
    <n v="0.3"/>
    <n v="-999"/>
    <n v="-999"/>
    <n v="0.9"/>
    <n v="4.7"/>
    <n v="-999"/>
    <n v="-999"/>
    <n v="-999"/>
    <n v="7.9"/>
    <n v="0.308"/>
    <n v="0.35699999999999998"/>
    <n v="0"/>
    <n v="-999"/>
    <n v="199110"/>
    <x v="0"/>
  </r>
  <r>
    <n v="6.49"/>
    <n v="-1.4"/>
    <n v="3"/>
    <n v="-6.8"/>
    <n v="70.599999999999994"/>
    <n v="58.6"/>
    <n v="0"/>
    <n v="-999"/>
    <n v="-999"/>
    <n v="1.1000000000000001"/>
    <n v="5.2"/>
    <n v="-999"/>
    <n v="-999"/>
    <n v="-999"/>
    <n v="7.2"/>
    <n v="0.44500000000000001"/>
    <n v="0.314"/>
    <n v="0"/>
    <n v="-999"/>
    <n v="199110"/>
    <x v="0"/>
  </r>
  <r>
    <n v="10.6"/>
    <n v="3.9"/>
    <n v="11.1"/>
    <n v="-2.5"/>
    <n v="77.5"/>
    <n v="52.5"/>
    <n v="0"/>
    <n v="-999"/>
    <n v="-999"/>
    <n v="0.8"/>
    <n v="4"/>
    <n v="-999"/>
    <n v="-999"/>
    <n v="-999"/>
    <n v="6.7"/>
    <n v="0.69299999999999995"/>
    <n v="0.627"/>
    <n v="0"/>
    <n v="-999"/>
    <n v="199110"/>
    <x v="0"/>
  </r>
  <r>
    <n v="8.92"/>
    <n v="6.5"/>
    <n v="11.2"/>
    <n v="1.1000000000000001"/>
    <n v="78.2"/>
    <n v="67.8"/>
    <n v="0"/>
    <n v="-999"/>
    <n v="-999"/>
    <n v="1.9"/>
    <n v="7.8"/>
    <n v="-999"/>
    <n v="-999"/>
    <n v="-999"/>
    <n v="6.7"/>
    <n v="0.90300000000000002"/>
    <n v="0.42799999999999999"/>
    <n v="0"/>
    <n v="-999"/>
    <n v="199110"/>
    <x v="0"/>
  </r>
  <r>
    <n v="3.68"/>
    <n v="0.2"/>
    <n v="6.7"/>
    <n v="-4.9000000000000004"/>
    <n v="85"/>
    <n v="61.3"/>
    <n v="4.9000000000000004"/>
    <n v="-999"/>
    <n v="-999"/>
    <n v="2.6"/>
    <n v="12.1"/>
    <n v="-999"/>
    <n v="-999"/>
    <n v="-999"/>
    <n v="6.7"/>
    <n v="0.60299999999999998"/>
    <n v="0.38"/>
    <n v="0"/>
    <n v="-999"/>
    <n v="199110"/>
    <x v="0"/>
  </r>
  <r>
    <n v="1.81"/>
    <n v="-5.5"/>
    <n v="-3.4"/>
    <n v="-6.9"/>
    <n v="93.9"/>
    <n v="93.1"/>
    <n v="0.8"/>
    <n v="-999"/>
    <n v="-999"/>
    <n v="1"/>
    <n v="4.3"/>
    <n v="-999"/>
    <n v="-999"/>
    <n v="-999"/>
    <n v="6.5"/>
    <n v="0.442"/>
    <n v="3.3000000000000002E-2"/>
    <n v="0"/>
    <n v="-999"/>
    <n v="199110"/>
    <x v="0"/>
  </r>
  <r>
    <n v="1.84"/>
    <n v="-5.0999999999999996"/>
    <n v="-3.5"/>
    <n v="-7.8"/>
    <n v="93.7"/>
    <n v="89.4"/>
    <n v="3.1"/>
    <n v="-999"/>
    <n v="-999"/>
    <n v="1.3"/>
    <n v="4.7"/>
    <n v="-999"/>
    <n v="-999"/>
    <n v="-999"/>
    <n v="6"/>
    <n v="0.42199999999999999"/>
    <n v="0.05"/>
    <n v="0"/>
    <n v="-999"/>
    <n v="199110"/>
    <x v="0"/>
  </r>
  <r>
    <n v="0.94"/>
    <n v="-4.8"/>
    <n v="-1.9"/>
    <n v="-6"/>
    <n v="94.7"/>
    <n v="93.9"/>
    <n v="8.1999999999999993"/>
    <n v="-999"/>
    <n v="-999"/>
    <n v="0.7"/>
    <n v="3.9"/>
    <n v="-999"/>
    <n v="-999"/>
    <n v="-999"/>
    <n v="5.7"/>
    <n v="0.5"/>
    <n v="3.2000000000000001E-2"/>
    <n v="0"/>
    <n v="-999"/>
    <n v="199110"/>
    <x v="0"/>
  </r>
  <r>
    <n v="1.71"/>
    <n v="-5.8"/>
    <n v="-1.9"/>
    <n v="-8.1999999999999993"/>
    <n v="93.7"/>
    <n v="92"/>
    <n v="3.1"/>
    <n v="-999"/>
    <n v="-999"/>
    <n v="0.8"/>
    <n v="3.7"/>
    <n v="-999"/>
    <n v="-999"/>
    <n v="-999"/>
    <n v="5.4"/>
    <n v="0.48899999999999999"/>
    <n v="4.2000000000000003E-2"/>
    <n v="0"/>
    <n v="-999"/>
    <n v="199110"/>
    <x v="0"/>
  </r>
  <r>
    <n v="8.0399999999999991"/>
    <n v="-7.5"/>
    <n v="-2.2999999999999998"/>
    <n v="-11.1"/>
    <n v="90.2"/>
    <n v="83.5"/>
    <n v="0"/>
    <n v="-999"/>
    <n v="-999"/>
    <n v="1"/>
    <n v="4.3"/>
    <n v="-999"/>
    <n v="-999"/>
    <n v="-999"/>
    <n v="5.2"/>
    <n v="0.43"/>
    <n v="8.5000000000000006E-2"/>
    <n v="0"/>
    <n v="-999"/>
    <n v="199110"/>
    <x v="0"/>
  </r>
  <r>
    <n v="7.41"/>
    <n v="-13.6"/>
    <n v="-8.5"/>
    <n v="-20.6"/>
    <n v="82.8"/>
    <n v="76.400000000000006"/>
    <n v="0"/>
    <n v="-999"/>
    <n v="-999"/>
    <n v="1.1000000000000001"/>
    <n v="5.7"/>
    <n v="-999"/>
    <n v="-999"/>
    <n v="-999"/>
    <n v="5"/>
    <n v="0.246"/>
    <n v="7.5999999999999998E-2"/>
    <n v="0"/>
    <n v="-999"/>
    <n v="199110"/>
    <x v="0"/>
  </r>
  <r>
    <n v="6.47"/>
    <n v="-13.3"/>
    <n v="-5.4"/>
    <n v="-21.7"/>
    <n v="76.3"/>
    <n v="61.6"/>
    <n v="0"/>
    <n v="-999"/>
    <n v="-999"/>
    <n v="0.8"/>
    <n v="3.7"/>
    <n v="-999"/>
    <n v="-999"/>
    <n v="-999"/>
    <n v="4.9000000000000004"/>
    <n v="0.252"/>
    <n v="0.157"/>
    <n v="0"/>
    <n v="-999"/>
    <n v="199110"/>
    <x v="0"/>
  </r>
  <r>
    <n v="9.39"/>
    <n v="-12.4"/>
    <n v="-5.3"/>
    <n v="-16.7"/>
    <n v="72.8"/>
    <n v="58.2"/>
    <n v="0"/>
    <n v="-999"/>
    <n v="-999"/>
    <n v="1.3"/>
    <n v="5.0999999999999996"/>
    <n v="-999"/>
    <n v="-999"/>
    <n v="-999"/>
    <n v="4.5999999999999996"/>
    <n v="0.23899999999999999"/>
    <n v="0.17199999999999999"/>
    <n v="0"/>
    <n v="-999"/>
    <n v="199110"/>
    <x v="0"/>
  </r>
  <r>
    <n v="2.98"/>
    <n v="-7.2"/>
    <n v="-4.5"/>
    <n v="-14.5"/>
    <n v="68.099999999999994"/>
    <n v="49.9"/>
    <n v="1"/>
    <n v="-999"/>
    <n v="-999"/>
    <n v="0.8"/>
    <n v="4.2"/>
    <n v="-999"/>
    <n v="-999"/>
    <n v="-999"/>
    <n v="4.4000000000000004"/>
    <n v="0.218"/>
    <n v="0.219"/>
    <n v="0"/>
    <n v="-999"/>
    <n v="199110"/>
    <x v="0"/>
  </r>
  <r>
    <n v="3.23"/>
    <n v="-5"/>
    <n v="0.4"/>
    <n v="-7.6"/>
    <n v="91.2"/>
    <n v="71.8"/>
    <n v="0"/>
    <n v="-999"/>
    <n v="-999"/>
    <n v="0.6"/>
    <n v="4.5"/>
    <n v="-999"/>
    <n v="-999"/>
    <n v="-999"/>
    <n v="4.3"/>
    <n v="0.45100000000000001"/>
    <n v="0.17699999999999999"/>
    <n v="-999"/>
    <n v="-999"/>
    <n v="199110"/>
    <x v="0"/>
  </r>
  <r>
    <n v="2.58"/>
    <n v="-8.8000000000000007"/>
    <n v="-6.2"/>
    <n v="-11.9"/>
    <n v="88.1"/>
    <n v="82.9"/>
    <n v="0"/>
    <n v="-999"/>
    <n v="-999"/>
    <n v="1.6"/>
    <n v="4.5999999999999996"/>
    <n v="-999"/>
    <n v="-999"/>
    <n v="-999"/>
    <n v="4.0999999999999996"/>
    <n v="0.318"/>
    <n v="6.6000000000000003E-2"/>
    <n v="0"/>
    <n v="-999"/>
    <n v="199111"/>
    <x v="0"/>
  </r>
  <r>
    <n v="8.2200000000000006"/>
    <n v="-8.6999999999999993"/>
    <n v="-2.4"/>
    <n v="-13.8"/>
    <n v="54.5"/>
    <n v="30.4"/>
    <n v="0"/>
    <n v="-999"/>
    <n v="-999"/>
    <n v="1.4"/>
    <n v="4.7"/>
    <n v="-999"/>
    <n v="-999"/>
    <n v="-999"/>
    <n v="4"/>
    <n v="0.156"/>
    <n v="0.35599999999999998"/>
    <n v="0"/>
    <n v="-999"/>
    <n v="199111"/>
    <x v="0"/>
  </r>
  <r>
    <n v="4.97"/>
    <n v="-6"/>
    <n v="-2.2000000000000002"/>
    <n v="-9.9"/>
    <n v="58.1"/>
    <n v="31.7"/>
    <n v="9.3000000000000007"/>
    <n v="-999"/>
    <n v="-999"/>
    <n v="0.5"/>
    <n v="3.8"/>
    <n v="-999"/>
    <n v="-999"/>
    <n v="-999"/>
    <n v="3.9"/>
    <n v="0.16500000000000001"/>
    <n v="0.35499999999999998"/>
    <n v="0"/>
    <n v="-999"/>
    <n v="199111"/>
    <x v="0"/>
  </r>
  <r>
    <n v="0.88"/>
    <n v="-1.5"/>
    <n v="0.9"/>
    <n v="-4.8"/>
    <n v="96.4"/>
    <n v="92.2"/>
    <n v="23.1"/>
    <n v="-999"/>
    <n v="-999"/>
    <n v="0.8"/>
    <n v="5.3"/>
    <n v="-999"/>
    <n v="-999"/>
    <n v="-999"/>
    <n v="3.8"/>
    <n v="0.59899999999999998"/>
    <n v="5.0999999999999997E-2"/>
    <n v="0"/>
    <n v="-999"/>
    <n v="199111"/>
    <x v="0"/>
  </r>
  <r>
    <n v="2.74"/>
    <n v="0.5"/>
    <n v="4.3"/>
    <n v="-1.8"/>
    <n v="96.1"/>
    <n v="92.3"/>
    <n v="3.2"/>
    <n v="-999"/>
    <n v="-999"/>
    <n v="1.3"/>
    <n v="7.1"/>
    <n v="-999"/>
    <n v="-999"/>
    <n v="-999"/>
    <n v="3.7"/>
    <n v="0.76600000000000001"/>
    <n v="6.4000000000000001E-2"/>
    <n v="0"/>
    <n v="-999"/>
    <n v="199111"/>
    <x v="0"/>
  </r>
  <r>
    <n v="2.58"/>
    <n v="-1.4"/>
    <n v="3.3"/>
    <n v="-4.5"/>
    <n v="94.6"/>
    <n v="87.3"/>
    <n v="0"/>
    <n v="-999"/>
    <n v="-999"/>
    <n v="0.8"/>
    <n v="3.2"/>
    <n v="-999"/>
    <n v="-999"/>
    <n v="-999"/>
    <n v="3.6"/>
    <n v="0.67600000000000005"/>
    <n v="9.8000000000000004E-2"/>
    <n v="0"/>
    <n v="-999"/>
    <n v="199111"/>
    <x v="0"/>
  </r>
  <r>
    <n v="1.26"/>
    <n v="-0.5"/>
    <n v="1.1000000000000001"/>
    <n v="-3.3"/>
    <n v="93.3"/>
    <n v="83.3"/>
    <n v="0"/>
    <n v="-999"/>
    <n v="-999"/>
    <n v="2.2000000000000002"/>
    <n v="7.9"/>
    <n v="-999"/>
    <n v="-999"/>
    <n v="-999"/>
    <n v="3.6"/>
    <n v="0.55300000000000005"/>
    <n v="0.11"/>
    <n v="0"/>
    <n v="-999"/>
    <n v="199111"/>
    <x v="0"/>
  </r>
  <r>
    <n v="2.4300000000000002"/>
    <n v="0.7"/>
    <n v="4.2"/>
    <n v="-2.2999999999999998"/>
    <n v="95.6"/>
    <n v="91"/>
    <n v="0"/>
    <n v="-999"/>
    <n v="-999"/>
    <n v="1.1000000000000001"/>
    <n v="5.5"/>
    <n v="-999"/>
    <n v="-999"/>
    <n v="-999"/>
    <n v="3.5"/>
    <n v="0.751"/>
    <n v="7.3999999999999996E-2"/>
    <n v="0"/>
    <n v="-999"/>
    <n v="199111"/>
    <x v="0"/>
  </r>
  <r>
    <n v="2.4"/>
    <n v="-0.1"/>
    <n v="2.8"/>
    <n v="-1.9"/>
    <n v="93.7"/>
    <n v="86.5"/>
    <n v="2.4"/>
    <n v="-999"/>
    <n v="-999"/>
    <n v="0.8"/>
    <n v="4"/>
    <n v="-999"/>
    <n v="-999"/>
    <n v="-999"/>
    <n v="3.5"/>
    <n v="0.64400000000000002"/>
    <n v="0.10100000000000001"/>
    <n v="0"/>
    <n v="-999"/>
    <n v="199111"/>
    <x v="0"/>
  </r>
  <r>
    <n v="4.18"/>
    <n v="-0.2"/>
    <n v="3.5"/>
    <n v="-3.1"/>
    <n v="88.2"/>
    <n v="71.099999999999994"/>
    <n v="0"/>
    <n v="-999"/>
    <n v="-999"/>
    <n v="0.9"/>
    <n v="4.5999999999999996"/>
    <n v="-999"/>
    <n v="-999"/>
    <n v="-999"/>
    <n v="3.4"/>
    <n v="0.55800000000000005"/>
    <n v="0.22700000000000001"/>
    <n v="0"/>
    <n v="-999"/>
    <n v="199111"/>
    <x v="0"/>
  </r>
  <r>
    <n v="1.5"/>
    <n v="0.6"/>
    <n v="2.6"/>
    <n v="-1.4"/>
    <n v="88.9"/>
    <n v="61.5"/>
    <n v="0"/>
    <n v="-999"/>
    <n v="-999"/>
    <n v="3.2"/>
    <n v="8.8000000000000007"/>
    <n v="-999"/>
    <n v="-999"/>
    <n v="-999"/>
    <n v="3.4"/>
    <n v="0.45300000000000001"/>
    <n v="0.28299999999999997"/>
    <n v="0"/>
    <n v="-999"/>
    <n v="199111"/>
    <x v="0"/>
  </r>
  <r>
    <n v="5.87"/>
    <n v="0.2"/>
    <n v="4.3"/>
    <n v="-4.4000000000000004"/>
    <n v="80.900000000000006"/>
    <n v="58.5"/>
    <n v="0.8"/>
    <n v="-999"/>
    <n v="-999"/>
    <n v="3.6"/>
    <n v="12.9"/>
    <n v="-999"/>
    <n v="-999"/>
    <n v="-999"/>
    <n v="3.3"/>
    <n v="0.48699999999999999"/>
    <n v="0.34499999999999997"/>
    <n v="0"/>
    <n v="-999"/>
    <n v="199111"/>
    <x v="0"/>
  </r>
  <r>
    <n v="3.31"/>
    <n v="-3.6"/>
    <n v="0.9"/>
    <n v="-6.6"/>
    <n v="79.400000000000006"/>
    <n v="66"/>
    <n v="0"/>
    <n v="-999"/>
    <n v="-999"/>
    <n v="1.6"/>
    <n v="8.5"/>
    <n v="-999"/>
    <n v="-999"/>
    <n v="-999"/>
    <n v="3.3"/>
    <n v="0.43099999999999999"/>
    <n v="0.222"/>
    <n v="0"/>
    <n v="-999"/>
    <n v="199111"/>
    <x v="0"/>
  </r>
  <r>
    <n v="5.81"/>
    <n v="-4.8"/>
    <n v="1.6"/>
    <n v="-8.9"/>
    <n v="78.400000000000006"/>
    <n v="48.5"/>
    <n v="0"/>
    <n v="-999"/>
    <n v="-999"/>
    <n v="0.7"/>
    <n v="3.4"/>
    <n v="-999"/>
    <n v="-999"/>
    <n v="-999"/>
    <n v="3.2"/>
    <n v="0.33100000000000002"/>
    <n v="0.35299999999999998"/>
    <n v="0"/>
    <n v="-999"/>
    <n v="199111"/>
    <x v="0"/>
  </r>
  <r>
    <n v="5"/>
    <n v="-3.2"/>
    <n v="1.2"/>
    <n v="-7.4"/>
    <n v="62.6"/>
    <n v="50.5"/>
    <n v="0"/>
    <n v="-999"/>
    <n v="-999"/>
    <n v="1.3"/>
    <n v="5.7"/>
    <n v="-999"/>
    <n v="-999"/>
    <n v="-999"/>
    <n v="3.2"/>
    <n v="0.33600000000000002"/>
    <n v="0.33"/>
    <n v="0"/>
    <n v="-999"/>
    <n v="199111"/>
    <x v="0"/>
  </r>
  <r>
    <n v="0.78"/>
    <n v="-4.5"/>
    <n v="-2.2999999999999998"/>
    <n v="-6.6"/>
    <n v="83.7"/>
    <n v="57.8"/>
    <n v="1.2"/>
    <n v="-999"/>
    <n v="-999"/>
    <n v="4.4000000000000004"/>
    <n v="11.2"/>
    <n v="-999"/>
    <n v="-999"/>
    <n v="-999"/>
    <n v="3.1"/>
    <n v="0.29899999999999999"/>
    <n v="0.218"/>
    <n v="0"/>
    <n v="-999"/>
    <n v="199111"/>
    <x v="0"/>
  </r>
  <r>
    <n v="4.1399999999999997"/>
    <n v="-2.4"/>
    <n v="0.6"/>
    <n v="-4.8"/>
    <n v="87"/>
    <n v="73.3"/>
    <n v="0"/>
    <n v="-999"/>
    <n v="-999"/>
    <n v="2.7"/>
    <n v="13.6"/>
    <n v="-999"/>
    <n v="-999"/>
    <n v="-999"/>
    <n v="3"/>
    <n v="0.46800000000000003"/>
    <n v="0.17"/>
    <n v="0"/>
    <n v="-999"/>
    <n v="199111"/>
    <x v="0"/>
  </r>
  <r>
    <n v="1.39"/>
    <n v="-3.4"/>
    <n v="-1.4"/>
    <n v="-5.6"/>
    <n v="86.1"/>
    <n v="75.599999999999994"/>
    <n v="0.8"/>
    <n v="-999"/>
    <n v="-999"/>
    <n v="1.7"/>
    <n v="6.2"/>
    <n v="-999"/>
    <n v="-999"/>
    <n v="-999"/>
    <n v="3"/>
    <n v="0.41699999999999998"/>
    <n v="0.13400000000000001"/>
    <n v="0"/>
    <n v="-999"/>
    <n v="199111"/>
    <x v="0"/>
  </r>
  <r>
    <n v="0.76"/>
    <n v="-2.2999999999999998"/>
    <n v="-1.4"/>
    <n v="-3.7"/>
    <n v="89.8"/>
    <n v="74.099999999999994"/>
    <n v="15.8"/>
    <n v="-999"/>
    <n v="-999"/>
    <n v="4.0999999999999996"/>
    <n v="11.9"/>
    <n v="-999"/>
    <n v="-999"/>
    <n v="-999"/>
    <n v="2.9"/>
    <n v="0.41"/>
    <n v="0.14299999999999999"/>
    <n v="0"/>
    <n v="-999"/>
    <n v="199111"/>
    <x v="0"/>
  </r>
  <r>
    <n v="3.93"/>
    <n v="-3.3"/>
    <n v="-0.4"/>
    <n v="-6.5"/>
    <n v="93.7"/>
    <n v="87.8"/>
    <n v="0.8"/>
    <n v="-999"/>
    <n v="-999"/>
    <n v="2.2999999999999998"/>
    <n v="7.5"/>
    <n v="-999"/>
    <n v="-999"/>
    <n v="-999"/>
    <n v="2.9"/>
    <n v="0.52200000000000002"/>
    <n v="7.1999999999999995E-2"/>
    <n v="0"/>
    <n v="-999"/>
    <n v="199111"/>
    <x v="0"/>
  </r>
  <r>
    <n v="2.09"/>
    <n v="-6.9"/>
    <n v="-1.9"/>
    <n v="-10.3"/>
    <n v="87.1"/>
    <n v="75.099999999999994"/>
    <n v="0"/>
    <n v="-999"/>
    <n v="-999"/>
    <n v="1.3"/>
    <n v="5.4"/>
    <n v="-999"/>
    <n v="-999"/>
    <n v="-999"/>
    <n v="2.9"/>
    <n v="0.39900000000000002"/>
    <n v="0.13200000000000001"/>
    <n v="0"/>
    <n v="-999"/>
    <n v="199111"/>
    <x v="0"/>
  </r>
  <r>
    <n v="3.92"/>
    <n v="-7.7"/>
    <n v="-0.8"/>
    <n v="-13"/>
    <n v="77.3"/>
    <n v="58.8"/>
    <n v="0"/>
    <n v="-999"/>
    <n v="-999"/>
    <n v="1.2"/>
    <n v="5.8"/>
    <n v="-999"/>
    <n v="-999"/>
    <n v="-999"/>
    <n v="2.9"/>
    <n v="0.33900000000000002"/>
    <n v="0.23699999999999999"/>
    <n v="0"/>
    <n v="-999"/>
    <n v="199111"/>
    <x v="0"/>
  </r>
  <r>
    <n v="2.06"/>
    <n v="-6"/>
    <n v="-4"/>
    <n v="-7.5"/>
    <n v="82.8"/>
    <n v="72"/>
    <n v="0.4"/>
    <n v="-999"/>
    <n v="-999"/>
    <n v="1.6"/>
    <n v="6.5"/>
    <n v="-999"/>
    <n v="-999"/>
    <n v="-999"/>
    <n v="2.8"/>
    <n v="0.32600000000000001"/>
    <n v="0.127"/>
    <n v="0"/>
    <n v="-999"/>
    <n v="199111"/>
    <x v="0"/>
  </r>
  <r>
    <n v="1.33"/>
    <n v="-2.4"/>
    <n v="-0.3"/>
    <n v="-5"/>
    <n v="94"/>
    <n v="89.2"/>
    <n v="0.8"/>
    <n v="-999"/>
    <n v="-999"/>
    <n v="0.6"/>
    <n v="4.2"/>
    <n v="-999"/>
    <n v="-999"/>
    <n v="-999"/>
    <n v="2.8"/>
    <n v="0.53400000000000003"/>
    <n v="6.5000000000000002E-2"/>
    <n v="0"/>
    <n v="-999"/>
    <n v="199111"/>
    <x v="0"/>
  </r>
  <r>
    <n v="0.95"/>
    <n v="-2.9"/>
    <n v="-1.2"/>
    <n v="-4.8"/>
    <n v="91"/>
    <n v="83.9"/>
    <n v="2.8"/>
    <n v="-999"/>
    <n v="-999"/>
    <n v="1.6"/>
    <n v="5.9"/>
    <n v="-999"/>
    <n v="-999"/>
    <n v="-999"/>
    <n v="2.8"/>
    <n v="0.47"/>
    <n v="0.09"/>
    <n v="0"/>
    <n v="-999"/>
    <n v="199111"/>
    <x v="0"/>
  </r>
  <r>
    <n v="1.1000000000000001"/>
    <n v="-4"/>
    <n v="-1.7"/>
    <n v="-5.5"/>
    <n v="91.5"/>
    <n v="82.8"/>
    <n v="8.5"/>
    <n v="-999"/>
    <n v="-999"/>
    <n v="1.8"/>
    <n v="7.4"/>
    <n v="-999"/>
    <n v="-999"/>
    <n v="-999"/>
    <n v="2.7"/>
    <n v="0.44600000000000001"/>
    <n v="9.2999999999999999E-2"/>
    <n v="0"/>
    <n v="-999"/>
    <n v="199111"/>
    <x v="0"/>
  </r>
  <r>
    <n v="0.53"/>
    <n v="-6"/>
    <n v="-3.1"/>
    <n v="-8.8000000000000007"/>
    <n v="93.6"/>
    <n v="92.2"/>
    <n v="6.9"/>
    <n v="-999"/>
    <n v="-999"/>
    <n v="0.7"/>
    <n v="4.3"/>
    <n v="-999"/>
    <n v="-999"/>
    <n v="-999"/>
    <n v="2.7"/>
    <n v="0.44700000000000001"/>
    <n v="3.7999999999999999E-2"/>
    <n v="0"/>
    <n v="-999"/>
    <n v="199111"/>
    <x v="0"/>
  </r>
  <r>
    <n v="0.56000000000000005"/>
    <n v="-6.2"/>
    <n v="-3"/>
    <n v="-8.4"/>
    <n v="93.1"/>
    <n v="91.8"/>
    <n v="0.8"/>
    <n v="-999"/>
    <n v="-999"/>
    <n v="2"/>
    <n v="8.8000000000000007"/>
    <n v="-999"/>
    <n v="-999"/>
    <n v="-999"/>
    <n v="2.7"/>
    <n v="0.44800000000000001"/>
    <n v="0.04"/>
    <n v="0"/>
    <n v="-999"/>
    <n v="199111"/>
    <x v="0"/>
  </r>
  <r>
    <n v="2.1"/>
    <n v="-10.1"/>
    <n v="-8.3000000000000007"/>
    <n v="-13.6"/>
    <n v="87"/>
    <n v="80.099999999999994"/>
    <n v="1.2"/>
    <n v="-999"/>
    <n v="-999"/>
    <n v="1.7"/>
    <n v="7.7"/>
    <n v="-999"/>
    <n v="-999"/>
    <n v="-999"/>
    <n v="2.7"/>
    <n v="0.26200000000000001"/>
    <n v="6.5000000000000002E-2"/>
    <n v="0"/>
    <n v="-999"/>
    <n v="199111"/>
    <x v="0"/>
  </r>
  <r>
    <n v="1.39"/>
    <n v="-7.6"/>
    <n v="-5.8"/>
    <n v="-11.1"/>
    <n v="86.4"/>
    <n v="72.3"/>
    <n v="3.7"/>
    <n v="-999"/>
    <n v="-999"/>
    <n v="1.3"/>
    <n v="4.9000000000000004"/>
    <n v="-999"/>
    <n v="-999"/>
    <n v="-999"/>
    <n v="2.6"/>
    <n v="0.28599999999999998"/>
    <n v="0.11"/>
    <n v="-999"/>
    <n v="-999"/>
    <n v="199111"/>
    <x v="0"/>
  </r>
  <r>
    <n v="0.79"/>
    <n v="-3.9"/>
    <n v="-1.2"/>
    <n v="-6.6"/>
    <n v="93.9"/>
    <n v="90.3"/>
    <n v="2"/>
    <n v="-999"/>
    <n v="-999"/>
    <n v="3"/>
    <n v="11.2"/>
    <n v="-999"/>
    <n v="-999"/>
    <n v="-999"/>
    <n v="2.6"/>
    <n v="0.50600000000000001"/>
    <n v="5.3999999999999999E-2"/>
    <n v="0"/>
    <n v="-999"/>
    <n v="199112"/>
    <x v="0"/>
  </r>
  <r>
    <n v="0.94"/>
    <n v="-5.6"/>
    <n v="-3.9"/>
    <n v="-7"/>
    <n v="93.7"/>
    <n v="92.7"/>
    <n v="5.8"/>
    <n v="-999"/>
    <n v="-999"/>
    <n v="1.5"/>
    <n v="5"/>
    <n v="-999"/>
    <n v="-999"/>
    <n v="-999"/>
    <n v="2.6"/>
    <n v="0.42499999999999999"/>
    <n v="3.3000000000000002E-2"/>
    <n v="0"/>
    <n v="-999"/>
    <n v="199112"/>
    <x v="0"/>
  </r>
  <r>
    <n v="0.25"/>
    <n v="-1.2"/>
    <n v="-0.1"/>
    <n v="-3.9"/>
    <n v="96.1"/>
    <n v="94.5"/>
    <n v="0.6"/>
    <n v="-999"/>
    <n v="-999"/>
    <n v="2.2000000000000002"/>
    <n v="10.4"/>
    <n v="-999"/>
    <n v="-999"/>
    <n v="-999"/>
    <n v="2.6"/>
    <n v="0.57099999999999995"/>
    <n v="3.3000000000000002E-2"/>
    <n v="0"/>
    <n v="-999"/>
    <n v="199112"/>
    <x v="0"/>
  </r>
  <r>
    <n v="1.21"/>
    <n v="-2.4"/>
    <n v="0.8"/>
    <n v="-5"/>
    <n v="93.6"/>
    <n v="81.599999999999994"/>
    <n v="0.9"/>
    <n v="-999"/>
    <n v="-999"/>
    <n v="1.1000000000000001"/>
    <n v="5.8"/>
    <n v="-999"/>
    <n v="-999"/>
    <n v="-999"/>
    <n v="2.5"/>
    <n v="0.52700000000000002"/>
    <n v="0.11899999999999999"/>
    <n v="0"/>
    <n v="-999"/>
    <n v="199112"/>
    <x v="0"/>
  </r>
  <r>
    <n v="1.44"/>
    <n v="-1.1000000000000001"/>
    <n v="1.1000000000000001"/>
    <n v="-3.6"/>
    <n v="93.4"/>
    <n v="81.2"/>
    <n v="0.3"/>
    <n v="-999"/>
    <n v="-999"/>
    <n v="2.7"/>
    <n v="8.6999999999999993"/>
    <n v="-999"/>
    <n v="-999"/>
    <n v="-999"/>
    <n v="2.5"/>
    <n v="0.53800000000000003"/>
    <n v="0.124"/>
    <n v="0"/>
    <n v="-999"/>
    <n v="199112"/>
    <x v="0"/>
  </r>
  <r>
    <n v="3.15"/>
    <n v="-3.2"/>
    <n v="0"/>
    <n v="-6.1"/>
    <n v="86.5"/>
    <n v="67.099999999999994"/>
    <n v="0.6"/>
    <n v="-999"/>
    <n v="-999"/>
    <n v="2.6"/>
    <n v="7.4"/>
    <n v="-999"/>
    <n v="-999"/>
    <n v="-999"/>
    <n v="2.5"/>
    <n v="0.40799999999999997"/>
    <n v="0.20100000000000001"/>
    <n v="0"/>
    <n v="-999"/>
    <n v="199112"/>
    <x v="0"/>
  </r>
  <r>
    <n v="1.66"/>
    <n v="-4.8"/>
    <n v="-3.1"/>
    <n v="-6.3"/>
    <n v="83.3"/>
    <n v="76.3"/>
    <n v="4.0999999999999996"/>
    <n v="-999"/>
    <n v="-999"/>
    <n v="2.9"/>
    <n v="8.8000000000000007"/>
    <n v="-999"/>
    <n v="-999"/>
    <n v="-999"/>
    <n v="2.4"/>
    <n v="0.36899999999999999"/>
    <n v="0.115"/>
    <n v="0"/>
    <n v="-999"/>
    <n v="199112"/>
    <x v="0"/>
  </r>
  <r>
    <n v="1.85"/>
    <n v="-3.5"/>
    <n v="-1.7"/>
    <n v="-5.9"/>
    <n v="91.8"/>
    <n v="86.5"/>
    <n v="0.3"/>
    <n v="-999"/>
    <n v="-999"/>
    <n v="2.4"/>
    <n v="9.5"/>
    <n v="-999"/>
    <n v="-999"/>
    <n v="-999"/>
    <n v="2.4"/>
    <n v="0.46600000000000003"/>
    <n v="7.2999999999999995E-2"/>
    <n v="0"/>
    <n v="-999"/>
    <n v="199112"/>
    <x v="0"/>
  </r>
  <r>
    <n v="2.21"/>
    <n v="-3.8"/>
    <n v="-1"/>
    <n v="-7.2"/>
    <n v="79.400000000000006"/>
    <n v="66.8"/>
    <n v="0"/>
    <n v="-999"/>
    <n v="-999"/>
    <n v="4.9000000000000004"/>
    <n v="11.9"/>
    <n v="-999"/>
    <n v="-999"/>
    <n v="-999"/>
    <n v="2.4"/>
    <n v="0.378"/>
    <n v="0.188"/>
    <n v="0"/>
    <n v="-999"/>
    <n v="199112"/>
    <x v="0"/>
  </r>
  <r>
    <n v="1.43"/>
    <n v="-6.5"/>
    <n v="-4.4000000000000004"/>
    <n v="-10"/>
    <n v="74.900000000000006"/>
    <n v="67"/>
    <n v="2.9"/>
    <n v="-999"/>
    <n v="-999"/>
    <n v="2.2000000000000002"/>
    <n v="8.8000000000000007"/>
    <n v="-999"/>
    <n v="-999"/>
    <n v="-999"/>
    <n v="2.4"/>
    <n v="0.29499999999999998"/>
    <n v="0.14499999999999999"/>
    <n v="0"/>
    <n v="-999"/>
    <n v="199112"/>
    <x v="0"/>
  </r>
  <r>
    <n v="0.5"/>
    <n v="-6.7"/>
    <n v="-4.8"/>
    <n v="-8.4"/>
    <n v="89.6"/>
    <n v="73.7"/>
    <n v="5.3"/>
    <n v="-999"/>
    <n v="-999"/>
    <n v="2.1"/>
    <n v="7.1"/>
    <n v="-999"/>
    <n v="-999"/>
    <n v="-999"/>
    <n v="2.4"/>
    <n v="0.314"/>
    <n v="0.112"/>
    <n v="0"/>
    <n v="-999"/>
    <n v="199112"/>
    <x v="0"/>
  </r>
  <r>
    <n v="0.93"/>
    <n v="-6.5"/>
    <n v="-3.8"/>
    <n v="-10.5"/>
    <n v="92.7"/>
    <n v="89.9"/>
    <n v="2.2999999999999998"/>
    <n v="-999"/>
    <n v="-999"/>
    <n v="2.8"/>
    <n v="8"/>
    <n v="-999"/>
    <n v="-999"/>
    <n v="-999"/>
    <n v="2.2999999999999998"/>
    <n v="0.41499999999999998"/>
    <n v="4.7E-2"/>
    <n v="0"/>
    <n v="-999"/>
    <n v="199112"/>
    <x v="0"/>
  </r>
  <r>
    <n v="3.08"/>
    <n v="-9.9"/>
    <n v="-6"/>
    <n v="-14.3"/>
    <n v="90"/>
    <n v="87.8"/>
    <n v="3.8"/>
    <n v="-999"/>
    <n v="-999"/>
    <n v="0.8"/>
    <n v="5.2"/>
    <n v="-999"/>
    <n v="-999"/>
    <n v="-999"/>
    <n v="2.2999999999999998"/>
    <n v="0.34300000000000003"/>
    <n v="4.8000000000000001E-2"/>
    <n v="0"/>
    <n v="-999"/>
    <n v="199112"/>
    <x v="0"/>
  </r>
  <r>
    <n v="3.22"/>
    <n v="-7.4"/>
    <n v="0.5"/>
    <n v="-12.4"/>
    <n v="89.7"/>
    <n v="85.7"/>
    <n v="0"/>
    <n v="-999"/>
    <n v="-999"/>
    <n v="0.7"/>
    <n v="3"/>
    <n v="-999"/>
    <n v="-999"/>
    <n v="-999"/>
    <n v="2.2999999999999998"/>
    <n v="0.54300000000000004"/>
    <n v="9.0999999999999998E-2"/>
    <n v="0"/>
    <n v="-999"/>
    <n v="199112"/>
    <x v="0"/>
  </r>
  <r>
    <n v="2.93"/>
    <n v="-3.4"/>
    <n v="2.6"/>
    <n v="-7.4"/>
    <n v="72.5"/>
    <n v="54.2"/>
    <n v="0"/>
    <n v="-999"/>
    <n v="-999"/>
    <n v="0.5"/>
    <n v="2.9"/>
    <n v="-999"/>
    <n v="-999"/>
    <n v="-999"/>
    <n v="2.2999999999999998"/>
    <n v="0.39800000000000002"/>
    <n v="0.33700000000000002"/>
    <n v="0"/>
    <n v="-999"/>
    <n v="199112"/>
    <x v="0"/>
  </r>
  <r>
    <n v="4.1399999999999997"/>
    <n v="-3.6"/>
    <n v="3.5"/>
    <n v="-8.6"/>
    <n v="59.7"/>
    <n v="47.8"/>
    <n v="0"/>
    <n v="-999"/>
    <n v="-999"/>
    <n v="1.2"/>
    <n v="4.8"/>
    <n v="-999"/>
    <n v="-999"/>
    <n v="-999"/>
    <n v="2.2999999999999998"/>
    <n v="0.375"/>
    <n v="0.41"/>
    <n v="0"/>
    <n v="-999"/>
    <n v="199112"/>
    <x v="0"/>
  </r>
  <r>
    <n v="2.83"/>
    <n v="-2.9"/>
    <n v="1.1000000000000001"/>
    <n v="-4.8"/>
    <n v="61.8"/>
    <n v="50.6"/>
    <n v="0"/>
    <n v="-999"/>
    <n v="-999"/>
    <n v="2.2000000000000002"/>
    <n v="8.1999999999999993"/>
    <n v="-999"/>
    <n v="-999"/>
    <n v="-999"/>
    <n v="2.2000000000000002"/>
    <n v="0.33500000000000002"/>
    <n v="0.32700000000000001"/>
    <n v="0"/>
    <n v="-999"/>
    <n v="199112"/>
    <x v="0"/>
  </r>
  <r>
    <n v="1.29"/>
    <n v="-4.7"/>
    <n v="-3"/>
    <n v="-7.2"/>
    <n v="81.3"/>
    <n v="58.7"/>
    <n v="0.9"/>
    <n v="-999"/>
    <n v="-999"/>
    <n v="3.4"/>
    <n v="12.1"/>
    <n v="-999"/>
    <n v="-999"/>
    <n v="-999"/>
    <n v="2.2000000000000002"/>
    <n v="0.28699999999999998"/>
    <n v="0.20200000000000001"/>
    <n v="0"/>
    <n v="-999"/>
    <n v="199112"/>
    <x v="0"/>
  </r>
  <r>
    <n v="1.23"/>
    <n v="-7.4"/>
    <n v="-5.5"/>
    <n v="-8.8000000000000007"/>
    <n v="81.599999999999994"/>
    <n v="73.599999999999994"/>
    <n v="0"/>
    <n v="-999"/>
    <n v="-999"/>
    <n v="2.2999999999999998"/>
    <n v="7.6"/>
    <n v="-999"/>
    <n v="-999"/>
    <n v="-999"/>
    <n v="2.2000000000000002"/>
    <n v="0.29899999999999999"/>
    <n v="0.107"/>
    <n v="0"/>
    <n v="-999"/>
    <n v="199112"/>
    <x v="0"/>
  </r>
  <r>
    <n v="1.82"/>
    <n v="-6.4"/>
    <n v="-5"/>
    <n v="-8.1999999999999993"/>
    <n v="69.8"/>
    <n v="58.1"/>
    <n v="0"/>
    <n v="-999"/>
    <n v="-999"/>
    <n v="3.2"/>
    <n v="10.5"/>
    <n v="-999"/>
    <n v="-999"/>
    <n v="-999"/>
    <n v="2.2000000000000002"/>
    <n v="0.24399999999999999"/>
    <n v="0.17599999999999999"/>
    <n v="0"/>
    <n v="-999"/>
    <n v="199112"/>
    <x v="0"/>
  </r>
  <r>
    <n v="1.37"/>
    <n v="-4.2"/>
    <n v="-1.8"/>
    <n v="-5.8"/>
    <n v="81.599999999999994"/>
    <n v="62.6"/>
    <n v="0"/>
    <n v="-999"/>
    <n v="-999"/>
    <n v="0.7"/>
    <n v="6.9"/>
    <n v="-999"/>
    <n v="-999"/>
    <n v="-999"/>
    <n v="2.2000000000000002"/>
    <n v="0.33600000000000002"/>
    <n v="0.2"/>
    <n v="0"/>
    <n v="-999"/>
    <n v="199112"/>
    <x v="0"/>
  </r>
  <r>
    <n v="4.28"/>
    <n v="-6"/>
    <n v="1.8"/>
    <n v="-10.5"/>
    <n v="79"/>
    <n v="56.8"/>
    <n v="0"/>
    <n v="-999"/>
    <n v="-999"/>
    <n v="0.7"/>
    <n v="2.6"/>
    <n v="-999"/>
    <n v="-999"/>
    <n v="-999"/>
    <n v="2.1"/>
    <n v="0.39600000000000002"/>
    <n v="0.3"/>
    <n v="0"/>
    <n v="-999"/>
    <n v="199112"/>
    <x v="0"/>
  </r>
  <r>
    <n v="2.52"/>
    <n v="-6.6"/>
    <n v="-2.5"/>
    <n v="-11.2"/>
    <n v="89.5"/>
    <n v="75.400000000000006"/>
    <n v="0"/>
    <n v="-999"/>
    <n v="-999"/>
    <n v="0.6"/>
    <n v="3.2"/>
    <n v="-999"/>
    <n v="-999"/>
    <n v="-999"/>
    <n v="2.1"/>
    <n v="0.38200000000000001"/>
    <n v="0.125"/>
    <n v="0"/>
    <n v="-999"/>
    <n v="199112"/>
    <x v="0"/>
  </r>
  <r>
    <n v="2.63"/>
    <n v="-3"/>
    <n v="0.9"/>
    <n v="-6.3"/>
    <n v="86.3"/>
    <n v="76.3"/>
    <n v="0"/>
    <n v="-999"/>
    <n v="-999"/>
    <n v="0.5"/>
    <n v="2.9"/>
    <n v="-999"/>
    <n v="-999"/>
    <n v="-999"/>
    <n v="2.1"/>
    <n v="0.499"/>
    <n v="0.154"/>
    <n v="0"/>
    <n v="-999"/>
    <n v="199112"/>
    <x v="0"/>
  </r>
  <r>
    <n v="1.72"/>
    <n v="-2.4"/>
    <n v="-0.3"/>
    <n v="-5.0999999999999996"/>
    <n v="89.9"/>
    <n v="77.400000000000006"/>
    <n v="0"/>
    <n v="-999"/>
    <n v="-999"/>
    <n v="2.5"/>
    <n v="8.5"/>
    <n v="-999"/>
    <n v="-999"/>
    <n v="-999"/>
    <n v="2.1"/>
    <n v="0.46100000000000002"/>
    <n v="0.13500000000000001"/>
    <n v="0"/>
    <n v="-999"/>
    <n v="199112"/>
    <x v="0"/>
  </r>
  <r>
    <n v="3.06"/>
    <n v="-0.8"/>
    <n v="2.4"/>
    <n v="-2.6"/>
    <n v="71.8"/>
    <n v="65.099999999999994"/>
    <n v="0"/>
    <n v="-999"/>
    <n v="-999"/>
    <n v="2.7"/>
    <n v="8.5"/>
    <n v="-999"/>
    <n v="-999"/>
    <n v="-999"/>
    <n v="2.1"/>
    <n v="0.47099999999999997"/>
    <n v="0.253"/>
    <n v="0"/>
    <n v="-999"/>
    <n v="199112"/>
    <x v="0"/>
  </r>
  <r>
    <n v="2.38"/>
    <n v="0.2"/>
    <n v="2.7"/>
    <n v="-4"/>
    <n v="66.8"/>
    <n v="51.2"/>
    <n v="0"/>
    <n v="-999"/>
    <n v="-999"/>
    <n v="3.7"/>
    <n v="8.5"/>
    <n v="-999"/>
    <n v="-999"/>
    <n v="-999"/>
    <n v="2"/>
    <n v="0.38"/>
    <n v="0.36199999999999999"/>
    <n v="0"/>
    <n v="-999"/>
    <n v="199112"/>
    <x v="0"/>
  </r>
  <r>
    <n v="4"/>
    <n v="0.5"/>
    <n v="5.6"/>
    <n v="-3.1"/>
    <n v="52"/>
    <n v="42.2"/>
    <n v="1.2"/>
    <n v="-999"/>
    <n v="-999"/>
    <n v="2.9"/>
    <n v="9.6"/>
    <n v="-999"/>
    <n v="-999"/>
    <n v="-999"/>
    <n v="2"/>
    <n v="0.38200000000000001"/>
    <n v="0.52500000000000002"/>
    <n v="0"/>
    <n v="-999"/>
    <n v="199112"/>
    <x v="0"/>
  </r>
  <r>
    <n v="1.84"/>
    <n v="-2.9"/>
    <n v="-1.2"/>
    <n v="-4.0999999999999996"/>
    <n v="87.3"/>
    <n v="60.6"/>
    <n v="0"/>
    <n v="-999"/>
    <n v="-999"/>
    <n v="2.2999999999999998"/>
    <n v="8.1999999999999993"/>
    <n v="-999"/>
    <n v="-999"/>
    <n v="-999"/>
    <n v="2"/>
    <n v="0.33800000000000002"/>
    <n v="0.22"/>
    <n v="0"/>
    <n v="-999"/>
    <n v="199112"/>
    <x v="0"/>
  </r>
  <r>
    <n v="1.83"/>
    <n v="-3.1"/>
    <n v="-1.3"/>
    <n v="-6.5"/>
    <n v="91.7"/>
    <n v="87.9"/>
    <n v="0"/>
    <n v="-999"/>
    <n v="-999"/>
    <n v="1.8"/>
    <n v="7.8"/>
    <n v="-999"/>
    <n v="-999"/>
    <n v="-999"/>
    <n v="2"/>
    <n v="0.49"/>
    <n v="6.7000000000000004E-2"/>
    <n v="0"/>
    <n v="-999"/>
    <n v="199112"/>
    <x v="0"/>
  </r>
  <r>
    <n v="2.98"/>
    <n v="-4.7"/>
    <n v="-2.4"/>
    <n v="-7.2"/>
    <n v="90.1"/>
    <n v="81.900000000000006"/>
    <n v="0"/>
    <n v="-999"/>
    <n v="-999"/>
    <n v="2.2000000000000002"/>
    <n v="6.3"/>
    <n v="-999"/>
    <n v="-999"/>
    <n v="-999"/>
    <n v="2"/>
    <n v="0.42"/>
    <n v="9.2999999999999999E-2"/>
    <n v="-999"/>
    <n v="-999"/>
    <n v="199112"/>
    <x v="0"/>
  </r>
  <r>
    <n v="2.96"/>
    <n v="-4.7"/>
    <n v="-2.4"/>
    <n v="-6"/>
    <n v="95.9"/>
    <n v="85.7"/>
    <n v="0"/>
    <n v="-999"/>
    <n v="-999"/>
    <n v="3.7"/>
    <n v="11.2"/>
    <n v="-999"/>
    <n v="-999"/>
    <n v="-999"/>
    <n v="2"/>
    <n v="0.44"/>
    <n v="7.2999999999999995E-2"/>
    <n v="0"/>
    <n v="-999"/>
    <n v="199201"/>
    <x v="1"/>
  </r>
  <r>
    <n v="2.61"/>
    <n v="-5.5"/>
    <n v="-4.0999999999999996"/>
    <n v="-9.6"/>
    <n v="90.3"/>
    <n v="70.599999999999994"/>
    <n v="0"/>
    <n v="-999"/>
    <n v="-999"/>
    <n v="2.2999999999999998"/>
    <n v="8.1999999999999993"/>
    <n v="-999"/>
    <n v="-999"/>
    <n v="-999"/>
    <n v="2"/>
    <n v="0.31900000000000001"/>
    <n v="0.13200000000000001"/>
    <n v="0"/>
    <n v="-999"/>
    <n v="199201"/>
    <x v="1"/>
  </r>
  <r>
    <n v="1.2"/>
    <n v="-6.1"/>
    <n v="-4.7"/>
    <n v="-7.6"/>
    <n v="85.1"/>
    <n v="60.2"/>
    <n v="0.6"/>
    <n v="-999"/>
    <n v="-999"/>
    <n v="3.1"/>
    <n v="11.7"/>
    <n v="-999"/>
    <n v="-999"/>
    <n v="-999"/>
    <n v="2"/>
    <n v="0.25900000000000001"/>
    <n v="0.17100000000000001"/>
    <n v="0"/>
    <n v="-999"/>
    <n v="199201"/>
    <x v="1"/>
  </r>
  <r>
    <n v="0.92"/>
    <n v="-5.8"/>
    <n v="-2.7"/>
    <n v="-9.5"/>
    <n v="96.8"/>
    <n v="93.8"/>
    <n v="1.7"/>
    <n v="-999"/>
    <n v="-999"/>
    <n v="1.3"/>
    <n v="6.3"/>
    <n v="-999"/>
    <n v="-999"/>
    <n v="-999"/>
    <n v="1.9"/>
    <n v="0.47"/>
    <n v="3.1E-2"/>
    <n v="0"/>
    <n v="-999"/>
    <n v="199201"/>
    <x v="1"/>
  </r>
  <r>
    <n v="1.02"/>
    <n v="-7"/>
    <n v="-3.4"/>
    <n v="-9.5"/>
    <n v="93.8"/>
    <n v="82.9"/>
    <n v="6.6"/>
    <n v="-999"/>
    <n v="-999"/>
    <n v="0.8"/>
    <n v="4.3"/>
    <n v="-999"/>
    <n v="-999"/>
    <n v="-999"/>
    <n v="1.9"/>
    <n v="0.39500000000000002"/>
    <n v="8.1000000000000003E-2"/>
    <n v="0"/>
    <n v="-999"/>
    <n v="199201"/>
    <x v="1"/>
  </r>
  <r>
    <n v="0.7"/>
    <n v="-9.6999999999999993"/>
    <n v="-8.1"/>
    <n v="-12.6"/>
    <n v="93.6"/>
    <n v="91.1"/>
    <n v="0"/>
    <n v="-999"/>
    <n v="-999"/>
    <n v="0.7"/>
    <n v="3.8"/>
    <n v="-999"/>
    <n v="-999"/>
    <n v="-999"/>
    <n v="1.9"/>
    <n v="0.30099999999999999"/>
    <n v="0.03"/>
    <n v="0"/>
    <n v="-999"/>
    <n v="199201"/>
    <x v="1"/>
  </r>
  <r>
    <n v="2.2200000000000002"/>
    <n v="-11.6"/>
    <n v="-4.8"/>
    <n v="-17.2"/>
    <n v="87.1"/>
    <n v="75.8"/>
    <n v="0"/>
    <n v="-999"/>
    <n v="-999"/>
    <n v="0.5"/>
    <n v="2.7"/>
    <n v="-999"/>
    <n v="-999"/>
    <n v="-999"/>
    <n v="1.9"/>
    <n v="0.32400000000000001"/>
    <n v="0.10299999999999999"/>
    <n v="0"/>
    <n v="-999"/>
    <n v="199201"/>
    <x v="1"/>
  </r>
  <r>
    <n v="2.95"/>
    <n v="-5.8"/>
    <n v="1.4"/>
    <n v="-10"/>
    <n v="80.3"/>
    <n v="62.5"/>
    <n v="1.9"/>
    <n v="-999"/>
    <n v="-999"/>
    <n v="0.5"/>
    <n v="3.5"/>
    <n v="-999"/>
    <n v="-999"/>
    <n v="-999"/>
    <n v="1.9"/>
    <n v="0.42099999999999999"/>
    <n v="0.253"/>
    <n v="0"/>
    <n v="-999"/>
    <n v="199201"/>
    <x v="1"/>
  </r>
  <r>
    <n v="1.54"/>
    <n v="-2"/>
    <n v="0.3"/>
    <n v="-3.9"/>
    <n v="97"/>
    <n v="87.9"/>
    <n v="0.3"/>
    <n v="-999"/>
    <n v="-999"/>
    <n v="0.5"/>
    <n v="4.7"/>
    <n v="-999"/>
    <n v="-999"/>
    <n v="-999"/>
    <n v="1.9"/>
    <n v="0.54900000000000004"/>
    <n v="7.4999999999999997E-2"/>
    <n v="0"/>
    <n v="-999"/>
    <n v="199201"/>
    <x v="1"/>
  </r>
  <r>
    <n v="1.37"/>
    <n v="-4.4000000000000004"/>
    <n v="-2.4"/>
    <n v="-6.4"/>
    <n v="93.5"/>
    <n v="88.8"/>
    <n v="9.1"/>
    <n v="-999"/>
    <n v="-999"/>
    <n v="1.6"/>
    <n v="7"/>
    <n v="-999"/>
    <n v="-999"/>
    <n v="-999"/>
    <n v="1.9"/>
    <n v="0.45400000000000001"/>
    <n v="5.7000000000000002E-2"/>
    <n v="0"/>
    <n v="-999"/>
    <n v="199201"/>
    <x v="1"/>
  </r>
  <r>
    <n v="3.16"/>
    <n v="-6.2"/>
    <n v="-3"/>
    <n v="-9.4"/>
    <n v="91.4"/>
    <n v="81.599999999999994"/>
    <n v="0"/>
    <n v="-999"/>
    <n v="-999"/>
    <n v="1.6"/>
    <n v="6.8"/>
    <n v="-999"/>
    <n v="-999"/>
    <n v="-999"/>
    <n v="1.8"/>
    <n v="0.4"/>
    <n v="0.09"/>
    <n v="0"/>
    <n v="-999"/>
    <n v="199201"/>
    <x v="1"/>
  </r>
  <r>
    <n v="1.98"/>
    <n v="-7.3"/>
    <n v="-5.6"/>
    <n v="-9.8000000000000007"/>
    <n v="88.5"/>
    <n v="81.8"/>
    <n v="1.1000000000000001"/>
    <n v="-999"/>
    <n v="-999"/>
    <n v="0.7"/>
    <n v="3.9"/>
    <n v="-999"/>
    <n v="-999"/>
    <n v="-999"/>
    <n v="1.8"/>
    <n v="0.33"/>
    <n v="7.2999999999999995E-2"/>
    <n v="0"/>
    <n v="-999"/>
    <n v="199201"/>
    <x v="1"/>
  </r>
  <r>
    <n v="0.9"/>
    <n v="-5.2"/>
    <n v="-0.8"/>
    <n v="-7.8"/>
    <n v="96.4"/>
    <n v="90.6"/>
    <n v="0.6"/>
    <n v="-999"/>
    <n v="-999"/>
    <n v="0.5"/>
    <n v="3.3"/>
    <n v="-999"/>
    <n v="-999"/>
    <n v="-999"/>
    <n v="1.8"/>
    <n v="0.52"/>
    <n v="5.3999999999999999E-2"/>
    <n v="0"/>
    <n v="-999"/>
    <n v="199201"/>
    <x v="1"/>
  </r>
  <r>
    <n v="1.55"/>
    <n v="-2.2000000000000002"/>
    <n v="1.4"/>
    <n v="-4.4000000000000004"/>
    <n v="95"/>
    <n v="86.3"/>
    <n v="0"/>
    <n v="-999"/>
    <n v="-999"/>
    <n v="0.6"/>
    <n v="3.7"/>
    <n v="-999"/>
    <n v="-999"/>
    <n v="-999"/>
    <n v="1.8"/>
    <n v="0.58199999999999996"/>
    <n v="9.2999999999999999E-2"/>
    <n v="0"/>
    <n v="-999"/>
    <n v="199201"/>
    <x v="1"/>
  </r>
  <r>
    <n v="3.94"/>
    <n v="-0.7"/>
    <n v="3.7"/>
    <n v="-4.3"/>
    <n v="86.2"/>
    <n v="66.099999999999994"/>
    <n v="3.3"/>
    <n v="-999"/>
    <n v="-999"/>
    <n v="0.8"/>
    <n v="4.9000000000000004"/>
    <n v="-999"/>
    <n v="-999"/>
    <n v="-999"/>
    <n v="1.8"/>
    <n v="0.52600000000000002"/>
    <n v="0.27"/>
    <n v="0"/>
    <n v="-999"/>
    <n v="199201"/>
    <x v="1"/>
  </r>
  <r>
    <n v="2.61"/>
    <n v="-5.5"/>
    <n v="2.1"/>
    <n v="-11.1"/>
    <n v="77.599999999999994"/>
    <n v="42.8"/>
    <n v="0"/>
    <n v="-999"/>
    <n v="-999"/>
    <n v="1"/>
    <n v="4.2"/>
    <n v="-999"/>
    <n v="-999"/>
    <n v="-999"/>
    <n v="1.8"/>
    <n v="0.30399999999999999"/>
    <n v="0.40600000000000003"/>
    <n v="0"/>
    <n v="-999"/>
    <n v="199201"/>
    <x v="1"/>
  </r>
  <r>
    <n v="5.01"/>
    <n v="-4.5"/>
    <n v="1.7"/>
    <n v="-8.3000000000000007"/>
    <n v="75.7"/>
    <n v="54"/>
    <n v="0"/>
    <n v="-999"/>
    <n v="-999"/>
    <n v="1"/>
    <n v="4.5999999999999996"/>
    <n v="-999"/>
    <n v="-999"/>
    <n v="-999"/>
    <n v="1.8"/>
    <n v="0.373"/>
    <n v="0.318"/>
    <n v="0"/>
    <n v="-999"/>
    <n v="199201"/>
    <x v="1"/>
  </r>
  <r>
    <n v="3.71"/>
    <n v="-3.5"/>
    <n v="1.5"/>
    <n v="-6.8"/>
    <n v="77.599999999999994"/>
    <n v="58.7"/>
    <n v="0"/>
    <n v="-999"/>
    <n v="-999"/>
    <n v="0.4"/>
    <n v="2.1"/>
    <n v="-999"/>
    <n v="-999"/>
    <n v="-999"/>
    <n v="1.8"/>
    <n v="0.4"/>
    <n v="0.28100000000000003"/>
    <n v="0"/>
    <n v="-999"/>
    <n v="199201"/>
    <x v="1"/>
  </r>
  <r>
    <n v="6.14"/>
    <n v="-2.8"/>
    <n v="4.5999999999999996"/>
    <n v="-7.5"/>
    <n v="61.7"/>
    <n v="44.9"/>
    <n v="0"/>
    <n v="-999"/>
    <n v="-999"/>
    <n v="0.5"/>
    <n v="3.8"/>
    <n v="-999"/>
    <n v="-999"/>
    <n v="-999"/>
    <n v="1.8"/>
    <n v="0.38100000000000001"/>
    <n v="0.46700000000000003"/>
    <n v="0"/>
    <n v="-999"/>
    <n v="199201"/>
    <x v="1"/>
  </r>
  <r>
    <n v="5.67"/>
    <n v="-2.8"/>
    <n v="3.6"/>
    <n v="-8"/>
    <n v="57.1"/>
    <n v="48"/>
    <n v="0.3"/>
    <n v="-999"/>
    <n v="-999"/>
    <n v="0.9"/>
    <n v="7.6"/>
    <n v="-999"/>
    <n v="-999"/>
    <n v="-999"/>
    <n v="1.7"/>
    <n v="0.378"/>
    <n v="0.41099999999999998"/>
    <n v="0"/>
    <n v="-999"/>
    <n v="199201"/>
    <x v="1"/>
  </r>
  <r>
    <n v="2"/>
    <n v="-6.6"/>
    <n v="-2"/>
    <n v="-9.8000000000000007"/>
    <n v="84.5"/>
    <n v="58.6"/>
    <n v="7.2"/>
    <n v="-999"/>
    <n v="-999"/>
    <n v="1.8"/>
    <n v="8.6999999999999993"/>
    <n v="-999"/>
    <n v="-999"/>
    <n v="-999"/>
    <n v="1.7"/>
    <n v="0.309"/>
    <n v="0.218"/>
    <n v="0"/>
    <n v="-999"/>
    <n v="199201"/>
    <x v="1"/>
  </r>
  <r>
    <n v="1.49"/>
    <n v="-6.2"/>
    <n v="-3.8"/>
    <n v="-9.3000000000000007"/>
    <n v="91.1"/>
    <n v="72.5"/>
    <n v="7.7"/>
    <n v="-999"/>
    <n v="-999"/>
    <n v="0.8"/>
    <n v="4"/>
    <n v="-999"/>
    <n v="-999"/>
    <n v="-999"/>
    <n v="1.7"/>
    <n v="0.33300000000000002"/>
    <n v="0.127"/>
    <n v="0"/>
    <n v="-999"/>
    <n v="199201"/>
    <x v="1"/>
  </r>
  <r>
    <n v="1.57"/>
    <n v="-1.5"/>
    <n v="0.7"/>
    <n v="-4.9000000000000004"/>
    <n v="97.2"/>
    <n v="94.6"/>
    <n v="0.6"/>
    <n v="-999"/>
    <n v="-999"/>
    <n v="1.9"/>
    <n v="9.3000000000000007"/>
    <n v="-999"/>
    <n v="-999"/>
    <n v="-999"/>
    <n v="1.7"/>
    <n v="0.60599999999999998"/>
    <n v="3.5000000000000003E-2"/>
    <n v="0"/>
    <n v="-999"/>
    <n v="199201"/>
    <x v="1"/>
  </r>
  <r>
    <n v="2.2400000000000002"/>
    <n v="-1.1000000000000001"/>
    <n v="0.5"/>
    <n v="-1.8"/>
    <n v="97"/>
    <n v="87.1"/>
    <n v="0.6"/>
    <n v="-999"/>
    <n v="-999"/>
    <n v="2.6"/>
    <n v="8.1999999999999993"/>
    <n v="-999"/>
    <n v="-999"/>
    <n v="-999"/>
    <n v="1.7"/>
    <n v="0.55000000000000004"/>
    <n v="8.2000000000000003E-2"/>
    <n v="0"/>
    <n v="-999"/>
    <n v="199201"/>
    <x v="1"/>
  </r>
  <r>
    <n v="2.46"/>
    <n v="-1.8"/>
    <n v="0.4"/>
    <n v="-5.0999999999999996"/>
    <n v="92.4"/>
    <n v="85.1"/>
    <n v="0.6"/>
    <n v="-999"/>
    <n v="-999"/>
    <n v="3"/>
    <n v="11.5"/>
    <n v="-999"/>
    <n v="-999"/>
    <n v="-999"/>
    <n v="1.7"/>
    <n v="0.53600000000000003"/>
    <n v="9.4E-2"/>
    <n v="0"/>
    <n v="-999"/>
    <n v="199201"/>
    <x v="1"/>
  </r>
  <r>
    <n v="3.73"/>
    <n v="-3.3"/>
    <n v="-0.4"/>
    <n v="-6.2"/>
    <n v="84.5"/>
    <n v="69.400000000000006"/>
    <n v="1.9"/>
    <n v="-999"/>
    <n v="-999"/>
    <n v="2.7"/>
    <n v="8.6"/>
    <n v="-999"/>
    <n v="-999"/>
    <n v="-999"/>
    <n v="1.7"/>
    <n v="0.41"/>
    <n v="0.18099999999999999"/>
    <n v="0"/>
    <n v="-999"/>
    <n v="199201"/>
    <x v="1"/>
  </r>
  <r>
    <n v="1.8"/>
    <n v="-1.5"/>
    <n v="0"/>
    <n v="-3.4"/>
    <n v="96.2"/>
    <n v="93.3"/>
    <n v="3"/>
    <n v="-999"/>
    <n v="-999"/>
    <n v="3.4"/>
    <n v="11"/>
    <n v="-999"/>
    <n v="-999"/>
    <n v="-999"/>
    <n v="1.7"/>
    <n v="0.56799999999999995"/>
    <n v="4.1000000000000002E-2"/>
    <n v="0"/>
    <n v="-999"/>
    <n v="199201"/>
    <x v="1"/>
  </r>
  <r>
    <n v="2.31"/>
    <n v="-0.7"/>
    <n v="1.1000000000000001"/>
    <n v="-3.3"/>
    <n v="97.4"/>
    <n v="92.7"/>
    <n v="10.199999999999999"/>
    <n v="-999"/>
    <n v="-999"/>
    <n v="3.4"/>
    <n v="10.9"/>
    <n v="-999"/>
    <n v="-999"/>
    <n v="-999"/>
    <n v="1.7"/>
    <n v="0.61299999999999999"/>
    <n v="4.8000000000000001E-2"/>
    <n v="0"/>
    <n v="-999"/>
    <n v="199201"/>
    <x v="1"/>
  </r>
  <r>
    <n v="2.2000000000000002"/>
    <n v="-0.6"/>
    <n v="1"/>
    <n v="-3.3"/>
    <n v="97.6"/>
    <n v="90.3"/>
    <n v="0.3"/>
    <n v="-999"/>
    <n v="-999"/>
    <n v="3.3"/>
    <n v="11.1"/>
    <n v="-999"/>
    <n v="-999"/>
    <n v="-999"/>
    <n v="1.7"/>
    <n v="0.59099999999999997"/>
    <n v="6.4000000000000001E-2"/>
    <n v="0"/>
    <n v="-999"/>
    <n v="199201"/>
    <x v="1"/>
  </r>
  <r>
    <n v="5.07"/>
    <n v="1.7"/>
    <n v="5.7"/>
    <n v="-0.8"/>
    <n v="85.2"/>
    <n v="68.7"/>
    <n v="2.6"/>
    <n v="-999"/>
    <n v="-999"/>
    <n v="3.6"/>
    <n v="12.8"/>
    <n v="-999"/>
    <n v="-999"/>
    <n v="-999"/>
    <n v="1.6"/>
    <n v="0.627"/>
    <n v="0.28699999999999998"/>
    <n v="0"/>
    <n v="-999"/>
    <n v="199201"/>
    <x v="1"/>
  </r>
  <r>
    <n v="2.0299999999999998"/>
    <n v="1.9"/>
    <n v="4.5999999999999996"/>
    <n v="0.4"/>
    <n v="77.2"/>
    <n v="50.6"/>
    <n v="0"/>
    <n v="-999"/>
    <n v="-999"/>
    <n v="4.8"/>
    <n v="12.1"/>
    <n v="-999"/>
    <n v="-999"/>
    <n v="-999"/>
    <n v="1.6"/>
    <n v="0.42799999999999999"/>
    <n v="0.41899999999999998"/>
    <n v="-999"/>
    <n v="-999"/>
    <n v="199201"/>
    <x v="1"/>
  </r>
  <r>
    <n v="2.2400000000000002"/>
    <n v="-0.5"/>
    <n v="2.1"/>
    <n v="-3.5"/>
    <n v="87.6"/>
    <n v="78.099999999999994"/>
    <n v="11.3"/>
    <n v="-999"/>
    <n v="-999"/>
    <n v="1.4"/>
    <n v="7"/>
    <n v="-999"/>
    <n v="-999"/>
    <n v="-999"/>
    <n v="1.6"/>
    <n v="0.55600000000000005"/>
    <n v="0.156"/>
    <n v="0"/>
    <n v="-999"/>
    <n v="199202"/>
    <x v="1"/>
  </r>
  <r>
    <n v="3.58"/>
    <n v="-2.8"/>
    <n v="0.6"/>
    <n v="-7"/>
    <n v="88.2"/>
    <n v="73.7"/>
    <n v="0"/>
    <n v="-999"/>
    <n v="-999"/>
    <n v="2.2000000000000002"/>
    <n v="7.7"/>
    <n v="-999"/>
    <n v="-999"/>
    <n v="-999"/>
    <n v="1.6"/>
    <n v="0.47099999999999997"/>
    <n v="0.16800000000000001"/>
    <n v="0"/>
    <n v="-999"/>
    <n v="199202"/>
    <x v="1"/>
  </r>
  <r>
    <n v="7.24"/>
    <n v="0.1"/>
    <n v="6.4"/>
    <n v="-4.0999999999999996"/>
    <n v="70.7"/>
    <n v="53.7"/>
    <n v="0"/>
    <n v="-999"/>
    <n v="-999"/>
    <n v="1.6"/>
    <n v="7"/>
    <n v="-999"/>
    <n v="-999"/>
    <n v="-999"/>
    <n v="1.6"/>
    <n v="0.51800000000000002"/>
    <n v="0.44500000000000001"/>
    <n v="0"/>
    <n v="-999"/>
    <n v="199202"/>
    <x v="1"/>
  </r>
  <r>
    <n v="7.28"/>
    <n v="0.9"/>
    <n v="9.4"/>
    <n v="-4.4000000000000004"/>
    <n v="51.1"/>
    <n v="27.4"/>
    <n v="0"/>
    <n v="-999"/>
    <n v="-999"/>
    <n v="0.8"/>
    <n v="3.1"/>
    <n v="-999"/>
    <n v="-999"/>
    <n v="-999"/>
    <n v="1.6"/>
    <n v="0.32400000000000001"/>
    <n v="0.85599999999999998"/>
    <n v="0"/>
    <n v="-999"/>
    <n v="199202"/>
    <x v="1"/>
  </r>
  <r>
    <n v="7.52"/>
    <n v="-0.7"/>
    <n v="6.9"/>
    <n v="-6"/>
    <n v="67.400000000000006"/>
    <n v="45.5"/>
    <n v="0"/>
    <n v="-999"/>
    <n v="-999"/>
    <n v="1"/>
    <n v="3.1"/>
    <n v="-999"/>
    <n v="-999"/>
    <n v="-999"/>
    <n v="1.6"/>
    <n v="0.45400000000000001"/>
    <n v="0.54200000000000004"/>
    <n v="0"/>
    <n v="-999"/>
    <n v="199202"/>
    <x v="1"/>
  </r>
  <r>
    <n v="8.1199999999999992"/>
    <n v="0.5"/>
    <n v="6.9"/>
    <n v="-4.5999999999999996"/>
    <n v="49.7"/>
    <n v="35.4"/>
    <n v="0"/>
    <n v="-999"/>
    <n v="-999"/>
    <n v="1.3"/>
    <n v="4.2"/>
    <n v="-999"/>
    <n v="-999"/>
    <n v="-999"/>
    <n v="1.6"/>
    <n v="0.35299999999999998"/>
    <n v="0.64300000000000002"/>
    <n v="0"/>
    <n v="-999"/>
    <n v="199202"/>
    <x v="1"/>
  </r>
  <r>
    <n v="7.68"/>
    <n v="0.4"/>
    <n v="7.5"/>
    <n v="-4.5"/>
    <n v="53.2"/>
    <n v="38.700000000000003"/>
    <n v="3.4"/>
    <n v="-999"/>
    <n v="-999"/>
    <n v="1"/>
    <n v="4"/>
    <n v="-999"/>
    <n v="-999"/>
    <n v="-999"/>
    <n v="1.6"/>
    <n v="0.40200000000000002"/>
    <n v="0.63500000000000001"/>
    <n v="0"/>
    <n v="-999"/>
    <n v="199202"/>
    <x v="1"/>
  </r>
  <r>
    <n v="1.6"/>
    <n v="-3.5"/>
    <n v="-2.2999999999999998"/>
    <n v="-5.4"/>
    <n v="94.8"/>
    <n v="68.599999999999994"/>
    <n v="1"/>
    <n v="-999"/>
    <n v="-999"/>
    <n v="0.7"/>
    <n v="5.4"/>
    <n v="-999"/>
    <n v="-999"/>
    <n v="-999"/>
    <n v="1.6"/>
    <n v="0.35399999999999998"/>
    <n v="0.16200000000000001"/>
    <n v="0"/>
    <n v="-999"/>
    <n v="199202"/>
    <x v="1"/>
  </r>
  <r>
    <n v="5.33"/>
    <n v="-2.8"/>
    <n v="2.1"/>
    <n v="-5.9"/>
    <n v="92.7"/>
    <n v="78.3"/>
    <n v="0"/>
    <n v="-999"/>
    <n v="-999"/>
    <n v="0.7"/>
    <n v="4.5"/>
    <n v="-999"/>
    <n v="-999"/>
    <n v="-999"/>
    <n v="1.6"/>
    <n v="0.55800000000000005"/>
    <n v="0.154"/>
    <n v="0"/>
    <n v="-999"/>
    <n v="199202"/>
    <x v="1"/>
  </r>
  <r>
    <n v="2.89"/>
    <n v="-0.6"/>
    <n v="1.1000000000000001"/>
    <n v="-3.2"/>
    <n v="95.9"/>
    <n v="91.4"/>
    <n v="0.5"/>
    <n v="-999"/>
    <n v="-999"/>
    <n v="3.1"/>
    <n v="8.4"/>
    <n v="-999"/>
    <n v="-999"/>
    <n v="-999"/>
    <n v="1.6"/>
    <n v="0.60499999999999998"/>
    <n v="5.7000000000000002E-2"/>
    <n v="0"/>
    <n v="-999"/>
    <n v="199202"/>
    <x v="1"/>
  </r>
  <r>
    <n v="4.41"/>
    <n v="0.8"/>
    <n v="3.6"/>
    <n v="-0.6"/>
    <n v="90.9"/>
    <n v="80.900000000000006"/>
    <n v="0"/>
    <n v="-999"/>
    <n v="-999"/>
    <n v="2.4"/>
    <n v="7.1"/>
    <n v="-999"/>
    <n v="-999"/>
    <n v="-999"/>
    <n v="1.5"/>
    <n v="0.63800000000000001"/>
    <n v="0.151"/>
    <n v="0"/>
    <n v="-999"/>
    <n v="199202"/>
    <x v="1"/>
  </r>
  <r>
    <n v="4.76"/>
    <n v="0"/>
    <n v="3.3"/>
    <n v="-1.7"/>
    <n v="93.9"/>
    <n v="81.099999999999994"/>
    <n v="1.5"/>
    <n v="-999"/>
    <n v="-999"/>
    <n v="2.9"/>
    <n v="7.3"/>
    <n v="-999"/>
    <n v="-999"/>
    <n v="-999"/>
    <n v="1.5"/>
    <n v="0.629"/>
    <n v="0.14599999999999999"/>
    <n v="0"/>
    <n v="-999"/>
    <n v="199202"/>
    <x v="1"/>
  </r>
  <r>
    <n v="6.4"/>
    <n v="0"/>
    <n v="4.3"/>
    <n v="-2.2000000000000002"/>
    <n v="92.1"/>
    <n v="67.400000000000006"/>
    <n v="0"/>
    <n v="-999"/>
    <n v="-999"/>
    <n v="0.7"/>
    <n v="3.9"/>
    <n v="-999"/>
    <n v="-999"/>
    <n v="-999"/>
    <n v="1.5"/>
    <n v="0.56100000000000005"/>
    <n v="0.27100000000000002"/>
    <n v="0"/>
    <n v="-999"/>
    <n v="199202"/>
    <x v="1"/>
  </r>
  <r>
    <n v="3.42"/>
    <n v="-1.4"/>
    <n v="0.6"/>
    <n v="-2.4"/>
    <n v="93.4"/>
    <n v="84.4"/>
    <n v="0"/>
    <n v="-999"/>
    <n v="-999"/>
    <n v="1.8"/>
    <n v="6.5"/>
    <n v="-999"/>
    <n v="-999"/>
    <n v="-999"/>
    <n v="1.5"/>
    <n v="0.53900000000000003"/>
    <n v="9.9000000000000005E-2"/>
    <n v="0"/>
    <n v="-999"/>
    <n v="199202"/>
    <x v="1"/>
  </r>
  <r>
    <n v="2.2400000000000002"/>
    <n v="-2.7"/>
    <n v="-1.1000000000000001"/>
    <n v="-6.3"/>
    <n v="97.1"/>
    <n v="94.7"/>
    <n v="8.8000000000000007"/>
    <n v="-999"/>
    <n v="-999"/>
    <n v="3.1"/>
    <n v="10.7"/>
    <n v="-999"/>
    <n v="-999"/>
    <n v="-999"/>
    <n v="1.5"/>
    <n v="0.53200000000000003"/>
    <n v="0.03"/>
    <n v="0"/>
    <n v="-999"/>
    <n v="199202"/>
    <x v="1"/>
  </r>
  <r>
    <n v="8.48"/>
    <n v="-5.5"/>
    <n v="1.1000000000000001"/>
    <n v="-11"/>
    <n v="94.8"/>
    <n v="89.8"/>
    <n v="0"/>
    <n v="-999"/>
    <n v="-999"/>
    <n v="0.7"/>
    <n v="2.9"/>
    <n v="-999"/>
    <n v="-999"/>
    <n v="-999"/>
    <n v="1.5"/>
    <n v="0.59499999999999997"/>
    <n v="6.7000000000000004E-2"/>
    <n v="0"/>
    <n v="-999"/>
    <n v="199202"/>
    <x v="1"/>
  </r>
  <r>
    <n v="3.54"/>
    <n v="-5.5"/>
    <n v="-3.4"/>
    <n v="-9.4"/>
    <n v="94.8"/>
    <n v="91.8"/>
    <n v="2"/>
    <n v="-999"/>
    <n v="-999"/>
    <n v="2.7"/>
    <n v="7.9"/>
    <n v="-999"/>
    <n v="-999"/>
    <n v="-999"/>
    <n v="1.5"/>
    <n v="0.436"/>
    <n v="3.9E-2"/>
    <n v="0"/>
    <n v="-999"/>
    <n v="199202"/>
    <x v="1"/>
  </r>
  <r>
    <n v="1.69"/>
    <n v="-5.0999999999999996"/>
    <n v="-3.2"/>
    <n v="-9.5"/>
    <n v="95.4"/>
    <n v="91.8"/>
    <n v="9.3000000000000007"/>
    <n v="-999"/>
    <n v="-999"/>
    <n v="2.8"/>
    <n v="9.3000000000000007"/>
    <n v="-999"/>
    <n v="-999"/>
    <n v="-999"/>
    <n v="1.5"/>
    <n v="0.443"/>
    <n v="0.04"/>
    <n v="0"/>
    <n v="-999"/>
    <n v="199202"/>
    <x v="1"/>
  </r>
  <r>
    <n v="7.2"/>
    <n v="-8"/>
    <n v="-0.7"/>
    <n v="-12.3"/>
    <n v="89.3"/>
    <n v="73"/>
    <n v="7.8"/>
    <n v="-999"/>
    <n v="-999"/>
    <n v="1.9"/>
    <n v="7.4"/>
    <n v="-999"/>
    <n v="-999"/>
    <n v="-999"/>
    <n v="1.5"/>
    <n v="0.42299999999999999"/>
    <n v="0.157"/>
    <n v="0"/>
    <n v="-999"/>
    <n v="199202"/>
    <x v="1"/>
  </r>
  <r>
    <n v="4.99"/>
    <n v="-3.8"/>
    <n v="2.4"/>
    <n v="-7.9"/>
    <n v="94"/>
    <n v="83"/>
    <n v="3.9"/>
    <n v="-999"/>
    <n v="-999"/>
    <n v="1.1000000000000001"/>
    <n v="7.9"/>
    <n v="-999"/>
    <n v="-999"/>
    <n v="-999"/>
    <n v="1.5"/>
    <n v="0.60099999999999998"/>
    <n v="0.123"/>
    <n v="0"/>
    <n v="-999"/>
    <n v="199202"/>
    <x v="1"/>
  </r>
  <r>
    <n v="7.07"/>
    <n v="-2.5"/>
    <n v="0.7"/>
    <n v="-5.0999999999999996"/>
    <n v="93.8"/>
    <n v="80.8"/>
    <n v="1.5"/>
    <n v="-999"/>
    <n v="-999"/>
    <n v="3.8"/>
    <n v="14"/>
    <n v="-999"/>
    <n v="-999"/>
    <n v="-999"/>
    <n v="1.5"/>
    <n v="0.52"/>
    <n v="0.123"/>
    <n v="0"/>
    <n v="-999"/>
    <n v="199202"/>
    <x v="1"/>
  </r>
  <r>
    <n v="8.9600000000000009"/>
    <n v="-2.9"/>
    <n v="0.7"/>
    <n v="-8.8000000000000007"/>
    <n v="86.3"/>
    <n v="64.400000000000006"/>
    <n v="0"/>
    <n v="-999"/>
    <n v="-999"/>
    <n v="2.8"/>
    <n v="9.9"/>
    <n v="-999"/>
    <n v="-999"/>
    <n v="-999"/>
    <n v="1.5"/>
    <n v="0.41499999999999998"/>
    <n v="0.22900000000000001"/>
    <n v="0"/>
    <n v="-999"/>
    <n v="199202"/>
    <x v="1"/>
  </r>
  <r>
    <n v="4.92"/>
    <n v="-4.5"/>
    <n v="1.1000000000000001"/>
    <n v="-10.8"/>
    <n v="81.5"/>
    <n v="51.4"/>
    <n v="1.5"/>
    <n v="-999"/>
    <n v="-999"/>
    <n v="0.8"/>
    <n v="5.2"/>
    <n v="-999"/>
    <n v="-999"/>
    <n v="-999"/>
    <n v="1.5"/>
    <n v="0.34100000000000003"/>
    <n v="0.32100000000000001"/>
    <n v="0"/>
    <n v="-999"/>
    <n v="199202"/>
    <x v="1"/>
  </r>
  <r>
    <n v="4.7300000000000004"/>
    <n v="0.2"/>
    <n v="3.9"/>
    <n v="-3.7"/>
    <n v="95.2"/>
    <n v="85.6"/>
    <n v="0"/>
    <n v="-999"/>
    <n v="-999"/>
    <n v="0.7"/>
    <n v="3.7"/>
    <n v="-999"/>
    <n v="-999"/>
    <n v="-999"/>
    <n v="1.5"/>
    <n v="0.69"/>
    <n v="0.11600000000000001"/>
    <n v="0"/>
    <n v="-999"/>
    <n v="199202"/>
    <x v="1"/>
  </r>
  <r>
    <n v="11.32"/>
    <n v="4.5999999999999996"/>
    <n v="12.6"/>
    <n v="-0.3"/>
    <n v="84.7"/>
    <n v="58.4"/>
    <n v="0"/>
    <n v="-999"/>
    <n v="-999"/>
    <n v="0.9"/>
    <n v="3.1"/>
    <n v="-999"/>
    <n v="-999"/>
    <n v="-999"/>
    <n v="1.5"/>
    <n v="0.85099999999999998"/>
    <n v="0.60699999999999998"/>
    <n v="0"/>
    <n v="-999"/>
    <n v="199202"/>
    <x v="1"/>
  </r>
  <r>
    <n v="12.56"/>
    <n v="7"/>
    <n v="15.5"/>
    <n v="-0.9"/>
    <n v="58.3"/>
    <n v="26.5"/>
    <n v="0"/>
    <n v="-999"/>
    <n v="-999"/>
    <n v="1"/>
    <n v="3.2"/>
    <n v="-999"/>
    <n v="-999"/>
    <n v="-999"/>
    <n v="1.4"/>
    <n v="0.46600000000000003"/>
    <n v="1.294"/>
    <n v="0"/>
    <n v="-999"/>
    <n v="199202"/>
    <x v="1"/>
  </r>
  <r>
    <n v="12.35"/>
    <n v="6.5"/>
    <n v="14.1"/>
    <n v="0.7"/>
    <n v="42"/>
    <n v="27"/>
    <n v="0"/>
    <n v="-999"/>
    <n v="-999"/>
    <n v="0.8"/>
    <n v="2.8"/>
    <n v="-999"/>
    <n v="-999"/>
    <n v="-999"/>
    <n v="1.4"/>
    <n v="0.433"/>
    <n v="1.1739999999999999"/>
    <n v="0"/>
    <n v="-999"/>
    <n v="199202"/>
    <x v="1"/>
  </r>
  <r>
    <n v="12.05"/>
    <n v="4.9000000000000004"/>
    <n v="13"/>
    <n v="-0.9"/>
    <n v="56.9"/>
    <n v="37.9"/>
    <n v="0"/>
    <n v="-999"/>
    <n v="-999"/>
    <n v="0.9"/>
    <n v="4.3"/>
    <n v="-999"/>
    <n v="-999"/>
    <n v="-999"/>
    <n v="1.4"/>
    <n v="0.56599999999999995"/>
    <n v="0.93"/>
    <n v="0"/>
    <n v="-999"/>
    <n v="199202"/>
    <x v="1"/>
  </r>
  <r>
    <n v="7.74"/>
    <n v="2.9"/>
    <n v="7.8"/>
    <n v="-1.4"/>
    <n v="63.2"/>
    <n v="46.4"/>
    <n v="0"/>
    <n v="-999"/>
    <n v="-999"/>
    <n v="0.9"/>
    <n v="5.8"/>
    <n v="-999"/>
    <n v="-999"/>
    <n v="-999"/>
    <n v="1.4"/>
    <n v="0.49"/>
    <n v="0.56699999999999995"/>
    <n v="-999"/>
    <n v="-999"/>
    <n v="199202"/>
    <x v="1"/>
  </r>
  <r>
    <n v="6.88"/>
    <n v="2.2000000000000002"/>
    <n v="6.4"/>
    <n v="-0.9"/>
    <n v="87"/>
    <n v="70.900000000000006"/>
    <n v="5"/>
    <n v="-999"/>
    <n v="-999"/>
    <n v="1.2"/>
    <n v="5.5"/>
    <n v="-999"/>
    <n v="-999"/>
    <n v="-999"/>
    <n v="1.4"/>
    <n v="0.68200000000000005"/>
    <n v="0.28000000000000003"/>
    <n v="0"/>
    <n v="-999"/>
    <n v="199203"/>
    <x v="1"/>
  </r>
  <r>
    <n v="8.89"/>
    <n v="0.4"/>
    <n v="7.4"/>
    <n v="-3.9"/>
    <n v="91.6"/>
    <n v="70.5"/>
    <n v="0"/>
    <n v="-999"/>
    <n v="-999"/>
    <n v="0.9"/>
    <n v="4.5999999999999996"/>
    <n v="-999"/>
    <n v="-999"/>
    <n v="-999"/>
    <n v="1.4"/>
    <n v="0.72399999999999998"/>
    <n v="0.30399999999999999"/>
    <n v="0"/>
    <n v="-999"/>
    <n v="199203"/>
    <x v="1"/>
  </r>
  <r>
    <n v="5.3"/>
    <n v="-0.8"/>
    <n v="4.5999999999999996"/>
    <n v="-4"/>
    <n v="82.5"/>
    <n v="45.2"/>
    <n v="3.1"/>
    <n v="-999"/>
    <n v="-999"/>
    <n v="1.4"/>
    <n v="5.8"/>
    <n v="-999"/>
    <n v="-999"/>
    <n v="-999"/>
    <n v="1.4"/>
    <n v="0.38200000000000001"/>
    <n v="0.46500000000000002"/>
    <n v="0"/>
    <n v="-999"/>
    <n v="199203"/>
    <x v="1"/>
  </r>
  <r>
    <n v="11.19"/>
    <n v="-1.7"/>
    <n v="2.4"/>
    <n v="-5.0999999999999996"/>
    <n v="96.1"/>
    <n v="89.1"/>
    <n v="0"/>
    <n v="-999"/>
    <n v="-999"/>
    <n v="2.2000000000000002"/>
    <n v="8.6"/>
    <n v="-999"/>
    <n v="-999"/>
    <n v="-999"/>
    <n v="1.4"/>
    <n v="0.64800000000000002"/>
    <n v="7.9000000000000001E-2"/>
    <n v="0"/>
    <n v="-999"/>
    <n v="199203"/>
    <x v="1"/>
  </r>
  <r>
    <n v="8.1199999999999992"/>
    <n v="1"/>
    <n v="5.4"/>
    <n v="-3.2"/>
    <n v="82.4"/>
    <n v="70.599999999999994"/>
    <n v="0"/>
    <n v="-999"/>
    <n v="-999"/>
    <n v="2"/>
    <n v="7"/>
    <n v="-999"/>
    <n v="-999"/>
    <n v="-999"/>
    <n v="1.4"/>
    <n v="0.63200000000000001"/>
    <n v="0.26400000000000001"/>
    <n v="0"/>
    <n v="-999"/>
    <n v="199203"/>
    <x v="1"/>
  </r>
  <r>
    <n v="6.56"/>
    <n v="1.4"/>
    <n v="5.9"/>
    <n v="-2.2000000000000002"/>
    <n v="86.7"/>
    <n v="63.7"/>
    <n v="0"/>
    <n v="-999"/>
    <n v="-999"/>
    <n v="0.9"/>
    <n v="5.5"/>
    <n v="-999"/>
    <n v="-999"/>
    <n v="-999"/>
    <n v="1.4"/>
    <n v="0.59299999999999997"/>
    <n v="0.33700000000000002"/>
    <n v="0"/>
    <n v="-999"/>
    <n v="199203"/>
    <x v="1"/>
  </r>
  <r>
    <n v="13.61"/>
    <n v="-1.4"/>
    <n v="3.5"/>
    <n v="-4.2"/>
    <n v="72.5"/>
    <n v="50.7"/>
    <n v="0"/>
    <n v="-999"/>
    <n v="-999"/>
    <n v="1.5"/>
    <n v="6.1"/>
    <n v="-999"/>
    <n v="-999"/>
    <n v="-999"/>
    <n v="1.4"/>
    <n v="0.39700000000000002"/>
    <n v="0.38700000000000001"/>
    <n v="0"/>
    <n v="-999"/>
    <n v="199203"/>
    <x v="1"/>
  </r>
  <r>
    <n v="14.28"/>
    <n v="-0.9"/>
    <n v="5.5"/>
    <n v="-5.4"/>
    <n v="48.6"/>
    <n v="27.7"/>
    <n v="0"/>
    <n v="-999"/>
    <n v="-999"/>
    <n v="1.8"/>
    <n v="9.1999999999999993"/>
    <n v="-999"/>
    <n v="-999"/>
    <n v="-999"/>
    <n v="1.4"/>
    <n v="0.25"/>
    <n v="0.65300000000000002"/>
    <n v="0"/>
    <n v="-999"/>
    <n v="199203"/>
    <x v="1"/>
  </r>
  <r>
    <n v="14.29"/>
    <n v="1.1000000000000001"/>
    <n v="9.8000000000000007"/>
    <n v="-5.9"/>
    <n v="44.7"/>
    <n v="26.8"/>
    <n v="0"/>
    <n v="-999"/>
    <n v="-999"/>
    <n v="1.1000000000000001"/>
    <n v="3.4"/>
    <n v="-999"/>
    <n v="-999"/>
    <n v="-999"/>
    <n v="1.4"/>
    <n v="0.32400000000000001"/>
    <n v="0.88700000000000001"/>
    <n v="0"/>
    <n v="-999"/>
    <n v="199203"/>
    <x v="1"/>
  </r>
  <r>
    <n v="14.55"/>
    <n v="3.4"/>
    <n v="11.4"/>
    <n v="-3.7"/>
    <n v="51.2"/>
    <n v="34.1"/>
    <n v="0"/>
    <n v="-999"/>
    <n v="-999"/>
    <n v="1.1000000000000001"/>
    <n v="3.6"/>
    <n v="-999"/>
    <n v="-999"/>
    <n v="-999"/>
    <n v="1.4"/>
    <n v="0.45900000000000002"/>
    <n v="0.88800000000000001"/>
    <n v="0"/>
    <n v="-999"/>
    <n v="199203"/>
    <x v="1"/>
  </r>
  <r>
    <n v="14.83"/>
    <n v="5.0999999999999996"/>
    <n v="14"/>
    <n v="-1.8"/>
    <n v="41.1"/>
    <n v="19.100000000000001"/>
    <n v="0"/>
    <n v="-999"/>
    <n v="-999"/>
    <n v="1.1000000000000001"/>
    <n v="3.8"/>
    <n v="-999"/>
    <n v="-999"/>
    <n v="-999"/>
    <n v="1.3"/>
    <n v="0.30599999999999999"/>
    <n v="1.2929999999999999"/>
    <n v="0"/>
    <n v="-999"/>
    <n v="199203"/>
    <x v="1"/>
  </r>
  <r>
    <n v="15.11"/>
    <n v="6.4"/>
    <n v="13.4"/>
    <n v="-0.2"/>
    <n v="40.4"/>
    <n v="24.9"/>
    <n v="0"/>
    <n v="-999"/>
    <n v="-999"/>
    <n v="1.2"/>
    <n v="3.9"/>
    <n v="-999"/>
    <n v="-999"/>
    <n v="-999"/>
    <n v="1.3"/>
    <n v="0.38300000000000001"/>
    <n v="1.1539999999999999"/>
    <n v="0"/>
    <n v="-999"/>
    <n v="199203"/>
    <x v="1"/>
  </r>
  <r>
    <n v="15.5"/>
    <n v="6.3"/>
    <n v="14"/>
    <n v="1.6"/>
    <n v="51.1"/>
    <n v="33.799999999999997"/>
    <n v="0"/>
    <n v="-999"/>
    <n v="-999"/>
    <n v="2"/>
    <n v="5.0999999999999996"/>
    <n v="-999"/>
    <n v="-999"/>
    <n v="-999"/>
    <n v="1.3"/>
    <n v="0.54"/>
    <n v="1.0580000000000001"/>
    <n v="0"/>
    <n v="-999"/>
    <n v="199203"/>
    <x v="1"/>
  </r>
  <r>
    <n v="15.32"/>
    <n v="7.2"/>
    <n v="14.4"/>
    <n v="2.2999999999999998"/>
    <n v="45.5"/>
    <n v="23"/>
    <n v="0"/>
    <n v="-999"/>
    <n v="-999"/>
    <n v="1.2"/>
    <n v="4.3"/>
    <n v="-999"/>
    <n v="-999"/>
    <n v="-999"/>
    <n v="1.3"/>
    <n v="0.377"/>
    <n v="1.2629999999999999"/>
    <n v="0"/>
    <n v="-999"/>
    <n v="199203"/>
    <x v="1"/>
  </r>
  <r>
    <n v="11.01"/>
    <n v="4.4000000000000004"/>
    <n v="11.3"/>
    <n v="-0.4"/>
    <n v="63.8"/>
    <n v="31.6"/>
    <n v="1.6"/>
    <n v="-999"/>
    <n v="-999"/>
    <n v="1.8"/>
    <n v="7.6"/>
    <n v="-999"/>
    <n v="-999"/>
    <n v="-999"/>
    <n v="1.3"/>
    <n v="0.42299999999999999"/>
    <n v="0.91600000000000004"/>
    <n v="0"/>
    <n v="-999"/>
    <n v="199203"/>
    <x v="1"/>
  </r>
  <r>
    <n v="6.1"/>
    <n v="1.3"/>
    <n v="5.6"/>
    <n v="-1.8"/>
    <n v="91.6"/>
    <n v="74.8"/>
    <n v="11.3"/>
    <n v="-999"/>
    <n v="-999"/>
    <n v="0.9"/>
    <n v="4.0999999999999996"/>
    <n v="-999"/>
    <n v="-999"/>
    <n v="-999"/>
    <n v="1.3"/>
    <n v="0.68"/>
    <n v="0.22900000000000001"/>
    <n v="0"/>
    <n v="-999"/>
    <n v="199203"/>
    <x v="1"/>
  </r>
  <r>
    <n v="9.2899999999999991"/>
    <n v="0.1"/>
    <n v="4.2"/>
    <n v="-2.6"/>
    <n v="90.1"/>
    <n v="72.8"/>
    <n v="2.7"/>
    <n v="-999"/>
    <n v="-999"/>
    <n v="1.4"/>
    <n v="5.8"/>
    <n v="-999"/>
    <n v="-999"/>
    <n v="-999"/>
    <n v="1.3"/>
    <n v="0.60099999999999998"/>
    <n v="0.224"/>
    <n v="0"/>
    <n v="-999"/>
    <n v="199203"/>
    <x v="1"/>
  </r>
  <r>
    <n v="9.8800000000000008"/>
    <n v="-1"/>
    <n v="5.4"/>
    <n v="-5.6"/>
    <n v="88"/>
    <n v="66.900000000000006"/>
    <n v="0"/>
    <n v="-999"/>
    <n v="-999"/>
    <n v="1"/>
    <n v="4"/>
    <n v="-999"/>
    <n v="-999"/>
    <n v="-999"/>
    <n v="1.3"/>
    <n v="0.59899999999999998"/>
    <n v="0.29699999999999999"/>
    <n v="0"/>
    <n v="-999"/>
    <n v="199203"/>
    <x v="1"/>
  </r>
  <r>
    <n v="10.01"/>
    <n v="-0.8"/>
    <n v="5.7"/>
    <n v="-6.2"/>
    <n v="78.8"/>
    <n v="47.6"/>
    <n v="0.4"/>
    <n v="-999"/>
    <n v="-999"/>
    <n v="1.2"/>
    <n v="6.6"/>
    <n v="-999"/>
    <n v="-999"/>
    <n v="-999"/>
    <n v="1.3"/>
    <n v="0.436"/>
    <n v="0.48"/>
    <n v="0"/>
    <n v="-999"/>
    <n v="199203"/>
    <x v="1"/>
  </r>
  <r>
    <n v="16.48"/>
    <n v="-0.8"/>
    <n v="6.5"/>
    <n v="-5.7"/>
    <n v="55.6"/>
    <n v="20"/>
    <n v="0"/>
    <n v="-999"/>
    <n v="-999"/>
    <n v="1"/>
    <n v="6.4"/>
    <n v="-999"/>
    <n v="-999"/>
    <n v="-999"/>
    <n v="1.3"/>
    <n v="0.19400000000000001"/>
    <n v="0.77400000000000002"/>
    <n v="0"/>
    <n v="-999"/>
    <n v="199203"/>
    <x v="1"/>
  </r>
  <r>
    <n v="16.559999999999999"/>
    <n v="0.6"/>
    <n v="8.9"/>
    <n v="-6.9"/>
    <n v="49.5"/>
    <n v="22.9"/>
    <n v="0"/>
    <n v="-999"/>
    <n v="-999"/>
    <n v="1.1000000000000001"/>
    <n v="3.4"/>
    <n v="-999"/>
    <n v="-999"/>
    <n v="-999"/>
    <n v="1.3"/>
    <n v="0.26"/>
    <n v="0.879"/>
    <n v="0"/>
    <n v="-999"/>
    <n v="199203"/>
    <x v="1"/>
  </r>
  <r>
    <n v="16.14"/>
    <n v="3.1"/>
    <n v="10.7"/>
    <n v="-3.2"/>
    <n v="48.1"/>
    <n v="31.4"/>
    <n v="0"/>
    <n v="-999"/>
    <n v="-999"/>
    <n v="1.1000000000000001"/>
    <n v="3.3"/>
    <n v="-999"/>
    <n v="-999"/>
    <n v="-999"/>
    <n v="1.3"/>
    <n v="0.40300000000000002"/>
    <n v="0.88200000000000001"/>
    <n v="0"/>
    <n v="-999"/>
    <n v="199203"/>
    <x v="1"/>
  </r>
  <r>
    <n v="15.5"/>
    <n v="3.2"/>
    <n v="9.6999999999999993"/>
    <n v="-3"/>
    <n v="51.3"/>
    <n v="29.5"/>
    <n v="0"/>
    <n v="-999"/>
    <n v="-999"/>
    <n v="1.2"/>
    <n v="4.4000000000000004"/>
    <n v="-999"/>
    <n v="-999"/>
    <n v="-999"/>
    <n v="1.3"/>
    <n v="0.35399999999999998"/>
    <n v="0.84799999999999998"/>
    <n v="0"/>
    <n v="-999"/>
    <n v="199203"/>
    <x v="1"/>
  </r>
  <r>
    <n v="17.399999999999999"/>
    <n v="2.9"/>
    <n v="10.1"/>
    <n v="-2.4"/>
    <n v="53.4"/>
    <n v="33.200000000000003"/>
    <n v="0"/>
    <n v="-999"/>
    <n v="-999"/>
    <n v="1"/>
    <n v="4.3"/>
    <n v="-999"/>
    <n v="-999"/>
    <n v="-999"/>
    <n v="1.3"/>
    <n v="0.41099999999999998"/>
    <n v="0.82499999999999996"/>
    <n v="0"/>
    <n v="-999"/>
    <n v="199203"/>
    <x v="1"/>
  </r>
  <r>
    <n v="18.32"/>
    <n v="4.0999999999999996"/>
    <n v="11.7"/>
    <n v="-2.6"/>
    <n v="53.7"/>
    <n v="26.2"/>
    <n v="0"/>
    <n v="-999"/>
    <n v="-999"/>
    <n v="1.2"/>
    <n v="4.3"/>
    <n v="-999"/>
    <n v="-999"/>
    <n v="-999"/>
    <n v="1.2"/>
    <n v="0.36"/>
    <n v="1.014"/>
    <n v="0"/>
    <n v="-999"/>
    <n v="199203"/>
    <x v="1"/>
  </r>
  <r>
    <n v="18.190000000000001"/>
    <n v="4.0999999999999996"/>
    <n v="10.3"/>
    <n v="-2.1"/>
    <n v="59.2"/>
    <n v="41"/>
    <n v="5.8"/>
    <n v="-999"/>
    <n v="-999"/>
    <n v="1.3"/>
    <n v="5.2"/>
    <n v="-999"/>
    <n v="-999"/>
    <n v="-999"/>
    <n v="1.2"/>
    <n v="0.51500000000000001"/>
    <n v="0.73899999999999999"/>
    <n v="0"/>
    <n v="-999"/>
    <n v="199203"/>
    <x v="1"/>
  </r>
  <r>
    <n v="9.1"/>
    <n v="-3.4"/>
    <n v="1.3"/>
    <n v="-9.3000000000000007"/>
    <n v="81.2"/>
    <n v="59.6"/>
    <n v="0"/>
    <n v="-999"/>
    <n v="-999"/>
    <n v="1.5"/>
    <n v="7.1"/>
    <n v="-999"/>
    <n v="-999"/>
    <n v="-999"/>
    <n v="1.2"/>
    <n v="0.4"/>
    <n v="0.27100000000000002"/>
    <n v="0"/>
    <n v="-999"/>
    <n v="199203"/>
    <x v="1"/>
  </r>
  <r>
    <n v="17.63"/>
    <n v="-4.3"/>
    <n v="3.4"/>
    <n v="-10.9"/>
    <n v="51.7"/>
    <n v="30.5"/>
    <n v="0"/>
    <n v="-999"/>
    <n v="-999"/>
    <n v="1.3"/>
    <n v="4.4000000000000004"/>
    <n v="-999"/>
    <n v="-999"/>
    <n v="-999"/>
    <n v="1.2"/>
    <n v="0.23799999999999999"/>
    <n v="0.54200000000000004"/>
    <n v="0"/>
    <n v="-999"/>
    <n v="199203"/>
    <x v="1"/>
  </r>
  <r>
    <n v="19.28"/>
    <n v="0.5"/>
    <n v="8.3000000000000007"/>
    <n v="-7.3"/>
    <n v="39.9"/>
    <n v="24.9"/>
    <n v="0"/>
    <n v="-999"/>
    <n v="-999"/>
    <n v="1.7"/>
    <n v="4.7"/>
    <n v="-999"/>
    <n v="-999"/>
    <n v="-999"/>
    <n v="1.2"/>
    <n v="0.27300000000000002"/>
    <n v="0.82199999999999995"/>
    <n v="0"/>
    <n v="-999"/>
    <n v="199203"/>
    <x v="1"/>
  </r>
  <r>
    <n v="18.16"/>
    <n v="4.9000000000000004"/>
    <n v="13.3"/>
    <n v="-2.1"/>
    <n v="49.4"/>
    <n v="35.200000000000003"/>
    <n v="0"/>
    <n v="-999"/>
    <n v="-999"/>
    <n v="1.1000000000000001"/>
    <n v="4.4000000000000004"/>
    <n v="-999"/>
    <n v="-999"/>
    <n v="-999"/>
    <n v="1.2"/>
    <n v="0.53600000000000003"/>
    <n v="0.98899999999999999"/>
    <n v="0"/>
    <n v="-999"/>
    <n v="199203"/>
    <x v="1"/>
  </r>
  <r>
    <n v="16.05"/>
    <n v="5.8"/>
    <n v="11.4"/>
    <n v="1"/>
    <n v="56.6"/>
    <n v="35.9"/>
    <n v="0"/>
    <n v="-999"/>
    <n v="-999"/>
    <n v="1.3"/>
    <n v="5.2"/>
    <n v="-999"/>
    <n v="-999"/>
    <n v="-999"/>
    <n v="1.2"/>
    <n v="0.48199999999999998"/>
    <n v="0.86399999999999999"/>
    <n v="-999"/>
    <n v="-999"/>
    <n v="199203"/>
    <x v="1"/>
  </r>
  <r>
    <n v="18.39"/>
    <n v="8.1"/>
    <n v="15.7"/>
    <n v="-0.5"/>
    <n v="57.4"/>
    <n v="37.6"/>
    <n v="0"/>
    <n v="-999"/>
    <n v="-999"/>
    <n v="1"/>
    <n v="3.7"/>
    <n v="-999"/>
    <n v="-999"/>
    <n v="-999"/>
    <n v="1.1000000000000001"/>
    <n v="0.67"/>
    <n v="1.113"/>
    <n v="0"/>
    <n v="-999"/>
    <n v="199204"/>
    <x v="1"/>
  </r>
  <r>
    <n v="19.739999999999998"/>
    <n v="9.9"/>
    <n v="15.6"/>
    <n v="5"/>
    <n v="52.7"/>
    <n v="38.700000000000003"/>
    <n v="0"/>
    <n v="-999"/>
    <n v="-999"/>
    <n v="2"/>
    <n v="6.5"/>
    <n v="-999"/>
    <n v="-999"/>
    <n v="-999"/>
    <n v="1.1000000000000001"/>
    <n v="0.68700000000000006"/>
    <n v="1.0860000000000001"/>
    <n v="0"/>
    <n v="-999"/>
    <n v="199204"/>
    <x v="1"/>
  </r>
  <r>
    <n v="10.93"/>
    <n v="1.9"/>
    <n v="5.9"/>
    <n v="-2.6"/>
    <n v="65.599999999999994"/>
    <n v="40.9"/>
    <n v="0"/>
    <n v="-999"/>
    <n v="-999"/>
    <n v="1.5"/>
    <n v="6"/>
    <n v="-999"/>
    <n v="-999"/>
    <n v="-999"/>
    <n v="1.1000000000000001"/>
    <n v="0.379"/>
    <n v="0.54900000000000004"/>
    <n v="0"/>
    <n v="-999"/>
    <n v="199204"/>
    <x v="1"/>
  </r>
  <r>
    <n v="13.66"/>
    <n v="-2.2000000000000002"/>
    <n v="3.3"/>
    <n v="-5.6"/>
    <n v="76"/>
    <n v="47.1"/>
    <n v="0"/>
    <n v="-999"/>
    <n v="-999"/>
    <n v="1.3"/>
    <n v="6.7"/>
    <n v="-999"/>
    <n v="-999"/>
    <n v="-999"/>
    <n v="1.1000000000000001"/>
    <n v="0.36499999999999999"/>
    <n v="0.40899999999999997"/>
    <n v="0"/>
    <n v="-999"/>
    <n v="199204"/>
    <x v="1"/>
  </r>
  <r>
    <n v="6.99"/>
    <n v="-5"/>
    <n v="-0.7"/>
    <n v="-8.6999999999999993"/>
    <n v="89.9"/>
    <n v="68.5"/>
    <n v="3.3"/>
    <n v="-999"/>
    <n v="-999"/>
    <n v="0.9"/>
    <n v="4.5999999999999996"/>
    <n v="-999"/>
    <n v="-999"/>
    <n v="-999"/>
    <n v="1.1000000000000001"/>
    <n v="0.39900000000000002"/>
    <n v="0.183"/>
    <n v="0"/>
    <n v="-999"/>
    <n v="199204"/>
    <x v="1"/>
  </r>
  <r>
    <n v="13.56"/>
    <n v="-5.4"/>
    <n v="0.9"/>
    <n v="-10.4"/>
    <n v="77.400000000000006"/>
    <n v="51.6"/>
    <n v="4.3"/>
    <n v="-999"/>
    <n v="-999"/>
    <n v="1.7"/>
    <n v="6.1"/>
    <n v="-999"/>
    <n v="-999"/>
    <n v="-999"/>
    <n v="1.1000000000000001"/>
    <n v="0.33700000000000002"/>
    <n v="0.315"/>
    <n v="0"/>
    <n v="-999"/>
    <n v="199204"/>
    <x v="1"/>
  </r>
  <r>
    <n v="14.62"/>
    <n v="-4.5"/>
    <n v="3.4"/>
    <n v="-11.4"/>
    <n v="61.3"/>
    <n v="32"/>
    <n v="0"/>
    <n v="-999"/>
    <n v="-999"/>
    <n v="0.9"/>
    <n v="4.4000000000000004"/>
    <n v="-999"/>
    <n v="-999"/>
    <n v="-999"/>
    <n v="1.1000000000000001"/>
    <n v="0.249"/>
    <n v="0.53"/>
    <n v="0"/>
    <n v="-999"/>
    <n v="199204"/>
    <x v="1"/>
  </r>
  <r>
    <n v="20.81"/>
    <n v="-2.1"/>
    <n v="4.4000000000000004"/>
    <n v="-7.9"/>
    <n v="54.5"/>
    <n v="30"/>
    <n v="0"/>
    <n v="-999"/>
    <n v="-999"/>
    <n v="1.1000000000000001"/>
    <n v="4.5999999999999996"/>
    <n v="-999"/>
    <n v="-999"/>
    <n v="-999"/>
    <n v="1.1000000000000001"/>
    <n v="0.25"/>
    <n v="0.58499999999999996"/>
    <n v="0"/>
    <n v="-999"/>
    <n v="199204"/>
    <x v="1"/>
  </r>
  <r>
    <n v="15.44"/>
    <n v="-1.6"/>
    <n v="4.0999999999999996"/>
    <n v="-7.2"/>
    <n v="66"/>
    <n v="34.5"/>
    <n v="0"/>
    <n v="-999"/>
    <n v="-999"/>
    <n v="0.9"/>
    <n v="4.3"/>
    <n v="-999"/>
    <n v="-999"/>
    <n v="-999"/>
    <n v="1.2"/>
    <n v="0.28199999999999997"/>
    <n v="0.53600000000000003"/>
    <n v="0"/>
    <n v="-999"/>
    <n v="199204"/>
    <x v="1"/>
  </r>
  <r>
    <n v="16.27"/>
    <n v="-2.8"/>
    <n v="3.6"/>
    <n v="-8"/>
    <n v="64.7"/>
    <n v="44"/>
    <n v="0"/>
    <n v="-999"/>
    <n v="-999"/>
    <n v="1.9"/>
    <n v="7.6"/>
    <n v="-999"/>
    <n v="-999"/>
    <n v="-999"/>
    <n v="1.2"/>
    <n v="0.34799999999999998"/>
    <n v="0.443"/>
    <n v="0"/>
    <n v="-999"/>
    <n v="199204"/>
    <x v="1"/>
  </r>
  <r>
    <n v="18.899999999999999"/>
    <n v="-1"/>
    <n v="5.3"/>
    <n v="-7.7"/>
    <n v="42.7"/>
    <n v="27.8"/>
    <n v="0"/>
    <n v="-999"/>
    <n v="-999"/>
    <n v="2"/>
    <n v="7.4"/>
    <n v="-999"/>
    <n v="-999"/>
    <n v="-999"/>
    <n v="1.2"/>
    <n v="0.247"/>
    <n v="0.64300000000000002"/>
    <n v="0"/>
    <n v="-999"/>
    <n v="199204"/>
    <x v="1"/>
  </r>
  <r>
    <n v="16.79"/>
    <n v="3.4"/>
    <n v="9.6999999999999993"/>
    <n v="-1.1000000000000001"/>
    <n v="74.3"/>
    <n v="45"/>
    <n v="0"/>
    <n v="-999"/>
    <n v="-999"/>
    <n v="1.6"/>
    <n v="6.5"/>
    <n v="-999"/>
    <n v="-999"/>
    <n v="-999"/>
    <n v="1.2"/>
    <n v="0.54100000000000004"/>
    <n v="0.66200000000000003"/>
    <n v="0"/>
    <n v="-999"/>
    <n v="199204"/>
    <x v="1"/>
  </r>
  <r>
    <n v="6.47"/>
    <n v="2.1"/>
    <n v="7.2"/>
    <n v="0.5"/>
    <n v="93"/>
    <n v="82.9"/>
    <n v="7.4"/>
    <n v="-999"/>
    <n v="-999"/>
    <n v="1.2"/>
    <n v="4.8"/>
    <n v="-999"/>
    <n v="-999"/>
    <n v="-999"/>
    <n v="1.2"/>
    <n v="0.84399999999999997"/>
    <n v="0.17399999999999999"/>
    <n v="0"/>
    <n v="-999"/>
    <n v="199204"/>
    <x v="1"/>
  </r>
  <r>
    <n v="7.96"/>
    <n v="2.7"/>
    <n v="7.5"/>
    <n v="1"/>
    <n v="92.8"/>
    <n v="74.900000000000006"/>
    <n v="3.8"/>
    <n v="-999"/>
    <n v="-999"/>
    <n v="2"/>
    <n v="5.2"/>
    <n v="-999"/>
    <n v="-999"/>
    <n v="-999"/>
    <n v="1.2"/>
    <n v="0.77800000000000002"/>
    <n v="0.26"/>
    <n v="0"/>
    <n v="-999"/>
    <n v="199204"/>
    <x v="1"/>
  </r>
  <r>
    <n v="8.34"/>
    <n v="4.2"/>
    <n v="7.5"/>
    <n v="0.3"/>
    <n v="87.7"/>
    <n v="75.5"/>
    <n v="1.3"/>
    <n v="-999"/>
    <n v="-999"/>
    <n v="2.2999999999999998"/>
    <n v="6"/>
    <n v="-999"/>
    <n v="-999"/>
    <n v="-999"/>
    <n v="1.2"/>
    <n v="0.78200000000000003"/>
    <n v="0.254"/>
    <n v="0"/>
    <n v="-999"/>
    <n v="199204"/>
    <x v="1"/>
  </r>
  <r>
    <n v="4.47"/>
    <n v="3.6"/>
    <n v="5.8"/>
    <n v="-0.3"/>
    <n v="93.3"/>
    <n v="87.3"/>
    <n v="5.8"/>
    <n v="-999"/>
    <n v="-999"/>
    <n v="3.1"/>
    <n v="11.6"/>
    <n v="-999"/>
    <n v="-999"/>
    <n v="-999"/>
    <n v="1.2"/>
    <n v="0.80400000000000005"/>
    <n v="0.11700000000000001"/>
    <n v="0"/>
    <n v="-999"/>
    <n v="199204"/>
    <x v="1"/>
  </r>
  <r>
    <n v="10.71"/>
    <n v="0.9"/>
    <n v="5.3"/>
    <n v="-1.1000000000000001"/>
    <n v="92.8"/>
    <n v="82.6"/>
    <n v="9.4"/>
    <n v="-999"/>
    <n v="-999"/>
    <n v="2"/>
    <n v="8"/>
    <n v="-999"/>
    <n v="-999"/>
    <n v="-999"/>
    <n v="1.2"/>
    <n v="0.73699999999999999"/>
    <n v="0.155"/>
    <n v="0"/>
    <n v="-999"/>
    <n v="199204"/>
    <x v="1"/>
  </r>
  <r>
    <n v="10.35"/>
    <n v="0.3"/>
    <n v="4.7"/>
    <n v="-2.7"/>
    <n v="91.9"/>
    <n v="71.8"/>
    <n v="5.0999999999999996"/>
    <n v="-999"/>
    <n v="-999"/>
    <n v="1.7"/>
    <n v="6.4"/>
    <n v="-999"/>
    <n v="-999"/>
    <n v="-999"/>
    <n v="1.2"/>
    <n v="0.61399999999999999"/>
    <n v="0.24099999999999999"/>
    <n v="0"/>
    <n v="-999"/>
    <n v="199204"/>
    <x v="1"/>
  </r>
  <r>
    <n v="21.67"/>
    <n v="3.2"/>
    <n v="10.4"/>
    <n v="-4.9000000000000004"/>
    <n v="70.099999999999994"/>
    <n v="42.9"/>
    <n v="0"/>
    <n v="-999"/>
    <n v="-999"/>
    <n v="2.4"/>
    <n v="8.6"/>
    <n v="-999"/>
    <n v="-999"/>
    <n v="-999"/>
    <n v="1.2"/>
    <n v="0.53900000000000003"/>
    <n v="0.72"/>
    <n v="0"/>
    <n v="-999"/>
    <n v="199204"/>
    <x v="1"/>
  </r>
  <r>
    <n v="9.6999999999999993"/>
    <n v="2.2000000000000002"/>
    <n v="7.1"/>
    <n v="-2.8"/>
    <n v="73"/>
    <n v="60.1"/>
    <n v="0.5"/>
    <n v="-999"/>
    <n v="-999"/>
    <n v="2.2000000000000002"/>
    <n v="8.9"/>
    <n v="-999"/>
    <n v="-999"/>
    <n v="-999"/>
    <n v="1.2"/>
    <n v="0.60599999999999998"/>
    <n v="0.40200000000000002"/>
    <n v="0"/>
    <n v="-999"/>
    <n v="199204"/>
    <x v="1"/>
  </r>
  <r>
    <n v="18.86"/>
    <n v="0.1"/>
    <n v="7.3"/>
    <n v="-5.9"/>
    <n v="64.599999999999994"/>
    <n v="36.200000000000003"/>
    <n v="0"/>
    <n v="-999"/>
    <n v="-999"/>
    <n v="1.1000000000000001"/>
    <n v="5.7"/>
    <n v="-999"/>
    <n v="-999"/>
    <n v="-999"/>
    <n v="1.2"/>
    <n v="0.37"/>
    <n v="0.65200000000000002"/>
    <n v="0"/>
    <n v="-999"/>
    <n v="199204"/>
    <x v="1"/>
  </r>
  <r>
    <n v="12.02"/>
    <n v="-3"/>
    <n v="1.7"/>
    <n v="-6"/>
    <n v="89.8"/>
    <n v="77.099999999999994"/>
    <n v="4.5999999999999996"/>
    <n v="-999"/>
    <n v="-999"/>
    <n v="1.6"/>
    <n v="6.2"/>
    <n v="-999"/>
    <n v="-999"/>
    <n v="-999"/>
    <n v="1.2"/>
    <n v="0.53"/>
    <n v="0.158"/>
    <n v="0"/>
    <n v="-999"/>
    <n v="199204"/>
    <x v="1"/>
  </r>
  <r>
    <n v="10.71"/>
    <n v="-1.8"/>
    <n v="3.6"/>
    <n v="-5.3"/>
    <n v="74.900000000000006"/>
    <n v="50.4"/>
    <n v="0"/>
    <n v="-999"/>
    <n v="-999"/>
    <n v="1.3"/>
    <n v="4.4000000000000004"/>
    <n v="-999"/>
    <n v="-999"/>
    <n v="-999"/>
    <n v="1.3"/>
    <n v="0.39800000000000002"/>
    <n v="0.39200000000000002"/>
    <n v="0"/>
    <n v="-999"/>
    <n v="199204"/>
    <x v="1"/>
  </r>
  <r>
    <n v="20.34"/>
    <n v="2.6"/>
    <n v="9.1999999999999993"/>
    <n v="-4.3"/>
    <n v="57.1"/>
    <n v="35.6"/>
    <n v="0"/>
    <n v="-999"/>
    <n v="-999"/>
    <n v="3"/>
    <n v="8.4"/>
    <n v="-999"/>
    <n v="-999"/>
    <n v="-999"/>
    <n v="1.3"/>
    <n v="0.41499999999999998"/>
    <n v="0.749"/>
    <n v="0"/>
    <n v="-999"/>
    <n v="199204"/>
    <x v="1"/>
  </r>
  <r>
    <n v="14.92"/>
    <n v="8.6999999999999993"/>
    <n v="14"/>
    <n v="2.7"/>
    <n v="35.6"/>
    <n v="25.1"/>
    <n v="0"/>
    <n v="-999"/>
    <n v="-999"/>
    <n v="2.5"/>
    <n v="6.1"/>
    <n v="-999"/>
    <n v="-999"/>
    <n v="-999"/>
    <n v="1.3"/>
    <n v="0.40200000000000002"/>
    <n v="1.1970000000000001"/>
    <n v="0"/>
    <n v="-999"/>
    <n v="199204"/>
    <x v="1"/>
  </r>
  <r>
    <n v="12.82"/>
    <n v="10"/>
    <n v="15.6"/>
    <n v="2.7"/>
    <n v="51.3"/>
    <n v="34.1"/>
    <n v="0.8"/>
    <n v="0"/>
    <n v="-999"/>
    <n v="1.9"/>
    <n v="6.4"/>
    <n v="-999"/>
    <n v="-999"/>
    <n v="-999"/>
    <n v="1.4"/>
    <n v="0.60299999999999998"/>
    <n v="1.1679999999999999"/>
    <n v="0"/>
    <n v="-999"/>
    <n v="199204"/>
    <x v="1"/>
  </r>
  <r>
    <n v="12.07"/>
    <n v="5.7"/>
    <n v="10.4"/>
    <n v="1.9"/>
    <n v="87.8"/>
    <n v="74.099999999999994"/>
    <n v="5.8"/>
    <n v="0"/>
    <n v="-999"/>
    <n v="1.5"/>
    <n v="6.5"/>
    <n v="-999"/>
    <n v="-999"/>
    <n v="-999"/>
    <n v="1.6"/>
    <n v="0.93400000000000005"/>
    <n v="0.32700000000000001"/>
    <n v="0"/>
    <n v="-999"/>
    <n v="199204"/>
    <x v="1"/>
  </r>
  <r>
    <n v="13.52"/>
    <n v="7.2"/>
    <n v="11.2"/>
    <n v="0.4"/>
    <n v="72.900000000000006"/>
    <n v="63.9"/>
    <n v="0"/>
    <n v="0"/>
    <n v="-999"/>
    <n v="2.2999999999999998"/>
    <n v="7.3"/>
    <n v="-999"/>
    <n v="-999"/>
    <n v="-999"/>
    <n v="2.1"/>
    <n v="0.85099999999999998"/>
    <n v="0.48"/>
    <n v="0"/>
    <n v="-999"/>
    <n v="199204"/>
    <x v="1"/>
  </r>
  <r>
    <n v="6.89"/>
    <n v="7.2"/>
    <n v="9.6"/>
    <n v="4.2"/>
    <n v="91.4"/>
    <n v="73.599999999999994"/>
    <n v="4.0999999999999996"/>
    <n v="0"/>
    <n v="-999"/>
    <n v="3.3"/>
    <n v="10"/>
    <n v="-999"/>
    <n v="-999"/>
    <n v="-999"/>
    <n v="2.7"/>
    <n v="0.88200000000000001"/>
    <n v="0.315"/>
    <n v="0"/>
    <n v="-999"/>
    <n v="199204"/>
    <x v="1"/>
  </r>
  <r>
    <n v="20.92"/>
    <n v="1.2"/>
    <n v="4.5"/>
    <n v="-3.9"/>
    <n v="74.2"/>
    <n v="43"/>
    <n v="0"/>
    <n v="0"/>
    <n v="-999"/>
    <n v="3.4"/>
    <n v="10.4"/>
    <n v="-999"/>
    <n v="-999"/>
    <n v="-999"/>
    <n v="3.3"/>
    <n v="0.36299999999999999"/>
    <n v="0.48"/>
    <n v="0"/>
    <n v="-999"/>
    <n v="199204"/>
    <x v="1"/>
  </r>
  <r>
    <n v="25.24"/>
    <n v="2.2000000000000002"/>
    <n v="9.5"/>
    <n v="-4.5999999999999996"/>
    <n v="61.8"/>
    <n v="44.1"/>
    <n v="0"/>
    <n v="0"/>
    <n v="-999"/>
    <n v="1.6"/>
    <n v="5.4"/>
    <n v="-999"/>
    <n v="-999"/>
    <n v="-999"/>
    <n v="3.7"/>
    <n v="0.52300000000000002"/>
    <n v="0.66400000000000003"/>
    <n v="0"/>
    <n v="-999"/>
    <n v="199205"/>
    <x v="1"/>
  </r>
  <r>
    <n v="15.92"/>
    <n v="4.7"/>
    <n v="10.3"/>
    <n v="0.2"/>
    <n v="62.8"/>
    <n v="53.4"/>
    <n v="0"/>
    <n v="0"/>
    <n v="-999"/>
    <n v="1.5"/>
    <n v="5.8"/>
    <n v="-999"/>
    <n v="-999"/>
    <n v="-999"/>
    <n v="4"/>
    <n v="0.66800000000000004"/>
    <n v="0.58399999999999996"/>
    <n v="0"/>
    <n v="-999"/>
    <n v="199205"/>
    <x v="1"/>
  </r>
  <r>
    <n v="25.25"/>
    <n v="10.3"/>
    <n v="17.8"/>
    <n v="2.6"/>
    <n v="51.1"/>
    <n v="27.8"/>
    <n v="0"/>
    <n v="0"/>
    <n v="-999"/>
    <n v="1.5"/>
    <n v="5.5"/>
    <n v="-999"/>
    <n v="-999"/>
    <n v="-999"/>
    <n v="4.3"/>
    <n v="0.56499999999999995"/>
    <n v="1.4710000000000001"/>
    <n v="0"/>
    <n v="-999"/>
    <n v="199205"/>
    <x v="1"/>
  </r>
  <r>
    <n v="24.05"/>
    <n v="13.6"/>
    <n v="20.8"/>
    <n v="7.2"/>
    <n v="34.200000000000003"/>
    <n v="17.8"/>
    <n v="0"/>
    <n v="0"/>
    <n v="-999"/>
    <n v="1.3"/>
    <n v="5.6"/>
    <n v="-999"/>
    <n v="-999"/>
    <n v="-999"/>
    <n v="5"/>
    <n v="0.437"/>
    <n v="2.0190000000000001"/>
    <n v="0"/>
    <n v="-999"/>
    <n v="199205"/>
    <x v="1"/>
  </r>
  <r>
    <n v="25.85"/>
    <n v="15.3"/>
    <n v="22.4"/>
    <n v="8.4"/>
    <n v="33.1"/>
    <n v="19.899999999999999"/>
    <n v="0"/>
    <n v="0"/>
    <n v="-999"/>
    <n v="1.6"/>
    <n v="6.8"/>
    <n v="-999"/>
    <n v="-999"/>
    <n v="-999"/>
    <n v="5.8"/>
    <n v="0.53800000000000003"/>
    <n v="2.169"/>
    <n v="0"/>
    <n v="-999"/>
    <n v="199205"/>
    <x v="1"/>
  </r>
  <r>
    <n v="25.1"/>
    <n v="16"/>
    <n v="23"/>
    <n v="9.1999999999999993"/>
    <n v="32.4"/>
    <n v="18.100000000000001"/>
    <n v="0"/>
    <n v="0"/>
    <n v="-999"/>
    <n v="1.4"/>
    <n v="6"/>
    <n v="-999"/>
    <n v="-999"/>
    <n v="-999"/>
    <n v="6.4"/>
    <n v="0.50800000000000001"/>
    <n v="2.2999999999999998"/>
    <n v="0"/>
    <n v="-999"/>
    <n v="199205"/>
    <x v="1"/>
  </r>
  <r>
    <n v="23.51"/>
    <n v="12.2"/>
    <n v="18.600000000000001"/>
    <n v="6"/>
    <n v="32.9"/>
    <n v="18.899999999999999"/>
    <n v="0"/>
    <n v="0"/>
    <n v="-999"/>
    <n v="2.2000000000000002"/>
    <n v="7.7"/>
    <n v="-999"/>
    <n v="-999"/>
    <n v="-999"/>
    <n v="7"/>
    <n v="0.40500000000000003"/>
    <n v="1.738"/>
    <n v="0"/>
    <n v="-999"/>
    <n v="199205"/>
    <x v="1"/>
  </r>
  <r>
    <n v="10.24"/>
    <n v="1.8"/>
    <n v="6.1"/>
    <n v="-1"/>
    <n v="81.3"/>
    <n v="23.5"/>
    <n v="3.8"/>
    <n v="0"/>
    <n v="-999"/>
    <n v="2.1"/>
    <n v="7.9"/>
    <n v="-999"/>
    <n v="-999"/>
    <n v="-999"/>
    <n v="7.3"/>
    <n v="0.221"/>
    <n v="0.72"/>
    <n v="0"/>
    <n v="-999"/>
    <n v="199205"/>
    <x v="1"/>
  </r>
  <r>
    <n v="7.48"/>
    <n v="-0.2"/>
    <n v="3.2"/>
    <n v="-2.4"/>
    <n v="96.1"/>
    <n v="83.1"/>
    <n v="3.3"/>
    <n v="0"/>
    <n v="-999"/>
    <n v="1.7"/>
    <n v="5.6"/>
    <n v="-999"/>
    <n v="-999"/>
    <n v="-999"/>
    <n v="6.9"/>
    <n v="0.63700000000000001"/>
    <n v="0.13"/>
    <n v="0"/>
    <n v="-999"/>
    <n v="199205"/>
    <x v="1"/>
  </r>
  <r>
    <n v="16.66"/>
    <n v="-1.3"/>
    <n v="1.9"/>
    <n v="-4.5999999999999996"/>
    <n v="88.2"/>
    <n v="65.599999999999994"/>
    <n v="4.0999999999999996"/>
    <n v="0"/>
    <n v="-999"/>
    <n v="3.6"/>
    <n v="11.5"/>
    <n v="-999"/>
    <n v="-999"/>
    <n v="-999"/>
    <n v="6.3"/>
    <n v="0.45800000000000002"/>
    <n v="0.24099999999999999"/>
    <n v="0"/>
    <n v="-999"/>
    <n v="199205"/>
    <x v="1"/>
  </r>
  <r>
    <n v="12.17"/>
    <n v="-1.9"/>
    <n v="3.2"/>
    <n v="-5.0999999999999996"/>
    <n v="86.3"/>
    <n v="61.4"/>
    <n v="7.4"/>
    <n v="0"/>
    <n v="-999"/>
    <n v="1.7"/>
    <n v="6.9"/>
    <n v="-999"/>
    <n v="-999"/>
    <n v="-999"/>
    <n v="5.9"/>
    <n v="0.47299999999999998"/>
    <n v="0.29699999999999999"/>
    <n v="0"/>
    <n v="-999"/>
    <n v="199205"/>
    <x v="1"/>
  </r>
  <r>
    <n v="16.47"/>
    <n v="-0.2"/>
    <n v="5.8"/>
    <n v="-6.1"/>
    <n v="82.2"/>
    <n v="54.2"/>
    <n v="0"/>
    <n v="0"/>
    <n v="-999"/>
    <n v="1"/>
    <n v="5"/>
    <n v="-999"/>
    <n v="-999"/>
    <n v="-999"/>
    <n v="5.4"/>
    <n v="0.5"/>
    <n v="0.42199999999999999"/>
    <n v="0"/>
    <n v="-999"/>
    <n v="199205"/>
    <x v="1"/>
  </r>
  <r>
    <n v="26.47"/>
    <n v="3.9"/>
    <n v="11.4"/>
    <n v="-5"/>
    <n v="60.7"/>
    <n v="35"/>
    <n v="0"/>
    <n v="0"/>
    <n v="-999"/>
    <n v="1.4"/>
    <n v="6.8"/>
    <n v="-999"/>
    <n v="-999"/>
    <n v="-999"/>
    <n v="5.3"/>
    <n v="0.47299999999999998"/>
    <n v="0.876"/>
    <n v="0"/>
    <n v="-999"/>
    <n v="199205"/>
    <x v="1"/>
  </r>
  <r>
    <n v="27.54"/>
    <n v="7.1"/>
    <n v="14.8"/>
    <n v="-0.2"/>
    <n v="45.8"/>
    <n v="22.1"/>
    <n v="0"/>
    <n v="0"/>
    <n v="-999"/>
    <n v="1.6"/>
    <n v="5.8"/>
    <n v="-999"/>
    <n v="-999"/>
    <n v="-999"/>
    <n v="5.6"/>
    <n v="0.371"/>
    <n v="1.3109999999999999"/>
    <n v="0"/>
    <n v="-999"/>
    <n v="199205"/>
    <x v="1"/>
  </r>
  <r>
    <n v="19.05"/>
    <n v="3.5"/>
    <n v="8.6"/>
    <n v="-1.9"/>
    <n v="55.4"/>
    <n v="43.9"/>
    <n v="0"/>
    <n v="0"/>
    <n v="-999"/>
    <n v="1.7"/>
    <n v="7.9"/>
    <n v="-999"/>
    <n v="-999"/>
    <n v="-999"/>
    <n v="6.1"/>
    <n v="0.49"/>
    <n v="0.627"/>
    <n v="0"/>
    <n v="-999"/>
    <n v="199205"/>
    <x v="1"/>
  </r>
  <r>
    <n v="28.15"/>
    <n v="7.8"/>
    <n v="16"/>
    <n v="-2.5"/>
    <n v="42.5"/>
    <n v="22.7"/>
    <n v="0"/>
    <n v="0"/>
    <n v="-999"/>
    <n v="1.4"/>
    <n v="5.2"/>
    <n v="-999"/>
    <n v="-999"/>
    <n v="-999"/>
    <n v="6.1"/>
    <n v="0.41299999999999998"/>
    <n v="1.405"/>
    <n v="0"/>
    <n v="-999"/>
    <n v="199205"/>
    <x v="1"/>
  </r>
  <r>
    <n v="25"/>
    <n v="11.6"/>
    <n v="19.600000000000001"/>
    <n v="3.5"/>
    <n v="33.1"/>
    <n v="16.7"/>
    <n v="0"/>
    <n v="0"/>
    <n v="-999"/>
    <n v="1.3"/>
    <n v="5.7"/>
    <n v="-999"/>
    <n v="-999"/>
    <n v="-999"/>
    <n v="6.4"/>
    <n v="0.38"/>
    <n v="1.9"/>
    <n v="0"/>
    <n v="-999"/>
    <n v="199205"/>
    <x v="1"/>
  </r>
  <r>
    <n v="14.53"/>
    <n v="8.9"/>
    <n v="15.2"/>
    <n v="2.5"/>
    <n v="49"/>
    <n v="32"/>
    <n v="0"/>
    <n v="0"/>
    <n v="-999"/>
    <n v="1.6"/>
    <n v="6.1"/>
    <n v="-999"/>
    <n v="-999"/>
    <n v="-999"/>
    <n v="6.8"/>
    <n v="0.55300000000000005"/>
    <n v="1.1739999999999999"/>
    <n v="0"/>
    <n v="-999"/>
    <n v="199205"/>
    <x v="1"/>
  </r>
  <r>
    <n v="19.18"/>
    <n v="5.8"/>
    <n v="13.4"/>
    <n v="0.1"/>
    <n v="72.7"/>
    <n v="41.6"/>
    <n v="6.1"/>
    <n v="0"/>
    <n v="-999"/>
    <n v="1.1000000000000001"/>
    <n v="5.8"/>
    <n v="-999"/>
    <n v="-999"/>
    <n v="-999"/>
    <n v="7"/>
    <n v="0.63900000000000001"/>
    <n v="0.89800000000000002"/>
    <n v="0"/>
    <n v="-999"/>
    <n v="199205"/>
    <x v="1"/>
  </r>
  <r>
    <n v="7.59"/>
    <n v="0.8"/>
    <n v="3.9"/>
    <n v="-2.6"/>
    <n v="94.5"/>
    <n v="88.4"/>
    <n v="2.5"/>
    <n v="0"/>
    <n v="-999"/>
    <n v="1"/>
    <n v="4.9000000000000004"/>
    <n v="-999"/>
    <n v="-999"/>
    <n v="-999"/>
    <n v="7.1"/>
    <n v="0.71399999999999997"/>
    <n v="9.4E-2"/>
    <n v="0"/>
    <n v="-999"/>
    <n v="199205"/>
    <x v="1"/>
  </r>
  <r>
    <n v="12.59"/>
    <n v="1.7"/>
    <n v="8.6"/>
    <n v="-3.3"/>
    <n v="82.2"/>
    <n v="45.2"/>
    <n v="1.5"/>
    <n v="0"/>
    <n v="-999"/>
    <n v="1"/>
    <n v="4.9000000000000004"/>
    <n v="-999"/>
    <n v="-999"/>
    <n v="-999"/>
    <n v="6.8"/>
    <n v="0.505"/>
    <n v="0.61199999999999999"/>
    <n v="0"/>
    <n v="-999"/>
    <n v="199205"/>
    <x v="1"/>
  </r>
  <r>
    <n v="16.72"/>
    <n v="5.7"/>
    <n v="10.1"/>
    <n v="-0.4"/>
    <n v="64.400000000000006"/>
    <n v="45.5"/>
    <n v="0"/>
    <n v="0"/>
    <n v="-999"/>
    <n v="1.9"/>
    <n v="5.9"/>
    <n v="-999"/>
    <n v="-999"/>
    <n v="-999"/>
    <n v="6.6"/>
    <n v="0.56100000000000005"/>
    <n v="0.67300000000000004"/>
    <n v="0"/>
    <n v="-999"/>
    <n v="199205"/>
    <x v="1"/>
  </r>
  <r>
    <n v="17.88"/>
    <n v="8.5"/>
    <n v="15.8"/>
    <n v="3.6"/>
    <n v="70.2"/>
    <n v="51.1"/>
    <n v="0"/>
    <n v="0"/>
    <n v="-999"/>
    <n v="1"/>
    <n v="4.5999999999999996"/>
    <n v="-999"/>
    <n v="-999"/>
    <n v="-999"/>
    <n v="6.7"/>
    <n v="0.91500000000000004"/>
    <n v="0.878"/>
    <n v="0"/>
    <n v="-999"/>
    <n v="199205"/>
    <x v="1"/>
  </r>
  <r>
    <n v="28.1"/>
    <n v="13.4"/>
    <n v="21.3"/>
    <n v="4.3"/>
    <n v="54.6"/>
    <n v="31.4"/>
    <n v="0"/>
    <n v="0"/>
    <n v="-999"/>
    <n v="1.2"/>
    <n v="5"/>
    <n v="-999"/>
    <n v="-999"/>
    <n v="-999"/>
    <n v="7.1"/>
    <n v="0.79500000000000004"/>
    <n v="1.7370000000000001"/>
    <n v="0"/>
    <n v="-999"/>
    <n v="199205"/>
    <x v="1"/>
  </r>
  <r>
    <n v="27.19"/>
    <n v="15.3"/>
    <n v="24.2"/>
    <n v="7.9"/>
    <n v="56.2"/>
    <n v="27.5"/>
    <n v="1"/>
    <n v="0"/>
    <n v="-999"/>
    <n v="1.4"/>
    <n v="5.5"/>
    <n v="-999"/>
    <n v="-999"/>
    <n v="-999"/>
    <n v="7.9"/>
    <n v="0.82799999999999996"/>
    <n v="2.1890000000000001"/>
    <n v="0"/>
    <n v="-999"/>
    <n v="199205"/>
    <x v="1"/>
  </r>
  <r>
    <n v="10.79"/>
    <n v="7.1"/>
    <n v="11.2"/>
    <n v="2.4"/>
    <n v="85.3"/>
    <n v="66.099999999999994"/>
    <n v="6.6"/>
    <n v="0"/>
    <n v="-999"/>
    <n v="1.9"/>
    <n v="6.4"/>
    <n v="-999"/>
    <n v="-999"/>
    <n v="-999"/>
    <n v="8.6999999999999993"/>
    <n v="0.88"/>
    <n v="0.45100000000000001"/>
    <n v="0"/>
    <n v="-999"/>
    <n v="199205"/>
    <x v="1"/>
  </r>
  <r>
    <n v="19.260000000000002"/>
    <n v="6.7"/>
    <n v="13.6"/>
    <n v="0.4"/>
    <n v="70.400000000000006"/>
    <n v="42.1"/>
    <n v="0"/>
    <n v="0"/>
    <n v="-999"/>
    <n v="1.5"/>
    <n v="7"/>
    <n v="-999"/>
    <n v="-999"/>
    <n v="-999"/>
    <n v="8.6"/>
    <n v="0.65600000000000003"/>
    <n v="0.90200000000000002"/>
    <n v="0"/>
    <n v="-999"/>
    <n v="199205"/>
    <x v="1"/>
  </r>
  <r>
    <n v="21.73"/>
    <n v="7.2"/>
    <n v="14.4"/>
    <n v="1"/>
    <n v="76.599999999999994"/>
    <n v="44.8"/>
    <n v="1.3"/>
    <n v="0"/>
    <n v="-999"/>
    <n v="1.4"/>
    <n v="5.2"/>
    <n v="-999"/>
    <n v="-999"/>
    <n v="-999"/>
    <n v="8.5"/>
    <n v="0.73299999999999998"/>
    <n v="0.90500000000000003"/>
    <n v="0"/>
    <n v="-999"/>
    <n v="199205"/>
    <x v="1"/>
  </r>
  <r>
    <n v="17.670000000000002"/>
    <n v="7.1"/>
    <n v="12.9"/>
    <n v="3.4"/>
    <n v="82.2"/>
    <n v="57.8"/>
    <n v="0.5"/>
    <n v="0"/>
    <n v="-999"/>
    <n v="1.2"/>
    <n v="5.3"/>
    <n v="-999"/>
    <n v="-999"/>
    <n v="-999"/>
    <n v="8.6999999999999993"/>
    <n v="0.85899999999999999"/>
    <n v="0.628"/>
    <n v="0"/>
    <n v="-999"/>
    <n v="199205"/>
    <x v="1"/>
  </r>
  <r>
    <n v="28.23"/>
    <n v="9.5"/>
    <n v="16.899999999999999"/>
    <n v="1.6"/>
    <n v="56.7"/>
    <n v="27.8"/>
    <n v="0"/>
    <n v="0"/>
    <n v="-999"/>
    <n v="1.1000000000000001"/>
    <n v="4.7"/>
    <n v="-999"/>
    <n v="-999"/>
    <n v="-999"/>
    <n v="8.9"/>
    <n v="0.53500000000000003"/>
    <n v="1.39"/>
    <n v="0"/>
    <n v="-999"/>
    <n v="199205"/>
    <x v="1"/>
  </r>
  <r>
    <n v="23.93"/>
    <n v="14.5"/>
    <n v="20.9"/>
    <n v="7.4"/>
    <n v="40.9"/>
    <n v="28.5"/>
    <n v="0"/>
    <n v="0"/>
    <n v="-999"/>
    <n v="1.3"/>
    <n v="5.3"/>
    <n v="-999"/>
    <n v="-999"/>
    <n v="-999"/>
    <n v="9.1"/>
    <n v="0.70399999999999996"/>
    <n v="1.7669999999999999"/>
    <n v="0"/>
    <n v="-999"/>
    <n v="199205"/>
    <x v="1"/>
  </r>
  <r>
    <n v="12.65"/>
    <n v="11.9"/>
    <n v="18.2"/>
    <n v="4.5999999999999996"/>
    <n v="60.5"/>
    <n v="39.1"/>
    <n v="1.3"/>
    <n v="0"/>
    <n v="-999"/>
    <n v="1.3"/>
    <n v="7.6"/>
    <n v="-999"/>
    <n v="-999"/>
    <n v="-999"/>
    <n v="9.5"/>
    <n v="0.81799999999999995"/>
    <n v="1.2729999999999999"/>
    <n v="0"/>
    <n v="-999"/>
    <n v="199206"/>
    <x v="1"/>
  </r>
  <r>
    <n v="22.31"/>
    <n v="5.4"/>
    <n v="10.4"/>
    <n v="0.8"/>
    <n v="64.8"/>
    <n v="43.4"/>
    <n v="0"/>
    <n v="0"/>
    <n v="-999"/>
    <n v="1.5"/>
    <n v="7"/>
    <n v="-999"/>
    <n v="-999"/>
    <n v="-999"/>
    <n v="9.6"/>
    <n v="0.54800000000000004"/>
    <n v="0.71399999999999997"/>
    <n v="0"/>
    <n v="-999"/>
    <n v="199206"/>
    <x v="1"/>
  </r>
  <r>
    <n v="25.93"/>
    <n v="7.4"/>
    <n v="15.1"/>
    <n v="-0.1"/>
    <n v="47.7"/>
    <n v="27.9"/>
    <n v="0"/>
    <n v="0"/>
    <n v="-999"/>
    <n v="1.2"/>
    <n v="6.4"/>
    <n v="-999"/>
    <n v="-999"/>
    <n v="-999"/>
    <n v="9.4"/>
    <n v="0.47899999999999998"/>
    <n v="1.2370000000000001"/>
    <n v="0"/>
    <n v="-999"/>
    <n v="199206"/>
    <x v="1"/>
  </r>
  <r>
    <n v="15.5"/>
    <n v="7.5"/>
    <n v="13.1"/>
    <n v="2.2000000000000002"/>
    <n v="60.5"/>
    <n v="42.8"/>
    <n v="0.3"/>
    <n v="0"/>
    <n v="-999"/>
    <n v="1"/>
    <n v="6.4"/>
    <n v="-999"/>
    <n v="-999"/>
    <n v="-999"/>
    <n v="9.4"/>
    <n v="0.64500000000000002"/>
    <n v="0.86199999999999999"/>
    <n v="0"/>
    <n v="-999"/>
    <n v="199206"/>
    <x v="1"/>
  </r>
  <r>
    <n v="22.46"/>
    <n v="8.9"/>
    <n v="15.2"/>
    <n v="2.4"/>
    <n v="49.6"/>
    <n v="30.3"/>
    <n v="0"/>
    <n v="0"/>
    <n v="-999"/>
    <n v="1.1000000000000001"/>
    <n v="5.3"/>
    <n v="-999"/>
    <n v="-999"/>
    <n v="-999"/>
    <n v="9.3000000000000007"/>
    <n v="0.52300000000000002"/>
    <n v="1.204"/>
    <n v="0"/>
    <n v="-999"/>
    <n v="199206"/>
    <x v="1"/>
  </r>
  <r>
    <n v="27.1"/>
    <n v="12.5"/>
    <n v="19.7"/>
    <n v="4.5999999999999996"/>
    <n v="41.3"/>
    <n v="19.100000000000001"/>
    <n v="0"/>
    <n v="0"/>
    <n v="-999"/>
    <n v="1.3"/>
    <n v="5.8"/>
    <n v="-999"/>
    <n v="-999"/>
    <n v="-999"/>
    <n v="9.3000000000000007"/>
    <n v="0.437"/>
    <n v="1.8560000000000001"/>
    <n v="0"/>
    <n v="-999"/>
    <n v="199206"/>
    <x v="1"/>
  </r>
  <r>
    <n v="25.45"/>
    <n v="12"/>
    <n v="18.899999999999999"/>
    <n v="5.9"/>
    <n v="45.3"/>
    <n v="29.6"/>
    <n v="0"/>
    <n v="0"/>
    <n v="-999"/>
    <n v="1.4"/>
    <n v="6.5"/>
    <n v="-999"/>
    <n v="-999"/>
    <n v="-999"/>
    <n v="9.6999999999999993"/>
    <n v="0.64700000000000002"/>
    <n v="1.5369999999999999"/>
    <n v="0"/>
    <n v="-999"/>
    <n v="199206"/>
    <x v="1"/>
  </r>
  <r>
    <n v="26.55"/>
    <n v="12.5"/>
    <n v="20.100000000000001"/>
    <n v="2.1"/>
    <n v="42.3"/>
    <n v="16"/>
    <n v="0"/>
    <n v="0"/>
    <n v="-999"/>
    <n v="1.9"/>
    <n v="8.1"/>
    <n v="-999"/>
    <n v="-999"/>
    <n v="-999"/>
    <n v="10.1"/>
    <n v="0.377"/>
    <n v="1.976"/>
    <n v="0"/>
    <n v="-999"/>
    <n v="199206"/>
    <x v="1"/>
  </r>
  <r>
    <n v="16.649999999999999"/>
    <n v="9.4"/>
    <n v="16.2"/>
    <n v="1.2"/>
    <n v="57.4"/>
    <n v="30.6"/>
    <n v="0"/>
    <n v="0"/>
    <n v="-999"/>
    <n v="1.4"/>
    <n v="7.2"/>
    <n v="-999"/>
    <n v="-999"/>
    <n v="-999"/>
    <n v="10.4"/>
    <n v="0.56299999999999994"/>
    <n v="1.278"/>
    <n v="0"/>
    <n v="-999"/>
    <n v="199206"/>
    <x v="1"/>
  </r>
  <r>
    <n v="20.56"/>
    <n v="9.1"/>
    <n v="17"/>
    <n v="0.8"/>
    <n v="61.7"/>
    <n v="29.6"/>
    <n v="0"/>
    <n v="0"/>
    <n v="-999"/>
    <n v="1.4"/>
    <n v="5.4"/>
    <n v="-999"/>
    <n v="-999"/>
    <n v="-999"/>
    <n v="10.4"/>
    <n v="0.57299999999999995"/>
    <n v="1.3640000000000001"/>
    <n v="0"/>
    <n v="-999"/>
    <n v="199206"/>
    <x v="1"/>
  </r>
  <r>
    <n v="16.739999999999998"/>
    <n v="13.1"/>
    <n v="20.9"/>
    <n v="6.1"/>
    <n v="52.7"/>
    <n v="19.7"/>
    <n v="0.8"/>
    <n v="0"/>
    <n v="-999"/>
    <n v="3"/>
    <n v="9.6999999999999993"/>
    <n v="-999"/>
    <n v="-999"/>
    <n v="-999"/>
    <n v="10.3"/>
    <n v="0.48699999999999999"/>
    <n v="1.984"/>
    <n v="0"/>
    <n v="-999"/>
    <n v="199206"/>
    <x v="1"/>
  </r>
  <r>
    <n v="7.3"/>
    <n v="9.3000000000000007"/>
    <n v="16.3"/>
    <n v="6.1"/>
    <n v="84"/>
    <n v="61.1"/>
    <n v="17.3"/>
    <n v="0"/>
    <n v="-999"/>
    <n v="1.2"/>
    <n v="5.5"/>
    <n v="-999"/>
    <n v="-999"/>
    <n v="-999"/>
    <n v="10.3"/>
    <n v="1.131"/>
    <n v="0.72099999999999997"/>
    <n v="0"/>
    <n v="-999"/>
    <n v="199206"/>
    <x v="1"/>
  </r>
  <r>
    <n v="4.8099999999999996"/>
    <n v="4.4000000000000004"/>
    <n v="6.6"/>
    <n v="2.6"/>
    <n v="95.7"/>
    <n v="94.8"/>
    <n v="34.299999999999997"/>
    <n v="0"/>
    <n v="-999"/>
    <n v="1.3"/>
    <n v="6.2"/>
    <n v="-999"/>
    <n v="-999"/>
    <n v="-999"/>
    <n v="10.1"/>
    <n v="0.92700000000000005"/>
    <n v="5.0999999999999997E-2"/>
    <n v="0"/>
    <n v="-999"/>
    <n v="199206"/>
    <x v="1"/>
  </r>
  <r>
    <n v="17.34"/>
    <n v="6.9"/>
    <n v="12.7"/>
    <n v="2.2000000000000002"/>
    <n v="86.9"/>
    <n v="71.2"/>
    <n v="0"/>
    <n v="0"/>
    <n v="-999"/>
    <n v="1"/>
    <n v="5"/>
    <n v="-999"/>
    <n v="-999"/>
    <n v="-999"/>
    <n v="9.6"/>
    <n v="1.0469999999999999"/>
    <n v="0.42299999999999999"/>
    <n v="0"/>
    <n v="-999"/>
    <n v="199206"/>
    <x v="1"/>
  </r>
  <r>
    <n v="24.34"/>
    <n v="11.9"/>
    <n v="17.5"/>
    <n v="5.9"/>
    <n v="73.099999999999994"/>
    <n v="47.5"/>
    <n v="0"/>
    <n v="0"/>
    <n v="-999"/>
    <n v="0.9"/>
    <n v="4.9000000000000004"/>
    <n v="-999"/>
    <n v="-999"/>
    <n v="-999"/>
    <n v="9.6999999999999993"/>
    <n v="0.95199999999999996"/>
    <n v="1.05"/>
    <n v="0"/>
    <n v="-999"/>
    <n v="199206"/>
    <x v="1"/>
  </r>
  <r>
    <n v="16.78"/>
    <n v="10.199999999999999"/>
    <n v="15.5"/>
    <n v="4.5"/>
    <n v="82.4"/>
    <n v="66.599999999999994"/>
    <n v="0"/>
    <n v="0"/>
    <n v="-999"/>
    <n v="1.2"/>
    <n v="5.8"/>
    <n v="-999"/>
    <n v="-999"/>
    <n v="-999"/>
    <n v="10.1"/>
    <n v="1.175"/>
    <n v="0.58799999999999997"/>
    <n v="0"/>
    <n v="-999"/>
    <n v="199206"/>
    <x v="1"/>
  </r>
  <r>
    <n v="21.85"/>
    <n v="11.1"/>
    <n v="18.7"/>
    <n v="3.4"/>
    <n v="71.099999999999994"/>
    <n v="43.1"/>
    <n v="0"/>
    <n v="0"/>
    <n v="-999"/>
    <n v="1"/>
    <n v="4.5"/>
    <n v="-999"/>
    <n v="-999"/>
    <n v="-999"/>
    <n v="10.3"/>
    <n v="0.93100000000000005"/>
    <n v="1.2270000000000001"/>
    <n v="0"/>
    <n v="-999"/>
    <n v="199206"/>
    <x v="1"/>
  </r>
  <r>
    <n v="24.25"/>
    <n v="14"/>
    <n v="21.5"/>
    <n v="4.7"/>
    <n v="57.5"/>
    <n v="34.200000000000003"/>
    <n v="0"/>
    <n v="0"/>
    <n v="-999"/>
    <n v="1"/>
    <n v="4.2"/>
    <n v="-999"/>
    <n v="-999"/>
    <n v="-999"/>
    <n v="10.5"/>
    <n v="0.875"/>
    <n v="1.6870000000000001"/>
    <n v="0"/>
    <n v="-999"/>
    <n v="199206"/>
    <x v="1"/>
  </r>
  <r>
    <n v="25.8"/>
    <n v="16.7"/>
    <n v="22.7"/>
    <n v="5.5"/>
    <n v="48.3"/>
    <n v="32.9"/>
    <n v="0"/>
    <n v="0"/>
    <n v="-999"/>
    <n v="1.3"/>
    <n v="5.9"/>
    <n v="-999"/>
    <n v="-999"/>
    <n v="-999"/>
    <n v="11"/>
    <n v="0.90600000000000003"/>
    <n v="1.851"/>
    <n v="0"/>
    <n v="-999"/>
    <n v="199206"/>
    <x v="1"/>
  </r>
  <r>
    <n v="27.67"/>
    <n v="15.2"/>
    <n v="21.8"/>
    <n v="7.5"/>
    <n v="54.9"/>
    <n v="30.1"/>
    <n v="0"/>
    <n v="0"/>
    <n v="-999"/>
    <n v="1.2"/>
    <n v="6.1"/>
    <n v="-999"/>
    <n v="-999"/>
    <n v="-999"/>
    <n v="11.4"/>
    <n v="0.78500000000000003"/>
    <n v="1.825"/>
    <n v="0"/>
    <n v="-999"/>
    <n v="199206"/>
    <x v="1"/>
  </r>
  <r>
    <n v="26.46"/>
    <n v="17.600000000000001"/>
    <n v="24.2"/>
    <n v="9.9"/>
    <n v="49.1"/>
    <n v="34.6"/>
    <n v="0"/>
    <n v="0"/>
    <n v="-999"/>
    <n v="1"/>
    <n v="5.3"/>
    <n v="-999"/>
    <n v="-999"/>
    <n v="-999"/>
    <n v="11.9"/>
    <n v="1.044"/>
    <n v="1.9750000000000001"/>
    <n v="0"/>
    <n v="-999"/>
    <n v="199206"/>
    <x v="1"/>
  </r>
  <r>
    <n v="29.57"/>
    <n v="19.7"/>
    <n v="27.5"/>
    <n v="9.5"/>
    <n v="47.8"/>
    <n v="20.8"/>
    <n v="0"/>
    <n v="0"/>
    <n v="-999"/>
    <n v="1"/>
    <n v="6.7"/>
    <n v="-999"/>
    <n v="-999"/>
    <n v="-999"/>
    <n v="12.3"/>
    <n v="0.76200000000000001"/>
    <n v="2.907"/>
    <n v="0"/>
    <n v="-999"/>
    <n v="199206"/>
    <x v="1"/>
  </r>
  <r>
    <n v="29.23"/>
    <n v="19.8"/>
    <n v="26.3"/>
    <n v="11.9"/>
    <n v="32.700000000000003"/>
    <n v="22.7"/>
    <n v="0"/>
    <n v="0"/>
    <n v="-999"/>
    <n v="1.2"/>
    <n v="7"/>
    <n v="-999"/>
    <n v="-999"/>
    <n v="-999"/>
    <n v="12.8"/>
    <n v="0.77800000000000002"/>
    <n v="2.6440000000000001"/>
    <n v="0"/>
    <n v="-999"/>
    <n v="199206"/>
    <x v="1"/>
  </r>
  <r>
    <n v="29.46"/>
    <n v="19.600000000000001"/>
    <n v="26.6"/>
    <n v="10.3"/>
    <n v="37"/>
    <n v="21"/>
    <n v="0"/>
    <n v="0"/>
    <n v="-999"/>
    <n v="1.1000000000000001"/>
    <n v="5.2"/>
    <n v="-999"/>
    <n v="-999"/>
    <n v="-999"/>
    <n v="13.2"/>
    <n v="0.73299999999999998"/>
    <n v="2.7509999999999999"/>
    <n v="0"/>
    <n v="-999"/>
    <n v="199206"/>
    <x v="1"/>
  </r>
  <r>
    <n v="28.73"/>
    <n v="20.5"/>
    <n v="27.8"/>
    <n v="12.2"/>
    <n v="30.7"/>
    <n v="17.399999999999999"/>
    <n v="0"/>
    <n v="0"/>
    <n v="-999"/>
    <n v="1.2"/>
    <n v="5.2"/>
    <n v="-999"/>
    <n v="-999"/>
    <n v="-999"/>
    <n v="13.5"/>
    <n v="0.64800000000000002"/>
    <n v="3.0859999999999999"/>
    <n v="0"/>
    <n v="-999"/>
    <n v="199206"/>
    <x v="1"/>
  </r>
  <r>
    <n v="28.8"/>
    <n v="19.100000000000001"/>
    <n v="27"/>
    <n v="10.3"/>
    <n v="30.2"/>
    <n v="17.3"/>
    <n v="0"/>
    <n v="0"/>
    <n v="-999"/>
    <n v="1.2"/>
    <n v="5.2"/>
    <n v="-999"/>
    <n v="-999"/>
    <n v="-999"/>
    <n v="13.8"/>
    <n v="0.61599999999999999"/>
    <n v="2.948"/>
    <n v="0"/>
    <n v="-999"/>
    <n v="199206"/>
    <x v="1"/>
  </r>
  <r>
    <n v="19.739999999999998"/>
    <n v="18.3"/>
    <n v="24.8"/>
    <n v="11.4"/>
    <n v="41.5"/>
    <n v="30.3"/>
    <n v="0"/>
    <n v="0"/>
    <n v="-999"/>
    <n v="1.4"/>
    <n v="7.3"/>
    <n v="-999"/>
    <n v="-999"/>
    <n v="-999"/>
    <n v="14.1"/>
    <n v="0.94799999999999995"/>
    <n v="2.181"/>
    <n v="0"/>
    <n v="-999"/>
    <n v="199206"/>
    <x v="1"/>
  </r>
  <r>
    <n v="18.2"/>
    <n v="15.6"/>
    <n v="23.5"/>
    <n v="9.9"/>
    <n v="65.3"/>
    <n v="41.6"/>
    <n v="15.2"/>
    <n v="0"/>
    <n v="-999"/>
    <n v="2.5"/>
    <n v="9.6"/>
    <n v="-999"/>
    <n v="-999"/>
    <n v="-999"/>
    <n v="14.2"/>
    <n v="1.2070000000000001"/>
    <n v="1.6910000000000001"/>
    <n v="0"/>
    <n v="-999"/>
    <n v="199206"/>
    <x v="1"/>
  </r>
  <r>
    <n v="8.58"/>
    <n v="9.1999999999999993"/>
    <n v="12.2"/>
    <n v="6.1"/>
    <n v="92.8"/>
    <n v="78.099999999999994"/>
    <n v="20.3"/>
    <n v="0"/>
    <n v="-999"/>
    <n v="2.8"/>
    <n v="10"/>
    <n v="-999"/>
    <n v="-999"/>
    <n v="-999"/>
    <n v="14"/>
    <n v="1.1100000000000001"/>
    <n v="0.311"/>
    <n v="0"/>
    <n v="-999"/>
    <n v="199206"/>
    <x v="1"/>
  </r>
  <r>
    <n v="12.25"/>
    <n v="8"/>
    <n v="12.1"/>
    <n v="4.4000000000000004"/>
    <n v="90.6"/>
    <n v="74.3"/>
    <n v="3.8"/>
    <n v="0"/>
    <n v="-999"/>
    <n v="0.6"/>
    <n v="4"/>
    <n v="-999"/>
    <n v="-999"/>
    <n v="-999"/>
    <n v="13.5"/>
    <n v="1.0489999999999999"/>
    <n v="0.36299999999999999"/>
    <n v="0"/>
    <n v="-999"/>
    <n v="199206"/>
    <x v="1"/>
  </r>
  <r>
    <n v="6.79"/>
    <n v="7.6"/>
    <n v="11"/>
    <n v="4.5"/>
    <n v="93.3"/>
    <n v="86.5"/>
    <n v="6.4"/>
    <n v="0"/>
    <n v="-999"/>
    <n v="0.5"/>
    <n v="3.6"/>
    <n v="-999"/>
    <n v="-999"/>
    <n v="-999"/>
    <n v="13.5"/>
    <n v="1.1319999999999999"/>
    <n v="0.17699999999999999"/>
    <n v="0"/>
    <n v="-999"/>
    <n v="199207"/>
    <x v="1"/>
  </r>
  <r>
    <n v="11.5"/>
    <n v="7.6"/>
    <n v="14.1"/>
    <n v="3.9"/>
    <n v="91.2"/>
    <n v="63.7"/>
    <n v="6.1"/>
    <n v="0"/>
    <n v="-999"/>
    <n v="0.5"/>
    <n v="4.0999999999999996"/>
    <n v="-999"/>
    <n v="-999"/>
    <n v="-999"/>
    <n v="14.7"/>
    <n v="1.024"/>
    <n v="0.58399999999999996"/>
    <n v="0"/>
    <n v="-999"/>
    <n v="199207"/>
    <x v="1"/>
  </r>
  <r>
    <n v="15.12"/>
    <n v="9"/>
    <n v="14.1"/>
    <n v="6.2"/>
    <n v="87.3"/>
    <n v="63.3"/>
    <n v="0.3"/>
    <n v="0"/>
    <n v="-999"/>
    <n v="1"/>
    <n v="4.4000000000000004"/>
    <n v="-999"/>
    <n v="-999"/>
    <n v="-999"/>
    <n v="14.9"/>
    <n v="1.0189999999999999"/>
    <n v="0.59"/>
    <n v="0"/>
    <n v="-999"/>
    <n v="199207"/>
    <x v="1"/>
  </r>
  <r>
    <n v="15.75"/>
    <n v="10.7"/>
    <n v="16.899999999999999"/>
    <n v="6.6"/>
    <n v="69.599999999999994"/>
    <n v="51.9"/>
    <n v="13"/>
    <n v="0"/>
    <n v="-999"/>
    <n v="1.5"/>
    <n v="5.0999999999999996"/>
    <n v="-999"/>
    <n v="-999"/>
    <n v="-999"/>
    <n v="-999"/>
    <n v="1.002"/>
    <n v="0.92600000000000005"/>
    <n v="0"/>
    <n v="-999"/>
    <n v="199207"/>
    <x v="1"/>
  </r>
  <r>
    <n v="9.36"/>
    <n v="8.3000000000000007"/>
    <n v="11.1"/>
    <n v="8.6999999999999993"/>
    <n v="92.9"/>
    <n v="52"/>
    <n v="16"/>
    <n v="0"/>
    <n v="-999"/>
    <n v="1.1000000000000001"/>
    <n v="4.9000000000000004"/>
    <n v="-999"/>
    <n v="-999"/>
    <n v="-999"/>
    <n v="-999"/>
    <n v="0.68700000000000006"/>
    <n v="0.63400000000000001"/>
    <n v="0"/>
    <n v="-999"/>
    <n v="199207"/>
    <x v="1"/>
  </r>
  <r>
    <n v="3.37"/>
    <n v="7.5"/>
    <n v="8.1"/>
    <n v="8.1999999999999993"/>
    <n v="94.7"/>
    <n v="52.8"/>
    <n v="1.5"/>
    <n v="0"/>
    <n v="-999"/>
    <n v="1.3"/>
    <n v="4.9000000000000004"/>
    <n v="-999"/>
    <n v="-999"/>
    <n v="-999"/>
    <n v="-999"/>
    <n v="0.56999999999999995"/>
    <n v="0.51"/>
    <n v="0"/>
    <n v="-999"/>
    <n v="199207"/>
    <x v="1"/>
  </r>
  <r>
    <n v="9.77"/>
    <n v="8.5"/>
    <n v="13.6"/>
    <n v="4.4000000000000004"/>
    <n v="87.2"/>
    <n v="50.5"/>
    <n v="0.8"/>
    <n v="0"/>
    <n v="-999"/>
    <n v="0.8"/>
    <n v="4.9000000000000004"/>
    <n v="-999"/>
    <n v="-999"/>
    <n v="-999"/>
    <n v="-999"/>
    <n v="0.78600000000000003"/>
    <n v="0.77100000000000002"/>
    <n v="0"/>
    <n v="-999"/>
    <n v="199207"/>
    <x v="1"/>
  </r>
  <r>
    <n v="13.08"/>
    <n v="8.5"/>
    <n v="14.6"/>
    <n v="4.4000000000000004"/>
    <n v="83.9"/>
    <n v="49"/>
    <n v="0.5"/>
    <n v="0"/>
    <n v="-999"/>
    <n v="0.9"/>
    <n v="5.5"/>
    <n v="-999"/>
    <n v="-999"/>
    <n v="-999"/>
    <n v="-999"/>
    <n v="0.81399999999999995"/>
    <n v="0.84699999999999998"/>
    <n v="0"/>
    <n v="-999"/>
    <n v="199207"/>
    <x v="1"/>
  </r>
  <r>
    <n v="20.78"/>
    <n v="10"/>
    <n v="15.6"/>
    <n v="4.2"/>
    <n v="77"/>
    <n v="44.9"/>
    <n v="0"/>
    <n v="0"/>
    <n v="-999"/>
    <n v="1"/>
    <n v="6"/>
    <n v="-999"/>
    <n v="-999"/>
    <n v="-999"/>
    <n v="-999"/>
    <n v="0.79600000000000004"/>
    <n v="0.97599999999999998"/>
    <n v="0"/>
    <n v="-999"/>
    <n v="199207"/>
    <x v="1"/>
  </r>
  <r>
    <n v="8.77"/>
    <n v="7.9"/>
    <n v="13.5"/>
    <n v="4.5999999999999996"/>
    <n v="91.5"/>
    <n v="49.8"/>
    <n v="10.4"/>
    <n v="0"/>
    <n v="-999"/>
    <n v="0.8"/>
    <n v="4.9000000000000004"/>
    <n v="-999"/>
    <n v="-999"/>
    <n v="-999"/>
    <n v="-999"/>
    <n v="0.77"/>
    <n v="0.77700000000000002"/>
    <n v="0"/>
    <n v="-999"/>
    <n v="199207"/>
    <x v="1"/>
  </r>
  <r>
    <n v="18.149999999999999"/>
    <n v="10.4"/>
    <n v="17.600000000000001"/>
    <n v="4.5"/>
    <n v="83.5"/>
    <n v="44.2"/>
    <n v="0"/>
    <n v="0"/>
    <n v="-999"/>
    <n v="0.8"/>
    <n v="5"/>
    <n v="-999"/>
    <n v="-999"/>
    <n v="-999"/>
    <n v="-999"/>
    <n v="0.88900000000000001"/>
    <n v="1.123"/>
    <n v="0"/>
    <n v="-999"/>
    <n v="199207"/>
    <x v="1"/>
  </r>
  <r>
    <n v="15.36"/>
    <n v="11.8"/>
    <n v="17.399999999999999"/>
    <n v="5.6"/>
    <n v="79.3"/>
    <n v="49.7"/>
    <n v="0.3"/>
    <n v="0"/>
    <n v="-999"/>
    <n v="1.3"/>
    <n v="5.0999999999999996"/>
    <n v="-999"/>
    <n v="-999"/>
    <n v="-999"/>
    <n v="-999"/>
    <n v="0.98699999999999999"/>
    <n v="0.999"/>
    <n v="0"/>
    <n v="-999"/>
    <n v="199207"/>
    <x v="1"/>
  </r>
  <r>
    <n v="18.149999999999999"/>
    <n v="10.7"/>
    <n v="15"/>
    <n v="5.3"/>
    <n v="72.3"/>
    <n v="48.6"/>
    <n v="0"/>
    <n v="0"/>
    <n v="-999"/>
    <n v="2.5"/>
    <n v="8.1"/>
    <n v="-999"/>
    <n v="-999"/>
    <n v="-999"/>
    <n v="-999"/>
    <n v="0.82899999999999996"/>
    <n v="0.876"/>
    <n v="0"/>
    <n v="-999"/>
    <n v="199207"/>
    <x v="1"/>
  </r>
  <r>
    <n v="12.39"/>
    <n v="7.7"/>
    <n v="12"/>
    <n v="4.0999999999999996"/>
    <n v="84.7"/>
    <n v="50.2"/>
    <n v="1"/>
    <n v="0"/>
    <n v="-999"/>
    <n v="1.1000000000000001"/>
    <n v="4.3"/>
    <n v="-999"/>
    <n v="-999"/>
    <n v="-999"/>
    <n v="-999"/>
    <n v="0.70399999999999996"/>
    <n v="0.69799999999999995"/>
    <n v="0"/>
    <n v="-999"/>
    <n v="199207"/>
    <x v="1"/>
  </r>
  <r>
    <n v="27.71"/>
    <n v="11"/>
    <n v="17.3"/>
    <n v="3.2"/>
    <n v="65.8"/>
    <n v="40.1"/>
    <n v="0"/>
    <n v="0"/>
    <n v="-999"/>
    <n v="1"/>
    <n v="5.2"/>
    <n v="-999"/>
    <n v="-999"/>
    <n v="-999"/>
    <n v="-999"/>
    <n v="0.79200000000000004"/>
    <n v="1.1830000000000001"/>
    <n v="0"/>
    <n v="-999"/>
    <n v="199207"/>
    <x v="1"/>
  </r>
  <r>
    <n v="27.79"/>
    <n v="15"/>
    <n v="22.4"/>
    <n v="4.5999999999999996"/>
    <n v="61.1"/>
    <n v="37.9"/>
    <n v="0"/>
    <n v="0"/>
    <n v="-999"/>
    <n v="1"/>
    <n v="4.9000000000000004"/>
    <n v="-999"/>
    <n v="-999"/>
    <n v="-999"/>
    <n v="-999"/>
    <n v="1.0269999999999999"/>
    <n v="1.6819999999999999"/>
    <n v="0"/>
    <n v="-999"/>
    <n v="199207"/>
    <x v="1"/>
  </r>
  <r>
    <n v="26.08"/>
    <n v="17.399999999999999"/>
    <n v="24.3"/>
    <n v="9.3000000000000007"/>
    <n v="60.5"/>
    <n v="36.200000000000003"/>
    <n v="0"/>
    <n v="0"/>
    <n v="-999"/>
    <n v="0.9"/>
    <n v="5.5"/>
    <n v="-999"/>
    <n v="-999"/>
    <n v="-999"/>
    <n v="-999"/>
    <n v="1.1000000000000001"/>
    <n v="1.9379999999999999"/>
    <n v="0"/>
    <n v="-999"/>
    <n v="199207"/>
    <x v="1"/>
  </r>
  <r>
    <n v="27.27"/>
    <n v="17.2"/>
    <n v="23.3"/>
    <n v="7.9"/>
    <n v="55.1"/>
    <n v="38"/>
    <n v="0"/>
    <n v="0"/>
    <n v="-999"/>
    <n v="1"/>
    <n v="5.4"/>
    <n v="-999"/>
    <n v="-999"/>
    <n v="-999"/>
    <n v="-999"/>
    <n v="1.087"/>
    <n v="1.7729999999999999"/>
    <n v="0"/>
    <n v="-999"/>
    <n v="199207"/>
    <x v="1"/>
  </r>
  <r>
    <n v="26.38"/>
    <n v="17.600000000000001"/>
    <n v="23.9"/>
    <n v="9.1"/>
    <n v="50.2"/>
    <n v="37.1"/>
    <n v="0"/>
    <n v="0"/>
    <n v="-999"/>
    <n v="1"/>
    <n v="4.4000000000000004"/>
    <n v="-999"/>
    <n v="-999"/>
    <n v="-999"/>
    <n v="-999"/>
    <n v="1.1000000000000001"/>
    <n v="1.865"/>
    <n v="0"/>
    <n v="-999"/>
    <n v="199207"/>
    <x v="1"/>
  </r>
  <r>
    <n v="12.44"/>
    <n v="14.8"/>
    <n v="19"/>
    <n v="10.3"/>
    <n v="77.7"/>
    <n v="39.6"/>
    <n v="3.8"/>
    <n v="0"/>
    <n v="-999"/>
    <n v="1.3"/>
    <n v="7.8"/>
    <n v="-999"/>
    <n v="-999"/>
    <n v="-999"/>
    <n v="-999"/>
    <n v="0.87"/>
    <n v="1.327"/>
    <n v="0"/>
    <n v="-999"/>
    <n v="199207"/>
    <x v="1"/>
  </r>
  <r>
    <n v="14.59"/>
    <n v="12.2"/>
    <n v="17.2"/>
    <n v="8.9"/>
    <n v="87"/>
    <n v="49.9"/>
    <n v="2.5"/>
    <n v="0"/>
    <n v="-999"/>
    <n v="1.2"/>
    <n v="5.8"/>
    <n v="-999"/>
    <n v="-999"/>
    <n v="-999"/>
    <n v="-999"/>
    <n v="0.97899999999999998"/>
    <n v="0.98299999999999998"/>
    <n v="0"/>
    <n v="-999"/>
    <n v="199207"/>
    <x v="1"/>
  </r>
  <r>
    <n v="14.87"/>
    <n v="12.6"/>
    <n v="16.600000000000001"/>
    <n v="10.9"/>
    <n v="84"/>
    <n v="50.2"/>
    <n v="2.8"/>
    <n v="0"/>
    <n v="-999"/>
    <n v="0.6"/>
    <n v="4"/>
    <n v="-999"/>
    <n v="-999"/>
    <n v="-999"/>
    <n v="-999"/>
    <n v="0.94799999999999995"/>
    <n v="0.94099999999999995"/>
    <n v="0"/>
    <n v="-999"/>
    <n v="199207"/>
    <x v="1"/>
  </r>
  <r>
    <n v="4.05"/>
    <n v="9.9"/>
    <n v="9.6"/>
    <n v="10.7"/>
    <n v="95.3"/>
    <n v="53.2"/>
    <n v="25.9"/>
    <n v="0"/>
    <n v="-999"/>
    <n v="0.6"/>
    <n v="5.6"/>
    <n v="-999"/>
    <n v="-999"/>
    <n v="-999"/>
    <n v="-999"/>
    <n v="0.63600000000000001"/>
    <n v="0.55900000000000005"/>
    <n v="0"/>
    <n v="-999"/>
    <n v="199207"/>
    <x v="1"/>
  </r>
  <r>
    <n v="20.56"/>
    <n v="12.2"/>
    <n v="17.8"/>
    <n v="7.6"/>
    <n v="86.9"/>
    <n v="49.2"/>
    <n v="0.3"/>
    <n v="0"/>
    <n v="-999"/>
    <n v="0.8"/>
    <n v="4.5"/>
    <n v="-999"/>
    <n v="-999"/>
    <n v="-999"/>
    <n v="-999"/>
    <n v="1.0029999999999999"/>
    <n v="1.0349999999999999"/>
    <n v="0"/>
    <n v="-999"/>
    <n v="199207"/>
    <x v="1"/>
  </r>
  <r>
    <n v="24.08"/>
    <n v="14.3"/>
    <n v="20.7"/>
    <n v="7.3"/>
    <n v="77.3"/>
    <n v="47.5"/>
    <n v="0"/>
    <n v="0"/>
    <n v="-999"/>
    <n v="1"/>
    <n v="4.9000000000000004"/>
    <n v="-999"/>
    <n v="-999"/>
    <n v="-999"/>
    <n v="-999"/>
    <n v="1.159"/>
    <n v="1.2809999999999999"/>
    <n v="0"/>
    <n v="-999"/>
    <n v="199207"/>
    <x v="1"/>
  </r>
  <r>
    <n v="24.33"/>
    <n v="13.2"/>
    <n v="18.899999999999999"/>
    <n v="7.5"/>
    <n v="63.3"/>
    <n v="38.6"/>
    <n v="0"/>
    <n v="0"/>
    <n v="-999"/>
    <n v="1.3"/>
    <n v="5.0999999999999996"/>
    <n v="-999"/>
    <n v="-999"/>
    <n v="-999"/>
    <n v="-999"/>
    <n v="0.84299999999999997"/>
    <n v="1.34"/>
    <n v="0"/>
    <n v="-999"/>
    <n v="199207"/>
    <x v="1"/>
  </r>
  <r>
    <n v="23.39"/>
    <n v="13.6"/>
    <n v="20.2"/>
    <n v="6.5"/>
    <n v="67.3"/>
    <n v="40.5"/>
    <n v="0"/>
    <n v="0"/>
    <n v="-999"/>
    <n v="0.8"/>
    <n v="4.7"/>
    <n v="-999"/>
    <n v="-999"/>
    <n v="-999"/>
    <n v="-999"/>
    <n v="0.95899999999999996"/>
    <n v="1.4079999999999999"/>
    <n v="0"/>
    <n v="-999"/>
    <n v="199207"/>
    <x v="1"/>
  </r>
  <r>
    <n v="20.27"/>
    <n v="14.3"/>
    <n v="21.5"/>
    <n v="7.9"/>
    <n v="70.8"/>
    <n v="42.2"/>
    <n v="0.5"/>
    <n v="0"/>
    <n v="-999"/>
    <n v="1.1000000000000001"/>
    <n v="5.7"/>
    <n v="-999"/>
    <n v="-999"/>
    <n v="-999"/>
    <n v="-999"/>
    <n v="1.0820000000000001"/>
    <n v="1.482"/>
    <n v="0"/>
    <n v="-999"/>
    <n v="199207"/>
    <x v="1"/>
  </r>
  <r>
    <n v="26.45"/>
    <n v="15.1"/>
    <n v="22.1"/>
    <n v="8"/>
    <n v="67.099999999999994"/>
    <n v="40.1"/>
    <n v="0"/>
    <n v="0"/>
    <n v="-999"/>
    <n v="1"/>
    <n v="5.2"/>
    <n v="-999"/>
    <n v="-999"/>
    <n v="-999"/>
    <n v="-999"/>
    <n v="1.0660000000000001"/>
    <n v="1.593"/>
    <n v="0"/>
    <n v="-999"/>
    <n v="199207"/>
    <x v="1"/>
  </r>
  <r>
    <n v="26.4"/>
    <n v="17.899999999999999"/>
    <n v="25.6"/>
    <n v="9.1"/>
    <n v="63.4"/>
    <n v="37.799999999999997"/>
    <n v="0"/>
    <n v="0"/>
    <n v="-999"/>
    <n v="1.1000000000000001"/>
    <n v="5.2"/>
    <n v="-999"/>
    <n v="-999"/>
    <n v="-999"/>
    <n v="-999"/>
    <n v="1.2410000000000001"/>
    <n v="2.0409999999999999"/>
    <n v="0"/>
    <n v="-999"/>
    <n v="199207"/>
    <x v="1"/>
  </r>
  <r>
    <n v="26.42"/>
    <n v="19.2"/>
    <n v="26.9"/>
    <n v="10"/>
    <n v="54.6"/>
    <n v="36"/>
    <n v="0"/>
    <n v="0"/>
    <n v="-999"/>
    <n v="1.4"/>
    <n v="6.1"/>
    <n v="-999"/>
    <n v="-999"/>
    <n v="-999"/>
    <n v="-999"/>
    <n v="1.276"/>
    <n v="2.2679999999999998"/>
    <n v="0"/>
    <n v="-999"/>
    <n v="199207"/>
    <x v="1"/>
  </r>
  <r>
    <n v="25.93"/>
    <n v="19.899999999999999"/>
    <n v="26.9"/>
    <n v="11.4"/>
    <n v="42.3"/>
    <n v="35.1"/>
    <n v="0"/>
    <n v="0"/>
    <n v="-999"/>
    <n v="0.9"/>
    <n v="4.8"/>
    <n v="-999"/>
    <n v="-999"/>
    <n v="-999"/>
    <n v="-999"/>
    <n v="1.244"/>
    <n v="2.2999999999999998"/>
    <n v="0"/>
    <n v="-999"/>
    <n v="199208"/>
    <x v="1"/>
  </r>
  <r>
    <n v="25.84"/>
    <n v="17.8"/>
    <n v="24.5"/>
    <n v="10.3"/>
    <n v="41.2"/>
    <n v="35"/>
    <n v="0"/>
    <n v="0"/>
    <n v="-999"/>
    <n v="1"/>
    <n v="5.0999999999999996"/>
    <n v="-999"/>
    <n v="-999"/>
    <n v="-999"/>
    <n v="-999"/>
    <n v="1.0760000000000001"/>
    <n v="1.998"/>
    <n v="0"/>
    <n v="-999"/>
    <n v="199208"/>
    <x v="1"/>
  </r>
  <r>
    <n v="23.59"/>
    <n v="16.2"/>
    <n v="23"/>
    <n v="8.5"/>
    <n v="57.1"/>
    <n v="37.200000000000003"/>
    <n v="0"/>
    <n v="0"/>
    <n v="-999"/>
    <n v="1"/>
    <n v="4.9000000000000004"/>
    <n v="-999"/>
    <n v="-999"/>
    <n v="-999"/>
    <n v="-999"/>
    <n v="1.0449999999999999"/>
    <n v="1.764"/>
    <n v="0"/>
    <n v="-999"/>
    <n v="199208"/>
    <x v="1"/>
  </r>
  <r>
    <n v="19.34"/>
    <n v="15.2"/>
    <n v="24.1"/>
    <n v="8.4"/>
    <n v="62"/>
    <n v="36"/>
    <n v="0"/>
    <n v="0"/>
    <n v="-999"/>
    <n v="1.5"/>
    <n v="6.1"/>
    <n v="-999"/>
    <n v="-999"/>
    <n v="-999"/>
    <n v="-999"/>
    <n v="1.08"/>
    <n v="1.921"/>
    <n v="0"/>
    <n v="-999"/>
    <n v="199208"/>
    <x v="1"/>
  </r>
  <r>
    <n v="21.82"/>
    <n v="13.3"/>
    <n v="20"/>
    <n v="5.9"/>
    <n v="70.7"/>
    <n v="42.3"/>
    <n v="0"/>
    <n v="0"/>
    <n v="-999"/>
    <n v="1"/>
    <n v="5.0999999999999996"/>
    <n v="-999"/>
    <n v="-999"/>
    <n v="-999"/>
    <n v="-999"/>
    <n v="0.98899999999999999"/>
    <n v="1.349"/>
    <n v="0"/>
    <n v="-999"/>
    <n v="199208"/>
    <x v="1"/>
  </r>
  <r>
    <n v="6.76"/>
    <n v="8.8000000000000007"/>
    <n v="12.8"/>
    <n v="6"/>
    <n v="91.9"/>
    <n v="46.2"/>
    <n v="5.6"/>
    <n v="0"/>
    <n v="-999"/>
    <n v="1.1000000000000001"/>
    <n v="5.7"/>
    <n v="-999"/>
    <n v="-999"/>
    <n v="-999"/>
    <n v="-999"/>
    <n v="0.68300000000000005"/>
    <n v="0.79500000000000004"/>
    <n v="0"/>
    <n v="-999"/>
    <n v="199208"/>
    <x v="1"/>
  </r>
  <r>
    <n v="14.93"/>
    <n v="8"/>
    <n v="12.6"/>
    <n v="2.7"/>
    <n v="89.7"/>
    <n v="51"/>
    <n v="7.6"/>
    <n v="0"/>
    <n v="-999"/>
    <n v="1.7"/>
    <n v="7"/>
    <n v="-999"/>
    <n v="-999"/>
    <n v="-999"/>
    <n v="-999"/>
    <n v="0.74399999999999999"/>
    <n v="0.71499999999999997"/>
    <n v="0"/>
    <n v="-999"/>
    <n v="199208"/>
    <x v="1"/>
  </r>
  <r>
    <n v="13.33"/>
    <n v="4.9000000000000004"/>
    <n v="10.8"/>
    <n v="0.7"/>
    <n v="84.8"/>
    <n v="50.4"/>
    <n v="5.3"/>
    <n v="0"/>
    <n v="-999"/>
    <n v="0.9"/>
    <n v="5.2"/>
    <n v="-999"/>
    <n v="-999"/>
    <n v="-999"/>
    <n v="-999"/>
    <n v="0.65300000000000002"/>
    <n v="0.64200000000000002"/>
    <n v="0"/>
    <n v="-999"/>
    <n v="199208"/>
    <x v="1"/>
  </r>
  <r>
    <n v="22.99"/>
    <n v="7.9"/>
    <n v="15"/>
    <n v="2.6"/>
    <n v="75.2"/>
    <n v="38"/>
    <n v="0"/>
    <n v="0"/>
    <n v="-999"/>
    <n v="1"/>
    <n v="4.9000000000000004"/>
    <n v="-999"/>
    <n v="-999"/>
    <n v="-999"/>
    <n v="-999"/>
    <n v="0.64800000000000002"/>
    <n v="1.0569999999999999"/>
    <n v="0"/>
    <n v="-999"/>
    <n v="199208"/>
    <x v="1"/>
  </r>
  <r>
    <n v="24.63"/>
    <n v="12.6"/>
    <n v="21.4"/>
    <n v="3.4"/>
    <n v="69"/>
    <n v="39.9"/>
    <n v="0"/>
    <n v="0"/>
    <n v="-999"/>
    <n v="0.8"/>
    <n v="4.3"/>
    <n v="-999"/>
    <n v="-999"/>
    <n v="-999"/>
    <n v="-999"/>
    <n v="1.0149999999999999"/>
    <n v="1.5309999999999999"/>
    <n v="0"/>
    <n v="-999"/>
    <n v="199208"/>
    <x v="1"/>
  </r>
  <r>
    <n v="24.46"/>
    <n v="16.7"/>
    <n v="24.1"/>
    <n v="7.4"/>
    <n v="64.400000000000006"/>
    <n v="30.2"/>
    <n v="0"/>
    <n v="0"/>
    <n v="-999"/>
    <n v="1.2"/>
    <n v="4.3"/>
    <n v="-999"/>
    <n v="15.9"/>
    <n v="-999"/>
    <n v="13.2"/>
    <n v="0.90700000000000003"/>
    <n v="2.0950000000000002"/>
    <n v="0"/>
    <n v="-999"/>
    <n v="199208"/>
    <x v="1"/>
  </r>
  <r>
    <n v="16.920000000000002"/>
    <n v="18.5"/>
    <n v="25.4"/>
    <n v="11.9"/>
    <n v="66.400000000000006"/>
    <n v="33.200000000000003"/>
    <n v="0"/>
    <n v="0"/>
    <n v="-999"/>
    <n v="1.3"/>
    <n v="7.2"/>
    <n v="-999"/>
    <n v="16.5"/>
    <n v="-999"/>
    <n v="13.7"/>
    <n v="1.077"/>
    <n v="2.1669999999999998"/>
    <n v="0"/>
    <n v="-999"/>
    <n v="199208"/>
    <x v="1"/>
  </r>
  <r>
    <n v="15.21"/>
    <n v="18.5"/>
    <n v="25.4"/>
    <n v="13.5"/>
    <n v="73.8"/>
    <n v="37.6"/>
    <n v="1"/>
    <n v="0"/>
    <n v="-999"/>
    <n v="1"/>
    <n v="5.0999999999999996"/>
    <n v="-999"/>
    <n v="17.5"/>
    <n v="-999"/>
    <n v="14.3"/>
    <n v="1.2210000000000001"/>
    <n v="2.024"/>
    <n v="0"/>
    <n v="-999"/>
    <n v="199208"/>
    <x v="1"/>
  </r>
  <r>
    <n v="24.25"/>
    <n v="19"/>
    <n v="25.8"/>
    <n v="13.2"/>
    <n v="52.7"/>
    <n v="21.8"/>
    <n v="0"/>
    <n v="0"/>
    <n v="-999"/>
    <n v="1.1000000000000001"/>
    <n v="5.3"/>
    <n v="-999"/>
    <n v="17.600000000000001"/>
    <n v="-999"/>
    <n v="14.8"/>
    <n v="0.72499999999999998"/>
    <n v="2.597"/>
    <n v="0"/>
    <n v="-999"/>
    <n v="199208"/>
    <x v="1"/>
  </r>
  <r>
    <n v="23.52"/>
    <n v="16.600000000000001"/>
    <n v="23.9"/>
    <n v="8.1999999999999993"/>
    <n v="52.6"/>
    <n v="22.6"/>
    <n v="0"/>
    <n v="0"/>
    <n v="-999"/>
    <n v="0.9"/>
    <n v="4.8"/>
    <n v="-999"/>
    <n v="16.7"/>
    <n v="-999"/>
    <n v="14.7"/>
    <n v="0.66800000000000004"/>
    <n v="2.2949999999999999"/>
    <n v="0"/>
    <n v="-999"/>
    <n v="199208"/>
    <x v="1"/>
  </r>
  <r>
    <n v="23.94"/>
    <n v="17.7"/>
    <n v="23.4"/>
    <n v="12.3"/>
    <n v="51.5"/>
    <n v="18.7"/>
    <n v="0"/>
    <n v="0"/>
    <n v="-999"/>
    <n v="1"/>
    <n v="4.9000000000000004"/>
    <n v="-999"/>
    <n v="16.600000000000001"/>
    <n v="-999"/>
    <n v="14.6"/>
    <n v="0.53800000000000003"/>
    <n v="2.339"/>
    <n v="0"/>
    <n v="-999"/>
    <n v="199208"/>
    <x v="1"/>
  </r>
  <r>
    <n v="23.54"/>
    <n v="19"/>
    <n v="26.2"/>
    <n v="10.3"/>
    <n v="50.5"/>
    <n v="15.9"/>
    <n v="0"/>
    <n v="0"/>
    <n v="-999"/>
    <n v="1.1000000000000001"/>
    <n v="5.8"/>
    <n v="-999"/>
    <n v="17"/>
    <n v="-999"/>
    <n v="14.5"/>
    <n v="0.53900000000000003"/>
    <n v="2.86"/>
    <n v="0"/>
    <n v="-999"/>
    <n v="199208"/>
    <x v="1"/>
  </r>
  <r>
    <n v="22.74"/>
    <n v="18.600000000000001"/>
    <n v="25.9"/>
    <n v="10.9"/>
    <n v="43.5"/>
    <n v="22.6"/>
    <n v="0"/>
    <n v="0"/>
    <n v="-999"/>
    <n v="1.2"/>
    <n v="5.2"/>
    <n v="-999"/>
    <n v="17.399999999999999"/>
    <n v="-999"/>
    <n v="14.7"/>
    <n v="0.753"/>
    <n v="2.5859999999999999"/>
    <n v="0"/>
    <n v="-999"/>
    <n v="199208"/>
    <x v="1"/>
  </r>
  <r>
    <n v="19.32"/>
    <n v="13.4"/>
    <n v="19.600000000000001"/>
    <n v="8.1"/>
    <n v="48.4"/>
    <n v="33.700000000000003"/>
    <n v="0"/>
    <n v="0"/>
    <n v="-999"/>
    <n v="0.9"/>
    <n v="5"/>
    <n v="-999"/>
    <n v="15.8"/>
    <n v="-999"/>
    <n v="14.4"/>
    <n v="0.76600000000000001"/>
    <n v="1.512"/>
    <n v="0"/>
    <n v="-999"/>
    <n v="199208"/>
    <x v="1"/>
  </r>
  <r>
    <n v="21.83"/>
    <n v="12.4"/>
    <n v="19.7"/>
    <n v="6.1"/>
    <n v="45.4"/>
    <n v="22.2"/>
    <n v="0"/>
    <n v="0"/>
    <n v="-999"/>
    <n v="1"/>
    <n v="5.5"/>
    <n v="-999"/>
    <n v="15.5"/>
    <n v="-999"/>
    <n v="14"/>
    <n v="0.51"/>
    <n v="1.7849999999999999"/>
    <n v="0"/>
    <n v="-999"/>
    <n v="199208"/>
    <x v="1"/>
  </r>
  <r>
    <n v="14.65"/>
    <n v="11.1"/>
    <n v="16"/>
    <n v="5"/>
    <n v="48.9"/>
    <n v="30.7"/>
    <n v="0"/>
    <n v="0"/>
    <n v="-999"/>
    <n v="1"/>
    <n v="5.8"/>
    <n v="-999"/>
    <n v="14.5"/>
    <n v="-999"/>
    <n v="13.5"/>
    <n v="0.55700000000000005"/>
    <n v="1.26"/>
    <n v="0"/>
    <n v="-999"/>
    <n v="199208"/>
    <x v="1"/>
  </r>
  <r>
    <n v="3.96"/>
    <n v="1.4"/>
    <n v="5.4"/>
    <n v="-0.2"/>
    <n v="90.6"/>
    <n v="46.3"/>
    <n v="6.1"/>
    <n v="0"/>
    <n v="-999"/>
    <n v="0.6"/>
    <n v="4.0999999999999996"/>
    <n v="-999"/>
    <n v="10.9"/>
    <n v="-999"/>
    <n v="12.3"/>
    <n v="0.41499999999999998"/>
    <n v="0.48099999999999998"/>
    <n v="0"/>
    <n v="-999"/>
    <n v="199208"/>
    <x v="1"/>
  </r>
  <r>
    <n v="16.95"/>
    <n v="3.2"/>
    <n v="10.4"/>
    <n v="-1.9"/>
    <n v="81.099999999999994"/>
    <n v="33.799999999999997"/>
    <n v="1.8"/>
    <n v="0"/>
    <n v="-999"/>
    <n v="0.9"/>
    <n v="4.9000000000000004"/>
    <n v="-999"/>
    <n v="11"/>
    <n v="-999"/>
    <n v="11"/>
    <n v="0.42599999999999999"/>
    <n v="0.83499999999999996"/>
    <n v="0"/>
    <n v="-999"/>
    <n v="199208"/>
    <x v="1"/>
  </r>
  <r>
    <n v="18.72"/>
    <n v="6"/>
    <n v="13.5"/>
    <n v="-1.9"/>
    <n v="67.099999999999994"/>
    <n v="39.200000000000003"/>
    <n v="0"/>
    <n v="0"/>
    <n v="-999"/>
    <n v="1"/>
    <n v="5.5"/>
    <n v="-999"/>
    <n v="11.5"/>
    <n v="-999"/>
    <n v="10.8"/>
    <n v="0.60599999999999998"/>
    <n v="0.94099999999999995"/>
    <n v="0"/>
    <n v="-999"/>
    <n v="199208"/>
    <x v="1"/>
  </r>
  <r>
    <n v="19.579999999999998"/>
    <n v="10.4"/>
    <n v="19"/>
    <n v="1.6"/>
    <n v="53.5"/>
    <n v="35.799999999999997"/>
    <n v="0"/>
    <n v="0"/>
    <n v="-999"/>
    <n v="0.8"/>
    <n v="5.2"/>
    <n v="-999"/>
    <n v="13.1"/>
    <n v="-999"/>
    <n v="11.1"/>
    <n v="0.78400000000000003"/>
    <n v="1.41"/>
    <n v="0"/>
    <n v="-999"/>
    <n v="199208"/>
    <x v="1"/>
  </r>
  <r>
    <n v="13.18"/>
    <n v="11.8"/>
    <n v="18.2"/>
    <n v="5.2"/>
    <n v="55"/>
    <n v="45.7"/>
    <n v="0"/>
    <n v="0"/>
    <n v="-999"/>
    <n v="1.1000000000000001"/>
    <n v="5.7"/>
    <n v="-999"/>
    <n v="14"/>
    <n v="-999"/>
    <n v="11.6"/>
    <n v="0.95199999999999996"/>
    <n v="1.135"/>
    <n v="0"/>
    <n v="-999"/>
    <n v="199208"/>
    <x v="1"/>
  </r>
  <r>
    <n v="15.96"/>
    <n v="11.4"/>
    <n v="17.600000000000001"/>
    <n v="6.6"/>
    <n v="68.8"/>
    <n v="44"/>
    <n v="0"/>
    <n v="0"/>
    <n v="-999"/>
    <n v="1.3"/>
    <n v="6.3"/>
    <n v="-999"/>
    <n v="14.6"/>
    <n v="-999"/>
    <n v="12"/>
    <n v="0.88400000000000001"/>
    <n v="1.127"/>
    <n v="0"/>
    <n v="-999"/>
    <n v="199208"/>
    <x v="1"/>
  </r>
  <r>
    <n v="19.850000000000001"/>
    <n v="7.2"/>
    <n v="12.8"/>
    <n v="2.2999999999999998"/>
    <n v="57"/>
    <n v="34.9"/>
    <n v="0"/>
    <n v="0"/>
    <n v="-999"/>
    <n v="1.7"/>
    <n v="6.4"/>
    <n v="-999"/>
    <n v="13.2"/>
    <n v="-999"/>
    <n v="12"/>
    <n v="0.51500000000000001"/>
    <n v="0.96199999999999997"/>
    <n v="0"/>
    <n v="-999"/>
    <n v="199208"/>
    <x v="1"/>
  </r>
  <r>
    <n v="16.440000000000001"/>
    <n v="7.7"/>
    <n v="14.6"/>
    <n v="-2.5"/>
    <n v="55.2"/>
    <n v="34.799999999999997"/>
    <n v="0"/>
    <n v="0"/>
    <n v="-999"/>
    <n v="0.9"/>
    <n v="4.3"/>
    <n v="-999"/>
    <n v="12.7"/>
    <n v="-999"/>
    <n v="11.5"/>
    <n v="0.57799999999999996"/>
    <n v="1.083"/>
    <n v="0"/>
    <n v="-999"/>
    <n v="199208"/>
    <x v="1"/>
  </r>
  <r>
    <n v="12"/>
    <n v="9.9"/>
    <n v="17.100000000000001"/>
    <n v="3.2"/>
    <n v="63"/>
    <n v="41.9"/>
    <n v="1"/>
    <n v="0"/>
    <n v="-999"/>
    <n v="0.9"/>
    <n v="4.0999999999999996"/>
    <n v="-999"/>
    <n v="13.5"/>
    <n v="-999"/>
    <n v="11.5"/>
    <n v="0.81799999999999995"/>
    <n v="1.133"/>
    <n v="0"/>
    <n v="-999"/>
    <n v="199208"/>
    <x v="1"/>
  </r>
  <r>
    <n v="14.72"/>
    <n v="11.1"/>
    <n v="18.899999999999999"/>
    <n v="4.5"/>
    <n v="77.7"/>
    <n v="44.1"/>
    <n v="0"/>
    <n v="0"/>
    <n v="-999"/>
    <n v="0.7"/>
    <n v="4.0999999999999996"/>
    <n v="-999"/>
    <n v="14.7"/>
    <n v="-999"/>
    <n v="11.8"/>
    <n v="0.96199999999999997"/>
    <n v="1.22"/>
    <n v="0"/>
    <n v="-999"/>
    <n v="199208"/>
    <x v="1"/>
  </r>
  <r>
    <n v="17.260000000000002"/>
    <n v="10"/>
    <n v="17.2"/>
    <n v="5.3"/>
    <n v="75.400000000000006"/>
    <n v="52.3"/>
    <n v="0"/>
    <n v="0"/>
    <n v="-999"/>
    <n v="1.8"/>
    <n v="6.4"/>
    <n v="-999"/>
    <n v="14.3"/>
    <n v="-999"/>
    <n v="12"/>
    <n v="1.0229999999999999"/>
    <n v="0.93600000000000005"/>
    <n v="0"/>
    <n v="-999"/>
    <n v="199209"/>
    <x v="1"/>
  </r>
  <r>
    <n v="18.04"/>
    <n v="10.6"/>
    <n v="18.8"/>
    <n v="2.6"/>
    <n v="64.400000000000006"/>
    <n v="39.4"/>
    <n v="0"/>
    <n v="0"/>
    <n v="-999"/>
    <n v="1.2"/>
    <n v="5.2"/>
    <n v="-999"/>
    <n v="14.2"/>
    <n v="-999"/>
    <n v="11.9"/>
    <n v="0.85199999999999998"/>
    <n v="1.3149999999999999"/>
    <n v="0"/>
    <n v="-999"/>
    <n v="199209"/>
    <x v="1"/>
  </r>
  <r>
    <n v="12.38"/>
    <n v="9.5"/>
    <n v="15.6"/>
    <n v="4.3"/>
    <n v="73.099999999999994"/>
    <n v="53.4"/>
    <n v="0.8"/>
    <n v="0"/>
    <n v="-999"/>
    <n v="1.7"/>
    <n v="6.5"/>
    <n v="-999"/>
    <n v="14.2"/>
    <n v="-999"/>
    <n v="11.9"/>
    <n v="0.94599999999999995"/>
    <n v="0.82599999999999996"/>
    <n v="0"/>
    <n v="-999"/>
    <n v="199209"/>
    <x v="1"/>
  </r>
  <r>
    <n v="10.84"/>
    <n v="3.6"/>
    <n v="8.8000000000000007"/>
    <n v="-2.9"/>
    <n v="83.6"/>
    <n v="50.7"/>
    <n v="4.0999999999999996"/>
    <n v="0"/>
    <n v="-999"/>
    <n v="2.5"/>
    <n v="8.6"/>
    <n v="-999"/>
    <n v="12.9"/>
    <n v="-999"/>
    <n v="11.4"/>
    <n v="0.57399999999999995"/>
    <n v="0.55800000000000005"/>
    <n v="0"/>
    <n v="-999"/>
    <n v="199209"/>
    <x v="1"/>
  </r>
  <r>
    <n v="7.87"/>
    <n v="-0.2"/>
    <n v="5.6"/>
    <n v="-2.8"/>
    <n v="94.6"/>
    <n v="66.2"/>
    <n v="5.0999999999999996"/>
    <n v="0"/>
    <n v="-999"/>
    <n v="1"/>
    <n v="4.5999999999999996"/>
    <n v="-999"/>
    <n v="10.1"/>
    <n v="-999"/>
    <n v="10.1"/>
    <n v="0.60099999999999998"/>
    <n v="0.307"/>
    <n v="0"/>
    <n v="-999"/>
    <n v="199209"/>
    <x v="1"/>
  </r>
  <r>
    <n v="7.23"/>
    <n v="0"/>
    <n v="3.8"/>
    <n v="-2.7"/>
    <n v="91.1"/>
    <n v="69.599999999999994"/>
    <n v="0.8"/>
    <n v="0"/>
    <n v="-999"/>
    <n v="1"/>
    <n v="5.7"/>
    <n v="-999"/>
    <n v="9.9"/>
    <n v="-999"/>
    <n v="9.3000000000000007"/>
    <n v="0.55900000000000005"/>
    <n v="0.24399999999999999"/>
    <n v="0"/>
    <n v="-999"/>
    <n v="199209"/>
    <x v="1"/>
  </r>
  <r>
    <n v="9.19"/>
    <n v="2.2999999999999998"/>
    <n v="7.3"/>
    <n v="-3.3"/>
    <n v="71.8"/>
    <n v="47.1"/>
    <n v="9.1"/>
    <n v="0"/>
    <n v="-999"/>
    <n v="2"/>
    <n v="7.7"/>
    <n v="-999"/>
    <n v="9.3000000000000007"/>
    <n v="-999"/>
    <n v="8.6999999999999993"/>
    <n v="0.48"/>
    <n v="0.54100000000000004"/>
    <n v="0"/>
    <n v="-999"/>
    <n v="199209"/>
    <x v="1"/>
  </r>
  <r>
    <n v="14.28"/>
    <n v="4.2"/>
    <n v="11"/>
    <n v="-1.2"/>
    <n v="81.5"/>
    <n v="46.6"/>
    <n v="0"/>
    <n v="0"/>
    <n v="-999"/>
    <n v="1.8"/>
    <n v="7.1"/>
    <n v="-999"/>
    <n v="10.9"/>
    <n v="-999"/>
    <n v="8.6999999999999993"/>
    <n v="0.61"/>
    <n v="0.70099999999999996"/>
    <n v="0"/>
    <n v="-999"/>
    <n v="199209"/>
    <x v="1"/>
  </r>
  <r>
    <n v="17.920000000000002"/>
    <n v="7.1"/>
    <n v="16.600000000000001"/>
    <n v="-1.6"/>
    <n v="69"/>
    <n v="44.1"/>
    <n v="0"/>
    <n v="0"/>
    <n v="-999"/>
    <n v="0.8"/>
    <n v="4.0999999999999996"/>
    <n v="-999"/>
    <n v="11.5"/>
    <n v="-999"/>
    <n v="9.1999999999999993"/>
    <n v="0.83499999999999996"/>
    <n v="1.056"/>
    <n v="0"/>
    <n v="-999"/>
    <n v="199209"/>
    <x v="1"/>
  </r>
  <r>
    <n v="11.85"/>
    <n v="10.4"/>
    <n v="15.5"/>
    <n v="5.9"/>
    <n v="47.4"/>
    <n v="34.799999999999997"/>
    <n v="0"/>
    <n v="0"/>
    <n v="-999"/>
    <n v="1.1000000000000001"/>
    <n v="5"/>
    <n v="-999"/>
    <n v="12.6"/>
    <n v="-999"/>
    <n v="9.6999999999999993"/>
    <n v="0.61099999999999999"/>
    <n v="1.1479999999999999"/>
    <n v="0"/>
    <n v="-999"/>
    <n v="199209"/>
    <x v="1"/>
  </r>
  <r>
    <n v="16.93"/>
    <n v="10.3"/>
    <n v="17.3"/>
    <n v="3.3"/>
    <n v="58.6"/>
    <n v="34.9"/>
    <n v="0"/>
    <n v="0"/>
    <n v="-999"/>
    <n v="1.6"/>
    <n v="6.6"/>
    <n v="-999"/>
    <n v="13.5"/>
    <n v="-999"/>
    <n v="9.9"/>
    <n v="0.68799999999999994"/>
    <n v="1.2849999999999999"/>
    <n v="0"/>
    <n v="-999"/>
    <n v="199209"/>
    <x v="1"/>
  </r>
  <r>
    <n v="5.5"/>
    <n v="1.4"/>
    <n v="5.4"/>
    <n v="-2.2999999999999998"/>
    <n v="89.3"/>
    <n v="65.099999999999994"/>
    <n v="2.5"/>
    <n v="0"/>
    <n v="-999"/>
    <n v="2.1"/>
    <n v="8.6"/>
    <n v="-999"/>
    <n v="12.1"/>
    <n v="-999"/>
    <n v="9.9"/>
    <n v="0.58299999999999996"/>
    <n v="0.313"/>
    <n v="0"/>
    <n v="-999"/>
    <n v="199209"/>
    <x v="1"/>
  </r>
  <r>
    <n v="4.58"/>
    <n v="-2"/>
    <n v="1"/>
    <n v="-4.0999999999999996"/>
    <n v="98.1"/>
    <n v="95.9"/>
    <n v="9.4"/>
    <n v="0"/>
    <n v="-999"/>
    <n v="1.2"/>
    <n v="5.9"/>
    <n v="-999"/>
    <n v="9.8000000000000007"/>
    <n v="-999"/>
    <n v="8.6999999999999993"/>
    <n v="0.63100000000000001"/>
    <n v="2.7E-2"/>
    <n v="0"/>
    <n v="-999"/>
    <n v="199209"/>
    <x v="1"/>
  </r>
  <r>
    <n v="7.57"/>
    <n v="-1.4"/>
    <n v="5.2"/>
    <n v="-6.2"/>
    <n v="92.2"/>
    <n v="65.900000000000006"/>
    <n v="0"/>
    <n v="0"/>
    <n v="-999"/>
    <n v="0.6"/>
    <n v="3.7"/>
    <n v="-999"/>
    <n v="9.3000000000000007"/>
    <n v="-999"/>
    <n v="7.8"/>
    <n v="0.58099999999999996"/>
    <n v="0.30199999999999999"/>
    <n v="0"/>
    <n v="-999"/>
    <n v="199209"/>
    <x v="1"/>
  </r>
  <r>
    <n v="13.24"/>
    <n v="-0.8"/>
    <n v="6.3"/>
    <n v="-4.9000000000000004"/>
    <n v="74.8"/>
    <n v="45.2"/>
    <n v="0"/>
    <n v="0"/>
    <n v="-999"/>
    <n v="0.9"/>
    <n v="4.5999999999999996"/>
    <n v="-999"/>
    <n v="9.1"/>
    <n v="-999"/>
    <n v="7.6"/>
    <n v="0.43099999999999999"/>
    <n v="0.52300000000000002"/>
    <n v="0"/>
    <n v="-999"/>
    <n v="199209"/>
    <x v="1"/>
  </r>
  <r>
    <n v="5.27"/>
    <n v="1.3"/>
    <n v="5.5"/>
    <n v="-3.1"/>
    <n v="70.599999999999994"/>
    <n v="43.3"/>
    <n v="0"/>
    <n v="0"/>
    <n v="-999"/>
    <n v="1.9"/>
    <n v="9.1999999999999993"/>
    <n v="-999"/>
    <n v="8.4"/>
    <n v="-999"/>
    <n v="7.1"/>
    <n v="0.39100000000000001"/>
    <n v="0.51200000000000001"/>
    <n v="0"/>
    <n v="-999"/>
    <n v="199209"/>
    <x v="1"/>
  </r>
  <r>
    <n v="17.2"/>
    <n v="2.1"/>
    <n v="10.199999999999999"/>
    <n v="-3.3"/>
    <n v="66.5"/>
    <n v="29.9"/>
    <n v="0"/>
    <n v="0"/>
    <n v="-999"/>
    <n v="1"/>
    <n v="5"/>
    <n v="-999"/>
    <n v="9.4"/>
    <n v="-999"/>
    <n v="7"/>
    <n v="0.372"/>
    <n v="0.872"/>
    <n v="0"/>
    <n v="-999"/>
    <n v="199209"/>
    <x v="1"/>
  </r>
  <r>
    <n v="10.37"/>
    <n v="7.5"/>
    <n v="13.3"/>
    <n v="0.5"/>
    <n v="43.9"/>
    <n v="21.6"/>
    <n v="0"/>
    <n v="0"/>
    <n v="-999"/>
    <n v="0.8"/>
    <n v="3.9"/>
    <n v="-999"/>
    <n v="11"/>
    <n v="-999"/>
    <n v="7.5"/>
    <n v="0.32900000000000001"/>
    <n v="1.1970000000000001"/>
    <n v="0"/>
    <n v="-999"/>
    <n v="199209"/>
    <x v="1"/>
  </r>
  <r>
    <n v="9.3699999999999992"/>
    <n v="7.7"/>
    <n v="12.4"/>
    <n v="4.8"/>
    <n v="73.8"/>
    <n v="48.9"/>
    <n v="0.5"/>
    <n v="0"/>
    <n v="-999"/>
    <n v="1.8"/>
    <n v="7.3"/>
    <n v="-999"/>
    <n v="13.7"/>
    <n v="-999"/>
    <n v="8.3000000000000007"/>
    <n v="0.70499999999999996"/>
    <n v="0.73599999999999999"/>
    <n v="0"/>
    <n v="-999"/>
    <n v="199209"/>
    <x v="1"/>
  </r>
  <r>
    <n v="8.16"/>
    <n v="8.4"/>
    <n v="14.7"/>
    <n v="4.7"/>
    <n v="87.1"/>
    <n v="63"/>
    <n v="2.2999999999999998"/>
    <n v="0"/>
    <n v="-999"/>
    <n v="2.4"/>
    <n v="7.4"/>
    <n v="-999"/>
    <n v="14.7"/>
    <n v="-999"/>
    <n v="9"/>
    <n v="1.05"/>
    <n v="0.61899999999999999"/>
    <n v="0"/>
    <n v="-999"/>
    <n v="199209"/>
    <x v="1"/>
  </r>
  <r>
    <n v="15.63"/>
    <n v="10.199999999999999"/>
    <n v="17.8"/>
    <n v="2.2000000000000002"/>
    <n v="72.5"/>
    <n v="51.1"/>
    <n v="0"/>
    <n v="0"/>
    <n v="-999"/>
    <n v="1"/>
    <n v="4"/>
    <n v="-999"/>
    <n v="14.5"/>
    <n v="-999"/>
    <n v="9.1999999999999993"/>
    <n v="1.0429999999999999"/>
    <n v="0.996"/>
    <n v="0"/>
    <n v="-999"/>
    <n v="199209"/>
    <x v="1"/>
  </r>
  <r>
    <n v="13.84"/>
    <n v="13.6"/>
    <n v="20.3"/>
    <n v="5.5"/>
    <n v="52.1"/>
    <n v="42"/>
    <n v="0"/>
    <n v="0"/>
    <n v="-999"/>
    <n v="1"/>
    <n v="4.3"/>
    <n v="-999"/>
    <n v="15.4"/>
    <n v="-999"/>
    <n v="9.6999999999999993"/>
    <n v="1.0009999999999999"/>
    <n v="1.381"/>
    <n v="0"/>
    <n v="-999"/>
    <n v="199209"/>
    <x v="1"/>
  </r>
  <r>
    <n v="7.95"/>
    <n v="10.1"/>
    <n v="14.3"/>
    <n v="5"/>
    <n v="72.099999999999994"/>
    <n v="53.7"/>
    <n v="6.6"/>
    <n v="0"/>
    <n v="-999"/>
    <n v="2.1"/>
    <n v="7"/>
    <n v="-999"/>
    <n v="15.9"/>
    <n v="-999"/>
    <n v="10.1"/>
    <n v="0.876"/>
    <n v="0.754"/>
    <n v="0"/>
    <n v="-999"/>
    <n v="199209"/>
    <x v="1"/>
  </r>
  <r>
    <n v="4.16"/>
    <n v="3.7"/>
    <n v="5.7"/>
    <n v="1.8"/>
    <n v="94.4"/>
    <n v="88.1"/>
    <n v="4.0999999999999996"/>
    <n v="0"/>
    <n v="-999"/>
    <n v="2.6"/>
    <n v="8.1999999999999993"/>
    <n v="-999"/>
    <n v="14.3"/>
    <n v="-999"/>
    <n v="9.5"/>
    <n v="0.80500000000000005"/>
    <n v="0.109"/>
    <n v="0"/>
    <n v="-999"/>
    <n v="199209"/>
    <x v="1"/>
  </r>
  <r>
    <n v="5.04"/>
    <n v="0.9"/>
    <n v="4.9000000000000004"/>
    <n v="-1.9"/>
    <n v="94.8"/>
    <n v="85.6"/>
    <n v="2.8"/>
    <n v="0"/>
    <n v="-999"/>
    <n v="2"/>
    <n v="8.3000000000000007"/>
    <n v="-999"/>
    <n v="12.4"/>
    <n v="-999"/>
    <n v="8.6"/>
    <n v="0.74199999999999999"/>
    <n v="0.125"/>
    <n v="0"/>
    <n v="-999"/>
    <n v="199209"/>
    <x v="1"/>
  </r>
  <r>
    <n v="6.7"/>
    <n v="2.2999999999999998"/>
    <n v="8"/>
    <n v="-1.8"/>
    <n v="78"/>
    <n v="48.1"/>
    <n v="0.3"/>
    <n v="0"/>
    <n v="-999"/>
    <n v="2.5"/>
    <n v="11.8"/>
    <n v="-999"/>
    <n v="11.3"/>
    <n v="-999"/>
    <n v="7.8"/>
    <n v="0.51600000000000001"/>
    <n v="0.55700000000000005"/>
    <n v="0"/>
    <n v="-999"/>
    <n v="199209"/>
    <x v="1"/>
  </r>
  <r>
    <n v="15.1"/>
    <n v="3.7"/>
    <n v="10.9"/>
    <n v="-4.0999999999999996"/>
    <n v="67.5"/>
    <n v="47.8"/>
    <n v="0.3"/>
    <n v="0"/>
    <n v="-999"/>
    <n v="0.8"/>
    <n v="5.8"/>
    <n v="-999"/>
    <n v="10.199999999999999"/>
    <n v="-999"/>
    <n v="7.4"/>
    <n v="0.622"/>
    <n v="0.68"/>
    <n v="0"/>
    <n v="-999"/>
    <n v="199209"/>
    <x v="1"/>
  </r>
  <r>
    <n v="10.039999999999999"/>
    <n v="8.1"/>
    <n v="14.2"/>
    <n v="2.8"/>
    <n v="47.1"/>
    <n v="40.6"/>
    <n v="0"/>
    <n v="0"/>
    <n v="-999"/>
    <n v="1.1000000000000001"/>
    <n v="5.5"/>
    <n v="-999"/>
    <n v="11.7"/>
    <n v="-999"/>
    <n v="7.7"/>
    <n v="0.65600000000000003"/>
    <n v="0.96199999999999997"/>
    <n v="0"/>
    <n v="-999"/>
    <n v="199209"/>
    <x v="1"/>
  </r>
  <r>
    <n v="14.05"/>
    <n v="13.6"/>
    <n v="20"/>
    <n v="6.7"/>
    <n v="35.5"/>
    <n v="22.6"/>
    <n v="0"/>
    <n v="0"/>
    <n v="-999"/>
    <n v="1.8"/>
    <n v="6.8"/>
    <n v="-999"/>
    <n v="12.8"/>
    <n v="-999"/>
    <n v="8.1"/>
    <n v="0.52900000000000003"/>
    <n v="1.8089999999999999"/>
    <n v="0"/>
    <n v="-999"/>
    <n v="199209"/>
    <x v="1"/>
  </r>
  <r>
    <n v="9.01"/>
    <n v="15"/>
    <n v="21.2"/>
    <n v="8.4"/>
    <n v="34.4"/>
    <n v="19.7"/>
    <n v="0"/>
    <n v="0"/>
    <n v="-999"/>
    <n v="1.6"/>
    <n v="9.1"/>
    <n v="-999"/>
    <n v="14.6"/>
    <n v="-999"/>
    <n v="9"/>
    <n v="0.497"/>
    <n v="2.0209999999999999"/>
    <n v="0"/>
    <n v="-999"/>
    <n v="199209"/>
    <x v="1"/>
  </r>
  <r>
    <n v="9.6"/>
    <n v="15.4"/>
    <n v="21.9"/>
    <n v="6.9"/>
    <n v="34.799999999999997"/>
    <n v="20.7"/>
    <n v="0"/>
    <n v="0"/>
    <n v="-999"/>
    <n v="1.8"/>
    <n v="5.6"/>
    <n v="-999"/>
    <n v="15.1"/>
    <n v="-999"/>
    <n v="9.3000000000000007"/>
    <n v="0.54200000000000004"/>
    <n v="2.0830000000000002"/>
    <n v="0"/>
    <n v="-999"/>
    <n v="199210"/>
    <x v="1"/>
  </r>
  <r>
    <n v="12.55"/>
    <n v="16.399999999999999"/>
    <n v="23.1"/>
    <n v="10.5"/>
    <n v="39.200000000000003"/>
    <n v="22.3"/>
    <n v="0.3"/>
    <n v="0"/>
    <n v="-999"/>
    <n v="1.4"/>
    <n v="7.7"/>
    <n v="-999"/>
    <n v="16.2"/>
    <n v="-999"/>
    <n v="9.9"/>
    <n v="0.63200000000000001"/>
    <n v="2.1960000000000002"/>
    <n v="0"/>
    <n v="-999"/>
    <n v="199210"/>
    <x v="1"/>
  </r>
  <r>
    <n v="3.62"/>
    <n v="7.3"/>
    <n v="11.1"/>
    <n v="1.3"/>
    <n v="81.099999999999994"/>
    <n v="58.5"/>
    <n v="0"/>
    <n v="0"/>
    <n v="-999"/>
    <n v="1.3"/>
    <n v="7"/>
    <n v="-999"/>
    <n v="15.1"/>
    <n v="-999"/>
    <n v="10"/>
    <n v="0.77500000000000002"/>
    <n v="0.54800000000000004"/>
    <n v="0"/>
    <n v="-999"/>
    <n v="199210"/>
    <x v="1"/>
  </r>
  <r>
    <n v="9.98"/>
    <n v="3.7"/>
    <n v="9.9"/>
    <n v="-1.2"/>
    <n v="73"/>
    <n v="49"/>
    <n v="0"/>
    <n v="0"/>
    <n v="-999"/>
    <n v="0.7"/>
    <n v="5.5"/>
    <n v="-999"/>
    <n v="13"/>
    <n v="-999"/>
    <n v="9"/>
    <n v="0.59699999999999998"/>
    <n v="0.622"/>
    <n v="0"/>
    <n v="-999"/>
    <n v="199210"/>
    <x v="1"/>
  </r>
  <r>
    <n v="14"/>
    <n v="1.7"/>
    <n v="8.3000000000000007"/>
    <n v="-2.4"/>
    <n v="53.6"/>
    <n v="22"/>
    <n v="0"/>
    <n v="0"/>
    <n v="-999"/>
    <n v="0.7"/>
    <n v="4.7"/>
    <n v="-999"/>
    <n v="10.6"/>
    <n v="-999"/>
    <n v="8.1"/>
    <n v="0.24099999999999999"/>
    <n v="0.85399999999999998"/>
    <n v="0"/>
    <n v="-999"/>
    <n v="199210"/>
    <x v="1"/>
  </r>
  <r>
    <n v="10.8"/>
    <n v="0.9"/>
    <n v="8.5"/>
    <n v="-4.5999999999999996"/>
    <n v="44.2"/>
    <n v="19.8"/>
    <n v="0"/>
    <n v="0"/>
    <n v="-999"/>
    <n v="0.7"/>
    <n v="5.7"/>
    <n v="-999"/>
    <n v="9.1"/>
    <n v="-999"/>
    <n v="7.2"/>
    <n v="0.22"/>
    <n v="0.89"/>
    <n v="0"/>
    <n v="-999"/>
    <n v="199210"/>
    <x v="1"/>
  </r>
  <r>
    <n v="6.77"/>
    <n v="3.4"/>
    <n v="9"/>
    <n v="-4.0999999999999996"/>
    <n v="27.7"/>
    <n v="21.3"/>
    <n v="0"/>
    <n v="0"/>
    <n v="-999"/>
    <n v="0.7"/>
    <n v="4"/>
    <n v="-999"/>
    <n v="8.5"/>
    <n v="-999"/>
    <n v="6.3"/>
    <n v="0.24399999999999999"/>
    <n v="0.90300000000000002"/>
    <n v="0"/>
    <n v="-999"/>
    <n v="199210"/>
    <x v="1"/>
  </r>
  <r>
    <n v="6.84"/>
    <n v="3.2"/>
    <n v="7.9"/>
    <n v="-0.6"/>
    <n v="53"/>
    <n v="28.6"/>
    <n v="0"/>
    <n v="0"/>
    <n v="-999"/>
    <n v="2"/>
    <n v="7.5"/>
    <n v="-999"/>
    <n v="10.3"/>
    <n v="-999"/>
    <n v="6.4"/>
    <n v="0.30399999999999999"/>
    <n v="0.76"/>
    <n v="0"/>
    <n v="-999"/>
    <n v="199210"/>
    <x v="1"/>
  </r>
  <r>
    <n v="9.91"/>
    <n v="2.5"/>
    <n v="9.3000000000000007"/>
    <n v="-2.7"/>
    <n v="72"/>
    <n v="51.8"/>
    <n v="0"/>
    <n v="0"/>
    <n v="-999"/>
    <n v="0.9"/>
    <n v="5.3"/>
    <n v="-999"/>
    <n v="10.4"/>
    <n v="-999"/>
    <n v="6.5"/>
    <n v="0.60699999999999998"/>
    <n v="0.56399999999999995"/>
    <n v="0"/>
    <n v="-999"/>
    <n v="199210"/>
    <x v="1"/>
  </r>
  <r>
    <n v="10.17"/>
    <n v="7.9"/>
    <n v="14.7"/>
    <n v="1.3"/>
    <n v="62.2"/>
    <n v="47"/>
    <n v="0"/>
    <n v="0"/>
    <n v="-999"/>
    <n v="1.6"/>
    <n v="7.4"/>
    <n v="-999"/>
    <n v="12.1"/>
    <n v="-999"/>
    <n v="7"/>
    <n v="0.78700000000000003"/>
    <n v="0.88600000000000001"/>
    <n v="0"/>
    <n v="-999"/>
    <n v="199210"/>
    <x v="1"/>
  </r>
  <r>
    <n v="7.59"/>
    <n v="6.3"/>
    <n v="12.4"/>
    <n v="2.2000000000000002"/>
    <n v="80.8"/>
    <n v="53.3"/>
    <n v="0.3"/>
    <n v="0"/>
    <n v="-999"/>
    <n v="0.9"/>
    <n v="6"/>
    <n v="-999"/>
    <n v="13"/>
    <n v="-999"/>
    <n v="7.6"/>
    <n v="0.76800000000000002"/>
    <n v="0.67200000000000004"/>
    <n v="0"/>
    <n v="-999"/>
    <n v="199210"/>
    <x v="1"/>
  </r>
  <r>
    <n v="3.53"/>
    <n v="4.2"/>
    <n v="10.1"/>
    <n v="-4.2"/>
    <n v="90"/>
    <n v="69.8"/>
    <n v="6.6"/>
    <n v="0"/>
    <n v="-999"/>
    <n v="1.9"/>
    <n v="6.6"/>
    <n v="-999"/>
    <n v="13.4"/>
    <n v="-999"/>
    <n v="7.9"/>
    <n v="0.86399999999999999"/>
    <n v="0.373"/>
    <n v="0"/>
    <n v="-999"/>
    <n v="199210"/>
    <x v="1"/>
  </r>
  <r>
    <n v="10.130000000000001"/>
    <n v="-4"/>
    <n v="1.4"/>
    <n v="-8"/>
    <n v="83.7"/>
    <n v="63.4"/>
    <n v="1.8"/>
    <n v="0"/>
    <n v="-999"/>
    <n v="0.6"/>
    <n v="4.4000000000000004"/>
    <n v="-999"/>
    <n v="10.5"/>
    <n v="-999"/>
    <n v="7.1"/>
    <n v="0.42799999999999999"/>
    <n v="0.247"/>
    <n v="0"/>
    <n v="-999"/>
    <n v="199210"/>
    <x v="1"/>
  </r>
  <r>
    <n v="1.05"/>
    <n v="-6.5"/>
    <n v="-4.2"/>
    <n v="-8.6999999999999993"/>
    <n v="96.2"/>
    <n v="88.9"/>
    <n v="0"/>
    <n v="0"/>
    <n v="-999"/>
    <n v="0.7"/>
    <n v="4.5"/>
    <n v="-999"/>
    <n v="9.3000000000000007"/>
    <n v="-999"/>
    <n v="6.1"/>
    <n v="0.39700000000000002"/>
    <n v="0.05"/>
    <n v="0"/>
    <n v="-999"/>
    <n v="199210"/>
    <x v="1"/>
  </r>
  <r>
    <n v="8.02"/>
    <n v="-5.9"/>
    <n v="1.1000000000000001"/>
    <n v="-11.1"/>
    <n v="89"/>
    <n v="72.599999999999994"/>
    <n v="7.1"/>
    <n v="0"/>
    <n v="-999"/>
    <n v="0.7"/>
    <n v="4.0999999999999996"/>
    <n v="-999"/>
    <n v="9.8000000000000007"/>
    <n v="-999"/>
    <n v="5.5"/>
    <n v="0.48099999999999998"/>
    <n v="0.18099999999999999"/>
    <n v="0"/>
    <n v="-999"/>
    <n v="199210"/>
    <x v="1"/>
  </r>
  <r>
    <n v="4"/>
    <n v="-4.3"/>
    <n v="-0.7"/>
    <n v="-7.5"/>
    <n v="87.9"/>
    <n v="67.3"/>
    <n v="0"/>
    <n v="0"/>
    <n v="-999"/>
    <n v="0.3"/>
    <n v="2.2000000000000002"/>
    <n v="-999"/>
    <n v="9.9"/>
    <n v="-999"/>
    <n v="5.2"/>
    <n v="0.39"/>
    <n v="0.19"/>
    <n v="0"/>
    <n v="-999"/>
    <n v="199210"/>
    <x v="1"/>
  </r>
  <r>
    <n v="6.47"/>
    <n v="-0.4"/>
    <n v="4.0999999999999996"/>
    <n v="-4"/>
    <n v="91.1"/>
    <n v="76"/>
    <n v="0"/>
    <n v="0"/>
    <n v="-999"/>
    <n v="0.7"/>
    <n v="5.3"/>
    <n v="-999"/>
    <n v="10"/>
    <n v="-999"/>
    <n v="5"/>
    <n v="0.623"/>
    <n v="0.19600000000000001"/>
    <n v="0"/>
    <n v="-999"/>
    <n v="199210"/>
    <x v="1"/>
  </r>
  <r>
    <n v="5.35"/>
    <n v="2.2000000000000002"/>
    <n v="7.3"/>
    <n v="-1.3"/>
    <n v="92.9"/>
    <n v="74.599999999999994"/>
    <n v="1.5"/>
    <n v="0"/>
    <n v="-999"/>
    <n v="2"/>
    <n v="7.8"/>
    <n v="-999"/>
    <n v="10.1"/>
    <n v="-999"/>
    <n v="5"/>
    <n v="0.76300000000000001"/>
    <n v="0.26"/>
    <n v="0"/>
    <n v="-999"/>
    <n v="199210"/>
    <x v="1"/>
  </r>
  <r>
    <n v="1.23"/>
    <n v="3.9"/>
    <n v="5.9"/>
    <n v="1.3"/>
    <n v="93.3"/>
    <n v="76.599999999999994"/>
    <n v="3"/>
    <n v="0"/>
    <n v="-999"/>
    <n v="2.2000000000000002"/>
    <n v="7.9"/>
    <n v="-999"/>
    <n v="10.5"/>
    <n v="-999"/>
    <n v="5.0999999999999996"/>
    <n v="0.71299999999999997"/>
    <n v="0.217"/>
    <n v="0"/>
    <n v="-999"/>
    <n v="199210"/>
    <x v="1"/>
  </r>
  <r>
    <n v="1.05"/>
    <n v="5.8"/>
    <n v="7.9"/>
    <n v="4.8"/>
    <n v="90.8"/>
    <n v="76"/>
    <n v="1.5"/>
    <n v="0"/>
    <n v="-999"/>
    <n v="2.2999999999999998"/>
    <n v="7.2"/>
    <n v="-999"/>
    <n v="5.0999999999999996"/>
    <n v="-999"/>
    <n v="4.5999999999999996"/>
    <n v="0.80900000000000005"/>
    <n v="0.25600000000000001"/>
    <n v="0"/>
    <n v="-999"/>
    <n v="199210"/>
    <x v="1"/>
  </r>
  <r>
    <n v="3.54"/>
    <n v="4.2"/>
    <n v="6.7"/>
    <n v="1.1000000000000001"/>
    <n v="95.2"/>
    <n v="92"/>
    <n v="2.5"/>
    <n v="0"/>
    <n v="-999"/>
    <n v="0.5"/>
    <n v="4"/>
    <n v="-999"/>
    <n v="5"/>
    <n v="-999"/>
    <n v="4.7"/>
    <n v="0.90500000000000003"/>
    <n v="7.8E-2"/>
    <n v="0"/>
    <n v="-999"/>
    <n v="199210"/>
    <x v="1"/>
  </r>
  <r>
    <n v="1.68"/>
    <n v="3.6"/>
    <n v="6.5"/>
    <n v="1.6"/>
    <n v="92.7"/>
    <n v="82.2"/>
    <n v="0.5"/>
    <n v="0"/>
    <n v="-999"/>
    <n v="2.2999999999999998"/>
    <n v="6.8"/>
    <n v="-999"/>
    <n v="3.3"/>
    <n v="-999"/>
    <n v="4.0999999999999996"/>
    <n v="0.79500000000000004"/>
    <n v="0.17199999999999999"/>
    <n v="0"/>
    <n v="-999"/>
    <n v="199210"/>
    <x v="1"/>
  </r>
  <r>
    <n v="7.44"/>
    <n v="8.3000000000000007"/>
    <n v="12.3"/>
    <n v="5.3"/>
    <n v="77.099999999999994"/>
    <n v="58.8"/>
    <n v="0"/>
    <n v="0"/>
    <n v="-999"/>
    <n v="2.4"/>
    <n v="7.3"/>
    <n v="-999"/>
    <n v="5.7"/>
    <n v="-999"/>
    <n v="4.7"/>
    <n v="0.84099999999999997"/>
    <n v="0.58899999999999997"/>
    <n v="0"/>
    <n v="-999"/>
    <n v="199210"/>
    <x v="1"/>
  </r>
  <r>
    <n v="3.58"/>
    <n v="5.7"/>
    <n v="12.1"/>
    <n v="-1"/>
    <n v="80.099999999999994"/>
    <n v="59.2"/>
    <n v="1.3"/>
    <n v="0"/>
    <n v="-999"/>
    <n v="1"/>
    <n v="5.6"/>
    <n v="-999"/>
    <n v="4.7"/>
    <n v="-999"/>
    <n v="5"/>
    <n v="0.83399999999999996"/>
    <n v="0.57599999999999996"/>
    <n v="0"/>
    <n v="-999"/>
    <n v="199210"/>
    <x v="1"/>
  </r>
  <r>
    <n v="10.73"/>
    <n v="2.7"/>
    <n v="10.6"/>
    <n v="-3.6"/>
    <n v="56.6"/>
    <n v="25.7"/>
    <n v="0"/>
    <n v="0"/>
    <n v="-999"/>
    <n v="0.6"/>
    <n v="3.4"/>
    <n v="-999"/>
    <n v="2.7"/>
    <n v="-999"/>
    <n v="3.9"/>
    <n v="0.32800000000000001"/>
    <n v="0.94899999999999995"/>
    <n v="0"/>
    <n v="-999"/>
    <n v="199210"/>
    <x v="1"/>
  </r>
  <r>
    <n v="6.28"/>
    <n v="1.4"/>
    <n v="5.8"/>
    <n v="-3"/>
    <n v="70.599999999999994"/>
    <n v="53.5"/>
    <n v="0"/>
    <n v="0"/>
    <n v="-999"/>
    <n v="0.9"/>
    <n v="5.0999999999999996"/>
    <n v="-999"/>
    <n v="2.1"/>
    <n v="-999"/>
    <n v="3.4"/>
    <n v="0.49399999999999999"/>
    <n v="0.42899999999999999"/>
    <n v="0"/>
    <n v="-999"/>
    <n v="199210"/>
    <x v="1"/>
  </r>
  <r>
    <n v="8.9499999999999993"/>
    <n v="0.8"/>
    <n v="8.1"/>
    <n v="-4.9000000000000004"/>
    <n v="63.5"/>
    <n v="26.7"/>
    <n v="1.3"/>
    <n v="0"/>
    <n v="-999"/>
    <n v="1"/>
    <n v="4.9000000000000004"/>
    <n v="-999"/>
    <n v="0.9"/>
    <n v="-999"/>
    <n v="2.8"/>
    <n v="0.28699999999999998"/>
    <n v="0.79100000000000004"/>
    <n v="0"/>
    <n v="-999"/>
    <n v="199210"/>
    <x v="1"/>
  </r>
  <r>
    <n v="5.79"/>
    <n v="0.6"/>
    <n v="5.8"/>
    <n v="-2.2999999999999998"/>
    <n v="56.4"/>
    <n v="28.4"/>
    <n v="1.3"/>
    <n v="0"/>
    <n v="-999"/>
    <n v="1.9"/>
    <n v="7.3"/>
    <n v="-999"/>
    <n v="0.4"/>
    <n v="-999"/>
    <n v="2.2999999999999998"/>
    <n v="0.26200000000000001"/>
    <n v="0.66"/>
    <n v="0"/>
    <n v="-999"/>
    <n v="199210"/>
    <x v="1"/>
  </r>
  <r>
    <n v="3.35"/>
    <n v="-1.4"/>
    <n v="-0.3"/>
    <n v="-2.6"/>
    <n v="96.5"/>
    <n v="95.8"/>
    <n v="2.5"/>
    <n v="0"/>
    <n v="-999"/>
    <n v="2.8"/>
    <n v="8.5"/>
    <n v="-999"/>
    <n v="0.7"/>
    <n v="-999"/>
    <n v="2.1"/>
    <n v="0.56999999999999995"/>
    <n v="2.5000000000000001E-2"/>
    <n v="0"/>
    <n v="-999"/>
    <n v="199210"/>
    <x v="1"/>
  </r>
  <r>
    <n v="2.02"/>
    <n v="-0.4"/>
    <n v="0.8"/>
    <n v="-2.4"/>
    <n v="95.9"/>
    <n v="94.7"/>
    <n v="6.1"/>
    <n v="47"/>
    <n v="-999"/>
    <n v="1.1000000000000001"/>
    <n v="5.3"/>
    <n v="-999"/>
    <n v="1"/>
    <n v="-999"/>
    <n v="2.1"/>
    <n v="0.61499999999999999"/>
    <n v="3.4000000000000002E-2"/>
    <n v="0"/>
    <n v="-999"/>
    <n v="199210"/>
    <x v="1"/>
  </r>
  <r>
    <n v="3.47"/>
    <n v="-0.7"/>
    <n v="0.6"/>
    <n v="-2.1"/>
    <n v="95.1"/>
    <n v="93.7"/>
    <n v="0.1"/>
    <n v="48"/>
    <n v="-999"/>
    <n v="2.1"/>
    <n v="8"/>
    <n v="-999"/>
    <n v="0.7"/>
    <n v="-999"/>
    <n v="2"/>
    <n v="0.59499999999999997"/>
    <n v="0.04"/>
    <n v="48"/>
    <n v="-999"/>
    <n v="199210"/>
    <x v="1"/>
  </r>
  <r>
    <n v="5.52"/>
    <n v="-1.3"/>
    <n v="1.6"/>
    <n v="-2.8"/>
    <n v="90.2"/>
    <n v="76.3"/>
    <n v="0"/>
    <n v="48"/>
    <n v="-999"/>
    <n v="1.5"/>
    <n v="6.6"/>
    <n v="-999"/>
    <n v="0.8"/>
    <n v="-999"/>
    <n v="2"/>
    <n v="0.52200000000000002"/>
    <n v="0.16200000000000001"/>
    <n v="0"/>
    <n v="-999"/>
    <n v="199211"/>
    <x v="1"/>
  </r>
  <r>
    <n v="7.05"/>
    <n v="-1.8"/>
    <n v="3.8"/>
    <n v="-4.5"/>
    <n v="90.2"/>
    <n v="70.2"/>
    <n v="0"/>
    <n v="48"/>
    <n v="-999"/>
    <n v="0.5"/>
    <n v="3.9"/>
    <n v="-999"/>
    <n v="0.7"/>
    <n v="-999"/>
    <n v="1.9"/>
    <n v="0.56100000000000005"/>
    <n v="0.23899999999999999"/>
    <n v="0"/>
    <n v="-999"/>
    <n v="199211"/>
    <x v="1"/>
  </r>
  <r>
    <n v="7.58"/>
    <n v="-2.6"/>
    <n v="2.6"/>
    <n v="-7.5"/>
    <n v="87.1"/>
    <n v="72.8"/>
    <n v="0.9"/>
    <n v="55"/>
    <n v="-999"/>
    <n v="1.4"/>
    <n v="7.2"/>
    <n v="-999"/>
    <n v="0.1"/>
    <n v="-999"/>
    <n v="1.7"/>
    <n v="0.53400000000000003"/>
    <n v="0.2"/>
    <n v="0"/>
    <n v="-999"/>
    <n v="199211"/>
    <x v="1"/>
  </r>
  <r>
    <n v="1.5"/>
    <n v="-2.2000000000000002"/>
    <n v="0.2"/>
    <n v="-3.8"/>
    <n v="95.9"/>
    <n v="95.1"/>
    <n v="14.3"/>
    <n v="165"/>
    <n v="-999"/>
    <n v="1.3"/>
    <n v="6.1"/>
    <n v="-999"/>
    <n v="0.1"/>
    <n v="-999"/>
    <n v="1.5"/>
    <n v="0.59099999999999997"/>
    <n v="0.03"/>
    <n v="0"/>
    <n v="-999"/>
    <n v="199211"/>
    <x v="1"/>
  </r>
  <r>
    <n v="5.73"/>
    <n v="-2.7"/>
    <n v="2.1"/>
    <n v="-6.5"/>
    <n v="95.3"/>
    <n v="93.9"/>
    <n v="0"/>
    <n v="158"/>
    <n v="-999"/>
    <n v="0.4"/>
    <n v="2"/>
    <n v="-999"/>
    <n v="0.1"/>
    <n v="-999"/>
    <n v="1.5"/>
    <n v="0.66700000000000004"/>
    <n v="4.2999999999999997E-2"/>
    <n v="0"/>
    <n v="-999"/>
    <n v="199211"/>
    <x v="1"/>
  </r>
  <r>
    <n v="0.57999999999999996"/>
    <n v="-1.4"/>
    <n v="0.5"/>
    <n v="-4.8"/>
    <n v="95.3"/>
    <n v="94.6"/>
    <n v="6.1"/>
    <n v="205"/>
    <n v="-999"/>
    <n v="0.2"/>
    <n v="1.5"/>
    <n v="-999"/>
    <n v="0.2"/>
    <n v="-999"/>
    <n v="1.5"/>
    <n v="0.59799999999999998"/>
    <n v="3.4000000000000002E-2"/>
    <n v="0"/>
    <n v="-999"/>
    <n v="199211"/>
    <x v="1"/>
  </r>
  <r>
    <n v="0.35"/>
    <n v="-0.8"/>
    <n v="0.7"/>
    <n v="-2.6"/>
    <n v="96.5"/>
    <n v="94"/>
    <n v="12.5"/>
    <n v="205"/>
    <n v="-999"/>
    <n v="0.6"/>
    <n v="4.0999999999999996"/>
    <n v="-999"/>
    <n v="0.3"/>
    <n v="-999"/>
    <n v="1.5"/>
    <n v="0.60299999999999998"/>
    <n v="3.9E-2"/>
    <n v="0"/>
    <n v="-999"/>
    <n v="199211"/>
    <x v="1"/>
  </r>
  <r>
    <n v="0.82"/>
    <n v="-4.0999999999999996"/>
    <n v="-0.3"/>
    <n v="-6.1"/>
    <n v="94.6"/>
    <n v="93.7"/>
    <n v="5"/>
    <n v="205"/>
    <n v="-999"/>
    <n v="0.5"/>
    <n v="2.9"/>
    <n v="-999"/>
    <n v="0.4"/>
    <n v="-999"/>
    <n v="1.5"/>
    <n v="0.56100000000000005"/>
    <n v="3.7999999999999999E-2"/>
    <n v="0"/>
    <n v="-999"/>
    <n v="199211"/>
    <x v="1"/>
  </r>
  <r>
    <n v="0.95"/>
    <n v="-7.6"/>
    <n v="-5.0999999999999996"/>
    <n v="-11.2"/>
    <n v="94.7"/>
    <n v="93.6"/>
    <n v="3.1"/>
    <n v="229"/>
    <n v="-999"/>
    <n v="0.3"/>
    <n v="2.8"/>
    <n v="-999"/>
    <n v="0.5"/>
    <n v="-999"/>
    <n v="1.5"/>
    <n v="0.39200000000000002"/>
    <n v="2.7E-2"/>
    <n v="0"/>
    <n v="-999"/>
    <n v="199211"/>
    <x v="1"/>
  </r>
  <r>
    <n v="1.08"/>
    <n v="-6.7"/>
    <n v="-4"/>
    <n v="-11.1"/>
    <n v="91.1"/>
    <n v="85"/>
    <n v="0.5"/>
    <n v="233"/>
    <n v="-999"/>
    <n v="0.6"/>
    <n v="3"/>
    <n v="-999"/>
    <n v="0.5"/>
    <n v="-999"/>
    <n v="1.5"/>
    <n v="0.38600000000000001"/>
    <n v="6.8000000000000005E-2"/>
    <n v="0"/>
    <n v="-999"/>
    <n v="199211"/>
    <x v="1"/>
  </r>
  <r>
    <n v="4.66"/>
    <n v="-10.199999999999999"/>
    <n v="-0.5"/>
    <n v="-13"/>
    <n v="89.3"/>
    <n v="46.1"/>
    <n v="0"/>
    <n v="233"/>
    <n v="-999"/>
    <n v="0.6"/>
    <n v="3.4"/>
    <n v="-999"/>
    <n v="0.5"/>
    <n v="-999"/>
    <n v="1.5"/>
    <n v="0.27100000000000002"/>
    <n v="0.317"/>
    <n v="0"/>
    <n v="-999"/>
    <n v="199211"/>
    <x v="1"/>
  </r>
  <r>
    <n v="3.05"/>
    <n v="-4"/>
    <n v="-1.2"/>
    <n v="-15"/>
    <n v="95.5"/>
    <n v="58.4"/>
    <n v="3.4"/>
    <n v="259"/>
    <n v="-999"/>
    <n v="0.4"/>
    <n v="2.8"/>
    <n v="-999"/>
    <n v="0.4"/>
    <n v="-999"/>
    <n v="1.4"/>
    <n v="0.32700000000000001"/>
    <n v="0.23300000000000001"/>
    <n v="0"/>
    <n v="-999"/>
    <n v="199211"/>
    <x v="1"/>
  </r>
  <r>
    <n v="4.28"/>
    <n v="2.1"/>
    <n v="6.4"/>
    <n v="-12.4"/>
    <n v="98.2"/>
    <n v="49.8"/>
    <n v="0"/>
    <n v="220"/>
    <n v="-999"/>
    <n v="0.5"/>
    <n v="3.7"/>
    <n v="-999"/>
    <n v="0.5"/>
    <n v="-999"/>
    <n v="1.5"/>
    <n v="0.47699999999999998"/>
    <n v="0.48199999999999998"/>
    <n v="0"/>
    <n v="-999"/>
    <n v="199211"/>
    <x v="1"/>
  </r>
  <r>
    <n v="6.67"/>
    <n v="-2.1"/>
    <n v="4.5999999999999996"/>
    <n v="-13"/>
    <n v="92.5"/>
    <n v="54.6"/>
    <n v="0"/>
    <n v="220"/>
    <n v="-999"/>
    <n v="0.4"/>
    <n v="1.9"/>
    <n v="-999"/>
    <n v="0.5"/>
    <n v="-999"/>
    <n v="1.5"/>
    <n v="0.46400000000000002"/>
    <n v="0.38500000000000001"/>
    <n v="0"/>
    <n v="-999"/>
    <n v="199211"/>
    <x v="1"/>
  </r>
  <r>
    <n v="2.93"/>
    <n v="0.7"/>
    <n v="4.5999999999999996"/>
    <n v="-1.3"/>
    <n v="91.7"/>
    <n v="73.099999999999994"/>
    <n v="0"/>
    <n v="220"/>
    <n v="-999"/>
    <n v="0.3"/>
    <n v="2.5"/>
    <n v="-999"/>
    <n v="0.6"/>
    <n v="-999"/>
    <n v="1.5"/>
    <n v="0.61799999999999999"/>
    <n v="0.22800000000000001"/>
    <n v="0"/>
    <n v="-999"/>
    <n v="199211"/>
    <x v="1"/>
  </r>
  <r>
    <n v="1.18"/>
    <n v="-0.7"/>
    <n v="1.6"/>
    <n v="-1.8"/>
    <n v="94.2"/>
    <n v="93.2"/>
    <n v="7.5"/>
    <n v="220"/>
    <n v="-999"/>
    <n v="0.2"/>
    <n v="1.4"/>
    <n v="-999"/>
    <n v="0.5"/>
    <n v="-999"/>
    <n v="1.5"/>
    <n v="0.64100000000000001"/>
    <n v="4.7E-2"/>
    <n v="0"/>
    <n v="-999"/>
    <n v="199211"/>
    <x v="1"/>
  </r>
  <r>
    <n v="0.77"/>
    <n v="-1.1000000000000001"/>
    <n v="1.5"/>
    <n v="-2.6"/>
    <n v="94"/>
    <n v="88.6"/>
    <n v="3.6"/>
    <n v="248"/>
    <n v="-999"/>
    <n v="0.2"/>
    <n v="1.8"/>
    <n v="-999"/>
    <n v="0.5"/>
    <n v="-999"/>
    <n v="1.5"/>
    <n v="0.60299999999999998"/>
    <n v="7.8E-2"/>
    <n v="0"/>
    <n v="-999"/>
    <n v="199211"/>
    <x v="1"/>
  </r>
  <r>
    <n v="1.1399999999999999"/>
    <n v="-2.7"/>
    <n v="1.2"/>
    <n v="-4"/>
    <n v="94.9"/>
    <n v="92.7"/>
    <n v="2.6"/>
    <n v="268"/>
    <n v="-999"/>
    <n v="1.2"/>
    <n v="8"/>
    <n v="-999"/>
    <n v="0.5"/>
    <n v="-999"/>
    <n v="1.4"/>
    <n v="0.61499999999999999"/>
    <n v="4.9000000000000002E-2"/>
    <n v="0"/>
    <n v="-999"/>
    <n v="199211"/>
    <x v="1"/>
  </r>
  <r>
    <n v="1.05"/>
    <n v="-3.7"/>
    <n v="-2.2999999999999998"/>
    <n v="-5.2"/>
    <n v="96"/>
    <n v="95.7"/>
    <n v="19.8"/>
    <n v="420"/>
    <n v="-999"/>
    <n v="2.2000000000000002"/>
    <n v="8.3000000000000007"/>
    <n v="-999"/>
    <n v="0.5"/>
    <n v="-999"/>
    <n v="1.4"/>
    <n v="0.49199999999999999"/>
    <n v="2.1999999999999999E-2"/>
    <n v="0"/>
    <n v="-999"/>
    <n v="199211"/>
    <x v="1"/>
  </r>
  <r>
    <n v="5.47"/>
    <n v="-5.8"/>
    <n v="-1.4"/>
    <n v="-11"/>
    <n v="95.7"/>
    <n v="60"/>
    <n v="0"/>
    <n v="412"/>
    <n v="-999"/>
    <n v="0.8"/>
    <n v="5"/>
    <n v="-999"/>
    <n v="0.5"/>
    <n v="-999"/>
    <n v="1.4"/>
    <n v="0.33"/>
    <n v="0.22"/>
    <n v="0"/>
    <n v="-999"/>
    <n v="199211"/>
    <x v="1"/>
  </r>
  <r>
    <n v="1.1000000000000001"/>
    <n v="-5.7"/>
    <n v="-4.7"/>
    <n v="-7.9"/>
    <n v="95.4"/>
    <n v="94.2"/>
    <n v="12.9"/>
    <n v="511"/>
    <n v="-999"/>
    <n v="2.9"/>
    <n v="9.1999999999999993"/>
    <n v="-999"/>
    <n v="0.5"/>
    <n v="-999"/>
    <n v="1.4"/>
    <n v="0.40500000000000003"/>
    <n v="2.5000000000000001E-2"/>
    <n v="0"/>
    <n v="-999"/>
    <n v="199211"/>
    <x v="1"/>
  </r>
  <r>
    <n v="0.35"/>
    <n v="-6.6"/>
    <n v="-4.8"/>
    <n v="-9.6"/>
    <n v="95.8"/>
    <n v="95.1"/>
    <n v="1.2"/>
    <n v="520"/>
    <n v="-999"/>
    <n v="0.5"/>
    <n v="4.3"/>
    <n v="-999"/>
    <n v="0.4"/>
    <n v="-999"/>
    <n v="1.4"/>
    <n v="0.40600000000000003"/>
    <n v="2.1000000000000001E-2"/>
    <n v="0"/>
    <n v="-999"/>
    <n v="199211"/>
    <x v="1"/>
  </r>
  <r>
    <n v="4.21"/>
    <n v="-9.5"/>
    <n v="-1.9"/>
    <n v="-12"/>
    <n v="92.8"/>
    <n v="60.3"/>
    <n v="0"/>
    <n v="496"/>
    <n v="-999"/>
    <n v="0.7"/>
    <n v="3.6"/>
    <n v="-999"/>
    <n v="0.3"/>
    <n v="-999"/>
    <n v="1.3"/>
    <n v="0.31900000000000001"/>
    <n v="0.21099999999999999"/>
    <n v="0"/>
    <n v="-999"/>
    <n v="199211"/>
    <x v="1"/>
  </r>
  <r>
    <n v="6.24"/>
    <n v="-6.7"/>
    <n v="1.1000000000000001"/>
    <n v="-11.8"/>
    <n v="80.7"/>
    <n v="49.3"/>
    <n v="0"/>
    <n v="478"/>
    <n v="-999"/>
    <n v="0.6"/>
    <n v="2.7"/>
    <n v="-999"/>
    <n v="0.4"/>
    <n v="-999"/>
    <n v="1.3"/>
    <n v="0.32600000000000001"/>
    <n v="0.33500000000000002"/>
    <n v="0"/>
    <n v="-999"/>
    <n v="199211"/>
    <x v="1"/>
  </r>
  <r>
    <n v="6.24"/>
    <n v="-5.3"/>
    <n v="1.3"/>
    <n v="-15"/>
    <n v="51"/>
    <n v="31.4"/>
    <n v="0"/>
    <n v="470"/>
    <n v="-999"/>
    <n v="0.5"/>
    <n v="3.1"/>
    <n v="-999"/>
    <n v="0.3"/>
    <n v="-999"/>
    <n v="1.2"/>
    <n v="0.21099999999999999"/>
    <n v="0.46"/>
    <n v="0"/>
    <n v="-999"/>
    <n v="199211"/>
    <x v="1"/>
  </r>
  <r>
    <n v="4.68"/>
    <n v="-3.7"/>
    <n v="0.6"/>
    <n v="-12"/>
    <n v="45.4"/>
    <n v="31.8"/>
    <n v="0"/>
    <n v="451"/>
    <n v="-999"/>
    <n v="1.2"/>
    <n v="5.6"/>
    <n v="-999"/>
    <n v="0.3"/>
    <n v="-999"/>
    <n v="1.2"/>
    <n v="0.20300000000000001"/>
    <n v="0.435"/>
    <n v="0"/>
    <n v="-999"/>
    <n v="199211"/>
    <x v="1"/>
  </r>
  <r>
    <n v="0.44"/>
    <n v="-4.2"/>
    <n v="-2.4"/>
    <n v="-6"/>
    <n v="86.5"/>
    <n v="58"/>
    <n v="11.6"/>
    <n v="540"/>
    <n v="-999"/>
    <n v="0.8"/>
    <n v="5.2"/>
    <n v="-999"/>
    <n v="0.4"/>
    <n v="-999"/>
    <n v="1.3"/>
    <n v="0.29599999999999999"/>
    <n v="0.215"/>
    <n v="0"/>
    <n v="-999"/>
    <n v="199211"/>
    <x v="1"/>
  </r>
  <r>
    <n v="3.4"/>
    <n v="-7.3"/>
    <n v="-1.2"/>
    <n v="-11.5"/>
    <n v="92.1"/>
    <n v="80.900000000000006"/>
    <n v="0"/>
    <n v="523"/>
    <n v="-999"/>
    <n v="0.8"/>
    <n v="5.6"/>
    <n v="-999"/>
    <n v="0.4"/>
    <n v="-999"/>
    <n v="1.3"/>
    <n v="0.45400000000000001"/>
    <n v="0.107"/>
    <n v="0"/>
    <n v="-999"/>
    <n v="199211"/>
    <x v="1"/>
  </r>
  <r>
    <n v="1.74"/>
    <n v="-8.1"/>
    <n v="-4.5999999999999996"/>
    <n v="-12.2"/>
    <n v="91.4"/>
    <n v="88.5"/>
    <n v="0"/>
    <n v="507"/>
    <n v="-999"/>
    <n v="0.6"/>
    <n v="4"/>
    <n v="-999"/>
    <n v="0.4"/>
    <n v="-999"/>
    <n v="1.3"/>
    <n v="0.38300000000000001"/>
    <n v="0.05"/>
    <n v="0"/>
    <n v="-999"/>
    <n v="199211"/>
    <x v="1"/>
  </r>
  <r>
    <n v="2.31"/>
    <n v="-6.6"/>
    <n v="-4.3"/>
    <n v="-10.8"/>
    <n v="94.5"/>
    <n v="92"/>
    <n v="0"/>
    <n v="478"/>
    <n v="-999"/>
    <n v="1.6"/>
    <n v="7.2"/>
    <n v="-999"/>
    <n v="0.4"/>
    <n v="-999"/>
    <n v="1.3"/>
    <n v="0.40899999999999997"/>
    <n v="3.5999999999999997E-2"/>
    <n v="478"/>
    <n v="-999"/>
    <n v="199211"/>
    <x v="1"/>
  </r>
  <r>
    <n v="4.72"/>
    <n v="-8"/>
    <n v="-0.5"/>
    <n v="-12.2"/>
    <n v="76.099999999999994"/>
    <n v="48.6"/>
    <n v="0"/>
    <n v="478"/>
    <n v="-999"/>
    <n v="1"/>
    <n v="5.9"/>
    <n v="-999"/>
    <n v="0.4"/>
    <n v="-999"/>
    <n v="1.2"/>
    <n v="0.28599999999999998"/>
    <n v="0.30299999999999999"/>
    <n v="0"/>
    <n v="-999"/>
    <n v="199212"/>
    <x v="1"/>
  </r>
  <r>
    <n v="1.1000000000000001"/>
    <n v="-10.8"/>
    <n v="-8.6999999999999993"/>
    <n v="-14.1"/>
    <n v="83.4"/>
    <n v="69"/>
    <n v="0"/>
    <n v="478"/>
    <n v="-999"/>
    <n v="1.6"/>
    <n v="10.1"/>
    <n v="-999"/>
    <n v="0.4"/>
    <n v="-999"/>
    <n v="1.2"/>
    <n v="0.219"/>
    <n v="9.8000000000000004E-2"/>
    <n v="0"/>
    <n v="-999"/>
    <n v="199212"/>
    <x v="1"/>
  </r>
  <r>
    <n v="5.5"/>
    <n v="-10.199999999999999"/>
    <n v="-4.4000000000000004"/>
    <n v="-14"/>
    <n v="78.099999999999994"/>
    <n v="61.1"/>
    <n v="0"/>
    <n v="478"/>
    <n v="-999"/>
    <n v="1"/>
    <n v="6.6"/>
    <n v="-999"/>
    <n v="0.4"/>
    <n v="-999"/>
    <n v="1.2"/>
    <n v="0.26800000000000002"/>
    <n v="0.17100000000000001"/>
    <n v="0"/>
    <n v="-999"/>
    <n v="199212"/>
    <x v="1"/>
  </r>
  <r>
    <n v="5.52"/>
    <n v="-7.8"/>
    <n v="-2.2000000000000002"/>
    <n v="-12.5"/>
    <n v="59.7"/>
    <n v="28.1"/>
    <n v="0"/>
    <n v="472"/>
    <n v="-999"/>
    <n v="1.5"/>
    <n v="9.6999999999999993"/>
    <n v="-999"/>
    <n v="0.3"/>
    <n v="-999"/>
    <n v="1.2"/>
    <n v="0.14499999999999999"/>
    <n v="0.373"/>
    <n v="0"/>
    <n v="-999"/>
    <n v="199212"/>
    <x v="1"/>
  </r>
  <r>
    <n v="5.47"/>
    <n v="-6.9"/>
    <n v="-0.6"/>
    <n v="-12.2"/>
    <n v="31"/>
    <n v="23"/>
    <n v="0"/>
    <n v="468"/>
    <n v="-999"/>
    <n v="1.1000000000000001"/>
    <n v="6.4"/>
    <n v="-999"/>
    <n v="0.3"/>
    <n v="-999"/>
    <n v="1.2"/>
    <n v="0.13500000000000001"/>
    <n v="0.45"/>
    <n v="0"/>
    <n v="-999"/>
    <n v="199212"/>
    <x v="1"/>
  </r>
  <r>
    <n v="3.52"/>
    <n v="-8.5"/>
    <n v="-2.8"/>
    <n v="-11.8"/>
    <n v="50.9"/>
    <n v="29.9"/>
    <n v="0"/>
    <n v="468"/>
    <n v="-999"/>
    <n v="1.6"/>
    <n v="6.9"/>
    <n v="-999"/>
    <n v="0.3"/>
    <n v="-999"/>
    <n v="1.1000000000000001"/>
    <n v="0.14799999999999999"/>
    <n v="0.34799999999999998"/>
    <n v="0"/>
    <n v="-999"/>
    <n v="199212"/>
    <x v="1"/>
  </r>
  <r>
    <n v="1.67"/>
    <n v="-8.4"/>
    <n v="-6.9"/>
    <n v="-10.9"/>
    <n v="83.6"/>
    <n v="51.3"/>
    <n v="2.2000000000000002"/>
    <n v="485"/>
    <n v="-999"/>
    <n v="2.1"/>
    <n v="9.6"/>
    <n v="-999"/>
    <n v="0.3"/>
    <n v="-999"/>
    <n v="1.1000000000000001"/>
    <n v="0.187"/>
    <n v="0.17699999999999999"/>
    <n v="0"/>
    <n v="-999"/>
    <n v="199212"/>
    <x v="1"/>
  </r>
  <r>
    <n v="0.83"/>
    <n v="-7.8"/>
    <n v="-5.9"/>
    <n v="-10.5"/>
    <n v="94.1"/>
    <n v="91.7"/>
    <n v="2"/>
    <n v="500"/>
    <n v="-999"/>
    <n v="2.4"/>
    <n v="9.4"/>
    <n v="-999"/>
    <n v="0.3"/>
    <n v="-999"/>
    <n v="1.1000000000000001"/>
    <n v="0.36099999999999999"/>
    <n v="3.3000000000000002E-2"/>
    <n v="0"/>
    <n v="-999"/>
    <n v="199212"/>
    <x v="1"/>
  </r>
  <r>
    <n v="4.6900000000000004"/>
    <n v="-8"/>
    <n v="-4.9000000000000004"/>
    <n v="-10.7"/>
    <n v="88.2"/>
    <n v="78.3"/>
    <n v="6.5"/>
    <n v="550"/>
    <n v="-999"/>
    <n v="1.7"/>
    <n v="6.1"/>
    <n v="-999"/>
    <n v="0.3"/>
    <n v="-999"/>
    <n v="1.1000000000000001"/>
    <n v="0.33300000000000002"/>
    <n v="9.1999999999999998E-2"/>
    <n v="0"/>
    <n v="-999"/>
    <n v="199212"/>
    <x v="1"/>
  </r>
  <r>
    <n v="1.23"/>
    <n v="-8.6999999999999993"/>
    <n v="-6.6"/>
    <n v="-10.1"/>
    <n v="94.1"/>
    <n v="92.9"/>
    <n v="0"/>
    <n v="550"/>
    <n v="-999"/>
    <n v="2.5"/>
    <n v="8.8000000000000007"/>
    <n v="-999"/>
    <n v="0.3"/>
    <n v="-999"/>
    <n v="1.1000000000000001"/>
    <n v="0.34599999999999997"/>
    <n v="2.5999999999999999E-2"/>
    <n v="0"/>
    <n v="-999"/>
    <n v="199212"/>
    <x v="1"/>
  </r>
  <r>
    <n v="0.9"/>
    <n v="-7.9"/>
    <n v="-4.9000000000000004"/>
    <n v="-11.1"/>
    <n v="94.9"/>
    <n v="93.4"/>
    <n v="4.2"/>
    <n v="582"/>
    <n v="-999"/>
    <n v="0.4"/>
    <n v="4.2"/>
    <n v="-999"/>
    <n v="0.3"/>
    <n v="-999"/>
    <n v="1.1000000000000001"/>
    <n v="0.39600000000000002"/>
    <n v="2.8000000000000001E-2"/>
    <n v="0"/>
    <n v="-999"/>
    <n v="199212"/>
    <x v="1"/>
  </r>
  <r>
    <n v="1.94"/>
    <n v="-9.1999999999999993"/>
    <n v="-0.5"/>
    <n v="-18"/>
    <n v="84.1"/>
    <n v="43.5"/>
    <n v="0"/>
    <n v="568"/>
    <n v="-999"/>
    <n v="0.7"/>
    <n v="2.9"/>
    <n v="-999"/>
    <n v="0.2"/>
    <n v="-999"/>
    <n v="1"/>
    <n v="0.25600000000000001"/>
    <n v="0.33300000000000002"/>
    <n v="0"/>
    <n v="-999"/>
    <n v="199212"/>
    <x v="1"/>
  </r>
  <r>
    <n v="0.81"/>
    <n v="-5.6"/>
    <n v="-2.5"/>
    <n v="-16.899999999999999"/>
    <n v="90.6"/>
    <n v="66.400000000000006"/>
    <n v="0"/>
    <n v="567"/>
    <n v="-999"/>
    <n v="0.6"/>
    <n v="4.5999999999999996"/>
    <n v="-999"/>
    <n v="0.3"/>
    <n v="-999"/>
    <n v="1.1000000000000001"/>
    <n v="0.33800000000000002"/>
    <n v="0.17100000000000001"/>
    <n v="0"/>
    <n v="-999"/>
    <n v="199212"/>
    <x v="1"/>
  </r>
  <r>
    <n v="2.16"/>
    <n v="-5.4"/>
    <n v="-2.8"/>
    <n v="-10"/>
    <n v="92.9"/>
    <n v="86.6"/>
    <n v="0"/>
    <n v="550"/>
    <n v="-999"/>
    <n v="2.1"/>
    <n v="7.4"/>
    <n v="-999"/>
    <n v="0.3"/>
    <n v="-999"/>
    <n v="1.1000000000000001"/>
    <n v="0.43"/>
    <n v="6.7000000000000004E-2"/>
    <n v="0"/>
    <n v="-999"/>
    <n v="199212"/>
    <x v="1"/>
  </r>
  <r>
    <n v="3.07"/>
    <n v="-9.4"/>
    <n v="-6.7"/>
    <n v="-13.9"/>
    <n v="88.1"/>
    <n v="75.099999999999994"/>
    <n v="0"/>
    <n v="550"/>
    <n v="-999"/>
    <n v="1.2"/>
    <n v="6"/>
    <n v="-999"/>
    <n v="0.3"/>
    <n v="-999"/>
    <n v="1.1000000000000001"/>
    <n v="0.27800000000000002"/>
    <n v="9.1999999999999998E-2"/>
    <n v="0"/>
    <n v="-999"/>
    <n v="199212"/>
    <x v="1"/>
  </r>
  <r>
    <n v="1.32"/>
    <n v="-10.8"/>
    <n v="-8.5"/>
    <n v="-13.7"/>
    <n v="80.3"/>
    <n v="63.4"/>
    <n v="3.4"/>
    <n v="576"/>
    <n v="-999"/>
    <n v="2.5"/>
    <n v="9.1"/>
    <n v="-999"/>
    <n v="0.3"/>
    <n v="-999"/>
    <n v="1.1000000000000001"/>
    <n v="0.20399999999999999"/>
    <n v="0.11799999999999999"/>
    <n v="0"/>
    <n v="-999"/>
    <n v="199212"/>
    <x v="1"/>
  </r>
  <r>
    <n v="3.15"/>
    <n v="-12.8"/>
    <n v="-7.9"/>
    <n v="-22.2"/>
    <n v="88.2"/>
    <n v="82.5"/>
    <n v="6.8"/>
    <n v="628"/>
    <n v="-999"/>
    <n v="1.4"/>
    <n v="7.9"/>
    <n v="-999"/>
    <n v="0.3"/>
    <n v="-999"/>
    <n v="1.1000000000000001"/>
    <n v="0.27900000000000003"/>
    <n v="5.8999999999999997E-2"/>
    <n v="0"/>
    <n v="-999"/>
    <n v="199212"/>
    <x v="1"/>
  </r>
  <r>
    <n v="3.23"/>
    <n v="-17.3"/>
    <n v="-10.8"/>
    <n v="-23.8"/>
    <n v="77.099999999999994"/>
    <n v="66.900000000000006"/>
    <n v="0"/>
    <n v="628"/>
    <n v="-999"/>
    <n v="0.9"/>
    <n v="5.7"/>
    <n v="-999"/>
    <n v="0.3"/>
    <n v="-999"/>
    <n v="1.1000000000000001"/>
    <n v="0.17899999999999999"/>
    <n v="8.8999999999999996E-2"/>
    <n v="0"/>
    <n v="-999"/>
    <n v="199212"/>
    <x v="1"/>
  </r>
  <r>
    <n v="0.22"/>
    <n v="-9.9"/>
    <n v="-6.5"/>
    <n v="-15.3"/>
    <n v="89.7"/>
    <n v="64.3"/>
    <n v="4.2"/>
    <n v="660"/>
    <n v="-999"/>
    <n v="0.8"/>
    <n v="5.8"/>
    <n v="-999"/>
    <n v="0.3"/>
    <n v="-999"/>
    <n v="1"/>
    <n v="0.24199999999999999"/>
    <n v="0.13400000000000001"/>
    <n v="0"/>
    <n v="-999"/>
    <n v="199212"/>
    <x v="1"/>
  </r>
  <r>
    <n v="0.89"/>
    <n v="-7.3"/>
    <n v="-5.2"/>
    <n v="-8.8000000000000007"/>
    <n v="94.9"/>
    <n v="94.4"/>
    <n v="11.7"/>
    <n v="750"/>
    <n v="-999"/>
    <n v="1.4"/>
    <n v="6.8"/>
    <n v="-999"/>
    <n v="0.2"/>
    <n v="-999"/>
    <n v="1"/>
    <n v="0.39100000000000001"/>
    <n v="2.3E-2"/>
    <n v="0"/>
    <n v="-999"/>
    <n v="199212"/>
    <x v="1"/>
  </r>
  <r>
    <n v="1.49"/>
    <n v="-7"/>
    <n v="-6.2"/>
    <n v="-7.8"/>
    <n v="95.2"/>
    <n v="94.9"/>
    <n v="9.1"/>
    <n v="820"/>
    <n v="-999"/>
    <n v="2"/>
    <n v="6.4"/>
    <n v="-999"/>
    <n v="0.2"/>
    <n v="-999"/>
    <n v="1"/>
    <n v="0.36599999999999999"/>
    <n v="0.02"/>
    <n v="0"/>
    <n v="-999"/>
    <n v="199212"/>
    <x v="1"/>
  </r>
  <r>
    <n v="0.64"/>
    <n v="-5.8"/>
    <n v="-2.9"/>
    <n v="-7.5"/>
    <n v="95.7"/>
    <n v="95"/>
    <n v="0"/>
    <n v="815"/>
    <n v="-999"/>
    <n v="2.2999999999999998"/>
    <n v="9.6"/>
    <n v="-999"/>
    <n v="0.2"/>
    <n v="-999"/>
    <n v="1"/>
    <n v="0.46700000000000003"/>
    <n v="2.5000000000000001E-2"/>
    <n v="0"/>
    <n v="-999"/>
    <n v="199212"/>
    <x v="1"/>
  </r>
  <r>
    <n v="1.91"/>
    <n v="-3.3"/>
    <n v="-1.4"/>
    <n v="-7.4"/>
    <n v="95.3"/>
    <n v="93"/>
    <n v="0"/>
    <n v="806"/>
    <n v="-999"/>
    <n v="2.4"/>
    <n v="7.9"/>
    <n v="-999"/>
    <n v="0.2"/>
    <n v="-999"/>
    <n v="1"/>
    <n v="0.51100000000000001"/>
    <n v="3.9E-2"/>
    <n v="0"/>
    <n v="-999"/>
    <n v="199212"/>
    <x v="1"/>
  </r>
  <r>
    <n v="4.79"/>
    <n v="-5"/>
    <n v="-1.4"/>
    <n v="-9.1999999999999993"/>
    <n v="91.7"/>
    <n v="80.400000000000006"/>
    <n v="0"/>
    <n v="805"/>
    <n v="-999"/>
    <n v="1.7"/>
    <n v="8.5"/>
    <n v="-999"/>
    <n v="0.2"/>
    <n v="-999"/>
    <n v="1"/>
    <n v="0.443"/>
    <n v="0.108"/>
    <n v="0"/>
    <n v="-999"/>
    <n v="199212"/>
    <x v="1"/>
  </r>
  <r>
    <n v="2.12"/>
    <n v="-6.8"/>
    <n v="-1.5"/>
    <n v="-10.6"/>
    <n v="81.5"/>
    <n v="49.9"/>
    <n v="0"/>
    <n v="794"/>
    <n v="-999"/>
    <n v="0.9"/>
    <n v="5.0999999999999996"/>
    <n v="-999"/>
    <n v="0.2"/>
    <n v="-999"/>
    <n v="1"/>
    <n v="0.27300000000000002"/>
    <n v="0.27400000000000002"/>
    <n v="0"/>
    <n v="-999"/>
    <n v="199212"/>
    <x v="1"/>
  </r>
  <r>
    <n v="0.61"/>
    <n v="-6.8"/>
    <n v="-4.9000000000000004"/>
    <n v="-9.8000000000000007"/>
    <n v="95.1"/>
    <n v="94.5"/>
    <n v="21.5"/>
    <n v="959"/>
    <n v="-999"/>
    <n v="1.2"/>
    <n v="5.2"/>
    <n v="-999"/>
    <n v="0.2"/>
    <n v="-999"/>
    <n v="1"/>
    <n v="0.4"/>
    <n v="2.3E-2"/>
    <n v="0"/>
    <n v="-999"/>
    <n v="199212"/>
    <x v="1"/>
  </r>
  <r>
    <n v="3.15"/>
    <n v="-11.2"/>
    <n v="-6.3"/>
    <n v="-14.5"/>
    <n v="91.8"/>
    <n v="88.7"/>
    <n v="2.7"/>
    <n v="980"/>
    <n v="-999"/>
    <n v="0.7"/>
    <n v="3.7"/>
    <n v="-999"/>
    <n v="0.2"/>
    <n v="-999"/>
    <n v="1"/>
    <n v="0.33900000000000002"/>
    <n v="4.2999999999999997E-2"/>
    <n v="0"/>
    <n v="-999"/>
    <n v="199212"/>
    <x v="1"/>
  </r>
  <r>
    <n v="1.42"/>
    <n v="-12.9"/>
    <n v="-10.199999999999999"/>
    <n v="-16.899999999999999"/>
    <n v="91"/>
    <n v="87.6"/>
    <n v="0"/>
    <n v="977"/>
    <n v="-999"/>
    <n v="1.1000000000000001"/>
    <n v="6.8"/>
    <n v="-999"/>
    <n v="0.2"/>
    <n v="-999"/>
    <n v="1"/>
    <n v="0.247"/>
    <n v="3.5000000000000003E-2"/>
    <n v="0"/>
    <n v="-999"/>
    <n v="199212"/>
    <x v="1"/>
  </r>
  <r>
    <n v="1.56"/>
    <n v="-13.3"/>
    <n v="-10.3"/>
    <n v="-17.100000000000001"/>
    <n v="90.8"/>
    <n v="88.5"/>
    <n v="0"/>
    <n v="931"/>
    <n v="-999"/>
    <n v="0.4"/>
    <n v="4.2"/>
    <n v="-999"/>
    <n v="0.2"/>
    <n v="-999"/>
    <n v="1"/>
    <n v="0.247"/>
    <n v="3.2000000000000001E-2"/>
    <n v="0"/>
    <n v="-999"/>
    <n v="199212"/>
    <x v="1"/>
  </r>
  <r>
    <n v="1.47"/>
    <n v="-16"/>
    <n v="-12"/>
    <n v="-20.100000000000001"/>
    <n v="88.4"/>
    <n v="85.9"/>
    <n v="0"/>
    <n v="905"/>
    <n v="-999"/>
    <n v="0.3"/>
    <n v="2.8"/>
    <n v="-999"/>
    <n v="0.2"/>
    <n v="-999"/>
    <n v="1"/>
    <n v="0.20899999999999999"/>
    <n v="3.4000000000000002E-2"/>
    <n v="0"/>
    <n v="-999"/>
    <n v="199212"/>
    <x v="1"/>
  </r>
  <r>
    <n v="4.1100000000000003"/>
    <n v="-13.6"/>
    <n v="-7.1"/>
    <n v="-17.5"/>
    <n v="89"/>
    <n v="86.7"/>
    <n v="0"/>
    <n v="880"/>
    <n v="-999"/>
    <n v="0.6"/>
    <n v="3.9"/>
    <n v="-999"/>
    <n v="0.2"/>
    <n v="-999"/>
    <n v="0.9"/>
    <n v="0.312"/>
    <n v="4.8000000000000001E-2"/>
    <n v="880"/>
    <n v="-999"/>
    <n v="199212"/>
    <x v="1"/>
  </r>
  <r>
    <n v="4.7300000000000004"/>
    <n v="-13.7"/>
    <n v="-7.3"/>
    <n v="-17"/>
    <n v="89.5"/>
    <n v="80.8"/>
    <n v="0"/>
    <n v="860"/>
    <n v="-999"/>
    <n v="0.7"/>
    <n v="3.5"/>
    <n v="-999"/>
    <n v="0.2"/>
    <n v="-999"/>
    <n v="-999"/>
    <n v="0.28399999999999997"/>
    <n v="6.8000000000000005E-2"/>
    <n v="0"/>
    <n v="-999"/>
    <n v="199301"/>
    <x v="2"/>
  </r>
  <r>
    <n v="4.3099999999999996"/>
    <n v="-13"/>
    <n v="-9"/>
    <n v="-16.899999999999999"/>
    <n v="89.6"/>
    <n v="78.400000000000006"/>
    <n v="0"/>
    <n v="860"/>
    <n v="-999"/>
    <n v="0.5"/>
    <n v="2.9"/>
    <n v="-999"/>
    <n v="0.2"/>
    <n v="-999"/>
    <n v="-999"/>
    <n v="0.24199999999999999"/>
    <n v="6.7000000000000004E-2"/>
    <n v="0"/>
    <n v="-999"/>
    <n v="199301"/>
    <x v="2"/>
  </r>
  <r>
    <n v="1.07"/>
    <n v="-12.2"/>
    <n v="-8.1"/>
    <n v="-15.8"/>
    <n v="93.1"/>
    <n v="87.7"/>
    <n v="1.8"/>
    <n v="874"/>
    <n v="-999"/>
    <n v="1.2"/>
    <n v="5.7"/>
    <n v="-999"/>
    <n v="0.2"/>
    <n v="-999"/>
    <n v="-999"/>
    <n v="0.29099999999999998"/>
    <n v="4.1000000000000002E-2"/>
    <n v="0"/>
    <n v="-999"/>
    <n v="199301"/>
    <x v="2"/>
  </r>
  <r>
    <n v="2.73"/>
    <n v="-14.8"/>
    <n v="-11.3"/>
    <n v="-19.5"/>
    <n v="92.6"/>
    <n v="89.3"/>
    <n v="0"/>
    <n v="873"/>
    <n v="-999"/>
    <n v="0.9"/>
    <n v="3.5"/>
    <n v="-999"/>
    <n v="0.2"/>
    <n v="-999"/>
    <n v="-999"/>
    <n v="0.23"/>
    <n v="2.8000000000000001E-2"/>
    <n v="0"/>
    <n v="-999"/>
    <n v="199301"/>
    <x v="2"/>
  </r>
  <r>
    <n v="4.7300000000000004"/>
    <n v="-20.399999999999999"/>
    <n v="-15.5"/>
    <n v="-25.1"/>
    <n v="86.9"/>
    <n v="84.1"/>
    <n v="0"/>
    <n v="849"/>
    <n v="-999"/>
    <n v="0.6"/>
    <n v="2.4"/>
    <n v="-999"/>
    <n v="0.2"/>
    <n v="-999"/>
    <n v="-999"/>
    <n v="0.154"/>
    <n v="2.9000000000000001E-2"/>
    <n v="0"/>
    <n v="-999"/>
    <n v="199301"/>
    <x v="2"/>
  </r>
  <r>
    <n v="5.42"/>
    <n v="-13.2"/>
    <n v="-4.5999999999999996"/>
    <n v="-20.2"/>
    <n v="77.599999999999994"/>
    <n v="54.4"/>
    <n v="0"/>
    <n v="840"/>
    <n v="-999"/>
    <n v="0.8"/>
    <n v="3.6"/>
    <n v="-999"/>
    <n v="0.2"/>
    <n v="-999"/>
    <n v="-999"/>
    <n v="0.23599999999999999"/>
    <n v="0.19800000000000001"/>
    <n v="0"/>
    <n v="-999"/>
    <n v="199301"/>
    <x v="2"/>
  </r>
  <r>
    <n v="4.2699999999999996"/>
    <n v="-12.4"/>
    <n v="-6.6"/>
    <n v="-16.2"/>
    <n v="76.099999999999994"/>
    <n v="57"/>
    <n v="0"/>
    <n v="840"/>
    <n v="-999"/>
    <n v="1.2"/>
    <n v="7"/>
    <n v="-999"/>
    <n v="0.2"/>
    <n v="-999"/>
    <n v="-999"/>
    <n v="0.21199999999999999"/>
    <n v="0.16"/>
    <n v="0"/>
    <n v="-999"/>
    <n v="199301"/>
    <x v="2"/>
  </r>
  <r>
    <n v="1.95"/>
    <n v="-10.8"/>
    <n v="-9.1"/>
    <n v="-12.7"/>
    <n v="80.2"/>
    <n v="58.4"/>
    <n v="4.7"/>
    <n v="876"/>
    <n v="-999"/>
    <n v="2.7"/>
    <n v="8.8000000000000007"/>
    <n v="-999"/>
    <n v="0.2"/>
    <n v="-999"/>
    <n v="-999"/>
    <n v="0.18"/>
    <n v="0.128"/>
    <n v="0"/>
    <n v="-999"/>
    <n v="199301"/>
    <x v="2"/>
  </r>
  <r>
    <n v="3.9"/>
    <n v="-12.9"/>
    <n v="-8.5"/>
    <n v="-17.3"/>
    <n v="70"/>
    <n v="57.2"/>
    <n v="0"/>
    <n v="853"/>
    <n v="-999"/>
    <n v="2.4"/>
    <n v="8.1999999999999993"/>
    <n v="-999"/>
    <n v="0.1"/>
    <n v="-999"/>
    <n v="-999"/>
    <n v="0.185"/>
    <n v="0.13800000000000001"/>
    <n v="0"/>
    <n v="-999"/>
    <n v="199301"/>
    <x v="2"/>
  </r>
  <r>
    <n v="5.56"/>
    <n v="-15.5"/>
    <n v="-9.6"/>
    <n v="-18.8"/>
    <n v="80"/>
    <n v="61.1"/>
    <n v="0"/>
    <n v="836"/>
    <n v="-999"/>
    <n v="0.8"/>
    <n v="4.4000000000000004"/>
    <n v="-999"/>
    <n v="0.1"/>
    <n v="-999"/>
    <n v="-999"/>
    <n v="0.18099999999999999"/>
    <n v="0.115"/>
    <n v="0"/>
    <n v="-999"/>
    <n v="199301"/>
    <x v="2"/>
  </r>
  <r>
    <n v="4.91"/>
    <n v="-13.5"/>
    <n v="-7.6"/>
    <n v="-17.399999999999999"/>
    <n v="84.2"/>
    <n v="67.599999999999994"/>
    <n v="0"/>
    <n v="833"/>
    <n v="-999"/>
    <n v="0.7"/>
    <n v="2.8"/>
    <n v="-999"/>
    <n v="0.1"/>
    <n v="-999"/>
    <n v="-999"/>
    <n v="0.23400000000000001"/>
    <n v="0.112"/>
    <n v="0"/>
    <n v="-999"/>
    <n v="199301"/>
    <x v="2"/>
  </r>
  <r>
    <n v="4.88"/>
    <n v="-13.6"/>
    <n v="-8.6999999999999993"/>
    <n v="-17.2"/>
    <n v="88.1"/>
    <n v="73.3"/>
    <n v="0"/>
    <n v="826"/>
    <n v="-999"/>
    <n v="1.7"/>
    <n v="7.7"/>
    <n v="-999"/>
    <n v="0.1"/>
    <n v="-999"/>
    <n v="-999"/>
    <n v="0.23200000000000001"/>
    <n v="8.4000000000000005E-2"/>
    <n v="0"/>
    <n v="-999"/>
    <n v="199301"/>
    <x v="2"/>
  </r>
  <r>
    <n v="3.92"/>
    <n v="-11.1"/>
    <n v="-9"/>
    <n v="-13.8"/>
    <n v="76.7"/>
    <n v="66.7"/>
    <n v="1"/>
    <n v="834"/>
    <n v="-999"/>
    <n v="2.5"/>
    <n v="7.9"/>
    <n v="-999"/>
    <n v="0.1"/>
    <n v="-999"/>
    <n v="-999"/>
    <n v="0.20599999999999999"/>
    <n v="0.10299999999999999"/>
    <n v="0"/>
    <n v="-999"/>
    <n v="199301"/>
    <x v="2"/>
  </r>
  <r>
    <n v="5.43"/>
    <n v="-6.3"/>
    <n v="1.6"/>
    <n v="-11.1"/>
    <n v="75.8"/>
    <n v="57.5"/>
    <n v="0"/>
    <n v="826"/>
    <n v="-999"/>
    <n v="0.5"/>
    <n v="3.1"/>
    <n v="-999"/>
    <n v="0.1"/>
    <n v="-999"/>
    <n v="-999"/>
    <n v="0.39500000000000002"/>
    <n v="0.29099999999999998"/>
    <n v="0"/>
    <n v="-999"/>
    <n v="199301"/>
    <x v="2"/>
  </r>
  <r>
    <n v="3.12"/>
    <n v="-6.2"/>
    <n v="-2.2000000000000002"/>
    <n v="-11.2"/>
    <n v="93.7"/>
    <n v="77.8"/>
    <n v="0"/>
    <n v="811"/>
    <n v="-999"/>
    <n v="0.4"/>
    <n v="2.8"/>
    <n v="-999"/>
    <n v="0.1"/>
    <n v="-999"/>
    <n v="-999"/>
    <n v="0.40400000000000003"/>
    <n v="0.115"/>
    <n v="0"/>
    <n v="-999"/>
    <n v="199301"/>
    <x v="2"/>
  </r>
  <r>
    <n v="6.31"/>
    <n v="-7.7"/>
    <n v="-0.3"/>
    <n v="-12.4"/>
    <n v="85.5"/>
    <n v="62.8"/>
    <n v="0"/>
    <n v="809"/>
    <n v="-999"/>
    <n v="0.9"/>
    <n v="3.6"/>
    <n v="-999"/>
    <n v="0.1"/>
    <n v="-999"/>
    <n v="-999"/>
    <n v="0.375"/>
    <n v="0.222"/>
    <n v="0"/>
    <n v="-999"/>
    <n v="199301"/>
    <x v="2"/>
  </r>
  <r>
    <n v="6.37"/>
    <n v="-8.3000000000000007"/>
    <n v="-0.5"/>
    <n v="-13.2"/>
    <n v="84.1"/>
    <n v="59.9"/>
    <n v="0"/>
    <n v="804"/>
    <n v="-999"/>
    <n v="0.6"/>
    <n v="2.8"/>
    <n v="-999"/>
    <n v="0.1"/>
    <n v="-999"/>
    <n v="-999"/>
    <n v="0.35299999999999998"/>
    <n v="0.23599999999999999"/>
    <n v="0"/>
    <n v="-999"/>
    <n v="199301"/>
    <x v="2"/>
  </r>
  <r>
    <n v="6.6"/>
    <n v="-6"/>
    <n v="0.3"/>
    <n v="-10.1"/>
    <n v="81.5"/>
    <n v="62.1"/>
    <n v="0"/>
    <n v="801"/>
    <n v="-999"/>
    <n v="1.6"/>
    <n v="6.1"/>
    <n v="-999"/>
    <n v="0.1"/>
    <n v="-999"/>
    <n v="-999"/>
    <n v="0.38800000000000001"/>
    <n v="0.23599999999999999"/>
    <n v="0"/>
    <n v="-999"/>
    <n v="199301"/>
    <x v="2"/>
  </r>
  <r>
    <n v="1.25"/>
    <n v="-8.3000000000000007"/>
    <n v="-5.8"/>
    <n v="-11.3"/>
    <n v="97.3"/>
    <n v="94.3"/>
    <n v="2.2000000000000002"/>
    <n v="818"/>
    <n v="-999"/>
    <n v="2.2999999999999998"/>
    <n v="9.3000000000000007"/>
    <n v="-999"/>
    <n v="0.1"/>
    <n v="-999"/>
    <n v="-999"/>
    <n v="0.374"/>
    <n v="2.3E-2"/>
    <n v="0"/>
    <n v="-999"/>
    <n v="199301"/>
    <x v="2"/>
  </r>
  <r>
    <n v="2.25"/>
    <n v="-4.5"/>
    <n v="-1.9"/>
    <n v="-6.8"/>
    <n v="97.2"/>
    <n v="89.2"/>
    <n v="1.6"/>
    <n v="830"/>
    <n v="-999"/>
    <n v="3.6"/>
    <n v="12.4"/>
    <n v="-999"/>
    <n v="0.1"/>
    <n v="-999"/>
    <n v="-999"/>
    <n v="0.47399999999999998"/>
    <n v="5.7000000000000002E-2"/>
    <n v="0"/>
    <n v="-999"/>
    <n v="199301"/>
    <x v="2"/>
  </r>
  <r>
    <n v="3.42"/>
    <n v="-6.7"/>
    <n v="-3.9"/>
    <n v="-9.3000000000000007"/>
    <n v="92.1"/>
    <n v="75.3"/>
    <n v="3.5"/>
    <n v="857"/>
    <n v="-999"/>
    <n v="1.8"/>
    <n v="5.8"/>
    <n v="-999"/>
    <n v="0.1"/>
    <n v="-999"/>
    <n v="-999"/>
    <n v="0.34499999999999997"/>
    <n v="0.113"/>
    <n v="0"/>
    <n v="-999"/>
    <n v="199301"/>
    <x v="2"/>
  </r>
  <r>
    <n v="3.24"/>
    <n v="-10.1"/>
    <n v="-7.8"/>
    <n v="-11.9"/>
    <n v="93.7"/>
    <n v="81.400000000000006"/>
    <n v="0"/>
    <n v="839"/>
    <n v="-999"/>
    <n v="0.9"/>
    <n v="4.2"/>
    <n v="-999"/>
    <n v="0.1"/>
    <n v="-999"/>
    <n v="-999"/>
    <n v="0.27600000000000002"/>
    <n v="6.3E-2"/>
    <n v="0"/>
    <n v="-999"/>
    <n v="199301"/>
    <x v="2"/>
  </r>
  <r>
    <n v="3.22"/>
    <n v="-11.7"/>
    <n v="-8.8000000000000007"/>
    <n v="-16.2"/>
    <n v="86.8"/>
    <n v="66.2"/>
    <n v="6.1"/>
    <n v="886"/>
    <n v="-999"/>
    <n v="1.5"/>
    <n v="6.9"/>
    <n v="-999"/>
    <n v="0.1"/>
    <n v="-999"/>
    <n v="-999"/>
    <n v="0.20799999999999999"/>
    <n v="0.106"/>
    <n v="0"/>
    <n v="-999"/>
    <n v="199301"/>
    <x v="2"/>
  </r>
  <r>
    <n v="2.12"/>
    <n v="-6"/>
    <n v="-1.4"/>
    <n v="-10.5"/>
    <n v="98.3"/>
    <n v="95.7"/>
    <n v="5.0999999999999996"/>
    <n v="925"/>
    <n v="-999"/>
    <n v="0.4"/>
    <n v="4.0999999999999996"/>
    <n v="-999"/>
    <n v="0.1"/>
    <n v="-999"/>
    <n v="-999"/>
    <n v="0.52600000000000002"/>
    <n v="2.4E-2"/>
    <n v="0"/>
    <n v="-999"/>
    <n v="199301"/>
    <x v="2"/>
  </r>
  <r>
    <n v="3.12"/>
    <n v="-1.3"/>
    <n v="0"/>
    <n v="-3"/>
    <n v="92.5"/>
    <n v="69.2"/>
    <n v="0"/>
    <n v="908"/>
    <n v="-999"/>
    <n v="1.3"/>
    <n v="7.9"/>
    <n v="-999"/>
    <n v="0.1"/>
    <n v="-999"/>
    <n v="-999"/>
    <n v="0.42199999999999999"/>
    <n v="0.188"/>
    <n v="0"/>
    <n v="-999"/>
    <n v="199301"/>
    <x v="2"/>
  </r>
  <r>
    <n v="2.19"/>
    <n v="-0.5"/>
    <n v="1.6"/>
    <n v="-2.1"/>
    <n v="96.4"/>
    <n v="79.3"/>
    <n v="0"/>
    <n v="907"/>
    <n v="-999"/>
    <n v="0.7"/>
    <n v="4.0999999999999996"/>
    <n v="-999"/>
    <n v="0.1"/>
    <n v="-999"/>
    <n v="-999"/>
    <n v="0.54400000000000004"/>
    <n v="0.14199999999999999"/>
    <n v="0"/>
    <n v="-999"/>
    <n v="199301"/>
    <x v="2"/>
  </r>
  <r>
    <n v="1.3"/>
    <n v="-0.4"/>
    <n v="2.1"/>
    <n v="-2.2999999999999998"/>
    <n v="98.4"/>
    <n v="95.9"/>
    <n v="8.1999999999999993"/>
    <n v="970"/>
    <n v="-999"/>
    <n v="0.4"/>
    <n v="4.3"/>
    <n v="-999"/>
    <n v="0.1"/>
    <n v="-999"/>
    <n v="-999"/>
    <n v="0.68"/>
    <n v="2.9000000000000001E-2"/>
    <n v="0"/>
    <n v="-999"/>
    <n v="199301"/>
    <x v="2"/>
  </r>
  <r>
    <n v="1.56"/>
    <n v="-2"/>
    <n v="0"/>
    <n v="-4.3"/>
    <n v="99.2"/>
    <n v="98.4"/>
    <n v="0.8"/>
    <n v="976"/>
    <n v="-999"/>
    <n v="0.9"/>
    <n v="6"/>
    <n v="-999"/>
    <n v="0.1"/>
    <n v="-999"/>
    <n v="-999"/>
    <n v="0.60099999999999998"/>
    <n v="0.01"/>
    <n v="0"/>
    <n v="-999"/>
    <n v="199301"/>
    <x v="2"/>
  </r>
  <r>
    <n v="6.96"/>
    <n v="-2.5"/>
    <n v="3.5"/>
    <n v="-6.2"/>
    <n v="97.9"/>
    <n v="86.6"/>
    <n v="0"/>
    <n v="949"/>
    <n v="-999"/>
    <n v="0.3"/>
    <n v="2.2999999999999998"/>
    <n v="-999"/>
    <n v="0.1"/>
    <n v="-999"/>
    <n v="-999"/>
    <n v="0.67800000000000005"/>
    <n v="0.105"/>
    <n v="0"/>
    <n v="-999"/>
    <n v="199301"/>
    <x v="2"/>
  </r>
  <r>
    <n v="8.4700000000000006"/>
    <n v="2.4"/>
    <n v="10.1"/>
    <n v="-3.4"/>
    <n v="87"/>
    <n v="49.1"/>
    <n v="0"/>
    <n v="949"/>
    <n v="-999"/>
    <n v="0.3"/>
    <n v="4.0999999999999996"/>
    <n v="-999"/>
    <n v="0.1"/>
    <n v="-999"/>
    <n v="-999"/>
    <n v="0.60499999999999998"/>
    <n v="0.629"/>
    <n v="0"/>
    <n v="-999"/>
    <n v="199301"/>
    <x v="2"/>
  </r>
  <r>
    <n v="8.7100000000000009"/>
    <n v="2.4"/>
    <n v="8.1999999999999993"/>
    <n v="-4.7"/>
    <n v="43.1"/>
    <n v="24.7"/>
    <n v="0"/>
    <n v="928"/>
    <n v="-999"/>
    <n v="0.9"/>
    <n v="5.0999999999999996"/>
    <n v="-999"/>
    <n v="0.1"/>
    <n v="-999"/>
    <n v="-999"/>
    <n v="0.26800000000000002"/>
    <n v="0.81899999999999995"/>
    <n v="928"/>
    <n v="-999"/>
    <n v="199301"/>
    <x v="2"/>
  </r>
  <r>
    <n v="7.31"/>
    <n v="-1.1000000000000001"/>
    <n v="4.3"/>
    <n v="-5.5"/>
    <n v="63"/>
    <n v="41.2"/>
    <n v="0"/>
    <n v="915"/>
    <n v="-999"/>
    <n v="0.8"/>
    <n v="3.9"/>
    <n v="-999"/>
    <n v="0.1"/>
    <n v="-999"/>
    <n v="-999"/>
    <n v="0.34300000000000003"/>
    <n v="0.48799999999999999"/>
    <n v="0"/>
    <n v="-999"/>
    <n v="199302"/>
    <x v="2"/>
  </r>
  <r>
    <n v="8.58"/>
    <n v="-0.7"/>
    <n v="7.1"/>
    <n v="-6.7"/>
    <n v="78.5"/>
    <n v="50.5"/>
    <n v="0"/>
    <n v="911"/>
    <n v="-999"/>
    <n v="1"/>
    <n v="6"/>
    <n v="-999"/>
    <n v="0.1"/>
    <n v="-999"/>
    <n v="-999"/>
    <n v="0.50800000000000001"/>
    <n v="0.499"/>
    <n v="0"/>
    <n v="-999"/>
    <n v="199302"/>
    <x v="2"/>
  </r>
  <r>
    <n v="8.5299999999999994"/>
    <n v="-0.4"/>
    <n v="3.3"/>
    <n v="-3.4"/>
    <n v="63"/>
    <n v="49.6"/>
    <n v="0"/>
    <n v="905"/>
    <n v="-999"/>
    <n v="1.5"/>
    <n v="7.4"/>
    <n v="-999"/>
    <n v="0.1"/>
    <n v="-999"/>
    <n v="-999"/>
    <n v="0.38400000000000001"/>
    <n v="0.39"/>
    <n v="0"/>
    <n v="-999"/>
    <n v="199302"/>
    <x v="2"/>
  </r>
  <r>
    <n v="7.68"/>
    <n v="-0.3"/>
    <n v="6.3"/>
    <n v="-4.3"/>
    <n v="58.7"/>
    <n v="47.3"/>
    <n v="0"/>
    <n v="894"/>
    <n v="-999"/>
    <n v="2.4"/>
    <n v="7.5"/>
    <n v="-999"/>
    <n v="0.1"/>
    <n v="-999"/>
    <n v="-999"/>
    <n v="0.45200000000000001"/>
    <n v="0.503"/>
    <n v="0"/>
    <n v="-999"/>
    <n v="199302"/>
    <x v="2"/>
  </r>
  <r>
    <n v="8.49"/>
    <n v="1.7"/>
    <n v="8.3000000000000007"/>
    <n v="-1.3"/>
    <n v="49.8"/>
    <n v="35.4"/>
    <n v="0"/>
    <n v="879"/>
    <n v="-999"/>
    <n v="1.8"/>
    <n v="7.7"/>
    <n v="-999"/>
    <n v="0.1"/>
    <n v="-999"/>
    <n v="-999"/>
    <n v="0.38700000000000001"/>
    <n v="0.70699999999999996"/>
    <n v="0"/>
    <n v="-999"/>
    <n v="199302"/>
    <x v="2"/>
  </r>
  <r>
    <n v="4.6900000000000004"/>
    <n v="-0.8"/>
    <n v="6.5"/>
    <n v="-4.7"/>
    <n v="90.6"/>
    <n v="63.8"/>
    <n v="1.3"/>
    <n v="879"/>
    <n v="-999"/>
    <n v="0.6"/>
    <n v="5.2"/>
    <n v="-999"/>
    <n v="0.1"/>
    <n v="-999"/>
    <n v="-999"/>
    <n v="0.61599999999999999"/>
    <n v="0.35"/>
    <n v="0"/>
    <n v="-999"/>
    <n v="199302"/>
    <x v="2"/>
  </r>
  <r>
    <n v="3.17"/>
    <n v="-2.8"/>
    <n v="-0.8"/>
    <n v="-5.3"/>
    <n v="99.4"/>
    <n v="97.4"/>
    <n v="0"/>
    <n v="870"/>
    <n v="-999"/>
    <n v="0.9"/>
    <n v="4.8"/>
    <n v="-999"/>
    <n v="0.1"/>
    <n v="-999"/>
    <n v="-999"/>
    <n v="0.56200000000000006"/>
    <n v="1.4999999999999999E-2"/>
    <n v="0"/>
    <n v="-999"/>
    <n v="199302"/>
    <x v="2"/>
  </r>
  <r>
    <n v="8.7200000000000006"/>
    <n v="-0.7"/>
    <n v="3.5"/>
    <n v="-3.5"/>
    <n v="88.7"/>
    <n v="74.599999999999994"/>
    <n v="0"/>
    <n v="866"/>
    <n v="-999"/>
    <n v="2.7"/>
    <n v="7"/>
    <n v="-999"/>
    <n v="0.1"/>
    <n v="-999"/>
    <n v="-999"/>
    <n v="0.58499999999999996"/>
    <n v="0.19900000000000001"/>
    <n v="0"/>
    <n v="-999"/>
    <n v="199302"/>
    <x v="2"/>
  </r>
  <r>
    <n v="3.59"/>
    <n v="-1.4"/>
    <n v="0.1"/>
    <n v="-2.5"/>
    <n v="93.6"/>
    <n v="76"/>
    <n v="6.8"/>
    <n v="918"/>
    <n v="-999"/>
    <n v="1.5"/>
    <n v="6.4"/>
    <n v="-999"/>
    <n v="0.1"/>
    <n v="-999"/>
    <n v="-999"/>
    <n v="0.46800000000000003"/>
    <n v="0.14799999999999999"/>
    <n v="0"/>
    <n v="-999"/>
    <n v="199302"/>
    <x v="2"/>
  </r>
  <r>
    <n v="5.32"/>
    <n v="-2.2999999999999998"/>
    <n v="2.8"/>
    <n v="-4.5"/>
    <n v="98"/>
    <n v="86.1"/>
    <n v="0"/>
    <n v="904"/>
    <n v="-999"/>
    <n v="0.5"/>
    <n v="2.5"/>
    <n v="-999"/>
    <n v="0.1"/>
    <n v="-999"/>
    <n v="-999"/>
    <n v="0.64200000000000002"/>
    <n v="0.104"/>
    <n v="0"/>
    <n v="-999"/>
    <n v="199302"/>
    <x v="2"/>
  </r>
  <r>
    <n v="6.56"/>
    <n v="-3.4"/>
    <n v="1.1000000000000001"/>
    <n v="-6.8"/>
    <n v="91.7"/>
    <n v="72.5"/>
    <n v="0"/>
    <n v="896"/>
    <n v="-999"/>
    <n v="0.4"/>
    <n v="3.3"/>
    <n v="-999"/>
    <n v="0.1"/>
    <n v="-999"/>
    <n v="-999"/>
    <n v="0.47899999999999998"/>
    <n v="0.182"/>
    <n v="0"/>
    <n v="-999"/>
    <n v="199302"/>
    <x v="2"/>
  </r>
  <r>
    <n v="2.87"/>
    <n v="-5.6"/>
    <n v="-4.5999999999999996"/>
    <n v="-6.8"/>
    <n v="93.1"/>
    <n v="85.4"/>
    <n v="0"/>
    <n v="888"/>
    <n v="-999"/>
    <n v="0.7"/>
    <n v="3.8"/>
    <n v="-999"/>
    <n v="0.1"/>
    <n v="-999"/>
    <n v="-999"/>
    <n v="0.372"/>
    <n v="6.3E-2"/>
    <n v="0"/>
    <n v="-999"/>
    <n v="199302"/>
    <x v="2"/>
  </r>
  <r>
    <n v="6.73"/>
    <n v="-4.8"/>
    <n v="1.3"/>
    <n v="-9"/>
    <n v="87.7"/>
    <n v="64.7"/>
    <n v="0"/>
    <n v="878"/>
    <n v="-999"/>
    <n v="0.8"/>
    <n v="4.3"/>
    <n v="-999"/>
    <n v="0.1"/>
    <n v="-999"/>
    <n v="-999"/>
    <n v="0.434"/>
    <n v="0.23699999999999999"/>
    <n v="0"/>
    <n v="-999"/>
    <n v="199302"/>
    <x v="2"/>
  </r>
  <r>
    <n v="3.64"/>
    <n v="-9.4"/>
    <n v="-6.4"/>
    <n v="-15.8"/>
    <n v="90.7"/>
    <n v="61.5"/>
    <n v="5.3"/>
    <n v="919"/>
    <n v="-999"/>
    <n v="1.5"/>
    <n v="7"/>
    <n v="-999"/>
    <n v="0.1"/>
    <n v="-999"/>
    <n v="-999"/>
    <n v="0.23300000000000001"/>
    <n v="0.14599999999999999"/>
    <n v="0"/>
    <n v="-999"/>
    <n v="199302"/>
    <x v="2"/>
  </r>
  <r>
    <n v="10.59"/>
    <n v="-15.1"/>
    <n v="-10.6"/>
    <n v="-19.5"/>
    <n v="58"/>
    <n v="49.1"/>
    <n v="0"/>
    <n v="898"/>
    <n v="-999"/>
    <n v="1.7"/>
    <n v="7.3"/>
    <n v="-999"/>
    <n v="0.1"/>
    <n v="-999"/>
    <n v="-999"/>
    <n v="0.13400000000000001"/>
    <n v="0.13900000000000001"/>
    <n v="0"/>
    <n v="-999"/>
    <n v="199302"/>
    <x v="2"/>
  </r>
  <r>
    <n v="10.79"/>
    <n v="-15.8"/>
    <n v="-7.7"/>
    <n v="-21.2"/>
    <n v="52.3"/>
    <n v="31.9"/>
    <n v="0"/>
    <n v="889"/>
    <n v="-999"/>
    <n v="1.3"/>
    <n v="5"/>
    <n v="-999"/>
    <n v="0.1"/>
    <n v="-999"/>
    <n v="-999"/>
    <n v="0.109"/>
    <n v="0.23300000000000001"/>
    <n v="0"/>
    <n v="-999"/>
    <n v="199302"/>
    <x v="2"/>
  </r>
  <r>
    <n v="11.44"/>
    <n v="-15.4"/>
    <n v="-7.4"/>
    <n v="-21.8"/>
    <n v="41.7"/>
    <n v="26.6"/>
    <n v="0"/>
    <n v="877"/>
    <n v="-999"/>
    <n v="1"/>
    <n v="3.7"/>
    <n v="-999"/>
    <n v="0.1"/>
    <n v="-999"/>
    <n v="-999"/>
    <n v="9.2999999999999999E-2"/>
    <n v="0.25700000000000001"/>
    <n v="0"/>
    <n v="-999"/>
    <n v="199302"/>
    <x v="2"/>
  </r>
  <r>
    <n v="10.87"/>
    <n v="-12.6"/>
    <n v="-5"/>
    <n v="-20.9"/>
    <n v="36"/>
    <n v="24"/>
    <n v="0.7"/>
    <n v="882"/>
    <n v="-999"/>
    <n v="1.7"/>
    <n v="6.9"/>
    <n v="-999"/>
    <n v="0.1"/>
    <n v="-999"/>
    <n v="-999"/>
    <n v="0.10100000000000001"/>
    <n v="0.32"/>
    <n v="0"/>
    <n v="-999"/>
    <n v="199302"/>
    <x v="2"/>
  </r>
  <r>
    <n v="5.17"/>
    <n v="-11.1"/>
    <n v="-8.5"/>
    <n v="-12.4"/>
    <n v="71.900000000000006"/>
    <n v="33.1"/>
    <n v="5.6"/>
    <n v="925"/>
    <n v="-999"/>
    <n v="1.1000000000000001"/>
    <n v="6.7"/>
    <n v="-999"/>
    <n v="0.1"/>
    <n v="-999"/>
    <n v="-999"/>
    <n v="0.107"/>
    <n v="0.215"/>
    <n v="0"/>
    <n v="-999"/>
    <n v="199302"/>
    <x v="2"/>
  </r>
  <r>
    <n v="3.31"/>
    <n v="-11.4"/>
    <n v="-8.3000000000000007"/>
    <n v="-14.9"/>
    <n v="94.1"/>
    <n v="92.7"/>
    <n v="10.5"/>
    <n v="1006"/>
    <n v="-999"/>
    <n v="0.4"/>
    <n v="3.4"/>
    <n v="-999"/>
    <n v="0"/>
    <n v="-999"/>
    <n v="-999"/>
    <n v="0.30199999999999999"/>
    <n v="2.4E-2"/>
    <n v="0"/>
    <n v="-999"/>
    <n v="199302"/>
    <x v="2"/>
  </r>
  <r>
    <n v="4.5"/>
    <n v="-10.7"/>
    <n v="-4.9000000000000004"/>
    <n v="-15.7"/>
    <n v="93.7"/>
    <n v="90"/>
    <n v="0"/>
    <n v="996"/>
    <n v="-999"/>
    <n v="0.5"/>
    <n v="2.9"/>
    <n v="-999"/>
    <n v="0"/>
    <n v="-999"/>
    <n v="-999"/>
    <n v="0.38100000000000001"/>
    <n v="4.2000000000000003E-2"/>
    <n v="0"/>
    <n v="-999"/>
    <n v="199302"/>
    <x v="2"/>
  </r>
  <r>
    <n v="6.41"/>
    <n v="-12.8"/>
    <n v="-7.1"/>
    <n v="-17.899999999999999"/>
    <n v="89.6"/>
    <n v="80.7"/>
    <n v="0"/>
    <n v="994"/>
    <n v="-999"/>
    <n v="0.5"/>
    <n v="3"/>
    <n v="-999"/>
    <n v="0"/>
    <n v="-999"/>
    <n v="-999"/>
    <n v="0.28999999999999998"/>
    <n v="6.9000000000000006E-2"/>
    <n v="0"/>
    <n v="-999"/>
    <n v="199302"/>
    <x v="2"/>
  </r>
  <r>
    <n v="11.97"/>
    <n v="-14.6"/>
    <n v="-7.2"/>
    <n v="-19.3"/>
    <n v="83.4"/>
    <n v="68.099999999999994"/>
    <n v="0"/>
    <n v="980"/>
    <n v="-999"/>
    <n v="0.9"/>
    <n v="3.8"/>
    <n v="-999"/>
    <n v="0"/>
    <n v="-999"/>
    <n v="-999"/>
    <n v="0.24199999999999999"/>
    <n v="0.113"/>
    <n v="0"/>
    <n v="-999"/>
    <n v="199302"/>
    <x v="2"/>
  </r>
  <r>
    <n v="13.03"/>
    <n v="-12.7"/>
    <n v="-3.8"/>
    <n v="-18.399999999999999"/>
    <n v="65.400000000000006"/>
    <n v="37.6"/>
    <n v="0"/>
    <n v="975"/>
    <n v="-999"/>
    <n v="1"/>
    <n v="4.5"/>
    <n v="-999"/>
    <n v="0"/>
    <n v="-999"/>
    <n v="-999"/>
    <n v="0.17299999999999999"/>
    <n v="0.28799999999999998"/>
    <n v="0"/>
    <n v="-999"/>
    <n v="199302"/>
    <x v="2"/>
  </r>
  <r>
    <n v="13.21"/>
    <n v="-11.1"/>
    <n v="-1.4"/>
    <n v="-17.600000000000001"/>
    <n v="68.099999999999994"/>
    <n v="37.5"/>
    <n v="0"/>
    <n v="966"/>
    <n v="-999"/>
    <n v="0.9"/>
    <n v="2.8"/>
    <n v="-999"/>
    <n v="0"/>
    <n v="-999"/>
    <n v="-999"/>
    <n v="0.20699999999999999"/>
    <n v="0.34399999999999997"/>
    <n v="0"/>
    <n v="-999"/>
    <n v="199302"/>
    <x v="2"/>
  </r>
  <r>
    <n v="12.44"/>
    <n v="-8.6999999999999993"/>
    <n v="-1.4"/>
    <n v="-16.100000000000001"/>
    <n v="67.400000000000006"/>
    <n v="48.7"/>
    <n v="0"/>
    <n v="960"/>
    <n v="-999"/>
    <n v="0.7"/>
    <n v="2.5"/>
    <n v="-999"/>
    <n v="0"/>
    <n v="-999"/>
    <n v="-999"/>
    <n v="0.26800000000000002"/>
    <n v="0.28299999999999997"/>
    <n v="0"/>
    <n v="-999"/>
    <n v="199302"/>
    <x v="2"/>
  </r>
  <r>
    <n v="7.37"/>
    <n v="-3.5"/>
    <n v="1.4"/>
    <n v="-6.1"/>
    <n v="57.9"/>
    <n v="46.2"/>
    <n v="0"/>
    <n v="953"/>
    <n v="-999"/>
    <n v="0.3"/>
    <n v="1.9"/>
    <n v="-999"/>
    <n v="0"/>
    <n v="-999"/>
    <n v="-999"/>
    <n v="0.311"/>
    <n v="0.36299999999999999"/>
    <n v="0"/>
    <n v="-999"/>
    <n v="199302"/>
    <x v="2"/>
  </r>
  <r>
    <n v="12.86"/>
    <n v="-1.6"/>
    <n v="4.8"/>
    <n v="-5.2"/>
    <n v="66.3"/>
    <n v="46"/>
    <n v="0"/>
    <n v="924"/>
    <n v="-999"/>
    <n v="0.8"/>
    <n v="4.5999999999999996"/>
    <n v="-999"/>
    <n v="0"/>
    <n v="-999"/>
    <n v="-999"/>
    <n v="0.39400000000000002"/>
    <n v="0.46400000000000002"/>
    <n v="924"/>
    <n v="-999"/>
    <n v="199302"/>
    <x v="2"/>
  </r>
  <r>
    <n v="7.19"/>
    <n v="-2.7"/>
    <n v="2.9"/>
    <n v="-5.7"/>
    <n v="66.3"/>
    <n v="40.799999999999997"/>
    <n v="0"/>
    <n v="924"/>
    <n v="-999"/>
    <n v="0.5"/>
    <n v="4.3"/>
    <n v="-999"/>
    <n v="0"/>
    <n v="-999"/>
    <n v="-999"/>
    <n v="0.307"/>
    <n v="0.44500000000000001"/>
    <n v="0"/>
    <n v="-999"/>
    <n v="199303"/>
    <x v="2"/>
  </r>
  <r>
    <n v="12.82"/>
    <n v="-3.3"/>
    <n v="4.8"/>
    <n v="-7.8"/>
    <n v="75.5"/>
    <n v="47.3"/>
    <n v="0"/>
    <n v="920"/>
    <n v="-999"/>
    <n v="1.5"/>
    <n v="6.6"/>
    <n v="-999"/>
    <n v="0"/>
    <n v="-999"/>
    <n v="-999"/>
    <n v="0.40600000000000003"/>
    <n v="0.45300000000000001"/>
    <n v="0"/>
    <n v="-999"/>
    <n v="199303"/>
    <x v="2"/>
  </r>
  <r>
    <n v="9.11"/>
    <n v="-2.4"/>
    <n v="3.5"/>
    <n v="-5.9"/>
    <n v="74"/>
    <n v="44.6"/>
    <n v="0"/>
    <n v="916"/>
    <n v="-999"/>
    <n v="2"/>
    <n v="6.8"/>
    <n v="-999"/>
    <n v="0"/>
    <n v="-999"/>
    <n v="-999"/>
    <n v="0.35099999999999998"/>
    <n v="0.435"/>
    <n v="0"/>
    <n v="-999"/>
    <n v="199303"/>
    <x v="2"/>
  </r>
  <r>
    <n v="7.61"/>
    <n v="-1.5"/>
    <n v="1.9"/>
    <n v="-4.2"/>
    <n v="92.6"/>
    <n v="81.099999999999994"/>
    <n v="0"/>
    <n v="914"/>
    <n v="-999"/>
    <n v="3"/>
    <n v="9.4"/>
    <n v="-999"/>
    <n v="0"/>
    <n v="-999"/>
    <n v="-999"/>
    <n v="0.56999999999999995"/>
    <n v="0.13200000000000001"/>
    <n v="0"/>
    <n v="-999"/>
    <n v="199303"/>
    <x v="2"/>
  </r>
  <r>
    <n v="6.37"/>
    <n v="1.1000000000000001"/>
    <n v="5.3"/>
    <n v="-2.7"/>
    <n v="90.9"/>
    <n v="76.3"/>
    <n v="0"/>
    <n v="880"/>
    <n v="-999"/>
    <n v="1.2"/>
    <n v="5.8"/>
    <n v="-999"/>
    <n v="0"/>
    <n v="-999"/>
    <n v="-999"/>
    <n v="0.68100000000000005"/>
    <n v="0.21099999999999999"/>
    <n v="0"/>
    <n v="-999"/>
    <n v="199303"/>
    <x v="2"/>
  </r>
  <r>
    <n v="12.3"/>
    <n v="3.1"/>
    <n v="9.4"/>
    <n v="-1.7"/>
    <n v="80.099999999999994"/>
    <n v="55"/>
    <n v="0"/>
    <n v="850"/>
    <n v="-999"/>
    <n v="0.8"/>
    <n v="4.9000000000000004"/>
    <n v="-999"/>
    <n v="0"/>
    <n v="-999"/>
    <n v="-999"/>
    <n v="0.64800000000000002"/>
    <n v="0.53100000000000003"/>
    <n v="0"/>
    <n v="-999"/>
    <n v="199303"/>
    <x v="2"/>
  </r>
  <r>
    <n v="12.81"/>
    <n v="1.8"/>
    <n v="8.1999999999999993"/>
    <n v="-2.4"/>
    <n v="80.8"/>
    <n v="52"/>
    <n v="0"/>
    <n v="840"/>
    <n v="-999"/>
    <n v="0.4"/>
    <n v="3.1"/>
    <n v="-999"/>
    <n v="0"/>
    <n v="-999"/>
    <n v="-999"/>
    <n v="0.56499999999999995"/>
    <n v="0.52200000000000002"/>
    <n v="0"/>
    <n v="-999"/>
    <n v="199303"/>
    <x v="2"/>
  </r>
  <r>
    <n v="6.79"/>
    <n v="-2.8"/>
    <n v="0.6"/>
    <n v="-9.1"/>
    <n v="84.3"/>
    <n v="53.3"/>
    <n v="2.2999999999999998"/>
    <n v="858"/>
    <n v="-999"/>
    <n v="1.3"/>
    <n v="5.9"/>
    <n v="-999"/>
    <n v="0"/>
    <n v="-999"/>
    <n v="-999"/>
    <n v="0.34100000000000003"/>
    <n v="0.29799999999999999"/>
    <n v="0"/>
    <n v="-999"/>
    <n v="199303"/>
    <x v="2"/>
  </r>
  <r>
    <n v="15.51"/>
    <n v="-5.2"/>
    <n v="3.3"/>
    <n v="-12.2"/>
    <n v="49.9"/>
    <n v="25.4"/>
    <n v="0"/>
    <n v="852"/>
    <n v="-999"/>
    <n v="0.7"/>
    <n v="3.9"/>
    <n v="-999"/>
    <n v="0"/>
    <n v="-999"/>
    <n v="-999"/>
    <n v="0.19700000000000001"/>
    <n v="0.57699999999999996"/>
    <n v="0"/>
    <n v="-999"/>
    <n v="199303"/>
    <x v="2"/>
  </r>
  <r>
    <n v="15.94"/>
    <n v="-6.8"/>
    <n v="0.5"/>
    <n v="-12.7"/>
    <n v="43.3"/>
    <n v="22.2"/>
    <n v="0"/>
    <n v="851"/>
    <n v="-999"/>
    <n v="0.9"/>
    <n v="4.5"/>
    <n v="-999"/>
    <n v="0"/>
    <n v="-999"/>
    <n v="-999"/>
    <n v="0.14000000000000001"/>
    <n v="0.49299999999999999"/>
    <n v="0"/>
    <n v="-999"/>
    <n v="199303"/>
    <x v="2"/>
  </r>
  <r>
    <n v="16.5"/>
    <n v="-6.5"/>
    <n v="0.9"/>
    <n v="-11.6"/>
    <n v="40.200000000000003"/>
    <n v="22"/>
    <n v="0"/>
    <n v="848"/>
    <n v="-999"/>
    <n v="1.2"/>
    <n v="6.7"/>
    <n v="-999"/>
    <n v="0"/>
    <n v="-999"/>
    <n v="-999"/>
    <n v="0.14399999999999999"/>
    <n v="0.50800000000000001"/>
    <n v="0"/>
    <n v="-999"/>
    <n v="199303"/>
    <x v="2"/>
  </r>
  <r>
    <n v="11.23"/>
    <n v="-5.3"/>
    <n v="-0.1"/>
    <n v="-9.9"/>
    <n v="35.4"/>
    <n v="27.2"/>
    <n v="0"/>
    <n v="840"/>
    <n v="-999"/>
    <n v="1.6"/>
    <n v="5.8"/>
    <n v="-999"/>
    <n v="0"/>
    <n v="-999"/>
    <n v="-999"/>
    <n v="0.16500000000000001"/>
    <n v="0.441"/>
    <n v="0"/>
    <n v="-999"/>
    <n v="199303"/>
    <x v="2"/>
  </r>
  <r>
    <n v="16.38"/>
    <n v="-3.8"/>
    <n v="4.8"/>
    <n v="-11.8"/>
    <n v="42.1"/>
    <n v="22.6"/>
    <n v="0"/>
    <n v="839"/>
    <n v="-999"/>
    <n v="0.8"/>
    <n v="2.7"/>
    <n v="-999"/>
    <n v="0"/>
    <n v="-999"/>
    <n v="-999"/>
    <n v="0.19400000000000001"/>
    <n v="0.66600000000000004"/>
    <n v="0"/>
    <n v="-999"/>
    <n v="199303"/>
    <x v="2"/>
  </r>
  <r>
    <n v="5"/>
    <n v="-2.2999999999999998"/>
    <n v="0.5"/>
    <n v="-5.4"/>
    <n v="92"/>
    <n v="68.599999999999994"/>
    <n v="12.2"/>
    <n v="933"/>
    <n v="-999"/>
    <n v="0.5"/>
    <n v="4.0999999999999996"/>
    <n v="-999"/>
    <n v="0"/>
    <n v="-999"/>
    <n v="-999"/>
    <n v="0.435"/>
    <n v="0.19900000000000001"/>
    <n v="0"/>
    <n v="-999"/>
    <n v="199303"/>
    <x v="2"/>
  </r>
  <r>
    <n v="8.09"/>
    <n v="-6.8"/>
    <n v="-2.5"/>
    <n v="-12.4"/>
    <n v="94.6"/>
    <n v="85.6"/>
    <n v="7.8"/>
    <n v="993"/>
    <n v="-999"/>
    <n v="1.6"/>
    <n v="6.5"/>
    <n v="-999"/>
    <n v="0"/>
    <n v="-999"/>
    <n v="-999"/>
    <n v="0.434"/>
    <n v="7.2999999999999995E-2"/>
    <n v="0"/>
    <n v="-999"/>
    <n v="199303"/>
    <x v="2"/>
  </r>
  <r>
    <n v="14.33"/>
    <n v="-7.8"/>
    <n v="0.6"/>
    <n v="-16.7"/>
    <n v="65"/>
    <n v="46.4"/>
    <n v="0"/>
    <n v="969"/>
    <n v="-999"/>
    <n v="1.3"/>
    <n v="7"/>
    <n v="-999"/>
    <n v="0"/>
    <n v="-999"/>
    <n v="-999"/>
    <n v="0.29599999999999999"/>
    <n v="0.34200000000000003"/>
    <n v="0"/>
    <n v="-999"/>
    <n v="199303"/>
    <x v="2"/>
  </r>
  <r>
    <n v="7.88"/>
    <n v="-3.7"/>
    <n v="2.1"/>
    <n v="-8.1999999999999993"/>
    <n v="91.4"/>
    <n v="53.2"/>
    <n v="0"/>
    <n v="969"/>
    <n v="-999"/>
    <n v="1.8"/>
    <n v="9.1"/>
    <n v="-999"/>
    <n v="0"/>
    <n v="-999"/>
    <n v="-999"/>
    <n v="0.377"/>
    <n v="0.33200000000000002"/>
    <n v="0"/>
    <n v="-999"/>
    <n v="199303"/>
    <x v="2"/>
  </r>
  <r>
    <n v="10.79"/>
    <n v="-4.0999999999999996"/>
    <n v="-0.2"/>
    <n v="-10.7"/>
    <n v="82.4"/>
    <n v="52.8"/>
    <n v="0"/>
    <n v="966"/>
    <n v="-999"/>
    <n v="1.7"/>
    <n v="7.5"/>
    <n v="-999"/>
    <n v="0"/>
    <n v="-999"/>
    <n v="-999"/>
    <n v="0.317"/>
    <n v="0.28399999999999997"/>
    <n v="0"/>
    <n v="-999"/>
    <n v="199303"/>
    <x v="2"/>
  </r>
  <r>
    <n v="17.23"/>
    <n v="-3.3"/>
    <n v="3.6"/>
    <n v="-10.7"/>
    <n v="69.599999999999994"/>
    <n v="46.8"/>
    <n v="0"/>
    <n v="956"/>
    <n v="-999"/>
    <n v="1.4"/>
    <n v="6.9"/>
    <n v="-999"/>
    <n v="0"/>
    <n v="-999"/>
    <n v="-999"/>
    <n v="0.371"/>
    <n v="0.42"/>
    <n v="0"/>
    <n v="-999"/>
    <n v="199303"/>
    <x v="2"/>
  </r>
  <r>
    <n v="6.97"/>
    <n v="-2.2999999999999998"/>
    <n v="2"/>
    <n v="-4.9000000000000004"/>
    <n v="90.2"/>
    <n v="65.7"/>
    <n v="0"/>
    <n v="953"/>
    <n v="-999"/>
    <n v="0.9"/>
    <n v="4"/>
    <n v="-999"/>
    <n v="0"/>
    <n v="-999"/>
    <n v="-999"/>
    <n v="0.46300000000000002"/>
    <n v="0.24199999999999999"/>
    <n v="0"/>
    <n v="-999"/>
    <n v="199303"/>
    <x v="2"/>
  </r>
  <r>
    <n v="9.06"/>
    <n v="-0.4"/>
    <n v="5.3"/>
    <n v="-5.3"/>
    <n v="86.7"/>
    <n v="68.599999999999994"/>
    <n v="0"/>
    <n v="939"/>
    <n v="-999"/>
    <n v="1.8"/>
    <n v="6.5"/>
    <n v="-999"/>
    <n v="0"/>
    <n v="-999"/>
    <n v="-999"/>
    <n v="0.61"/>
    <n v="0.28000000000000003"/>
    <n v="0"/>
    <n v="-999"/>
    <n v="199303"/>
    <x v="2"/>
  </r>
  <r>
    <n v="6.07"/>
    <n v="2"/>
    <n v="4.4000000000000004"/>
    <n v="-0.5"/>
    <n v="88.2"/>
    <n v="72"/>
    <n v="0"/>
    <n v="911"/>
    <n v="-999"/>
    <n v="3.7"/>
    <n v="10.1"/>
    <n v="-999"/>
    <n v="0"/>
    <n v="-999"/>
    <n v="-999"/>
    <n v="0.6"/>
    <n v="0.23400000000000001"/>
    <n v="0"/>
    <n v="-999"/>
    <n v="199303"/>
    <x v="2"/>
  </r>
  <r>
    <n v="8.89"/>
    <n v="0.2"/>
    <n v="5.3"/>
    <n v="-6.5"/>
    <n v="91.4"/>
    <n v="71.099999999999994"/>
    <n v="3.8"/>
    <n v="850"/>
    <n v="-999"/>
    <n v="2.6"/>
    <n v="8.1"/>
    <n v="-999"/>
    <n v="0"/>
    <n v="-999"/>
    <n v="-999"/>
    <n v="0.63100000000000001"/>
    <n v="0.25700000000000001"/>
    <n v="0"/>
    <n v="-999"/>
    <n v="199303"/>
    <x v="2"/>
  </r>
  <r>
    <n v="12.54"/>
    <n v="-3.6"/>
    <n v="3"/>
    <n v="-9.3000000000000007"/>
    <n v="66.8"/>
    <n v="39.9"/>
    <n v="0"/>
    <n v="839"/>
    <n v="-999"/>
    <n v="0.8"/>
    <n v="4"/>
    <n v="-999"/>
    <n v="0"/>
    <n v="-999"/>
    <n v="-999"/>
    <n v="0.30199999999999999"/>
    <n v="0.45500000000000002"/>
    <n v="0"/>
    <n v="-999"/>
    <n v="199303"/>
    <x v="2"/>
  </r>
  <r>
    <n v="9.56"/>
    <n v="-4.2"/>
    <n v="3.1"/>
    <n v="-9.8000000000000007"/>
    <n v="77.2"/>
    <n v="58.4"/>
    <n v="0"/>
    <n v="838"/>
    <n v="-999"/>
    <n v="0.7"/>
    <n v="2.4"/>
    <n v="-999"/>
    <n v="0"/>
    <n v="-999"/>
    <n v="-999"/>
    <n v="0.44400000000000001"/>
    <n v="0.317"/>
    <n v="0"/>
    <n v="-999"/>
    <n v="199303"/>
    <x v="2"/>
  </r>
  <r>
    <n v="9.33"/>
    <n v="-3.5"/>
    <n v="2.7"/>
    <n v="-9.5"/>
    <n v="68.2"/>
    <n v="46.3"/>
    <n v="3.1"/>
    <n v="862"/>
    <n v="-999"/>
    <n v="0.9"/>
    <n v="3.4"/>
    <n v="-999"/>
    <n v="0"/>
    <n v="-999"/>
    <n v="-999"/>
    <n v="0.34399999999999997"/>
    <n v="0.39800000000000002"/>
    <n v="0"/>
    <n v="-999"/>
    <n v="199303"/>
    <x v="2"/>
  </r>
  <r>
    <n v="13.01"/>
    <n v="-2.1"/>
    <n v="4.5999999999999996"/>
    <n v="-8.5"/>
    <n v="63.5"/>
    <n v="42.5"/>
    <n v="0"/>
    <n v="850"/>
    <n v="-999"/>
    <n v="1"/>
    <n v="4"/>
    <n v="-999"/>
    <n v="0"/>
    <n v="-999"/>
    <n v="-999"/>
    <n v="0.36099999999999999"/>
    <n v="0.48799999999999999"/>
    <n v="0"/>
    <n v="-999"/>
    <n v="199303"/>
    <x v="2"/>
  </r>
  <r>
    <n v="11.39"/>
    <n v="-2.1"/>
    <n v="4.9000000000000004"/>
    <n v="-7.3"/>
    <n v="60.6"/>
    <n v="29.2"/>
    <n v="0"/>
    <n v="850"/>
    <n v="-999"/>
    <n v="0.8"/>
    <n v="3.8"/>
    <n v="-999"/>
    <n v="0"/>
    <n v="-999"/>
    <n v="-999"/>
    <n v="0.253"/>
    <n v="0.61299999999999999"/>
    <n v="0"/>
    <n v="-999"/>
    <n v="199303"/>
    <x v="2"/>
  </r>
  <r>
    <n v="9.15"/>
    <n v="-2.2000000000000002"/>
    <n v="4.2"/>
    <n v="-6.6"/>
    <n v="69.400000000000006"/>
    <n v="46.9"/>
    <n v="0"/>
    <n v="848"/>
    <n v="-999"/>
    <n v="0.7"/>
    <n v="4"/>
    <n v="-999"/>
    <n v="0"/>
    <n v="-999"/>
    <n v="-999"/>
    <n v="0.38700000000000001"/>
    <n v="0.438"/>
    <n v="0"/>
    <n v="-999"/>
    <n v="199303"/>
    <x v="2"/>
  </r>
  <r>
    <n v="7.87"/>
    <n v="-2.4"/>
    <n v="1.5"/>
    <n v="-6"/>
    <n v="90.7"/>
    <n v="68.3"/>
    <n v="2.1"/>
    <n v="864"/>
    <n v="-999"/>
    <n v="1.8"/>
    <n v="8.4"/>
    <n v="-999"/>
    <n v="0"/>
    <n v="-999"/>
    <n v="-999"/>
    <n v="0.46400000000000002"/>
    <n v="0.216"/>
    <n v="0"/>
    <n v="-999"/>
    <n v="199303"/>
    <x v="2"/>
  </r>
  <r>
    <n v="16.64"/>
    <n v="-0.1"/>
    <n v="5.5"/>
    <n v="-6.9"/>
    <n v="77.2"/>
    <n v="55.5"/>
    <n v="0"/>
    <n v="837"/>
    <n v="-999"/>
    <n v="2.6"/>
    <n v="7.8"/>
    <n v="-999"/>
    <n v="0"/>
    <n v="-999"/>
    <n v="-999"/>
    <n v="0.503"/>
    <n v="0.40200000000000002"/>
    <n v="837"/>
    <n v="-999"/>
    <n v="199303"/>
    <x v="2"/>
  </r>
  <r>
    <n v="12.7"/>
    <n v="2.9"/>
    <n v="8.8000000000000007"/>
    <n v="-0.9"/>
    <n v="64.3"/>
    <n v="36.200000000000003"/>
    <n v="0"/>
    <n v="816"/>
    <n v="-999"/>
    <n v="1.9"/>
    <n v="6.7"/>
    <n v="-999"/>
    <n v="0"/>
    <n v="-999"/>
    <n v="-999"/>
    <n v="0.40899999999999997"/>
    <n v="0.72199999999999998"/>
    <n v="0"/>
    <n v="-999"/>
    <n v="199304"/>
    <x v="2"/>
  </r>
  <r>
    <n v="11.87"/>
    <n v="0.1"/>
    <n v="4.9000000000000004"/>
    <n v="-2.8"/>
    <n v="94.5"/>
    <n v="75.400000000000006"/>
    <n v="3.8"/>
    <n v="812"/>
    <n v="-999"/>
    <n v="1.1000000000000001"/>
    <n v="5.5"/>
    <n v="-999"/>
    <n v="0"/>
    <n v="-999"/>
    <n v="-999"/>
    <n v="0.65300000000000002"/>
    <n v="0.21299999999999999"/>
    <n v="0"/>
    <n v="-999"/>
    <n v="199304"/>
    <x v="2"/>
  </r>
  <r>
    <n v="9.76"/>
    <n v="-0.7"/>
    <n v="2.9"/>
    <n v="-5.5"/>
    <n v="96.1"/>
    <n v="86.3"/>
    <n v="15"/>
    <n v="960"/>
    <n v="-999"/>
    <n v="1.2"/>
    <n v="5.7"/>
    <n v="-999"/>
    <n v="0"/>
    <n v="-999"/>
    <n v="-999"/>
    <n v="0.64700000000000002"/>
    <n v="0.10299999999999999"/>
    <n v="0"/>
    <n v="-999"/>
    <n v="199304"/>
    <x v="2"/>
  </r>
  <r>
    <n v="11.75"/>
    <n v="-2.7"/>
    <n v="3.8"/>
    <n v="-7.9"/>
    <n v="91.8"/>
    <n v="70.900000000000006"/>
    <n v="0"/>
    <n v="877"/>
    <n v="-999"/>
    <n v="0.5"/>
    <n v="4"/>
    <n v="-999"/>
    <n v="0"/>
    <n v="-999"/>
    <n v="-999"/>
    <n v="0.56799999999999995"/>
    <n v="0.23300000000000001"/>
    <n v="0"/>
    <n v="-999"/>
    <n v="199304"/>
    <x v="2"/>
  </r>
  <r>
    <n v="16.23"/>
    <n v="-3.2"/>
    <n v="3.7"/>
    <n v="-8.4"/>
    <n v="82.5"/>
    <n v="59.8"/>
    <n v="1.3"/>
    <n v="844"/>
    <n v="-999"/>
    <n v="0.7"/>
    <n v="3.7"/>
    <n v="-999"/>
    <n v="0"/>
    <n v="-999"/>
    <n v="-999"/>
    <n v="0.47699999999999998"/>
    <n v="0.32"/>
    <n v="0"/>
    <n v="-999"/>
    <n v="199304"/>
    <x v="2"/>
  </r>
  <r>
    <n v="14.45"/>
    <n v="-2.2000000000000002"/>
    <n v="3.4"/>
    <n v="-8.4"/>
    <n v="84.8"/>
    <n v="52.5"/>
    <n v="0"/>
    <n v="821"/>
    <n v="-999"/>
    <n v="1.4"/>
    <n v="6"/>
    <n v="-999"/>
    <n v="0"/>
    <n v="-999"/>
    <n v="-999"/>
    <n v="0.41"/>
    <n v="0.37"/>
    <n v="0"/>
    <n v="-999"/>
    <n v="199304"/>
    <x v="2"/>
  </r>
  <r>
    <n v="17.11"/>
    <n v="0.6"/>
    <n v="6.6"/>
    <n v="-5.3"/>
    <n v="83.1"/>
    <n v="55.3"/>
    <n v="0"/>
    <n v="812"/>
    <n v="-999"/>
    <n v="1.5"/>
    <n v="6.1"/>
    <n v="-999"/>
    <n v="0"/>
    <n v="-999"/>
    <n v="-999"/>
    <n v="0.53900000000000003"/>
    <n v="0.435"/>
    <n v="0"/>
    <n v="-999"/>
    <n v="199304"/>
    <x v="2"/>
  </r>
  <r>
    <n v="5.52"/>
    <n v="-0.3"/>
    <n v="1.7"/>
    <n v="-2.2999999999999998"/>
    <n v="96.7"/>
    <n v="95.7"/>
    <n v="5"/>
    <n v="805"/>
    <n v="-999"/>
    <n v="2.7"/>
    <n v="9.1"/>
    <n v="-999"/>
    <n v="0"/>
    <n v="-999"/>
    <n v="-999"/>
    <n v="0.65900000000000003"/>
    <n v="0.03"/>
    <n v="0"/>
    <n v="-999"/>
    <n v="199304"/>
    <x v="2"/>
  </r>
  <r>
    <n v="15.68"/>
    <n v="-1.2"/>
    <n v="4.9000000000000004"/>
    <n v="-6"/>
    <n v="87.6"/>
    <n v="53.2"/>
    <n v="5"/>
    <n v="818"/>
    <n v="-999"/>
    <n v="1.1000000000000001"/>
    <n v="4.5999999999999996"/>
    <n v="-999"/>
    <n v="0"/>
    <n v="-999"/>
    <n v="-999"/>
    <n v="0.46200000000000002"/>
    <n v="0.40500000000000003"/>
    <n v="0"/>
    <n v="-999"/>
    <n v="199304"/>
    <x v="2"/>
  </r>
  <r>
    <n v="13.39"/>
    <n v="-1.9"/>
    <n v="3.4"/>
    <n v="-7.5"/>
    <n v="91.4"/>
    <n v="70.5"/>
    <n v="0"/>
    <n v="792"/>
    <n v="-999"/>
    <n v="1.2"/>
    <n v="5.0999999999999996"/>
    <n v="-999"/>
    <n v="0"/>
    <n v="-999"/>
    <n v="-999"/>
    <n v="0.54800000000000004"/>
    <n v="0.23"/>
    <n v="0"/>
    <n v="-999"/>
    <n v="199304"/>
    <x v="2"/>
  </r>
  <r>
    <n v="11.73"/>
    <n v="-0.9"/>
    <n v="7"/>
    <n v="-4.5"/>
    <n v="93.8"/>
    <n v="56.1"/>
    <n v="6.3"/>
    <n v="805"/>
    <n v="-999"/>
    <n v="0.6"/>
    <n v="3.4"/>
    <n v="-999"/>
    <n v="0"/>
    <n v="-999"/>
    <n v="-999"/>
    <n v="0.56200000000000006"/>
    <n v="0.44"/>
    <n v="0"/>
    <n v="-999"/>
    <n v="199304"/>
    <x v="2"/>
  </r>
  <r>
    <n v="15.3"/>
    <n v="-2"/>
    <n v="3.5"/>
    <n v="-6.8"/>
    <n v="80.3"/>
    <n v="51.4"/>
    <n v="2.1"/>
    <n v="821"/>
    <n v="-999"/>
    <n v="0.9"/>
    <n v="5.0999999999999996"/>
    <n v="-999"/>
    <n v="0"/>
    <n v="-999"/>
    <n v="-999"/>
    <n v="0.40300000000000002"/>
    <n v="0.38100000000000001"/>
    <n v="0"/>
    <n v="-999"/>
    <n v="199304"/>
    <x v="2"/>
  </r>
  <r>
    <n v="10.86"/>
    <n v="-1.7"/>
    <n v="1.5"/>
    <n v="-3.8"/>
    <n v="91.2"/>
    <n v="75.099999999999994"/>
    <n v="0"/>
    <n v="820"/>
    <n v="-999"/>
    <n v="1.4"/>
    <n v="5.2"/>
    <n v="-999"/>
    <n v="0"/>
    <n v="-999"/>
    <n v="-999"/>
    <n v="0.51"/>
    <n v="0.16900000000000001"/>
    <n v="0"/>
    <n v="-999"/>
    <n v="199304"/>
    <x v="2"/>
  </r>
  <r>
    <n v="10.64"/>
    <n v="-0.8"/>
    <n v="3.9"/>
    <n v="-3.9"/>
    <n v="89.9"/>
    <n v="51.7"/>
    <n v="0"/>
    <n v="810"/>
    <n v="-999"/>
    <n v="1.1000000000000001"/>
    <n v="5.3"/>
    <n v="-999"/>
    <n v="0"/>
    <n v="-999"/>
    <n v="-999"/>
    <n v="0.41599999999999998"/>
    <n v="0.39"/>
    <n v="0"/>
    <n v="-999"/>
    <n v="199304"/>
    <x v="2"/>
  </r>
  <r>
    <n v="8.5"/>
    <n v="-0.2"/>
    <n v="4.8"/>
    <n v="-2.5"/>
    <n v="94"/>
    <n v="84.4"/>
    <n v="6.3"/>
    <n v="822"/>
    <n v="-999"/>
    <n v="1"/>
    <n v="5.4"/>
    <n v="-999"/>
    <n v="0"/>
    <n v="-999"/>
    <n v="-999"/>
    <n v="0.72399999999999998"/>
    <n v="0.13400000000000001"/>
    <n v="0"/>
    <n v="-999"/>
    <n v="199304"/>
    <x v="2"/>
  </r>
  <r>
    <n v="14.8"/>
    <n v="0.5"/>
    <n v="5.0999999999999996"/>
    <n v="-4"/>
    <n v="84.1"/>
    <n v="49.7"/>
    <n v="0"/>
    <n v="822"/>
    <n v="-999"/>
    <n v="2.2000000000000002"/>
    <n v="8.5"/>
    <n v="-999"/>
    <n v="0"/>
    <n v="-999"/>
    <n v="-999"/>
    <n v="0.435"/>
    <n v="0.442"/>
    <n v="0"/>
    <n v="-999"/>
    <n v="199304"/>
    <x v="2"/>
  </r>
  <r>
    <n v="12.97"/>
    <n v="0.6"/>
    <n v="3.1"/>
    <n v="-1.3"/>
    <n v="94.2"/>
    <n v="87.3"/>
    <n v="1.3"/>
    <n v="810"/>
    <n v="-999"/>
    <n v="1.9"/>
    <n v="7.3"/>
    <n v="-999"/>
    <n v="0"/>
    <n v="-999"/>
    <n v="-999"/>
    <n v="0.66600000000000004"/>
    <n v="9.7000000000000003E-2"/>
    <n v="0"/>
    <n v="-999"/>
    <n v="199304"/>
    <x v="2"/>
  </r>
  <r>
    <n v="12.05"/>
    <n v="-0.8"/>
    <n v="2"/>
    <n v="-2.9"/>
    <n v="85.6"/>
    <n v="65.7"/>
    <n v="0"/>
    <n v="825"/>
    <n v="-999"/>
    <n v="2.5"/>
    <n v="6.8"/>
    <n v="-999"/>
    <n v="0"/>
    <n v="-999"/>
    <n v="-999"/>
    <n v="0.46400000000000002"/>
    <n v="0.24199999999999999"/>
    <n v="0"/>
    <n v="-999"/>
    <n v="199304"/>
    <x v="2"/>
  </r>
  <r>
    <n v="10.85"/>
    <n v="0.5"/>
    <n v="7.8"/>
    <n v="-3.4"/>
    <n v="81"/>
    <n v="45.6"/>
    <n v="2.5"/>
    <n v="811"/>
    <n v="-999"/>
    <n v="0.8"/>
    <n v="4.5999999999999996"/>
    <n v="-999"/>
    <n v="0"/>
    <n v="-999"/>
    <n v="-999"/>
    <n v="0.48299999999999998"/>
    <n v="0.57499999999999996"/>
    <n v="0"/>
    <n v="-999"/>
    <n v="199304"/>
    <x v="2"/>
  </r>
  <r>
    <n v="21.12"/>
    <n v="2.7"/>
    <n v="6.8"/>
    <n v="-3"/>
    <n v="64.900000000000006"/>
    <n v="48.3"/>
    <n v="0"/>
    <n v="777"/>
    <n v="-999"/>
    <n v="2.8"/>
    <n v="7.9"/>
    <n v="-999"/>
    <n v="0"/>
    <n v="-999"/>
    <n v="-999"/>
    <n v="0.47899999999999998"/>
    <n v="0.51100000000000001"/>
    <n v="0"/>
    <n v="-999"/>
    <n v="199304"/>
    <x v="2"/>
  </r>
  <r>
    <n v="14.34"/>
    <n v="2.7"/>
    <n v="9.1999999999999993"/>
    <n v="-2.6"/>
    <n v="76.3"/>
    <n v="45.9"/>
    <n v="1"/>
    <n v="754"/>
    <n v="-999"/>
    <n v="1.3"/>
    <n v="5.6"/>
    <n v="-999"/>
    <n v="0"/>
    <n v="-999"/>
    <n v="-999"/>
    <n v="0.53500000000000003"/>
    <n v="0.629"/>
    <n v="0"/>
    <n v="-999"/>
    <n v="199304"/>
    <x v="2"/>
  </r>
  <r>
    <n v="11.12"/>
    <n v="0.4"/>
    <n v="6.1"/>
    <n v="-3.3"/>
    <n v="94.5"/>
    <n v="78.400000000000006"/>
    <n v="2.5"/>
    <n v="750"/>
    <n v="-999"/>
    <n v="1"/>
    <n v="4.8"/>
    <n v="-999"/>
    <n v="0"/>
    <n v="-999"/>
    <n v="-999"/>
    <n v="0.73699999999999999"/>
    <n v="0.20300000000000001"/>
    <n v="0"/>
    <n v="-999"/>
    <n v="199304"/>
    <x v="2"/>
  </r>
  <r>
    <n v="16.11"/>
    <n v="0.9"/>
    <n v="5"/>
    <n v="-4.3"/>
    <n v="76.5"/>
    <n v="55.5"/>
    <n v="0"/>
    <n v="731"/>
    <n v="-999"/>
    <n v="1.3"/>
    <n v="5.5"/>
    <n v="-999"/>
    <n v="0"/>
    <n v="-999"/>
    <n v="-999"/>
    <n v="0.48299999999999998"/>
    <n v="0.38800000000000001"/>
    <n v="0"/>
    <n v="-999"/>
    <n v="199304"/>
    <x v="2"/>
  </r>
  <r>
    <n v="12.77"/>
    <n v="1.3"/>
    <n v="5.8"/>
    <n v="-0.7"/>
    <n v="91"/>
    <n v="71.7"/>
    <n v="2"/>
    <n v="727"/>
    <n v="-999"/>
    <n v="1.5"/>
    <n v="6.6"/>
    <n v="-999"/>
    <n v="0"/>
    <n v="-999"/>
    <n v="-999"/>
    <n v="0.66"/>
    <n v="0.26100000000000001"/>
    <n v="0"/>
    <n v="-999"/>
    <n v="199304"/>
    <x v="2"/>
  </r>
  <r>
    <n v="8.8000000000000007"/>
    <n v="0.3"/>
    <n v="3.8"/>
    <n v="-3.5"/>
    <n v="94.2"/>
    <n v="82"/>
    <n v="5"/>
    <n v="685"/>
    <n v="-999"/>
    <n v="1.8"/>
    <n v="6.9"/>
    <n v="-999"/>
    <n v="-0.1"/>
    <n v="-999"/>
    <n v="-999"/>
    <n v="0.65700000000000003"/>
    <n v="0.14399999999999999"/>
    <n v="0"/>
    <n v="-999"/>
    <n v="199304"/>
    <x v="2"/>
  </r>
  <r>
    <n v="16.09"/>
    <n v="-0.6"/>
    <n v="4"/>
    <n v="-5.4"/>
    <n v="86.6"/>
    <n v="66.400000000000006"/>
    <n v="0"/>
    <n v="705"/>
    <n v="-999"/>
    <n v="1.6"/>
    <n v="6.4"/>
    <n v="-999"/>
    <n v="-0.1"/>
    <n v="-999"/>
    <n v="-999"/>
    <n v="0.53900000000000003"/>
    <n v="0.27300000000000002"/>
    <n v="0"/>
    <n v="-999"/>
    <n v="199304"/>
    <x v="2"/>
  </r>
  <r>
    <n v="18.78"/>
    <n v="0.3"/>
    <n v="5.2"/>
    <n v="-4.5999999999999996"/>
    <n v="79.099999999999994"/>
    <n v="49.4"/>
    <n v="1.3"/>
    <n v="687"/>
    <n v="-999"/>
    <n v="1.6"/>
    <n v="5.6"/>
    <n v="-999"/>
    <n v="-0.1"/>
    <n v="-999"/>
    <n v="-999"/>
    <n v="0.437"/>
    <n v="0.44700000000000001"/>
    <n v="0"/>
    <n v="-999"/>
    <n v="199304"/>
    <x v="2"/>
  </r>
  <r>
    <n v="8.69"/>
    <n v="-0.4"/>
    <n v="2.1"/>
    <n v="-5.7"/>
    <n v="92.2"/>
    <n v="73.599999999999994"/>
    <n v="2.5"/>
    <n v="700"/>
    <n v="-999"/>
    <n v="1.3"/>
    <n v="7"/>
    <n v="-999"/>
    <n v="-0.1"/>
    <n v="-999"/>
    <n v="-999"/>
    <n v="0.52400000000000002"/>
    <n v="0.188"/>
    <n v="0"/>
    <n v="-999"/>
    <n v="199304"/>
    <x v="2"/>
  </r>
  <r>
    <n v="14.02"/>
    <n v="1.6"/>
    <n v="6.1"/>
    <n v="-1.1000000000000001"/>
    <n v="88.2"/>
    <n v="66.599999999999994"/>
    <n v="1"/>
    <n v="695"/>
    <n v="-999"/>
    <n v="1.2"/>
    <n v="6"/>
    <n v="-999"/>
    <n v="-0.1"/>
    <n v="-999"/>
    <n v="-999"/>
    <n v="0.626"/>
    <n v="0.314"/>
    <n v="0"/>
    <n v="-999"/>
    <n v="199304"/>
    <x v="2"/>
  </r>
  <r>
    <n v="17.23"/>
    <n v="2.2999999999999998"/>
    <n v="9.1"/>
    <n v="-1.3"/>
    <n v="78.5"/>
    <n v="45.6"/>
    <n v="0"/>
    <n v="672"/>
    <n v="-999"/>
    <n v="0.9"/>
    <n v="4.8"/>
    <n v="-999"/>
    <n v="-0.1"/>
    <n v="-999"/>
    <n v="-999"/>
    <n v="0.52600000000000002"/>
    <n v="0.629"/>
    <n v="672"/>
    <n v="-999"/>
    <n v="199304"/>
    <x v="2"/>
  </r>
  <r>
    <n v="7.73"/>
    <n v="1.5"/>
    <n v="3.8"/>
    <n v="-1.4"/>
    <n v="84"/>
    <n v="49.6"/>
    <n v="2"/>
    <n v="674"/>
    <n v="-999"/>
    <n v="2.5"/>
    <n v="8.6999999999999993"/>
    <n v="-999"/>
    <n v="-0.1"/>
    <n v="-999"/>
    <n v="-999"/>
    <n v="0.39800000000000002"/>
    <n v="0.40400000000000003"/>
    <n v="0"/>
    <n v="-999"/>
    <n v="199305"/>
    <x v="2"/>
  </r>
  <r>
    <n v="23.63"/>
    <n v="0.8"/>
    <n v="6.6"/>
    <n v="-3.4"/>
    <n v="62.5"/>
    <n v="29.5"/>
    <n v="0"/>
    <n v="642"/>
    <n v="-999"/>
    <n v="2"/>
    <n v="6.5"/>
    <n v="-999"/>
    <n v="-0.1"/>
    <n v="-999"/>
    <n v="-999"/>
    <n v="0.28799999999999998"/>
    <n v="0.68700000000000006"/>
    <n v="0"/>
    <n v="-999"/>
    <n v="199305"/>
    <x v="2"/>
  </r>
  <r>
    <n v="11.24"/>
    <n v="1.1000000000000001"/>
    <n v="5.6"/>
    <n v="-1.3"/>
    <n v="80.599999999999994"/>
    <n v="55.4"/>
    <n v="3"/>
    <n v="626"/>
    <n v="-999"/>
    <n v="2.1"/>
    <n v="7.6"/>
    <n v="-999"/>
    <n v="-0.1"/>
    <n v="-999"/>
    <n v="-999"/>
    <n v="0.502"/>
    <n v="0.40500000000000003"/>
    <n v="0"/>
    <n v="-999"/>
    <n v="199305"/>
    <x v="2"/>
  </r>
  <r>
    <n v="24.67"/>
    <n v="7"/>
    <n v="13.9"/>
    <n v="0.5"/>
    <n v="70.099999999999994"/>
    <n v="43.5"/>
    <n v="0"/>
    <n v="569"/>
    <n v="-999"/>
    <n v="0.8"/>
    <n v="3.7"/>
    <n v="-999"/>
    <n v="-0.1"/>
    <n v="-999"/>
    <n v="-999"/>
    <n v="0.69199999999999995"/>
    <n v="0.89700000000000002"/>
    <n v="0"/>
    <n v="-999"/>
    <n v="199305"/>
    <x v="2"/>
  </r>
  <r>
    <n v="19.329999999999998"/>
    <n v="8.5"/>
    <n v="13.3"/>
    <n v="3.1"/>
    <n v="69"/>
    <n v="51.2"/>
    <n v="0"/>
    <n v="505"/>
    <n v="-999"/>
    <n v="1.4"/>
    <n v="5.8"/>
    <n v="-999"/>
    <n v="-0.2"/>
    <n v="-999"/>
    <n v="-999"/>
    <n v="0.78300000000000003"/>
    <n v="0.745"/>
    <n v="0"/>
    <n v="-999"/>
    <n v="199305"/>
    <x v="2"/>
  </r>
  <r>
    <n v="7.12"/>
    <n v="2.1"/>
    <n v="5.4"/>
    <n v="-2.5"/>
    <n v="91.1"/>
    <n v="82.1"/>
    <n v="8"/>
    <n v="498"/>
    <n v="-999"/>
    <n v="1.2"/>
    <n v="5"/>
    <n v="-999"/>
    <n v="-0.2"/>
    <n v="-999"/>
    <n v="-999"/>
    <n v="0.73699999999999999"/>
    <n v="0.16"/>
    <n v="0"/>
    <n v="-999"/>
    <n v="199305"/>
    <x v="2"/>
  </r>
  <r>
    <n v="19.39"/>
    <n v="0"/>
    <n v="5.3"/>
    <n v="-4.5999999999999996"/>
    <n v="72.8"/>
    <n v="47.7"/>
    <n v="2.5"/>
    <n v="493"/>
    <n v="-999"/>
    <n v="1.3"/>
    <n v="6"/>
    <n v="-999"/>
    <n v="-0.2"/>
    <n v="-999"/>
    <n v="-999"/>
    <n v="0.42499999999999999"/>
    <n v="0.46600000000000003"/>
    <n v="0"/>
    <n v="-999"/>
    <n v="199305"/>
    <x v="2"/>
  </r>
  <r>
    <n v="18.170000000000002"/>
    <n v="0.6"/>
    <n v="5.8"/>
    <n v="-3.1"/>
    <n v="77.599999999999994"/>
    <n v="47.8"/>
    <n v="0"/>
    <n v="461"/>
    <n v="-999"/>
    <n v="2"/>
    <n v="6.7"/>
    <n v="-999"/>
    <n v="-0.2"/>
    <n v="-999"/>
    <n v="-999"/>
    <n v="0.441"/>
    <n v="0.48099999999999998"/>
    <n v="0"/>
    <n v="-999"/>
    <n v="199305"/>
    <x v="2"/>
  </r>
  <r>
    <n v="15.63"/>
    <n v="3"/>
    <n v="6.9"/>
    <n v="-3.2"/>
    <n v="64.099999999999994"/>
    <n v="44.5"/>
    <n v="0"/>
    <n v="430"/>
    <n v="-999"/>
    <n v="2.1"/>
    <n v="7.8"/>
    <n v="-999"/>
    <n v="-0.2"/>
    <n v="-999"/>
    <n v="-999"/>
    <n v="0.442"/>
    <n v="0.55200000000000005"/>
    <n v="0"/>
    <n v="-999"/>
    <n v="199305"/>
    <x v="2"/>
  </r>
  <r>
    <n v="24.41"/>
    <n v="10.7"/>
    <n v="16.7"/>
    <n v="3.4"/>
    <n v="60.6"/>
    <n v="37.299999999999997"/>
    <n v="0"/>
    <n v="334"/>
    <n v="-999"/>
    <n v="3.2"/>
    <n v="9.4"/>
    <n v="-999"/>
    <n v="-0.1"/>
    <n v="-999"/>
    <n v="-999"/>
    <n v="0.70899999999999996"/>
    <n v="1.1919999999999999"/>
    <n v="0"/>
    <n v="-999"/>
    <n v="199305"/>
    <x v="2"/>
  </r>
  <r>
    <n v="27.72"/>
    <n v="15.7"/>
    <n v="22.3"/>
    <n v="5.7"/>
    <n v="37"/>
    <n v="18.100000000000001"/>
    <n v="0"/>
    <n v="213"/>
    <n v="-999"/>
    <n v="2.7"/>
    <n v="8.1"/>
    <n v="-999"/>
    <n v="0.5"/>
    <n v="-999"/>
    <n v="-999"/>
    <n v="0.48599999999999999"/>
    <n v="2.2050000000000001"/>
    <n v="0"/>
    <n v="-999"/>
    <n v="199305"/>
    <x v="2"/>
  </r>
  <r>
    <n v="28.38"/>
    <n v="17.399999999999999"/>
    <n v="25.6"/>
    <n v="7.2"/>
    <n v="28.5"/>
    <n v="13"/>
    <n v="0"/>
    <n v="67"/>
    <n v="-999"/>
    <n v="1.7"/>
    <n v="5.3"/>
    <n v="-999"/>
    <n v="1.6"/>
    <n v="-999"/>
    <n v="-999"/>
    <n v="0.42799999999999999"/>
    <n v="2.855"/>
    <n v="0"/>
    <n v="-999"/>
    <n v="199305"/>
    <x v="2"/>
  </r>
  <r>
    <n v="27.56"/>
    <n v="16.899999999999999"/>
    <n v="23.8"/>
    <n v="7.5"/>
    <n v="31.7"/>
    <n v="16.5"/>
    <n v="0"/>
    <n v="2"/>
    <n v="-999"/>
    <n v="1.9"/>
    <n v="6.1"/>
    <n v="-999"/>
    <n v="6"/>
    <n v="-999"/>
    <n v="-999"/>
    <n v="0.48699999999999999"/>
    <n v="2.4609999999999999"/>
    <n v="0"/>
    <n v="-999"/>
    <n v="199305"/>
    <x v="2"/>
  </r>
  <r>
    <n v="18.91"/>
    <n v="14"/>
    <n v="20.6"/>
    <n v="6.5"/>
    <n v="53.5"/>
    <n v="36.799999999999997"/>
    <n v="0.8"/>
    <n v="0"/>
    <n v="-999"/>
    <n v="1.9"/>
    <n v="7.4"/>
    <n v="-999"/>
    <n v="10.7"/>
    <n v="-999"/>
    <n v="-999"/>
    <n v="0.89300000000000002"/>
    <n v="1.5329999999999999"/>
    <n v="0"/>
    <n v="-999"/>
    <n v="199305"/>
    <x v="2"/>
  </r>
  <r>
    <n v="27.87"/>
    <n v="12.8"/>
    <n v="20.2"/>
    <n v="3.4"/>
    <n v="51.6"/>
    <n v="27.9"/>
    <n v="0"/>
    <n v="0"/>
    <n v="-999"/>
    <n v="1.1000000000000001"/>
    <n v="5.8"/>
    <n v="-999"/>
    <n v="12"/>
    <n v="-999"/>
    <n v="-999"/>
    <n v="0.65800000000000003"/>
    <n v="1.706"/>
    <n v="0"/>
    <n v="-999"/>
    <n v="199305"/>
    <x v="2"/>
  </r>
  <r>
    <n v="28.21"/>
    <n v="12.8"/>
    <n v="19.100000000000001"/>
    <n v="4.7"/>
    <n v="44.9"/>
    <n v="22"/>
    <n v="0"/>
    <n v="0"/>
    <n v="-999"/>
    <n v="1.4"/>
    <n v="6.3"/>
    <n v="-999"/>
    <n v="12.6"/>
    <n v="-999"/>
    <n v="-999"/>
    <n v="0.48499999999999999"/>
    <n v="1.724"/>
    <n v="0"/>
    <n v="-999"/>
    <n v="199305"/>
    <x v="2"/>
  </r>
  <r>
    <n v="28.73"/>
    <n v="13"/>
    <n v="21.3"/>
    <n v="5.0999999999999996"/>
    <n v="32.700000000000003"/>
    <n v="17.399999999999999"/>
    <n v="0"/>
    <n v="0"/>
    <n v="-999"/>
    <n v="0.9"/>
    <n v="5.7"/>
    <n v="-999"/>
    <n v="12.6"/>
    <n v="-999"/>
    <n v="-999"/>
    <n v="0.44"/>
    <n v="2.0920000000000001"/>
    <n v="0"/>
    <n v="-999"/>
    <n v="199305"/>
    <x v="2"/>
  </r>
  <r>
    <n v="29.05"/>
    <n v="14.7"/>
    <n v="23.3"/>
    <n v="5.2"/>
    <n v="33.4"/>
    <n v="16.899999999999999"/>
    <n v="0"/>
    <n v="0"/>
    <n v="-999"/>
    <n v="1.3"/>
    <n v="5.3"/>
    <n v="-999"/>
    <n v="13.8"/>
    <n v="-999"/>
    <n v="-999"/>
    <n v="0.48299999999999998"/>
    <n v="2.3769999999999998"/>
    <n v="0"/>
    <n v="-999"/>
    <n v="199305"/>
    <x v="2"/>
  </r>
  <r>
    <n v="20.059999999999999"/>
    <n v="15.7"/>
    <n v="21.4"/>
    <n v="9.8000000000000007"/>
    <n v="43.9"/>
    <n v="30.3"/>
    <n v="0"/>
    <n v="0"/>
    <n v="-999"/>
    <n v="1.7"/>
    <n v="6.4"/>
    <n v="-999"/>
    <n v="14.1"/>
    <n v="-999"/>
    <n v="-999"/>
    <n v="0.77300000000000002"/>
    <n v="1.776"/>
    <n v="0"/>
    <n v="-999"/>
    <n v="199305"/>
    <x v="2"/>
  </r>
  <r>
    <n v="21.53"/>
    <n v="9.6"/>
    <n v="15.5"/>
    <n v="4.3"/>
    <n v="72.900000000000006"/>
    <n v="45.3"/>
    <n v="2.5"/>
    <n v="0"/>
    <n v="-999"/>
    <n v="1.3"/>
    <n v="6.7"/>
    <n v="-999"/>
    <n v="13.7"/>
    <n v="-999"/>
    <n v="-999"/>
    <n v="0.79500000000000004"/>
    <n v="0.96299999999999997"/>
    <n v="0"/>
    <n v="-999"/>
    <n v="199305"/>
    <x v="2"/>
  </r>
  <r>
    <n v="17.920000000000002"/>
    <n v="5.5"/>
    <n v="10.199999999999999"/>
    <n v="1.8"/>
    <n v="86.4"/>
    <n v="69.8"/>
    <n v="6.9"/>
    <n v="0"/>
    <n v="-999"/>
    <n v="1.3"/>
    <n v="5.6"/>
    <n v="-999"/>
    <n v="11.4"/>
    <n v="-999"/>
    <n v="-999"/>
    <n v="0.86699999999999999"/>
    <n v="0.376"/>
    <n v="0"/>
    <n v="-999"/>
    <n v="199305"/>
    <x v="2"/>
  </r>
  <r>
    <n v="21.44"/>
    <n v="4.8"/>
    <n v="11.2"/>
    <n v="0.5"/>
    <n v="79.7"/>
    <n v="47.4"/>
    <n v="0.5"/>
    <n v="0"/>
    <n v="-999"/>
    <n v="1.1000000000000001"/>
    <n v="6.7"/>
    <n v="-999"/>
    <n v="10.8"/>
    <n v="-999"/>
    <n v="-999"/>
    <n v="0.63200000000000001"/>
    <n v="0.69899999999999995"/>
    <n v="0"/>
    <n v="-999"/>
    <n v="199305"/>
    <x v="2"/>
  </r>
  <r>
    <n v="21.23"/>
    <n v="6.9"/>
    <n v="13.5"/>
    <n v="0.7"/>
    <n v="74.5"/>
    <n v="51.1"/>
    <n v="0"/>
    <n v="0"/>
    <n v="-999"/>
    <n v="0.9"/>
    <n v="4.8"/>
    <n v="-999"/>
    <n v="10.3"/>
    <n v="-999"/>
    <n v="-999"/>
    <n v="0.78900000000000003"/>
    <n v="0.75600000000000001"/>
    <n v="0"/>
    <n v="-999"/>
    <n v="199305"/>
    <x v="2"/>
  </r>
  <r>
    <n v="24.2"/>
    <n v="10.7"/>
    <n v="18.8"/>
    <n v="-0.1"/>
    <n v="54.5"/>
    <n v="29.1"/>
    <n v="0"/>
    <n v="0"/>
    <n v="-999"/>
    <n v="0.9"/>
    <n v="4.0999999999999996"/>
    <n v="-999"/>
    <n v="11.3"/>
    <n v="-999"/>
    <n v="-999"/>
    <n v="0.63200000000000001"/>
    <n v="1.538"/>
    <n v="0"/>
    <n v="-999"/>
    <n v="199305"/>
    <x v="2"/>
  </r>
  <r>
    <n v="28.42"/>
    <n v="13.3"/>
    <n v="20.6"/>
    <n v="3.1"/>
    <n v="46.1"/>
    <n v="24.4"/>
    <n v="0"/>
    <n v="0"/>
    <n v="-999"/>
    <n v="1"/>
    <n v="4.2"/>
    <n v="-999"/>
    <n v="13.4"/>
    <n v="-999"/>
    <n v="-999"/>
    <n v="0.59299999999999997"/>
    <n v="1.8340000000000001"/>
    <n v="0"/>
    <n v="-999"/>
    <n v="199305"/>
    <x v="2"/>
  </r>
  <r>
    <n v="17.57"/>
    <n v="12.1"/>
    <n v="18.600000000000001"/>
    <n v="6.5"/>
    <n v="59.7"/>
    <n v="40"/>
    <n v="1.8"/>
    <n v="0"/>
    <n v="-999"/>
    <n v="0.9"/>
    <n v="3.7"/>
    <n v="-999"/>
    <n v="12.5"/>
    <n v="-999"/>
    <n v="-999"/>
    <n v="0.85499999999999998"/>
    <n v="1.286"/>
    <n v="0"/>
    <n v="-999"/>
    <n v="199305"/>
    <x v="2"/>
  </r>
  <r>
    <n v="26.92"/>
    <n v="14.2"/>
    <n v="21.7"/>
    <n v="5.6"/>
    <n v="50.4"/>
    <n v="22.3"/>
    <n v="0"/>
    <n v="0"/>
    <n v="-999"/>
    <n v="1"/>
    <n v="5.0999999999999996"/>
    <n v="-999"/>
    <n v="13.7"/>
    <n v="-999"/>
    <n v="-999"/>
    <n v="0.57899999999999996"/>
    <n v="2.0169999999999999"/>
    <n v="0"/>
    <n v="-999"/>
    <n v="199305"/>
    <x v="2"/>
  </r>
  <r>
    <n v="18.829999999999998"/>
    <n v="11.4"/>
    <n v="17.600000000000001"/>
    <n v="5.8"/>
    <n v="69.400000000000006"/>
    <n v="41.7"/>
    <n v="7.1"/>
    <n v="0"/>
    <n v="-999"/>
    <n v="1.5"/>
    <n v="5.5"/>
    <n v="-999"/>
    <n v="13"/>
    <n v="-999"/>
    <n v="-999"/>
    <n v="0.83799999999999997"/>
    <n v="1.173"/>
    <n v="0"/>
    <n v="-999"/>
    <n v="199305"/>
    <x v="2"/>
  </r>
  <r>
    <n v="18.38"/>
    <n v="8.1"/>
    <n v="14.3"/>
    <n v="4.5"/>
    <n v="80"/>
    <n v="45.8"/>
    <n v="5.6"/>
    <n v="0"/>
    <n v="-999"/>
    <n v="1.6"/>
    <n v="6.1"/>
    <n v="-999"/>
    <n v="13"/>
    <n v="-999"/>
    <n v="-999"/>
    <n v="0.745"/>
    <n v="0.88300000000000001"/>
    <n v="0"/>
    <n v="-999"/>
    <n v="199305"/>
    <x v="2"/>
  </r>
  <r>
    <n v="12.97"/>
    <n v="8.4"/>
    <n v="11"/>
    <n v="4.3"/>
    <n v="78.3"/>
    <n v="60.9"/>
    <n v="0.5"/>
    <n v="0"/>
    <n v="-999"/>
    <n v="2.2000000000000002"/>
    <n v="7"/>
    <n v="-999"/>
    <n v="10.8"/>
    <n v="-999"/>
    <n v="-999"/>
    <n v="0.79700000000000004"/>
    <n v="0.51300000000000001"/>
    <n v="0"/>
    <n v="-999"/>
    <n v="199305"/>
    <x v="2"/>
  </r>
  <r>
    <n v="7.57"/>
    <n v="9.1999999999999993"/>
    <n v="13.2"/>
    <n v="4.2"/>
    <n v="85.7"/>
    <n v="70.900000000000006"/>
    <n v="7.9"/>
    <n v="0"/>
    <n v="-999"/>
    <n v="2.5"/>
    <n v="8.4"/>
    <n v="-999"/>
    <n v="10.4"/>
    <n v="-999"/>
    <n v="-999"/>
    <n v="1.077"/>
    <n v="0.441"/>
    <n v="0"/>
    <n v="-999"/>
    <n v="199305"/>
    <x v="2"/>
  </r>
  <r>
    <n v="15.94"/>
    <n v="6.6"/>
    <n v="13.5"/>
    <n v="2.7"/>
    <n v="89.3"/>
    <n v="64.5"/>
    <n v="2.2999999999999998"/>
    <n v="0"/>
    <n v="-999"/>
    <n v="1"/>
    <n v="4.9000000000000004"/>
    <n v="-999"/>
    <n v="11.5"/>
    <n v="-999"/>
    <n v="-999"/>
    <n v="1"/>
    <n v="0.54900000000000004"/>
    <n v="0"/>
    <n v="-999"/>
    <n v="199306"/>
    <x v="2"/>
  </r>
  <r>
    <n v="12.32"/>
    <n v="6.6"/>
    <n v="12.1"/>
    <n v="1.9"/>
    <n v="92"/>
    <n v="72.5"/>
    <n v="14.2"/>
    <n v="0"/>
    <n v="-999"/>
    <n v="1.2"/>
    <n v="7"/>
    <n v="-999"/>
    <n v="10"/>
    <n v="-999"/>
    <n v="-999"/>
    <n v="1.0209999999999999"/>
    <n v="0.38800000000000001"/>
    <n v="0"/>
    <n v="-999"/>
    <n v="199306"/>
    <x v="2"/>
  </r>
  <r>
    <n v="10.83"/>
    <n v="7.2"/>
    <n v="11.8"/>
    <n v="3.7"/>
    <n v="88.3"/>
    <n v="69.099999999999994"/>
    <n v="4.5999999999999996"/>
    <n v="0"/>
    <n v="-999"/>
    <n v="0.8"/>
    <n v="3.6"/>
    <n v="-999"/>
    <n v="10.5"/>
    <n v="-999"/>
    <n v="-999"/>
    <n v="0.95499999999999996"/>
    <n v="0.42799999999999999"/>
    <n v="0"/>
    <n v="-999"/>
    <n v="199306"/>
    <x v="2"/>
  </r>
  <r>
    <n v="20.5"/>
    <n v="8.4"/>
    <n v="13.9"/>
    <n v="3"/>
    <n v="81.7"/>
    <n v="53.1"/>
    <n v="1.5"/>
    <n v="0"/>
    <n v="-999"/>
    <n v="1.2"/>
    <n v="6.6"/>
    <n v="-999"/>
    <n v="11.6"/>
    <n v="-999"/>
    <n v="-999"/>
    <n v="0.84"/>
    <n v="0.745"/>
    <n v="0"/>
    <n v="-999"/>
    <n v="199306"/>
    <x v="2"/>
  </r>
  <r>
    <n v="25.69"/>
    <n v="11.5"/>
    <n v="17.5"/>
    <n v="3"/>
    <n v="57.3"/>
    <n v="22.4"/>
    <n v="0"/>
    <n v="0"/>
    <n v="-999"/>
    <n v="1.5"/>
    <n v="5.4"/>
    <n v="-999"/>
    <n v="12.8"/>
    <n v="-999"/>
    <n v="-999"/>
    <n v="0.44700000000000001"/>
    <n v="1.552"/>
    <n v="0"/>
    <n v="-999"/>
    <n v="199306"/>
    <x v="2"/>
  </r>
  <r>
    <n v="24.1"/>
    <n v="11.6"/>
    <n v="18.7"/>
    <n v="5.9"/>
    <n v="53.6"/>
    <n v="29.2"/>
    <n v="10.4"/>
    <n v="0"/>
    <n v="-999"/>
    <n v="1.5"/>
    <n v="10.3"/>
    <n v="-999"/>
    <n v="13"/>
    <n v="-999"/>
    <n v="-999"/>
    <n v="0.63"/>
    <n v="1.526"/>
    <n v="0"/>
    <n v="-999"/>
    <n v="199306"/>
    <x v="2"/>
  </r>
  <r>
    <n v="3.48"/>
    <n v="4.2"/>
    <n v="5.9"/>
    <n v="2.1"/>
    <n v="95.9"/>
    <n v="94.8"/>
    <n v="7.1"/>
    <n v="0"/>
    <n v="-999"/>
    <n v="1.3"/>
    <n v="4.4000000000000004"/>
    <n v="-999"/>
    <n v="9.9"/>
    <n v="-999"/>
    <n v="-999"/>
    <n v="0.879"/>
    <n v="4.8000000000000001E-2"/>
    <n v="0"/>
    <n v="-999"/>
    <n v="199306"/>
    <x v="2"/>
  </r>
  <r>
    <n v="15.86"/>
    <n v="6.1"/>
    <n v="12"/>
    <n v="1.6"/>
    <n v="84.2"/>
    <n v="58"/>
    <n v="1.3"/>
    <n v="0"/>
    <n v="-999"/>
    <n v="1"/>
    <n v="4.9000000000000004"/>
    <n v="-999"/>
    <n v="10.6"/>
    <n v="-999"/>
    <n v="-999"/>
    <n v="0.81200000000000006"/>
    <n v="0.58899999999999997"/>
    <n v="0"/>
    <n v="-999"/>
    <n v="199306"/>
    <x v="2"/>
  </r>
  <r>
    <n v="6.73"/>
    <n v="4.4000000000000004"/>
    <n v="6.6"/>
    <n v="0.1"/>
    <n v="88.9"/>
    <n v="72.3"/>
    <n v="17.8"/>
    <n v="0"/>
    <n v="-999"/>
    <n v="2.2999999999999998"/>
    <n v="8"/>
    <n v="-999"/>
    <n v="8.8000000000000007"/>
    <n v="-999"/>
    <n v="-999"/>
    <n v="0.70499999999999996"/>
    <n v="0.27"/>
    <n v="0"/>
    <n v="-999"/>
    <n v="199306"/>
    <x v="2"/>
  </r>
  <r>
    <n v="23.16"/>
    <n v="4.2"/>
    <n v="11.3"/>
    <n v="-0.8"/>
    <n v="82.8"/>
    <n v="55.6"/>
    <n v="0.8"/>
    <n v="0"/>
    <n v="-999"/>
    <n v="0.9"/>
    <n v="4.7"/>
    <n v="-999"/>
    <n v="9.1"/>
    <n v="-999"/>
    <n v="-999"/>
    <n v="0.74399999999999999"/>
    <n v="0.59399999999999997"/>
    <n v="0"/>
    <n v="-999"/>
    <n v="199306"/>
    <x v="2"/>
  </r>
  <r>
    <n v="6.9"/>
    <n v="1.2"/>
    <n v="4.0999999999999996"/>
    <n v="-0.2"/>
    <n v="96"/>
    <n v="94.1"/>
    <n v="13"/>
    <n v="0"/>
    <n v="-999"/>
    <n v="0.6"/>
    <n v="4.3"/>
    <n v="-999"/>
    <n v="6.2"/>
    <n v="-999"/>
    <n v="-999"/>
    <n v="0.76900000000000002"/>
    <n v="4.8000000000000001E-2"/>
    <n v="0"/>
    <n v="-999"/>
    <n v="199306"/>
    <x v="2"/>
  </r>
  <r>
    <n v="9.32"/>
    <n v="3.3"/>
    <n v="9.1"/>
    <n v="-0.1"/>
    <n v="93.6"/>
    <n v="81"/>
    <n v="0.3"/>
    <n v="0"/>
    <n v="-999"/>
    <n v="1"/>
    <n v="5.5"/>
    <n v="-999"/>
    <n v="6.9"/>
    <n v="-999"/>
    <n v="-999"/>
    <n v="0.93500000000000005"/>
    <n v="0.22"/>
    <n v="0"/>
    <n v="-999"/>
    <n v="199306"/>
    <x v="2"/>
  </r>
  <r>
    <n v="22.94"/>
    <n v="8.1"/>
    <n v="14.5"/>
    <n v="-0.6"/>
    <n v="69.5"/>
    <n v="36.6"/>
    <n v="0"/>
    <n v="0"/>
    <n v="-999"/>
    <n v="1.4"/>
    <n v="5.4"/>
    <n v="-999"/>
    <n v="9.1999999999999993"/>
    <n v="-999"/>
    <n v="-999"/>
    <n v="0.60299999999999998"/>
    <n v="1.0469999999999999"/>
    <n v="0"/>
    <n v="-999"/>
    <n v="199306"/>
    <x v="2"/>
  </r>
  <r>
    <n v="8.57"/>
    <n v="8.4"/>
    <n v="11.5"/>
    <n v="4.3"/>
    <n v="77.5"/>
    <n v="51"/>
    <n v="5.0999999999999996"/>
    <n v="0"/>
    <n v="-999"/>
    <n v="1.2"/>
    <n v="4.5"/>
    <n v="-999"/>
    <n v="10.1"/>
    <n v="-999"/>
    <n v="-999"/>
    <n v="0.69299999999999995"/>
    <n v="0.66500000000000004"/>
    <n v="0"/>
    <n v="-999"/>
    <n v="199306"/>
    <x v="2"/>
  </r>
  <r>
    <n v="10.02"/>
    <n v="6.9"/>
    <n v="12.4"/>
    <n v="3.6"/>
    <n v="93.5"/>
    <n v="83.1"/>
    <n v="5.3"/>
    <n v="0"/>
    <n v="-999"/>
    <n v="0.5"/>
    <n v="4.5"/>
    <n v="-999"/>
    <n v="10.1"/>
    <n v="-999"/>
    <n v="-999"/>
    <n v="1.1990000000000001"/>
    <n v="0.24299999999999999"/>
    <n v="0"/>
    <n v="-999"/>
    <n v="199306"/>
    <x v="2"/>
  </r>
  <r>
    <n v="14.36"/>
    <n v="9.3000000000000007"/>
    <n v="15.8"/>
    <n v="5.2"/>
    <n v="87.7"/>
    <n v="61.8"/>
    <n v="2.2999999999999998"/>
    <n v="0"/>
    <n v="-999"/>
    <n v="0.6"/>
    <n v="3.7"/>
    <n v="-999"/>
    <n v="11.9"/>
    <n v="-999"/>
    <n v="-999"/>
    <n v="1.1100000000000001"/>
    <n v="0.68600000000000005"/>
    <n v="0"/>
    <n v="-999"/>
    <n v="199306"/>
    <x v="2"/>
  </r>
  <r>
    <n v="26.32"/>
    <n v="12.3"/>
    <n v="19.399999999999999"/>
    <n v="3.1"/>
    <n v="70.099999999999994"/>
    <n v="36.700000000000003"/>
    <n v="0.3"/>
    <n v="0"/>
    <n v="-999"/>
    <n v="0.9"/>
    <n v="4.3"/>
    <n v="-999"/>
    <n v="13.9"/>
    <n v="-999"/>
    <n v="-999"/>
    <n v="0.82699999999999996"/>
    <n v="1.4259999999999999"/>
    <n v="0"/>
    <n v="-999"/>
    <n v="199306"/>
    <x v="2"/>
  </r>
  <r>
    <n v="27.38"/>
    <n v="13.5"/>
    <n v="19.100000000000001"/>
    <n v="7.8"/>
    <n v="63.5"/>
    <n v="42"/>
    <n v="0"/>
    <n v="0"/>
    <n v="-999"/>
    <n v="1.1000000000000001"/>
    <n v="6.2"/>
    <n v="-999"/>
    <n v="15.3"/>
    <n v="-999"/>
    <n v="-999"/>
    <n v="0.92600000000000005"/>
    <n v="1.282"/>
    <n v="0"/>
    <n v="-999"/>
    <n v="199306"/>
    <x v="2"/>
  </r>
  <r>
    <n v="27.34"/>
    <n v="11.4"/>
    <n v="18.100000000000001"/>
    <n v="3.9"/>
    <n v="56.8"/>
    <n v="37.200000000000003"/>
    <n v="0"/>
    <n v="0"/>
    <n v="-999"/>
    <n v="1"/>
    <n v="5"/>
    <n v="-999"/>
    <n v="14.8"/>
    <n v="-999"/>
    <n v="-999"/>
    <n v="0.77200000000000002"/>
    <n v="1.304"/>
    <n v="0"/>
    <n v="-999"/>
    <n v="199306"/>
    <x v="2"/>
  </r>
  <r>
    <n v="30.46"/>
    <n v="12.8"/>
    <n v="20.5"/>
    <n v="1.7"/>
    <n v="40.299999999999997"/>
    <n v="18.100000000000001"/>
    <n v="0"/>
    <n v="0"/>
    <n v="-999"/>
    <n v="1.3"/>
    <n v="4.7"/>
    <n v="-999"/>
    <n v="14.4"/>
    <n v="-999"/>
    <n v="-999"/>
    <n v="0.436"/>
    <n v="1.9750000000000001"/>
    <n v="0"/>
    <n v="-999"/>
    <n v="199306"/>
    <x v="2"/>
  </r>
  <r>
    <n v="6"/>
    <n v="8.1"/>
    <n v="15.5"/>
    <n v="-0.8"/>
    <n v="76.5"/>
    <n v="33.4"/>
    <n v="20.6"/>
    <n v="0"/>
    <n v="-999"/>
    <n v="1.4"/>
    <n v="5.2"/>
    <n v="-999"/>
    <n v="11.6"/>
    <n v="-999"/>
    <n v="-999"/>
    <n v="0.58799999999999997"/>
    <n v="1.1719999999999999"/>
    <n v="0"/>
    <n v="-999"/>
    <n v="199306"/>
    <x v="2"/>
  </r>
  <r>
    <n v="20.02"/>
    <n v="1.9"/>
    <n v="6.8"/>
    <n v="-1.6"/>
    <n v="81.900000000000006"/>
    <n v="59.8"/>
    <n v="0"/>
    <n v="0"/>
    <n v="-999"/>
    <n v="2.5"/>
    <n v="8.1"/>
    <n v="-999"/>
    <n v="8.6999999999999993"/>
    <n v="-999"/>
    <n v="-999"/>
    <n v="0.59199999999999997"/>
    <n v="0.39700000000000002"/>
    <n v="0"/>
    <n v="-999"/>
    <n v="199306"/>
    <x v="2"/>
  </r>
  <r>
    <n v="4.34"/>
    <n v="1.9"/>
    <n v="4.4000000000000004"/>
    <n v="-0.9"/>
    <n v="89.2"/>
    <n v="83.6"/>
    <n v="0"/>
    <n v="0"/>
    <n v="-999"/>
    <n v="2.6"/>
    <n v="6.5"/>
    <n v="-999"/>
    <n v="6.1"/>
    <n v="-999"/>
    <n v="-999"/>
    <n v="0.69799999999999995"/>
    <n v="0.13700000000000001"/>
    <n v="0"/>
    <n v="-999"/>
    <n v="199306"/>
    <x v="2"/>
  </r>
  <r>
    <n v="19.309999999999999"/>
    <n v="7.7"/>
    <n v="14.9"/>
    <n v="2"/>
    <n v="78.400000000000006"/>
    <n v="54.9"/>
    <n v="0"/>
    <n v="0"/>
    <n v="-999"/>
    <n v="1.2"/>
    <n v="4.7"/>
    <n v="-999"/>
    <n v="9.6999999999999993"/>
    <n v="-999"/>
    <n v="-999"/>
    <n v="0.93100000000000005"/>
    <n v="0.76400000000000001"/>
    <n v="0"/>
    <n v="-999"/>
    <n v="199306"/>
    <x v="2"/>
  </r>
  <r>
    <n v="22.59"/>
    <n v="11.9"/>
    <n v="19.100000000000001"/>
    <n v="5.3"/>
    <n v="69.599999999999994"/>
    <n v="41.9"/>
    <n v="0"/>
    <n v="0"/>
    <n v="-999"/>
    <n v="1"/>
    <n v="5.9"/>
    <n v="-999"/>
    <n v="13.2"/>
    <n v="-999"/>
    <n v="-999"/>
    <n v="0.92500000000000004"/>
    <n v="1.284"/>
    <n v="0"/>
    <n v="-999"/>
    <n v="199306"/>
    <x v="2"/>
  </r>
  <r>
    <n v="17.5"/>
    <n v="11.6"/>
    <n v="19.899999999999999"/>
    <n v="5.8"/>
    <n v="77"/>
    <n v="42.2"/>
    <n v="9.1"/>
    <n v="0"/>
    <n v="-999"/>
    <n v="1.3"/>
    <n v="8.3000000000000007"/>
    <n v="-999"/>
    <n v="12.3"/>
    <n v="-999"/>
    <n v="-999"/>
    <n v="0.97799999999999998"/>
    <n v="1.343"/>
    <n v="0"/>
    <n v="-999"/>
    <n v="199306"/>
    <x v="2"/>
  </r>
  <r>
    <n v="20.41"/>
    <n v="6"/>
    <n v="11.8"/>
    <n v="2"/>
    <n v="80.2"/>
    <n v="60.2"/>
    <n v="0.8"/>
    <n v="0"/>
    <n v="-999"/>
    <n v="1.2"/>
    <n v="4.9000000000000004"/>
    <n v="-999"/>
    <n v="12"/>
    <n v="-999"/>
    <n v="-999"/>
    <n v="0.83299999999999996"/>
    <n v="0.55100000000000005"/>
    <n v="0"/>
    <n v="-999"/>
    <n v="199306"/>
    <x v="2"/>
  </r>
  <r>
    <n v="20.9"/>
    <n v="5.3"/>
    <n v="12.4"/>
    <n v="0.1"/>
    <n v="73.400000000000006"/>
    <n v="41.4"/>
    <n v="0"/>
    <n v="0"/>
    <n v="-999"/>
    <n v="0.8"/>
    <n v="4.8"/>
    <n v="-999"/>
    <n v="11.4"/>
    <n v="-999"/>
    <n v="-999"/>
    <n v="0.59599999999999997"/>
    <n v="0.84399999999999997"/>
    <n v="0"/>
    <n v="-999"/>
    <n v="199306"/>
    <x v="2"/>
  </r>
  <r>
    <n v="12.97"/>
    <n v="5.2"/>
    <n v="11.4"/>
    <n v="-0.2"/>
    <n v="83.6"/>
    <n v="62.3"/>
    <n v="0"/>
    <n v="0"/>
    <n v="-999"/>
    <n v="1.1000000000000001"/>
    <n v="4.9000000000000004"/>
    <n v="-999"/>
    <n v="10.1"/>
    <n v="-999"/>
    <n v="-999"/>
    <n v="0.83799999999999997"/>
    <n v="0.50800000000000001"/>
    <n v="0"/>
    <n v="-999"/>
    <n v="199306"/>
    <x v="2"/>
  </r>
  <r>
    <n v="18.13"/>
    <n v="6.7"/>
    <n v="14.2"/>
    <n v="-0.6"/>
    <n v="75.2"/>
    <n v="36.700000000000003"/>
    <n v="0"/>
    <n v="0"/>
    <n v="-999"/>
    <n v="0.8"/>
    <n v="4.7"/>
    <n v="-999"/>
    <n v="9.6999999999999993"/>
    <n v="-999"/>
    <n v="-999"/>
    <n v="0.59299999999999997"/>
    <n v="1.0249999999999999"/>
    <n v="0"/>
    <n v="-999"/>
    <n v="199306"/>
    <x v="2"/>
  </r>
  <r>
    <n v="18"/>
    <n v="7.8"/>
    <n v="14.8"/>
    <n v="2.2999999999999998"/>
    <n v="77.900000000000006"/>
    <n v="47.8"/>
    <n v="0.8"/>
    <n v="0"/>
    <n v="-999"/>
    <n v="0.9"/>
    <n v="5"/>
    <n v="-999"/>
    <n v="11.4"/>
    <n v="-999"/>
    <n v="-999"/>
    <n v="0.80400000000000005"/>
    <n v="0.879"/>
    <n v="0"/>
    <n v="-999"/>
    <n v="199307"/>
    <x v="2"/>
  </r>
  <r>
    <n v="23.76"/>
    <n v="8.4"/>
    <n v="16.399999999999999"/>
    <n v="2.7"/>
    <n v="82.9"/>
    <n v="48.7"/>
    <n v="13.2"/>
    <n v="0"/>
    <n v="-999"/>
    <n v="0.7"/>
    <n v="5.6"/>
    <n v="-999"/>
    <n v="13.4"/>
    <n v="-999"/>
    <n v="-999"/>
    <n v="0.90600000000000003"/>
    <n v="0.95699999999999996"/>
    <n v="0"/>
    <n v="-999"/>
    <n v="199307"/>
    <x v="2"/>
  </r>
  <r>
    <n v="14.87"/>
    <n v="7.7"/>
    <n v="13.8"/>
    <n v="3.5"/>
    <n v="89.9"/>
    <n v="69.900000000000006"/>
    <n v="17.5"/>
    <n v="0"/>
    <n v="-999"/>
    <n v="0.7"/>
    <n v="4.5999999999999996"/>
    <n v="-999"/>
    <n v="11.3"/>
    <n v="-999"/>
    <n v="-999"/>
    <n v="1.1020000000000001"/>
    <n v="0.47499999999999998"/>
    <n v="0"/>
    <n v="-999"/>
    <n v="199307"/>
    <x v="2"/>
  </r>
  <r>
    <n v="12.16"/>
    <n v="7.5"/>
    <n v="13.3"/>
    <n v="3.8"/>
    <n v="89.7"/>
    <n v="70.8"/>
    <n v="1.5"/>
    <n v="0"/>
    <n v="-999"/>
    <n v="0.9"/>
    <n v="4.9000000000000004"/>
    <n v="-999"/>
    <n v="11.2"/>
    <n v="-999"/>
    <n v="-999"/>
    <n v="1.0780000000000001"/>
    <n v="0.44600000000000001"/>
    <n v="0"/>
    <n v="-999"/>
    <n v="199307"/>
    <x v="2"/>
  </r>
  <r>
    <n v="17.14"/>
    <n v="7.7"/>
    <n v="14.2"/>
    <n v="3.3"/>
    <n v="85.2"/>
    <n v="61"/>
    <n v="0.3"/>
    <n v="0"/>
    <n v="-999"/>
    <n v="0.8"/>
    <n v="5.2"/>
    <n v="-999"/>
    <n v="12.1"/>
    <n v="-999"/>
    <n v="-999"/>
    <n v="0.98499999999999999"/>
    <n v="0.63100000000000001"/>
    <n v="0"/>
    <n v="-999"/>
    <n v="199307"/>
    <x v="2"/>
  </r>
  <r>
    <n v="22.33"/>
    <n v="7.7"/>
    <n v="13.5"/>
    <n v="2.1"/>
    <n v="75.900000000000006"/>
    <n v="45.3"/>
    <n v="0"/>
    <n v="0"/>
    <n v="-999"/>
    <n v="0.9"/>
    <n v="5.0999999999999996"/>
    <n v="-999"/>
    <n v="11.2"/>
    <n v="-999"/>
    <n v="-999"/>
    <n v="0.70199999999999996"/>
    <n v="0.84599999999999997"/>
    <n v="0"/>
    <n v="-999"/>
    <n v="199307"/>
    <x v="2"/>
  </r>
  <r>
    <n v="16.63"/>
    <n v="9.1999999999999993"/>
    <n v="17.3"/>
    <n v="3.2"/>
    <n v="80.400000000000006"/>
    <n v="45.4"/>
    <n v="0"/>
    <n v="0"/>
    <n v="-999"/>
    <n v="0.6"/>
    <n v="4"/>
    <n v="-999"/>
    <n v="12.4"/>
    <n v="-999"/>
    <n v="-999"/>
    <n v="0.89500000000000002"/>
    <n v="1.0780000000000001"/>
    <n v="0"/>
    <n v="-999"/>
    <n v="199307"/>
    <x v="2"/>
  </r>
  <r>
    <n v="22.44"/>
    <n v="10.5"/>
    <n v="16.8"/>
    <n v="4.2"/>
    <n v="78.599999999999994"/>
    <n v="49.5"/>
    <n v="0"/>
    <n v="0"/>
    <n v="-999"/>
    <n v="1"/>
    <n v="5.5"/>
    <n v="-999"/>
    <n v="13.4"/>
    <n v="-999"/>
    <n v="-999"/>
    <n v="0.94399999999999995"/>
    <n v="0.96599999999999997"/>
    <n v="0"/>
    <n v="-999"/>
    <n v="199307"/>
    <x v="2"/>
  </r>
  <r>
    <n v="12.32"/>
    <n v="7.8"/>
    <n v="14.1"/>
    <n v="4.2"/>
    <n v="89.2"/>
    <n v="69.400000000000006"/>
    <n v="1.8"/>
    <n v="0"/>
    <n v="-999"/>
    <n v="0.6"/>
    <n v="4"/>
    <n v="-999"/>
    <n v="12"/>
    <n v="-999"/>
    <n v="-999"/>
    <n v="1.113"/>
    <n v="0.49199999999999999"/>
    <n v="0"/>
    <n v="-999"/>
    <n v="199307"/>
    <x v="2"/>
  </r>
  <r>
    <n v="8.48"/>
    <n v="6.6"/>
    <n v="11.8"/>
    <n v="2.5"/>
    <n v="94.6"/>
    <n v="83.1"/>
    <n v="18.8"/>
    <n v="0"/>
    <n v="-999"/>
    <n v="0.4"/>
    <n v="3.5"/>
    <n v="-999"/>
    <n v="10.6"/>
    <n v="-999"/>
    <n v="-999"/>
    <n v="1.149"/>
    <n v="0.23400000000000001"/>
    <n v="0"/>
    <n v="-999"/>
    <n v="199307"/>
    <x v="2"/>
  </r>
  <r>
    <n v="8.89"/>
    <n v="4.5999999999999996"/>
    <n v="9"/>
    <n v="1.2"/>
    <n v="95.3"/>
    <n v="89.5"/>
    <n v="7.6"/>
    <n v="0"/>
    <n v="-999"/>
    <n v="0.3"/>
    <n v="2.8"/>
    <n v="-999"/>
    <n v="8.6999999999999993"/>
    <n v="-999"/>
    <n v="-999"/>
    <n v="1.026"/>
    <n v="0.121"/>
    <n v="0"/>
    <n v="-999"/>
    <n v="199307"/>
    <x v="2"/>
  </r>
  <r>
    <n v="11.42"/>
    <n v="5.9"/>
    <n v="11.7"/>
    <n v="2.6"/>
    <n v="93.6"/>
    <n v="79.099999999999994"/>
    <n v="6.6"/>
    <n v="0"/>
    <n v="-999"/>
    <n v="0.6"/>
    <n v="6"/>
    <n v="-999"/>
    <n v="-999"/>
    <n v="-999"/>
    <n v="-999"/>
    <n v="1.085"/>
    <n v="0.28699999999999998"/>
    <n v="0"/>
    <n v="-999"/>
    <n v="199307"/>
    <x v="2"/>
  </r>
  <r>
    <n v="15.13"/>
    <n v="6.7"/>
    <n v="12.1"/>
    <n v="1.8"/>
    <n v="83.8"/>
    <n v="57.7"/>
    <n v="5.6"/>
    <n v="0"/>
    <n v="-999"/>
    <n v="1"/>
    <n v="4.5999999999999996"/>
    <n v="-999"/>
    <n v="-999"/>
    <n v="-999"/>
    <n v="-999"/>
    <n v="0.81399999999999995"/>
    <n v="0.59699999999999998"/>
    <n v="0"/>
    <n v="-999"/>
    <n v="199307"/>
    <x v="2"/>
  </r>
  <r>
    <n v="14.49"/>
    <n v="6.9"/>
    <n v="12.8"/>
    <n v="3"/>
    <n v="91.3"/>
    <n v="71.900000000000006"/>
    <n v="3.3"/>
    <n v="0"/>
    <n v="-999"/>
    <n v="0.5"/>
    <n v="4"/>
    <n v="-999"/>
    <n v="-999"/>
    <n v="-999"/>
    <n v="-999"/>
    <n v="1.0609999999999999"/>
    <n v="0.41499999999999998"/>
    <n v="0"/>
    <n v="-999"/>
    <n v="199307"/>
    <x v="2"/>
  </r>
  <r>
    <n v="16.399999999999999"/>
    <n v="7.1"/>
    <n v="14.5"/>
    <n v="1.5"/>
    <n v="87"/>
    <n v="57.3"/>
    <n v="1.5"/>
    <n v="0"/>
    <n v="-999"/>
    <n v="0.6"/>
    <n v="4.4000000000000004"/>
    <n v="-999"/>
    <n v="-999"/>
    <n v="-999"/>
    <n v="-999"/>
    <n v="0.94299999999999995"/>
    <n v="0.70499999999999996"/>
    <n v="0"/>
    <n v="-999"/>
    <n v="199307"/>
    <x v="2"/>
  </r>
  <r>
    <n v="10.91"/>
    <n v="6.3"/>
    <n v="12.2"/>
    <n v="3.5"/>
    <n v="92.1"/>
    <n v="70.8"/>
    <n v="3.6"/>
    <n v="0"/>
    <n v="-999"/>
    <n v="0.7"/>
    <n v="3.7"/>
    <n v="-999"/>
    <n v="-999"/>
    <n v="-999"/>
    <n v="-999"/>
    <n v="1.008"/>
    <n v="0.41499999999999998"/>
    <n v="0"/>
    <n v="-999"/>
    <n v="199307"/>
    <x v="2"/>
  </r>
  <r>
    <n v="12.97"/>
    <n v="7.1"/>
    <n v="13.8"/>
    <n v="1.2"/>
    <n v="90.8"/>
    <n v="70.5"/>
    <n v="5.3"/>
    <n v="0"/>
    <n v="-999"/>
    <n v="0.5"/>
    <n v="3.5"/>
    <n v="-999"/>
    <n v="-999"/>
    <n v="-999"/>
    <n v="-999"/>
    <n v="1.1100000000000001"/>
    <n v="0.46500000000000002"/>
    <n v="0"/>
    <n v="-999"/>
    <n v="199307"/>
    <x v="2"/>
  </r>
  <r>
    <n v="9.2899999999999991"/>
    <n v="7.4"/>
    <n v="14.6"/>
    <n v="3"/>
    <n v="92.7"/>
    <n v="69.400000000000006"/>
    <n v="8.1"/>
    <n v="0"/>
    <n v="-999"/>
    <n v="0.5"/>
    <n v="3.3"/>
    <n v="-999"/>
    <n v="-999"/>
    <n v="-999"/>
    <n v="-999"/>
    <n v="1.1499999999999999"/>
    <n v="0.50800000000000001"/>
    <n v="0"/>
    <n v="-999"/>
    <n v="199307"/>
    <x v="2"/>
  </r>
  <r>
    <n v="11.45"/>
    <n v="7.9"/>
    <n v="13.4"/>
    <n v="2.7"/>
    <n v="90.6"/>
    <n v="70"/>
    <n v="11.7"/>
    <n v="0"/>
    <n v="-999"/>
    <n v="0.7"/>
    <n v="4.4000000000000004"/>
    <n v="-999"/>
    <n v="-999"/>
    <n v="-999"/>
    <n v="-999"/>
    <n v="1.0740000000000001"/>
    <n v="0.46100000000000002"/>
    <n v="0"/>
    <n v="-999"/>
    <n v="199307"/>
    <x v="2"/>
  </r>
  <r>
    <n v="3.21"/>
    <n v="6.9"/>
    <n v="8.8000000000000007"/>
    <n v="5.5"/>
    <n v="94.8"/>
    <n v="91.2"/>
    <n v="32"/>
    <n v="0"/>
    <n v="-999"/>
    <n v="0.5"/>
    <n v="3.5"/>
    <n v="-999"/>
    <n v="-999"/>
    <n v="-999"/>
    <n v="-999"/>
    <n v="1.03"/>
    <n v="0.1"/>
    <n v="0"/>
    <n v="-999"/>
    <n v="199307"/>
    <x v="2"/>
  </r>
  <r>
    <n v="13.81"/>
    <n v="8.5"/>
    <n v="14.1"/>
    <n v="5.0999999999999996"/>
    <n v="87.8"/>
    <n v="75"/>
    <n v="2.5"/>
    <n v="0"/>
    <n v="-999"/>
    <n v="1.3"/>
    <n v="5.4"/>
    <n v="-999"/>
    <n v="-999"/>
    <n v="-999"/>
    <n v="-999"/>
    <n v="1.2030000000000001"/>
    <n v="0.40200000000000002"/>
    <n v="0"/>
    <n v="-999"/>
    <n v="199307"/>
    <x v="2"/>
  </r>
  <r>
    <n v="11.03"/>
    <n v="8.4"/>
    <n v="12.7"/>
    <n v="4.4000000000000004"/>
    <n v="90"/>
    <n v="73.3"/>
    <n v="4.0999999999999996"/>
    <n v="0"/>
    <n v="-999"/>
    <n v="1.1000000000000001"/>
    <n v="5.4"/>
    <n v="-999"/>
    <n v="-999"/>
    <n v="-999"/>
    <n v="-999"/>
    <n v="1.0780000000000001"/>
    <n v="0.39200000000000002"/>
    <n v="0"/>
    <n v="-999"/>
    <n v="199307"/>
    <x v="2"/>
  </r>
  <r>
    <n v="21.52"/>
    <n v="9.4"/>
    <n v="15.1"/>
    <n v="5.5"/>
    <n v="82.9"/>
    <n v="61.8"/>
    <n v="0.5"/>
    <n v="0"/>
    <n v="-999"/>
    <n v="0.9"/>
    <n v="4.2"/>
    <n v="-999"/>
    <n v="-999"/>
    <n v="-999"/>
    <n v="-999"/>
    <n v="1.06"/>
    <n v="0.65500000000000003"/>
    <n v="0"/>
    <n v="-999"/>
    <n v="199307"/>
    <x v="2"/>
  </r>
  <r>
    <n v="13.3"/>
    <n v="8.8000000000000007"/>
    <n v="14.3"/>
    <n v="5.2"/>
    <n v="88.6"/>
    <n v="70.3"/>
    <n v="2.8"/>
    <n v="0"/>
    <n v="-999"/>
    <n v="0.5"/>
    <n v="4.2"/>
    <n v="-999"/>
    <n v="-999"/>
    <n v="-999"/>
    <n v="-999"/>
    <n v="1.145"/>
    <n v="0.48399999999999999"/>
    <n v="0"/>
    <n v="-999"/>
    <n v="199307"/>
    <x v="2"/>
  </r>
  <r>
    <n v="19.059999999999999"/>
    <n v="10"/>
    <n v="16.100000000000001"/>
    <n v="6"/>
    <n v="81.2"/>
    <n v="58.6"/>
    <n v="0"/>
    <n v="0"/>
    <n v="-999"/>
    <n v="0.7"/>
    <n v="4.5999999999999996"/>
    <n v="-999"/>
    <n v="-999"/>
    <n v="-999"/>
    <n v="-999"/>
    <n v="1.069"/>
    <n v="0.75700000000000001"/>
    <n v="0"/>
    <n v="-999"/>
    <n v="199307"/>
    <x v="2"/>
  </r>
  <r>
    <n v="23.01"/>
    <n v="12.7"/>
    <n v="19.2"/>
    <n v="7.3"/>
    <n v="69.400000000000006"/>
    <n v="44.1"/>
    <n v="0"/>
    <n v="0"/>
    <n v="-999"/>
    <n v="0.8"/>
    <n v="4.9000000000000004"/>
    <n v="-999"/>
    <n v="-999"/>
    <n v="-999"/>
    <n v="-999"/>
    <n v="0.98099999999999998"/>
    <n v="1.2430000000000001"/>
    <n v="0"/>
    <n v="-999"/>
    <n v="199307"/>
    <x v="2"/>
  </r>
  <r>
    <n v="21.13"/>
    <n v="13"/>
    <n v="17.8"/>
    <n v="6.3"/>
    <n v="63"/>
    <n v="39.299999999999997"/>
    <n v="0"/>
    <n v="0"/>
    <n v="-999"/>
    <n v="1.9"/>
    <n v="7.8"/>
    <n v="-999"/>
    <n v="-999"/>
    <n v="-999"/>
    <n v="-999"/>
    <n v="0.80200000000000005"/>
    <n v="1.2370000000000001"/>
    <n v="0"/>
    <n v="-999"/>
    <n v="199307"/>
    <x v="2"/>
  </r>
  <r>
    <n v="20.91"/>
    <n v="13.5"/>
    <n v="20.100000000000001"/>
    <n v="5.9"/>
    <n v="71.8"/>
    <n v="40.9"/>
    <n v="13.5"/>
    <n v="0"/>
    <n v="-999"/>
    <n v="1.9"/>
    <n v="8.6999999999999993"/>
    <n v="-999"/>
    <n v="-999"/>
    <n v="-999"/>
    <n v="-999"/>
    <n v="0.96399999999999997"/>
    <n v="1.39"/>
    <n v="0"/>
    <n v="-999"/>
    <n v="199307"/>
    <x v="2"/>
  </r>
  <r>
    <n v="16.09"/>
    <n v="6.9"/>
    <n v="12.3"/>
    <n v="1.9"/>
    <n v="87.5"/>
    <n v="49.3"/>
    <n v="10.4"/>
    <n v="0"/>
    <n v="-999"/>
    <n v="1.7"/>
    <n v="7"/>
    <n v="-999"/>
    <n v="13.4"/>
    <n v="-999"/>
    <n v="-999"/>
    <n v="0.70299999999999996"/>
    <n v="0.72499999999999998"/>
    <n v="0"/>
    <n v="-999"/>
    <n v="199307"/>
    <x v="2"/>
  </r>
  <r>
    <n v="25.81"/>
    <n v="7"/>
    <n v="14"/>
    <n v="0.5"/>
    <n v="76.400000000000006"/>
    <n v="48.7"/>
    <n v="0.5"/>
    <n v="0"/>
    <n v="-999"/>
    <n v="1.3"/>
    <n v="5.5"/>
    <n v="-999"/>
    <n v="12.9"/>
    <n v="-999"/>
    <n v="-999"/>
    <n v="0.77600000000000002"/>
    <n v="0.82"/>
    <n v="0"/>
    <n v="-999"/>
    <n v="199307"/>
    <x v="2"/>
  </r>
  <r>
    <n v="27.14"/>
    <n v="10.4"/>
    <n v="17.899999999999999"/>
    <n v="2.8"/>
    <n v="69.2"/>
    <n v="43"/>
    <n v="0"/>
    <n v="0"/>
    <n v="-999"/>
    <n v="0.8"/>
    <n v="5.2"/>
    <n v="-999"/>
    <n v="14.2"/>
    <n v="-999"/>
    <n v="-999"/>
    <n v="0.88200000000000001"/>
    <n v="1.169"/>
    <n v="0"/>
    <n v="-999"/>
    <n v="199307"/>
    <x v="2"/>
  </r>
  <r>
    <n v="26.7"/>
    <n v="12.8"/>
    <n v="19.600000000000001"/>
    <n v="4.0999999999999996"/>
    <n v="63.7"/>
    <n v="37.200000000000003"/>
    <n v="0"/>
    <n v="0"/>
    <n v="-999"/>
    <n v="0.8"/>
    <n v="4.4000000000000004"/>
    <n v="-999"/>
    <n v="15"/>
    <n v="-999"/>
    <n v="-999"/>
    <n v="0.84799999999999998"/>
    <n v="1.4319999999999999"/>
    <n v="0"/>
    <n v="-999"/>
    <n v="199308"/>
    <x v="2"/>
  </r>
  <r>
    <n v="27.34"/>
    <n v="14.7"/>
    <n v="21"/>
    <n v="7.5"/>
    <n v="55.9"/>
    <n v="32.700000000000003"/>
    <n v="0"/>
    <n v="0"/>
    <n v="-999"/>
    <n v="0.8"/>
    <n v="4.8"/>
    <n v="-999"/>
    <n v="15.8"/>
    <n v="-999"/>
    <n v="-999"/>
    <n v="0.81499999999999995"/>
    <n v="1.673"/>
    <n v="0"/>
    <n v="-999"/>
    <n v="199308"/>
    <x v="2"/>
  </r>
  <r>
    <n v="20.84"/>
    <n v="15"/>
    <n v="20.7"/>
    <n v="8.5"/>
    <n v="55.3"/>
    <n v="41.9"/>
    <n v="0"/>
    <n v="0"/>
    <n v="-999"/>
    <n v="1"/>
    <n v="4"/>
    <n v="-999"/>
    <n v="15.4"/>
    <n v="-999"/>
    <n v="-999"/>
    <n v="1.02"/>
    <n v="1.4179999999999999"/>
    <n v="0"/>
    <n v="-999"/>
    <n v="199308"/>
    <x v="2"/>
  </r>
  <r>
    <n v="17.260000000000002"/>
    <n v="14.7"/>
    <n v="22"/>
    <n v="8.5"/>
    <n v="62.9"/>
    <n v="40.299999999999997"/>
    <n v="7.1"/>
    <n v="0"/>
    <n v="-999"/>
    <n v="1"/>
    <n v="7"/>
    <n v="-999"/>
    <n v="-999"/>
    <n v="-999"/>
    <n v="-999"/>
    <n v="1.0680000000000001"/>
    <n v="1.5780000000000001"/>
    <n v="0"/>
    <n v="-999"/>
    <n v="199308"/>
    <x v="2"/>
  </r>
  <r>
    <n v="14.82"/>
    <n v="13.9"/>
    <n v="21.6"/>
    <n v="8"/>
    <n v="65.099999999999994"/>
    <n v="42.7"/>
    <n v="4.0999999999999996"/>
    <n v="0"/>
    <n v="-999"/>
    <n v="0.6"/>
    <n v="5.2"/>
    <n v="-999"/>
    <n v="-999"/>
    <n v="-999"/>
    <n v="-999"/>
    <n v="1.1020000000000001"/>
    <n v="1.478"/>
    <n v="0"/>
    <n v="-999"/>
    <n v="199308"/>
    <x v="2"/>
  </r>
  <r>
    <n v="22.17"/>
    <n v="15"/>
    <n v="21.9"/>
    <n v="7.9"/>
    <n v="58.3"/>
    <n v="41"/>
    <n v="0"/>
    <n v="0"/>
    <n v="-999"/>
    <n v="1.2"/>
    <n v="5.6"/>
    <n v="-999"/>
    <n v="-999"/>
    <n v="-999"/>
    <n v="-999"/>
    <n v="1.0780000000000001"/>
    <n v="1.55"/>
    <n v="0"/>
    <n v="-999"/>
    <n v="199308"/>
    <x v="2"/>
  </r>
  <r>
    <n v="22.16"/>
    <n v="11.3"/>
    <n v="18.5"/>
    <n v="5.6"/>
    <n v="68"/>
    <n v="42.4"/>
    <n v="0"/>
    <n v="0"/>
    <n v="-999"/>
    <n v="0.7"/>
    <n v="4.3"/>
    <n v="-999"/>
    <n v="-999"/>
    <n v="-999"/>
    <n v="-999"/>
    <n v="0.90300000000000002"/>
    <n v="1.226"/>
    <n v="0"/>
    <n v="-999"/>
    <n v="199308"/>
    <x v="2"/>
  </r>
  <r>
    <n v="25.4"/>
    <n v="14"/>
    <n v="20.8"/>
    <n v="5.2"/>
    <n v="55"/>
    <n v="36.6"/>
    <n v="0"/>
    <n v="0"/>
    <n v="-999"/>
    <n v="1.7"/>
    <n v="6"/>
    <n v="-999"/>
    <n v="-999"/>
    <n v="-999"/>
    <n v="-999"/>
    <n v="0.89800000000000002"/>
    <n v="1.5569999999999999"/>
    <n v="0"/>
    <n v="-999"/>
    <n v="199308"/>
    <x v="2"/>
  </r>
  <r>
    <n v="25.17"/>
    <n v="11.1"/>
    <n v="17.7"/>
    <n v="3.6"/>
    <n v="65.5"/>
    <n v="45.5"/>
    <n v="0"/>
    <n v="0"/>
    <n v="-999"/>
    <n v="0.9"/>
    <n v="5.2"/>
    <n v="-999"/>
    <n v="-999"/>
    <n v="-999"/>
    <n v="-999"/>
    <n v="0.92200000000000004"/>
    <n v="1.1040000000000001"/>
    <n v="0"/>
    <n v="-999"/>
    <n v="199308"/>
    <x v="2"/>
  </r>
  <r>
    <n v="14.18"/>
    <n v="8.1"/>
    <n v="14.3"/>
    <n v="4.5999999999999996"/>
    <n v="84.6"/>
    <n v="60.3"/>
    <n v="0.3"/>
    <n v="0"/>
    <n v="-999"/>
    <n v="0.8"/>
    <n v="4.3"/>
    <n v="-999"/>
    <n v="-999"/>
    <n v="-999"/>
    <n v="-999"/>
    <n v="0.98399999999999999"/>
    <n v="0.64700000000000002"/>
    <n v="0"/>
    <n v="-999"/>
    <n v="199308"/>
    <x v="2"/>
  </r>
  <r>
    <n v="26.01"/>
    <n v="8.6"/>
    <n v="14.8"/>
    <n v="3.2"/>
    <n v="68.900000000000006"/>
    <n v="41.9"/>
    <n v="0"/>
    <n v="0"/>
    <n v="-999"/>
    <n v="0.8"/>
    <n v="4.3"/>
    <n v="-999"/>
    <n v="-999"/>
    <n v="-999"/>
    <n v="-999"/>
    <n v="0.70499999999999996"/>
    <n v="0.97799999999999998"/>
    <n v="0"/>
    <n v="-999"/>
    <n v="199308"/>
    <x v="2"/>
  </r>
  <r>
    <n v="25.72"/>
    <n v="11"/>
    <n v="19.7"/>
    <n v="0.9"/>
    <n v="53.2"/>
    <n v="22.1"/>
    <n v="0"/>
    <n v="0"/>
    <n v="-999"/>
    <n v="0.8"/>
    <n v="4.3"/>
    <n v="-999"/>
    <n v="-999"/>
    <n v="-999"/>
    <n v="-999"/>
    <n v="0.50700000000000001"/>
    <n v="1.788"/>
    <n v="0"/>
    <n v="-999"/>
    <n v="199308"/>
    <x v="2"/>
  </r>
  <r>
    <n v="23.3"/>
    <n v="11.3"/>
    <n v="18.8"/>
    <n v="4.7"/>
    <n v="67.2"/>
    <n v="42.7"/>
    <n v="0"/>
    <n v="0"/>
    <n v="-999"/>
    <n v="0.8"/>
    <n v="4.4000000000000004"/>
    <n v="-999"/>
    <n v="-999"/>
    <n v="-999"/>
    <n v="-999"/>
    <n v="0.92500000000000004"/>
    <n v="1.2430000000000001"/>
    <n v="0"/>
    <n v="-999"/>
    <n v="199308"/>
    <x v="2"/>
  </r>
  <r>
    <n v="12.56"/>
    <n v="9.5"/>
    <n v="15.4"/>
    <n v="5.0999999999999996"/>
    <n v="83.9"/>
    <n v="58.1"/>
    <n v="5.0999999999999996"/>
    <n v="0"/>
    <n v="-999"/>
    <n v="0.9"/>
    <n v="5.5"/>
    <n v="-999"/>
    <n v="-999"/>
    <n v="-999"/>
    <n v="-999"/>
    <n v="1.0169999999999999"/>
    <n v="0.73299999999999998"/>
    <n v="0"/>
    <n v="-999"/>
    <n v="199308"/>
    <x v="2"/>
  </r>
  <r>
    <n v="4.5599999999999996"/>
    <n v="8.3000000000000007"/>
    <n v="10.7"/>
    <n v="6.9"/>
    <n v="95"/>
    <n v="93.5"/>
    <n v="18.8"/>
    <n v="0"/>
    <n v="-999"/>
    <n v="0.6"/>
    <n v="4.9000000000000004"/>
    <n v="-999"/>
    <n v="-999"/>
    <n v="-999"/>
    <n v="-999"/>
    <n v="1.2010000000000001"/>
    <n v="8.4000000000000005E-2"/>
    <n v="0"/>
    <n v="-999"/>
    <n v="199308"/>
    <x v="2"/>
  </r>
  <r>
    <n v="13.96"/>
    <n v="10.7"/>
    <n v="16.899999999999999"/>
    <n v="7.6"/>
    <n v="89.1"/>
    <n v="68.400000000000006"/>
    <n v="0"/>
    <n v="0"/>
    <n v="-999"/>
    <n v="0.4"/>
    <n v="3.5"/>
    <n v="-999"/>
    <n v="-999"/>
    <n v="-999"/>
    <n v="-999"/>
    <n v="1.32"/>
    <n v="0.60799999999999998"/>
    <n v="0"/>
    <n v="-999"/>
    <n v="199308"/>
    <x v="2"/>
  </r>
  <r>
    <n v="16.39"/>
    <n v="11.6"/>
    <n v="18.399999999999999"/>
    <n v="7.6"/>
    <n v="87.8"/>
    <n v="64.3"/>
    <n v="1.3"/>
    <n v="0"/>
    <n v="-999"/>
    <n v="0.5"/>
    <n v="3.7"/>
    <n v="-999"/>
    <n v="-999"/>
    <n v="-999"/>
    <n v="-999"/>
    <n v="1.3620000000000001"/>
    <n v="0.755"/>
    <n v="0"/>
    <n v="-999"/>
    <n v="199308"/>
    <x v="2"/>
  </r>
  <r>
    <n v="17.329999999999998"/>
    <n v="12.4"/>
    <n v="19.5"/>
    <n v="6.7"/>
    <n v="82.8"/>
    <n v="49"/>
    <n v="0"/>
    <n v="0"/>
    <n v="-999"/>
    <n v="0.6"/>
    <n v="3.9"/>
    <n v="-999"/>
    <n v="-999"/>
    <n v="-999"/>
    <n v="-999"/>
    <n v="1.109"/>
    <n v="1.1559999999999999"/>
    <n v="0"/>
    <n v="-999"/>
    <n v="199308"/>
    <x v="2"/>
  </r>
  <r>
    <n v="21.26"/>
    <n v="14.3"/>
    <n v="22"/>
    <n v="6.8"/>
    <n v="71.400000000000006"/>
    <n v="31.2"/>
    <n v="0"/>
    <n v="0"/>
    <n v="-999"/>
    <n v="0.8"/>
    <n v="3.9"/>
    <n v="-999"/>
    <n v="-999"/>
    <n v="-999"/>
    <n v="-999"/>
    <n v="0.82499999999999996"/>
    <n v="1.819"/>
    <n v="0"/>
    <n v="-999"/>
    <n v="199308"/>
    <x v="2"/>
  </r>
  <r>
    <n v="15.39"/>
    <n v="15.1"/>
    <n v="22.1"/>
    <n v="9.1"/>
    <n v="72.7"/>
    <n v="46.8"/>
    <n v="0"/>
    <n v="0"/>
    <n v="-999"/>
    <n v="0.7"/>
    <n v="4.9000000000000004"/>
    <n v="-999"/>
    <n v="14.6"/>
    <n v="-999"/>
    <n v="-999"/>
    <n v="1.244"/>
    <n v="1.415"/>
    <n v="0"/>
    <n v="-999"/>
    <n v="199308"/>
    <x v="2"/>
  </r>
  <r>
    <n v="19.010000000000002"/>
    <n v="11.3"/>
    <n v="17.100000000000001"/>
    <n v="4.7"/>
    <n v="68.400000000000006"/>
    <n v="37"/>
    <n v="0.3"/>
    <n v="0"/>
    <n v="-999"/>
    <n v="1"/>
    <n v="5.4"/>
    <n v="-999"/>
    <n v="15"/>
    <n v="-999"/>
    <n v="-999"/>
    <n v="0.71899999999999997"/>
    <n v="1.228"/>
    <n v="0"/>
    <n v="-999"/>
    <n v="199308"/>
    <x v="2"/>
  </r>
  <r>
    <n v="20.41"/>
    <n v="11"/>
    <n v="18.5"/>
    <n v="3.7"/>
    <n v="79.599999999999994"/>
    <n v="53.6"/>
    <n v="1.5"/>
    <n v="0"/>
    <n v="-999"/>
    <n v="1.5"/>
    <n v="6.8"/>
    <n v="-999"/>
    <n v="14"/>
    <n v="-999"/>
    <n v="-999"/>
    <n v="1.1379999999999999"/>
    <n v="0.98799999999999999"/>
    <n v="0"/>
    <n v="-999"/>
    <n v="199308"/>
    <x v="2"/>
  </r>
  <r>
    <n v="14.13"/>
    <n v="7.1"/>
    <n v="10.5"/>
    <n v="1.4"/>
    <n v="81.5"/>
    <n v="55.6"/>
    <n v="1.8"/>
    <n v="0"/>
    <n v="-999"/>
    <n v="2.2000000000000002"/>
    <n v="6.8"/>
    <n v="-999"/>
    <n v="12.8"/>
    <n v="-999"/>
    <n v="-999"/>
    <n v="0.70799999999999996"/>
    <n v="0.56399999999999995"/>
    <n v="0"/>
    <n v="-999"/>
    <n v="199308"/>
    <x v="2"/>
  </r>
  <r>
    <n v="13.22"/>
    <n v="3.1"/>
    <n v="8.8000000000000007"/>
    <n v="0.1"/>
    <n v="82.2"/>
    <n v="56.4"/>
    <n v="0"/>
    <n v="0"/>
    <n v="-999"/>
    <n v="1.3"/>
    <n v="5.8"/>
    <n v="-999"/>
    <n v="10"/>
    <n v="-999"/>
    <n v="-999"/>
    <n v="0.63900000000000001"/>
    <n v="0.49399999999999999"/>
    <n v="0"/>
    <n v="-999"/>
    <n v="199308"/>
    <x v="2"/>
  </r>
  <r>
    <n v="9.1"/>
    <n v="4.0999999999999996"/>
    <n v="7.9"/>
    <n v="1.1000000000000001"/>
    <n v="91"/>
    <n v="78.099999999999994"/>
    <n v="0.5"/>
    <n v="0"/>
    <n v="-999"/>
    <n v="0.4"/>
    <n v="2.8"/>
    <n v="-999"/>
    <n v="9.6"/>
    <n v="-999"/>
    <n v="-999"/>
    <n v="0.82899999999999996"/>
    <n v="0.23300000000000001"/>
    <n v="0"/>
    <n v="-999"/>
    <n v="199308"/>
    <x v="2"/>
  </r>
  <r>
    <n v="20.170000000000002"/>
    <n v="8.4"/>
    <n v="15.9"/>
    <n v="0.9"/>
    <n v="76.3"/>
    <n v="51.9"/>
    <n v="0"/>
    <n v="0"/>
    <n v="-999"/>
    <n v="0.6"/>
    <n v="3.7"/>
    <n v="-999"/>
    <n v="12.7"/>
    <n v="-999"/>
    <n v="-999"/>
    <n v="0.93600000000000005"/>
    <n v="0.86899999999999999"/>
    <n v="0"/>
    <n v="-999"/>
    <n v="199308"/>
    <x v="2"/>
  </r>
  <r>
    <n v="10.41"/>
    <n v="6.1"/>
    <n v="12"/>
    <n v="2.8"/>
    <n v="82.3"/>
    <n v="54.1"/>
    <n v="0.5"/>
    <n v="0"/>
    <n v="-999"/>
    <n v="0.7"/>
    <n v="4.7"/>
    <n v="-999"/>
    <n v="11"/>
    <n v="-999"/>
    <n v="-999"/>
    <n v="0.75700000000000001"/>
    <n v="0.64400000000000002"/>
    <n v="0"/>
    <n v="-999"/>
    <n v="199308"/>
    <x v="2"/>
  </r>
  <r>
    <n v="2.98"/>
    <n v="3.7"/>
    <n v="5.2"/>
    <n v="1.8"/>
    <n v="96.6"/>
    <n v="95.4"/>
    <n v="6.9"/>
    <n v="0"/>
    <n v="-999"/>
    <n v="0.5"/>
    <n v="4.8"/>
    <n v="-999"/>
    <n v="8.1"/>
    <n v="-999"/>
    <n v="-999"/>
    <n v="0.84099999999999997"/>
    <n v="4.1000000000000002E-2"/>
    <n v="0"/>
    <n v="-999"/>
    <n v="199308"/>
    <x v="2"/>
  </r>
  <r>
    <n v="19.86"/>
    <n v="7.8"/>
    <n v="14.6"/>
    <n v="1.4"/>
    <n v="80.3"/>
    <n v="51.3"/>
    <n v="0"/>
    <n v="0"/>
    <n v="-999"/>
    <n v="0.6"/>
    <n v="4.5"/>
    <n v="-999"/>
    <n v="10.199999999999999"/>
    <n v="-999"/>
    <n v="-999"/>
    <n v="0.85299999999999998"/>
    <n v="0.80900000000000005"/>
    <n v="0"/>
    <n v="-999"/>
    <n v="199308"/>
    <x v="2"/>
  </r>
  <r>
    <n v="19.010000000000002"/>
    <n v="8.8000000000000007"/>
    <n v="17.2"/>
    <n v="1.1000000000000001"/>
    <n v="72.400000000000006"/>
    <n v="38.5"/>
    <n v="0.3"/>
    <n v="0"/>
    <n v="-999"/>
    <n v="0.7"/>
    <n v="3.7"/>
    <n v="-999"/>
    <n v="10.7"/>
    <n v="-999"/>
    <n v="-999"/>
    <n v="0.75600000000000001"/>
    <n v="1.2070000000000001"/>
    <n v="0"/>
    <n v="-999"/>
    <n v="199308"/>
    <x v="2"/>
  </r>
  <r>
    <n v="15.28"/>
    <n v="10.7"/>
    <n v="18.2"/>
    <n v="3.2"/>
    <n v="65.8"/>
    <n v="40.799999999999997"/>
    <n v="0"/>
    <n v="0"/>
    <n v="-999"/>
    <n v="0.6"/>
    <n v="4.2"/>
    <n v="-999"/>
    <n v="11.5"/>
    <n v="-999"/>
    <n v="-999"/>
    <n v="0.85"/>
    <n v="1.2370000000000001"/>
    <n v="0"/>
    <n v="-999"/>
    <n v="199308"/>
    <x v="2"/>
  </r>
  <r>
    <n v="18.920000000000002"/>
    <n v="11.6"/>
    <n v="18.2"/>
    <n v="6.2"/>
    <n v="72.5"/>
    <n v="49.7"/>
    <n v="0"/>
    <n v="0"/>
    <n v="-999"/>
    <n v="0.7"/>
    <n v="5.5"/>
    <n v="-999"/>
    <n v="13.6"/>
    <n v="-999"/>
    <n v="-999"/>
    <n v="1.0369999999999999"/>
    <n v="1.0509999999999999"/>
    <n v="0"/>
    <n v="-999"/>
    <n v="199309"/>
    <x v="2"/>
  </r>
  <r>
    <n v="21.24"/>
    <n v="13.3"/>
    <n v="21.3"/>
    <n v="5.6"/>
    <n v="63.9"/>
    <n v="32.9"/>
    <n v="0"/>
    <n v="0"/>
    <n v="-999"/>
    <n v="0.7"/>
    <n v="3.7"/>
    <n v="-999"/>
    <n v="13.3"/>
    <n v="-999"/>
    <n v="-999"/>
    <n v="0.83199999999999996"/>
    <n v="1.6990000000000001"/>
    <n v="0"/>
    <n v="-999"/>
    <n v="199309"/>
    <x v="2"/>
  </r>
  <r>
    <n v="21.23"/>
    <n v="15.3"/>
    <n v="22.8"/>
    <n v="9.4"/>
    <n v="52.8"/>
    <n v="35.1"/>
    <n v="0"/>
    <n v="0"/>
    <n v="-999"/>
    <n v="0.7"/>
    <n v="4.2"/>
    <n v="-999"/>
    <n v="14"/>
    <n v="-999"/>
    <n v="-999"/>
    <n v="0.97299999999999998"/>
    <n v="1.8009999999999999"/>
    <n v="0"/>
    <n v="-999"/>
    <n v="199309"/>
    <x v="2"/>
  </r>
  <r>
    <n v="20.71"/>
    <n v="14.2"/>
    <n v="21.5"/>
    <n v="7.5"/>
    <n v="53.3"/>
    <n v="31.7"/>
    <n v="0"/>
    <n v="0"/>
    <n v="-999"/>
    <n v="0.6"/>
    <n v="4.8"/>
    <n v="-999"/>
    <n v="14"/>
    <n v="-999"/>
    <n v="-999"/>
    <n v="0.81399999999999995"/>
    <n v="1.7509999999999999"/>
    <n v="0"/>
    <n v="-999"/>
    <n v="199309"/>
    <x v="2"/>
  </r>
  <r>
    <n v="20.059999999999999"/>
    <n v="13.4"/>
    <n v="20.5"/>
    <n v="7.4"/>
    <n v="48.6"/>
    <n v="26.1"/>
    <n v="0"/>
    <n v="0"/>
    <n v="-999"/>
    <n v="0.6"/>
    <n v="3.8"/>
    <n v="-999"/>
    <n v="13.3"/>
    <n v="-999"/>
    <n v="-999"/>
    <n v="0.63100000000000001"/>
    <n v="1.782"/>
    <n v="0"/>
    <n v="-999"/>
    <n v="199309"/>
    <x v="2"/>
  </r>
  <r>
    <n v="20.72"/>
    <n v="12.9"/>
    <n v="21.4"/>
    <n v="6.2"/>
    <n v="50.5"/>
    <n v="21.5"/>
    <n v="0"/>
    <n v="0"/>
    <n v="-999"/>
    <n v="0.6"/>
    <n v="4.3"/>
    <n v="-999"/>
    <n v="13.2"/>
    <n v="-999"/>
    <n v="-999"/>
    <n v="0.54800000000000004"/>
    <n v="2"/>
    <n v="0"/>
    <n v="-999"/>
    <n v="199309"/>
    <x v="2"/>
  </r>
  <r>
    <n v="18.489999999999998"/>
    <n v="14.3"/>
    <n v="23.4"/>
    <n v="6.3"/>
    <n v="47.1"/>
    <n v="23.1"/>
    <n v="0"/>
    <n v="0"/>
    <n v="-999"/>
    <n v="0.8"/>
    <n v="4.8"/>
    <n v="-999"/>
    <n v="12.9"/>
    <n v="-999"/>
    <n v="-999"/>
    <n v="0.66600000000000004"/>
    <n v="2.2130000000000001"/>
    <n v="0"/>
    <n v="-999"/>
    <n v="199309"/>
    <x v="2"/>
  </r>
  <r>
    <n v="20.37"/>
    <n v="15.5"/>
    <n v="24.2"/>
    <n v="7.7"/>
    <n v="38.4"/>
    <n v="17.7"/>
    <n v="0"/>
    <n v="0"/>
    <n v="-999"/>
    <n v="0.7"/>
    <n v="3.7"/>
    <n v="-999"/>
    <n v="13.7"/>
    <n v="-999"/>
    <n v="-999"/>
    <n v="0.53600000000000003"/>
    <n v="2.4849999999999999"/>
    <n v="0"/>
    <n v="-999"/>
    <n v="199309"/>
    <x v="2"/>
  </r>
  <r>
    <n v="20.440000000000001"/>
    <n v="15.5"/>
    <n v="23.5"/>
    <n v="5.9"/>
    <n v="31.7"/>
    <n v="12.5"/>
    <n v="0"/>
    <n v="0"/>
    <n v="-999"/>
    <n v="0.7"/>
    <n v="3.7"/>
    <n v="-999"/>
    <n v="13.7"/>
    <n v="-999"/>
    <n v="-999"/>
    <n v="0.36199999999999999"/>
    <n v="2.5329999999999999"/>
    <n v="0"/>
    <n v="-999"/>
    <n v="199309"/>
    <x v="2"/>
  </r>
  <r>
    <n v="19.98"/>
    <n v="15.3"/>
    <n v="22.1"/>
    <n v="8.1"/>
    <n v="39.1"/>
    <n v="23.7"/>
    <n v="0"/>
    <n v="0"/>
    <n v="-999"/>
    <n v="1.7"/>
    <n v="5.6"/>
    <n v="-999"/>
    <n v="13.8"/>
    <n v="-999"/>
    <n v="-999"/>
    <n v="0.63100000000000001"/>
    <n v="2.0289999999999999"/>
    <n v="0"/>
    <n v="-999"/>
    <n v="199309"/>
    <x v="2"/>
  </r>
  <r>
    <n v="9.35"/>
    <n v="5.9"/>
    <n v="10.9"/>
    <n v="0.2"/>
    <n v="70.599999999999994"/>
    <n v="36.5"/>
    <n v="0.8"/>
    <n v="0"/>
    <n v="-999"/>
    <n v="1.9"/>
    <n v="8.1999999999999993"/>
    <n v="-999"/>
    <n v="10.6"/>
    <n v="-999"/>
    <n v="-999"/>
    <n v="0.47499999999999998"/>
    <n v="0.82799999999999996"/>
    <n v="0"/>
    <n v="-999"/>
    <n v="199309"/>
    <x v="2"/>
  </r>
  <r>
    <n v="14.84"/>
    <n v="3.4"/>
    <n v="10"/>
    <n v="-0.6"/>
    <n v="74.400000000000006"/>
    <n v="50.2"/>
    <n v="0"/>
    <n v="0"/>
    <n v="-999"/>
    <n v="0.7"/>
    <n v="4.5"/>
    <n v="-999"/>
    <n v="9.6"/>
    <n v="-999"/>
    <n v="-999"/>
    <n v="0.61499999999999999"/>
    <n v="0.61099999999999999"/>
    <n v="0"/>
    <n v="-999"/>
    <n v="199309"/>
    <x v="2"/>
  </r>
  <r>
    <n v="16.61"/>
    <n v="5.8"/>
    <n v="14.4"/>
    <n v="-2.4"/>
    <n v="53.3"/>
    <n v="33.6"/>
    <n v="0"/>
    <n v="0"/>
    <n v="-999"/>
    <n v="0.8"/>
    <n v="3.4"/>
    <n v="-999"/>
    <n v="9.1999999999999993"/>
    <n v="-999"/>
    <n v="-999"/>
    <n v="0.55000000000000004"/>
    <n v="1.089"/>
    <n v="0"/>
    <n v="-999"/>
    <n v="199309"/>
    <x v="2"/>
  </r>
  <r>
    <n v="2.88"/>
    <n v="4.0999999999999996"/>
    <n v="6.2"/>
    <n v="2"/>
    <n v="86"/>
    <n v="51.4"/>
    <n v="1.5"/>
    <n v="0"/>
    <n v="-999"/>
    <n v="0.4"/>
    <n v="2.7"/>
    <n v="-999"/>
    <n v="8.3000000000000007"/>
    <n v="-999"/>
    <n v="-999"/>
    <n v="0.48799999999999999"/>
    <n v="0.46100000000000002"/>
    <n v="0"/>
    <n v="-999"/>
    <n v="199309"/>
    <x v="2"/>
  </r>
  <r>
    <n v="5.67"/>
    <n v="4"/>
    <n v="8.4"/>
    <n v="2"/>
    <n v="90"/>
    <n v="74"/>
    <n v="0"/>
    <n v="0"/>
    <n v="-999"/>
    <n v="0.5"/>
    <n v="4"/>
    <n v="-999"/>
    <n v="7.7"/>
    <n v="-999"/>
    <n v="-999"/>
    <n v="0.81399999999999995"/>
    <n v="0.28599999999999998"/>
    <n v="0"/>
    <n v="-999"/>
    <n v="199309"/>
    <x v="2"/>
  </r>
  <r>
    <n v="16.309999999999999"/>
    <n v="5.6"/>
    <n v="13.5"/>
    <n v="0.6"/>
    <n v="70"/>
    <n v="42.9"/>
    <n v="0"/>
    <n v="0"/>
    <n v="-999"/>
    <n v="0.7"/>
    <n v="4"/>
    <n v="-999"/>
    <n v="7.8"/>
    <n v="-999"/>
    <n v="-999"/>
    <n v="0.66100000000000003"/>
    <n v="0.88300000000000001"/>
    <n v="0"/>
    <n v="-999"/>
    <n v="199309"/>
    <x v="2"/>
  </r>
  <r>
    <n v="18.55"/>
    <n v="6.2"/>
    <n v="14.8"/>
    <n v="-1.3"/>
    <n v="66.599999999999994"/>
    <n v="37.1"/>
    <n v="0.3"/>
    <n v="0"/>
    <n v="-999"/>
    <n v="0.7"/>
    <n v="3.6"/>
    <n v="-999"/>
    <n v="8.4"/>
    <n v="-999"/>
    <n v="-999"/>
    <n v="0.625"/>
    <n v="1.0589999999999999"/>
    <n v="0"/>
    <n v="-999"/>
    <n v="199309"/>
    <x v="2"/>
  </r>
  <r>
    <n v="17.61"/>
    <n v="7.1"/>
    <n v="14.7"/>
    <n v="1.2"/>
    <n v="67.099999999999994"/>
    <n v="43.4"/>
    <n v="2.2999999999999998"/>
    <n v="0"/>
    <n v="-999"/>
    <n v="0.8"/>
    <n v="4"/>
    <n v="-999"/>
    <n v="8.8000000000000007"/>
    <n v="-999"/>
    <n v="-999"/>
    <n v="0.72799999999999998"/>
    <n v="0.94599999999999995"/>
    <n v="0"/>
    <n v="-999"/>
    <n v="199309"/>
    <x v="2"/>
  </r>
  <r>
    <n v="3.49"/>
    <n v="2.7"/>
    <n v="7.3"/>
    <n v="-0.5"/>
    <n v="95.9"/>
    <n v="91.1"/>
    <n v="7"/>
    <n v="0"/>
    <n v="-999"/>
    <n v="0.3"/>
    <n v="3.4"/>
    <n v="-999"/>
    <n v="7.4"/>
    <n v="-999"/>
    <n v="-999"/>
    <n v="0.92800000000000005"/>
    <n v="9.0999999999999998E-2"/>
    <n v="0"/>
    <n v="-999"/>
    <n v="199309"/>
    <x v="2"/>
  </r>
  <r>
    <n v="1.1499999999999999"/>
    <n v="-0.6"/>
    <n v="1.3"/>
    <n v="-1.8"/>
    <n v="97"/>
    <n v="95.4"/>
    <n v="5"/>
    <n v="0"/>
    <n v="-999"/>
    <n v="0.2"/>
    <n v="2.1"/>
    <n v="-999"/>
    <n v="4.4000000000000004"/>
    <n v="-999"/>
    <n v="-999"/>
    <n v="0.63900000000000001"/>
    <n v="3.1E-2"/>
    <n v="0"/>
    <n v="-999"/>
    <n v="199309"/>
    <x v="2"/>
  </r>
  <r>
    <n v="14.92"/>
    <n v="2.5"/>
    <n v="10.3"/>
    <n v="-2.6"/>
    <n v="81.5"/>
    <n v="49.9"/>
    <n v="0"/>
    <n v="0"/>
    <n v="-999"/>
    <n v="0.4"/>
    <n v="3.1"/>
    <n v="-999"/>
    <n v="6.2"/>
    <n v="-999"/>
    <n v="-999"/>
    <n v="0.623"/>
    <n v="0.627"/>
    <n v="0"/>
    <n v="-999"/>
    <n v="199309"/>
    <x v="2"/>
  </r>
  <r>
    <n v="17.579999999999998"/>
    <n v="5.2"/>
    <n v="14.3"/>
    <n v="-2.4"/>
    <n v="64.400000000000006"/>
    <n v="32.6"/>
    <n v="0"/>
    <n v="0"/>
    <n v="-999"/>
    <n v="0.7"/>
    <n v="3.7"/>
    <n v="-999"/>
    <n v="6.9"/>
    <n v="-999"/>
    <n v="-999"/>
    <n v="0.53200000000000003"/>
    <n v="1.0980000000000001"/>
    <n v="0"/>
    <n v="-999"/>
    <n v="199309"/>
    <x v="2"/>
  </r>
  <r>
    <n v="17.63"/>
    <n v="7.9"/>
    <n v="16.7"/>
    <n v="0.7"/>
    <n v="53.7"/>
    <n v="21.3"/>
    <n v="0"/>
    <n v="0"/>
    <n v="-999"/>
    <n v="0.7"/>
    <n v="3.7"/>
    <n v="-999"/>
    <n v="7.6"/>
    <n v="-999"/>
    <n v="-999"/>
    <n v="0.40500000000000003"/>
    <n v="1.496"/>
    <n v="0"/>
    <n v="-999"/>
    <n v="199309"/>
    <x v="2"/>
  </r>
  <r>
    <n v="5.46"/>
    <n v="5.3"/>
    <n v="8.8000000000000007"/>
    <n v="0.3"/>
    <n v="61.9"/>
    <n v="39.5"/>
    <n v="0"/>
    <n v="0"/>
    <n v="-999"/>
    <n v="0.9"/>
    <n v="5.5"/>
    <n v="-999"/>
    <n v="5.6"/>
    <n v="-999"/>
    <n v="-999"/>
    <n v="0.44700000000000001"/>
    <n v="0.68500000000000005"/>
    <n v="0"/>
    <n v="-999"/>
    <n v="199309"/>
    <x v="2"/>
  </r>
  <r>
    <n v="15.88"/>
    <n v="5.4"/>
    <n v="13"/>
    <n v="-0.6"/>
    <n v="70.7"/>
    <n v="43.3"/>
    <n v="0.3"/>
    <n v="0"/>
    <n v="-999"/>
    <n v="0.6"/>
    <n v="4.5999999999999996"/>
    <n v="-999"/>
    <n v="6.4"/>
    <n v="-999"/>
    <n v="-999"/>
    <n v="0.64800000000000002"/>
    <n v="0.84899999999999998"/>
    <n v="0"/>
    <n v="-999"/>
    <n v="199309"/>
    <x v="2"/>
  </r>
  <r>
    <n v="15.65"/>
    <n v="10.1"/>
    <n v="19.100000000000001"/>
    <n v="1.3"/>
    <n v="52"/>
    <n v="32.200000000000003"/>
    <n v="0"/>
    <n v="0"/>
    <n v="-999"/>
    <n v="0.7"/>
    <n v="3.3"/>
    <n v="-999"/>
    <n v="8"/>
    <n v="-999"/>
    <n v="-999"/>
    <n v="0.71399999999999997"/>
    <n v="1.4990000000000001"/>
    <n v="0"/>
    <n v="-999"/>
    <n v="199309"/>
    <x v="2"/>
  </r>
  <r>
    <n v="15.13"/>
    <n v="12.2"/>
    <n v="20.399999999999999"/>
    <n v="6.2"/>
    <n v="60.9"/>
    <n v="39.700000000000003"/>
    <n v="0"/>
    <n v="0"/>
    <n v="-999"/>
    <n v="0.6"/>
    <n v="3.2"/>
    <n v="-999"/>
    <n v="9.6"/>
    <n v="-999"/>
    <n v="-999"/>
    <n v="0.95199999999999996"/>
    <n v="1.4450000000000001"/>
    <n v="0"/>
    <n v="-999"/>
    <n v="199309"/>
    <x v="2"/>
  </r>
  <r>
    <n v="15.34"/>
    <n v="12"/>
    <n v="20.399999999999999"/>
    <n v="5.7"/>
    <n v="58.5"/>
    <n v="28.7"/>
    <n v="0"/>
    <n v="0"/>
    <n v="-999"/>
    <n v="0.7"/>
    <n v="3.1"/>
    <n v="-999"/>
    <n v="10"/>
    <n v="-999"/>
    <n v="-999"/>
    <n v="0.68700000000000006"/>
    <n v="1.708"/>
    <n v="0"/>
    <n v="-999"/>
    <n v="199309"/>
    <x v="2"/>
  </r>
  <r>
    <n v="12.9"/>
    <n v="12.7"/>
    <n v="18.7"/>
    <n v="7"/>
    <n v="45.3"/>
    <n v="29.3"/>
    <n v="0"/>
    <n v="0"/>
    <n v="-999"/>
    <n v="1.6"/>
    <n v="5.9"/>
    <n v="-999"/>
    <n v="9.1"/>
    <n v="-999"/>
    <n v="-999"/>
    <n v="0.63100000000000001"/>
    <n v="1.524"/>
    <n v="0"/>
    <n v="-999"/>
    <n v="199309"/>
    <x v="2"/>
  </r>
  <r>
    <n v="14.06"/>
    <n v="7.8"/>
    <n v="13.3"/>
    <n v="3.7"/>
    <n v="54.2"/>
    <n v="36.5"/>
    <n v="0"/>
    <n v="0"/>
    <n v="-999"/>
    <n v="0.8"/>
    <n v="6.3"/>
    <n v="-999"/>
    <n v="8.6999999999999993"/>
    <n v="-999"/>
    <n v="-999"/>
    <n v="0.55600000000000005"/>
    <n v="0.97"/>
    <n v="0"/>
    <n v="-999"/>
    <n v="199309"/>
    <x v="2"/>
  </r>
  <r>
    <n v="14.32"/>
    <n v="8.8000000000000007"/>
    <n v="15.4"/>
    <n v="3.3"/>
    <n v="54.8"/>
    <n v="44.4"/>
    <n v="0"/>
    <n v="0"/>
    <n v="-999"/>
    <n v="0.8"/>
    <n v="5.5"/>
    <n v="-999"/>
    <n v="8.1"/>
    <n v="-999"/>
    <n v="-999"/>
    <n v="0.77500000000000002"/>
    <n v="0.97299999999999998"/>
    <n v="0"/>
    <n v="-999"/>
    <n v="199310"/>
    <x v="2"/>
  </r>
  <r>
    <n v="14.69"/>
    <n v="11.6"/>
    <n v="20.9"/>
    <n v="6.3"/>
    <n v="57.7"/>
    <n v="38.4"/>
    <n v="0"/>
    <n v="0"/>
    <n v="-999"/>
    <n v="0.6"/>
    <n v="3.5"/>
    <n v="-999"/>
    <n v="8.9"/>
    <n v="-999"/>
    <n v="-999"/>
    <n v="0.94799999999999995"/>
    <n v="1.522"/>
    <n v="0"/>
    <n v="-999"/>
    <n v="199310"/>
    <x v="2"/>
  </r>
  <r>
    <n v="14.51"/>
    <n v="12.2"/>
    <n v="20.2"/>
    <n v="5.6"/>
    <n v="62.7"/>
    <n v="42.3"/>
    <n v="0"/>
    <n v="0"/>
    <n v="-999"/>
    <n v="0.7"/>
    <n v="3.2"/>
    <n v="-999"/>
    <n v="9.4"/>
    <n v="-999"/>
    <n v="-999"/>
    <n v="0.999"/>
    <n v="1.3660000000000001"/>
    <n v="0"/>
    <n v="-999"/>
    <n v="199310"/>
    <x v="2"/>
  </r>
  <r>
    <n v="14.23"/>
    <n v="11.9"/>
    <n v="20.3"/>
    <n v="5.6"/>
    <n v="58.9"/>
    <n v="35.200000000000003"/>
    <n v="0"/>
    <n v="0"/>
    <n v="-999"/>
    <n v="0.7"/>
    <n v="3.6"/>
    <n v="-999"/>
    <n v="9.5"/>
    <n v="-999"/>
    <n v="-999"/>
    <n v="0.84"/>
    <n v="1.5429999999999999"/>
    <n v="0"/>
    <n v="-999"/>
    <n v="199310"/>
    <x v="2"/>
  </r>
  <r>
    <n v="14"/>
    <n v="11"/>
    <n v="19"/>
    <n v="0"/>
    <n v="58.2"/>
    <n v="36.200000000000003"/>
    <n v="0"/>
    <n v="0"/>
    <n v="-999"/>
    <n v="0.2"/>
    <n v="2.2000000000000002"/>
    <n v="-999"/>
    <n v="0"/>
    <n v="-999"/>
    <n v="-999"/>
    <n v="0.79500000000000004"/>
    <n v="1.4019999999999999"/>
    <n v="0"/>
    <n v="-999"/>
    <n v="199310"/>
    <x v="2"/>
  </r>
  <r>
    <n v="4.17"/>
    <n v="4.4000000000000004"/>
    <n v="8"/>
    <n v="0.6"/>
    <n v="86"/>
    <n v="64.900000000000006"/>
    <n v="3.6"/>
    <n v="0"/>
    <n v="-999"/>
    <n v="0.5"/>
    <n v="3.7"/>
    <n v="-999"/>
    <n v="7.8"/>
    <n v="-999"/>
    <n v="-999"/>
    <n v="0.69799999999999995"/>
    <n v="0.376"/>
    <n v="0"/>
    <n v="-999"/>
    <n v="199310"/>
    <x v="2"/>
  </r>
  <r>
    <n v="6.9"/>
    <n v="0.1"/>
    <n v="3.8"/>
    <n v="-3.7"/>
    <n v="95.8"/>
    <n v="84.3"/>
    <n v="0.3"/>
    <n v="0"/>
    <n v="-999"/>
    <n v="0.6"/>
    <n v="4.2"/>
    <n v="-999"/>
    <n v="6.3"/>
    <n v="-999"/>
    <n v="-999"/>
    <n v="0.67700000000000005"/>
    <n v="0.126"/>
    <n v="0"/>
    <n v="-999"/>
    <n v="199310"/>
    <x v="2"/>
  </r>
  <r>
    <n v="13.7"/>
    <n v="5.9"/>
    <n v="14"/>
    <n v="-2.5"/>
    <n v="63.5"/>
    <n v="23"/>
    <n v="0"/>
    <n v="0"/>
    <n v="-999"/>
    <n v="0.5"/>
    <n v="2.8"/>
    <n v="-999"/>
    <n v="6.3"/>
    <n v="-999"/>
    <n v="-999"/>
    <n v="0.36699999999999999"/>
    <n v="1.2310000000000001"/>
    <n v="0"/>
    <n v="-999"/>
    <n v="199310"/>
    <x v="2"/>
  </r>
  <r>
    <n v="13.57"/>
    <n v="7.3"/>
    <n v="15.3"/>
    <n v="-3.3"/>
    <n v="40.1"/>
    <n v="22.7"/>
    <n v="0"/>
    <n v="0"/>
    <n v="-999"/>
    <n v="0.5"/>
    <n v="2.6"/>
    <n v="-999"/>
    <n v="5.8"/>
    <n v="-999"/>
    <n v="-999"/>
    <n v="0.39500000000000002"/>
    <n v="1.343"/>
    <n v="0"/>
    <n v="-999"/>
    <n v="199310"/>
    <x v="2"/>
  </r>
  <r>
    <n v="13.29"/>
    <n v="5.5"/>
    <n v="13.4"/>
    <n v="-1"/>
    <n v="54.8"/>
    <n v="24.8"/>
    <n v="0"/>
    <n v="0"/>
    <n v="-999"/>
    <n v="0.5"/>
    <n v="2.4"/>
    <n v="-999"/>
    <n v="5.0999999999999996"/>
    <n v="-999"/>
    <n v="-999"/>
    <n v="0.38"/>
    <n v="1.1559999999999999"/>
    <n v="0"/>
    <n v="-999"/>
    <n v="199310"/>
    <x v="2"/>
  </r>
  <r>
    <n v="12.51"/>
    <n v="6"/>
    <n v="13"/>
    <n v="-1"/>
    <n v="66.5"/>
    <n v="43.1"/>
    <n v="0"/>
    <n v="0"/>
    <n v="-999"/>
    <n v="0.5"/>
    <n v="3.1"/>
    <n v="-999"/>
    <n v="5.5"/>
    <n v="-999"/>
    <n v="-999"/>
    <n v="0.64400000000000002"/>
    <n v="0.85199999999999998"/>
    <n v="0"/>
    <n v="-999"/>
    <n v="199310"/>
    <x v="2"/>
  </r>
  <r>
    <n v="10.26"/>
    <n v="6.8"/>
    <n v="14"/>
    <n v="2.5"/>
    <n v="71.400000000000006"/>
    <n v="43.6"/>
    <n v="0"/>
    <n v="0"/>
    <n v="-999"/>
    <n v="0.4"/>
    <n v="3.3"/>
    <n v="-999"/>
    <n v="6.9"/>
    <n v="-999"/>
    <n v="-999"/>
    <n v="0.69499999999999995"/>
    <n v="0.90100000000000002"/>
    <n v="0"/>
    <n v="-999"/>
    <n v="199310"/>
    <x v="2"/>
  </r>
  <r>
    <n v="1.77"/>
    <n v="4.0999999999999996"/>
    <n v="5.2"/>
    <n v="2.7"/>
    <n v="94.8"/>
    <n v="85.4"/>
    <n v="5.0999999999999996"/>
    <n v="0"/>
    <n v="-999"/>
    <n v="0.3"/>
    <n v="1.5"/>
    <n v="-999"/>
    <n v="6.2"/>
    <n v="-999"/>
    <n v="-999"/>
    <n v="0.754"/>
    <n v="0.129"/>
    <n v="0"/>
    <n v="-999"/>
    <n v="199310"/>
    <x v="2"/>
  </r>
  <r>
    <n v="4.9800000000000004"/>
    <n v="3.1"/>
    <n v="8.1"/>
    <n v="1"/>
    <n v="94.1"/>
    <n v="66.099999999999994"/>
    <n v="4.5999999999999996"/>
    <n v="0"/>
    <n v="-999"/>
    <n v="0.6"/>
    <n v="3.5"/>
    <n v="-999"/>
    <n v="6"/>
    <n v="-999"/>
    <n v="-999"/>
    <n v="0.71399999999999997"/>
    <n v="0.36599999999999999"/>
    <n v="0"/>
    <n v="-999"/>
    <n v="199310"/>
    <x v="2"/>
  </r>
  <r>
    <n v="3.34"/>
    <n v="2"/>
    <n v="5.4"/>
    <n v="-1"/>
    <n v="97.9"/>
    <n v="90.8"/>
    <n v="1.8"/>
    <n v="0"/>
    <n v="-999"/>
    <n v="0.3"/>
    <n v="2.8"/>
    <n v="-999"/>
    <n v="5.3"/>
    <n v="-999"/>
    <n v="-999"/>
    <n v="0.81399999999999995"/>
    <n v="8.2000000000000003E-2"/>
    <n v="0"/>
    <n v="-999"/>
    <n v="199310"/>
    <x v="2"/>
  </r>
  <r>
    <n v="6.27"/>
    <n v="1.4"/>
    <n v="4.7"/>
    <n v="-1.4"/>
    <n v="85.8"/>
    <n v="67"/>
    <n v="0"/>
    <n v="0"/>
    <n v="-999"/>
    <n v="0.6"/>
    <n v="3.3"/>
    <n v="-999"/>
    <n v="4.0999999999999996"/>
    <n v="-999"/>
    <n v="-999"/>
    <n v="0.57399999999999995"/>
    <n v="0.28199999999999997"/>
    <n v="0"/>
    <n v="-999"/>
    <n v="199310"/>
    <x v="2"/>
  </r>
  <r>
    <n v="10.83"/>
    <n v="0.7"/>
    <n v="8.1999999999999993"/>
    <n v="-4"/>
    <n v="82"/>
    <n v="49.6"/>
    <n v="0"/>
    <n v="0"/>
    <n v="-999"/>
    <n v="0.5"/>
    <n v="3.1"/>
    <n v="-999"/>
    <n v="3.3"/>
    <n v="-999"/>
    <n v="-999"/>
    <n v="0.53800000000000003"/>
    <n v="0.54800000000000004"/>
    <n v="0"/>
    <n v="-999"/>
    <n v="199310"/>
    <x v="2"/>
  </r>
  <r>
    <n v="4.8099999999999996"/>
    <n v="0.7"/>
    <n v="3.7"/>
    <n v="-3.6"/>
    <n v="86.6"/>
    <n v="72.2"/>
    <n v="1.3"/>
    <n v="0"/>
    <n v="-999"/>
    <n v="0.9"/>
    <n v="5.0999999999999996"/>
    <n v="-999"/>
    <n v="2.1"/>
    <n v="-999"/>
    <n v="-999"/>
    <n v="0.57299999999999995"/>
    <n v="0.221"/>
    <n v="0"/>
    <n v="-999"/>
    <n v="199310"/>
    <x v="2"/>
  </r>
  <r>
    <n v="8.7200000000000006"/>
    <n v="-2.2000000000000002"/>
    <n v="4.5"/>
    <n v="-6.2"/>
    <n v="84"/>
    <n v="49.5"/>
    <n v="5.2"/>
    <n v="0"/>
    <n v="-999"/>
    <n v="0.5"/>
    <n v="3.9"/>
    <n v="-999"/>
    <n v="2.4"/>
    <n v="-999"/>
    <n v="-999"/>
    <n v="0.41599999999999998"/>
    <n v="0.42499999999999999"/>
    <n v="0"/>
    <n v="-999"/>
    <n v="199310"/>
    <x v="2"/>
  </r>
  <r>
    <n v="5.97"/>
    <n v="-0.2"/>
    <n v="4.7"/>
    <n v="-6"/>
    <n v="71.2"/>
    <n v="44.1"/>
    <n v="0"/>
    <n v="0"/>
    <n v="-999"/>
    <n v="0.3"/>
    <n v="1.6"/>
    <n v="-999"/>
    <n v="0.7"/>
    <n v="-999"/>
    <n v="-999"/>
    <n v="0.376"/>
    <n v="0.47699999999999998"/>
    <n v="0"/>
    <n v="-999"/>
    <n v="199310"/>
    <x v="2"/>
  </r>
  <r>
    <n v="10.25"/>
    <n v="3.8"/>
    <n v="10.199999999999999"/>
    <n v="-0.7"/>
    <n v="57.8"/>
    <n v="35.799999999999997"/>
    <n v="0"/>
    <n v="0"/>
    <n v="-999"/>
    <n v="0.6"/>
    <n v="3.8"/>
    <n v="-999"/>
    <n v="3.1"/>
    <n v="-999"/>
    <n v="-999"/>
    <n v="0.44400000000000001"/>
    <n v="0.79900000000000004"/>
    <n v="0"/>
    <n v="-999"/>
    <n v="199310"/>
    <x v="2"/>
  </r>
  <r>
    <n v="3.66"/>
    <n v="3.8"/>
    <n v="7.4"/>
    <n v="1.3"/>
    <n v="63.4"/>
    <n v="42.9"/>
    <n v="0.3"/>
    <n v="0"/>
    <n v="-999"/>
    <n v="0.5"/>
    <n v="4"/>
    <n v="-999"/>
    <n v="3.2"/>
    <n v="-999"/>
    <n v="-999"/>
    <n v="0.443"/>
    <n v="0.58799999999999997"/>
    <n v="0"/>
    <n v="-999"/>
    <n v="199310"/>
    <x v="2"/>
  </r>
  <r>
    <n v="1.61"/>
    <n v="3.8"/>
    <n v="5.7"/>
    <n v="-0.5"/>
    <n v="90.4"/>
    <n v="81.7"/>
    <n v="6.6"/>
    <n v="0"/>
    <n v="-999"/>
    <n v="2"/>
    <n v="9.1999999999999993"/>
    <n v="-999"/>
    <n v="3.5"/>
    <n v="-999"/>
    <n v="-999"/>
    <n v="0.749"/>
    <n v="0.16800000000000001"/>
    <n v="0"/>
    <n v="-999"/>
    <n v="199310"/>
    <x v="2"/>
  </r>
  <r>
    <n v="4.43"/>
    <n v="0.4"/>
    <n v="3"/>
    <n v="-2"/>
    <n v="82.1"/>
    <n v="70.5"/>
    <n v="1.8"/>
    <n v="0"/>
    <n v="-999"/>
    <n v="1.8"/>
    <n v="7.6"/>
    <n v="-999"/>
    <n v="2"/>
    <n v="-999"/>
    <n v="-999"/>
    <n v="0.53300000000000003"/>
    <n v="0.223"/>
    <n v="0"/>
    <n v="-999"/>
    <n v="199310"/>
    <x v="2"/>
  </r>
  <r>
    <n v="9.98"/>
    <n v="0.9"/>
    <n v="8.1999999999999993"/>
    <n v="-3.9"/>
    <n v="73"/>
    <n v="43"/>
    <n v="0"/>
    <n v="0"/>
    <n v="-999"/>
    <n v="0.5"/>
    <n v="4"/>
    <n v="-999"/>
    <n v="1.9"/>
    <n v="-999"/>
    <n v="-999"/>
    <n v="0.46700000000000003"/>
    <n v="0.62"/>
    <n v="0"/>
    <n v="-999"/>
    <n v="199310"/>
    <x v="2"/>
  </r>
  <r>
    <n v="7.65"/>
    <n v="3.9"/>
    <n v="10.7"/>
    <n v="-2.7"/>
    <n v="52.5"/>
    <n v="34.799999999999997"/>
    <n v="0"/>
    <n v="0"/>
    <n v="-999"/>
    <n v="0.4"/>
    <n v="2.7"/>
    <n v="-999"/>
    <n v="1.2"/>
    <n v="-999"/>
    <n v="-999"/>
    <n v="0.44700000000000001"/>
    <n v="0.83899999999999997"/>
    <n v="0"/>
    <n v="-999"/>
    <n v="199310"/>
    <x v="2"/>
  </r>
  <r>
    <n v="3.96"/>
    <n v="5.3"/>
    <n v="8.6"/>
    <n v="2"/>
    <n v="60.1"/>
    <n v="34.700000000000003"/>
    <n v="0.5"/>
    <n v="0"/>
    <n v="-999"/>
    <n v="1.4"/>
    <n v="6.9"/>
    <n v="-999"/>
    <n v="2.1"/>
    <n v="-999"/>
    <n v="-999"/>
    <n v="0.38600000000000001"/>
    <n v="0.72899999999999998"/>
    <n v="0"/>
    <n v="-999"/>
    <n v="199310"/>
    <x v="2"/>
  </r>
  <r>
    <n v="5.0199999999999996"/>
    <n v="0.6"/>
    <n v="5.5"/>
    <n v="-2.5"/>
    <n v="85.2"/>
    <n v="50.2"/>
    <n v="0.8"/>
    <n v="0"/>
    <n v="-999"/>
    <n v="0.6"/>
    <n v="4.5999999999999996"/>
    <n v="-999"/>
    <n v="2.9"/>
    <n v="-999"/>
    <n v="-999"/>
    <n v="0.45200000000000001"/>
    <n v="0.45"/>
    <n v="0"/>
    <n v="-999"/>
    <n v="199310"/>
    <x v="2"/>
  </r>
  <r>
    <n v="8.67"/>
    <n v="1.1000000000000001"/>
    <n v="8.6999999999999993"/>
    <n v="-4.4000000000000004"/>
    <n v="71.099999999999994"/>
    <n v="41.1"/>
    <n v="0"/>
    <n v="0"/>
    <n v="-999"/>
    <n v="0.4"/>
    <n v="2.6"/>
    <n v="-999"/>
    <n v="1"/>
    <n v="-999"/>
    <n v="-999"/>
    <n v="0.46300000000000002"/>
    <n v="0.66200000000000003"/>
    <n v="0"/>
    <n v="-999"/>
    <n v="199310"/>
    <x v="2"/>
  </r>
  <r>
    <n v="4.01"/>
    <n v="1.3"/>
    <n v="6.9"/>
    <n v="-1.7"/>
    <n v="77.400000000000006"/>
    <n v="57.4"/>
    <n v="0"/>
    <n v="0"/>
    <n v="-999"/>
    <n v="0.4"/>
    <n v="3.9"/>
    <n v="-999"/>
    <n v="0.9"/>
    <n v="-999"/>
    <n v="-999"/>
    <n v="0.56999999999999995"/>
    <n v="0.42399999999999999"/>
    <n v="0"/>
    <n v="-999"/>
    <n v="199310"/>
    <x v="2"/>
  </r>
  <r>
    <n v="1.79"/>
    <n v="-1.9"/>
    <n v="0.8"/>
    <n v="-5"/>
    <n v="90.2"/>
    <n v="77.3"/>
    <n v="13"/>
    <n v="50"/>
    <n v="-999"/>
    <n v="0.9"/>
    <n v="5.7"/>
    <n v="-999"/>
    <n v="0.7"/>
    <n v="-999"/>
    <n v="-999"/>
    <n v="0.499"/>
    <n v="0.14699999999999999"/>
    <n v="50"/>
    <n v="-999"/>
    <n v="199310"/>
    <x v="2"/>
  </r>
  <r>
    <n v="6.82"/>
    <n v="-3.4"/>
    <n v="0.7"/>
    <n v="-7.7"/>
    <n v="86.7"/>
    <n v="65.2"/>
    <n v="5.2"/>
    <n v="50"/>
    <n v="-999"/>
    <n v="0.8"/>
    <n v="4.5"/>
    <n v="-999"/>
    <n v="0.9"/>
    <n v="-999"/>
    <n v="-999"/>
    <n v="0.41799999999999998"/>
    <n v="0.224"/>
    <n v="0"/>
    <n v="-999"/>
    <n v="199311"/>
    <x v="2"/>
  </r>
  <r>
    <n v="1.85"/>
    <n v="-0.6"/>
    <n v="1.7"/>
    <n v="-3.7"/>
    <n v="85.4"/>
    <n v="58.5"/>
    <n v="0"/>
    <n v="50"/>
    <n v="-999"/>
    <n v="1.3"/>
    <n v="7.6"/>
    <n v="-999"/>
    <n v="0.9"/>
    <n v="-999"/>
    <n v="-999"/>
    <n v="0.40300000000000002"/>
    <n v="0.28599999999999998"/>
    <n v="0"/>
    <n v="-999"/>
    <n v="199311"/>
    <x v="2"/>
  </r>
  <r>
    <n v="3.21"/>
    <n v="-1.6"/>
    <n v="1.7"/>
    <n v="-4"/>
    <n v="90.4"/>
    <n v="74.400000000000006"/>
    <n v="3.9"/>
    <n v="50"/>
    <n v="-999"/>
    <n v="2.2999999999999998"/>
    <n v="8.1999999999999993"/>
    <n v="-999"/>
    <n v="0.6"/>
    <n v="-999"/>
    <n v="-999"/>
    <n v="0.51400000000000001"/>
    <n v="0.17699999999999999"/>
    <n v="0"/>
    <n v="-999"/>
    <n v="199311"/>
    <x v="2"/>
  </r>
  <r>
    <n v="3.07"/>
    <n v="-6.7"/>
    <n v="-1.7"/>
    <n v="-11.3"/>
    <n v="87.9"/>
    <n v="66.599999999999994"/>
    <n v="1.3"/>
    <n v="100"/>
    <n v="-999"/>
    <n v="0.4"/>
    <n v="4"/>
    <n v="-999"/>
    <n v="0.4"/>
    <n v="-999"/>
    <n v="-999"/>
    <n v="0.35899999999999999"/>
    <n v="0.18"/>
    <n v="0"/>
    <n v="-999"/>
    <n v="199311"/>
    <x v="2"/>
  </r>
  <r>
    <n v="7.17"/>
    <n v="-5.7"/>
    <n v="0.9"/>
    <n v="-12.5"/>
    <n v="72"/>
    <n v="34.700000000000003"/>
    <n v="0"/>
    <n v="100"/>
    <n v="-999"/>
    <n v="0.5"/>
    <n v="2.5"/>
    <n v="-999"/>
    <n v="0.2"/>
    <n v="-999"/>
    <n v="-999"/>
    <n v="0.22700000000000001"/>
    <n v="0.42599999999999999"/>
    <n v="0"/>
    <n v="-999"/>
    <n v="199311"/>
    <x v="2"/>
  </r>
  <r>
    <n v="1.75"/>
    <n v="-3.3"/>
    <n v="-0.3"/>
    <n v="-4.0999999999999996"/>
    <n v="89.7"/>
    <n v="79.3"/>
    <n v="1.3"/>
    <n v="100"/>
    <n v="-999"/>
    <n v="0.6"/>
    <n v="6"/>
    <n v="-999"/>
    <n v="0.1"/>
    <n v="-999"/>
    <n v="-999"/>
    <n v="0.47199999999999998"/>
    <n v="0.124"/>
    <n v="0"/>
    <n v="-999"/>
    <n v="199311"/>
    <x v="2"/>
  </r>
  <r>
    <n v="3.38"/>
    <n v="-3.7"/>
    <n v="-0.5"/>
    <n v="-7.4"/>
    <n v="90.2"/>
    <n v="75.900000000000006"/>
    <n v="1.3"/>
    <n v="100"/>
    <n v="-999"/>
    <n v="0.4"/>
    <n v="3.1"/>
    <n v="-999"/>
    <n v="0.1"/>
    <n v="-999"/>
    <n v="-999"/>
    <n v="0.44600000000000001"/>
    <n v="0.14199999999999999"/>
    <n v="0"/>
    <n v="-999"/>
    <n v="199311"/>
    <x v="2"/>
  </r>
  <r>
    <n v="7.6"/>
    <n v="-3.6"/>
    <n v="4"/>
    <n v="-7.9"/>
    <n v="76.900000000000006"/>
    <n v="42.3"/>
    <n v="0"/>
    <n v="100"/>
    <n v="-999"/>
    <n v="0.6"/>
    <n v="4"/>
    <n v="-999"/>
    <n v="0.1"/>
    <n v="-999"/>
    <n v="-999"/>
    <n v="0.34399999999999997"/>
    <n v="0.46899999999999997"/>
    <n v="0"/>
    <n v="-999"/>
    <n v="199311"/>
    <x v="2"/>
  </r>
  <r>
    <n v="6.33"/>
    <n v="-3.3"/>
    <n v="2.8"/>
    <n v="-7.6"/>
    <n v="75.7"/>
    <n v="54"/>
    <n v="0"/>
    <n v="100"/>
    <n v="-999"/>
    <n v="0.4"/>
    <n v="3"/>
    <n v="-999"/>
    <n v="0"/>
    <n v="-999"/>
    <n v="-999"/>
    <n v="0.40300000000000002"/>
    <n v="0.34300000000000003"/>
    <n v="0"/>
    <n v="-999"/>
    <n v="199311"/>
    <x v="2"/>
  </r>
  <r>
    <n v="7.25"/>
    <n v="-1.9"/>
    <n v="5.6"/>
    <n v="-6.5"/>
    <n v="65.400000000000006"/>
    <n v="35.700000000000003"/>
    <n v="0"/>
    <n v="100"/>
    <n v="-999"/>
    <n v="0.7"/>
    <n v="2.7"/>
    <n v="-999"/>
    <n v="-0.1"/>
    <n v="-999"/>
    <n v="-999"/>
    <n v="0.32500000000000001"/>
    <n v="0.58499999999999996"/>
    <n v="0"/>
    <n v="-999"/>
    <n v="199311"/>
    <x v="2"/>
  </r>
  <r>
    <n v="7.28"/>
    <n v="-1.4"/>
    <n v="6.8"/>
    <n v="-6.7"/>
    <n v="60.9"/>
    <n v="32.6"/>
    <n v="0"/>
    <n v="100"/>
    <n v="-999"/>
    <n v="0.4"/>
    <n v="2.4"/>
    <n v="-999"/>
    <n v="-0.3"/>
    <n v="-999"/>
    <n v="-999"/>
    <n v="0.32200000000000001"/>
    <n v="0.66600000000000004"/>
    <n v="0"/>
    <n v="-999"/>
    <n v="199311"/>
    <x v="2"/>
  </r>
  <r>
    <n v="2.5"/>
    <n v="-3.8"/>
    <n v="-0.1"/>
    <n v="-5.8"/>
    <n v="85.7"/>
    <n v="64.8"/>
    <n v="0"/>
    <n v="100"/>
    <n v="-999"/>
    <n v="0.6"/>
    <n v="4"/>
    <n v="-999"/>
    <n v="-0.4"/>
    <n v="-999"/>
    <n v="-999"/>
    <n v="0.39300000000000002"/>
    <n v="0.21299999999999999"/>
    <n v="0"/>
    <n v="-999"/>
    <n v="199311"/>
    <x v="2"/>
  </r>
  <r>
    <n v="5.79"/>
    <n v="-5.7"/>
    <n v="-1.4"/>
    <n v="-9.4"/>
    <n v="77.7"/>
    <n v="53.3"/>
    <n v="3.9"/>
    <n v="100"/>
    <n v="-999"/>
    <n v="1.2"/>
    <n v="6.7"/>
    <n v="-999"/>
    <n v="-0.4"/>
    <n v="-999"/>
    <n v="-999"/>
    <n v="0.29399999999999998"/>
    <n v="0.25700000000000001"/>
    <n v="0"/>
    <n v="-999"/>
    <n v="199311"/>
    <x v="2"/>
  </r>
  <r>
    <n v="5.23"/>
    <n v="-3.4"/>
    <n v="1.8"/>
    <n v="-10.199999999999999"/>
    <n v="55.9"/>
    <n v="32.4"/>
    <n v="0"/>
    <n v="100"/>
    <n v="-999"/>
    <n v="1.2"/>
    <n v="5.5"/>
    <n v="-999"/>
    <n v="-0.5"/>
    <n v="-999"/>
    <n v="-999"/>
    <n v="0.22500000000000001"/>
    <n v="0.47"/>
    <n v="0"/>
    <n v="-999"/>
    <n v="199311"/>
    <x v="2"/>
  </r>
  <r>
    <n v="2.42"/>
    <n v="-2.6"/>
    <n v="0.6"/>
    <n v="-6.7"/>
    <n v="76.400000000000006"/>
    <n v="60.7"/>
    <n v="0"/>
    <n v="100"/>
    <n v="-999"/>
    <n v="3"/>
    <n v="8.3000000000000007"/>
    <n v="-999"/>
    <n v="-0.3"/>
    <n v="-999"/>
    <n v="-999"/>
    <n v="0.38700000000000001"/>
    <n v="0.251"/>
    <n v="0"/>
    <n v="-999"/>
    <n v="199311"/>
    <x v="2"/>
  </r>
  <r>
    <n v="3.39"/>
    <n v="-6.7"/>
    <n v="-3.4"/>
    <n v="-9.5"/>
    <n v="84"/>
    <n v="55.7"/>
    <n v="1"/>
    <n v="100"/>
    <n v="-999"/>
    <n v="0.5"/>
    <n v="4.5999999999999996"/>
    <n v="-999"/>
    <n v="-0.4"/>
    <n v="-999"/>
    <n v="-999"/>
    <n v="0.26500000000000001"/>
    <n v="0.21"/>
    <n v="0"/>
    <n v="-999"/>
    <n v="199311"/>
    <x v="2"/>
  </r>
  <r>
    <n v="4.18"/>
    <n v="-6.9"/>
    <n v="-2.6"/>
    <n v="-10.3"/>
    <n v="85.8"/>
    <n v="66"/>
    <n v="2"/>
    <n v="100"/>
    <n v="-999"/>
    <n v="0.8"/>
    <n v="4.9000000000000004"/>
    <n v="-999"/>
    <n v="-0.5"/>
    <n v="-999"/>
    <n v="-999"/>
    <n v="0.33200000000000002"/>
    <n v="0.17100000000000001"/>
    <n v="0"/>
    <n v="-999"/>
    <n v="199311"/>
    <x v="2"/>
  </r>
  <r>
    <n v="3.9"/>
    <n v="-7.1"/>
    <n v="-3.6"/>
    <n v="-9.6999999999999993"/>
    <n v="89.5"/>
    <n v="78.3"/>
    <n v="0"/>
    <n v="100"/>
    <n v="-999"/>
    <n v="0.9"/>
    <n v="4.2"/>
    <n v="-999"/>
    <n v="-0.4"/>
    <n v="-999"/>
    <n v="-999"/>
    <n v="0.36499999999999999"/>
    <n v="0.10199999999999999"/>
    <n v="0"/>
    <n v="-999"/>
    <n v="199311"/>
    <x v="2"/>
  </r>
  <r>
    <n v="2.92"/>
    <n v="-4.9000000000000004"/>
    <n v="-2.1"/>
    <n v="-8.9"/>
    <n v="86.2"/>
    <n v="76.8"/>
    <n v="0"/>
    <n v="100"/>
    <n v="-999"/>
    <n v="0.9"/>
    <n v="4"/>
    <n v="-999"/>
    <n v="-0.4"/>
    <n v="-999"/>
    <n v="-999"/>
    <n v="0.40200000000000002"/>
    <n v="0.121"/>
    <n v="0"/>
    <n v="-999"/>
    <n v="199311"/>
    <x v="2"/>
  </r>
  <r>
    <n v="3.53"/>
    <n v="-1.8"/>
    <n v="1.9"/>
    <n v="-4.0999999999999996"/>
    <n v="77.5"/>
    <n v="58.7"/>
    <n v="0"/>
    <n v="100"/>
    <n v="-999"/>
    <n v="2.2999999999999998"/>
    <n v="7.3"/>
    <n v="-999"/>
    <n v="-0.3"/>
    <n v="-999"/>
    <n v="-999"/>
    <n v="0.41199999999999998"/>
    <n v="0.28899999999999998"/>
    <n v="0"/>
    <n v="-999"/>
    <n v="199311"/>
    <x v="2"/>
  </r>
  <r>
    <n v="0.84"/>
    <n v="-6.9"/>
    <n v="-1"/>
    <n v="-19.399999999999999"/>
    <n v="87.4"/>
    <n v="75.8"/>
    <n v="19.5"/>
    <n v="150"/>
    <n v="-999"/>
    <n v="1.5"/>
    <n v="5.5"/>
    <n v="-999"/>
    <n v="-0.3"/>
    <n v="-999"/>
    <n v="-999"/>
    <n v="0.43099999999999999"/>
    <n v="0.13700000000000001"/>
    <n v="0"/>
    <n v="-999"/>
    <n v="199311"/>
    <x v="2"/>
  </r>
  <r>
    <n v="4.8899999999999997"/>
    <n v="-21.3"/>
    <n v="-17"/>
    <n v="-24"/>
    <n v="81.900000000000006"/>
    <n v="79.2"/>
    <n v="1.3"/>
    <n v="150"/>
    <n v="-999"/>
    <n v="1.1000000000000001"/>
    <n v="4"/>
    <n v="-999"/>
    <n v="-0.3"/>
    <n v="-999"/>
    <n v="-999"/>
    <n v="0.128"/>
    <n v="3.3000000000000002E-2"/>
    <n v="0"/>
    <n v="-999"/>
    <n v="199311"/>
    <x v="2"/>
  </r>
  <r>
    <n v="6.14"/>
    <n v="-18.399999999999999"/>
    <n v="-12.1"/>
    <n v="-25.2"/>
    <n v="82"/>
    <n v="69.099999999999994"/>
    <n v="0"/>
    <n v="150"/>
    <n v="-999"/>
    <n v="0.8"/>
    <n v="3.6"/>
    <n v="-999"/>
    <n v="-0.3"/>
    <n v="-999"/>
    <n v="-999"/>
    <n v="0.16600000000000001"/>
    <n v="7.4999999999999997E-2"/>
    <n v="0"/>
    <n v="-999"/>
    <n v="199311"/>
    <x v="2"/>
  </r>
  <r>
    <n v="6.09"/>
    <n v="-10.4"/>
    <n v="-2.6"/>
    <n v="-16.3"/>
    <n v="62.2"/>
    <n v="34.9"/>
    <n v="0"/>
    <n v="150"/>
    <n v="-999"/>
    <n v="0.5"/>
    <n v="3.1"/>
    <n v="-999"/>
    <n v="-0.4"/>
    <n v="-999"/>
    <n v="-999"/>
    <n v="0.17599999999999999"/>
    <n v="0.32800000000000001"/>
    <n v="0"/>
    <n v="-999"/>
    <n v="199311"/>
    <x v="2"/>
  </r>
  <r>
    <n v="6.05"/>
    <n v="-5.4"/>
    <n v="3.5"/>
    <n v="-11.6"/>
    <n v="53.2"/>
    <n v="19.100000000000001"/>
    <n v="0"/>
    <n v="150"/>
    <n v="-999"/>
    <n v="0.4"/>
    <n v="1.7"/>
    <n v="-999"/>
    <n v="-0.4"/>
    <n v="-999"/>
    <n v="-999"/>
    <n v="0.15"/>
    <n v="0.63500000000000001"/>
    <n v="0"/>
    <n v="-999"/>
    <n v="199311"/>
    <x v="2"/>
  </r>
  <r>
    <n v="5.71"/>
    <n v="-5.8"/>
    <n v="-0.9"/>
    <n v="-9.6"/>
    <n v="50.6"/>
    <n v="20.8"/>
    <n v="0"/>
    <n v="150"/>
    <n v="-999"/>
    <n v="0.3"/>
    <n v="3.1"/>
    <n v="-999"/>
    <n v="-0.4"/>
    <n v="-999"/>
    <n v="-999"/>
    <n v="0.11899999999999999"/>
    <n v="0.45300000000000001"/>
    <n v="0"/>
    <n v="-999"/>
    <n v="199311"/>
    <x v="2"/>
  </r>
  <r>
    <n v="0.93"/>
    <n v="-5.4"/>
    <n v="-0.7"/>
    <n v="-8"/>
    <n v="80.8"/>
    <n v="45.8"/>
    <n v="5.2"/>
    <n v="150"/>
    <n v="-999"/>
    <n v="0.3"/>
    <n v="3"/>
    <n v="-999"/>
    <n v="-0.3"/>
    <n v="-999"/>
    <n v="-999"/>
    <n v="0.26500000000000001"/>
    <n v="0.314"/>
    <n v="0"/>
    <n v="-999"/>
    <n v="199311"/>
    <x v="2"/>
  </r>
  <r>
    <n v="0.65"/>
    <n v="-3.3"/>
    <n v="0.6"/>
    <n v="-7.5"/>
    <n v="91.3"/>
    <n v="72.2"/>
    <n v="1.3"/>
    <n v="150"/>
    <n v="-999"/>
    <n v="0.9"/>
    <n v="6.5"/>
    <n v="-999"/>
    <n v="-0.3"/>
    <n v="-999"/>
    <n v="-999"/>
    <n v="0.46200000000000002"/>
    <n v="0.17699999999999999"/>
    <n v="0"/>
    <n v="-999"/>
    <n v="199311"/>
    <x v="2"/>
  </r>
  <r>
    <n v="0.61"/>
    <n v="-2.7"/>
    <n v="-0.9"/>
    <n v="-5"/>
    <n v="95.1"/>
    <n v="91.4"/>
    <n v="2.6"/>
    <n v="150"/>
    <n v="-999"/>
    <n v="0.8"/>
    <n v="6.9"/>
    <n v="-999"/>
    <n v="-0.3"/>
    <n v="-999"/>
    <n v="-999"/>
    <n v="0.52100000000000002"/>
    <n v="4.9000000000000002E-2"/>
    <n v="0"/>
    <n v="-999"/>
    <n v="199311"/>
    <x v="2"/>
  </r>
  <r>
    <n v="1.23"/>
    <n v="-5.5"/>
    <n v="-3.3"/>
    <n v="-8.1999999999999993"/>
    <n v="89.6"/>
    <n v="71.099999999999994"/>
    <n v="2"/>
    <n v="150"/>
    <n v="-999"/>
    <n v="0.7"/>
    <n v="4.2"/>
    <n v="-999"/>
    <n v="-0.2"/>
    <n v="-999"/>
    <n v="-999"/>
    <n v="0.34"/>
    <n v="0.13800000000000001"/>
    <n v="150"/>
    <n v="-999"/>
    <n v="199311"/>
    <x v="2"/>
  </r>
  <r>
    <n v="1.1200000000000001"/>
    <n v="-3.4"/>
    <n v="-1.6"/>
    <n v="-6.3"/>
    <n v="95.3"/>
    <n v="90.8"/>
    <n v="7.8"/>
    <n v="300"/>
    <n v="-999"/>
    <n v="1.1000000000000001"/>
    <n v="7.1"/>
    <n v="-999"/>
    <n v="-0.2"/>
    <n v="-999"/>
    <n v="-999"/>
    <n v="0.49299999999999999"/>
    <n v="0.05"/>
    <n v="0"/>
    <n v="-999"/>
    <n v="199312"/>
    <x v="2"/>
  </r>
  <r>
    <n v="1.1000000000000001"/>
    <n v="-3.8"/>
    <n v="-2.6"/>
    <n v="-5.0999999999999996"/>
    <n v="91.3"/>
    <n v="82.2"/>
    <n v="3.9"/>
    <n v="300"/>
    <n v="-999"/>
    <n v="1.5"/>
    <n v="6"/>
    <n v="-999"/>
    <n v="-0.2"/>
    <n v="-999"/>
    <n v="-999"/>
    <n v="0.41599999999999998"/>
    <n v="0.09"/>
    <n v="0"/>
    <n v="-999"/>
    <n v="199312"/>
    <x v="2"/>
  </r>
  <r>
    <n v="1.76"/>
    <n v="-1"/>
    <n v="0.5"/>
    <n v="-3.4"/>
    <n v="94.1"/>
    <n v="90.4"/>
    <n v="0"/>
    <n v="300"/>
    <n v="-999"/>
    <n v="2.2999999999999998"/>
    <n v="10"/>
    <n v="-999"/>
    <n v="-0.2"/>
    <n v="-999"/>
    <n v="-999"/>
    <n v="0.57399999999999995"/>
    <n v="6.0999999999999999E-2"/>
    <n v="0"/>
    <n v="-999"/>
    <n v="199312"/>
    <x v="2"/>
  </r>
  <r>
    <n v="2.02"/>
    <n v="-6.4"/>
    <n v="-0.5"/>
    <n v="-12.1"/>
    <n v="94.1"/>
    <n v="87.7"/>
    <n v="9.1"/>
    <n v="300"/>
    <n v="-999"/>
    <n v="2.2999999999999998"/>
    <n v="8.8000000000000007"/>
    <n v="-999"/>
    <n v="-0.2"/>
    <n v="-999"/>
    <n v="-999"/>
    <n v="0.51600000000000001"/>
    <n v="7.1999999999999995E-2"/>
    <n v="0"/>
    <n v="-999"/>
    <n v="199312"/>
    <x v="2"/>
  </r>
  <r>
    <n v="4.54"/>
    <n v="-11.3"/>
    <n v="-6.4"/>
    <n v="-17"/>
    <n v="84.9"/>
    <n v="69.099999999999994"/>
    <n v="0"/>
    <n v="300"/>
    <n v="-999"/>
    <n v="0.8"/>
    <n v="3.9"/>
    <n v="-999"/>
    <n v="-0.2"/>
    <n v="-999"/>
    <n v="-999"/>
    <n v="0.26200000000000001"/>
    <n v="0.11700000000000001"/>
    <n v="0"/>
    <n v="-999"/>
    <n v="199312"/>
    <x v="2"/>
  </r>
  <r>
    <n v="4.17"/>
    <n v="-10.6"/>
    <n v="-6.1"/>
    <n v="-13.5"/>
    <n v="86.7"/>
    <n v="71.599999999999994"/>
    <n v="0"/>
    <n v="300"/>
    <n v="-999"/>
    <n v="0.8"/>
    <n v="4.4000000000000004"/>
    <n v="-999"/>
    <n v="-0.2"/>
    <n v="-999"/>
    <n v="-999"/>
    <n v="0.27700000000000002"/>
    <n v="0.11"/>
    <n v="0"/>
    <n v="-999"/>
    <n v="199312"/>
    <x v="2"/>
  </r>
  <r>
    <n v="1.1599999999999999"/>
    <n v="-7.2"/>
    <n v="-5.4"/>
    <n v="-10.4"/>
    <n v="92.4"/>
    <n v="83.5"/>
    <n v="0"/>
    <n v="400"/>
    <n v="-999"/>
    <n v="2"/>
    <n v="7.3"/>
    <n v="-999"/>
    <n v="-0.2"/>
    <n v="-999"/>
    <n v="-999"/>
    <n v="0.34100000000000003"/>
    <n v="6.7000000000000004E-2"/>
    <n v="0"/>
    <n v="-999"/>
    <n v="199312"/>
    <x v="2"/>
  </r>
  <r>
    <n v="1.88"/>
    <n v="-4.7"/>
    <n v="-3.4"/>
    <n v="-7.5"/>
    <n v="94.6"/>
    <n v="90.4"/>
    <n v="2.6"/>
    <n v="470"/>
    <n v="-999"/>
    <n v="2.2999999999999998"/>
    <n v="7.6"/>
    <n v="-999"/>
    <n v="-0.2"/>
    <n v="-999"/>
    <n v="-999"/>
    <n v="0.43"/>
    <n v="4.5999999999999999E-2"/>
    <n v="0"/>
    <n v="-999"/>
    <n v="199312"/>
    <x v="2"/>
  </r>
  <r>
    <n v="1.41"/>
    <n v="-4.2"/>
    <n v="-0.5"/>
    <n v="-7.4"/>
    <n v="94.4"/>
    <n v="87.7"/>
    <n v="6.9"/>
    <n v="523"/>
    <n v="-999"/>
    <n v="2.2999999999999998"/>
    <n v="8.5"/>
    <n v="-999"/>
    <n v="-0.2"/>
    <n v="-999"/>
    <n v="-999"/>
    <n v="0.51600000000000001"/>
    <n v="7.1999999999999995E-2"/>
    <n v="0"/>
    <n v="-999"/>
    <n v="199312"/>
    <x v="2"/>
  </r>
  <r>
    <n v="0.97"/>
    <n v="-0.2"/>
    <n v="1.1000000000000001"/>
    <n v="-1.7"/>
    <n v="95.9"/>
    <n v="90"/>
    <n v="0"/>
    <n v="506"/>
    <n v="-999"/>
    <n v="3.3"/>
    <n v="12.1"/>
    <n v="-999"/>
    <n v="-0.2"/>
    <n v="-999"/>
    <n v="-999"/>
    <n v="0.59399999999999997"/>
    <n v="6.6000000000000003E-2"/>
    <n v="0"/>
    <n v="-999"/>
    <n v="199312"/>
    <x v="2"/>
  </r>
  <r>
    <n v="1.59"/>
    <n v="-0.3"/>
    <n v="1.9"/>
    <n v="-4.0999999999999996"/>
    <n v="94.8"/>
    <n v="88.3"/>
    <n v="0"/>
    <n v="506"/>
    <n v="-999"/>
    <n v="2.2999999999999998"/>
    <n v="7.6"/>
    <n v="-999"/>
    <n v="-0.2"/>
    <n v="-999"/>
    <n v="-999"/>
    <n v="0.61899999999999999"/>
    <n v="8.2000000000000003E-2"/>
    <n v="0"/>
    <n v="-999"/>
    <n v="199312"/>
    <x v="2"/>
  </r>
  <r>
    <n v="3.85"/>
    <n v="-6.3"/>
    <n v="-2.8"/>
    <n v="-8.3000000000000007"/>
    <n v="77.099999999999994"/>
    <n v="54.9"/>
    <n v="2.9"/>
    <n v="528"/>
    <n v="-999"/>
    <n v="2.5"/>
    <n v="8.1"/>
    <n v="-999"/>
    <n v="-0.2"/>
    <n v="-999"/>
    <n v="-999"/>
    <n v="0.27200000000000002"/>
    <n v="0.224"/>
    <n v="0"/>
    <n v="-999"/>
    <n v="199312"/>
    <x v="2"/>
  </r>
  <r>
    <n v="1.06"/>
    <n v="-5.9"/>
    <n v="-5.0999999999999996"/>
    <n v="-7.1"/>
    <n v="93.2"/>
    <n v="88.4"/>
    <n v="0"/>
    <n v="518"/>
    <n v="-999"/>
    <n v="1.9"/>
    <n v="9.3000000000000007"/>
    <n v="-999"/>
    <n v="-0.2"/>
    <n v="-999"/>
    <n v="-999"/>
    <n v="0.37"/>
    <n v="4.8000000000000001E-2"/>
    <n v="0"/>
    <n v="-999"/>
    <n v="199312"/>
    <x v="2"/>
  </r>
  <r>
    <n v="1.05"/>
    <n v="-5"/>
    <n v="-1"/>
    <n v="-8.1"/>
    <n v="93.4"/>
    <n v="81.599999999999994"/>
    <n v="3.4"/>
    <n v="544"/>
    <n v="-999"/>
    <n v="0.3"/>
    <n v="2.6"/>
    <n v="-999"/>
    <n v="-0.2"/>
    <n v="-999"/>
    <n v="-999"/>
    <n v="0.46200000000000002"/>
    <n v="0.104"/>
    <n v="0"/>
    <n v="-999"/>
    <n v="199312"/>
    <x v="2"/>
  </r>
  <r>
    <n v="1.61"/>
    <n v="-6.1"/>
    <n v="-2.2999999999999998"/>
    <n v="-10.5"/>
    <n v="91.5"/>
    <n v="76.099999999999994"/>
    <n v="0"/>
    <n v="523"/>
    <n v="-999"/>
    <n v="0.4"/>
    <n v="3.1"/>
    <n v="-999"/>
    <n v="-0.1"/>
    <n v="-999"/>
    <n v="-999"/>
    <n v="0.39300000000000002"/>
    <n v="0.123"/>
    <n v="0"/>
    <n v="-999"/>
    <n v="199312"/>
    <x v="2"/>
  </r>
  <r>
    <n v="3.55"/>
    <n v="-7.8"/>
    <n v="1.2"/>
    <n v="-11.6"/>
    <n v="86.7"/>
    <n v="49.1"/>
    <n v="0"/>
    <n v="511"/>
    <n v="-999"/>
    <n v="0.5"/>
    <n v="2.1"/>
    <n v="-999"/>
    <n v="-0.1"/>
    <n v="-999"/>
    <n v="-999"/>
    <n v="0.32600000000000001"/>
    <n v="0.33900000000000002"/>
    <n v="0"/>
    <n v="-999"/>
    <n v="199312"/>
    <x v="2"/>
  </r>
  <r>
    <n v="4.49"/>
    <n v="-8.6"/>
    <n v="-1"/>
    <n v="-12.2"/>
    <n v="84.2"/>
    <n v="57.4"/>
    <n v="0"/>
    <n v="506"/>
    <n v="-999"/>
    <n v="0.5"/>
    <n v="2.2000000000000002"/>
    <n v="-999"/>
    <n v="-0.1"/>
    <n v="-999"/>
    <n v="-999"/>
    <n v="0.32600000000000001"/>
    <n v="0.24199999999999999"/>
    <n v="0"/>
    <n v="-999"/>
    <n v="199312"/>
    <x v="2"/>
  </r>
  <r>
    <n v="3.34"/>
    <n v="-5.2"/>
    <n v="1.3"/>
    <n v="-10.6"/>
    <n v="85.5"/>
    <n v="61.6"/>
    <n v="0"/>
    <n v="506"/>
    <n v="-999"/>
    <n v="0.5"/>
    <n v="4.2"/>
    <n v="-999"/>
    <n v="-0.1"/>
    <n v="-999"/>
    <n v="-999"/>
    <n v="0.41499999999999998"/>
    <n v="0.25800000000000001"/>
    <n v="0"/>
    <n v="-999"/>
    <n v="199312"/>
    <x v="2"/>
  </r>
  <r>
    <n v="1.89"/>
    <n v="-3.9"/>
    <n v="-1.7"/>
    <n v="-7.3"/>
    <n v="95.4"/>
    <n v="90"/>
    <n v="0"/>
    <n v="505"/>
    <n v="-999"/>
    <n v="0.4"/>
    <n v="3.9"/>
    <n v="-999"/>
    <n v="-0.1"/>
    <n v="-999"/>
    <n v="-999"/>
    <n v="0.48599999999999999"/>
    <n v="5.3999999999999999E-2"/>
    <n v="0"/>
    <n v="-999"/>
    <n v="199312"/>
    <x v="2"/>
  </r>
  <r>
    <n v="0.98"/>
    <n v="-5.2"/>
    <n v="-3.4"/>
    <n v="-8.8000000000000007"/>
    <n v="94.1"/>
    <n v="88.4"/>
    <n v="0"/>
    <n v="491"/>
    <n v="-999"/>
    <n v="0.5"/>
    <n v="3.3"/>
    <n v="-999"/>
    <n v="-0.1"/>
    <n v="-999"/>
    <n v="-999"/>
    <n v="0.41799999999999998"/>
    <n v="5.5E-2"/>
    <n v="0"/>
    <n v="-999"/>
    <n v="199312"/>
    <x v="2"/>
  </r>
  <r>
    <n v="3.28"/>
    <n v="-8.1"/>
    <n v="-1.7"/>
    <n v="-13.7"/>
    <n v="76"/>
    <n v="39.6"/>
    <n v="0"/>
    <n v="491"/>
    <n v="-999"/>
    <n v="0.5"/>
    <n v="4"/>
    <n v="-999"/>
    <n v="-0.1"/>
    <n v="-999"/>
    <n v="-999"/>
    <n v="0.21299999999999999"/>
    <n v="0.32600000000000001"/>
    <n v="0"/>
    <n v="-999"/>
    <n v="199312"/>
    <x v="2"/>
  </r>
  <r>
    <n v="2.41"/>
    <n v="-5.7"/>
    <n v="-3.6"/>
    <n v="-9.1999999999999993"/>
    <n v="87.2"/>
    <n v="58.3"/>
    <n v="4"/>
    <n v="522"/>
    <n v="-999"/>
    <n v="1.2"/>
    <n v="8.6"/>
    <n v="-999"/>
    <n v="-0.1"/>
    <n v="-999"/>
    <n v="-999"/>
    <n v="0.27200000000000002"/>
    <n v="0.19500000000000001"/>
    <n v="0"/>
    <n v="-999"/>
    <n v="199312"/>
    <x v="2"/>
  </r>
  <r>
    <n v="3.6"/>
    <n v="-3.3"/>
    <n v="5"/>
    <n v="-9.8000000000000007"/>
    <n v="59.1"/>
    <n v="25.4"/>
    <n v="0"/>
    <n v="513"/>
    <n v="-999"/>
    <n v="0.5"/>
    <n v="2.8"/>
    <n v="-999"/>
    <n v="-0.1"/>
    <n v="-999"/>
    <n v="-999"/>
    <n v="0.221"/>
    <n v="0.65"/>
    <n v="0"/>
    <n v="-999"/>
    <n v="199312"/>
    <x v="2"/>
  </r>
  <r>
    <n v="4.59"/>
    <n v="0.2"/>
    <n v="8.1"/>
    <n v="-4.3"/>
    <n v="41.5"/>
    <n v="20.7"/>
    <n v="0"/>
    <n v="504"/>
    <n v="-999"/>
    <n v="0.4"/>
    <n v="2.4"/>
    <n v="-999"/>
    <n v="-0.1"/>
    <n v="-999"/>
    <n v="-999"/>
    <n v="0.223"/>
    <n v="0.85599999999999998"/>
    <n v="0"/>
    <n v="-999"/>
    <n v="199312"/>
    <x v="2"/>
  </r>
  <r>
    <n v="1.61"/>
    <n v="0.1"/>
    <n v="2.7"/>
    <n v="-4.5"/>
    <n v="39.6"/>
    <n v="20.9"/>
    <n v="0"/>
    <n v="501"/>
    <n v="-999"/>
    <n v="0.3"/>
    <n v="2.9"/>
    <n v="-999"/>
    <n v="-0.1"/>
    <n v="-999"/>
    <n v="-999"/>
    <n v="0.155"/>
    <n v="0.58599999999999997"/>
    <n v="0"/>
    <n v="-999"/>
    <n v="199312"/>
    <x v="2"/>
  </r>
  <r>
    <n v="3.47"/>
    <n v="-2.4"/>
    <n v="5.5"/>
    <n v="-6.9"/>
    <n v="57.9"/>
    <n v="31.7"/>
    <n v="0"/>
    <n v="497"/>
    <n v="-999"/>
    <n v="0.3"/>
    <n v="1.9"/>
    <n v="-999"/>
    <n v="-0.1"/>
    <n v="-999"/>
    <n v="-999"/>
    <n v="0.28699999999999998"/>
    <n v="0.61699999999999999"/>
    <n v="0"/>
    <n v="-999"/>
    <n v="199312"/>
    <x v="2"/>
  </r>
  <r>
    <n v="4.6900000000000004"/>
    <n v="-3.6"/>
    <n v="3.6"/>
    <n v="-7.8"/>
    <n v="74.2"/>
    <n v="41.3"/>
    <n v="0"/>
    <n v="496"/>
    <n v="-999"/>
    <n v="0.3"/>
    <n v="2.1"/>
    <n v="-999"/>
    <n v="-0.1"/>
    <n v="-999"/>
    <n v="-999"/>
    <n v="0.32500000000000001"/>
    <n v="0.46400000000000002"/>
    <n v="0"/>
    <n v="-999"/>
    <n v="199312"/>
    <x v="2"/>
  </r>
  <r>
    <n v="2.6"/>
    <n v="-2.5"/>
    <n v="4.2"/>
    <n v="-7"/>
    <n v="77.599999999999994"/>
    <n v="50.3"/>
    <n v="4.8"/>
    <n v="533"/>
    <n v="-999"/>
    <n v="0.4"/>
    <n v="2.7"/>
    <n v="-999"/>
    <n v="-0.1"/>
    <n v="-999"/>
    <n v="-999"/>
    <n v="0.41299999999999998"/>
    <n v="0.41"/>
    <n v="0"/>
    <n v="-999"/>
    <n v="199312"/>
    <x v="2"/>
  </r>
  <r>
    <n v="2.41"/>
    <n v="-2.2999999999999998"/>
    <n v="4.2"/>
    <n v="-4.8"/>
    <n v="93.7"/>
    <n v="73.099999999999994"/>
    <n v="0"/>
    <n v="532"/>
    <n v="-999"/>
    <n v="0.5"/>
    <n v="4"/>
    <n v="-999"/>
    <n v="-0.5"/>
    <n v="-999"/>
    <n v="-999"/>
    <n v="0.60099999999999998"/>
    <n v="0.222"/>
    <n v="0"/>
    <n v="-999"/>
    <n v="199312"/>
    <x v="2"/>
  </r>
  <r>
    <n v="0.33"/>
    <n v="-3.9"/>
    <n v="-1.6"/>
    <n v="-4.8"/>
    <n v="94.6"/>
    <n v="88.6"/>
    <n v="15.2"/>
    <n v="649"/>
    <n v="-999"/>
    <n v="0.3"/>
    <n v="4"/>
    <n v="-999"/>
    <n v="-0.1"/>
    <n v="-999"/>
    <n v="-999"/>
    <n v="0.48299999999999998"/>
    <n v="6.2E-2"/>
    <n v="0"/>
    <n v="-999"/>
    <n v="199312"/>
    <x v="2"/>
  </r>
  <r>
    <n v="0.42"/>
    <n v="-3.6"/>
    <n v="-2"/>
    <n v="-6"/>
    <n v="91.8"/>
    <n v="72.599999999999994"/>
    <n v="2.9"/>
    <n v="671"/>
    <n v="-999"/>
    <n v="1.2"/>
    <n v="7.8"/>
    <n v="-999"/>
    <n v="-0.1"/>
    <n v="-999"/>
    <n v="-999"/>
    <n v="0.38400000000000001"/>
    <n v="0.14399999999999999"/>
    <n v="671"/>
    <n v="-999"/>
    <n v="199312"/>
    <x v="2"/>
  </r>
  <r>
    <n v="0.65"/>
    <n v="-3.5"/>
    <n v="-1.6"/>
    <n v="-5.2"/>
    <n v="93.2"/>
    <n v="86.3"/>
    <n v="0"/>
    <n v="646"/>
    <n v="-999"/>
    <n v="1"/>
    <n v="5.6"/>
    <n v="-999"/>
    <n v="-0.1"/>
    <n v="-999"/>
    <n v="-999"/>
    <n v="0.46800000000000003"/>
    <n v="7.3999999999999996E-2"/>
    <n v="0"/>
    <n v="-999"/>
    <n v="199401"/>
    <x v="3"/>
  </r>
  <r>
    <n v="0.95"/>
    <n v="-3.3"/>
    <n v="-1.9"/>
    <n v="-4.7"/>
    <n v="90.6"/>
    <n v="81"/>
    <n v="0.7"/>
    <n v="651"/>
    <n v="-999"/>
    <n v="1.9"/>
    <n v="8.1999999999999993"/>
    <n v="-999"/>
    <n v="0"/>
    <n v="-999"/>
    <n v="-999"/>
    <n v="0.42899999999999999"/>
    <n v="0.10100000000000001"/>
    <n v="0"/>
    <n v="-999"/>
    <n v="199401"/>
    <x v="3"/>
  </r>
  <r>
    <n v="2.2200000000000002"/>
    <n v="-3.8"/>
    <n v="-1.5"/>
    <n v="-8.3000000000000007"/>
    <n v="86.7"/>
    <n v="59.8"/>
    <n v="8.6"/>
    <n v="717"/>
    <n v="-999"/>
    <n v="1.2"/>
    <n v="6.4"/>
    <n v="-999"/>
    <n v="0"/>
    <n v="-999"/>
    <n v="-999"/>
    <n v="0.32700000000000001"/>
    <n v="0.22"/>
    <n v="0"/>
    <n v="-999"/>
    <n v="199401"/>
    <x v="3"/>
  </r>
  <r>
    <n v="1.42"/>
    <n v="-1.9"/>
    <n v="0.3"/>
    <n v="-4.7"/>
    <n v="98"/>
    <n v="92.7"/>
    <n v="0"/>
    <n v="693"/>
    <n v="-999"/>
    <n v="2.6"/>
    <n v="8.8000000000000007"/>
    <n v="-999"/>
    <n v="0"/>
    <n v="-999"/>
    <n v="-999"/>
    <n v="0.57999999999999996"/>
    <n v="4.5999999999999999E-2"/>
    <n v="0"/>
    <n v="-999"/>
    <n v="199401"/>
    <x v="3"/>
  </r>
  <r>
    <n v="1.17"/>
    <n v="-6.3"/>
    <n v="-4"/>
    <n v="-10.5"/>
    <n v="95"/>
    <n v="92.3"/>
    <n v="13.1"/>
    <n v="794"/>
    <n v="-999"/>
    <n v="1.1000000000000001"/>
    <n v="5.2"/>
    <n v="-999"/>
    <n v="0"/>
    <n v="-999"/>
    <n v="-999"/>
    <n v="0.41799999999999998"/>
    <n v="3.5000000000000003E-2"/>
    <n v="0"/>
    <n v="-999"/>
    <n v="199401"/>
    <x v="3"/>
  </r>
  <r>
    <n v="1.76"/>
    <n v="-9.6999999999999993"/>
    <n v="-7.3"/>
    <n v="-12.4"/>
    <n v="90.1"/>
    <n v="83.9"/>
    <n v="0"/>
    <n v="765"/>
    <n v="-999"/>
    <n v="1.2"/>
    <n v="6"/>
    <n v="-999"/>
    <n v="0"/>
    <n v="-999"/>
    <n v="-999"/>
    <n v="0.29499999999999998"/>
    <n v="5.7000000000000002E-2"/>
    <n v="0"/>
    <n v="-999"/>
    <n v="199401"/>
    <x v="3"/>
  </r>
  <r>
    <n v="1.45"/>
    <n v="-6.6"/>
    <n v="-5.5"/>
    <n v="-7.6"/>
    <n v="92.4"/>
    <n v="84.6"/>
    <n v="0.9"/>
    <n v="772"/>
    <n v="-999"/>
    <n v="1.1000000000000001"/>
    <n v="4.5999999999999996"/>
    <n v="-999"/>
    <n v="0"/>
    <n v="-999"/>
    <n v="-999"/>
    <n v="0.34200000000000003"/>
    <n v="6.2E-2"/>
    <n v="0"/>
    <n v="-999"/>
    <n v="199401"/>
    <x v="3"/>
  </r>
  <r>
    <n v="1.52"/>
    <n v="-4.4000000000000004"/>
    <n v="-1.6"/>
    <n v="-7.2"/>
    <n v="94.6"/>
    <n v="89.6"/>
    <n v="3.6"/>
    <n v="800"/>
    <n v="-999"/>
    <n v="0.6"/>
    <n v="3.7"/>
    <n v="-999"/>
    <n v="0"/>
    <n v="-999"/>
    <n v="-999"/>
    <n v="0.48599999999999999"/>
    <n v="5.6000000000000001E-2"/>
    <n v="0"/>
    <n v="-999"/>
    <n v="199401"/>
    <x v="3"/>
  </r>
  <r>
    <n v="2.44"/>
    <n v="-3.5"/>
    <n v="-1.8"/>
    <n v="-4.9000000000000004"/>
    <n v="90.5"/>
    <n v="86.1"/>
    <n v="0"/>
    <n v="773"/>
    <n v="-999"/>
    <n v="1.8"/>
    <n v="6.2"/>
    <n v="-999"/>
    <n v="0"/>
    <n v="-999"/>
    <n v="-999"/>
    <n v="0.46100000000000002"/>
    <n v="7.3999999999999996E-2"/>
    <n v="0"/>
    <n v="-999"/>
    <n v="199401"/>
    <x v="3"/>
  </r>
  <r>
    <n v="1.64"/>
    <n v="-4"/>
    <n v="-1.3"/>
    <n v="-5"/>
    <n v="88.7"/>
    <n v="74.099999999999994"/>
    <n v="0"/>
    <n v="758"/>
    <n v="-999"/>
    <n v="0.8"/>
    <n v="5.4"/>
    <n v="-999"/>
    <n v="0"/>
    <n v="-999"/>
    <n v="-999"/>
    <n v="0.41199999999999998"/>
    <n v="0.14399999999999999"/>
    <n v="0"/>
    <n v="-999"/>
    <n v="199401"/>
    <x v="3"/>
  </r>
  <r>
    <n v="1.66"/>
    <n v="-2.7"/>
    <n v="-0.9"/>
    <n v="-4.5999999999999996"/>
    <n v="93.3"/>
    <n v="85.9"/>
    <n v="0"/>
    <n v="749"/>
    <n v="-999"/>
    <n v="1.3"/>
    <n v="5.2"/>
    <n v="-999"/>
    <n v="0"/>
    <n v="-999"/>
    <n v="-999"/>
    <n v="0.49199999999999999"/>
    <n v="8.1000000000000003E-2"/>
    <n v="0"/>
    <n v="-999"/>
    <n v="199401"/>
    <x v="3"/>
  </r>
  <r>
    <n v="3.11"/>
    <n v="-0.4"/>
    <n v="2.5"/>
    <n v="-2.4"/>
    <n v="89.7"/>
    <n v="77.7"/>
    <n v="0"/>
    <n v="732"/>
    <n v="-999"/>
    <n v="1.7"/>
    <n v="7"/>
    <n v="-999"/>
    <n v="0"/>
    <n v="-999"/>
    <n v="-999"/>
    <n v="0.56799999999999995"/>
    <n v="0.16300000000000001"/>
    <n v="0"/>
    <n v="-999"/>
    <n v="199401"/>
    <x v="3"/>
  </r>
  <r>
    <n v="2.2200000000000002"/>
    <n v="1.1000000000000001"/>
    <n v="4.3"/>
    <n v="-0.4"/>
    <n v="95.2"/>
    <n v="84.9"/>
    <n v="2"/>
    <n v="733"/>
    <n v="-999"/>
    <n v="1.7"/>
    <n v="5.3"/>
    <n v="-999"/>
    <n v="0"/>
    <n v="-999"/>
    <n v="-999"/>
    <n v="0.70399999999999996"/>
    <n v="0.125"/>
    <n v="0"/>
    <n v="-999"/>
    <n v="199401"/>
    <x v="3"/>
  </r>
  <r>
    <n v="5.22"/>
    <n v="1.7"/>
    <n v="8.1999999999999993"/>
    <n v="-1.6"/>
    <n v="85.9"/>
    <n v="55.1"/>
    <n v="0"/>
    <n v="715"/>
    <n v="-999"/>
    <n v="0.4"/>
    <n v="3.1"/>
    <n v="-999"/>
    <n v="0"/>
    <n v="-999"/>
    <n v="-999"/>
    <n v="0.59899999999999998"/>
    <n v="0.48799999999999999"/>
    <n v="0"/>
    <n v="-999"/>
    <n v="199401"/>
    <x v="3"/>
  </r>
  <r>
    <n v="2.17"/>
    <n v="-2.4"/>
    <n v="-0.5"/>
    <n v="-2.9"/>
    <n v="87.1"/>
    <n v="76.099999999999994"/>
    <n v="0"/>
    <n v="701"/>
    <n v="-999"/>
    <n v="2.4"/>
    <n v="6.8"/>
    <n v="-999"/>
    <n v="0.1"/>
    <n v="-999"/>
    <n v="-999"/>
    <n v="0.44800000000000001"/>
    <n v="0.14099999999999999"/>
    <n v="0"/>
    <n v="-999"/>
    <n v="199401"/>
    <x v="3"/>
  </r>
  <r>
    <n v="1.94"/>
    <n v="-2.6"/>
    <n v="-1.3"/>
    <n v="-2.9"/>
    <n v="86.9"/>
    <n v="79.599999999999994"/>
    <n v="0"/>
    <n v="697"/>
    <n v="-999"/>
    <n v="2.2999999999999998"/>
    <n v="6.3"/>
    <n v="-999"/>
    <n v="0"/>
    <n v="-999"/>
    <n v="-999"/>
    <n v="0.442"/>
    <n v="0.113"/>
    <n v="0"/>
    <n v="-999"/>
    <n v="199401"/>
    <x v="3"/>
  </r>
  <r>
    <n v="1.82"/>
    <n v="-1.3"/>
    <n v="1.6"/>
    <n v="-3.1"/>
    <n v="79.3"/>
    <n v="48.1"/>
    <n v="0"/>
    <n v="697"/>
    <n v="-999"/>
    <n v="1.4"/>
    <n v="5.5"/>
    <n v="-999"/>
    <n v="0.1"/>
    <n v="-999"/>
    <n v="-999"/>
    <n v="0.33100000000000002"/>
    <n v="0.35599999999999998"/>
    <n v="0"/>
    <n v="-999"/>
    <n v="199401"/>
    <x v="3"/>
  </r>
  <r>
    <n v="3.7"/>
    <n v="0.1"/>
    <n v="2.9"/>
    <n v="-2.2000000000000002"/>
    <n v="74.7"/>
    <n v="49.2"/>
    <n v="0"/>
    <n v="688"/>
    <n v="-999"/>
    <n v="2.1"/>
    <n v="6.2"/>
    <n v="-999"/>
    <n v="0.1"/>
    <n v="-999"/>
    <n v="-999"/>
    <n v="0.36899999999999999"/>
    <n v="0.38200000000000001"/>
    <n v="0"/>
    <n v="-999"/>
    <n v="199401"/>
    <x v="3"/>
  </r>
  <r>
    <n v="4.3"/>
    <n v="-2.2999999999999998"/>
    <n v="3.7"/>
    <n v="-6.2"/>
    <n v="86.6"/>
    <n v="56"/>
    <n v="0"/>
    <n v="678"/>
    <n v="-999"/>
    <n v="0.4"/>
    <n v="2.8"/>
    <n v="-999"/>
    <n v="0.1"/>
    <n v="-999"/>
    <n v="-999"/>
    <n v="0.44600000000000001"/>
    <n v="0.35"/>
    <n v="0"/>
    <n v="-999"/>
    <n v="199401"/>
    <x v="3"/>
  </r>
  <r>
    <n v="5.85"/>
    <n v="-0.5"/>
    <n v="6.2"/>
    <n v="-5.6"/>
    <n v="73.099999999999994"/>
    <n v="43.8"/>
    <n v="0"/>
    <n v="661"/>
    <n v="-999"/>
    <n v="0.4"/>
    <n v="3.7"/>
    <n v="-999"/>
    <n v="0.1"/>
    <n v="-999"/>
    <n v="-999"/>
    <n v="0.41499999999999998"/>
    <n v="0.53300000000000003"/>
    <n v="0"/>
    <n v="-999"/>
    <n v="199401"/>
    <x v="3"/>
  </r>
  <r>
    <n v="2.7"/>
    <n v="0.6"/>
    <n v="4"/>
    <n v="-2.4"/>
    <n v="63.9"/>
    <n v="43.7"/>
    <n v="0"/>
    <n v="655"/>
    <n v="-999"/>
    <n v="0.4"/>
    <n v="3.6"/>
    <n v="-999"/>
    <n v="0.1"/>
    <n v="-999"/>
    <n v="-999"/>
    <n v="0.35499999999999998"/>
    <n v="0.45800000000000002"/>
    <n v="0"/>
    <n v="-999"/>
    <n v="199401"/>
    <x v="3"/>
  </r>
  <r>
    <n v="2.91"/>
    <n v="0.6"/>
    <n v="2.8"/>
    <n v="-2.1"/>
    <n v="90.2"/>
    <n v="80.099999999999994"/>
    <n v="1.6"/>
    <n v="667"/>
    <n v="-999"/>
    <n v="1"/>
    <n v="6.7"/>
    <n v="-999"/>
    <n v="0.1"/>
    <n v="-999"/>
    <n v="-999"/>
    <n v="0.59899999999999998"/>
    <n v="0.14899999999999999"/>
    <n v="0"/>
    <n v="-999"/>
    <n v="199401"/>
    <x v="3"/>
  </r>
  <r>
    <n v="2.25"/>
    <n v="0.6"/>
    <n v="2.6"/>
    <n v="-1.8"/>
    <n v="84.2"/>
    <n v="71.900000000000006"/>
    <n v="1"/>
    <n v="675"/>
    <n v="-999"/>
    <n v="2.5"/>
    <n v="8.6999999999999993"/>
    <n v="-999"/>
    <n v="0.1"/>
    <n v="-999"/>
    <n v="-999"/>
    <n v="0.52800000000000002"/>
    <n v="0.20699999999999999"/>
    <n v="0"/>
    <n v="-999"/>
    <n v="199401"/>
    <x v="3"/>
  </r>
  <r>
    <n v="3.38"/>
    <n v="-1.7"/>
    <n v="1.9"/>
    <n v="-3.9"/>
    <n v="94.1"/>
    <n v="75.3"/>
    <n v="0.4"/>
    <n v="678"/>
    <n v="-999"/>
    <n v="0.5"/>
    <n v="3.5"/>
    <n v="-999"/>
    <n v="0.1"/>
    <n v="-999"/>
    <n v="-999"/>
    <n v="0.52600000000000002"/>
    <n v="0.17299999999999999"/>
    <n v="0"/>
    <n v="-999"/>
    <n v="199401"/>
    <x v="3"/>
  </r>
  <r>
    <n v="5.71"/>
    <n v="-2.1"/>
    <n v="3.9"/>
    <n v="-3.9"/>
    <n v="89.2"/>
    <n v="60.1"/>
    <n v="0"/>
    <n v="667"/>
    <n v="-999"/>
    <n v="0.4"/>
    <n v="2.2999999999999998"/>
    <n v="-999"/>
    <n v="0"/>
    <n v="-999"/>
    <n v="-999"/>
    <n v="0.48399999999999999"/>
    <n v="0.32200000000000001"/>
    <n v="0"/>
    <n v="-999"/>
    <n v="199401"/>
    <x v="3"/>
  </r>
  <r>
    <n v="3.91"/>
    <n v="-2.7"/>
    <n v="1.1000000000000001"/>
    <n v="-5"/>
    <n v="91.3"/>
    <n v="71.5"/>
    <n v="0"/>
    <n v="658"/>
    <n v="-999"/>
    <n v="0.5"/>
    <n v="3.4"/>
    <n v="-999"/>
    <n v="0.1"/>
    <n v="-999"/>
    <n v="-999"/>
    <n v="0.47399999999999998"/>
    <n v="0.188"/>
    <n v="0"/>
    <n v="-999"/>
    <n v="199401"/>
    <x v="3"/>
  </r>
  <r>
    <n v="2.0699999999999998"/>
    <n v="-5.0999999999999996"/>
    <n v="-4.0999999999999996"/>
    <n v="-7.5"/>
    <n v="90.5"/>
    <n v="85"/>
    <n v="1.3"/>
    <n v="662"/>
    <n v="-999"/>
    <n v="0.9"/>
    <n v="6"/>
    <n v="-999"/>
    <n v="0.1"/>
    <n v="-999"/>
    <n v="-999"/>
    <n v="0.38300000000000001"/>
    <n v="6.8000000000000005E-2"/>
    <n v="0"/>
    <n v="-999"/>
    <n v="199401"/>
    <x v="3"/>
  </r>
  <r>
    <n v="5.21"/>
    <n v="-3.6"/>
    <n v="2.8"/>
    <n v="-8.5"/>
    <n v="84.8"/>
    <n v="54.2"/>
    <n v="0"/>
    <n v="658"/>
    <n v="-999"/>
    <n v="1.1000000000000001"/>
    <n v="6.3"/>
    <n v="-999"/>
    <n v="0.1"/>
    <n v="-999"/>
    <n v="-999"/>
    <n v="0.40500000000000003"/>
    <n v="0.34200000000000003"/>
    <n v="0"/>
    <n v="-999"/>
    <n v="199401"/>
    <x v="3"/>
  </r>
  <r>
    <n v="2.15"/>
    <n v="-3.9"/>
    <n v="-2.1"/>
    <n v="-8.4"/>
    <n v="92.3"/>
    <n v="82.8"/>
    <n v="3.9"/>
    <n v="665"/>
    <n v="-999"/>
    <n v="1.1000000000000001"/>
    <n v="5.5"/>
    <n v="-999"/>
    <n v="0.1"/>
    <n v="-999"/>
    <n v="-999"/>
    <n v="0.432"/>
    <n v="0.09"/>
    <n v="0"/>
    <n v="-999"/>
    <n v="199401"/>
    <x v="3"/>
  </r>
  <r>
    <n v="7.64"/>
    <n v="-6.1"/>
    <n v="-0.5"/>
    <n v="-9.6"/>
    <n v="62.6"/>
    <n v="33.6"/>
    <n v="0"/>
    <n v="659"/>
    <n v="-999"/>
    <n v="0.7"/>
    <n v="5.7"/>
    <n v="-999"/>
    <n v="0.1"/>
    <n v="-999"/>
    <n v="-999"/>
    <n v="0.19800000000000001"/>
    <n v="0.39100000000000001"/>
    <n v="0"/>
    <n v="-999"/>
    <n v="199401"/>
    <x v="3"/>
  </r>
  <r>
    <n v="7.12"/>
    <n v="-6.4"/>
    <n v="-0.1"/>
    <n v="-10.5"/>
    <n v="66"/>
    <n v="47"/>
    <n v="0"/>
    <n v="659"/>
    <n v="-999"/>
    <n v="0.6"/>
    <n v="4.4000000000000004"/>
    <n v="-999"/>
    <n v="0.1"/>
    <n v="-999"/>
    <n v="-999"/>
    <n v="0.28499999999999998"/>
    <n v="0.32100000000000001"/>
    <n v="659"/>
    <n v="-999"/>
    <n v="199401"/>
    <x v="3"/>
  </r>
  <r>
    <n v="7.96"/>
    <n v="-4.8"/>
    <n v="3.4"/>
    <n v="-10.5"/>
    <n v="69.900000000000006"/>
    <n v="36.1"/>
    <n v="0"/>
    <n v="656"/>
    <n v="-999"/>
    <n v="0.4"/>
    <n v="3.6"/>
    <n v="-999"/>
    <n v="0.1"/>
    <n v="-999"/>
    <n v="-999"/>
    <n v="0.28000000000000003"/>
    <n v="0.498"/>
    <n v="0"/>
    <n v="-999"/>
    <n v="199402"/>
    <x v="3"/>
  </r>
  <r>
    <n v="7.93"/>
    <n v="-4.5999999999999996"/>
    <n v="2.4"/>
    <n v="-10.5"/>
    <n v="55.9"/>
    <n v="33.799999999999997"/>
    <n v="0"/>
    <n v="655"/>
    <n v="-999"/>
    <n v="0.7"/>
    <n v="4.2"/>
    <n v="-999"/>
    <n v="-0.2"/>
    <n v="-999"/>
    <n v="-999"/>
    <n v="0.246"/>
    <n v="0.48"/>
    <n v="0"/>
    <n v="-999"/>
    <n v="199402"/>
    <x v="3"/>
  </r>
  <r>
    <n v="8.1300000000000008"/>
    <n v="-6.8"/>
    <n v="-0.5"/>
    <n v="-11.9"/>
    <n v="68.599999999999994"/>
    <n v="44.1"/>
    <n v="0"/>
    <n v="655"/>
    <n v="-999"/>
    <n v="0.6"/>
    <n v="3.5"/>
    <n v="-999"/>
    <n v="0"/>
    <n v="-999"/>
    <n v="-999"/>
    <n v="0.26"/>
    <n v="0.32900000000000001"/>
    <n v="0"/>
    <n v="-999"/>
    <n v="199402"/>
    <x v="3"/>
  </r>
  <r>
    <n v="8.3800000000000008"/>
    <n v="-6.7"/>
    <n v="0"/>
    <n v="-12.7"/>
    <n v="67.599999999999994"/>
    <n v="42.3"/>
    <n v="0"/>
    <n v="655"/>
    <n v="-999"/>
    <n v="0.6"/>
    <n v="3"/>
    <n v="-999"/>
    <n v="0"/>
    <n v="-999"/>
    <n v="-999"/>
    <n v="0.25800000000000001"/>
    <n v="0.35199999999999998"/>
    <n v="0"/>
    <n v="-999"/>
    <n v="199402"/>
    <x v="3"/>
  </r>
  <r>
    <n v="8.6199999999999992"/>
    <n v="-4.5"/>
    <n v="2.5"/>
    <n v="-9.3000000000000007"/>
    <n v="52.4"/>
    <n v="31.4"/>
    <n v="0"/>
    <n v="655"/>
    <n v="-999"/>
    <n v="0.5"/>
    <n v="3"/>
    <n v="-999"/>
    <n v="0"/>
    <n v="-999"/>
    <n v="-999"/>
    <n v="0.22900000000000001"/>
    <n v="0.501"/>
    <n v="0"/>
    <n v="-999"/>
    <n v="199402"/>
    <x v="3"/>
  </r>
  <r>
    <n v="1.38"/>
    <n v="-11.1"/>
    <n v="-6.9"/>
    <n v="-17.100000000000001"/>
    <n v="85.6"/>
    <n v="62.5"/>
    <n v="7"/>
    <n v="709"/>
    <n v="-999"/>
    <n v="0.9"/>
    <n v="5.5"/>
    <n v="-999"/>
    <n v="0"/>
    <n v="-999"/>
    <n v="-999"/>
    <n v="0.22700000000000001"/>
    <n v="0.13600000000000001"/>
    <n v="0"/>
    <n v="-999"/>
    <n v="199402"/>
    <x v="3"/>
  </r>
  <r>
    <n v="9.09"/>
    <n v="-19.7"/>
    <n v="-14.5"/>
    <n v="-24.5"/>
    <n v="77.2"/>
    <n v="48.4"/>
    <n v="0"/>
    <n v="691"/>
    <n v="-999"/>
    <n v="1.3"/>
    <n v="5.8"/>
    <n v="-999"/>
    <n v="0"/>
    <n v="-999"/>
    <n v="-999"/>
    <n v="9.6000000000000002E-2"/>
    <n v="0.10199999999999999"/>
    <n v="0"/>
    <n v="-999"/>
    <n v="199402"/>
    <x v="3"/>
  </r>
  <r>
    <n v="6.07"/>
    <n v="-15.1"/>
    <n v="-8.4"/>
    <n v="-24.2"/>
    <n v="59.8"/>
    <n v="22"/>
    <n v="1.4"/>
    <n v="702"/>
    <n v="-999"/>
    <n v="0.6"/>
    <n v="3.3"/>
    <n v="-999"/>
    <n v="0"/>
    <n v="-999"/>
    <n v="-999"/>
    <n v="7.0999999999999994E-2"/>
    <n v="0.253"/>
    <n v="0"/>
    <n v="-999"/>
    <n v="199402"/>
    <x v="3"/>
  </r>
  <r>
    <n v="1.3"/>
    <n v="-11.3"/>
    <n v="-6.8"/>
    <n v="-14.7"/>
    <n v="88.9"/>
    <n v="82.4"/>
    <n v="8.1999999999999993"/>
    <n v="765"/>
    <n v="-999"/>
    <n v="1.1000000000000001"/>
    <n v="6.3"/>
    <n v="-999"/>
    <n v="0"/>
    <n v="-999"/>
    <n v="-999"/>
    <n v="0.30299999999999999"/>
    <n v="6.5000000000000002E-2"/>
    <n v="0"/>
    <n v="-999"/>
    <n v="199402"/>
    <x v="3"/>
  </r>
  <r>
    <n v="8.92"/>
    <n v="-7.9"/>
    <n v="-2.1"/>
    <n v="-12.3"/>
    <n v="79.400000000000006"/>
    <n v="51.6"/>
    <n v="0"/>
    <n v="744"/>
    <n v="-999"/>
    <n v="0.8"/>
    <n v="4.3"/>
    <n v="-999"/>
    <n v="0"/>
    <n v="-999"/>
    <n v="-999"/>
    <n v="0.27"/>
    <n v="0.253"/>
    <n v="0"/>
    <n v="-999"/>
    <n v="199402"/>
    <x v="3"/>
  </r>
  <r>
    <n v="4.83"/>
    <n v="-8.1"/>
    <n v="-3.8"/>
    <n v="-12.6"/>
    <n v="82.9"/>
    <n v="59.8"/>
    <n v="0"/>
    <n v="736"/>
    <n v="-999"/>
    <n v="1.6"/>
    <n v="5.5"/>
    <n v="-999"/>
    <n v="-0.1"/>
    <n v="-999"/>
    <n v="-999"/>
    <n v="0.27700000000000002"/>
    <n v="0.185"/>
    <n v="0"/>
    <n v="-999"/>
    <n v="199402"/>
    <x v="3"/>
  </r>
  <r>
    <n v="4.2300000000000004"/>
    <n v="-5.4"/>
    <n v="-2.2999999999999998"/>
    <n v="-6.7"/>
    <n v="77.7"/>
    <n v="63.6"/>
    <n v="0"/>
    <n v="736"/>
    <n v="-999"/>
    <n v="3.2"/>
    <n v="10.5"/>
    <n v="-999"/>
    <n v="-0.1"/>
    <n v="-999"/>
    <n v="-999"/>
    <n v="0.32700000000000001"/>
    <n v="0.188"/>
    <n v="0"/>
    <n v="-999"/>
    <n v="199402"/>
    <x v="3"/>
  </r>
  <r>
    <n v="3.5"/>
    <n v="-5.8"/>
    <n v="-2.4"/>
    <n v="-9.6"/>
    <n v="89.5"/>
    <n v="73.5"/>
    <n v="4.5999999999999996"/>
    <n v="771"/>
    <n v="-999"/>
    <n v="3.2"/>
    <n v="9.8000000000000007"/>
    <n v="-999"/>
    <n v="-0.1"/>
    <n v="-999"/>
    <n v="-999"/>
    <n v="0.377"/>
    <n v="0.13600000000000001"/>
    <n v="0"/>
    <n v="-999"/>
    <n v="199402"/>
    <x v="3"/>
  </r>
  <r>
    <n v="2.4900000000000002"/>
    <n v="-6.8"/>
    <n v="-4.9000000000000004"/>
    <n v="-10.3"/>
    <n v="87.4"/>
    <n v="79.900000000000006"/>
    <n v="0.4"/>
    <n v="774"/>
    <n v="-999"/>
    <n v="2.6"/>
    <n v="9.1999999999999993"/>
    <n v="-999"/>
    <n v="0"/>
    <n v="-999"/>
    <n v="-999"/>
    <n v="0.33900000000000002"/>
    <n v="8.5000000000000006E-2"/>
    <n v="0"/>
    <n v="-999"/>
    <n v="199402"/>
    <x v="3"/>
  </r>
  <r>
    <n v="4.16"/>
    <n v="-3.6"/>
    <n v="-1.9"/>
    <n v="-5.3"/>
    <n v="89.8"/>
    <n v="79.7"/>
    <n v="0"/>
    <n v="764"/>
    <n v="-999"/>
    <n v="2.8"/>
    <n v="8.1999999999999993"/>
    <n v="-999"/>
    <n v="0"/>
    <n v="-999"/>
    <n v="-999"/>
    <n v="0.42299999999999999"/>
    <n v="0.108"/>
    <n v="0"/>
    <n v="-999"/>
    <n v="199402"/>
    <x v="3"/>
  </r>
  <r>
    <n v="2.91"/>
    <n v="-1.3"/>
    <n v="0.2"/>
    <n v="-2.6"/>
    <n v="88.5"/>
    <n v="66.5"/>
    <n v="2.7"/>
    <n v="785"/>
    <n v="-999"/>
    <n v="3.2"/>
    <n v="8.3000000000000007"/>
    <n v="-999"/>
    <n v="0"/>
    <n v="-999"/>
    <n v="-999"/>
    <n v="0.41299999999999998"/>
    <n v="0.20799999999999999"/>
    <n v="0"/>
    <n v="-999"/>
    <n v="199402"/>
    <x v="3"/>
  </r>
  <r>
    <n v="2.34"/>
    <n v="-1.5"/>
    <n v="-0.1"/>
    <n v="-4"/>
    <n v="92.9"/>
    <n v="71.2"/>
    <n v="32.799999999999997"/>
    <n v="1037"/>
    <n v="-999"/>
    <n v="2"/>
    <n v="6.9"/>
    <n v="-999"/>
    <n v="0"/>
    <n v="-999"/>
    <n v="-999"/>
    <n v="0.433"/>
    <n v="0.17499999999999999"/>
    <n v="0"/>
    <n v="-999"/>
    <n v="199402"/>
    <x v="3"/>
  </r>
  <r>
    <n v="5.86"/>
    <n v="-6.5"/>
    <n v="-4"/>
    <n v="-8.8000000000000007"/>
    <n v="94.3"/>
    <n v="86.5"/>
    <n v="14"/>
    <n v="1145"/>
    <n v="-999"/>
    <n v="1.3"/>
    <n v="6.1"/>
    <n v="-999"/>
    <n v="0"/>
    <n v="-999"/>
    <n v="-999"/>
    <n v="0.39300000000000002"/>
    <n v="6.0999999999999999E-2"/>
    <n v="0"/>
    <n v="-999"/>
    <n v="199402"/>
    <x v="3"/>
  </r>
  <r>
    <n v="4.13"/>
    <n v="-8.1999999999999993"/>
    <n v="-2"/>
    <n v="-11.2"/>
    <n v="90.7"/>
    <n v="70.099999999999994"/>
    <n v="0"/>
    <n v="1101"/>
    <n v="-999"/>
    <n v="0.4"/>
    <n v="3.4"/>
    <n v="-999"/>
    <n v="0"/>
    <n v="-999"/>
    <n v="-999"/>
    <n v="0.37"/>
    <n v="0.158"/>
    <n v="0"/>
    <n v="-999"/>
    <n v="199402"/>
    <x v="3"/>
  </r>
  <r>
    <n v="2.91"/>
    <n v="-6.8"/>
    <n v="-4.5"/>
    <n v="-10.1"/>
    <n v="93.1"/>
    <n v="89.2"/>
    <n v="0"/>
    <n v="1101"/>
    <n v="-999"/>
    <n v="2.5"/>
    <n v="7.3"/>
    <n v="-999"/>
    <n v="0"/>
    <n v="-999"/>
    <n v="-999"/>
    <n v="0.38900000000000001"/>
    <n v="4.7E-2"/>
    <n v="0"/>
    <n v="-999"/>
    <n v="199402"/>
    <x v="3"/>
  </r>
  <r>
    <n v="3.71"/>
    <n v="-6"/>
    <n v="-3.1"/>
    <n v="-8.6999999999999993"/>
    <n v="93.6"/>
    <n v="80.900000000000006"/>
    <n v="10.7"/>
    <n v="1183"/>
    <n v="-999"/>
    <n v="1.6"/>
    <n v="5.8"/>
    <n v="-999"/>
    <n v="0"/>
    <n v="-999"/>
    <n v="-999"/>
    <n v="0.39200000000000002"/>
    <n v="9.2999999999999999E-2"/>
    <n v="0"/>
    <n v="-999"/>
    <n v="199402"/>
    <x v="3"/>
  </r>
  <r>
    <n v="5.95"/>
    <n v="-8"/>
    <n v="-4.8"/>
    <n v="-12.4"/>
    <n v="89.9"/>
    <n v="67"/>
    <n v="0"/>
    <n v="1166"/>
    <n v="-999"/>
    <n v="1.2"/>
    <n v="6.6"/>
    <n v="-999"/>
    <n v="0"/>
    <n v="-999"/>
    <n v="-999"/>
    <n v="0.28499999999999998"/>
    <n v="0.14099999999999999"/>
    <n v="0"/>
    <n v="-999"/>
    <n v="199402"/>
    <x v="3"/>
  </r>
  <r>
    <n v="4.6500000000000004"/>
    <n v="-11.1"/>
    <n v="-6.5"/>
    <n v="-19.7"/>
    <n v="92"/>
    <n v="85.5"/>
    <n v="5.5"/>
    <n v="1208"/>
    <n v="-999"/>
    <n v="1.4"/>
    <n v="6.8"/>
    <n v="-999"/>
    <n v="0"/>
    <n v="-999"/>
    <n v="-999"/>
    <n v="0.32100000000000001"/>
    <n v="5.3999999999999999E-2"/>
    <n v="0"/>
    <n v="-999"/>
    <n v="199402"/>
    <x v="3"/>
  </r>
  <r>
    <n v="11.05"/>
    <n v="-17.399999999999999"/>
    <n v="-12.4"/>
    <n v="-22.4"/>
    <n v="82.6"/>
    <n v="70.3"/>
    <n v="0"/>
    <n v="1200"/>
    <n v="-999"/>
    <n v="0.8"/>
    <n v="5.0999999999999996"/>
    <n v="-999"/>
    <n v="0"/>
    <n v="-999"/>
    <n v="-999"/>
    <n v="0.16500000000000001"/>
    <n v="7.0000000000000007E-2"/>
    <n v="0"/>
    <n v="-999"/>
    <n v="199402"/>
    <x v="3"/>
  </r>
  <r>
    <n v="7.05"/>
    <n v="-11"/>
    <n v="-6.4"/>
    <n v="-15.9"/>
    <n v="91"/>
    <n v="86.7"/>
    <n v="0"/>
    <n v="1200"/>
    <n v="-999"/>
    <n v="0.9"/>
    <n v="6.3"/>
    <n v="-999"/>
    <n v="0"/>
    <n v="-999"/>
    <n v="-999"/>
    <n v="0.32900000000000001"/>
    <n v="0.05"/>
    <n v="0"/>
    <n v="-999"/>
    <n v="199402"/>
    <x v="3"/>
  </r>
  <r>
    <n v="7.77"/>
    <n v="-5.3"/>
    <n v="0.2"/>
    <n v="-10.4"/>
    <n v="92.3"/>
    <n v="76"/>
    <n v="0"/>
    <n v="1171"/>
    <n v="-999"/>
    <n v="0.3"/>
    <n v="3.7"/>
    <n v="-999"/>
    <n v="0"/>
    <n v="-999"/>
    <n v="-999"/>
    <n v="0.47099999999999997"/>
    <n v="0.14899999999999999"/>
    <n v="0"/>
    <n v="-999"/>
    <n v="199402"/>
    <x v="3"/>
  </r>
  <r>
    <n v="7.5"/>
    <n v="-2.2999999999999998"/>
    <n v="2.8"/>
    <n v="-9.9"/>
    <n v="89.7"/>
    <n v="62.2"/>
    <n v="0"/>
    <n v="1155"/>
    <n v="-999"/>
    <n v="0.7"/>
    <n v="3.7"/>
    <n v="-999"/>
    <n v="0"/>
    <n v="-999"/>
    <n v="-999"/>
    <n v="0.46600000000000003"/>
    <n v="0.28199999999999997"/>
    <n v="0"/>
    <n v="-999"/>
    <n v="199402"/>
    <x v="3"/>
  </r>
  <r>
    <n v="4.05"/>
    <n v="-0.3"/>
    <n v="2.9"/>
    <n v="-3.1"/>
    <n v="94.1"/>
    <n v="86.5"/>
    <n v="0"/>
    <n v="1142"/>
    <n v="-999"/>
    <n v="1"/>
    <n v="4.7"/>
    <n v="-999"/>
    <n v="0"/>
    <n v="-999"/>
    <n v="-999"/>
    <n v="0.65200000000000002"/>
    <n v="0.10199999999999999"/>
    <n v="1142"/>
    <n v="-999"/>
    <n v="199402"/>
    <x v="3"/>
  </r>
  <r>
    <n v="5.35"/>
    <n v="2.7"/>
    <n v="6.6"/>
    <n v="0.2"/>
    <n v="87.1"/>
    <n v="66.5"/>
    <n v="0"/>
    <n v="1057"/>
    <n v="-999"/>
    <n v="2.4"/>
    <n v="9.3000000000000007"/>
    <n v="-999"/>
    <n v="0"/>
    <n v="-999"/>
    <n v="-999"/>
    <n v="0.65"/>
    <n v="0.32600000000000001"/>
    <n v="0"/>
    <n v="-999"/>
    <n v="199403"/>
    <x v="3"/>
  </r>
  <r>
    <n v="2.87"/>
    <n v="2.1"/>
    <n v="4.7"/>
    <n v="-2"/>
    <n v="82.5"/>
    <n v="62.8"/>
    <n v="3"/>
    <n v="1002"/>
    <n v="-999"/>
    <n v="2.7"/>
    <n v="9.6"/>
    <n v="-999"/>
    <n v="0"/>
    <n v="-999"/>
    <n v="-999"/>
    <n v="0.53700000000000003"/>
    <n v="0.318"/>
    <n v="0"/>
    <n v="-999"/>
    <n v="199403"/>
    <x v="3"/>
  </r>
  <r>
    <n v="5.66"/>
    <n v="-0.4"/>
    <n v="2.9"/>
    <n v="-3"/>
    <n v="87.3"/>
    <n v="61.6"/>
    <n v="1.3"/>
    <n v="979"/>
    <n v="-999"/>
    <n v="1.1000000000000001"/>
    <n v="5.8"/>
    <n v="-999"/>
    <n v="0"/>
    <n v="-999"/>
    <n v="-999"/>
    <n v="0.46200000000000002"/>
    <n v="0.28899999999999998"/>
    <n v="0"/>
    <n v="-999"/>
    <n v="199403"/>
    <x v="3"/>
  </r>
  <r>
    <n v="9.66"/>
    <n v="-2.4"/>
    <n v="1.2"/>
    <n v="-7"/>
    <n v="75.900000000000006"/>
    <n v="53.1"/>
    <n v="3.9"/>
    <n v="993"/>
    <n v="-999"/>
    <n v="2.5"/>
    <n v="7.2"/>
    <n v="-999"/>
    <n v="0"/>
    <n v="-999"/>
    <n v="-999"/>
    <n v="0.35299999999999998"/>
    <n v="0.312"/>
    <n v="0"/>
    <n v="-999"/>
    <n v="199403"/>
    <x v="3"/>
  </r>
  <r>
    <n v="14.53"/>
    <n v="-7.8"/>
    <n v="-2.5"/>
    <n v="-12.9"/>
    <n v="49.4"/>
    <n v="19.600000000000001"/>
    <n v="0"/>
    <n v="965"/>
    <n v="-999"/>
    <n v="0.9"/>
    <n v="5.8"/>
    <n v="-999"/>
    <n v="0"/>
    <n v="-999"/>
    <n v="-999"/>
    <n v="9.9000000000000005E-2"/>
    <n v="0.40799999999999997"/>
    <n v="0"/>
    <n v="-999"/>
    <n v="199403"/>
    <x v="3"/>
  </r>
  <r>
    <n v="14.33"/>
    <n v="-7.8"/>
    <n v="-0.9"/>
    <n v="-12.5"/>
    <n v="41"/>
    <n v="22.5"/>
    <n v="1.6"/>
    <n v="977"/>
    <n v="-999"/>
    <n v="0.5"/>
    <n v="3.9"/>
    <n v="-999"/>
    <n v="0"/>
    <n v="-999"/>
    <n v="-999"/>
    <n v="0.129"/>
    <n v="0.443"/>
    <n v="0"/>
    <n v="-999"/>
    <n v="199403"/>
    <x v="3"/>
  </r>
  <r>
    <n v="8.7899999999999991"/>
    <n v="-6.5"/>
    <n v="-0.2"/>
    <n v="-11.1"/>
    <n v="44.3"/>
    <n v="27.5"/>
    <n v="0"/>
    <n v="976"/>
    <n v="-999"/>
    <n v="0.3"/>
    <n v="2.8"/>
    <n v="-999"/>
    <n v="0"/>
    <n v="-999"/>
    <n v="-999"/>
    <n v="0.16600000000000001"/>
    <n v="0.436"/>
    <n v="0"/>
    <n v="-999"/>
    <n v="199403"/>
    <x v="3"/>
  </r>
  <r>
    <n v="15.01"/>
    <n v="-2.6"/>
    <n v="7"/>
    <n v="-9.5"/>
    <n v="42.2"/>
    <n v="18.399999999999999"/>
    <n v="0"/>
    <n v="966"/>
    <n v="-999"/>
    <n v="0.6"/>
    <n v="3.6"/>
    <n v="-999"/>
    <n v="0"/>
    <n v="-999"/>
    <n v="-999"/>
    <n v="0.184"/>
    <n v="0.81699999999999995"/>
    <n v="0"/>
    <n v="-999"/>
    <n v="199403"/>
    <x v="3"/>
  </r>
  <r>
    <n v="10.54"/>
    <n v="-0.1"/>
    <n v="6.4"/>
    <n v="-7"/>
    <n v="42.8"/>
    <n v="24.2"/>
    <n v="0"/>
    <n v="962"/>
    <n v="-999"/>
    <n v="0.4"/>
    <n v="3.3"/>
    <n v="-999"/>
    <n v="0"/>
    <n v="-999"/>
    <n v="-999"/>
    <n v="0.23200000000000001"/>
    <n v="0.72799999999999998"/>
    <n v="0"/>
    <n v="-999"/>
    <n v="199403"/>
    <x v="3"/>
  </r>
  <r>
    <n v="6"/>
    <n v="-2"/>
    <n v="2.9"/>
    <n v="-4.4000000000000004"/>
    <n v="83.7"/>
    <n v="54.3"/>
    <n v="1.7"/>
    <n v="975"/>
    <n v="-999"/>
    <n v="0.6"/>
    <n v="4.5"/>
    <n v="-999"/>
    <n v="0"/>
    <n v="-999"/>
    <n v="-999"/>
    <n v="0.40799999999999997"/>
    <n v="0.34399999999999997"/>
    <n v="0"/>
    <n v="-999"/>
    <n v="199403"/>
    <x v="3"/>
  </r>
  <r>
    <n v="13.56"/>
    <n v="-0.4"/>
    <n v="6.8"/>
    <n v="-4.0999999999999996"/>
    <n v="74.8"/>
    <n v="37.5"/>
    <n v="1.3"/>
    <n v="955"/>
    <n v="-999"/>
    <n v="0.5"/>
    <n v="2.9"/>
    <n v="-999"/>
    <n v="0"/>
    <n v="-999"/>
    <n v="-999"/>
    <n v="0.37"/>
    <n v="0.61699999999999999"/>
    <n v="0"/>
    <n v="-999"/>
    <n v="199403"/>
    <x v="3"/>
  </r>
  <r>
    <n v="11.57"/>
    <n v="3.2"/>
    <n v="10.3"/>
    <n v="-2.9"/>
    <n v="48.7"/>
    <n v="17"/>
    <n v="0"/>
    <n v="930"/>
    <n v="-999"/>
    <n v="0.5"/>
    <n v="4"/>
    <n v="-999"/>
    <n v="0"/>
    <n v="-999"/>
    <n v="-999"/>
    <n v="0.21299999999999999"/>
    <n v="1.0389999999999999"/>
    <n v="0"/>
    <n v="-999"/>
    <n v="199403"/>
    <x v="3"/>
  </r>
  <r>
    <n v="7.1"/>
    <n v="3.5"/>
    <n v="8.1999999999999993"/>
    <n v="-2.2000000000000002"/>
    <n v="70.900000000000006"/>
    <n v="51.5"/>
    <n v="0"/>
    <n v="904"/>
    <n v="-999"/>
    <n v="1.9"/>
    <n v="7.9"/>
    <n v="-999"/>
    <n v="0"/>
    <n v="-999"/>
    <n v="-999"/>
    <n v="0.55900000000000005"/>
    <n v="0.52700000000000002"/>
    <n v="0"/>
    <n v="-999"/>
    <n v="199403"/>
    <x v="3"/>
  </r>
  <r>
    <n v="10.7"/>
    <n v="0.8"/>
    <n v="5.4"/>
    <n v="-3.4"/>
    <n v="77.900000000000006"/>
    <n v="48.5"/>
    <n v="0"/>
    <n v="906"/>
    <n v="-999"/>
    <n v="0.9"/>
    <n v="5.6"/>
    <n v="-999"/>
    <n v="0"/>
    <n v="-999"/>
    <n v="-999"/>
    <n v="0.434"/>
    <n v="0.46200000000000002"/>
    <n v="0"/>
    <n v="-999"/>
    <n v="199403"/>
    <x v="3"/>
  </r>
  <r>
    <n v="13.16"/>
    <n v="3.2"/>
    <n v="8.3000000000000007"/>
    <n v="0.3"/>
    <n v="65"/>
    <n v="38.5"/>
    <n v="0"/>
    <n v="875"/>
    <n v="-999"/>
    <n v="1.8"/>
    <n v="5.8"/>
    <n v="-999"/>
    <n v="0"/>
    <n v="-999"/>
    <n v="-999"/>
    <n v="0.42199999999999999"/>
    <n v="0.67300000000000004"/>
    <n v="0"/>
    <n v="-999"/>
    <n v="199403"/>
    <x v="3"/>
  </r>
  <r>
    <n v="7.23"/>
    <n v="-1.6"/>
    <n v="1.5"/>
    <n v="-4.4000000000000004"/>
    <n v="72.2"/>
    <n v="50.4"/>
    <n v="3.9"/>
    <n v="878"/>
    <n v="-999"/>
    <n v="1.8"/>
    <n v="5.6"/>
    <n v="-999"/>
    <n v="0"/>
    <n v="-999"/>
    <n v="-999"/>
    <n v="0.34300000000000003"/>
    <n v="0.33800000000000002"/>
    <n v="0"/>
    <n v="-999"/>
    <n v="199403"/>
    <x v="3"/>
  </r>
  <r>
    <n v="10.55"/>
    <n v="-3.8"/>
    <n v="0.2"/>
    <n v="-7.4"/>
    <n v="72.7"/>
    <n v="49.6"/>
    <n v="1.2"/>
    <n v="887"/>
    <n v="-999"/>
    <n v="3"/>
    <n v="8.5"/>
    <n v="-999"/>
    <n v="0"/>
    <n v="-999"/>
    <n v="-999"/>
    <n v="0.308"/>
    <n v="0.312"/>
    <n v="0"/>
    <n v="-999"/>
    <n v="199403"/>
    <x v="3"/>
  </r>
  <r>
    <n v="6.27"/>
    <n v="-5"/>
    <n v="-1"/>
    <n v="-10.199999999999999"/>
    <n v="89.9"/>
    <n v="76.099999999999994"/>
    <n v="6.6"/>
    <n v="938"/>
    <n v="-999"/>
    <n v="2"/>
    <n v="9.1"/>
    <n v="-999"/>
    <n v="0"/>
    <n v="-999"/>
    <n v="-999"/>
    <n v="0.433"/>
    <n v="0.13600000000000001"/>
    <n v="0"/>
    <n v="-999"/>
    <n v="199403"/>
    <x v="3"/>
  </r>
  <r>
    <n v="10.3"/>
    <n v="-7.5"/>
    <n v="-2.2999999999999998"/>
    <n v="-10.8"/>
    <n v="76.8"/>
    <n v="53.7"/>
    <n v="3.5"/>
    <n v="965"/>
    <n v="-999"/>
    <n v="1.6"/>
    <n v="4.9000000000000004"/>
    <n v="-999"/>
    <n v="0"/>
    <n v="-999"/>
    <n v="-999"/>
    <n v="0.27600000000000002"/>
    <n v="0.23899999999999999"/>
    <n v="0"/>
    <n v="-999"/>
    <n v="199403"/>
    <x v="3"/>
  </r>
  <r>
    <n v="9.02"/>
    <n v="-5.5"/>
    <n v="-1.7"/>
    <n v="-8.4"/>
    <n v="80.7"/>
    <n v="61.6"/>
    <n v="0.4"/>
    <n v="968"/>
    <n v="-999"/>
    <n v="2.1"/>
    <n v="7"/>
    <n v="-999"/>
    <n v="0"/>
    <n v="-999"/>
    <n v="-999"/>
    <n v="0.33100000000000002"/>
    <n v="0.20699999999999999"/>
    <n v="0"/>
    <n v="-999"/>
    <n v="199403"/>
    <x v="3"/>
  </r>
  <r>
    <n v="9.6"/>
    <n v="-6.6"/>
    <n v="-3.2"/>
    <n v="-12.2"/>
    <n v="80.7"/>
    <n v="40"/>
    <n v="1.8"/>
    <n v="982"/>
    <n v="-999"/>
    <n v="1.9"/>
    <n v="7.4"/>
    <n v="-999"/>
    <n v="0"/>
    <n v="-999"/>
    <n v="-999"/>
    <n v="0.193"/>
    <n v="0.28899999999999998"/>
    <n v="0"/>
    <n v="-999"/>
    <n v="199403"/>
    <x v="3"/>
  </r>
  <r>
    <n v="11.62"/>
    <n v="-9.1999999999999993"/>
    <n v="-0.3"/>
    <n v="-14.9"/>
    <n v="67.5"/>
    <n v="27"/>
    <n v="0"/>
    <n v="972"/>
    <n v="-999"/>
    <n v="0.6"/>
    <n v="3.7"/>
    <n v="-999"/>
    <n v="0"/>
    <n v="-999"/>
    <n v="-999"/>
    <n v="0.161"/>
    <n v="0.436"/>
    <n v="0"/>
    <n v="-999"/>
    <n v="199403"/>
    <x v="3"/>
  </r>
  <r>
    <n v="10.92"/>
    <n v="-7.9"/>
    <n v="1.4"/>
    <n v="-14.9"/>
    <n v="67.5"/>
    <n v="36.200000000000003"/>
    <n v="0"/>
    <n v="967"/>
    <n v="-999"/>
    <n v="0.9"/>
    <n v="3.5"/>
    <n v="-999"/>
    <n v="0"/>
    <n v="-999"/>
    <n v="-999"/>
    <n v="0.24399999999999999"/>
    <n v="0.43099999999999999"/>
    <n v="0"/>
    <n v="-999"/>
    <n v="199403"/>
    <x v="3"/>
  </r>
  <r>
    <n v="18.52"/>
    <n v="-4.7"/>
    <n v="4.2"/>
    <n v="-13.6"/>
    <n v="53.4"/>
    <n v="17.600000000000001"/>
    <n v="0"/>
    <n v="962"/>
    <n v="-999"/>
    <n v="0.7"/>
    <n v="3.8"/>
    <n v="-999"/>
    <n v="0"/>
    <n v="-999"/>
    <n v="-999"/>
    <n v="0.14499999999999999"/>
    <n v="0.67900000000000005"/>
    <n v="0"/>
    <n v="-999"/>
    <n v="199403"/>
    <x v="3"/>
  </r>
  <r>
    <n v="18.559999999999999"/>
    <n v="0.7"/>
    <n v="8"/>
    <n v="-6.8"/>
    <n v="45.8"/>
    <n v="29.5"/>
    <n v="0"/>
    <n v="935"/>
    <n v="-999"/>
    <n v="1"/>
    <n v="6.4"/>
    <n v="-999"/>
    <n v="0"/>
    <n v="-999"/>
    <n v="-999"/>
    <n v="0.316"/>
    <n v="0.75600000000000001"/>
    <n v="0"/>
    <n v="-999"/>
    <n v="199403"/>
    <x v="3"/>
  </r>
  <r>
    <n v="18.920000000000002"/>
    <n v="2.7"/>
    <n v="9.3000000000000007"/>
    <n v="-2.6"/>
    <n v="52.6"/>
    <n v="24.5"/>
    <n v="0"/>
    <n v="906"/>
    <n v="-999"/>
    <n v="0.7"/>
    <n v="5.6"/>
    <n v="-999"/>
    <n v="0"/>
    <n v="-999"/>
    <n v="-999"/>
    <n v="0.28599999999999998"/>
    <n v="0.88400000000000001"/>
    <n v="0"/>
    <n v="-999"/>
    <n v="199403"/>
    <x v="3"/>
  </r>
  <r>
    <n v="18.559999999999999"/>
    <n v="6.4"/>
    <n v="15"/>
    <n v="-1.2"/>
    <n v="37.4"/>
    <n v="18.2"/>
    <n v="0"/>
    <n v="847"/>
    <n v="-999"/>
    <n v="0.6"/>
    <n v="3.3"/>
    <n v="-999"/>
    <n v="0"/>
    <n v="-999"/>
    <n v="-999"/>
    <n v="0.31"/>
    <n v="1.395"/>
    <n v="0"/>
    <n v="-999"/>
    <n v="199403"/>
    <x v="3"/>
  </r>
  <r>
    <n v="19.239999999999998"/>
    <n v="5"/>
    <n v="12.7"/>
    <n v="-3.4"/>
    <n v="44.4"/>
    <n v="24.7"/>
    <n v="0"/>
    <n v="837"/>
    <n v="-999"/>
    <n v="0.7"/>
    <n v="5.2"/>
    <n v="-999"/>
    <n v="-0.4"/>
    <n v="-999"/>
    <n v="-999"/>
    <n v="0.36399999999999999"/>
    <n v="1.1060000000000001"/>
    <n v="0"/>
    <n v="-999"/>
    <n v="199403"/>
    <x v="3"/>
  </r>
  <r>
    <n v="20.07"/>
    <n v="6.1"/>
    <n v="14.3"/>
    <n v="0.2"/>
    <n v="40.700000000000003"/>
    <n v="19.899999999999999"/>
    <n v="0"/>
    <n v="817"/>
    <n v="-999"/>
    <n v="1"/>
    <n v="3.8"/>
    <n v="-999"/>
    <n v="0"/>
    <n v="-999"/>
    <n v="-999"/>
    <n v="0.32500000000000001"/>
    <n v="1.3049999999999999"/>
    <n v="0"/>
    <n v="-999"/>
    <n v="199403"/>
    <x v="3"/>
  </r>
  <r>
    <n v="20.239999999999998"/>
    <n v="7.1"/>
    <n v="14.9"/>
    <n v="-1.4"/>
    <n v="34.1"/>
    <n v="17.2"/>
    <n v="0"/>
    <n v="778"/>
    <n v="-999"/>
    <n v="0.7"/>
    <n v="2.9"/>
    <n v="-999"/>
    <n v="0"/>
    <n v="-999"/>
    <n v="-999"/>
    <n v="0.29099999999999998"/>
    <n v="1.403"/>
    <n v="0"/>
    <n v="-999"/>
    <n v="199403"/>
    <x v="3"/>
  </r>
  <r>
    <n v="20.149999999999999"/>
    <n v="7.9"/>
    <n v="16.100000000000001"/>
    <n v="0.4"/>
    <n v="33.5"/>
    <n v="15"/>
    <n v="0"/>
    <n v="744"/>
    <n v="-999"/>
    <n v="0.7"/>
    <n v="3.1"/>
    <n v="-999"/>
    <n v="0"/>
    <n v="-999"/>
    <n v="-999"/>
    <n v="0.27400000000000002"/>
    <n v="1.5549999999999999"/>
    <n v="744"/>
    <n v="-999"/>
    <n v="199403"/>
    <x v="3"/>
  </r>
  <r>
    <n v="16.489999999999998"/>
    <n v="6"/>
    <n v="12.6"/>
    <n v="0"/>
    <n v="51.1"/>
    <n v="27.2"/>
    <n v="0"/>
    <n v="704"/>
    <n v="-999"/>
    <n v="0.6"/>
    <n v="3.4"/>
    <n v="-999"/>
    <n v="0"/>
    <n v="-999"/>
    <n v="-999"/>
    <n v="0.39700000000000002"/>
    <n v="1.0620000000000001"/>
    <n v="0"/>
    <n v="-999"/>
    <n v="199404"/>
    <x v="3"/>
  </r>
  <r>
    <n v="11.56"/>
    <n v="2.9"/>
    <n v="7.9"/>
    <n v="-2.9"/>
    <n v="77.099999999999994"/>
    <n v="55.3"/>
    <n v="0"/>
    <n v="681"/>
    <n v="-999"/>
    <n v="0.8"/>
    <n v="4.2"/>
    <n v="-999"/>
    <n v="0"/>
    <n v="-999"/>
    <n v="-999"/>
    <n v="0.58899999999999997"/>
    <n v="0.47599999999999998"/>
    <n v="0"/>
    <n v="-999"/>
    <n v="199404"/>
    <x v="3"/>
  </r>
  <r>
    <n v="6.66"/>
    <n v="-1.1000000000000001"/>
    <n v="1.5"/>
    <n v="-3.2"/>
    <n v="92.6"/>
    <n v="76.3"/>
    <n v="0.1"/>
    <n v="682"/>
    <n v="-999"/>
    <n v="0.5"/>
    <n v="3.6"/>
    <n v="-999"/>
    <n v="0"/>
    <n v="-999"/>
    <n v="-999"/>
    <n v="0.52"/>
    <n v="0.161"/>
    <n v="0"/>
    <n v="-999"/>
    <n v="199404"/>
    <x v="3"/>
  </r>
  <r>
    <n v="9.8699999999999992"/>
    <n v="-1.3"/>
    <n v="3.9"/>
    <n v="-5.4"/>
    <n v="86.4"/>
    <n v="55"/>
    <n v="0.5"/>
    <n v="686"/>
    <n v="-999"/>
    <n v="1.3"/>
    <n v="6.2"/>
    <n v="-999"/>
    <n v="0"/>
    <n v="-999"/>
    <n v="-999"/>
    <n v="0.44400000000000001"/>
    <n v="0.36299999999999999"/>
    <n v="0"/>
    <n v="-999"/>
    <n v="199404"/>
    <x v="3"/>
  </r>
  <r>
    <n v="12.94"/>
    <n v="-2.8"/>
    <n v="4.5"/>
    <n v="-5.3"/>
    <n v="80.400000000000006"/>
    <n v="38.299999999999997"/>
    <n v="0"/>
    <n v="673"/>
    <n v="-999"/>
    <n v="0.8"/>
    <n v="4"/>
    <n v="-999"/>
    <n v="0"/>
    <n v="-999"/>
    <n v="-999"/>
    <n v="0.32200000000000001"/>
    <n v="0.51900000000000002"/>
    <n v="0"/>
    <n v="-999"/>
    <n v="199404"/>
    <x v="3"/>
  </r>
  <r>
    <n v="5.32"/>
    <n v="-2.8"/>
    <n v="0.6"/>
    <n v="-4.2"/>
    <n v="95.9"/>
    <n v="75"/>
    <n v="21.3"/>
    <n v="837"/>
    <n v="-999"/>
    <n v="1.8"/>
    <n v="6.8"/>
    <n v="-999"/>
    <n v="0"/>
    <n v="-999"/>
    <n v="-999"/>
    <n v="0.47799999999999998"/>
    <n v="0.159"/>
    <n v="0"/>
    <n v="-999"/>
    <n v="199404"/>
    <x v="3"/>
  </r>
  <r>
    <n v="10.59"/>
    <n v="-2.6"/>
    <n v="2"/>
    <n v="-5.8"/>
    <n v="94.7"/>
    <n v="80.599999999999994"/>
    <n v="0"/>
    <n v="740"/>
    <n v="-999"/>
    <n v="0.7"/>
    <n v="4.3"/>
    <n v="-999"/>
    <n v="0"/>
    <n v="-999"/>
    <n v="-999"/>
    <n v="0.56699999999999995"/>
    <n v="0.13700000000000001"/>
    <n v="0"/>
    <n v="-999"/>
    <n v="199404"/>
    <x v="3"/>
  </r>
  <r>
    <n v="10.16"/>
    <n v="-1.7"/>
    <n v="1.3"/>
    <n v="-4.2"/>
    <n v="90.7"/>
    <n v="80.3"/>
    <n v="0.5"/>
    <n v="744"/>
    <n v="-999"/>
    <n v="1.8"/>
    <n v="7"/>
    <n v="-999"/>
    <n v="0"/>
    <n v="-999"/>
    <n v="-999"/>
    <n v="0.53700000000000003"/>
    <n v="0.13200000000000001"/>
    <n v="0"/>
    <n v="-999"/>
    <n v="199404"/>
    <x v="3"/>
  </r>
  <r>
    <n v="8.4700000000000006"/>
    <n v="0.4"/>
    <n v="5.3"/>
    <n v="-2.6"/>
    <n v="92.7"/>
    <n v="64"/>
    <n v="5"/>
    <n v="773"/>
    <n v="-999"/>
    <n v="0.3"/>
    <n v="3.2"/>
    <n v="-999"/>
    <n v="0"/>
    <n v="-999"/>
    <n v="-999"/>
    <n v="0.56899999999999995"/>
    <n v="0.32100000000000001"/>
    <n v="0"/>
    <n v="-999"/>
    <n v="199404"/>
    <x v="3"/>
  </r>
  <r>
    <n v="19.59"/>
    <n v="2.1"/>
    <n v="8.8000000000000007"/>
    <n v="-5.2"/>
    <n v="72"/>
    <n v="36.299999999999997"/>
    <n v="0"/>
    <n v="724"/>
    <n v="-999"/>
    <n v="0.7"/>
    <n v="4.3"/>
    <n v="-999"/>
    <n v="0"/>
    <n v="-999"/>
    <n v="-999"/>
    <n v="0.41199999999999998"/>
    <n v="0.72099999999999997"/>
    <n v="0"/>
    <n v="-999"/>
    <n v="199404"/>
    <x v="3"/>
  </r>
  <r>
    <n v="14.45"/>
    <n v="4.2"/>
    <n v="9"/>
    <n v="-1.3"/>
    <n v="60.5"/>
    <n v="31.6"/>
    <n v="0"/>
    <n v="700"/>
    <n v="-999"/>
    <n v="1.7"/>
    <n v="8.5"/>
    <n v="-999"/>
    <n v="0"/>
    <n v="-999"/>
    <n v="-999"/>
    <n v="0.36399999999999999"/>
    <n v="0.78500000000000003"/>
    <n v="0"/>
    <n v="-999"/>
    <n v="199404"/>
    <x v="3"/>
  </r>
  <r>
    <n v="16.559999999999999"/>
    <n v="1.5"/>
    <n v="5.3"/>
    <n v="-3.5"/>
    <n v="62.7"/>
    <n v="38.6"/>
    <n v="0"/>
    <n v="674"/>
    <n v="-999"/>
    <n v="2.5"/>
    <n v="7.3"/>
    <n v="-999"/>
    <n v="0"/>
    <n v="-999"/>
    <n v="-999"/>
    <n v="0.34499999999999997"/>
    <n v="0.54700000000000004"/>
    <n v="0"/>
    <n v="-999"/>
    <n v="199404"/>
    <x v="3"/>
  </r>
  <r>
    <n v="9.9600000000000009"/>
    <n v="-2.5"/>
    <n v="1.1000000000000001"/>
    <n v="-5.4"/>
    <n v="67.400000000000006"/>
    <n v="49.8"/>
    <n v="0"/>
    <n v="669"/>
    <n v="-999"/>
    <n v="2.7"/>
    <n v="7.5"/>
    <n v="-999"/>
    <n v="0"/>
    <n v="-999"/>
    <n v="-999"/>
    <n v="0.33"/>
    <n v="0.33200000000000002"/>
    <n v="0"/>
    <n v="-999"/>
    <n v="199404"/>
    <x v="3"/>
  </r>
  <r>
    <n v="11.23"/>
    <n v="-4.0999999999999996"/>
    <n v="1.8"/>
    <n v="-4.4000000000000004"/>
    <n v="79.2"/>
    <n v="45.5"/>
    <n v="0"/>
    <n v="677"/>
    <n v="-999"/>
    <n v="1.5"/>
    <n v="5.6"/>
    <n v="-999"/>
    <n v="-0.9"/>
    <n v="-999"/>
    <n v="-999"/>
    <n v="0.316"/>
    <n v="0.379"/>
    <n v="0"/>
    <n v="-999"/>
    <n v="199404"/>
    <x v="3"/>
  </r>
  <r>
    <n v="14.83"/>
    <n v="3.9"/>
    <n v="11.2"/>
    <n v="-2"/>
    <n v="59.9"/>
    <n v="29.3"/>
    <n v="0"/>
    <n v="647"/>
    <n v="-999"/>
    <n v="0.9"/>
    <n v="4.8"/>
    <n v="-999"/>
    <n v="-0.1"/>
    <n v="-999"/>
    <n v="-999"/>
    <n v="0.38900000000000001"/>
    <n v="0.94"/>
    <n v="0"/>
    <n v="-999"/>
    <n v="199404"/>
    <x v="3"/>
  </r>
  <r>
    <n v="15.81"/>
    <n v="9.1999999999999993"/>
    <n v="14.9"/>
    <n v="4.2"/>
    <n v="49.2"/>
    <n v="29.8"/>
    <n v="0"/>
    <n v="571"/>
    <n v="-999"/>
    <n v="0.5"/>
    <n v="3.1"/>
    <n v="-999"/>
    <n v="-0.1"/>
    <n v="-999"/>
    <n v="-999"/>
    <n v="0.503"/>
    <n v="1.1890000000000001"/>
    <n v="0"/>
    <n v="-999"/>
    <n v="199404"/>
    <x v="3"/>
  </r>
  <r>
    <n v="15.95"/>
    <n v="9"/>
    <n v="15.1"/>
    <n v="4.3"/>
    <n v="56.7"/>
    <n v="32.299999999999997"/>
    <n v="0"/>
    <n v="530"/>
    <n v="-999"/>
    <n v="0.5"/>
    <n v="3.1"/>
    <n v="-999"/>
    <n v="-0.1"/>
    <n v="-999"/>
    <n v="-999"/>
    <n v="0.55400000000000005"/>
    <n v="1.1619999999999999"/>
    <n v="0"/>
    <n v="-999"/>
    <n v="199404"/>
    <x v="3"/>
  </r>
  <r>
    <n v="12.12"/>
    <n v="8"/>
    <n v="15.6"/>
    <n v="3.9"/>
    <n v="63.5"/>
    <n v="35.5"/>
    <n v="0"/>
    <n v="483"/>
    <n v="-999"/>
    <n v="0.7"/>
    <n v="3.5"/>
    <n v="-999"/>
    <n v="0"/>
    <n v="-999"/>
    <n v="-999"/>
    <n v="0.629"/>
    <n v="1.143"/>
    <n v="0"/>
    <n v="-999"/>
    <n v="199404"/>
    <x v="3"/>
  </r>
  <r>
    <n v="16.38"/>
    <n v="6.9"/>
    <n v="12.2"/>
    <n v="2.4"/>
    <n v="79.900000000000006"/>
    <n v="54.7"/>
    <n v="0"/>
    <n v="423"/>
    <n v="-999"/>
    <n v="0.6"/>
    <n v="3.9"/>
    <n v="-999"/>
    <n v="0.1"/>
    <n v="-999"/>
    <n v="-999"/>
    <n v="0.77600000000000002"/>
    <n v="0.64400000000000002"/>
    <n v="0"/>
    <n v="-999"/>
    <n v="199404"/>
    <x v="3"/>
  </r>
  <r>
    <n v="22.15"/>
    <n v="8.4"/>
    <n v="16.3"/>
    <n v="1.5"/>
    <n v="67.8"/>
    <n v="34.6"/>
    <n v="0"/>
    <n v="357"/>
    <n v="-999"/>
    <n v="0.9"/>
    <n v="4.5999999999999996"/>
    <n v="-999"/>
    <n v="0.2"/>
    <n v="-999"/>
    <n v="-999"/>
    <n v="0.63900000000000001"/>
    <n v="1.212"/>
    <n v="0"/>
    <n v="-999"/>
    <n v="199404"/>
    <x v="3"/>
  </r>
  <r>
    <n v="8.2100000000000009"/>
    <n v="3.6"/>
    <n v="9.1"/>
    <n v="-3.3"/>
    <n v="86.2"/>
    <n v="61.2"/>
    <n v="11"/>
    <n v="291"/>
    <n v="-999"/>
    <n v="0.6"/>
    <n v="3.9"/>
    <n v="-999"/>
    <n v="0.3"/>
    <n v="-999"/>
    <n v="-999"/>
    <n v="0.70799999999999996"/>
    <n v="0.44800000000000001"/>
    <n v="0"/>
    <n v="-999"/>
    <n v="199404"/>
    <x v="3"/>
  </r>
  <r>
    <n v="24.95"/>
    <n v="3.2"/>
    <n v="10.4"/>
    <n v="-4.3"/>
    <n v="67.3"/>
    <n v="21"/>
    <n v="0"/>
    <n v="251"/>
    <n v="-999"/>
    <n v="0.5"/>
    <n v="3.9"/>
    <n v="-999"/>
    <n v="0.4"/>
    <n v="-999"/>
    <n v="-999"/>
    <n v="0.26500000000000001"/>
    <n v="0.996"/>
    <n v="0"/>
    <n v="-999"/>
    <n v="199404"/>
    <x v="3"/>
  </r>
  <r>
    <n v="13.02"/>
    <n v="3.6"/>
    <n v="11.4"/>
    <n v="-2.1"/>
    <n v="67.8"/>
    <n v="31.6"/>
    <n v="0"/>
    <n v="175"/>
    <n v="-999"/>
    <n v="0.5"/>
    <n v="3.3"/>
    <n v="-999"/>
    <n v="0.5"/>
    <n v="-999"/>
    <n v="-999"/>
    <n v="0.42499999999999999"/>
    <n v="0.92200000000000004"/>
    <n v="0"/>
    <n v="-999"/>
    <n v="199404"/>
    <x v="3"/>
  </r>
  <r>
    <n v="14.36"/>
    <n v="3.7"/>
    <n v="10.6"/>
    <n v="-2.1"/>
    <n v="72.400000000000006"/>
    <n v="33.6"/>
    <n v="3.3"/>
    <n v="22"/>
    <n v="-999"/>
    <n v="1"/>
    <n v="4.7"/>
    <n v="-999"/>
    <n v="0.5"/>
    <n v="-999"/>
    <n v="-999"/>
    <n v="0.42799999999999999"/>
    <n v="0.84799999999999998"/>
    <n v="0"/>
    <n v="-999"/>
    <n v="199404"/>
    <x v="3"/>
  </r>
  <r>
    <n v="11.81"/>
    <n v="1.1000000000000001"/>
    <n v="5.0999999999999996"/>
    <n v="-1"/>
    <n v="89.7"/>
    <n v="70.400000000000006"/>
    <n v="0.3"/>
    <n v="105"/>
    <n v="-999"/>
    <n v="1.3"/>
    <n v="7.1"/>
    <n v="-999"/>
    <n v="0.4"/>
    <n v="-999"/>
    <n v="-999"/>
    <n v="0.61699999999999999"/>
    <n v="0.26"/>
    <n v="0"/>
    <n v="-999"/>
    <n v="199404"/>
    <x v="3"/>
  </r>
  <r>
    <n v="12.3"/>
    <n v="1.6"/>
    <n v="6.5"/>
    <n v="-1.1000000000000001"/>
    <n v="81.2"/>
    <n v="54.5"/>
    <n v="0.3"/>
    <n v="67"/>
    <n v="-999"/>
    <n v="0.4"/>
    <n v="2.8"/>
    <n v="-999"/>
    <n v="0.4"/>
    <n v="-999"/>
    <n v="-999"/>
    <n v="0.52600000000000002"/>
    <n v="0.44"/>
    <n v="0"/>
    <n v="-999"/>
    <n v="199404"/>
    <x v="3"/>
  </r>
  <r>
    <n v="20.77"/>
    <n v="3.5"/>
    <n v="10.5"/>
    <n v="-1.1000000000000001"/>
    <n v="68.7"/>
    <n v="32.299999999999997"/>
    <n v="0"/>
    <n v="43"/>
    <n v="-999"/>
    <n v="0.5"/>
    <n v="3.8"/>
    <n v="-999"/>
    <n v="0.7"/>
    <n v="-999"/>
    <n v="-999"/>
    <n v="0.40899999999999997"/>
    <n v="0.85899999999999999"/>
    <n v="0"/>
    <n v="-999"/>
    <n v="199404"/>
    <x v="3"/>
  </r>
  <r>
    <n v="25.47"/>
    <n v="4.5999999999999996"/>
    <n v="11.8"/>
    <n v="-3.3"/>
    <n v="50.1"/>
    <n v="17.399999999999999"/>
    <n v="0"/>
    <n v="12"/>
    <n v="-999"/>
    <n v="0.5"/>
    <n v="3.1"/>
    <n v="-999"/>
    <n v="1.3"/>
    <n v="-999"/>
    <n v="-999"/>
    <n v="0.24099999999999999"/>
    <n v="1.143"/>
    <n v="0"/>
    <n v="-999"/>
    <n v="199404"/>
    <x v="3"/>
  </r>
  <r>
    <n v="20.07"/>
    <n v="5.8"/>
    <n v="12.6"/>
    <n v="0.7"/>
    <n v="46.7"/>
    <n v="27.3"/>
    <n v="0"/>
    <n v="3"/>
    <n v="-999"/>
    <n v="0.9"/>
    <n v="4.3"/>
    <n v="-999"/>
    <n v="2.7"/>
    <n v="-999"/>
    <n v="-999"/>
    <n v="0.39800000000000002"/>
    <n v="1.06"/>
    <n v="0"/>
    <n v="-999"/>
    <n v="199404"/>
    <x v="3"/>
  </r>
  <r>
    <n v="3.2"/>
    <n v="-0.5"/>
    <n v="2.5"/>
    <n v="-3.1"/>
    <n v="88.9"/>
    <n v="42.2"/>
    <n v="40.700000000000003"/>
    <n v="316"/>
    <n v="-999"/>
    <n v="0.4"/>
    <n v="3.2"/>
    <n v="-999"/>
    <n v="0.3"/>
    <n v="-999"/>
    <n v="-999"/>
    <n v="0.309"/>
    <n v="0.42199999999999999"/>
    <n v="316"/>
    <n v="-999"/>
    <n v="199404"/>
    <x v="3"/>
  </r>
  <r>
    <n v="15.7"/>
    <n v="0.4"/>
    <n v="5.6"/>
    <n v="-3.2"/>
    <n v="87.9"/>
    <n v="59"/>
    <n v="0"/>
    <n v="116"/>
    <n v="-999"/>
    <n v="0.5"/>
    <n v="3.3"/>
    <n v="-999"/>
    <n v="0"/>
    <n v="-999"/>
    <n v="-999"/>
    <n v="0.53500000000000003"/>
    <n v="0.373"/>
    <n v="0"/>
    <n v="-999"/>
    <n v="199405"/>
    <x v="3"/>
  </r>
  <r>
    <n v="17.07"/>
    <n v="1.2"/>
    <n v="7.4"/>
    <n v="-3"/>
    <n v="67.2"/>
    <n v="38"/>
    <n v="0"/>
    <n v="74"/>
    <n v="-999"/>
    <n v="0.8"/>
    <n v="4"/>
    <n v="-999"/>
    <n v="-0.1"/>
    <n v="-999"/>
    <n v="-999"/>
    <n v="0.39"/>
    <n v="0.63800000000000001"/>
    <n v="0"/>
    <n v="-999"/>
    <n v="199405"/>
    <x v="3"/>
  </r>
  <r>
    <n v="16.98"/>
    <n v="3.4"/>
    <n v="11.2"/>
    <n v="-4.2"/>
    <n v="61.6"/>
    <n v="38.799999999999997"/>
    <n v="0"/>
    <n v="37"/>
    <n v="-999"/>
    <n v="0.8"/>
    <n v="4.0999999999999996"/>
    <n v="-999"/>
    <n v="0.2"/>
    <n v="-999"/>
    <n v="-999"/>
    <n v="0.51500000000000001"/>
    <n v="0.81399999999999995"/>
    <n v="0"/>
    <n v="-999"/>
    <n v="199405"/>
    <x v="3"/>
  </r>
  <r>
    <n v="8.8000000000000007"/>
    <n v="3.1"/>
    <n v="10.6"/>
    <n v="0.1"/>
    <n v="88"/>
    <n v="58.9"/>
    <n v="2.5"/>
    <n v="6"/>
    <n v="-999"/>
    <n v="0.7"/>
    <n v="4"/>
    <n v="-999"/>
    <n v="1.7"/>
    <n v="-999"/>
    <n v="-999"/>
    <n v="0.75"/>
    <n v="0.52500000000000002"/>
    <n v="0"/>
    <n v="-999"/>
    <n v="199405"/>
    <x v="3"/>
  </r>
  <r>
    <n v="26.43"/>
    <n v="7.2"/>
    <n v="14.7"/>
    <n v="-0.4"/>
    <n v="58.9"/>
    <n v="25.2"/>
    <n v="0"/>
    <n v="1"/>
    <n v="-999"/>
    <n v="0.8"/>
    <n v="5.6"/>
    <n v="-999"/>
    <n v="5.8"/>
    <n v="-999"/>
    <n v="-999"/>
    <n v="0.42099999999999999"/>
    <n v="1.2509999999999999"/>
    <n v="0"/>
    <n v="-999"/>
    <n v="199405"/>
    <x v="3"/>
  </r>
  <r>
    <n v="26.28"/>
    <n v="12"/>
    <n v="19.899999999999999"/>
    <n v="3.5"/>
    <n v="41"/>
    <n v="21.5"/>
    <n v="0"/>
    <n v="0"/>
    <n v="-999"/>
    <n v="0.7"/>
    <n v="3.7"/>
    <n v="-999"/>
    <n v="9.1999999999999993"/>
    <n v="-999"/>
    <n v="-999"/>
    <n v="0.498"/>
    <n v="1.8240000000000001"/>
    <n v="0"/>
    <n v="-999"/>
    <n v="199405"/>
    <x v="3"/>
  </r>
  <r>
    <n v="26.7"/>
    <n v="12.3"/>
    <n v="19.2"/>
    <n v="5.0999999999999996"/>
    <n v="43.9"/>
    <n v="17.3"/>
    <n v="0"/>
    <n v="0"/>
    <n v="-999"/>
    <n v="0.9"/>
    <n v="5.5"/>
    <n v="-999"/>
    <n v="11.6"/>
    <n v="-999"/>
    <n v="-999"/>
    <n v="0.38500000000000001"/>
    <n v="1.84"/>
    <n v="0"/>
    <n v="-999"/>
    <n v="199405"/>
    <x v="3"/>
  </r>
  <r>
    <n v="27.14"/>
    <n v="14.3"/>
    <n v="21.9"/>
    <n v="6.7"/>
    <n v="25.8"/>
    <n v="14.9"/>
    <n v="0"/>
    <n v="0"/>
    <n v="-999"/>
    <n v="0.8"/>
    <n v="4.2"/>
    <n v="-999"/>
    <n v="12"/>
    <n v="-999"/>
    <n v="-999"/>
    <n v="0.39100000000000001"/>
    <n v="2.2360000000000002"/>
    <n v="0"/>
    <n v="-999"/>
    <n v="199405"/>
    <x v="3"/>
  </r>
  <r>
    <n v="17.09"/>
    <n v="10.6"/>
    <n v="17.399999999999999"/>
    <n v="5.4"/>
    <n v="60"/>
    <n v="26.3"/>
    <n v="0.5"/>
    <n v="0"/>
    <n v="-999"/>
    <n v="0.8"/>
    <n v="4.0999999999999996"/>
    <n v="-999"/>
    <n v="11.4"/>
    <n v="-999"/>
    <n v="-999"/>
    <n v="0.52300000000000002"/>
    <n v="1.464"/>
    <n v="0"/>
    <n v="-999"/>
    <n v="199405"/>
    <x v="3"/>
  </r>
  <r>
    <n v="18.739999999999998"/>
    <n v="8"/>
    <n v="13.6"/>
    <n v="3.7"/>
    <n v="73.3"/>
    <n v="50.1"/>
    <n v="0"/>
    <n v="0"/>
    <n v="-999"/>
    <n v="1.4"/>
    <n v="7.8"/>
    <n v="-999"/>
    <n v="11.1"/>
    <n v="-999"/>
    <n v="-999"/>
    <n v="0.77900000000000003"/>
    <n v="0.77700000000000002"/>
    <n v="0"/>
    <n v="-999"/>
    <n v="199405"/>
    <x v="3"/>
  </r>
  <r>
    <n v="13.37"/>
    <n v="9.5"/>
    <n v="16.3"/>
    <n v="2.6"/>
    <n v="77.099999999999994"/>
    <n v="46.3"/>
    <n v="2.2999999999999998"/>
    <n v="0"/>
    <n v="-999"/>
    <n v="0.9"/>
    <n v="5.8"/>
    <n v="-999"/>
    <n v="9.8000000000000007"/>
    <n v="-999"/>
    <n v="-999"/>
    <n v="0.85799999999999998"/>
    <n v="0.995"/>
    <n v="0"/>
    <n v="-999"/>
    <n v="199405"/>
    <x v="3"/>
  </r>
  <r>
    <n v="18.47"/>
    <n v="5.0999999999999996"/>
    <n v="11"/>
    <n v="-0.5"/>
    <n v="65.2"/>
    <n v="30.9"/>
    <n v="0"/>
    <n v="0"/>
    <n v="-999"/>
    <n v="1.1000000000000001"/>
    <n v="5.3"/>
    <n v="-999"/>
    <n v="9.9"/>
    <n v="-999"/>
    <n v="-999"/>
    <n v="0.40600000000000003"/>
    <n v="0.90700000000000003"/>
    <n v="0"/>
    <n v="-999"/>
    <n v="199405"/>
    <x v="3"/>
  </r>
  <r>
    <n v="22.01"/>
    <n v="2.5"/>
    <n v="10"/>
    <n v="-2.9"/>
    <n v="58.6"/>
    <n v="29.7"/>
    <n v="0"/>
    <n v="0"/>
    <n v="-999"/>
    <n v="1.3"/>
    <n v="5.9"/>
    <n v="-999"/>
    <n v="7.9"/>
    <n v="-999"/>
    <n v="-999"/>
    <n v="0.36399999999999999"/>
    <n v="0.86299999999999999"/>
    <n v="0"/>
    <n v="-999"/>
    <n v="199405"/>
    <x v="3"/>
  </r>
  <r>
    <n v="16.850000000000001"/>
    <n v="3.6"/>
    <n v="10.1"/>
    <n v="-4.3"/>
    <n v="67.599999999999994"/>
    <n v="34.5"/>
    <n v="3"/>
    <n v="0"/>
    <n v="-999"/>
    <n v="1.3"/>
    <n v="5.5"/>
    <n v="-999"/>
    <n v="6.5"/>
    <n v="-999"/>
    <n v="-999"/>
    <n v="0.42699999999999999"/>
    <n v="0.80900000000000005"/>
    <n v="0"/>
    <n v="-999"/>
    <n v="199405"/>
    <x v="3"/>
  </r>
  <r>
    <n v="6.01"/>
    <n v="3.4"/>
    <n v="5.4"/>
    <n v="0.6"/>
    <n v="84.4"/>
    <n v="66.599999999999994"/>
    <n v="0.8"/>
    <n v="0"/>
    <n v="-999"/>
    <n v="1.3"/>
    <n v="5.4"/>
    <n v="-999"/>
    <n v="6"/>
    <n v="-999"/>
    <n v="-999"/>
    <n v="0.59699999999999998"/>
    <n v="0.29899999999999999"/>
    <n v="0"/>
    <n v="-999"/>
    <n v="199405"/>
    <x v="3"/>
  </r>
  <r>
    <n v="6.89"/>
    <n v="1.2"/>
    <n v="3.7"/>
    <n v="0"/>
    <n v="98.6"/>
    <n v="91"/>
    <n v="8.1"/>
    <n v="0"/>
    <n v="-999"/>
    <n v="0.4"/>
    <n v="2.9"/>
    <n v="-999"/>
    <n v="5.6"/>
    <n v="-999"/>
    <n v="-999"/>
    <n v="0.72499999999999998"/>
    <n v="7.1999999999999995E-2"/>
    <n v="0"/>
    <n v="-999"/>
    <n v="199405"/>
    <x v="3"/>
  </r>
  <r>
    <n v="15.9"/>
    <n v="4"/>
    <n v="11"/>
    <n v="0.5"/>
    <n v="86.9"/>
    <n v="49.1"/>
    <n v="0.3"/>
    <n v="0"/>
    <n v="-999"/>
    <n v="0.6"/>
    <n v="4.8"/>
    <n v="-999"/>
    <n v="8.1999999999999993"/>
    <n v="-999"/>
    <n v="-999"/>
    <n v="0.64300000000000002"/>
    <n v="0.66800000000000004"/>
    <n v="0"/>
    <n v="-999"/>
    <n v="199405"/>
    <x v="3"/>
  </r>
  <r>
    <n v="15.92"/>
    <n v="5.2"/>
    <n v="10.9"/>
    <n v="2.4"/>
    <n v="82.3"/>
    <n v="52.2"/>
    <n v="1.3"/>
    <n v="0"/>
    <n v="-999"/>
    <n v="1"/>
    <n v="5.0999999999999996"/>
    <n v="-999"/>
    <n v="9"/>
    <n v="-999"/>
    <n v="-999"/>
    <n v="0.67900000000000005"/>
    <n v="0.623"/>
    <n v="0"/>
    <n v="-999"/>
    <n v="199405"/>
    <x v="3"/>
  </r>
  <r>
    <n v="12.35"/>
    <n v="5.3"/>
    <n v="10.8"/>
    <n v="-0.8"/>
    <n v="78"/>
    <n v="44"/>
    <n v="0.5"/>
    <n v="0"/>
    <n v="-999"/>
    <n v="0.8"/>
    <n v="4.7"/>
    <n v="-999"/>
    <n v="7.3"/>
    <n v="-999"/>
    <n v="-999"/>
    <n v="0.57099999999999995"/>
    <n v="0.72499999999999998"/>
    <n v="0"/>
    <n v="-999"/>
    <n v="199405"/>
    <x v="3"/>
  </r>
  <r>
    <n v="8.5299999999999994"/>
    <n v="3.6"/>
    <n v="12.2"/>
    <n v="0.6"/>
    <n v="93.8"/>
    <n v="69.099999999999994"/>
    <n v="8.1"/>
    <n v="0"/>
    <n v="-999"/>
    <n v="0.6"/>
    <n v="4"/>
    <n v="-999"/>
    <n v="7.4"/>
    <n v="-999"/>
    <n v="-999"/>
    <n v="0.98299999999999998"/>
    <n v="0.439"/>
    <n v="0"/>
    <n v="-999"/>
    <n v="199405"/>
    <x v="3"/>
  </r>
  <r>
    <n v="15.05"/>
    <n v="4.2"/>
    <n v="14"/>
    <n v="-0.7"/>
    <n v="84.4"/>
    <n v="50.8"/>
    <n v="0"/>
    <n v="0"/>
    <n v="-999"/>
    <n v="1"/>
    <n v="4.9000000000000004"/>
    <n v="-999"/>
    <n v="8.3000000000000007"/>
    <n v="-999"/>
    <n v="-999"/>
    <n v="0.80900000000000005"/>
    <n v="0.78600000000000003"/>
    <n v="0"/>
    <n v="-999"/>
    <n v="199405"/>
    <x v="3"/>
  </r>
  <r>
    <n v="27.43"/>
    <n v="7.4"/>
    <n v="15.4"/>
    <n v="-1.4"/>
    <n v="64.400000000000006"/>
    <n v="27.4"/>
    <n v="0"/>
    <n v="0"/>
    <n v="-999"/>
    <n v="0.8"/>
    <n v="4.5999999999999996"/>
    <n v="-999"/>
    <n v="9.9"/>
    <n v="-999"/>
    <n v="-999"/>
    <n v="0.48"/>
    <n v="1.27"/>
    <n v="0"/>
    <n v="-999"/>
    <n v="199405"/>
    <x v="3"/>
  </r>
  <r>
    <n v="26"/>
    <n v="10.4"/>
    <n v="17.7"/>
    <n v="2.4"/>
    <n v="63.3"/>
    <n v="31.9"/>
    <n v="0"/>
    <n v="0"/>
    <n v="-999"/>
    <n v="1"/>
    <n v="5.7"/>
    <n v="-999"/>
    <n v="11.7"/>
    <n v="-999"/>
    <n v="-999"/>
    <n v="0.64400000000000002"/>
    <n v="1.379"/>
    <n v="0"/>
    <n v="-999"/>
    <n v="199405"/>
    <x v="3"/>
  </r>
  <r>
    <n v="26.46"/>
    <n v="12.6"/>
    <n v="19.600000000000001"/>
    <n v="4.5"/>
    <n v="50.7"/>
    <n v="21.1"/>
    <n v="0"/>
    <n v="0"/>
    <n v="-999"/>
    <n v="0.9"/>
    <n v="4.7"/>
    <n v="-999"/>
    <n v="13"/>
    <n v="-999"/>
    <n v="-999"/>
    <n v="0.48199999999999998"/>
    <n v="1.7989999999999999"/>
    <n v="0"/>
    <n v="-999"/>
    <n v="199405"/>
    <x v="3"/>
  </r>
  <r>
    <n v="14.89"/>
    <n v="11.6"/>
    <n v="16.899999999999999"/>
    <n v="5.0999999999999996"/>
    <n v="64.099999999999994"/>
    <n v="40.5"/>
    <n v="1.8"/>
    <n v="0"/>
    <n v="-999"/>
    <n v="1"/>
    <n v="4.9000000000000004"/>
    <n v="-999"/>
    <n v="13.1"/>
    <n v="-999"/>
    <n v="-999"/>
    <n v="0.78100000000000003"/>
    <n v="1.145"/>
    <n v="0"/>
    <n v="-999"/>
    <n v="199405"/>
    <x v="3"/>
  </r>
  <r>
    <n v="20.55"/>
    <n v="6.9"/>
    <n v="14.2"/>
    <n v="0.3"/>
    <n v="63.4"/>
    <n v="34.799999999999997"/>
    <n v="0"/>
    <n v="0"/>
    <n v="-999"/>
    <n v="0.9"/>
    <n v="4.3"/>
    <n v="-999"/>
    <n v="8.9"/>
    <n v="-999"/>
    <n v="-999"/>
    <n v="0.56299999999999994"/>
    <n v="1.056"/>
    <n v="0"/>
    <n v="-999"/>
    <n v="199405"/>
    <x v="3"/>
  </r>
  <r>
    <n v="19.59"/>
    <n v="2.9"/>
    <n v="10.1"/>
    <n v="-2.2000000000000002"/>
    <n v="58.4"/>
    <n v="30.5"/>
    <n v="0"/>
    <n v="0"/>
    <n v="-999"/>
    <n v="1"/>
    <n v="5.7"/>
    <n v="-999"/>
    <n v="9.3000000000000007"/>
    <n v="-999"/>
    <n v="-999"/>
    <n v="0.376"/>
    <n v="0.85899999999999999"/>
    <n v="0"/>
    <n v="-999"/>
    <n v="199405"/>
    <x v="3"/>
  </r>
  <r>
    <n v="10.77"/>
    <n v="1.8"/>
    <n v="4.5999999999999996"/>
    <n v="-1.3"/>
    <n v="71.3"/>
    <n v="50.3"/>
    <n v="0.3"/>
    <n v="0"/>
    <n v="-999"/>
    <n v="1.6"/>
    <n v="6.3"/>
    <n v="-999"/>
    <n v="7"/>
    <n v="-999"/>
    <n v="-999"/>
    <n v="0.42699999999999999"/>
    <n v="0.42099999999999999"/>
    <n v="0"/>
    <n v="-999"/>
    <n v="199405"/>
    <x v="3"/>
  </r>
  <r>
    <n v="13.96"/>
    <n v="1.8"/>
    <n v="7.2"/>
    <n v="-1.1000000000000001"/>
    <n v="86.2"/>
    <n v="53.2"/>
    <n v="4.5999999999999996"/>
    <n v="0"/>
    <n v="-999"/>
    <n v="1.6"/>
    <n v="6.2"/>
    <n v="-999"/>
    <n v="6.8"/>
    <n v="-999"/>
    <n v="-999"/>
    <n v="0.54"/>
    <n v="0.47499999999999998"/>
    <n v="0"/>
    <n v="-999"/>
    <n v="199405"/>
    <x v="3"/>
  </r>
  <r>
    <n v="30.22"/>
    <n v="5.2"/>
    <n v="12.8"/>
    <n v="-2.6"/>
    <n v="58.9"/>
    <n v="28.3"/>
    <n v="0"/>
    <n v="0"/>
    <n v="-999"/>
    <n v="1.5"/>
    <n v="6.5"/>
    <n v="-999"/>
    <n v="9.1"/>
    <n v="-999"/>
    <n v="-999"/>
    <n v="0.41799999999999998"/>
    <n v="1.06"/>
    <n v="0"/>
    <n v="-999"/>
    <n v="199405"/>
    <x v="3"/>
  </r>
  <r>
    <n v="24.08"/>
    <n v="9.1999999999999993"/>
    <n v="16.5"/>
    <n v="3.6"/>
    <n v="54.7"/>
    <n v="24.8"/>
    <n v="1.8"/>
    <n v="0"/>
    <n v="-999"/>
    <n v="1.7"/>
    <n v="6.3"/>
    <n v="-999"/>
    <n v="11.3"/>
    <n v="-999"/>
    <n v="-999"/>
    <n v="0.46700000000000003"/>
    <n v="1.411"/>
    <n v="0"/>
    <n v="-999"/>
    <n v="199405"/>
    <x v="3"/>
  </r>
  <r>
    <n v="25.16"/>
    <n v="8.8000000000000007"/>
    <n v="15.8"/>
    <n v="1.1000000000000001"/>
    <n v="53"/>
    <n v="27"/>
    <n v="1"/>
    <n v="0"/>
    <n v="-999"/>
    <n v="1.5"/>
    <n v="6.4"/>
    <n v="-999"/>
    <n v="11.3"/>
    <n v="-999"/>
    <n v="-999"/>
    <n v="0.48499999999999999"/>
    <n v="1.31"/>
    <n v="0"/>
    <n v="-999"/>
    <n v="199406"/>
    <x v="3"/>
  </r>
  <r>
    <n v="26.24"/>
    <n v="8.3000000000000007"/>
    <n v="15.1"/>
    <n v="-1.5"/>
    <n v="51.3"/>
    <n v="29.2"/>
    <n v="0.3"/>
    <n v="0"/>
    <n v="-999"/>
    <n v="1.4"/>
    <n v="6.6"/>
    <n v="-999"/>
    <n v="11.2"/>
    <n v="-999"/>
    <n v="-999"/>
    <n v="0.501"/>
    <n v="1.2150000000000001"/>
    <n v="0"/>
    <n v="-999"/>
    <n v="199406"/>
    <x v="3"/>
  </r>
  <r>
    <n v="25.36"/>
    <n v="11.8"/>
    <n v="19.100000000000001"/>
    <n v="2.5"/>
    <n v="50.2"/>
    <n v="21.5"/>
    <n v="0"/>
    <n v="0"/>
    <n v="-999"/>
    <n v="0.9"/>
    <n v="6.1"/>
    <n v="-999"/>
    <n v="12.7"/>
    <n v="-999"/>
    <n v="-999"/>
    <n v="0.47399999999999998"/>
    <n v="1.7350000000000001"/>
    <n v="0"/>
    <n v="-999"/>
    <n v="199406"/>
    <x v="3"/>
  </r>
  <r>
    <n v="6.16"/>
    <n v="4.3"/>
    <n v="8.1999999999999993"/>
    <n v="1"/>
    <n v="97.4"/>
    <n v="89"/>
    <n v="16.5"/>
    <n v="0"/>
    <n v="-999"/>
    <n v="0.7"/>
    <n v="4"/>
    <n v="-999"/>
    <n v="9.8000000000000007"/>
    <n v="-999"/>
    <n v="-999"/>
    <n v="0.96799999999999997"/>
    <n v="0.12"/>
    <n v="0"/>
    <n v="-999"/>
    <n v="199406"/>
    <x v="3"/>
  </r>
  <r>
    <n v="18"/>
    <n v="4"/>
    <n v="12.9"/>
    <n v="0"/>
    <n v="81.2"/>
    <n v="40.5"/>
    <n v="0.8"/>
    <n v="0"/>
    <n v="-999"/>
    <n v="1.8"/>
    <n v="6.1"/>
    <n v="-999"/>
    <n v="9.1999999999999993"/>
    <n v="-999"/>
    <n v="-999"/>
    <n v="0.60299999999999998"/>
    <n v="0.88500000000000001"/>
    <n v="0"/>
    <n v="-999"/>
    <n v="199406"/>
    <x v="3"/>
  </r>
  <r>
    <n v="4.82"/>
    <n v="3.4"/>
    <n v="6.9"/>
    <n v="0.4"/>
    <n v="97.5"/>
    <n v="85.8"/>
    <n v="17.5"/>
    <n v="0"/>
    <n v="-999"/>
    <n v="0.6"/>
    <n v="3.8"/>
    <n v="-999"/>
    <n v="8.3000000000000007"/>
    <n v="-999"/>
    <n v="-999"/>
    <n v="0.85299999999999998"/>
    <n v="0.14099999999999999"/>
    <n v="0"/>
    <n v="-999"/>
    <n v="199406"/>
    <x v="3"/>
  </r>
  <r>
    <n v="20.88"/>
    <n v="3.3"/>
    <n v="9.1"/>
    <n v="-0.1"/>
    <n v="83.1"/>
    <n v="48.2"/>
    <n v="0"/>
    <n v="0"/>
    <n v="-999"/>
    <n v="1.1000000000000001"/>
    <n v="5.0999999999999996"/>
    <n v="-999"/>
    <n v="9.1"/>
    <n v="-999"/>
    <n v="-999"/>
    <n v="0.55700000000000005"/>
    <n v="0.59799999999999998"/>
    <n v="0"/>
    <n v="-999"/>
    <n v="199406"/>
    <x v="3"/>
  </r>
  <r>
    <n v="12.52"/>
    <n v="3.8"/>
    <n v="10.5"/>
    <n v="0.1"/>
    <n v="86.1"/>
    <n v="55.2"/>
    <n v="1.3"/>
    <n v="0"/>
    <n v="-999"/>
    <n v="0.9"/>
    <n v="4.0999999999999996"/>
    <n v="-999"/>
    <n v="9.1"/>
    <n v="-999"/>
    <n v="-999"/>
    <n v="0.70199999999999996"/>
    <n v="0.56899999999999995"/>
    <n v="0"/>
    <n v="-999"/>
    <n v="199406"/>
    <x v="3"/>
  </r>
  <r>
    <n v="21.45"/>
    <n v="6.9"/>
    <n v="14.4"/>
    <n v="0.7"/>
    <n v="65.5"/>
    <n v="35.6"/>
    <n v="0"/>
    <n v="0"/>
    <n v="-999"/>
    <n v="0.8"/>
    <n v="5.0999999999999996"/>
    <n v="-999"/>
    <n v="10.4"/>
    <n v="-999"/>
    <n v="-999"/>
    <n v="0.58299999999999996"/>
    <n v="1.056"/>
    <n v="0"/>
    <n v="-999"/>
    <n v="199406"/>
    <x v="3"/>
  </r>
  <r>
    <n v="19.850000000000001"/>
    <n v="9.8000000000000007"/>
    <n v="16.399999999999999"/>
    <n v="1"/>
    <n v="63.3"/>
    <n v="32.9"/>
    <n v="0.5"/>
    <n v="0"/>
    <n v="-999"/>
    <n v="1"/>
    <n v="4.3"/>
    <n v="-999"/>
    <n v="11.5"/>
    <n v="-999"/>
    <n v="-999"/>
    <n v="0.61199999999999999"/>
    <n v="1.2509999999999999"/>
    <n v="0"/>
    <n v="-999"/>
    <n v="199406"/>
    <x v="3"/>
  </r>
  <r>
    <n v="17.84"/>
    <n v="10"/>
    <n v="15.6"/>
    <n v="6"/>
    <n v="69.7"/>
    <n v="46.2"/>
    <n v="0.3"/>
    <n v="0"/>
    <n v="-999"/>
    <n v="1"/>
    <n v="4"/>
    <n v="-999"/>
    <n v="12.3"/>
    <n v="-999"/>
    <n v="-999"/>
    <n v="0.81599999999999995"/>
    <n v="0.95299999999999996"/>
    <n v="0"/>
    <n v="-999"/>
    <n v="199406"/>
    <x v="3"/>
  </r>
  <r>
    <n v="11.26"/>
    <n v="7.8"/>
    <n v="13.4"/>
    <n v="4.7"/>
    <n v="81.400000000000006"/>
    <n v="46"/>
    <n v="3.6"/>
    <n v="0"/>
    <n v="-999"/>
    <n v="1.6"/>
    <n v="6.7"/>
    <n v="-999"/>
    <n v="10.199999999999999"/>
    <n v="-999"/>
    <n v="-999"/>
    <n v="0.70699999999999996"/>
    <n v="0.83"/>
    <n v="0"/>
    <n v="-999"/>
    <n v="199406"/>
    <x v="3"/>
  </r>
  <r>
    <n v="15.46"/>
    <n v="3.7"/>
    <n v="9.4"/>
    <n v="-1.5"/>
    <n v="81.5"/>
    <n v="44.3"/>
    <n v="1.8"/>
    <n v="0"/>
    <n v="-999"/>
    <n v="1.6"/>
    <n v="5.5"/>
    <n v="-999"/>
    <n v="9.4"/>
    <n v="-999"/>
    <n v="-999"/>
    <n v="0.52300000000000002"/>
    <n v="0.65700000000000003"/>
    <n v="0"/>
    <n v="-999"/>
    <n v="199406"/>
    <x v="3"/>
  </r>
  <r>
    <n v="18.14"/>
    <n v="2.2999999999999998"/>
    <n v="8.8000000000000007"/>
    <n v="-2.7"/>
    <n v="78.7"/>
    <n v="47.6"/>
    <n v="0.5"/>
    <n v="0"/>
    <n v="-999"/>
    <n v="1.3"/>
    <n v="5.5"/>
    <n v="-999"/>
    <n v="8.4"/>
    <n v="-999"/>
    <n v="-999"/>
    <n v="0.53900000000000003"/>
    <n v="0.59299999999999997"/>
    <n v="0"/>
    <n v="-999"/>
    <n v="199406"/>
    <x v="3"/>
  </r>
  <r>
    <n v="13.21"/>
    <n v="3.1"/>
    <n v="8.1"/>
    <n v="-1.2"/>
    <n v="88.2"/>
    <n v="63.1"/>
    <n v="1"/>
    <n v="0"/>
    <n v="-999"/>
    <n v="0.5"/>
    <n v="3.4"/>
    <n v="-999"/>
    <n v="8.9"/>
    <n v="-999"/>
    <n v="-999"/>
    <n v="0.68200000000000005"/>
    <n v="0.39800000000000002"/>
    <n v="0"/>
    <n v="-999"/>
    <n v="199406"/>
    <x v="3"/>
  </r>
  <r>
    <n v="13.17"/>
    <n v="4.2"/>
    <n v="9.6"/>
    <n v="0.7"/>
    <n v="91.1"/>
    <n v="63.7"/>
    <n v="9.6999999999999993"/>
    <n v="0"/>
    <n v="-999"/>
    <n v="0.5"/>
    <n v="3.7"/>
    <n v="-999"/>
    <n v="8.6999999999999993"/>
    <n v="-999"/>
    <n v="-999"/>
    <n v="0.76100000000000001"/>
    <n v="0.434"/>
    <n v="0"/>
    <n v="-999"/>
    <n v="199406"/>
    <x v="3"/>
  </r>
  <r>
    <n v="22.85"/>
    <n v="6.7"/>
    <n v="14.2"/>
    <n v="-0.8"/>
    <n v="76.599999999999994"/>
    <n v="59.8"/>
    <n v="0"/>
    <n v="0"/>
    <n v="-999"/>
    <n v="1.2"/>
    <n v="5.6"/>
    <n v="-999"/>
    <n v="10.6"/>
    <n v="-999"/>
    <n v="-999"/>
    <n v="0.96699999999999997"/>
    <n v="0.65100000000000002"/>
    <n v="0"/>
    <n v="-999"/>
    <n v="199406"/>
    <x v="3"/>
  </r>
  <r>
    <n v="7.92"/>
    <n v="3.6"/>
    <n v="7.8"/>
    <n v="-0.7"/>
    <n v="89.1"/>
    <n v="59.6"/>
    <n v="11.4"/>
    <n v="0"/>
    <n v="-999"/>
    <n v="1.1000000000000001"/>
    <n v="5.4"/>
    <n v="-999"/>
    <n v="8.1999999999999993"/>
    <n v="-999"/>
    <n v="-999"/>
    <n v="0.628"/>
    <n v="0.42699999999999999"/>
    <n v="0"/>
    <n v="-999"/>
    <n v="199406"/>
    <x v="3"/>
  </r>
  <r>
    <n v="27.26"/>
    <n v="6.6"/>
    <n v="15.7"/>
    <n v="-1.4"/>
    <n v="72.8"/>
    <n v="31.5"/>
    <n v="0"/>
    <n v="0"/>
    <n v="-999"/>
    <n v="0.9"/>
    <n v="4.5999999999999996"/>
    <n v="-999"/>
    <n v="10.5"/>
    <n v="-999"/>
    <n v="-999"/>
    <n v="0.56200000000000006"/>
    <n v="1.2210000000000001"/>
    <n v="0"/>
    <n v="-999"/>
    <n v="199406"/>
    <x v="3"/>
  </r>
  <r>
    <n v="30.16"/>
    <n v="13.5"/>
    <n v="21.3"/>
    <n v="4.0999999999999996"/>
    <n v="46.2"/>
    <n v="24.3"/>
    <n v="0"/>
    <n v="0"/>
    <n v="-999"/>
    <n v="0.9"/>
    <n v="4.9000000000000004"/>
    <n v="-999"/>
    <n v="13.5"/>
    <n v="-999"/>
    <n v="-999"/>
    <n v="0.61699999999999999"/>
    <n v="1.917"/>
    <n v="0"/>
    <n v="-999"/>
    <n v="199406"/>
    <x v="3"/>
  </r>
  <r>
    <n v="30.32"/>
    <n v="15.8"/>
    <n v="23.3"/>
    <n v="6.5"/>
    <n v="40.799999999999997"/>
    <n v="23.5"/>
    <n v="0"/>
    <n v="0"/>
    <n v="-999"/>
    <n v="1"/>
    <n v="5.0999999999999996"/>
    <n v="-999"/>
    <n v="15.2"/>
    <n v="-999"/>
    <n v="-999"/>
    <n v="0.67300000000000004"/>
    <n v="2.1880000000000002"/>
    <n v="0"/>
    <n v="-999"/>
    <n v="199406"/>
    <x v="3"/>
  </r>
  <r>
    <n v="29.62"/>
    <n v="16.899999999999999"/>
    <n v="23.9"/>
    <n v="7.6"/>
    <n v="39.200000000000003"/>
    <n v="15.7"/>
    <n v="0"/>
    <n v="0"/>
    <n v="-999"/>
    <n v="0.9"/>
    <n v="5"/>
    <n v="-999"/>
    <n v="15.9"/>
    <n v="-999"/>
    <n v="-999"/>
    <n v="0.46600000000000003"/>
    <n v="2.5"/>
    <n v="0"/>
    <n v="-999"/>
    <n v="199406"/>
    <x v="3"/>
  </r>
  <r>
    <n v="14.79"/>
    <n v="12.5"/>
    <n v="21.3"/>
    <n v="4.4000000000000004"/>
    <n v="67.900000000000006"/>
    <n v="32.6"/>
    <n v="8.1"/>
    <n v="0"/>
    <n v="-999"/>
    <n v="0.7"/>
    <n v="5.2"/>
    <n v="-999"/>
    <n v="13.6"/>
    <n v="-999"/>
    <n v="-999"/>
    <n v="0.82699999999999996"/>
    <n v="1.7070000000000001"/>
    <n v="0"/>
    <n v="-999"/>
    <n v="199406"/>
    <x v="3"/>
  </r>
  <r>
    <n v="23.85"/>
    <n v="7.5"/>
    <n v="15.1"/>
    <n v="2.1"/>
    <n v="78.7"/>
    <n v="44.1"/>
    <n v="0"/>
    <n v="0"/>
    <n v="-999"/>
    <n v="0.8"/>
    <n v="4.5999999999999996"/>
    <n v="-999"/>
    <n v="14.4"/>
    <n v="-999"/>
    <n v="-999"/>
    <n v="0.75600000000000001"/>
    <n v="0.95899999999999996"/>
    <n v="0"/>
    <n v="-999"/>
    <n v="199406"/>
    <x v="3"/>
  </r>
  <r>
    <n v="18.87"/>
    <n v="10.4"/>
    <n v="18.3"/>
    <n v="2.4"/>
    <n v="67.8"/>
    <n v="26.1"/>
    <n v="8.6"/>
    <n v="0"/>
    <n v="-999"/>
    <n v="0.7"/>
    <n v="4.8"/>
    <n v="-999"/>
    <n v="12.5"/>
    <n v="-999"/>
    <n v="-999"/>
    <n v="0.54700000000000004"/>
    <n v="1.554"/>
    <n v="0"/>
    <n v="-999"/>
    <n v="199406"/>
    <x v="3"/>
  </r>
  <r>
    <n v="10.98"/>
    <n v="5.3"/>
    <n v="11.5"/>
    <n v="1.7"/>
    <n v="91.5"/>
    <n v="59.5"/>
    <n v="0.3"/>
    <n v="0"/>
    <n v="-999"/>
    <n v="1.1000000000000001"/>
    <n v="5.7"/>
    <n v="-999"/>
    <n v="9.5"/>
    <n v="-999"/>
    <n v="-999"/>
    <n v="0.80700000000000005"/>
    <n v="0.54900000000000004"/>
    <n v="0"/>
    <n v="-999"/>
    <n v="199406"/>
    <x v="3"/>
  </r>
  <r>
    <n v="29.79"/>
    <n v="10.8"/>
    <n v="18.7"/>
    <n v="0.7"/>
    <n v="67.3"/>
    <n v="38.5"/>
    <n v="0"/>
    <n v="0"/>
    <n v="-999"/>
    <n v="0.8"/>
    <n v="4.9000000000000004"/>
    <n v="-999"/>
    <n v="12.6"/>
    <n v="-999"/>
    <n v="-999"/>
    <n v="0.82799999999999996"/>
    <n v="1.3260000000000001"/>
    <n v="0"/>
    <n v="-999"/>
    <n v="199406"/>
    <x v="3"/>
  </r>
  <r>
    <n v="29.23"/>
    <n v="14"/>
    <n v="21.4"/>
    <n v="6.2"/>
    <n v="50.8"/>
    <n v="28.5"/>
    <n v="0"/>
    <n v="0"/>
    <n v="-999"/>
    <n v="0.8"/>
    <n v="4.9000000000000004"/>
    <n v="-999"/>
    <n v="14.8"/>
    <n v="-999"/>
    <n v="-999"/>
    <n v="0.72399999999999998"/>
    <n v="1.8220000000000001"/>
    <n v="0"/>
    <n v="-999"/>
    <n v="199406"/>
    <x v="3"/>
  </r>
  <r>
    <n v="26.54"/>
    <n v="10.6"/>
    <n v="15.7"/>
    <n v="4"/>
    <n v="57.4"/>
    <n v="33.200000000000003"/>
    <n v="0"/>
    <n v="0"/>
    <n v="-999"/>
    <n v="1.6"/>
    <n v="5.8"/>
    <n v="-999"/>
    <n v="14.6"/>
    <n v="-999"/>
    <n v="-999"/>
    <n v="0.59399999999999997"/>
    <n v="1.1910000000000001"/>
    <n v="0"/>
    <n v="-999"/>
    <n v="199406"/>
    <x v="3"/>
  </r>
  <r>
    <n v="20.94"/>
    <n v="11.2"/>
    <n v="17.7"/>
    <n v="1.6"/>
    <n v="57.4"/>
    <n v="19.2"/>
    <n v="0"/>
    <n v="0"/>
    <n v="-999"/>
    <n v="0.9"/>
    <n v="4.7"/>
    <n v="-999"/>
    <n v="13.2"/>
    <n v="-999"/>
    <n v="-999"/>
    <n v="0.38800000000000001"/>
    <n v="1.6359999999999999"/>
    <n v="0"/>
    <n v="-999"/>
    <n v="199406"/>
    <x v="3"/>
  </r>
  <r>
    <n v="10.64"/>
    <n v="8.4"/>
    <n v="11.7"/>
    <n v="2.7"/>
    <n v="88.6"/>
    <n v="69.3"/>
    <n v="11.4"/>
    <n v="0"/>
    <n v="-999"/>
    <n v="0.9"/>
    <n v="7.3"/>
    <n v="-999"/>
    <n v="13"/>
    <n v="-999"/>
    <n v="-999"/>
    <n v="0.95399999999999996"/>
    <n v="0.42199999999999999"/>
    <n v="0"/>
    <n v="-999"/>
    <n v="199407"/>
    <x v="3"/>
  </r>
  <r>
    <n v="12.55"/>
    <n v="3.4"/>
    <n v="9"/>
    <n v="0.3"/>
    <n v="84.3"/>
    <n v="53"/>
    <n v="0.8"/>
    <n v="0"/>
    <n v="-999"/>
    <n v="1.7"/>
    <n v="6.2"/>
    <n v="-999"/>
    <n v="10.199999999999999"/>
    <n v="-999"/>
    <n v="-999"/>
    <n v="0.60799999999999998"/>
    <n v="0.53900000000000003"/>
    <n v="0"/>
    <n v="-999"/>
    <n v="199407"/>
    <x v="3"/>
  </r>
  <r>
    <n v="14.55"/>
    <n v="4.5999999999999996"/>
    <n v="10.9"/>
    <n v="1.2"/>
    <n v="84.1"/>
    <n v="54.7"/>
    <n v="0.5"/>
    <n v="0"/>
    <n v="-999"/>
    <n v="1"/>
    <n v="4.8"/>
    <n v="-999"/>
    <n v="10.199999999999999"/>
    <n v="-999"/>
    <n v="-999"/>
    <n v="0.71299999999999997"/>
    <n v="0.59099999999999997"/>
    <n v="0"/>
    <n v="-999"/>
    <n v="199407"/>
    <x v="3"/>
  </r>
  <r>
    <n v="15.86"/>
    <n v="6.5"/>
    <n v="12.7"/>
    <n v="-0.3"/>
    <n v="81"/>
    <n v="54.6"/>
    <n v="0"/>
    <n v="0"/>
    <n v="-999"/>
    <n v="0.7"/>
    <n v="4.8"/>
    <n v="-999"/>
    <n v="10.6"/>
    <n v="-999"/>
    <n v="-999"/>
    <n v="0.8"/>
    <n v="0.66700000000000004"/>
    <n v="0"/>
    <n v="-999"/>
    <n v="199407"/>
    <x v="3"/>
  </r>
  <r>
    <n v="27.07"/>
    <n v="9.5"/>
    <n v="16.100000000000001"/>
    <n v="4.9000000000000004"/>
    <n v="76.7"/>
    <n v="49"/>
    <n v="0"/>
    <n v="0"/>
    <n v="-999"/>
    <n v="1"/>
    <n v="5.5"/>
    <n v="-999"/>
    <n v="14"/>
    <n v="-999"/>
    <n v="-999"/>
    <n v="0.89400000000000002"/>
    <n v="0.93300000000000005"/>
    <n v="0"/>
    <n v="-999"/>
    <n v="199407"/>
    <x v="3"/>
  </r>
  <r>
    <n v="25.2"/>
    <n v="12.8"/>
    <n v="20.2"/>
    <n v="5.6"/>
    <n v="63.5"/>
    <n v="32.799999999999997"/>
    <n v="0"/>
    <n v="0"/>
    <n v="-999"/>
    <n v="0.6"/>
    <n v="4.5999999999999996"/>
    <n v="-999"/>
    <n v="14.3"/>
    <n v="-999"/>
    <n v="-999"/>
    <n v="0.77800000000000002"/>
    <n v="1.59"/>
    <n v="0"/>
    <n v="-999"/>
    <n v="199407"/>
    <x v="3"/>
  </r>
  <r>
    <n v="28.09"/>
    <n v="15.4"/>
    <n v="22.5"/>
    <n v="7.6"/>
    <n v="57.5"/>
    <n v="31.3"/>
    <n v="0"/>
    <n v="0"/>
    <n v="-999"/>
    <n v="1.2"/>
    <n v="5.3"/>
    <n v="-999"/>
    <n v="15.7"/>
    <n v="-999"/>
    <n v="-999"/>
    <n v="0.85099999999999998"/>
    <n v="1.8720000000000001"/>
    <n v="0"/>
    <n v="-999"/>
    <n v="199407"/>
    <x v="3"/>
  </r>
  <r>
    <n v="26.46"/>
    <n v="14.9"/>
    <n v="23.3"/>
    <n v="6.5"/>
    <n v="46.8"/>
    <n v="26.3"/>
    <n v="0"/>
    <n v="0"/>
    <n v="-999"/>
    <n v="0.8"/>
    <n v="4.4000000000000004"/>
    <n v="-999"/>
    <n v="15.7"/>
    <n v="-999"/>
    <n v="-999"/>
    <n v="0.751"/>
    <n v="2.1080000000000001"/>
    <n v="0"/>
    <n v="-999"/>
    <n v="199407"/>
    <x v="3"/>
  </r>
  <r>
    <n v="29.21"/>
    <n v="12.9"/>
    <n v="20.100000000000001"/>
    <n v="6.5"/>
    <n v="36.799999999999997"/>
    <n v="17.7"/>
    <n v="0"/>
    <n v="0"/>
    <n v="-999"/>
    <n v="0.8"/>
    <n v="5.8"/>
    <n v="-999"/>
    <n v="15.3"/>
    <n v="-999"/>
    <n v="-999"/>
    <n v="0.41499999999999998"/>
    <n v="1.9359999999999999"/>
    <n v="0"/>
    <n v="-999"/>
    <n v="199407"/>
    <x v="3"/>
  </r>
  <r>
    <n v="30.09"/>
    <n v="12.9"/>
    <n v="20.6"/>
    <n v="4"/>
    <n v="43.2"/>
    <n v="18.5"/>
    <n v="0"/>
    <n v="0"/>
    <n v="-999"/>
    <n v="1.1000000000000001"/>
    <n v="5.2"/>
    <n v="-999"/>
    <n v="14.8"/>
    <n v="-999"/>
    <n v="-999"/>
    <n v="0.45"/>
    <n v="1.9770000000000001"/>
    <n v="0"/>
    <n v="-999"/>
    <n v="199407"/>
    <x v="3"/>
  </r>
  <r>
    <n v="27.93"/>
    <n v="13.4"/>
    <n v="21.2"/>
    <n v="5.6"/>
    <n v="44.6"/>
    <n v="24"/>
    <n v="0"/>
    <n v="0"/>
    <n v="-999"/>
    <n v="0.7"/>
    <n v="5.5"/>
    <n v="-999"/>
    <n v="14.7"/>
    <n v="-999"/>
    <n v="-999"/>
    <n v="0.60399999999999998"/>
    <n v="1.913"/>
    <n v="0"/>
    <n v="-999"/>
    <n v="199407"/>
    <x v="3"/>
  </r>
  <r>
    <n v="29.26"/>
    <n v="13.3"/>
    <n v="20.5"/>
    <n v="5.9"/>
    <n v="53"/>
    <n v="31.5"/>
    <n v="0"/>
    <n v="0"/>
    <n v="-999"/>
    <n v="0.7"/>
    <n v="4.7"/>
    <n v="-999"/>
    <n v="15.4"/>
    <n v="-999"/>
    <n v="-999"/>
    <n v="0.76100000000000001"/>
    <n v="1.6519999999999999"/>
    <n v="0"/>
    <n v="-999"/>
    <n v="199407"/>
    <x v="3"/>
  </r>
  <r>
    <n v="27.41"/>
    <n v="15.4"/>
    <n v="22.7"/>
    <n v="7"/>
    <n v="46.2"/>
    <n v="22.9"/>
    <n v="0"/>
    <n v="0"/>
    <n v="-999"/>
    <n v="0.6"/>
    <n v="4.9000000000000004"/>
    <n v="-999"/>
    <n v="16.2"/>
    <n v="-999"/>
    <n v="-999"/>
    <n v="0.63200000000000001"/>
    <n v="2.1269999999999998"/>
    <n v="0"/>
    <n v="-999"/>
    <n v="199407"/>
    <x v="3"/>
  </r>
  <r>
    <n v="18.5"/>
    <n v="14.2"/>
    <n v="21.2"/>
    <n v="8.3000000000000007"/>
    <n v="55.6"/>
    <n v="31.9"/>
    <n v="0"/>
    <n v="0"/>
    <n v="-999"/>
    <n v="0.5"/>
    <n v="4.9000000000000004"/>
    <n v="-999"/>
    <n v="14.9"/>
    <n v="-999"/>
    <n v="-999"/>
    <n v="0.80300000000000005"/>
    <n v="1.714"/>
    <n v="0"/>
    <n v="-999"/>
    <n v="199407"/>
    <x v="3"/>
  </r>
  <r>
    <n v="25.32"/>
    <n v="15.6"/>
    <n v="23.1"/>
    <n v="8.3000000000000007"/>
    <n v="53.5"/>
    <n v="27.8"/>
    <n v="0"/>
    <n v="0"/>
    <n v="-999"/>
    <n v="0.6"/>
    <n v="3.6"/>
    <n v="-999"/>
    <n v="15.9"/>
    <n v="-999"/>
    <n v="-999"/>
    <n v="0.78700000000000003"/>
    <n v="2.04"/>
    <n v="0"/>
    <n v="-999"/>
    <n v="199407"/>
    <x v="3"/>
  </r>
  <r>
    <n v="25.55"/>
    <n v="17.3"/>
    <n v="25.3"/>
    <n v="8.8000000000000007"/>
    <n v="45.9"/>
    <n v="23.6"/>
    <n v="0"/>
    <n v="0"/>
    <n v="-999"/>
    <n v="0.8"/>
    <n v="5.2"/>
    <n v="-999"/>
    <n v="16.8"/>
    <n v="-999"/>
    <n v="-999"/>
    <n v="0.76"/>
    <n v="2.4630000000000001"/>
    <n v="0"/>
    <n v="-999"/>
    <n v="199407"/>
    <x v="3"/>
  </r>
  <r>
    <n v="16.34"/>
    <n v="13.4"/>
    <n v="19.3"/>
    <n v="7.8"/>
    <n v="59.4"/>
    <n v="34.6"/>
    <n v="1"/>
    <n v="0"/>
    <n v="-999"/>
    <n v="1"/>
    <n v="7.2"/>
    <n v="-999"/>
    <n v="14.3"/>
    <n v="-999"/>
    <n v="-999"/>
    <n v="0.77400000000000002"/>
    <n v="1.464"/>
    <n v="0"/>
    <n v="-999"/>
    <n v="199407"/>
    <x v="3"/>
  </r>
  <r>
    <n v="15.64"/>
    <n v="10.7"/>
    <n v="17.399999999999999"/>
    <n v="7"/>
    <n v="79.2"/>
    <n v="47.6"/>
    <n v="0.3"/>
    <n v="0"/>
    <n v="-999"/>
    <n v="0.6"/>
    <n v="4.5999999999999996"/>
    <n v="-999"/>
    <n v="14.4"/>
    <n v="-999"/>
    <n v="-999"/>
    <n v="0.94599999999999995"/>
    <n v="1.0409999999999999"/>
    <n v="0"/>
    <n v="-999"/>
    <n v="199407"/>
    <x v="3"/>
  </r>
  <r>
    <n v="28.34"/>
    <n v="14.3"/>
    <n v="21.8"/>
    <n v="7"/>
    <n v="58.9"/>
    <n v="30.6"/>
    <n v="0"/>
    <n v="0"/>
    <n v="-999"/>
    <n v="0.6"/>
    <n v="5.2"/>
    <n v="-999"/>
    <n v="15.7"/>
    <n v="-999"/>
    <n v="-999"/>
    <n v="0.80100000000000005"/>
    <n v="1.8120000000000001"/>
    <n v="0"/>
    <n v="-999"/>
    <n v="199407"/>
    <x v="3"/>
  </r>
  <r>
    <n v="28.49"/>
    <n v="19.899999999999999"/>
    <n v="27.9"/>
    <n v="11.5"/>
    <n v="38.6"/>
    <n v="18.2"/>
    <n v="0"/>
    <n v="0"/>
    <n v="-999"/>
    <n v="0.6"/>
    <n v="3.5"/>
    <n v="-999"/>
    <n v="17.3"/>
    <n v="-999"/>
    <n v="-999"/>
    <n v="0.68300000000000005"/>
    <n v="3.073"/>
    <n v="0"/>
    <n v="-999"/>
    <n v="199407"/>
    <x v="3"/>
  </r>
  <r>
    <n v="28.56"/>
    <n v="21.3"/>
    <n v="28.9"/>
    <n v="12.7"/>
    <n v="34.1"/>
    <n v="15.9"/>
    <n v="0"/>
    <n v="0"/>
    <n v="-999"/>
    <n v="0.7"/>
    <n v="4"/>
    <n v="-999"/>
    <n v="18.3"/>
    <n v="-999"/>
    <n v="-999"/>
    <n v="0.63300000000000001"/>
    <n v="3.3490000000000002"/>
    <n v="0"/>
    <n v="-999"/>
    <n v="199407"/>
    <x v="3"/>
  </r>
  <r>
    <n v="26.55"/>
    <n v="22.5"/>
    <n v="29.4"/>
    <n v="15.4"/>
    <n v="33.4"/>
    <n v="17.899999999999999"/>
    <n v="0"/>
    <n v="0"/>
    <n v="-999"/>
    <n v="0.9"/>
    <n v="4.4000000000000004"/>
    <n v="-999"/>
    <n v="19.100000000000001"/>
    <n v="-999"/>
    <n v="-999"/>
    <n v="0.73399999999999999"/>
    <n v="3.3650000000000002"/>
    <n v="0"/>
    <n v="-999"/>
    <n v="199407"/>
    <x v="3"/>
  </r>
  <r>
    <n v="26.29"/>
    <n v="22.6"/>
    <n v="30.9"/>
    <n v="14.1"/>
    <n v="37.4"/>
    <n v="14.8"/>
    <n v="0"/>
    <n v="0"/>
    <n v="-999"/>
    <n v="0.9"/>
    <n v="7.4"/>
    <n v="-999"/>
    <n v="19.600000000000001"/>
    <n v="-999"/>
    <n v="-999"/>
    <n v="0.66100000000000003"/>
    <n v="3.8050000000000002"/>
    <n v="0"/>
    <n v="-999"/>
    <n v="199407"/>
    <x v="3"/>
  </r>
  <r>
    <n v="23"/>
    <n v="20.3"/>
    <n v="30"/>
    <n v="13.5"/>
    <n v="23.2"/>
    <n v="20"/>
    <n v="0"/>
    <n v="0"/>
    <n v="-999"/>
    <n v="0.8"/>
    <n v="4"/>
    <n v="-999"/>
    <n v="19.2"/>
    <n v="-999"/>
    <n v="-999"/>
    <n v="0.84599999999999997"/>
    <n v="3.3940000000000001"/>
    <n v="0"/>
    <n v="-999"/>
    <n v="199407"/>
    <x v="3"/>
  </r>
  <r>
    <n v="19.61"/>
    <n v="19.899999999999999"/>
    <n v="26.7"/>
    <n v="13"/>
    <n v="37.5"/>
    <n v="22.7"/>
    <n v="0"/>
    <n v="0"/>
    <n v="-999"/>
    <n v="0.8"/>
    <n v="2.5"/>
    <n v="-999"/>
    <n v="19"/>
    <n v="-999"/>
    <n v="-999"/>
    <n v="0.79600000000000004"/>
    <n v="2.7069999999999999"/>
    <n v="0"/>
    <n v="-999"/>
    <n v="199407"/>
    <x v="3"/>
  </r>
  <r>
    <n v="20.079999999999998"/>
    <n v="19"/>
    <n v="26.5"/>
    <n v="13.5"/>
    <n v="36.5"/>
    <n v="20.399999999999999"/>
    <n v="0"/>
    <n v="0"/>
    <n v="-999"/>
    <n v="0.4"/>
    <n v="5.8"/>
    <n v="-999"/>
    <n v="17.899999999999999"/>
    <n v="-999"/>
    <n v="-999"/>
    <n v="0.70499999999999996"/>
    <n v="2.7549999999999999"/>
    <n v="0"/>
    <n v="-999"/>
    <n v="199407"/>
    <x v="3"/>
  </r>
  <r>
    <n v="20.55"/>
    <n v="18"/>
    <n v="26.2"/>
    <n v="14"/>
    <n v="35.5"/>
    <n v="18.100000000000001"/>
    <n v="0"/>
    <n v="0"/>
    <n v="-999"/>
    <n v="0.4"/>
    <n v="9"/>
    <n v="-999"/>
    <n v="16.8"/>
    <n v="-999"/>
    <n v="-999"/>
    <n v="0.61599999999999999"/>
    <n v="2.7850000000000001"/>
    <n v="0"/>
    <n v="-999"/>
    <n v="199407"/>
    <x v="3"/>
  </r>
  <r>
    <n v="21.55"/>
    <n v="18"/>
    <n v="26.1"/>
    <n v="11"/>
    <n v="32.6"/>
    <n v="15.2"/>
    <n v="0"/>
    <n v="0"/>
    <n v="-999"/>
    <n v="0.6"/>
    <n v="11.3"/>
    <n v="-999"/>
    <n v="16.8"/>
    <n v="-999"/>
    <n v="-999"/>
    <n v="0.51400000000000001"/>
    <n v="2.867"/>
    <n v="0"/>
    <n v="-999"/>
    <n v="199407"/>
    <x v="3"/>
  </r>
  <r>
    <n v="22.43"/>
    <n v="18.7"/>
    <n v="24.9"/>
    <n v="11.4"/>
    <n v="32.200000000000003"/>
    <n v="15.6"/>
    <n v="0"/>
    <n v="0"/>
    <n v="-999"/>
    <n v="0.9"/>
    <n v="4.9000000000000004"/>
    <n v="-999"/>
    <n v="17"/>
    <n v="-999"/>
    <n v="-999"/>
    <n v="0.49099999999999999"/>
    <n v="2.657"/>
    <n v="0"/>
    <n v="-999"/>
    <n v="199407"/>
    <x v="3"/>
  </r>
  <r>
    <n v="22.55"/>
    <n v="14.4"/>
    <n v="22.1"/>
    <n v="7.3"/>
    <n v="42.5"/>
    <n v="19"/>
    <n v="0"/>
    <n v="0"/>
    <n v="-999"/>
    <n v="0.6"/>
    <n v="4.5999999999999996"/>
    <n v="-999"/>
    <n v="16.100000000000001"/>
    <n v="-999"/>
    <n v="-999"/>
    <n v="0.50600000000000001"/>
    <n v="2.1539999999999999"/>
    <n v="0"/>
    <n v="-999"/>
    <n v="199407"/>
    <x v="3"/>
  </r>
  <r>
    <n v="23.66"/>
    <n v="14.9"/>
    <n v="23.2"/>
    <n v="5"/>
    <n v="39.799999999999997"/>
    <n v="21.3"/>
    <n v="0"/>
    <n v="0"/>
    <n v="-999"/>
    <n v="0.7"/>
    <n v="4.2"/>
    <n v="-999"/>
    <n v="16.100000000000001"/>
    <n v="-999"/>
    <n v="-999"/>
    <n v="0.60699999999999998"/>
    <n v="2.2370000000000001"/>
    <n v="0"/>
    <n v="-999"/>
    <n v="199407"/>
    <x v="3"/>
  </r>
  <r>
    <n v="22.84"/>
    <n v="18.5"/>
    <n v="26"/>
    <n v="9.8000000000000007"/>
    <n v="32.4"/>
    <n v="20.3"/>
    <n v="0"/>
    <n v="0"/>
    <n v="-999"/>
    <n v="0.7"/>
    <n v="3.9"/>
    <n v="-999"/>
    <n v="16.899999999999999"/>
    <n v="-999"/>
    <n v="-999"/>
    <n v="0.68300000000000005"/>
    <n v="2.6789999999999998"/>
    <n v="0"/>
    <n v="-999"/>
    <n v="199408"/>
    <x v="3"/>
  </r>
  <r>
    <n v="20.3"/>
    <n v="20.7"/>
    <n v="27.9"/>
    <n v="12"/>
    <n v="32.799999999999997"/>
    <n v="19.100000000000001"/>
    <n v="0"/>
    <n v="0"/>
    <n v="-999"/>
    <n v="0.9"/>
    <n v="3.7"/>
    <n v="-999"/>
    <n v="17.2"/>
    <n v="-999"/>
    <n v="-999"/>
    <n v="0.71799999999999997"/>
    <n v="3.04"/>
    <n v="0"/>
    <n v="-999"/>
    <n v="199408"/>
    <x v="3"/>
  </r>
  <r>
    <n v="14.83"/>
    <n v="19.100000000000001"/>
    <n v="26.4"/>
    <n v="11.9"/>
    <n v="45"/>
    <n v="26.7"/>
    <n v="1.5"/>
    <n v="0"/>
    <n v="-999"/>
    <n v="1.9"/>
    <n v="10.3"/>
    <n v="-999"/>
    <n v="17.5"/>
    <n v="-999"/>
    <n v="-999"/>
    <n v="0.91700000000000004"/>
    <n v="2.5219999999999998"/>
    <n v="0"/>
    <n v="-999"/>
    <n v="199408"/>
    <x v="3"/>
  </r>
  <r>
    <n v="19.25"/>
    <n v="17.899999999999999"/>
    <n v="24.7"/>
    <n v="12"/>
    <n v="56.4"/>
    <n v="31.9"/>
    <n v="0"/>
    <n v="0"/>
    <n v="-999"/>
    <n v="1.7"/>
    <n v="6.7"/>
    <n v="-999"/>
    <n v="17.2"/>
    <n v="-999"/>
    <n v="-999"/>
    <n v="0.98899999999999999"/>
    <n v="2.1190000000000002"/>
    <n v="0"/>
    <n v="-999"/>
    <n v="199408"/>
    <x v="3"/>
  </r>
  <r>
    <n v="17.61"/>
    <n v="11.9"/>
    <n v="17.899999999999999"/>
    <n v="5.3"/>
    <n v="67.2"/>
    <n v="38.799999999999997"/>
    <n v="0"/>
    <n v="0"/>
    <n v="-999"/>
    <n v="0.6"/>
    <n v="4"/>
    <n v="-999"/>
    <n v="15.2"/>
    <n v="-999"/>
    <n v="-999"/>
    <n v="0.79500000000000004"/>
    <n v="1.2549999999999999"/>
    <n v="0"/>
    <n v="-999"/>
    <n v="199408"/>
    <x v="3"/>
  </r>
  <r>
    <n v="20.64"/>
    <n v="10.199999999999999"/>
    <n v="19.3"/>
    <n v="1.3"/>
    <n v="54.6"/>
    <n v="25.6"/>
    <n v="0"/>
    <n v="0"/>
    <n v="-999"/>
    <n v="0.3"/>
    <n v="2.7"/>
    <n v="-999"/>
    <n v="13.4"/>
    <n v="-999"/>
    <n v="-999"/>
    <n v="0.57199999999999995"/>
    <n v="1.665"/>
    <n v="0"/>
    <n v="-999"/>
    <n v="199408"/>
    <x v="3"/>
  </r>
  <r>
    <n v="17.760000000000002"/>
    <n v="13.5"/>
    <n v="19.399999999999999"/>
    <n v="4.3"/>
    <n v="48.2"/>
    <n v="24.2"/>
    <n v="0"/>
    <n v="0"/>
    <n v="-999"/>
    <n v="0.8"/>
    <n v="4.3"/>
    <n v="-999"/>
    <n v="13.9"/>
    <n v="-999"/>
    <n v="-999"/>
    <n v="0.54600000000000004"/>
    <n v="1.7070000000000001"/>
    <n v="0"/>
    <n v="-999"/>
    <n v="199408"/>
    <x v="3"/>
  </r>
  <r>
    <n v="6.91"/>
    <n v="8.9"/>
    <n v="12.9"/>
    <n v="5.5"/>
    <n v="93.5"/>
    <n v="56.8"/>
    <n v="23.4"/>
    <n v="0"/>
    <n v="-999"/>
    <n v="0.9"/>
    <n v="7.3"/>
    <n v="-999"/>
    <n v="12.7"/>
    <n v="-999"/>
    <n v="-999"/>
    <n v="0.84399999999999997"/>
    <n v="0.64300000000000002"/>
    <n v="0"/>
    <n v="-999"/>
    <n v="199408"/>
    <x v="3"/>
  </r>
  <r>
    <n v="19.95"/>
    <n v="8.4"/>
    <n v="15.8"/>
    <n v="3.6"/>
    <n v="78.099999999999994"/>
    <n v="43.3"/>
    <n v="0.3"/>
    <n v="0"/>
    <n v="-999"/>
    <n v="0.6"/>
    <n v="4.3"/>
    <n v="-999"/>
    <n v="14.1"/>
    <n v="-999"/>
    <n v="-999"/>
    <n v="0.77600000000000002"/>
    <n v="1.018"/>
    <n v="0"/>
    <n v="-999"/>
    <n v="199408"/>
    <x v="3"/>
  </r>
  <r>
    <n v="25.58"/>
    <n v="13.2"/>
    <n v="21.3"/>
    <n v="4.7"/>
    <n v="60.9"/>
    <n v="25.6"/>
    <n v="0"/>
    <n v="0"/>
    <n v="-999"/>
    <n v="0.8"/>
    <n v="3.6"/>
    <n v="-999"/>
    <n v="14.8"/>
    <n v="-999"/>
    <n v="-999"/>
    <n v="0.64900000000000002"/>
    <n v="1.8839999999999999"/>
    <n v="0"/>
    <n v="-999"/>
    <n v="199408"/>
    <x v="3"/>
  </r>
  <r>
    <n v="23.88"/>
    <n v="16.2"/>
    <n v="24.3"/>
    <n v="6.9"/>
    <n v="50.7"/>
    <n v="19"/>
    <n v="0"/>
    <n v="0"/>
    <n v="-999"/>
    <n v="0.7"/>
    <n v="3.7"/>
    <n v="-999"/>
    <n v="16"/>
    <n v="-999"/>
    <n v="-999"/>
    <n v="0.57699999999999996"/>
    <n v="2.46"/>
    <n v="0"/>
    <n v="-999"/>
    <n v="199408"/>
    <x v="3"/>
  </r>
  <r>
    <n v="20.440000000000001"/>
    <n v="18.899999999999999"/>
    <n v="25.8"/>
    <n v="13.5"/>
    <n v="34.6"/>
    <n v="16.399999999999999"/>
    <n v="0"/>
    <n v="0"/>
    <n v="-999"/>
    <n v="1.2"/>
    <n v="4.5"/>
    <n v="-999"/>
    <n v="16.2"/>
    <n v="-999"/>
    <n v="-999"/>
    <n v="0.54500000000000004"/>
    <n v="2.7770000000000001"/>
    <n v="0"/>
    <n v="-999"/>
    <n v="199408"/>
    <x v="3"/>
  </r>
  <r>
    <n v="23.42"/>
    <n v="19.8"/>
    <n v="27.4"/>
    <n v="13.3"/>
    <n v="34.299999999999997"/>
    <n v="18.399999999999999"/>
    <n v="0"/>
    <n v="0"/>
    <n v="-999"/>
    <n v="0.9"/>
    <n v="4.9000000000000004"/>
    <n v="-999"/>
    <n v="17.100000000000001"/>
    <n v="-999"/>
    <n v="-999"/>
    <n v="0.67300000000000004"/>
    <n v="2.9780000000000002"/>
    <n v="0"/>
    <n v="-999"/>
    <n v="199408"/>
    <x v="3"/>
  </r>
  <r>
    <n v="20.8"/>
    <n v="18.2"/>
    <n v="26.1"/>
    <n v="9.9"/>
    <n v="41.8"/>
    <n v="17.5"/>
    <n v="0"/>
    <n v="0"/>
    <n v="-999"/>
    <n v="0.9"/>
    <n v="7"/>
    <n v="-999"/>
    <n v="17.5"/>
    <n v="-999"/>
    <n v="-999"/>
    <n v="0.59099999999999997"/>
    <n v="2.7890000000000001"/>
    <n v="0"/>
    <n v="-999"/>
    <n v="199408"/>
    <x v="3"/>
  </r>
  <r>
    <n v="19.11"/>
    <n v="12.3"/>
    <n v="19.3"/>
    <n v="5.6"/>
    <n v="58.9"/>
    <n v="32.1"/>
    <n v="0"/>
    <n v="0"/>
    <n v="-999"/>
    <n v="0.5"/>
    <n v="3.7"/>
    <n v="-999"/>
    <n v="14.8"/>
    <n v="-999"/>
    <n v="-999"/>
    <n v="0.71899999999999997"/>
    <n v="1.52"/>
    <n v="0"/>
    <n v="-999"/>
    <n v="199408"/>
    <x v="3"/>
  </r>
  <r>
    <n v="18.88"/>
    <n v="11.2"/>
    <n v="20.3"/>
    <n v="5.0999999999999996"/>
    <n v="64.8"/>
    <n v="31.9"/>
    <n v="0.8"/>
    <n v="0"/>
    <n v="-999"/>
    <n v="0.7"/>
    <n v="4.5999999999999996"/>
    <n v="-999"/>
    <n v="14.3"/>
    <n v="-999"/>
    <n v="-999"/>
    <n v="0.75800000000000001"/>
    <n v="1.6220000000000001"/>
    <n v="0"/>
    <n v="-999"/>
    <n v="199408"/>
    <x v="3"/>
  </r>
  <r>
    <n v="14.86"/>
    <n v="9.4"/>
    <n v="16.3"/>
    <n v="4.3"/>
    <n v="76.400000000000006"/>
    <n v="42.6"/>
    <n v="0.3"/>
    <n v="0"/>
    <n v="-999"/>
    <n v="0.4"/>
    <n v="3.4"/>
    <n v="-999"/>
    <n v="12.6"/>
    <n v="-999"/>
    <n v="-999"/>
    <n v="0.78700000000000003"/>
    <n v="1.0640000000000001"/>
    <n v="0"/>
    <n v="-999"/>
    <n v="199408"/>
    <x v="3"/>
  </r>
  <r>
    <n v="16.170000000000002"/>
    <n v="12.5"/>
    <n v="21.6"/>
    <n v="3.2"/>
    <n v="62.9"/>
    <n v="34.4"/>
    <n v="0"/>
    <n v="0"/>
    <n v="-999"/>
    <n v="0.6"/>
    <n v="3.3"/>
    <n v="-999"/>
    <n v="12.2"/>
    <n v="-999"/>
    <n v="-999"/>
    <n v="0.88900000000000001"/>
    <n v="1.6919999999999999"/>
    <n v="0"/>
    <n v="-999"/>
    <n v="199408"/>
    <x v="3"/>
  </r>
  <r>
    <n v="19.760000000000002"/>
    <n v="15.9"/>
    <n v="23.1"/>
    <n v="7.8"/>
    <n v="45.1"/>
    <n v="21.7"/>
    <n v="0"/>
    <n v="0"/>
    <n v="-999"/>
    <n v="1.1000000000000001"/>
    <n v="4.9000000000000004"/>
    <n v="-999"/>
    <n v="14.4"/>
    <n v="-999"/>
    <n v="-999"/>
    <n v="0.61199999999999999"/>
    <n v="2.2130000000000001"/>
    <n v="0"/>
    <n v="-999"/>
    <n v="199408"/>
    <x v="3"/>
  </r>
  <r>
    <n v="22.12"/>
    <n v="12.9"/>
    <n v="21.4"/>
    <n v="6.3"/>
    <n v="60.2"/>
    <n v="21.3"/>
    <n v="0"/>
    <n v="0"/>
    <n v="-999"/>
    <n v="0.7"/>
    <n v="4.8"/>
    <n v="-999"/>
    <n v="14.8"/>
    <n v="-999"/>
    <n v="-999"/>
    <n v="0.54100000000000004"/>
    <n v="2.0049999999999999"/>
    <n v="0"/>
    <n v="-999"/>
    <n v="199408"/>
    <x v="3"/>
  </r>
  <r>
    <n v="18.47"/>
    <n v="10"/>
    <n v="18"/>
    <n v="3.7"/>
    <n v="66.900000000000006"/>
    <n v="36.4"/>
    <n v="0"/>
    <n v="0"/>
    <n v="-999"/>
    <n v="0.7"/>
    <n v="3.8"/>
    <n v="-999"/>
    <n v="13.8"/>
    <n v="-999"/>
    <n v="-999"/>
    <n v="0.752"/>
    <n v="1.3120000000000001"/>
    <n v="0"/>
    <n v="-999"/>
    <n v="199408"/>
    <x v="3"/>
  </r>
  <r>
    <n v="8.84"/>
    <n v="6.8"/>
    <n v="11.6"/>
    <n v="2.5"/>
    <n v="82.6"/>
    <n v="65.7"/>
    <n v="0.5"/>
    <n v="0"/>
    <n v="-999"/>
    <n v="0.9"/>
    <n v="4.0999999999999996"/>
    <n v="-999"/>
    <n v="11"/>
    <n v="-999"/>
    <n v="-999"/>
    <n v="0.89500000000000002"/>
    <n v="0.46800000000000003"/>
    <n v="0"/>
    <n v="-999"/>
    <n v="199408"/>
    <x v="3"/>
  </r>
  <r>
    <n v="18.53"/>
    <n v="8.6999999999999993"/>
    <n v="16.7"/>
    <n v="2.9"/>
    <n v="66.3"/>
    <n v="32.4"/>
    <n v="0"/>
    <n v="0"/>
    <n v="-999"/>
    <n v="0.5"/>
    <n v="3.6"/>
    <n v="-999"/>
    <n v="11.4"/>
    <n v="-999"/>
    <n v="-999"/>
    <n v="0.61499999999999999"/>
    <n v="1.2849999999999999"/>
    <n v="0"/>
    <n v="-999"/>
    <n v="199408"/>
    <x v="3"/>
  </r>
  <r>
    <n v="20.45"/>
    <n v="9.9"/>
    <n v="18.100000000000001"/>
    <n v="1.6"/>
    <n v="55.7"/>
    <n v="22"/>
    <n v="0"/>
    <n v="0"/>
    <n v="-999"/>
    <n v="0.6"/>
    <n v="4.0999999999999996"/>
    <n v="-999"/>
    <n v="11.8"/>
    <n v="-999"/>
    <n v="-999"/>
    <n v="0.45600000000000002"/>
    <n v="1.62"/>
    <n v="0"/>
    <n v="-999"/>
    <n v="199408"/>
    <x v="3"/>
  </r>
  <r>
    <n v="10.37"/>
    <n v="9.6999999999999993"/>
    <n v="15.3"/>
    <n v="4.0999999999999996"/>
    <n v="62.2"/>
    <n v="35.9"/>
    <n v="0.8"/>
    <n v="0"/>
    <n v="-999"/>
    <n v="0.6"/>
    <n v="3.9"/>
    <n v="-999"/>
    <n v="11.2"/>
    <n v="-999"/>
    <n v="-999"/>
    <n v="0.622"/>
    <n v="1.1140000000000001"/>
    <n v="0"/>
    <n v="-999"/>
    <n v="199408"/>
    <x v="3"/>
  </r>
  <r>
    <n v="9.5399999999999991"/>
    <n v="6.3"/>
    <n v="12.5"/>
    <n v="2.7"/>
    <n v="85.9"/>
    <n v="53.2"/>
    <n v="8.1"/>
    <n v="0"/>
    <n v="-999"/>
    <n v="0.5"/>
    <n v="4.3"/>
    <n v="-999"/>
    <n v="10.6"/>
    <n v="-999"/>
    <n v="-999"/>
    <n v="0.77200000000000002"/>
    <n v="0.67800000000000005"/>
    <n v="0"/>
    <n v="-999"/>
    <n v="199408"/>
    <x v="3"/>
  </r>
  <r>
    <n v="20.47"/>
    <n v="10.1"/>
    <n v="17.100000000000001"/>
    <n v="1.3"/>
    <n v="66.3"/>
    <n v="42"/>
    <n v="0.3"/>
    <n v="0"/>
    <n v="-999"/>
    <n v="0.5"/>
    <n v="3.4"/>
    <n v="-999"/>
    <n v="10.5"/>
    <n v="-999"/>
    <n v="-999"/>
    <n v="0.81799999999999995"/>
    <n v="1.131"/>
    <n v="0"/>
    <n v="-999"/>
    <n v="199408"/>
    <x v="3"/>
  </r>
  <r>
    <n v="18.850000000000001"/>
    <n v="12.9"/>
    <n v="22.2"/>
    <n v="5.4"/>
    <n v="58.7"/>
    <n v="28.4"/>
    <n v="1"/>
    <n v="0"/>
    <n v="-999"/>
    <n v="0.5"/>
    <n v="4.4000000000000004"/>
    <n v="-999"/>
    <n v="12.6"/>
    <n v="-999"/>
    <n v="-999"/>
    <n v="0.75900000000000001"/>
    <n v="1.9159999999999999"/>
    <n v="0"/>
    <n v="-999"/>
    <n v="199408"/>
    <x v="3"/>
  </r>
  <r>
    <n v="6.69"/>
    <n v="8.5"/>
    <n v="14.3"/>
    <n v="4.7"/>
    <n v="88.5"/>
    <n v="61.7"/>
    <n v="0.8"/>
    <n v="0"/>
    <n v="-999"/>
    <n v="0.5"/>
    <n v="2.7"/>
    <n v="-999"/>
    <n v="11.2"/>
    <n v="-999"/>
    <n v="-999"/>
    <n v="1.0049999999999999"/>
    <n v="0.624"/>
    <n v="0"/>
    <n v="-999"/>
    <n v="199408"/>
    <x v="3"/>
  </r>
  <r>
    <n v="14.48"/>
    <n v="11.1"/>
    <n v="19.8"/>
    <n v="4"/>
    <n v="74.2"/>
    <n v="39.4"/>
    <n v="0.3"/>
    <n v="0"/>
    <n v="-999"/>
    <n v="0.8"/>
    <n v="3.7"/>
    <n v="-999"/>
    <n v="11.1"/>
    <n v="-999"/>
    <n v="-999"/>
    <n v="0.91100000000000003"/>
    <n v="1.399"/>
    <n v="0"/>
    <n v="-999"/>
    <n v="199408"/>
    <x v="3"/>
  </r>
  <r>
    <n v="11.16"/>
    <n v="11.7"/>
    <n v="19.7"/>
    <n v="7"/>
    <n v="73.7"/>
    <n v="36.6"/>
    <n v="10.4"/>
    <n v="0"/>
    <n v="-999"/>
    <n v="0.7"/>
    <n v="4.7"/>
    <n v="-999"/>
    <n v="11"/>
    <n v="-999"/>
    <n v="-999"/>
    <n v="0.83799999999999997"/>
    <n v="1.4550000000000001"/>
    <n v="0"/>
    <n v="-999"/>
    <n v="199408"/>
    <x v="3"/>
  </r>
  <r>
    <n v="6.16"/>
    <n v="7.8"/>
    <n v="13.1"/>
    <n v="4.3"/>
    <n v="92.8"/>
    <n v="66.2"/>
    <n v="10.7"/>
    <n v="0"/>
    <n v="-999"/>
    <n v="0.5"/>
    <n v="4.5"/>
    <n v="-999"/>
    <n v="10.6"/>
    <n v="-999"/>
    <n v="-999"/>
    <n v="1"/>
    <n v="0.50900000000000001"/>
    <n v="0"/>
    <n v="-999"/>
    <n v="199409"/>
    <x v="3"/>
  </r>
  <r>
    <n v="14.86"/>
    <n v="9.3000000000000007"/>
    <n v="16.7"/>
    <n v="3"/>
    <n v="74.3"/>
    <n v="43.6"/>
    <n v="5.6"/>
    <n v="0"/>
    <n v="-999"/>
    <n v="0.6"/>
    <n v="3.9"/>
    <n v="-999"/>
    <n v="11.1"/>
    <n v="-999"/>
    <n v="-999"/>
    <n v="0.82899999999999996"/>
    <n v="1.0720000000000001"/>
    <n v="0"/>
    <n v="-999"/>
    <n v="199409"/>
    <x v="3"/>
  </r>
  <r>
    <n v="6.78"/>
    <n v="5.2"/>
    <n v="8.8000000000000007"/>
    <n v="2"/>
    <n v="90.5"/>
    <n v="51.7"/>
    <n v="9.9"/>
    <n v="0"/>
    <n v="-999"/>
    <n v="0.7"/>
    <n v="4.7"/>
    <n v="-999"/>
    <n v="9.3000000000000007"/>
    <n v="-999"/>
    <n v="-999"/>
    <n v="0.58599999999999997"/>
    <n v="0.54700000000000004"/>
    <n v="0"/>
    <n v="-999"/>
    <n v="199409"/>
    <x v="3"/>
  </r>
  <r>
    <n v="13.47"/>
    <n v="6.4"/>
    <n v="13.8"/>
    <n v="2.7"/>
    <n v="81.7"/>
    <n v="44.9"/>
    <n v="0.8"/>
    <n v="0"/>
    <n v="-999"/>
    <n v="0.5"/>
    <n v="3.1"/>
    <n v="-999"/>
    <n v="10.1"/>
    <n v="-999"/>
    <n v="-999"/>
    <n v="0.70799999999999996"/>
    <n v="0.86899999999999999"/>
    <n v="0"/>
    <n v="-999"/>
    <n v="199409"/>
    <x v="3"/>
  </r>
  <r>
    <n v="19.57"/>
    <n v="10.7"/>
    <n v="18"/>
    <n v="1.9"/>
    <n v="63.5"/>
    <n v="40.9"/>
    <n v="0"/>
    <n v="0"/>
    <n v="-999"/>
    <n v="0.5"/>
    <n v="3.7"/>
    <n v="-999"/>
    <n v="11.2"/>
    <n v="-999"/>
    <n v="-999"/>
    <n v="0.84299999999999997"/>
    <n v="1.2190000000000001"/>
    <n v="0"/>
    <n v="-999"/>
    <n v="199409"/>
    <x v="3"/>
  </r>
  <r>
    <n v="19.45"/>
    <n v="13.2"/>
    <n v="20.7"/>
    <n v="6.7"/>
    <n v="47.9"/>
    <n v="26.2"/>
    <n v="0"/>
    <n v="0"/>
    <n v="-999"/>
    <n v="0.8"/>
    <n v="4.0999999999999996"/>
    <n v="-999"/>
    <n v="12.6"/>
    <n v="-999"/>
    <n v="-999"/>
    <n v="0.64"/>
    <n v="1.8009999999999999"/>
    <n v="0"/>
    <n v="-999"/>
    <n v="199409"/>
    <x v="3"/>
  </r>
  <r>
    <n v="16.82"/>
    <n v="12.9"/>
    <n v="19.600000000000001"/>
    <n v="5.8"/>
    <n v="45"/>
    <n v="21.3"/>
    <n v="0"/>
    <n v="0"/>
    <n v="-999"/>
    <n v="1.2"/>
    <n v="5.9"/>
    <n v="-999"/>
    <n v="12.1"/>
    <n v="-999"/>
    <n v="-999"/>
    <n v="0.48599999999999999"/>
    <n v="1.7949999999999999"/>
    <n v="0"/>
    <n v="-999"/>
    <n v="199409"/>
    <x v="3"/>
  </r>
  <r>
    <n v="15.31"/>
    <n v="10.5"/>
    <n v="18.8"/>
    <n v="2.7"/>
    <n v="65"/>
    <n v="31.9"/>
    <n v="3"/>
    <n v="0"/>
    <n v="-999"/>
    <n v="0.9"/>
    <n v="5.3"/>
    <n v="-999"/>
    <n v="12.3"/>
    <n v="-999"/>
    <n v="-999"/>
    <n v="0.69199999999999995"/>
    <n v="1.4770000000000001"/>
    <n v="0"/>
    <n v="-999"/>
    <n v="199409"/>
    <x v="3"/>
  </r>
  <r>
    <n v="10.23"/>
    <n v="4"/>
    <n v="11.1"/>
    <n v="0.5"/>
    <n v="87.4"/>
    <n v="52.6"/>
    <n v="0.3"/>
    <n v="0"/>
    <n v="-999"/>
    <n v="0.5"/>
    <n v="5.2"/>
    <n v="-999"/>
    <n v="9"/>
    <n v="-999"/>
    <n v="-999"/>
    <n v="0.69699999999999995"/>
    <n v="0.626"/>
    <n v="0"/>
    <n v="-999"/>
    <n v="199409"/>
    <x v="3"/>
  </r>
  <r>
    <n v="6.25"/>
    <n v="3.2"/>
    <n v="8.3000000000000007"/>
    <n v="0"/>
    <n v="94.1"/>
    <n v="66.3"/>
    <n v="2.2999999999999998"/>
    <n v="0"/>
    <n v="-999"/>
    <n v="0.3"/>
    <n v="3.3"/>
    <n v="-999"/>
    <n v="7.3"/>
    <n v="-999"/>
    <n v="-999"/>
    <n v="0.72399999999999998"/>
    <n v="0.36899999999999999"/>
    <n v="0"/>
    <n v="-999"/>
    <n v="199409"/>
    <x v="3"/>
  </r>
  <r>
    <n v="10.32"/>
    <n v="3.6"/>
    <n v="10.1"/>
    <n v="-0.7"/>
    <n v="89.2"/>
    <n v="55.1"/>
    <n v="0"/>
    <n v="0"/>
    <n v="-999"/>
    <n v="0.3"/>
    <n v="3.2"/>
    <n v="-999"/>
    <n v="7.6"/>
    <n v="-999"/>
    <n v="-999"/>
    <n v="0.68200000000000005"/>
    <n v="0.55500000000000005"/>
    <n v="0"/>
    <n v="-999"/>
    <n v="199409"/>
    <x v="3"/>
  </r>
  <r>
    <n v="15.37"/>
    <n v="6"/>
    <n v="14.6"/>
    <n v="-1"/>
    <n v="71.8"/>
    <n v="34.799999999999997"/>
    <n v="0.3"/>
    <n v="0"/>
    <n v="-999"/>
    <n v="0.4"/>
    <n v="2.8"/>
    <n v="-999"/>
    <n v="7.3"/>
    <n v="-999"/>
    <n v="-999"/>
    <n v="0.57699999999999996"/>
    <n v="1.083"/>
    <n v="0"/>
    <n v="-999"/>
    <n v="199409"/>
    <x v="3"/>
  </r>
  <r>
    <n v="15.69"/>
    <n v="9.1"/>
    <n v="17.3"/>
    <n v="1.6"/>
    <n v="67.3"/>
    <n v="35.799999999999997"/>
    <n v="0.3"/>
    <n v="0"/>
    <n v="-999"/>
    <n v="0.6"/>
    <n v="3.8"/>
    <n v="-999"/>
    <n v="9.4"/>
    <n v="-999"/>
    <n v="-999"/>
    <n v="0.70899999999999996"/>
    <n v="1.268"/>
    <n v="0"/>
    <n v="-999"/>
    <n v="199409"/>
    <x v="3"/>
  </r>
  <r>
    <n v="9.4499999999999993"/>
    <n v="7.8"/>
    <n v="11.5"/>
    <n v="3.2"/>
    <n v="83.4"/>
    <n v="59"/>
    <n v="0"/>
    <n v="0"/>
    <n v="-999"/>
    <n v="1"/>
    <n v="5.5"/>
    <n v="-999"/>
    <n v="9.1999999999999993"/>
    <n v="-999"/>
    <n v="-999"/>
    <n v="0.80100000000000005"/>
    <n v="0.55600000000000005"/>
    <n v="0"/>
    <n v="-999"/>
    <n v="199409"/>
    <x v="3"/>
  </r>
  <r>
    <n v="10.36"/>
    <n v="9.1999999999999993"/>
    <n v="15.7"/>
    <n v="4.9000000000000004"/>
    <n v="79.8"/>
    <n v="53.9"/>
    <n v="0"/>
    <n v="0"/>
    <n v="-999"/>
    <n v="0.7"/>
    <n v="4.0999999999999996"/>
    <n v="-999"/>
    <n v="10.1"/>
    <n v="-999"/>
    <n v="-999"/>
    <n v="0.96199999999999997"/>
    <n v="0.82199999999999995"/>
    <n v="0"/>
    <n v="-999"/>
    <n v="199409"/>
    <x v="3"/>
  </r>
  <r>
    <n v="17.86"/>
    <n v="12.6"/>
    <n v="20.8"/>
    <n v="4.9000000000000004"/>
    <n v="67.599999999999994"/>
    <n v="39.200000000000003"/>
    <n v="0.3"/>
    <n v="0"/>
    <n v="-999"/>
    <n v="0.6"/>
    <n v="3.4"/>
    <n v="-999"/>
    <n v="11.4"/>
    <n v="-999"/>
    <n v="-999"/>
    <n v="0.96099999999999997"/>
    <n v="1.4930000000000001"/>
    <n v="0"/>
    <n v="-999"/>
    <n v="199409"/>
    <x v="3"/>
  </r>
  <r>
    <n v="17.46"/>
    <n v="14.8"/>
    <n v="22.3"/>
    <n v="9.8000000000000007"/>
    <n v="48"/>
    <n v="19"/>
    <n v="0"/>
    <n v="0"/>
    <n v="-999"/>
    <n v="0.6"/>
    <n v="3.4"/>
    <n v="-999"/>
    <n v="12.9"/>
    <n v="-999"/>
    <n v="-999"/>
    <n v="0.51100000000000001"/>
    <n v="2.181"/>
    <n v="0"/>
    <n v="-999"/>
    <n v="199409"/>
    <x v="3"/>
  </r>
  <r>
    <n v="17.91"/>
    <n v="13.6"/>
    <n v="22.5"/>
    <n v="6.9"/>
    <n v="50.4"/>
    <n v="17.3"/>
    <n v="0"/>
    <n v="0"/>
    <n v="-999"/>
    <n v="0.4"/>
    <n v="3.2"/>
    <n v="-999"/>
    <n v="12.3"/>
    <n v="-999"/>
    <n v="-999"/>
    <n v="0.47099999999999997"/>
    <n v="2.254"/>
    <n v="0"/>
    <n v="-999"/>
    <n v="199409"/>
    <x v="3"/>
  </r>
  <r>
    <n v="17.32"/>
    <n v="14.4"/>
    <n v="22.4"/>
    <n v="7.1"/>
    <n v="45.7"/>
    <n v="17.2"/>
    <n v="0"/>
    <n v="0"/>
    <n v="-999"/>
    <n v="0.7"/>
    <n v="4"/>
    <n v="-999"/>
    <n v="12.2"/>
    <n v="-999"/>
    <n v="-999"/>
    <n v="0.46500000000000002"/>
    <n v="2.2429999999999999"/>
    <n v="0"/>
    <n v="-999"/>
    <n v="199409"/>
    <x v="3"/>
  </r>
  <r>
    <n v="17.149999999999999"/>
    <n v="10.7"/>
    <n v="16.5"/>
    <n v="4.3"/>
    <n v="59.3"/>
    <n v="42.5"/>
    <n v="0"/>
    <n v="0"/>
    <n v="-999"/>
    <n v="0.7"/>
    <n v="4.9000000000000004"/>
    <n v="-999"/>
    <n v="12"/>
    <n v="-999"/>
    <n v="-999"/>
    <n v="0.79800000000000004"/>
    <n v="1.079"/>
    <n v="0"/>
    <n v="-999"/>
    <n v="199409"/>
    <x v="3"/>
  </r>
  <r>
    <n v="17.28"/>
    <n v="11.2"/>
    <n v="19.8"/>
    <n v="4.4000000000000004"/>
    <n v="38.200000000000003"/>
    <n v="15.8"/>
    <n v="0"/>
    <n v="0"/>
    <n v="-999"/>
    <n v="0.8"/>
    <n v="4.5999999999999996"/>
    <n v="-999"/>
    <n v="10.7"/>
    <n v="-999"/>
    <n v="-999"/>
    <n v="0.36399999999999999"/>
    <n v="1.944"/>
    <n v="0"/>
    <n v="-999"/>
    <n v="199409"/>
    <x v="3"/>
  </r>
  <r>
    <n v="17.2"/>
    <n v="15.4"/>
    <n v="24.3"/>
    <n v="7.2"/>
    <n v="34.5"/>
    <n v="18.5"/>
    <n v="0"/>
    <n v="0"/>
    <n v="-999"/>
    <n v="0.5"/>
    <n v="3.1"/>
    <n v="-999"/>
    <n v="11.5"/>
    <n v="-999"/>
    <n v="-999"/>
    <n v="0.56100000000000005"/>
    <n v="2.476"/>
    <n v="0"/>
    <n v="-999"/>
    <n v="199409"/>
    <x v="3"/>
  </r>
  <r>
    <n v="16.899999999999999"/>
    <n v="16.100000000000001"/>
    <n v="24.4"/>
    <n v="8.4"/>
    <n v="31.7"/>
    <n v="17.5"/>
    <n v="0"/>
    <n v="0"/>
    <n v="-999"/>
    <n v="0.5"/>
    <n v="4.0999999999999996"/>
    <n v="-999"/>
    <n v="11.8"/>
    <n v="-999"/>
    <n v="-999"/>
    <n v="0.53300000000000003"/>
    <n v="2.5209999999999999"/>
    <n v="0"/>
    <n v="-999"/>
    <n v="199409"/>
    <x v="3"/>
  </r>
  <r>
    <n v="16.260000000000002"/>
    <n v="15.4"/>
    <n v="24"/>
    <n v="7.2"/>
    <n v="31.9"/>
    <n v="14.8"/>
    <n v="0"/>
    <n v="0"/>
    <n v="-999"/>
    <n v="0.7"/>
    <n v="4.5999999999999996"/>
    <n v="-999"/>
    <n v="11.5"/>
    <n v="-999"/>
    <n v="-999"/>
    <n v="0.442"/>
    <n v="2.5419999999999998"/>
    <n v="0"/>
    <n v="-999"/>
    <n v="199409"/>
    <x v="3"/>
  </r>
  <r>
    <n v="15.24"/>
    <n v="14.5"/>
    <n v="21.8"/>
    <n v="7.4"/>
    <n v="35.9"/>
    <n v="15.6"/>
    <n v="0"/>
    <n v="0"/>
    <n v="-999"/>
    <n v="1"/>
    <n v="5"/>
    <n v="-999"/>
    <n v="10.8"/>
    <n v="-999"/>
    <n v="-999"/>
    <n v="0.40699999999999997"/>
    <n v="2.2040000000000002"/>
    <n v="0"/>
    <n v="-999"/>
    <n v="199409"/>
    <x v="3"/>
  </r>
  <r>
    <n v="15.14"/>
    <n v="12.1"/>
    <n v="20.100000000000001"/>
    <n v="5.4"/>
    <n v="52.7"/>
    <n v="28.9"/>
    <n v="0"/>
    <n v="0"/>
    <n v="-999"/>
    <n v="0.5"/>
    <n v="4"/>
    <n v="-999"/>
    <n v="10.8"/>
    <n v="-999"/>
    <n v="-999"/>
    <n v="0.68100000000000005"/>
    <n v="1.6719999999999999"/>
    <n v="0"/>
    <n v="-999"/>
    <n v="199409"/>
    <x v="3"/>
  </r>
  <r>
    <n v="15.87"/>
    <n v="14.6"/>
    <n v="21.8"/>
    <n v="6.9"/>
    <n v="46.9"/>
    <n v="29.8"/>
    <n v="0"/>
    <n v="0"/>
    <n v="-999"/>
    <n v="1.1000000000000001"/>
    <n v="5.2"/>
    <n v="-999"/>
    <n v="11.4"/>
    <n v="-999"/>
    <n v="-999"/>
    <n v="0.77700000000000002"/>
    <n v="1.833"/>
    <n v="0"/>
    <n v="-999"/>
    <n v="199409"/>
    <x v="3"/>
  </r>
  <r>
    <n v="9.33"/>
    <n v="12.9"/>
    <n v="19.100000000000001"/>
    <n v="8.8000000000000007"/>
    <n v="38.799999999999997"/>
    <n v="24.1"/>
    <n v="0"/>
    <n v="0"/>
    <n v="-999"/>
    <n v="0.5"/>
    <n v="3.4"/>
    <n v="-999"/>
    <n v="9.6999999999999993"/>
    <n v="-999"/>
    <n v="-999"/>
    <n v="0.53400000000000003"/>
    <n v="1.6779999999999999"/>
    <n v="0"/>
    <n v="-999"/>
    <n v="199409"/>
    <x v="3"/>
  </r>
  <r>
    <n v="14.51"/>
    <n v="12.4"/>
    <n v="19.8"/>
    <n v="7.4"/>
    <n v="53.3"/>
    <n v="31.5"/>
    <n v="0"/>
    <n v="0"/>
    <n v="-999"/>
    <n v="0.7"/>
    <n v="4.2"/>
    <n v="-999"/>
    <n v="10.9"/>
    <n v="-999"/>
    <n v="-999"/>
    <n v="0.72899999999999998"/>
    <n v="1.5820000000000001"/>
    <n v="0"/>
    <n v="-999"/>
    <n v="199409"/>
    <x v="3"/>
  </r>
  <r>
    <n v="6.7"/>
    <n v="9.6999999999999993"/>
    <n v="16.399999999999999"/>
    <n v="6.7"/>
    <n v="79.7"/>
    <n v="47"/>
    <n v="0"/>
    <n v="0"/>
    <n v="-999"/>
    <n v="0.5"/>
    <n v="4.9000000000000004"/>
    <n v="-999"/>
    <n v="10"/>
    <n v="-999"/>
    <n v="-999"/>
    <n v="0.877"/>
    <n v="0.98799999999999999"/>
    <n v="0"/>
    <n v="-999"/>
    <n v="199409"/>
    <x v="3"/>
  </r>
  <r>
    <n v="5.84"/>
    <n v="4.2"/>
    <n v="9.6"/>
    <n v="-2.2000000000000002"/>
    <n v="92.6"/>
    <n v="59.8"/>
    <n v="6.6"/>
    <n v="0"/>
    <n v="-999"/>
    <n v="0.8"/>
    <n v="6.1"/>
    <n v="-999"/>
    <n v="8.5"/>
    <n v="-999"/>
    <n v="-999"/>
    <n v="0.71399999999999997"/>
    <n v="0.48"/>
    <n v="0"/>
    <n v="-999"/>
    <n v="199410"/>
    <x v="3"/>
  </r>
  <r>
    <n v="4.49"/>
    <n v="-1.4"/>
    <n v="3.2"/>
    <n v="-3.2"/>
    <n v="85.1"/>
    <n v="66.3"/>
    <n v="3.3"/>
    <n v="0"/>
    <n v="-999"/>
    <n v="0.9"/>
    <n v="6.4"/>
    <n v="-999"/>
    <n v="4.0999999999999996"/>
    <n v="-999"/>
    <n v="-999"/>
    <n v="0.50900000000000001"/>
    <n v="0.25900000000000001"/>
    <n v="0"/>
    <n v="-999"/>
    <n v="199410"/>
    <x v="3"/>
  </r>
  <r>
    <n v="14.5"/>
    <n v="4.2"/>
    <n v="11.8"/>
    <n v="-2"/>
    <n v="60.3"/>
    <n v="37.9"/>
    <n v="0"/>
    <n v="0"/>
    <n v="-999"/>
    <n v="0.7"/>
    <n v="6.8"/>
    <n v="-999"/>
    <n v="4.9000000000000004"/>
    <n v="-999"/>
    <n v="-999"/>
    <n v="0.52400000000000002"/>
    <n v="0.85899999999999999"/>
    <n v="0"/>
    <n v="-999"/>
    <n v="199410"/>
    <x v="3"/>
  </r>
  <r>
    <n v="14.62"/>
    <n v="5.6"/>
    <n v="12.8"/>
    <n v="-0.5"/>
    <n v="56.3"/>
    <n v="34.299999999999997"/>
    <n v="0"/>
    <n v="0"/>
    <n v="-999"/>
    <n v="0.4"/>
    <n v="3.1"/>
    <n v="-999"/>
    <n v="5.6"/>
    <n v="-999"/>
    <n v="-999"/>
    <n v="0.50700000000000001"/>
    <n v="0.97099999999999997"/>
    <n v="0"/>
    <n v="-999"/>
    <n v="199410"/>
    <x v="3"/>
  </r>
  <r>
    <n v="12.8"/>
    <n v="3.8"/>
    <n v="12"/>
    <n v="-1.5"/>
    <n v="60.2"/>
    <n v="38.200000000000003"/>
    <n v="0"/>
    <n v="0"/>
    <n v="-999"/>
    <n v="0.4"/>
    <n v="4.5"/>
    <n v="-999"/>
    <n v="4.9000000000000004"/>
    <n v="-999"/>
    <n v="-999"/>
    <n v="0.53500000000000003"/>
    <n v="0.86599999999999999"/>
    <n v="0"/>
    <n v="-999"/>
    <n v="199410"/>
    <x v="3"/>
  </r>
  <r>
    <n v="10.11"/>
    <n v="3.2"/>
    <n v="10.199999999999999"/>
    <n v="-2.2999999999999998"/>
    <n v="64.5"/>
    <n v="27.6"/>
    <n v="0"/>
    <n v="0"/>
    <n v="-999"/>
    <n v="0.4"/>
    <n v="3.3"/>
    <n v="-999"/>
    <n v="3.5"/>
    <n v="-999"/>
    <n v="-999"/>
    <n v="0.34399999999999997"/>
    <n v="0.90100000000000002"/>
    <n v="0"/>
    <n v="-999"/>
    <n v="199410"/>
    <x v="3"/>
  </r>
  <r>
    <n v="13.92"/>
    <n v="5"/>
    <n v="12.8"/>
    <n v="-0.6"/>
    <n v="61.3"/>
    <n v="29.4"/>
    <n v="0.3"/>
    <n v="0"/>
    <n v="-999"/>
    <n v="0.3"/>
    <n v="3.1"/>
    <n v="-999"/>
    <n v="4.5"/>
    <n v="-999"/>
    <n v="-999"/>
    <n v="0.433"/>
    <n v="1.0429999999999999"/>
    <n v="0"/>
    <n v="-999"/>
    <n v="199410"/>
    <x v="3"/>
  </r>
  <r>
    <n v="10.57"/>
    <n v="8.1"/>
    <n v="14.1"/>
    <n v="3.7"/>
    <n v="43.4"/>
    <n v="28.8"/>
    <n v="0"/>
    <n v="0"/>
    <n v="-999"/>
    <n v="0.3"/>
    <n v="1.8"/>
    <n v="-999"/>
    <n v="5.5"/>
    <n v="-999"/>
    <n v="-999"/>
    <n v="0.46300000000000002"/>
    <n v="1.145"/>
    <n v="0"/>
    <n v="-999"/>
    <n v="199410"/>
    <x v="3"/>
  </r>
  <r>
    <n v="4.8899999999999997"/>
    <n v="7.4"/>
    <n v="11.4"/>
    <n v="3.1"/>
    <n v="55.8"/>
    <n v="39.799999999999997"/>
    <n v="0"/>
    <n v="0"/>
    <n v="-999"/>
    <n v="0.3"/>
    <n v="2"/>
    <n v="-999"/>
    <n v="5.9"/>
    <n v="-999"/>
    <n v="-999"/>
    <n v="0.53700000000000003"/>
    <n v="0.81100000000000005"/>
    <n v="0"/>
    <n v="-999"/>
    <n v="199410"/>
    <x v="3"/>
  </r>
  <r>
    <n v="2.74"/>
    <n v="1.6"/>
    <n v="3.7"/>
    <n v="-0.8"/>
    <n v="91.8"/>
    <n v="71.599999999999994"/>
    <n v="1.3"/>
    <n v="0"/>
    <n v="-999"/>
    <n v="0.3"/>
    <n v="3.4"/>
    <n v="-999"/>
    <n v="4"/>
    <n v="-999"/>
    <n v="-999"/>
    <n v="0.57099999999999995"/>
    <n v="0.22600000000000001"/>
    <n v="0"/>
    <n v="-999"/>
    <n v="199410"/>
    <x v="3"/>
  </r>
  <r>
    <n v="12.92"/>
    <n v="1.3"/>
    <n v="8.3000000000000007"/>
    <n v="-4.3"/>
    <n v="68.3"/>
    <n v="34.700000000000003"/>
    <n v="1"/>
    <n v="0"/>
    <n v="-999"/>
    <n v="0.6"/>
    <n v="3.3"/>
    <n v="-999"/>
    <n v="3.4"/>
    <n v="-999"/>
    <n v="-999"/>
    <n v="0.38100000000000001"/>
    <n v="0.71499999999999997"/>
    <n v="0"/>
    <n v="-999"/>
    <n v="199410"/>
    <x v="3"/>
  </r>
  <r>
    <n v="7.1"/>
    <n v="3.1"/>
    <n v="9.1"/>
    <n v="-0.5"/>
    <n v="80.2"/>
    <n v="51.8"/>
    <n v="0"/>
    <n v="0"/>
    <n v="-999"/>
    <n v="0.9"/>
    <n v="4.3"/>
    <n v="-999"/>
    <n v="3.8"/>
    <n v="-999"/>
    <n v="-999"/>
    <n v="0.59899999999999998"/>
    <n v="0.55700000000000005"/>
    <n v="0"/>
    <n v="-999"/>
    <n v="199410"/>
    <x v="3"/>
  </r>
  <r>
    <n v="9.1"/>
    <n v="2.4"/>
    <n v="8.1999999999999993"/>
    <n v="-1"/>
    <n v="76.900000000000006"/>
    <n v="37.6"/>
    <n v="0.5"/>
    <n v="0"/>
    <n v="-999"/>
    <n v="1.3"/>
    <n v="5.8"/>
    <n v="-999"/>
    <n v="4.5"/>
    <n v="-999"/>
    <n v="-999"/>
    <n v="0.40899999999999997"/>
    <n v="0.67800000000000005"/>
    <n v="0"/>
    <n v="-999"/>
    <n v="199410"/>
    <x v="3"/>
  </r>
  <r>
    <n v="2.2799999999999998"/>
    <n v="-1.7"/>
    <n v="-0.6"/>
    <n v="-2.8"/>
    <n v="98.8"/>
    <n v="98.1"/>
    <n v="0"/>
    <n v="0"/>
    <n v="-999"/>
    <n v="0.9"/>
    <n v="4.0999999999999996"/>
    <n v="-999"/>
    <n v="2.4"/>
    <n v="-999"/>
    <n v="-999"/>
    <n v="0.57399999999999995"/>
    <n v="1.0999999999999999E-2"/>
    <n v="0"/>
    <n v="-999"/>
    <n v="199410"/>
    <x v="3"/>
  </r>
  <r>
    <n v="9.68"/>
    <n v="-1"/>
    <n v="3.6"/>
    <n v="-3.7"/>
    <n v="96.7"/>
    <n v="82.1"/>
    <n v="11.9"/>
    <n v="0"/>
    <n v="-999"/>
    <n v="0.5"/>
    <n v="4.7"/>
    <n v="-999"/>
    <n v="1.7"/>
    <n v="-999"/>
    <n v="-999"/>
    <n v="0.64700000000000002"/>
    <n v="0.14099999999999999"/>
    <n v="0"/>
    <n v="-999"/>
    <n v="199410"/>
    <x v="3"/>
  </r>
  <r>
    <n v="12.22"/>
    <n v="1.6"/>
    <n v="10.4"/>
    <n v="-4.5"/>
    <n v="84.8"/>
    <n v="50.8"/>
    <n v="4.0999999999999996"/>
    <n v="0"/>
    <n v="-999"/>
    <n v="0.3"/>
    <n v="1.9"/>
    <n v="-999"/>
    <n v="1.3"/>
    <n v="-999"/>
    <n v="-999"/>
    <n v="0.63900000000000001"/>
    <n v="0.62"/>
    <n v="0"/>
    <n v="-999"/>
    <n v="199410"/>
    <x v="3"/>
  </r>
  <r>
    <n v="2.74"/>
    <n v="1.7"/>
    <n v="5.5"/>
    <n v="-1.4"/>
    <n v="87"/>
    <n v="64.3"/>
    <n v="0.8"/>
    <n v="0"/>
    <n v="-999"/>
    <n v="0.4"/>
    <n v="4.3"/>
    <n v="-999"/>
    <n v="0.8"/>
    <n v="-999"/>
    <n v="-999"/>
    <n v="0.58099999999999996"/>
    <n v="0.32200000000000001"/>
    <n v="0"/>
    <n v="-999"/>
    <n v="199410"/>
    <x v="3"/>
  </r>
  <r>
    <n v="10.96"/>
    <n v="1.2"/>
    <n v="7.4"/>
    <n v="-4.7"/>
    <n v="80.900000000000006"/>
    <n v="57.3"/>
    <n v="0"/>
    <n v="0"/>
    <n v="-999"/>
    <n v="0.5"/>
    <n v="4.5999999999999996"/>
    <n v="-999"/>
    <n v="1.2"/>
    <n v="-999"/>
    <n v="-999"/>
    <n v="0.58899999999999997"/>
    <n v="0.44"/>
    <n v="0"/>
    <n v="-999"/>
    <n v="199410"/>
    <x v="3"/>
  </r>
  <r>
    <n v="3.27"/>
    <n v="0.9"/>
    <n v="4.2"/>
    <n v="-0.4"/>
    <n v="89.6"/>
    <n v="73.400000000000006"/>
    <n v="0.3"/>
    <n v="0"/>
    <n v="-999"/>
    <n v="0.8"/>
    <n v="4.5999999999999996"/>
    <n v="-999"/>
    <n v="2.2000000000000002"/>
    <n v="-999"/>
    <n v="-999"/>
    <n v="0.60599999999999998"/>
    <n v="0.219"/>
    <n v="0"/>
    <n v="-999"/>
    <n v="199410"/>
    <x v="3"/>
  </r>
  <r>
    <n v="2.52"/>
    <n v="0.9"/>
    <n v="2.4"/>
    <n v="-1.7"/>
    <n v="85.2"/>
    <n v="70.900000000000006"/>
    <n v="0.3"/>
    <n v="0"/>
    <n v="-999"/>
    <n v="2"/>
    <n v="9.4"/>
    <n v="-999"/>
    <n v="1.6"/>
    <n v="-999"/>
    <n v="-999"/>
    <n v="0.51600000000000001"/>
    <n v="0.21099999999999999"/>
    <n v="0"/>
    <n v="-999"/>
    <n v="199410"/>
    <x v="3"/>
  </r>
  <r>
    <n v="3.19"/>
    <n v="-2.1"/>
    <n v="1.1000000000000001"/>
    <n v="-4.9000000000000004"/>
    <n v="85.7"/>
    <n v="68.5"/>
    <n v="3.4"/>
    <n v="0"/>
    <n v="-999"/>
    <n v="1.8"/>
    <n v="6.7"/>
    <n v="-999"/>
    <n v="0.8"/>
    <n v="-999"/>
    <n v="-999"/>
    <n v="0.45100000000000001"/>
    <n v="0.20799999999999999"/>
    <n v="0"/>
    <n v="-999"/>
    <n v="199410"/>
    <x v="3"/>
  </r>
  <r>
    <n v="5.0599999999999996"/>
    <n v="-3"/>
    <n v="0.8"/>
    <n v="-7"/>
    <n v="85.4"/>
    <n v="59.9"/>
    <n v="2.8"/>
    <n v="0"/>
    <n v="-999"/>
    <n v="0.9"/>
    <n v="5.4"/>
    <n v="-999"/>
    <n v="0.3"/>
    <n v="-999"/>
    <n v="-999"/>
    <n v="0.38700000000000001"/>
    <n v="0.25900000000000001"/>
    <n v="0"/>
    <n v="-999"/>
    <n v="199410"/>
    <x v="3"/>
  </r>
  <r>
    <n v="4.47"/>
    <n v="-0.5"/>
    <n v="4.7"/>
    <n v="-3"/>
    <n v="92.8"/>
    <n v="68.900000000000006"/>
    <n v="1.1000000000000001"/>
    <n v="0"/>
    <n v="-999"/>
    <n v="0.5"/>
    <n v="4"/>
    <n v="-999"/>
    <n v="0.3"/>
    <n v="-999"/>
    <n v="-999"/>
    <n v="0.58699999999999997"/>
    <n v="0.26600000000000001"/>
    <n v="0"/>
    <n v="-999"/>
    <n v="199410"/>
    <x v="3"/>
  </r>
  <r>
    <n v="9.2799999999999994"/>
    <n v="1.9"/>
    <n v="8.1"/>
    <n v="-2.1"/>
    <n v="80.400000000000006"/>
    <n v="54.5"/>
    <n v="0"/>
    <n v="0"/>
    <n v="-999"/>
    <n v="1.1000000000000001"/>
    <n v="5.3"/>
    <n v="-999"/>
    <n v="0.3"/>
    <n v="-999"/>
    <n v="-999"/>
    <n v="0.59"/>
    <n v="0.49099999999999999"/>
    <n v="0"/>
    <n v="-999"/>
    <n v="199410"/>
    <x v="3"/>
  </r>
  <r>
    <n v="9.5"/>
    <n v="4.9000000000000004"/>
    <n v="11.2"/>
    <n v="0.7"/>
    <n v="66.599999999999994"/>
    <n v="40.4"/>
    <n v="0"/>
    <n v="0"/>
    <n v="-999"/>
    <n v="1.5"/>
    <n v="8.1999999999999993"/>
    <n v="-999"/>
    <n v="0.6"/>
    <n v="-999"/>
    <n v="-999"/>
    <n v="0.53600000000000003"/>
    <n v="0.79300000000000004"/>
    <n v="0"/>
    <n v="-999"/>
    <n v="199410"/>
    <x v="3"/>
  </r>
  <r>
    <n v="1.55"/>
    <n v="1.4"/>
    <n v="3.8"/>
    <n v="-1.3"/>
    <n v="94.6"/>
    <n v="82.6"/>
    <n v="7"/>
    <n v="0"/>
    <n v="-999"/>
    <n v="2.5"/>
    <n v="7.9"/>
    <n v="-999"/>
    <n v="1.4"/>
    <n v="-999"/>
    <n v="-999"/>
    <n v="0.66400000000000003"/>
    <n v="0.13900000000000001"/>
    <n v="0"/>
    <n v="-999"/>
    <n v="199410"/>
    <x v="3"/>
  </r>
  <r>
    <n v="5.99"/>
    <n v="-0.8"/>
    <n v="4.8"/>
    <n v="-3.7"/>
    <n v="84.4"/>
    <n v="50.2"/>
    <n v="2.6"/>
    <n v="0"/>
    <n v="-999"/>
    <n v="1.7"/>
    <n v="5.6"/>
    <n v="-999"/>
    <n v="0.9"/>
    <n v="-999"/>
    <n v="-999"/>
    <n v="0.432"/>
    <n v="0.42799999999999999"/>
    <n v="0"/>
    <n v="-999"/>
    <n v="199410"/>
    <x v="3"/>
  </r>
  <r>
    <n v="2.68"/>
    <n v="-3.8"/>
    <n v="-2.4"/>
    <n v="-5.7"/>
    <n v="90.2"/>
    <n v="79"/>
    <n v="3.7"/>
    <n v="-999"/>
    <n v="-999"/>
    <n v="1.3"/>
    <n v="5.0999999999999996"/>
    <n v="-999"/>
    <n v="0.4"/>
    <n v="-999"/>
    <n v="-999"/>
    <n v="0.40500000000000003"/>
    <n v="0.107"/>
    <n v="0"/>
    <n v="-999"/>
    <n v="199410"/>
    <x v="3"/>
  </r>
  <r>
    <n v="7.58"/>
    <n v="-3.9"/>
    <n v="1"/>
    <n v="-8.1999999999999993"/>
    <n v="77.400000000000006"/>
    <n v="51.4"/>
    <n v="0"/>
    <n v="-999"/>
    <n v="-999"/>
    <n v="0.9"/>
    <n v="5.5"/>
    <n v="-999"/>
    <n v="0.3"/>
    <n v="-999"/>
    <n v="-999"/>
    <n v="0.33800000000000002"/>
    <n v="0.31900000000000001"/>
    <n v="0"/>
    <n v="-999"/>
    <n v="199410"/>
    <x v="3"/>
  </r>
  <r>
    <n v="5"/>
    <n v="-3.9"/>
    <n v="-0.7"/>
    <n v="-5.0999999999999996"/>
    <n v="92"/>
    <n v="75"/>
    <n v="1.6"/>
    <n v="-999"/>
    <n v="-999"/>
    <n v="1.4"/>
    <n v="5.6"/>
    <n v="-999"/>
    <n v="0.2"/>
    <n v="-999"/>
    <n v="-999"/>
    <n v="0.435"/>
    <n v="0.14499999999999999"/>
    <n v="0"/>
    <n v="-999"/>
    <n v="199410"/>
    <x v="3"/>
  </r>
  <r>
    <n v="4.07"/>
    <n v="-3.5"/>
    <n v="-0.8"/>
    <n v="-5.5"/>
    <n v="95.7"/>
    <n v="73.900000000000006"/>
    <n v="2.5"/>
    <n v="-999"/>
    <n v="-999"/>
    <n v="2.4"/>
    <n v="9.1"/>
    <n v="-999"/>
    <n v="0.3"/>
    <n v="-999"/>
    <n v="-999"/>
    <n v="0.42499999999999999"/>
    <n v="0.15"/>
    <n v="-999"/>
    <n v="-999"/>
    <n v="199410"/>
    <x v="3"/>
  </r>
  <r>
    <n v="1.98"/>
    <n v="-7.3"/>
    <n v="-4.5999999999999996"/>
    <n v="-10.6"/>
    <n v="92.7"/>
    <n v="83"/>
    <n v="0"/>
    <n v="-999"/>
    <n v="-999"/>
    <n v="0.9"/>
    <n v="4.2"/>
    <n v="-999"/>
    <n v="0.3"/>
    <n v="-999"/>
    <n v="-999"/>
    <n v="0.35899999999999999"/>
    <n v="7.3999999999999996E-2"/>
    <n v="0"/>
    <n v="-999"/>
    <n v="199411"/>
    <x v="3"/>
  </r>
  <r>
    <n v="1.77"/>
    <n v="-10.6"/>
    <n v="-8.5"/>
    <n v="-16"/>
    <n v="91.5"/>
    <n v="85.2"/>
    <n v="4.4000000000000004"/>
    <n v="-999"/>
    <n v="-999"/>
    <n v="0.3"/>
    <n v="2.2999999999999998"/>
    <n v="-999"/>
    <n v="0.4"/>
    <n v="-999"/>
    <n v="-999"/>
    <n v="0.27500000000000002"/>
    <n v="4.8000000000000001E-2"/>
    <n v="0"/>
    <n v="-999"/>
    <n v="199411"/>
    <x v="3"/>
  </r>
  <r>
    <n v="2.81"/>
    <n v="-9.1"/>
    <n v="-5.9"/>
    <n v="-15.7"/>
    <n v="90.3"/>
    <n v="75.900000000000006"/>
    <n v="0"/>
    <n v="-999"/>
    <n v="-999"/>
    <n v="0.5"/>
    <n v="4"/>
    <n v="-999"/>
    <n v="0.4"/>
    <n v="-999"/>
    <n v="-999"/>
    <n v="0.29799999999999999"/>
    <n v="9.5000000000000001E-2"/>
    <n v="0"/>
    <n v="-999"/>
    <n v="199411"/>
    <x v="3"/>
  </r>
  <r>
    <n v="1.93"/>
    <n v="-7.9"/>
    <n v="-3.5"/>
    <n v="-13.7"/>
    <n v="93.4"/>
    <n v="88.4"/>
    <n v="3.4"/>
    <n v="-999"/>
    <n v="-999"/>
    <n v="0.9"/>
    <n v="6.1"/>
    <n v="-999"/>
    <n v="0.4"/>
    <n v="-999"/>
    <n v="-999"/>
    <n v="0.41599999999999998"/>
    <n v="5.5E-2"/>
    <n v="0"/>
    <n v="-999"/>
    <n v="199411"/>
    <x v="3"/>
  </r>
  <r>
    <n v="7.87"/>
    <n v="-7.8"/>
    <n v="-1.2"/>
    <n v="-13.7"/>
    <n v="79"/>
    <n v="45.5"/>
    <n v="5.8"/>
    <n v="-999"/>
    <n v="-999"/>
    <n v="1.4"/>
    <n v="6"/>
    <n v="-999"/>
    <n v="0.5"/>
    <n v="-999"/>
    <n v="-999"/>
    <n v="0.255"/>
    <n v="0.30499999999999999"/>
    <n v="0"/>
    <n v="-999"/>
    <n v="199411"/>
    <x v="3"/>
  </r>
  <r>
    <n v="1.89"/>
    <n v="-6.9"/>
    <n v="-4.4000000000000004"/>
    <n v="-9.1999999999999993"/>
    <n v="92.6"/>
    <n v="81.7"/>
    <n v="0"/>
    <n v="-999"/>
    <n v="-999"/>
    <n v="1.5"/>
    <n v="5.8"/>
    <n v="-999"/>
    <n v="0.5"/>
    <n v="-999"/>
    <n v="-999"/>
    <n v="0.36099999999999999"/>
    <n v="8.1000000000000003E-2"/>
    <n v="0"/>
    <n v="-999"/>
    <n v="199411"/>
    <x v="3"/>
  </r>
  <r>
    <n v="3.5"/>
    <n v="-5.5"/>
    <n v="-2.2000000000000002"/>
    <n v="-8.4"/>
    <n v="89.6"/>
    <n v="73.5"/>
    <n v="3.2"/>
    <n v="-999"/>
    <n v="-999"/>
    <n v="0.8"/>
    <n v="4.9000000000000004"/>
    <n v="-999"/>
    <n v="0.6"/>
    <n v="-999"/>
    <n v="-999"/>
    <n v="0.38300000000000001"/>
    <n v="0.13800000000000001"/>
    <n v="0"/>
    <n v="-999"/>
    <n v="199411"/>
    <x v="3"/>
  </r>
  <r>
    <n v="2.56"/>
    <n v="-5.0999999999999996"/>
    <n v="-3.2"/>
    <n v="-6.3"/>
    <n v="90.6"/>
    <n v="78.7"/>
    <n v="0"/>
    <n v="-999"/>
    <n v="-999"/>
    <n v="2.1"/>
    <n v="8.5"/>
    <n v="-999"/>
    <n v="0.6"/>
    <n v="-999"/>
    <n v="-999"/>
    <n v="0.38100000000000001"/>
    <n v="0.10299999999999999"/>
    <n v="0"/>
    <n v="-999"/>
    <n v="199411"/>
    <x v="3"/>
  </r>
  <r>
    <n v="1.78"/>
    <n v="-4.3"/>
    <n v="-2.2000000000000002"/>
    <n v="-6.3"/>
    <n v="96.7"/>
    <n v="94.4"/>
    <n v="0.2"/>
    <n v="-999"/>
    <n v="-999"/>
    <n v="2.1"/>
    <n v="8.3000000000000007"/>
    <n v="-999"/>
    <n v="0.6"/>
    <n v="-999"/>
    <n v="-999"/>
    <n v="0.48899999999999999"/>
    <n v="2.9000000000000001E-2"/>
    <n v="0"/>
    <n v="-999"/>
    <n v="199411"/>
    <x v="3"/>
  </r>
  <r>
    <n v="5.0199999999999996"/>
    <n v="-3.5"/>
    <n v="2.1"/>
    <n v="-6.6"/>
    <n v="91.7"/>
    <n v="59.6"/>
    <n v="5"/>
    <n v="-999"/>
    <n v="-999"/>
    <n v="0.3"/>
    <n v="2.6"/>
    <n v="-999"/>
    <n v="0.6"/>
    <n v="-999"/>
    <n v="-999"/>
    <n v="0.42299999999999999"/>
    <n v="0.28699999999999998"/>
    <n v="0"/>
    <n v="-999"/>
    <n v="199411"/>
    <x v="3"/>
  </r>
  <r>
    <n v="1.92"/>
    <n v="-3.5"/>
    <n v="-2.2000000000000002"/>
    <n v="-4.8"/>
    <n v="92.6"/>
    <n v="82.6"/>
    <n v="4.0999999999999996"/>
    <n v="-999"/>
    <n v="-999"/>
    <n v="0.9"/>
    <n v="4.5999999999999996"/>
    <n v="-999"/>
    <n v="0.6"/>
    <n v="-999"/>
    <n v="-999"/>
    <n v="0.42899999999999999"/>
    <n v="0.09"/>
    <n v="0"/>
    <n v="-999"/>
    <n v="199411"/>
    <x v="3"/>
  </r>
  <r>
    <n v="3.17"/>
    <n v="-7.1"/>
    <n v="-3.6"/>
    <n v="-10"/>
    <n v="93.8"/>
    <n v="84.9"/>
    <n v="5.5"/>
    <n v="-999"/>
    <n v="-999"/>
    <n v="0.6"/>
    <n v="3.4"/>
    <n v="-999"/>
    <n v="0.6"/>
    <n v="-999"/>
    <n v="-999"/>
    <n v="0.39700000000000002"/>
    <n v="7.0999999999999994E-2"/>
    <n v="0"/>
    <n v="-999"/>
    <n v="199411"/>
    <x v="3"/>
  </r>
  <r>
    <n v="2.6"/>
    <n v="-5.9"/>
    <n v="-4.5"/>
    <n v="-8.1999999999999993"/>
    <n v="89.5"/>
    <n v="82.2"/>
    <n v="0"/>
    <n v="-999"/>
    <n v="-999"/>
    <n v="0.6"/>
    <n v="6.3"/>
    <n v="-999"/>
    <n v="0.6"/>
    <n v="-999"/>
    <n v="-999"/>
    <n v="0.35799999999999998"/>
    <n v="7.8E-2"/>
    <n v="0"/>
    <n v="-999"/>
    <n v="199411"/>
    <x v="3"/>
  </r>
  <r>
    <n v="2.12"/>
    <n v="-4.2"/>
    <n v="-2.9"/>
    <n v="-5.5"/>
    <n v="92.6"/>
    <n v="84.7"/>
    <n v="0"/>
    <n v="-999"/>
    <n v="-999"/>
    <n v="2.2999999999999998"/>
    <n v="7.3"/>
    <n v="-999"/>
    <n v="0.6"/>
    <n v="-999"/>
    <n v="-999"/>
    <n v="0.41799999999999998"/>
    <n v="7.4999999999999997E-2"/>
    <n v="0"/>
    <n v="-999"/>
    <n v="199411"/>
    <x v="3"/>
  </r>
  <r>
    <n v="2.0099999999999998"/>
    <n v="-5.4"/>
    <n v="-4.4000000000000004"/>
    <n v="-6.1"/>
    <n v="92.5"/>
    <n v="87.2"/>
    <n v="0"/>
    <n v="-999"/>
    <n v="-999"/>
    <n v="1.1000000000000001"/>
    <n v="6.3"/>
    <n v="-999"/>
    <n v="0.6"/>
    <n v="-999"/>
    <n v="-999"/>
    <n v="0.38300000000000001"/>
    <n v="5.6000000000000001E-2"/>
    <n v="0"/>
    <n v="-999"/>
    <n v="199411"/>
    <x v="3"/>
  </r>
  <r>
    <n v="0.7"/>
    <n v="-7.6"/>
    <n v="-4.9000000000000004"/>
    <n v="-10.6"/>
    <n v="93.6"/>
    <n v="80.2"/>
    <n v="19.600000000000001"/>
    <n v="-999"/>
    <n v="-999"/>
    <n v="0.3"/>
    <n v="3.1"/>
    <n v="-999"/>
    <n v="0.5"/>
    <n v="-999"/>
    <n v="-999"/>
    <n v="0.34"/>
    <n v="8.4000000000000005E-2"/>
    <n v="0"/>
    <n v="-999"/>
    <n v="199411"/>
    <x v="3"/>
  </r>
  <r>
    <n v="0.82"/>
    <n v="-10.4"/>
    <n v="-5.7"/>
    <n v="-15.6"/>
    <n v="92.7"/>
    <n v="84.3"/>
    <n v="6"/>
    <n v="-999"/>
    <n v="-999"/>
    <n v="0.5"/>
    <n v="3.8"/>
    <n v="-999"/>
    <n v="0.5"/>
    <n v="-999"/>
    <n v="-999"/>
    <n v="0.33700000000000002"/>
    <n v="6.3E-2"/>
    <n v="0"/>
    <n v="-999"/>
    <n v="199411"/>
    <x v="3"/>
  </r>
  <r>
    <n v="0.92"/>
    <n v="-10"/>
    <n v="-5.2"/>
    <n v="-16.2"/>
    <n v="84.5"/>
    <n v="65.3"/>
    <n v="0"/>
    <n v="-999"/>
    <n v="-999"/>
    <n v="0.3"/>
    <n v="2.7"/>
    <n v="-999"/>
    <n v="0.5"/>
    <n v="-999"/>
    <n v="-999"/>
    <n v="0.27100000000000002"/>
    <n v="0.14399999999999999"/>
    <n v="0"/>
    <n v="-999"/>
    <n v="199411"/>
    <x v="3"/>
  </r>
  <r>
    <n v="0.39"/>
    <n v="-6.4"/>
    <n v="-4.7"/>
    <n v="-8.8000000000000007"/>
    <n v="94.8"/>
    <n v="91"/>
    <n v="0"/>
    <n v="-999"/>
    <n v="-999"/>
    <n v="1"/>
    <n v="5.3"/>
    <n v="-999"/>
    <n v="0.5"/>
    <n v="-999"/>
    <n v="-999"/>
    <n v="0.39100000000000001"/>
    <n v="3.9E-2"/>
    <n v="0"/>
    <n v="-999"/>
    <n v="199411"/>
    <x v="3"/>
  </r>
  <r>
    <n v="0.35"/>
    <n v="-10.6"/>
    <n v="-6.2"/>
    <n v="-13"/>
    <n v="92.3"/>
    <n v="87.2"/>
    <n v="3.8"/>
    <n v="-999"/>
    <n v="-999"/>
    <n v="0.4"/>
    <n v="4.0999999999999996"/>
    <n v="-999"/>
    <n v="0.5"/>
    <n v="-999"/>
    <n v="-999"/>
    <n v="0.33500000000000002"/>
    <n v="4.9000000000000002E-2"/>
    <n v="0"/>
    <n v="-999"/>
    <n v="199411"/>
    <x v="3"/>
  </r>
  <r>
    <n v="1.76"/>
    <n v="-11.7"/>
    <n v="-6.5"/>
    <n v="-16.5"/>
    <n v="82.2"/>
    <n v="63.5"/>
    <n v="4.7"/>
    <n v="-999"/>
    <n v="-999"/>
    <n v="0.3"/>
    <n v="2.8"/>
    <n v="-999"/>
    <n v="0.5"/>
    <n v="-999"/>
    <n v="-999"/>
    <n v="0.23799999999999999"/>
    <n v="0.13700000000000001"/>
    <n v="0"/>
    <n v="-999"/>
    <n v="199411"/>
    <x v="3"/>
  </r>
  <r>
    <n v="1.73"/>
    <n v="-10.1"/>
    <n v="-6.9"/>
    <n v="-12.9"/>
    <n v="78.5"/>
    <n v="63.9"/>
    <n v="1.1000000000000001"/>
    <n v="-999"/>
    <n v="-999"/>
    <n v="2"/>
    <n v="9.4"/>
    <n v="-999"/>
    <n v="0.5"/>
    <n v="-999"/>
    <n v="-999"/>
    <n v="0.23200000000000001"/>
    <n v="0.13100000000000001"/>
    <n v="0"/>
    <n v="-999"/>
    <n v="199411"/>
    <x v="3"/>
  </r>
  <r>
    <n v="2.56"/>
    <n v="-7.7"/>
    <n v="-5.4"/>
    <n v="-10.3"/>
    <n v="85.8"/>
    <n v="71.5"/>
    <n v="0"/>
    <n v="-999"/>
    <n v="-999"/>
    <n v="1.1000000000000001"/>
    <n v="7.3"/>
    <n v="-999"/>
    <n v="0.5"/>
    <n v="-999"/>
    <n v="-999"/>
    <n v="0.29199999999999998"/>
    <n v="0.11600000000000001"/>
    <n v="0"/>
    <n v="-999"/>
    <n v="199411"/>
    <x v="3"/>
  </r>
  <r>
    <n v="2.08"/>
    <n v="-7.6"/>
    <n v="-4.8"/>
    <n v="-11.8"/>
    <n v="93.6"/>
    <n v="83.1"/>
    <n v="0"/>
    <n v="-999"/>
    <n v="-999"/>
    <n v="2.5"/>
    <n v="8.5"/>
    <n v="-999"/>
    <n v="0.5"/>
    <n v="-999"/>
    <n v="-999"/>
    <n v="0.35599999999999998"/>
    <n v="7.1999999999999995E-2"/>
    <n v="0"/>
    <n v="-999"/>
    <n v="199411"/>
    <x v="3"/>
  </r>
  <r>
    <n v="0.9"/>
    <n v="-5.9"/>
    <n v="-3.5"/>
    <n v="-10.1"/>
    <n v="95.8"/>
    <n v="92.6"/>
    <n v="11.2"/>
    <n v="-999"/>
    <n v="-999"/>
    <n v="1.5"/>
    <n v="8.1999999999999993"/>
    <n v="-999"/>
    <n v="0.4"/>
    <n v="-999"/>
    <n v="-999"/>
    <n v="0.438"/>
    <n v="3.5000000000000003E-2"/>
    <n v="0"/>
    <n v="-999"/>
    <n v="199411"/>
    <x v="3"/>
  </r>
  <r>
    <n v="4.96"/>
    <n v="-9.1"/>
    <n v="-4.5"/>
    <n v="-12.4"/>
    <n v="92"/>
    <n v="83.2"/>
    <n v="3.2"/>
    <n v="-999"/>
    <n v="-999"/>
    <n v="0.3"/>
    <n v="2.9"/>
    <n v="-999"/>
    <n v="0.4"/>
    <n v="-999"/>
    <n v="-999"/>
    <n v="0.36399999999999999"/>
    <n v="7.2999999999999995E-2"/>
    <n v="0"/>
    <n v="-999"/>
    <n v="199411"/>
    <x v="3"/>
  </r>
  <r>
    <n v="1.52"/>
    <n v="-8.3000000000000007"/>
    <n v="-5.8"/>
    <n v="-11.1"/>
    <n v="92.2"/>
    <n v="81.5"/>
    <n v="0"/>
    <n v="-999"/>
    <n v="-999"/>
    <n v="0.9"/>
    <n v="4.9000000000000004"/>
    <n v="-999"/>
    <n v="0.4"/>
    <n v="-999"/>
    <n v="-999"/>
    <n v="0.32200000000000001"/>
    <n v="7.2999999999999995E-2"/>
    <n v="0"/>
    <n v="-999"/>
    <n v="199411"/>
    <x v="3"/>
  </r>
  <r>
    <n v="2.78"/>
    <n v="-8.5"/>
    <n v="-6.1"/>
    <n v="-10.8"/>
    <n v="93.6"/>
    <n v="89.6"/>
    <n v="0"/>
    <n v="-999"/>
    <n v="-999"/>
    <n v="0.6"/>
    <n v="3.4"/>
    <n v="-999"/>
    <n v="0.4"/>
    <n v="-999"/>
    <n v="-999"/>
    <n v="0.34799999999999998"/>
    <n v="0.04"/>
    <n v="0"/>
    <n v="-999"/>
    <n v="199411"/>
    <x v="3"/>
  </r>
  <r>
    <n v="0.41"/>
    <n v="-4.4000000000000004"/>
    <n v="-1.2"/>
    <n v="-7.7"/>
    <n v="96.7"/>
    <n v="94.5"/>
    <n v="0"/>
    <n v="-999"/>
    <n v="-999"/>
    <n v="1"/>
    <n v="5"/>
    <n v="-999"/>
    <n v="0.4"/>
    <n v="-999"/>
    <n v="-999"/>
    <n v="0.52900000000000003"/>
    <n v="3.1E-2"/>
    <n v="0"/>
    <n v="-999"/>
    <n v="199411"/>
    <x v="3"/>
  </r>
  <r>
    <n v="2.1"/>
    <n v="-1.6"/>
    <n v="0.4"/>
    <n v="-7"/>
    <n v="96.2"/>
    <n v="80.2"/>
    <n v="20.6"/>
    <n v="-999"/>
    <n v="-999"/>
    <n v="2.5"/>
    <n v="7.5"/>
    <n v="-999"/>
    <n v="0.4"/>
    <n v="-999"/>
    <n v="-999"/>
    <n v="0.502"/>
    <n v="0.124"/>
    <n v="-999"/>
    <n v="-999"/>
    <n v="199411"/>
    <x v="3"/>
  </r>
  <r>
    <n v="4.17"/>
    <n v="-7"/>
    <n v="-3.2"/>
    <n v="-10.5"/>
    <n v="86.3"/>
    <n v="67.400000000000006"/>
    <n v="0"/>
    <n v="-999"/>
    <n v="-999"/>
    <n v="1.4"/>
    <n v="6.1"/>
    <n v="-999"/>
    <n v="0.4"/>
    <n v="-999"/>
    <n v="-999"/>
    <n v="0.32600000000000001"/>
    <n v="0.157"/>
    <n v="0"/>
    <n v="-999"/>
    <n v="199412"/>
    <x v="3"/>
  </r>
  <r>
    <n v="3.69"/>
    <n v="-9.6"/>
    <n v="-5.7"/>
    <n v="-16"/>
    <n v="91.2"/>
    <n v="76.8"/>
    <n v="10.8"/>
    <n v="-999"/>
    <n v="-999"/>
    <n v="0.7"/>
    <n v="4.5999999999999996"/>
    <n v="-999"/>
    <n v="0.4"/>
    <n v="-999"/>
    <n v="-999"/>
    <n v="0.307"/>
    <n v="9.2999999999999999E-2"/>
    <n v="0"/>
    <n v="-999"/>
    <n v="199412"/>
    <x v="3"/>
  </r>
  <r>
    <n v="2.76"/>
    <n v="-19.100000000000001"/>
    <n v="-14.7"/>
    <n v="-22.2"/>
    <n v="77.8"/>
    <n v="41.1"/>
    <n v="12"/>
    <n v="-999"/>
    <n v="-999"/>
    <n v="0.7"/>
    <n v="4"/>
    <n v="-999"/>
    <n v="0.4"/>
    <n v="-999"/>
    <n v="-999"/>
    <n v="0.08"/>
    <n v="0.115"/>
    <n v="0"/>
    <n v="-999"/>
    <n v="199412"/>
    <x v="3"/>
  </r>
  <r>
    <n v="5.41"/>
    <n v="-12.3"/>
    <n v="-3.5"/>
    <n v="-17.7"/>
    <n v="63.4"/>
    <n v="34.200000000000003"/>
    <n v="0"/>
    <n v="-999"/>
    <n v="-999"/>
    <n v="0.5"/>
    <n v="4.5999999999999996"/>
    <n v="-999"/>
    <n v="0.3"/>
    <n v="-999"/>
    <n v="-999"/>
    <n v="0.16200000000000001"/>
    <n v="0.31"/>
    <n v="0"/>
    <n v="-999"/>
    <n v="199412"/>
    <x v="3"/>
  </r>
  <r>
    <n v="3.71"/>
    <n v="-12.2"/>
    <n v="-6.9"/>
    <n v="-14.8"/>
    <n v="61.1"/>
    <n v="34.1"/>
    <n v="0"/>
    <n v="-999"/>
    <n v="-999"/>
    <n v="1"/>
    <n v="5.8"/>
    <n v="-999"/>
    <n v="0.3"/>
    <n v="-999"/>
    <n v="-999"/>
    <n v="0.124"/>
    <n v="0.24"/>
    <n v="0"/>
    <n v="-999"/>
    <n v="199412"/>
    <x v="3"/>
  </r>
  <r>
    <n v="3.9"/>
    <n v="-10.5"/>
    <n v="-5.0999999999999996"/>
    <n v="-13.2"/>
    <n v="84.1"/>
    <n v="61.5"/>
    <n v="0"/>
    <n v="-999"/>
    <n v="-999"/>
    <n v="0.5"/>
    <n v="5.9"/>
    <n v="-999"/>
    <n v="0.3"/>
    <n v="-999"/>
    <n v="-999"/>
    <n v="0.25700000000000001"/>
    <n v="0.161"/>
    <n v="0"/>
    <n v="-999"/>
    <n v="199412"/>
    <x v="3"/>
  </r>
  <r>
    <n v="0.7"/>
    <n v="-9.9"/>
    <n v="-7.2"/>
    <n v="-12.5"/>
    <n v="91.7"/>
    <n v="86.3"/>
    <n v="1.1000000000000001"/>
    <n v="-999"/>
    <n v="-999"/>
    <n v="0.4"/>
    <n v="2.9"/>
    <n v="-999"/>
    <n v="0.3"/>
    <n v="-999"/>
    <n v="-999"/>
    <n v="0.30599999999999999"/>
    <n v="4.9000000000000002E-2"/>
    <n v="0"/>
    <n v="-999"/>
    <n v="199412"/>
    <x v="3"/>
  </r>
  <r>
    <n v="0.7"/>
    <n v="-8.6999999999999993"/>
    <n v="-6"/>
    <n v="-10.4"/>
    <n v="88.2"/>
    <n v="75.400000000000006"/>
    <n v="0"/>
    <n v="-999"/>
    <n v="-999"/>
    <n v="1"/>
    <n v="5"/>
    <n v="-999"/>
    <n v="0.3"/>
    <n v="-999"/>
    <n v="-999"/>
    <n v="0.29399999999999998"/>
    <n v="9.6000000000000002E-2"/>
    <n v="0"/>
    <n v="-999"/>
    <n v="199412"/>
    <x v="3"/>
  </r>
  <r>
    <n v="0.6"/>
    <n v="-9.1999999999999993"/>
    <n v="-6.6"/>
    <n v="-11.8"/>
    <n v="89.5"/>
    <n v="80.2"/>
    <n v="0"/>
    <n v="-999"/>
    <n v="-999"/>
    <n v="0.4"/>
    <n v="3.4"/>
    <n v="-999"/>
    <n v="0.3"/>
    <n v="-999"/>
    <n v="-999"/>
    <n v="0.29899999999999999"/>
    <n v="7.3999999999999996E-2"/>
    <n v="0"/>
    <n v="-999"/>
    <n v="199412"/>
    <x v="3"/>
  </r>
  <r>
    <n v="0.32"/>
    <n v="-7.7"/>
    <n v="-5.8"/>
    <n v="-9.8000000000000007"/>
    <n v="91.3"/>
    <n v="73.099999999999994"/>
    <n v="0"/>
    <n v="-999"/>
    <n v="-999"/>
    <n v="1.1000000000000001"/>
    <n v="5.6"/>
    <n v="-999"/>
    <n v="0.3"/>
    <n v="-999"/>
    <n v="-999"/>
    <n v="0.28999999999999998"/>
    <n v="0.107"/>
    <n v="0"/>
    <n v="-999"/>
    <n v="199412"/>
    <x v="3"/>
  </r>
  <r>
    <n v="1.1000000000000001"/>
    <n v="-7.6"/>
    <n v="-4.7"/>
    <n v="-11.6"/>
    <n v="94.1"/>
    <n v="84.8"/>
    <n v="0"/>
    <n v="-999"/>
    <n v="-999"/>
    <n v="1"/>
    <n v="5.4"/>
    <n v="-999"/>
    <n v="0.3"/>
    <n v="-999"/>
    <n v="-999"/>
    <n v="0.36599999999999999"/>
    <n v="6.5000000000000002E-2"/>
    <n v="0"/>
    <n v="-999"/>
    <n v="199412"/>
    <x v="3"/>
  </r>
  <r>
    <n v="0.52"/>
    <n v="-7.3"/>
    <n v="-4.8"/>
    <n v="-9"/>
    <n v="93.3"/>
    <n v="86.9"/>
    <n v="1.6"/>
    <n v="-999"/>
    <n v="-999"/>
    <n v="0.4"/>
    <n v="4.3"/>
    <n v="-999"/>
    <n v="0.3"/>
    <n v="-999"/>
    <n v="-999"/>
    <n v="0.373"/>
    <n v="5.6000000000000001E-2"/>
    <n v="0"/>
    <n v="-999"/>
    <n v="199412"/>
    <x v="3"/>
  </r>
  <r>
    <n v="0.47"/>
    <n v="-8.4"/>
    <n v="-6.1"/>
    <n v="-11.3"/>
    <n v="88.7"/>
    <n v="71.8"/>
    <n v="1.6"/>
    <n v="-999"/>
    <n v="-999"/>
    <n v="0.2"/>
    <n v="2.2000000000000002"/>
    <n v="-999"/>
    <n v="0.3"/>
    <n v="-999"/>
    <n v="-999"/>
    <n v="0.27800000000000002"/>
    <n v="0.109"/>
    <n v="0"/>
    <n v="-999"/>
    <n v="199412"/>
    <x v="3"/>
  </r>
  <r>
    <n v="0.78"/>
    <n v="-9.9"/>
    <n v="-7.9"/>
    <n v="-12.3"/>
    <n v="92"/>
    <n v="80.5"/>
    <n v="1.4"/>
    <n v="-999"/>
    <n v="-999"/>
    <n v="1"/>
    <n v="5.8"/>
    <n v="-999"/>
    <n v="0.3"/>
    <n v="-999"/>
    <n v="-999"/>
    <n v="0.27200000000000002"/>
    <n v="6.6000000000000003E-2"/>
    <n v="0"/>
    <n v="-999"/>
    <n v="199412"/>
    <x v="3"/>
  </r>
  <r>
    <n v="1.05"/>
    <n v="-7.8"/>
    <n v="-2.8"/>
    <n v="-9.8000000000000007"/>
    <n v="93.1"/>
    <n v="81.8"/>
    <n v="0"/>
    <n v="-999"/>
    <n v="-999"/>
    <n v="1.1000000000000001"/>
    <n v="7.3"/>
    <n v="-999"/>
    <n v="0.3"/>
    <n v="-999"/>
    <n v="-999"/>
    <n v="0.40600000000000003"/>
    <n v="0.09"/>
    <n v="0"/>
    <n v="-999"/>
    <n v="199412"/>
    <x v="3"/>
  </r>
  <r>
    <n v="2.4700000000000002"/>
    <n v="-4.8"/>
    <n v="-0.2"/>
    <n v="-7.7"/>
    <n v="93.9"/>
    <n v="80.400000000000006"/>
    <n v="3.4"/>
    <n v="-999"/>
    <n v="-999"/>
    <n v="1.4"/>
    <n v="6.5"/>
    <n v="-999"/>
    <n v="0.3"/>
    <n v="-999"/>
    <n v="-999"/>
    <n v="0.48299999999999998"/>
    <n v="0.11799999999999999"/>
    <n v="0"/>
    <n v="-999"/>
    <n v="199412"/>
    <x v="3"/>
  </r>
  <r>
    <n v="1.02"/>
    <n v="-0.7"/>
    <n v="1.2"/>
    <n v="-3.5"/>
    <n v="97.1"/>
    <n v="92.8"/>
    <n v="3.4"/>
    <n v="-999"/>
    <n v="-999"/>
    <n v="2.2999999999999998"/>
    <n v="8.8000000000000007"/>
    <n v="-999"/>
    <n v="0.3"/>
    <n v="-999"/>
    <n v="-999"/>
    <n v="0.61699999999999999"/>
    <n v="4.8000000000000001E-2"/>
    <n v="0"/>
    <n v="-999"/>
    <n v="199412"/>
    <x v="3"/>
  </r>
  <r>
    <n v="0.35"/>
    <n v="-1.6"/>
    <n v="1.1000000000000001"/>
    <n v="-4.7"/>
    <n v="97.6"/>
    <n v="90.3"/>
    <n v="13.7"/>
    <n v="-999"/>
    <n v="-999"/>
    <n v="0.9"/>
    <n v="6.2"/>
    <n v="-999"/>
    <n v="0.3"/>
    <n v="-999"/>
    <n v="-999"/>
    <n v="0.59899999999999998"/>
    <n v="6.4000000000000001E-2"/>
    <n v="0"/>
    <n v="-999"/>
    <n v="199412"/>
    <x v="3"/>
  </r>
  <r>
    <n v="1.59"/>
    <n v="-2.4"/>
    <n v="-0.2"/>
    <n v="-5.2"/>
    <n v="93.3"/>
    <n v="85.5"/>
    <n v="0"/>
    <n v="-999"/>
    <n v="-999"/>
    <n v="3"/>
    <n v="8.8000000000000007"/>
    <n v="-999"/>
    <n v="0.3"/>
    <n v="-999"/>
    <n v="-999"/>
    <n v="0.51500000000000001"/>
    <n v="8.6999999999999994E-2"/>
    <n v="0"/>
    <n v="-999"/>
    <n v="199412"/>
    <x v="3"/>
  </r>
  <r>
    <n v="0.5"/>
    <n v="-0.9"/>
    <n v="0.3"/>
    <n v="-2.9"/>
    <n v="98.8"/>
    <n v="95.4"/>
    <n v="10.7"/>
    <n v="-999"/>
    <n v="-999"/>
    <n v="2.2999999999999998"/>
    <n v="10.8"/>
    <n v="-999"/>
    <n v="0.3"/>
    <n v="-999"/>
    <n v="-999"/>
    <n v="0.59499999999999997"/>
    <n v="2.9000000000000001E-2"/>
    <n v="0"/>
    <n v="-999"/>
    <n v="199412"/>
    <x v="3"/>
  </r>
  <r>
    <n v="3.53"/>
    <n v="-3"/>
    <n v="-0.1"/>
    <n v="-5.3"/>
    <n v="89.3"/>
    <n v="67.099999999999994"/>
    <n v="2.9"/>
    <n v="-999"/>
    <n v="-999"/>
    <n v="1.3"/>
    <n v="6.4"/>
    <n v="-999"/>
    <n v="0.2"/>
    <n v="-999"/>
    <n v="-999"/>
    <n v="0.40799999999999997"/>
    <n v="0.19900000000000001"/>
    <n v="0"/>
    <n v="-999"/>
    <n v="199412"/>
    <x v="3"/>
  </r>
  <r>
    <n v="2.2000000000000002"/>
    <n v="-1.2"/>
    <n v="1.8"/>
    <n v="-4.5"/>
    <n v="84.9"/>
    <n v="62.2"/>
    <n v="0"/>
    <n v="-999"/>
    <n v="-999"/>
    <n v="1.7"/>
    <n v="6.8"/>
    <n v="-999"/>
    <n v="0.2"/>
    <n v="-999"/>
    <n v="-999"/>
    <n v="0.434"/>
    <n v="0.26300000000000001"/>
    <n v="0"/>
    <n v="-999"/>
    <n v="199412"/>
    <x v="3"/>
  </r>
  <r>
    <n v="2.0699999999999998"/>
    <n v="-0.9"/>
    <n v="1.1000000000000001"/>
    <n v="-2.6"/>
    <n v="71"/>
    <n v="58.1"/>
    <n v="0"/>
    <n v="-999"/>
    <n v="-999"/>
    <n v="1.5"/>
    <n v="6.3"/>
    <n v="-999"/>
    <n v="0.2"/>
    <n v="-999"/>
    <n v="-999"/>
    <n v="0.38400000000000001"/>
    <n v="0.27700000000000002"/>
    <n v="0"/>
    <n v="-999"/>
    <n v="199412"/>
    <x v="3"/>
  </r>
  <r>
    <n v="3.23"/>
    <n v="-1.3"/>
    <n v="4.8"/>
    <n v="-5.0999999999999996"/>
    <n v="67.599999999999994"/>
    <n v="46"/>
    <n v="0"/>
    <n v="-999"/>
    <n v="-999"/>
    <n v="1.6"/>
    <n v="6.5"/>
    <n v="-999"/>
    <n v="0.2"/>
    <n v="-999"/>
    <n v="-999"/>
    <n v="0.39500000000000002"/>
    <n v="0.46400000000000002"/>
    <n v="0"/>
    <n v="-999"/>
    <n v="199412"/>
    <x v="3"/>
  </r>
  <r>
    <n v="3.87"/>
    <n v="-6.1"/>
    <n v="-0.6"/>
    <n v="-10"/>
    <n v="79.8"/>
    <n v="45.9"/>
    <n v="0.9"/>
    <n v="-999"/>
    <n v="-999"/>
    <n v="1.3"/>
    <n v="6.5"/>
    <n v="-999"/>
    <n v="0.2"/>
    <n v="-999"/>
    <n v="-999"/>
    <n v="0.26900000000000002"/>
    <n v="0.316"/>
    <n v="0"/>
    <n v="-999"/>
    <n v="199412"/>
    <x v="3"/>
  </r>
  <r>
    <n v="3.06"/>
    <n v="-2.2999999999999998"/>
    <n v="3.3"/>
    <n v="-5.8"/>
    <n v="89.8"/>
    <n v="65.3"/>
    <n v="0"/>
    <n v="-999"/>
    <n v="-999"/>
    <n v="1.3"/>
    <n v="7.6"/>
    <n v="-999"/>
    <n v="0.2"/>
    <n v="-999"/>
    <n v="-999"/>
    <n v="0.50700000000000001"/>
    <n v="0.26800000000000002"/>
    <n v="0"/>
    <n v="-999"/>
    <n v="199412"/>
    <x v="3"/>
  </r>
  <r>
    <n v="1.1000000000000001"/>
    <n v="-0.9"/>
    <n v="0.9"/>
    <n v="-3"/>
    <n v="98.5"/>
    <n v="94.5"/>
    <n v="9.1999999999999993"/>
    <n v="-999"/>
    <n v="-999"/>
    <n v="2.7"/>
    <n v="8.4"/>
    <n v="-999"/>
    <n v="0.2"/>
    <n v="-999"/>
    <n v="-999"/>
    <n v="0.61499999999999999"/>
    <n v="3.5999999999999997E-2"/>
    <n v="0"/>
    <n v="-999"/>
    <n v="199412"/>
    <x v="3"/>
  </r>
  <r>
    <n v="1.52"/>
    <n v="-5.9"/>
    <n v="-0.6"/>
    <n v="-10.4"/>
    <n v="96.3"/>
    <n v="93.2"/>
    <n v="7.1"/>
    <n v="-999"/>
    <n v="-999"/>
    <n v="1.1000000000000001"/>
    <n v="6.3"/>
    <n v="-999"/>
    <n v="0.2"/>
    <n v="-999"/>
    <n v="-999"/>
    <n v="0.54500000000000004"/>
    <n v="0.04"/>
    <n v="0"/>
    <n v="-999"/>
    <n v="199412"/>
    <x v="3"/>
  </r>
  <r>
    <n v="5.77"/>
    <n v="-10.8"/>
    <n v="-5.7"/>
    <n v="-13.9"/>
    <n v="90.1"/>
    <n v="73.099999999999994"/>
    <n v="6.8"/>
    <n v="-999"/>
    <n v="-999"/>
    <n v="0.4"/>
    <n v="3.8"/>
    <n v="-999"/>
    <n v="0.2"/>
    <n v="-999"/>
    <n v="-999"/>
    <n v="0.29199999999999998"/>
    <n v="0.107"/>
    <n v="0"/>
    <n v="-999"/>
    <n v="199412"/>
    <x v="3"/>
  </r>
  <r>
    <n v="5.0999999999999996"/>
    <n v="-10.6"/>
    <n v="-3.5"/>
    <n v="-17.3"/>
    <n v="71.5"/>
    <n v="46.3"/>
    <n v="17.3"/>
    <n v="-999"/>
    <n v="-999"/>
    <n v="0.6"/>
    <n v="3.6"/>
    <n v="-999"/>
    <n v="0.2"/>
    <n v="-999"/>
    <n v="-999"/>
    <n v="0.218"/>
    <n v="0.253"/>
    <n v="0"/>
    <n v="-999"/>
    <n v="199412"/>
    <x v="3"/>
  </r>
  <r>
    <n v="5.19"/>
    <n v="-9.4"/>
    <n v="-2.8"/>
    <n v="-14.8"/>
    <n v="56.2"/>
    <n v="19.600000000000001"/>
    <n v="0"/>
    <n v="-999"/>
    <n v="-999"/>
    <n v="0.5"/>
    <n v="3.3"/>
    <n v="-999"/>
    <n v="0.2"/>
    <n v="-999"/>
    <n v="-999"/>
    <n v="9.8000000000000004E-2"/>
    <n v="0.39900000000000002"/>
    <n v="-999"/>
    <n v="-999"/>
    <n v="199412"/>
    <x v="3"/>
  </r>
  <r>
    <n v="5.12"/>
    <n v="-7.1"/>
    <n v="2.6"/>
    <n v="-12"/>
    <n v="36.6"/>
    <n v="12.5"/>
    <n v="0"/>
    <n v="-999"/>
    <n v="-999"/>
    <n v="0.3"/>
    <n v="2.5"/>
    <n v="-999"/>
    <n v="0.2"/>
    <n v="-999"/>
    <n v="-999"/>
    <n v="9.1999999999999998E-2"/>
    <n v="0.64400000000000002"/>
    <n v="0"/>
    <n v="-999"/>
    <n v="199501"/>
    <x v="4"/>
  </r>
  <r>
    <n v="5.22"/>
    <n v="-6.6"/>
    <n v="1.5"/>
    <n v="-12"/>
    <n v="37.9"/>
    <n v="21.9"/>
    <n v="0"/>
    <n v="-999"/>
    <n v="-999"/>
    <n v="0.5"/>
    <n v="3.4"/>
    <n v="-999"/>
    <n v="0.2"/>
    <n v="-999"/>
    <n v="-999"/>
    <n v="0.14899999999999999"/>
    <n v="0.53100000000000003"/>
    <n v="0"/>
    <n v="-999"/>
    <n v="199501"/>
    <x v="4"/>
  </r>
  <r>
    <n v="5.34"/>
    <n v="-6.1"/>
    <n v="2.6"/>
    <n v="-12"/>
    <n v="32.200000000000003"/>
    <n v="15.7"/>
    <n v="0"/>
    <n v="-999"/>
    <n v="-999"/>
    <n v="0.4"/>
    <n v="3.7"/>
    <n v="-999"/>
    <n v="0.2"/>
    <n v="-999"/>
    <n v="-999"/>
    <n v="0.11600000000000001"/>
    <n v="0.621"/>
    <n v="0"/>
    <n v="-999"/>
    <n v="199501"/>
    <x v="4"/>
  </r>
  <r>
    <n v="5.36"/>
    <n v="-5.5"/>
    <n v="1.2"/>
    <n v="-9.1999999999999993"/>
    <n v="28.1"/>
    <n v="13"/>
    <n v="0"/>
    <n v="-999"/>
    <n v="-999"/>
    <n v="1.1000000000000001"/>
    <n v="4.5999999999999996"/>
    <n v="-999"/>
    <n v="0.2"/>
    <n v="-999"/>
    <n v="-999"/>
    <n v="8.5999999999999993E-2"/>
    <n v="0.57899999999999996"/>
    <n v="0"/>
    <n v="-999"/>
    <n v="199501"/>
    <x v="4"/>
  </r>
  <r>
    <n v="5.28"/>
    <n v="-6.9"/>
    <n v="1.9"/>
    <n v="-11.7"/>
    <n v="49.4"/>
    <n v="20.5"/>
    <n v="0"/>
    <n v="-999"/>
    <n v="-999"/>
    <n v="0.3"/>
    <n v="3.2"/>
    <n v="-999"/>
    <n v="0.2"/>
    <n v="-999"/>
    <n v="-999"/>
    <n v="0.14299999999999999"/>
    <n v="0.55700000000000005"/>
    <n v="0"/>
    <n v="-999"/>
    <n v="199501"/>
    <x v="4"/>
  </r>
  <r>
    <n v="3.45"/>
    <n v="-8.6999999999999993"/>
    <n v="-2.8"/>
    <n v="-12.7"/>
    <n v="77.8"/>
    <n v="50.1"/>
    <n v="0"/>
    <n v="-999"/>
    <n v="-999"/>
    <n v="0.2"/>
    <n v="1.8"/>
    <n v="-999"/>
    <n v="0.2"/>
    <n v="-999"/>
    <n v="-999"/>
    <n v="0.249"/>
    <n v="0.248"/>
    <n v="0"/>
    <n v="-999"/>
    <n v="199501"/>
    <x v="4"/>
  </r>
  <r>
    <n v="3.81"/>
    <n v="-6.9"/>
    <n v="-1.6"/>
    <n v="-13.5"/>
    <n v="70.5"/>
    <n v="36.6"/>
    <n v="0"/>
    <n v="-999"/>
    <n v="-999"/>
    <n v="1.1000000000000001"/>
    <n v="5.2"/>
    <n v="-999"/>
    <n v="0.2"/>
    <n v="-999"/>
    <n v="-999"/>
    <n v="0.19800000000000001"/>
    <n v="0.34399999999999997"/>
    <n v="0"/>
    <n v="-999"/>
    <n v="199501"/>
    <x v="4"/>
  </r>
  <r>
    <n v="1.79"/>
    <n v="-4.4000000000000004"/>
    <n v="-1.9"/>
    <n v="-8.1999999999999993"/>
    <n v="92.9"/>
    <n v="85.6"/>
    <n v="0"/>
    <n v="-999"/>
    <n v="-999"/>
    <n v="1.6"/>
    <n v="7.5"/>
    <n v="-999"/>
    <n v="0.1"/>
    <n v="-999"/>
    <n v="-999"/>
    <n v="0.45400000000000001"/>
    <n v="7.5999999999999998E-2"/>
    <n v="0"/>
    <n v="-999"/>
    <n v="199501"/>
    <x v="4"/>
  </r>
  <r>
    <n v="1.58"/>
    <n v="-2.2999999999999998"/>
    <n v="0.6"/>
    <n v="-5.6"/>
    <n v="96.8"/>
    <n v="88.6"/>
    <n v="0"/>
    <n v="-999"/>
    <n v="-999"/>
    <n v="2.5"/>
    <n v="7.9"/>
    <n v="-999"/>
    <n v="0.1"/>
    <n v="-999"/>
    <n v="-999"/>
    <n v="0.56599999999999995"/>
    <n v="7.2999999999999995E-2"/>
    <n v="0"/>
    <n v="-999"/>
    <n v="199501"/>
    <x v="4"/>
  </r>
  <r>
    <n v="0.89"/>
    <n v="-1.6"/>
    <n v="0.1"/>
    <n v="-4.7"/>
    <n v="98.8"/>
    <n v="96.4"/>
    <n v="8.6999999999999993"/>
    <n v="-999"/>
    <n v="-999"/>
    <n v="0.9"/>
    <n v="4.3"/>
    <n v="-999"/>
    <n v="0.1"/>
    <n v="-999"/>
    <n v="-999"/>
    <n v="0.59399999999999997"/>
    <n v="2.1999999999999999E-2"/>
    <n v="0"/>
    <n v="-999"/>
    <n v="199501"/>
    <x v="4"/>
  </r>
  <r>
    <n v="0.86"/>
    <n v="-2.6"/>
    <n v="2.8"/>
    <n v="-4.9000000000000004"/>
    <n v="94.7"/>
    <n v="77.7"/>
    <n v="5.5"/>
    <n v="-999"/>
    <n v="-999"/>
    <n v="0.5"/>
    <n v="3.4"/>
    <n v="-999"/>
    <n v="0.2"/>
    <n v="-999"/>
    <n v="-999"/>
    <n v="0.57999999999999996"/>
    <n v="0.16700000000000001"/>
    <n v="0"/>
    <n v="-999"/>
    <n v="199501"/>
    <x v="4"/>
  </r>
  <r>
    <n v="0.98"/>
    <n v="-3.6"/>
    <n v="-0.6"/>
    <n v="-5.7"/>
    <n v="94.4"/>
    <n v="81"/>
    <n v="0"/>
    <n v="-999"/>
    <n v="-999"/>
    <n v="0.8"/>
    <n v="4.8"/>
    <n v="-999"/>
    <n v="0.2"/>
    <n v="-999"/>
    <n v="-999"/>
    <n v="0.47399999999999998"/>
    <n v="0.111"/>
    <n v="0"/>
    <n v="-999"/>
    <n v="199501"/>
    <x v="4"/>
  </r>
  <r>
    <n v="0.91"/>
    <n v="-3.9"/>
    <n v="-2.7"/>
    <n v="-5.4"/>
    <n v="96.8"/>
    <n v="93.5"/>
    <n v="1.7"/>
    <n v="-999"/>
    <n v="-999"/>
    <n v="1.7"/>
    <n v="7.7"/>
    <n v="-999"/>
    <n v="0.2"/>
    <n v="-999"/>
    <n v="-999"/>
    <n v="0.46899999999999997"/>
    <n v="3.3000000000000002E-2"/>
    <n v="0"/>
    <n v="-999"/>
    <n v="199501"/>
    <x v="4"/>
  </r>
  <r>
    <n v="1.82"/>
    <n v="-2.6"/>
    <n v="0.2"/>
    <n v="-5.6"/>
    <n v="97.7"/>
    <n v="95"/>
    <n v="0"/>
    <n v="-999"/>
    <n v="-999"/>
    <n v="1.2"/>
    <n v="5.2"/>
    <n v="-999"/>
    <n v="0.2"/>
    <n v="-999"/>
    <n v="-999"/>
    <n v="0.58699999999999997"/>
    <n v="3.1E-2"/>
    <n v="0"/>
    <n v="-999"/>
    <n v="199501"/>
    <x v="4"/>
  </r>
  <r>
    <n v="2.46"/>
    <n v="-4.3"/>
    <n v="4.9000000000000004"/>
    <n v="-6.6"/>
    <n v="92.8"/>
    <n v="61.6"/>
    <n v="6.8"/>
    <n v="-999"/>
    <n v="-999"/>
    <n v="0.2"/>
    <n v="1.9"/>
    <n v="-999"/>
    <n v="0.2"/>
    <n v="-999"/>
    <n v="-999"/>
    <n v="0.53200000000000003"/>
    <n v="0.33200000000000002"/>
    <n v="0"/>
    <n v="-999"/>
    <n v="199501"/>
    <x v="4"/>
  </r>
  <r>
    <n v="1.65"/>
    <n v="-5.3"/>
    <n v="-2.4"/>
    <n v="-7.5"/>
    <n v="94.2"/>
    <n v="80.8"/>
    <n v="1.4"/>
    <n v="-999"/>
    <n v="-999"/>
    <n v="0.3"/>
    <n v="3.2"/>
    <n v="-999"/>
    <n v="0.2"/>
    <n v="-999"/>
    <n v="-999"/>
    <n v="0.41299999999999998"/>
    <n v="9.8000000000000004E-2"/>
    <n v="0"/>
    <n v="-999"/>
    <n v="199501"/>
    <x v="4"/>
  </r>
  <r>
    <n v="1.28"/>
    <n v="-6.6"/>
    <n v="-3.7"/>
    <n v="-9"/>
    <n v="92"/>
    <n v="76.5"/>
    <n v="0"/>
    <n v="-999"/>
    <n v="-999"/>
    <n v="0.3"/>
    <n v="3"/>
    <n v="-999"/>
    <n v="0.2"/>
    <n v="-999"/>
    <n v="-999"/>
    <n v="0.35599999999999998"/>
    <n v="0.109"/>
    <n v="0"/>
    <n v="-999"/>
    <n v="199501"/>
    <x v="4"/>
  </r>
  <r>
    <n v="0.43"/>
    <n v="-4.5"/>
    <n v="-1.9"/>
    <n v="-7.8"/>
    <n v="94.9"/>
    <n v="89.5"/>
    <n v="2.6"/>
    <n v="-999"/>
    <n v="-999"/>
    <n v="1.3"/>
    <n v="5.9"/>
    <n v="-999"/>
    <n v="0.2"/>
    <n v="-999"/>
    <n v="-999"/>
    <n v="0.47499999999999998"/>
    <n v="5.6000000000000001E-2"/>
    <n v="0"/>
    <n v="-999"/>
    <n v="199501"/>
    <x v="4"/>
  </r>
  <r>
    <n v="5.1100000000000003"/>
    <n v="-4.5999999999999996"/>
    <n v="3.1"/>
    <n v="-8"/>
    <n v="83.1"/>
    <n v="56.5"/>
    <n v="8.3000000000000007"/>
    <n v="-999"/>
    <n v="-999"/>
    <n v="0.5"/>
    <n v="4.8"/>
    <n v="-999"/>
    <n v="0.2"/>
    <n v="-999"/>
    <n v="-999"/>
    <n v="0.43099999999999999"/>
    <n v="0.33200000000000002"/>
    <n v="0"/>
    <n v="-999"/>
    <n v="199501"/>
    <x v="4"/>
  </r>
  <r>
    <n v="6.15"/>
    <n v="-3.2"/>
    <n v="2.5"/>
    <n v="-7.5"/>
    <n v="55.3"/>
    <n v="36.299999999999997"/>
    <n v="0"/>
    <n v="-999"/>
    <n v="-999"/>
    <n v="2.2000000000000002"/>
    <n v="6.3"/>
    <n v="-999"/>
    <n v="0.2"/>
    <n v="-999"/>
    <n v="-999"/>
    <n v="0.26600000000000001"/>
    <n v="0.46600000000000003"/>
    <n v="0"/>
    <n v="-999"/>
    <n v="199501"/>
    <x v="4"/>
  </r>
  <r>
    <n v="6.83"/>
    <n v="-1.7"/>
    <n v="7.7"/>
    <n v="-5.9"/>
    <n v="36.700000000000003"/>
    <n v="16"/>
    <n v="0"/>
    <n v="-999"/>
    <n v="-999"/>
    <n v="1"/>
    <n v="4.5999999999999996"/>
    <n v="-999"/>
    <n v="0.2"/>
    <n v="-999"/>
    <n v="-999"/>
    <n v="0.16800000000000001"/>
    <n v="0.88300000000000001"/>
    <n v="0"/>
    <n v="-999"/>
    <n v="199501"/>
    <x v="4"/>
  </r>
  <r>
    <n v="7.02"/>
    <n v="-1.6"/>
    <n v="7"/>
    <n v="-5.5"/>
    <n v="27"/>
    <n v="12.1"/>
    <n v="0"/>
    <n v="-999"/>
    <n v="-999"/>
    <n v="0.6"/>
    <n v="3.3"/>
    <n v="-999"/>
    <n v="0.1"/>
    <n v="-999"/>
    <n v="-999"/>
    <n v="0.121"/>
    <n v="0.88"/>
    <n v="0"/>
    <n v="-999"/>
    <n v="199501"/>
    <x v="4"/>
  </r>
  <r>
    <n v="5.83"/>
    <n v="-2.2000000000000002"/>
    <n v="7.1"/>
    <n v="-7.3"/>
    <n v="33.6"/>
    <n v="14.5"/>
    <n v="0"/>
    <n v="-999"/>
    <n v="-999"/>
    <n v="1.1000000000000001"/>
    <n v="4.7"/>
    <n v="-999"/>
    <n v="0.1"/>
    <n v="-999"/>
    <n v="-999"/>
    <n v="0.14599999999999999"/>
    <n v="0.86199999999999999"/>
    <n v="0"/>
    <n v="-999"/>
    <n v="199501"/>
    <x v="4"/>
  </r>
  <r>
    <n v="5.27"/>
    <n v="-1.3"/>
    <n v="5.2"/>
    <n v="-3.6"/>
    <n v="37.5"/>
    <n v="19.5"/>
    <n v="0"/>
    <n v="-999"/>
    <n v="-999"/>
    <n v="2"/>
    <n v="6"/>
    <n v="-999"/>
    <n v="0.1"/>
    <n v="-999"/>
    <n v="-999"/>
    <n v="0.17199999999999999"/>
    <n v="0.71199999999999997"/>
    <n v="0"/>
    <n v="-999"/>
    <n v="199501"/>
    <x v="4"/>
  </r>
  <r>
    <n v="3.29"/>
    <n v="-1"/>
    <n v="4.0999999999999996"/>
    <n v="-2.8"/>
    <n v="85.3"/>
    <n v="61.9"/>
    <n v="0"/>
    <n v="-999"/>
    <n v="-999"/>
    <n v="1.6"/>
    <n v="7"/>
    <n v="-999"/>
    <n v="0.1"/>
    <n v="-999"/>
    <n v="-999"/>
    <n v="0.50800000000000001"/>
    <n v="0.312"/>
    <n v="0"/>
    <n v="-999"/>
    <n v="199501"/>
    <x v="4"/>
  </r>
  <r>
    <n v="5.12"/>
    <n v="-2.5"/>
    <n v="3.5"/>
    <n v="-7.3"/>
    <n v="93.2"/>
    <n v="62.9"/>
    <n v="1.1000000000000001"/>
    <n v="-999"/>
    <n v="-999"/>
    <n v="0.2"/>
    <n v="2.8"/>
    <n v="-999"/>
    <n v="0.1"/>
    <n v="-999"/>
    <n v="-999"/>
    <n v="0.49299999999999999"/>
    <n v="0.29099999999999998"/>
    <n v="0"/>
    <n v="-999"/>
    <n v="199501"/>
    <x v="4"/>
  </r>
  <r>
    <n v="6.86"/>
    <n v="-4.4000000000000004"/>
    <n v="3"/>
    <n v="-8.1"/>
    <n v="88.3"/>
    <n v="56.6"/>
    <n v="1.1000000000000001"/>
    <n v="-999"/>
    <n v="-999"/>
    <n v="0.4"/>
    <n v="3.4"/>
    <n v="-999"/>
    <n v="0.1"/>
    <n v="-999"/>
    <n v="-999"/>
    <n v="0.42899999999999999"/>
    <n v="0.32900000000000001"/>
    <n v="0"/>
    <n v="-999"/>
    <n v="199501"/>
    <x v="4"/>
  </r>
  <r>
    <n v="3.08"/>
    <n v="-4.4000000000000004"/>
    <n v="-1.1000000000000001"/>
    <n v="-6.8"/>
    <n v="92.7"/>
    <n v="82.7"/>
    <n v="0"/>
    <n v="-999"/>
    <n v="-999"/>
    <n v="2"/>
    <n v="9.3000000000000007"/>
    <n v="-999"/>
    <n v="0.1"/>
    <n v="-999"/>
    <n v="-999"/>
    <n v="0.46500000000000002"/>
    <n v="9.7000000000000003E-2"/>
    <n v="0"/>
    <n v="-999"/>
    <n v="199501"/>
    <x v="4"/>
  </r>
  <r>
    <n v="1.93"/>
    <n v="-1.3"/>
    <n v="1.2"/>
    <n v="-4.3"/>
    <n v="94.7"/>
    <n v="86.3"/>
    <n v="0.9"/>
    <n v="-999"/>
    <n v="-999"/>
    <n v="2.4"/>
    <n v="8.6999999999999993"/>
    <n v="-999"/>
    <n v="0.1"/>
    <n v="-999"/>
    <n v="-999"/>
    <n v="0.57299999999999995"/>
    <n v="9.0999999999999998E-2"/>
    <n v="0"/>
    <n v="-999"/>
    <n v="199501"/>
    <x v="4"/>
  </r>
  <r>
    <n v="2.1800000000000002"/>
    <n v="-1.1000000000000001"/>
    <n v="0.7"/>
    <n v="-5.5"/>
    <n v="92.4"/>
    <n v="62.1"/>
    <n v="0"/>
    <n v="-999"/>
    <n v="-999"/>
    <n v="1.2"/>
    <n v="6.6"/>
    <n v="-999"/>
    <n v="0.1"/>
    <n v="-999"/>
    <n v="-999"/>
    <n v="0.39800000000000002"/>
    <n v="0.24299999999999999"/>
    <n v="0"/>
    <n v="-999"/>
    <n v="199501"/>
    <x v="4"/>
  </r>
  <r>
    <n v="2.73"/>
    <n v="-0.1"/>
    <n v="2.9"/>
    <n v="-1.8"/>
    <n v="97.9"/>
    <n v="90.6"/>
    <n v="0"/>
    <n v="-999"/>
    <n v="-999"/>
    <n v="1.7"/>
    <n v="7.6"/>
    <n v="-999"/>
    <n v="0.1"/>
    <n v="-999"/>
    <n v="-999"/>
    <n v="0.68300000000000005"/>
    <n v="7.0999999999999994E-2"/>
    <n v="-999"/>
    <n v="-999"/>
    <n v="199501"/>
    <x v="4"/>
  </r>
  <r>
    <n v="4.4800000000000004"/>
    <n v="-0.8"/>
    <n v="4"/>
    <n v="-3.1"/>
    <n v="95.4"/>
    <n v="70.3"/>
    <n v="2.5"/>
    <n v="-999"/>
    <n v="-999"/>
    <n v="0.5"/>
    <n v="3.3"/>
    <n v="-999"/>
    <n v="0.1"/>
    <n v="-999"/>
    <n v="-999"/>
    <n v="0.57299999999999995"/>
    <n v="0.24099999999999999"/>
    <n v="0"/>
    <n v="-999"/>
    <n v="199502"/>
    <x v="4"/>
  </r>
  <r>
    <n v="6.41"/>
    <n v="-2.1"/>
    <n v="3.6"/>
    <n v="-5.4"/>
    <n v="78.7"/>
    <n v="42"/>
    <n v="2.2000000000000002"/>
    <n v="-999"/>
    <n v="-999"/>
    <n v="1"/>
    <n v="5.2"/>
    <n v="-999"/>
    <n v="0.1"/>
    <n v="-999"/>
    <n v="-999"/>
    <n v="0.33100000000000002"/>
    <n v="0.45800000000000002"/>
    <n v="0"/>
    <n v="-999"/>
    <n v="199502"/>
    <x v="4"/>
  </r>
  <r>
    <n v="3.11"/>
    <n v="-0.6"/>
    <n v="2.5"/>
    <n v="-4.0999999999999996"/>
    <n v="79.400000000000006"/>
    <n v="49.3"/>
    <n v="3.3"/>
    <n v="-999"/>
    <n v="-999"/>
    <n v="0.7"/>
    <n v="5"/>
    <n v="-999"/>
    <n v="0.1"/>
    <n v="-999"/>
    <n v="-999"/>
    <n v="0.36"/>
    <n v="0.371"/>
    <n v="0"/>
    <n v="-999"/>
    <n v="199502"/>
    <x v="4"/>
  </r>
  <r>
    <n v="6.32"/>
    <n v="-0.6"/>
    <n v="6.6"/>
    <n v="-7.3"/>
    <n v="84.1"/>
    <n v="50.8"/>
    <n v="0"/>
    <n v="-999"/>
    <n v="-999"/>
    <n v="0.2"/>
    <n v="2.2000000000000002"/>
    <n v="-999"/>
    <n v="0.1"/>
    <n v="-999"/>
    <n v="-999"/>
    <n v="0.495"/>
    <n v="0.47899999999999998"/>
    <n v="0"/>
    <n v="-999"/>
    <n v="199502"/>
    <x v="4"/>
  </r>
  <r>
    <n v="5.22"/>
    <n v="2.1"/>
    <n v="9.9"/>
    <n v="-1.9"/>
    <n v="85.2"/>
    <n v="51.5"/>
    <n v="0"/>
    <n v="-999"/>
    <n v="-999"/>
    <n v="0.2"/>
    <n v="1.8"/>
    <n v="-999"/>
    <n v="0.1"/>
    <n v="-999"/>
    <n v="-999"/>
    <n v="0.628"/>
    <n v="0.59099999999999997"/>
    <n v="0"/>
    <n v="-999"/>
    <n v="199502"/>
    <x v="4"/>
  </r>
  <r>
    <n v="2.68"/>
    <n v="1"/>
    <n v="5"/>
    <n v="-2.8"/>
    <n v="94.6"/>
    <n v="82.4"/>
    <n v="1.1000000000000001"/>
    <n v="-999"/>
    <n v="-999"/>
    <n v="0.3"/>
    <n v="2.6"/>
    <n v="-999"/>
    <n v="0.1"/>
    <n v="-999"/>
    <n v="-999"/>
    <n v="0.71799999999999997"/>
    <n v="0.153"/>
    <n v="0"/>
    <n v="-999"/>
    <n v="199502"/>
    <x v="4"/>
  </r>
  <r>
    <n v="6.9"/>
    <n v="-2.4"/>
    <n v="2.8"/>
    <n v="-4.5999999999999996"/>
    <n v="92.7"/>
    <n v="75.7"/>
    <n v="9.6999999999999993"/>
    <n v="-999"/>
    <n v="-999"/>
    <n v="1.4"/>
    <n v="7.2"/>
    <n v="-999"/>
    <n v="0.1"/>
    <n v="-999"/>
    <n v="-999"/>
    <n v="0.56399999999999995"/>
    <n v="0.18099999999999999"/>
    <n v="0"/>
    <n v="-999"/>
    <n v="199502"/>
    <x v="4"/>
  </r>
  <r>
    <n v="7.83"/>
    <n v="-2.7"/>
    <n v="2.7"/>
    <n v="-6.7"/>
    <n v="69.7"/>
    <n v="47.1"/>
    <n v="0"/>
    <n v="-999"/>
    <n v="-999"/>
    <n v="0.8"/>
    <n v="4.9000000000000004"/>
    <n v="-999"/>
    <n v="0.1"/>
    <n v="-999"/>
    <n v="-999"/>
    <n v="0.34799999999999998"/>
    <n v="0.39200000000000002"/>
    <n v="0"/>
    <n v="-999"/>
    <n v="199502"/>
    <x v="4"/>
  </r>
  <r>
    <n v="8.99"/>
    <n v="-1.4"/>
    <n v="3.3"/>
    <n v="-6.8"/>
    <n v="62.7"/>
    <n v="38.200000000000003"/>
    <n v="1.1000000000000001"/>
    <n v="-999"/>
    <n v="-999"/>
    <n v="1.2"/>
    <n v="5.7"/>
    <n v="-999"/>
    <n v="0.1"/>
    <n v="-999"/>
    <n v="-999"/>
    <n v="0.29499999999999998"/>
    <n v="0.47799999999999998"/>
    <n v="0"/>
    <n v="-999"/>
    <n v="199502"/>
    <x v="4"/>
  </r>
  <r>
    <n v="6.71"/>
    <n v="-6.3"/>
    <n v="-0.5"/>
    <n v="-10.1"/>
    <n v="77.5"/>
    <n v="48.7"/>
    <n v="0"/>
    <n v="-999"/>
    <n v="-999"/>
    <n v="0.6"/>
    <n v="4.7"/>
    <n v="-999"/>
    <n v="0.1"/>
    <n v="-999"/>
    <n v="-999"/>
    <n v="0.28799999999999998"/>
    <n v="0.30199999999999999"/>
    <n v="0"/>
    <n v="-999"/>
    <n v="199502"/>
    <x v="4"/>
  </r>
  <r>
    <n v="3.71"/>
    <n v="-9.1999999999999993"/>
    <n v="-6.7"/>
    <n v="-12.3"/>
    <n v="85.5"/>
    <n v="70"/>
    <n v="0"/>
    <n v="-999"/>
    <n v="-999"/>
    <n v="0.7"/>
    <n v="4"/>
    <n v="-999"/>
    <n v="0.1"/>
    <n v="-999"/>
    <n v="-999"/>
    <n v="0.25800000000000001"/>
    <n v="0.111"/>
    <n v="0"/>
    <n v="-999"/>
    <n v="199502"/>
    <x v="4"/>
  </r>
  <r>
    <n v="9.92"/>
    <n v="-15.8"/>
    <n v="-11"/>
    <n v="-19.8"/>
    <n v="61.9"/>
    <n v="37.799999999999997"/>
    <n v="0"/>
    <n v="-999"/>
    <n v="-999"/>
    <n v="1.9"/>
    <n v="6.6"/>
    <n v="-999"/>
    <n v="0.1"/>
    <n v="-999"/>
    <n v="-999"/>
    <n v="0.1"/>
    <n v="0.16400000000000001"/>
    <n v="0"/>
    <n v="-999"/>
    <n v="199502"/>
    <x v="4"/>
  </r>
  <r>
    <n v="9.98"/>
    <n v="-18.899999999999999"/>
    <n v="-10.9"/>
    <n v="-25.2"/>
    <n v="52.6"/>
    <n v="29.9"/>
    <n v="0"/>
    <n v="-999"/>
    <n v="-999"/>
    <n v="0.9"/>
    <n v="3.8"/>
    <n v="-999"/>
    <n v="0.1"/>
    <n v="-999"/>
    <n v="-999"/>
    <n v="7.9000000000000001E-2"/>
    <n v="0.186"/>
    <n v="0"/>
    <n v="-999"/>
    <n v="199502"/>
    <x v="4"/>
  </r>
  <r>
    <n v="7.07"/>
    <n v="-16.7"/>
    <n v="-11.1"/>
    <n v="-24"/>
    <n v="69.5"/>
    <n v="37.4"/>
    <n v="0"/>
    <n v="-999"/>
    <n v="-999"/>
    <n v="0.8"/>
    <n v="3.9"/>
    <n v="-999"/>
    <n v="0.1"/>
    <n v="-999"/>
    <n v="-999"/>
    <n v="9.8000000000000004E-2"/>
    <n v="0.16400000000000001"/>
    <n v="0"/>
    <n v="-999"/>
    <n v="199502"/>
    <x v="4"/>
  </r>
  <r>
    <n v="4.49"/>
    <n v="-10.8"/>
    <n v="-6.7"/>
    <n v="-15.5"/>
    <n v="83.2"/>
    <n v="75.2"/>
    <n v="0"/>
    <n v="-999"/>
    <n v="-999"/>
    <n v="1.5"/>
    <n v="5.9"/>
    <n v="-999"/>
    <n v="0.1"/>
    <n v="-999"/>
    <n v="-999"/>
    <n v="0.27800000000000002"/>
    <n v="9.1999999999999998E-2"/>
    <n v="0"/>
    <n v="-999"/>
    <n v="199502"/>
    <x v="4"/>
  </r>
  <r>
    <n v="4.3"/>
    <n v="-5.7"/>
    <n v="-3"/>
    <n v="-8.6999999999999993"/>
    <n v="86.6"/>
    <n v="66"/>
    <n v="0"/>
    <n v="-999"/>
    <n v="-999"/>
    <n v="1.6"/>
    <n v="5.6"/>
    <n v="-999"/>
    <n v="0.1"/>
    <n v="-999"/>
    <n v="-999"/>
    <n v="0.32300000000000001"/>
    <n v="0.16600000000000001"/>
    <n v="0"/>
    <n v="-999"/>
    <n v="199502"/>
    <x v="4"/>
  </r>
  <r>
    <n v="6.6"/>
    <n v="-2"/>
    <n v="2.1"/>
    <n v="-4"/>
    <n v="88.4"/>
    <n v="64.2"/>
    <n v="5.9"/>
    <n v="-999"/>
    <n v="-999"/>
    <n v="2.7"/>
    <n v="8.9"/>
    <n v="-999"/>
    <n v="0.1"/>
    <n v="-999"/>
    <n v="-999"/>
    <n v="0.45600000000000002"/>
    <n v="0.254"/>
    <n v="0"/>
    <n v="-999"/>
    <n v="199502"/>
    <x v="4"/>
  </r>
  <r>
    <n v="2.1800000000000002"/>
    <n v="-1.6"/>
    <n v="1.3"/>
    <n v="-4.0999999999999996"/>
    <n v="87.7"/>
    <n v="64.599999999999994"/>
    <n v="0"/>
    <n v="-999"/>
    <n v="-999"/>
    <n v="2"/>
    <n v="6.3"/>
    <n v="-999"/>
    <n v="0.1"/>
    <n v="-999"/>
    <n v="-999"/>
    <n v="0.432"/>
    <n v="0.23699999999999999"/>
    <n v="0"/>
    <n v="-999"/>
    <n v="199502"/>
    <x v="4"/>
  </r>
  <r>
    <n v="5"/>
    <n v="1.7"/>
    <n v="4"/>
    <n v="-0.1"/>
    <n v="86.4"/>
    <n v="54.4"/>
    <n v="0"/>
    <n v="-999"/>
    <n v="-999"/>
    <n v="2"/>
    <n v="6.1"/>
    <n v="-999"/>
    <n v="0.1"/>
    <n v="-999"/>
    <n v="-999"/>
    <n v="0.443"/>
    <n v="0.371"/>
    <n v="0"/>
    <n v="-999"/>
    <n v="199502"/>
    <x v="4"/>
  </r>
  <r>
    <n v="4.34"/>
    <n v="3.3"/>
    <n v="8.1"/>
    <n v="0.6"/>
    <n v="84.4"/>
    <n v="51.4"/>
    <n v="0"/>
    <n v="-999"/>
    <n v="-999"/>
    <n v="1.9"/>
    <n v="6.7"/>
    <n v="-999"/>
    <n v="0.1"/>
    <n v="-999"/>
    <n v="-999"/>
    <n v="0.55500000000000005"/>
    <n v="0.52500000000000002"/>
    <n v="0"/>
    <n v="-999"/>
    <n v="199502"/>
    <x v="4"/>
  </r>
  <r>
    <n v="9.23"/>
    <n v="-0.2"/>
    <n v="5.2"/>
    <n v="-3.7"/>
    <n v="74.599999999999994"/>
    <n v="39"/>
    <n v="3.7"/>
    <n v="-999"/>
    <n v="-999"/>
    <n v="1.5"/>
    <n v="5.8"/>
    <n v="-999"/>
    <n v="0.1"/>
    <n v="-999"/>
    <n v="-999"/>
    <n v="0.34399999999999997"/>
    <n v="0.53900000000000003"/>
    <n v="0"/>
    <n v="-999"/>
    <n v="199502"/>
    <x v="4"/>
  </r>
  <r>
    <n v="11.33"/>
    <n v="-1.6"/>
    <n v="6"/>
    <n v="-6.4"/>
    <n v="66.3"/>
    <n v="30.9"/>
    <n v="0"/>
    <n v="-999"/>
    <n v="-999"/>
    <n v="0.5"/>
    <n v="3.3"/>
    <n v="-999"/>
    <n v="0.1"/>
    <n v="-999"/>
    <n v="-999"/>
    <n v="0.28899999999999998"/>
    <n v="0.64600000000000002"/>
    <n v="0"/>
    <n v="-999"/>
    <n v="199502"/>
    <x v="4"/>
  </r>
  <r>
    <n v="10.57"/>
    <n v="2"/>
    <n v="9.6999999999999993"/>
    <n v="-3.5"/>
    <n v="55.1"/>
    <n v="36.299999999999997"/>
    <n v="0"/>
    <n v="-999"/>
    <n v="-999"/>
    <n v="0.4"/>
    <n v="3"/>
    <n v="-999"/>
    <n v="0.1"/>
    <n v="-999"/>
    <n v="-999"/>
    <n v="0.437"/>
    <n v="0.76600000000000001"/>
    <n v="0"/>
    <n v="-999"/>
    <n v="199502"/>
    <x v="4"/>
  </r>
  <r>
    <n v="2.96"/>
    <n v="0.9"/>
    <n v="4.4000000000000004"/>
    <n v="-2.2999999999999998"/>
    <n v="77.8"/>
    <n v="56.2"/>
    <n v="0"/>
    <n v="-999"/>
    <n v="-999"/>
    <n v="1"/>
    <n v="4.2"/>
    <n v="-999"/>
    <n v="0.1"/>
    <n v="-999"/>
    <n v="-999"/>
    <n v="0.46899999999999997"/>
    <n v="0.36599999999999999"/>
    <n v="0"/>
    <n v="-999"/>
    <n v="199502"/>
    <x v="4"/>
  </r>
  <r>
    <n v="6.6"/>
    <n v="-2.2999999999999998"/>
    <n v="3.4"/>
    <n v="-6.7"/>
    <n v="81.400000000000006"/>
    <n v="53.4"/>
    <n v="4.0999999999999996"/>
    <n v="-999"/>
    <n v="-999"/>
    <n v="0.8"/>
    <n v="5.8"/>
    <n v="-999"/>
    <n v="0.1"/>
    <n v="-999"/>
    <n v="-999"/>
    <n v="0.41599999999999998"/>
    <n v="0.36299999999999999"/>
    <n v="0"/>
    <n v="-999"/>
    <n v="199502"/>
    <x v="4"/>
  </r>
  <r>
    <n v="12.95"/>
    <n v="-9.5"/>
    <n v="-4.5"/>
    <n v="-15.6"/>
    <n v="59.5"/>
    <n v="36.6"/>
    <n v="4.3"/>
    <n v="-999"/>
    <n v="-999"/>
    <n v="1"/>
    <n v="5.5"/>
    <n v="-999"/>
    <n v="0.1"/>
    <n v="-999"/>
    <n v="-999"/>
    <n v="0.159"/>
    <n v="0.27700000000000002"/>
    <n v="0"/>
    <n v="-999"/>
    <n v="199502"/>
    <x v="4"/>
  </r>
  <r>
    <n v="12.5"/>
    <n v="-11.3"/>
    <n v="-4.9000000000000004"/>
    <n v="-16.3"/>
    <n v="46.3"/>
    <n v="18.5"/>
    <n v="0"/>
    <n v="-999"/>
    <n v="-999"/>
    <n v="1"/>
    <n v="4.9000000000000004"/>
    <n v="-999"/>
    <n v="0.1"/>
    <n v="-999"/>
    <n v="-999"/>
    <n v="7.9000000000000001E-2"/>
    <n v="0.34599999999999997"/>
    <n v="0"/>
    <n v="-999"/>
    <n v="199502"/>
    <x v="4"/>
  </r>
  <r>
    <n v="12.2"/>
    <n v="-10"/>
    <n v="-3.1"/>
    <n v="-14.2"/>
    <n v="37.6"/>
    <n v="20.6"/>
    <n v="0"/>
    <n v="-999"/>
    <n v="-999"/>
    <n v="0.9"/>
    <n v="4.5999999999999996"/>
    <n v="-999"/>
    <n v="0.1"/>
    <n v="-999"/>
    <n v="-999"/>
    <n v="0.1"/>
    <n v="0.38600000000000001"/>
    <n v="-999"/>
    <n v="-999"/>
    <n v="199502"/>
    <x v="4"/>
  </r>
  <r>
    <n v="13.74"/>
    <n v="-10.4"/>
    <n v="-3.6"/>
    <n v="-16.7"/>
    <n v="37.299999999999997"/>
    <n v="20.7"/>
    <n v="0.6"/>
    <n v="-999"/>
    <n v="-999"/>
    <n v="1.1000000000000001"/>
    <n v="4.2"/>
    <n v="-999"/>
    <n v="0.1"/>
    <n v="-999"/>
    <n v="-999"/>
    <n v="9.7000000000000003E-2"/>
    <n v="0.371"/>
    <n v="0"/>
    <n v="-999"/>
    <n v="199503"/>
    <x v="4"/>
  </r>
  <r>
    <n v="13.96"/>
    <n v="-7"/>
    <n v="2"/>
    <n v="-15.3"/>
    <n v="29"/>
    <n v="10.6"/>
    <n v="0"/>
    <n v="-999"/>
    <n v="-999"/>
    <n v="0.6"/>
    <n v="2.5"/>
    <n v="-999"/>
    <n v="0.1"/>
    <n v="-999"/>
    <n v="-999"/>
    <n v="7.4999999999999997E-2"/>
    <n v="0.63100000000000001"/>
    <n v="0"/>
    <n v="-999"/>
    <n v="199503"/>
    <x v="4"/>
  </r>
  <r>
    <n v="13.46"/>
    <n v="-5.4"/>
    <n v="1.6"/>
    <n v="-10.7"/>
    <n v="30.3"/>
    <n v="13.8"/>
    <n v="0"/>
    <n v="-999"/>
    <n v="-999"/>
    <n v="0.8"/>
    <n v="3.4"/>
    <n v="-999"/>
    <n v="0.1"/>
    <n v="-999"/>
    <n v="-999"/>
    <n v="9.4E-2"/>
    <n v="0.59099999999999997"/>
    <n v="0"/>
    <n v="-999"/>
    <n v="199503"/>
    <x v="4"/>
  </r>
  <r>
    <n v="1.87"/>
    <n v="-9"/>
    <n v="-4.5"/>
    <n v="-16.8"/>
    <n v="84.1"/>
    <n v="47.7"/>
    <n v="0"/>
    <n v="-999"/>
    <n v="-999"/>
    <n v="0.5"/>
    <n v="2.8"/>
    <n v="-999"/>
    <n v="0"/>
    <n v="-999"/>
    <n v="-999"/>
    <n v="0.20899999999999999"/>
    <n v="0.22900000000000001"/>
    <n v="0"/>
    <n v="-999"/>
    <n v="199503"/>
    <x v="4"/>
  </r>
  <r>
    <n v="4.91"/>
    <n v="-14.7"/>
    <n v="-8.3000000000000007"/>
    <n v="-19.3"/>
    <n v="75.7"/>
    <n v="54.8"/>
    <n v="4.9000000000000004"/>
    <n v="-999"/>
    <n v="-999"/>
    <n v="0.8"/>
    <n v="3.1"/>
    <n v="-999"/>
    <n v="0"/>
    <n v="-999"/>
    <n v="-999"/>
    <n v="0.17899999999999999"/>
    <n v="0.14799999999999999"/>
    <n v="0"/>
    <n v="-999"/>
    <n v="199503"/>
    <x v="4"/>
  </r>
  <r>
    <n v="12.07"/>
    <n v="-11.8"/>
    <n v="-3.4"/>
    <n v="-17.5"/>
    <n v="66.2"/>
    <n v="30.3"/>
    <n v="0"/>
    <n v="-999"/>
    <n v="-999"/>
    <n v="0.6"/>
    <n v="3.4"/>
    <n v="-999"/>
    <n v="0"/>
    <n v="-999"/>
    <n v="-999"/>
    <n v="0.14399999999999999"/>
    <n v="0.33100000000000002"/>
    <n v="0"/>
    <n v="-999"/>
    <n v="199503"/>
    <x v="4"/>
  </r>
  <r>
    <n v="10.43"/>
    <n v="-7.5"/>
    <n v="-1.4"/>
    <n v="-11.3"/>
    <n v="79.7"/>
    <n v="53.5"/>
    <n v="0"/>
    <n v="-999"/>
    <n v="-999"/>
    <n v="0.7"/>
    <n v="4.3"/>
    <n v="-999"/>
    <n v="0"/>
    <n v="-999"/>
    <n v="-999"/>
    <n v="0.29499999999999998"/>
    <n v="0.25600000000000001"/>
    <n v="0"/>
    <n v="-999"/>
    <n v="199503"/>
    <x v="4"/>
  </r>
  <r>
    <n v="4.7300000000000004"/>
    <n v="-4.3"/>
    <n v="-1.4"/>
    <n v="-7.1"/>
    <n v="92"/>
    <n v="80.3"/>
    <n v="0"/>
    <n v="-999"/>
    <n v="-999"/>
    <n v="1.9"/>
    <n v="7.1"/>
    <n v="-999"/>
    <n v="0"/>
    <n v="-999"/>
    <n v="-999"/>
    <n v="0.442"/>
    <n v="0.109"/>
    <n v="0"/>
    <n v="-999"/>
    <n v="199503"/>
    <x v="4"/>
  </r>
  <r>
    <n v="4.37"/>
    <n v="0.6"/>
    <n v="2.7"/>
    <n v="-1.7"/>
    <n v="96.8"/>
    <n v="92.7"/>
    <n v="0"/>
    <n v="-999"/>
    <n v="-999"/>
    <n v="2.8"/>
    <n v="9.1"/>
    <n v="-999"/>
    <n v="0"/>
    <n v="-999"/>
    <n v="-999"/>
    <n v="0.68700000000000006"/>
    <n v="5.3999999999999999E-2"/>
    <n v="0"/>
    <n v="-999"/>
    <n v="199503"/>
    <x v="4"/>
  </r>
  <r>
    <n v="6.78"/>
    <n v="0.5"/>
    <n v="3.4"/>
    <n v="-1.3"/>
    <n v="88.9"/>
    <n v="70.099999999999994"/>
    <n v="2.4"/>
    <n v="-999"/>
    <n v="-999"/>
    <n v="2.7"/>
    <n v="8.5"/>
    <n v="-999"/>
    <n v="0"/>
    <n v="-999"/>
    <n v="-999"/>
    <n v="0.54500000000000004"/>
    <n v="0.23300000000000001"/>
    <n v="0"/>
    <n v="-999"/>
    <n v="199503"/>
    <x v="4"/>
  </r>
  <r>
    <n v="10.130000000000001"/>
    <n v="0.7"/>
    <n v="4.2"/>
    <n v="-1"/>
    <n v="91.2"/>
    <n v="69.099999999999994"/>
    <n v="8"/>
    <n v="-999"/>
    <n v="-999"/>
    <n v="1.5"/>
    <n v="6.8"/>
    <n v="-999"/>
    <n v="0"/>
    <n v="-999"/>
    <n v="-999"/>
    <n v="0.56999999999999995"/>
    <n v="0.255"/>
    <n v="0"/>
    <n v="-999"/>
    <n v="199503"/>
    <x v="4"/>
  </r>
  <r>
    <n v="6.23"/>
    <n v="-2.8"/>
    <n v="0.1"/>
    <n v="-6.6"/>
    <n v="88.7"/>
    <n v="64.400000000000006"/>
    <n v="9.5"/>
    <n v="-999"/>
    <n v="-999"/>
    <n v="0.7"/>
    <n v="4"/>
    <n v="-999"/>
    <n v="0"/>
    <n v="-999"/>
    <n v="-999"/>
    <n v="0.39700000000000002"/>
    <n v="0.219"/>
    <n v="0"/>
    <n v="-999"/>
    <n v="199503"/>
    <x v="4"/>
  </r>
  <r>
    <n v="6.46"/>
    <n v="-2.2000000000000002"/>
    <n v="1.4"/>
    <n v="-5.2"/>
    <n v="89.9"/>
    <n v="77.7"/>
    <n v="0"/>
    <n v="-999"/>
    <n v="-999"/>
    <n v="1.7"/>
    <n v="5.2"/>
    <n v="-999"/>
    <n v="0"/>
    <n v="-999"/>
    <n v="-999"/>
    <n v="0.52500000000000002"/>
    <n v="0.151"/>
    <n v="0"/>
    <n v="-999"/>
    <n v="199503"/>
    <x v="4"/>
  </r>
  <r>
    <n v="5.19"/>
    <n v="-0.3"/>
    <n v="3.1"/>
    <n v="-2.2999999999999998"/>
    <n v="97.7"/>
    <n v="89.1"/>
    <n v="5.3"/>
    <n v="-999"/>
    <n v="-999"/>
    <n v="2.4"/>
    <n v="9.3000000000000007"/>
    <n v="-999"/>
    <n v="0"/>
    <n v="-999"/>
    <n v="-999"/>
    <n v="0.68100000000000005"/>
    <n v="8.3000000000000004E-2"/>
    <n v="0"/>
    <n v="-999"/>
    <n v="199503"/>
    <x v="4"/>
  </r>
  <r>
    <n v="7.77"/>
    <n v="-3"/>
    <n v="0.3"/>
    <n v="-7.7"/>
    <n v="93.3"/>
    <n v="83.8"/>
    <n v="0"/>
    <n v="-999"/>
    <n v="-999"/>
    <n v="0.8"/>
    <n v="3.6"/>
    <n v="-999"/>
    <n v="0"/>
    <n v="-999"/>
    <n v="-999"/>
    <n v="0.52400000000000002"/>
    <n v="0.10100000000000001"/>
    <n v="0"/>
    <n v="-999"/>
    <n v="199503"/>
    <x v="4"/>
  </r>
  <r>
    <n v="12.99"/>
    <n v="-2.8"/>
    <n v="3.8"/>
    <n v="-9.8000000000000007"/>
    <n v="76.900000000000006"/>
    <n v="42"/>
    <n v="5.3"/>
    <n v="-999"/>
    <n v="-999"/>
    <n v="1.3"/>
    <n v="4.2"/>
    <n v="-999"/>
    <n v="0.1"/>
    <n v="-999"/>
    <n v="-999"/>
    <n v="0.33700000000000002"/>
    <n v="0.46500000000000002"/>
    <n v="0"/>
    <n v="-999"/>
    <n v="199503"/>
    <x v="4"/>
  </r>
  <r>
    <n v="11.98"/>
    <n v="-0.3"/>
    <n v="6.1"/>
    <n v="-5.3"/>
    <n v="76.900000000000006"/>
    <n v="50.6"/>
    <n v="0"/>
    <n v="-999"/>
    <n v="-999"/>
    <n v="1.7"/>
    <n v="6.7"/>
    <n v="-999"/>
    <n v="0.1"/>
    <n v="-999"/>
    <n v="-999"/>
    <n v="0.47499999999999998"/>
    <n v="0.46500000000000002"/>
    <n v="0"/>
    <n v="-999"/>
    <n v="199503"/>
    <x v="4"/>
  </r>
  <r>
    <n v="5.69"/>
    <n v="-0.1"/>
    <n v="4.9000000000000004"/>
    <n v="-2.6"/>
    <n v="92.7"/>
    <n v="75.3"/>
    <n v="0"/>
    <n v="-999"/>
    <n v="-999"/>
    <n v="1"/>
    <n v="5.7"/>
    <n v="-999"/>
    <n v="0.1"/>
    <n v="-999"/>
    <n v="-999"/>
    <n v="0.65"/>
    <n v="0.214"/>
    <n v="0"/>
    <n v="-999"/>
    <n v="199503"/>
    <x v="4"/>
  </r>
  <r>
    <n v="7.02"/>
    <n v="-0.9"/>
    <n v="4.3"/>
    <n v="-3.8"/>
    <n v="88"/>
    <n v="54.3"/>
    <n v="7.4"/>
    <n v="-999"/>
    <n v="-999"/>
    <n v="1.6"/>
    <n v="8"/>
    <n v="-999"/>
    <n v="0.1"/>
    <n v="-999"/>
    <n v="-999"/>
    <n v="0.45100000000000001"/>
    <n v="0.379"/>
    <n v="0"/>
    <n v="-999"/>
    <n v="199503"/>
    <x v="4"/>
  </r>
  <r>
    <n v="9.0500000000000007"/>
    <n v="-2.8"/>
    <n v="0.7"/>
    <n v="-4.4000000000000004"/>
    <n v="93.3"/>
    <n v="85"/>
    <n v="3.2"/>
    <n v="-999"/>
    <n v="-999"/>
    <n v="3.4"/>
    <n v="9.5"/>
    <n v="-999"/>
    <n v="0.1"/>
    <n v="-999"/>
    <n v="-999"/>
    <n v="0.54800000000000004"/>
    <n v="9.6000000000000002E-2"/>
    <n v="0"/>
    <n v="-999"/>
    <n v="199503"/>
    <x v="4"/>
  </r>
  <r>
    <n v="8.3800000000000008"/>
    <n v="-4.4000000000000004"/>
    <n v="-0.8"/>
    <n v="-7.7"/>
    <n v="85.3"/>
    <n v="65.599999999999994"/>
    <n v="0"/>
    <n v="-999"/>
    <n v="-999"/>
    <n v="1.9"/>
    <n v="6.7"/>
    <n v="-999"/>
    <n v="0.1"/>
    <n v="-999"/>
    <n v="-999"/>
    <n v="0.379"/>
    <n v="0.19800000000000001"/>
    <n v="0"/>
    <n v="-999"/>
    <n v="199503"/>
    <x v="4"/>
  </r>
  <r>
    <n v="7.68"/>
    <n v="-4.8"/>
    <n v="-1.2"/>
    <n v="-7.2"/>
    <n v="93.2"/>
    <n v="79"/>
    <n v="0"/>
    <n v="-999"/>
    <n v="-999"/>
    <n v="2.7"/>
    <n v="6.7"/>
    <n v="-999"/>
    <n v="0.1"/>
    <n v="-999"/>
    <n v="-999"/>
    <n v="0.44"/>
    <n v="0.11700000000000001"/>
    <n v="0"/>
    <n v="-999"/>
    <n v="199503"/>
    <x v="4"/>
  </r>
  <r>
    <n v="4.99"/>
    <n v="-3.7"/>
    <n v="0"/>
    <n v="-7.2"/>
    <n v="95.4"/>
    <n v="84.2"/>
    <n v="13.7"/>
    <n v="-999"/>
    <n v="-999"/>
    <n v="1.8"/>
    <n v="6.1"/>
    <n v="-999"/>
    <n v="0.1"/>
    <n v="-999"/>
    <n v="-999"/>
    <n v="0.51300000000000001"/>
    <n v="9.6000000000000002E-2"/>
    <n v="0"/>
    <n v="-999"/>
    <n v="199503"/>
    <x v="4"/>
  </r>
  <r>
    <n v="11.92"/>
    <n v="-7.1"/>
    <n v="-0.8"/>
    <n v="-11.9"/>
    <n v="86"/>
    <n v="62.6"/>
    <n v="0"/>
    <n v="-999"/>
    <n v="-999"/>
    <n v="0.8"/>
    <n v="3.7"/>
    <n v="-999"/>
    <n v="0.1"/>
    <n v="-999"/>
    <n v="-999"/>
    <n v="0.36099999999999999"/>
    <n v="0.215"/>
    <n v="0"/>
    <n v="-999"/>
    <n v="199503"/>
    <x v="4"/>
  </r>
  <r>
    <n v="19.170000000000002"/>
    <n v="-5.7"/>
    <n v="1.8"/>
    <n v="-11.7"/>
    <n v="68.8"/>
    <n v="33.700000000000003"/>
    <n v="0"/>
    <n v="-999"/>
    <n v="-999"/>
    <n v="0.7"/>
    <n v="4.4000000000000004"/>
    <n v="-999"/>
    <n v="0"/>
    <n v="-999"/>
    <n v="-999"/>
    <n v="0.23400000000000001"/>
    <n v="0.46100000000000002"/>
    <n v="0"/>
    <n v="-999"/>
    <n v="199503"/>
    <x v="4"/>
  </r>
  <r>
    <n v="18.059999999999999"/>
    <n v="-1.7"/>
    <n v="5.8"/>
    <n v="-10.7"/>
    <n v="54.8"/>
    <n v="26.5"/>
    <n v="0"/>
    <n v="-999"/>
    <n v="-999"/>
    <n v="0.9"/>
    <n v="4.3"/>
    <n v="-999"/>
    <n v="0.1"/>
    <n v="-999"/>
    <n v="-999"/>
    <n v="0.24399999999999999"/>
    <n v="0.67800000000000005"/>
    <n v="0"/>
    <n v="-999"/>
    <n v="199503"/>
    <x v="4"/>
  </r>
  <r>
    <n v="19.16"/>
    <n v="0.9"/>
    <n v="8.6"/>
    <n v="-5.3"/>
    <n v="53.2"/>
    <n v="29.7"/>
    <n v="0"/>
    <n v="-999"/>
    <n v="-999"/>
    <n v="0.7"/>
    <n v="3.2"/>
    <n v="-999"/>
    <n v="0"/>
    <n v="-999"/>
    <n v="-999"/>
    <n v="0.33200000000000002"/>
    <n v="0.78500000000000003"/>
    <n v="0"/>
    <n v="-999"/>
    <n v="199503"/>
    <x v="4"/>
  </r>
  <r>
    <n v="19.45"/>
    <n v="1.2"/>
    <n v="8.6"/>
    <n v="-6.2"/>
    <n v="51.7"/>
    <n v="27.4"/>
    <n v="0"/>
    <n v="-999"/>
    <n v="-999"/>
    <n v="0.7"/>
    <n v="3"/>
    <n v="-999"/>
    <n v="0"/>
    <n v="-999"/>
    <n v="-999"/>
    <n v="0.30599999999999999"/>
    <n v="0.81100000000000005"/>
    <n v="0"/>
    <n v="-999"/>
    <n v="199503"/>
    <x v="4"/>
  </r>
  <r>
    <n v="19.46"/>
    <n v="2.5"/>
    <n v="10.9"/>
    <n v="-4.7"/>
    <n v="54.8"/>
    <n v="27.9"/>
    <n v="0"/>
    <n v="-999"/>
    <n v="-999"/>
    <n v="0.7"/>
    <n v="3.2"/>
    <n v="-999"/>
    <n v="0"/>
    <n v="-999"/>
    <n v="-999"/>
    <n v="0.36299999999999999"/>
    <n v="0.94"/>
    <n v="0"/>
    <n v="-999"/>
    <n v="199503"/>
    <x v="4"/>
  </r>
  <r>
    <n v="19.34"/>
    <n v="4.4000000000000004"/>
    <n v="12.3"/>
    <n v="-2.2000000000000002"/>
    <n v="45.8"/>
    <n v="15.8"/>
    <n v="0"/>
    <n v="-999"/>
    <n v="-999"/>
    <n v="0.6"/>
    <n v="2.8"/>
    <n v="-999"/>
    <n v="0"/>
    <n v="-999"/>
    <n v="-999"/>
    <n v="0.22600000000000001"/>
    <n v="1.204"/>
    <n v="0"/>
    <n v="-999"/>
    <n v="199503"/>
    <x v="4"/>
  </r>
  <r>
    <n v="17.39"/>
    <n v="4.8"/>
    <n v="11.2"/>
    <n v="-1.9"/>
    <n v="47.1"/>
    <n v="26.4"/>
    <n v="0"/>
    <n v="-999"/>
    <n v="-999"/>
    <n v="1.3"/>
    <n v="6.1"/>
    <n v="-999"/>
    <n v="0"/>
    <n v="-999"/>
    <n v="-999"/>
    <n v="0.35199999999999998"/>
    <n v="0.97899999999999998"/>
    <n v="-999"/>
    <n v="-999"/>
    <n v="199503"/>
    <x v="4"/>
  </r>
  <r>
    <n v="14.24"/>
    <n v="-1.1000000000000001"/>
    <n v="3.7"/>
    <n v="-4.7"/>
    <n v="72.5"/>
    <n v="41.6"/>
    <n v="4.2"/>
    <n v="-999"/>
    <n v="-999"/>
    <n v="1.5"/>
    <n v="5.3"/>
    <n v="-999"/>
    <n v="0"/>
    <n v="-999"/>
    <n v="-999"/>
    <n v="0.33100000000000002"/>
    <n v="0.46500000000000002"/>
    <n v="0"/>
    <n v="-999"/>
    <n v="199504"/>
    <x v="4"/>
  </r>
  <r>
    <n v="5.6"/>
    <n v="-1.6"/>
    <n v="0.5"/>
    <n v="-4"/>
    <n v="84.9"/>
    <n v="72.099999999999994"/>
    <n v="0"/>
    <n v="-999"/>
    <n v="-999"/>
    <n v="1.4"/>
    <n v="5.2"/>
    <n v="-999"/>
    <n v="0"/>
    <n v="-999"/>
    <n v="-999"/>
    <n v="0.45800000000000002"/>
    <n v="0.17699999999999999"/>
    <n v="0"/>
    <n v="-999"/>
    <n v="199504"/>
    <x v="4"/>
  </r>
  <r>
    <n v="17.05"/>
    <n v="4.0999999999999996"/>
    <n v="12.4"/>
    <n v="-2.5"/>
    <n v="71.400000000000006"/>
    <n v="37.4"/>
    <n v="0"/>
    <n v="-999"/>
    <n v="-999"/>
    <n v="0.5"/>
    <n v="2.8"/>
    <n v="-999"/>
    <n v="0"/>
    <n v="-999"/>
    <n v="-999"/>
    <n v="0.53800000000000003"/>
    <n v="0.90100000000000002"/>
    <n v="0"/>
    <n v="-999"/>
    <n v="199504"/>
    <x v="4"/>
  </r>
  <r>
    <n v="10.039999999999999"/>
    <n v="0.4"/>
    <n v="6.9"/>
    <n v="-6"/>
    <n v="78.2"/>
    <n v="50.9"/>
    <n v="4.2"/>
    <n v="-999"/>
    <n v="-999"/>
    <n v="1.5"/>
    <n v="6.5"/>
    <n v="-999"/>
    <n v="0"/>
    <n v="-999"/>
    <n v="-999"/>
    <n v="0.50700000000000001"/>
    <n v="0.48799999999999999"/>
    <n v="0"/>
    <n v="-999"/>
    <n v="199504"/>
    <x v="4"/>
  </r>
  <r>
    <n v="15.39"/>
    <n v="-2.2000000000000002"/>
    <n v="3.8"/>
    <n v="-8.9"/>
    <n v="67.7"/>
    <n v="29.6"/>
    <n v="0"/>
    <n v="-999"/>
    <n v="-999"/>
    <n v="0.9"/>
    <n v="4.5999999999999996"/>
    <n v="-999"/>
    <n v="0"/>
    <n v="-999"/>
    <n v="-999"/>
    <n v="0.23799999999999999"/>
    <n v="0.56399999999999995"/>
    <n v="0"/>
    <n v="-999"/>
    <n v="199504"/>
    <x v="4"/>
  </r>
  <r>
    <n v="14.11"/>
    <n v="-0.7"/>
    <n v="5.7"/>
    <n v="-6.2"/>
    <n v="70.2"/>
    <n v="43.8"/>
    <n v="0"/>
    <n v="-999"/>
    <n v="-999"/>
    <n v="1.5"/>
    <n v="6"/>
    <n v="-999"/>
    <n v="0"/>
    <n v="-999"/>
    <n v="-999"/>
    <n v="0.4"/>
    <n v="0.51400000000000001"/>
    <n v="0"/>
    <n v="-999"/>
    <n v="199504"/>
    <x v="4"/>
  </r>
  <r>
    <n v="10.11"/>
    <n v="-0.3"/>
    <n v="4.5"/>
    <n v="-2.2999999999999998"/>
    <n v="91"/>
    <n v="65.5"/>
    <n v="4.2"/>
    <n v="-999"/>
    <n v="-999"/>
    <n v="2.2999999999999998"/>
    <n v="6.8"/>
    <n v="-999"/>
    <n v="0"/>
    <n v="-999"/>
    <n v="-999"/>
    <n v="0.55200000000000005"/>
    <n v="0.28999999999999998"/>
    <n v="0"/>
    <n v="-999"/>
    <n v="199504"/>
    <x v="4"/>
  </r>
  <r>
    <n v="8.98"/>
    <n v="-2.4"/>
    <n v="2.1"/>
    <n v="-5.9"/>
    <n v="93"/>
    <n v="73.099999999999994"/>
    <n v="24.2"/>
    <n v="-999"/>
    <n v="-999"/>
    <n v="0.9"/>
    <n v="4.5999999999999996"/>
    <n v="-999"/>
    <n v="0"/>
    <n v="-999"/>
    <n v="-999"/>
    <n v="0.52100000000000002"/>
    <n v="0.191"/>
    <n v="0"/>
    <n v="-999"/>
    <n v="199504"/>
    <x v="4"/>
  </r>
  <r>
    <n v="18.2"/>
    <n v="-2.8"/>
    <n v="2.9"/>
    <n v="-9.6"/>
    <n v="78.099999999999994"/>
    <n v="47.5"/>
    <n v="1.1000000000000001"/>
    <n v="-999"/>
    <n v="-999"/>
    <n v="1.2"/>
    <n v="4.2"/>
    <n v="-999"/>
    <n v="0"/>
    <n v="-999"/>
    <n v="-999"/>
    <n v="0.35799999999999998"/>
    <n v="0.39500000000000002"/>
    <n v="0"/>
    <n v="-999"/>
    <n v="199504"/>
    <x v="4"/>
  </r>
  <r>
    <n v="11.35"/>
    <n v="-4"/>
    <n v="1.4"/>
    <n v="-11.5"/>
    <n v="76.599999999999994"/>
    <n v="42.7"/>
    <n v="0"/>
    <n v="-999"/>
    <n v="-999"/>
    <n v="1.6"/>
    <n v="6"/>
    <n v="-999"/>
    <n v="0"/>
    <n v="-999"/>
    <n v="-999"/>
    <n v="0.28899999999999998"/>
    <n v="0.38700000000000001"/>
    <n v="0"/>
    <n v="-999"/>
    <n v="199504"/>
    <x v="4"/>
  </r>
  <r>
    <n v="17.93"/>
    <n v="-2.6"/>
    <n v="4.4000000000000004"/>
    <n v="-7.9"/>
    <n v="63.2"/>
    <n v="25.4"/>
    <n v="3.2"/>
    <n v="-999"/>
    <n v="-999"/>
    <n v="1.1000000000000001"/>
    <n v="4.3"/>
    <n v="-999"/>
    <n v="0"/>
    <n v="-999"/>
    <n v="-999"/>
    <n v="0.21199999999999999"/>
    <n v="0.624"/>
    <n v="0"/>
    <n v="-999"/>
    <n v="199504"/>
    <x v="4"/>
  </r>
  <r>
    <n v="14"/>
    <n v="-1.7"/>
    <n v="3.6"/>
    <n v="-7.2"/>
    <n v="64.400000000000006"/>
    <n v="28.7"/>
    <n v="0"/>
    <n v="-999"/>
    <n v="-999"/>
    <n v="2.6"/>
    <n v="8"/>
    <n v="-999"/>
    <n v="0"/>
    <n v="-999"/>
    <n v="-999"/>
    <n v="0.22700000000000001"/>
    <n v="0.56299999999999994"/>
    <n v="0"/>
    <n v="-999"/>
    <n v="199504"/>
    <x v="4"/>
  </r>
  <r>
    <n v="9.17"/>
    <n v="-2.2000000000000002"/>
    <n v="2.1"/>
    <n v="-6.1"/>
    <n v="88.3"/>
    <n v="69.5"/>
    <n v="10"/>
    <n v="-999"/>
    <n v="-999"/>
    <n v="1.5"/>
    <n v="5.8"/>
    <n v="-999"/>
    <n v="0"/>
    <n v="-999"/>
    <n v="-999"/>
    <n v="0.49299999999999999"/>
    <n v="0.217"/>
    <n v="0"/>
    <n v="-999"/>
    <n v="199504"/>
    <x v="4"/>
  </r>
  <r>
    <n v="11.38"/>
    <n v="-5.7"/>
    <n v="-0.9"/>
    <n v="-11.6"/>
    <n v="85.4"/>
    <n v="67.7"/>
    <n v="12"/>
    <n v="-999"/>
    <n v="-999"/>
    <n v="1"/>
    <n v="3.8"/>
    <n v="-999"/>
    <n v="0"/>
    <n v="-999"/>
    <n v="-999"/>
    <n v="0.38600000000000001"/>
    <n v="0.185"/>
    <n v="0"/>
    <n v="-999"/>
    <n v="199504"/>
    <x v="4"/>
  </r>
  <r>
    <n v="17.11"/>
    <n v="-4.4000000000000004"/>
    <n v="3.7"/>
    <n v="-12.9"/>
    <n v="71.099999999999994"/>
    <n v="40.9"/>
    <n v="0"/>
    <n v="-999"/>
    <n v="-999"/>
    <n v="0.7"/>
    <n v="4"/>
    <n v="-999"/>
    <n v="0"/>
    <n v="-999"/>
    <n v="-999"/>
    <n v="0.32500000000000001"/>
    <n v="0.47"/>
    <n v="0"/>
    <n v="-999"/>
    <n v="199504"/>
    <x v="4"/>
  </r>
  <r>
    <n v="15.31"/>
    <n v="-1.7"/>
    <n v="7.1"/>
    <n v="-9.9"/>
    <n v="60"/>
    <n v="18.100000000000001"/>
    <n v="0"/>
    <n v="-999"/>
    <n v="-999"/>
    <n v="0.6"/>
    <n v="3.4"/>
    <n v="-999"/>
    <n v="0"/>
    <n v="-999"/>
    <n v="-999"/>
    <n v="0.183"/>
    <n v="0.82599999999999996"/>
    <n v="0"/>
    <n v="-999"/>
    <n v="199504"/>
    <x v="4"/>
  </r>
  <r>
    <n v="13.17"/>
    <n v="-0.7"/>
    <n v="4.0999999999999996"/>
    <n v="-4.2"/>
    <n v="58.4"/>
    <n v="38.299999999999997"/>
    <n v="0"/>
    <n v="-999"/>
    <n v="-999"/>
    <n v="1"/>
    <n v="5.3"/>
    <n v="-999"/>
    <n v="0"/>
    <n v="-999"/>
    <n v="-999"/>
    <n v="0.314"/>
    <n v="0.505"/>
    <n v="0"/>
    <n v="-999"/>
    <n v="199504"/>
    <x v="4"/>
  </r>
  <r>
    <n v="12.44"/>
    <n v="-1.3"/>
    <n v="3.7"/>
    <n v="-3.9"/>
    <n v="88.1"/>
    <n v="59.1"/>
    <n v="0"/>
    <n v="-999"/>
    <n v="-999"/>
    <n v="0.7"/>
    <n v="3.4"/>
    <n v="-999"/>
    <n v="0"/>
    <n v="-999"/>
    <n v="-999"/>
    <n v="0.47099999999999997"/>
    <n v="0.32600000000000001"/>
    <n v="0"/>
    <n v="-999"/>
    <n v="199504"/>
    <x v="4"/>
  </r>
  <r>
    <n v="9.3800000000000008"/>
    <n v="-2.8"/>
    <n v="3.7"/>
    <n v="-6.8"/>
    <n v="79.3"/>
    <n v="41.5"/>
    <n v="2"/>
    <n v="-999"/>
    <n v="-999"/>
    <n v="0.8"/>
    <n v="3.8"/>
    <n v="-999"/>
    <n v="0"/>
    <n v="-999"/>
    <n v="-999"/>
    <n v="0.33"/>
    <n v="0.46600000000000003"/>
    <n v="0"/>
    <n v="-999"/>
    <n v="199504"/>
    <x v="4"/>
  </r>
  <r>
    <n v="16.48"/>
    <n v="-1.8"/>
    <n v="6.7"/>
    <n v="-8.6"/>
    <n v="58.9"/>
    <n v="28.7"/>
    <n v="3"/>
    <n v="-999"/>
    <n v="-999"/>
    <n v="0.7"/>
    <n v="3"/>
    <n v="-999"/>
    <n v="0"/>
    <n v="-999"/>
    <n v="-999"/>
    <n v="0.28100000000000003"/>
    <n v="0.69899999999999995"/>
    <n v="0"/>
    <n v="-999"/>
    <n v="199504"/>
    <x v="4"/>
  </r>
  <r>
    <n v="18.04"/>
    <n v="1"/>
    <n v="8.6"/>
    <n v="-6.2"/>
    <n v="60.8"/>
    <n v="30.5"/>
    <n v="0"/>
    <n v="-999"/>
    <n v="-999"/>
    <n v="0.6"/>
    <n v="3.3"/>
    <n v="-999"/>
    <n v="0"/>
    <n v="-999"/>
    <n v="-999"/>
    <n v="0.34"/>
    <n v="0.77600000000000002"/>
    <n v="0"/>
    <n v="-999"/>
    <n v="199504"/>
    <x v="4"/>
  </r>
  <r>
    <n v="24.97"/>
    <n v="3.9"/>
    <n v="10.9"/>
    <n v="-2.8"/>
    <n v="54"/>
    <n v="23"/>
    <n v="0"/>
    <n v="-999"/>
    <n v="-999"/>
    <n v="0.7"/>
    <n v="4"/>
    <n v="-999"/>
    <n v="0"/>
    <n v="-999"/>
    <n v="-999"/>
    <n v="0.29899999999999999"/>
    <n v="1.004"/>
    <n v="0"/>
    <n v="-999"/>
    <n v="199504"/>
    <x v="4"/>
  </r>
  <r>
    <n v="23.29"/>
    <n v="6.1"/>
    <n v="12.9"/>
    <n v="-1.9"/>
    <n v="41.3"/>
    <n v="16"/>
    <n v="0"/>
    <n v="-999"/>
    <n v="-999"/>
    <n v="0.6"/>
    <n v="3.6"/>
    <n v="-999"/>
    <n v="0"/>
    <n v="-999"/>
    <n v="-999"/>
    <n v="0.23799999999999999"/>
    <n v="1.25"/>
    <n v="0"/>
    <n v="-999"/>
    <n v="199504"/>
    <x v="4"/>
  </r>
  <r>
    <n v="16.52"/>
    <n v="2.2999999999999998"/>
    <n v="7.5"/>
    <n v="-0.6"/>
    <n v="67.099999999999994"/>
    <n v="38.4"/>
    <n v="0"/>
    <n v="-999"/>
    <n v="-999"/>
    <n v="0.9"/>
    <n v="5.2"/>
    <n v="-999"/>
    <n v="0"/>
    <n v="-999"/>
    <n v="-999"/>
    <n v="0.39800000000000002"/>
    <n v="0.63800000000000001"/>
    <n v="0"/>
    <n v="-999"/>
    <n v="199504"/>
    <x v="4"/>
  </r>
  <r>
    <n v="23.22"/>
    <n v="4.5999999999999996"/>
    <n v="11.3"/>
    <n v="-1.1000000000000001"/>
    <n v="44.4"/>
    <n v="16.600000000000001"/>
    <n v="0"/>
    <n v="-999"/>
    <n v="-999"/>
    <n v="1"/>
    <n v="4.8"/>
    <n v="-999"/>
    <n v="0"/>
    <n v="-999"/>
    <n v="-999"/>
    <n v="0.223"/>
    <n v="1.1160000000000001"/>
    <n v="0"/>
    <n v="-999"/>
    <n v="199504"/>
    <x v="4"/>
  </r>
  <r>
    <n v="15.07"/>
    <n v="3.9"/>
    <n v="9.3000000000000007"/>
    <n v="1.2"/>
    <n v="65.7"/>
    <n v="38.9"/>
    <n v="0"/>
    <n v="-999"/>
    <n v="-999"/>
    <n v="1.6"/>
    <n v="5.7"/>
    <n v="-999"/>
    <n v="0"/>
    <n v="-999"/>
    <n v="-999"/>
    <n v="0.45400000000000001"/>
    <n v="0.71599999999999997"/>
    <n v="0"/>
    <n v="-999"/>
    <n v="199504"/>
    <x v="4"/>
  </r>
  <r>
    <n v="20.48"/>
    <n v="4.5"/>
    <n v="9.3000000000000007"/>
    <n v="0.1"/>
    <n v="50.4"/>
    <n v="31.9"/>
    <n v="1"/>
    <n v="-999"/>
    <n v="-999"/>
    <n v="2.2999999999999998"/>
    <n v="8.3000000000000007"/>
    <n v="-999"/>
    <n v="0"/>
    <n v="-999"/>
    <n v="-999"/>
    <n v="0.374"/>
    <n v="0.79800000000000004"/>
    <n v="0"/>
    <n v="-999"/>
    <n v="199504"/>
    <x v="4"/>
  </r>
  <r>
    <n v="14.02"/>
    <n v="2.9"/>
    <n v="7.7"/>
    <n v="-2.5"/>
    <n v="48.5"/>
    <n v="31.1"/>
    <n v="0"/>
    <n v="-999"/>
    <n v="-999"/>
    <n v="1.4"/>
    <n v="5.7"/>
    <n v="-999"/>
    <n v="0"/>
    <n v="-999"/>
    <n v="-999"/>
    <n v="0.32700000000000001"/>
    <n v="0.72399999999999998"/>
    <n v="0"/>
    <n v="-999"/>
    <n v="199504"/>
    <x v="4"/>
  </r>
  <r>
    <n v="19.079999999999998"/>
    <n v="2"/>
    <n v="8.1"/>
    <n v="-1.8"/>
    <n v="55.6"/>
    <n v="33.5"/>
    <n v="0"/>
    <n v="-999"/>
    <n v="-999"/>
    <n v="1.7"/>
    <n v="5.2"/>
    <n v="-999"/>
    <n v="0"/>
    <n v="-999"/>
    <n v="-999"/>
    <n v="0.36199999999999999"/>
    <n v="0.71799999999999997"/>
    <n v="0"/>
    <n v="-999"/>
    <n v="199504"/>
    <x v="4"/>
  </r>
  <r>
    <n v="21.78"/>
    <n v="3.1"/>
    <n v="9.6"/>
    <n v="-2.1"/>
    <n v="49.7"/>
    <n v="29.9"/>
    <n v="1"/>
    <n v="-999"/>
    <n v="-999"/>
    <n v="1.4"/>
    <n v="5.2"/>
    <n v="-999"/>
    <n v="0"/>
    <n v="-999"/>
    <n v="-999"/>
    <n v="0.35699999999999998"/>
    <n v="0.83799999999999997"/>
    <n v="-999"/>
    <n v="-999"/>
    <n v="199504"/>
    <x v="4"/>
  </r>
  <r>
    <n v="18.21"/>
    <n v="4.2"/>
    <n v="9.5"/>
    <n v="-1.2"/>
    <n v="56.9"/>
    <n v="34.700000000000003"/>
    <n v="0"/>
    <n v="-999"/>
    <n v="-999"/>
    <n v="1.2"/>
    <n v="5.6"/>
    <n v="-999"/>
    <n v="-0.1"/>
    <n v="-999"/>
    <n v="-999"/>
    <n v="0.41099999999999998"/>
    <n v="0.77500000000000002"/>
    <n v="0"/>
    <n v="-999"/>
    <n v="199505"/>
    <x v="4"/>
  </r>
  <r>
    <n v="7.92"/>
    <n v="1.5"/>
    <n v="5.0999999999999996"/>
    <n v="-1.7"/>
    <n v="89.6"/>
    <n v="70.900000000000006"/>
    <n v="2"/>
    <n v="-999"/>
    <n v="-999"/>
    <n v="0.8"/>
    <n v="4.4000000000000004"/>
    <n v="-999"/>
    <n v="-0.1"/>
    <n v="-999"/>
    <n v="-999"/>
    <n v="0.621"/>
    <n v="0.25600000000000001"/>
    <n v="0"/>
    <n v="-999"/>
    <n v="199505"/>
    <x v="4"/>
  </r>
  <r>
    <n v="20.49"/>
    <n v="1.4"/>
    <n v="8.6"/>
    <n v="-3.9"/>
    <n v="73.3"/>
    <n v="34"/>
    <n v="2"/>
    <n v="-999"/>
    <n v="-999"/>
    <n v="0.8"/>
    <n v="4.0999999999999996"/>
    <n v="-999"/>
    <n v="0"/>
    <n v="-999"/>
    <n v="-999"/>
    <n v="0.38"/>
    <n v="0.73699999999999999"/>
    <n v="0"/>
    <n v="-999"/>
    <n v="199505"/>
    <x v="4"/>
  </r>
  <r>
    <n v="12.11"/>
    <n v="2.6"/>
    <n v="9.3000000000000007"/>
    <n v="-4.2"/>
    <n v="72.099999999999994"/>
    <n v="36.9"/>
    <n v="0"/>
    <n v="-999"/>
    <n v="-999"/>
    <n v="0.6"/>
    <n v="3.5"/>
    <n v="-999"/>
    <n v="0"/>
    <n v="-999"/>
    <n v="-999"/>
    <n v="0.43099999999999999"/>
    <n v="0.73899999999999999"/>
    <n v="0"/>
    <n v="-999"/>
    <n v="199505"/>
    <x v="4"/>
  </r>
  <r>
    <n v="10.25"/>
    <n v="2.9"/>
    <n v="7.8"/>
    <n v="0.2"/>
    <n v="80.900000000000006"/>
    <n v="53.5"/>
    <n v="0"/>
    <n v="-999"/>
    <n v="-999"/>
    <n v="1"/>
    <n v="4.3"/>
    <n v="-999"/>
    <n v="0"/>
    <n v="-999"/>
    <n v="-999"/>
    <n v="0.56699999999999995"/>
    <n v="0.49199999999999999"/>
    <n v="0"/>
    <n v="-999"/>
    <n v="199505"/>
    <x v="4"/>
  </r>
  <r>
    <n v="17.440000000000001"/>
    <n v="5.2"/>
    <n v="9.8000000000000007"/>
    <n v="1.1000000000000001"/>
    <n v="62.6"/>
    <n v="38.1"/>
    <n v="0"/>
    <n v="-999"/>
    <n v="-999"/>
    <n v="0.9"/>
    <n v="6.3"/>
    <n v="-999"/>
    <n v="0"/>
    <n v="-999"/>
    <n v="-999"/>
    <n v="0.46200000000000002"/>
    <n v="0.75"/>
    <n v="0"/>
    <n v="-999"/>
    <n v="199505"/>
    <x v="4"/>
  </r>
  <r>
    <n v="12.24"/>
    <n v="4.2"/>
    <n v="8.1999999999999993"/>
    <n v="0.9"/>
    <n v="81.3"/>
    <n v="63.4"/>
    <n v="8"/>
    <n v="-999"/>
    <n v="-999"/>
    <n v="1.2"/>
    <n v="5.0999999999999996"/>
    <n v="-999"/>
    <n v="0.1"/>
    <n v="-999"/>
    <n v="-999"/>
    <n v="0.69"/>
    <n v="0.39800000000000002"/>
    <n v="0"/>
    <n v="-999"/>
    <n v="199505"/>
    <x v="4"/>
  </r>
  <r>
    <n v="20.2"/>
    <n v="7"/>
    <n v="12.6"/>
    <n v="3.1"/>
    <n v="59.4"/>
    <n v="39.5"/>
    <n v="1"/>
    <n v="-999"/>
    <n v="-999"/>
    <n v="1.4"/>
    <n v="5.8"/>
    <n v="-999"/>
    <n v="0.1"/>
    <n v="-999"/>
    <n v="-999"/>
    <n v="0.57599999999999996"/>
    <n v="0.88200000000000001"/>
    <n v="0"/>
    <n v="-999"/>
    <n v="199505"/>
    <x v="4"/>
  </r>
  <r>
    <n v="15.56"/>
    <n v="6.2"/>
    <n v="10.7"/>
    <n v="4.0999999999999996"/>
    <n v="72.099999999999994"/>
    <n v="55.8"/>
    <n v="0"/>
    <n v="-999"/>
    <n v="-999"/>
    <n v="1.8"/>
    <n v="6.8"/>
    <n v="-999"/>
    <n v="0.2"/>
    <n v="-999"/>
    <n v="-999"/>
    <n v="0.71799999999999997"/>
    <n v="0.56899999999999995"/>
    <n v="0"/>
    <n v="-999"/>
    <n v="199505"/>
    <x v="4"/>
  </r>
  <r>
    <n v="16.23"/>
    <n v="4.8"/>
    <n v="10.8"/>
    <n v="1.5"/>
    <n v="85.2"/>
    <n v="59.9"/>
    <n v="4"/>
    <n v="-999"/>
    <n v="-999"/>
    <n v="1"/>
    <n v="4.3"/>
    <n v="-999"/>
    <n v="0.2"/>
    <n v="-999"/>
    <n v="-999"/>
    <n v="0.77600000000000002"/>
    <n v="0.51900000000000002"/>
    <n v="0"/>
    <n v="-999"/>
    <n v="199505"/>
    <x v="4"/>
  </r>
  <r>
    <n v="9.2100000000000009"/>
    <n v="1"/>
    <n v="4.5"/>
    <n v="-1.8"/>
    <n v="95.5"/>
    <n v="83.4"/>
    <n v="11"/>
    <n v="-999"/>
    <n v="-999"/>
    <n v="0.6"/>
    <n v="3.1"/>
    <n v="-999"/>
    <n v="0.2"/>
    <n v="-999"/>
    <n v="-999"/>
    <n v="0.70199999999999996"/>
    <n v="0.14000000000000001"/>
    <n v="0"/>
    <n v="-999"/>
    <n v="199505"/>
    <x v="4"/>
  </r>
  <r>
    <n v="9"/>
    <n v="0.9"/>
    <n v="4.7"/>
    <n v="-2.1"/>
    <n v="89.4"/>
    <n v="64"/>
    <n v="4"/>
    <n v="-999"/>
    <n v="-999"/>
    <n v="0.5"/>
    <n v="3.9"/>
    <n v="-999"/>
    <n v="0.1"/>
    <n v="-999"/>
    <n v="-999"/>
    <n v="0.54800000000000004"/>
    <n v="0.307"/>
    <n v="0"/>
    <n v="-999"/>
    <n v="199505"/>
    <x v="4"/>
  </r>
  <r>
    <n v="27.7"/>
    <n v="7"/>
    <n v="14.1"/>
    <n v="-0.4"/>
    <n v="60.3"/>
    <n v="27.5"/>
    <n v="0"/>
    <n v="-999"/>
    <n v="-999"/>
    <n v="0.8"/>
    <n v="3.8"/>
    <n v="-999"/>
    <n v="0.2"/>
    <n v="-999"/>
    <n v="-999"/>
    <n v="0.441"/>
    <n v="1.1659999999999999"/>
    <n v="0"/>
    <n v="-999"/>
    <n v="199505"/>
    <x v="4"/>
  </r>
  <r>
    <n v="20.48"/>
    <n v="9.8000000000000007"/>
    <n v="16.100000000000001"/>
    <n v="1.1000000000000001"/>
    <n v="46.8"/>
    <n v="24.7"/>
    <n v="0"/>
    <n v="-999"/>
    <n v="-999"/>
    <n v="0.9"/>
    <n v="4.8"/>
    <n v="-999"/>
    <n v="0.4"/>
    <n v="-999"/>
    <n v="-999"/>
    <n v="0.45200000000000001"/>
    <n v="1.3779999999999999"/>
    <n v="0"/>
    <n v="-999"/>
    <n v="199505"/>
    <x v="4"/>
  </r>
  <r>
    <n v="26.23"/>
    <n v="9.1"/>
    <n v="14.7"/>
    <n v="2.6"/>
    <n v="54.8"/>
    <n v="30.1"/>
    <n v="0"/>
    <n v="-999"/>
    <n v="-999"/>
    <n v="0.9"/>
    <n v="4.3"/>
    <n v="-999"/>
    <n v="0.7"/>
    <n v="-999"/>
    <n v="-999"/>
    <n v="0.505"/>
    <n v="1.169"/>
    <n v="0"/>
    <n v="-999"/>
    <n v="199505"/>
    <x v="4"/>
  </r>
  <r>
    <n v="24.68"/>
    <n v="8.8000000000000007"/>
    <n v="16.3"/>
    <n v="1.2"/>
    <n v="65.900000000000006"/>
    <n v="35.4"/>
    <n v="0"/>
    <n v="-999"/>
    <n v="-999"/>
    <n v="0.9"/>
    <n v="4.3"/>
    <n v="-999"/>
    <n v="1.1000000000000001"/>
    <n v="-999"/>
    <n v="-999"/>
    <n v="0.65400000000000003"/>
    <n v="1.1970000000000001"/>
    <n v="0"/>
    <n v="-999"/>
    <n v="199505"/>
    <x v="4"/>
  </r>
  <r>
    <n v="23.94"/>
    <n v="4.5"/>
    <n v="11.3"/>
    <n v="-1.1000000000000001"/>
    <n v="69.400000000000006"/>
    <n v="31.1"/>
    <n v="0"/>
    <n v="-999"/>
    <n v="-999"/>
    <n v="1.2"/>
    <n v="5.2"/>
    <n v="-999"/>
    <n v="2.6"/>
    <n v="-999"/>
    <n v="-999"/>
    <n v="0.41599999999999998"/>
    <n v="0.92200000000000004"/>
    <n v="0"/>
    <n v="-999"/>
    <n v="199505"/>
    <x v="4"/>
  </r>
  <r>
    <n v="22.16"/>
    <n v="2.8"/>
    <n v="10.199999999999999"/>
    <n v="-2.4"/>
    <n v="66.2"/>
    <n v="30.9"/>
    <n v="0"/>
    <n v="0"/>
    <n v="-999"/>
    <n v="0.8"/>
    <n v="4.5"/>
    <n v="-999"/>
    <n v="4.7"/>
    <n v="-999"/>
    <n v="-999"/>
    <n v="0.38400000000000001"/>
    <n v="0.86"/>
    <n v="0"/>
    <n v="-999"/>
    <n v="199505"/>
    <x v="4"/>
  </r>
  <r>
    <n v="28.91"/>
    <n v="5.0999999999999996"/>
    <n v="12.8"/>
    <n v="-3.4"/>
    <n v="48.7"/>
    <n v="18.2"/>
    <n v="0"/>
    <n v="0"/>
    <n v="-999"/>
    <n v="0.7"/>
    <n v="3.7"/>
    <n v="-999"/>
    <n v="7.3"/>
    <n v="-999"/>
    <n v="-999"/>
    <n v="0.26900000000000002"/>
    <n v="1.2090000000000001"/>
    <n v="0"/>
    <n v="-999"/>
    <n v="199505"/>
    <x v="4"/>
  </r>
  <r>
    <n v="25.19"/>
    <n v="4.9000000000000004"/>
    <n v="11.2"/>
    <n v="-1.2"/>
    <n v="54.1"/>
    <n v="27.2"/>
    <n v="1"/>
    <n v="0"/>
    <n v="-999"/>
    <n v="1"/>
    <n v="6"/>
    <n v="-999"/>
    <n v="7.5"/>
    <n v="-999"/>
    <n v="-999"/>
    <n v="0.36199999999999999"/>
    <n v="0.96799999999999997"/>
    <n v="0"/>
    <n v="-999"/>
    <n v="199505"/>
    <x v="4"/>
  </r>
  <r>
    <n v="29.08"/>
    <n v="5.2"/>
    <n v="12.7"/>
    <n v="-1.7"/>
    <n v="52.2"/>
    <n v="17.8"/>
    <n v="0"/>
    <n v="0"/>
    <n v="-999"/>
    <n v="0.9"/>
    <n v="4.9000000000000004"/>
    <n v="-999"/>
    <n v="8.4"/>
    <n v="-999"/>
    <n v="-999"/>
    <n v="0.26100000000000001"/>
    <n v="1.2070000000000001"/>
    <n v="0"/>
    <n v="-999"/>
    <n v="199505"/>
    <x v="4"/>
  </r>
  <r>
    <n v="29.42"/>
    <n v="8.5"/>
    <n v="16.5"/>
    <n v="0.6"/>
    <n v="34.799999999999997"/>
    <n v="10.6"/>
    <n v="1"/>
    <n v="0"/>
    <n v="-999"/>
    <n v="0.9"/>
    <n v="8.6999999999999993"/>
    <n v="-999"/>
    <n v="9.1999999999999993"/>
    <n v="-999"/>
    <n v="-999"/>
    <n v="0.19900000000000001"/>
    <n v="1.6779999999999999"/>
    <n v="0"/>
    <n v="-999"/>
    <n v="199505"/>
    <x v="4"/>
  </r>
  <r>
    <n v="22.5"/>
    <n v="10.1"/>
    <n v="16.8"/>
    <n v="1.3"/>
    <n v="33.299999999999997"/>
    <n v="15.1"/>
    <n v="0"/>
    <n v="0"/>
    <n v="-999"/>
    <n v="0.7"/>
    <n v="4.2"/>
    <n v="-999"/>
    <n v="9.6"/>
    <n v="-999"/>
    <n v="-999"/>
    <n v="0.28799999999999998"/>
    <n v="1.6240000000000001"/>
    <n v="0"/>
    <n v="-999"/>
    <n v="199505"/>
    <x v="4"/>
  </r>
  <r>
    <n v="24.71"/>
    <n v="10.4"/>
    <n v="16.7"/>
    <n v="4.5"/>
    <n v="41.9"/>
    <n v="22.3"/>
    <n v="0"/>
    <n v="0"/>
    <n v="-999"/>
    <n v="0.8"/>
    <n v="4.5999999999999996"/>
    <n v="-999"/>
    <n v="11.1"/>
    <n v="-999"/>
    <n v="-999"/>
    <n v="0.42299999999999999"/>
    <n v="1.4770000000000001"/>
    <n v="0"/>
    <n v="-999"/>
    <n v="199505"/>
    <x v="4"/>
  </r>
  <r>
    <n v="27.65"/>
    <n v="8.3000000000000007"/>
    <n v="15.2"/>
    <n v="0.4"/>
    <n v="53.4"/>
    <n v="23"/>
    <n v="0"/>
    <n v="0"/>
    <n v="-999"/>
    <n v="1"/>
    <n v="5.2"/>
    <n v="-999"/>
    <n v="11.7"/>
    <n v="-999"/>
    <n v="-999"/>
    <n v="0.39700000000000002"/>
    <n v="1.33"/>
    <n v="0"/>
    <n v="-999"/>
    <n v="199505"/>
    <x v="4"/>
  </r>
  <r>
    <n v="28.27"/>
    <n v="8.1999999999999993"/>
    <n v="16.3"/>
    <n v="-1.4"/>
    <n v="48"/>
    <n v="13.9"/>
    <n v="0"/>
    <n v="0"/>
    <n v="-999"/>
    <n v="0.7"/>
    <n v="4.3"/>
    <n v="-999"/>
    <n v="11"/>
    <n v="-999"/>
    <n v="-999"/>
    <n v="0.25700000000000001"/>
    <n v="1.595"/>
    <n v="0"/>
    <n v="-999"/>
    <n v="199505"/>
    <x v="4"/>
  </r>
  <r>
    <n v="29.09"/>
    <n v="12"/>
    <n v="19.899999999999999"/>
    <n v="3.3"/>
    <n v="47.1"/>
    <n v="18.899999999999999"/>
    <n v="0"/>
    <n v="0"/>
    <n v="-999"/>
    <n v="0.7"/>
    <n v="4.3"/>
    <n v="-999"/>
    <n v="12.4"/>
    <n v="-999"/>
    <n v="-999"/>
    <n v="0.438"/>
    <n v="1.8839999999999999"/>
    <n v="0"/>
    <n v="-999"/>
    <n v="199505"/>
    <x v="4"/>
  </r>
  <r>
    <n v="27.75"/>
    <n v="14.6"/>
    <n v="22.7"/>
    <n v="4.2"/>
    <n v="45.3"/>
    <n v="20.2"/>
    <n v="0"/>
    <n v="0"/>
    <n v="-999"/>
    <n v="0.8"/>
    <n v="4.2"/>
    <n v="-999"/>
    <n v="13.4"/>
    <n v="-999"/>
    <n v="-999"/>
    <n v="0.55900000000000005"/>
    <n v="2.2010000000000001"/>
    <n v="0"/>
    <n v="-999"/>
    <n v="199505"/>
    <x v="4"/>
  </r>
  <r>
    <n v="28.63"/>
    <n v="15.5"/>
    <n v="24.1"/>
    <n v="6.4"/>
    <n v="45.5"/>
    <n v="16.2"/>
    <n v="0"/>
    <n v="0"/>
    <n v="-999"/>
    <n v="0.9"/>
    <n v="4.5"/>
    <n v="-999"/>
    <n v="14.6"/>
    <n v="-999"/>
    <n v="-999"/>
    <n v="0.48499999999999999"/>
    <n v="2.5150000000000001"/>
    <n v="0"/>
    <n v="-999"/>
    <n v="199505"/>
    <x v="4"/>
  </r>
  <r>
    <n v="27.79"/>
    <n v="12.8"/>
    <n v="20.2"/>
    <n v="5.9"/>
    <n v="47.5"/>
    <n v="29.9"/>
    <n v="2"/>
    <n v="0"/>
    <n v="-999"/>
    <n v="1.1000000000000001"/>
    <n v="4.5"/>
    <n v="-999"/>
    <n v="13.9"/>
    <n v="-999"/>
    <n v="-999"/>
    <n v="0.70499999999999996"/>
    <n v="1.659"/>
    <n v="0"/>
    <n v="-999"/>
    <n v="199505"/>
    <x v="4"/>
  </r>
  <r>
    <n v="28.14"/>
    <n v="11.2"/>
    <n v="19.8"/>
    <n v="2.2000000000000002"/>
    <n v="50.7"/>
    <n v="21.1"/>
    <n v="1"/>
    <n v="0"/>
    <n v="-999"/>
    <n v="0.8"/>
    <n v="5.3"/>
    <n v="-999"/>
    <n v="13.1"/>
    <n v="-999"/>
    <n v="-999"/>
    <n v="0.48599999999999999"/>
    <n v="1.8220000000000001"/>
    <n v="0"/>
    <n v="-999"/>
    <n v="199505"/>
    <x v="4"/>
  </r>
  <r>
    <n v="28.65"/>
    <n v="12.4"/>
    <n v="21.1"/>
    <n v="3.3"/>
    <n v="52.8"/>
    <n v="23.5"/>
    <n v="0"/>
    <n v="0"/>
    <n v="-999"/>
    <n v="0.9"/>
    <n v="4.3"/>
    <n v="-999"/>
    <n v="13.9"/>
    <n v="-999"/>
    <n v="-999"/>
    <n v="0.58699999999999997"/>
    <n v="1.9139999999999999"/>
    <n v="0"/>
    <n v="-999"/>
    <n v="199506"/>
    <x v="4"/>
  </r>
  <r>
    <n v="16.91"/>
    <n v="11.3"/>
    <n v="17.899999999999999"/>
    <n v="5"/>
    <n v="56.7"/>
    <n v="32.5"/>
    <n v="1"/>
    <n v="0"/>
    <n v="-999"/>
    <n v="0.6"/>
    <n v="3.4"/>
    <n v="-999"/>
    <n v="12.7"/>
    <n v="-999"/>
    <n v="-999"/>
    <n v="0.66600000000000004"/>
    <n v="1.3839999999999999"/>
    <n v="0"/>
    <n v="-999"/>
    <n v="199506"/>
    <x v="4"/>
  </r>
  <r>
    <n v="27.76"/>
    <n v="12.9"/>
    <n v="20.6"/>
    <n v="2.5"/>
    <n v="53"/>
    <n v="23.7"/>
    <n v="0"/>
    <n v="0"/>
    <n v="-999"/>
    <n v="1.1000000000000001"/>
    <n v="4.7"/>
    <n v="-999"/>
    <n v="13.4"/>
    <n v="-999"/>
    <n v="-999"/>
    <n v="0.57299999999999995"/>
    <n v="1.851"/>
    <n v="0"/>
    <n v="-999"/>
    <n v="199506"/>
    <x v="4"/>
  </r>
  <r>
    <n v="10.029999999999999"/>
    <n v="9.6"/>
    <n v="16.2"/>
    <n v="4.5999999999999996"/>
    <n v="71.900000000000006"/>
    <n v="44.2"/>
    <n v="14.2"/>
    <n v="0"/>
    <n v="-999"/>
    <n v="0.9"/>
    <n v="5.5"/>
    <n v="-999"/>
    <n v="11.6"/>
    <n v="-999"/>
    <n v="-999"/>
    <n v="0.81399999999999995"/>
    <n v="1.0269999999999999"/>
    <n v="0"/>
    <n v="-999"/>
    <n v="199506"/>
    <x v="4"/>
  </r>
  <r>
    <n v="6.21"/>
    <n v="1.4"/>
    <n v="4.8"/>
    <n v="-1.1000000000000001"/>
    <n v="96.6"/>
    <n v="79.3"/>
    <n v="7.4"/>
    <n v="0"/>
    <n v="-999"/>
    <n v="1"/>
    <n v="4.3"/>
    <n v="-999"/>
    <n v="7.7"/>
    <n v="-999"/>
    <n v="-999"/>
    <n v="0.68300000000000005"/>
    <n v="0.17799999999999999"/>
    <n v="0"/>
    <n v="-999"/>
    <n v="199506"/>
    <x v="4"/>
  </r>
  <r>
    <n v="1.91"/>
    <n v="1.2"/>
    <n v="4.5"/>
    <n v="-1.1000000000000001"/>
    <n v="99.4"/>
    <n v="98.2"/>
    <n v="22.1"/>
    <n v="0"/>
    <n v="-999"/>
    <n v="1.3"/>
    <n v="8.1999999999999993"/>
    <n v="-999"/>
    <n v="4"/>
    <n v="-999"/>
    <n v="-999"/>
    <n v="0.82899999999999996"/>
    <n v="1.4999999999999999E-2"/>
    <n v="0"/>
    <n v="-999"/>
    <n v="199506"/>
    <x v="4"/>
  </r>
  <r>
    <n v="21.41"/>
    <n v="8.5"/>
    <n v="14.4"/>
    <n v="2.7"/>
    <n v="78"/>
    <n v="43.7"/>
    <n v="1"/>
    <n v="0"/>
    <n v="-999"/>
    <n v="0.8"/>
    <n v="3.8"/>
    <n v="-999"/>
    <n v="5.9"/>
    <n v="-999"/>
    <n v="-999"/>
    <n v="0.71599999999999997"/>
    <n v="0.92300000000000004"/>
    <n v="0"/>
    <n v="-999"/>
    <n v="199506"/>
    <x v="4"/>
  </r>
  <r>
    <n v="28.06"/>
    <n v="10"/>
    <n v="17.8"/>
    <n v="1.6"/>
    <n v="56.3"/>
    <n v="22.9"/>
    <n v="0"/>
    <n v="0"/>
    <n v="-999"/>
    <n v="1.1000000000000001"/>
    <n v="4.9000000000000004"/>
    <n v="-999"/>
    <n v="11.3"/>
    <n v="-999"/>
    <n v="-999"/>
    <n v="0.46600000000000003"/>
    <n v="1.571"/>
    <n v="0"/>
    <n v="-999"/>
    <n v="199506"/>
    <x v="4"/>
  </r>
  <r>
    <n v="24.02"/>
    <n v="9.4"/>
    <n v="15.2"/>
    <n v="3.3"/>
    <n v="48.5"/>
    <n v="32.200000000000003"/>
    <n v="0"/>
    <n v="0"/>
    <n v="-999"/>
    <n v="1.4"/>
    <n v="5.4"/>
    <n v="-999"/>
    <n v="11.6"/>
    <n v="-999"/>
    <n v="-999"/>
    <n v="0.55600000000000005"/>
    <n v="1.171"/>
    <n v="0"/>
    <n v="-999"/>
    <n v="199506"/>
    <x v="4"/>
  </r>
  <r>
    <n v="13.9"/>
    <n v="9.3000000000000007"/>
    <n v="13.3"/>
    <n v="5.7"/>
    <n v="65.900000000000006"/>
    <n v="45"/>
    <n v="3.6"/>
    <n v="0"/>
    <n v="-999"/>
    <n v="2.2000000000000002"/>
    <n v="6"/>
    <n v="-999"/>
    <n v="10.199999999999999"/>
    <n v="-999"/>
    <n v="-999"/>
    <n v="0.68500000000000005"/>
    <n v="0.84"/>
    <n v="0"/>
    <n v="-999"/>
    <n v="199506"/>
    <x v="4"/>
  </r>
  <r>
    <n v="13.41"/>
    <n v="5.5"/>
    <n v="11.6"/>
    <n v="2.2999999999999998"/>
    <n v="85.2"/>
    <n v="55.2"/>
    <n v="9.6999999999999993"/>
    <n v="0"/>
    <n v="-999"/>
    <n v="0.9"/>
    <n v="4.3"/>
    <n v="-999"/>
    <n v="10.4"/>
    <n v="-999"/>
    <n v="-999"/>
    <n v="0.755"/>
    <n v="0.61199999999999999"/>
    <n v="0"/>
    <n v="-999"/>
    <n v="199506"/>
    <x v="4"/>
  </r>
  <r>
    <n v="16.489999999999998"/>
    <n v="6.8"/>
    <n v="12.1"/>
    <n v="1"/>
    <n v="63.4"/>
    <n v="42.2"/>
    <n v="1"/>
    <n v="0"/>
    <n v="-999"/>
    <n v="1.7"/>
    <n v="6.7"/>
    <n v="-999"/>
    <n v="8.4"/>
    <n v="-999"/>
    <n v="-999"/>
    <n v="0.59599999999999997"/>
    <n v="0.81599999999999995"/>
    <n v="0"/>
    <n v="-999"/>
    <n v="199506"/>
    <x v="4"/>
  </r>
  <r>
    <n v="19.05"/>
    <n v="5.3"/>
    <n v="12.3"/>
    <n v="0"/>
    <n v="76.099999999999994"/>
    <n v="43.2"/>
    <n v="1"/>
    <n v="0"/>
    <n v="-999"/>
    <n v="0.8"/>
    <n v="4.5999999999999996"/>
    <n v="-999"/>
    <n v="9.3000000000000007"/>
    <n v="-999"/>
    <n v="-999"/>
    <n v="0.61699999999999999"/>
    <n v="0.81200000000000006"/>
    <n v="0"/>
    <n v="-999"/>
    <n v="199506"/>
    <x v="4"/>
  </r>
  <r>
    <n v="10.97"/>
    <n v="4.8"/>
    <n v="8.3000000000000007"/>
    <n v="0.8"/>
    <n v="87.8"/>
    <n v="58.5"/>
    <n v="2.2999999999999998"/>
    <n v="0"/>
    <n v="-999"/>
    <n v="0.6"/>
    <n v="4"/>
    <n v="-999"/>
    <n v="9.3000000000000007"/>
    <n v="-999"/>
    <n v="-999"/>
    <n v="0.63900000000000001"/>
    <n v="0.45400000000000001"/>
    <n v="0"/>
    <n v="-999"/>
    <n v="199506"/>
    <x v="4"/>
  </r>
  <r>
    <n v="12.04"/>
    <n v="7.8"/>
    <n v="13.5"/>
    <n v="3.7"/>
    <n v="83.9"/>
    <n v="56.9"/>
    <n v="0.3"/>
    <n v="0"/>
    <n v="-999"/>
    <n v="0.5"/>
    <n v="3"/>
    <n v="-999"/>
    <n v="10.8"/>
    <n v="-999"/>
    <n v="-999"/>
    <n v="0.88"/>
    <n v="0.66700000000000004"/>
    <n v="0"/>
    <n v="-999"/>
    <n v="199506"/>
    <x v="4"/>
  </r>
  <r>
    <n v="12.99"/>
    <n v="9.4"/>
    <n v="16.100000000000001"/>
    <n v="3.9"/>
    <n v="80.900000000000006"/>
    <n v="51.7"/>
    <n v="3"/>
    <n v="0"/>
    <n v="-999"/>
    <n v="0.6"/>
    <n v="4.2"/>
    <n v="-999"/>
    <n v="11"/>
    <n v="-999"/>
    <n v="-999"/>
    <n v="0.94599999999999995"/>
    <n v="0.88400000000000001"/>
    <n v="0"/>
    <n v="-999"/>
    <n v="199506"/>
    <x v="4"/>
  </r>
  <r>
    <n v="17.89"/>
    <n v="7.4"/>
    <n v="13.8"/>
    <n v="3.6"/>
    <n v="82.3"/>
    <n v="49.3"/>
    <n v="1"/>
    <n v="0"/>
    <n v="-999"/>
    <n v="1.2"/>
    <n v="5.2"/>
    <n v="-999"/>
    <n v="12.1"/>
    <n v="-999"/>
    <n v="-999"/>
    <n v="0.77800000000000002"/>
    <n v="0.8"/>
    <n v="0"/>
    <n v="-999"/>
    <n v="199506"/>
    <x v="4"/>
  </r>
  <r>
    <n v="11.88"/>
    <n v="5.6"/>
    <n v="9.5"/>
    <n v="1.7"/>
    <n v="90.3"/>
    <n v="65.5"/>
    <n v="1.8"/>
    <n v="0"/>
    <n v="-999"/>
    <n v="1.1000000000000001"/>
    <n v="4.3"/>
    <n v="-999"/>
    <n v="10"/>
    <n v="-999"/>
    <n v="-999"/>
    <n v="0.77700000000000002"/>
    <n v="0.41"/>
    <n v="0"/>
    <n v="-999"/>
    <n v="199506"/>
    <x v="4"/>
  </r>
  <r>
    <n v="16.489999999999998"/>
    <n v="6.1"/>
    <n v="13.6"/>
    <n v="-0.4"/>
    <n v="82.3"/>
    <n v="48.7"/>
    <n v="3"/>
    <n v="0"/>
    <n v="-999"/>
    <n v="0.9"/>
    <n v="4"/>
    <n v="-999"/>
    <n v="9.8000000000000007"/>
    <n v="-999"/>
    <n v="-999"/>
    <n v="0.75800000000000001"/>
    <n v="0.79900000000000004"/>
    <n v="0"/>
    <n v="-999"/>
    <n v="199506"/>
    <x v="4"/>
  </r>
  <r>
    <n v="3.09"/>
    <n v="4.5999999999999996"/>
    <n v="6.8"/>
    <n v="2.6"/>
    <n v="99.6"/>
    <n v="99.1"/>
    <n v="12.7"/>
    <n v="0"/>
    <n v="-999"/>
    <n v="1"/>
    <n v="4.9000000000000004"/>
    <n v="-999"/>
    <n v="8.1999999999999993"/>
    <n v="-999"/>
    <n v="-999"/>
    <n v="0.97599999999999998"/>
    <n v="8.9999999999999993E-3"/>
    <n v="0"/>
    <n v="-999"/>
    <n v="199506"/>
    <x v="4"/>
  </r>
  <r>
    <n v="14.76"/>
    <n v="9.4"/>
    <n v="16.5"/>
    <n v="4.2"/>
    <n v="83.4"/>
    <n v="47.1"/>
    <n v="0"/>
    <n v="0"/>
    <n v="-999"/>
    <n v="0.4"/>
    <n v="3.8"/>
    <n v="-999"/>
    <n v="10.9"/>
    <n v="-999"/>
    <n v="-999"/>
    <n v="0.88300000000000001"/>
    <n v="0.99299999999999999"/>
    <n v="0"/>
    <n v="-999"/>
    <n v="199506"/>
    <x v="4"/>
  </r>
  <r>
    <n v="18.920000000000002"/>
    <n v="11.3"/>
    <n v="18"/>
    <n v="5.7"/>
    <n v="78.599999999999994"/>
    <n v="46.1"/>
    <n v="0"/>
    <n v="0"/>
    <n v="-999"/>
    <n v="0.6"/>
    <n v="4.3"/>
    <n v="-999"/>
    <n v="12.7"/>
    <n v="-999"/>
    <n v="-999"/>
    <n v="0.95099999999999996"/>
    <n v="1.1120000000000001"/>
    <n v="0"/>
    <n v="-999"/>
    <n v="199506"/>
    <x v="4"/>
  </r>
  <r>
    <n v="26.9"/>
    <n v="13.9"/>
    <n v="20.8"/>
    <n v="6.1"/>
    <n v="65.7"/>
    <n v="31.2"/>
    <n v="0"/>
    <n v="0"/>
    <n v="-999"/>
    <n v="0.8"/>
    <n v="4.4000000000000004"/>
    <n v="-999"/>
    <n v="14.7"/>
    <n v="-999"/>
    <n v="-999"/>
    <n v="0.76600000000000001"/>
    <n v="1.69"/>
    <n v="0"/>
    <n v="-999"/>
    <n v="199506"/>
    <x v="4"/>
  </r>
  <r>
    <n v="21.51"/>
    <n v="14"/>
    <n v="20.8"/>
    <n v="7.7"/>
    <n v="63"/>
    <n v="36.4"/>
    <n v="0"/>
    <n v="0"/>
    <n v="-999"/>
    <n v="0.7"/>
    <n v="4"/>
    <n v="-999"/>
    <n v="15.1"/>
    <n v="-999"/>
    <n v="-999"/>
    <n v="0.89600000000000002"/>
    <n v="1.5620000000000001"/>
    <n v="0"/>
    <n v="-999"/>
    <n v="199506"/>
    <x v="4"/>
  </r>
  <r>
    <n v="27.68"/>
    <n v="12.6"/>
    <n v="19.8"/>
    <n v="6.2"/>
    <n v="48"/>
    <n v="13.7"/>
    <n v="0"/>
    <n v="0"/>
    <n v="-999"/>
    <n v="0.9"/>
    <n v="4.3"/>
    <n v="-999"/>
    <n v="14.7"/>
    <n v="-999"/>
    <n v="-999"/>
    <n v="0.315"/>
    <n v="1.9930000000000001"/>
    <n v="0"/>
    <n v="-999"/>
    <n v="199506"/>
    <x v="4"/>
  </r>
  <r>
    <n v="26.7"/>
    <n v="9.5"/>
    <n v="14.5"/>
    <n v="4.0999999999999996"/>
    <n v="52.1"/>
    <n v="24.9"/>
    <n v="0"/>
    <n v="0"/>
    <n v="-999"/>
    <n v="1"/>
    <n v="5.5"/>
    <n v="-999"/>
    <n v="13.4"/>
    <n v="-999"/>
    <n v="-999"/>
    <n v="0.41"/>
    <n v="1.24"/>
    <n v="0"/>
    <n v="-999"/>
    <n v="199506"/>
    <x v="4"/>
  </r>
  <r>
    <n v="27.89"/>
    <n v="10.8"/>
    <n v="17.5"/>
    <n v="3.4"/>
    <n v="44.3"/>
    <n v="22.2"/>
    <n v="0"/>
    <n v="0"/>
    <n v="-999"/>
    <n v="0.7"/>
    <n v="4.7"/>
    <n v="-999"/>
    <n v="13.1"/>
    <n v="-999"/>
    <n v="-999"/>
    <n v="0.44500000000000001"/>
    <n v="1.556"/>
    <n v="0"/>
    <n v="-999"/>
    <n v="199506"/>
    <x v="4"/>
  </r>
  <r>
    <n v="22.98"/>
    <n v="14.3"/>
    <n v="21.5"/>
    <n v="6.8"/>
    <n v="37.6"/>
    <n v="20"/>
    <n v="0"/>
    <n v="0"/>
    <n v="-999"/>
    <n v="0.6"/>
    <n v="4.5999999999999996"/>
    <n v="-999"/>
    <n v="13.5"/>
    <n v="-999"/>
    <n v="-999"/>
    <n v="0.51300000000000001"/>
    <n v="2.0510000000000002"/>
    <n v="0"/>
    <n v="-999"/>
    <n v="199506"/>
    <x v="4"/>
  </r>
  <r>
    <n v="19.16"/>
    <n v="14.9"/>
    <n v="22.7"/>
    <n v="7.7"/>
    <n v="46.1"/>
    <n v="26"/>
    <n v="0"/>
    <n v="0"/>
    <n v="-999"/>
    <n v="0.6"/>
    <n v="5.0999999999999996"/>
    <n v="-999"/>
    <n v="13.7"/>
    <n v="-999"/>
    <n v="-999"/>
    <n v="0.71799999999999997"/>
    <n v="2.0409999999999999"/>
    <n v="0"/>
    <n v="-999"/>
    <n v="199506"/>
    <x v="4"/>
  </r>
  <r>
    <n v="17.079999999999998"/>
    <n v="16.399999999999999"/>
    <n v="23.1"/>
    <n v="9.8000000000000007"/>
    <n v="43.2"/>
    <n v="27.6"/>
    <n v="0"/>
    <n v="0"/>
    <n v="-999"/>
    <n v="0.4"/>
    <n v="4"/>
    <n v="-999"/>
    <n v="14"/>
    <n v="-999"/>
    <n v="-999"/>
    <n v="0.78100000000000003"/>
    <n v="2.0459999999999998"/>
    <n v="0"/>
    <n v="-999"/>
    <n v="199506"/>
    <x v="4"/>
  </r>
  <r>
    <n v="23.82"/>
    <n v="17.3"/>
    <n v="24.3"/>
    <n v="11.4"/>
    <n v="43"/>
    <n v="26"/>
    <n v="0"/>
    <n v="0"/>
    <n v="-999"/>
    <n v="1.1000000000000001"/>
    <n v="4.9000000000000004"/>
    <n v="-999"/>
    <n v="15"/>
    <n v="-999"/>
    <n v="-999"/>
    <n v="0.79"/>
    <n v="2.2480000000000002"/>
    <n v="0"/>
    <n v="-999"/>
    <n v="199507"/>
    <x v="4"/>
  </r>
  <r>
    <n v="5.16"/>
    <n v="9.4"/>
    <n v="13.3"/>
    <n v="6.6"/>
    <n v="85.2"/>
    <n v="37.200000000000003"/>
    <n v="4.8"/>
    <n v="0"/>
    <n v="-999"/>
    <n v="1.5"/>
    <n v="5.3"/>
    <n v="-999"/>
    <n v="12.2"/>
    <n v="-999"/>
    <n v="-999"/>
    <n v="0.56699999999999995"/>
    <n v="0.95899999999999996"/>
    <n v="0"/>
    <n v="-999"/>
    <n v="199507"/>
    <x v="4"/>
  </r>
  <r>
    <n v="8.74"/>
    <n v="7.4"/>
    <n v="13.2"/>
    <n v="3.3"/>
    <n v="92.4"/>
    <n v="64.099999999999994"/>
    <n v="1.3"/>
    <n v="0"/>
    <n v="-999"/>
    <n v="1.1000000000000001"/>
    <n v="4.3"/>
    <n v="-999"/>
    <n v="10.8"/>
    <n v="-999"/>
    <n v="-999"/>
    <n v="0.96899999999999997"/>
    <n v="0.54500000000000004"/>
    <n v="0"/>
    <n v="-999"/>
    <n v="199507"/>
    <x v="4"/>
  </r>
  <r>
    <n v="16.38"/>
    <n v="7.8"/>
    <n v="14.1"/>
    <n v="2.8"/>
    <n v="80.099999999999994"/>
    <n v="55.3"/>
    <n v="0.8"/>
    <n v="0"/>
    <n v="-999"/>
    <n v="0.9"/>
    <n v="4.5999999999999996"/>
    <n v="-999"/>
    <n v="11.4"/>
    <n v="-999"/>
    <n v="-999"/>
    <n v="0.89100000000000001"/>
    <n v="0.71899999999999997"/>
    <n v="0"/>
    <n v="-999"/>
    <n v="199507"/>
    <x v="4"/>
  </r>
  <r>
    <n v="25.89"/>
    <n v="10.199999999999999"/>
    <n v="17.899999999999999"/>
    <n v="1.3"/>
    <n v="63.1"/>
    <n v="30.4"/>
    <n v="0"/>
    <n v="0"/>
    <n v="-999"/>
    <n v="0.7"/>
    <n v="3.9"/>
    <n v="-999"/>
    <n v="12.9"/>
    <n v="-999"/>
    <n v="-999"/>
    <n v="0.623"/>
    <n v="1.427"/>
    <n v="0"/>
    <n v="-999"/>
    <n v="199507"/>
    <x v="4"/>
  </r>
  <r>
    <n v="12.17"/>
    <n v="10.9"/>
    <n v="17.600000000000001"/>
    <n v="6.1"/>
    <n v="72"/>
    <n v="41.8"/>
    <n v="1.5"/>
    <n v="0"/>
    <n v="-999"/>
    <n v="0.5"/>
    <n v="2.9"/>
    <n v="-999"/>
    <n v="12.4"/>
    <n v="-999"/>
    <n v="-999"/>
    <n v="0.83799999999999997"/>
    <n v="1.171"/>
    <n v="0"/>
    <n v="-999"/>
    <n v="199507"/>
    <x v="4"/>
  </r>
  <r>
    <n v="16.79"/>
    <n v="11.4"/>
    <n v="18.2"/>
    <n v="7"/>
    <n v="83.9"/>
    <n v="46.1"/>
    <n v="0.8"/>
    <n v="0"/>
    <n v="-999"/>
    <n v="0.7"/>
    <n v="4.4000000000000004"/>
    <n v="-999"/>
    <n v="14.2"/>
    <n v="-999"/>
    <n v="-999"/>
    <n v="0.96399999999999997"/>
    <n v="1.1259999999999999"/>
    <n v="0"/>
    <n v="-999"/>
    <n v="199507"/>
    <x v="4"/>
  </r>
  <r>
    <n v="18.22"/>
    <n v="12.8"/>
    <n v="19.2"/>
    <n v="8.1999999999999993"/>
    <n v="73.400000000000006"/>
    <n v="44.9"/>
    <n v="1"/>
    <n v="0"/>
    <n v="-999"/>
    <n v="0.9"/>
    <n v="4.5999999999999996"/>
    <n v="-999"/>
    <n v="15"/>
    <n v="-999"/>
    <n v="-999"/>
    <n v="1.0009999999999999"/>
    <n v="1.226"/>
    <n v="0"/>
    <n v="-999"/>
    <n v="199507"/>
    <x v="4"/>
  </r>
  <r>
    <n v="19.12"/>
    <n v="13.4"/>
    <n v="19.5"/>
    <n v="8.8000000000000007"/>
    <n v="76"/>
    <n v="49.8"/>
    <n v="2.2999999999999998"/>
    <n v="0"/>
    <n v="-999"/>
    <n v="1.6"/>
    <n v="8"/>
    <n v="-999"/>
    <n v="15.4"/>
    <n v="-999"/>
    <n v="-999"/>
    <n v="1.131"/>
    <n v="1.1379999999999999"/>
    <n v="0"/>
    <n v="-999"/>
    <n v="199507"/>
    <x v="4"/>
  </r>
  <r>
    <n v="21.12"/>
    <n v="9.6999999999999993"/>
    <n v="16.5"/>
    <n v="2.5"/>
    <n v="79.5"/>
    <n v="42.8"/>
    <n v="0"/>
    <n v="0"/>
    <n v="-999"/>
    <n v="0.9"/>
    <n v="4.5999999999999996"/>
    <n v="-999"/>
    <n v="15.2"/>
    <n v="-999"/>
    <n v="-999"/>
    <n v="0.80500000000000005"/>
    <n v="1.073"/>
    <n v="0"/>
    <n v="-999"/>
    <n v="199507"/>
    <x v="4"/>
  </r>
  <r>
    <n v="18.78"/>
    <n v="7.9"/>
    <n v="14.4"/>
    <n v="1"/>
    <n v="71.599999999999994"/>
    <n v="36"/>
    <n v="0"/>
    <n v="0"/>
    <n v="-999"/>
    <n v="0.7"/>
    <n v="5.0999999999999996"/>
    <n v="-999"/>
    <n v="12.1"/>
    <n v="-999"/>
    <n v="-999"/>
    <n v="0.58899999999999997"/>
    <n v="1.05"/>
    <n v="0"/>
    <n v="-999"/>
    <n v="199507"/>
    <x v="4"/>
  </r>
  <r>
    <n v="24.25"/>
    <n v="10.4"/>
    <n v="18.899999999999999"/>
    <n v="0.7"/>
    <n v="59"/>
    <n v="22.7"/>
    <n v="0"/>
    <n v="0"/>
    <n v="-999"/>
    <n v="0.5"/>
    <n v="4"/>
    <n v="-999"/>
    <n v="12.9"/>
    <n v="-999"/>
    <n v="-999"/>
    <n v="0.49399999999999999"/>
    <n v="1.6879999999999999"/>
    <n v="0"/>
    <n v="-999"/>
    <n v="199507"/>
    <x v="4"/>
  </r>
  <r>
    <n v="21.83"/>
    <n v="11.3"/>
    <n v="19.2"/>
    <n v="3.5"/>
    <n v="62.6"/>
    <n v="33.200000000000003"/>
    <n v="0"/>
    <n v="0"/>
    <n v="-999"/>
    <n v="0.7"/>
    <n v="4.9000000000000004"/>
    <n v="-999"/>
    <n v="13.1"/>
    <n v="-999"/>
    <n v="-999"/>
    <n v="0.73699999999999999"/>
    <n v="1.486"/>
    <n v="0"/>
    <n v="-999"/>
    <n v="199507"/>
    <x v="4"/>
  </r>
  <r>
    <n v="16.670000000000002"/>
    <n v="10.7"/>
    <n v="19.2"/>
    <n v="3.8"/>
    <n v="68.400000000000006"/>
    <n v="37.799999999999997"/>
    <n v="0.3"/>
    <n v="0"/>
    <n v="-999"/>
    <n v="0.4"/>
    <n v="3.4"/>
    <n v="-999"/>
    <n v="13.1"/>
    <n v="-999"/>
    <n v="-999"/>
    <n v="0.84099999999999997"/>
    <n v="1.3839999999999999"/>
    <n v="0"/>
    <n v="-999"/>
    <n v="199507"/>
    <x v="4"/>
  </r>
  <r>
    <n v="26.7"/>
    <n v="12.7"/>
    <n v="20.6"/>
    <n v="3.5"/>
    <n v="56.7"/>
    <n v="29"/>
    <n v="0"/>
    <n v="0"/>
    <n v="-999"/>
    <n v="0.6"/>
    <n v="3.6"/>
    <n v="-999"/>
    <n v="14"/>
    <n v="-999"/>
    <n v="-999"/>
    <n v="0.70099999999999996"/>
    <n v="1.722"/>
    <n v="0"/>
    <n v="-999"/>
    <n v="199507"/>
    <x v="4"/>
  </r>
  <r>
    <n v="26.64"/>
    <n v="14.8"/>
    <n v="21.8"/>
    <n v="6.4"/>
    <n v="49.9"/>
    <n v="29.7"/>
    <n v="0"/>
    <n v="0"/>
    <n v="-999"/>
    <n v="0.6"/>
    <n v="4.3"/>
    <n v="-999"/>
    <n v="15.2"/>
    <n v="-999"/>
    <n v="-999"/>
    <n v="0.77600000000000002"/>
    <n v="1.8360000000000001"/>
    <n v="0"/>
    <n v="-999"/>
    <n v="199507"/>
    <x v="4"/>
  </r>
  <r>
    <n v="27.85"/>
    <n v="16.100000000000001"/>
    <n v="23.5"/>
    <n v="9.3000000000000007"/>
    <n v="48.4"/>
    <n v="31.7"/>
    <n v="0"/>
    <n v="0"/>
    <n v="-999"/>
    <n v="0.7"/>
    <n v="4.5999999999999996"/>
    <n v="-999"/>
    <n v="15.9"/>
    <n v="-999"/>
    <n v="-999"/>
    <n v="0.91700000000000004"/>
    <n v="1.9770000000000001"/>
    <n v="0"/>
    <n v="-999"/>
    <n v="199507"/>
    <x v="4"/>
  </r>
  <r>
    <n v="24.77"/>
    <n v="16.5"/>
    <n v="22.8"/>
    <n v="11"/>
    <n v="48.6"/>
    <n v="29.9"/>
    <n v="0"/>
    <n v="0"/>
    <n v="-999"/>
    <n v="0.6"/>
    <n v="5.8"/>
    <n v="-999"/>
    <n v="15.8"/>
    <n v="-999"/>
    <n v="-999"/>
    <n v="0.82899999999999996"/>
    <n v="1.9450000000000001"/>
    <n v="0"/>
    <n v="-999"/>
    <n v="199507"/>
    <x v="4"/>
  </r>
  <r>
    <n v="26.89"/>
    <n v="17.7"/>
    <n v="25.4"/>
    <n v="8.9"/>
    <n v="42.6"/>
    <n v="24.9"/>
    <n v="0"/>
    <n v="0"/>
    <n v="-999"/>
    <n v="0.6"/>
    <n v="3.9"/>
    <n v="-999"/>
    <n v="16.2"/>
    <n v="-999"/>
    <n v="-999"/>
    <n v="0.80600000000000005"/>
    <n v="2.4359999999999999"/>
    <n v="0"/>
    <n v="-999"/>
    <n v="199507"/>
    <x v="4"/>
  </r>
  <r>
    <n v="24.91"/>
    <n v="17.2"/>
    <n v="23.2"/>
    <n v="12.4"/>
    <n v="50.1"/>
    <n v="29.2"/>
    <n v="0"/>
    <n v="0"/>
    <n v="-999"/>
    <n v="1.1000000000000001"/>
    <n v="5.8"/>
    <n v="-999"/>
    <n v="17.100000000000001"/>
    <n v="-999"/>
    <n v="-999"/>
    <n v="0.83"/>
    <n v="2.0129999999999999"/>
    <n v="0"/>
    <n v="-999"/>
    <n v="199507"/>
    <x v="4"/>
  </r>
  <r>
    <n v="11.01"/>
    <n v="12.7"/>
    <n v="20"/>
    <n v="7.8"/>
    <n v="73.400000000000006"/>
    <n v="42.1"/>
    <n v="0.3"/>
    <n v="0"/>
    <n v="-999"/>
    <n v="0.5"/>
    <n v="3.9"/>
    <n v="-999"/>
    <n v="15.4"/>
    <n v="-999"/>
    <n v="-999"/>
    <n v="0.98399999999999999"/>
    <n v="1.3540000000000001"/>
    <n v="0"/>
    <n v="-999"/>
    <n v="199507"/>
    <x v="4"/>
  </r>
  <r>
    <n v="24.07"/>
    <n v="14.8"/>
    <n v="22.6"/>
    <n v="7.2"/>
    <n v="58.3"/>
    <n v="29.6"/>
    <n v="0"/>
    <n v="0"/>
    <n v="-999"/>
    <n v="0.8"/>
    <n v="4.5"/>
    <n v="-999"/>
    <n v="15.3"/>
    <n v="-999"/>
    <n v="-999"/>
    <n v="0.81299999999999994"/>
    <n v="1.93"/>
    <n v="0"/>
    <n v="-999"/>
    <n v="199507"/>
    <x v="4"/>
  </r>
  <r>
    <n v="18.29"/>
    <n v="10.8"/>
    <n v="17.399999999999999"/>
    <n v="4.5999999999999996"/>
    <n v="74.3"/>
    <n v="46.6"/>
    <n v="0"/>
    <n v="0"/>
    <n v="-999"/>
    <n v="0.8"/>
    <n v="4.3"/>
    <n v="-999"/>
    <n v="13.9"/>
    <n v="-999"/>
    <n v="-999"/>
    <n v="0.92600000000000005"/>
    <n v="1.0609999999999999"/>
    <n v="0"/>
    <n v="-999"/>
    <n v="199507"/>
    <x v="4"/>
  </r>
  <r>
    <n v="16.2"/>
    <n v="10.8"/>
    <n v="18.3"/>
    <n v="4.4000000000000004"/>
    <n v="79.400000000000006"/>
    <n v="44.1"/>
    <n v="0.3"/>
    <n v="0"/>
    <n v="-999"/>
    <n v="0.7"/>
    <n v="3.8"/>
    <n v="-999"/>
    <n v="14.5"/>
    <n v="-999"/>
    <n v="-999"/>
    <n v="0.92900000000000005"/>
    <n v="1.175"/>
    <n v="0"/>
    <n v="-999"/>
    <n v="199507"/>
    <x v="4"/>
  </r>
  <r>
    <n v="7.69"/>
    <n v="10.6"/>
    <n v="13.5"/>
    <n v="7.7"/>
    <n v="89.4"/>
    <n v="78"/>
    <n v="3.8"/>
    <n v="0"/>
    <n v="-999"/>
    <n v="0.6"/>
    <n v="3.5"/>
    <n v="-999"/>
    <n v="13.2"/>
    <n v="-999"/>
    <n v="-999"/>
    <n v="1.21"/>
    <n v="0.34"/>
    <n v="0"/>
    <n v="-999"/>
    <n v="199507"/>
    <x v="4"/>
  </r>
  <r>
    <n v="12.62"/>
    <n v="9.5"/>
    <n v="13.9"/>
    <n v="5"/>
    <n v="89.7"/>
    <n v="63.8"/>
    <n v="20.6"/>
    <n v="0"/>
    <n v="-999"/>
    <n v="1.2"/>
    <n v="5.4"/>
    <n v="-999"/>
    <n v="13.7"/>
    <n v="-999"/>
    <n v="-999"/>
    <n v="1.012"/>
    <n v="0.57499999999999996"/>
    <n v="0"/>
    <n v="-999"/>
    <n v="199507"/>
    <x v="4"/>
  </r>
  <r>
    <n v="23.59"/>
    <n v="8.6"/>
    <n v="15.8"/>
    <n v="3.6"/>
    <n v="67.900000000000006"/>
    <n v="34.799999999999997"/>
    <n v="0"/>
    <n v="0"/>
    <n v="-999"/>
    <n v="0.8"/>
    <n v="4.2"/>
    <n v="-999"/>
    <n v="13.9"/>
    <n v="-999"/>
    <n v="-999"/>
    <n v="0.625"/>
    <n v="1.17"/>
    <n v="0"/>
    <n v="-999"/>
    <n v="199507"/>
    <x v="4"/>
  </r>
  <r>
    <n v="13.4"/>
    <n v="11"/>
    <n v="16"/>
    <n v="5.2"/>
    <n v="60"/>
    <n v="42.4"/>
    <n v="0"/>
    <n v="0"/>
    <n v="-999"/>
    <n v="1.3"/>
    <n v="6.2"/>
    <n v="-999"/>
    <n v="12.3"/>
    <n v="-999"/>
    <n v="-999"/>
    <n v="0.77200000000000002"/>
    <n v="1.0469999999999999"/>
    <n v="0"/>
    <n v="-999"/>
    <n v="199507"/>
    <x v="4"/>
  </r>
  <r>
    <n v="11.65"/>
    <n v="4.4000000000000004"/>
    <n v="8.4"/>
    <n v="1.7"/>
    <n v="82.5"/>
    <n v="55.8"/>
    <n v="7.9"/>
    <n v="0"/>
    <n v="-999"/>
    <n v="1.3"/>
    <n v="5.2"/>
    <n v="-999"/>
    <n v="9.1999999999999993"/>
    <n v="-999"/>
    <n v="-999"/>
    <n v="0.61499999999999999"/>
    <n v="0.48699999999999999"/>
    <n v="0"/>
    <n v="-999"/>
    <n v="199507"/>
    <x v="4"/>
  </r>
  <r>
    <n v="20.32"/>
    <n v="9"/>
    <n v="16.8"/>
    <n v="3.6"/>
    <n v="74.3"/>
    <n v="35.799999999999997"/>
    <n v="0.3"/>
    <n v="0"/>
    <n v="-999"/>
    <n v="0.7"/>
    <n v="3.6"/>
    <n v="-999"/>
    <n v="11.8"/>
    <n v="-999"/>
    <n v="-999"/>
    <n v="0.68400000000000005"/>
    <n v="1.228"/>
    <n v="0"/>
    <n v="-999"/>
    <n v="199507"/>
    <x v="4"/>
  </r>
  <r>
    <n v="23.55"/>
    <n v="12.6"/>
    <n v="20.100000000000001"/>
    <n v="3"/>
    <n v="59.3"/>
    <n v="32.700000000000003"/>
    <n v="0"/>
    <n v="0"/>
    <n v="-999"/>
    <n v="0.9"/>
    <n v="3.9"/>
    <n v="-999"/>
    <n v="13.4"/>
    <n v="-999"/>
    <n v="-999"/>
    <n v="0.77"/>
    <n v="1.583"/>
    <n v="0"/>
    <n v="-999"/>
    <n v="199507"/>
    <x v="4"/>
  </r>
  <r>
    <n v="15.54"/>
    <n v="11.1"/>
    <n v="19.100000000000001"/>
    <n v="6.4"/>
    <n v="76.599999999999994"/>
    <n v="37.6"/>
    <n v="4.8"/>
    <n v="0"/>
    <n v="-999"/>
    <n v="0.9"/>
    <n v="4"/>
    <n v="-999"/>
    <n v="13.9"/>
    <n v="-999"/>
    <n v="-999"/>
    <n v="0.82899999999999996"/>
    <n v="1.379"/>
    <n v="0"/>
    <n v="-999"/>
    <n v="199508"/>
    <x v="4"/>
  </r>
  <r>
    <n v="16.809999999999999"/>
    <n v="10.9"/>
    <n v="16.3"/>
    <n v="5.9"/>
    <n v="79.2"/>
    <n v="47.3"/>
    <n v="0"/>
    <n v="0"/>
    <n v="-999"/>
    <n v="0.5"/>
    <n v="3.1"/>
    <n v="-999"/>
    <n v="12.9"/>
    <n v="-999"/>
    <n v="-999"/>
    <n v="0.878"/>
    <n v="0.97599999999999998"/>
    <n v="0"/>
    <n v="-999"/>
    <n v="199508"/>
    <x v="4"/>
  </r>
  <r>
    <n v="20.92"/>
    <n v="13"/>
    <n v="21.1"/>
    <n v="6.2"/>
    <n v="73.900000000000006"/>
    <n v="43.6"/>
    <n v="0"/>
    <n v="0"/>
    <n v="-999"/>
    <n v="0.4"/>
    <n v="3.1"/>
    <n v="-999"/>
    <n v="14"/>
    <n v="-999"/>
    <n v="-999"/>
    <n v="1.089"/>
    <n v="1.411"/>
    <n v="0"/>
    <n v="-999"/>
    <n v="199508"/>
    <x v="4"/>
  </r>
  <r>
    <n v="25.73"/>
    <n v="16.5"/>
    <n v="24.4"/>
    <n v="7.4"/>
    <n v="54.9"/>
    <n v="22.6"/>
    <n v="0"/>
    <n v="0"/>
    <n v="-999"/>
    <n v="1"/>
    <n v="4.3"/>
    <n v="-999"/>
    <n v="15.4"/>
    <n v="-999"/>
    <n v="-999"/>
    <n v="0.69099999999999995"/>
    <n v="2.3650000000000002"/>
    <n v="0"/>
    <n v="-999"/>
    <n v="199508"/>
    <x v="4"/>
  </r>
  <r>
    <n v="8.6999999999999993"/>
    <n v="11.9"/>
    <n v="15.9"/>
    <n v="7.1"/>
    <n v="70.7"/>
    <n v="51.3"/>
    <n v="0.3"/>
    <n v="0"/>
    <n v="-999"/>
    <n v="0.5"/>
    <n v="3.4"/>
    <n v="-999"/>
    <n v="13.6"/>
    <n v="-999"/>
    <n v="-999"/>
    <n v="0.92600000000000005"/>
    <n v="0.88"/>
    <n v="0"/>
    <n v="-999"/>
    <n v="199508"/>
    <x v="4"/>
  </r>
  <r>
    <n v="6.06"/>
    <n v="5.2"/>
    <n v="7.3"/>
    <n v="2.7"/>
    <n v="95.7"/>
    <n v="76"/>
    <n v="14.5"/>
    <n v="0"/>
    <n v="-999"/>
    <n v="0.9"/>
    <n v="6.6"/>
    <n v="-999"/>
    <n v="10.4"/>
    <n v="-999"/>
    <n v="-999"/>
    <n v="0.77400000000000002"/>
    <n v="0.245"/>
    <n v="0"/>
    <n v="-999"/>
    <n v="199508"/>
    <x v="4"/>
  </r>
  <r>
    <n v="9.86"/>
    <n v="5.8"/>
    <n v="10.1"/>
    <n v="3.4"/>
    <n v="92.8"/>
    <n v="71.3"/>
    <n v="8.6"/>
    <n v="0"/>
    <n v="-999"/>
    <n v="0.8"/>
    <n v="5.2"/>
    <n v="-999"/>
    <n v="10.199999999999999"/>
    <n v="-999"/>
    <n v="-999"/>
    <n v="0.88100000000000001"/>
    <n v="0.35499999999999998"/>
    <n v="0"/>
    <n v="-999"/>
    <n v="199508"/>
    <x v="4"/>
  </r>
  <r>
    <n v="14.89"/>
    <n v="5.6"/>
    <n v="11.7"/>
    <n v="0.8"/>
    <n v="88.7"/>
    <n v="57.2"/>
    <n v="4.8"/>
    <n v="0"/>
    <n v="-999"/>
    <n v="1.2"/>
    <n v="5"/>
    <n v="-999"/>
    <n v="11"/>
    <n v="-999"/>
    <n v="-999"/>
    <n v="0.78600000000000003"/>
    <n v="0.58799999999999997"/>
    <n v="0"/>
    <n v="-999"/>
    <n v="199508"/>
    <x v="4"/>
  </r>
  <r>
    <n v="17.809999999999999"/>
    <n v="9"/>
    <n v="17.399999999999999"/>
    <n v="0.1"/>
    <n v="72.599999999999994"/>
    <n v="39.5"/>
    <n v="0.3"/>
    <n v="0"/>
    <n v="-999"/>
    <n v="0.5"/>
    <n v="3"/>
    <n v="-999"/>
    <n v="10.5"/>
    <n v="-999"/>
    <n v="-999"/>
    <n v="0.78200000000000003"/>
    <n v="1.202"/>
    <n v="0"/>
    <n v="-999"/>
    <n v="199508"/>
    <x v="4"/>
  </r>
  <r>
    <n v="9.6999999999999993"/>
    <n v="9.6999999999999993"/>
    <n v="15.6"/>
    <n v="5.6"/>
    <n v="75"/>
    <n v="42.9"/>
    <n v="1.3"/>
    <n v="0"/>
    <n v="-999"/>
    <n v="0.7"/>
    <n v="3.2"/>
    <n v="-999"/>
    <n v="10.5"/>
    <n v="-999"/>
    <n v="-999"/>
    <n v="0.76"/>
    <n v="1.012"/>
    <n v="0"/>
    <n v="-999"/>
    <n v="199508"/>
    <x v="4"/>
  </r>
  <r>
    <n v="13.54"/>
    <n v="7.8"/>
    <n v="14.4"/>
    <n v="3.6"/>
    <n v="86.3"/>
    <n v="48.9"/>
    <n v="5.6"/>
    <n v="0"/>
    <n v="-999"/>
    <n v="0.9"/>
    <n v="4"/>
    <n v="-999"/>
    <n v="11.9"/>
    <n v="-999"/>
    <n v="-999"/>
    <n v="0.80300000000000005"/>
    <n v="0.83799999999999997"/>
    <n v="0"/>
    <n v="-999"/>
    <n v="199508"/>
    <x v="4"/>
  </r>
  <r>
    <n v="16.32"/>
    <n v="5.0999999999999996"/>
    <n v="11.9"/>
    <n v="1.3"/>
    <n v="85.1"/>
    <n v="43.5"/>
    <n v="3"/>
    <n v="0"/>
    <n v="-999"/>
    <n v="0.8"/>
    <n v="5.2"/>
    <n v="-999"/>
    <n v="11.5"/>
    <n v="-999"/>
    <n v="-999"/>
    <n v="0.60399999999999998"/>
    <n v="0.78700000000000003"/>
    <n v="0"/>
    <n v="-999"/>
    <n v="199508"/>
    <x v="4"/>
  </r>
  <r>
    <n v="24.49"/>
    <n v="8.8000000000000007"/>
    <n v="16.5"/>
    <n v="3"/>
    <n v="74.8"/>
    <n v="38.299999999999997"/>
    <n v="0.3"/>
    <n v="0"/>
    <n v="-999"/>
    <n v="0.6"/>
    <n v="4"/>
    <n v="-999"/>
    <n v="12.7"/>
    <n v="-999"/>
    <n v="-999"/>
    <n v="0.71699999999999997"/>
    <n v="1.1579999999999999"/>
    <n v="0"/>
    <n v="-999"/>
    <n v="199508"/>
    <x v="4"/>
  </r>
  <r>
    <n v="6.63"/>
    <n v="7.5"/>
    <n v="10.4"/>
    <n v="4"/>
    <n v="76.099999999999994"/>
    <n v="58.1"/>
    <n v="0.8"/>
    <n v="0"/>
    <n v="-999"/>
    <n v="0.6"/>
    <n v="4.9000000000000004"/>
    <n v="-999"/>
    <n v="10.5"/>
    <n v="-999"/>
    <n v="-999"/>
    <n v="0.73299999999999998"/>
    <n v="0.52800000000000002"/>
    <n v="0"/>
    <n v="-999"/>
    <n v="199508"/>
    <x v="4"/>
  </r>
  <r>
    <n v="18.809999999999999"/>
    <n v="7.1"/>
    <n v="14.3"/>
    <n v="-0.1"/>
    <n v="73.8"/>
    <n v="46.3"/>
    <n v="0"/>
    <n v="0"/>
    <n v="-999"/>
    <n v="0.8"/>
    <n v="4.5999999999999996"/>
    <n v="-999"/>
    <n v="11.3"/>
    <n v="-999"/>
    <n v="-999"/>
    <n v="0.752"/>
    <n v="0.875"/>
    <n v="0"/>
    <n v="-999"/>
    <n v="199508"/>
    <x v="4"/>
  </r>
  <r>
    <n v="14.21"/>
    <n v="5.3"/>
    <n v="12.4"/>
    <n v="-0.5"/>
    <n v="76.400000000000006"/>
    <n v="37.200000000000003"/>
    <n v="3.8"/>
    <n v="0"/>
    <n v="-999"/>
    <n v="0.5"/>
    <n v="3.4"/>
    <n v="-999"/>
    <n v="9.6"/>
    <n v="-999"/>
    <n v="-999"/>
    <n v="0.53400000000000003"/>
    <n v="0.90400000000000003"/>
    <n v="0"/>
    <n v="-999"/>
    <n v="199508"/>
    <x v="4"/>
  </r>
  <r>
    <n v="4.7699999999999996"/>
    <n v="2.4"/>
    <n v="5.8"/>
    <n v="0.1"/>
    <n v="97.3"/>
    <n v="90.4"/>
    <n v="19.8"/>
    <n v="0"/>
    <n v="-999"/>
    <n v="0.6"/>
    <n v="3.1"/>
    <n v="-999"/>
    <n v="6.4"/>
    <n v="-999"/>
    <n v="-999"/>
    <n v="0.83299999999999996"/>
    <n v="8.7999999999999995E-2"/>
    <n v="0"/>
    <n v="-999"/>
    <n v="199508"/>
    <x v="4"/>
  </r>
  <r>
    <n v="14.54"/>
    <n v="5.4"/>
    <n v="9.9"/>
    <n v="0.6"/>
    <n v="84.7"/>
    <n v="63.4"/>
    <n v="0.5"/>
    <n v="0"/>
    <n v="-999"/>
    <n v="0.9"/>
    <n v="4.2"/>
    <n v="-999"/>
    <n v="7.4"/>
    <n v="-999"/>
    <n v="-999"/>
    <n v="0.77300000000000002"/>
    <n v="0.44600000000000001"/>
    <n v="0"/>
    <n v="-999"/>
    <n v="199508"/>
    <x v="4"/>
  </r>
  <r>
    <n v="18.48"/>
    <n v="8"/>
    <n v="14.6"/>
    <n v="3"/>
    <n v="79.5"/>
    <n v="50.6"/>
    <n v="0.3"/>
    <n v="0"/>
    <n v="-999"/>
    <n v="0.8"/>
    <n v="5"/>
    <n v="-999"/>
    <n v="10.4"/>
    <n v="-999"/>
    <n v="-999"/>
    <n v="0.84199999999999997"/>
    <n v="0.82099999999999995"/>
    <n v="0"/>
    <n v="-999"/>
    <n v="199508"/>
    <x v="4"/>
  </r>
  <r>
    <n v="22.8"/>
    <n v="12.1"/>
    <n v="20.100000000000001"/>
    <n v="3.2"/>
    <n v="64.3"/>
    <n v="26.6"/>
    <n v="0"/>
    <n v="0"/>
    <n v="-999"/>
    <n v="0.6"/>
    <n v="3.7"/>
    <n v="-999"/>
    <n v="12.2"/>
    <n v="-999"/>
    <n v="-999"/>
    <n v="0.625"/>
    <n v="1.7270000000000001"/>
    <n v="0"/>
    <n v="-999"/>
    <n v="199508"/>
    <x v="4"/>
  </r>
  <r>
    <n v="21.6"/>
    <n v="14.2"/>
    <n v="20.8"/>
    <n v="5.8"/>
    <n v="46.4"/>
    <n v="22.6"/>
    <n v="0"/>
    <n v="0"/>
    <n v="-999"/>
    <n v="0.6"/>
    <n v="4.3"/>
    <n v="-999"/>
    <n v="13.5"/>
    <n v="-999"/>
    <n v="-999"/>
    <n v="0.55500000000000005"/>
    <n v="1.901"/>
    <n v="0"/>
    <n v="-999"/>
    <n v="199508"/>
    <x v="4"/>
  </r>
  <r>
    <n v="22.9"/>
    <n v="12.3"/>
    <n v="20.6"/>
    <n v="3.5"/>
    <n v="53.6"/>
    <n v="21.6"/>
    <n v="0"/>
    <n v="0"/>
    <n v="-999"/>
    <n v="0.6"/>
    <n v="4.0999999999999996"/>
    <n v="-999"/>
    <n v="13.3"/>
    <n v="-999"/>
    <n v="-999"/>
    <n v="0.52300000000000002"/>
    <n v="1.9019999999999999"/>
    <n v="0"/>
    <n v="-999"/>
    <n v="199508"/>
    <x v="4"/>
  </r>
  <r>
    <n v="22.49"/>
    <n v="10.6"/>
    <n v="18.5"/>
    <n v="0.9"/>
    <n v="53.5"/>
    <n v="29"/>
    <n v="0"/>
    <n v="0"/>
    <n v="-999"/>
    <n v="1.1000000000000001"/>
    <n v="5.2"/>
    <n v="-999"/>
    <n v="12.8"/>
    <n v="-999"/>
    <n v="-999"/>
    <n v="0.61899999999999999"/>
    <n v="1.512"/>
    <n v="0"/>
    <n v="-999"/>
    <n v="199508"/>
    <x v="4"/>
  </r>
  <r>
    <n v="17.07"/>
    <n v="5.7"/>
    <n v="13.6"/>
    <n v="-0.2"/>
    <n v="73.400000000000006"/>
    <n v="37.799999999999997"/>
    <n v="0"/>
    <n v="0"/>
    <n v="-999"/>
    <n v="0.5"/>
    <n v="2.9"/>
    <n v="-999"/>
    <n v="10.199999999999999"/>
    <n v="-999"/>
    <n v="-999"/>
    <n v="0.58699999999999997"/>
    <n v="0.96799999999999997"/>
    <n v="0"/>
    <n v="-999"/>
    <n v="199508"/>
    <x v="4"/>
  </r>
  <r>
    <n v="18.04"/>
    <n v="8.3000000000000007"/>
    <n v="15.2"/>
    <n v="0.1"/>
    <n v="64.2"/>
    <n v="36.4"/>
    <n v="0"/>
    <n v="0"/>
    <n v="-999"/>
    <n v="0.6"/>
    <n v="4"/>
    <n v="-999"/>
    <n v="10.3"/>
    <n v="-999"/>
    <n v="-999"/>
    <n v="0.63"/>
    <n v="1.0980000000000001"/>
    <n v="0"/>
    <n v="-999"/>
    <n v="199508"/>
    <x v="4"/>
  </r>
  <r>
    <n v="14.29"/>
    <n v="8.1"/>
    <n v="15.9"/>
    <n v="2.1"/>
    <n v="64.2"/>
    <n v="42.1"/>
    <n v="0.3"/>
    <n v="0"/>
    <n v="-999"/>
    <n v="0.5"/>
    <n v="3.9"/>
    <n v="-999"/>
    <n v="9.6"/>
    <n v="-999"/>
    <n v="-999"/>
    <n v="0.76200000000000001"/>
    <n v="1.046"/>
    <n v="0"/>
    <n v="-999"/>
    <n v="199508"/>
    <x v="4"/>
  </r>
  <r>
    <n v="18.22"/>
    <n v="8.8000000000000007"/>
    <n v="17.399999999999999"/>
    <n v="-0.6"/>
    <n v="56.1"/>
    <n v="33.4"/>
    <n v="0"/>
    <n v="0"/>
    <n v="-999"/>
    <n v="0.5"/>
    <n v="3.6"/>
    <n v="-999"/>
    <n v="10.199999999999999"/>
    <n v="-999"/>
    <n v="-999"/>
    <n v="0.66400000000000003"/>
    <n v="1.323"/>
    <n v="0"/>
    <n v="-999"/>
    <n v="199508"/>
    <x v="4"/>
  </r>
  <r>
    <n v="21.36"/>
    <n v="10.7"/>
    <n v="18.7"/>
    <n v="3.6"/>
    <n v="54.1"/>
    <n v="27.5"/>
    <n v="1.5"/>
    <n v="0"/>
    <n v="-999"/>
    <n v="0.8"/>
    <n v="4"/>
    <n v="-999"/>
    <n v="12.1"/>
    <n v="-999"/>
    <n v="-999"/>
    <n v="0.59199999999999997"/>
    <n v="1.5629999999999999"/>
    <n v="0"/>
    <n v="-999"/>
    <n v="199508"/>
    <x v="4"/>
  </r>
  <r>
    <n v="5.23"/>
    <n v="4.9000000000000004"/>
    <n v="10.4"/>
    <n v="0.6"/>
    <n v="94"/>
    <n v="68.8"/>
    <n v="1.3"/>
    <n v="0"/>
    <n v="-999"/>
    <n v="0.6"/>
    <n v="3.1"/>
    <n v="-999"/>
    <n v="9"/>
    <n v="-999"/>
    <n v="-999"/>
    <n v="0.87"/>
    <n v="0.39300000000000002"/>
    <n v="0"/>
    <n v="-999"/>
    <n v="199508"/>
    <x v="4"/>
  </r>
  <r>
    <n v="18.600000000000001"/>
    <n v="7.8"/>
    <n v="16.5"/>
    <n v="0.5"/>
    <n v="75.400000000000006"/>
    <n v="31.9"/>
    <n v="0"/>
    <n v="0"/>
    <n v="-999"/>
    <n v="0.6"/>
    <n v="4"/>
    <n v="-999"/>
    <n v="10.4"/>
    <n v="-999"/>
    <n v="-999"/>
    <n v="0.59699999999999998"/>
    <n v="1.278"/>
    <n v="0"/>
    <n v="-999"/>
    <n v="199508"/>
    <x v="4"/>
  </r>
  <r>
    <n v="7.19"/>
    <n v="11.6"/>
    <n v="18.7"/>
    <n v="6.9"/>
    <n v="56.8"/>
    <n v="31.5"/>
    <n v="0"/>
    <n v="0"/>
    <n v="-999"/>
    <n v="0.3"/>
    <n v="2.7"/>
    <n v="-999"/>
    <n v="14"/>
    <n v="-999"/>
    <n v="-999"/>
    <n v="0.67800000000000005"/>
    <n v="1.4770000000000001"/>
    <n v="0"/>
    <n v="-999"/>
    <n v="199508"/>
    <x v="4"/>
  </r>
  <r>
    <n v="21.38"/>
    <n v="14.1"/>
    <n v="22.5"/>
    <n v="4.8"/>
    <n v="49.3"/>
    <n v="17.600000000000001"/>
    <n v="0"/>
    <n v="0"/>
    <n v="-999"/>
    <n v="0.5"/>
    <n v="3.2"/>
    <n v="-999"/>
    <n v="12.8"/>
    <n v="-999"/>
    <n v="-999"/>
    <n v="0.47799999999999998"/>
    <n v="2.2450000000000001"/>
    <n v="0"/>
    <n v="-999"/>
    <n v="199509"/>
    <x v="4"/>
  </r>
  <r>
    <n v="21.62"/>
    <n v="15.5"/>
    <n v="24.3"/>
    <n v="7"/>
    <n v="40.299999999999997"/>
    <n v="15.4"/>
    <n v="0"/>
    <n v="0"/>
    <n v="-999"/>
    <n v="0.6"/>
    <n v="3.7"/>
    <n v="-999"/>
    <n v="13.6"/>
    <n v="-999"/>
    <n v="-999"/>
    <n v="0.46899999999999997"/>
    <n v="2.57"/>
    <n v="0"/>
    <n v="-999"/>
    <n v="199509"/>
    <x v="4"/>
  </r>
  <r>
    <n v="20.83"/>
    <n v="17.600000000000001"/>
    <n v="25.7"/>
    <n v="9.5"/>
    <n v="34.299999999999997"/>
    <n v="15.8"/>
    <n v="0"/>
    <n v="0"/>
    <n v="-999"/>
    <n v="0.6"/>
    <n v="3.7"/>
    <n v="-999"/>
    <n v="14.4"/>
    <n v="-999"/>
    <n v="-999"/>
    <n v="0.52"/>
    <n v="2.78"/>
    <n v="0"/>
    <n v="-999"/>
    <n v="199509"/>
    <x v="4"/>
  </r>
  <r>
    <n v="18.670000000000002"/>
    <n v="17.899999999999999"/>
    <n v="24.6"/>
    <n v="11.8"/>
    <n v="37.1"/>
    <n v="22.5"/>
    <n v="0"/>
    <n v="0"/>
    <n v="-999"/>
    <n v="1.5"/>
    <n v="5.2"/>
    <n v="-999"/>
    <n v="14.9"/>
    <n v="-999"/>
    <n v="-999"/>
    <n v="0.69499999999999995"/>
    <n v="2.3969999999999998"/>
    <n v="0"/>
    <n v="-999"/>
    <n v="199509"/>
    <x v="4"/>
  </r>
  <r>
    <n v="7.63"/>
    <n v="9.6"/>
    <n v="14.8"/>
    <n v="3.6"/>
    <n v="80.099999999999994"/>
    <n v="47.7"/>
    <n v="4.8"/>
    <n v="0"/>
    <n v="-999"/>
    <n v="0.5"/>
    <n v="3.9"/>
    <n v="-999"/>
    <n v="12.5"/>
    <n v="-999"/>
    <n v="-999"/>
    <n v="0.80500000000000005"/>
    <n v="0.88"/>
    <n v="0"/>
    <n v="-999"/>
    <n v="199509"/>
    <x v="4"/>
  </r>
  <r>
    <n v="14"/>
    <n v="9.4"/>
    <n v="16.600000000000001"/>
    <n v="3.8"/>
    <n v="78.5"/>
    <n v="41.4"/>
    <n v="0"/>
    <n v="0"/>
    <n v="-999"/>
    <n v="1.2"/>
    <n v="4.5"/>
    <n v="-999"/>
    <n v="11.8"/>
    <n v="-999"/>
    <n v="-999"/>
    <n v="0.78300000000000003"/>
    <n v="1.107"/>
    <n v="0"/>
    <n v="-999"/>
    <n v="199509"/>
    <x v="4"/>
  </r>
  <r>
    <n v="14.83"/>
    <n v="12.4"/>
    <n v="18.3"/>
    <n v="5.5"/>
    <n v="65.5"/>
    <n v="48.9"/>
    <n v="0"/>
    <n v="0"/>
    <n v="-999"/>
    <n v="0.8"/>
    <n v="4.2"/>
    <n v="-999"/>
    <n v="12.3"/>
    <n v="-999"/>
    <n v="-999"/>
    <n v="1.026"/>
    <n v="1.0740000000000001"/>
    <n v="0"/>
    <n v="-999"/>
    <n v="199509"/>
    <x v="4"/>
  </r>
  <r>
    <n v="11.41"/>
    <n v="11.7"/>
    <n v="18.7"/>
    <n v="6"/>
    <n v="75.900000000000006"/>
    <n v="45.6"/>
    <n v="0"/>
    <n v="0"/>
    <n v="-999"/>
    <n v="0.3"/>
    <n v="2.8"/>
    <n v="-999"/>
    <n v="11.8"/>
    <n v="-999"/>
    <n v="-999"/>
    <n v="0.98499999999999999"/>
    <n v="1.173"/>
    <n v="0"/>
    <n v="-999"/>
    <n v="199509"/>
    <x v="4"/>
  </r>
  <r>
    <n v="13.85"/>
    <n v="12.4"/>
    <n v="21.3"/>
    <n v="6.5"/>
    <n v="71.400000000000006"/>
    <n v="37.9"/>
    <n v="0"/>
    <n v="0"/>
    <n v="-999"/>
    <n v="0.3"/>
    <n v="3.3"/>
    <n v="-999"/>
    <n v="11.9"/>
    <n v="-999"/>
    <n v="-999"/>
    <n v="0.96"/>
    <n v="1.573"/>
    <n v="0"/>
    <n v="-999"/>
    <n v="199509"/>
    <x v="4"/>
  </r>
  <r>
    <n v="19.309999999999999"/>
    <n v="13.6"/>
    <n v="21.4"/>
    <n v="6.3"/>
    <n v="52.5"/>
    <n v="26.8"/>
    <n v="0"/>
    <n v="0"/>
    <n v="-999"/>
    <n v="0.7"/>
    <n v="3.9"/>
    <n v="-999"/>
    <n v="12.9"/>
    <n v="-999"/>
    <n v="-999"/>
    <n v="0.68200000000000005"/>
    <n v="1.865"/>
    <n v="0"/>
    <n v="-999"/>
    <n v="199509"/>
    <x v="4"/>
  </r>
  <r>
    <n v="19.34"/>
    <n v="13.5"/>
    <n v="20.399999999999999"/>
    <n v="8.5"/>
    <n v="40.9"/>
    <n v="25.9"/>
    <n v="0"/>
    <n v="0"/>
    <n v="-999"/>
    <n v="0.9"/>
    <n v="4.3"/>
    <n v="-999"/>
    <n v="12.8"/>
    <n v="-999"/>
    <n v="-999"/>
    <n v="0.62"/>
    <n v="1.776"/>
    <n v="0"/>
    <n v="-999"/>
    <n v="199509"/>
    <x v="4"/>
  </r>
  <r>
    <n v="18.920000000000002"/>
    <n v="12.6"/>
    <n v="19.7"/>
    <n v="4.2"/>
    <n v="59.2"/>
    <n v="34"/>
    <n v="0"/>
    <n v="0"/>
    <n v="-999"/>
    <n v="0.5"/>
    <n v="3.6"/>
    <n v="-999"/>
    <n v="12.8"/>
    <n v="-999"/>
    <n v="-999"/>
    <n v="0.77800000000000002"/>
    <n v="1.514"/>
    <n v="0"/>
    <n v="-999"/>
    <n v="199509"/>
    <x v="4"/>
  </r>
  <r>
    <n v="18.760000000000002"/>
    <n v="13.5"/>
    <n v="22.2"/>
    <n v="6.5"/>
    <n v="48.8"/>
    <n v="23.8"/>
    <n v="0"/>
    <n v="0"/>
    <n v="-999"/>
    <n v="0.6"/>
    <n v="4.4000000000000004"/>
    <n v="-999"/>
    <n v="13.2"/>
    <n v="-999"/>
    <n v="-999"/>
    <n v="0.63500000000000001"/>
    <n v="2.0390000000000001"/>
    <n v="0"/>
    <n v="-999"/>
    <n v="199509"/>
    <x v="4"/>
  </r>
  <r>
    <n v="18.59"/>
    <n v="15"/>
    <n v="22.8"/>
    <n v="8.3000000000000007"/>
    <n v="41.5"/>
    <n v="18.7"/>
    <n v="0"/>
    <n v="0"/>
    <n v="-999"/>
    <n v="0.5"/>
    <n v="2.8"/>
    <n v="-999"/>
    <n v="13"/>
    <n v="-999"/>
    <n v="-999"/>
    <n v="0.51900000000000002"/>
    <n v="2.2559999999999998"/>
    <n v="0"/>
    <n v="-999"/>
    <n v="199509"/>
    <x v="4"/>
  </r>
  <r>
    <n v="18.11"/>
    <n v="13.5"/>
    <n v="20.9"/>
    <n v="8"/>
    <n v="49.6"/>
    <n v="32.700000000000003"/>
    <n v="0"/>
    <n v="0"/>
    <n v="-999"/>
    <n v="0.5"/>
    <n v="4"/>
    <n v="-999"/>
    <n v="13.1"/>
    <n v="-999"/>
    <n v="-999"/>
    <n v="0.81"/>
    <n v="1.663"/>
    <n v="0"/>
    <n v="-999"/>
    <n v="199509"/>
    <x v="4"/>
  </r>
  <r>
    <n v="18.07"/>
    <n v="12.8"/>
    <n v="20.9"/>
    <n v="5.7"/>
    <n v="47.7"/>
    <n v="30"/>
    <n v="0"/>
    <n v="0"/>
    <n v="-999"/>
    <n v="0.5"/>
    <n v="3.5"/>
    <n v="-999"/>
    <n v="12.6"/>
    <n v="-999"/>
    <n v="-999"/>
    <n v="0.74299999999999999"/>
    <n v="1.73"/>
    <n v="0"/>
    <n v="-999"/>
    <n v="199509"/>
    <x v="4"/>
  </r>
  <r>
    <n v="17.73"/>
    <n v="12.3"/>
    <n v="20.8"/>
    <n v="4"/>
    <n v="51.3"/>
    <n v="30.1"/>
    <n v="0"/>
    <n v="0"/>
    <n v="-999"/>
    <n v="0.5"/>
    <n v="3.2"/>
    <n v="-999"/>
    <n v="12.2"/>
    <n v="-999"/>
    <n v="-999"/>
    <n v="0.74099999999999999"/>
    <n v="1.7170000000000001"/>
    <n v="0"/>
    <n v="-999"/>
    <n v="199509"/>
    <x v="4"/>
  </r>
  <r>
    <n v="10.9"/>
    <n v="9"/>
    <n v="16.2"/>
    <n v="5"/>
    <n v="61"/>
    <n v="30.8"/>
    <n v="0"/>
    <n v="0"/>
    <n v="-999"/>
    <n v="0.5"/>
    <n v="4.3"/>
    <n v="-999"/>
    <n v="11.1"/>
    <n v="-999"/>
    <n v="-999"/>
    <n v="0.56599999999999995"/>
    <n v="1.274"/>
    <n v="0"/>
    <n v="-999"/>
    <n v="199509"/>
    <x v="4"/>
  </r>
  <r>
    <n v="15.24"/>
    <n v="7.5"/>
    <n v="13.8"/>
    <n v="2.7"/>
    <n v="44.9"/>
    <n v="20.399999999999999"/>
    <n v="0.3"/>
    <n v="0"/>
    <n v="-999"/>
    <n v="0.5"/>
    <n v="4"/>
    <n v="-999"/>
    <n v="10.9"/>
    <n v="-999"/>
    <n v="-999"/>
    <n v="0.32100000000000001"/>
    <n v="1.256"/>
    <n v="0"/>
    <n v="-999"/>
    <n v="199509"/>
    <x v="4"/>
  </r>
  <r>
    <n v="17.7"/>
    <n v="7.5"/>
    <n v="15.3"/>
    <n v="0.5"/>
    <n v="43.7"/>
    <n v="21.3"/>
    <n v="0"/>
    <n v="0"/>
    <n v="-999"/>
    <n v="0.8"/>
    <n v="4.2"/>
    <n v="-999"/>
    <n v="9.8000000000000007"/>
    <n v="-999"/>
    <n v="-999"/>
    <n v="0.37"/>
    <n v="1.3680000000000001"/>
    <n v="0"/>
    <n v="-999"/>
    <n v="199509"/>
    <x v="4"/>
  </r>
  <r>
    <n v="17.309999999999999"/>
    <n v="6.7"/>
    <n v="15.6"/>
    <n v="-1.7"/>
    <n v="47.4"/>
    <n v="28.4"/>
    <n v="0"/>
    <n v="0"/>
    <n v="-999"/>
    <n v="0.5"/>
    <n v="3"/>
    <n v="-999"/>
    <n v="8.8000000000000007"/>
    <n v="-999"/>
    <n v="-999"/>
    <n v="0.504"/>
    <n v="1.2689999999999999"/>
    <n v="0"/>
    <n v="-999"/>
    <n v="199509"/>
    <x v="4"/>
  </r>
  <r>
    <n v="15.78"/>
    <n v="9.4"/>
    <n v="18"/>
    <n v="0.7"/>
    <n v="37.700000000000003"/>
    <n v="18.899999999999999"/>
    <n v="0"/>
    <n v="0"/>
    <n v="-999"/>
    <n v="0.5"/>
    <n v="3.2"/>
    <n v="-999"/>
    <n v="8.8000000000000007"/>
    <n v="-999"/>
    <n v="-999"/>
    <n v="0.38900000000000001"/>
    <n v="1.673"/>
    <n v="0"/>
    <n v="-999"/>
    <n v="199509"/>
    <x v="4"/>
  </r>
  <r>
    <n v="16.690000000000001"/>
    <n v="11.4"/>
    <n v="19.399999999999999"/>
    <n v="3.9"/>
    <n v="43"/>
    <n v="25.9"/>
    <n v="0"/>
    <n v="0"/>
    <n v="-999"/>
    <n v="0.7"/>
    <n v="4.3"/>
    <n v="-999"/>
    <n v="10.1"/>
    <n v="-999"/>
    <n v="-999"/>
    <n v="0.58199999999999996"/>
    <n v="1.669"/>
    <n v="0"/>
    <n v="-999"/>
    <n v="199509"/>
    <x v="4"/>
  </r>
  <r>
    <n v="16.88"/>
    <n v="10.6"/>
    <n v="19.3"/>
    <n v="4.9000000000000004"/>
    <n v="39.299999999999997"/>
    <n v="14.5"/>
    <n v="0"/>
    <n v="0"/>
    <n v="-999"/>
    <n v="0.8"/>
    <n v="4"/>
    <n v="-999"/>
    <n v="10.1"/>
    <n v="-999"/>
    <n v="-999"/>
    <n v="0.32500000000000001"/>
    <n v="1.9139999999999999"/>
    <n v="0"/>
    <n v="-999"/>
    <n v="199509"/>
    <x v="4"/>
  </r>
  <r>
    <n v="16.32"/>
    <n v="11.2"/>
    <n v="19.899999999999999"/>
    <n v="4.2"/>
    <n v="38.1"/>
    <n v="20.7"/>
    <n v="0"/>
    <n v="0"/>
    <n v="-999"/>
    <n v="0.6"/>
    <n v="3.4"/>
    <n v="-999"/>
    <n v="9.9"/>
    <n v="-999"/>
    <n v="-999"/>
    <n v="0.47899999999999998"/>
    <n v="1.8420000000000001"/>
    <n v="0"/>
    <n v="-999"/>
    <n v="199509"/>
    <x v="4"/>
  </r>
  <r>
    <n v="2.57"/>
    <n v="5.6"/>
    <n v="8.4"/>
    <n v="4.2"/>
    <n v="82.4"/>
    <n v="54.9"/>
    <n v="3.8"/>
    <n v="0"/>
    <n v="-999"/>
    <n v="0.8"/>
    <n v="3.7"/>
    <n v="-999"/>
    <n v="7.9"/>
    <n v="-999"/>
    <n v="-999"/>
    <n v="0.60499999999999998"/>
    <n v="0.497"/>
    <n v="0"/>
    <n v="-999"/>
    <n v="199509"/>
    <x v="4"/>
  </r>
  <r>
    <n v="5.09"/>
    <n v="5.2"/>
    <n v="7.9"/>
    <n v="3.3"/>
    <n v="92.1"/>
    <n v="73.3"/>
    <n v="1.3"/>
    <n v="0"/>
    <n v="-999"/>
    <n v="0.7"/>
    <n v="3.9"/>
    <n v="-999"/>
    <n v="7.9"/>
    <n v="-999"/>
    <n v="-999"/>
    <n v="0.77900000000000003"/>
    <n v="0.28399999999999997"/>
    <n v="0"/>
    <n v="-999"/>
    <n v="199509"/>
    <x v="4"/>
  </r>
  <r>
    <n v="5.22"/>
    <n v="4.2"/>
    <n v="9.3000000000000007"/>
    <n v="-0.6"/>
    <n v="96.3"/>
    <n v="76.5"/>
    <n v="7.9"/>
    <n v="0"/>
    <n v="-999"/>
    <n v="0.4"/>
    <n v="2.6"/>
    <n v="-999"/>
    <n v="8"/>
    <n v="-999"/>
    <n v="-999"/>
    <n v="0.89600000000000002"/>
    <n v="0.27500000000000002"/>
    <n v="0"/>
    <n v="-999"/>
    <n v="199509"/>
    <x v="4"/>
  </r>
  <r>
    <n v="12.5"/>
    <n v="4.8"/>
    <n v="12.5"/>
    <n v="-0.7"/>
    <n v="84.8"/>
    <n v="42.5"/>
    <n v="2.5"/>
    <n v="0"/>
    <n v="-999"/>
    <n v="0.6"/>
    <n v="3.6"/>
    <n v="-999"/>
    <n v="7.7"/>
    <n v="-999"/>
    <n v="-999"/>
    <n v="0.61699999999999999"/>
    <n v="0.83299999999999996"/>
    <n v="0"/>
    <n v="-999"/>
    <n v="199509"/>
    <x v="4"/>
  </r>
  <r>
    <n v="4.97"/>
    <n v="1.9"/>
    <n v="7.5"/>
    <n v="-2.2000000000000002"/>
    <n v="94.1"/>
    <n v="71.400000000000006"/>
    <n v="2.8"/>
    <n v="0"/>
    <n v="-999"/>
    <n v="1.1000000000000001"/>
    <n v="5.5"/>
    <n v="-999"/>
    <n v="6.3"/>
    <n v="-999"/>
    <n v="-999"/>
    <n v="0.73699999999999999"/>
    <n v="0.29599999999999999"/>
    <n v="0"/>
    <n v="-999"/>
    <n v="199509"/>
    <x v="4"/>
  </r>
  <r>
    <n v="9.48"/>
    <n v="0.2"/>
    <n v="5.0999999999999996"/>
    <n v="-2.9"/>
    <n v="92"/>
    <n v="70.599999999999994"/>
    <n v="5.8"/>
    <n v="0"/>
    <n v="-999"/>
    <n v="0.5"/>
    <n v="2.9"/>
    <n v="-999"/>
    <n v="4.5"/>
    <n v="-999"/>
    <n v="-999"/>
    <n v="0.61799999999999999"/>
    <n v="0.25800000000000001"/>
    <n v="0"/>
    <n v="-999"/>
    <n v="199510"/>
    <x v="4"/>
  </r>
  <r>
    <n v="3.07"/>
    <n v="2.2999999999999998"/>
    <n v="5.9"/>
    <n v="-0.2"/>
    <n v="96.3"/>
    <n v="86.2"/>
    <n v="8.6"/>
    <n v="0"/>
    <n v="-999"/>
    <n v="0.3"/>
    <n v="2.4"/>
    <n v="-999"/>
    <n v="4.9000000000000004"/>
    <n v="-999"/>
    <n v="-999"/>
    <n v="0.79800000000000004"/>
    <n v="0.128"/>
    <n v="0"/>
    <n v="-999"/>
    <n v="199510"/>
    <x v="4"/>
  </r>
  <r>
    <n v="1.44"/>
    <n v="-0.5"/>
    <n v="1.6"/>
    <n v="-2.2999999999999998"/>
    <n v="97.9"/>
    <n v="93"/>
    <n v="25.1"/>
    <n v="0"/>
    <n v="-999"/>
    <n v="0.8"/>
    <n v="5.0999999999999996"/>
    <n v="-999"/>
    <n v="3.3"/>
    <n v="-999"/>
    <n v="-999"/>
    <n v="0.63800000000000001"/>
    <n v="4.8000000000000001E-2"/>
    <n v="0"/>
    <n v="-999"/>
    <n v="199510"/>
    <x v="4"/>
  </r>
  <r>
    <n v="12.15"/>
    <n v="0.1"/>
    <n v="6.2"/>
    <n v="-3"/>
    <n v="88.4"/>
    <n v="58.7"/>
    <n v="1"/>
    <n v="0"/>
    <n v="-999"/>
    <n v="0.4"/>
    <n v="3.7"/>
    <n v="-999"/>
    <n v="2.7"/>
    <n v="-999"/>
    <n v="-999"/>
    <n v="0.55600000000000005"/>
    <n v="0.39100000000000001"/>
    <n v="0"/>
    <n v="-999"/>
    <n v="199510"/>
    <x v="4"/>
  </r>
  <r>
    <n v="11.4"/>
    <n v="2.5"/>
    <n v="7.4"/>
    <n v="-0.5"/>
    <n v="73"/>
    <n v="49"/>
    <n v="0"/>
    <n v="0"/>
    <n v="-999"/>
    <n v="1.4"/>
    <n v="5.2"/>
    <n v="-999"/>
    <n v="2.5"/>
    <n v="-999"/>
    <n v="-999"/>
    <n v="0.503"/>
    <n v="0.52500000000000002"/>
    <n v="0"/>
    <n v="-999"/>
    <n v="199510"/>
    <x v="4"/>
  </r>
  <r>
    <n v="9.3000000000000007"/>
    <n v="1.6"/>
    <n v="7.7"/>
    <n v="-1.9"/>
    <n v="85.5"/>
    <n v="55"/>
    <n v="0"/>
    <n v="0"/>
    <n v="-999"/>
    <n v="0.5"/>
    <n v="3.2"/>
    <n v="-999"/>
    <n v="3.5"/>
    <n v="-999"/>
    <n v="-999"/>
    <n v="0.57799999999999996"/>
    <n v="0.47299999999999998"/>
    <n v="0"/>
    <n v="-999"/>
    <n v="199510"/>
    <x v="4"/>
  </r>
  <r>
    <n v="10.23"/>
    <n v="2.2000000000000002"/>
    <n v="8.3000000000000007"/>
    <n v="-2.4"/>
    <n v="83.8"/>
    <n v="54.7"/>
    <n v="0"/>
    <n v="0"/>
    <n v="-999"/>
    <n v="0.8"/>
    <n v="4"/>
    <n v="-999"/>
    <n v="4.0999999999999996"/>
    <n v="-999"/>
    <n v="-999"/>
    <n v="0.59899999999999998"/>
    <n v="0.496"/>
    <n v="0"/>
    <n v="-999"/>
    <n v="199510"/>
    <x v="4"/>
  </r>
  <r>
    <n v="5.2"/>
    <n v="1.1000000000000001"/>
    <n v="5.4"/>
    <n v="-2.6"/>
    <n v="87.6"/>
    <n v="67.8"/>
    <n v="2.8"/>
    <n v="0"/>
    <n v="-999"/>
    <n v="1"/>
    <n v="4.9000000000000004"/>
    <n v="-999"/>
    <n v="3.6"/>
    <n v="-999"/>
    <n v="-999"/>
    <n v="0.60599999999999998"/>
    <n v="0.28899999999999998"/>
    <n v="0"/>
    <n v="-999"/>
    <n v="199510"/>
    <x v="4"/>
  </r>
  <r>
    <n v="4.92"/>
    <n v="1.5"/>
    <n v="6.7"/>
    <n v="-2.5"/>
    <n v="83.8"/>
    <n v="58"/>
    <n v="1"/>
    <n v="0"/>
    <n v="-999"/>
    <n v="1.4"/>
    <n v="6.3"/>
    <n v="-999"/>
    <n v="2.7"/>
    <n v="-999"/>
    <n v="-999"/>
    <n v="0.56899999999999995"/>
    <n v="0.41199999999999998"/>
    <n v="0"/>
    <n v="-999"/>
    <n v="199510"/>
    <x v="4"/>
  </r>
  <r>
    <n v="2.61"/>
    <n v="2.2999999999999998"/>
    <n v="4.9000000000000004"/>
    <n v="-0.1"/>
    <n v="93.9"/>
    <n v="78.3"/>
    <n v="5.0999999999999996"/>
    <n v="0"/>
    <n v="-999"/>
    <n v="1.6"/>
    <n v="5.7"/>
    <n v="-999"/>
    <n v="3.8"/>
    <n v="-999"/>
    <n v="-999"/>
    <n v="0.67800000000000005"/>
    <n v="0.188"/>
    <n v="0"/>
    <n v="-999"/>
    <n v="199510"/>
    <x v="4"/>
  </r>
  <r>
    <n v="3.6"/>
    <n v="0.4"/>
    <n v="3.5"/>
    <n v="-1.7"/>
    <n v="96.5"/>
    <n v="87.5"/>
    <n v="3.3"/>
    <n v="0"/>
    <n v="-999"/>
    <n v="0.6"/>
    <n v="4.9000000000000004"/>
    <n v="-999"/>
    <n v="2.9"/>
    <n v="-999"/>
    <n v="-999"/>
    <n v="0.68500000000000005"/>
    <n v="9.8000000000000004E-2"/>
    <n v="0"/>
    <n v="-999"/>
    <n v="199510"/>
    <x v="4"/>
  </r>
  <r>
    <n v="3.82"/>
    <n v="-1.5"/>
    <n v="2.1"/>
    <n v="-3.6"/>
    <n v="95.9"/>
    <n v="87"/>
    <n v="0.5"/>
    <n v="0"/>
    <n v="-999"/>
    <n v="0.6"/>
    <n v="3.4"/>
    <n v="-999"/>
    <n v="2"/>
    <n v="-999"/>
    <n v="-999"/>
    <n v="0.61599999999999999"/>
    <n v="9.1999999999999998E-2"/>
    <n v="0"/>
    <n v="-999"/>
    <n v="199510"/>
    <x v="4"/>
  </r>
  <r>
    <n v="3.58"/>
    <n v="0"/>
    <n v="3.7"/>
    <n v="-3.1"/>
    <n v="91.1"/>
    <n v="77"/>
    <n v="5.0999999999999996"/>
    <n v="0"/>
    <n v="-999"/>
    <n v="0.5"/>
    <n v="3.4"/>
    <n v="-999"/>
    <n v="1.9"/>
    <n v="-999"/>
    <n v="-999"/>
    <n v="0.61299999999999999"/>
    <n v="0.183"/>
    <n v="0"/>
    <n v="-999"/>
    <n v="199510"/>
    <x v="4"/>
  </r>
  <r>
    <n v="6.46"/>
    <n v="6.1"/>
    <n v="11.8"/>
    <n v="3"/>
    <n v="84.9"/>
    <n v="64.8"/>
    <n v="3.3"/>
    <n v="0"/>
    <n v="-999"/>
    <n v="0.5"/>
    <n v="3.5"/>
    <n v="-999"/>
    <n v="3.1"/>
    <n v="-999"/>
    <n v="-999"/>
    <n v="0.89800000000000002"/>
    <n v="0.48699999999999999"/>
    <n v="0"/>
    <n v="-999"/>
    <n v="199510"/>
    <x v="4"/>
  </r>
  <r>
    <n v="9.0500000000000007"/>
    <n v="8.4"/>
    <n v="15.2"/>
    <n v="3.9"/>
    <n v="66.2"/>
    <n v="42.5"/>
    <n v="0.5"/>
    <n v="0"/>
    <n v="-999"/>
    <n v="0.9"/>
    <n v="5"/>
    <n v="-999"/>
    <n v="4.7"/>
    <n v="-999"/>
    <n v="-999"/>
    <n v="0.73399999999999999"/>
    <n v="0.99299999999999999"/>
    <n v="0"/>
    <n v="-999"/>
    <n v="199510"/>
    <x v="4"/>
  </r>
  <r>
    <n v="4.9800000000000004"/>
    <n v="2.9"/>
    <n v="7.1"/>
    <n v="-0.2"/>
    <n v="83.7"/>
    <n v="63.5"/>
    <n v="1.3"/>
    <n v="0"/>
    <n v="-999"/>
    <n v="1.3"/>
    <n v="5.8"/>
    <n v="-999"/>
    <n v="4.7"/>
    <n v="-999"/>
    <n v="-999"/>
    <n v="0.63900000000000001"/>
    <n v="0.36799999999999999"/>
    <n v="0"/>
    <n v="-999"/>
    <n v="199510"/>
    <x v="4"/>
  </r>
  <r>
    <n v="2.1800000000000002"/>
    <n v="1.4"/>
    <n v="3.8"/>
    <n v="-1"/>
    <n v="95.8"/>
    <n v="81.400000000000006"/>
    <n v="3.8"/>
    <n v="0"/>
    <n v="-999"/>
    <n v="0.9"/>
    <n v="4.5999999999999996"/>
    <n v="-999"/>
    <n v="3.3"/>
    <n v="-999"/>
    <n v="-999"/>
    <n v="0.65100000000000002"/>
    <n v="0.14899999999999999"/>
    <n v="0"/>
    <n v="-999"/>
    <n v="199510"/>
    <x v="4"/>
  </r>
  <r>
    <n v="8.9700000000000006"/>
    <n v="-0.7"/>
    <n v="5.4"/>
    <n v="-3.8"/>
    <n v="77.900000000000006"/>
    <n v="48.7"/>
    <n v="0.3"/>
    <n v="0"/>
    <n v="-999"/>
    <n v="1"/>
    <n v="5.5"/>
    <n v="-999"/>
    <n v="2.5"/>
    <n v="-999"/>
    <n v="-999"/>
    <n v="0.438"/>
    <n v="0.46"/>
    <n v="0"/>
    <n v="-999"/>
    <n v="199510"/>
    <x v="4"/>
  </r>
  <r>
    <n v="9.9600000000000009"/>
    <n v="1.8"/>
    <n v="7.7"/>
    <n v="-3.4"/>
    <n v="54.3"/>
    <n v="32.6"/>
    <n v="0"/>
    <n v="0"/>
    <n v="-999"/>
    <n v="1.4"/>
    <n v="5.2"/>
    <n v="-999"/>
    <n v="2.1"/>
    <n v="-999"/>
    <n v="-999"/>
    <n v="0.34200000000000003"/>
    <n v="0.70799999999999996"/>
    <n v="0"/>
    <n v="-999"/>
    <n v="199510"/>
    <x v="4"/>
  </r>
  <r>
    <n v="7.09"/>
    <n v="1.3"/>
    <n v="6.9"/>
    <n v="-3.6"/>
    <n v="65"/>
    <n v="47.4"/>
    <n v="0"/>
    <n v="0"/>
    <n v="-999"/>
    <n v="1.2"/>
    <n v="5.2"/>
    <n v="-999"/>
    <n v="2.8"/>
    <n v="-999"/>
    <n v="-999"/>
    <n v="0.47"/>
    <n v="0.52300000000000002"/>
    <n v="0"/>
    <n v="-999"/>
    <n v="199510"/>
    <x v="4"/>
  </r>
  <r>
    <n v="2.62"/>
    <n v="-1.8"/>
    <n v="0.7"/>
    <n v="-3.8"/>
    <n v="92.8"/>
    <n v="85.1"/>
    <n v="4.8"/>
    <n v="0"/>
    <n v="-999"/>
    <n v="0.3"/>
    <n v="2.4"/>
    <n v="-999"/>
    <n v="1"/>
    <n v="-999"/>
    <n v="-999"/>
    <n v="0.54600000000000004"/>
    <n v="9.6000000000000002E-2"/>
    <n v="0"/>
    <n v="-999"/>
    <n v="199510"/>
    <x v="4"/>
  </r>
  <r>
    <n v="8.77"/>
    <n v="-1.3"/>
    <n v="4.8"/>
    <n v="-6.4"/>
    <n v="78.3"/>
    <n v="38"/>
    <n v="0"/>
    <n v="-999"/>
    <n v="-999"/>
    <n v="0.5"/>
    <n v="2.8"/>
    <n v="-999"/>
    <n v="0.7"/>
    <n v="-999"/>
    <n v="-999"/>
    <n v="0.32600000000000001"/>
    <n v="0.53300000000000003"/>
    <n v="0"/>
    <n v="-999"/>
    <n v="199510"/>
    <x v="4"/>
  </r>
  <r>
    <n v="7.64"/>
    <n v="-0.7"/>
    <n v="5.5"/>
    <n v="-2.6"/>
    <n v="84.8"/>
    <n v="55.9"/>
    <n v="0.7"/>
    <n v="-999"/>
    <n v="-999"/>
    <n v="0.7"/>
    <n v="3.7"/>
    <n v="-999"/>
    <n v="1"/>
    <n v="-999"/>
    <n v="-999"/>
    <n v="0.505"/>
    <n v="0.39800000000000002"/>
    <n v="0"/>
    <n v="-999"/>
    <n v="199510"/>
    <x v="4"/>
  </r>
  <r>
    <n v="3.74"/>
    <n v="-1.4"/>
    <n v="1.9"/>
    <n v="-3.3"/>
    <n v="86.8"/>
    <n v="70.7"/>
    <n v="0.4"/>
    <n v="-999"/>
    <n v="-999"/>
    <n v="0.6"/>
    <n v="3"/>
    <n v="-999"/>
    <n v="1.3"/>
    <n v="-999"/>
    <n v="-999"/>
    <n v="0.495"/>
    <n v="0.20499999999999999"/>
    <n v="0"/>
    <n v="-999"/>
    <n v="199510"/>
    <x v="4"/>
  </r>
  <r>
    <n v="1.46"/>
    <n v="-1.4"/>
    <n v="-0.2"/>
    <n v="-2.5"/>
    <n v="94.5"/>
    <n v="82.1"/>
    <n v="4.9000000000000004"/>
    <n v="-999"/>
    <n v="-999"/>
    <n v="1.3"/>
    <n v="5.3"/>
    <n v="-999"/>
    <n v="0.7"/>
    <n v="-999"/>
    <n v="-999"/>
    <n v="0.495"/>
    <n v="0.108"/>
    <n v="0"/>
    <n v="-999"/>
    <n v="199510"/>
    <x v="4"/>
  </r>
  <r>
    <n v="5.78"/>
    <n v="-1"/>
    <n v="2.1"/>
    <n v="-4.2"/>
    <n v="83.7"/>
    <n v="60.8"/>
    <n v="1.3"/>
    <n v="-999"/>
    <n v="-999"/>
    <n v="1.8"/>
    <n v="6.4"/>
    <n v="-999"/>
    <n v="1"/>
    <n v="-999"/>
    <n v="-999"/>
    <n v="0.432"/>
    <n v="0.27800000000000002"/>
    <n v="0"/>
    <n v="-999"/>
    <n v="199510"/>
    <x v="4"/>
  </r>
  <r>
    <n v="3.33"/>
    <n v="-3.4"/>
    <n v="-0.6"/>
    <n v="-6.1"/>
    <n v="84.9"/>
    <n v="70"/>
    <n v="0.8"/>
    <n v="-999"/>
    <n v="-999"/>
    <n v="0.8"/>
    <n v="3.6"/>
    <n v="-999"/>
    <n v="0.6"/>
    <n v="-999"/>
    <n v="-999"/>
    <n v="0.40799999999999997"/>
    <n v="0.17499999999999999"/>
    <n v="0"/>
    <n v="-999"/>
    <n v="199510"/>
    <x v="4"/>
  </r>
  <r>
    <n v="5.5"/>
    <n v="-4.2"/>
    <n v="2.2000000000000002"/>
    <n v="-9"/>
    <n v="79.5"/>
    <n v="48.5"/>
    <n v="0.5"/>
    <n v="-999"/>
    <n v="-999"/>
    <n v="0.7"/>
    <n v="4.8"/>
    <n v="-999"/>
    <n v="0.4"/>
    <n v="-999"/>
    <n v="-999"/>
    <n v="0.34699999999999998"/>
    <n v="0.36799999999999999"/>
    <n v="0"/>
    <n v="-999"/>
    <n v="199510"/>
    <x v="4"/>
  </r>
  <r>
    <n v="9.7200000000000006"/>
    <n v="-5"/>
    <n v="0.5"/>
    <n v="-8.3000000000000007"/>
    <n v="75.900000000000006"/>
    <n v="52.6"/>
    <n v="1.4"/>
    <n v="-999"/>
    <n v="-999"/>
    <n v="0.8"/>
    <n v="4.5999999999999996"/>
    <n v="-999"/>
    <n v="0.2"/>
    <n v="-999"/>
    <n v="-999"/>
    <n v="0.33200000000000002"/>
    <n v="0.3"/>
    <n v="0"/>
    <n v="-999"/>
    <n v="199510"/>
    <x v="4"/>
  </r>
  <r>
    <n v="9.3000000000000007"/>
    <n v="-5.8"/>
    <n v="1.8"/>
    <n v="-11.8"/>
    <n v="62.7"/>
    <n v="28.6"/>
    <n v="0"/>
    <n v="-999"/>
    <n v="-999"/>
    <n v="0.6"/>
    <n v="4.3"/>
    <n v="-999"/>
    <n v="-0.1"/>
    <n v="-999"/>
    <n v="-999"/>
    <n v="0.19900000000000001"/>
    <n v="0.496"/>
    <n v="0"/>
    <n v="-999"/>
    <n v="199510"/>
    <x v="4"/>
  </r>
  <r>
    <n v="7.23"/>
    <n v="-8.6999999999999993"/>
    <n v="-3.5"/>
    <n v="-12.5"/>
    <n v="83.9"/>
    <n v="56.9"/>
    <n v="2.2999999999999998"/>
    <n v="-999"/>
    <n v="-999"/>
    <n v="0.9"/>
    <n v="5.5"/>
    <n v="-999"/>
    <n v="-0.6"/>
    <n v="-999"/>
    <n v="-999"/>
    <n v="0.26900000000000002"/>
    <n v="0.20300000000000001"/>
    <n v="-999"/>
    <n v="-999"/>
    <n v="199510"/>
    <x v="4"/>
  </r>
  <r>
    <n v="9.09"/>
    <n v="-8.8000000000000007"/>
    <n v="-0.3"/>
    <n v="-14.5"/>
    <n v="76.8"/>
    <n v="39.700000000000003"/>
    <n v="0.8"/>
    <n v="-999"/>
    <n v="-999"/>
    <n v="0.4"/>
    <n v="2.5"/>
    <n v="-999"/>
    <n v="-1.3"/>
    <n v="-999"/>
    <n v="-999"/>
    <n v="0.23799999999999999"/>
    <n v="0.36"/>
    <n v="0"/>
    <n v="-999"/>
    <n v="199511"/>
    <x v="4"/>
  </r>
  <r>
    <n v="8.98"/>
    <n v="-3.9"/>
    <n v="4.8"/>
    <n v="-11.4"/>
    <n v="37.799999999999997"/>
    <n v="15.8"/>
    <n v="14.2"/>
    <n v="-999"/>
    <n v="-999"/>
    <n v="0.5"/>
    <n v="3.5"/>
    <n v="-999"/>
    <n v="-1.4"/>
    <n v="-999"/>
    <n v="-999"/>
    <n v="0.13500000000000001"/>
    <n v="0.72399999999999998"/>
    <n v="0"/>
    <n v="-999"/>
    <n v="199511"/>
    <x v="4"/>
  </r>
  <r>
    <n v="7.07"/>
    <n v="-4"/>
    <n v="2"/>
    <n v="-7.5"/>
    <n v="64.2"/>
    <n v="28.3"/>
    <n v="0"/>
    <n v="-999"/>
    <n v="-999"/>
    <n v="0.6"/>
    <n v="3.9"/>
    <n v="-999"/>
    <n v="-1.4"/>
    <n v="-999"/>
    <n v="-999"/>
    <n v="0.2"/>
    <n v="0.50600000000000001"/>
    <n v="0"/>
    <n v="-999"/>
    <n v="199511"/>
    <x v="4"/>
  </r>
  <r>
    <n v="2.96"/>
    <n v="-4.2"/>
    <n v="-2.1"/>
    <n v="-7.3"/>
    <n v="63.9"/>
    <n v="44.1"/>
    <n v="6"/>
    <n v="-999"/>
    <n v="-999"/>
    <n v="1.1000000000000001"/>
    <n v="4.4000000000000004"/>
    <n v="-999"/>
    <n v="-1.1000000000000001"/>
    <n v="-999"/>
    <n v="-999"/>
    <n v="0.23"/>
    <n v="0.29199999999999998"/>
    <n v="0"/>
    <n v="-999"/>
    <n v="199511"/>
    <x v="4"/>
  </r>
  <r>
    <n v="3.29"/>
    <n v="-5.0999999999999996"/>
    <n v="-2.2999999999999998"/>
    <n v="-6.4"/>
    <n v="84.6"/>
    <n v="61.3"/>
    <n v="4.2"/>
    <n v="-999"/>
    <n v="-999"/>
    <n v="1.2"/>
    <n v="5.4"/>
    <n v="-999"/>
    <n v="-1.1000000000000001"/>
    <n v="-999"/>
    <n v="-999"/>
    <n v="0.316"/>
    <n v="0.2"/>
    <n v="0"/>
    <n v="-999"/>
    <n v="199511"/>
    <x v="4"/>
  </r>
  <r>
    <n v="0.69"/>
    <n v="-7.2"/>
    <n v="-5.3"/>
    <n v="-9.9"/>
    <n v="92.6"/>
    <n v="85.2"/>
    <n v="0"/>
    <n v="-999"/>
    <n v="-999"/>
    <n v="0.7"/>
    <n v="2.8"/>
    <n v="-999"/>
    <n v="-0.6"/>
    <n v="-999"/>
    <n v="-999"/>
    <n v="0.35099999999999998"/>
    <n v="6.0999999999999999E-2"/>
    <n v="0"/>
    <n v="-999"/>
    <n v="199511"/>
    <x v="4"/>
  </r>
  <r>
    <n v="0.95"/>
    <n v="-5.5"/>
    <n v="0"/>
    <n v="-7.6"/>
    <n v="95"/>
    <n v="89.1"/>
    <n v="1.6"/>
    <n v="-999"/>
    <n v="-999"/>
    <n v="1.4"/>
    <n v="6.1"/>
    <n v="-999"/>
    <n v="-0.5"/>
    <n v="-999"/>
    <n v="-999"/>
    <n v="0.54600000000000004"/>
    <n v="6.7000000000000004E-2"/>
    <n v="0"/>
    <n v="-999"/>
    <n v="199511"/>
    <x v="4"/>
  </r>
  <r>
    <n v="2.41"/>
    <n v="0.9"/>
    <n v="3.6"/>
    <n v="-4.7"/>
    <n v="92.2"/>
    <n v="68.8"/>
    <n v="0"/>
    <n v="-999"/>
    <n v="-999"/>
    <n v="2.5"/>
    <n v="7.3"/>
    <n v="-999"/>
    <n v="-0.4"/>
    <n v="-999"/>
    <n v="-999"/>
    <n v="0.54400000000000004"/>
    <n v="0.247"/>
    <n v="0"/>
    <n v="-999"/>
    <n v="199511"/>
    <x v="4"/>
  </r>
  <r>
    <n v="3.09"/>
    <n v="-8.1"/>
    <n v="-4.7"/>
    <n v="-16.899999999999999"/>
    <n v="90.9"/>
    <n v="81.5"/>
    <n v="0.2"/>
    <n v="-999"/>
    <n v="-999"/>
    <n v="1.2"/>
    <n v="6.1"/>
    <n v="-999"/>
    <n v="-0.3"/>
    <n v="-999"/>
    <n v="-999"/>
    <n v="0.35099999999999998"/>
    <n v="0.08"/>
    <n v="0"/>
    <n v="-999"/>
    <n v="199511"/>
    <x v="4"/>
  </r>
  <r>
    <n v="1.41"/>
    <n v="-12.9"/>
    <n v="-6.2"/>
    <n v="-19.7"/>
    <n v="87.4"/>
    <n v="70.7"/>
    <n v="0"/>
    <n v="-999"/>
    <n v="-999"/>
    <n v="1"/>
    <n v="5.7"/>
    <n v="-999"/>
    <n v="-0.3"/>
    <n v="-999"/>
    <n v="-999"/>
    <n v="0.27100000000000002"/>
    <n v="0.113"/>
    <n v="0"/>
    <n v="-999"/>
    <n v="199511"/>
    <x v="4"/>
  </r>
  <r>
    <n v="5.86"/>
    <n v="-2.5"/>
    <n v="2.4"/>
    <n v="-6.8"/>
    <n v="92"/>
    <n v="73.7"/>
    <n v="0"/>
    <n v="-999"/>
    <n v="-999"/>
    <n v="1.5"/>
    <n v="5.3"/>
    <n v="-999"/>
    <n v="-0.3"/>
    <n v="-999"/>
    <n v="-999"/>
    <n v="0.53400000000000003"/>
    <n v="0.191"/>
    <n v="0"/>
    <n v="-999"/>
    <n v="199511"/>
    <x v="4"/>
  </r>
  <r>
    <n v="3.14"/>
    <n v="-2.7"/>
    <n v="-1.5"/>
    <n v="-4.4000000000000004"/>
    <n v="81"/>
    <n v="71.900000000000006"/>
    <n v="0"/>
    <n v="-999"/>
    <n v="-999"/>
    <n v="1.1000000000000001"/>
    <n v="5.4"/>
    <n v="-999"/>
    <n v="-0.3"/>
    <n v="-999"/>
    <n v="-999"/>
    <n v="0.39300000000000002"/>
    <n v="0.154"/>
    <n v="0"/>
    <n v="-999"/>
    <n v="199511"/>
    <x v="4"/>
  </r>
  <r>
    <n v="0.74"/>
    <n v="-0.5"/>
    <n v="2"/>
    <n v="-2.7"/>
    <n v="97.1"/>
    <n v="81.3"/>
    <n v="4.5999999999999996"/>
    <n v="-999"/>
    <n v="-999"/>
    <n v="0.3"/>
    <n v="3.7"/>
    <n v="-999"/>
    <n v="-0.3"/>
    <n v="-999"/>
    <n v="-999"/>
    <n v="0.57399999999999995"/>
    <n v="0.13200000000000001"/>
    <n v="0"/>
    <n v="-999"/>
    <n v="199511"/>
    <x v="4"/>
  </r>
  <r>
    <n v="2.48"/>
    <n v="3.9"/>
    <n v="6"/>
    <n v="1.8"/>
    <n v="93.3"/>
    <n v="71.099999999999994"/>
    <n v="3.8"/>
    <n v="-999"/>
    <n v="-999"/>
    <n v="0.6"/>
    <n v="3.3"/>
    <n v="-999"/>
    <n v="-0.2"/>
    <n v="-999"/>
    <n v="-999"/>
    <n v="0.66200000000000003"/>
    <n v="0.27"/>
    <n v="0"/>
    <n v="-999"/>
    <n v="199511"/>
    <x v="4"/>
  </r>
  <r>
    <n v="3.07"/>
    <n v="3.5"/>
    <n v="6.1"/>
    <n v="0.1"/>
    <n v="90.5"/>
    <n v="66.400000000000006"/>
    <n v="1.2"/>
    <n v="-999"/>
    <n v="-999"/>
    <n v="0.8"/>
    <n v="4.2"/>
    <n v="-999"/>
    <n v="-0.2"/>
    <n v="-999"/>
    <n v="-999"/>
    <n v="0.626"/>
    <n v="0.316"/>
    <n v="0"/>
    <n v="-999"/>
    <n v="199511"/>
    <x v="4"/>
  </r>
  <r>
    <n v="3.71"/>
    <n v="-0.5"/>
    <n v="1.2"/>
    <n v="-2.6"/>
    <n v="94.3"/>
    <n v="80.900000000000006"/>
    <n v="9"/>
    <n v="-999"/>
    <n v="-999"/>
    <n v="0.5"/>
    <n v="3.4"/>
    <n v="-999"/>
    <n v="-0.2"/>
    <n v="-999"/>
    <n v="-999"/>
    <n v="0.53700000000000003"/>
    <n v="0.127"/>
    <n v="0"/>
    <n v="-999"/>
    <n v="199511"/>
    <x v="4"/>
  </r>
  <r>
    <n v="1.43"/>
    <n v="2.5"/>
    <n v="4"/>
    <n v="0.3"/>
    <n v="95.3"/>
    <n v="90"/>
    <n v="0.2"/>
    <n v="-999"/>
    <n v="-999"/>
    <n v="1.9"/>
    <n v="7.7"/>
    <n v="-999"/>
    <n v="-0.2"/>
    <n v="-999"/>
    <n v="-999"/>
    <n v="0.73"/>
    <n v="8.1000000000000003E-2"/>
    <n v="0"/>
    <n v="-999"/>
    <n v="199511"/>
    <x v="4"/>
  </r>
  <r>
    <n v="4.58"/>
    <n v="-0.7"/>
    <n v="3.5"/>
    <n v="-2.8"/>
    <n v="76.900000000000006"/>
    <n v="54.2"/>
    <n v="0.6"/>
    <n v="-999"/>
    <n v="-999"/>
    <n v="2.2999999999999998"/>
    <n v="9.1"/>
    <n v="-999"/>
    <n v="-0.2"/>
    <n v="-999"/>
    <n v="-999"/>
    <n v="0.42499999999999999"/>
    <n v="0.35899999999999999"/>
    <n v="0"/>
    <n v="-999"/>
    <n v="199511"/>
    <x v="4"/>
  </r>
  <r>
    <n v="6.44"/>
    <n v="-2.5"/>
    <n v="4.4000000000000004"/>
    <n v="-7"/>
    <n v="72.900000000000006"/>
    <n v="41.6"/>
    <n v="25.4"/>
    <n v="-999"/>
    <n v="-999"/>
    <n v="0.6"/>
    <n v="4.0999999999999996"/>
    <n v="-999"/>
    <n v="-0.2"/>
    <n v="-999"/>
    <n v="-999"/>
    <n v="0.34699999999999998"/>
    <n v="0.48799999999999999"/>
    <n v="0"/>
    <n v="-999"/>
    <n v="199511"/>
    <x v="4"/>
  </r>
  <r>
    <n v="6.26"/>
    <n v="0.7"/>
    <n v="8.1"/>
    <n v="-4.5"/>
    <n v="34"/>
    <n v="7.5"/>
    <n v="4"/>
    <n v="-999"/>
    <n v="-999"/>
    <n v="1"/>
    <n v="5"/>
    <n v="-999"/>
    <n v="-0.2"/>
    <n v="-999"/>
    <n v="-999"/>
    <n v="8.1000000000000003E-2"/>
    <n v="0.999"/>
    <n v="0"/>
    <n v="-999"/>
    <n v="199511"/>
    <x v="4"/>
  </r>
  <r>
    <n v="2.2799999999999998"/>
    <n v="1.9"/>
    <n v="8.1"/>
    <n v="-2.6"/>
    <n v="68.900000000000006"/>
    <n v="34"/>
    <n v="0"/>
    <n v="-999"/>
    <n v="-999"/>
    <n v="0.2"/>
    <n v="2"/>
    <n v="-999"/>
    <n v="-0.2"/>
    <n v="-999"/>
    <n v="-999"/>
    <n v="0.36599999999999999"/>
    <n v="0.71299999999999997"/>
    <n v="0"/>
    <n v="-999"/>
    <n v="199511"/>
    <x v="4"/>
  </r>
  <r>
    <n v="0.8"/>
    <n v="1.5"/>
    <n v="7.6"/>
    <n v="-2"/>
    <n v="92.1"/>
    <n v="85.7"/>
    <n v="0"/>
    <n v="-999"/>
    <n v="-999"/>
    <n v="1"/>
    <n v="4"/>
    <n v="-999"/>
    <n v="-0.2"/>
    <n v="-999"/>
    <n v="-999"/>
    <n v="0.89400000000000002"/>
    <n v="0.14899999999999999"/>
    <n v="0"/>
    <n v="-999"/>
    <n v="199511"/>
    <x v="4"/>
  </r>
  <r>
    <n v="0.49"/>
    <n v="1"/>
    <n v="3"/>
    <n v="-0.5"/>
    <n v="97.1"/>
    <n v="93.2"/>
    <n v="5.4"/>
    <n v="-999"/>
    <n v="-999"/>
    <n v="1.7"/>
    <n v="6.1"/>
    <n v="-999"/>
    <n v="-0.1"/>
    <n v="-999"/>
    <n v="-999"/>
    <n v="0.70399999999999996"/>
    <n v="5.1999999999999998E-2"/>
    <n v="0"/>
    <n v="-999"/>
    <n v="199511"/>
    <x v="4"/>
  </r>
  <r>
    <n v="4.1399999999999997"/>
    <n v="1.5"/>
    <n v="5.8"/>
    <n v="-0.4"/>
    <n v="91.7"/>
    <n v="68.099999999999994"/>
    <n v="0"/>
    <n v="-999"/>
    <n v="-999"/>
    <n v="2.2000000000000002"/>
    <n v="8.3000000000000007"/>
    <n v="-999"/>
    <n v="-0.1"/>
    <n v="-999"/>
    <n v="-999"/>
    <n v="0.627"/>
    <n v="0.29399999999999998"/>
    <n v="0"/>
    <n v="-999"/>
    <n v="199511"/>
    <x v="4"/>
  </r>
  <r>
    <n v="3.29"/>
    <n v="-1.8"/>
    <n v="3.7"/>
    <n v="-4.3"/>
    <n v="94.8"/>
    <n v="76.8"/>
    <n v="6.4"/>
    <n v="-999"/>
    <n v="-999"/>
    <n v="1.2"/>
    <n v="8.5"/>
    <n v="-999"/>
    <n v="-0.1"/>
    <n v="-999"/>
    <n v="-999"/>
    <n v="0.61"/>
    <n v="0.185"/>
    <n v="0"/>
    <n v="-999"/>
    <n v="199511"/>
    <x v="4"/>
  </r>
  <r>
    <n v="1.27"/>
    <n v="-3.4"/>
    <n v="-2.6"/>
    <n v="-4.4000000000000004"/>
    <n v="95.9"/>
    <n v="92"/>
    <n v="1"/>
    <n v="-999"/>
    <n v="-999"/>
    <n v="1.2"/>
    <n v="4.5"/>
    <n v="-999"/>
    <n v="-0.1"/>
    <n v="-999"/>
    <n v="-999"/>
    <n v="0.46500000000000002"/>
    <n v="0.04"/>
    <n v="0"/>
    <n v="-999"/>
    <n v="199511"/>
    <x v="4"/>
  </r>
  <r>
    <n v="1.29"/>
    <n v="-4.7"/>
    <n v="-3.3"/>
    <n v="-6"/>
    <n v="95.2"/>
    <n v="89.7"/>
    <n v="0"/>
    <n v="-999"/>
    <n v="-999"/>
    <n v="1.4"/>
    <n v="7.7"/>
    <n v="-999"/>
    <n v="-0.1"/>
    <n v="-999"/>
    <n v="-999"/>
    <n v="0.43"/>
    <n v="4.9000000000000002E-2"/>
    <n v="0"/>
    <n v="-999"/>
    <n v="199511"/>
    <x v="4"/>
  </r>
  <r>
    <n v="0.25"/>
    <n v="-0.4"/>
    <n v="2.6"/>
    <n v="-3.5"/>
    <n v="98.7"/>
    <n v="94.8"/>
    <n v="3.4"/>
    <n v="-999"/>
    <n v="-999"/>
    <n v="2.2000000000000002"/>
    <n v="7.9"/>
    <n v="-999"/>
    <n v="-0.1"/>
    <n v="-999"/>
    <n v="-999"/>
    <n v="0.69899999999999995"/>
    <n v="3.7999999999999999E-2"/>
    <n v="0"/>
    <n v="-999"/>
    <n v="199511"/>
    <x v="4"/>
  </r>
  <r>
    <n v="1.34"/>
    <n v="2"/>
    <n v="3.9"/>
    <n v="-1.4"/>
    <n v="95.7"/>
    <n v="87.1"/>
    <n v="0"/>
    <n v="-999"/>
    <n v="-999"/>
    <n v="3.8"/>
    <n v="10.8"/>
    <n v="-999"/>
    <n v="-0.1"/>
    <n v="-999"/>
    <n v="-999"/>
    <n v="0.70399999999999996"/>
    <n v="0.104"/>
    <n v="0"/>
    <n v="-999"/>
    <n v="199511"/>
    <x v="4"/>
  </r>
  <r>
    <n v="4.47"/>
    <n v="-1.9"/>
    <n v="1.8"/>
    <n v="-3.6"/>
    <n v="84.6"/>
    <n v="63.6"/>
    <n v="0"/>
    <n v="-999"/>
    <n v="-999"/>
    <n v="3.7"/>
    <n v="10.9"/>
    <n v="-999"/>
    <n v="-0.1"/>
    <n v="-999"/>
    <n v="-999"/>
    <n v="0.442"/>
    <n v="0.253"/>
    <n v="-999"/>
    <n v="-999"/>
    <n v="199511"/>
    <x v="4"/>
  </r>
  <r>
    <n v="1.7"/>
    <n v="-4.5"/>
    <n v="-2.1"/>
    <n v="-8.1999999999999993"/>
    <n v="91.6"/>
    <n v="81.099999999999994"/>
    <n v="8"/>
    <n v="-999"/>
    <n v="-999"/>
    <n v="2"/>
    <n v="5.7"/>
    <n v="-999"/>
    <n v="0"/>
    <n v="-999"/>
    <n v="-999"/>
    <n v="0.42499999999999999"/>
    <n v="9.9000000000000005E-2"/>
    <n v="0"/>
    <n v="-999"/>
    <n v="199512"/>
    <x v="4"/>
  </r>
  <r>
    <n v="4.62"/>
    <n v="-7.3"/>
    <n v="-4.9000000000000004"/>
    <n v="-9.4"/>
    <n v="81.2"/>
    <n v="57.9"/>
    <n v="9.8000000000000007"/>
    <n v="-999"/>
    <n v="-999"/>
    <n v="4.3"/>
    <n v="10.199999999999999"/>
    <n v="-999"/>
    <n v="0"/>
    <n v="-999"/>
    <n v="-999"/>
    <n v="0.246"/>
    <n v="0.17899999999999999"/>
    <n v="0"/>
    <n v="-999"/>
    <n v="199512"/>
    <x v="4"/>
  </r>
  <r>
    <n v="2.2999999999999998"/>
    <n v="-6.7"/>
    <n v="-4.9000000000000004"/>
    <n v="-9.1"/>
    <n v="84.1"/>
    <n v="71.7"/>
    <n v="4.8"/>
    <n v="-999"/>
    <n v="-999"/>
    <n v="4.4000000000000004"/>
    <n v="10.9"/>
    <n v="-999"/>
    <n v="0"/>
    <n v="-999"/>
    <n v="-999"/>
    <n v="0.30499999999999999"/>
    <n v="0.12"/>
    <n v="0"/>
    <n v="-999"/>
    <n v="199512"/>
    <x v="4"/>
  </r>
  <r>
    <n v="2.12"/>
    <n v="-11.1"/>
    <n v="-5"/>
    <n v="-14.3"/>
    <n v="90.7"/>
    <n v="83.7"/>
    <n v="14.4"/>
    <n v="-999"/>
    <n v="-999"/>
    <n v="3.3"/>
    <n v="10.5"/>
    <n v="-999"/>
    <n v="0"/>
    <n v="-999"/>
    <n v="-999"/>
    <n v="0.35199999999999998"/>
    <n v="6.9000000000000006E-2"/>
    <n v="0"/>
    <n v="-999"/>
    <n v="199512"/>
    <x v="4"/>
  </r>
  <r>
    <n v="4.3499999999999996"/>
    <n v="-13.6"/>
    <n v="-6.6"/>
    <n v="-17.7"/>
    <n v="85.7"/>
    <n v="64.599999999999994"/>
    <n v="0"/>
    <n v="-999"/>
    <n v="-999"/>
    <n v="0.5"/>
    <n v="2.8"/>
    <n v="-999"/>
    <n v="0"/>
    <n v="-999"/>
    <n v="-999"/>
    <n v="0.24099999999999999"/>
    <n v="0.13200000000000001"/>
    <n v="0"/>
    <n v="-999"/>
    <n v="199512"/>
    <x v="4"/>
  </r>
  <r>
    <n v="4.09"/>
    <n v="-11.1"/>
    <n v="-6.3"/>
    <n v="-14.8"/>
    <n v="85.3"/>
    <n v="67.900000000000006"/>
    <n v="0.6"/>
    <n v="-999"/>
    <n v="-999"/>
    <n v="1"/>
    <n v="5"/>
    <n v="-999"/>
    <n v="0"/>
    <n v="-999"/>
    <n v="-999"/>
    <n v="0.26"/>
    <n v="0.122"/>
    <n v="0"/>
    <n v="-999"/>
    <n v="199512"/>
    <x v="4"/>
  </r>
  <r>
    <n v="3.28"/>
    <n v="-18.899999999999999"/>
    <n v="-9.8000000000000007"/>
    <n v="-27.8"/>
    <n v="83.3"/>
    <n v="70.400000000000006"/>
    <n v="0"/>
    <n v="-999"/>
    <n v="-999"/>
    <n v="2.4"/>
    <n v="6.5"/>
    <n v="-999"/>
    <n v="0"/>
    <n v="-999"/>
    <n v="-999"/>
    <n v="0.20499999999999999"/>
    <n v="8.5999999999999993E-2"/>
    <n v="0"/>
    <n v="-999"/>
    <n v="199512"/>
    <x v="4"/>
  </r>
  <r>
    <n v="5.29"/>
    <n v="-18.899999999999999"/>
    <n v="-9.1"/>
    <n v="-28.7"/>
    <n v="65.2"/>
    <n v="35.5"/>
    <n v="0"/>
    <n v="-999"/>
    <n v="-999"/>
    <n v="0.5"/>
    <n v="3.2"/>
    <n v="-999"/>
    <n v="0"/>
    <n v="-999"/>
    <n v="-999"/>
    <n v="0.109"/>
    <n v="0.19800000000000001"/>
    <n v="0"/>
    <n v="-999"/>
    <n v="199512"/>
    <x v="4"/>
  </r>
  <r>
    <n v="1.86"/>
    <n v="-13.1"/>
    <n v="-9.9"/>
    <n v="-18.7"/>
    <n v="75.099999999999994"/>
    <n v="31.5"/>
    <n v="2"/>
    <n v="-999"/>
    <n v="-999"/>
    <n v="0.5"/>
    <n v="3.7"/>
    <n v="-999"/>
    <n v="0"/>
    <n v="-999"/>
    <n v="-999"/>
    <n v="9.0999999999999998E-2"/>
    <n v="0.19700000000000001"/>
    <n v="0"/>
    <n v="-999"/>
    <n v="199512"/>
    <x v="4"/>
  </r>
  <r>
    <n v="0.52"/>
    <n v="-4.5"/>
    <n v="-0.4"/>
    <n v="-10.199999999999999"/>
    <n v="96.2"/>
    <n v="90.4"/>
    <n v="6.8"/>
    <n v="-999"/>
    <n v="-999"/>
    <n v="1.8"/>
    <n v="8.6999999999999993"/>
    <n v="-999"/>
    <n v="0"/>
    <n v="-999"/>
    <n v="-999"/>
    <n v="0.53600000000000003"/>
    <n v="5.7000000000000002E-2"/>
    <n v="0"/>
    <n v="-999"/>
    <n v="199512"/>
    <x v="4"/>
  </r>
  <r>
    <n v="3.67"/>
    <n v="-1.8"/>
    <n v="1.8"/>
    <n v="-4.0999999999999996"/>
    <n v="96.8"/>
    <n v="83.5"/>
    <n v="0"/>
    <n v="-999"/>
    <n v="-999"/>
    <n v="2.7"/>
    <n v="9.1"/>
    <n v="-999"/>
    <n v="-0.1"/>
    <n v="-999"/>
    <n v="-999"/>
    <n v="0.57899999999999996"/>
    <n v="0.115"/>
    <n v="0"/>
    <n v="-999"/>
    <n v="199512"/>
    <x v="4"/>
  </r>
  <r>
    <n v="1.1499999999999999"/>
    <n v="-1"/>
    <n v="1.3"/>
    <n v="-3.1"/>
    <n v="99.1"/>
    <n v="95.6"/>
    <n v="0"/>
    <n v="-999"/>
    <n v="-999"/>
    <n v="5.6"/>
    <n v="12.7"/>
    <n v="-999"/>
    <n v="0"/>
    <n v="-999"/>
    <n v="-999"/>
    <n v="0.64"/>
    <n v="0.03"/>
    <n v="0"/>
    <n v="-999"/>
    <n v="199512"/>
    <x v="4"/>
  </r>
  <r>
    <n v="2.33"/>
    <n v="-2.2000000000000002"/>
    <n v="-0.4"/>
    <n v="-4.0999999999999996"/>
    <n v="95.9"/>
    <n v="88.6"/>
    <n v="0"/>
    <n v="-999"/>
    <n v="-999"/>
    <n v="2.2999999999999998"/>
    <n v="7.9"/>
    <n v="-999"/>
    <n v="0"/>
    <n v="-999"/>
    <n v="-999"/>
    <n v="0.52600000000000002"/>
    <n v="6.8000000000000005E-2"/>
    <n v="0"/>
    <n v="-999"/>
    <n v="199512"/>
    <x v="4"/>
  </r>
  <r>
    <n v="0.65"/>
    <n v="-4"/>
    <n v="-3"/>
    <n v="-5.8"/>
    <n v="92.9"/>
    <n v="84.2"/>
    <n v="0"/>
    <n v="-999"/>
    <n v="-999"/>
    <n v="3.2"/>
    <n v="8.6"/>
    <n v="-999"/>
    <n v="0"/>
    <n v="-999"/>
    <n v="-999"/>
    <n v="0.41299999999999998"/>
    <n v="7.6999999999999999E-2"/>
    <n v="0"/>
    <n v="-999"/>
    <n v="199512"/>
    <x v="4"/>
  </r>
  <r>
    <n v="2.95"/>
    <n v="-4.9000000000000004"/>
    <n v="-1.6"/>
    <n v="-7.4"/>
    <n v="88.7"/>
    <n v="73.3"/>
    <n v="0"/>
    <n v="-999"/>
    <n v="-999"/>
    <n v="1.1000000000000001"/>
    <n v="5.5"/>
    <n v="-999"/>
    <n v="0"/>
    <n v="-999"/>
    <n v="-999"/>
    <n v="0.39700000000000002"/>
    <n v="0.14499999999999999"/>
    <n v="0"/>
    <n v="-999"/>
    <n v="199512"/>
    <x v="4"/>
  </r>
  <r>
    <n v="4.43"/>
    <n v="-5.6"/>
    <n v="-0.1"/>
    <n v="-9.6"/>
    <n v="86"/>
    <n v="56"/>
    <n v="0"/>
    <n v="-999"/>
    <n v="-999"/>
    <n v="0.7"/>
    <n v="4.2"/>
    <n v="-999"/>
    <n v="0"/>
    <n v="-999"/>
    <n v="-999"/>
    <n v="0.34"/>
    <n v="0.26700000000000002"/>
    <n v="0"/>
    <n v="-999"/>
    <n v="199512"/>
    <x v="4"/>
  </r>
  <r>
    <n v="1.28"/>
    <n v="-7.3"/>
    <n v="-5.0999999999999996"/>
    <n v="-9.1999999999999993"/>
    <n v="95.1"/>
    <n v="90.6"/>
    <n v="0"/>
    <n v="-999"/>
    <n v="-999"/>
    <n v="3.4"/>
    <n v="8.1"/>
    <n v="-999"/>
    <n v="0"/>
    <n v="-999"/>
    <n v="-999"/>
    <n v="0.377"/>
    <n v="3.9E-2"/>
    <n v="0"/>
    <n v="-999"/>
    <n v="199512"/>
    <x v="4"/>
  </r>
  <r>
    <n v="1.28"/>
    <n v="-5"/>
    <n v="-3"/>
    <n v="-6.6"/>
    <n v="90"/>
    <n v="75"/>
    <n v="0"/>
    <n v="-999"/>
    <n v="-999"/>
    <n v="1.1000000000000001"/>
    <n v="5.5"/>
    <n v="-999"/>
    <n v="0"/>
    <n v="-999"/>
    <n v="-999"/>
    <n v="0.36699999999999999"/>
    <n v="0.122"/>
    <n v="0"/>
    <n v="-999"/>
    <n v="199512"/>
    <x v="4"/>
  </r>
  <r>
    <n v="0.48"/>
    <n v="-4.3"/>
    <n v="-1.7"/>
    <n v="-6"/>
    <n v="96"/>
    <n v="89.2"/>
    <n v="0.6"/>
    <n v="-999"/>
    <n v="-999"/>
    <n v="0.2"/>
    <n v="2.2000000000000002"/>
    <n v="-999"/>
    <n v="0"/>
    <n v="-999"/>
    <n v="-999"/>
    <n v="0.48199999999999998"/>
    <n v="5.8000000000000003E-2"/>
    <n v="0"/>
    <n v="-999"/>
    <n v="199512"/>
    <x v="4"/>
  </r>
  <r>
    <n v="0.28999999999999998"/>
    <n v="-4.8"/>
    <n v="-3.2"/>
    <n v="-6.3"/>
    <n v="95"/>
    <n v="88.7"/>
    <n v="6"/>
    <n v="-999"/>
    <n v="-999"/>
    <n v="0.4"/>
    <n v="4.4000000000000004"/>
    <n v="-999"/>
    <n v="0"/>
    <n v="-999"/>
    <n v="-999"/>
    <n v="0.42799999999999999"/>
    <n v="5.3999999999999999E-2"/>
    <n v="0"/>
    <n v="-999"/>
    <n v="199512"/>
    <x v="4"/>
  </r>
  <r>
    <n v="0.38"/>
    <n v="-7.1"/>
    <n v="-6"/>
    <n v="-8.6"/>
    <n v="96.4"/>
    <n v="94.7"/>
    <n v="0"/>
    <n v="-999"/>
    <n v="-999"/>
    <n v="1.4"/>
    <n v="5.2"/>
    <n v="-999"/>
    <n v="0"/>
    <n v="-999"/>
    <n v="-999"/>
    <n v="0.36899999999999999"/>
    <n v="2.1000000000000001E-2"/>
    <n v="0"/>
    <n v="-999"/>
    <n v="199512"/>
    <x v="4"/>
  </r>
  <r>
    <n v="1.02"/>
    <n v="-10.1"/>
    <n v="-5.3"/>
    <n v="-13.2"/>
    <n v="93.4"/>
    <n v="89.4"/>
    <n v="15"/>
    <n v="-999"/>
    <n v="-999"/>
    <n v="0.4"/>
    <n v="3.4"/>
    <n v="-999"/>
    <n v="0"/>
    <n v="-999"/>
    <n v="-999"/>
    <n v="0.36799999999999999"/>
    <n v="4.3999999999999997E-2"/>
    <n v="0"/>
    <n v="-999"/>
    <n v="199512"/>
    <x v="4"/>
  </r>
  <r>
    <n v="3.89"/>
    <n v="-8.1"/>
    <n v="0.4"/>
    <n v="-14.8"/>
    <n v="86.2"/>
    <n v="59.2"/>
    <n v="0"/>
    <n v="-999"/>
    <n v="-999"/>
    <n v="0.8"/>
    <n v="5.3"/>
    <n v="-999"/>
    <n v="0"/>
    <n v="-999"/>
    <n v="-999"/>
    <n v="0.371"/>
    <n v="0.25600000000000001"/>
    <n v="0"/>
    <n v="-999"/>
    <n v="199512"/>
    <x v="4"/>
  </r>
  <r>
    <n v="5.04"/>
    <n v="-1.9"/>
    <n v="6.7"/>
    <n v="-8"/>
    <n v="48.6"/>
    <n v="24.3"/>
    <n v="0"/>
    <n v="-999"/>
    <n v="-999"/>
    <n v="0.7"/>
    <n v="3.2"/>
    <n v="-999"/>
    <n v="0.1"/>
    <n v="-999"/>
    <n v="-999"/>
    <n v="0.23799999999999999"/>
    <n v="0.74299999999999999"/>
    <n v="0"/>
    <n v="-999"/>
    <n v="199512"/>
    <x v="4"/>
  </r>
  <r>
    <n v="4.95"/>
    <n v="-4.7"/>
    <n v="2.4"/>
    <n v="-10.3"/>
    <n v="50.8"/>
    <n v="27.2"/>
    <n v="0"/>
    <n v="-999"/>
    <n v="-999"/>
    <n v="0.4"/>
    <n v="3.1"/>
    <n v="-999"/>
    <n v="0"/>
    <n v="-999"/>
    <n v="-999"/>
    <n v="0.19700000000000001"/>
    <n v="0.52800000000000002"/>
    <n v="0"/>
    <n v="-999"/>
    <n v="199512"/>
    <x v="4"/>
  </r>
  <r>
    <n v="4.53"/>
    <n v="-5.8"/>
    <n v="1.5"/>
    <n v="-10.4"/>
    <n v="67.900000000000006"/>
    <n v="37.200000000000003"/>
    <n v="0"/>
    <n v="-999"/>
    <n v="-999"/>
    <n v="0.3"/>
    <n v="2.5"/>
    <n v="-999"/>
    <n v="0"/>
    <n v="-999"/>
    <n v="-999"/>
    <n v="0.253"/>
    <n v="0.42699999999999999"/>
    <n v="0"/>
    <n v="-999"/>
    <n v="199512"/>
    <x v="4"/>
  </r>
  <r>
    <n v="3.08"/>
    <n v="-5.0999999999999996"/>
    <n v="-0.7"/>
    <n v="-8.1999999999999993"/>
    <n v="69.7"/>
    <n v="46.9"/>
    <n v="0.6"/>
    <n v="-999"/>
    <n v="-999"/>
    <n v="0.3"/>
    <n v="3.1"/>
    <n v="-999"/>
    <n v="0"/>
    <n v="-999"/>
    <n v="-999"/>
    <n v="0.27200000000000002"/>
    <n v="0.308"/>
    <n v="0"/>
    <n v="-999"/>
    <n v="199512"/>
    <x v="4"/>
  </r>
  <r>
    <n v="2.09"/>
    <n v="-5.7"/>
    <n v="-3.2"/>
    <n v="-7.9"/>
    <n v="87.6"/>
    <n v="70.8"/>
    <n v="6"/>
    <n v="-999"/>
    <n v="-999"/>
    <n v="1.3"/>
    <n v="7.3"/>
    <n v="-999"/>
    <n v="0"/>
    <n v="-999"/>
    <n v="-999"/>
    <n v="0.34100000000000003"/>
    <n v="0.14099999999999999"/>
    <n v="0"/>
    <n v="-999"/>
    <n v="199512"/>
    <x v="4"/>
  </r>
  <r>
    <n v="0.96"/>
    <n v="-4.3"/>
    <n v="-2.2000000000000002"/>
    <n v="-5.9"/>
    <n v="96"/>
    <n v="92.7"/>
    <n v="0"/>
    <n v="-999"/>
    <n v="-999"/>
    <n v="1.3"/>
    <n v="9.1999999999999993"/>
    <n v="-999"/>
    <n v="0"/>
    <n v="-999"/>
    <n v="-999"/>
    <n v="0.48299999999999998"/>
    <n v="3.7999999999999999E-2"/>
    <n v="0"/>
    <n v="-999"/>
    <n v="199512"/>
    <x v="4"/>
  </r>
  <r>
    <n v="0.26"/>
    <n v="-3.4"/>
    <n v="-1.5"/>
    <n v="-5.6"/>
    <n v="97.9"/>
    <n v="96"/>
    <n v="15"/>
    <n v="-999"/>
    <n v="-999"/>
    <n v="0.3"/>
    <n v="2.2999999999999998"/>
    <n v="-999"/>
    <n v="0"/>
    <n v="-999"/>
    <n v="-999"/>
    <n v="0.52700000000000002"/>
    <n v="2.1999999999999999E-2"/>
    <n v="0"/>
    <n v="-999"/>
    <n v="199512"/>
    <x v="4"/>
  </r>
  <r>
    <n v="0.38"/>
    <n v="-3.8"/>
    <n v="-2.1"/>
    <n v="-5"/>
    <n v="96.9"/>
    <n v="90"/>
    <n v="0"/>
    <n v="-999"/>
    <n v="-999"/>
    <n v="0.5"/>
    <n v="2.9"/>
    <n v="-999"/>
    <n v="0"/>
    <n v="-999"/>
    <n v="-999"/>
    <n v="0.47199999999999998"/>
    <n v="5.1999999999999998E-2"/>
    <n v="-999"/>
    <n v="-999"/>
    <n v="199512"/>
    <x v="4"/>
  </r>
  <r>
    <n v="0.24"/>
    <n v="-3.4"/>
    <n v="-1.3"/>
    <n v="-5.6"/>
    <n v="96.7"/>
    <n v="91"/>
    <n v="10"/>
    <n v="-999"/>
    <n v="-999"/>
    <n v="0.2"/>
    <n v="1.8"/>
    <n v="-999"/>
    <n v="0"/>
    <n v="-999"/>
    <n v="-999"/>
    <n v="0.50600000000000001"/>
    <n v="0.05"/>
    <n v="0"/>
    <n v="-999"/>
    <n v="199601"/>
    <x v="5"/>
  </r>
  <r>
    <n v="0.48"/>
    <n v="-0.7"/>
    <n v="1.1000000000000001"/>
    <n v="-2.4"/>
    <n v="97.8"/>
    <n v="89.4"/>
    <n v="5.6"/>
    <n v="-999"/>
    <n v="-999"/>
    <n v="1.5"/>
    <n v="5.9"/>
    <n v="-999"/>
    <n v="0"/>
    <n v="-999"/>
    <n v="-999"/>
    <n v="0.59299999999999997"/>
    <n v="7.0000000000000007E-2"/>
    <n v="0"/>
    <n v="-999"/>
    <n v="199601"/>
    <x v="5"/>
  </r>
  <r>
    <n v="2.58"/>
    <n v="-7"/>
    <n v="-1.5"/>
    <n v="-13.8"/>
    <n v="94.4"/>
    <n v="85"/>
    <n v="5"/>
    <n v="-999"/>
    <n v="-999"/>
    <n v="1.5"/>
    <n v="5.3"/>
    <n v="-999"/>
    <n v="0"/>
    <n v="-999"/>
    <n v="-999"/>
    <n v="0.46700000000000003"/>
    <n v="8.2000000000000003E-2"/>
    <n v="0"/>
    <n v="-999"/>
    <n v="199601"/>
    <x v="5"/>
  </r>
  <r>
    <n v="0.87"/>
    <n v="-13.5"/>
    <n v="-10.9"/>
    <n v="-16.3"/>
    <n v="90"/>
    <n v="82.5"/>
    <n v="2.2000000000000002"/>
    <n v="-999"/>
    <n v="-999"/>
    <n v="0.3"/>
    <n v="2.6"/>
    <n v="-999"/>
    <n v="0.1"/>
    <n v="-999"/>
    <n v="-999"/>
    <n v="0.219"/>
    <n v="4.7E-2"/>
    <n v="0"/>
    <n v="-999"/>
    <n v="199601"/>
    <x v="5"/>
  </r>
  <r>
    <n v="2.2400000000000002"/>
    <n v="-13.3"/>
    <n v="-4.9000000000000004"/>
    <n v="-18.5"/>
    <n v="87.5"/>
    <n v="64"/>
    <n v="2.6"/>
    <n v="-999"/>
    <n v="-999"/>
    <n v="0.2"/>
    <n v="1.7"/>
    <n v="-999"/>
    <n v="0.1"/>
    <n v="-999"/>
    <n v="-999"/>
    <n v="0.27200000000000002"/>
    <n v="0.153"/>
    <n v="0"/>
    <n v="-999"/>
    <n v="199601"/>
    <x v="5"/>
  </r>
  <r>
    <n v="0.54"/>
    <n v="-5.7"/>
    <n v="-2.2000000000000002"/>
    <n v="-11.1"/>
    <n v="94.9"/>
    <n v="87"/>
    <n v="0.6"/>
    <n v="-999"/>
    <n v="-999"/>
    <n v="1.4"/>
    <n v="6.7"/>
    <n v="-999"/>
    <n v="0.1"/>
    <n v="-999"/>
    <n v="-999"/>
    <n v="0.45200000000000001"/>
    <n v="6.8000000000000005E-2"/>
    <n v="0"/>
    <n v="-999"/>
    <n v="199601"/>
    <x v="5"/>
  </r>
  <r>
    <n v="2.12"/>
    <n v="-1.5"/>
    <n v="3.3"/>
    <n v="-3.1"/>
    <n v="95.5"/>
    <n v="78.3"/>
    <n v="1.8"/>
    <n v="-999"/>
    <n v="-999"/>
    <n v="0.8"/>
    <n v="6"/>
    <n v="-999"/>
    <n v="0.1"/>
    <n v="-999"/>
    <n v="-999"/>
    <n v="0.60599999999999998"/>
    <n v="0.16800000000000001"/>
    <n v="0"/>
    <n v="-999"/>
    <n v="199601"/>
    <x v="5"/>
  </r>
  <r>
    <n v="4.7300000000000004"/>
    <n v="-2.5"/>
    <n v="2.7"/>
    <n v="-5.4"/>
    <n v="86.1"/>
    <n v="58"/>
    <n v="0"/>
    <n v="-999"/>
    <n v="-999"/>
    <n v="1.4"/>
    <n v="5.9"/>
    <n v="-999"/>
    <n v="0.1"/>
    <n v="-999"/>
    <n v="-999"/>
    <n v="0.42899999999999999"/>
    <n v="0.311"/>
    <n v="0"/>
    <n v="-999"/>
    <n v="199601"/>
    <x v="5"/>
  </r>
  <r>
    <n v="1.92"/>
    <n v="-3.5"/>
    <n v="-0.7"/>
    <n v="-6.7"/>
    <n v="94.2"/>
    <n v="84.9"/>
    <n v="0"/>
    <n v="-999"/>
    <n v="-999"/>
    <n v="2"/>
    <n v="6.7"/>
    <n v="-999"/>
    <n v="0.1"/>
    <n v="-999"/>
    <n v="-999"/>
    <n v="0.49299999999999999"/>
    <n v="8.7999999999999995E-2"/>
    <n v="0"/>
    <n v="-999"/>
    <n v="199601"/>
    <x v="5"/>
  </r>
  <r>
    <n v="0.96"/>
    <n v="-3"/>
    <n v="-1.4"/>
    <n v="-5"/>
    <n v="85.3"/>
    <n v="75.599999999999994"/>
    <n v="0"/>
    <n v="-999"/>
    <n v="-999"/>
    <n v="2.8"/>
    <n v="6.5"/>
    <n v="-999"/>
    <n v="0.1"/>
    <n v="-999"/>
    <n v="-999"/>
    <n v="0.41699999999999998"/>
    <n v="0.13400000000000001"/>
    <n v="0"/>
    <n v="-999"/>
    <n v="199601"/>
    <x v="5"/>
  </r>
  <r>
    <n v="4.5599999999999996"/>
    <n v="0.1"/>
    <n v="5.9"/>
    <n v="-4.4000000000000004"/>
    <n v="69.599999999999994"/>
    <n v="36.6"/>
    <n v="0"/>
    <n v="-999"/>
    <n v="-999"/>
    <n v="1.4"/>
    <n v="5.7"/>
    <n v="-999"/>
    <n v="0.1"/>
    <n v="-999"/>
    <n v="-999"/>
    <n v="0.33900000000000002"/>
    <n v="0.58899999999999997"/>
    <n v="0"/>
    <n v="-999"/>
    <n v="199601"/>
    <x v="5"/>
  </r>
  <r>
    <n v="5.27"/>
    <n v="1.3"/>
    <n v="7.3"/>
    <n v="-1.5"/>
    <n v="42"/>
    <n v="31.8"/>
    <n v="0"/>
    <n v="-999"/>
    <n v="-999"/>
    <n v="0.8"/>
    <n v="4.2"/>
    <n v="-999"/>
    <n v="0.1"/>
    <n v="-999"/>
    <n v="-999"/>
    <n v="0.32400000000000001"/>
    <n v="0.69699999999999995"/>
    <n v="0"/>
    <n v="-999"/>
    <n v="199601"/>
    <x v="5"/>
  </r>
  <r>
    <n v="2.61"/>
    <n v="-0.3"/>
    <n v="3.6"/>
    <n v="-2.1"/>
    <n v="79.5"/>
    <n v="50.5"/>
    <n v="2"/>
    <n v="-999"/>
    <n v="-999"/>
    <n v="1.6"/>
    <n v="7.4"/>
    <n v="-999"/>
    <n v="0.1"/>
    <n v="-999"/>
    <n v="-999"/>
    <n v="0.39800000000000002"/>
    <n v="0.39100000000000001"/>
    <n v="0"/>
    <n v="-999"/>
    <n v="199601"/>
    <x v="5"/>
  </r>
  <r>
    <n v="1.27"/>
    <n v="-0.5"/>
    <n v="1"/>
    <n v="-1.8"/>
    <n v="98.6"/>
    <n v="96.3"/>
    <n v="3.6"/>
    <n v="-999"/>
    <n v="-999"/>
    <n v="1.8"/>
    <n v="8.1"/>
    <n v="-999"/>
    <n v="0.1"/>
    <n v="-999"/>
    <n v="-999"/>
    <n v="0.63100000000000001"/>
    <n v="2.4E-2"/>
    <n v="0"/>
    <n v="-999"/>
    <n v="199601"/>
    <x v="5"/>
  </r>
  <r>
    <n v="2.56"/>
    <n v="-1.3"/>
    <n v="1.3"/>
    <n v="-3"/>
    <n v="95.2"/>
    <n v="83.8"/>
    <n v="0.4"/>
    <n v="-999"/>
    <n v="-999"/>
    <n v="3.5"/>
    <n v="8.6999999999999993"/>
    <n v="-999"/>
    <n v="0.1"/>
    <n v="-999"/>
    <n v="-999"/>
    <n v="0.56299999999999994"/>
    <n v="0.109"/>
    <n v="0"/>
    <n v="-999"/>
    <n v="199601"/>
    <x v="5"/>
  </r>
  <r>
    <n v="2.6"/>
    <n v="-9.1"/>
    <n v="-2.6"/>
    <n v="-16.2"/>
    <n v="86.7"/>
    <n v="66.400000000000006"/>
    <n v="0"/>
    <n v="-999"/>
    <n v="-999"/>
    <n v="2.2999999999999998"/>
    <n v="9.9"/>
    <n v="-999"/>
    <n v="0.1"/>
    <n v="-999"/>
    <n v="-999"/>
    <n v="0.33500000000000002"/>
    <n v="0.16900000000000001"/>
    <n v="0"/>
    <n v="-999"/>
    <n v="199601"/>
    <x v="5"/>
  </r>
  <r>
    <n v="4.93"/>
    <n v="-18.2"/>
    <n v="-11.8"/>
    <n v="-23.4"/>
    <n v="78.5"/>
    <n v="48.8"/>
    <n v="0"/>
    <n v="-999"/>
    <n v="-999"/>
    <n v="1"/>
    <n v="4.3"/>
    <n v="-999"/>
    <n v="0.1"/>
    <n v="-999"/>
    <n v="-999"/>
    <n v="0.121"/>
    <n v="0.127"/>
    <n v="0"/>
    <n v="-999"/>
    <n v="199601"/>
    <x v="5"/>
  </r>
  <r>
    <n v="3.09"/>
    <n v="-14"/>
    <n v="-10.9"/>
    <n v="-20.2"/>
    <n v="83.7"/>
    <n v="72.2"/>
    <n v="0.4"/>
    <n v="-999"/>
    <n v="-999"/>
    <n v="3.6"/>
    <n v="11.1"/>
    <n v="-999"/>
    <n v="0.1"/>
    <n v="-999"/>
    <n v="-999"/>
    <n v="0.191"/>
    <n v="7.3999999999999996E-2"/>
    <n v="0"/>
    <n v="-999"/>
    <n v="199601"/>
    <x v="5"/>
  </r>
  <r>
    <n v="2"/>
    <n v="-12"/>
    <n v="-9.6"/>
    <n v="-14.9"/>
    <n v="89"/>
    <n v="79.099999999999994"/>
    <n v="0.8"/>
    <n v="-999"/>
    <n v="-999"/>
    <n v="0.6"/>
    <n v="4.8"/>
    <n v="-999"/>
    <n v="0.1"/>
    <n v="-999"/>
    <n v="-999"/>
    <n v="0.23300000000000001"/>
    <n v="6.2E-2"/>
    <n v="0"/>
    <n v="-999"/>
    <n v="199601"/>
    <x v="5"/>
  </r>
  <r>
    <n v="1.59"/>
    <n v="-11.1"/>
    <n v="-9.1999999999999993"/>
    <n v="-13.6"/>
    <n v="90"/>
    <n v="81.099999999999994"/>
    <n v="13.4"/>
    <n v="-999"/>
    <n v="-999"/>
    <n v="2.2000000000000002"/>
    <n v="8.5"/>
    <n v="-999"/>
    <n v="0.1"/>
    <n v="-999"/>
    <n v="-999"/>
    <n v="0.246"/>
    <n v="5.7000000000000002E-2"/>
    <n v="0"/>
    <n v="-999"/>
    <n v="199601"/>
    <x v="5"/>
  </r>
  <r>
    <n v="2.9"/>
    <n v="-13.7"/>
    <n v="-7.3"/>
    <n v="-18.100000000000001"/>
    <n v="89.7"/>
    <n v="82"/>
    <n v="0"/>
    <n v="-999"/>
    <n v="-999"/>
    <n v="0.9"/>
    <n v="4.9000000000000004"/>
    <n v="-999"/>
    <n v="0.1"/>
    <n v="-999"/>
    <n v="-999"/>
    <n v="0.28999999999999998"/>
    <n v="6.4000000000000001E-2"/>
    <n v="0"/>
    <n v="-999"/>
    <n v="199601"/>
    <x v="5"/>
  </r>
  <r>
    <n v="2.33"/>
    <n v="-10.5"/>
    <n v="-7.6"/>
    <n v="-15.9"/>
    <n v="91.4"/>
    <n v="85.6"/>
    <n v="3.6"/>
    <n v="-999"/>
    <n v="-999"/>
    <n v="1.1000000000000001"/>
    <n v="3.8"/>
    <n v="-999"/>
    <n v="0.1"/>
    <n v="-999"/>
    <n v="-999"/>
    <n v="0.29599999999999999"/>
    <n v="0.05"/>
    <n v="0"/>
    <n v="-999"/>
    <n v="199601"/>
    <x v="5"/>
  </r>
  <r>
    <n v="0.86"/>
    <n v="-10.3"/>
    <n v="-6.3"/>
    <n v="-12.5"/>
    <n v="91.2"/>
    <n v="81.400000000000006"/>
    <n v="5"/>
    <n v="-999"/>
    <n v="-999"/>
    <n v="0.5"/>
    <n v="3.7"/>
    <n v="-999"/>
    <n v="0.1"/>
    <n v="-999"/>
    <n v="-999"/>
    <n v="0.311"/>
    <n v="7.0999999999999994E-2"/>
    <n v="0"/>
    <n v="-999"/>
    <n v="199601"/>
    <x v="5"/>
  </r>
  <r>
    <n v="2.0699999999999998"/>
    <n v="-12.6"/>
    <n v="-6.1"/>
    <n v="-17.3"/>
    <n v="87.3"/>
    <n v="70.099999999999994"/>
    <n v="0"/>
    <n v="-999"/>
    <n v="-999"/>
    <n v="0.8"/>
    <n v="4"/>
    <n v="-999"/>
    <n v="0.1"/>
    <n v="-999"/>
    <n v="-999"/>
    <n v="0.27200000000000002"/>
    <n v="0.11600000000000001"/>
    <n v="0"/>
    <n v="-999"/>
    <n v="199601"/>
    <x v="5"/>
  </r>
  <r>
    <n v="0.92"/>
    <n v="-14"/>
    <n v="-10.8"/>
    <n v="-18"/>
    <n v="88"/>
    <n v="78.900000000000006"/>
    <n v="2"/>
    <n v="-999"/>
    <n v="-999"/>
    <n v="0.4"/>
    <n v="2.6"/>
    <n v="-999"/>
    <n v="0.1"/>
    <n v="-999"/>
    <n v="-999"/>
    <n v="0.21099999999999999"/>
    <n v="5.7000000000000002E-2"/>
    <n v="0"/>
    <n v="-999"/>
    <n v="199601"/>
    <x v="5"/>
  </r>
  <r>
    <n v="1.95"/>
    <n v="-13.7"/>
    <n v="-8.3000000000000007"/>
    <n v="-17.5"/>
    <n v="85.1"/>
    <n v="58.6"/>
    <n v="2"/>
    <n v="-999"/>
    <n v="-999"/>
    <n v="0.4"/>
    <n v="3"/>
    <n v="-999"/>
    <n v="0.1"/>
    <n v="-999"/>
    <n v="-999"/>
    <n v="0.191"/>
    <n v="0.13500000000000001"/>
    <n v="0"/>
    <n v="-999"/>
    <n v="199601"/>
    <x v="5"/>
  </r>
  <r>
    <n v="0.67"/>
    <n v="-15.4"/>
    <n v="-11"/>
    <n v="-22.6"/>
    <n v="86.2"/>
    <n v="76.3"/>
    <n v="5"/>
    <n v="-999"/>
    <n v="-999"/>
    <n v="1.4"/>
    <n v="5.3"/>
    <n v="-999"/>
    <n v="0.1"/>
    <n v="-999"/>
    <n v="-999"/>
    <n v="0.20200000000000001"/>
    <n v="6.2E-2"/>
    <n v="0"/>
    <n v="-999"/>
    <n v="199601"/>
    <x v="5"/>
  </r>
  <r>
    <n v="0.91"/>
    <n v="-24.5"/>
    <n v="-20.399999999999999"/>
    <n v="-30.6"/>
    <n v="80.099999999999994"/>
    <n v="71.5"/>
    <n v="1"/>
    <n v="-999"/>
    <n v="-999"/>
    <n v="1.1000000000000001"/>
    <n v="5"/>
    <n v="-999"/>
    <n v="0.1"/>
    <n v="-999"/>
    <n v="-999"/>
    <n v="8.5999999999999993E-2"/>
    <n v="3.4000000000000002E-2"/>
    <n v="0"/>
    <n v="-999"/>
    <n v="199601"/>
    <x v="5"/>
  </r>
  <r>
    <n v="2.87"/>
    <n v="-27.8"/>
    <n v="-21.7"/>
    <n v="-31.6"/>
    <n v="71.3"/>
    <n v="59.1"/>
    <n v="0"/>
    <n v="-999"/>
    <n v="-999"/>
    <n v="1.5"/>
    <n v="4.2"/>
    <n v="-999"/>
    <n v="0.1"/>
    <n v="-999"/>
    <n v="-999"/>
    <n v="6.3E-2"/>
    <n v="4.3999999999999997E-2"/>
    <n v="0"/>
    <n v="-999"/>
    <n v="199601"/>
    <x v="5"/>
  </r>
  <r>
    <n v="7.84"/>
    <n v="-20.100000000000001"/>
    <n v="-9.1999999999999993"/>
    <n v="-29.6"/>
    <n v="62.1"/>
    <n v="34.4"/>
    <n v="0"/>
    <n v="-999"/>
    <n v="-999"/>
    <n v="0.6"/>
    <n v="3.8"/>
    <n v="-999"/>
    <n v="0"/>
    <n v="-999"/>
    <n v="-999"/>
    <n v="0.105"/>
    <n v="0.2"/>
    <n v="0"/>
    <n v="-999"/>
    <n v="199601"/>
    <x v="5"/>
  </r>
  <r>
    <n v="7.87"/>
    <n v="-13.9"/>
    <n v="-5.9"/>
    <n v="-22.9"/>
    <n v="60.3"/>
    <n v="37.700000000000003"/>
    <n v="0"/>
    <n v="-999"/>
    <n v="-999"/>
    <n v="1.7"/>
    <n v="5.3"/>
    <n v="-999"/>
    <n v="0"/>
    <n v="-999"/>
    <n v="-999"/>
    <n v="0.14899999999999999"/>
    <n v="0.245"/>
    <n v="-999"/>
    <n v="-999"/>
    <n v="199601"/>
    <x v="5"/>
  </r>
  <r>
    <n v="8.1300000000000008"/>
    <n v="-15.1"/>
    <n v="-6.7"/>
    <n v="-21.7"/>
    <n v="71.400000000000006"/>
    <n v="36.700000000000003"/>
    <n v="0"/>
    <n v="-999"/>
    <n v="-999"/>
    <n v="1.7"/>
    <n v="5.0999999999999996"/>
    <n v="-999"/>
    <n v="0"/>
    <n v="-999"/>
    <n v="-999"/>
    <n v="0.13600000000000001"/>
    <n v="0.23400000000000001"/>
    <n v="0"/>
    <n v="-999"/>
    <n v="199602"/>
    <x v="5"/>
  </r>
  <r>
    <n v="7.82"/>
    <n v="-16.899999999999999"/>
    <n v="-9"/>
    <n v="-22.2"/>
    <n v="76"/>
    <n v="46.1"/>
    <n v="0"/>
    <n v="-999"/>
    <n v="-999"/>
    <n v="0.8"/>
    <n v="3.8"/>
    <n v="-999"/>
    <n v="0"/>
    <n v="-999"/>
    <n v="-999"/>
    <n v="0.14199999999999999"/>
    <n v="0.16700000000000001"/>
    <n v="0"/>
    <n v="-999"/>
    <n v="199602"/>
    <x v="5"/>
  </r>
  <r>
    <n v="7.44"/>
    <n v="-13.9"/>
    <n v="-8.5"/>
    <n v="-19.7"/>
    <n v="67.5"/>
    <n v="46.5"/>
    <n v="7.6"/>
    <n v="-999"/>
    <n v="-999"/>
    <n v="1"/>
    <n v="4.9000000000000004"/>
    <n v="-999"/>
    <n v="0"/>
    <n v="-999"/>
    <n v="-999"/>
    <n v="0.14899999999999999"/>
    <n v="0.17199999999999999"/>
    <n v="0"/>
    <n v="-999"/>
    <n v="199602"/>
    <x v="5"/>
  </r>
  <r>
    <n v="2.91"/>
    <n v="-8.1999999999999993"/>
    <n v="-2.6"/>
    <n v="-12.8"/>
    <n v="91.3"/>
    <n v="79.599999999999994"/>
    <n v="1"/>
    <n v="-999"/>
    <n v="-999"/>
    <n v="1.1000000000000001"/>
    <n v="7.6"/>
    <n v="-999"/>
    <n v="0"/>
    <n v="-999"/>
    <n v="-999"/>
    <n v="0.40300000000000002"/>
    <n v="0.10299999999999999"/>
    <n v="0"/>
    <n v="-999"/>
    <n v="199602"/>
    <x v="5"/>
  </r>
  <r>
    <n v="4.42"/>
    <n v="-3.2"/>
    <n v="1.4"/>
    <n v="-7.9"/>
    <n v="91.5"/>
    <n v="72.7"/>
    <n v="4"/>
    <n v="-999"/>
    <n v="-999"/>
    <n v="0.4"/>
    <n v="0.7"/>
    <n v="-999"/>
    <n v="0"/>
    <n v="-999"/>
    <n v="-999"/>
    <n v="0.49"/>
    <n v="0.184"/>
    <n v="0"/>
    <n v="-999"/>
    <n v="199602"/>
    <x v="5"/>
  </r>
  <r>
    <n v="1.6"/>
    <n v="-2.9"/>
    <n v="-0.1"/>
    <n v="-6"/>
    <n v="93.2"/>
    <n v="73.099999999999994"/>
    <n v="5.2"/>
    <n v="-999"/>
    <n v="-999"/>
    <n v="0.4"/>
    <n v="0.8"/>
    <n v="-999"/>
    <n v="-0.1"/>
    <n v="-999"/>
    <n v="-999"/>
    <n v="0.443"/>
    <n v="0.16300000000000001"/>
    <n v="0"/>
    <n v="-999"/>
    <n v="199602"/>
    <x v="5"/>
  </r>
  <r>
    <n v="3.07"/>
    <n v="-1.4"/>
    <n v="1.7"/>
    <n v="-3.7"/>
    <n v="87.5"/>
    <n v="56"/>
    <n v="9"/>
    <n v="-999"/>
    <n v="-999"/>
    <n v="0.3"/>
    <n v="0.7"/>
    <n v="-999"/>
    <n v="-0.1"/>
    <n v="-999"/>
    <n v="-999"/>
    <n v="0.38800000000000001"/>
    <n v="0.30399999999999999"/>
    <n v="0"/>
    <n v="-999"/>
    <n v="199602"/>
    <x v="5"/>
  </r>
  <r>
    <n v="1.86"/>
    <n v="0.3"/>
    <n v="1.5"/>
    <n v="-1.1000000000000001"/>
    <n v="99.5"/>
    <n v="99"/>
    <n v="17.7"/>
    <n v="-999"/>
    <n v="-999"/>
    <n v="1.7"/>
    <n v="5.4"/>
    <n v="-999"/>
    <n v="-0.1"/>
    <n v="-999"/>
    <n v="-999"/>
    <n v="0.67500000000000004"/>
    <n v="7.0000000000000001E-3"/>
    <n v="0"/>
    <n v="-999"/>
    <n v="199602"/>
    <x v="5"/>
  </r>
  <r>
    <n v="9.76"/>
    <n v="-7.1"/>
    <n v="-1.1000000000000001"/>
    <n v="-12.7"/>
    <n v="77.7"/>
    <n v="42.9"/>
    <n v="1.7"/>
    <n v="-999"/>
    <n v="-999"/>
    <n v="1.6"/>
    <n v="7.2"/>
    <n v="-999"/>
    <n v="-0.1"/>
    <n v="-999"/>
    <n v="-999"/>
    <n v="0.24099999999999999"/>
    <n v="0.32200000000000001"/>
    <n v="0"/>
    <n v="-999"/>
    <n v="199602"/>
    <x v="5"/>
  </r>
  <r>
    <n v="9.7899999999999991"/>
    <n v="-5.0999999999999996"/>
    <n v="4.5"/>
    <n v="-13.7"/>
    <n v="45.9"/>
    <n v="19.2"/>
    <n v="0"/>
    <n v="-999"/>
    <n v="-999"/>
    <n v="1.6"/>
    <n v="5.6"/>
    <n v="-999"/>
    <n v="0"/>
    <n v="-999"/>
    <n v="-999"/>
    <n v="0.161"/>
    <n v="0.68"/>
    <n v="0"/>
    <n v="-999"/>
    <n v="199602"/>
    <x v="5"/>
  </r>
  <r>
    <n v="9.5299999999999994"/>
    <n v="-0.3"/>
    <n v="7.6"/>
    <n v="-9.1"/>
    <n v="41.9"/>
    <n v="20.7"/>
    <n v="0"/>
    <n v="-999"/>
    <n v="-999"/>
    <n v="0.5"/>
    <n v="2.7"/>
    <n v="-999"/>
    <n v="0"/>
    <n v="-999"/>
    <n v="-999"/>
    <n v="0.216"/>
    <n v="0.82699999999999996"/>
    <n v="0"/>
    <n v="-999"/>
    <n v="199602"/>
    <x v="5"/>
  </r>
  <r>
    <n v="7.02"/>
    <n v="3"/>
    <n v="10.8"/>
    <n v="-2.9"/>
    <n v="61.4"/>
    <n v="31.5"/>
    <n v="0"/>
    <n v="-999"/>
    <n v="-999"/>
    <n v="0.3"/>
    <n v="1.9"/>
    <n v="-999"/>
    <n v="0"/>
    <n v="-999"/>
    <n v="-999"/>
    <n v="0.40799999999999997"/>
    <n v="0.88700000000000001"/>
    <n v="0"/>
    <n v="-999"/>
    <n v="199602"/>
    <x v="5"/>
  </r>
  <r>
    <n v="4.79"/>
    <n v="5.8"/>
    <n v="11.4"/>
    <n v="0.8"/>
    <n v="38.200000000000003"/>
    <n v="21.4"/>
    <n v="0"/>
    <n v="-999"/>
    <n v="-999"/>
    <n v="0.4"/>
    <n v="3.4"/>
    <n v="-999"/>
    <n v="0"/>
    <n v="-999"/>
    <n v="-999"/>
    <n v="0.28799999999999998"/>
    <n v="1.0589999999999999"/>
    <n v="0"/>
    <n v="-999"/>
    <n v="199602"/>
    <x v="5"/>
  </r>
  <r>
    <n v="10.039999999999999"/>
    <n v="2.2999999999999998"/>
    <n v="9"/>
    <n v="-1.3"/>
    <n v="69.3"/>
    <n v="41.8"/>
    <n v="0"/>
    <n v="-999"/>
    <n v="-999"/>
    <n v="0.6"/>
    <n v="3"/>
    <n v="-999"/>
    <n v="0"/>
    <n v="-999"/>
    <n v="-999"/>
    <n v="0.48"/>
    <n v="0.66800000000000004"/>
    <n v="0"/>
    <n v="-999"/>
    <n v="199602"/>
    <x v="5"/>
  </r>
  <r>
    <n v="10.28"/>
    <n v="3.6"/>
    <n v="12.8"/>
    <n v="-2.2999999999999998"/>
    <n v="40.299999999999997"/>
    <n v="12"/>
    <n v="0"/>
    <n v="-999"/>
    <n v="-999"/>
    <n v="0.3"/>
    <n v="1.7"/>
    <n v="-999"/>
    <n v="0"/>
    <n v="-999"/>
    <n v="-999"/>
    <n v="0.17699999999999999"/>
    <n v="1.3"/>
    <n v="0"/>
    <n v="-999"/>
    <n v="199602"/>
    <x v="5"/>
  </r>
  <r>
    <n v="10.59"/>
    <n v="3.6"/>
    <n v="12.9"/>
    <n v="-1.2"/>
    <n v="51.2"/>
    <n v="30.1"/>
    <n v="0"/>
    <n v="-999"/>
    <n v="-999"/>
    <n v="0.4"/>
    <n v="1.8"/>
    <n v="-999"/>
    <n v="0"/>
    <n v="-999"/>
    <n v="-999"/>
    <n v="0.44700000000000001"/>
    <n v="1.04"/>
    <n v="0"/>
    <n v="-999"/>
    <n v="199602"/>
    <x v="5"/>
  </r>
  <r>
    <n v="3.81"/>
    <n v="0.8"/>
    <n v="3.9"/>
    <n v="-1.2"/>
    <n v="91.3"/>
    <n v="63"/>
    <n v="2.4"/>
    <n v="-999"/>
    <n v="-999"/>
    <n v="0.8"/>
    <n v="4"/>
    <n v="-999"/>
    <n v="0"/>
    <n v="-999"/>
    <n v="-999"/>
    <n v="0.50800000000000001"/>
    <n v="0.29899999999999999"/>
    <n v="0"/>
    <n v="-999"/>
    <n v="199602"/>
    <x v="5"/>
  </r>
  <r>
    <n v="7.77"/>
    <n v="0.6"/>
    <n v="5.4"/>
    <n v="-1.5"/>
    <n v="84.1"/>
    <n v="55.9"/>
    <n v="1"/>
    <n v="-999"/>
    <n v="-999"/>
    <n v="2.1"/>
    <n v="6.6"/>
    <n v="-999"/>
    <n v="0"/>
    <n v="-999"/>
    <n v="-999"/>
    <n v="0.502"/>
    <n v="0.39500000000000002"/>
    <n v="0"/>
    <n v="-999"/>
    <n v="199602"/>
    <x v="5"/>
  </r>
  <r>
    <n v="7.52"/>
    <n v="-1.6"/>
    <n v="3.7"/>
    <n v="-3.5"/>
    <n v="91.5"/>
    <n v="66.599999999999994"/>
    <n v="5.3"/>
    <n v="-999"/>
    <n v="-999"/>
    <n v="1.7"/>
    <n v="5.5"/>
    <n v="-999"/>
    <n v="0"/>
    <n v="-999"/>
    <n v="-999"/>
    <n v="0.52900000000000003"/>
    <n v="0.26600000000000001"/>
    <n v="0"/>
    <n v="-999"/>
    <n v="199602"/>
    <x v="5"/>
  </r>
  <r>
    <n v="6.42"/>
    <n v="-3.3"/>
    <n v="0.7"/>
    <n v="-4.2"/>
    <n v="94.3"/>
    <n v="84.4"/>
    <n v="3.6"/>
    <n v="-999"/>
    <n v="-999"/>
    <n v="4.2"/>
    <n v="8.1"/>
    <n v="-999"/>
    <n v="0"/>
    <n v="-999"/>
    <n v="-999"/>
    <n v="0.54300000000000004"/>
    <n v="0.1"/>
    <n v="0"/>
    <n v="-999"/>
    <n v="199602"/>
    <x v="5"/>
  </r>
  <r>
    <n v="4.4800000000000004"/>
    <n v="-5.2"/>
    <n v="-2.7"/>
    <n v="-8.3000000000000007"/>
    <n v="96"/>
    <n v="93.8"/>
    <n v="7"/>
    <n v="-999"/>
    <n v="-999"/>
    <n v="1.4"/>
    <n v="4.5"/>
    <n v="-999"/>
    <n v="0"/>
    <n v="-999"/>
    <n v="-999"/>
    <n v="0.46800000000000003"/>
    <n v="3.1E-2"/>
    <n v="0"/>
    <n v="-999"/>
    <n v="199602"/>
    <x v="5"/>
  </r>
  <r>
    <n v="5.81"/>
    <n v="-8.4"/>
    <n v="-6.1"/>
    <n v="-11"/>
    <n v="90.9"/>
    <n v="82.1"/>
    <n v="1.2"/>
    <n v="-999"/>
    <n v="-999"/>
    <n v="2.6"/>
    <n v="6.8"/>
    <n v="-999"/>
    <n v="0"/>
    <n v="-999"/>
    <n v="-999"/>
    <n v="0.317"/>
    <n v="6.9000000000000006E-2"/>
    <n v="0"/>
    <n v="-999"/>
    <n v="199602"/>
    <x v="5"/>
  </r>
  <r>
    <n v="6.4"/>
    <n v="-9.8000000000000007"/>
    <n v="-3.7"/>
    <n v="-14.8"/>
    <n v="86.3"/>
    <n v="60.1"/>
    <n v="1.3"/>
    <n v="-999"/>
    <n v="-999"/>
    <n v="1.2"/>
    <n v="3.9"/>
    <n v="-999"/>
    <n v="0"/>
    <n v="-999"/>
    <n v="-999"/>
    <n v="0.27900000000000003"/>
    <n v="0.185"/>
    <n v="0"/>
    <n v="-999"/>
    <n v="199602"/>
    <x v="5"/>
  </r>
  <r>
    <n v="12.34"/>
    <n v="-9.4"/>
    <n v="-2"/>
    <n v="-15.1"/>
    <n v="80.3"/>
    <n v="54.8"/>
    <n v="0.3"/>
    <n v="-999"/>
    <n v="-999"/>
    <n v="0.8"/>
    <n v="3.5"/>
    <n v="-999"/>
    <n v="0"/>
    <n v="-999"/>
    <n v="-999"/>
    <n v="0.28799999999999998"/>
    <n v="0.23799999999999999"/>
    <n v="0"/>
    <n v="-999"/>
    <n v="199602"/>
    <x v="5"/>
  </r>
  <r>
    <n v="7.53"/>
    <n v="-11.2"/>
    <n v="-6.1"/>
    <n v="-15.7"/>
    <n v="86.2"/>
    <n v="66.099999999999994"/>
    <n v="0"/>
    <n v="-999"/>
    <n v="-999"/>
    <n v="0.9"/>
    <n v="3.7"/>
    <n v="-999"/>
    <n v="0"/>
    <n v="-999"/>
    <n v="-999"/>
    <n v="0.25600000000000001"/>
    <n v="0.13100000000000001"/>
    <n v="0"/>
    <n v="-999"/>
    <n v="199602"/>
    <x v="5"/>
  </r>
  <r>
    <n v="10.4"/>
    <n v="-13.4"/>
    <n v="-5.6"/>
    <n v="-17.7"/>
    <n v="78.099999999999994"/>
    <n v="46"/>
    <n v="0.6"/>
    <n v="-999"/>
    <n v="-999"/>
    <n v="0.7"/>
    <n v="2.5"/>
    <n v="-999"/>
    <n v="0"/>
    <n v="-999"/>
    <n v="-999"/>
    <n v="0.185"/>
    <n v="0.217"/>
    <n v="0"/>
    <n v="-999"/>
    <n v="199602"/>
    <x v="5"/>
  </r>
  <r>
    <n v="8.36"/>
    <n v="-14.1"/>
    <n v="-8.5"/>
    <n v="-18.899999999999999"/>
    <n v="76"/>
    <n v="49"/>
    <n v="0"/>
    <n v="-999"/>
    <n v="-999"/>
    <n v="1.6"/>
    <n v="4.7"/>
    <n v="-999"/>
    <n v="0"/>
    <n v="-999"/>
    <n v="-999"/>
    <n v="0.158"/>
    <n v="0.16400000000000001"/>
    <n v="0"/>
    <n v="-999"/>
    <n v="199602"/>
    <x v="5"/>
  </r>
  <r>
    <n v="13.09"/>
    <n v="-13.1"/>
    <n v="-3.8"/>
    <n v="-20.6"/>
    <n v="58.7"/>
    <n v="23.1"/>
    <n v="0"/>
    <n v="-999"/>
    <n v="-999"/>
    <n v="1"/>
    <n v="3.5"/>
    <n v="-999"/>
    <n v="0"/>
    <n v="-999"/>
    <n v="-999"/>
    <n v="0.106"/>
    <n v="0.35399999999999998"/>
    <n v="0"/>
    <n v="-999"/>
    <n v="199602"/>
    <x v="5"/>
  </r>
  <r>
    <n v="12.92"/>
    <n v="-8.1"/>
    <n v="0.2"/>
    <n v="-16.7"/>
    <n v="45.4"/>
    <n v="22.8"/>
    <n v="0"/>
    <n v="-999"/>
    <n v="-999"/>
    <n v="0.7"/>
    <n v="3.6"/>
    <n v="-999"/>
    <n v="0"/>
    <n v="-999"/>
    <n v="-999"/>
    <n v="0.14099999999999999"/>
    <n v="0.47799999999999998"/>
    <n v="-999"/>
    <n v="-999"/>
    <n v="199602"/>
    <x v="5"/>
  </r>
  <r>
    <n v="13.55"/>
    <n v="-2"/>
    <n v="6.8"/>
    <n v="-10.3"/>
    <n v="34.5"/>
    <n v="15.7"/>
    <n v="0"/>
    <n v="-999"/>
    <n v="-999"/>
    <n v="0.8"/>
    <n v="3.5"/>
    <n v="-999"/>
    <n v="0"/>
    <n v="-999"/>
    <n v="-999"/>
    <n v="0.155"/>
    <n v="0.83299999999999996"/>
    <n v="0"/>
    <n v="-999"/>
    <n v="199603"/>
    <x v="5"/>
  </r>
  <r>
    <n v="13.95"/>
    <n v="-1.8"/>
    <n v="5.7"/>
    <n v="-6.9"/>
    <n v="38.9"/>
    <n v="23.2"/>
    <n v="0"/>
    <n v="-999"/>
    <n v="-999"/>
    <n v="1"/>
    <n v="3.5"/>
    <n v="-999"/>
    <n v="0"/>
    <n v="-999"/>
    <n v="-999"/>
    <n v="0.21299999999999999"/>
    <n v="0.70299999999999996"/>
    <n v="0"/>
    <n v="-999"/>
    <n v="199603"/>
    <x v="5"/>
  </r>
  <r>
    <n v="4.0599999999999996"/>
    <n v="-6.2"/>
    <n v="-3.1"/>
    <n v="-10.5"/>
    <n v="78.3"/>
    <n v="46.8"/>
    <n v="4.9000000000000004"/>
    <n v="-999"/>
    <n v="-999"/>
    <n v="0.6"/>
    <n v="3"/>
    <n v="-999"/>
    <n v="0"/>
    <n v="-999"/>
    <n v="-999"/>
    <n v="0.22700000000000001"/>
    <n v="0.25800000000000001"/>
    <n v="0"/>
    <n v="-999"/>
    <n v="199603"/>
    <x v="5"/>
  </r>
  <r>
    <n v="2.35"/>
    <n v="-10.7"/>
    <n v="-4.7"/>
    <n v="-13.3"/>
    <n v="89.7"/>
    <n v="73.599999999999994"/>
    <n v="0.9"/>
    <n v="-999"/>
    <n v="-999"/>
    <n v="1.1000000000000001"/>
    <n v="3.5"/>
    <n v="-999"/>
    <n v="0"/>
    <n v="-999"/>
    <n v="-999"/>
    <n v="0.316"/>
    <n v="0.114"/>
    <n v="0"/>
    <n v="-999"/>
    <n v="199603"/>
    <x v="5"/>
  </r>
  <r>
    <n v="4.8600000000000003"/>
    <n v="-10.4"/>
    <n v="-2.9"/>
    <n v="-17.100000000000001"/>
    <n v="80.3"/>
    <n v="59.3"/>
    <n v="0"/>
    <n v="-999"/>
    <n v="-999"/>
    <n v="0.6"/>
    <n v="2.5"/>
    <n v="-999"/>
    <n v="0"/>
    <n v="-999"/>
    <n v="-999"/>
    <n v="0.29299999999999998"/>
    <n v="0.20100000000000001"/>
    <n v="0"/>
    <n v="-999"/>
    <n v="199603"/>
    <x v="5"/>
  </r>
  <r>
    <n v="3.8"/>
    <n v="-6.6"/>
    <n v="-3"/>
    <n v="-13.2"/>
    <n v="89.9"/>
    <n v="79"/>
    <n v="0.3"/>
    <n v="-999"/>
    <n v="-999"/>
    <n v="0.6"/>
    <n v="2.8"/>
    <n v="-999"/>
    <n v="0"/>
    <n v="-999"/>
    <n v="-999"/>
    <n v="0.38500000000000001"/>
    <n v="0.10299999999999999"/>
    <n v="0"/>
    <n v="-999"/>
    <n v="199603"/>
    <x v="5"/>
  </r>
  <r>
    <n v="5.79"/>
    <n v="-4.8"/>
    <n v="-1.1000000000000001"/>
    <n v="-8.3000000000000007"/>
    <n v="91.6"/>
    <n v="76.099999999999994"/>
    <n v="3"/>
    <n v="-999"/>
    <n v="-999"/>
    <n v="0.5"/>
    <n v="2.8"/>
    <n v="-999"/>
    <n v="0"/>
    <n v="-999"/>
    <n v="-999"/>
    <n v="0.42699999999999999"/>
    <n v="0.13500000000000001"/>
    <n v="0"/>
    <n v="-999"/>
    <n v="199603"/>
    <x v="5"/>
  </r>
  <r>
    <n v="9.51"/>
    <n v="-0.4"/>
    <n v="6.8"/>
    <n v="-4.0999999999999996"/>
    <n v="91.9"/>
    <n v="62.5"/>
    <n v="0.6"/>
    <n v="-999"/>
    <n v="-999"/>
    <n v="0.4"/>
    <n v="2.7"/>
    <n v="-999"/>
    <n v="0"/>
    <n v="-999"/>
    <n v="-999"/>
    <n v="0.61799999999999999"/>
    <n v="0.37"/>
    <n v="0"/>
    <n v="-999"/>
    <n v="199603"/>
    <x v="5"/>
  </r>
  <r>
    <n v="5.04"/>
    <n v="2.5"/>
    <n v="5.6"/>
    <n v="-0.1"/>
    <n v="96.2"/>
    <n v="87.1"/>
    <n v="3.9"/>
    <n v="-999"/>
    <n v="-999"/>
    <n v="0.4"/>
    <n v="3.3"/>
    <n v="-999"/>
    <n v="0"/>
    <n v="-999"/>
    <n v="-999"/>
    <n v="0.79"/>
    <n v="0.11700000000000001"/>
    <n v="0"/>
    <n v="-999"/>
    <n v="199603"/>
    <x v="5"/>
  </r>
  <r>
    <n v="7.23"/>
    <n v="2.7"/>
    <n v="6.6"/>
    <n v="-1"/>
    <n v="92.5"/>
    <n v="72.900000000000006"/>
    <n v="1.6"/>
    <n v="-999"/>
    <n v="-999"/>
    <n v="0.6"/>
    <n v="3.5"/>
    <n v="-999"/>
    <n v="0"/>
    <n v="-999"/>
    <n v="-999"/>
    <n v="0.71199999999999997"/>
    <n v="0.26400000000000001"/>
    <n v="0"/>
    <n v="-999"/>
    <n v="199603"/>
    <x v="5"/>
  </r>
  <r>
    <n v="9.94"/>
    <n v="1.2"/>
    <n v="9.1"/>
    <n v="-2.8"/>
    <n v="93.5"/>
    <n v="57.3"/>
    <n v="0.7"/>
    <n v="-999"/>
    <n v="-999"/>
    <n v="0.5"/>
    <n v="3.3"/>
    <n v="-999"/>
    <n v="0"/>
    <n v="-999"/>
    <n v="-999"/>
    <n v="0.66"/>
    <n v="0.49299999999999999"/>
    <n v="0"/>
    <n v="-999"/>
    <n v="199603"/>
    <x v="5"/>
  </r>
  <r>
    <n v="5.6"/>
    <n v="-2.1"/>
    <n v="1.4"/>
    <n v="-4"/>
    <n v="88.9"/>
    <n v="64.5"/>
    <n v="0.6"/>
    <n v="-999"/>
    <n v="-999"/>
    <n v="0.9"/>
    <n v="3.1"/>
    <n v="-999"/>
    <n v="0"/>
    <n v="-999"/>
    <n v="-999"/>
    <n v="0.436"/>
    <n v="0.24"/>
    <n v="0"/>
    <n v="-999"/>
    <n v="199603"/>
    <x v="5"/>
  </r>
  <r>
    <n v="13.58"/>
    <n v="-0.3"/>
    <n v="6"/>
    <n v="-6.2"/>
    <n v="70.5"/>
    <n v="30.9"/>
    <n v="0"/>
    <n v="-999"/>
    <n v="-999"/>
    <n v="1"/>
    <n v="6.5"/>
    <n v="-999"/>
    <n v="0"/>
    <n v="-999"/>
    <n v="-999"/>
    <n v="0.28899999999999998"/>
    <n v="0.64600000000000002"/>
    <n v="0"/>
    <n v="-999"/>
    <n v="199603"/>
    <x v="5"/>
  </r>
  <r>
    <n v="16.13"/>
    <n v="6.3"/>
    <n v="13.8"/>
    <n v="-0.4"/>
    <n v="64.599999999999994"/>
    <n v="35.4"/>
    <n v="0"/>
    <n v="-999"/>
    <n v="-999"/>
    <n v="1.3"/>
    <n v="4.9000000000000004"/>
    <n v="-999"/>
    <n v="0"/>
    <n v="-999"/>
    <n v="-999"/>
    <n v="0.55800000000000005"/>
    <n v="1.0189999999999999"/>
    <n v="0"/>
    <n v="-999"/>
    <n v="199603"/>
    <x v="5"/>
  </r>
  <r>
    <n v="9.7799999999999994"/>
    <n v="-2.2000000000000002"/>
    <n v="3.5"/>
    <n v="-4.5"/>
    <n v="83.1"/>
    <n v="58.8"/>
    <n v="5.5"/>
    <n v="-999"/>
    <n v="-999"/>
    <n v="3.2"/>
    <n v="7.4"/>
    <n v="-999"/>
    <n v="0"/>
    <n v="-999"/>
    <n v="-999"/>
    <n v="0.46300000000000002"/>
    <n v="0.32300000000000001"/>
    <n v="0"/>
    <n v="-999"/>
    <n v="199603"/>
    <x v="5"/>
  </r>
  <r>
    <n v="4.53"/>
    <n v="-4.2"/>
    <n v="-2.9"/>
    <n v="-5.9"/>
    <n v="91.2"/>
    <n v="80.900000000000006"/>
    <n v="3.1"/>
    <n v="-999"/>
    <n v="-999"/>
    <n v="2.2000000000000002"/>
    <n v="5.7"/>
    <n v="-999"/>
    <n v="0"/>
    <n v="-999"/>
    <n v="-999"/>
    <n v="0.4"/>
    <n v="9.4E-2"/>
    <n v="0"/>
    <n v="-999"/>
    <n v="199603"/>
    <x v="5"/>
  </r>
  <r>
    <n v="12.79"/>
    <n v="-2.6"/>
    <n v="4.9000000000000004"/>
    <n v="-7.6"/>
    <n v="75"/>
    <n v="39.200000000000003"/>
    <n v="0"/>
    <n v="-999"/>
    <n v="-999"/>
    <n v="0.7"/>
    <n v="3.4"/>
    <n v="-999"/>
    <n v="0"/>
    <n v="-999"/>
    <n v="-999"/>
    <n v="0.33900000000000002"/>
    <n v="0.52600000000000002"/>
    <n v="0"/>
    <n v="-999"/>
    <n v="199603"/>
    <x v="5"/>
  </r>
  <r>
    <n v="17"/>
    <n v="-0.7"/>
    <n v="5.9"/>
    <n v="-7.7"/>
    <n v="56.2"/>
    <n v="31.3"/>
    <n v="0"/>
    <n v="-999"/>
    <n v="-999"/>
    <n v="2.2999999999999998"/>
    <n v="6"/>
    <n v="-999"/>
    <n v="0"/>
    <n v="-999"/>
    <n v="-999"/>
    <n v="0.29099999999999998"/>
    <n v="0.63800000000000001"/>
    <n v="0"/>
    <n v="-999"/>
    <n v="199603"/>
    <x v="5"/>
  </r>
  <r>
    <n v="13.95"/>
    <n v="0.3"/>
    <n v="6.2"/>
    <n v="-3.9"/>
    <n v="58.5"/>
    <n v="30.7"/>
    <n v="0"/>
    <n v="-999"/>
    <n v="-999"/>
    <n v="2.1"/>
    <n v="7"/>
    <n v="-999"/>
    <n v="0"/>
    <n v="-999"/>
    <n v="-999"/>
    <n v="0.29099999999999998"/>
    <n v="0.65700000000000003"/>
    <n v="0"/>
    <n v="-999"/>
    <n v="199603"/>
    <x v="5"/>
  </r>
  <r>
    <n v="11.06"/>
    <n v="-2.7"/>
    <n v="5.8"/>
    <n v="-7.4"/>
    <n v="71.900000000000006"/>
    <n v="37.299999999999997"/>
    <n v="0"/>
    <n v="-999"/>
    <n v="-999"/>
    <n v="0.9"/>
    <n v="3.5"/>
    <n v="-999"/>
    <n v="0"/>
    <n v="-999"/>
    <n v="-999"/>
    <n v="0.34300000000000003"/>
    <n v="0.57799999999999996"/>
    <n v="0"/>
    <n v="-999"/>
    <n v="199603"/>
    <x v="5"/>
  </r>
  <r>
    <n v="13.17"/>
    <n v="-1.5"/>
    <n v="6.5"/>
    <n v="-5.9"/>
    <n v="64.099999999999994"/>
    <n v="34.9"/>
    <n v="0"/>
    <n v="-999"/>
    <n v="-999"/>
    <n v="1.4"/>
    <n v="4.5"/>
    <n v="-999"/>
    <n v="0"/>
    <n v="-999"/>
    <n v="-999"/>
    <n v="0.33700000000000002"/>
    <n v="0.63"/>
    <n v="0"/>
    <n v="-999"/>
    <n v="199603"/>
    <x v="5"/>
  </r>
  <r>
    <n v="8.15"/>
    <n v="-3.5"/>
    <n v="3.3"/>
    <n v="-8.9"/>
    <n v="82"/>
    <n v="58.3"/>
    <n v="0.7"/>
    <n v="-999"/>
    <n v="-999"/>
    <n v="0.8"/>
    <n v="3.3"/>
    <n v="-999"/>
    <n v="0"/>
    <n v="-999"/>
    <n v="-999"/>
    <n v="0.45200000000000001"/>
    <n v="0.32300000000000001"/>
    <n v="0"/>
    <n v="-999"/>
    <n v="199603"/>
    <x v="5"/>
  </r>
  <r>
    <n v="18.13"/>
    <n v="-8.3000000000000007"/>
    <n v="-1.9"/>
    <n v="-13.9"/>
    <n v="58.6"/>
    <n v="27.2"/>
    <n v="0.3"/>
    <n v="-999"/>
    <n v="-999"/>
    <n v="1.5"/>
    <n v="4.8"/>
    <n v="-999"/>
    <n v="0"/>
    <n v="-999"/>
    <n v="-999"/>
    <n v="0.14399999999999999"/>
    <n v="0.38700000000000001"/>
    <n v="0"/>
    <n v="-999"/>
    <n v="199603"/>
    <x v="5"/>
  </r>
  <r>
    <n v="19.02"/>
    <n v="-10.5"/>
    <n v="-3.1"/>
    <n v="-16.399999999999999"/>
    <n v="47.2"/>
    <n v="23.6"/>
    <n v="0"/>
    <n v="-999"/>
    <n v="-999"/>
    <n v="1.5"/>
    <n v="5.7"/>
    <n v="-999"/>
    <n v="0"/>
    <n v="-999"/>
    <n v="-999"/>
    <n v="0.115"/>
    <n v="0.371"/>
    <n v="0"/>
    <n v="-999"/>
    <n v="199603"/>
    <x v="5"/>
  </r>
  <r>
    <n v="16.55"/>
    <n v="-5.9"/>
    <n v="4"/>
    <n v="-15.9"/>
    <n v="29.6"/>
    <n v="11.2"/>
    <n v="0"/>
    <n v="-999"/>
    <n v="-999"/>
    <n v="0.7"/>
    <n v="3.4"/>
    <n v="-999"/>
    <n v="0"/>
    <n v="-999"/>
    <n v="-999"/>
    <n v="9.0999999999999998E-2"/>
    <n v="0.72199999999999998"/>
    <n v="0"/>
    <n v="-999"/>
    <n v="199603"/>
    <x v="5"/>
  </r>
  <r>
    <n v="13.83"/>
    <n v="-5.4"/>
    <n v="0.6"/>
    <n v="-10.199999999999999"/>
    <n v="47.3"/>
    <n v="26.9"/>
    <n v="0"/>
    <n v="-999"/>
    <n v="-999"/>
    <n v="0.8"/>
    <n v="3.2"/>
    <n v="-999"/>
    <n v="0"/>
    <n v="-999"/>
    <n v="-999"/>
    <n v="0.17199999999999999"/>
    <n v="0.46600000000000003"/>
    <n v="0"/>
    <n v="-999"/>
    <n v="199603"/>
    <x v="5"/>
  </r>
  <r>
    <n v="14.05"/>
    <n v="-6.5"/>
    <n v="-0.1"/>
    <n v="-11"/>
    <n v="47.6"/>
    <n v="30.3"/>
    <n v="0"/>
    <n v="-999"/>
    <n v="-999"/>
    <n v="1.2"/>
    <n v="4"/>
    <n v="-999"/>
    <n v="0"/>
    <n v="-999"/>
    <n v="-999"/>
    <n v="0.183"/>
    <n v="0.42199999999999999"/>
    <n v="0"/>
    <n v="-999"/>
    <n v="199603"/>
    <x v="5"/>
  </r>
  <r>
    <n v="17.68"/>
    <n v="-5.0999999999999996"/>
    <n v="2.6"/>
    <n v="-12.1"/>
    <n v="32.700000000000003"/>
    <n v="12.7"/>
    <n v="0"/>
    <n v="-999"/>
    <n v="-999"/>
    <n v="1.2"/>
    <n v="3.6"/>
    <n v="-999"/>
    <n v="0"/>
    <n v="-999"/>
    <n v="-999"/>
    <n v="9.2999999999999999E-2"/>
    <n v="0.64300000000000002"/>
    <n v="0"/>
    <n v="-999"/>
    <n v="199603"/>
    <x v="5"/>
  </r>
  <r>
    <n v="7.29"/>
    <n v="-8.6999999999999993"/>
    <n v="-2.6"/>
    <n v="-13.4"/>
    <n v="79.900000000000006"/>
    <n v="55.7"/>
    <n v="1.7"/>
    <n v="-999"/>
    <n v="-999"/>
    <n v="0.6"/>
    <n v="2.7"/>
    <n v="-999"/>
    <n v="0"/>
    <n v="-999"/>
    <n v="-999"/>
    <n v="0.28100000000000003"/>
    <n v="0.223"/>
    <n v="0"/>
    <n v="-999"/>
    <n v="199603"/>
    <x v="5"/>
  </r>
  <r>
    <n v="6.6"/>
    <n v="-6.7"/>
    <n v="-0.9"/>
    <n v="-12.6"/>
    <n v="82.7"/>
    <n v="57.8"/>
    <n v="1.2"/>
    <n v="-999"/>
    <n v="-999"/>
    <n v="1"/>
    <n v="4"/>
    <n v="-999"/>
    <n v="0"/>
    <n v="-999"/>
    <n v="-999"/>
    <n v="0.33100000000000002"/>
    <n v="0.24099999999999999"/>
    <n v="0"/>
    <n v="-999"/>
    <n v="199603"/>
    <x v="5"/>
  </r>
  <r>
    <n v="8.69"/>
    <n v="-4.5999999999999996"/>
    <n v="0"/>
    <n v="-11"/>
    <n v="83.9"/>
    <n v="57.1"/>
    <n v="1.4"/>
    <n v="-999"/>
    <n v="-999"/>
    <n v="2.4"/>
    <n v="6.5"/>
    <n v="-999"/>
    <n v="0"/>
    <n v="-999"/>
    <n v="-999"/>
    <n v="0.34799999999999998"/>
    <n v="0.26200000000000001"/>
    <n v="-999"/>
    <n v="-999"/>
    <n v="199603"/>
    <x v="5"/>
  </r>
  <r>
    <n v="7.78"/>
    <n v="-1.8"/>
    <n v="1.1000000000000001"/>
    <n v="-5.9"/>
    <n v="93.7"/>
    <n v="85.3"/>
    <n v="2.2999999999999998"/>
    <n v="-999"/>
    <n v="-999"/>
    <n v="2.1"/>
    <n v="5.7"/>
    <n v="-999"/>
    <n v="0"/>
    <n v="-999"/>
    <n v="-999"/>
    <n v="0.56399999999999995"/>
    <n v="9.7000000000000003E-2"/>
    <n v="0"/>
    <n v="-999"/>
    <n v="199604"/>
    <x v="5"/>
  </r>
  <r>
    <n v="15.13"/>
    <n v="-4.8"/>
    <n v="0.5"/>
    <n v="-11.7"/>
    <n v="73.3"/>
    <n v="37"/>
    <n v="1.2"/>
    <n v="-999"/>
    <n v="-999"/>
    <n v="2"/>
    <n v="6.1"/>
    <n v="-999"/>
    <n v="0"/>
    <n v="-999"/>
    <n v="-999"/>
    <n v="0.23499999999999999"/>
    <n v="0.39900000000000002"/>
    <n v="0"/>
    <n v="-999"/>
    <n v="199604"/>
    <x v="5"/>
  </r>
  <r>
    <n v="12.7"/>
    <n v="-4.4000000000000004"/>
    <n v="3.2"/>
    <n v="-12.7"/>
    <n v="63.6"/>
    <n v="30.8"/>
    <n v="0"/>
    <n v="-999"/>
    <n v="-999"/>
    <n v="0.7"/>
    <n v="3.3"/>
    <n v="-999"/>
    <n v="0"/>
    <n v="-999"/>
    <n v="-999"/>
    <n v="0.23699999999999999"/>
    <n v="0.53200000000000003"/>
    <n v="0"/>
    <n v="-999"/>
    <n v="199604"/>
    <x v="5"/>
  </r>
  <r>
    <n v="17.920000000000002"/>
    <n v="1"/>
    <n v="7.8"/>
    <n v="-6.5"/>
    <n v="67.2"/>
    <n v="37.9"/>
    <n v="0"/>
    <n v="-999"/>
    <n v="-999"/>
    <n v="1.1000000000000001"/>
    <n v="3.7"/>
    <n v="-999"/>
    <n v="0"/>
    <n v="-999"/>
    <n v="-999"/>
    <n v="0.40200000000000002"/>
    <n v="0.65700000000000003"/>
    <n v="0"/>
    <n v="-999"/>
    <n v="199604"/>
    <x v="5"/>
  </r>
  <r>
    <n v="18.989999999999998"/>
    <n v="5.6"/>
    <n v="12.3"/>
    <n v="-0.7"/>
    <n v="61.5"/>
    <n v="36.6"/>
    <n v="0"/>
    <n v="-999"/>
    <n v="-999"/>
    <n v="1.3"/>
    <n v="3.9"/>
    <n v="-999"/>
    <n v="0"/>
    <n v="-999"/>
    <n v="-999"/>
    <n v="0.52400000000000002"/>
    <n v="0.90700000000000003"/>
    <n v="0"/>
    <n v="-999"/>
    <n v="199604"/>
    <x v="5"/>
  </r>
  <r>
    <n v="7.1"/>
    <n v="5.2"/>
    <n v="7.9"/>
    <n v="3.3"/>
    <n v="80.099999999999994"/>
    <n v="62.9"/>
    <n v="4.3"/>
    <n v="-999"/>
    <n v="-999"/>
    <n v="0.8"/>
    <n v="3.4"/>
    <n v="-999"/>
    <n v="0"/>
    <n v="-999"/>
    <n v="-999"/>
    <n v="0.67"/>
    <n v="0.39500000000000002"/>
    <n v="0"/>
    <n v="-999"/>
    <n v="199604"/>
    <x v="5"/>
  </r>
  <r>
    <n v="9.74"/>
    <n v="6.8"/>
    <n v="13.5"/>
    <n v="3.4"/>
    <n v="85.5"/>
    <n v="50.9"/>
    <n v="0.9"/>
    <n v="-999"/>
    <n v="-999"/>
    <n v="0.6"/>
    <n v="2.9"/>
    <n v="-999"/>
    <n v="0"/>
    <n v="-999"/>
    <n v="-999"/>
    <n v="0.78600000000000003"/>
    <n v="0.76"/>
    <n v="0"/>
    <n v="-999"/>
    <n v="199604"/>
    <x v="5"/>
  </r>
  <r>
    <n v="19.84"/>
    <n v="9.3000000000000007"/>
    <n v="16.2"/>
    <n v="4.3"/>
    <n v="68.400000000000006"/>
    <n v="32.200000000000003"/>
    <n v="0"/>
    <n v="-999"/>
    <n v="-999"/>
    <n v="0.6"/>
    <n v="3.2"/>
    <n v="-999"/>
    <n v="0"/>
    <n v="-999"/>
    <n v="-999"/>
    <n v="0.59399999999999997"/>
    <n v="1.248"/>
    <n v="0"/>
    <n v="-999"/>
    <n v="199604"/>
    <x v="5"/>
  </r>
  <r>
    <n v="8.4"/>
    <n v="6.2"/>
    <n v="10.6"/>
    <n v="-0.4"/>
    <n v="75.099999999999994"/>
    <n v="55.3"/>
    <n v="0"/>
    <n v="-999"/>
    <n v="-999"/>
    <n v="0.7"/>
    <n v="3.4"/>
    <n v="-999"/>
    <n v="-0.1"/>
    <n v="-999"/>
    <n v="-999"/>
    <n v="0.70799999999999996"/>
    <n v="0.57099999999999995"/>
    <n v="0"/>
    <n v="-999"/>
    <n v="199604"/>
    <x v="5"/>
  </r>
  <r>
    <n v="14.63"/>
    <n v="2.4"/>
    <n v="9.1"/>
    <n v="-1.2"/>
    <n v="71.400000000000006"/>
    <n v="38.4"/>
    <n v="0"/>
    <n v="-999"/>
    <n v="-999"/>
    <n v="0.9"/>
    <n v="3.3"/>
    <n v="-999"/>
    <n v="-0.1"/>
    <n v="-999"/>
    <n v="-999"/>
    <n v="0.44500000000000001"/>
    <n v="0.71199999999999997"/>
    <n v="0"/>
    <n v="-999"/>
    <n v="199604"/>
    <x v="5"/>
  </r>
  <r>
    <n v="8.52"/>
    <n v="0"/>
    <n v="4.2"/>
    <n v="-2.5"/>
    <n v="89.4"/>
    <n v="63.5"/>
    <n v="8.4"/>
    <n v="-999"/>
    <n v="-999"/>
    <n v="1.4"/>
    <n v="5.2"/>
    <n v="-999"/>
    <n v="-0.1"/>
    <n v="-999"/>
    <n v="-999"/>
    <n v="0.52300000000000002"/>
    <n v="0.30099999999999999"/>
    <n v="0"/>
    <n v="-999"/>
    <n v="199604"/>
    <x v="5"/>
  </r>
  <r>
    <n v="16.420000000000002"/>
    <n v="-1.8"/>
    <n v="3.7"/>
    <n v="-5.8"/>
    <n v="88.5"/>
    <n v="62.9"/>
    <n v="2.9"/>
    <n v="-999"/>
    <n v="-999"/>
    <n v="0.9"/>
    <n v="3.8"/>
    <n v="-999"/>
    <n v="-0.1"/>
    <n v="-999"/>
    <n v="-999"/>
    <n v="0.501"/>
    <n v="0.29499999999999998"/>
    <n v="0"/>
    <n v="-999"/>
    <n v="199604"/>
    <x v="5"/>
  </r>
  <r>
    <n v="19.829999999999998"/>
    <n v="0.5"/>
    <n v="8"/>
    <n v="-6.3"/>
    <n v="68.900000000000006"/>
    <n v="29.6"/>
    <n v="0"/>
    <n v="-999"/>
    <n v="-999"/>
    <n v="0.7"/>
    <n v="5.2"/>
    <n v="-999"/>
    <n v="-0.1"/>
    <n v="-999"/>
    <n v="-999"/>
    <n v="0.316"/>
    <n v="0.755"/>
    <n v="0"/>
    <n v="-999"/>
    <n v="199604"/>
    <x v="5"/>
  </r>
  <r>
    <n v="16.28"/>
    <n v="3.3"/>
    <n v="10.1"/>
    <n v="-1.6"/>
    <n v="58.8"/>
    <n v="32.6"/>
    <n v="0"/>
    <n v="-999"/>
    <n v="-999"/>
    <n v="1.7"/>
    <n v="5.4"/>
    <n v="-999"/>
    <n v="-0.1"/>
    <n v="-999"/>
    <n v="-999"/>
    <n v="0.40200000000000002"/>
    <n v="0.83299999999999996"/>
    <n v="0"/>
    <n v="-999"/>
    <n v="199604"/>
    <x v="5"/>
  </r>
  <r>
    <n v="12.29"/>
    <n v="4.5999999999999996"/>
    <n v="11.1"/>
    <n v="2.1"/>
    <n v="61.5"/>
    <n v="35.1"/>
    <n v="0"/>
    <n v="-999"/>
    <n v="-999"/>
    <n v="2.9"/>
    <n v="6.5"/>
    <n v="-999"/>
    <n v="-0.1"/>
    <n v="-999"/>
    <n v="-999"/>
    <n v="0.46200000000000002"/>
    <n v="0.85699999999999998"/>
    <n v="0"/>
    <n v="-999"/>
    <n v="199604"/>
    <x v="5"/>
  </r>
  <r>
    <n v="7.02"/>
    <n v="0.7"/>
    <n v="5.5"/>
    <n v="-3.4"/>
    <n v="94"/>
    <n v="74.2"/>
    <n v="9"/>
    <n v="-999"/>
    <n v="-999"/>
    <n v="2.5"/>
    <n v="7.5"/>
    <n v="-999"/>
    <n v="-0.1"/>
    <n v="-999"/>
    <n v="-999"/>
    <n v="0.67100000000000004"/>
    <n v="0.23300000000000001"/>
    <n v="0"/>
    <n v="-999"/>
    <n v="199604"/>
    <x v="5"/>
  </r>
  <r>
    <n v="15.16"/>
    <n v="-0.2"/>
    <n v="4.7"/>
    <n v="-4"/>
    <n v="80"/>
    <n v="52.1"/>
    <n v="0.3"/>
    <n v="-999"/>
    <n v="-999"/>
    <n v="1.6"/>
    <n v="4.9000000000000004"/>
    <n v="-999"/>
    <n v="0"/>
    <n v="-999"/>
    <n v="-999"/>
    <n v="0.44400000000000001"/>
    <n v="0.40899999999999997"/>
    <n v="0"/>
    <n v="-999"/>
    <n v="199604"/>
    <x v="5"/>
  </r>
  <r>
    <n v="10.89"/>
    <n v="-2.2000000000000002"/>
    <n v="2.8"/>
    <n v="-5.3"/>
    <n v="87"/>
    <n v="63.3"/>
    <n v="5.5"/>
    <n v="-999"/>
    <n v="-999"/>
    <n v="1.1000000000000001"/>
    <n v="3.4"/>
    <n v="-999"/>
    <n v="0"/>
    <n v="-999"/>
    <n v="-999"/>
    <n v="0.47199999999999998"/>
    <n v="0.27400000000000002"/>
    <n v="0"/>
    <n v="-999"/>
    <n v="199604"/>
    <x v="5"/>
  </r>
  <r>
    <n v="15.94"/>
    <n v="-1.3"/>
    <n v="4.8"/>
    <n v="-7.7"/>
    <n v="71.900000000000006"/>
    <n v="36.1"/>
    <n v="0.5"/>
    <n v="-999"/>
    <n v="-999"/>
    <n v="1"/>
    <n v="4.5999999999999996"/>
    <n v="-999"/>
    <n v="0"/>
    <n v="-999"/>
    <n v="-999"/>
    <n v="0.311"/>
    <n v="0.54900000000000004"/>
    <n v="0"/>
    <n v="-999"/>
    <n v="199604"/>
    <x v="5"/>
  </r>
  <r>
    <n v="16.28"/>
    <n v="0"/>
    <n v="8.9"/>
    <n v="-6.9"/>
    <n v="64.099999999999994"/>
    <n v="28.1"/>
    <n v="0"/>
    <n v="-999"/>
    <n v="-999"/>
    <n v="0.5"/>
    <n v="5.6"/>
    <n v="-999"/>
    <n v="0"/>
    <n v="-999"/>
    <n v="-999"/>
    <n v="0.32"/>
    <n v="0.82"/>
    <n v="0"/>
    <n v="-999"/>
    <n v="199604"/>
    <x v="5"/>
  </r>
  <r>
    <n v="18.93"/>
    <n v="1.4"/>
    <n v="8.9"/>
    <n v="-4.3"/>
    <n v="70.2"/>
    <n v="33.6"/>
    <n v="0"/>
    <n v="-999"/>
    <n v="-999"/>
    <n v="0.8"/>
    <n v="3.5"/>
    <n v="-999"/>
    <n v="0"/>
    <n v="-999"/>
    <n v="-999"/>
    <n v="0.38400000000000001"/>
    <n v="0.75700000000000001"/>
    <n v="0"/>
    <n v="-999"/>
    <n v="199604"/>
    <x v="5"/>
  </r>
  <r>
    <n v="10.97"/>
    <n v="0.5"/>
    <n v="4.3"/>
    <n v="-1.6"/>
    <n v="80.3"/>
    <n v="55.6"/>
    <n v="1.2"/>
    <n v="-999"/>
    <n v="-999"/>
    <n v="2.7"/>
    <n v="5.5"/>
    <n v="-999"/>
    <n v="0"/>
    <n v="-999"/>
    <n v="-999"/>
    <n v="0.46"/>
    <n v="0.36899999999999999"/>
    <n v="0"/>
    <n v="-999"/>
    <n v="199604"/>
    <x v="5"/>
  </r>
  <r>
    <n v="4.54"/>
    <n v="2"/>
    <n v="3.8"/>
    <n v="-0.3"/>
    <n v="93.3"/>
    <n v="76.400000000000006"/>
    <n v="1.7"/>
    <n v="-999"/>
    <n v="-999"/>
    <n v="3.8"/>
    <n v="8.5"/>
    <n v="-999"/>
    <n v="-0.1"/>
    <n v="-999"/>
    <n v="-999"/>
    <n v="0.61299999999999999"/>
    <n v="0.189"/>
    <n v="0"/>
    <n v="-999"/>
    <n v="199604"/>
    <x v="5"/>
  </r>
  <r>
    <n v="11.29"/>
    <n v="-1.4"/>
    <n v="2.1"/>
    <n v="-4.3"/>
    <n v="76.8"/>
    <n v="56.5"/>
    <n v="2.4"/>
    <n v="-999"/>
    <n v="-999"/>
    <n v="3.4"/>
    <n v="7"/>
    <n v="-999"/>
    <n v="-0.1"/>
    <n v="-999"/>
    <n v="-999"/>
    <n v="0.40100000000000002"/>
    <n v="0.309"/>
    <n v="0"/>
    <n v="-999"/>
    <n v="199604"/>
    <x v="5"/>
  </r>
  <r>
    <n v="8.86"/>
    <n v="-2.2999999999999998"/>
    <n v="1.1000000000000001"/>
    <n v="-5.4"/>
    <n v="81.400000000000006"/>
    <n v="55.9"/>
    <n v="0.5"/>
    <n v="-999"/>
    <n v="-999"/>
    <n v="2.4"/>
    <n v="7.4"/>
    <n v="-999"/>
    <n v="0"/>
    <n v="-999"/>
    <n v="-999"/>
    <n v="0.37"/>
    <n v="0.29199999999999998"/>
    <n v="0"/>
    <n v="-999"/>
    <n v="199604"/>
    <x v="5"/>
  </r>
  <r>
    <n v="13.25"/>
    <n v="-2.5"/>
    <n v="1.4"/>
    <n v="-7"/>
    <n v="65.7"/>
    <n v="46.1"/>
    <n v="1.1000000000000001"/>
    <n v="-999"/>
    <n v="-999"/>
    <n v="2.7"/>
    <n v="6"/>
    <n v="-999"/>
    <n v="0"/>
    <n v="-999"/>
    <n v="-999"/>
    <n v="0.312"/>
    <n v="0.36399999999999999"/>
    <n v="0"/>
    <n v="-999"/>
    <n v="199604"/>
    <x v="5"/>
  </r>
  <r>
    <n v="18.66"/>
    <n v="-1.7"/>
    <n v="5.8"/>
    <n v="-6.1"/>
    <n v="69.400000000000006"/>
    <n v="31.8"/>
    <n v="0"/>
    <n v="-999"/>
    <n v="-999"/>
    <n v="1.3"/>
    <n v="4.0999999999999996"/>
    <n v="-999"/>
    <n v="0"/>
    <n v="-999"/>
    <n v="-999"/>
    <n v="0.29299999999999998"/>
    <n v="0.629"/>
    <n v="0"/>
    <n v="-999"/>
    <n v="199604"/>
    <x v="5"/>
  </r>
  <r>
    <n v="15.1"/>
    <n v="-0.6"/>
    <n v="5.6"/>
    <n v="-7.2"/>
    <n v="70.2"/>
    <n v="31.9"/>
    <n v="0"/>
    <n v="-999"/>
    <n v="-999"/>
    <n v="1.9"/>
    <n v="5.2"/>
    <n v="-999"/>
    <n v="0"/>
    <n v="-999"/>
    <n v="-999"/>
    <n v="0.28999999999999998"/>
    <n v="0.61899999999999999"/>
    <n v="0"/>
    <n v="-999"/>
    <n v="199604"/>
    <x v="5"/>
  </r>
  <r>
    <n v="22.74"/>
    <n v="1"/>
    <n v="8"/>
    <n v="-3.5"/>
    <n v="70.5"/>
    <n v="32.700000000000003"/>
    <n v="0"/>
    <n v="-999"/>
    <n v="-999"/>
    <n v="2.1"/>
    <n v="5.6"/>
    <n v="-999"/>
    <n v="0"/>
    <n v="-999"/>
    <n v="-999"/>
    <n v="0.34899999999999998"/>
    <n v="0.72199999999999998"/>
    <n v="0"/>
    <n v="-999"/>
    <n v="199604"/>
    <x v="5"/>
  </r>
  <r>
    <n v="20.260000000000002"/>
    <n v="0.5"/>
    <n v="7.4"/>
    <n v="-5.7"/>
    <n v="61.6"/>
    <n v="32"/>
    <n v="0"/>
    <n v="-999"/>
    <n v="-999"/>
    <n v="0.9"/>
    <n v="3.1"/>
    <n v="-999"/>
    <n v="-0.1"/>
    <n v="-999"/>
    <n v="-999"/>
    <n v="0.33"/>
    <n v="0.7"/>
    <n v="-999"/>
    <n v="-999"/>
    <n v="199604"/>
    <x v="5"/>
  </r>
  <r>
    <n v="12.33"/>
    <n v="-2.2999999999999998"/>
    <n v="3"/>
    <n v="-7"/>
    <n v="85.2"/>
    <n v="56.4"/>
    <n v="4.0999999999999996"/>
    <n v="-999"/>
    <n v="-999"/>
    <n v="1.1000000000000001"/>
    <n v="3.6"/>
    <n v="-999"/>
    <n v="0"/>
    <n v="-999"/>
    <n v="-999"/>
    <n v="0.42599999999999999"/>
    <n v="0.33"/>
    <n v="0"/>
    <n v="-999"/>
    <n v="199605"/>
    <x v="5"/>
  </r>
  <r>
    <n v="20.23"/>
    <n v="-3.1"/>
    <n v="3.7"/>
    <n v="-8.3000000000000007"/>
    <n v="71.099999999999994"/>
    <n v="38.799999999999997"/>
    <n v="0"/>
    <n v="-999"/>
    <n v="-999"/>
    <n v="1"/>
    <n v="3.8"/>
    <n v="-999"/>
    <n v="0"/>
    <n v="-999"/>
    <n v="-999"/>
    <n v="0.309"/>
    <n v="0.48699999999999999"/>
    <n v="0"/>
    <n v="-999"/>
    <n v="199605"/>
    <x v="5"/>
  </r>
  <r>
    <n v="16.059999999999999"/>
    <n v="-2.1"/>
    <n v="4.5"/>
    <n v="-8.6"/>
    <n v="69.099999999999994"/>
    <n v="36.299999999999997"/>
    <n v="0"/>
    <n v="-999"/>
    <n v="-999"/>
    <n v="0.6"/>
    <n v="3.1"/>
    <n v="-999"/>
    <n v="0"/>
    <n v="-999"/>
    <n v="-999"/>
    <n v="0.30599999999999999"/>
    <n v="0.53600000000000003"/>
    <n v="0"/>
    <n v="-999"/>
    <n v="199605"/>
    <x v="5"/>
  </r>
  <r>
    <n v="8.4700000000000006"/>
    <n v="-0.8"/>
    <n v="4.2"/>
    <n v="-3.3"/>
    <n v="89.8"/>
    <n v="60.9"/>
    <n v="1.8"/>
    <n v="-999"/>
    <n v="-999"/>
    <n v="0.5"/>
    <n v="2.2999999999999998"/>
    <n v="-999"/>
    <n v="0"/>
    <n v="-999"/>
    <n v="-999"/>
    <n v="0.502"/>
    <n v="0.32200000000000001"/>
    <n v="0"/>
    <n v="-999"/>
    <n v="199605"/>
    <x v="5"/>
  </r>
  <r>
    <n v="17.41"/>
    <n v="1"/>
    <n v="8.6999999999999993"/>
    <n v="-3.8"/>
    <n v="71.900000000000006"/>
    <n v="31.9"/>
    <n v="0"/>
    <n v="-999"/>
    <n v="-999"/>
    <n v="0.8"/>
    <n v="3.8"/>
    <n v="-999"/>
    <n v="0"/>
    <n v="-999"/>
    <n v="-999"/>
    <n v="0.35799999999999998"/>
    <n v="0.76600000000000001"/>
    <n v="0"/>
    <n v="-999"/>
    <n v="199605"/>
    <x v="5"/>
  </r>
  <r>
    <n v="19.39"/>
    <n v="0.4"/>
    <n v="6.6"/>
    <n v="-5.2"/>
    <n v="65.900000000000006"/>
    <n v="33.1"/>
    <n v="0.7"/>
    <n v="-999"/>
    <n v="-999"/>
    <n v="1.1000000000000001"/>
    <n v="5"/>
    <n v="-999"/>
    <n v="0"/>
    <n v="-999"/>
    <n v="-999"/>
    <n v="0.32300000000000001"/>
    <n v="0.65200000000000002"/>
    <n v="0"/>
    <n v="-999"/>
    <n v="199605"/>
    <x v="5"/>
  </r>
  <r>
    <n v="5.77"/>
    <n v="-3.4"/>
    <n v="1.7"/>
    <n v="-6.3"/>
    <n v="91.8"/>
    <n v="67.8"/>
    <n v="11.8"/>
    <n v="-999"/>
    <n v="-999"/>
    <n v="0.9"/>
    <n v="3.4"/>
    <n v="-999"/>
    <n v="0"/>
    <n v="-999"/>
    <n v="-999"/>
    <n v="0.46800000000000003"/>
    <n v="0.222"/>
    <n v="0"/>
    <n v="-999"/>
    <n v="199605"/>
    <x v="5"/>
  </r>
  <r>
    <n v="13.48"/>
    <n v="-4.0999999999999996"/>
    <n v="2.8"/>
    <n v="-10.5"/>
    <n v="86.6"/>
    <n v="53"/>
    <n v="5.9"/>
    <n v="-999"/>
    <n v="-999"/>
    <n v="0.5"/>
    <n v="3.1"/>
    <n v="-999"/>
    <n v="0"/>
    <n v="-999"/>
    <n v="-999"/>
    <n v="0.39500000000000002"/>
    <n v="0.35099999999999998"/>
    <n v="0"/>
    <n v="-999"/>
    <n v="199605"/>
    <x v="5"/>
  </r>
  <r>
    <n v="15.1"/>
    <n v="-2.4"/>
    <n v="4.7"/>
    <n v="-8.6"/>
    <n v="76.400000000000006"/>
    <n v="37.6"/>
    <n v="0"/>
    <n v="-999"/>
    <n v="-999"/>
    <n v="0.5"/>
    <n v="2.9"/>
    <n v="-999"/>
    <n v="0"/>
    <n v="-999"/>
    <n v="-999"/>
    <n v="0.32"/>
    <n v="0.53300000000000003"/>
    <n v="0"/>
    <n v="-999"/>
    <n v="199605"/>
    <x v="5"/>
  </r>
  <r>
    <n v="15.59"/>
    <n v="-1"/>
    <n v="4.4000000000000004"/>
    <n v="-4.9000000000000004"/>
    <n v="81.099999999999994"/>
    <n v="55.4"/>
    <n v="0"/>
    <n v="-999"/>
    <n v="-999"/>
    <n v="0.9"/>
    <n v="3.5"/>
    <n v="-999"/>
    <n v="0"/>
    <n v="-999"/>
    <n v="-999"/>
    <n v="0.46200000000000002"/>
    <n v="0.373"/>
    <n v="0"/>
    <n v="-999"/>
    <n v="199605"/>
    <x v="5"/>
  </r>
  <r>
    <n v="10.220000000000001"/>
    <n v="-0.3"/>
    <n v="3.7"/>
    <n v="-5.9"/>
    <n v="87"/>
    <n v="54.1"/>
    <n v="0.6"/>
    <n v="-999"/>
    <n v="-999"/>
    <n v="0.5"/>
    <n v="2.9"/>
    <n v="-999"/>
    <n v="-0.1"/>
    <n v="-999"/>
    <n v="-999"/>
    <n v="0.43099999999999999"/>
    <n v="0.36499999999999999"/>
    <n v="0"/>
    <n v="-999"/>
    <n v="199605"/>
    <x v="5"/>
  </r>
  <r>
    <n v="11.72"/>
    <n v="4.3"/>
    <n v="9.6"/>
    <n v="-0.8"/>
    <n v="93.3"/>
    <n v="69.8"/>
    <n v="4.2"/>
    <n v="-999"/>
    <n v="-999"/>
    <n v="0.6"/>
    <n v="3.6"/>
    <n v="-999"/>
    <n v="-0.1"/>
    <n v="-999"/>
    <n v="-999"/>
    <n v="0.83099999999999996"/>
    <n v="0.36099999999999999"/>
    <n v="0"/>
    <n v="-999"/>
    <n v="199605"/>
    <x v="5"/>
  </r>
  <r>
    <n v="12.62"/>
    <n v="5.2"/>
    <n v="10.4"/>
    <n v="1.3"/>
    <n v="90.7"/>
    <n v="59.9"/>
    <n v="4.0999999999999996"/>
    <n v="-999"/>
    <n v="-999"/>
    <n v="1.2"/>
    <n v="4.5"/>
    <n v="-999"/>
    <n v="-0.1"/>
    <n v="-999"/>
    <n v="-999"/>
    <n v="0.755"/>
    <n v="0.50600000000000001"/>
    <n v="0"/>
    <n v="-999"/>
    <n v="199605"/>
    <x v="5"/>
  </r>
  <r>
    <n v="16.309999999999999"/>
    <n v="4"/>
    <n v="10.9"/>
    <n v="0.1"/>
    <n v="85.1"/>
    <n v="51.9"/>
    <n v="2.1"/>
    <n v="-999"/>
    <n v="-999"/>
    <n v="0.6"/>
    <n v="2.9"/>
    <n v="-999"/>
    <n v="-0.1"/>
    <n v="-999"/>
    <n v="-999"/>
    <n v="0.67600000000000005"/>
    <n v="0.627"/>
    <n v="0"/>
    <n v="-999"/>
    <n v="199605"/>
    <x v="5"/>
  </r>
  <r>
    <n v="15.45"/>
    <n v="4"/>
    <n v="11.2"/>
    <n v="0.2"/>
    <n v="82.8"/>
    <n v="46.2"/>
    <n v="3"/>
    <n v="-999"/>
    <n v="-999"/>
    <n v="0.9"/>
    <n v="4"/>
    <n v="-999"/>
    <n v="0"/>
    <n v="-999"/>
    <n v="-999"/>
    <n v="0.61399999999999999"/>
    <n v="0.71499999999999997"/>
    <n v="0"/>
    <n v="-999"/>
    <n v="199605"/>
    <x v="5"/>
  </r>
  <r>
    <n v="15.94"/>
    <n v="3.8"/>
    <n v="9.9"/>
    <n v="-0.2"/>
    <n v="82.1"/>
    <n v="48.1"/>
    <n v="0.8"/>
    <n v="-999"/>
    <n v="-999"/>
    <n v="0.8"/>
    <n v="3.3"/>
    <n v="-999"/>
    <n v="0.1"/>
    <n v="-999"/>
    <n v="-999"/>
    <n v="0.58599999999999997"/>
    <n v="0.63300000000000001"/>
    <n v="0"/>
    <n v="-999"/>
    <n v="199605"/>
    <x v="5"/>
  </r>
  <r>
    <n v="7.52"/>
    <n v="3.6"/>
    <n v="5.6"/>
    <n v="1.8"/>
    <n v="90.3"/>
    <n v="74.599999999999994"/>
    <n v="5.8"/>
    <n v="-999"/>
    <n v="-999"/>
    <n v="2.7"/>
    <n v="6.3"/>
    <n v="-999"/>
    <n v="0.2"/>
    <n v="-999"/>
    <n v="-999"/>
    <n v="0.67700000000000005"/>
    <n v="0.23100000000000001"/>
    <n v="0"/>
    <n v="-999"/>
    <n v="199605"/>
    <x v="5"/>
  </r>
  <r>
    <n v="16.989999999999998"/>
    <n v="3.1"/>
    <n v="9.4"/>
    <n v="0.1"/>
    <n v="82.8"/>
    <n v="46.9"/>
    <n v="3.7"/>
    <n v="-999"/>
    <n v="-999"/>
    <n v="1.6"/>
    <n v="5.5"/>
    <n v="-999"/>
    <n v="0.3"/>
    <n v="-999"/>
    <n v="-999"/>
    <n v="0.55200000000000005"/>
    <n v="0.626"/>
    <n v="0"/>
    <n v="-999"/>
    <n v="199605"/>
    <x v="5"/>
  </r>
  <r>
    <n v="17.29"/>
    <n v="2"/>
    <n v="8.1"/>
    <n v="-2.2000000000000002"/>
    <n v="84.8"/>
    <n v="51.7"/>
    <n v="0.6"/>
    <n v="-999"/>
    <n v="-999"/>
    <n v="1.1000000000000001"/>
    <n v="3.8"/>
    <n v="-999"/>
    <n v="0.3"/>
    <n v="-999"/>
    <n v="-999"/>
    <n v="0.55900000000000005"/>
    <n v="0.52100000000000002"/>
    <n v="0"/>
    <n v="-999"/>
    <n v="199605"/>
    <x v="5"/>
  </r>
  <r>
    <n v="20.78"/>
    <n v="2.2999999999999998"/>
    <n v="8.8000000000000007"/>
    <n v="-3"/>
    <n v="71.599999999999994"/>
    <n v="38.1"/>
    <n v="0"/>
    <n v="-999"/>
    <n v="-999"/>
    <n v="1.2"/>
    <n v="5.5"/>
    <n v="-999"/>
    <n v="0.4"/>
    <n v="-999"/>
    <n v="-999"/>
    <n v="0.432"/>
    <n v="0.70099999999999996"/>
    <n v="0"/>
    <n v="-999"/>
    <n v="199605"/>
    <x v="5"/>
  </r>
  <r>
    <n v="13.29"/>
    <n v="1.7"/>
    <n v="6.8"/>
    <n v="-2.2999999999999998"/>
    <n v="82.4"/>
    <n v="44.7"/>
    <n v="5.2"/>
    <n v="-999"/>
    <n v="-999"/>
    <n v="2.7"/>
    <n v="5.8"/>
    <n v="-999"/>
    <n v="0.2"/>
    <n v="-999"/>
    <n v="-999"/>
    <n v="0.441"/>
    <n v="0.54600000000000004"/>
    <n v="0"/>
    <n v="-999"/>
    <n v="199605"/>
    <x v="5"/>
  </r>
  <r>
    <n v="2.06"/>
    <n v="0.1"/>
    <n v="1.1000000000000001"/>
    <n v="-1.1000000000000001"/>
    <n v="98.5"/>
    <n v="95.2"/>
    <n v="21.5"/>
    <n v="-999"/>
    <n v="-999"/>
    <n v="0.3"/>
    <n v="2"/>
    <n v="-999"/>
    <n v="0"/>
    <n v="-999"/>
    <n v="-999"/>
    <n v="0.628"/>
    <n v="3.2000000000000001E-2"/>
    <n v="0"/>
    <n v="-999"/>
    <n v="199605"/>
    <x v="5"/>
  </r>
  <r>
    <n v="14.03"/>
    <n v="3.1"/>
    <n v="11.2"/>
    <n v="-1.6"/>
    <n v="90.8"/>
    <n v="56.7"/>
    <n v="0.6"/>
    <n v="-999"/>
    <n v="-999"/>
    <n v="0.4"/>
    <n v="2.8"/>
    <n v="-999"/>
    <n v="0.1"/>
    <n v="-999"/>
    <n v="-999"/>
    <n v="0.752"/>
    <n v="0.57599999999999996"/>
    <n v="0"/>
    <n v="-999"/>
    <n v="199605"/>
    <x v="5"/>
  </r>
  <r>
    <n v="25.93"/>
    <n v="9.1999999999999993"/>
    <n v="17"/>
    <n v="0.3"/>
    <n v="62.6"/>
    <n v="31.8"/>
    <n v="0"/>
    <n v="-999"/>
    <n v="-999"/>
    <n v="0.8"/>
    <n v="3.2"/>
    <n v="-999"/>
    <n v="0.7"/>
    <n v="-999"/>
    <n v="-999"/>
    <n v="0.61599999999999999"/>
    <n v="1.321"/>
    <n v="0"/>
    <n v="-999"/>
    <n v="199605"/>
    <x v="5"/>
  </r>
  <r>
    <n v="19.77"/>
    <n v="9.6999999999999993"/>
    <n v="16.2"/>
    <n v="1.6"/>
    <n v="58.8"/>
    <n v="36.6"/>
    <n v="0"/>
    <n v="0"/>
    <n v="0"/>
    <n v="1.3"/>
    <n v="4.4000000000000004"/>
    <n v="-999"/>
    <n v="2.9"/>
    <n v="-999"/>
    <n v="-999"/>
    <n v="0.67200000000000004"/>
    <n v="1.167"/>
    <n v="0"/>
    <n v="-999"/>
    <n v="199605"/>
    <x v="5"/>
  </r>
  <r>
    <n v="27.88"/>
    <n v="7.5"/>
    <n v="14.4"/>
    <n v="1.5"/>
    <n v="59.9"/>
    <n v="31.3"/>
    <n v="0"/>
    <n v="0"/>
    <n v="0"/>
    <n v="0.9"/>
    <n v="3.5"/>
    <n v="-999"/>
    <n v="5.7"/>
    <n v="-999"/>
    <n v="-999"/>
    <n v="0.51300000000000001"/>
    <n v="1.127"/>
    <n v="0"/>
    <n v="-999"/>
    <n v="199605"/>
    <x v="5"/>
  </r>
  <r>
    <n v="18.27"/>
    <n v="4.5999999999999996"/>
    <n v="12.4"/>
    <n v="0.2"/>
    <n v="72.3"/>
    <n v="35.200000000000003"/>
    <n v="0"/>
    <n v="0"/>
    <n v="0"/>
    <n v="0.7"/>
    <n v="3.3"/>
    <n v="-999"/>
    <n v="5.3"/>
    <n v="-999"/>
    <n v="-999"/>
    <n v="0.505"/>
    <n v="0.93300000000000005"/>
    <n v="0"/>
    <n v="-999"/>
    <n v="199605"/>
    <x v="5"/>
  </r>
  <r>
    <n v="9.67"/>
    <n v="2.7"/>
    <n v="8.4"/>
    <n v="-0.5"/>
    <n v="86.3"/>
    <n v="52.8"/>
    <n v="0"/>
    <n v="0"/>
    <n v="0"/>
    <n v="0.6"/>
    <n v="2.9"/>
    <n v="-999"/>
    <n v="5.6"/>
    <n v="-999"/>
    <n v="-999"/>
    <n v="0.57999999999999996"/>
    <n v="0.52"/>
    <n v="0"/>
    <n v="-999"/>
    <n v="199605"/>
    <x v="5"/>
  </r>
  <r>
    <n v="7.02"/>
    <n v="0.6"/>
    <n v="3.4"/>
    <n v="-0.5"/>
    <n v="96.4"/>
    <n v="84.5"/>
    <n v="6.1"/>
    <n v="0"/>
    <n v="0"/>
    <n v="0.5"/>
    <n v="3.1"/>
    <n v="-999"/>
    <n v="2.9"/>
    <n v="-999"/>
    <n v="-999"/>
    <n v="0.66"/>
    <n v="0.121"/>
    <n v="0"/>
    <n v="-999"/>
    <n v="199605"/>
    <x v="5"/>
  </r>
  <r>
    <n v="2.14"/>
    <n v="0"/>
    <n v="1.9"/>
    <n v="-1.6"/>
    <n v="98.9"/>
    <n v="97.9"/>
    <n v="26"/>
    <n v="0"/>
    <n v="0"/>
    <n v="1.1000000000000001"/>
    <n v="5.0999999999999996"/>
    <n v="-999"/>
    <n v="1"/>
    <n v="-999"/>
    <n v="-999"/>
    <n v="0.68400000000000005"/>
    <n v="1.4999999999999999E-2"/>
    <n v="0"/>
    <n v="-999"/>
    <n v="199605"/>
    <x v="5"/>
  </r>
  <r>
    <n v="9.06"/>
    <n v="2.8"/>
    <n v="9.9"/>
    <n v="-0.3"/>
    <n v="93.1"/>
    <n v="67"/>
    <n v="10.7"/>
    <n v="0"/>
    <n v="0"/>
    <n v="0.5"/>
    <n v="3.1"/>
    <n v="-999"/>
    <n v="0.4"/>
    <n v="-999"/>
    <n v="-999"/>
    <n v="0.81699999999999995"/>
    <n v="0.40200000000000002"/>
    <n v="0"/>
    <n v="-999"/>
    <n v="199605"/>
    <x v="5"/>
  </r>
  <r>
    <n v="25.82"/>
    <n v="7.8"/>
    <n v="15.8"/>
    <n v="-1.5"/>
    <n v="59.7"/>
    <n v="23.8"/>
    <n v="0"/>
    <n v="0"/>
    <n v="0"/>
    <n v="0.6"/>
    <n v="3.5"/>
    <n v="-999"/>
    <n v="0"/>
    <n v="-999"/>
    <n v="-999"/>
    <n v="0.42599999999999999"/>
    <n v="1.3680000000000001"/>
    <n v="0"/>
    <n v="-999"/>
    <n v="199606"/>
    <x v="5"/>
  </r>
  <r>
    <n v="18.399999999999999"/>
    <n v="11.8"/>
    <n v="18.899999999999999"/>
    <n v="5.8"/>
    <n v="61.2"/>
    <n v="42.1"/>
    <n v="0"/>
    <n v="0"/>
    <n v="0"/>
    <n v="1"/>
    <n v="3.6"/>
    <n v="-999"/>
    <n v="5.0999999999999996"/>
    <n v="-999"/>
    <n v="-999"/>
    <n v="0.91700000000000004"/>
    <n v="1.264"/>
    <n v="0"/>
    <n v="-999"/>
    <n v="199606"/>
    <x v="5"/>
  </r>
  <r>
    <n v="16.239999999999998"/>
    <n v="12.7"/>
    <n v="18.7"/>
    <n v="7.3"/>
    <n v="67.900000000000006"/>
    <n v="46.1"/>
    <n v="0"/>
    <n v="0"/>
    <n v="0"/>
    <n v="1.1000000000000001"/>
    <n v="4.8"/>
    <n v="-999"/>
    <n v="10.3"/>
    <n v="-999"/>
    <n v="-999"/>
    <n v="0.99299999999999999"/>
    <n v="1.1619999999999999"/>
    <n v="0"/>
    <n v="-999"/>
    <n v="199606"/>
    <x v="5"/>
  </r>
  <r>
    <n v="22.14"/>
    <n v="6.7"/>
    <n v="11.9"/>
    <n v="0.7"/>
    <n v="69.599999999999994"/>
    <n v="46.7"/>
    <n v="0"/>
    <n v="0"/>
    <n v="0"/>
    <n v="1.8"/>
    <n v="5.5"/>
    <n v="-999"/>
    <n v="10.4"/>
    <n v="-999"/>
    <n v="-999"/>
    <n v="0.65100000000000002"/>
    <n v="0.74199999999999999"/>
    <n v="0"/>
    <n v="-999"/>
    <n v="199606"/>
    <x v="5"/>
  </r>
  <r>
    <n v="22.75"/>
    <n v="6.8"/>
    <n v="14.4"/>
    <n v="0.6"/>
    <n v="69.599999999999994"/>
    <n v="35"/>
    <n v="0"/>
    <n v="0"/>
    <n v="0"/>
    <n v="0.9"/>
    <n v="3.2"/>
    <n v="-999"/>
    <n v="10.6"/>
    <n v="-999"/>
    <n v="-999"/>
    <n v="0.57299999999999995"/>
    <n v="1.0660000000000001"/>
    <n v="0"/>
    <n v="-999"/>
    <n v="199606"/>
    <x v="5"/>
  </r>
  <r>
    <n v="16.89"/>
    <n v="11.4"/>
    <n v="17.7"/>
    <n v="7.3"/>
    <n v="55.6"/>
    <n v="39.4"/>
    <n v="0"/>
    <n v="0"/>
    <n v="0"/>
    <n v="1.9"/>
    <n v="5"/>
    <n v="-999"/>
    <n v="10.7"/>
    <n v="-999"/>
    <n v="-999"/>
    <n v="0.79700000000000004"/>
    <n v="1.2270000000000001"/>
    <n v="0"/>
    <n v="-999"/>
    <n v="199606"/>
    <x v="5"/>
  </r>
  <r>
    <n v="28.96"/>
    <n v="14.5"/>
    <n v="21"/>
    <n v="7"/>
    <n v="49"/>
    <n v="28.9"/>
    <n v="0"/>
    <n v="0"/>
    <n v="0"/>
    <n v="1.5"/>
    <n v="4.9000000000000004"/>
    <n v="-999"/>
    <n v="13.3"/>
    <n v="-999"/>
    <n v="-999"/>
    <n v="0.71799999999999997"/>
    <n v="1.768"/>
    <n v="0"/>
    <n v="-999"/>
    <n v="199606"/>
    <x v="5"/>
  </r>
  <r>
    <n v="28.97"/>
    <n v="9.6999999999999993"/>
    <n v="17.2"/>
    <n v="1.1000000000000001"/>
    <n v="48.9"/>
    <n v="22.4"/>
    <n v="0"/>
    <n v="0"/>
    <n v="0"/>
    <n v="1.1000000000000001"/>
    <n v="4.7"/>
    <n v="-999"/>
    <n v="13.5"/>
    <n v="-999"/>
    <n v="-999"/>
    <n v="0.44"/>
    <n v="1.522"/>
    <n v="0"/>
    <n v="-999"/>
    <n v="199606"/>
    <x v="5"/>
  </r>
  <r>
    <n v="25.82"/>
    <n v="5.9"/>
    <n v="13.7"/>
    <n v="0.4"/>
    <n v="63.9"/>
    <n v="35.1"/>
    <n v="0"/>
    <n v="0"/>
    <n v="0"/>
    <n v="1"/>
    <n v="4.9000000000000004"/>
    <n v="-999"/>
    <n v="12.3"/>
    <n v="-999"/>
    <n v="-999"/>
    <n v="0.54900000000000004"/>
    <n v="1.0169999999999999"/>
    <n v="0"/>
    <n v="-999"/>
    <n v="199606"/>
    <x v="5"/>
  </r>
  <r>
    <n v="20.190000000000001"/>
    <n v="5.5"/>
    <n v="12.3"/>
    <n v="-1"/>
    <n v="75.2"/>
    <n v="44.2"/>
    <n v="5.3"/>
    <n v="0"/>
    <n v="0"/>
    <n v="1.3"/>
    <n v="4.5999999999999996"/>
    <n v="-999"/>
    <n v="10.199999999999999"/>
    <n v="-999"/>
    <n v="-999"/>
    <n v="0.63200000000000001"/>
    <n v="0.79800000000000004"/>
    <n v="0"/>
    <n v="-999"/>
    <n v="199606"/>
    <x v="5"/>
  </r>
  <r>
    <n v="26.41"/>
    <n v="5.7"/>
    <n v="13.6"/>
    <n v="-1.1000000000000001"/>
    <n v="70"/>
    <n v="35.4"/>
    <n v="0"/>
    <n v="0"/>
    <n v="0"/>
    <n v="1.1000000000000001"/>
    <n v="4"/>
    <n v="-999"/>
    <n v="10.4"/>
    <n v="-999"/>
    <n v="-999"/>
    <n v="0.55100000000000005"/>
    <n v="1.006"/>
    <n v="0"/>
    <n v="-999"/>
    <n v="199606"/>
    <x v="5"/>
  </r>
  <r>
    <n v="27.44"/>
    <n v="10.1"/>
    <n v="18"/>
    <n v="2.7"/>
    <n v="53.1"/>
    <n v="18.8"/>
    <n v="0"/>
    <n v="0"/>
    <n v="0"/>
    <n v="1.2"/>
    <n v="4.8"/>
    <n v="-999"/>
    <n v="11.9"/>
    <n v="-999"/>
    <n v="-999"/>
    <n v="0.38700000000000001"/>
    <n v="1.675"/>
    <n v="0"/>
    <n v="-999"/>
    <n v="199606"/>
    <x v="5"/>
  </r>
  <r>
    <n v="21.21"/>
    <n v="9.6999999999999993"/>
    <n v="16.7"/>
    <n v="3.8"/>
    <n v="51.5"/>
    <n v="31.9"/>
    <n v="0"/>
    <n v="0"/>
    <n v="0"/>
    <n v="1"/>
    <n v="4.4000000000000004"/>
    <n v="-999"/>
    <n v="12.2"/>
    <n v="-999"/>
    <n v="-999"/>
    <n v="0.60599999999999998"/>
    <n v="1.294"/>
    <n v="0"/>
    <n v="-999"/>
    <n v="199606"/>
    <x v="5"/>
  </r>
  <r>
    <n v="29.92"/>
    <n v="10.199999999999999"/>
    <n v="18.7"/>
    <n v="0.5"/>
    <n v="48.5"/>
    <n v="17"/>
    <n v="0"/>
    <n v="0"/>
    <n v="0"/>
    <n v="1"/>
    <n v="4.0999999999999996"/>
    <n v="-999"/>
    <n v="12.3"/>
    <n v="-999"/>
    <n v="-999"/>
    <n v="0.36699999999999999"/>
    <n v="1.7889999999999999"/>
    <n v="0"/>
    <n v="-999"/>
    <n v="199606"/>
    <x v="5"/>
  </r>
  <r>
    <n v="21.77"/>
    <n v="8.8000000000000007"/>
    <n v="17.7"/>
    <n v="1.4"/>
    <n v="55"/>
    <n v="32.5"/>
    <n v="0"/>
    <n v="0"/>
    <n v="0"/>
    <n v="1.1000000000000001"/>
    <n v="5.2"/>
    <n v="-999"/>
    <n v="11.6"/>
    <n v="-999"/>
    <n v="-999"/>
    <n v="0.65800000000000003"/>
    <n v="1.367"/>
    <n v="0"/>
    <n v="-999"/>
    <n v="199606"/>
    <x v="5"/>
  </r>
  <r>
    <n v="23.26"/>
    <n v="7.5"/>
    <n v="15.1"/>
    <n v="-1.9"/>
    <n v="45.4"/>
    <n v="16.600000000000001"/>
    <n v="0"/>
    <n v="0"/>
    <n v="0"/>
    <n v="0.7"/>
    <n v="3.7"/>
    <n v="-999"/>
    <n v="9.9"/>
    <n v="-999"/>
    <n v="-999"/>
    <n v="0.28499999999999998"/>
    <n v="1.431"/>
    <n v="0"/>
    <n v="-999"/>
    <n v="199606"/>
    <x v="5"/>
  </r>
  <r>
    <n v="18.05"/>
    <n v="3.7"/>
    <n v="11.3"/>
    <n v="-0.2"/>
    <n v="64.900000000000006"/>
    <n v="25.5"/>
    <n v="0"/>
    <n v="0"/>
    <n v="0"/>
    <n v="1.4"/>
    <n v="5.4"/>
    <n v="-999"/>
    <n v="10"/>
    <n v="-999"/>
    <n v="-999"/>
    <n v="0.34100000000000003"/>
    <n v="0.997"/>
    <n v="0"/>
    <n v="-999"/>
    <n v="199606"/>
    <x v="5"/>
  </r>
  <r>
    <n v="12.87"/>
    <n v="0.7"/>
    <n v="6.8"/>
    <n v="-2"/>
    <n v="91.5"/>
    <n v="66.7"/>
    <n v="7.4"/>
    <n v="0"/>
    <n v="0"/>
    <n v="1.7"/>
    <n v="4.9000000000000004"/>
    <n v="-999"/>
    <n v="5.2"/>
    <n v="-999"/>
    <n v="-999"/>
    <n v="0.66"/>
    <n v="0.32900000000000001"/>
    <n v="0"/>
    <n v="-999"/>
    <n v="199606"/>
    <x v="5"/>
  </r>
  <r>
    <n v="20.38"/>
    <n v="5.3"/>
    <n v="13.4"/>
    <n v="-0.4"/>
    <n v="69.2"/>
    <n v="32.5"/>
    <n v="0"/>
    <n v="0"/>
    <n v="0"/>
    <n v="0.9"/>
    <n v="3.7"/>
    <n v="-999"/>
    <n v="8.3000000000000007"/>
    <n v="-999"/>
    <n v="-999"/>
    <n v="0.498"/>
    <n v="1.0369999999999999"/>
    <n v="0"/>
    <n v="-999"/>
    <n v="199606"/>
    <x v="5"/>
  </r>
  <r>
    <n v="16.850000000000001"/>
    <n v="7.5"/>
    <n v="14"/>
    <n v="0.5"/>
    <n v="67.099999999999994"/>
    <n v="37.5"/>
    <n v="0.5"/>
    <n v="0"/>
    <n v="0"/>
    <n v="0.6"/>
    <n v="3.3"/>
    <n v="-999"/>
    <n v="9"/>
    <n v="-999"/>
    <n v="-999"/>
    <n v="0.59899999999999998"/>
    <n v="0.999"/>
    <n v="0"/>
    <n v="-999"/>
    <n v="199606"/>
    <x v="5"/>
  </r>
  <r>
    <n v="13.53"/>
    <n v="6.6"/>
    <n v="14.9"/>
    <n v="2.1"/>
    <n v="80.2"/>
    <n v="38.9"/>
    <n v="0"/>
    <n v="0"/>
    <n v="0"/>
    <n v="0.7"/>
    <n v="4.7"/>
    <n v="-999"/>
    <n v="9.5"/>
    <n v="-999"/>
    <n v="-999"/>
    <n v="0.65900000000000003"/>
    <n v="1.0349999999999999"/>
    <n v="0"/>
    <n v="-999"/>
    <n v="199606"/>
    <x v="5"/>
  </r>
  <r>
    <n v="7.88"/>
    <n v="6.3"/>
    <n v="11.5"/>
    <n v="3.6"/>
    <n v="91.5"/>
    <n v="67.2"/>
    <n v="4.8"/>
    <n v="0"/>
    <n v="0"/>
    <n v="0.5"/>
    <n v="2.6"/>
    <n v="-999"/>
    <n v="9"/>
    <n v="-999"/>
    <n v="-999"/>
    <n v="0.91"/>
    <n v="0.44500000000000001"/>
    <n v="0"/>
    <n v="-999"/>
    <n v="199606"/>
    <x v="5"/>
  </r>
  <r>
    <n v="11"/>
    <n v="5.2"/>
    <n v="9.8000000000000007"/>
    <n v="2.2000000000000002"/>
    <n v="93.1"/>
    <n v="72.099999999999994"/>
    <n v="4.0999999999999996"/>
    <n v="0"/>
    <n v="0"/>
    <n v="1.2"/>
    <n v="5"/>
    <n v="-999"/>
    <n v="8.6999999999999993"/>
    <n v="-999"/>
    <n v="-999"/>
    <n v="0.871"/>
    <n v="0.33800000000000002"/>
    <n v="0"/>
    <n v="-999"/>
    <n v="199606"/>
    <x v="5"/>
  </r>
  <r>
    <n v="8.17"/>
    <n v="4.5"/>
    <n v="8.4"/>
    <n v="1.9"/>
    <n v="96.3"/>
    <n v="80"/>
    <n v="9.6999999999999993"/>
    <n v="0"/>
    <n v="0"/>
    <n v="0.3"/>
    <n v="3.1"/>
    <n v="-999"/>
    <n v="8.1999999999999993"/>
    <n v="-999"/>
    <n v="-999"/>
    <n v="0.879"/>
    <n v="0.22"/>
    <n v="0"/>
    <n v="-999"/>
    <n v="199606"/>
    <x v="5"/>
  </r>
  <r>
    <n v="12.65"/>
    <n v="5.5"/>
    <n v="10.7"/>
    <n v="1.6"/>
    <n v="89.9"/>
    <n v="68.099999999999994"/>
    <n v="2"/>
    <n v="0"/>
    <n v="0"/>
    <n v="0.7"/>
    <n v="3.8"/>
    <n v="-999"/>
    <n v="8.3000000000000007"/>
    <n v="-999"/>
    <n v="-999"/>
    <n v="0.874"/>
    <n v="0.41"/>
    <n v="0"/>
    <n v="-999"/>
    <n v="199606"/>
    <x v="5"/>
  </r>
  <r>
    <n v="21.21"/>
    <n v="8.9"/>
    <n v="16"/>
    <n v="1.6"/>
    <n v="69.2"/>
    <n v="36.200000000000003"/>
    <n v="0"/>
    <n v="0"/>
    <n v="0"/>
    <n v="0.9"/>
    <n v="5.0999999999999996"/>
    <n v="-999"/>
    <n v="9.9"/>
    <n v="-999"/>
    <n v="-999"/>
    <n v="0.65600000000000003"/>
    <n v="1.1599999999999999"/>
    <n v="0"/>
    <n v="-999"/>
    <n v="199606"/>
    <x v="5"/>
  </r>
  <r>
    <n v="13.01"/>
    <n v="7.8"/>
    <n v="14.9"/>
    <n v="3"/>
    <n v="75.900000000000006"/>
    <n v="47.1"/>
    <n v="0"/>
    <n v="0"/>
    <n v="0"/>
    <n v="0.9"/>
    <n v="4"/>
    <n v="-999"/>
    <n v="10"/>
    <n v="-999"/>
    <n v="-999"/>
    <n v="0.79800000000000004"/>
    <n v="0.89600000000000002"/>
    <n v="0"/>
    <n v="-999"/>
    <n v="199606"/>
    <x v="5"/>
  </r>
  <r>
    <n v="19.68"/>
    <n v="5.8"/>
    <n v="14"/>
    <n v="-1"/>
    <n v="78.900000000000006"/>
    <n v="47.9"/>
    <n v="1.8"/>
    <n v="0"/>
    <n v="0"/>
    <n v="1.1000000000000001"/>
    <n v="4.5"/>
    <n v="-999"/>
    <n v="10.1"/>
    <n v="-999"/>
    <n v="-999"/>
    <n v="0.76500000000000001"/>
    <n v="0.83299999999999996"/>
    <n v="0"/>
    <n v="-999"/>
    <n v="199606"/>
    <x v="5"/>
  </r>
  <r>
    <n v="23.55"/>
    <n v="7.3"/>
    <n v="15.8"/>
    <n v="-1.7"/>
    <n v="69.5"/>
    <n v="31.6"/>
    <n v="0"/>
    <n v="0"/>
    <n v="0"/>
    <n v="0.7"/>
    <n v="4.0999999999999996"/>
    <n v="-999"/>
    <n v="10"/>
    <n v="-999"/>
    <n v="-999"/>
    <n v="0.56499999999999995"/>
    <n v="1.228"/>
    <n v="0"/>
    <n v="-999"/>
    <n v="199606"/>
    <x v="5"/>
  </r>
  <r>
    <n v="21.59"/>
    <n v="11.9"/>
    <n v="20.6"/>
    <n v="4.5"/>
    <n v="58.6"/>
    <n v="28"/>
    <n v="0"/>
    <n v="0"/>
    <n v="0"/>
    <n v="0.7"/>
    <n v="3.8"/>
    <n v="-999"/>
    <n v="12.6"/>
    <n v="-999"/>
    <n v="-999"/>
    <n v="0.68100000000000005"/>
    <n v="1.7470000000000001"/>
    <n v="0"/>
    <n v="-999"/>
    <n v="199606"/>
    <x v="5"/>
  </r>
  <r>
    <n v="25.46"/>
    <n v="13.2"/>
    <n v="21.3"/>
    <n v="5.9"/>
    <n v="57.8"/>
    <n v="31"/>
    <n v="0"/>
    <n v="0"/>
    <n v="0"/>
    <n v="0.8"/>
    <n v="4.4000000000000004"/>
    <n v="-999"/>
    <n v="13.6"/>
    <n v="-999"/>
    <n v="-999"/>
    <n v="0.78500000000000003"/>
    <n v="1.7470000000000001"/>
    <n v="0"/>
    <n v="-999"/>
    <n v="199607"/>
    <x v="5"/>
  </r>
  <r>
    <n v="15.91"/>
    <n v="14"/>
    <n v="20.7"/>
    <n v="8.4"/>
    <n v="60.9"/>
    <n v="38.4"/>
    <n v="2.5"/>
    <n v="0"/>
    <n v="0"/>
    <n v="2.1"/>
    <n v="6.3"/>
    <n v="-999"/>
    <n v="12.4"/>
    <n v="-999"/>
    <n v="-999"/>
    <n v="0.93899999999999995"/>
    <n v="1.504"/>
    <n v="0"/>
    <n v="-999"/>
    <n v="199607"/>
    <x v="5"/>
  </r>
  <r>
    <n v="23.62"/>
    <n v="13.7"/>
    <n v="21.3"/>
    <n v="6.6"/>
    <n v="66.7"/>
    <n v="33.1"/>
    <n v="0"/>
    <n v="0"/>
    <n v="0"/>
    <n v="1.4"/>
    <n v="6.5"/>
    <n v="-999"/>
    <n v="13.4"/>
    <n v="-999"/>
    <n v="-999"/>
    <n v="0.83599999999999997"/>
    <n v="1.694"/>
    <n v="0"/>
    <n v="-999"/>
    <n v="199607"/>
    <x v="5"/>
  </r>
  <r>
    <n v="19.54"/>
    <n v="7.2"/>
    <n v="13.8"/>
    <n v="0.3"/>
    <n v="73"/>
    <n v="47.6"/>
    <n v="0"/>
    <n v="0"/>
    <n v="0"/>
    <n v="1.4"/>
    <n v="3.7"/>
    <n v="-999"/>
    <n v="12.3"/>
    <n v="-999"/>
    <n v="-999"/>
    <n v="0.751"/>
    <n v="0.82699999999999996"/>
    <n v="0"/>
    <n v="-999"/>
    <n v="199607"/>
    <x v="5"/>
  </r>
  <r>
    <n v="23.63"/>
    <n v="6.2"/>
    <n v="14"/>
    <n v="-0.9"/>
    <n v="66.599999999999994"/>
    <n v="34.1"/>
    <n v="0"/>
    <n v="0"/>
    <n v="0"/>
    <n v="0.9"/>
    <n v="3.9"/>
    <n v="-999"/>
    <n v="11.7"/>
    <n v="-999"/>
    <n v="-999"/>
    <n v="0.54600000000000004"/>
    <n v="1.0529999999999999"/>
    <n v="0"/>
    <n v="-999"/>
    <n v="199607"/>
    <x v="5"/>
  </r>
  <r>
    <n v="29.9"/>
    <n v="10.5"/>
    <n v="19.600000000000001"/>
    <n v="-1"/>
    <n v="50.9"/>
    <n v="16.899999999999999"/>
    <n v="0"/>
    <n v="0"/>
    <n v="0"/>
    <n v="0.8"/>
    <n v="3.6"/>
    <n v="-999"/>
    <n v="12.6"/>
    <n v="-999"/>
    <n v="-999"/>
    <n v="0.38500000000000001"/>
    <n v="1.895"/>
    <n v="0"/>
    <n v="-999"/>
    <n v="199607"/>
    <x v="5"/>
  </r>
  <r>
    <n v="29.32"/>
    <n v="15.4"/>
    <n v="23.5"/>
    <n v="6"/>
    <n v="42.1"/>
    <n v="24.1"/>
    <n v="0"/>
    <n v="0"/>
    <n v="0"/>
    <n v="0.7"/>
    <n v="4"/>
    <n v="-999"/>
    <n v="14.6"/>
    <n v="-999"/>
    <n v="-999"/>
    <n v="0.69599999999999995"/>
    <n v="2.1970000000000001"/>
    <n v="0"/>
    <n v="-999"/>
    <n v="199607"/>
    <x v="5"/>
  </r>
  <r>
    <n v="28.14"/>
    <n v="18.100000000000001"/>
    <n v="26"/>
    <n v="11"/>
    <n v="40.6"/>
    <n v="21.6"/>
    <n v="0"/>
    <n v="0"/>
    <n v="0"/>
    <n v="1.2"/>
    <n v="3.8"/>
    <n v="-999"/>
    <n v="16.100000000000001"/>
    <n v="-999"/>
    <n v="-999"/>
    <n v="0.72599999999999998"/>
    <n v="2.6349999999999998"/>
    <n v="0"/>
    <n v="-999"/>
    <n v="199607"/>
    <x v="5"/>
  </r>
  <r>
    <n v="23.42"/>
    <n v="12.6"/>
    <n v="18.100000000000001"/>
    <n v="5.4"/>
    <n v="59"/>
    <n v="27.2"/>
    <n v="0"/>
    <n v="0"/>
    <n v="0"/>
    <n v="1.3"/>
    <n v="5.8"/>
    <n v="-999"/>
    <n v="14.8"/>
    <n v="-999"/>
    <n v="-999"/>
    <n v="0.56399999999999995"/>
    <n v="1.512"/>
    <n v="0"/>
    <n v="-999"/>
    <n v="199607"/>
    <x v="5"/>
  </r>
  <r>
    <n v="23.87"/>
    <n v="10"/>
    <n v="17.2"/>
    <n v="2.5"/>
    <n v="68.2"/>
    <n v="40.5"/>
    <n v="0"/>
    <n v="0"/>
    <n v="0"/>
    <n v="0.7"/>
    <n v="3.4"/>
    <n v="-999"/>
    <n v="13.4"/>
    <n v="-999"/>
    <n v="-999"/>
    <n v="0.79300000000000004"/>
    <n v="1.167"/>
    <n v="0"/>
    <n v="-999"/>
    <n v="199607"/>
    <x v="5"/>
  </r>
  <r>
    <n v="28.5"/>
    <n v="13"/>
    <n v="20.399999999999999"/>
    <n v="5.6"/>
    <n v="47.2"/>
    <n v="24.4"/>
    <n v="0"/>
    <n v="0"/>
    <n v="0"/>
    <n v="0.7"/>
    <n v="3.7"/>
    <n v="-999"/>
    <n v="13.8"/>
    <n v="-999"/>
    <n v="-999"/>
    <n v="0.58299999999999996"/>
    <n v="1.8120000000000001"/>
    <n v="0"/>
    <n v="-999"/>
    <n v="199607"/>
    <x v="5"/>
  </r>
  <r>
    <n v="28.98"/>
    <n v="16.7"/>
    <n v="25"/>
    <n v="6.9"/>
    <n v="43.9"/>
    <n v="19.7"/>
    <n v="0"/>
    <n v="0"/>
    <n v="0"/>
    <n v="0.6"/>
    <n v="3.6"/>
    <n v="-999"/>
    <n v="15.3"/>
    <n v="-999"/>
    <n v="-999"/>
    <n v="0.622"/>
    <n v="2.5430000000000001"/>
    <n v="0"/>
    <n v="-999"/>
    <n v="199607"/>
    <x v="5"/>
  </r>
  <r>
    <n v="29.27"/>
    <n v="17.8"/>
    <n v="25.3"/>
    <n v="10"/>
    <n v="37.299999999999997"/>
    <n v="21.3"/>
    <n v="0"/>
    <n v="0"/>
    <n v="0"/>
    <n v="0.7"/>
    <n v="3.2"/>
    <n v="-999"/>
    <n v="16.2"/>
    <n v="-999"/>
    <n v="-999"/>
    <n v="0.68600000000000005"/>
    <n v="2.5369999999999999"/>
    <n v="0"/>
    <n v="-999"/>
    <n v="199607"/>
    <x v="5"/>
  </r>
  <r>
    <n v="28.64"/>
    <n v="19.8"/>
    <n v="27.7"/>
    <n v="11"/>
    <n v="39"/>
    <n v="23.4"/>
    <n v="0"/>
    <n v="0"/>
    <n v="0"/>
    <n v="0.6"/>
    <n v="3.5"/>
    <n v="-999"/>
    <n v="17.100000000000001"/>
    <n v="-999"/>
    <n v="-999"/>
    <n v="0.86599999999999999"/>
    <n v="2.8450000000000002"/>
    <n v="0"/>
    <n v="-999"/>
    <n v="199607"/>
    <x v="5"/>
  </r>
  <r>
    <n v="27.37"/>
    <n v="18.600000000000001"/>
    <n v="25.9"/>
    <n v="11.9"/>
    <n v="37.1"/>
    <n v="20.6"/>
    <n v="0"/>
    <n v="0"/>
    <n v="0"/>
    <n v="1.1000000000000001"/>
    <n v="3.7"/>
    <n v="-999"/>
    <n v="17.3"/>
    <n v="-999"/>
    <n v="-999"/>
    <n v="0.69"/>
    <n v="2.653"/>
    <n v="0"/>
    <n v="-999"/>
    <n v="199607"/>
    <x v="5"/>
  </r>
  <r>
    <n v="21.79"/>
    <n v="12.1"/>
    <n v="19.100000000000001"/>
    <n v="4.9000000000000004"/>
    <n v="54.9"/>
    <n v="34.200000000000003"/>
    <n v="0"/>
    <n v="0"/>
    <n v="0"/>
    <n v="1.1000000000000001"/>
    <n v="4.4000000000000004"/>
    <n v="-999"/>
    <n v="15.4"/>
    <n v="-999"/>
    <n v="-999"/>
    <n v="0.75800000000000001"/>
    <n v="1.4550000000000001"/>
    <n v="0"/>
    <n v="-999"/>
    <n v="199607"/>
    <x v="5"/>
  </r>
  <r>
    <n v="10.1"/>
    <n v="8.1999999999999993"/>
    <n v="16.2"/>
    <n v="0.7"/>
    <n v="78.2"/>
    <n v="46.8"/>
    <n v="19.8"/>
    <n v="0"/>
    <n v="0"/>
    <n v="1.1000000000000001"/>
    <n v="5.0999999999999996"/>
    <n v="-999"/>
    <n v="12.2"/>
    <n v="-999"/>
    <n v="-999"/>
    <n v="0.86299999999999999"/>
    <n v="0.97899999999999998"/>
    <n v="0"/>
    <n v="-999"/>
    <n v="199607"/>
    <x v="5"/>
  </r>
  <r>
    <n v="11.3"/>
    <n v="2.9"/>
    <n v="7.9"/>
    <n v="0"/>
    <n v="96"/>
    <n v="78.3"/>
    <n v="5.0999999999999996"/>
    <n v="0"/>
    <n v="0"/>
    <n v="1"/>
    <n v="4.5999999999999996"/>
    <n v="-999"/>
    <n v="9"/>
    <n v="-999"/>
    <n v="-999"/>
    <n v="0.83199999999999996"/>
    <n v="0.23100000000000001"/>
    <n v="0"/>
    <n v="-999"/>
    <n v="199607"/>
    <x v="5"/>
  </r>
  <r>
    <n v="13.9"/>
    <n v="3.5"/>
    <n v="8"/>
    <n v="0.1"/>
    <n v="95.1"/>
    <n v="73.5"/>
    <n v="9.9"/>
    <n v="0"/>
    <n v="0"/>
    <n v="1.3"/>
    <n v="5"/>
    <n v="-999"/>
    <n v="7.9"/>
    <n v="-999"/>
    <n v="-999"/>
    <n v="0.78800000000000003"/>
    <n v="0.28399999999999997"/>
    <n v="0"/>
    <n v="-999"/>
    <n v="199607"/>
    <x v="5"/>
  </r>
  <r>
    <n v="17.170000000000002"/>
    <n v="6.4"/>
    <n v="14.3"/>
    <n v="0.5"/>
    <n v="84.7"/>
    <n v="57.5"/>
    <n v="0.3"/>
    <n v="0"/>
    <n v="0"/>
    <n v="0.9"/>
    <n v="3.7"/>
    <n v="-999"/>
    <n v="10.1"/>
    <n v="-999"/>
    <n v="-999"/>
    <n v="0.93700000000000006"/>
    <n v="0.69299999999999995"/>
    <n v="0"/>
    <n v="-999"/>
    <n v="199607"/>
    <x v="5"/>
  </r>
  <r>
    <n v="18.760000000000002"/>
    <n v="10.1"/>
    <n v="18.2"/>
    <n v="1.8"/>
    <n v="75.099999999999994"/>
    <n v="40.5"/>
    <n v="0"/>
    <n v="0"/>
    <n v="0"/>
    <n v="0.4"/>
    <n v="2.9"/>
    <n v="-999"/>
    <n v="11.1"/>
    <n v="-999"/>
    <n v="-999"/>
    <n v="0.84699999999999998"/>
    <n v="1.2430000000000001"/>
    <n v="0"/>
    <n v="-999"/>
    <n v="199607"/>
    <x v="5"/>
  </r>
  <r>
    <n v="28.2"/>
    <n v="15.5"/>
    <n v="23.9"/>
    <n v="6.2"/>
    <n v="58.6"/>
    <n v="28"/>
    <n v="0"/>
    <n v="0"/>
    <n v="0"/>
    <n v="0.6"/>
    <n v="3.4"/>
    <n v="-999"/>
    <n v="14"/>
    <n v="-999"/>
    <n v="-999"/>
    <n v="0.83099999999999996"/>
    <n v="2.1349999999999998"/>
    <n v="0"/>
    <n v="-999"/>
    <n v="199607"/>
    <x v="5"/>
  </r>
  <r>
    <n v="27.67"/>
    <n v="17.600000000000001"/>
    <n v="25"/>
    <n v="9.1999999999999993"/>
    <n v="50.9"/>
    <n v="29.2"/>
    <n v="0"/>
    <n v="0"/>
    <n v="0"/>
    <n v="0.6"/>
    <n v="3"/>
    <n v="-999"/>
    <n v="15.7"/>
    <n v="-999"/>
    <n v="-999"/>
    <n v="0.92400000000000004"/>
    <n v="2.242"/>
    <n v="0"/>
    <n v="-999"/>
    <n v="199607"/>
    <x v="5"/>
  </r>
  <r>
    <n v="22.47"/>
    <n v="18.399999999999999"/>
    <n v="25.6"/>
    <n v="11.1"/>
    <n v="47.7"/>
    <n v="25.3"/>
    <n v="1.3"/>
    <n v="0"/>
    <n v="0"/>
    <n v="0.7"/>
    <n v="3"/>
    <n v="-999"/>
    <n v="15.9"/>
    <n v="-999"/>
    <n v="-999"/>
    <n v="0.82799999999999996"/>
    <n v="2.452"/>
    <n v="0"/>
    <n v="-999"/>
    <n v="199607"/>
    <x v="5"/>
  </r>
  <r>
    <n v="27.68"/>
    <n v="16.5"/>
    <n v="23.1"/>
    <n v="9.3000000000000007"/>
    <n v="52.4"/>
    <n v="29.4"/>
    <n v="0"/>
    <n v="0"/>
    <n v="0"/>
    <n v="0.8"/>
    <n v="3.4"/>
    <n v="-999"/>
    <n v="16.2"/>
    <n v="-999"/>
    <n v="-999"/>
    <n v="0.82899999999999996"/>
    <n v="1.9950000000000001"/>
    <n v="0"/>
    <n v="-999"/>
    <n v="199607"/>
    <x v="5"/>
  </r>
  <r>
    <n v="27.01"/>
    <n v="18.2"/>
    <n v="25.8"/>
    <n v="9.6999999999999993"/>
    <n v="45"/>
    <n v="23.7"/>
    <n v="0"/>
    <n v="0"/>
    <n v="0"/>
    <n v="0.7"/>
    <n v="3.3"/>
    <n v="-999"/>
    <n v="16.5"/>
    <n v="-999"/>
    <n v="-999"/>
    <n v="0.78600000000000003"/>
    <n v="2.5339999999999998"/>
    <n v="0"/>
    <n v="-999"/>
    <n v="199607"/>
    <x v="5"/>
  </r>
  <r>
    <n v="27.65"/>
    <n v="19.7"/>
    <n v="27"/>
    <n v="11.2"/>
    <n v="41.7"/>
    <n v="23"/>
    <n v="0"/>
    <n v="0"/>
    <n v="0"/>
    <n v="0.6"/>
    <n v="3.4"/>
    <n v="-999"/>
    <n v="17.399999999999999"/>
    <n v="-999"/>
    <n v="-999"/>
    <n v="0.82099999999999995"/>
    <n v="2.7450000000000001"/>
    <n v="0"/>
    <n v="-999"/>
    <n v="199607"/>
    <x v="5"/>
  </r>
  <r>
    <n v="23.7"/>
    <n v="20.7"/>
    <n v="28.5"/>
    <n v="13.2"/>
    <n v="41.6"/>
    <n v="25.6"/>
    <n v="0.3"/>
    <n v="0"/>
    <n v="0"/>
    <n v="0.9"/>
    <n v="3.1"/>
    <n v="-999"/>
    <n v="17.899999999999999"/>
    <n v="-999"/>
    <n v="-999"/>
    <n v="0.99399999999999999"/>
    <n v="2.895"/>
    <n v="0"/>
    <n v="-999"/>
    <n v="199607"/>
    <x v="5"/>
  </r>
  <r>
    <n v="11.27"/>
    <n v="16.899999999999999"/>
    <n v="22.8"/>
    <n v="12.1"/>
    <n v="76.2"/>
    <n v="48.1"/>
    <n v="0"/>
    <n v="0"/>
    <n v="0"/>
    <n v="0.4"/>
    <n v="1.7"/>
    <n v="-999"/>
    <n v="18.600000000000001"/>
    <n v="-999"/>
    <n v="-999"/>
    <n v="1.335"/>
    <n v="1.44"/>
    <n v="0"/>
    <n v="-999"/>
    <n v="199607"/>
    <x v="5"/>
  </r>
  <r>
    <n v="21.16"/>
    <n v="15.6"/>
    <n v="22.2"/>
    <n v="8.9"/>
    <n v="68.400000000000006"/>
    <n v="37.700000000000003"/>
    <n v="0"/>
    <n v="0"/>
    <n v="0"/>
    <n v="0.9"/>
    <n v="4.4000000000000004"/>
    <n v="-999"/>
    <n v="16.2"/>
    <n v="-999"/>
    <n v="-999"/>
    <n v="1.006"/>
    <n v="1.667"/>
    <n v="0"/>
    <n v="-999"/>
    <n v="199607"/>
    <x v="5"/>
  </r>
  <r>
    <n v="27.33"/>
    <n v="13.1"/>
    <n v="21.2"/>
    <n v="3.8"/>
    <n v="41.7"/>
    <n v="22.1"/>
    <n v="0"/>
    <n v="0"/>
    <n v="0"/>
    <n v="0.6"/>
    <n v="3.2"/>
    <n v="-999"/>
    <n v="15.3"/>
    <n v="-999"/>
    <n v="-999"/>
    <n v="0.55600000000000005"/>
    <n v="1.9610000000000001"/>
    <n v="0"/>
    <n v="-999"/>
    <n v="199607"/>
    <x v="5"/>
  </r>
  <r>
    <n v="27.24"/>
    <n v="14"/>
    <n v="21.6"/>
    <n v="5.8"/>
    <n v="44.8"/>
    <n v="22.5"/>
    <n v="0"/>
    <n v="0"/>
    <n v="0"/>
    <n v="0.9"/>
    <n v="3.9"/>
    <n v="-999"/>
    <n v="15.4"/>
    <n v="-999"/>
    <n v="-999"/>
    <n v="0.57899999999999996"/>
    <n v="1.9990000000000001"/>
    <n v="0"/>
    <n v="-999"/>
    <n v="199608"/>
    <x v="5"/>
  </r>
  <r>
    <n v="8.89"/>
    <n v="5.8"/>
    <n v="10.3"/>
    <n v="3.7"/>
    <n v="90.4"/>
    <n v="63.8"/>
    <n v="5.8"/>
    <n v="0"/>
    <n v="0"/>
    <n v="0.7"/>
    <n v="3.1"/>
    <n v="-999"/>
    <n v="12.1"/>
    <n v="-999"/>
    <n v="-999"/>
    <n v="0.8"/>
    <n v="0.45300000000000001"/>
    <n v="0"/>
    <n v="-999"/>
    <n v="199608"/>
    <x v="5"/>
  </r>
  <r>
    <n v="6.64"/>
    <n v="4.5"/>
    <n v="8.5"/>
    <n v="3.4"/>
    <n v="95.4"/>
    <n v="71.400000000000006"/>
    <n v="5.3"/>
    <n v="0"/>
    <n v="0"/>
    <n v="1.3"/>
    <n v="4.4000000000000004"/>
    <n v="-999"/>
    <n v="9.6"/>
    <n v="-999"/>
    <n v="-999"/>
    <n v="0.79300000000000004"/>
    <n v="0.317"/>
    <n v="0"/>
    <n v="-999"/>
    <n v="199608"/>
    <x v="5"/>
  </r>
  <r>
    <n v="6.61"/>
    <n v="5"/>
    <n v="9.6"/>
    <n v="2.4"/>
    <n v="94.8"/>
    <n v="70.7"/>
    <n v="10.7"/>
    <n v="0"/>
    <n v="0"/>
    <n v="1.1000000000000001"/>
    <n v="4.5"/>
    <n v="-999"/>
    <n v="9.1"/>
    <n v="-999"/>
    <n v="-999"/>
    <n v="0.84299999999999997"/>
    <n v="0.35"/>
    <n v="0"/>
    <n v="-999"/>
    <n v="199608"/>
    <x v="5"/>
  </r>
  <r>
    <n v="5.8"/>
    <n v="4"/>
    <n v="7.2"/>
    <n v="1"/>
    <n v="98.8"/>
    <n v="93.6"/>
    <n v="9.6999999999999993"/>
    <n v="0"/>
    <n v="0"/>
    <n v="1.2"/>
    <n v="3.6"/>
    <n v="-999"/>
    <n v="8.1"/>
    <n v="-999"/>
    <n v="-999"/>
    <n v="0.95"/>
    <n v="6.5000000000000002E-2"/>
    <n v="0"/>
    <n v="-999"/>
    <n v="199608"/>
    <x v="5"/>
  </r>
  <r>
    <n v="22.37"/>
    <n v="9.9"/>
    <n v="17.5"/>
    <n v="4.5999999999999996"/>
    <n v="82.4"/>
    <n v="48"/>
    <n v="0"/>
    <n v="0"/>
    <n v="0"/>
    <n v="0.6"/>
    <n v="3"/>
    <n v="-999"/>
    <n v="12.1"/>
    <n v="-999"/>
    <n v="-999"/>
    <n v="0.95699999999999996"/>
    <n v="1.04"/>
    <n v="0"/>
    <n v="-999"/>
    <n v="199608"/>
    <x v="5"/>
  </r>
  <r>
    <n v="25.71"/>
    <n v="13.3"/>
    <n v="21.4"/>
    <n v="4.5999999999999996"/>
    <n v="62.5"/>
    <n v="25.5"/>
    <n v="0"/>
    <n v="0"/>
    <n v="0"/>
    <n v="0.6"/>
    <n v="3.1"/>
    <n v="-999"/>
    <n v="13.3"/>
    <n v="-999"/>
    <n v="-999"/>
    <n v="0.65"/>
    <n v="1.8979999999999999"/>
    <n v="0"/>
    <n v="-999"/>
    <n v="199608"/>
    <x v="5"/>
  </r>
  <r>
    <n v="24.91"/>
    <n v="16.7"/>
    <n v="24.6"/>
    <n v="9.8000000000000007"/>
    <n v="41.7"/>
    <n v="23.2"/>
    <n v="0"/>
    <n v="0"/>
    <n v="0"/>
    <n v="0.6"/>
    <n v="3.1"/>
    <n v="-999"/>
    <n v="14.4"/>
    <n v="-999"/>
    <n v="-999"/>
    <n v="0.71799999999999997"/>
    <n v="2.375"/>
    <n v="0"/>
    <n v="-999"/>
    <n v="199608"/>
    <x v="5"/>
  </r>
  <r>
    <n v="25.21"/>
    <n v="17.3"/>
    <n v="25"/>
    <n v="10.3"/>
    <n v="36.6"/>
    <n v="20.9"/>
    <n v="0"/>
    <n v="0"/>
    <n v="0"/>
    <n v="0.7"/>
    <n v="3.1"/>
    <n v="-999"/>
    <n v="15"/>
    <n v="-999"/>
    <n v="-999"/>
    <n v="0.66100000000000003"/>
    <n v="2.5049999999999999"/>
    <n v="0"/>
    <n v="-999"/>
    <n v="199608"/>
    <x v="5"/>
  </r>
  <r>
    <n v="25.07"/>
    <n v="19.5"/>
    <n v="27.5"/>
    <n v="11.3"/>
    <n v="36"/>
    <n v="23"/>
    <n v="0"/>
    <n v="0"/>
    <n v="0"/>
    <n v="0.8"/>
    <n v="3.9"/>
    <n v="-999"/>
    <n v="15.8"/>
    <n v="-999"/>
    <n v="-999"/>
    <n v="0.84199999999999997"/>
    <n v="2.8260000000000001"/>
    <n v="0"/>
    <n v="-999"/>
    <n v="199608"/>
    <x v="5"/>
  </r>
  <r>
    <n v="21.42"/>
    <n v="16.100000000000001"/>
    <n v="25"/>
    <n v="3.7"/>
    <n v="46.4"/>
    <n v="22.3"/>
    <n v="0"/>
    <n v="0"/>
    <n v="0"/>
    <n v="1.5"/>
    <n v="6.1"/>
    <n v="-999"/>
    <n v="16"/>
    <n v="-999"/>
    <n v="-999"/>
    <n v="0.70499999999999996"/>
    <n v="2.4609999999999999"/>
    <n v="0"/>
    <n v="-999"/>
    <n v="199608"/>
    <x v="5"/>
  </r>
  <r>
    <n v="25.41"/>
    <n v="11.5"/>
    <n v="20.3"/>
    <n v="1.6"/>
    <n v="60.7"/>
    <n v="28.7"/>
    <n v="0"/>
    <n v="0"/>
    <n v="0"/>
    <n v="0.5"/>
    <n v="3.7"/>
    <n v="-999"/>
    <n v="14.1"/>
    <n v="-999"/>
    <n v="-999"/>
    <n v="0.68400000000000005"/>
    <n v="1.698"/>
    <n v="0"/>
    <n v="-999"/>
    <n v="199608"/>
    <x v="5"/>
  </r>
  <r>
    <n v="25.08"/>
    <n v="17.100000000000001"/>
    <n v="24.6"/>
    <n v="9.4"/>
    <n v="42.6"/>
    <n v="24.6"/>
    <n v="0"/>
    <n v="0"/>
    <n v="0"/>
    <n v="0.9"/>
    <n v="3.5"/>
    <n v="-999"/>
    <n v="15.2"/>
    <n v="-999"/>
    <n v="-999"/>
    <n v="0.75900000000000001"/>
    <n v="2.3319999999999999"/>
    <n v="0"/>
    <n v="-999"/>
    <n v="199608"/>
    <x v="5"/>
  </r>
  <r>
    <n v="23.67"/>
    <n v="18.100000000000001"/>
    <n v="25.2"/>
    <n v="11.7"/>
    <n v="35.4"/>
    <n v="24.8"/>
    <n v="0"/>
    <n v="0"/>
    <n v="0"/>
    <n v="0.8"/>
    <n v="3.8"/>
    <n v="-999"/>
    <n v="16.100000000000001"/>
    <n v="-999"/>
    <n v="-999"/>
    <n v="0.79600000000000004"/>
    <n v="2.41"/>
    <n v="0"/>
    <n v="-999"/>
    <n v="199608"/>
    <x v="5"/>
  </r>
  <r>
    <n v="22.27"/>
    <n v="14.6"/>
    <n v="22.6"/>
    <n v="6.1"/>
    <n v="39.5"/>
    <n v="18.5"/>
    <n v="0"/>
    <n v="0"/>
    <n v="0"/>
    <n v="0.6"/>
    <n v="3.4"/>
    <n v="-999"/>
    <n v="14.5"/>
    <n v="-999"/>
    <n v="-999"/>
    <n v="0.50700000000000001"/>
    <n v="2.234"/>
    <n v="0"/>
    <n v="-999"/>
    <n v="199608"/>
    <x v="5"/>
  </r>
  <r>
    <n v="9.31"/>
    <n v="9.9"/>
    <n v="14.8"/>
    <n v="2.7"/>
    <n v="71"/>
    <n v="48.7"/>
    <n v="0"/>
    <n v="0"/>
    <n v="0"/>
    <n v="0.4"/>
    <n v="2.2000000000000002"/>
    <n v="-999"/>
    <n v="12.7"/>
    <n v="-999"/>
    <n v="-999"/>
    <n v="0.81899999999999995"/>
    <n v="0.86299999999999999"/>
    <n v="0"/>
    <n v="-999"/>
    <n v="199608"/>
    <x v="5"/>
  </r>
  <r>
    <n v="20.94"/>
    <n v="6.8"/>
    <n v="14.2"/>
    <n v="1.7"/>
    <n v="67.5"/>
    <n v="39"/>
    <n v="0"/>
    <n v="0"/>
    <n v="0"/>
    <n v="1.1000000000000001"/>
    <n v="3.9"/>
    <n v="-999"/>
    <n v="11.5"/>
    <n v="-999"/>
    <n v="-999"/>
    <n v="0.63100000000000001"/>
    <n v="0.98799999999999999"/>
    <n v="0"/>
    <n v="-999"/>
    <n v="199608"/>
    <x v="5"/>
  </r>
  <r>
    <n v="15.78"/>
    <n v="7"/>
    <n v="14.5"/>
    <n v="1.8"/>
    <n v="75.7"/>
    <n v="37.4"/>
    <n v="0"/>
    <n v="0"/>
    <n v="0"/>
    <n v="0.5"/>
    <n v="3.1"/>
    <n v="-999"/>
    <n v="11.3"/>
    <n v="-999"/>
    <n v="-999"/>
    <n v="0.61899999999999999"/>
    <n v="1.0329999999999999"/>
    <n v="0"/>
    <n v="-999"/>
    <n v="199608"/>
    <x v="5"/>
  </r>
  <r>
    <n v="9.1999999999999993"/>
    <n v="6.2"/>
    <n v="10"/>
    <n v="2.6"/>
    <n v="80.2"/>
    <n v="50.5"/>
    <n v="0.8"/>
    <n v="0"/>
    <n v="0"/>
    <n v="0.6"/>
    <n v="3.4"/>
    <n v="-999"/>
    <n v="9.9"/>
    <n v="-999"/>
    <n v="-999"/>
    <n v="0.621"/>
    <n v="0.60799999999999998"/>
    <n v="0"/>
    <n v="-999"/>
    <n v="199608"/>
    <x v="5"/>
  </r>
  <r>
    <n v="14.27"/>
    <n v="6.1"/>
    <n v="13.4"/>
    <n v="0.8"/>
    <n v="78.2"/>
    <n v="45.3"/>
    <n v="0"/>
    <n v="0"/>
    <n v="0"/>
    <n v="0.7"/>
    <n v="3.6"/>
    <n v="-999"/>
    <n v="10.3"/>
    <n v="-999"/>
    <n v="-999"/>
    <n v="0.69399999999999995"/>
    <n v="0.84099999999999997"/>
    <n v="0"/>
    <n v="-999"/>
    <n v="199608"/>
    <x v="5"/>
  </r>
  <r>
    <n v="19.690000000000001"/>
    <n v="8.1999999999999993"/>
    <n v="16.7"/>
    <n v="0.1"/>
    <n v="63.4"/>
    <n v="32.799999999999997"/>
    <n v="0"/>
    <n v="0"/>
    <n v="0"/>
    <n v="0.9"/>
    <n v="3.8"/>
    <n v="-999"/>
    <n v="10.1"/>
    <n v="-999"/>
    <n v="-999"/>
    <n v="0.623"/>
    <n v="1.2769999999999999"/>
    <n v="0"/>
    <n v="-999"/>
    <n v="199608"/>
    <x v="5"/>
  </r>
  <r>
    <n v="23.16"/>
    <n v="13.1"/>
    <n v="21.5"/>
    <n v="3.9"/>
    <n v="43.8"/>
    <n v="21.1"/>
    <n v="0"/>
    <n v="0"/>
    <n v="0"/>
    <n v="0.6"/>
    <n v="3.7"/>
    <n v="-999"/>
    <n v="12.5"/>
    <n v="-999"/>
    <n v="-999"/>
    <n v="0.53900000000000003"/>
    <n v="2.0230000000000001"/>
    <n v="0"/>
    <n v="-999"/>
    <n v="199608"/>
    <x v="5"/>
  </r>
  <r>
    <n v="22.92"/>
    <n v="17.7"/>
    <n v="26.1"/>
    <n v="11.3"/>
    <n v="34.4"/>
    <n v="17"/>
    <n v="0"/>
    <n v="0"/>
    <n v="0"/>
    <n v="0.6"/>
    <n v="2.9"/>
    <n v="-999"/>
    <n v="14.3"/>
    <n v="-999"/>
    <n v="-999"/>
    <n v="0.57299999999999995"/>
    <n v="2.806"/>
    <n v="0"/>
    <n v="-999"/>
    <n v="199608"/>
    <x v="5"/>
  </r>
  <r>
    <n v="23.43"/>
    <n v="19.100000000000001"/>
    <n v="27.9"/>
    <n v="10.9"/>
    <n v="28.1"/>
    <n v="11.5"/>
    <n v="0"/>
    <n v="0"/>
    <n v="0"/>
    <n v="0.6"/>
    <n v="3.4"/>
    <n v="-999"/>
    <n v="15"/>
    <n v="-999"/>
    <n v="-999"/>
    <n v="0.433"/>
    <n v="3.3250000000000002"/>
    <n v="0"/>
    <n v="-999"/>
    <n v="199608"/>
    <x v="5"/>
  </r>
  <r>
    <n v="22.7"/>
    <n v="20.5"/>
    <n v="28.6"/>
    <n v="12.8"/>
    <n v="25.5"/>
    <n v="8.4"/>
    <n v="0"/>
    <n v="0"/>
    <n v="0"/>
    <n v="0.6"/>
    <n v="2.9"/>
    <n v="-999"/>
    <n v="15.4"/>
    <n v="-999"/>
    <n v="-999"/>
    <n v="0.32900000000000001"/>
    <n v="3.585"/>
    <n v="0"/>
    <n v="-999"/>
    <n v="199608"/>
    <x v="5"/>
  </r>
  <r>
    <n v="20.23"/>
    <n v="21.3"/>
    <n v="29.8"/>
    <n v="13.9"/>
    <n v="27"/>
    <n v="15.4"/>
    <n v="0"/>
    <n v="0"/>
    <n v="0"/>
    <n v="0.6"/>
    <n v="3.2"/>
    <n v="-999"/>
    <n v="16.2"/>
    <n v="-999"/>
    <n v="-999"/>
    <n v="0.64400000000000002"/>
    <n v="3.548"/>
    <n v="0"/>
    <n v="-999"/>
    <n v="199608"/>
    <x v="5"/>
  </r>
  <r>
    <n v="17.48"/>
    <n v="20.7"/>
    <n v="27.8"/>
    <n v="14"/>
    <n v="33.4"/>
    <n v="18.5"/>
    <n v="0"/>
    <n v="0"/>
    <n v="0"/>
    <n v="1.1000000000000001"/>
    <n v="4.0999999999999996"/>
    <n v="-999"/>
    <n v="16.7"/>
    <n v="-999"/>
    <n v="-999"/>
    <n v="0.69"/>
    <n v="3.044"/>
    <n v="0"/>
    <n v="-999"/>
    <n v="199608"/>
    <x v="5"/>
  </r>
  <r>
    <n v="14.63"/>
    <n v="16.2"/>
    <n v="22.4"/>
    <n v="11.6"/>
    <n v="60.3"/>
    <n v="46.5"/>
    <n v="0"/>
    <n v="0"/>
    <n v="0"/>
    <n v="0.9"/>
    <n v="3.1"/>
    <n v="-999"/>
    <n v="15.7"/>
    <n v="-999"/>
    <n v="-999"/>
    <n v="1.2609999999999999"/>
    <n v="1.4490000000000001"/>
    <n v="0"/>
    <n v="-999"/>
    <n v="199608"/>
    <x v="5"/>
  </r>
  <r>
    <n v="22.23"/>
    <n v="18"/>
    <n v="25.8"/>
    <n v="11"/>
    <n v="54"/>
    <n v="31.5"/>
    <n v="0"/>
    <n v="0"/>
    <n v="0"/>
    <n v="0.9"/>
    <n v="3.3"/>
    <n v="-999"/>
    <n v="16.600000000000001"/>
    <n v="-999"/>
    <n v="-999"/>
    <n v="1.0489999999999999"/>
    <n v="2.2749999999999999"/>
    <n v="0"/>
    <n v="-999"/>
    <n v="199608"/>
    <x v="5"/>
  </r>
  <r>
    <n v="14.05"/>
    <n v="13.7"/>
    <n v="21.6"/>
    <n v="6.3"/>
    <n v="63.7"/>
    <n v="41.7"/>
    <n v="1.5"/>
    <n v="0"/>
    <n v="0"/>
    <n v="2"/>
    <n v="6.1"/>
    <n v="-999"/>
    <n v="14.2"/>
    <n v="-999"/>
    <n v="-999"/>
    <n v="1.0740000000000001"/>
    <n v="1.504"/>
    <n v="0"/>
    <n v="-999"/>
    <n v="199608"/>
    <x v="5"/>
  </r>
  <r>
    <n v="7.88"/>
    <n v="5.7"/>
    <n v="11.7"/>
    <n v="1.9"/>
    <n v="85.2"/>
    <n v="58.8"/>
    <n v="1.8"/>
    <n v="0"/>
    <n v="0"/>
    <n v="1"/>
    <n v="3.7"/>
    <n v="-999"/>
    <n v="10.3"/>
    <n v="-999"/>
    <n v="-999"/>
    <n v="0.80900000000000005"/>
    <n v="0.56599999999999995"/>
    <n v="0"/>
    <n v="-999"/>
    <n v="199608"/>
    <x v="5"/>
  </r>
  <r>
    <n v="10.02"/>
    <n v="5.8"/>
    <n v="11.7"/>
    <n v="1.3"/>
    <n v="82.1"/>
    <n v="54.7"/>
    <n v="0"/>
    <n v="0"/>
    <n v="0"/>
    <n v="0.4"/>
    <n v="2.5"/>
    <n v="-999"/>
    <n v="9.1"/>
    <n v="-999"/>
    <n v="-999"/>
    <n v="0.753"/>
    <n v="0.623"/>
    <n v="0"/>
    <n v="-999"/>
    <n v="199609"/>
    <x v="5"/>
  </r>
  <r>
    <n v="18.32"/>
    <n v="8.8000000000000007"/>
    <n v="17.2"/>
    <n v="1.1000000000000001"/>
    <n v="64.599999999999994"/>
    <n v="34.6"/>
    <n v="0"/>
    <n v="0"/>
    <n v="0"/>
    <n v="0.5"/>
    <n v="3.2"/>
    <n v="-999"/>
    <n v="10.3"/>
    <n v="-999"/>
    <n v="-999"/>
    <n v="0.67800000000000005"/>
    <n v="1.2829999999999999"/>
    <n v="0"/>
    <n v="-999"/>
    <n v="199609"/>
    <x v="5"/>
  </r>
  <r>
    <n v="7.44"/>
    <n v="6.1"/>
    <n v="11.6"/>
    <n v="-0.8"/>
    <n v="83.7"/>
    <n v="60.1"/>
    <n v="12.5"/>
    <n v="0"/>
    <n v="0"/>
    <n v="1.2"/>
    <n v="4.4000000000000004"/>
    <n v="-999"/>
    <n v="9.6"/>
    <n v="-999"/>
    <n v="-999"/>
    <n v="0.82299999999999995"/>
    <n v="0.54500000000000004"/>
    <n v="0"/>
    <n v="-999"/>
    <n v="199609"/>
    <x v="5"/>
  </r>
  <r>
    <n v="12.13"/>
    <n v="1.7"/>
    <n v="8.6"/>
    <n v="-2.2000000000000002"/>
    <n v="90.3"/>
    <n v="57.9"/>
    <n v="1.3"/>
    <n v="0"/>
    <n v="0"/>
    <n v="0.5"/>
    <n v="3.6"/>
    <n v="-999"/>
    <n v="6.5"/>
    <n v="-999"/>
    <n v="-999"/>
    <n v="0.64700000000000002"/>
    <n v="0.47"/>
    <n v="0"/>
    <n v="-999"/>
    <n v="199609"/>
    <x v="5"/>
  </r>
  <r>
    <n v="8.0399999999999991"/>
    <n v="1.7"/>
    <n v="6.1"/>
    <n v="-1.6"/>
    <n v="93.1"/>
    <n v="71.400000000000006"/>
    <n v="1.3"/>
    <n v="0"/>
    <n v="0"/>
    <n v="0.7"/>
    <n v="3.4"/>
    <n v="-999"/>
    <n v="5.9"/>
    <n v="-999"/>
    <n v="-999"/>
    <n v="0.67200000000000004"/>
    <n v="0.26900000000000002"/>
    <n v="0"/>
    <n v="-999"/>
    <n v="199609"/>
    <x v="5"/>
  </r>
  <r>
    <n v="10.26"/>
    <n v="3"/>
    <n v="9.6"/>
    <n v="-1"/>
    <n v="90.1"/>
    <n v="50.5"/>
    <n v="1.8"/>
    <n v="0"/>
    <n v="0"/>
    <n v="0.7"/>
    <n v="3"/>
    <n v="-999"/>
    <n v="7.1"/>
    <n v="-999"/>
    <n v="-999"/>
    <n v="0.60499999999999998"/>
    <n v="0.59199999999999997"/>
    <n v="0"/>
    <n v="-999"/>
    <n v="199609"/>
    <x v="5"/>
  </r>
  <r>
    <n v="4.92"/>
    <n v="5.4"/>
    <n v="8.3000000000000007"/>
    <n v="1.5"/>
    <n v="96.7"/>
    <n v="89.3"/>
    <n v="7.4"/>
    <n v="0"/>
    <n v="0"/>
    <n v="0.6"/>
    <n v="2.9"/>
    <n v="-999"/>
    <n v="7.4"/>
    <n v="-999"/>
    <n v="-999"/>
    <n v="0.97699999999999998"/>
    <n v="0.11700000000000001"/>
    <n v="0"/>
    <n v="-999"/>
    <n v="199609"/>
    <x v="5"/>
  </r>
  <r>
    <n v="10.07"/>
    <n v="8"/>
    <n v="13"/>
    <n v="4.9000000000000004"/>
    <n v="92.5"/>
    <n v="68.5"/>
    <n v="1"/>
    <n v="0"/>
    <n v="0"/>
    <n v="0.6"/>
    <n v="2.6"/>
    <n v="-999"/>
    <n v="9.5"/>
    <n v="-999"/>
    <n v="-999"/>
    <n v="1.0249999999999999"/>
    <n v="0.47199999999999998"/>
    <n v="0"/>
    <n v="-999"/>
    <n v="199609"/>
    <x v="5"/>
  </r>
  <r>
    <n v="12.58"/>
    <n v="8.5"/>
    <n v="15.4"/>
    <n v="4.2"/>
    <n v="80.900000000000006"/>
    <n v="51.7"/>
    <n v="0"/>
    <n v="0"/>
    <n v="0"/>
    <n v="0.4"/>
    <n v="2.1"/>
    <n v="-999"/>
    <n v="9.5"/>
    <n v="-999"/>
    <n v="-999"/>
    <n v="0.90300000000000002"/>
    <n v="0.84499999999999997"/>
    <n v="0"/>
    <n v="-999"/>
    <n v="199609"/>
    <x v="5"/>
  </r>
  <r>
    <n v="19.48"/>
    <n v="12.6"/>
    <n v="20.3"/>
    <n v="5.6"/>
    <n v="61.3"/>
    <n v="36"/>
    <n v="0"/>
    <n v="0"/>
    <n v="0"/>
    <n v="0.9"/>
    <n v="3.1"/>
    <n v="-999"/>
    <n v="11.1"/>
    <n v="-999"/>
    <n v="-999"/>
    <n v="0.85799999999999998"/>
    <n v="1.524"/>
    <n v="0"/>
    <n v="-999"/>
    <n v="199609"/>
    <x v="5"/>
  </r>
  <r>
    <n v="18.190000000000001"/>
    <n v="17.3"/>
    <n v="25.2"/>
    <n v="8.6"/>
    <n v="41.8"/>
    <n v="18.7"/>
    <n v="0"/>
    <n v="0"/>
    <n v="0"/>
    <n v="1.5"/>
    <n v="5.3"/>
    <n v="-999"/>
    <n v="12.7"/>
    <n v="-999"/>
    <n v="-999"/>
    <n v="0.59799999999999998"/>
    <n v="2.6059999999999999"/>
    <n v="0"/>
    <n v="-999"/>
    <n v="199609"/>
    <x v="5"/>
  </r>
  <r>
    <n v="9.6199999999999992"/>
    <n v="14.9"/>
    <n v="21.6"/>
    <n v="10.4"/>
    <n v="55"/>
    <n v="30"/>
    <n v="1"/>
    <n v="0"/>
    <n v="0"/>
    <n v="2.2000000000000002"/>
    <n v="5.6"/>
    <n v="-999"/>
    <n v="13.1"/>
    <n v="-999"/>
    <n v="-999"/>
    <n v="0.77300000000000002"/>
    <n v="1.806"/>
    <n v="0"/>
    <n v="-999"/>
    <n v="199609"/>
    <x v="5"/>
  </r>
  <r>
    <n v="10.47"/>
    <n v="9.9"/>
    <n v="15.5"/>
    <n v="4.9000000000000004"/>
    <n v="82.1"/>
    <n v="59.2"/>
    <n v="10.4"/>
    <n v="0"/>
    <n v="0"/>
    <n v="1.3"/>
    <n v="4.5999999999999996"/>
    <n v="-999"/>
    <n v="11.8"/>
    <n v="-999"/>
    <n v="-999"/>
    <n v="1.04"/>
    <n v="0.71799999999999997"/>
    <n v="0"/>
    <n v="-999"/>
    <n v="199609"/>
    <x v="5"/>
  </r>
  <r>
    <n v="9.83"/>
    <n v="6"/>
    <n v="11.6"/>
    <n v="4"/>
    <n v="91.5"/>
    <n v="62.2"/>
    <n v="6.9"/>
    <n v="0"/>
    <n v="0"/>
    <n v="1.5"/>
    <n v="4.9000000000000004"/>
    <n v="-999"/>
    <n v="9.9"/>
    <n v="-999"/>
    <n v="-999"/>
    <n v="0.84799999999999998"/>
    <n v="0.51600000000000001"/>
    <n v="0"/>
    <n v="-999"/>
    <n v="199609"/>
    <x v="5"/>
  </r>
  <r>
    <n v="3.05"/>
    <n v="2.6"/>
    <n v="5.6"/>
    <n v="-1.1000000000000001"/>
    <n v="98.3"/>
    <n v="93.6"/>
    <n v="28.7"/>
    <n v="0"/>
    <n v="0"/>
    <n v="1"/>
    <n v="5.8"/>
    <n v="-999"/>
    <n v="6.7"/>
    <n v="-999"/>
    <n v="-999"/>
    <n v="0.84899999999999998"/>
    <n v="5.8000000000000003E-2"/>
    <n v="0"/>
    <n v="-999"/>
    <n v="199609"/>
    <x v="5"/>
  </r>
  <r>
    <n v="13.22"/>
    <n v="2"/>
    <n v="10"/>
    <n v="-2.1"/>
    <n v="87.7"/>
    <n v="53.4"/>
    <n v="0.3"/>
    <n v="0"/>
    <n v="0"/>
    <n v="0.4"/>
    <n v="2.9"/>
    <n v="-999"/>
    <n v="5.3"/>
    <n v="-999"/>
    <n v="-999"/>
    <n v="0.65500000000000003"/>
    <n v="0.57199999999999995"/>
    <n v="0"/>
    <n v="-999"/>
    <n v="199609"/>
    <x v="5"/>
  </r>
  <r>
    <n v="11.35"/>
    <n v="2.9"/>
    <n v="8.6999999999999993"/>
    <n v="-0.6"/>
    <n v="86.4"/>
    <n v="60.2"/>
    <n v="0.3"/>
    <n v="0"/>
    <n v="0"/>
    <n v="0.5"/>
    <n v="3.2"/>
    <n v="-999"/>
    <n v="6.3"/>
    <n v="-999"/>
    <n v="-999"/>
    <n v="0.67700000000000005"/>
    <n v="0.44800000000000001"/>
    <n v="0"/>
    <n v="-999"/>
    <n v="199609"/>
    <x v="5"/>
  </r>
  <r>
    <n v="9.67"/>
    <n v="3.9"/>
    <n v="10.7"/>
    <n v="-1.1000000000000001"/>
    <n v="79.3"/>
    <n v="43.2"/>
    <n v="0"/>
    <n v="0"/>
    <n v="0"/>
    <n v="0.3"/>
    <n v="1.8"/>
    <n v="-999"/>
    <n v="6"/>
    <n v="-999"/>
    <n v="-999"/>
    <n v="0.55500000000000005"/>
    <n v="0.73099999999999998"/>
    <n v="0"/>
    <n v="-999"/>
    <n v="199609"/>
    <x v="5"/>
  </r>
  <r>
    <n v="3.25"/>
    <n v="2.6"/>
    <n v="5.3"/>
    <n v="0.2"/>
    <n v="98.6"/>
    <n v="90.5"/>
    <n v="6.4"/>
    <n v="0"/>
    <n v="0"/>
    <n v="0.6"/>
    <n v="2.6"/>
    <n v="-999"/>
    <n v="5.9"/>
    <n v="-999"/>
    <n v="-999"/>
    <n v="0.80600000000000005"/>
    <n v="8.5000000000000006E-2"/>
    <n v="0"/>
    <n v="-999"/>
    <n v="199609"/>
    <x v="5"/>
  </r>
  <r>
    <n v="3.34"/>
    <n v="0.9"/>
    <n v="3.4"/>
    <n v="-0.4"/>
    <n v="97.4"/>
    <n v="91.6"/>
    <n v="0.5"/>
    <n v="0"/>
    <n v="0"/>
    <n v="1"/>
    <n v="2.7"/>
    <n v="-999"/>
    <n v="5.6"/>
    <n v="-999"/>
    <n v="-999"/>
    <n v="0.71299999999999997"/>
    <n v="6.5000000000000002E-2"/>
    <n v="0"/>
    <n v="-999"/>
    <n v="199609"/>
    <x v="5"/>
  </r>
  <r>
    <n v="9.14"/>
    <n v="0"/>
    <n v="5.7"/>
    <n v="-2.7"/>
    <n v="89.6"/>
    <n v="62.7"/>
    <n v="0.8"/>
    <n v="0"/>
    <n v="0"/>
    <n v="1.2"/>
    <n v="3"/>
    <n v="-999"/>
    <n v="4"/>
    <n v="-999"/>
    <n v="-999"/>
    <n v="0.57399999999999995"/>
    <n v="0.34100000000000003"/>
    <n v="0"/>
    <n v="-999"/>
    <n v="199609"/>
    <x v="5"/>
  </r>
  <r>
    <n v="9.86"/>
    <n v="-0.9"/>
    <n v="4"/>
    <n v="-4.5"/>
    <n v="87.7"/>
    <n v="59.1"/>
    <n v="2.2999999999999998"/>
    <n v="0"/>
    <n v="0"/>
    <n v="1"/>
    <n v="3.8"/>
    <n v="-999"/>
    <n v="3.8"/>
    <n v="-999"/>
    <n v="-999"/>
    <n v="0.47899999999999998"/>
    <n v="0.33200000000000002"/>
    <n v="0"/>
    <n v="-999"/>
    <n v="199609"/>
    <x v="5"/>
  </r>
  <r>
    <n v="14.08"/>
    <n v="-0.1"/>
    <n v="9"/>
    <n v="-6.5"/>
    <n v="69.3"/>
    <n v="28"/>
    <n v="0"/>
    <n v="0"/>
    <n v="0"/>
    <n v="1"/>
    <n v="3.2"/>
    <n v="-999"/>
    <n v="2.8"/>
    <n v="-999"/>
    <n v="-999"/>
    <n v="0.32"/>
    <n v="0.82599999999999996"/>
    <n v="0"/>
    <n v="-999"/>
    <n v="199609"/>
    <x v="5"/>
  </r>
  <r>
    <n v="14.64"/>
    <n v="1.9"/>
    <n v="10.3"/>
    <n v="-3.5"/>
    <n v="53.4"/>
    <n v="24"/>
    <n v="0"/>
    <n v="0"/>
    <n v="0"/>
    <n v="0.9"/>
    <n v="2.7"/>
    <n v="-999"/>
    <n v="4.0999999999999996"/>
    <n v="-999"/>
    <n v="-999"/>
    <n v="0.30099999999999999"/>
    <n v="0.95199999999999996"/>
    <n v="0"/>
    <n v="-999"/>
    <n v="199609"/>
    <x v="5"/>
  </r>
  <r>
    <n v="14.03"/>
    <n v="3.3"/>
    <n v="11.1"/>
    <n v="-1.8"/>
    <n v="63.8"/>
    <n v="37.9"/>
    <n v="0"/>
    <n v="0"/>
    <n v="0"/>
    <n v="0.8"/>
    <n v="3.6"/>
    <n v="-999"/>
    <n v="4.2"/>
    <n v="-999"/>
    <n v="-999"/>
    <n v="0.5"/>
    <n v="0.82"/>
    <n v="0"/>
    <n v="-999"/>
    <n v="199609"/>
    <x v="5"/>
  </r>
  <r>
    <n v="5.01"/>
    <n v="6.5"/>
    <n v="13.1"/>
    <n v="1.2"/>
    <n v="92.6"/>
    <n v="71.400000000000006"/>
    <n v="0"/>
    <n v="0"/>
    <n v="0"/>
    <n v="1"/>
    <n v="3.4"/>
    <n v="-999"/>
    <n v="5.6"/>
    <n v="-999"/>
    <n v="-999"/>
    <n v="1.073"/>
    <n v="0.43099999999999999"/>
    <n v="0"/>
    <n v="-999"/>
    <n v="199609"/>
    <x v="5"/>
  </r>
  <r>
    <n v="15.67"/>
    <n v="11.1"/>
    <n v="19.600000000000001"/>
    <n v="5.3"/>
    <n v="63.6"/>
    <n v="38.5"/>
    <n v="0"/>
    <n v="0"/>
    <n v="0"/>
    <n v="1.1000000000000001"/>
    <n v="3.2"/>
    <n v="-999"/>
    <n v="7.6"/>
    <n v="-999"/>
    <n v="-999"/>
    <n v="0.878"/>
    <n v="1.4019999999999999"/>
    <n v="0"/>
    <n v="-999"/>
    <n v="199609"/>
    <x v="5"/>
  </r>
  <r>
    <n v="15.26"/>
    <n v="11.2"/>
    <n v="19.5"/>
    <n v="4.4000000000000004"/>
    <n v="57"/>
    <n v="30.8"/>
    <n v="0"/>
    <n v="0"/>
    <n v="0"/>
    <n v="0.9"/>
    <n v="2.8"/>
    <n v="-999"/>
    <n v="8.1999999999999993"/>
    <n v="-999"/>
    <n v="-999"/>
    <n v="0.69799999999999995"/>
    <n v="1.5680000000000001"/>
    <n v="0"/>
    <n v="-999"/>
    <n v="199609"/>
    <x v="5"/>
  </r>
  <r>
    <n v="7.51"/>
    <n v="8.4"/>
    <n v="14.8"/>
    <n v="4.2"/>
    <n v="85.1"/>
    <n v="58.7"/>
    <n v="0"/>
    <n v="0"/>
    <n v="0"/>
    <n v="1.2"/>
    <n v="3.6"/>
    <n v="-999"/>
    <n v="7.7"/>
    <n v="-999"/>
    <n v="-999"/>
    <n v="0.98699999999999999"/>
    <n v="0.69499999999999995"/>
    <n v="0"/>
    <n v="-999"/>
    <n v="199609"/>
    <x v="5"/>
  </r>
  <r>
    <n v="14.28"/>
    <n v="5.8"/>
    <n v="12.6"/>
    <n v="-0.1"/>
    <n v="63.2"/>
    <n v="25.8"/>
    <n v="0"/>
    <n v="0"/>
    <n v="0"/>
    <n v="1.6"/>
    <n v="4.8"/>
    <n v="-999"/>
    <n v="6"/>
    <n v="-999"/>
    <n v="-999"/>
    <n v="0.375"/>
    <n v="1.0820000000000001"/>
    <n v="0"/>
    <n v="-999"/>
    <n v="199609"/>
    <x v="5"/>
  </r>
  <r>
    <n v="15.04"/>
    <n v="1.9"/>
    <n v="9.9"/>
    <n v="-4.8"/>
    <n v="53.4"/>
    <n v="21"/>
    <n v="0"/>
    <n v="0"/>
    <n v="0"/>
    <n v="1"/>
    <n v="3.1"/>
    <n v="-999"/>
    <n v="4.2"/>
    <n v="-999"/>
    <n v="-999"/>
    <n v="0.255"/>
    <n v="0.96299999999999997"/>
    <n v="0"/>
    <n v="-999"/>
    <n v="199610"/>
    <x v="5"/>
  </r>
  <r>
    <n v="7.72"/>
    <n v="6.6"/>
    <n v="11.8"/>
    <n v="1.9"/>
    <n v="42.3"/>
    <n v="21.4"/>
    <n v="0"/>
    <n v="0"/>
    <n v="0"/>
    <n v="1.1000000000000001"/>
    <n v="3.5"/>
    <n v="-999"/>
    <n v="5"/>
    <n v="-999"/>
    <n v="-999"/>
    <n v="0.29599999999999999"/>
    <n v="1.0880000000000001"/>
    <n v="0"/>
    <n v="-999"/>
    <n v="199610"/>
    <x v="5"/>
  </r>
  <r>
    <n v="11.76"/>
    <n v="9.5"/>
    <n v="17"/>
    <n v="4.3"/>
    <n v="61.9"/>
    <n v="40"/>
    <n v="0"/>
    <n v="0"/>
    <n v="0"/>
    <n v="1"/>
    <n v="3.4"/>
    <n v="-999"/>
    <n v="6.9"/>
    <n v="-999"/>
    <n v="-999"/>
    <n v="0.77500000000000002"/>
    <n v="1.1619999999999999"/>
    <n v="0"/>
    <n v="-999"/>
    <n v="199610"/>
    <x v="5"/>
  </r>
  <r>
    <n v="2.8"/>
    <n v="7.3"/>
    <n v="10.4"/>
    <n v="2.2999999999999998"/>
    <n v="86.2"/>
    <n v="68.5"/>
    <n v="10.199999999999999"/>
    <n v="0"/>
    <n v="0"/>
    <n v="2"/>
    <n v="5.3"/>
    <n v="-999"/>
    <n v="7.1"/>
    <n v="-999"/>
    <n v="-999"/>
    <n v="0.86099999999999999"/>
    <n v="0.39700000000000002"/>
    <n v="0"/>
    <n v="-999"/>
    <n v="199610"/>
    <x v="5"/>
  </r>
  <r>
    <n v="8.43"/>
    <n v="2.6"/>
    <n v="9.9"/>
    <n v="-0.5"/>
    <n v="89.4"/>
    <n v="57.4"/>
    <n v="0.3"/>
    <n v="0"/>
    <n v="0"/>
    <n v="0.9"/>
    <n v="2.7"/>
    <n v="-999"/>
    <n v="5.2"/>
    <n v="-999"/>
    <n v="-999"/>
    <n v="0.7"/>
    <n v="0.51900000000000002"/>
    <n v="0"/>
    <n v="-999"/>
    <n v="199610"/>
    <x v="5"/>
  </r>
  <r>
    <n v="12.52"/>
    <n v="6.7"/>
    <n v="14.3"/>
    <n v="0.1"/>
    <n v="71.900000000000006"/>
    <n v="34.6"/>
    <n v="0"/>
    <n v="0"/>
    <n v="0"/>
    <n v="0.9"/>
    <n v="2.8"/>
    <n v="-999"/>
    <n v="6"/>
    <n v="-999"/>
    <n v="-999"/>
    <n v="0.56499999999999995"/>
    <n v="1.0660000000000001"/>
    <n v="0"/>
    <n v="-999"/>
    <n v="199610"/>
    <x v="5"/>
  </r>
  <r>
    <n v="12.57"/>
    <n v="8.1999999999999993"/>
    <n v="15.5"/>
    <n v="2.7"/>
    <n v="77.5"/>
    <n v="51.6"/>
    <n v="0"/>
    <n v="0"/>
    <n v="0"/>
    <n v="1"/>
    <n v="3.9"/>
    <n v="-999"/>
    <n v="7"/>
    <n v="-999"/>
    <n v="-999"/>
    <n v="0.90800000000000003"/>
    <n v="0.85199999999999998"/>
    <n v="0"/>
    <n v="-999"/>
    <n v="199610"/>
    <x v="5"/>
  </r>
  <r>
    <n v="13.34"/>
    <n v="8.5"/>
    <n v="17.5"/>
    <n v="2.2999999999999998"/>
    <n v="67.3"/>
    <n v="29.1"/>
    <n v="0"/>
    <n v="0"/>
    <n v="0"/>
    <n v="0.9"/>
    <n v="2.2999999999999998"/>
    <n v="-999"/>
    <n v="6.3"/>
    <n v="-999"/>
    <n v="-999"/>
    <n v="0.58299999999999996"/>
    <n v="1.4179999999999999"/>
    <n v="0"/>
    <n v="-999"/>
    <n v="199610"/>
    <x v="5"/>
  </r>
  <r>
    <n v="11.2"/>
    <n v="9.4"/>
    <n v="17.399999999999999"/>
    <n v="1.3"/>
    <n v="47.1"/>
    <n v="38.5"/>
    <n v="0"/>
    <n v="0"/>
    <n v="0"/>
    <n v="1.2"/>
    <n v="3.5"/>
    <n v="-999"/>
    <n v="7.6"/>
    <n v="-999"/>
    <n v="-999"/>
    <n v="0.76400000000000001"/>
    <n v="1.222"/>
    <n v="0"/>
    <n v="-999"/>
    <n v="199610"/>
    <x v="5"/>
  </r>
  <r>
    <n v="10.3"/>
    <n v="10.3"/>
    <n v="16.899999999999999"/>
    <n v="4.3"/>
    <n v="64.3"/>
    <n v="45.7"/>
    <n v="0"/>
    <n v="0"/>
    <n v="0"/>
    <n v="1.4"/>
    <n v="3.7"/>
    <n v="7.8"/>
    <n v="7.3"/>
    <n v="-999"/>
    <n v="-999"/>
    <n v="0.88100000000000001"/>
    <n v="1.0449999999999999"/>
    <n v="0"/>
    <n v="-999"/>
    <n v="199610"/>
    <x v="5"/>
  </r>
  <r>
    <n v="4.1399999999999997"/>
    <n v="4.2"/>
    <n v="7.2"/>
    <n v="0.3"/>
    <n v="93.7"/>
    <n v="80.5"/>
    <n v="3.6"/>
    <n v="0"/>
    <n v="0"/>
    <n v="0.9"/>
    <n v="3.4"/>
    <n v="5.5"/>
    <n v="6.6"/>
    <n v="-999"/>
    <n v="-999"/>
    <n v="0.81699999999999995"/>
    <n v="0.19800000000000001"/>
    <n v="0"/>
    <n v="-999"/>
    <n v="199610"/>
    <x v="5"/>
  </r>
  <r>
    <n v="6.75"/>
    <n v="4"/>
    <n v="9"/>
    <n v="0.6"/>
    <n v="83.8"/>
    <n v="52.6"/>
    <n v="0"/>
    <n v="0"/>
    <n v="0"/>
    <n v="1.8"/>
    <n v="4.3"/>
    <n v="4.7"/>
    <n v="5.8"/>
    <n v="-999"/>
    <n v="-999"/>
    <n v="0.60499999999999998"/>
    <n v="0.54400000000000004"/>
    <n v="0"/>
    <n v="-999"/>
    <n v="199610"/>
    <x v="5"/>
  </r>
  <r>
    <n v="4.17"/>
    <n v="1.9"/>
    <n v="5.9"/>
    <n v="-1.4"/>
    <n v="92"/>
    <n v="70"/>
    <n v="6.3"/>
    <n v="0"/>
    <n v="0"/>
    <n v="2"/>
    <n v="4.7"/>
    <n v="2.2000000000000002"/>
    <n v="4.5999999999999996"/>
    <n v="-999"/>
    <n v="-999"/>
    <n v="0.64900000000000002"/>
    <n v="0.27800000000000002"/>
    <n v="0"/>
    <n v="-999"/>
    <n v="199610"/>
    <x v="5"/>
  </r>
  <r>
    <n v="3.11"/>
    <n v="-1"/>
    <n v="1"/>
    <n v="-2.8"/>
    <n v="92.7"/>
    <n v="77.900000000000006"/>
    <n v="0.7"/>
    <n v="5"/>
    <n v="0"/>
    <n v="2.6"/>
    <n v="5.9"/>
    <n v="0.7"/>
    <n v="3.3"/>
    <n v="-999"/>
    <n v="-999"/>
    <n v="0.51300000000000001"/>
    <n v="0.14499999999999999"/>
    <n v="0"/>
    <n v="-999"/>
    <n v="199610"/>
    <x v="5"/>
  </r>
  <r>
    <n v="6.46"/>
    <n v="-2.7"/>
    <n v="2.6"/>
    <n v="-5.7"/>
    <n v="88.7"/>
    <n v="62"/>
    <n v="4.8"/>
    <n v="42"/>
    <n v="0"/>
    <n v="1.9"/>
    <n v="4.5"/>
    <n v="0.7"/>
    <n v="2.9"/>
    <n v="-999"/>
    <n v="-999"/>
    <n v="0.45700000000000002"/>
    <n v="0.28000000000000003"/>
    <n v="0"/>
    <n v="-999"/>
    <n v="199610"/>
    <x v="5"/>
  </r>
  <r>
    <n v="5.64"/>
    <n v="-6.2"/>
    <n v="-1.9"/>
    <n v="-9.8000000000000007"/>
    <n v="87.1"/>
    <n v="64.900000000000006"/>
    <n v="0"/>
    <n v="30"/>
    <n v="0"/>
    <n v="1.1000000000000001"/>
    <n v="3.4"/>
    <n v="0.5"/>
    <n v="2.5"/>
    <n v="-999"/>
    <n v="-999"/>
    <n v="0.34399999999999997"/>
    <n v="0.186"/>
    <n v="0"/>
    <n v="-999"/>
    <n v="199610"/>
    <x v="5"/>
  </r>
  <r>
    <n v="2.29"/>
    <n v="-6.1"/>
    <n v="-3.2"/>
    <n v="-9.6999999999999993"/>
    <n v="90.2"/>
    <n v="73.5"/>
    <n v="16.899999999999999"/>
    <n v="160"/>
    <n v="-0.1"/>
    <n v="3.4"/>
    <n v="10"/>
    <n v="-0.1"/>
    <n v="1.8"/>
    <n v="-999"/>
    <n v="-999"/>
    <n v="0.35299999999999998"/>
    <n v="0.128"/>
    <n v="0"/>
    <n v="-999"/>
    <n v="199610"/>
    <x v="5"/>
  </r>
  <r>
    <n v="10.48"/>
    <n v="-2.8"/>
    <n v="2.8"/>
    <n v="-7.5"/>
    <n v="87.8"/>
    <n v="54.8"/>
    <n v="0"/>
    <n v="121"/>
    <n v="0.1"/>
    <n v="1.7"/>
    <n v="4.5999999999999996"/>
    <n v="0.1"/>
    <n v="2"/>
    <n v="-999"/>
    <n v="-999"/>
    <n v="0.40899999999999997"/>
    <n v="0.33800000000000002"/>
    <n v="0"/>
    <n v="-999"/>
    <n v="199610"/>
    <x v="5"/>
  </r>
  <r>
    <n v="2.98"/>
    <n v="-5.4"/>
    <n v="-2.6"/>
    <n v="-7.9"/>
    <n v="90.3"/>
    <n v="76"/>
    <n v="0"/>
    <n v="109"/>
    <n v="0.1"/>
    <n v="0.8"/>
    <n v="2.9"/>
    <n v="0.1"/>
    <n v="1.9"/>
    <n v="-999"/>
    <n v="-999"/>
    <n v="0.38300000000000001"/>
    <n v="0.121"/>
    <n v="0"/>
    <n v="-999"/>
    <n v="199610"/>
    <x v="5"/>
  </r>
  <r>
    <n v="10.35"/>
    <n v="-5.4"/>
    <n v="2.2999999999999998"/>
    <n v="-11"/>
    <n v="75.5"/>
    <n v="34.799999999999997"/>
    <n v="0"/>
    <n v="96"/>
    <n v="0"/>
    <n v="0.9"/>
    <n v="3.2"/>
    <n v="0"/>
    <n v="1.8"/>
    <n v="-999"/>
    <n v="-999"/>
    <n v="0.251"/>
    <n v="0.47"/>
    <n v="0"/>
    <n v="-999"/>
    <n v="199610"/>
    <x v="5"/>
  </r>
  <r>
    <n v="2.88"/>
    <n v="-4.4000000000000004"/>
    <n v="-3.1"/>
    <n v="-6.3"/>
    <n v="85.4"/>
    <n v="72.8"/>
    <n v="4.8"/>
    <n v="133"/>
    <n v="-0.2"/>
    <n v="1.8"/>
    <n v="4.4000000000000004"/>
    <n v="-0.2"/>
    <n v="1.6"/>
    <n v="-999"/>
    <n v="-999"/>
    <n v="0.35399999999999998"/>
    <n v="0.13200000000000001"/>
    <n v="0"/>
    <n v="-999"/>
    <n v="199610"/>
    <x v="5"/>
  </r>
  <r>
    <n v="4.4400000000000004"/>
    <n v="-1.5"/>
    <n v="1.9"/>
    <n v="-5.3"/>
    <n v="94"/>
    <n v="88.4"/>
    <n v="1"/>
    <n v="141"/>
    <n v="0"/>
    <n v="1.1000000000000001"/>
    <n v="3.4"/>
    <n v="0"/>
    <n v="1.6"/>
    <n v="-999"/>
    <n v="-999"/>
    <n v="0.48299999999999998"/>
    <n v="8.1000000000000003E-2"/>
    <n v="0"/>
    <n v="-999"/>
    <n v="199610"/>
    <x v="5"/>
  </r>
  <r>
    <n v="1.43"/>
    <n v="-3.5"/>
    <n v="-1.2"/>
    <n v="-6.4"/>
    <n v="93.7"/>
    <n v="78.400000000000006"/>
    <n v="16.3"/>
    <n v="266"/>
    <n v="0"/>
    <n v="1.5"/>
    <n v="5.7"/>
    <n v="0"/>
    <n v="1.6"/>
    <n v="-999"/>
    <n v="-999"/>
    <n v="0.437"/>
    <n v="0.121"/>
    <n v="0"/>
    <n v="-999"/>
    <n v="199610"/>
    <x v="5"/>
  </r>
  <r>
    <n v="5.24"/>
    <n v="-3"/>
    <n v="2.5"/>
    <n v="-6.4"/>
    <n v="94.7"/>
    <n v="75.8"/>
    <n v="0"/>
    <n v="230"/>
    <n v="0.1"/>
    <n v="1.6"/>
    <n v="4.8"/>
    <n v="0.1"/>
    <n v="1.6"/>
    <n v="-999"/>
    <n v="-999"/>
    <n v="0.55500000000000005"/>
    <n v="0.17699999999999999"/>
    <n v="0"/>
    <n v="-999"/>
    <n v="199610"/>
    <x v="5"/>
  </r>
  <r>
    <n v="3.1"/>
    <n v="-4"/>
    <n v="-1.1000000000000001"/>
    <n v="-6.4"/>
    <n v="93.8"/>
    <n v="80.400000000000006"/>
    <n v="0"/>
    <n v="204"/>
    <n v="0.2"/>
    <n v="0.7"/>
    <n v="2.5"/>
    <n v="0.2"/>
    <n v="1.6"/>
    <n v="-999"/>
    <n v="-999"/>
    <n v="0.45300000000000001"/>
    <n v="0.11"/>
    <n v="0"/>
    <n v="-999"/>
    <n v="199610"/>
    <x v="5"/>
  </r>
  <r>
    <n v="6.22"/>
    <n v="-3.4"/>
    <n v="2.9"/>
    <n v="-9.6"/>
    <n v="75.3"/>
    <n v="42.6"/>
    <n v="0"/>
    <n v="184"/>
    <n v="0.3"/>
    <n v="0.8"/>
    <n v="3.6"/>
    <n v="0.3"/>
    <n v="1.7"/>
    <n v="-999"/>
    <n v="-999"/>
    <n v="0.32100000000000001"/>
    <n v="0.432"/>
    <n v="0"/>
    <n v="-999"/>
    <n v="199610"/>
    <x v="5"/>
  </r>
  <r>
    <n v="3.72"/>
    <n v="0.6"/>
    <n v="3.3"/>
    <n v="-3.1"/>
    <n v="94.1"/>
    <n v="80.3"/>
    <n v="4.3"/>
    <n v="161"/>
    <n v="0.3"/>
    <n v="1.5"/>
    <n v="3.3"/>
    <n v="0.3"/>
    <n v="1.7"/>
    <n v="-999"/>
    <n v="-999"/>
    <n v="0.62"/>
    <n v="0.152"/>
    <n v="0"/>
    <n v="-999"/>
    <n v="199610"/>
    <x v="5"/>
  </r>
  <r>
    <n v="1.34"/>
    <n v="1"/>
    <n v="3"/>
    <n v="-1.7"/>
    <n v="98.1"/>
    <n v="93"/>
    <n v="28.7"/>
    <n v="152"/>
    <n v="0.3"/>
    <n v="1"/>
    <n v="3.2"/>
    <n v="0.3"/>
    <n v="1.4"/>
    <n v="-999"/>
    <n v="-999"/>
    <n v="0.70499999999999996"/>
    <n v="5.2999999999999999E-2"/>
    <n v="0"/>
    <n v="-999"/>
    <n v="199610"/>
    <x v="5"/>
  </r>
  <r>
    <n v="1.58"/>
    <n v="-6.6"/>
    <n v="-1.4"/>
    <n v="-12.1"/>
    <n v="95.8"/>
    <n v="91.2"/>
    <n v="0.1"/>
    <n v="153"/>
    <n v="0.3"/>
    <n v="0.9"/>
    <n v="3.8"/>
    <n v="0.3"/>
    <n v="1.4"/>
    <n v="-999"/>
    <n v="-999"/>
    <n v="0.502"/>
    <n v="4.8000000000000001E-2"/>
    <n v="0"/>
    <n v="-999"/>
    <n v="199610"/>
    <x v="5"/>
  </r>
  <r>
    <n v="6.88"/>
    <n v="-8"/>
    <n v="-0.1"/>
    <n v="-12.8"/>
    <n v="91.2"/>
    <n v="75"/>
    <n v="0"/>
    <n v="152"/>
    <n v="0.3"/>
    <n v="0.7"/>
    <n v="1.9"/>
    <n v="0.3"/>
    <n v="1.4"/>
    <n v="-999"/>
    <n v="-999"/>
    <n v="0.45600000000000002"/>
    <n v="0.152"/>
    <n v="0"/>
    <n v="-999"/>
    <n v="199610"/>
    <x v="5"/>
  </r>
  <r>
    <n v="8.49"/>
    <n v="-1.1000000000000001"/>
    <n v="7.7"/>
    <n v="-9.1"/>
    <n v="69.099999999999994"/>
    <n v="36.5"/>
    <n v="0"/>
    <n v="151"/>
    <n v="0.2"/>
    <n v="1.1000000000000001"/>
    <n v="2.8"/>
    <n v="0.2"/>
    <n v="1.3"/>
    <n v="-999"/>
    <n v="-999"/>
    <n v="0.38200000000000001"/>
    <n v="0.66700000000000004"/>
    <n v="151"/>
    <n v="0.2"/>
    <n v="199610"/>
    <x v="5"/>
  </r>
  <r>
    <n v="8.39"/>
    <n v="3"/>
    <n v="11.5"/>
    <n v="-1.6"/>
    <n v="72.7"/>
    <n v="40.700000000000003"/>
    <n v="0"/>
    <n v="137"/>
    <n v="0.2"/>
    <n v="0.7"/>
    <n v="1.7"/>
    <n v="0.2"/>
    <n v="1.2"/>
    <n v="-999"/>
    <n v="-999"/>
    <n v="0.55200000000000005"/>
    <n v="0.80400000000000005"/>
    <n v="0"/>
    <n v="-999"/>
    <n v="199611"/>
    <x v="5"/>
  </r>
  <r>
    <n v="2.4"/>
    <n v="0.7"/>
    <n v="3.9"/>
    <n v="-1.3"/>
    <n v="80.400000000000006"/>
    <n v="63.7"/>
    <n v="0.1"/>
    <n v="138"/>
    <n v="0.1"/>
    <n v="0.5"/>
    <n v="3.6"/>
    <n v="0.1"/>
    <n v="1.2"/>
    <n v="-999"/>
    <n v="-999"/>
    <n v="0.51300000000000001"/>
    <n v="0.29299999999999998"/>
    <n v="0"/>
    <n v="-999"/>
    <n v="199611"/>
    <x v="5"/>
  </r>
  <r>
    <n v="5.94"/>
    <n v="-2.2000000000000002"/>
    <n v="2.2999999999999998"/>
    <n v="-3.9"/>
    <n v="77.3"/>
    <n v="47.9"/>
    <n v="1"/>
    <n v="146"/>
    <n v="0.1"/>
    <n v="1.3"/>
    <n v="4.4000000000000004"/>
    <n v="0.1"/>
    <n v="1.2"/>
    <n v="-999"/>
    <n v="-999"/>
    <n v="0.34499999999999997"/>
    <n v="0.375"/>
    <n v="0"/>
    <n v="-999"/>
    <n v="199611"/>
    <x v="5"/>
  </r>
  <r>
    <n v="3.18"/>
    <n v="-5.0999999999999996"/>
    <n v="-2.2999999999999998"/>
    <n v="-7.8"/>
    <n v="95.1"/>
    <n v="88.1"/>
    <n v="6.1"/>
    <n v="193"/>
    <n v="0.1"/>
    <n v="1"/>
    <n v="3.3"/>
    <n v="0.1"/>
    <n v="1.1000000000000001"/>
    <n v="-999"/>
    <n v="-999"/>
    <n v="0.45400000000000001"/>
    <n v="6.0999999999999999E-2"/>
    <n v="0"/>
    <n v="-999"/>
    <n v="199611"/>
    <x v="5"/>
  </r>
  <r>
    <n v="1.46"/>
    <n v="-5.9"/>
    <n v="-4"/>
    <n v="-8.1999999999999993"/>
    <n v="91.5"/>
    <n v="82.6"/>
    <n v="0"/>
    <n v="159"/>
    <n v="0.1"/>
    <n v="1.1000000000000001"/>
    <n v="2.9"/>
    <n v="0.1"/>
    <n v="1.2"/>
    <n v="-999"/>
    <n v="-999"/>
    <n v="0.376"/>
    <n v="7.9000000000000001E-2"/>
    <n v="0"/>
    <n v="-999"/>
    <n v="199611"/>
    <x v="5"/>
  </r>
  <r>
    <n v="0.99"/>
    <n v="-4.5999999999999996"/>
    <n v="-0.9"/>
    <n v="-7.7"/>
    <n v="94.7"/>
    <n v="85.8"/>
    <n v="13"/>
    <n v="259"/>
    <n v="0.1"/>
    <n v="2"/>
    <n v="5.2"/>
    <n v="0.1"/>
    <n v="1.2"/>
    <n v="-999"/>
    <n v="-999"/>
    <n v="0.48899999999999999"/>
    <n v="8.1000000000000003E-2"/>
    <n v="0"/>
    <n v="-999"/>
    <n v="199611"/>
    <x v="5"/>
  </r>
  <r>
    <n v="3.04"/>
    <n v="-6.7"/>
    <n v="-4"/>
    <n v="-10.4"/>
    <n v="92.7"/>
    <n v="81.599999999999994"/>
    <n v="8.6999999999999993"/>
    <n v="326"/>
    <n v="0.1"/>
    <n v="1.5"/>
    <n v="5"/>
    <n v="0.1"/>
    <n v="1.2"/>
    <n v="-999"/>
    <n v="-999"/>
    <n v="0.36899999999999999"/>
    <n v="8.4000000000000005E-2"/>
    <n v="0"/>
    <n v="-999"/>
    <n v="199611"/>
    <x v="5"/>
  </r>
  <r>
    <n v="1.8"/>
    <n v="0.4"/>
    <n v="2.6"/>
    <n v="-5.0999999999999996"/>
    <n v="98.3"/>
    <n v="96.1"/>
    <n v="0"/>
    <n v="270"/>
    <n v="0.2"/>
    <n v="1.2"/>
    <n v="3"/>
    <n v="0.2"/>
    <n v="1.2"/>
    <n v="-999"/>
    <n v="-999"/>
    <n v="0.71"/>
    <n v="2.9000000000000001E-2"/>
    <n v="0"/>
    <n v="-999"/>
    <n v="199611"/>
    <x v="5"/>
  </r>
  <r>
    <n v="5.69"/>
    <n v="4.3"/>
    <n v="10.6"/>
    <n v="1.3"/>
    <n v="76.900000000000006"/>
    <n v="47.3"/>
    <n v="0"/>
    <n v="248"/>
    <n v="0.3"/>
    <n v="0.7"/>
    <n v="2.4"/>
    <n v="0.3"/>
    <n v="1.3"/>
    <n v="-999"/>
    <n v="-999"/>
    <n v="0.60499999999999998"/>
    <n v="0.67300000000000004"/>
    <n v="0"/>
    <n v="-999"/>
    <n v="199611"/>
    <x v="5"/>
  </r>
  <r>
    <n v="3.21"/>
    <n v="5.9"/>
    <n v="10.8"/>
    <n v="3.2"/>
    <n v="56.2"/>
    <n v="31.8"/>
    <n v="0"/>
    <n v="221"/>
    <n v="0.4"/>
    <n v="0.9"/>
    <n v="3.1"/>
    <n v="0.4"/>
    <n v="1.3"/>
    <n v="-999"/>
    <n v="-999"/>
    <n v="0.41099999999999998"/>
    <n v="0.88300000000000001"/>
    <n v="0"/>
    <n v="-999"/>
    <n v="199611"/>
    <x v="5"/>
  </r>
  <r>
    <n v="4.71"/>
    <n v="5.3"/>
    <n v="13.3"/>
    <n v="1.7"/>
    <n v="74.599999999999994"/>
    <n v="41.5"/>
    <n v="0"/>
    <n v="182"/>
    <n v="0.4"/>
    <n v="0.8"/>
    <n v="2.9"/>
    <n v="0.4"/>
    <n v="1.3"/>
    <n v="-999"/>
    <n v="-999"/>
    <n v="0.63300000000000001"/>
    <n v="0.89300000000000002"/>
    <n v="0"/>
    <n v="-999"/>
    <n v="199611"/>
    <x v="5"/>
  </r>
  <r>
    <n v="5.33"/>
    <n v="3.8"/>
    <n v="10.199999999999999"/>
    <n v="0.6"/>
    <n v="82.2"/>
    <n v="57.6"/>
    <n v="0"/>
    <n v="160"/>
    <n v="0.4"/>
    <n v="0.6"/>
    <n v="2.7"/>
    <n v="0.4"/>
    <n v="1.3"/>
    <n v="-999"/>
    <n v="-999"/>
    <n v="0.71599999999999997"/>
    <n v="0.52700000000000002"/>
    <n v="0"/>
    <n v="-999"/>
    <n v="199611"/>
    <x v="5"/>
  </r>
  <r>
    <n v="2.04"/>
    <n v="-0.2"/>
    <n v="2.4"/>
    <n v="-2.6"/>
    <n v="98.2"/>
    <n v="94.1"/>
    <n v="7.8"/>
    <n v="166"/>
    <n v="0.3"/>
    <n v="1.4"/>
    <n v="3.9"/>
    <n v="0.3"/>
    <n v="1.2"/>
    <n v="-999"/>
    <n v="-999"/>
    <n v="0.68400000000000005"/>
    <n v="4.2999999999999997E-2"/>
    <n v="0"/>
    <n v="-999"/>
    <n v="199611"/>
    <x v="5"/>
  </r>
  <r>
    <n v="1.93"/>
    <n v="-3.9"/>
    <n v="-2.2999999999999998"/>
    <n v="-5.8"/>
    <n v="95"/>
    <n v="88.1"/>
    <n v="0.7"/>
    <n v="171"/>
    <n v="0.2"/>
    <n v="1.4"/>
    <n v="3.2"/>
    <n v="0.2"/>
    <n v="1.1000000000000001"/>
    <n v="-999"/>
    <n v="-999"/>
    <n v="0.45600000000000002"/>
    <n v="6.0999999999999999E-2"/>
    <n v="0"/>
    <n v="-999"/>
    <n v="199611"/>
    <x v="5"/>
  </r>
  <r>
    <n v="1.55"/>
    <n v="-7.5"/>
    <n v="-5.3"/>
    <n v="-10.6"/>
    <n v="94.4"/>
    <n v="89.5"/>
    <n v="0.5"/>
    <n v="175"/>
    <n v="0.3"/>
    <n v="0.9"/>
    <n v="3.4"/>
    <n v="0.3"/>
    <n v="1.1000000000000001"/>
    <n v="-999"/>
    <n v="-999"/>
    <n v="0.36899999999999999"/>
    <n v="4.2999999999999997E-2"/>
    <n v="0"/>
    <n v="-999"/>
    <n v="199611"/>
    <x v="5"/>
  </r>
  <r>
    <n v="3.49"/>
    <n v="-7.9"/>
    <n v="-5.0999999999999996"/>
    <n v="-10.6"/>
    <n v="94.6"/>
    <n v="92.2"/>
    <n v="13.4"/>
    <n v="278"/>
    <n v="-3.8"/>
    <n v="3.7"/>
    <n v="7"/>
    <n v="0.2"/>
    <n v="1.1000000000000001"/>
    <n v="-999"/>
    <n v="-999"/>
    <n v="0.38500000000000001"/>
    <n v="3.3000000000000002E-2"/>
    <n v="0"/>
    <n v="-999"/>
    <n v="199611"/>
    <x v="5"/>
  </r>
  <r>
    <n v="2.3199999999999998"/>
    <n v="-6.3"/>
    <n v="-4.0999999999999996"/>
    <n v="-8.8000000000000007"/>
    <n v="95.8"/>
    <n v="94.2"/>
    <n v="0"/>
    <n v="265"/>
    <n v="-2.2999999999999998"/>
    <n v="2.2000000000000002"/>
    <n v="5.5"/>
    <n v="0.1"/>
    <n v="1"/>
    <n v="-999"/>
    <n v="-999"/>
    <n v="0.42299999999999999"/>
    <n v="2.5999999999999999E-2"/>
    <n v="0"/>
    <n v="-999"/>
    <n v="199611"/>
    <x v="5"/>
  </r>
  <r>
    <n v="2.5499999999999998"/>
    <n v="-11.7"/>
    <n v="-4.9000000000000004"/>
    <n v="-17"/>
    <n v="92.3"/>
    <n v="88.8"/>
    <n v="1.2"/>
    <n v="274"/>
    <n v="-3.7"/>
    <n v="0.4"/>
    <n v="1.8"/>
    <n v="0.1"/>
    <n v="1"/>
    <n v="-999"/>
    <n v="-999"/>
    <n v="0.378"/>
    <n v="4.8000000000000001E-2"/>
    <n v="0"/>
    <n v="-999"/>
    <n v="199611"/>
    <x v="5"/>
  </r>
  <r>
    <n v="2.42"/>
    <n v="-12.8"/>
    <n v="-8.6"/>
    <n v="-17.100000000000001"/>
    <n v="91.6"/>
    <n v="87.9"/>
    <n v="7.4"/>
    <n v="331"/>
    <n v="-3.4"/>
    <n v="1.2"/>
    <n v="4"/>
    <n v="0.1"/>
    <n v="0.9"/>
    <n v="-999"/>
    <n v="-999"/>
    <n v="0.28100000000000003"/>
    <n v="3.9E-2"/>
    <n v="0"/>
    <n v="-999"/>
    <n v="199611"/>
    <x v="5"/>
  </r>
  <r>
    <n v="4.2300000000000004"/>
    <n v="-12.7"/>
    <n v="-7.5"/>
    <n v="-17.100000000000001"/>
    <n v="91.6"/>
    <n v="88.6"/>
    <n v="1.4"/>
    <n v="342"/>
    <n v="-3.5"/>
    <n v="0.8"/>
    <n v="2.8"/>
    <n v="0.1"/>
    <n v="0.9"/>
    <n v="-999"/>
    <n v="-999"/>
    <n v="0.309"/>
    <n v="0.04"/>
    <n v="0"/>
    <n v="-999"/>
    <n v="199611"/>
    <x v="5"/>
  </r>
  <r>
    <n v="2.77"/>
    <n v="-9.4"/>
    <n v="-7.4"/>
    <n v="-11.6"/>
    <n v="93.7"/>
    <n v="92.2"/>
    <n v="0"/>
    <n v="325"/>
    <n v="-2.8"/>
    <n v="0.7"/>
    <n v="3.8"/>
    <n v="0"/>
    <n v="0.8"/>
    <n v="-999"/>
    <n v="-999"/>
    <n v="0.32300000000000001"/>
    <n v="2.7E-2"/>
    <n v="0"/>
    <n v="-999"/>
    <n v="199611"/>
    <x v="5"/>
  </r>
  <r>
    <n v="2.98"/>
    <n v="-14.6"/>
    <n v="-9.1"/>
    <n v="-20.7"/>
    <n v="90.2"/>
    <n v="85"/>
    <n v="0"/>
    <n v="310"/>
    <n v="-4.0999999999999996"/>
    <n v="0.7"/>
    <n v="2.6"/>
    <n v="0"/>
    <n v="0.8"/>
    <n v="-999"/>
    <n v="-999"/>
    <n v="0.26100000000000001"/>
    <n v="4.5999999999999999E-2"/>
    <n v="0"/>
    <n v="-999"/>
    <n v="199611"/>
    <x v="5"/>
  </r>
  <r>
    <n v="4.0199999999999996"/>
    <n v="-12.8"/>
    <n v="-7.5"/>
    <n v="-19.8"/>
    <n v="90.5"/>
    <n v="86.2"/>
    <n v="0.4"/>
    <n v="313"/>
    <n v="-5.8"/>
    <n v="0.7"/>
    <n v="2.6"/>
    <n v="-0.1"/>
    <n v="0.7"/>
    <n v="-999"/>
    <n v="-999"/>
    <n v="0.29899999999999999"/>
    <n v="4.8000000000000001E-2"/>
    <n v="0"/>
    <n v="-999"/>
    <n v="199611"/>
    <x v="5"/>
  </r>
  <r>
    <n v="5.98"/>
    <n v="-6.6"/>
    <n v="-0.4"/>
    <n v="-9.4"/>
    <n v="94.2"/>
    <n v="82.1"/>
    <n v="7.3"/>
    <n v="369"/>
    <n v="-2.6"/>
    <n v="0.6"/>
    <n v="3.2"/>
    <n v="-0.2"/>
    <n v="0.7"/>
    <n v="-999"/>
    <n v="-999"/>
    <n v="0.48599999999999999"/>
    <n v="0.106"/>
    <n v="0"/>
    <n v="-999"/>
    <n v="199611"/>
    <x v="5"/>
  </r>
  <r>
    <n v="0.46"/>
    <n v="-4.8"/>
    <n v="-3.4"/>
    <n v="-6.7"/>
    <n v="96.2"/>
    <n v="93.7"/>
    <n v="0"/>
    <n v="355"/>
    <n v="-1.7"/>
    <n v="1"/>
    <n v="3.2"/>
    <n v="-0.2"/>
    <n v="0.7"/>
    <n v="-999"/>
    <n v="-999"/>
    <n v="0.44500000000000001"/>
    <n v="0.03"/>
    <n v="0"/>
    <n v="-999"/>
    <n v="199611"/>
    <x v="5"/>
  </r>
  <r>
    <n v="0.72"/>
    <n v="-4.8"/>
    <n v="-2.4"/>
    <n v="-8.4"/>
    <n v="95.3"/>
    <n v="87.7"/>
    <n v="9.5"/>
    <n v="428"/>
    <n v="-1.9"/>
    <n v="0.4"/>
    <n v="1.8"/>
    <n v="-0.2"/>
    <n v="0.7"/>
    <n v="-999"/>
    <n v="-999"/>
    <n v="0.44900000000000001"/>
    <n v="6.3E-2"/>
    <n v="0"/>
    <n v="-999"/>
    <n v="199611"/>
    <x v="5"/>
  </r>
  <r>
    <n v="0.21"/>
    <n v="-2.9"/>
    <n v="0.1"/>
    <n v="-5.6"/>
    <n v="97.9"/>
    <n v="95.5"/>
    <n v="11.8"/>
    <n v="519"/>
    <n v="-1.8"/>
    <n v="0.3"/>
    <n v="1.8"/>
    <n v="-0.1"/>
    <n v="0.7"/>
    <n v="-999"/>
    <n v="-999"/>
    <n v="0.58599999999999997"/>
    <n v="2.8000000000000001E-2"/>
    <n v="0"/>
    <n v="-999"/>
    <n v="199611"/>
    <x v="5"/>
  </r>
  <r>
    <n v="0.24"/>
    <n v="-6.6"/>
    <n v="-3.7"/>
    <n v="-8"/>
    <n v="96.1"/>
    <n v="95.1"/>
    <n v="12"/>
    <n v="611"/>
    <n v="-2.5"/>
    <n v="2"/>
    <n v="4.7"/>
    <n v="-0.1"/>
    <n v="0.7"/>
    <n v="-999"/>
    <n v="-999"/>
    <n v="0.443"/>
    <n v="2.3E-2"/>
    <n v="0"/>
    <n v="-999"/>
    <n v="199611"/>
    <x v="5"/>
  </r>
  <r>
    <n v="1.59"/>
    <n v="-8.1"/>
    <n v="-1.8"/>
    <n v="-12.3"/>
    <n v="94.6"/>
    <n v="91.5"/>
    <n v="0"/>
    <n v="592"/>
    <n v="-3.8"/>
    <n v="0.5"/>
    <n v="1.9"/>
    <n v="0"/>
    <n v="0.8"/>
    <n v="-999"/>
    <n v="-999"/>
    <n v="0.48899999999999999"/>
    <n v="4.4999999999999998E-2"/>
    <n v="0"/>
    <n v="-999"/>
    <n v="199611"/>
    <x v="5"/>
  </r>
  <r>
    <n v="0.25"/>
    <n v="-4.5999999999999996"/>
    <n v="-2.8"/>
    <n v="-7.1"/>
    <n v="97"/>
    <n v="94.9"/>
    <n v="0"/>
    <n v="576"/>
    <n v="-3.2"/>
    <n v="1.2"/>
    <n v="5.9"/>
    <n v="0"/>
    <n v="0.8"/>
    <n v="-999"/>
    <n v="-999"/>
    <n v="0.47199999999999998"/>
    <n v="2.5000000000000001E-2"/>
    <n v="576"/>
    <n v="-3.2"/>
    <n v="199611"/>
    <x v="5"/>
  </r>
  <r>
    <n v="0.27"/>
    <n v="-6.6"/>
    <n v="-4.2"/>
    <n v="-9.8000000000000007"/>
    <n v="95.4"/>
    <n v="93.7"/>
    <n v="11.8"/>
    <n v="667"/>
    <n v="-2.5"/>
    <n v="1.2"/>
    <n v="5.9"/>
    <n v="0"/>
    <n v="0.8"/>
    <n v="-999"/>
    <n v="-999"/>
    <n v="0.42"/>
    <n v="2.8000000000000001E-2"/>
    <n v="0"/>
    <n v="-999"/>
    <n v="199612"/>
    <x v="5"/>
  </r>
  <r>
    <n v="0.17"/>
    <n v="-9.9"/>
    <n v="-8.4"/>
    <n v="-12.9"/>
    <n v="93.6"/>
    <n v="91.9"/>
    <n v="3.1"/>
    <n v="691"/>
    <n v="-2.8"/>
    <n v="1.5"/>
    <n v="5.2"/>
    <n v="0"/>
    <n v="0.8"/>
    <n v="-999"/>
    <n v="-999"/>
    <n v="0.29699999999999999"/>
    <n v="2.5999999999999999E-2"/>
    <n v="0"/>
    <n v="-999"/>
    <n v="199612"/>
    <x v="5"/>
  </r>
  <r>
    <n v="0.66"/>
    <n v="-10"/>
    <n v="-5.6"/>
    <n v="-12.7"/>
    <n v="93.7"/>
    <n v="91.9"/>
    <n v="0"/>
    <n v="681"/>
    <n v="-3"/>
    <n v="0.8"/>
    <n v="2.7"/>
    <n v="0"/>
    <n v="0.8"/>
    <n v="-999"/>
    <n v="-999"/>
    <n v="0.36899999999999999"/>
    <n v="3.3000000000000002E-2"/>
    <n v="0"/>
    <n v="-999"/>
    <n v="199612"/>
    <x v="5"/>
  </r>
  <r>
    <n v="0.22"/>
    <n v="-9.6999999999999993"/>
    <n v="-7.7"/>
    <n v="-12.2"/>
    <n v="93.7"/>
    <n v="92"/>
    <n v="2"/>
    <n v="696"/>
    <n v="-3.2"/>
    <n v="2.6"/>
    <n v="6.9"/>
    <n v="0"/>
    <n v="0.8"/>
    <n v="-999"/>
    <n v="-999"/>
    <n v="0.315"/>
    <n v="2.7E-2"/>
    <n v="0"/>
    <n v="-999"/>
    <n v="199612"/>
    <x v="5"/>
  </r>
  <r>
    <n v="4.37"/>
    <n v="-7.1"/>
    <n v="-2.9"/>
    <n v="-9.4"/>
    <n v="94.4"/>
    <n v="90.7"/>
    <n v="0"/>
    <n v="652"/>
    <n v="-3.1"/>
    <n v="1.4"/>
    <n v="3.6"/>
    <n v="0.1"/>
    <n v="0.8"/>
    <n v="-999"/>
    <n v="-999"/>
    <n v="0.44800000000000001"/>
    <n v="4.5999999999999999E-2"/>
    <n v="0"/>
    <n v="-999"/>
    <n v="199612"/>
    <x v="5"/>
  </r>
  <r>
    <n v="3.56"/>
    <n v="-7.9"/>
    <n v="-1.9"/>
    <n v="-11"/>
    <n v="92.8"/>
    <n v="81.5"/>
    <n v="0"/>
    <n v="607"/>
    <n v="-3.2"/>
    <n v="0.9"/>
    <n v="3.5"/>
    <n v="0.1"/>
    <n v="0.9"/>
    <n v="-999"/>
    <n v="-999"/>
    <n v="0.432"/>
    <n v="9.8000000000000004E-2"/>
    <n v="0"/>
    <n v="-999"/>
    <n v="199612"/>
    <x v="5"/>
  </r>
  <r>
    <n v="0.62"/>
    <n v="-7.8"/>
    <n v="-5.3"/>
    <n v="-11.3"/>
    <n v="94.9"/>
    <n v="90.4"/>
    <n v="3.6"/>
    <n v="635"/>
    <n v="-3.4"/>
    <n v="3.2"/>
    <n v="7.8"/>
    <n v="0.1"/>
    <n v="0.8"/>
    <n v="-999"/>
    <n v="-999"/>
    <n v="0.371"/>
    <n v="3.9E-2"/>
    <n v="0"/>
    <n v="-999"/>
    <n v="199612"/>
    <x v="5"/>
  </r>
  <r>
    <n v="1.05"/>
    <n v="-5.2"/>
    <n v="-3.2"/>
    <n v="-9"/>
    <n v="96.6"/>
    <n v="94.2"/>
    <n v="0"/>
    <n v="619"/>
    <n v="-3"/>
    <n v="1"/>
    <n v="4.8"/>
    <n v="0.1"/>
    <n v="0.8"/>
    <n v="-999"/>
    <n v="-999"/>
    <n v="0.45500000000000002"/>
    <n v="2.8000000000000001E-2"/>
    <n v="0"/>
    <n v="-999"/>
    <n v="199612"/>
    <x v="5"/>
  </r>
  <r>
    <n v="3.25"/>
    <n v="-7"/>
    <n v="-4.5"/>
    <n v="-10.7"/>
    <n v="95.2"/>
    <n v="92.7"/>
    <n v="2.6"/>
    <n v="639"/>
    <n v="-3.1"/>
    <n v="2.9"/>
    <n v="6.1"/>
    <n v="0.1"/>
    <n v="0.8"/>
    <n v="-999"/>
    <n v="-999"/>
    <n v="0.40400000000000003"/>
    <n v="3.2000000000000001E-2"/>
    <n v="0"/>
    <n v="-999"/>
    <n v="199612"/>
    <x v="5"/>
  </r>
  <r>
    <n v="2.17"/>
    <n v="-3.6"/>
    <n v="0.1"/>
    <n v="-6.3"/>
    <n v="97.8"/>
    <n v="95.3"/>
    <n v="1.6"/>
    <n v="651"/>
    <n v="-2.7"/>
    <n v="3"/>
    <n v="8.3000000000000007"/>
    <n v="0.1"/>
    <n v="0.8"/>
    <n v="-999"/>
    <n v="-999"/>
    <n v="0.58799999999999997"/>
    <n v="2.9000000000000001E-2"/>
    <n v="0"/>
    <n v="-999"/>
    <n v="199612"/>
    <x v="5"/>
  </r>
  <r>
    <n v="2.88"/>
    <n v="-7.6"/>
    <n v="-1.8"/>
    <n v="-10.199999999999999"/>
    <n v="94.9"/>
    <n v="91.7"/>
    <n v="0"/>
    <n v="646"/>
    <n v="-2.5"/>
    <n v="1.9"/>
    <n v="5.3"/>
    <n v="0.1"/>
    <n v="0.8"/>
    <n v="-999"/>
    <n v="-999"/>
    <n v="0.49199999999999999"/>
    <n v="4.3999999999999997E-2"/>
    <n v="0"/>
    <n v="-999"/>
    <n v="199612"/>
    <x v="5"/>
  </r>
  <r>
    <n v="2.34"/>
    <n v="-6.4"/>
    <n v="-2.8"/>
    <n v="-8.6"/>
    <n v="95.4"/>
    <n v="91.3"/>
    <n v="0"/>
    <n v="643"/>
    <n v="-3"/>
    <n v="1.3"/>
    <n v="3.3"/>
    <n v="0.2"/>
    <n v="0.8"/>
    <n v="-999"/>
    <n v="-999"/>
    <n v="0.45300000000000001"/>
    <n v="4.2999999999999997E-2"/>
    <n v="0"/>
    <n v="-999"/>
    <n v="199612"/>
    <x v="5"/>
  </r>
  <r>
    <n v="1.01"/>
    <n v="-6.3"/>
    <n v="-4.2"/>
    <n v="-7.3"/>
    <n v="96"/>
    <n v="95.2"/>
    <n v="2.7"/>
    <n v="664"/>
    <n v="-2.8"/>
    <n v="1.7"/>
    <n v="4.9000000000000004"/>
    <n v="0.1"/>
    <n v="0.8"/>
    <n v="-999"/>
    <n v="-999"/>
    <n v="0.42599999999999999"/>
    <n v="2.1000000000000001E-2"/>
    <n v="0"/>
    <n v="-999"/>
    <n v="199612"/>
    <x v="5"/>
  </r>
  <r>
    <n v="2.86"/>
    <n v="-6.9"/>
    <n v="-2.2000000000000002"/>
    <n v="-11.2"/>
    <n v="94.4"/>
    <n v="91.3"/>
    <n v="2.1"/>
    <n v="680"/>
    <n v="-2.6"/>
    <n v="1.2"/>
    <n v="3.8"/>
    <n v="0.2"/>
    <n v="0.8"/>
    <n v="-999"/>
    <n v="-999"/>
    <n v="0.47499999999999998"/>
    <n v="4.4999999999999998E-2"/>
    <n v="0"/>
    <n v="-999"/>
    <n v="199612"/>
    <x v="5"/>
  </r>
  <r>
    <n v="0.56999999999999995"/>
    <n v="-7.4"/>
    <n v="-5.6"/>
    <n v="-12.4"/>
    <n v="91.8"/>
    <n v="85"/>
    <n v="2.2999999999999998"/>
    <n v="698"/>
    <n v="-2.5"/>
    <n v="1.5"/>
    <n v="5"/>
    <n v="0.1"/>
    <n v="0.8"/>
    <n v="-999"/>
    <n v="-999"/>
    <n v="0.34100000000000003"/>
    <n v="0.06"/>
    <n v="0"/>
    <n v="-999"/>
    <n v="199612"/>
    <x v="5"/>
  </r>
  <r>
    <n v="4.38"/>
    <n v="-11.8"/>
    <n v="-6.9"/>
    <n v="-15.3"/>
    <n v="89.7"/>
    <n v="72.599999999999994"/>
    <n v="0"/>
    <n v="674"/>
    <n v="-2.5"/>
    <n v="1"/>
    <n v="3.6"/>
    <n v="0.2"/>
    <n v="0.8"/>
    <n v="-999"/>
    <n v="-999"/>
    <n v="0.26400000000000001"/>
    <n v="0.1"/>
    <n v="0"/>
    <n v="-999"/>
    <n v="199612"/>
    <x v="5"/>
  </r>
  <r>
    <n v="3.76"/>
    <n v="-10.6"/>
    <n v="-5.9"/>
    <n v="-16.3"/>
    <n v="71.5"/>
    <n v="42.3"/>
    <n v="0"/>
    <n v="663"/>
    <n v="-3.3"/>
    <n v="1"/>
    <n v="3"/>
    <n v="0.2"/>
    <n v="0.8"/>
    <n v="-999"/>
    <n v="-999"/>
    <n v="0.16700000000000001"/>
    <n v="0.22700000000000001"/>
    <n v="0"/>
    <n v="-999"/>
    <n v="199612"/>
    <x v="5"/>
  </r>
  <r>
    <n v="1.76"/>
    <n v="-5.4"/>
    <n v="-0.8"/>
    <n v="-9.8000000000000007"/>
    <n v="77.7"/>
    <n v="53.1"/>
    <n v="0"/>
    <n v="646"/>
    <n v="-3.6"/>
    <n v="0.9"/>
    <n v="3.3"/>
    <n v="0.2"/>
    <n v="0.8"/>
    <n v="-999"/>
    <n v="-999"/>
    <n v="0.307"/>
    <n v="0.27"/>
    <n v="0"/>
    <n v="-999"/>
    <n v="199612"/>
    <x v="5"/>
  </r>
  <r>
    <n v="1.04"/>
    <n v="-6"/>
    <n v="-3"/>
    <n v="-8.1999999999999993"/>
    <n v="91.3"/>
    <n v="76.3"/>
    <n v="3.5"/>
    <n v="673"/>
    <n v="-3.4"/>
    <n v="0.8"/>
    <n v="4"/>
    <n v="0.1"/>
    <n v="0.8"/>
    <n v="-999"/>
    <n v="-999"/>
    <n v="0.373"/>
    <n v="0.11600000000000001"/>
    <n v="0"/>
    <n v="-999"/>
    <n v="199612"/>
    <x v="5"/>
  </r>
  <r>
    <n v="1.01"/>
    <n v="-6.7"/>
    <n v="-3.7"/>
    <n v="-9.1"/>
    <n v="90.4"/>
    <n v="75.2"/>
    <n v="0"/>
    <n v="662"/>
    <n v="-3.1"/>
    <n v="1.2"/>
    <n v="4.0999999999999996"/>
    <n v="0.1"/>
    <n v="0.8"/>
    <n v="-999"/>
    <n v="-999"/>
    <n v="0.35"/>
    <n v="0.115"/>
    <n v="0"/>
    <n v="-999"/>
    <n v="199612"/>
    <x v="5"/>
  </r>
  <r>
    <n v="0.8"/>
    <n v="-9.1"/>
    <n v="-7"/>
    <n v="-11.4"/>
    <n v="92"/>
    <n v="82.3"/>
    <n v="6.2"/>
    <n v="710"/>
    <n v="-4.2"/>
    <n v="1.8"/>
    <n v="5.4"/>
    <n v="0.1"/>
    <n v="0.8"/>
    <n v="-999"/>
    <n v="-999"/>
    <n v="0.29699999999999999"/>
    <n v="6.4000000000000001E-2"/>
    <n v="0"/>
    <n v="-999"/>
    <n v="199612"/>
    <x v="5"/>
  </r>
  <r>
    <n v="1.23"/>
    <n v="-12"/>
    <n v="-8.9"/>
    <n v="-16.399999999999999"/>
    <n v="92"/>
    <n v="87.2"/>
    <n v="0"/>
    <n v="702"/>
    <n v="-4"/>
    <n v="1.2"/>
    <n v="5.8"/>
    <n v="0.1"/>
    <n v="0.8"/>
    <n v="-999"/>
    <n v="-999"/>
    <n v="0.27100000000000002"/>
    <n v="0.04"/>
    <n v="0"/>
    <n v="-999"/>
    <n v="199612"/>
    <x v="5"/>
  </r>
  <r>
    <n v="1.42"/>
    <n v="-10.8"/>
    <n v="-4.5999999999999996"/>
    <n v="-13.9"/>
    <n v="91.8"/>
    <n v="76.900000000000006"/>
    <n v="0.7"/>
    <n v="707"/>
    <n v="-4.0999999999999996"/>
    <n v="0.9"/>
    <n v="3.6"/>
    <n v="0.1"/>
    <n v="0.8"/>
    <n v="-999"/>
    <n v="-999"/>
    <n v="0.33300000000000002"/>
    <n v="0.1"/>
    <n v="0"/>
    <n v="-999"/>
    <n v="199612"/>
    <x v="5"/>
  </r>
  <r>
    <n v="0.23"/>
    <n v="-12.2"/>
    <n v="-10"/>
    <n v="-15.7"/>
    <n v="91.8"/>
    <n v="88"/>
    <n v="6"/>
    <n v="753"/>
    <n v="-4.4000000000000004"/>
    <n v="0.2"/>
    <n v="1.7"/>
    <n v="0.1"/>
    <n v="0.7"/>
    <n v="-999"/>
    <n v="-999"/>
    <n v="0.252"/>
    <n v="3.4000000000000002E-2"/>
    <n v="0"/>
    <n v="-999"/>
    <n v="199612"/>
    <x v="5"/>
  </r>
  <r>
    <n v="2.2400000000000002"/>
    <n v="-18.399999999999999"/>
    <n v="-12.1"/>
    <n v="-22.4"/>
    <n v="85.2"/>
    <n v="65.900000000000006"/>
    <n v="0"/>
    <n v="736"/>
    <n v="-4.8"/>
    <n v="0.8"/>
    <n v="2.8"/>
    <n v="0"/>
    <n v="0.7"/>
    <n v="-999"/>
    <n v="-999"/>
    <n v="0.159"/>
    <n v="8.2000000000000003E-2"/>
    <n v="0"/>
    <n v="-999"/>
    <n v="199612"/>
    <x v="5"/>
  </r>
  <r>
    <n v="0.66"/>
    <n v="-19.8"/>
    <n v="-14.7"/>
    <n v="-23.2"/>
    <n v="84.9"/>
    <n v="73.7"/>
    <n v="0.5"/>
    <n v="740"/>
    <n v="-6.1"/>
    <n v="0.6"/>
    <n v="2.4"/>
    <n v="0"/>
    <n v="0.6"/>
    <n v="-999"/>
    <n v="-999"/>
    <n v="0.14399999999999999"/>
    <n v="5.0999999999999997E-2"/>
    <n v="0"/>
    <n v="-999"/>
    <n v="199612"/>
    <x v="5"/>
  </r>
  <r>
    <n v="1.1599999999999999"/>
    <n v="-22.5"/>
    <n v="-17.399999999999999"/>
    <n v="-27.8"/>
    <n v="80.900000000000006"/>
    <n v="64.099999999999994"/>
    <n v="13"/>
    <n v="840"/>
    <n v="-6.4"/>
    <n v="0.6"/>
    <n v="2.7"/>
    <n v="-0.1"/>
    <n v="0.6"/>
    <n v="-999"/>
    <n v="-999"/>
    <n v="0.1"/>
    <n v="5.6000000000000001E-2"/>
    <n v="0"/>
    <n v="-999"/>
    <n v="199612"/>
    <x v="5"/>
  </r>
  <r>
    <n v="0.36"/>
    <n v="-24.8"/>
    <n v="-20.2"/>
    <n v="-25.9"/>
    <n v="80.3"/>
    <n v="75.599999999999994"/>
    <n v="1.3"/>
    <n v="806"/>
    <n v="-6"/>
    <n v="1.1000000000000001"/>
    <n v="3.5"/>
    <n v="-0.1"/>
    <n v="0.5"/>
    <n v="-999"/>
    <n v="-999"/>
    <n v="9.2999999999999999E-2"/>
    <n v="0.03"/>
    <n v="0"/>
    <n v="-999"/>
    <n v="199612"/>
    <x v="5"/>
  </r>
  <r>
    <n v="2.02"/>
    <n v="-15.2"/>
    <n v="-9.8000000000000007"/>
    <n v="-22.7"/>
    <n v="89"/>
    <n v="78.099999999999994"/>
    <n v="19.399999999999999"/>
    <n v="977"/>
    <n v="-6"/>
    <n v="1.2"/>
    <n v="6"/>
    <n v="-0.1"/>
    <n v="0.5"/>
    <n v="-999"/>
    <n v="-999"/>
    <n v="0.22700000000000001"/>
    <n v="6.4000000000000001E-2"/>
    <n v="0"/>
    <n v="-999"/>
    <n v="199612"/>
    <x v="5"/>
  </r>
  <r>
    <n v="1.1200000000000001"/>
    <n v="-4.0999999999999996"/>
    <n v="1.5"/>
    <n v="-12.1"/>
    <n v="94.8"/>
    <n v="84.9"/>
    <n v="0"/>
    <n v="916"/>
    <n v="-6"/>
    <n v="2.2000000000000002"/>
    <n v="6"/>
    <n v="-0.1"/>
    <n v="0.4"/>
    <n v="-999"/>
    <n v="-999"/>
    <n v="0.57799999999999996"/>
    <n v="0.10299999999999999"/>
    <n v="0"/>
    <n v="-999"/>
    <n v="199612"/>
    <x v="5"/>
  </r>
  <r>
    <n v="1.88"/>
    <n v="0.1"/>
    <n v="4.3"/>
    <n v="-1.2"/>
    <n v="88.5"/>
    <n v="76"/>
    <n v="0.7"/>
    <n v="939"/>
    <n v="-6"/>
    <n v="2.6"/>
    <n v="7.9"/>
    <n v="-0.1"/>
    <n v="0.4"/>
    <n v="-999"/>
    <n v="-999"/>
    <n v="0.63100000000000001"/>
    <n v="0.19900000000000001"/>
    <n v="939"/>
    <n v="-6"/>
    <n v="199612"/>
    <x v="5"/>
  </r>
  <r>
    <n v="1.74"/>
    <n v="0.3"/>
    <n v="1.8"/>
    <n v="-1.6"/>
    <n v="87.5"/>
    <n v="72.599999999999994"/>
    <n v="4.9000000000000004"/>
    <n v="889"/>
    <n v="-999"/>
    <n v="1.7"/>
    <n v="6.3"/>
    <n v="-999"/>
    <n v="-999"/>
    <n v="-999"/>
    <n v="-999"/>
    <n v="0.505"/>
    <n v="0.191"/>
    <n v="0"/>
    <n v="-999"/>
    <n v="199701"/>
    <x v="6"/>
  </r>
  <r>
    <n v="2.88"/>
    <n v="-0.9"/>
    <n v="1.9"/>
    <n v="-5.3"/>
    <n v="87.9"/>
    <n v="74.5"/>
    <n v="1.6"/>
    <n v="882"/>
    <n v="-999"/>
    <n v="1.9"/>
    <n v="4.2"/>
    <n v="-999"/>
    <n v="-999"/>
    <n v="-999"/>
    <n v="-999"/>
    <n v="0.52200000000000002"/>
    <n v="0.17899999999999999"/>
    <n v="0"/>
    <n v="-999"/>
    <n v="199701"/>
    <x v="6"/>
  </r>
  <r>
    <n v="2.33"/>
    <n v="-5.7"/>
    <n v="-3.5"/>
    <n v="-8.1999999999999993"/>
    <n v="80.7"/>
    <n v="64.8"/>
    <n v="6.1"/>
    <n v="930"/>
    <n v="-999"/>
    <n v="1.3"/>
    <n v="4"/>
    <n v="-999"/>
    <n v="-999"/>
    <n v="-999"/>
    <n v="-999"/>
    <n v="0.30499999999999999"/>
    <n v="0.16600000000000001"/>
    <n v="0"/>
    <n v="-999"/>
    <n v="199701"/>
    <x v="6"/>
  </r>
  <r>
    <n v="2.78"/>
    <n v="-9.3000000000000007"/>
    <n v="-3.9"/>
    <n v="-11.6"/>
    <n v="86.4"/>
    <n v="61.5"/>
    <n v="0.7"/>
    <n v="916"/>
    <n v="-999"/>
    <n v="0.4"/>
    <n v="2"/>
    <n v="-999"/>
    <n v="-999"/>
    <n v="-999"/>
    <n v="-999"/>
    <n v="0.28100000000000003"/>
    <n v="0.17599999999999999"/>
    <n v="0"/>
    <n v="-999"/>
    <n v="199701"/>
    <x v="6"/>
  </r>
  <r>
    <n v="5.5"/>
    <n v="-9.6999999999999993"/>
    <n v="-5.6"/>
    <n v="-12.5"/>
    <n v="80.900000000000006"/>
    <n v="67.8"/>
    <n v="0.4"/>
    <n v="911"/>
    <n v="-999"/>
    <n v="0.5"/>
    <n v="2"/>
    <n v="-999"/>
    <n v="-999"/>
    <n v="-999"/>
    <n v="-999"/>
    <n v="0.27300000000000002"/>
    <n v="0.129"/>
    <n v="0"/>
    <n v="-999"/>
    <n v="199701"/>
    <x v="6"/>
  </r>
  <r>
    <n v="0.65"/>
    <n v="-7.6"/>
    <n v="-3.5"/>
    <n v="-8.6999999999999993"/>
    <n v="92.3"/>
    <n v="87.5"/>
    <n v="0.3"/>
    <n v="917"/>
    <n v="-999"/>
    <n v="1"/>
    <n v="3.6"/>
    <n v="-999"/>
    <n v="-999"/>
    <n v="-999"/>
    <n v="-999"/>
    <n v="0.41199999999999998"/>
    <n v="5.8999999999999997E-2"/>
    <n v="0"/>
    <n v="-999"/>
    <n v="199701"/>
    <x v="6"/>
  </r>
  <r>
    <n v="3.01"/>
    <n v="-1"/>
    <n v="2"/>
    <n v="-3.1"/>
    <n v="86.6"/>
    <n v="69.099999999999994"/>
    <n v="10.4"/>
    <n v="965"/>
    <n v="-999"/>
    <n v="1.4"/>
    <n v="3.2"/>
    <n v="-999"/>
    <n v="-999"/>
    <n v="-999"/>
    <n v="-999"/>
    <n v="0.48699999999999999"/>
    <n v="0.218"/>
    <n v="0"/>
    <n v="-999"/>
    <n v="199701"/>
    <x v="6"/>
  </r>
  <r>
    <n v="3.53"/>
    <n v="-0.9"/>
    <n v="0.8"/>
    <n v="-1.2"/>
    <n v="80.900000000000006"/>
    <n v="68.099999999999994"/>
    <n v="3"/>
    <n v="963"/>
    <n v="-999"/>
    <n v="1.6"/>
    <n v="3.5"/>
    <n v="-999"/>
    <n v="-999"/>
    <n v="-999"/>
    <n v="-999"/>
    <n v="0.441"/>
    <n v="0.20599999999999999"/>
    <n v="0"/>
    <n v="-999"/>
    <n v="199701"/>
    <x v="6"/>
  </r>
  <r>
    <n v="1.74"/>
    <n v="-0.3"/>
    <n v="1.1000000000000001"/>
    <n v="-1.4"/>
    <n v="87"/>
    <n v="60.5"/>
    <n v="5.3"/>
    <n v="968"/>
    <n v="-999"/>
    <n v="1.4"/>
    <n v="2.9"/>
    <n v="-999"/>
    <n v="-999"/>
    <n v="-999"/>
    <n v="-999"/>
    <n v="0.4"/>
    <n v="0.26100000000000001"/>
    <n v="0"/>
    <n v="-999"/>
    <n v="199701"/>
    <x v="6"/>
  </r>
  <r>
    <n v="2.68"/>
    <n v="-0.2"/>
    <n v="2.2999999999999998"/>
    <n v="-2.1"/>
    <n v="82.2"/>
    <n v="67.099999999999994"/>
    <n v="1.4"/>
    <n v="949"/>
    <n v="-999"/>
    <n v="1.5"/>
    <n v="5.0999999999999996"/>
    <n v="-999"/>
    <n v="-999"/>
    <n v="-999"/>
    <n v="-999"/>
    <n v="0.48399999999999999"/>
    <n v="0.23699999999999999"/>
    <n v="0"/>
    <n v="-999"/>
    <n v="199701"/>
    <x v="6"/>
  </r>
  <r>
    <n v="4.22"/>
    <n v="-4.0999999999999996"/>
    <n v="-1.7"/>
    <n v="-7.4"/>
    <n v="83.1"/>
    <n v="38.700000000000003"/>
    <n v="1"/>
    <n v="945"/>
    <n v="-999"/>
    <n v="1.8"/>
    <n v="4.5"/>
    <n v="-999"/>
    <n v="-999"/>
    <n v="-999"/>
    <n v="-999"/>
    <n v="0.20899999999999999"/>
    <n v="0.33"/>
    <n v="0"/>
    <n v="-999"/>
    <n v="199701"/>
    <x v="6"/>
  </r>
  <r>
    <n v="6.14"/>
    <n v="-13.1"/>
    <n v="-5.4"/>
    <n v="-17.100000000000001"/>
    <n v="67.8"/>
    <n v="29.2"/>
    <n v="0.1"/>
    <n v="934"/>
    <n v="-999"/>
    <n v="0.9"/>
    <n v="3"/>
    <n v="-999"/>
    <n v="-999"/>
    <n v="-999"/>
    <n v="-999"/>
    <n v="0.11899999999999999"/>
    <n v="0.28899999999999998"/>
    <n v="0"/>
    <n v="-999"/>
    <n v="199701"/>
    <x v="6"/>
  </r>
  <r>
    <n v="6.05"/>
    <n v="-10.8"/>
    <n v="-5.6"/>
    <n v="-15.7"/>
    <n v="77.400000000000006"/>
    <n v="68.8"/>
    <n v="0"/>
    <n v="929"/>
    <n v="-999"/>
    <n v="0.6"/>
    <n v="1.7"/>
    <n v="-999"/>
    <n v="-999"/>
    <n v="-999"/>
    <n v="-999"/>
    <n v="0.27700000000000002"/>
    <n v="0.125"/>
    <n v="0"/>
    <n v="-999"/>
    <n v="199701"/>
    <x v="6"/>
  </r>
  <r>
    <n v="5.92"/>
    <n v="-7.4"/>
    <n v="-2.7"/>
    <n v="-11.9"/>
    <n v="79.400000000000006"/>
    <n v="71.3"/>
    <n v="0"/>
    <n v="925"/>
    <n v="-999"/>
    <n v="0.6"/>
    <n v="2.4"/>
    <n v="-999"/>
    <n v="-999"/>
    <n v="-999"/>
    <n v="-999"/>
    <n v="0.35699999999999998"/>
    <n v="0.14399999999999999"/>
    <n v="0"/>
    <n v="-999"/>
    <n v="199701"/>
    <x v="6"/>
  </r>
  <r>
    <n v="5.53"/>
    <n v="-11.8"/>
    <n v="-4.0999999999999996"/>
    <n v="-15.2"/>
    <n v="85.8"/>
    <n v="53.6"/>
    <n v="0"/>
    <n v="921"/>
    <n v="-999"/>
    <n v="1.6"/>
    <n v="6"/>
    <n v="-999"/>
    <n v="-999"/>
    <n v="-999"/>
    <n v="-999"/>
    <n v="0.24199999999999999"/>
    <n v="0.20899999999999999"/>
    <n v="0"/>
    <n v="-999"/>
    <n v="199701"/>
    <x v="6"/>
  </r>
  <r>
    <n v="5.37"/>
    <n v="-10.8"/>
    <n v="-6.7"/>
    <n v="-15.2"/>
    <n v="82.3"/>
    <n v="64.099999999999994"/>
    <n v="0"/>
    <n v="924"/>
    <n v="-999"/>
    <n v="1.2"/>
    <n v="4.7"/>
    <n v="-999"/>
    <n v="-999"/>
    <n v="-999"/>
    <n v="-999"/>
    <n v="0.23699999999999999"/>
    <n v="0.13300000000000001"/>
    <n v="0"/>
    <n v="-999"/>
    <n v="199701"/>
    <x v="6"/>
  </r>
  <r>
    <n v="1.42"/>
    <n v="-6.7"/>
    <n v="-4.8"/>
    <n v="-8"/>
    <n v="95.4"/>
    <n v="90.4"/>
    <n v="3.4"/>
    <n v="933"/>
    <n v="-999"/>
    <n v="1.4"/>
    <n v="5.7"/>
    <n v="-999"/>
    <n v="-999"/>
    <n v="-999"/>
    <n v="-999"/>
    <n v="0.38600000000000001"/>
    <n v="4.1000000000000002E-2"/>
    <n v="0"/>
    <n v="-999"/>
    <n v="199701"/>
    <x v="6"/>
  </r>
  <r>
    <n v="0.91"/>
    <n v="-3.4"/>
    <n v="-0.4"/>
    <n v="-5.0999999999999996"/>
    <n v="97.1"/>
    <n v="94.1"/>
    <n v="4.8"/>
    <n v="981"/>
    <n v="-999"/>
    <n v="1.1000000000000001"/>
    <n v="3.7"/>
    <n v="-999"/>
    <n v="-999"/>
    <n v="-999"/>
    <n v="-999"/>
    <n v="0.55800000000000005"/>
    <n v="3.5000000000000003E-2"/>
    <n v="0"/>
    <n v="-999"/>
    <n v="199701"/>
    <x v="6"/>
  </r>
  <r>
    <n v="2.73"/>
    <n v="-0.9"/>
    <n v="1.5"/>
    <n v="-2.1"/>
    <n v="88.3"/>
    <n v="78.3"/>
    <n v="4.8"/>
    <n v="1001"/>
    <n v="-999"/>
    <n v="0.7"/>
    <n v="2.7"/>
    <n v="-999"/>
    <n v="-999"/>
    <n v="-999"/>
    <n v="-999"/>
    <n v="0.53300000000000003"/>
    <n v="0.14799999999999999"/>
    <n v="0"/>
    <n v="-999"/>
    <n v="199701"/>
    <x v="6"/>
  </r>
  <r>
    <n v="0.27"/>
    <n v="-1.1000000000000001"/>
    <n v="0.4"/>
    <n v="-1.7"/>
    <n v="91.5"/>
    <n v="76.8"/>
    <n v="17.8"/>
    <n v="1101"/>
    <n v="-999"/>
    <n v="0.2"/>
    <n v="2.2000000000000002"/>
    <n v="-999"/>
    <n v="-999"/>
    <n v="-999"/>
    <n v="-999"/>
    <n v="0.48299999999999998"/>
    <n v="0.14599999999999999"/>
    <n v="0"/>
    <n v="-999"/>
    <n v="199701"/>
    <x v="6"/>
  </r>
  <r>
    <n v="4.9000000000000004"/>
    <n v="-3"/>
    <n v="1.7"/>
    <n v="-6.1"/>
    <n v="84.9"/>
    <n v="67.5"/>
    <n v="1"/>
    <n v="1068"/>
    <n v="-999"/>
    <n v="0.6"/>
    <n v="2.1"/>
    <n v="-999"/>
    <n v="-999"/>
    <n v="-999"/>
    <n v="-999"/>
    <n v="0.46600000000000003"/>
    <n v="0.224"/>
    <n v="0"/>
    <n v="-999"/>
    <n v="199701"/>
    <x v="6"/>
  </r>
  <r>
    <n v="2.86"/>
    <n v="-5.0999999999999996"/>
    <n v="-1.8"/>
    <n v="-6"/>
    <n v="84.3"/>
    <n v="66.8"/>
    <n v="0.5"/>
    <n v="1083"/>
    <n v="-999"/>
    <n v="0.6"/>
    <n v="2.6"/>
    <n v="-999"/>
    <n v="-999"/>
    <n v="-999"/>
    <n v="-999"/>
    <n v="0.35699999999999998"/>
    <n v="0.17799999999999999"/>
    <n v="0"/>
    <n v="-999"/>
    <n v="199701"/>
    <x v="6"/>
  </r>
  <r>
    <n v="2.4300000000000002"/>
    <n v="-7.4"/>
    <n v="-4.8"/>
    <n v="-8.8000000000000007"/>
    <n v="82.9"/>
    <n v="66.900000000000006"/>
    <n v="3.6"/>
    <n v="1093"/>
    <n v="-999"/>
    <n v="0.9"/>
    <n v="3.3"/>
    <n v="-999"/>
    <n v="-999"/>
    <n v="-999"/>
    <n v="-999"/>
    <n v="0.28599999999999998"/>
    <n v="0.14099999999999999"/>
    <n v="0"/>
    <n v="-999"/>
    <n v="199701"/>
    <x v="6"/>
  </r>
  <r>
    <n v="4.75"/>
    <n v="-14.3"/>
    <n v="-9.6999999999999993"/>
    <n v="-17.2"/>
    <n v="80.3"/>
    <n v="65.3"/>
    <n v="1.7"/>
    <n v="1104"/>
    <n v="-999"/>
    <n v="1.7"/>
    <n v="3.8"/>
    <n v="-999"/>
    <n v="-999"/>
    <n v="-999"/>
    <n v="-999"/>
    <n v="0.191"/>
    <n v="0.10100000000000001"/>
    <n v="0"/>
    <n v="-999"/>
    <n v="199701"/>
    <x v="6"/>
  </r>
  <r>
    <n v="3.99"/>
    <n v="-20.3"/>
    <n v="-16.899999999999999"/>
    <n v="-20.6"/>
    <n v="78.599999999999994"/>
    <n v="70.7"/>
    <n v="0.9"/>
    <n v="1085"/>
    <n v="-999"/>
    <n v="1.3"/>
    <n v="3.2"/>
    <n v="-999"/>
    <n v="-999"/>
    <n v="-999"/>
    <n v="-999"/>
    <n v="0.115"/>
    <n v="4.8000000000000001E-2"/>
    <n v="0"/>
    <n v="-999"/>
    <n v="199701"/>
    <x v="6"/>
  </r>
  <r>
    <n v="7.42"/>
    <n v="-20.100000000000001"/>
    <n v="-10.4"/>
    <n v="-25.9"/>
    <n v="73"/>
    <n v="59"/>
    <n v="0"/>
    <n v="1073"/>
    <n v="-999"/>
    <n v="1.2"/>
    <n v="3.3"/>
    <n v="-999"/>
    <n v="-999"/>
    <n v="-999"/>
    <n v="-999"/>
    <n v="0.16300000000000001"/>
    <n v="0.113"/>
    <n v="0"/>
    <n v="-999"/>
    <n v="199701"/>
    <x v="6"/>
  </r>
  <r>
    <n v="3.62"/>
    <n v="-13.7"/>
    <n v="-10.6"/>
    <n v="-19.5"/>
    <n v="65.599999999999994"/>
    <n v="44.6"/>
    <n v="0"/>
    <n v="1066"/>
    <n v="-999"/>
    <n v="1.4"/>
    <n v="4.4000000000000004"/>
    <n v="-999"/>
    <n v="-999"/>
    <n v="-999"/>
    <n v="-999"/>
    <n v="0.121"/>
    <n v="0.151"/>
    <n v="0"/>
    <n v="-999"/>
    <n v="199701"/>
    <x v="6"/>
  </r>
  <r>
    <n v="6.65"/>
    <n v="-4.2"/>
    <n v="2.7"/>
    <n v="-11"/>
    <n v="85.5"/>
    <n v="67.5"/>
    <n v="0"/>
    <n v="1044"/>
    <n v="-999"/>
    <n v="0.9"/>
    <n v="3.3"/>
    <n v="-999"/>
    <n v="-999"/>
    <n v="-999"/>
    <n v="-999"/>
    <n v="0.5"/>
    <n v="0.24099999999999999"/>
    <n v="0"/>
    <n v="-999"/>
    <n v="199701"/>
    <x v="6"/>
  </r>
  <r>
    <n v="3.01"/>
    <n v="-4.4000000000000004"/>
    <n v="-2.2999999999999998"/>
    <n v="-5.5"/>
    <n v="96.8"/>
    <n v="81.3"/>
    <n v="9.4"/>
    <n v="1116"/>
    <n v="-999"/>
    <n v="1"/>
    <n v="3.6"/>
    <n v="-999"/>
    <n v="-999"/>
    <n v="-999"/>
    <n v="-999"/>
    <n v="0.41899999999999998"/>
    <n v="9.6000000000000002E-2"/>
    <n v="0"/>
    <n v="-999"/>
    <n v="199701"/>
    <x v="6"/>
  </r>
  <r>
    <n v="5.47"/>
    <n v="-0.8"/>
    <n v="2.6"/>
    <n v="-3.3"/>
    <n v="88.4"/>
    <n v="70.599999999999994"/>
    <n v="3"/>
    <n v="1113"/>
    <n v="-999"/>
    <n v="1.9"/>
    <n v="5.8"/>
    <n v="-999"/>
    <n v="-999"/>
    <n v="-999"/>
    <n v="-999"/>
    <n v="0.52"/>
    <n v="0.216"/>
    <n v="0"/>
    <n v="-999"/>
    <n v="199701"/>
    <x v="6"/>
  </r>
  <r>
    <n v="6.43"/>
    <n v="-3"/>
    <n v="3.7"/>
    <n v="-7.8"/>
    <n v="84.6"/>
    <n v="56.8"/>
    <n v="0.3"/>
    <n v="1112"/>
    <n v="-999"/>
    <n v="0.7"/>
    <n v="2.5"/>
    <n v="-999"/>
    <n v="-999"/>
    <n v="-999"/>
    <n v="-999"/>
    <n v="0.45200000000000001"/>
    <n v="0.34399999999999997"/>
    <n v="1112"/>
    <n v="-999"/>
    <n v="199701"/>
    <x v="6"/>
  </r>
  <r>
    <n v="4.6399999999999997"/>
    <n v="-4.7"/>
    <n v="1.8"/>
    <n v="-8"/>
    <n v="87.3"/>
    <n v="69"/>
    <n v="1.4"/>
    <n v="1110"/>
    <n v="-999"/>
    <n v="0.7"/>
    <n v="3.2"/>
    <n v="-999"/>
    <n v="-999"/>
    <n v="-999"/>
    <n v="-999"/>
    <n v="0.48"/>
    <n v="0.216"/>
    <n v="0"/>
    <n v="-999"/>
    <n v="199702"/>
    <x v="6"/>
  </r>
  <r>
    <n v="5.7"/>
    <n v="-6.9"/>
    <n v="-1.9"/>
    <n v="-9.6"/>
    <n v="77.599999999999994"/>
    <n v="59.1"/>
    <n v="0"/>
    <n v="1110"/>
    <n v="-999"/>
    <n v="0.9"/>
    <n v="3.5"/>
    <n v="-999"/>
    <n v="-999"/>
    <n v="-999"/>
    <n v="-999"/>
    <n v="0.314"/>
    <n v="0.217"/>
    <n v="0"/>
    <n v="-999"/>
    <n v="199702"/>
    <x v="6"/>
  </r>
  <r>
    <n v="8.57"/>
    <n v="-8.9"/>
    <n v="-0.5"/>
    <n v="-13.9"/>
    <n v="72.400000000000006"/>
    <n v="37.299999999999997"/>
    <n v="0"/>
    <n v="1070"/>
    <n v="-999"/>
    <n v="1.1000000000000001"/>
    <n v="3"/>
    <n v="-999"/>
    <n v="-999"/>
    <n v="-999"/>
    <n v="-999"/>
    <n v="0.22"/>
    <n v="0.36899999999999999"/>
    <n v="0"/>
    <n v="-999"/>
    <n v="199702"/>
    <x v="6"/>
  </r>
  <r>
    <n v="8.8000000000000007"/>
    <n v="-9.6"/>
    <n v="1.3"/>
    <n v="-15"/>
    <n v="70.5"/>
    <n v="23.8"/>
    <n v="0"/>
    <n v="1075"/>
    <n v="-999"/>
    <n v="0.8"/>
    <n v="2.2000000000000002"/>
    <n v="-999"/>
    <n v="-999"/>
    <n v="-999"/>
    <n v="-999"/>
    <n v="0.16"/>
    <n v="0.51100000000000001"/>
    <n v="0"/>
    <n v="-999"/>
    <n v="199702"/>
    <x v="6"/>
  </r>
  <r>
    <n v="9"/>
    <n v="-9.8000000000000007"/>
    <n v="1.7"/>
    <n v="-15.9"/>
    <n v="71.099999999999994"/>
    <n v="20.6"/>
    <n v="0"/>
    <n v="1075"/>
    <n v="-999"/>
    <n v="0.7"/>
    <n v="1.8"/>
    <n v="-999"/>
    <n v="-999"/>
    <n v="-999"/>
    <n v="-999"/>
    <n v="0.14199999999999999"/>
    <n v="0.54800000000000004"/>
    <n v="0"/>
    <n v="-999"/>
    <n v="199702"/>
    <x v="6"/>
  </r>
  <r>
    <n v="9.1199999999999992"/>
    <n v="-9.4"/>
    <n v="-0.6"/>
    <n v="-14.3"/>
    <n v="69.400000000000006"/>
    <n v="31.1"/>
    <n v="0"/>
    <n v="1072"/>
    <n v="-999"/>
    <n v="1"/>
    <n v="3.7"/>
    <n v="-999"/>
    <n v="-999"/>
    <n v="-999"/>
    <n v="-999"/>
    <n v="0.182"/>
    <n v="0.40300000000000002"/>
    <n v="0"/>
    <n v="-999"/>
    <n v="199702"/>
    <x v="6"/>
  </r>
  <r>
    <n v="9.42"/>
    <n v="-9.6999999999999993"/>
    <n v="-1.7"/>
    <n v="-14.2"/>
    <n v="69.5"/>
    <n v="36"/>
    <n v="0"/>
    <n v="1071"/>
    <n v="-999"/>
    <n v="1.1000000000000001"/>
    <n v="3.4"/>
    <n v="-999"/>
    <n v="-999"/>
    <n v="-999"/>
    <n v="-999"/>
    <n v="0.19400000000000001"/>
    <n v="0.34499999999999997"/>
    <n v="0"/>
    <n v="-999"/>
    <n v="199702"/>
    <x v="6"/>
  </r>
  <r>
    <n v="8.9499999999999993"/>
    <n v="-9.9"/>
    <n v="0.9"/>
    <n v="-16.5"/>
    <n v="74.099999999999994"/>
    <n v="33.9"/>
    <n v="0"/>
    <n v="1071"/>
    <n v="-999"/>
    <n v="0.9"/>
    <n v="3.4"/>
    <n v="-999"/>
    <n v="-999"/>
    <n v="-999"/>
    <n v="-999"/>
    <n v="0.221"/>
    <n v="0.43099999999999999"/>
    <n v="0"/>
    <n v="-999"/>
    <n v="199702"/>
    <x v="6"/>
  </r>
  <r>
    <n v="8.1199999999999992"/>
    <n v="-8.6999999999999993"/>
    <n v="-1.5"/>
    <n v="-14.9"/>
    <n v="74.900000000000006"/>
    <n v="51.2"/>
    <n v="0"/>
    <n v="1071"/>
    <n v="-999"/>
    <n v="0.9"/>
    <n v="3.2"/>
    <n v="-999"/>
    <n v="-999"/>
    <n v="-999"/>
    <n v="-999"/>
    <n v="0.28000000000000003"/>
    <n v="0.26700000000000002"/>
    <n v="0"/>
    <n v="-999"/>
    <n v="199702"/>
    <x v="6"/>
  </r>
  <r>
    <n v="7.39"/>
    <n v="-6.1"/>
    <n v="0.1"/>
    <n v="-9.5"/>
    <n v="71.8"/>
    <n v="45.9"/>
    <n v="0"/>
    <n v="1071"/>
    <n v="-999"/>
    <n v="0.8"/>
    <n v="2.8"/>
    <n v="-999"/>
    <n v="-999"/>
    <n v="-999"/>
    <n v="-999"/>
    <n v="0.28199999999999997"/>
    <n v="0.33300000000000002"/>
    <n v="0"/>
    <n v="-999"/>
    <n v="199702"/>
    <x v="6"/>
  </r>
  <r>
    <n v="4.04"/>
    <n v="-7.4"/>
    <n v="-4.9000000000000004"/>
    <n v="-11.3"/>
    <n v="82.2"/>
    <n v="70.3"/>
    <n v="12.7"/>
    <n v="1197"/>
    <n v="-999"/>
    <n v="1.2"/>
    <n v="5.3"/>
    <n v="-999"/>
    <n v="-999"/>
    <n v="-999"/>
    <n v="-999"/>
    <n v="0.29799999999999999"/>
    <n v="0.126"/>
    <n v="0"/>
    <n v="-999"/>
    <n v="199702"/>
    <x v="6"/>
  </r>
  <r>
    <n v="1.43"/>
    <n v="-5"/>
    <n v="-1.9"/>
    <n v="-7"/>
    <n v="81.900000000000006"/>
    <n v="74.5"/>
    <n v="3.3"/>
    <n v="1198"/>
    <n v="-999"/>
    <n v="1"/>
    <n v="3.4"/>
    <n v="-999"/>
    <n v="-999"/>
    <n v="-999"/>
    <n v="-999"/>
    <n v="0.39600000000000002"/>
    <n v="0.13500000000000001"/>
    <n v="0"/>
    <n v="-999"/>
    <n v="199702"/>
    <x v="6"/>
  </r>
  <r>
    <n v="1.69"/>
    <n v="-3.4"/>
    <n v="-1.5"/>
    <n v="-4.9000000000000004"/>
    <n v="83.9"/>
    <n v="73.099999999999994"/>
    <n v="0.9"/>
    <n v="1169"/>
    <n v="-999"/>
    <n v="1.1000000000000001"/>
    <n v="3"/>
    <n v="-999"/>
    <n v="-999"/>
    <n v="-999"/>
    <n v="-999"/>
    <n v="0.4"/>
    <n v="0.14699999999999999"/>
    <n v="0"/>
    <n v="-999"/>
    <n v="199702"/>
    <x v="6"/>
  </r>
  <r>
    <n v="0.3"/>
    <n v="-1.1000000000000001"/>
    <n v="0"/>
    <n v="-1.7"/>
    <n v="100.8"/>
    <n v="97.3"/>
    <n v="21.6"/>
    <n v="1299"/>
    <n v="-999"/>
    <n v="1.1000000000000001"/>
    <n v="3.2"/>
    <n v="-999"/>
    <n v="-999"/>
    <n v="-999"/>
    <n v="-999"/>
    <n v="0.59399999999999997"/>
    <n v="1.6E-2"/>
    <n v="0"/>
    <n v="-999"/>
    <n v="199702"/>
    <x v="6"/>
  </r>
  <r>
    <n v="3.04"/>
    <n v="0.6"/>
    <n v="3.1"/>
    <n v="-1.2"/>
    <n v="102.5"/>
    <n v="98.7"/>
    <n v="5.7"/>
    <n v="1282"/>
    <n v="-999"/>
    <n v="0.6"/>
    <n v="1.8"/>
    <n v="-999"/>
    <n v="-999"/>
    <n v="-999"/>
    <n v="-999"/>
    <n v="0.753"/>
    <n v="0.01"/>
    <n v="0"/>
    <n v="-999"/>
    <n v="199702"/>
    <x v="6"/>
  </r>
  <r>
    <n v="6.75"/>
    <n v="-0.4"/>
    <n v="3.7"/>
    <n v="-3"/>
    <n v="100.5"/>
    <n v="82.4"/>
    <n v="0.8"/>
    <n v="1282"/>
    <n v="-999"/>
    <n v="1"/>
    <n v="3.7"/>
    <n v="-999"/>
    <n v="-999"/>
    <n v="-999"/>
    <n v="-999"/>
    <n v="0.65600000000000003"/>
    <n v="0.14000000000000001"/>
    <n v="0"/>
    <n v="-999"/>
    <n v="199702"/>
    <x v="6"/>
  </r>
  <r>
    <n v="2.9"/>
    <n v="-1.1000000000000001"/>
    <n v="1.1000000000000001"/>
    <n v="-2.8"/>
    <n v="84.1"/>
    <n v="66.3"/>
    <n v="2.2999999999999998"/>
    <n v="1269"/>
    <n v="-999"/>
    <n v="1.5"/>
    <n v="3.6"/>
    <n v="-999"/>
    <n v="-999"/>
    <n v="-999"/>
    <n v="-999"/>
    <n v="0.438"/>
    <n v="0.223"/>
    <n v="0"/>
    <n v="-999"/>
    <n v="199702"/>
    <x v="6"/>
  </r>
  <r>
    <n v="5.63"/>
    <n v="-2.9"/>
    <n v="0.3"/>
    <n v="-7"/>
    <n v="69.599999999999994"/>
    <n v="44.4"/>
    <n v="0"/>
    <n v="1269"/>
    <n v="-999"/>
    <n v="2.2000000000000002"/>
    <n v="6.7"/>
    <n v="-999"/>
    <n v="-999"/>
    <n v="-999"/>
    <n v="-999"/>
    <n v="0.27700000000000002"/>
    <n v="0.34699999999999998"/>
    <n v="0"/>
    <n v="-999"/>
    <n v="199702"/>
    <x v="6"/>
  </r>
  <r>
    <n v="6.42"/>
    <n v="-3"/>
    <n v="0.3"/>
    <n v="-4.8"/>
    <n v="73"/>
    <n v="55.9"/>
    <n v="3"/>
    <n v="1270"/>
    <n v="-999"/>
    <n v="1.4"/>
    <n v="3.7"/>
    <n v="-999"/>
    <n v="-999"/>
    <n v="-999"/>
    <n v="-999"/>
    <n v="0.34899999999999998"/>
    <n v="0.27500000000000002"/>
    <n v="0"/>
    <n v="-999"/>
    <n v="199702"/>
    <x v="6"/>
  </r>
  <r>
    <n v="10.34"/>
    <n v="-4.2"/>
    <n v="0.2"/>
    <n v="-8.5"/>
    <n v="68.8"/>
    <n v="43.6"/>
    <n v="0.9"/>
    <n v="1270"/>
    <n v="-999"/>
    <n v="1.4"/>
    <n v="3.6"/>
    <n v="-999"/>
    <n v="-999"/>
    <n v="-999"/>
    <n v="-999"/>
    <n v="0.27"/>
    <n v="0.34899999999999998"/>
    <n v="0"/>
    <n v="-999"/>
    <n v="199702"/>
    <x v="6"/>
  </r>
  <r>
    <n v="6.95"/>
    <n v="-6.8"/>
    <n v="-0.9"/>
    <n v="-10.4"/>
    <n v="82.3"/>
    <n v="46.8"/>
    <n v="0.3"/>
    <n v="1270"/>
    <n v="-999"/>
    <n v="0.8"/>
    <n v="2.8"/>
    <n v="-999"/>
    <n v="-999"/>
    <n v="-999"/>
    <n v="-999"/>
    <n v="0.26800000000000002"/>
    <n v="0.30399999999999999"/>
    <n v="0"/>
    <n v="-999"/>
    <n v="199702"/>
    <x v="6"/>
  </r>
  <r>
    <n v="3.53"/>
    <n v="-4.4000000000000004"/>
    <n v="-0.4"/>
    <n v="-10.4"/>
    <n v="78.400000000000006"/>
    <n v="61.2"/>
    <n v="0"/>
    <n v="1270"/>
    <n v="-999"/>
    <n v="1.4"/>
    <n v="4.3"/>
    <n v="-999"/>
    <n v="-999"/>
    <n v="-999"/>
    <n v="-999"/>
    <n v="0.36299999999999999"/>
    <n v="0.23"/>
    <n v="0"/>
    <n v="-999"/>
    <n v="199702"/>
    <x v="6"/>
  </r>
  <r>
    <n v="8.67"/>
    <n v="-0.9"/>
    <n v="6"/>
    <n v="-4.9000000000000004"/>
    <n v="74.2"/>
    <n v="39.6"/>
    <n v="0"/>
    <n v="1270"/>
    <n v="-999"/>
    <n v="1"/>
    <n v="3.2"/>
    <n v="-999"/>
    <n v="-999"/>
    <n v="-999"/>
    <n v="-999"/>
    <n v="0.37"/>
    <n v="0.56499999999999995"/>
    <n v="0"/>
    <n v="-999"/>
    <n v="199702"/>
    <x v="6"/>
  </r>
  <r>
    <n v="12.14"/>
    <n v="0.3"/>
    <n v="6.1"/>
    <n v="-6.2"/>
    <n v="71.400000000000006"/>
    <n v="32.9"/>
    <n v="0"/>
    <n v="1270"/>
    <n v="-999"/>
    <n v="0.7"/>
    <n v="2.6"/>
    <n v="-999"/>
    <n v="-999"/>
    <n v="-999"/>
    <n v="-999"/>
    <n v="0.31"/>
    <n v="0.63200000000000001"/>
    <n v="0"/>
    <n v="-999"/>
    <n v="199702"/>
    <x v="6"/>
  </r>
  <r>
    <n v="6.15"/>
    <n v="-1.4"/>
    <n v="3.6"/>
    <n v="-6.7"/>
    <n v="76.7"/>
    <n v="43.8"/>
    <n v="3.3"/>
    <n v="1271"/>
    <n v="-999"/>
    <n v="1.2"/>
    <n v="3.6"/>
    <n v="-999"/>
    <n v="-999"/>
    <n v="-999"/>
    <n v="-999"/>
    <n v="0.34599999999999997"/>
    <n v="0.44400000000000001"/>
    <n v="0"/>
    <n v="-999"/>
    <n v="199702"/>
    <x v="6"/>
  </r>
  <r>
    <n v="4.4800000000000004"/>
    <n v="-5.2"/>
    <n v="-2.2000000000000002"/>
    <n v="-10.7"/>
    <n v="83.6"/>
    <n v="74.2"/>
    <n v="9.9"/>
    <n v="1305"/>
    <n v="-999"/>
    <n v="1.7"/>
    <n v="5.0999999999999996"/>
    <n v="-999"/>
    <n v="-999"/>
    <n v="-999"/>
    <n v="-999"/>
    <n v="0.38500000000000001"/>
    <n v="0.13400000000000001"/>
    <n v="0"/>
    <n v="-999"/>
    <n v="199702"/>
    <x v="6"/>
  </r>
  <r>
    <n v="6.69"/>
    <n v="-9.3000000000000007"/>
    <n v="-4.9000000000000004"/>
    <n v="-13.3"/>
    <n v="85.9"/>
    <n v="67.2"/>
    <n v="2.1"/>
    <n v="1362"/>
    <n v="-999"/>
    <n v="1.5"/>
    <n v="6.2"/>
    <n v="-999"/>
    <n v="-999"/>
    <n v="-999"/>
    <n v="-999"/>
    <n v="0.28499999999999998"/>
    <n v="0.13900000000000001"/>
    <n v="0"/>
    <n v="-999"/>
    <n v="199702"/>
    <x v="6"/>
  </r>
  <r>
    <n v="6.83"/>
    <n v="-9.4"/>
    <n v="-2.9"/>
    <n v="-17.100000000000001"/>
    <n v="79.400000000000006"/>
    <n v="55.9"/>
    <n v="0"/>
    <n v="1284"/>
    <n v="-999"/>
    <n v="0.9"/>
    <n v="3"/>
    <n v="-999"/>
    <n v="-999"/>
    <n v="-999"/>
    <n v="-999"/>
    <n v="0.27600000000000002"/>
    <n v="0.217"/>
    <n v="1284"/>
    <n v="-999"/>
    <n v="199702"/>
    <x v="6"/>
  </r>
  <r>
    <n v="2.77"/>
    <n v="-6.1"/>
    <n v="-3.5"/>
    <n v="-7"/>
    <n v="89.5"/>
    <n v="77.8"/>
    <n v="8.5"/>
    <n v="1347"/>
    <n v="-999"/>
    <n v="1.7"/>
    <n v="5.4"/>
    <n v="-999"/>
    <n v="-999"/>
    <n v="-999"/>
    <n v="-999"/>
    <n v="0.36699999999999999"/>
    <n v="0.105"/>
    <n v="0"/>
    <n v="-999"/>
    <n v="199703"/>
    <x v="6"/>
  </r>
  <r>
    <n v="2.4300000000000002"/>
    <n v="-5.8"/>
    <n v="-1.8"/>
    <n v="-10.199999999999999"/>
    <n v="89.7"/>
    <n v="69.7"/>
    <n v="5.7"/>
    <n v="1348"/>
    <n v="-999"/>
    <n v="0.9"/>
    <n v="3.4"/>
    <n v="-999"/>
    <n v="-999"/>
    <n v="-999"/>
    <n v="-999"/>
    <n v="0.373"/>
    <n v="0.16200000000000001"/>
    <n v="0"/>
    <n v="-999"/>
    <n v="199703"/>
    <x v="6"/>
  </r>
  <r>
    <n v="3.76"/>
    <n v="-6.5"/>
    <n v="-1.7"/>
    <n v="-9.1999999999999993"/>
    <n v="81.099999999999994"/>
    <n v="51"/>
    <n v="0.5"/>
    <n v="1352"/>
    <n v="-999"/>
    <n v="0.6"/>
    <n v="2.6"/>
    <n v="-999"/>
    <n v="-999"/>
    <n v="-999"/>
    <n v="-999"/>
    <n v="0.27500000000000002"/>
    <n v="0.26400000000000001"/>
    <n v="0"/>
    <n v="-999"/>
    <n v="199703"/>
    <x v="6"/>
  </r>
  <r>
    <n v="10.19"/>
    <n v="-8.6999999999999993"/>
    <n v="-5.3"/>
    <n v="-9.3000000000000007"/>
    <n v="79.7"/>
    <n v="49.7"/>
    <n v="4.8"/>
    <n v="1371"/>
    <n v="-999"/>
    <n v="1.1000000000000001"/>
    <n v="3.8"/>
    <n v="-999"/>
    <n v="-999"/>
    <n v="-999"/>
    <n v="-999"/>
    <n v="0.20399999999999999"/>
    <n v="0.20699999999999999"/>
    <n v="0"/>
    <n v="-999"/>
    <n v="199703"/>
    <x v="6"/>
  </r>
  <r>
    <n v="3.28"/>
    <n v="-7.2"/>
    <n v="-4.4000000000000004"/>
    <n v="-9.3000000000000007"/>
    <n v="89.5"/>
    <n v="76"/>
    <n v="5.2"/>
    <n v="1429"/>
    <n v="-999"/>
    <n v="1.2"/>
    <n v="3.4"/>
    <n v="-999"/>
    <n v="-999"/>
    <n v="-999"/>
    <n v="-999"/>
    <n v="0.33500000000000002"/>
    <n v="0.106"/>
    <n v="0"/>
    <n v="-999"/>
    <n v="199703"/>
    <x v="6"/>
  </r>
  <r>
    <n v="5.71"/>
    <n v="-3.8"/>
    <n v="-0.1"/>
    <n v="-5.5"/>
    <n v="91"/>
    <n v="76.400000000000006"/>
    <n v="1.3"/>
    <n v="1503"/>
    <n v="-999"/>
    <n v="1.1000000000000001"/>
    <n v="2.9"/>
    <n v="-999"/>
    <n v="-999"/>
    <n v="-999"/>
    <n v="-999"/>
    <n v="0.46300000000000002"/>
    <n v="0.14299999999999999"/>
    <n v="0"/>
    <n v="-999"/>
    <n v="199703"/>
    <x v="6"/>
  </r>
  <r>
    <n v="7.52"/>
    <n v="-3.3"/>
    <n v="-0.6"/>
    <n v="-5.4"/>
    <n v="76.5"/>
    <n v="48.8"/>
    <n v="7.5"/>
    <n v="1504"/>
    <n v="-999"/>
    <n v="2.2000000000000002"/>
    <n v="4.8"/>
    <n v="-999"/>
    <n v="-999"/>
    <n v="-999"/>
    <n v="-999"/>
    <n v="0.28499999999999998"/>
    <n v="0.29899999999999999"/>
    <n v="0"/>
    <n v="-999"/>
    <n v="199703"/>
    <x v="6"/>
  </r>
  <r>
    <n v="12.87"/>
    <n v="-4.8"/>
    <n v="-0.1"/>
    <n v="-7.3"/>
    <n v="67.5"/>
    <n v="39"/>
    <n v="0"/>
    <n v="1500"/>
    <n v="-999"/>
    <n v="1.7"/>
    <n v="5.0999999999999996"/>
    <n v="-999"/>
    <n v="-999"/>
    <n v="-999"/>
    <n v="-999"/>
    <n v="0.23599999999999999"/>
    <n v="0.37"/>
    <n v="0"/>
    <n v="-999"/>
    <n v="199703"/>
    <x v="6"/>
  </r>
  <r>
    <n v="11.4"/>
    <n v="-2.5"/>
    <n v="3"/>
    <n v="-5.0999999999999996"/>
    <n v="79.3"/>
    <n v="53.1"/>
    <n v="0"/>
    <n v="1500"/>
    <n v="-999"/>
    <n v="2.4"/>
    <n v="5.5"/>
    <n v="-999"/>
    <n v="-999"/>
    <n v="-999"/>
    <n v="-999"/>
    <n v="0.40200000000000002"/>
    <n v="0.35499999999999998"/>
    <n v="0"/>
    <n v="-999"/>
    <n v="199703"/>
    <x v="6"/>
  </r>
  <r>
    <n v="12.5"/>
    <n v="-5.5"/>
    <n v="-0.1"/>
    <n v="-11.9"/>
    <n v="73"/>
    <n v="47.8"/>
    <n v="2.6"/>
    <n v="1424"/>
    <n v="-999"/>
    <n v="1.4"/>
    <n v="4.0999999999999996"/>
    <n v="-999"/>
    <n v="-999"/>
    <n v="-999"/>
    <n v="-999"/>
    <n v="0.28999999999999998"/>
    <n v="0.316"/>
    <n v="0"/>
    <n v="-999"/>
    <n v="199703"/>
    <x v="6"/>
  </r>
  <r>
    <n v="7.49"/>
    <n v="-7.2"/>
    <n v="-2.9"/>
    <n v="-13.1"/>
    <n v="86.7"/>
    <n v="64.599999999999994"/>
    <n v="0"/>
    <n v="1413"/>
    <n v="-999"/>
    <n v="1.4"/>
    <n v="4.7"/>
    <n v="-999"/>
    <n v="-999"/>
    <n v="-999"/>
    <n v="-999"/>
    <n v="0.318"/>
    <n v="0.17499999999999999"/>
    <n v="0"/>
    <n v="-999"/>
    <n v="199703"/>
    <x v="6"/>
  </r>
  <r>
    <n v="3.89"/>
    <n v="-6.5"/>
    <n v="-4.4000000000000004"/>
    <n v="-8"/>
    <n v="90.3"/>
    <n v="75.5"/>
    <n v="1.4"/>
    <n v="1431"/>
    <n v="-999"/>
    <n v="1.3"/>
    <n v="3.5"/>
    <n v="-999"/>
    <n v="-999"/>
    <n v="-999"/>
    <n v="-999"/>
    <n v="0.33300000000000002"/>
    <n v="0.108"/>
    <n v="0"/>
    <n v="-999"/>
    <n v="199703"/>
    <x v="6"/>
  </r>
  <r>
    <n v="8.34"/>
    <n v="-10.4"/>
    <n v="-6.5"/>
    <n v="-15.8"/>
    <n v="85.6"/>
    <n v="73.5"/>
    <n v="0"/>
    <n v="1419"/>
    <n v="-999"/>
    <n v="1.6"/>
    <n v="3.2"/>
    <n v="-999"/>
    <n v="-999"/>
    <n v="-999"/>
    <n v="-999"/>
    <n v="0.27600000000000002"/>
    <n v="9.9000000000000005E-2"/>
    <n v="0"/>
    <n v="-999"/>
    <n v="199703"/>
    <x v="6"/>
  </r>
  <r>
    <n v="13.95"/>
    <n v="-10.5"/>
    <n v="-1.8"/>
    <n v="-15.9"/>
    <n v="72.5"/>
    <n v="34.200000000000003"/>
    <n v="4.7"/>
    <n v="1410"/>
    <n v="-999"/>
    <n v="0.8"/>
    <n v="2.6"/>
    <n v="-999"/>
    <n v="-999"/>
    <n v="-999"/>
    <n v="-999"/>
    <n v="0.183"/>
    <n v="0.35199999999999998"/>
    <n v="0"/>
    <n v="-999"/>
    <n v="199703"/>
    <x v="6"/>
  </r>
  <r>
    <n v="4.8600000000000003"/>
    <n v="-8.6999999999999993"/>
    <n v="-6.7"/>
    <n v="-12.3"/>
    <n v="87.4"/>
    <n v="74.7"/>
    <n v="0"/>
    <n v="1468"/>
    <n v="-999"/>
    <n v="1.7"/>
    <n v="4.7"/>
    <n v="-999"/>
    <n v="-999"/>
    <n v="-999"/>
    <n v="-999"/>
    <n v="0.27600000000000002"/>
    <n v="9.4E-2"/>
    <n v="0"/>
    <n v="-999"/>
    <n v="199703"/>
    <x v="6"/>
  </r>
  <r>
    <n v="15.83"/>
    <n v="-3.2"/>
    <n v="2.6"/>
    <n v="-9.1999999999999993"/>
    <n v="78.2"/>
    <n v="39"/>
    <n v="3.1"/>
    <n v="1468"/>
    <n v="-999"/>
    <n v="1.2"/>
    <n v="3.5"/>
    <n v="-999"/>
    <n v="-999"/>
    <n v="-999"/>
    <n v="-999"/>
    <n v="0.28699999999999998"/>
    <n v="0.44900000000000001"/>
    <n v="0"/>
    <n v="-999"/>
    <n v="199703"/>
    <x v="6"/>
  </r>
  <r>
    <n v="8.9600000000000009"/>
    <n v="-0.3"/>
    <n v="2.2999999999999998"/>
    <n v="-1.7"/>
    <n v="86"/>
    <n v="65.8"/>
    <n v="2.9"/>
    <n v="1463"/>
    <n v="-999"/>
    <n v="2.2000000000000002"/>
    <n v="6.3"/>
    <n v="-999"/>
    <n v="-999"/>
    <n v="-999"/>
    <n v="-999"/>
    <n v="0.47399999999999998"/>
    <n v="0.246"/>
    <n v="0"/>
    <n v="-999"/>
    <n v="199703"/>
    <x v="6"/>
  </r>
  <r>
    <n v="7.29"/>
    <n v="3"/>
    <n v="5.9"/>
    <n v="1"/>
    <n v="82.3"/>
    <n v="64.900000000000006"/>
    <n v="1"/>
    <n v="1388"/>
    <n v="-999"/>
    <n v="3.2"/>
    <n v="7.1"/>
    <n v="-999"/>
    <n v="-999"/>
    <n v="-999"/>
    <n v="-999"/>
    <n v="0.60199999999999998"/>
    <n v="0.32600000000000001"/>
    <n v="0"/>
    <n v="-999"/>
    <n v="199703"/>
    <x v="6"/>
  </r>
  <r>
    <n v="5.14"/>
    <n v="4.5"/>
    <n v="7.5"/>
    <n v="1.7"/>
    <n v="92.8"/>
    <n v="73.5"/>
    <n v="4.9000000000000004"/>
    <n v="1306"/>
    <n v="-999"/>
    <n v="2.5"/>
    <n v="6.2"/>
    <n v="-999"/>
    <n v="-999"/>
    <n v="-999"/>
    <n v="-999"/>
    <n v="0.76200000000000001"/>
    <n v="0.27500000000000002"/>
    <n v="0"/>
    <n v="-999"/>
    <n v="199703"/>
    <x v="6"/>
  </r>
  <r>
    <n v="12.67"/>
    <n v="-0.5"/>
    <n v="3.8"/>
    <n v="-5.2"/>
    <n v="67.400000000000006"/>
    <n v="36.200000000000003"/>
    <n v="1.3"/>
    <n v="1296"/>
    <n v="-999"/>
    <n v="1.9"/>
    <n v="5.0999999999999996"/>
    <n v="-999"/>
    <n v="-999"/>
    <n v="-999"/>
    <n v="-999"/>
    <n v="0.28999999999999998"/>
    <n v="0.51100000000000001"/>
    <n v="0"/>
    <n v="-999"/>
    <n v="199703"/>
    <x v="6"/>
  </r>
  <r>
    <n v="9.52"/>
    <n v="-3.7"/>
    <n v="2.8"/>
    <n v="-10.3"/>
    <n v="65.099999999999994"/>
    <n v="33.5"/>
    <n v="0"/>
    <n v="1288"/>
    <n v="-999"/>
    <n v="1.1000000000000001"/>
    <n v="3"/>
    <n v="-999"/>
    <n v="-999"/>
    <n v="-999"/>
    <n v="-999"/>
    <n v="0.25"/>
    <n v="0.497"/>
    <n v="0"/>
    <n v="-999"/>
    <n v="199703"/>
    <x v="6"/>
  </r>
  <r>
    <n v="8.5"/>
    <n v="-2.9"/>
    <n v="3.4"/>
    <n v="-8.8000000000000007"/>
    <n v="77.8"/>
    <n v="35.5"/>
    <n v="0"/>
    <n v="1288"/>
    <n v="-999"/>
    <n v="0.9"/>
    <n v="4.3"/>
    <n v="-999"/>
    <n v="-999"/>
    <n v="-999"/>
    <n v="-999"/>
    <n v="0.27700000000000002"/>
    <n v="0.503"/>
    <n v="0"/>
    <n v="-999"/>
    <n v="199703"/>
    <x v="6"/>
  </r>
  <r>
    <n v="11.97"/>
    <n v="-2.1"/>
    <n v="2.2000000000000002"/>
    <n v="-8"/>
    <n v="69.599999999999994"/>
    <n v="41.6"/>
    <n v="0"/>
    <n v="1288"/>
    <n v="-999"/>
    <n v="1.6"/>
    <n v="3.9"/>
    <n v="-999"/>
    <n v="-999"/>
    <n v="-999"/>
    <n v="-999"/>
    <n v="0.29799999999999999"/>
    <n v="0.41799999999999998"/>
    <n v="0"/>
    <n v="-999"/>
    <n v="199703"/>
    <x v="6"/>
  </r>
  <r>
    <n v="8.3000000000000007"/>
    <n v="-4.0999999999999996"/>
    <n v="1.5"/>
    <n v="-11.1"/>
    <n v="78.7"/>
    <n v="42.5"/>
    <n v="2.5"/>
    <n v="1302"/>
    <n v="-999"/>
    <n v="1.1000000000000001"/>
    <n v="4.5999999999999996"/>
    <n v="-999"/>
    <n v="-999"/>
    <n v="-999"/>
    <n v="-999"/>
    <n v="0.28899999999999998"/>
    <n v="0.39100000000000001"/>
    <n v="0"/>
    <n v="-999"/>
    <n v="199703"/>
    <x v="6"/>
  </r>
  <r>
    <n v="18.52"/>
    <n v="2.2000000000000002"/>
    <n v="9.6"/>
    <n v="-4.3"/>
    <n v="68.099999999999994"/>
    <n v="38"/>
    <n v="0"/>
    <n v="1260"/>
    <n v="-999"/>
    <n v="1.4"/>
    <n v="4.4000000000000004"/>
    <n v="-999"/>
    <n v="-999"/>
    <n v="-999"/>
    <n v="-999"/>
    <n v="0.45400000000000001"/>
    <n v="0.74099999999999999"/>
    <n v="0"/>
    <n v="-999"/>
    <n v="199703"/>
    <x v="6"/>
  </r>
  <r>
    <n v="11.69"/>
    <n v="1.8"/>
    <n v="5.8"/>
    <n v="-2.6"/>
    <n v="67.2"/>
    <n v="45.4"/>
    <n v="0"/>
    <n v="1243"/>
    <n v="-999"/>
    <n v="1.4"/>
    <n v="3.8"/>
    <n v="-999"/>
    <n v="-999"/>
    <n v="-999"/>
    <n v="-999"/>
    <n v="0.41899999999999998"/>
    <n v="0.503"/>
    <n v="0"/>
    <n v="-999"/>
    <n v="199703"/>
    <x v="6"/>
  </r>
  <r>
    <n v="16.11"/>
    <n v="-1.8"/>
    <n v="2"/>
    <n v="-3.8"/>
    <n v="62.5"/>
    <n v="37.9"/>
    <n v="0"/>
    <n v="1205"/>
    <n v="-999"/>
    <n v="2.4"/>
    <n v="5"/>
    <n v="-999"/>
    <n v="-999"/>
    <n v="-999"/>
    <n v="-999"/>
    <n v="0.26700000000000002"/>
    <n v="0.438"/>
    <n v="0"/>
    <n v="-999"/>
    <n v="199703"/>
    <x v="6"/>
  </r>
  <r>
    <n v="12.58"/>
    <n v="-2.9"/>
    <n v="1.1000000000000001"/>
    <n v="-4.3"/>
    <n v="67.099999999999994"/>
    <n v="44.6"/>
    <n v="0"/>
    <n v="1224"/>
    <n v="-999"/>
    <n v="2.2999999999999998"/>
    <n v="5.0999999999999996"/>
    <n v="-999"/>
    <n v="-999"/>
    <n v="-999"/>
    <n v="-999"/>
    <n v="0.29499999999999998"/>
    <n v="0.36599999999999999"/>
    <n v="0"/>
    <n v="-999"/>
    <n v="199703"/>
    <x v="6"/>
  </r>
  <r>
    <n v="7.92"/>
    <n v="-1.4"/>
    <n v="1.3"/>
    <n v="-3.9"/>
    <n v="60.4"/>
    <n v="50.1"/>
    <n v="2.2999999999999998"/>
    <n v="1162"/>
    <n v="-999"/>
    <n v="1.9"/>
    <n v="5.2"/>
    <n v="-999"/>
    <n v="-999"/>
    <n v="-999"/>
    <n v="-999"/>
    <n v="0.33600000000000002"/>
    <n v="0.33500000000000002"/>
    <n v="0"/>
    <n v="-999"/>
    <n v="199703"/>
    <x v="6"/>
  </r>
  <r>
    <n v="15.49"/>
    <n v="1"/>
    <n v="6.6"/>
    <n v="-3.2"/>
    <n v="61.3"/>
    <n v="36.9"/>
    <n v="6.1"/>
    <n v="1178"/>
    <n v="-999"/>
    <n v="2.9"/>
    <n v="6.9"/>
    <n v="-999"/>
    <n v="-999"/>
    <n v="-999"/>
    <n v="-999"/>
    <n v="0.36"/>
    <n v="0.61499999999999999"/>
    <n v="0"/>
    <n v="-999"/>
    <n v="199703"/>
    <x v="6"/>
  </r>
  <r>
    <n v="11.71"/>
    <n v="-3.3"/>
    <n v="0.8"/>
    <n v="-5.8"/>
    <n v="68.7"/>
    <n v="40.200000000000003"/>
    <n v="0"/>
    <n v="1177"/>
    <n v="-1"/>
    <n v="2"/>
    <n v="5"/>
    <n v="-999"/>
    <n v="-999"/>
    <n v="-999"/>
    <n v="-999"/>
    <n v="0.26"/>
    <n v="0.38700000000000001"/>
    <n v="1177"/>
    <n v="-1"/>
    <n v="199703"/>
    <x v="6"/>
  </r>
  <r>
    <n v="17.559999999999999"/>
    <n v="-5.4"/>
    <n v="1.6"/>
    <n v="-10.6"/>
    <n v="69.5"/>
    <n v="42.8"/>
    <n v="0"/>
    <n v="1178"/>
    <n v="-1"/>
    <n v="1.3"/>
    <n v="3.8"/>
    <n v="-999"/>
    <n v="-999"/>
    <n v="-999"/>
    <n v="-999"/>
    <n v="0.29299999999999998"/>
    <n v="0.39200000000000002"/>
    <n v="0"/>
    <n v="-999"/>
    <n v="199704"/>
    <x v="6"/>
  </r>
  <r>
    <n v="19.96"/>
    <n v="-2.8"/>
    <n v="2.8"/>
    <n v="-11.6"/>
    <n v="61.6"/>
    <n v="28.3"/>
    <n v="0"/>
    <n v="1176"/>
    <n v="-1"/>
    <n v="2.2000000000000002"/>
    <n v="6.8"/>
    <n v="-999"/>
    <n v="-999"/>
    <n v="-999"/>
    <n v="-999"/>
    <n v="0.21099999999999999"/>
    <n v="0.53500000000000003"/>
    <n v="0"/>
    <n v="-999"/>
    <n v="199704"/>
    <x v="6"/>
  </r>
  <r>
    <n v="13.01"/>
    <n v="-4.2"/>
    <n v="-0.1"/>
    <n v="-7.5"/>
    <n v="73.099999999999994"/>
    <n v="48.3"/>
    <n v="0"/>
    <n v="1176"/>
    <n v="-1"/>
    <n v="3.1"/>
    <n v="6.3"/>
    <n v="-999"/>
    <n v="-999"/>
    <n v="-999"/>
    <n v="-999"/>
    <n v="0.29299999999999998"/>
    <n v="0.313"/>
    <n v="0"/>
    <n v="-999"/>
    <n v="199704"/>
    <x v="6"/>
  </r>
  <r>
    <n v="19.649999999999999"/>
    <n v="-5.5"/>
    <n v="2.8"/>
    <n v="-10.9"/>
    <n v="55.4"/>
    <n v="27.4"/>
    <n v="0"/>
    <n v="1157"/>
    <n v="-1"/>
    <n v="2.2000000000000002"/>
    <n v="5"/>
    <n v="-999"/>
    <n v="-999"/>
    <n v="-999"/>
    <n v="-999"/>
    <n v="0.20499999999999999"/>
    <n v="0.54200000000000004"/>
    <n v="0"/>
    <n v="-999"/>
    <n v="199704"/>
    <x v="6"/>
  </r>
  <r>
    <n v="22.07"/>
    <n v="-5.2"/>
    <n v="5.7"/>
    <n v="-14.7"/>
    <n v="56.6"/>
    <n v="22.9"/>
    <n v="0"/>
    <n v="1137"/>
    <n v="-1"/>
    <n v="2.2000000000000002"/>
    <n v="5"/>
    <n v="-999"/>
    <n v="-999"/>
    <n v="-999"/>
    <n v="-999"/>
    <n v="0.21"/>
    <n v="0.70599999999999996"/>
    <n v="0"/>
    <n v="-999"/>
    <n v="199704"/>
    <x v="6"/>
  </r>
  <r>
    <n v="19.12"/>
    <n v="0.1"/>
    <n v="6.6"/>
    <n v="-7.3"/>
    <n v="37.299999999999997"/>
    <n v="19.100000000000001"/>
    <n v="0"/>
    <n v="1125"/>
    <n v="-0.9"/>
    <n v="1.2"/>
    <n v="3.9"/>
    <n v="0.2"/>
    <n v="0.5"/>
    <n v="-999"/>
    <n v="-999"/>
    <n v="0.186"/>
    <n v="0.78800000000000003"/>
    <n v="0"/>
    <n v="-999"/>
    <n v="199704"/>
    <x v="6"/>
  </r>
  <r>
    <n v="21.71"/>
    <n v="0.1"/>
    <n v="7.6"/>
    <n v="-6.8"/>
    <n v="44.6"/>
    <n v="21.2"/>
    <n v="0"/>
    <n v="1104"/>
    <n v="-1.1000000000000001"/>
    <n v="1.1000000000000001"/>
    <n v="3.4"/>
    <n v="0.2"/>
    <n v="0.5"/>
    <n v="-999"/>
    <n v="-999"/>
    <n v="0.221"/>
    <n v="0.82199999999999995"/>
    <n v="0"/>
    <n v="-999"/>
    <n v="199704"/>
    <x v="6"/>
  </r>
  <r>
    <n v="21.6"/>
    <n v="-0.1"/>
    <n v="6.9"/>
    <n v="-7.5"/>
    <n v="51.8"/>
    <n v="27.4"/>
    <n v="0"/>
    <n v="1092"/>
    <n v="-1"/>
    <n v="1"/>
    <n v="3.6"/>
    <n v="0.2"/>
    <n v="0.5"/>
    <n v="-999"/>
    <n v="-999"/>
    <n v="0.27300000000000002"/>
    <n v="0.72199999999999998"/>
    <n v="0"/>
    <n v="-999"/>
    <n v="199704"/>
    <x v="6"/>
  </r>
  <r>
    <n v="22.39"/>
    <n v="-0.6"/>
    <n v="5.6"/>
    <n v="-5.9"/>
    <n v="42.3"/>
    <n v="20.5"/>
    <n v="0"/>
    <n v="1064"/>
    <n v="-0.6"/>
    <n v="1.4"/>
    <n v="4.5"/>
    <n v="0.2"/>
    <n v="0.5"/>
    <n v="-999"/>
    <n v="-999"/>
    <n v="0.186"/>
    <n v="0.72299999999999998"/>
    <n v="0"/>
    <n v="-999"/>
    <n v="199704"/>
    <x v="6"/>
  </r>
  <r>
    <n v="21.9"/>
    <n v="-2.9"/>
    <n v="3.7"/>
    <n v="-9"/>
    <n v="42.2"/>
    <n v="22.8"/>
    <n v="0"/>
    <n v="1049"/>
    <n v="-0.3"/>
    <n v="1.4"/>
    <n v="3.1"/>
    <n v="0.2"/>
    <n v="0.5"/>
    <n v="-999"/>
    <n v="-999"/>
    <n v="0.182"/>
    <n v="0.61399999999999999"/>
    <n v="0"/>
    <n v="-999"/>
    <n v="199704"/>
    <x v="6"/>
  </r>
  <r>
    <n v="23.32"/>
    <n v="-1.5"/>
    <n v="6.8"/>
    <n v="-11.1"/>
    <n v="31.5"/>
    <n v="10.7"/>
    <n v="0"/>
    <n v="1040"/>
    <n v="-0.3"/>
    <n v="1"/>
    <n v="4.0999999999999996"/>
    <n v="0.2"/>
    <n v="0.5"/>
    <n v="-999"/>
    <n v="-999"/>
    <n v="0.106"/>
    <n v="0.88200000000000001"/>
    <n v="0"/>
    <n v="-999"/>
    <n v="199704"/>
    <x v="6"/>
  </r>
  <r>
    <n v="19.260000000000002"/>
    <n v="0.3"/>
    <n v="6.8"/>
    <n v="-5"/>
    <n v="36.6"/>
    <n v="22.4"/>
    <n v="0"/>
    <n v="1013"/>
    <n v="-0.2"/>
    <n v="1.9"/>
    <n v="4.5999999999999996"/>
    <n v="0.2"/>
    <n v="0.5"/>
    <n v="-999"/>
    <n v="-999"/>
    <n v="0.222"/>
    <n v="0.76700000000000002"/>
    <n v="0"/>
    <n v="-999"/>
    <n v="199704"/>
    <x v="6"/>
  </r>
  <r>
    <n v="11.12"/>
    <n v="-2"/>
    <n v="2.2999999999999998"/>
    <n v="-4.9000000000000004"/>
    <n v="73.7"/>
    <n v="44.7"/>
    <n v="1.8"/>
    <n v="995"/>
    <n v="-0.1"/>
    <n v="2.5"/>
    <n v="5.5"/>
    <n v="0.1"/>
    <n v="0.4"/>
    <n v="-999"/>
    <n v="-999"/>
    <n v="0.32100000000000001"/>
    <n v="0.39800000000000002"/>
    <n v="0"/>
    <n v="-999"/>
    <n v="199704"/>
    <x v="6"/>
  </r>
  <r>
    <n v="13.45"/>
    <n v="-2.2000000000000002"/>
    <n v="3.4"/>
    <n v="-5.5"/>
    <n v="74"/>
    <n v="49.2"/>
    <n v="0"/>
    <n v="1007"/>
    <n v="-0.1"/>
    <n v="1.3"/>
    <n v="3.6"/>
    <n v="0.1"/>
    <n v="0.4"/>
    <n v="-999"/>
    <n v="-999"/>
    <n v="0.38200000000000001"/>
    <n v="0.39600000000000002"/>
    <n v="0"/>
    <n v="-999"/>
    <n v="199704"/>
    <x v="6"/>
  </r>
  <r>
    <n v="9.33"/>
    <n v="1.3"/>
    <n v="5.9"/>
    <n v="-2.2999999999999998"/>
    <n v="87.4"/>
    <n v="62.9"/>
    <n v="0"/>
    <n v="998"/>
    <n v="-0.1"/>
    <n v="2.2000000000000002"/>
    <n v="6.5"/>
    <n v="0.2"/>
    <n v="0.4"/>
    <n v="-999"/>
    <n v="-999"/>
    <n v="0.58499999999999996"/>
    <n v="0.34399999999999997"/>
    <n v="0"/>
    <n v="-999"/>
    <n v="199704"/>
    <x v="6"/>
  </r>
  <r>
    <n v="11.22"/>
    <n v="3.6"/>
    <n v="10.9"/>
    <n v="-3.5"/>
    <n v="77.7"/>
    <n v="44.3"/>
    <n v="6"/>
    <n v="967"/>
    <n v="0"/>
    <n v="2.8"/>
    <n v="6.3"/>
    <n v="0.2"/>
    <n v="0.5"/>
    <n v="-999"/>
    <n v="-999"/>
    <n v="0.57599999999999996"/>
    <n v="0.72599999999999998"/>
    <n v="0"/>
    <n v="-999"/>
    <n v="199704"/>
    <x v="6"/>
  </r>
  <r>
    <n v="18.86"/>
    <n v="-0.4"/>
    <n v="6"/>
    <n v="-6"/>
    <n v="65.2"/>
    <n v="38.5"/>
    <n v="0"/>
    <n v="945"/>
    <n v="0"/>
    <n v="1.2"/>
    <n v="3.6"/>
    <n v="0.2"/>
    <n v="0.5"/>
    <n v="-999"/>
    <n v="-999"/>
    <n v="0.36"/>
    <n v="0.57499999999999996"/>
    <n v="0"/>
    <n v="-999"/>
    <n v="199704"/>
    <x v="6"/>
  </r>
  <r>
    <n v="14.52"/>
    <n v="0.6"/>
    <n v="7.4"/>
    <n v="-5.7"/>
    <n v="70.7"/>
    <n v="39.5"/>
    <n v="0"/>
    <n v="936"/>
    <n v="-0.1"/>
    <n v="1.3"/>
    <n v="3"/>
    <n v="0.2"/>
    <n v="0.4"/>
    <n v="-999"/>
    <n v="-999"/>
    <n v="0.40699999999999997"/>
    <n v="0.623"/>
    <n v="0"/>
    <n v="-999"/>
    <n v="199704"/>
    <x v="6"/>
  </r>
  <r>
    <n v="7.98"/>
    <n v="1.2"/>
    <n v="4"/>
    <n v="-1.4"/>
    <n v="91.8"/>
    <n v="77"/>
    <n v="0"/>
    <n v="898"/>
    <n v="0"/>
    <n v="1.8"/>
    <n v="5.2"/>
    <n v="0.1"/>
    <n v="0.4"/>
    <n v="-999"/>
    <n v="-999"/>
    <n v="0.627"/>
    <n v="0.187"/>
    <n v="0"/>
    <n v="-999"/>
    <n v="199704"/>
    <x v="6"/>
  </r>
  <r>
    <n v="15.18"/>
    <n v="0.5"/>
    <n v="3.3"/>
    <n v="-4.3"/>
    <n v="80.2"/>
    <n v="52.6"/>
    <n v="6"/>
    <n v="900"/>
    <n v="0"/>
    <n v="3.4"/>
    <n v="7.3"/>
    <n v="0.1"/>
    <n v="0.4"/>
    <n v="-999"/>
    <n v="-999"/>
    <n v="0.40699999999999997"/>
    <n v="0.36699999999999999"/>
    <n v="0"/>
    <n v="-999"/>
    <n v="199704"/>
    <x v="6"/>
  </r>
  <r>
    <n v="23.75"/>
    <n v="0.8"/>
    <n v="8.5"/>
    <n v="-6.1"/>
    <n v="60.1"/>
    <n v="30.2"/>
    <n v="0"/>
    <n v="890"/>
    <n v="-0.1"/>
    <n v="1"/>
    <n v="2.9"/>
    <n v="0.2"/>
    <n v="0.4"/>
    <n v="-999"/>
    <n v="-999"/>
    <n v="0.33600000000000002"/>
    <n v="0.77400000000000002"/>
    <n v="0"/>
    <n v="-999"/>
    <n v="199704"/>
    <x v="6"/>
  </r>
  <r>
    <n v="16.88"/>
    <n v="1.8"/>
    <n v="7.9"/>
    <n v="-5.7"/>
    <n v="53.5"/>
    <n v="26.4"/>
    <n v="0"/>
    <n v="854"/>
    <n v="0"/>
    <n v="1.3"/>
    <n v="3.6"/>
    <n v="0.2"/>
    <n v="0.3"/>
    <n v="-999"/>
    <n v="-999"/>
    <n v="0.28000000000000003"/>
    <n v="0.78400000000000003"/>
    <n v="0"/>
    <n v="-999"/>
    <n v="199704"/>
    <x v="6"/>
  </r>
  <r>
    <n v="5.67"/>
    <n v="0"/>
    <n v="3"/>
    <n v="-1.3"/>
    <n v="95.6"/>
    <n v="80.599999999999994"/>
    <n v="20.2"/>
    <n v="840"/>
    <n v="0"/>
    <n v="1"/>
    <n v="4"/>
    <n v="0.1"/>
    <n v="0.2"/>
    <n v="-999"/>
    <n v="-999"/>
    <n v="0.61199999999999999"/>
    <n v="0.14699999999999999"/>
    <n v="0"/>
    <n v="-999"/>
    <n v="199704"/>
    <x v="6"/>
  </r>
  <r>
    <n v="9.6199999999999992"/>
    <n v="1.2"/>
    <n v="7.2"/>
    <n v="-1.5"/>
    <n v="92.9"/>
    <n v="64"/>
    <n v="7.2"/>
    <n v="927"/>
    <n v="0"/>
    <n v="0.4"/>
    <n v="2.1"/>
    <n v="0.1"/>
    <n v="0.2"/>
    <n v="-999"/>
    <n v="-999"/>
    <n v="0.65"/>
    <n v="0.36599999999999999"/>
    <n v="0"/>
    <n v="-999"/>
    <n v="199704"/>
    <x v="6"/>
  </r>
  <r>
    <n v="6.61"/>
    <n v="1.6"/>
    <n v="5"/>
    <n v="-1.5"/>
    <n v="96.3"/>
    <n v="82.3"/>
    <n v="5.9"/>
    <n v="887"/>
    <n v="0"/>
    <n v="0.9"/>
    <n v="3"/>
    <n v="0.1"/>
    <n v="0.2"/>
    <n v="-999"/>
    <n v="-999"/>
    <n v="0.71699999999999997"/>
    <n v="0.154"/>
    <n v="0"/>
    <n v="-999"/>
    <n v="199704"/>
    <x v="6"/>
  </r>
  <r>
    <n v="9.33"/>
    <n v="4.0999999999999996"/>
    <n v="6.7"/>
    <n v="1.3"/>
    <n v="94.6"/>
    <n v="86.7"/>
    <n v="3.1"/>
    <n v="871"/>
    <n v="0"/>
    <n v="1.8"/>
    <n v="4.7"/>
    <n v="0.1"/>
    <n v="0.3"/>
    <n v="-999"/>
    <n v="-999"/>
    <n v="0.84899999999999998"/>
    <n v="0.13"/>
    <n v="0"/>
    <n v="-999"/>
    <n v="199704"/>
    <x v="6"/>
  </r>
  <r>
    <n v="19.79"/>
    <n v="0.3"/>
    <n v="5.8"/>
    <n v="-3.3"/>
    <n v="74"/>
    <n v="38.1"/>
    <n v="0.7"/>
    <n v="823"/>
    <n v="0"/>
    <n v="2.1"/>
    <n v="4.9000000000000004"/>
    <n v="0.1"/>
    <n v="0.4"/>
    <n v="-999"/>
    <n v="-999"/>
    <n v="0.35099999999999998"/>
    <n v="0.57099999999999995"/>
    <n v="0"/>
    <n v="-999"/>
    <n v="199704"/>
    <x v="6"/>
  </r>
  <r>
    <n v="16.59"/>
    <n v="0"/>
    <n v="6.1"/>
    <n v="-4.0999999999999996"/>
    <n v="78.7"/>
    <n v="40.700000000000003"/>
    <n v="5.2"/>
    <n v="797"/>
    <n v="0"/>
    <n v="0.9"/>
    <n v="3.2"/>
    <n v="0.1"/>
    <n v="0.4"/>
    <n v="-999"/>
    <n v="-999"/>
    <n v="0.38300000000000001"/>
    <n v="0.55800000000000005"/>
    <n v="0"/>
    <n v="-999"/>
    <n v="199704"/>
    <x v="6"/>
  </r>
  <r>
    <n v="10.050000000000001"/>
    <n v="-0.4"/>
    <n v="4.5"/>
    <n v="-5.5"/>
    <n v="81"/>
    <n v="49.5"/>
    <n v="1.3"/>
    <n v="837"/>
    <n v="0"/>
    <n v="1.2"/>
    <n v="4.4000000000000004"/>
    <n v="0.1"/>
    <n v="0.4"/>
    <n v="-999"/>
    <n v="-999"/>
    <n v="0.41599999999999998"/>
    <n v="0.42499999999999999"/>
    <n v="0"/>
    <n v="-999"/>
    <n v="199704"/>
    <x v="6"/>
  </r>
  <r>
    <n v="15.05"/>
    <n v="-1.6"/>
    <n v="4.3"/>
    <n v="-7.8"/>
    <n v="80.900000000000006"/>
    <n v="41.4"/>
    <n v="0.1"/>
    <n v="783"/>
    <n v="0"/>
    <n v="1"/>
    <n v="3.7"/>
    <n v="0.1"/>
    <n v="0.4"/>
    <n v="-999"/>
    <n v="-999"/>
    <n v="0.34300000000000003"/>
    <n v="0.48699999999999999"/>
    <n v="783"/>
    <n v="0"/>
    <n v="199704"/>
    <x v="6"/>
  </r>
  <r>
    <n v="10.08"/>
    <n v="-1.3"/>
    <n v="4"/>
    <n v="-4.2"/>
    <n v="91.8"/>
    <n v="66.8"/>
    <n v="10.3"/>
    <n v="774"/>
    <n v="0"/>
    <n v="1"/>
    <n v="3.1"/>
    <n v="0.1"/>
    <n v="0.4"/>
    <n v="-999"/>
    <n v="-999"/>
    <n v="0.54200000000000004"/>
    <n v="0.27"/>
    <n v="0"/>
    <n v="-999"/>
    <n v="199705"/>
    <x v="6"/>
  </r>
  <r>
    <n v="10.18"/>
    <n v="0"/>
    <n v="4.4000000000000004"/>
    <n v="-4.8"/>
    <n v="81.400000000000006"/>
    <n v="50.9"/>
    <n v="0"/>
    <n v="798"/>
    <n v="0"/>
    <n v="1.6"/>
    <n v="4.7"/>
    <n v="0.1"/>
    <n v="0.3"/>
    <n v="-999"/>
    <n v="-999"/>
    <n v="0.42499999999999999"/>
    <n v="0.41099999999999998"/>
    <n v="0"/>
    <n v="-999"/>
    <n v="199705"/>
    <x v="6"/>
  </r>
  <r>
    <n v="10.9"/>
    <n v="0.7"/>
    <n v="5.8"/>
    <n v="-2.1"/>
    <n v="86.4"/>
    <n v="55.1"/>
    <n v="5.0999999999999996"/>
    <n v="784"/>
    <n v="0"/>
    <n v="1.8"/>
    <n v="5.0999999999999996"/>
    <n v="0.1"/>
    <n v="0.3"/>
    <n v="-999"/>
    <n v="-999"/>
    <n v="0.50700000000000001"/>
    <n v="0.41399999999999998"/>
    <n v="0"/>
    <n v="-999"/>
    <n v="199705"/>
    <x v="6"/>
  </r>
  <r>
    <n v="14.54"/>
    <n v="1.7"/>
    <n v="7.9"/>
    <n v="-2.2999999999999998"/>
    <n v="79.7"/>
    <n v="46.8"/>
    <n v="0"/>
    <n v="785"/>
    <n v="0"/>
    <n v="1.2"/>
    <n v="3.2"/>
    <n v="0.1"/>
    <n v="0.3"/>
    <n v="-999"/>
    <n v="-999"/>
    <n v="0.499"/>
    <n v="0.56699999999999995"/>
    <n v="0"/>
    <n v="-999"/>
    <n v="199705"/>
    <x v="6"/>
  </r>
  <r>
    <n v="15.26"/>
    <n v="4.7"/>
    <n v="9.6"/>
    <n v="1"/>
    <n v="68.900000000000006"/>
    <n v="44.2"/>
    <n v="0"/>
    <n v="779"/>
    <n v="0"/>
    <n v="2.2000000000000002"/>
    <n v="4.5999999999999996"/>
    <n v="0.2"/>
    <n v="0.3"/>
    <n v="-999"/>
    <n v="-999"/>
    <n v="0.52900000000000003"/>
    <n v="0.66700000000000004"/>
    <n v="0"/>
    <n v="-999"/>
    <n v="199705"/>
    <x v="6"/>
  </r>
  <r>
    <n v="14.97"/>
    <n v="1.1000000000000001"/>
    <n v="7.2"/>
    <n v="-2.6"/>
    <n v="72.5"/>
    <n v="41.5"/>
    <n v="0"/>
    <n v="744"/>
    <n v="0"/>
    <n v="2"/>
    <n v="4.8"/>
    <n v="0.1"/>
    <n v="0.4"/>
    <n v="-999"/>
    <n v="-999"/>
    <n v="0.42"/>
    <n v="0.59399999999999997"/>
    <n v="0"/>
    <n v="-999"/>
    <n v="199705"/>
    <x v="6"/>
  </r>
  <r>
    <n v="24.38"/>
    <n v="2.2000000000000002"/>
    <n v="8.9"/>
    <n v="-2.9"/>
    <n v="64.3"/>
    <n v="31.4"/>
    <n v="0"/>
    <n v="714"/>
    <n v="0"/>
    <n v="1"/>
    <n v="2.8"/>
    <n v="0.1"/>
    <n v="0.4"/>
    <n v="-999"/>
    <n v="-999"/>
    <n v="0.35899999999999999"/>
    <n v="0.78200000000000003"/>
    <n v="0"/>
    <n v="-999"/>
    <n v="199705"/>
    <x v="6"/>
  </r>
  <r>
    <n v="27.05"/>
    <n v="6.7"/>
    <n v="14.2"/>
    <n v="-1.1000000000000001"/>
    <n v="45.2"/>
    <n v="26.3"/>
    <n v="0"/>
    <n v="691"/>
    <n v="0"/>
    <n v="1.8"/>
    <n v="4.4000000000000004"/>
    <n v="0.1"/>
    <n v="0.5"/>
    <n v="-999"/>
    <n v="-999"/>
    <n v="0.42499999999999999"/>
    <n v="1.1930000000000001"/>
    <n v="0"/>
    <n v="-999"/>
    <n v="199705"/>
    <x v="6"/>
  </r>
  <r>
    <n v="20.190000000000001"/>
    <n v="7.9"/>
    <n v="14.2"/>
    <n v="1.4"/>
    <n v="45.4"/>
    <n v="32.799999999999997"/>
    <n v="0"/>
    <n v="640"/>
    <n v="0"/>
    <n v="1.3"/>
    <n v="3.8"/>
    <n v="0.1"/>
    <n v="0.5"/>
    <n v="-999"/>
    <n v="-999"/>
    <n v="0.53100000000000003"/>
    <n v="1.0880000000000001"/>
    <n v="0"/>
    <n v="-999"/>
    <n v="199705"/>
    <x v="6"/>
  </r>
  <r>
    <n v="27.25"/>
    <n v="7.3"/>
    <n v="14.7"/>
    <n v="-0.8"/>
    <n v="41.7"/>
    <n v="15.5"/>
    <n v="0"/>
    <n v="597"/>
    <n v="0"/>
    <n v="0.9"/>
    <n v="2.7"/>
    <n v="0.1"/>
    <n v="0.6"/>
    <n v="-999"/>
    <n v="-999"/>
    <n v="0.25900000000000001"/>
    <n v="1.413"/>
    <n v="0"/>
    <n v="-999"/>
    <n v="199705"/>
    <x v="6"/>
  </r>
  <r>
    <n v="27.2"/>
    <n v="11.6"/>
    <n v="19.3"/>
    <n v="4.2"/>
    <n v="30.8"/>
    <n v="16.5"/>
    <n v="0"/>
    <n v="550"/>
    <n v="0"/>
    <n v="1.1000000000000001"/>
    <n v="2.9"/>
    <n v="0.2"/>
    <n v="0.6"/>
    <n v="-999"/>
    <n v="-999"/>
    <n v="0.36799999999999999"/>
    <n v="1.869"/>
    <n v="0"/>
    <n v="-999"/>
    <n v="199705"/>
    <x v="6"/>
  </r>
  <r>
    <n v="27.88"/>
    <n v="13"/>
    <n v="20.8"/>
    <n v="6.1"/>
    <n v="34.1"/>
    <n v="17.399999999999999"/>
    <n v="0"/>
    <n v="477"/>
    <n v="0"/>
    <n v="1.2"/>
    <n v="3.2"/>
    <n v="0.2"/>
    <n v="0.7"/>
    <n v="-999"/>
    <n v="-999"/>
    <n v="0.42799999999999999"/>
    <n v="2.0289999999999999"/>
    <n v="0"/>
    <n v="-999"/>
    <n v="199705"/>
    <x v="6"/>
  </r>
  <r>
    <n v="26.02"/>
    <n v="12.9"/>
    <n v="20.7"/>
    <n v="5.5"/>
    <n v="42.2"/>
    <n v="24.5"/>
    <n v="0"/>
    <n v="423"/>
    <n v="0"/>
    <n v="1"/>
    <n v="2.8"/>
    <n v="0.3"/>
    <n v="0.8"/>
    <n v="-999"/>
    <n v="-999"/>
    <n v="0.59699999999999998"/>
    <n v="1.843"/>
    <n v="0"/>
    <n v="-999"/>
    <n v="199705"/>
    <x v="6"/>
  </r>
  <r>
    <n v="23.71"/>
    <n v="13.9"/>
    <n v="20.8"/>
    <n v="7.8"/>
    <n v="45.8"/>
    <n v="26.5"/>
    <n v="0"/>
    <n v="350"/>
    <n v="0.1"/>
    <n v="1.2"/>
    <n v="3.3"/>
    <n v="0.4"/>
    <n v="1"/>
    <n v="-999"/>
    <n v="-999"/>
    <n v="0.65200000000000002"/>
    <n v="1.8049999999999999"/>
    <n v="0"/>
    <n v="-999"/>
    <n v="199705"/>
    <x v="6"/>
  </r>
  <r>
    <n v="25.16"/>
    <n v="11.5"/>
    <n v="18.5"/>
    <n v="5"/>
    <n v="63.4"/>
    <n v="29.7"/>
    <n v="0"/>
    <n v="278"/>
    <n v="0"/>
    <n v="1.4"/>
    <n v="4.4000000000000004"/>
    <n v="0.5"/>
    <n v="1.3"/>
    <n v="-999"/>
    <n v="-999"/>
    <n v="0.63100000000000001"/>
    <n v="1.4970000000000001"/>
    <n v="0"/>
    <n v="-999"/>
    <n v="199705"/>
    <x v="6"/>
  </r>
  <r>
    <n v="26.95"/>
    <n v="9.6"/>
    <n v="16.399999999999999"/>
    <n v="3.1"/>
    <n v="63.5"/>
    <n v="35.200000000000003"/>
    <n v="0"/>
    <n v="195"/>
    <n v="0"/>
    <n v="2.2000000000000002"/>
    <n v="6.1"/>
    <n v="0.9"/>
    <n v="1.7"/>
    <n v="-999"/>
    <n v="-999"/>
    <n v="0.65600000000000003"/>
    <n v="1.208"/>
    <n v="0"/>
    <n v="-999"/>
    <n v="199705"/>
    <x v="6"/>
  </r>
  <r>
    <n v="22.35"/>
    <n v="3.9"/>
    <n v="10.199999999999999"/>
    <n v="-1"/>
    <n v="57.3"/>
    <n v="35.4"/>
    <n v="0"/>
    <n v="117"/>
    <n v="0"/>
    <n v="1.4"/>
    <n v="4.5999999999999996"/>
    <n v="1.2"/>
    <n v="1.9"/>
    <n v="-999"/>
    <n v="-999"/>
    <n v="0.441"/>
    <n v="0.80400000000000005"/>
    <n v="0"/>
    <n v="-999"/>
    <n v="199705"/>
    <x v="6"/>
  </r>
  <r>
    <n v="27.91"/>
    <n v="6.2"/>
    <n v="13.4"/>
    <n v="-1.7"/>
    <n v="54.6"/>
    <n v="29.6"/>
    <n v="0"/>
    <n v="57"/>
    <n v="0"/>
    <n v="1.1000000000000001"/>
    <n v="3.1"/>
    <n v="4"/>
    <n v="2.2999999999999998"/>
    <n v="-999"/>
    <n v="-999"/>
    <n v="0.45600000000000002"/>
    <n v="1.0820000000000001"/>
    <n v="0"/>
    <n v="-999"/>
    <n v="199705"/>
    <x v="6"/>
  </r>
  <r>
    <n v="15.12"/>
    <n v="5"/>
    <n v="11.5"/>
    <n v="-0.3"/>
    <n v="68"/>
    <n v="37.9"/>
    <n v="1.8"/>
    <n v="0"/>
    <n v="0"/>
    <n v="1.3"/>
    <n v="3.8"/>
    <n v="4.0999999999999996"/>
    <n v="3"/>
    <n v="-999"/>
    <n v="-999"/>
    <n v="0.51400000000000001"/>
    <n v="0.84199999999999997"/>
    <n v="0"/>
    <n v="-999"/>
    <n v="199705"/>
    <x v="6"/>
  </r>
  <r>
    <n v="4.84"/>
    <n v="0.6"/>
    <n v="4.5"/>
    <n v="-0.9"/>
    <n v="97.6"/>
    <n v="89"/>
    <n v="16.100000000000001"/>
    <n v="0"/>
    <n v="0"/>
    <n v="0.6"/>
    <n v="2.5"/>
    <n v="1.4"/>
    <n v="2"/>
    <n v="-999"/>
    <n v="-999"/>
    <n v="0.749"/>
    <n v="9.2999999999999999E-2"/>
    <n v="0"/>
    <n v="-999"/>
    <n v="199705"/>
    <x v="6"/>
  </r>
  <r>
    <n v="16.190000000000001"/>
    <n v="2"/>
    <n v="8.1999999999999993"/>
    <n v="-1.1000000000000001"/>
    <n v="92.9"/>
    <n v="64.8"/>
    <n v="7.7"/>
    <n v="36"/>
    <n v="0"/>
    <n v="0.6"/>
    <n v="3.2"/>
    <n v="0.3"/>
    <n v="1.3"/>
    <n v="-999"/>
    <n v="-999"/>
    <n v="0.70299999999999996"/>
    <n v="0.38300000000000001"/>
    <n v="0"/>
    <n v="-999"/>
    <n v="199705"/>
    <x v="6"/>
  </r>
  <r>
    <n v="17.059999999999999"/>
    <n v="4.3"/>
    <n v="11.1"/>
    <n v="-1.2"/>
    <n v="81.5"/>
    <n v="48.3"/>
    <n v="0"/>
    <n v="3"/>
    <n v="0"/>
    <n v="1.1000000000000001"/>
    <n v="3.1"/>
    <n v="3.6"/>
    <n v="3.3"/>
    <n v="-999"/>
    <n v="-999"/>
    <n v="0.63900000000000001"/>
    <n v="0.68300000000000005"/>
    <n v="0"/>
    <n v="-999"/>
    <n v="199705"/>
    <x v="6"/>
  </r>
  <r>
    <n v="8.94"/>
    <n v="3.7"/>
    <n v="7.6"/>
    <n v="1.9"/>
    <n v="88.9"/>
    <n v="56.1"/>
    <n v="2.8"/>
    <n v="0"/>
    <n v="0"/>
    <n v="0.9"/>
    <n v="3.2"/>
    <n v="5.5"/>
    <n v="4.8"/>
    <n v="-999"/>
    <n v="-999"/>
    <n v="0.58599999999999997"/>
    <n v="0.45800000000000002"/>
    <n v="0"/>
    <n v="-999"/>
    <n v="199705"/>
    <x v="6"/>
  </r>
  <r>
    <n v="9.7899999999999991"/>
    <n v="4.0999999999999996"/>
    <n v="7.9"/>
    <n v="1.3"/>
    <n v="91.9"/>
    <n v="71.599999999999994"/>
    <n v="1.3"/>
    <n v="0"/>
    <n v="0"/>
    <n v="0.6"/>
    <n v="2.7"/>
    <n v="6.6"/>
    <n v="5.7"/>
    <n v="-999"/>
    <n v="-999"/>
    <n v="0.76100000000000001"/>
    <n v="0.30199999999999999"/>
    <n v="0"/>
    <n v="-999"/>
    <n v="199705"/>
    <x v="6"/>
  </r>
  <r>
    <n v="12.3"/>
    <n v="6.8"/>
    <n v="11.6"/>
    <n v="3.6"/>
    <n v="88.4"/>
    <n v="61.2"/>
    <n v="13.4"/>
    <n v="0"/>
    <n v="0"/>
    <n v="0.8"/>
    <n v="3.3"/>
    <n v="8.6"/>
    <n v="7.3"/>
    <n v="-999"/>
    <n v="-999"/>
    <n v="0.83299999999999996"/>
    <n v="0.53"/>
    <n v="0"/>
    <n v="-999"/>
    <n v="199705"/>
    <x v="6"/>
  </r>
  <r>
    <n v="12.02"/>
    <n v="4.9000000000000004"/>
    <n v="9"/>
    <n v="2.8"/>
    <n v="94.6"/>
    <n v="77.900000000000006"/>
    <n v="4.8"/>
    <n v="0"/>
    <n v="0"/>
    <n v="1"/>
    <n v="3.3"/>
    <n v="8.6"/>
    <n v="7.4"/>
    <n v="-999"/>
    <n v="-999"/>
    <n v="0.89400000000000002"/>
    <n v="0.254"/>
    <n v="0"/>
    <n v="-999"/>
    <n v="199705"/>
    <x v="6"/>
  </r>
  <r>
    <n v="17.850000000000001"/>
    <n v="7.8"/>
    <n v="13.9"/>
    <n v="3.7"/>
    <n v="87.6"/>
    <n v="56"/>
    <n v="1"/>
    <n v="0"/>
    <n v="0"/>
    <n v="1.1000000000000001"/>
    <n v="3.2"/>
    <n v="10.8"/>
    <n v="9.4"/>
    <n v="-999"/>
    <n v="-999"/>
    <n v="0.89100000000000001"/>
    <n v="0.69899999999999995"/>
    <n v="0"/>
    <n v="-999"/>
    <n v="199705"/>
    <x v="6"/>
  </r>
  <r>
    <n v="13.38"/>
    <n v="8.6999999999999993"/>
    <n v="15.4"/>
    <n v="4.4000000000000004"/>
    <n v="88.8"/>
    <n v="56.1"/>
    <n v="1.7"/>
    <n v="0"/>
    <n v="0"/>
    <n v="0.8"/>
    <n v="2.9"/>
    <n v="11.2"/>
    <n v="9.5"/>
    <n v="-999"/>
    <n v="-999"/>
    <n v="0.98099999999999998"/>
    <n v="0.76800000000000002"/>
    <n v="0"/>
    <n v="-999"/>
    <n v="199705"/>
    <x v="6"/>
  </r>
  <r>
    <n v="9.6"/>
    <n v="8.4"/>
    <n v="13.3"/>
    <n v="4.5999999999999996"/>
    <n v="96.3"/>
    <n v="75.099999999999994"/>
    <n v="9.9"/>
    <n v="0"/>
    <n v="0"/>
    <n v="0.8"/>
    <n v="3.6"/>
    <n v="10.9"/>
    <n v="9.6"/>
    <n v="-999"/>
    <n v="-999"/>
    <n v="1.147"/>
    <n v="0.38"/>
    <n v="0"/>
    <n v="-999"/>
    <n v="199705"/>
    <x v="6"/>
  </r>
  <r>
    <n v="8.7100000000000009"/>
    <n v="8.6"/>
    <n v="12.1"/>
    <n v="5"/>
    <n v="96.2"/>
    <n v="84.7"/>
    <n v="2.2000000000000002"/>
    <n v="0"/>
    <n v="0"/>
    <n v="1.4"/>
    <n v="3.3"/>
    <n v="10.3"/>
    <n v="8.9"/>
    <n v="-999"/>
    <n v="-999"/>
    <n v="1.1930000000000001"/>
    <n v="0.216"/>
    <n v="0"/>
    <n v="-999"/>
    <n v="199705"/>
    <x v="6"/>
  </r>
  <r>
    <n v="9.6199999999999992"/>
    <n v="8.1"/>
    <n v="12.9"/>
    <n v="1"/>
    <n v="93.9"/>
    <n v="78.5"/>
    <n v="18.8"/>
    <n v="0"/>
    <n v="0"/>
    <n v="1.7"/>
    <n v="4.2"/>
    <n v="9.4"/>
    <n v="8.6999999999999993"/>
    <n v="-999"/>
    <n v="-999"/>
    <n v="1.1659999999999999"/>
    <n v="0.32"/>
    <n v="0"/>
    <n v="-999"/>
    <n v="199705"/>
    <x v="6"/>
  </r>
  <r>
    <n v="22.14"/>
    <n v="5.0999999999999996"/>
    <n v="12"/>
    <n v="-0.1"/>
    <n v="80.099999999999994"/>
    <n v="46.1"/>
    <n v="0"/>
    <n v="0"/>
    <n v="0"/>
    <n v="1.3"/>
    <n v="3.6"/>
    <n v="8.9"/>
    <n v="8.6999999999999993"/>
    <n v="-999"/>
    <n v="-999"/>
    <n v="0.64800000000000002"/>
    <n v="0.75600000000000001"/>
    <n v="0"/>
    <n v="-999"/>
    <n v="199706"/>
    <x v="6"/>
  </r>
  <r>
    <n v="18.88"/>
    <n v="6.3"/>
    <n v="13"/>
    <n v="-1.2"/>
    <n v="72.2"/>
    <n v="45.6"/>
    <n v="0"/>
    <n v="0"/>
    <n v="0"/>
    <n v="1.4"/>
    <n v="4.2"/>
    <n v="7.6"/>
    <n v="7.5"/>
    <n v="-999"/>
    <n v="-999"/>
    <n v="0.68300000000000005"/>
    <n v="0.81499999999999995"/>
    <n v="0"/>
    <n v="-999"/>
    <n v="199706"/>
    <x v="6"/>
  </r>
  <r>
    <n v="12.13"/>
    <n v="8.5"/>
    <n v="14"/>
    <n v="5.4"/>
    <n v="77.099999999999994"/>
    <n v="46.5"/>
    <n v="0"/>
    <n v="0"/>
    <n v="0"/>
    <n v="2.8"/>
    <n v="5.7"/>
    <n v="8.4"/>
    <n v="7.6"/>
    <n v="-999"/>
    <n v="-999"/>
    <n v="0.745"/>
    <n v="0.85499999999999998"/>
    <n v="0"/>
    <n v="-999"/>
    <n v="199706"/>
    <x v="6"/>
  </r>
  <r>
    <n v="7.6"/>
    <n v="5.2"/>
    <n v="7.2"/>
    <n v="2.6"/>
    <n v="96.7"/>
    <n v="86.9"/>
    <n v="18.399999999999999"/>
    <n v="0"/>
    <n v="0"/>
    <n v="0.8"/>
    <n v="2.5"/>
    <n v="8.1999999999999993"/>
    <n v="7.7"/>
    <n v="-999"/>
    <n v="-999"/>
    <n v="0.88100000000000001"/>
    <n v="0.13300000000000001"/>
    <n v="0"/>
    <n v="-999"/>
    <n v="199706"/>
    <x v="6"/>
  </r>
  <r>
    <n v="25.84"/>
    <n v="6.4"/>
    <n v="14.5"/>
    <n v="0.4"/>
    <n v="77.599999999999994"/>
    <n v="37.9"/>
    <n v="0"/>
    <n v="0"/>
    <n v="0"/>
    <n v="1.1000000000000001"/>
    <n v="3.2"/>
    <n v="10.199999999999999"/>
    <n v="9.1999999999999993"/>
    <n v="-999"/>
    <n v="-999"/>
    <n v="0.627"/>
    <n v="1.0249999999999999"/>
    <n v="0"/>
    <n v="-999"/>
    <n v="199706"/>
    <x v="6"/>
  </r>
  <r>
    <n v="25.94"/>
    <n v="8.1999999999999993"/>
    <n v="15.4"/>
    <n v="1.9"/>
    <n v="68.3"/>
    <n v="28.4"/>
    <n v="0"/>
    <n v="0"/>
    <n v="0"/>
    <n v="1.3"/>
    <n v="3.7"/>
    <n v="9.8000000000000007"/>
    <n v="9.1999999999999993"/>
    <n v="-999"/>
    <n v="-999"/>
    <n v="0.495"/>
    <n v="1.252"/>
    <n v="0"/>
    <n v="-999"/>
    <n v="199706"/>
    <x v="6"/>
  </r>
  <r>
    <n v="18.29"/>
    <n v="6.8"/>
    <n v="14.3"/>
    <n v="0.4"/>
    <n v="77"/>
    <n v="37.700000000000003"/>
    <n v="0"/>
    <n v="0"/>
    <n v="0"/>
    <n v="1.2"/>
    <n v="5.5"/>
    <n v="9.5"/>
    <n v="9"/>
    <n v="-999"/>
    <n v="-999"/>
    <n v="0.61199999999999999"/>
    <n v="1.0149999999999999"/>
    <n v="0"/>
    <n v="-999"/>
    <n v="199706"/>
    <x v="6"/>
  </r>
  <r>
    <n v="29.96"/>
    <n v="7.3"/>
    <n v="15.6"/>
    <n v="-1.5"/>
    <n v="61.7"/>
    <n v="31.9"/>
    <n v="0"/>
    <n v="0"/>
    <n v="0"/>
    <n v="1.1000000000000001"/>
    <n v="3"/>
    <n v="9.8000000000000007"/>
    <n v="9.1999999999999993"/>
    <n v="-999"/>
    <n v="-999"/>
    <n v="0.56399999999999995"/>
    <n v="1.2070000000000001"/>
    <n v="0"/>
    <n v="-999"/>
    <n v="199706"/>
    <x v="6"/>
  </r>
  <r>
    <n v="30.85"/>
    <n v="11.7"/>
    <n v="19.899999999999999"/>
    <n v="1.4"/>
    <n v="51.9"/>
    <n v="19.899999999999999"/>
    <n v="0"/>
    <n v="0"/>
    <n v="0"/>
    <n v="1.4"/>
    <n v="3.6"/>
    <n v="11.2"/>
    <n v="10"/>
    <n v="-999"/>
    <n v="-999"/>
    <n v="0.46300000000000002"/>
    <n v="1.861"/>
    <n v="0"/>
    <n v="-999"/>
    <n v="199706"/>
    <x v="6"/>
  </r>
  <r>
    <n v="27.74"/>
    <n v="14.5"/>
    <n v="22.3"/>
    <n v="6"/>
    <n v="48.9"/>
    <n v="24.5"/>
    <n v="0"/>
    <n v="0"/>
    <n v="0"/>
    <n v="1.2"/>
    <n v="3.2"/>
    <n v="13.3"/>
    <n v="11.4"/>
    <n v="-999"/>
    <n v="-999"/>
    <n v="0.66"/>
    <n v="2.032"/>
    <n v="0"/>
    <n v="-999"/>
    <n v="199706"/>
    <x v="6"/>
  </r>
  <r>
    <n v="9.93"/>
    <n v="9.8000000000000007"/>
    <n v="13.9"/>
    <n v="6.5"/>
    <n v="77.599999999999994"/>
    <n v="45.8"/>
    <n v="14.4"/>
    <n v="0"/>
    <n v="0"/>
    <n v="1.4"/>
    <n v="4.0999999999999996"/>
    <n v="11.1"/>
    <n v="10.8"/>
    <n v="-999"/>
    <n v="-999"/>
    <n v="0.72699999999999998"/>
    <n v="0.86099999999999999"/>
    <n v="0"/>
    <n v="-999"/>
    <n v="199706"/>
    <x v="6"/>
  </r>
  <r>
    <n v="10.34"/>
    <n v="9"/>
    <n v="13.6"/>
    <n v="5.9"/>
    <n v="95.1"/>
    <n v="74.8"/>
    <n v="4.9000000000000004"/>
    <n v="0"/>
    <n v="0"/>
    <n v="0.6"/>
    <n v="2.9"/>
    <n v="11.8"/>
    <n v="10.6"/>
    <n v="-999"/>
    <n v="-999"/>
    <n v="1.165"/>
    <n v="0.39200000000000002"/>
    <n v="0"/>
    <n v="-999"/>
    <n v="199706"/>
    <x v="6"/>
  </r>
  <r>
    <n v="23.45"/>
    <n v="13.2"/>
    <n v="20.399999999999999"/>
    <n v="6.5"/>
    <n v="71.5"/>
    <n v="41.7"/>
    <n v="0"/>
    <n v="0"/>
    <n v="0"/>
    <n v="1.1000000000000001"/>
    <n v="3.4"/>
    <n v="12.7"/>
    <n v="11.2"/>
    <n v="-999"/>
    <n v="-999"/>
    <n v="0.999"/>
    <n v="1.397"/>
    <n v="0"/>
    <n v="-999"/>
    <n v="199706"/>
    <x v="6"/>
  </r>
  <r>
    <n v="26.03"/>
    <n v="13"/>
    <n v="19.7"/>
    <n v="7.5"/>
    <n v="66.7"/>
    <n v="37.700000000000003"/>
    <n v="0"/>
    <n v="0"/>
    <n v="0"/>
    <n v="1.1000000000000001"/>
    <n v="3.8"/>
    <n v="12.8"/>
    <n v="11.7"/>
    <n v="-999"/>
    <n v="-999"/>
    <n v="0.86599999999999999"/>
    <n v="1.43"/>
    <n v="0"/>
    <n v="-999"/>
    <n v="199706"/>
    <x v="6"/>
  </r>
  <r>
    <n v="24.36"/>
    <n v="13"/>
    <n v="20"/>
    <n v="6.9"/>
    <n v="68.2"/>
    <n v="44.6"/>
    <n v="0"/>
    <n v="0"/>
    <n v="0"/>
    <n v="1.7"/>
    <n v="4.5999999999999996"/>
    <n v="13"/>
    <n v="11.7"/>
    <n v="-999"/>
    <n v="-999"/>
    <n v="1.0429999999999999"/>
    <n v="1.2949999999999999"/>
    <n v="0"/>
    <n v="-999"/>
    <n v="199706"/>
    <x v="6"/>
  </r>
  <r>
    <n v="19.559999999999999"/>
    <n v="9.6"/>
    <n v="16.7"/>
    <n v="4.9000000000000004"/>
    <n v="75.3"/>
    <n v="41.4"/>
    <n v="0"/>
    <n v="0"/>
    <n v="0"/>
    <n v="1.6"/>
    <n v="4.3"/>
    <n v="12.8"/>
    <n v="11.7"/>
    <n v="-999"/>
    <n v="-999"/>
    <n v="0.78800000000000003"/>
    <n v="1.1140000000000001"/>
    <n v="0"/>
    <n v="-999"/>
    <n v="199706"/>
    <x v="6"/>
  </r>
  <r>
    <n v="12.04"/>
    <n v="8.9"/>
    <n v="15.5"/>
    <n v="4"/>
    <n v="88.5"/>
    <n v="61.8"/>
    <n v="21.3"/>
    <n v="0"/>
    <n v="0"/>
    <n v="1.4"/>
    <n v="4.4000000000000004"/>
    <n v="11.6"/>
    <n v="11"/>
    <n v="-999"/>
    <n v="-999"/>
    <n v="1.089"/>
    <n v="0.67300000000000004"/>
    <n v="0"/>
    <n v="-999"/>
    <n v="199706"/>
    <x v="6"/>
  </r>
  <r>
    <n v="20.36"/>
    <n v="4.9000000000000004"/>
    <n v="10.4"/>
    <n v="0.8"/>
    <n v="84.6"/>
    <n v="55.8"/>
    <n v="1.1000000000000001"/>
    <n v="0"/>
    <n v="0"/>
    <n v="1.8"/>
    <n v="5.4"/>
    <n v="9.1"/>
    <n v="9.6999999999999993"/>
    <n v="-999"/>
    <n v="-999"/>
    <n v="0.70399999999999996"/>
    <n v="0.55700000000000005"/>
    <n v="0"/>
    <n v="-999"/>
    <n v="199706"/>
    <x v="6"/>
  </r>
  <r>
    <n v="15.32"/>
    <n v="4.2"/>
    <n v="12.4"/>
    <n v="-0.5"/>
    <n v="84.2"/>
    <n v="42.8"/>
    <n v="0"/>
    <n v="0"/>
    <n v="0"/>
    <n v="1.1000000000000001"/>
    <n v="3.7"/>
    <n v="8.8000000000000007"/>
    <n v="9"/>
    <n v="-999"/>
    <n v="-999"/>
    <n v="0.61499999999999999"/>
    <n v="0.82299999999999995"/>
    <n v="0"/>
    <n v="-999"/>
    <n v="199706"/>
    <x v="6"/>
  </r>
  <r>
    <n v="15.13"/>
    <n v="4.7"/>
    <n v="13.4"/>
    <n v="-1.4"/>
    <n v="81.400000000000006"/>
    <n v="38.5"/>
    <n v="0"/>
    <n v="0"/>
    <n v="0"/>
    <n v="0.9"/>
    <n v="3.9"/>
    <n v="8.1999999999999993"/>
    <n v="8.5"/>
    <n v="-999"/>
    <n v="-999"/>
    <n v="0.59099999999999997"/>
    <n v="0.94499999999999995"/>
    <n v="0"/>
    <n v="-999"/>
    <n v="199706"/>
    <x v="6"/>
  </r>
  <r>
    <n v="6.95"/>
    <n v="2.7"/>
    <n v="8.1999999999999993"/>
    <n v="-0.1"/>
    <n v="93.7"/>
    <n v="72.8"/>
    <n v="20.6"/>
    <n v="0"/>
    <n v="0"/>
    <n v="1.5"/>
    <n v="4.3"/>
    <n v="4.3"/>
    <n v="6.7"/>
    <n v="-999"/>
    <n v="-999"/>
    <n v="0.79100000000000004"/>
    <n v="0.29599999999999999"/>
    <n v="0"/>
    <n v="-999"/>
    <n v="199706"/>
    <x v="6"/>
  </r>
  <r>
    <n v="8.1999999999999993"/>
    <n v="1.7"/>
    <n v="5.6"/>
    <n v="-0.4"/>
    <n v="97.6"/>
    <n v="86.7"/>
    <n v="22.8"/>
    <n v="0"/>
    <n v="0"/>
    <n v="1.4"/>
    <n v="4"/>
    <n v="1"/>
    <n v="3.9"/>
    <n v="-999"/>
    <n v="-999"/>
    <n v="0.78800000000000003"/>
    <n v="0.121"/>
    <n v="0"/>
    <n v="-999"/>
    <n v="199706"/>
    <x v="6"/>
  </r>
  <r>
    <n v="5.33"/>
    <n v="2.4"/>
    <n v="3.5"/>
    <n v="0.7"/>
    <n v="99.2"/>
    <n v="97.9"/>
    <n v="15.5"/>
    <n v="0"/>
    <n v="0"/>
    <n v="1.8"/>
    <n v="3.8"/>
    <n v="3"/>
    <n v="3.8"/>
    <n v="-999"/>
    <n v="-999"/>
    <n v="0.77100000000000002"/>
    <n v="1.6E-2"/>
    <n v="0"/>
    <n v="-999"/>
    <n v="199706"/>
    <x v="6"/>
  </r>
  <r>
    <n v="12.69"/>
    <n v="6.7"/>
    <n v="13.9"/>
    <n v="3.1"/>
    <n v="89.5"/>
    <n v="55.4"/>
    <n v="0"/>
    <n v="0"/>
    <n v="0"/>
    <n v="0.7"/>
    <n v="2.4"/>
    <n v="8.6"/>
    <n v="7.4"/>
    <n v="-999"/>
    <n v="-999"/>
    <n v="0.88100000000000001"/>
    <n v="0.70799999999999996"/>
    <n v="0"/>
    <n v="-999"/>
    <n v="199706"/>
    <x v="6"/>
  </r>
  <r>
    <n v="16.440000000000001"/>
    <n v="9.1"/>
    <n v="14.1"/>
    <n v="4.8"/>
    <n v="79.400000000000006"/>
    <n v="51.7"/>
    <n v="3.7"/>
    <n v="0"/>
    <n v="0"/>
    <n v="1.6"/>
    <n v="4.5"/>
    <n v="9.9"/>
    <n v="8.8000000000000007"/>
    <n v="-999"/>
    <n v="-999"/>
    <n v="0.83099999999999996"/>
    <n v="0.77700000000000002"/>
    <n v="0"/>
    <n v="-999"/>
    <n v="199706"/>
    <x v="6"/>
  </r>
  <r>
    <n v="23.88"/>
    <n v="7.7"/>
    <n v="13.1"/>
    <n v="1.1000000000000001"/>
    <n v="75.400000000000006"/>
    <n v="39.9"/>
    <n v="0"/>
    <n v="0"/>
    <n v="0"/>
    <n v="1.2"/>
    <n v="3.7"/>
    <n v="9"/>
    <n v="8.5"/>
    <n v="-999"/>
    <n v="-999"/>
    <n v="0.60299999999999998"/>
    <n v="0.90600000000000003"/>
    <n v="0"/>
    <n v="-999"/>
    <n v="199706"/>
    <x v="6"/>
  </r>
  <r>
    <n v="17.97"/>
    <n v="6.1"/>
    <n v="14.8"/>
    <n v="-0.5"/>
    <n v="73.2"/>
    <n v="36"/>
    <n v="0"/>
    <n v="0"/>
    <n v="0"/>
    <n v="0.9"/>
    <n v="3.9"/>
    <n v="8.6"/>
    <n v="8.5"/>
    <n v="-999"/>
    <n v="-999"/>
    <n v="0.60499999999999998"/>
    <n v="1.077"/>
    <n v="0"/>
    <n v="-999"/>
    <n v="199706"/>
    <x v="6"/>
  </r>
  <r>
    <n v="18.850000000000001"/>
    <n v="8.5"/>
    <n v="17.600000000000001"/>
    <n v="-0.5"/>
    <n v="64"/>
    <n v="37.6"/>
    <n v="0"/>
    <n v="0"/>
    <n v="0"/>
    <n v="0.9"/>
    <n v="2.8"/>
    <n v="8.9"/>
    <n v="8.4"/>
    <n v="-999"/>
    <n v="-999"/>
    <n v="0.755"/>
    <n v="1.256"/>
    <n v="0"/>
    <n v="-999"/>
    <n v="199706"/>
    <x v="6"/>
  </r>
  <r>
    <n v="10.56"/>
    <n v="7.9"/>
    <n v="13.3"/>
    <n v="4"/>
    <n v="79.2"/>
    <n v="48.4"/>
    <n v="11.2"/>
    <n v="0"/>
    <n v="0"/>
    <n v="1.1000000000000001"/>
    <n v="3.4"/>
    <n v="9.6"/>
    <n v="8.9"/>
    <n v="-999"/>
    <n v="-999"/>
    <n v="0.74"/>
    <n v="0.78800000000000003"/>
    <n v="0"/>
    <n v="-999"/>
    <n v="199706"/>
    <x v="6"/>
  </r>
  <r>
    <n v="10.71"/>
    <n v="6.5"/>
    <n v="13.7"/>
    <n v="2.2999999999999998"/>
    <n v="92.5"/>
    <n v="55.2"/>
    <n v="3.8"/>
    <n v="0"/>
    <n v="0"/>
    <n v="0.8"/>
    <n v="2.8"/>
    <n v="8.9"/>
    <n v="8.5"/>
    <n v="-999"/>
    <n v="-999"/>
    <n v="0.86399999999999999"/>
    <n v="0.70199999999999996"/>
    <n v="0"/>
    <n v="-999"/>
    <n v="199706"/>
    <x v="6"/>
  </r>
  <r>
    <n v="10.93"/>
    <n v="6.8"/>
    <n v="13.6"/>
    <n v="2.8"/>
    <n v="88.3"/>
    <n v="63"/>
    <n v="0"/>
    <n v="0"/>
    <n v="0"/>
    <n v="0.9"/>
    <n v="3.4"/>
    <n v="9.6"/>
    <n v="8.6"/>
    <n v="-999"/>
    <n v="-999"/>
    <n v="0.98199999999999998"/>
    <n v="0.57599999999999996"/>
    <n v="0"/>
    <n v="-999"/>
    <n v="199707"/>
    <x v="6"/>
  </r>
  <r>
    <n v="13.17"/>
    <n v="8"/>
    <n v="14.4"/>
    <n v="1.6"/>
    <n v="85"/>
    <n v="58.6"/>
    <n v="0"/>
    <n v="0"/>
    <n v="0"/>
    <n v="0.6"/>
    <n v="2.1"/>
    <n v="10.4"/>
    <n v="9.1"/>
    <n v="-999"/>
    <n v="-999"/>
    <n v="0.96"/>
    <n v="0.67900000000000005"/>
    <n v="0"/>
    <n v="-999"/>
    <n v="199707"/>
    <x v="6"/>
  </r>
  <r>
    <n v="23.1"/>
    <n v="12"/>
    <n v="18.899999999999999"/>
    <n v="6"/>
    <n v="71.599999999999994"/>
    <n v="34.200000000000003"/>
    <n v="0"/>
    <n v="0"/>
    <n v="0"/>
    <n v="1.2"/>
    <n v="3.3"/>
    <n v="12.7"/>
    <n v="10.5"/>
    <n v="-999"/>
    <n v="-999"/>
    <n v="0.74399999999999999"/>
    <n v="1.4370000000000001"/>
    <n v="0"/>
    <n v="-999"/>
    <n v="199707"/>
    <x v="6"/>
  </r>
  <r>
    <n v="24.36"/>
    <n v="15.1"/>
    <n v="23.3"/>
    <n v="6.3"/>
    <n v="62.3"/>
    <n v="33.799999999999997"/>
    <n v="0"/>
    <n v="0"/>
    <n v="0"/>
    <n v="1.1000000000000001"/>
    <n v="3.1"/>
    <n v="14.8"/>
    <n v="12"/>
    <n v="-999"/>
    <n v="-999"/>
    <n v="0.96799999999999997"/>
    <n v="1.893"/>
    <n v="0"/>
    <n v="-999"/>
    <n v="199707"/>
    <x v="6"/>
  </r>
  <r>
    <n v="17.73"/>
    <n v="14.2"/>
    <n v="23.8"/>
    <n v="5.5"/>
    <n v="67.900000000000006"/>
    <n v="31.9"/>
    <n v="7.3"/>
    <n v="0"/>
    <n v="0"/>
    <n v="1.4"/>
    <n v="5.2"/>
    <n v="13.8"/>
    <n v="12.5"/>
    <n v="-999"/>
    <n v="-999"/>
    <n v="0.93899999999999995"/>
    <n v="2.0070000000000001"/>
    <n v="0"/>
    <n v="-999"/>
    <n v="199707"/>
    <x v="6"/>
  </r>
  <r>
    <n v="16.82"/>
    <n v="8.3000000000000007"/>
    <n v="15.2"/>
    <n v="4.0999999999999996"/>
    <n v="86.8"/>
    <n v="58.5"/>
    <n v="1"/>
    <n v="0"/>
    <n v="0"/>
    <n v="1.5"/>
    <n v="3.7"/>
    <n v="12.3"/>
    <n v="11.6"/>
    <n v="-999"/>
    <n v="-999"/>
    <n v="1.012"/>
    <n v="0.71699999999999997"/>
    <n v="0"/>
    <n v="-999"/>
    <n v="199707"/>
    <x v="6"/>
  </r>
  <r>
    <n v="23.8"/>
    <n v="9"/>
    <n v="16.100000000000001"/>
    <n v="1.8"/>
    <n v="77.400000000000006"/>
    <n v="48.1"/>
    <n v="0"/>
    <n v="0"/>
    <n v="0"/>
    <n v="1.1000000000000001"/>
    <n v="3.7"/>
    <n v="12.4"/>
    <n v="11.4"/>
    <n v="-999"/>
    <n v="-999"/>
    <n v="0.878"/>
    <n v="0.94899999999999995"/>
    <n v="0"/>
    <n v="-999"/>
    <n v="199707"/>
    <x v="6"/>
  </r>
  <r>
    <n v="8.18"/>
    <n v="9.6999999999999993"/>
    <n v="12.8"/>
    <n v="7.5"/>
    <n v="90.7"/>
    <n v="72.7"/>
    <n v="12.4"/>
    <n v="0"/>
    <n v="0"/>
    <n v="1.7"/>
    <n v="4.5"/>
    <n v="12.3"/>
    <n v="11.5"/>
    <n v="-999"/>
    <n v="-999"/>
    <n v="1.0740000000000001"/>
    <n v="0.40300000000000002"/>
    <n v="0"/>
    <n v="-999"/>
    <n v="199707"/>
    <x v="6"/>
  </r>
  <r>
    <n v="16.77"/>
    <n v="8.1"/>
    <n v="14.6"/>
    <n v="2.9"/>
    <n v="91"/>
    <n v="57.8"/>
    <n v="12"/>
    <n v="0"/>
    <n v="0"/>
    <n v="1.1000000000000001"/>
    <n v="3.4"/>
    <n v="12.7"/>
    <n v="12.1"/>
    <n v="-999"/>
    <n v="-999"/>
    <n v="0.95899999999999996"/>
    <n v="0.70099999999999996"/>
    <n v="0"/>
    <n v="-999"/>
    <n v="199707"/>
    <x v="6"/>
  </r>
  <r>
    <n v="11.95"/>
    <n v="3.7"/>
    <n v="9.3000000000000007"/>
    <n v="0.7"/>
    <n v="94.5"/>
    <n v="73.5"/>
    <n v="3.8"/>
    <n v="0"/>
    <n v="0"/>
    <n v="1.5"/>
    <n v="3.6"/>
    <n v="9.3000000000000007"/>
    <n v="9.6999999999999993"/>
    <n v="-999"/>
    <n v="-999"/>
    <n v="0.85799999999999998"/>
    <n v="0.31"/>
    <n v="0"/>
    <n v="-999"/>
    <n v="199707"/>
    <x v="6"/>
  </r>
  <r>
    <n v="3.41"/>
    <n v="3.7"/>
    <n v="4.8"/>
    <n v="2.2999999999999998"/>
    <n v="99.1"/>
    <n v="97.5"/>
    <n v="16.3"/>
    <n v="0"/>
    <n v="0"/>
    <n v="1.4"/>
    <n v="3.3"/>
    <n v="6.9"/>
    <n v="8.1"/>
    <n v="-999"/>
    <n v="-999"/>
    <n v="0.83599999999999997"/>
    <n v="2.1000000000000001E-2"/>
    <n v="0"/>
    <n v="-999"/>
    <n v="199707"/>
    <x v="6"/>
  </r>
  <r>
    <n v="24.3"/>
    <n v="9.3000000000000007"/>
    <n v="17.8"/>
    <n v="3.4"/>
    <n v="83.1"/>
    <n v="49.9"/>
    <n v="0"/>
    <n v="0"/>
    <n v="0"/>
    <n v="1.3"/>
    <n v="3.3"/>
    <n v="12"/>
    <n v="10.1"/>
    <n v="-999"/>
    <n v="-999"/>
    <n v="1.0189999999999999"/>
    <n v="1.0209999999999999"/>
    <n v="0"/>
    <n v="-999"/>
    <n v="199707"/>
    <x v="6"/>
  </r>
  <r>
    <n v="25.2"/>
    <n v="13"/>
    <n v="19.5"/>
    <n v="5.4"/>
    <n v="66.900000000000006"/>
    <n v="40.6"/>
    <n v="0"/>
    <n v="0"/>
    <n v="0"/>
    <n v="1.2"/>
    <n v="3.2"/>
    <n v="13.8"/>
    <n v="11.7"/>
    <n v="-999"/>
    <n v="-999"/>
    <n v="0.92100000000000004"/>
    <n v="1.3460000000000001"/>
    <n v="0"/>
    <n v="-999"/>
    <n v="199707"/>
    <x v="6"/>
  </r>
  <r>
    <n v="24.92"/>
    <n v="13.3"/>
    <n v="19.899999999999999"/>
    <n v="7.6"/>
    <n v="61.9"/>
    <n v="36.799999999999997"/>
    <n v="0"/>
    <n v="0"/>
    <n v="0"/>
    <n v="1.2"/>
    <n v="3.9"/>
    <n v="14.2"/>
    <n v="12.4"/>
    <n v="-999"/>
    <n v="-999"/>
    <n v="0.85299999999999998"/>
    <n v="1.468"/>
    <n v="0"/>
    <n v="-999"/>
    <n v="199707"/>
    <x v="6"/>
  </r>
  <r>
    <n v="20.85"/>
    <n v="11.2"/>
    <n v="18.600000000000001"/>
    <n v="4.8"/>
    <n v="68.3"/>
    <n v="39.1"/>
    <n v="0"/>
    <n v="0"/>
    <n v="0"/>
    <n v="1.2"/>
    <n v="3.7"/>
    <n v="13.1"/>
    <n v="12"/>
    <n v="-999"/>
    <n v="-999"/>
    <n v="0.83899999999999997"/>
    <n v="1.3049999999999999"/>
    <n v="0"/>
    <n v="-999"/>
    <n v="199707"/>
    <x v="6"/>
  </r>
  <r>
    <n v="24.8"/>
    <n v="11.2"/>
    <n v="18"/>
    <n v="4.4000000000000004"/>
    <n v="70.3"/>
    <n v="44.2"/>
    <n v="0"/>
    <n v="0"/>
    <n v="0"/>
    <n v="1.1000000000000001"/>
    <n v="2.7"/>
    <n v="12.1"/>
    <n v="11.5"/>
    <n v="-999"/>
    <n v="-999"/>
    <n v="0.91300000000000003"/>
    <n v="1.151"/>
    <n v="0"/>
    <n v="-999"/>
    <n v="199707"/>
    <x v="6"/>
  </r>
  <r>
    <n v="12.99"/>
    <n v="10.6"/>
    <n v="16.7"/>
    <n v="5.0999999999999996"/>
    <n v="72.2"/>
    <n v="47.3"/>
    <n v="0"/>
    <n v="0"/>
    <n v="0"/>
    <n v="1"/>
    <n v="3.7"/>
    <n v="11.3"/>
    <n v="11.1"/>
    <n v="-999"/>
    <n v="-999"/>
    <n v="0.90100000000000002"/>
    <n v="1.002"/>
    <n v="0"/>
    <n v="-999"/>
    <n v="199707"/>
    <x v="6"/>
  </r>
  <r>
    <n v="22.12"/>
    <n v="12"/>
    <n v="20.5"/>
    <n v="3.4"/>
    <n v="66.8"/>
    <n v="31.8"/>
    <n v="0"/>
    <n v="0"/>
    <n v="0"/>
    <n v="0.9"/>
    <n v="2.5"/>
    <n v="11.3"/>
    <n v="10.8"/>
    <n v="-999"/>
    <n v="-999"/>
    <n v="0.76400000000000001"/>
    <n v="1.6439999999999999"/>
    <n v="0"/>
    <n v="-999"/>
    <n v="199707"/>
    <x v="6"/>
  </r>
  <r>
    <n v="28.55"/>
    <n v="16.399999999999999"/>
    <n v="23.8"/>
    <n v="9.3000000000000007"/>
    <n v="48.8"/>
    <n v="26.8"/>
    <n v="0"/>
    <n v="0"/>
    <n v="0"/>
    <n v="1.2"/>
    <n v="3.3"/>
    <n v="14.2"/>
    <n v="12.1"/>
    <n v="-999"/>
    <n v="-999"/>
    <n v="0.78900000000000003"/>
    <n v="2.1579999999999999"/>
    <n v="0"/>
    <n v="-999"/>
    <n v="199707"/>
    <x v="6"/>
  </r>
  <r>
    <n v="21.22"/>
    <n v="17.7"/>
    <n v="25.4"/>
    <n v="10.199999999999999"/>
    <n v="50.8"/>
    <n v="33.1"/>
    <n v="0"/>
    <n v="0"/>
    <n v="0"/>
    <n v="1.2"/>
    <n v="3.5"/>
    <n v="14.8"/>
    <n v="12.9"/>
    <n v="-999"/>
    <n v="-999"/>
    <n v="1.071"/>
    <n v="2.17"/>
    <n v="0"/>
    <n v="-999"/>
    <n v="199707"/>
    <x v="6"/>
  </r>
  <r>
    <n v="17.2"/>
    <n v="14.3"/>
    <n v="22.4"/>
    <n v="3.9"/>
    <n v="74.900000000000006"/>
    <n v="49.1"/>
    <n v="19.899999999999999"/>
    <n v="0"/>
    <n v="0"/>
    <n v="1.7"/>
    <n v="6"/>
    <n v="13.7"/>
    <n v="12.7"/>
    <n v="-999"/>
    <n v="-999"/>
    <n v="1.3320000000000001"/>
    <n v="1.379"/>
    <n v="0"/>
    <n v="-999"/>
    <n v="199707"/>
    <x v="6"/>
  </r>
  <r>
    <n v="20.38"/>
    <n v="8"/>
    <n v="15.2"/>
    <n v="3"/>
    <n v="80.599999999999994"/>
    <n v="49.2"/>
    <n v="0"/>
    <n v="0"/>
    <n v="0"/>
    <n v="1.3"/>
    <n v="4.0999999999999996"/>
    <n v="11.4"/>
    <n v="11.5"/>
    <n v="-999"/>
    <n v="-999"/>
    <n v="0.84699999999999998"/>
    <n v="0.877"/>
    <n v="0"/>
    <n v="-999"/>
    <n v="199707"/>
    <x v="6"/>
  </r>
  <r>
    <n v="24.57"/>
    <n v="9.4"/>
    <n v="16"/>
    <n v="2.2000000000000002"/>
    <n v="74.3"/>
    <n v="44.5"/>
    <n v="0"/>
    <n v="0"/>
    <n v="0"/>
    <n v="1.4"/>
    <n v="4.8"/>
    <n v="11.3"/>
    <n v="11.1"/>
    <n v="-999"/>
    <n v="-999"/>
    <n v="0.81"/>
    <n v="1.0089999999999999"/>
    <n v="0"/>
    <n v="-999"/>
    <n v="199707"/>
    <x v="6"/>
  </r>
  <r>
    <n v="22.64"/>
    <n v="8.9"/>
    <n v="16.2"/>
    <n v="2.7"/>
    <n v="74.5"/>
    <n v="37.9"/>
    <n v="0"/>
    <n v="0"/>
    <n v="0"/>
    <n v="1.2"/>
    <n v="4"/>
    <n v="11.4"/>
    <n v="11"/>
    <n v="-999"/>
    <n v="-999"/>
    <n v="0.69599999999999995"/>
    <n v="1.143"/>
    <n v="0"/>
    <n v="-999"/>
    <n v="199707"/>
    <x v="6"/>
  </r>
  <r>
    <n v="11.32"/>
    <n v="8.3000000000000007"/>
    <n v="13"/>
    <n v="3"/>
    <n v="75.5"/>
    <n v="50.2"/>
    <n v="0"/>
    <n v="0"/>
    <n v="0"/>
    <n v="0.8"/>
    <n v="2.2000000000000002"/>
    <n v="12.3"/>
    <n v="12"/>
    <n v="-999"/>
    <n v="-999"/>
    <n v="0.753"/>
    <n v="0.746"/>
    <n v="0"/>
    <n v="-999"/>
    <n v="199707"/>
    <x v="6"/>
  </r>
  <r>
    <n v="20.97"/>
    <n v="9"/>
    <n v="17.5"/>
    <n v="1.6"/>
    <n v="72.2"/>
    <n v="36.299999999999997"/>
    <n v="0"/>
    <n v="0"/>
    <n v="0"/>
    <n v="0.8"/>
    <n v="2.2999999999999998"/>
    <n v="10.9"/>
    <n v="10.8"/>
    <n v="-999"/>
    <n v="-999"/>
    <n v="0.72799999999999998"/>
    <n v="1.274"/>
    <n v="0"/>
    <n v="-999"/>
    <n v="199707"/>
    <x v="6"/>
  </r>
  <r>
    <n v="28.85"/>
    <n v="13.6"/>
    <n v="22"/>
    <n v="3.5"/>
    <n v="56.8"/>
    <n v="24.3"/>
    <n v="0"/>
    <n v="0"/>
    <n v="0"/>
    <n v="1.1000000000000001"/>
    <n v="3.1"/>
    <n v="13"/>
    <n v="11.6"/>
    <n v="-999"/>
    <n v="-999"/>
    <n v="0.64"/>
    <n v="2.0009999999999999"/>
    <n v="0"/>
    <n v="-999"/>
    <n v="199707"/>
    <x v="6"/>
  </r>
  <r>
    <n v="27.95"/>
    <n v="17.2"/>
    <n v="24.3"/>
    <n v="9.8000000000000007"/>
    <n v="48.2"/>
    <n v="26.9"/>
    <n v="0"/>
    <n v="0"/>
    <n v="0"/>
    <n v="1.3"/>
    <n v="3.5"/>
    <n v="15"/>
    <n v="13"/>
    <n v="-999"/>
    <n v="-999"/>
    <n v="0.81599999999999995"/>
    <n v="2.2200000000000002"/>
    <n v="0"/>
    <n v="-999"/>
    <n v="199707"/>
    <x v="6"/>
  </r>
  <r>
    <n v="13.41"/>
    <n v="15.3"/>
    <n v="24.6"/>
    <n v="10.6"/>
    <n v="66.099999999999994"/>
    <n v="26.8"/>
    <n v="7.1"/>
    <n v="0"/>
    <n v="0"/>
    <n v="1.3"/>
    <n v="4.4000000000000004"/>
    <n v="14.2"/>
    <n v="13.2"/>
    <n v="-999"/>
    <n v="-999"/>
    <n v="0.82899999999999996"/>
    <n v="2.2639999999999998"/>
    <n v="0"/>
    <n v="-999"/>
    <n v="199707"/>
    <x v="6"/>
  </r>
  <r>
    <n v="15.24"/>
    <n v="11.7"/>
    <n v="17.899999999999999"/>
    <n v="8.4"/>
    <n v="90.6"/>
    <n v="62.1"/>
    <n v="26.9"/>
    <n v="0"/>
    <n v="0"/>
    <n v="1.1000000000000001"/>
    <n v="3.2"/>
    <n v="14.7"/>
    <n v="13.5"/>
    <n v="-999"/>
    <n v="-999"/>
    <n v="1.2709999999999999"/>
    <n v="0.77700000000000002"/>
    <n v="0"/>
    <n v="-999"/>
    <n v="199707"/>
    <x v="6"/>
  </r>
  <r>
    <n v="25.97"/>
    <n v="13.7"/>
    <n v="20.5"/>
    <n v="6.5"/>
    <n v="70.599999999999994"/>
    <n v="41"/>
    <n v="0"/>
    <n v="0"/>
    <n v="0"/>
    <n v="1.2"/>
    <n v="3.6"/>
    <n v="14.6"/>
    <n v="13.6"/>
    <n v="-999"/>
    <n v="-999"/>
    <n v="0.98499999999999999"/>
    <n v="1.423"/>
    <n v="0"/>
    <n v="-999"/>
    <n v="199707"/>
    <x v="6"/>
  </r>
  <r>
    <n v="25.28"/>
    <n v="13.8"/>
    <n v="21.7"/>
    <n v="6.3"/>
    <n v="59.7"/>
    <n v="32.700000000000003"/>
    <n v="0"/>
    <n v="0"/>
    <n v="0"/>
    <n v="1"/>
    <n v="3"/>
    <n v="14.8"/>
    <n v="13.7"/>
    <n v="-999"/>
    <n v="-999"/>
    <n v="0.85099999999999998"/>
    <n v="1.7470000000000001"/>
    <n v="0"/>
    <n v="-999"/>
    <n v="199708"/>
    <x v="6"/>
  </r>
  <r>
    <n v="21.31"/>
    <n v="13.6"/>
    <n v="19.600000000000001"/>
    <n v="8.6999999999999993"/>
    <n v="72.3"/>
    <n v="51.7"/>
    <n v="0"/>
    <n v="0"/>
    <n v="0"/>
    <n v="1.2"/>
    <n v="4.3"/>
    <n v="15.1"/>
    <n v="14.1"/>
    <n v="-999"/>
    <n v="-999"/>
    <n v="1.1759999999999999"/>
    <n v="1.101"/>
    <n v="0"/>
    <n v="-999"/>
    <n v="199708"/>
    <x v="6"/>
  </r>
  <r>
    <n v="22.82"/>
    <n v="18"/>
    <n v="23.8"/>
    <n v="9.5"/>
    <n v="53.7"/>
    <n v="30.2"/>
    <n v="7.9"/>
    <n v="0"/>
    <n v="0"/>
    <n v="1.8"/>
    <n v="3.9"/>
    <n v="16"/>
    <n v="14.4"/>
    <n v="-999"/>
    <n v="-999"/>
    <n v="0.89100000000000001"/>
    <n v="2.0569999999999999"/>
    <n v="0"/>
    <n v="-999"/>
    <n v="199708"/>
    <x v="6"/>
  </r>
  <r>
    <n v="26.51"/>
    <n v="20.3"/>
    <n v="27.7"/>
    <n v="12"/>
    <n v="51.5"/>
    <n v="24.9"/>
    <n v="0"/>
    <n v="0"/>
    <n v="0"/>
    <n v="1.1000000000000001"/>
    <n v="3.4"/>
    <n v="17.600000000000001"/>
    <n v="15.5"/>
    <n v="-999"/>
    <n v="-999"/>
    <n v="0.92500000000000004"/>
    <n v="2.7890000000000001"/>
    <n v="0"/>
    <n v="-999"/>
    <n v="199708"/>
    <x v="6"/>
  </r>
  <r>
    <n v="25.31"/>
    <n v="20.5"/>
    <n v="27.7"/>
    <n v="13.5"/>
    <n v="49.1"/>
    <n v="17.5"/>
    <n v="0"/>
    <n v="0"/>
    <n v="0"/>
    <n v="1.3"/>
    <n v="3.1"/>
    <n v="21.1"/>
    <n v="17.100000000000001"/>
    <n v="-999"/>
    <n v="-999"/>
    <n v="0.65100000000000002"/>
    <n v="3.0640000000000001"/>
    <n v="0"/>
    <n v="-999"/>
    <n v="199708"/>
    <x v="6"/>
  </r>
  <r>
    <n v="18.21"/>
    <n v="18.2"/>
    <n v="26.8"/>
    <n v="9.6999999999999993"/>
    <n v="63.9"/>
    <n v="33.700000000000003"/>
    <n v="0.8"/>
    <n v="0"/>
    <n v="0"/>
    <n v="1.5"/>
    <n v="7.1"/>
    <n v="17.7"/>
    <n v="16.100000000000001"/>
    <n v="-999"/>
    <n v="-999"/>
    <n v="1.1870000000000001"/>
    <n v="2.3359999999999999"/>
    <n v="0"/>
    <n v="-999"/>
    <n v="199708"/>
    <x v="6"/>
  </r>
  <r>
    <n v="17.57"/>
    <n v="12.2"/>
    <n v="19"/>
    <n v="6.2"/>
    <n v="73.5"/>
    <n v="47.6"/>
    <n v="1.5"/>
    <n v="0"/>
    <n v="0"/>
    <n v="1.3"/>
    <n v="4.8"/>
    <n v="13.8"/>
    <n v="14.4"/>
    <n v="-999"/>
    <n v="-999"/>
    <n v="1.0469999999999999"/>
    <n v="1.151"/>
    <n v="0"/>
    <n v="-999"/>
    <n v="199708"/>
    <x v="6"/>
  </r>
  <r>
    <n v="8.84"/>
    <n v="6.3"/>
    <n v="11.4"/>
    <n v="2.7"/>
    <n v="90"/>
    <n v="66.3"/>
    <n v="2.2999999999999998"/>
    <n v="0"/>
    <n v="0"/>
    <n v="1"/>
    <n v="4.7"/>
    <n v="9.5"/>
    <n v="11.9"/>
    <n v="-999"/>
    <n v="-999"/>
    <n v="0.89500000000000002"/>
    <n v="0.45400000000000001"/>
    <n v="0"/>
    <n v="-999"/>
    <n v="199708"/>
    <x v="6"/>
  </r>
  <r>
    <n v="16.940000000000001"/>
    <n v="10"/>
    <n v="16.8"/>
    <n v="4.8"/>
    <n v="76.599999999999994"/>
    <n v="44.1"/>
    <n v="0"/>
    <n v="0"/>
    <n v="0"/>
    <n v="1"/>
    <n v="4.4000000000000004"/>
    <n v="10.5"/>
    <n v="11.3"/>
    <n v="-999"/>
    <n v="-999"/>
    <n v="0.84199999999999997"/>
    <n v="1.069"/>
    <n v="0"/>
    <n v="-999"/>
    <n v="199708"/>
    <x v="6"/>
  </r>
  <r>
    <n v="26.07"/>
    <n v="12.8"/>
    <n v="19.8"/>
    <n v="3.5"/>
    <n v="58.1"/>
    <n v="26.4"/>
    <n v="0"/>
    <n v="0"/>
    <n v="0"/>
    <n v="1"/>
    <n v="3"/>
    <n v="12.2"/>
    <n v="11.7"/>
    <n v="-999"/>
    <n v="-999"/>
    <n v="0.60899999999999999"/>
    <n v="1.6990000000000001"/>
    <n v="0"/>
    <n v="-999"/>
    <n v="199708"/>
    <x v="6"/>
  </r>
  <r>
    <n v="25.26"/>
    <n v="15.6"/>
    <n v="22.8"/>
    <n v="8.9"/>
    <n v="51"/>
    <n v="26"/>
    <n v="0"/>
    <n v="0"/>
    <n v="0"/>
    <n v="1"/>
    <n v="3.2"/>
    <n v="13.8"/>
    <n v="12.7"/>
    <n v="-999"/>
    <n v="-999"/>
    <n v="0.72099999999999997"/>
    <n v="2.0529999999999999"/>
    <n v="0"/>
    <n v="-999"/>
    <n v="199708"/>
    <x v="6"/>
  </r>
  <r>
    <n v="19.79"/>
    <n v="16.399999999999999"/>
    <n v="23.7"/>
    <n v="9.6"/>
    <n v="54"/>
    <n v="34.799999999999997"/>
    <n v="0"/>
    <n v="0"/>
    <n v="0"/>
    <n v="0.9"/>
    <n v="2.9"/>
    <n v="14.9"/>
    <n v="13.4"/>
    <n v="-999"/>
    <n v="-999"/>
    <n v="1.02"/>
    <n v="1.91"/>
    <n v="0"/>
    <n v="-999"/>
    <n v="199708"/>
    <x v="6"/>
  </r>
  <r>
    <n v="19.8"/>
    <n v="16.2"/>
    <n v="22.7"/>
    <n v="11"/>
    <n v="61.8"/>
    <n v="38.9"/>
    <n v="0"/>
    <n v="0"/>
    <n v="0"/>
    <n v="0.9"/>
    <n v="3.7"/>
    <n v="16.2"/>
    <n v="14.2"/>
    <n v="-999"/>
    <n v="-999"/>
    <n v="1.071"/>
    <n v="1.6850000000000001"/>
    <n v="0"/>
    <n v="-999"/>
    <n v="199708"/>
    <x v="6"/>
  </r>
  <r>
    <n v="23.22"/>
    <n v="16.899999999999999"/>
    <n v="23.7"/>
    <n v="11.6"/>
    <n v="56.8"/>
    <n v="35.700000000000003"/>
    <n v="0"/>
    <n v="0"/>
    <n v="0"/>
    <n v="1.4"/>
    <n v="4.9000000000000004"/>
    <n v="16.100000000000001"/>
    <n v="14.6"/>
    <n v="-999"/>
    <n v="-999"/>
    <n v="1.0449999999999999"/>
    <n v="1.8839999999999999"/>
    <n v="0"/>
    <n v="-999"/>
    <n v="199708"/>
    <x v="6"/>
  </r>
  <r>
    <n v="16.489999999999998"/>
    <n v="11"/>
    <n v="16.100000000000001"/>
    <n v="5.4"/>
    <n v="65.599999999999994"/>
    <n v="46.7"/>
    <n v="0"/>
    <n v="0"/>
    <n v="0"/>
    <n v="1.2"/>
    <n v="4.7"/>
    <n v="13.4"/>
    <n v="13.4"/>
    <n v="-999"/>
    <n v="-999"/>
    <n v="0.85499999999999998"/>
    <n v="0.97499999999999998"/>
    <n v="0"/>
    <n v="-999"/>
    <n v="199708"/>
    <x v="6"/>
  </r>
  <r>
    <n v="8.84"/>
    <n v="11"/>
    <n v="15.8"/>
    <n v="6.9"/>
    <n v="69.099999999999994"/>
    <n v="48.4"/>
    <n v="0"/>
    <n v="0"/>
    <n v="0"/>
    <n v="1"/>
    <n v="3"/>
    <n v="12.6"/>
    <n v="12.9"/>
    <n v="-999"/>
    <n v="-999"/>
    <n v="0.86699999999999999"/>
    <n v="0.92600000000000005"/>
    <n v="0"/>
    <n v="-999"/>
    <n v="199708"/>
    <x v="6"/>
  </r>
  <r>
    <n v="13.9"/>
    <n v="11.2"/>
    <n v="19.5"/>
    <n v="5.2"/>
    <n v="75.599999999999994"/>
    <n v="35.799999999999997"/>
    <n v="0"/>
    <n v="0"/>
    <n v="0"/>
    <n v="0.7"/>
    <n v="3.3"/>
    <n v="11.8"/>
    <n v="12.1"/>
    <n v="-999"/>
    <n v="-999"/>
    <n v="0.81"/>
    <n v="1.4550000000000001"/>
    <n v="0"/>
    <n v="-999"/>
    <n v="199708"/>
    <x v="6"/>
  </r>
  <r>
    <n v="19.66"/>
    <n v="12.2"/>
    <n v="19.8"/>
    <n v="6.5"/>
    <n v="66"/>
    <n v="36.9"/>
    <n v="0"/>
    <n v="0"/>
    <n v="0"/>
    <n v="1"/>
    <n v="3.5"/>
    <n v="13.1"/>
    <n v="12.4"/>
    <n v="-999"/>
    <n v="-999"/>
    <n v="0.85399999999999998"/>
    <n v="1.4570000000000001"/>
    <n v="0"/>
    <n v="-999"/>
    <n v="199708"/>
    <x v="6"/>
  </r>
  <r>
    <n v="20.39"/>
    <n v="14.1"/>
    <n v="21.3"/>
    <n v="5.8"/>
    <n v="63.9"/>
    <n v="36.1"/>
    <n v="0"/>
    <n v="0"/>
    <n v="0"/>
    <n v="1.1000000000000001"/>
    <n v="4"/>
    <n v="13.5"/>
    <n v="12.5"/>
    <n v="-999"/>
    <n v="-999"/>
    <n v="0.91300000000000003"/>
    <n v="1.6180000000000001"/>
    <n v="0"/>
    <n v="-999"/>
    <n v="199708"/>
    <x v="6"/>
  </r>
  <r>
    <n v="15.19"/>
    <n v="14.5"/>
    <n v="22.6"/>
    <n v="9.9"/>
    <n v="69.8"/>
    <n v="36.200000000000003"/>
    <n v="5.8"/>
    <n v="0"/>
    <n v="0"/>
    <n v="1.5"/>
    <n v="3.7"/>
    <n v="14.2"/>
    <n v="13.1"/>
    <n v="-999"/>
    <n v="-999"/>
    <n v="0.99099999999999999"/>
    <n v="1.7490000000000001"/>
    <n v="0"/>
    <n v="-999"/>
    <n v="199708"/>
    <x v="6"/>
  </r>
  <r>
    <n v="18.260000000000002"/>
    <n v="12.9"/>
    <n v="19.5"/>
    <n v="8.4"/>
    <n v="82.5"/>
    <n v="52.6"/>
    <n v="1.5"/>
    <n v="0"/>
    <n v="0"/>
    <n v="0.9"/>
    <n v="3.9"/>
    <n v="15.3"/>
    <n v="13.8"/>
    <n v="-999"/>
    <n v="-999"/>
    <n v="1.194"/>
    <n v="1.0740000000000001"/>
    <n v="0"/>
    <n v="-999"/>
    <n v="199708"/>
    <x v="6"/>
  </r>
  <r>
    <n v="21.48"/>
    <n v="14.1"/>
    <n v="21.9"/>
    <n v="7"/>
    <n v="62.9"/>
    <n v="28.9"/>
    <n v="0"/>
    <n v="0"/>
    <n v="0"/>
    <n v="1"/>
    <n v="3.7"/>
    <n v="14.5"/>
    <n v="13.6"/>
    <n v="-999"/>
    <n v="-999"/>
    <n v="0.75800000000000001"/>
    <n v="1.8680000000000001"/>
    <n v="0"/>
    <n v="-999"/>
    <n v="199708"/>
    <x v="6"/>
  </r>
  <r>
    <n v="12.12"/>
    <n v="10.5"/>
    <n v="18.7"/>
    <n v="4.8"/>
    <n v="86"/>
    <n v="52.9"/>
    <n v="4.5999999999999996"/>
    <n v="0"/>
    <n v="0"/>
    <n v="1"/>
    <n v="3.9"/>
    <n v="13.3"/>
    <n v="13.3"/>
    <n v="-999"/>
    <n v="-999"/>
    <n v="1.141"/>
    <n v="1.0149999999999999"/>
    <n v="0"/>
    <n v="-999"/>
    <n v="199708"/>
    <x v="6"/>
  </r>
  <r>
    <n v="5.99"/>
    <n v="7.1"/>
    <n v="11.4"/>
    <n v="4"/>
    <n v="91.6"/>
    <n v="71.599999999999994"/>
    <n v="1.5"/>
    <n v="0"/>
    <n v="0"/>
    <n v="0.7"/>
    <n v="2.6"/>
    <n v="9.6999999999999993"/>
    <n v="11.5"/>
    <n v="-999"/>
    <n v="-999"/>
    <n v="0.96199999999999997"/>
    <n v="0.38300000000000001"/>
    <n v="0"/>
    <n v="-999"/>
    <n v="199708"/>
    <x v="6"/>
  </r>
  <r>
    <n v="11.3"/>
    <n v="9"/>
    <n v="14.7"/>
    <n v="4.7"/>
    <n v="86.6"/>
    <n v="58.6"/>
    <n v="0.3"/>
    <n v="0"/>
    <n v="0"/>
    <n v="1.3"/>
    <n v="3.6"/>
    <n v="11.1"/>
    <n v="11.3"/>
    <n v="-999"/>
    <n v="-999"/>
    <n v="0.97899999999999998"/>
    <n v="0.69199999999999995"/>
    <n v="0"/>
    <n v="-999"/>
    <n v="199708"/>
    <x v="6"/>
  </r>
  <r>
    <n v="13.3"/>
    <n v="10.9"/>
    <n v="19.399999999999999"/>
    <n v="3.9"/>
    <n v="79.900000000000006"/>
    <n v="46.1"/>
    <n v="2.5"/>
    <n v="0"/>
    <n v="0"/>
    <n v="2.1"/>
    <n v="7.6"/>
    <n v="12"/>
    <n v="11.8"/>
    <n v="-999"/>
    <n v="-999"/>
    <n v="1.0389999999999999"/>
    <n v="1.214"/>
    <n v="0"/>
    <n v="-999"/>
    <n v="199708"/>
    <x v="6"/>
  </r>
  <r>
    <n v="16.28"/>
    <n v="7.3"/>
    <n v="14.1"/>
    <n v="2.2000000000000002"/>
    <n v="84.2"/>
    <n v="50.9"/>
    <n v="0"/>
    <n v="0"/>
    <n v="0"/>
    <n v="1"/>
    <n v="3.8"/>
    <n v="10.6"/>
    <n v="11.3"/>
    <n v="-999"/>
    <n v="-999"/>
    <n v="0.81899999999999995"/>
    <n v="0.79"/>
    <n v="0"/>
    <n v="-999"/>
    <n v="199708"/>
    <x v="6"/>
  </r>
  <r>
    <n v="12.22"/>
    <n v="7.1"/>
    <n v="14.8"/>
    <n v="2.7"/>
    <n v="86.4"/>
    <n v="51.6"/>
    <n v="0.8"/>
    <n v="0"/>
    <n v="0"/>
    <n v="0.9"/>
    <n v="3.3"/>
    <n v="10.1"/>
    <n v="10.9"/>
    <n v="-999"/>
    <n v="-999"/>
    <n v="0.871"/>
    <n v="0.81499999999999995"/>
    <n v="0"/>
    <n v="-999"/>
    <n v="199708"/>
    <x v="6"/>
  </r>
  <r>
    <n v="13.13"/>
    <n v="8.5"/>
    <n v="15.4"/>
    <n v="5"/>
    <n v="88.2"/>
    <n v="52.9"/>
    <n v="0.5"/>
    <n v="0"/>
    <n v="0"/>
    <n v="0.9"/>
    <n v="3.6"/>
    <n v="11.6"/>
    <n v="11.4"/>
    <n v="-999"/>
    <n v="-999"/>
    <n v="0.92600000000000005"/>
    <n v="0.82399999999999995"/>
    <n v="0"/>
    <n v="-999"/>
    <n v="199708"/>
    <x v="6"/>
  </r>
  <r>
    <n v="15.76"/>
    <n v="10.6"/>
    <n v="19.100000000000001"/>
    <n v="3.8"/>
    <n v="77.599999999999994"/>
    <n v="39"/>
    <n v="0"/>
    <n v="0"/>
    <n v="0"/>
    <n v="1.1000000000000001"/>
    <n v="3.6"/>
    <n v="12"/>
    <n v="11.7"/>
    <n v="-999"/>
    <n v="-999"/>
    <n v="0.86299999999999999"/>
    <n v="1.3480000000000001"/>
    <n v="0"/>
    <n v="-999"/>
    <n v="199708"/>
    <x v="6"/>
  </r>
  <r>
    <n v="17.79"/>
    <n v="12.3"/>
    <n v="20.7"/>
    <n v="5.0999999999999996"/>
    <n v="73.7"/>
    <n v="42.6"/>
    <n v="0"/>
    <n v="0"/>
    <n v="0"/>
    <n v="1"/>
    <n v="3.6"/>
    <n v="12.3"/>
    <n v="11.8"/>
    <n v="-999"/>
    <n v="-999"/>
    <n v="1.038"/>
    <n v="1.401"/>
    <n v="0"/>
    <n v="-999"/>
    <n v="199708"/>
    <x v="6"/>
  </r>
  <r>
    <n v="17.760000000000002"/>
    <n v="15.7"/>
    <n v="22.6"/>
    <n v="8"/>
    <n v="59.8"/>
    <n v="38.5"/>
    <n v="0"/>
    <n v="0"/>
    <n v="0"/>
    <n v="1.5"/>
    <n v="5.0999999999999996"/>
    <n v="13.8"/>
    <n v="12.5"/>
    <n v="-999"/>
    <n v="-999"/>
    <n v="1.0580000000000001"/>
    <n v="1.6859999999999999"/>
    <n v="0"/>
    <n v="-999"/>
    <n v="199709"/>
    <x v="6"/>
  </r>
  <r>
    <n v="18.440000000000001"/>
    <n v="14.7"/>
    <n v="22.3"/>
    <n v="8.6"/>
    <n v="68.2"/>
    <n v="42.5"/>
    <n v="0"/>
    <n v="0"/>
    <n v="0"/>
    <n v="1"/>
    <n v="3.9"/>
    <n v="14.5"/>
    <n v="13.2"/>
    <n v="-999"/>
    <n v="-999"/>
    <n v="1.141"/>
    <n v="1.548"/>
    <n v="0"/>
    <n v="-999"/>
    <n v="199709"/>
    <x v="6"/>
  </r>
  <r>
    <n v="5.34"/>
    <n v="10.7"/>
    <n v="15.9"/>
    <n v="6.2"/>
    <n v="83.3"/>
    <n v="60"/>
    <n v="12.7"/>
    <n v="0"/>
    <n v="0"/>
    <n v="0.7"/>
    <n v="3"/>
    <n v="11.4"/>
    <n v="12.1"/>
    <n v="-999"/>
    <n v="-999"/>
    <n v="1.0820000000000001"/>
    <n v="0.72199999999999998"/>
    <n v="0"/>
    <n v="-999"/>
    <n v="199709"/>
    <x v="6"/>
  </r>
  <r>
    <n v="20.420000000000002"/>
    <n v="9.1"/>
    <n v="16.600000000000001"/>
    <n v="3.6"/>
    <n v="83.7"/>
    <n v="43.3"/>
    <n v="0.3"/>
    <n v="0"/>
    <n v="0"/>
    <n v="0.8"/>
    <n v="3.1"/>
    <n v="11.5"/>
    <n v="11.6"/>
    <n v="-999"/>
    <n v="-999"/>
    <n v="0.81799999999999995"/>
    <n v="1.071"/>
    <n v="0"/>
    <n v="-999"/>
    <n v="199709"/>
    <x v="6"/>
  </r>
  <r>
    <n v="14.53"/>
    <n v="8.8000000000000007"/>
    <n v="17.3"/>
    <n v="0.1"/>
    <n v="81.2"/>
    <n v="48.7"/>
    <n v="4.8"/>
    <n v="0"/>
    <n v="0"/>
    <n v="1.2"/>
    <n v="3.5"/>
    <n v="10.9"/>
    <n v="11.2"/>
    <n v="-999"/>
    <n v="-999"/>
    <n v="0.96099999999999997"/>
    <n v="1.0129999999999999"/>
    <n v="0"/>
    <n v="-999"/>
    <n v="199709"/>
    <x v="6"/>
  </r>
  <r>
    <n v="18.68"/>
    <n v="6.1"/>
    <n v="13.3"/>
    <n v="-0.1"/>
    <n v="75.7"/>
    <n v="40.9"/>
    <n v="0"/>
    <n v="0"/>
    <n v="0"/>
    <n v="0.9"/>
    <n v="3.1"/>
    <n v="8.9"/>
    <n v="10.1"/>
    <n v="-999"/>
    <n v="-999"/>
    <n v="0.623"/>
    <n v="0.90200000000000002"/>
    <n v="0"/>
    <n v="-999"/>
    <n v="199709"/>
    <x v="6"/>
  </r>
  <r>
    <n v="14.93"/>
    <n v="9.3000000000000007"/>
    <n v="15.6"/>
    <n v="4.4000000000000004"/>
    <n v="70.3"/>
    <n v="45.8"/>
    <n v="0"/>
    <n v="0"/>
    <n v="0"/>
    <n v="0.9"/>
    <n v="2.8"/>
    <n v="10.8"/>
    <n v="10.6"/>
    <n v="-999"/>
    <n v="-999"/>
    <n v="0.81200000000000006"/>
    <n v="0.96"/>
    <n v="0"/>
    <n v="-999"/>
    <n v="199709"/>
    <x v="6"/>
  </r>
  <r>
    <n v="20.18"/>
    <n v="11.6"/>
    <n v="21"/>
    <n v="3.7"/>
    <n v="66.599999999999994"/>
    <n v="39"/>
    <n v="0"/>
    <n v="0"/>
    <n v="0"/>
    <n v="1"/>
    <n v="2.7"/>
    <n v="11.3"/>
    <n v="10.8"/>
    <n v="-999"/>
    <n v="-999"/>
    <n v="0.96699999999999997"/>
    <n v="1.5169999999999999"/>
    <n v="0"/>
    <n v="-999"/>
    <n v="199709"/>
    <x v="6"/>
  </r>
  <r>
    <n v="19.52"/>
    <n v="14.7"/>
    <n v="23.2"/>
    <n v="7.3"/>
    <n v="56.2"/>
    <n v="22.7"/>
    <n v="0"/>
    <n v="0"/>
    <n v="0"/>
    <n v="0.9"/>
    <n v="2.5"/>
    <n v="12.6"/>
    <n v="11.5"/>
    <n v="-999"/>
    <n v="-999"/>
    <n v="0.64600000000000002"/>
    <n v="2.198"/>
    <n v="0"/>
    <n v="-999"/>
    <n v="199709"/>
    <x v="6"/>
  </r>
  <r>
    <n v="16.14"/>
    <n v="14.9"/>
    <n v="24"/>
    <n v="10.4"/>
    <n v="53.9"/>
    <n v="21.8"/>
    <n v="0"/>
    <n v="0"/>
    <n v="0"/>
    <n v="0.8"/>
    <n v="3.3"/>
    <n v="14.1"/>
    <n v="12.4"/>
    <n v="-999"/>
    <n v="-999"/>
    <n v="0.65"/>
    <n v="2.3330000000000002"/>
    <n v="0"/>
    <n v="-999"/>
    <n v="199709"/>
    <x v="6"/>
  </r>
  <r>
    <n v="5.05"/>
    <n v="7.5"/>
    <n v="11.5"/>
    <n v="2.2999999999999998"/>
    <n v="94.5"/>
    <n v="82.5"/>
    <n v="13.5"/>
    <n v="0"/>
    <n v="0"/>
    <n v="1"/>
    <n v="3.8"/>
    <n v="10.5"/>
    <n v="11.4"/>
    <n v="-999"/>
    <n v="-999"/>
    <n v="1.1160000000000001"/>
    <n v="0.23699999999999999"/>
    <n v="0"/>
    <n v="-999"/>
    <n v="199709"/>
    <x v="6"/>
  </r>
  <r>
    <n v="11.02"/>
    <n v="4.0999999999999996"/>
    <n v="10.6"/>
    <n v="-0.3"/>
    <n v="89.4"/>
    <n v="54.7"/>
    <n v="1.3"/>
    <n v="0"/>
    <n v="0"/>
    <n v="0.9"/>
    <n v="3.6"/>
    <n v="8.1999999999999993"/>
    <n v="9.9"/>
    <n v="-999"/>
    <n v="-999"/>
    <n v="0.7"/>
    <n v="0.57899999999999996"/>
    <n v="0"/>
    <n v="-999"/>
    <n v="199709"/>
    <x v="6"/>
  </r>
  <r>
    <n v="14.41"/>
    <n v="5.4"/>
    <n v="11.4"/>
    <n v="-1.1000000000000001"/>
    <n v="84.4"/>
    <n v="55.5"/>
    <n v="2.5"/>
    <n v="0"/>
    <n v="0"/>
    <n v="2.1"/>
    <n v="5.9"/>
    <n v="8.1999999999999993"/>
    <n v="9.1"/>
    <n v="-999"/>
    <n v="-999"/>
    <n v="0.749"/>
    <n v="0.6"/>
    <n v="0"/>
    <n v="-999"/>
    <n v="199709"/>
    <x v="6"/>
  </r>
  <r>
    <n v="3.87"/>
    <n v="6.7"/>
    <n v="10.6"/>
    <n v="4.5999999999999996"/>
    <n v="92.6"/>
    <n v="81.3"/>
    <n v="5.8"/>
    <n v="0"/>
    <n v="0"/>
    <n v="2.4"/>
    <n v="5.9"/>
    <n v="8.3000000000000007"/>
    <n v="9.1999999999999993"/>
    <n v="-999"/>
    <n v="-999"/>
    <n v="1.038"/>
    <n v="0.23899999999999999"/>
    <n v="0"/>
    <n v="-999"/>
    <n v="199709"/>
    <x v="6"/>
  </r>
  <r>
    <n v="5.94"/>
    <n v="4.0999999999999996"/>
    <n v="8.6999999999999993"/>
    <n v="2"/>
    <n v="96"/>
    <n v="79.2"/>
    <n v="10.4"/>
    <n v="0"/>
    <n v="0"/>
    <n v="1.2"/>
    <n v="4.7"/>
    <n v="7.4"/>
    <n v="8.6"/>
    <n v="-999"/>
    <n v="-999"/>
    <n v="0.89200000000000002"/>
    <n v="0.23400000000000001"/>
    <n v="0"/>
    <n v="-999"/>
    <n v="199709"/>
    <x v="6"/>
  </r>
  <r>
    <n v="9.8699999999999992"/>
    <n v="3.4"/>
    <n v="10.199999999999999"/>
    <n v="1.2"/>
    <n v="93"/>
    <n v="54.5"/>
    <n v="6.9"/>
    <n v="0"/>
    <n v="0"/>
    <n v="1.7"/>
    <n v="4.7"/>
    <n v="7.1"/>
    <n v="8.1999999999999993"/>
    <n v="-999"/>
    <n v="-999"/>
    <n v="0.67800000000000005"/>
    <n v="0.56599999999999995"/>
    <n v="0"/>
    <n v="-999"/>
    <n v="199709"/>
    <x v="6"/>
  </r>
  <r>
    <n v="3.17"/>
    <n v="3.3"/>
    <n v="6.1"/>
    <n v="0.3"/>
    <n v="98.3"/>
    <n v="93.1"/>
    <n v="29"/>
    <n v="0"/>
    <n v="0"/>
    <n v="1.4"/>
    <n v="4.5999999999999996"/>
    <n v="4.4000000000000004"/>
    <n v="6.2"/>
    <n v="-999"/>
    <n v="-999"/>
    <n v="0.875"/>
    <n v="6.5000000000000002E-2"/>
    <n v="0"/>
    <n v="-999"/>
    <n v="199709"/>
    <x v="6"/>
  </r>
  <r>
    <n v="6.64"/>
    <n v="1.6"/>
    <n v="5.4"/>
    <n v="-0.6"/>
    <n v="97.6"/>
    <n v="87.8"/>
    <n v="1.8"/>
    <n v="0"/>
    <n v="0"/>
    <n v="0.6"/>
    <n v="2.6"/>
    <n v="4.9000000000000004"/>
    <n v="6.1"/>
    <n v="-999"/>
    <n v="-999"/>
    <n v="0.78600000000000003"/>
    <n v="0.109"/>
    <n v="0"/>
    <n v="-999"/>
    <n v="199709"/>
    <x v="6"/>
  </r>
  <r>
    <n v="17.29"/>
    <n v="4.0999999999999996"/>
    <n v="13"/>
    <n v="-2.7"/>
    <n v="87.4"/>
    <n v="59.1"/>
    <n v="0"/>
    <n v="0"/>
    <n v="0"/>
    <n v="0.9"/>
    <n v="2.7"/>
    <n v="6.4"/>
    <n v="6.6"/>
    <n v="-999"/>
    <n v="-999"/>
    <n v="0.88400000000000001"/>
    <n v="0.61199999999999999"/>
    <n v="0"/>
    <n v="-999"/>
    <n v="199709"/>
    <x v="6"/>
  </r>
  <r>
    <n v="17.559999999999999"/>
    <n v="10.199999999999999"/>
    <n v="19.100000000000001"/>
    <n v="2.1"/>
    <n v="69.599999999999994"/>
    <n v="40.299999999999997"/>
    <n v="0"/>
    <n v="0"/>
    <n v="0"/>
    <n v="0.9"/>
    <n v="2.5"/>
    <n v="8.5"/>
    <n v="7.5"/>
    <n v="-999"/>
    <n v="-999"/>
    <n v="0.88900000000000001"/>
    <n v="1.32"/>
    <n v="0"/>
    <n v="-999"/>
    <n v="199709"/>
    <x v="6"/>
  </r>
  <r>
    <n v="17.45"/>
    <n v="13.7"/>
    <n v="22.3"/>
    <n v="7.8"/>
    <n v="56"/>
    <n v="34.5"/>
    <n v="0"/>
    <n v="0"/>
    <n v="0"/>
    <n v="0.9"/>
    <n v="2.7"/>
    <n v="10.199999999999999"/>
    <n v="8.6999999999999993"/>
    <n v="-999"/>
    <n v="-999"/>
    <n v="0.92800000000000005"/>
    <n v="1.7629999999999999"/>
    <n v="0"/>
    <n v="-999"/>
    <n v="199709"/>
    <x v="6"/>
  </r>
  <r>
    <n v="17.21"/>
    <n v="14.6"/>
    <n v="22.5"/>
    <n v="8.3000000000000007"/>
    <n v="41.4"/>
    <n v="24.1"/>
    <n v="0"/>
    <n v="0"/>
    <n v="0"/>
    <n v="1"/>
    <n v="3"/>
    <n v="10.5"/>
    <n v="9.4"/>
    <n v="-999"/>
    <n v="-999"/>
    <n v="0.65500000000000003"/>
    <n v="2.0680000000000001"/>
    <n v="0"/>
    <n v="-999"/>
    <n v="199709"/>
    <x v="6"/>
  </r>
  <r>
    <n v="17.23"/>
    <n v="14.1"/>
    <n v="22.8"/>
    <n v="6.2"/>
    <n v="50.1"/>
    <n v="24.4"/>
    <n v="0"/>
    <n v="0"/>
    <n v="0"/>
    <n v="1"/>
    <n v="2.6"/>
    <n v="10.4"/>
    <n v="9.5"/>
    <n v="-999"/>
    <n v="-999"/>
    <n v="0.67900000000000005"/>
    <n v="2.0979999999999999"/>
    <n v="0"/>
    <n v="-999"/>
    <n v="199709"/>
    <x v="6"/>
  </r>
  <r>
    <n v="16.71"/>
    <n v="14.6"/>
    <n v="21.3"/>
    <n v="8.4"/>
    <n v="49.8"/>
    <n v="34.6"/>
    <n v="0"/>
    <n v="0"/>
    <n v="0"/>
    <n v="1.6"/>
    <n v="5.4"/>
    <n v="10.4"/>
    <n v="9.6999999999999993"/>
    <n v="-999"/>
    <n v="-999"/>
    <n v="0.874"/>
    <n v="1.6559999999999999"/>
    <n v="0"/>
    <n v="-999"/>
    <n v="199709"/>
    <x v="6"/>
  </r>
  <r>
    <n v="15.49"/>
    <n v="15.9"/>
    <n v="22.1"/>
    <n v="10.1"/>
    <n v="52.7"/>
    <n v="28.1"/>
    <n v="0"/>
    <n v="0"/>
    <n v="0"/>
    <n v="2.2000000000000002"/>
    <n v="6.6"/>
    <n v="12"/>
    <n v="10.5"/>
    <n v="-999"/>
    <n v="-999"/>
    <n v="0.747"/>
    <n v="1.9119999999999999"/>
    <n v="0"/>
    <n v="-999"/>
    <n v="199709"/>
    <x v="6"/>
  </r>
  <r>
    <n v="12.29"/>
    <n v="6.7"/>
    <n v="14.4"/>
    <n v="2.5"/>
    <n v="79.099999999999994"/>
    <n v="47.3"/>
    <n v="13.5"/>
    <n v="0"/>
    <n v="0"/>
    <n v="1.8"/>
    <n v="5.5"/>
    <n v="9.6"/>
    <n v="9.8000000000000007"/>
    <n v="-999"/>
    <n v="-999"/>
    <n v="0.77500000000000002"/>
    <n v="0.86399999999999999"/>
    <n v="0"/>
    <n v="-999"/>
    <n v="199709"/>
    <x v="6"/>
  </r>
  <r>
    <n v="5.51"/>
    <n v="3.6"/>
    <n v="7.7"/>
    <n v="1.3"/>
    <n v="87.4"/>
    <n v="72.2"/>
    <n v="0.5"/>
    <n v="0"/>
    <n v="0"/>
    <n v="1.7"/>
    <n v="5.7"/>
    <n v="6.5"/>
    <n v="8.3000000000000007"/>
    <n v="-999"/>
    <n v="-999"/>
    <n v="0.75900000000000001"/>
    <n v="0.29199999999999998"/>
    <n v="0"/>
    <n v="-999"/>
    <n v="199709"/>
    <x v="6"/>
  </r>
  <r>
    <n v="6.73"/>
    <n v="6.2"/>
    <n v="11.4"/>
    <n v="2.8"/>
    <n v="93.9"/>
    <n v="80.7"/>
    <n v="5.6"/>
    <n v="0"/>
    <n v="0"/>
    <n v="1"/>
    <n v="3.5"/>
    <n v="7.9"/>
    <n v="8.4"/>
    <n v="-999"/>
    <n v="-999"/>
    <n v="1.0840000000000001"/>
    <n v="0.26"/>
    <n v="0"/>
    <n v="-999"/>
    <n v="199709"/>
    <x v="6"/>
  </r>
  <r>
    <n v="8.8000000000000007"/>
    <n v="8"/>
    <n v="13.9"/>
    <n v="2"/>
    <n v="78.2"/>
    <n v="47.3"/>
    <n v="0"/>
    <n v="0"/>
    <n v="0"/>
    <n v="1.2"/>
    <n v="5.0999999999999996"/>
    <n v="8"/>
    <n v="8.1999999999999993"/>
    <n v="-999"/>
    <n v="-999"/>
    <n v="0.75"/>
    <n v="0.83699999999999997"/>
    <n v="0"/>
    <n v="-999"/>
    <n v="199709"/>
    <x v="6"/>
  </r>
  <r>
    <n v="2.36"/>
    <n v="9.6999999999999993"/>
    <n v="12.1"/>
    <n v="6.1"/>
    <n v="77"/>
    <n v="60.2"/>
    <n v="1"/>
    <n v="0"/>
    <n v="0"/>
    <n v="2.5"/>
    <n v="6.9"/>
    <n v="8.3000000000000007"/>
    <n v="8.5"/>
    <n v="-999"/>
    <n v="-999"/>
    <n v="0.85"/>
    <n v="0.56200000000000006"/>
    <n v="0"/>
    <n v="-999"/>
    <n v="199709"/>
    <x v="6"/>
  </r>
  <r>
    <n v="4.62"/>
    <n v="7.2"/>
    <n v="11"/>
    <n v="2.2000000000000002"/>
    <n v="93.5"/>
    <n v="76.5"/>
    <n v="13.7"/>
    <n v="0"/>
    <n v="0"/>
    <n v="2.8"/>
    <n v="5.4"/>
    <n v="7"/>
    <n v="8.1999999999999993"/>
    <n v="-999"/>
    <n v="-999"/>
    <n v="1.004"/>
    <n v="0.308"/>
    <n v="0"/>
    <n v="-999"/>
    <n v="199710"/>
    <x v="6"/>
  </r>
  <r>
    <n v="2.4700000000000002"/>
    <n v="0.9"/>
    <n v="3.7"/>
    <n v="-1.8"/>
    <n v="96.2"/>
    <n v="86.2"/>
    <n v="4.3"/>
    <n v="0"/>
    <n v="0"/>
    <n v="2"/>
    <n v="5.9"/>
    <n v="3.7"/>
    <n v="6.3"/>
    <n v="-999"/>
    <n v="-999"/>
    <n v="0.68400000000000005"/>
    <n v="0.11"/>
    <n v="0"/>
    <n v="-999"/>
    <n v="199710"/>
    <x v="6"/>
  </r>
  <r>
    <n v="4.49"/>
    <n v="1.3"/>
    <n v="4.2"/>
    <n v="-1"/>
    <n v="95.4"/>
    <n v="85.6"/>
    <n v="5.0999999999999996"/>
    <n v="0"/>
    <n v="0"/>
    <n v="1.7"/>
    <n v="4.9000000000000004"/>
    <n v="3.2"/>
    <n v="5.4"/>
    <n v="-999"/>
    <n v="-999"/>
    <n v="0.70399999999999996"/>
    <n v="0.11899999999999999"/>
    <n v="0"/>
    <n v="-999"/>
    <n v="199710"/>
    <x v="6"/>
  </r>
  <r>
    <n v="4.34"/>
    <n v="2.8"/>
    <n v="5.7"/>
    <n v="0.1"/>
    <n v="98.2"/>
    <n v="87.8"/>
    <n v="6.1"/>
    <n v="0"/>
    <n v="0"/>
    <n v="1.9"/>
    <n v="5.2"/>
    <n v="4.9000000000000004"/>
    <n v="5.8"/>
    <n v="-999"/>
    <n v="-999"/>
    <n v="0.80400000000000005"/>
    <n v="0.112"/>
    <n v="0"/>
    <n v="-999"/>
    <n v="199710"/>
    <x v="6"/>
  </r>
  <r>
    <n v="4.9800000000000004"/>
    <n v="0.5"/>
    <n v="4.5"/>
    <n v="-2"/>
    <n v="97.8"/>
    <n v="83.5"/>
    <n v="5.8"/>
    <n v="0"/>
    <n v="0"/>
    <n v="0.7"/>
    <n v="3.6"/>
    <n v="2.7"/>
    <n v="4.9000000000000004"/>
    <n v="-999"/>
    <n v="-999"/>
    <n v="0.70399999999999996"/>
    <n v="0.13900000000000001"/>
    <n v="0"/>
    <n v="-999"/>
    <n v="199710"/>
    <x v="6"/>
  </r>
  <r>
    <n v="10.29"/>
    <n v="0.6"/>
    <n v="6.9"/>
    <n v="-2.7"/>
    <n v="87"/>
    <n v="40.799999999999997"/>
    <n v="0"/>
    <n v="0"/>
    <n v="0"/>
    <n v="0.7"/>
    <n v="2.8"/>
    <n v="3"/>
    <n v="4.5"/>
    <n v="-999"/>
    <n v="-999"/>
    <n v="0.40600000000000003"/>
    <n v="0.58899999999999997"/>
    <n v="0"/>
    <n v="-999"/>
    <n v="199710"/>
    <x v="6"/>
  </r>
  <r>
    <n v="10.32"/>
    <n v="-1.1000000000000001"/>
    <n v="6.4"/>
    <n v="-3.7"/>
    <n v="79.8"/>
    <n v="37.299999999999997"/>
    <n v="0.3"/>
    <n v="0"/>
    <n v="0"/>
    <n v="0.9"/>
    <n v="3.7"/>
    <n v="2.4"/>
    <n v="4.3"/>
    <n v="-999"/>
    <n v="-999"/>
    <n v="0.35799999999999998"/>
    <n v="0.60299999999999998"/>
    <n v="0"/>
    <n v="-999"/>
    <n v="199710"/>
    <x v="6"/>
  </r>
  <r>
    <n v="2.85"/>
    <n v="-1.8"/>
    <n v="-0.8"/>
    <n v="-3.1"/>
    <n v="90.3"/>
    <n v="68.5"/>
    <n v="6"/>
    <n v="0"/>
    <n v="0"/>
    <n v="3.7"/>
    <n v="8.1999999999999993"/>
    <n v="0.3"/>
    <n v="3"/>
    <n v="-999"/>
    <n v="-999"/>
    <n v="0.39500000000000002"/>
    <n v="0.18099999999999999"/>
    <n v="0"/>
    <n v="-999"/>
    <n v="199710"/>
    <x v="6"/>
  </r>
  <r>
    <n v="4.47"/>
    <n v="-0.9"/>
    <n v="0.1"/>
    <n v="-1.7"/>
    <n v="99.6"/>
    <n v="99.1"/>
    <n v="2"/>
    <n v="0"/>
    <n v="0"/>
    <n v="2.2999999999999998"/>
    <n v="5.8"/>
    <n v="0.9"/>
    <n v="3"/>
    <n v="-999"/>
    <n v="-999"/>
    <n v="0.60899999999999999"/>
    <n v="6.0000000000000001E-3"/>
    <n v="0"/>
    <n v="-999"/>
    <n v="199710"/>
    <x v="6"/>
  </r>
  <r>
    <n v="5.19"/>
    <n v="-1.2"/>
    <n v="0.2"/>
    <n v="-3.1"/>
    <n v="99.5"/>
    <n v="98.8"/>
    <n v="0.8"/>
    <n v="0"/>
    <n v="0"/>
    <n v="1.3"/>
    <n v="4.8"/>
    <n v="1.4"/>
    <n v="3"/>
    <n v="-999"/>
    <n v="-999"/>
    <n v="0.61299999999999999"/>
    <n v="7.0000000000000001E-3"/>
    <n v="0"/>
    <n v="-999"/>
    <n v="199710"/>
    <x v="6"/>
  </r>
  <r>
    <n v="3.53"/>
    <n v="-3.4"/>
    <n v="-0.6"/>
    <n v="-6"/>
    <n v="98.3"/>
    <n v="95.6"/>
    <n v="4.4000000000000004"/>
    <n v="0"/>
    <n v="0"/>
    <n v="1"/>
    <n v="4.0999999999999996"/>
    <n v="1.2"/>
    <n v="2.7"/>
    <n v="-999"/>
    <n v="-999"/>
    <n v="0.55700000000000005"/>
    <n v="2.5999999999999999E-2"/>
    <n v="0"/>
    <n v="-999"/>
    <n v="199710"/>
    <x v="6"/>
  </r>
  <r>
    <n v="6.42"/>
    <n v="-3.1"/>
    <n v="0.3"/>
    <n v="-5.5"/>
    <n v="97.3"/>
    <n v="92.2"/>
    <n v="0"/>
    <n v="0"/>
    <n v="0"/>
    <n v="1.4"/>
    <n v="4.3"/>
    <n v="1.3"/>
    <n v="2.6"/>
    <n v="-999"/>
    <n v="-999"/>
    <n v="0.57699999999999996"/>
    <n v="4.9000000000000002E-2"/>
    <n v="0"/>
    <n v="-999"/>
    <n v="199710"/>
    <x v="6"/>
  </r>
  <r>
    <n v="5.21"/>
    <n v="0.9"/>
    <n v="2.7"/>
    <n v="-0.3"/>
    <n v="96.7"/>
    <n v="90.6"/>
    <n v="0"/>
    <n v="0"/>
    <n v="0"/>
    <n v="1.1000000000000001"/>
    <n v="4.7"/>
    <n v="1.4"/>
    <n v="2.7"/>
    <n v="-999"/>
    <n v="-999"/>
    <n v="0.67"/>
    <n v="7.0000000000000007E-2"/>
    <n v="0"/>
    <n v="-999"/>
    <n v="199710"/>
    <x v="6"/>
  </r>
  <r>
    <n v="4.45"/>
    <n v="2.2000000000000002"/>
    <n v="7.1"/>
    <n v="0"/>
    <n v="97.3"/>
    <n v="85.6"/>
    <n v="2.5"/>
    <n v="0"/>
    <n v="0"/>
    <n v="0.6"/>
    <n v="2.2999999999999998"/>
    <n v="1.4"/>
    <n v="2.8"/>
    <n v="-999"/>
    <n v="-999"/>
    <n v="0.86199999999999999"/>
    <n v="0.14499999999999999"/>
    <n v="0"/>
    <n v="-999"/>
    <n v="199710"/>
    <x v="6"/>
  </r>
  <r>
    <n v="6.37"/>
    <n v="5.7"/>
    <n v="10.7"/>
    <n v="0.7"/>
    <n v="93.6"/>
    <n v="78.900000000000006"/>
    <n v="0"/>
    <n v="0"/>
    <n v="0"/>
    <n v="0.5"/>
    <n v="2.1"/>
    <n v="3.3"/>
    <n v="3.5"/>
    <n v="-999"/>
    <n v="-999"/>
    <n v="1.012"/>
    <n v="0.27100000000000002"/>
    <n v="0"/>
    <n v="-999"/>
    <n v="199710"/>
    <x v="6"/>
  </r>
  <r>
    <n v="11.27"/>
    <n v="8.8000000000000007"/>
    <n v="18.100000000000001"/>
    <n v="3.3"/>
    <n v="80.2"/>
    <n v="47.8"/>
    <n v="0"/>
    <n v="0"/>
    <n v="0"/>
    <n v="0.6"/>
    <n v="2.5"/>
    <n v="5.5"/>
    <n v="4.7"/>
    <n v="-999"/>
    <n v="-999"/>
    <n v="0.99399999999999999"/>
    <n v="1.0840000000000001"/>
    <n v="0"/>
    <n v="-999"/>
    <n v="199710"/>
    <x v="6"/>
  </r>
  <r>
    <n v="3.57"/>
    <n v="4"/>
    <n v="8.1"/>
    <n v="0.2"/>
    <n v="92"/>
    <n v="74.099999999999994"/>
    <n v="0.3"/>
    <n v="0"/>
    <n v="0"/>
    <n v="1"/>
    <n v="3.5"/>
    <n v="5.3"/>
    <n v="4.9000000000000004"/>
    <n v="-999"/>
    <n v="-999"/>
    <n v="0.8"/>
    <n v="0.28000000000000003"/>
    <n v="0"/>
    <n v="-999"/>
    <n v="199710"/>
    <x v="6"/>
  </r>
  <r>
    <n v="10.96"/>
    <n v="-0.1"/>
    <n v="8.3000000000000007"/>
    <n v="-4.4000000000000004"/>
    <n v="75.2"/>
    <n v="30.5"/>
    <n v="0"/>
    <n v="0"/>
    <n v="0"/>
    <n v="0.9"/>
    <n v="3.3"/>
    <n v="1.7"/>
    <n v="3.6"/>
    <n v="-999"/>
    <n v="-999"/>
    <n v="0.33400000000000002"/>
    <n v="0.76100000000000001"/>
    <n v="0"/>
    <n v="-999"/>
    <n v="199710"/>
    <x v="6"/>
  </r>
  <r>
    <n v="10.51"/>
    <n v="-0.7"/>
    <n v="7.4"/>
    <n v="-5.6"/>
    <n v="50"/>
    <n v="21.9"/>
    <n v="0"/>
    <n v="0"/>
    <n v="0"/>
    <n v="0.9"/>
    <n v="2.9"/>
    <n v="-0.1"/>
    <n v="2"/>
    <n v="-999"/>
    <n v="-999"/>
    <n v="0.22500000000000001"/>
    <n v="0.80400000000000005"/>
    <n v="0"/>
    <n v="-999"/>
    <n v="199710"/>
    <x v="6"/>
  </r>
  <r>
    <n v="10.48"/>
    <n v="2.8"/>
    <n v="12.2"/>
    <n v="-2.6"/>
    <n v="39.200000000000003"/>
    <n v="17.7"/>
    <n v="0"/>
    <n v="0"/>
    <n v="0"/>
    <n v="0.9"/>
    <n v="2.4"/>
    <n v="-0.2"/>
    <n v="1.6"/>
    <n v="-999"/>
    <n v="-999"/>
    <n v="0.251"/>
    <n v="1.169"/>
    <n v="0"/>
    <n v="-999"/>
    <n v="199710"/>
    <x v="6"/>
  </r>
  <r>
    <n v="10.27"/>
    <n v="4.9000000000000004"/>
    <n v="13.2"/>
    <n v="0.3"/>
    <n v="43.4"/>
    <n v="19.2"/>
    <n v="0"/>
    <n v="0"/>
    <n v="0"/>
    <n v="0.7"/>
    <n v="2.5"/>
    <n v="0.1"/>
    <n v="1.9"/>
    <n v="-999"/>
    <n v="-999"/>
    <n v="0.29099999999999998"/>
    <n v="1.226"/>
    <n v="0"/>
    <n v="-999"/>
    <n v="199710"/>
    <x v="6"/>
  </r>
  <r>
    <n v="3.32"/>
    <n v="0.5"/>
    <n v="4.3"/>
    <n v="-3.1"/>
    <n v="80.7"/>
    <n v="51.1"/>
    <n v="0.7"/>
    <n v="0"/>
    <n v="0"/>
    <n v="1.3"/>
    <n v="4"/>
    <n v="1"/>
    <n v="2.2999999999999998"/>
    <n v="-999"/>
    <n v="-999"/>
    <n v="0.42499999999999999"/>
    <n v="0.40600000000000003"/>
    <n v="0"/>
    <n v="-999"/>
    <n v="199710"/>
    <x v="6"/>
  </r>
  <r>
    <n v="0.84"/>
    <n v="-2.9"/>
    <n v="-1.3"/>
    <n v="-4.0999999999999996"/>
    <n v="94.1"/>
    <n v="85.4"/>
    <n v="3.6"/>
    <n v="0"/>
    <n v="0"/>
    <n v="0.8"/>
    <n v="3.7"/>
    <n v="0.2"/>
    <n v="1.7"/>
    <n v="-999"/>
    <n v="-999"/>
    <n v="0.47299999999999998"/>
    <n v="8.1000000000000003E-2"/>
    <n v="0"/>
    <n v="-999"/>
    <n v="199710"/>
    <x v="6"/>
  </r>
  <r>
    <n v="6.7"/>
    <n v="-2.8"/>
    <n v="1.5"/>
    <n v="-6.8"/>
    <n v="88"/>
    <n v="71.599999999999994"/>
    <n v="0.8"/>
    <n v="0"/>
    <n v="0"/>
    <n v="0.6"/>
    <n v="2.2000000000000002"/>
    <n v="0.2"/>
    <n v="1.6"/>
    <n v="-999"/>
    <n v="-999"/>
    <n v="0.48599999999999999"/>
    <n v="0.193"/>
    <n v="0"/>
    <n v="-999"/>
    <n v="199710"/>
    <x v="6"/>
  </r>
  <r>
    <n v="4.8"/>
    <n v="0"/>
    <n v="5.9"/>
    <n v="-4.3"/>
    <n v="85.5"/>
    <n v="66.599999999999994"/>
    <n v="0.6"/>
    <n v="0"/>
    <n v="0"/>
    <n v="0.6"/>
    <n v="2.6"/>
    <n v="0.2"/>
    <n v="1.5"/>
    <n v="-999"/>
    <n v="-999"/>
    <n v="0.61599999999999999"/>
    <n v="0.31"/>
    <n v="0"/>
    <n v="-999"/>
    <n v="199710"/>
    <x v="6"/>
  </r>
  <r>
    <n v="3.22"/>
    <n v="0.6"/>
    <n v="3.3"/>
    <n v="-0.9"/>
    <n v="90.1"/>
    <n v="70.400000000000006"/>
    <n v="1.3"/>
    <n v="0"/>
    <n v="0"/>
    <n v="0.6"/>
    <n v="2.4"/>
    <n v="1"/>
    <n v="2"/>
    <n v="-999"/>
    <n v="-999"/>
    <n v="0.54400000000000004"/>
    <n v="0.22900000000000001"/>
    <n v="0"/>
    <n v="-999"/>
    <n v="199710"/>
    <x v="6"/>
  </r>
  <r>
    <n v="5.39"/>
    <n v="-0.1"/>
    <n v="6.7"/>
    <n v="-2.7"/>
    <n v="87.2"/>
    <n v="54.9"/>
    <n v="0.8"/>
    <n v="0"/>
    <n v="0"/>
    <n v="1.1000000000000001"/>
    <n v="3.5"/>
    <n v="1.1000000000000001"/>
    <n v="2.1"/>
    <n v="-999"/>
    <n v="-999"/>
    <n v="0.54"/>
    <n v="0.442"/>
    <n v="0"/>
    <n v="-999"/>
    <n v="199710"/>
    <x v="6"/>
  </r>
  <r>
    <n v="3.67"/>
    <n v="-0.6"/>
    <n v="4.0999999999999996"/>
    <n v="-3.1"/>
    <n v="92.1"/>
    <n v="68.400000000000006"/>
    <n v="2.5"/>
    <n v="28"/>
    <n v="0"/>
    <n v="1.2"/>
    <n v="5"/>
    <n v="0.5"/>
    <n v="1.7"/>
    <n v="-999"/>
    <n v="-999"/>
    <n v="0.55900000000000005"/>
    <n v="0.25900000000000001"/>
    <n v="0"/>
    <n v="-999"/>
    <n v="199710"/>
    <x v="6"/>
  </r>
  <r>
    <n v="4.97"/>
    <n v="0"/>
    <n v="1.7"/>
    <n v="-1.7"/>
    <n v="95.4"/>
    <n v="76.7"/>
    <n v="7.3"/>
    <n v="47"/>
    <n v="0"/>
    <n v="2.1"/>
    <n v="4.5999999999999996"/>
    <n v="0.7"/>
    <n v="1.8"/>
    <n v="-999"/>
    <n v="-999"/>
    <n v="0.52900000000000003"/>
    <n v="0.161"/>
    <n v="0"/>
    <n v="-999"/>
    <n v="199710"/>
    <x v="6"/>
  </r>
  <r>
    <n v="7.94"/>
    <n v="1.1000000000000001"/>
    <n v="5.0999999999999996"/>
    <n v="-0.9"/>
    <n v="85.1"/>
    <n v="57.4"/>
    <n v="3.6"/>
    <n v="69"/>
    <n v="0"/>
    <n v="2.9"/>
    <n v="6.1"/>
    <n v="0.8"/>
    <n v="1.9"/>
    <n v="-999"/>
    <n v="-999"/>
    <n v="0.502"/>
    <n v="0.374"/>
    <n v="0"/>
    <n v="-999"/>
    <n v="199710"/>
    <x v="6"/>
  </r>
  <r>
    <n v="4.1500000000000004"/>
    <n v="0.4"/>
    <n v="3.5"/>
    <n v="-1.7"/>
    <n v="83.4"/>
    <n v="70.8"/>
    <n v="0.6"/>
    <n v="52"/>
    <n v="0"/>
    <n v="2.2000000000000002"/>
    <n v="4.4000000000000004"/>
    <n v="0.8"/>
    <n v="1.8"/>
    <n v="-999"/>
    <n v="-999"/>
    <n v="0.55700000000000005"/>
    <n v="0.22900000000000001"/>
    <n v="52"/>
    <n v="0"/>
    <n v="199710"/>
    <x v="6"/>
  </r>
  <r>
    <n v="5.19"/>
    <n v="-0.5"/>
    <n v="4.8"/>
    <n v="-3.6"/>
    <n v="84.9"/>
    <n v="58.9"/>
    <n v="0.6"/>
    <n v="42"/>
    <n v="0"/>
    <n v="1.1000000000000001"/>
    <n v="3.8"/>
    <n v="0.8"/>
    <n v="1.8"/>
    <n v="-999"/>
    <n v="-999"/>
    <n v="0.50700000000000001"/>
    <n v="0.35299999999999998"/>
    <n v="0"/>
    <n v="-999"/>
    <n v="199711"/>
    <x v="6"/>
  </r>
  <r>
    <n v="3.47"/>
    <n v="0.4"/>
    <n v="2.9"/>
    <n v="-0.8"/>
    <n v="76"/>
    <n v="57.5"/>
    <n v="0.7"/>
    <n v="38"/>
    <n v="0"/>
    <n v="1.6"/>
    <n v="3.9"/>
    <n v="0.7"/>
    <n v="1.6"/>
    <n v="-999"/>
    <n v="-999"/>
    <n v="0.43099999999999999"/>
    <n v="0.32"/>
    <n v="0"/>
    <n v="-999"/>
    <n v="199711"/>
    <x v="6"/>
  </r>
  <r>
    <n v="2.34"/>
    <n v="1.9"/>
    <n v="4"/>
    <n v="-1"/>
    <n v="88"/>
    <n v="80.2"/>
    <n v="0.6"/>
    <n v="24"/>
    <n v="0"/>
    <n v="1.2"/>
    <n v="3.8"/>
    <n v="0.8"/>
    <n v="1.7"/>
    <n v="-999"/>
    <n v="-999"/>
    <n v="0.65"/>
    <n v="0.161"/>
    <n v="0"/>
    <n v="-999"/>
    <n v="199711"/>
    <x v="6"/>
  </r>
  <r>
    <n v="6.26"/>
    <n v="1.6"/>
    <n v="8.8000000000000007"/>
    <n v="-2.8"/>
    <n v="80.7"/>
    <n v="54.8"/>
    <n v="0.1"/>
    <n v="19"/>
    <n v="0"/>
    <n v="0.8"/>
    <n v="2.7"/>
    <n v="0.4"/>
    <n v="1.5"/>
    <n v="-999"/>
    <n v="-999"/>
    <n v="0.62"/>
    <n v="0.51200000000000001"/>
    <n v="0"/>
    <n v="-999"/>
    <n v="199711"/>
    <x v="6"/>
  </r>
  <r>
    <n v="3.7"/>
    <n v="3.1"/>
    <n v="8.5"/>
    <n v="-1.3"/>
    <n v="82.4"/>
    <n v="49.2"/>
    <n v="0"/>
    <n v="12"/>
    <n v="0"/>
    <n v="0.7"/>
    <n v="3.5"/>
    <n v="0.6"/>
    <n v="1.6"/>
    <n v="-999"/>
    <n v="-999"/>
    <n v="0.54600000000000004"/>
    <n v="0.56399999999999995"/>
    <n v="0"/>
    <n v="-999"/>
    <n v="199711"/>
    <x v="6"/>
  </r>
  <r>
    <n v="0.94"/>
    <n v="2.8"/>
    <n v="3.9"/>
    <n v="1.8"/>
    <n v="98.8"/>
    <n v="93.2"/>
    <n v="10.9"/>
    <n v="0"/>
    <n v="0"/>
    <n v="0.6"/>
    <n v="2.6"/>
    <n v="0.8"/>
    <n v="1.7"/>
    <n v="-999"/>
    <n v="-999"/>
    <n v="0.753"/>
    <n v="5.5E-2"/>
    <n v="0"/>
    <n v="-999"/>
    <n v="199711"/>
    <x v="6"/>
  </r>
  <r>
    <n v="1.68"/>
    <n v="0.1"/>
    <n v="2.1"/>
    <n v="-1.6"/>
    <n v="99.8"/>
    <n v="99.6"/>
    <n v="1.1000000000000001"/>
    <n v="0"/>
    <n v="0"/>
    <n v="0.6"/>
    <n v="2.5"/>
    <n v="1.3"/>
    <n v="1.9"/>
    <n v="-999"/>
    <n v="-999"/>
    <n v="0.70899999999999996"/>
    <n v="3.0000000000000001E-3"/>
    <n v="0"/>
    <n v="-999"/>
    <n v="199711"/>
    <x v="6"/>
  </r>
  <r>
    <n v="4.16"/>
    <n v="-1.4"/>
    <n v="1.3"/>
    <n v="-3.1"/>
    <n v="98.8"/>
    <n v="90.6"/>
    <n v="0.9"/>
    <n v="0"/>
    <n v="0"/>
    <n v="0.8"/>
    <n v="2.6"/>
    <n v="1.1000000000000001"/>
    <n v="1.8"/>
    <n v="-999"/>
    <n v="-999"/>
    <n v="0.60599999999999998"/>
    <n v="6.3E-2"/>
    <n v="0"/>
    <n v="-999"/>
    <n v="199711"/>
    <x v="6"/>
  </r>
  <r>
    <n v="7.6"/>
    <n v="0"/>
    <n v="4.8"/>
    <n v="-2.5"/>
    <n v="66"/>
    <n v="48.7"/>
    <n v="0"/>
    <n v="0"/>
    <n v="0"/>
    <n v="1.8"/>
    <n v="4.5"/>
    <n v="-0.1"/>
    <n v="1.2"/>
    <n v="-999"/>
    <n v="-999"/>
    <n v="0.41799999999999998"/>
    <n v="0.441"/>
    <n v="0"/>
    <n v="-999"/>
    <n v="199711"/>
    <x v="6"/>
  </r>
  <r>
    <n v="7.83"/>
    <n v="0.8"/>
    <n v="7.7"/>
    <n v="-3.7"/>
    <n v="29.8"/>
    <n v="11.1"/>
    <n v="0"/>
    <n v="0"/>
    <n v="0"/>
    <n v="1.8"/>
    <n v="4"/>
    <n v="-0.8"/>
    <n v="0.7"/>
    <n v="-999"/>
    <n v="-999"/>
    <n v="0.11600000000000001"/>
    <n v="0.93400000000000005"/>
    <n v="0"/>
    <n v="-999"/>
    <n v="199711"/>
    <x v="6"/>
  </r>
  <r>
    <n v="7.6"/>
    <n v="0.9"/>
    <n v="10.1"/>
    <n v="-3.8"/>
    <n v="18.600000000000001"/>
    <n v="6.8"/>
    <n v="0"/>
    <n v="0"/>
    <n v="0"/>
    <n v="1.1000000000000001"/>
    <n v="2.7"/>
    <n v="-1.4"/>
    <n v="0.5"/>
    <n v="-999"/>
    <n v="-999"/>
    <n v="8.4000000000000005E-2"/>
    <n v="1.1519999999999999"/>
    <n v="0"/>
    <n v="-999"/>
    <n v="199711"/>
    <x v="6"/>
  </r>
  <r>
    <n v="6.15"/>
    <n v="0.6"/>
    <n v="10.9"/>
    <n v="-3"/>
    <n v="24.4"/>
    <n v="9.9"/>
    <n v="0"/>
    <n v="0"/>
    <n v="0"/>
    <n v="0.9"/>
    <n v="2.2999999999999998"/>
    <n v="-1.6"/>
    <n v="0.3"/>
    <n v="-999"/>
    <n v="-999"/>
    <n v="0.129"/>
    <n v="1.1739999999999999"/>
    <n v="0"/>
    <n v="-999"/>
    <n v="199711"/>
    <x v="6"/>
  </r>
  <r>
    <n v="7.29"/>
    <n v="1.1000000000000001"/>
    <n v="7.9"/>
    <n v="-3"/>
    <n v="32.9"/>
    <n v="20.100000000000001"/>
    <n v="0"/>
    <n v="0"/>
    <n v="0"/>
    <n v="1.3"/>
    <n v="4.4000000000000004"/>
    <n v="-1.7"/>
    <n v="0.1"/>
    <n v="-999"/>
    <n v="-999"/>
    <n v="0.215"/>
    <n v="0.85099999999999998"/>
    <n v="0"/>
    <n v="-999"/>
    <n v="199711"/>
    <x v="6"/>
  </r>
  <r>
    <n v="7.27"/>
    <n v="-0.1"/>
    <n v="8.3000000000000007"/>
    <n v="-4.5"/>
    <n v="24.2"/>
    <n v="9"/>
    <n v="0"/>
    <n v="0"/>
    <n v="0"/>
    <n v="1.3"/>
    <n v="2.9"/>
    <n v="-2.4"/>
    <n v="0"/>
    <n v="-999"/>
    <n v="-999"/>
    <n v="9.8000000000000004E-2"/>
    <n v="0.996"/>
    <n v="0"/>
    <n v="-999"/>
    <n v="199711"/>
    <x v="6"/>
  </r>
  <r>
    <n v="7.13"/>
    <n v="-1.5"/>
    <n v="6.6"/>
    <n v="-6"/>
    <n v="37.299999999999997"/>
    <n v="17.600000000000001"/>
    <n v="0"/>
    <n v="0"/>
    <n v="0"/>
    <n v="1"/>
    <n v="3.4"/>
    <n v="-2.7"/>
    <n v="-0.2"/>
    <n v="-999"/>
    <n v="-999"/>
    <n v="0.17100000000000001"/>
    <n v="0.80300000000000005"/>
    <n v="0"/>
    <n v="-999"/>
    <n v="199711"/>
    <x v="6"/>
  </r>
  <r>
    <n v="3.16"/>
    <n v="-1.7"/>
    <n v="1.8"/>
    <n v="-4.2"/>
    <n v="79.400000000000006"/>
    <n v="55.8"/>
    <n v="0.2"/>
    <n v="0"/>
    <n v="0"/>
    <n v="1"/>
    <n v="2.9"/>
    <n v="-1.7"/>
    <n v="-0.2"/>
    <n v="-999"/>
    <n v="-999"/>
    <n v="0.38800000000000001"/>
    <n v="0.307"/>
    <n v="0"/>
    <n v="-999"/>
    <n v="199711"/>
    <x v="6"/>
  </r>
  <r>
    <n v="1.41"/>
    <n v="-2.7"/>
    <n v="-1.8"/>
    <n v="-3.6"/>
    <n v="96.5"/>
    <n v="88.8"/>
    <n v="2.4"/>
    <n v="32"/>
    <n v="-0.6"/>
    <n v="0.7"/>
    <n v="2.4"/>
    <n v="-0.6"/>
    <n v="-0.1"/>
    <n v="-999"/>
    <n v="-999"/>
    <n v="0.47499999999999998"/>
    <n v="0.06"/>
    <n v="0"/>
    <n v="-999"/>
    <n v="199711"/>
    <x v="6"/>
  </r>
  <r>
    <n v="4.7300000000000004"/>
    <n v="-3"/>
    <n v="4"/>
    <n v="-5.7"/>
    <n v="85.9"/>
    <n v="53.2"/>
    <n v="1.1000000000000001"/>
    <n v="28"/>
    <n v="-0.9"/>
    <n v="1"/>
    <n v="2.8"/>
    <n v="-0.9"/>
    <n v="-0.1"/>
    <n v="-999"/>
    <n v="-999"/>
    <n v="0.432"/>
    <n v="0.38"/>
    <n v="0"/>
    <n v="-999"/>
    <n v="199711"/>
    <x v="6"/>
  </r>
  <r>
    <n v="3.54"/>
    <n v="-3.5"/>
    <n v="-0.8"/>
    <n v="-6.6"/>
    <n v="93.2"/>
    <n v="82.1"/>
    <n v="1"/>
    <n v="27"/>
    <n v="-1"/>
    <n v="2.1"/>
    <n v="4.7"/>
    <n v="-1"/>
    <n v="-0.2"/>
    <n v="-999"/>
    <n v="-999"/>
    <n v="0.47199999999999998"/>
    <n v="0.10299999999999999"/>
    <n v="0"/>
    <n v="-999"/>
    <n v="199711"/>
    <x v="6"/>
  </r>
  <r>
    <n v="0.42"/>
    <n v="-2.9"/>
    <n v="-1.6"/>
    <n v="-3.5"/>
    <n v="97.9"/>
    <n v="95"/>
    <n v="12.6"/>
    <n v="148"/>
    <n v="-0.5"/>
    <n v="1.6"/>
    <n v="4.7"/>
    <n v="-0.5"/>
    <n v="-0.1"/>
    <n v="-999"/>
    <n v="-999"/>
    <n v="0.51700000000000002"/>
    <n v="2.7E-2"/>
    <n v="0"/>
    <n v="-999"/>
    <n v="199711"/>
    <x v="6"/>
  </r>
  <r>
    <n v="2.25"/>
    <n v="-4.2"/>
    <n v="-1.8"/>
    <n v="-7.8"/>
    <n v="97.5"/>
    <n v="95.1"/>
    <n v="1.4"/>
    <n v="133"/>
    <n v="-0.3"/>
    <n v="0.9"/>
    <n v="3"/>
    <n v="-0.3"/>
    <n v="-0.1"/>
    <n v="-999"/>
    <n v="-999"/>
    <n v="0.50900000000000001"/>
    <n v="2.5999999999999999E-2"/>
    <n v="0"/>
    <n v="-999"/>
    <n v="199711"/>
    <x v="6"/>
  </r>
  <r>
    <n v="4.03"/>
    <n v="-4.8"/>
    <n v="-0.6"/>
    <n v="-8.5"/>
    <n v="91.9"/>
    <n v="81.599999999999994"/>
    <n v="0.5"/>
    <n v="122"/>
    <n v="-0.4"/>
    <n v="1.3"/>
    <n v="4.4000000000000004"/>
    <n v="-0.4"/>
    <n v="0"/>
    <n v="-999"/>
    <n v="-999"/>
    <n v="0.47799999999999998"/>
    <n v="0.108"/>
    <n v="0"/>
    <n v="-999"/>
    <n v="199711"/>
    <x v="6"/>
  </r>
  <r>
    <n v="1.82"/>
    <n v="-2"/>
    <n v="-0.3"/>
    <n v="-5.0999999999999996"/>
    <n v="95.9"/>
    <n v="87.2"/>
    <n v="1.4"/>
    <n v="117"/>
    <n v="-0.3"/>
    <n v="2.2000000000000002"/>
    <n v="5"/>
    <n v="-0.3"/>
    <n v="0"/>
    <n v="-999"/>
    <n v="-999"/>
    <n v="0.52"/>
    <n v="7.5999999999999998E-2"/>
    <n v="0"/>
    <n v="-999"/>
    <n v="199711"/>
    <x v="6"/>
  </r>
  <r>
    <n v="3.95"/>
    <n v="-3.5"/>
    <n v="1.5"/>
    <n v="-8.8000000000000007"/>
    <n v="90.4"/>
    <n v="62"/>
    <n v="2.8"/>
    <n v="119"/>
    <n v="-0.3"/>
    <n v="1.2"/>
    <n v="3.6"/>
    <n v="-0.3"/>
    <n v="0"/>
    <n v="-999"/>
    <n v="-999"/>
    <n v="0.42299999999999999"/>
    <n v="0.25900000000000001"/>
    <n v="0"/>
    <n v="-999"/>
    <n v="199711"/>
    <x v="6"/>
  </r>
  <r>
    <n v="2.21"/>
    <n v="-4.5999999999999996"/>
    <n v="0.5"/>
    <n v="-8.4"/>
    <n v="91.9"/>
    <n v="73.3"/>
    <n v="1"/>
    <n v="138"/>
    <n v="-0.5"/>
    <n v="1.5"/>
    <n v="4.5"/>
    <n v="-0.5"/>
    <n v="0"/>
    <n v="-999"/>
    <n v="-999"/>
    <n v="0.46400000000000002"/>
    <n v="0.16900000000000001"/>
    <n v="0"/>
    <n v="-999"/>
    <n v="199711"/>
    <x v="6"/>
  </r>
  <r>
    <n v="3.86"/>
    <n v="-4.8"/>
    <n v="1.8"/>
    <n v="-7.5"/>
    <n v="88.9"/>
    <n v="58.2"/>
    <n v="0"/>
    <n v="133"/>
    <n v="-0.4"/>
    <n v="0.9"/>
    <n v="4.5999999999999996"/>
    <n v="-0.4"/>
    <n v="0"/>
    <n v="-999"/>
    <n v="-999"/>
    <n v="0.40500000000000003"/>
    <n v="0.29099999999999998"/>
    <n v="0"/>
    <n v="-999"/>
    <n v="199711"/>
    <x v="6"/>
  </r>
  <r>
    <n v="1.56"/>
    <n v="-2.1"/>
    <n v="-0.2"/>
    <n v="-4.3"/>
    <n v="91.2"/>
    <n v="81.900000000000006"/>
    <n v="0"/>
    <n v="125"/>
    <n v="-0.4"/>
    <n v="1"/>
    <n v="3.3"/>
    <n v="-0.4"/>
    <n v="0"/>
    <n v="-999"/>
    <n v="-999"/>
    <n v="0.49199999999999999"/>
    <n v="0.109"/>
    <n v="0"/>
    <n v="-999"/>
    <n v="199711"/>
    <x v="6"/>
  </r>
  <r>
    <n v="1.85"/>
    <n v="-2.2999999999999998"/>
    <n v="0.8"/>
    <n v="-8.1"/>
    <n v="93.6"/>
    <n v="82.3"/>
    <n v="2"/>
    <n v="152"/>
    <n v="-0.3"/>
    <n v="2.1"/>
    <n v="5.2"/>
    <n v="-0.3"/>
    <n v="0"/>
    <n v="-999"/>
    <n v="-999"/>
    <n v="0.53400000000000003"/>
    <n v="0.115"/>
    <n v="0"/>
    <n v="-999"/>
    <n v="199711"/>
    <x v="6"/>
  </r>
  <r>
    <n v="1.5"/>
    <n v="-2.1"/>
    <n v="-0.5"/>
    <n v="-5.2"/>
    <n v="97.6"/>
    <n v="89.5"/>
    <n v="1.5"/>
    <n v="165"/>
    <n v="-0.3"/>
    <n v="3"/>
    <n v="7"/>
    <n v="-0.3"/>
    <n v="0"/>
    <n v="-999"/>
    <n v="-999"/>
    <n v="0.52600000000000002"/>
    <n v="6.2E-2"/>
    <n v="0"/>
    <n v="-999"/>
    <n v="199711"/>
    <x v="6"/>
  </r>
  <r>
    <n v="2.9"/>
    <n v="-3.1"/>
    <n v="1.6"/>
    <n v="-5.4"/>
    <n v="91.3"/>
    <n v="69.5"/>
    <n v="0"/>
    <n v="161"/>
    <n v="-0.3"/>
    <n v="0.7"/>
    <n v="2.9"/>
    <n v="-0.3"/>
    <n v="0"/>
    <n v="-999"/>
    <n v="-999"/>
    <n v="0.47699999999999998"/>
    <n v="0.20899999999999999"/>
    <n v="161"/>
    <n v="-0.3"/>
    <n v="199711"/>
    <x v="6"/>
  </r>
  <r>
    <n v="4.5999999999999996"/>
    <n v="-4.9000000000000004"/>
    <n v="3.2"/>
    <n v="-9.8000000000000007"/>
    <n v="88.6"/>
    <n v="54.3"/>
    <n v="0"/>
    <n v="153"/>
    <n v="-0.4"/>
    <n v="0.6"/>
    <n v="1.7"/>
    <n v="-0.4"/>
    <n v="0"/>
    <n v="-999"/>
    <n v="-999"/>
    <n v="0.41799999999999998"/>
    <n v="0.35099999999999998"/>
    <n v="0"/>
    <n v="-999"/>
    <n v="199712"/>
    <x v="6"/>
  </r>
  <r>
    <n v="5.2"/>
    <n v="-5.4"/>
    <n v="-0.4"/>
    <n v="-9.4"/>
    <n v="82.5"/>
    <n v="45.4"/>
    <n v="0"/>
    <n v="150"/>
    <n v="-0.7"/>
    <n v="1.6"/>
    <n v="4"/>
    <n v="-0.7"/>
    <n v="0"/>
    <n v="-999"/>
    <n v="-999"/>
    <n v="0.26900000000000002"/>
    <n v="0.32400000000000001"/>
    <n v="0"/>
    <n v="-999"/>
    <n v="199712"/>
    <x v="6"/>
  </r>
  <r>
    <n v="4.4400000000000004"/>
    <n v="-4.3"/>
    <n v="0.9"/>
    <n v="-7.9"/>
    <n v="62.8"/>
    <n v="50.6"/>
    <n v="0"/>
    <n v="150"/>
    <n v="-0.8"/>
    <n v="0.7"/>
    <n v="2.5"/>
    <n v="-0.8"/>
    <n v="-0.1"/>
    <n v="-999"/>
    <n v="-999"/>
    <n v="0.33100000000000002"/>
    <n v="0.32200000000000001"/>
    <n v="0"/>
    <n v="-999"/>
    <n v="199712"/>
    <x v="6"/>
  </r>
  <r>
    <n v="5.21"/>
    <n v="-3.6"/>
    <n v="6.1"/>
    <n v="-9.1999999999999993"/>
    <n v="72.400000000000006"/>
    <n v="35.4"/>
    <n v="0"/>
    <n v="141"/>
    <n v="-0.8"/>
    <n v="0.7"/>
    <n v="2.2000000000000002"/>
    <n v="-0.8"/>
    <n v="-0.1"/>
    <n v="-999"/>
    <n v="-999"/>
    <n v="0.33300000000000002"/>
    <n v="0.60799999999999998"/>
    <n v="0"/>
    <n v="-999"/>
    <n v="199712"/>
    <x v="6"/>
  </r>
  <r>
    <n v="5.03"/>
    <n v="-3.6"/>
    <n v="3.7"/>
    <n v="-7.2"/>
    <n v="78.2"/>
    <n v="50.8"/>
    <n v="0"/>
    <n v="147"/>
    <n v="-0.8"/>
    <n v="0.8"/>
    <n v="2.2999999999999998"/>
    <n v="-0.8"/>
    <n v="-0.1"/>
    <n v="-999"/>
    <n v="-999"/>
    <n v="0.40500000000000003"/>
    <n v="0.39200000000000002"/>
    <n v="0"/>
    <n v="-999"/>
    <n v="199712"/>
    <x v="6"/>
  </r>
  <r>
    <n v="5.3"/>
    <n v="-4.0999999999999996"/>
    <n v="3.5"/>
    <n v="-7.9"/>
    <n v="71.8"/>
    <n v="44.5"/>
    <n v="0"/>
    <n v="148"/>
    <n v="-0.9"/>
    <n v="0.8"/>
    <n v="2.4"/>
    <n v="-0.9"/>
    <n v="-0.1"/>
    <n v="-999"/>
    <n v="-999"/>
    <n v="0.35"/>
    <n v="0.436"/>
    <n v="0"/>
    <n v="-999"/>
    <n v="199712"/>
    <x v="6"/>
  </r>
  <r>
    <n v="2.27"/>
    <n v="-3.8"/>
    <n v="-0.1"/>
    <n v="-6.2"/>
    <n v="79.2"/>
    <n v="67.8"/>
    <n v="1.3"/>
    <n v="168"/>
    <n v="-0.7"/>
    <n v="2"/>
    <n v="4.7"/>
    <n v="-0.7"/>
    <n v="-0.1"/>
    <n v="-999"/>
    <n v="-999"/>
    <n v="0.41"/>
    <n v="0.19500000000000001"/>
    <n v="0"/>
    <n v="-999"/>
    <n v="199712"/>
    <x v="6"/>
  </r>
  <r>
    <n v="2.13"/>
    <n v="-5.4"/>
    <n v="-3.3"/>
    <n v="-8.5"/>
    <n v="90.1"/>
    <n v="73.8"/>
    <n v="2.9"/>
    <n v="194"/>
    <n v="-0.4"/>
    <n v="1.6"/>
    <n v="4.5999999999999996"/>
    <n v="-0.4"/>
    <n v="-0.1"/>
    <n v="-999"/>
    <n v="-999"/>
    <n v="0.35299999999999998"/>
    <n v="0.125"/>
    <n v="0"/>
    <n v="-999"/>
    <n v="199712"/>
    <x v="6"/>
  </r>
  <r>
    <n v="3.27"/>
    <n v="-7"/>
    <n v="-0.8"/>
    <n v="-10.4"/>
    <n v="86.6"/>
    <n v="55.2"/>
    <n v="0"/>
    <n v="194"/>
    <n v="-0.5"/>
    <n v="1"/>
    <n v="3"/>
    <n v="-0.5"/>
    <n v="-0.1"/>
    <n v="-999"/>
    <n v="-999"/>
    <n v="0.318"/>
    <n v="0.25800000000000001"/>
    <n v="0"/>
    <n v="-999"/>
    <n v="199712"/>
    <x v="6"/>
  </r>
  <r>
    <n v="2.11"/>
    <n v="-5.2"/>
    <n v="-1.7"/>
    <n v="-7.5"/>
    <n v="93.8"/>
    <n v="83.4"/>
    <n v="2"/>
    <n v="204"/>
    <n v="-0.5"/>
    <n v="0.4"/>
    <n v="1.8"/>
    <n v="-0.5"/>
    <n v="-0.1"/>
    <n v="-999"/>
    <n v="-999"/>
    <n v="0.45100000000000001"/>
    <n v="8.8999999999999996E-2"/>
    <n v="0"/>
    <n v="-999"/>
    <n v="199712"/>
    <x v="6"/>
  </r>
  <r>
    <n v="2.81"/>
    <n v="-4.4000000000000004"/>
    <n v="2.4"/>
    <n v="-8"/>
    <n v="68.400000000000006"/>
    <n v="36.9"/>
    <n v="0"/>
    <n v="193"/>
    <n v="-0.5"/>
    <n v="0.3"/>
    <n v="1.6"/>
    <n v="-0.5"/>
    <n v="-0.1"/>
    <n v="-999"/>
    <n v="-999"/>
    <n v="0.26700000000000002"/>
    <n v="0.45800000000000002"/>
    <n v="0"/>
    <n v="-999"/>
    <n v="199712"/>
    <x v="6"/>
  </r>
  <r>
    <n v="2.19"/>
    <n v="-2.5"/>
    <n v="-0.2"/>
    <n v="-6.2"/>
    <n v="62.3"/>
    <n v="40.1"/>
    <n v="0"/>
    <n v="189"/>
    <n v="-0.5"/>
    <n v="0.3"/>
    <n v="1.4"/>
    <n v="-0.5"/>
    <n v="-0.1"/>
    <n v="-999"/>
    <n v="-999"/>
    <n v="0.24199999999999999"/>
    <n v="0.36"/>
    <n v="0"/>
    <n v="-999"/>
    <n v="199712"/>
    <x v="6"/>
  </r>
  <r>
    <n v="2.1800000000000002"/>
    <n v="-3.1"/>
    <n v="-0.5"/>
    <n v="-5.0999999999999996"/>
    <n v="54.8"/>
    <n v="36.1"/>
    <n v="0"/>
    <n v="188"/>
    <n v="-0.5"/>
    <n v="1.6"/>
    <n v="4.4000000000000004"/>
    <n v="-0.5"/>
    <n v="-0.1"/>
    <n v="-999"/>
    <n v="-999"/>
    <n v="0.21299999999999999"/>
    <n v="0.376"/>
    <n v="0"/>
    <n v="-999"/>
    <n v="199712"/>
    <x v="6"/>
  </r>
  <r>
    <n v="4.87"/>
    <n v="-2.5"/>
    <n v="3.8"/>
    <n v="-6.5"/>
    <n v="64"/>
    <n v="39.9"/>
    <n v="0"/>
    <n v="191"/>
    <n v="-0.4"/>
    <n v="2.2000000000000002"/>
    <n v="5.4"/>
    <n v="-0.4"/>
    <n v="-0.1"/>
    <n v="-999"/>
    <n v="-999"/>
    <n v="0.32100000000000001"/>
    <n v="0.48199999999999998"/>
    <n v="0"/>
    <n v="-999"/>
    <n v="199712"/>
    <x v="6"/>
  </r>
  <r>
    <n v="1.41"/>
    <n v="-5.8"/>
    <n v="-3.3"/>
    <n v="-8.6999999999999993"/>
    <n v="84.5"/>
    <n v="66.400000000000006"/>
    <n v="0.6"/>
    <n v="197"/>
    <n v="-0.5"/>
    <n v="2.1"/>
    <n v="5.4"/>
    <n v="-0.5"/>
    <n v="-0.1"/>
    <n v="-999"/>
    <n v="-999"/>
    <n v="0.318"/>
    <n v="0.161"/>
    <n v="0"/>
    <n v="-999"/>
    <n v="199712"/>
    <x v="6"/>
  </r>
  <r>
    <n v="0.92"/>
    <n v="-2.5"/>
    <n v="-0.4"/>
    <n v="-5"/>
    <n v="97.6"/>
    <n v="95.7"/>
    <n v="8.1"/>
    <n v="241"/>
    <n v="-0.3"/>
    <n v="2.1"/>
    <n v="5.0999999999999996"/>
    <n v="-0.3"/>
    <n v="-0.1"/>
    <n v="-999"/>
    <n v="-999"/>
    <n v="0.56699999999999995"/>
    <n v="2.5000000000000001E-2"/>
    <n v="0"/>
    <n v="-999"/>
    <n v="199712"/>
    <x v="6"/>
  </r>
  <r>
    <n v="1.02"/>
    <n v="-4.8"/>
    <n v="-1"/>
    <n v="-9.6999999999999993"/>
    <n v="95.7"/>
    <n v="87.5"/>
    <n v="5"/>
    <n v="281"/>
    <n v="-0.3"/>
    <n v="1.3"/>
    <n v="4.7"/>
    <n v="-0.3"/>
    <n v="-0.1"/>
    <n v="-999"/>
    <n v="-999"/>
    <n v="0.497"/>
    <n v="7.0999999999999994E-2"/>
    <n v="0"/>
    <n v="-999"/>
    <n v="199712"/>
    <x v="6"/>
  </r>
  <r>
    <n v="1.0900000000000001"/>
    <n v="-8.6999999999999993"/>
    <n v="-2.8"/>
    <n v="-12"/>
    <n v="92.4"/>
    <n v="74.900000000000006"/>
    <n v="1.8"/>
    <n v="286"/>
    <n v="-0.3"/>
    <n v="0.4"/>
    <n v="1.9"/>
    <n v="-0.3"/>
    <n v="0"/>
    <n v="-999"/>
    <n v="-999"/>
    <n v="0.372"/>
    <n v="0.125"/>
    <n v="0"/>
    <n v="-999"/>
    <n v="199712"/>
    <x v="6"/>
  </r>
  <r>
    <n v="0.36"/>
    <n v="-6.9"/>
    <n v="-4.9000000000000004"/>
    <n v="-9.5"/>
    <n v="92.9"/>
    <n v="82.6"/>
    <n v="2"/>
    <n v="306"/>
    <n v="-0.4"/>
    <n v="1.3"/>
    <n v="3.2"/>
    <n v="-0.4"/>
    <n v="-0.1"/>
    <n v="-999"/>
    <n v="-999"/>
    <n v="0.35099999999999998"/>
    <n v="7.3999999999999996E-2"/>
    <n v="0"/>
    <n v="-999"/>
    <n v="199712"/>
    <x v="6"/>
  </r>
  <r>
    <n v="0.52"/>
    <n v="-7.3"/>
    <n v="-5.4"/>
    <n v="-9.4"/>
    <n v="93.6"/>
    <n v="88.7"/>
    <n v="0"/>
    <n v="297"/>
    <n v="-0.3"/>
    <n v="1.6"/>
    <n v="6.2"/>
    <n v="-0.3"/>
    <n v="-0.1"/>
    <n v="-999"/>
    <n v="-999"/>
    <n v="0.36199999999999999"/>
    <n v="4.5999999999999999E-2"/>
    <n v="0"/>
    <n v="-999"/>
    <n v="199712"/>
    <x v="6"/>
  </r>
  <r>
    <n v="2.23"/>
    <n v="-10.199999999999999"/>
    <n v="-5.5"/>
    <n v="-15.6"/>
    <n v="87.2"/>
    <n v="62.8"/>
    <n v="6.6"/>
    <n v="329"/>
    <n v="-0.4"/>
    <n v="0.7"/>
    <n v="2.5"/>
    <n v="-0.4"/>
    <n v="-0.1"/>
    <n v="-999"/>
    <n v="-999"/>
    <n v="0.255"/>
    <n v="0.151"/>
    <n v="0"/>
    <n v="-999"/>
    <n v="199712"/>
    <x v="6"/>
  </r>
  <r>
    <n v="0.33"/>
    <n v="-10.1"/>
    <n v="-6.6"/>
    <n v="-15"/>
    <n v="85.1"/>
    <n v="76.400000000000006"/>
    <n v="0"/>
    <n v="316"/>
    <n v="-0.4"/>
    <n v="0.8"/>
    <n v="2.6"/>
    <n v="-0.4"/>
    <n v="-0.1"/>
    <n v="-999"/>
    <n v="-999"/>
    <n v="0.28499999999999998"/>
    <n v="8.7999999999999995E-2"/>
    <n v="0"/>
    <n v="-999"/>
    <n v="199712"/>
    <x v="6"/>
  </r>
  <r>
    <n v="0.43"/>
    <n v="-7.4"/>
    <n v="-5.0999999999999996"/>
    <n v="-10.4"/>
    <n v="93.6"/>
    <n v="85.5"/>
    <n v="1.1000000000000001"/>
    <n v="321"/>
    <n v="-0.4"/>
    <n v="0.9"/>
    <n v="3.2"/>
    <n v="-0.4"/>
    <n v="-0.1"/>
    <n v="-999"/>
    <n v="-999"/>
    <n v="0.35599999999999998"/>
    <n v="6.0999999999999999E-2"/>
    <n v="0"/>
    <n v="-999"/>
    <n v="199712"/>
    <x v="6"/>
  </r>
  <r>
    <n v="2.0699999999999998"/>
    <n v="-6.1"/>
    <n v="-0.8"/>
    <n v="-7.8"/>
    <n v="89.8"/>
    <n v="63.4"/>
    <n v="1.1000000000000001"/>
    <n v="305"/>
    <n v="-0.3"/>
    <n v="0.6"/>
    <n v="2.4"/>
    <n v="-0.3"/>
    <n v="0"/>
    <n v="-999"/>
    <n v="-999"/>
    <n v="0.36499999999999999"/>
    <n v="0.21099999999999999"/>
    <n v="0"/>
    <n v="-999"/>
    <n v="199712"/>
    <x v="6"/>
  </r>
  <r>
    <n v="4.2699999999999996"/>
    <n v="-3.1"/>
    <n v="4"/>
    <n v="-6"/>
    <n v="92.4"/>
    <n v="65.900000000000006"/>
    <n v="0"/>
    <n v="304"/>
    <n v="-0.3"/>
    <n v="0.6"/>
    <n v="1.8"/>
    <n v="-0.3"/>
    <n v="0"/>
    <n v="-999"/>
    <n v="-999"/>
    <n v="0.53700000000000003"/>
    <n v="0.27700000000000002"/>
    <n v="0"/>
    <n v="-999"/>
    <n v="199712"/>
    <x v="6"/>
  </r>
  <r>
    <n v="2.2200000000000002"/>
    <n v="-7.1"/>
    <n v="-4.4000000000000004"/>
    <n v="-11.3"/>
    <n v="90.5"/>
    <n v="71.099999999999994"/>
    <n v="6"/>
    <n v="363"/>
    <n v="-0.4"/>
    <n v="0.7"/>
    <n v="3.8"/>
    <n v="-0.4"/>
    <n v="-0.1"/>
    <n v="-999"/>
    <n v="-999"/>
    <n v="0.313"/>
    <n v="0.127"/>
    <n v="0"/>
    <n v="-999"/>
    <n v="199712"/>
    <x v="6"/>
  </r>
  <r>
    <n v="1.03"/>
    <n v="-6.9"/>
    <n v="-4.8"/>
    <n v="-9.1999999999999993"/>
    <n v="94.1"/>
    <n v="85.4"/>
    <n v="6.8"/>
    <n v="420"/>
    <n v="-2.9"/>
    <n v="1.3"/>
    <n v="3.2"/>
    <n v="-0.4"/>
    <n v="0"/>
    <n v="-999"/>
    <n v="-999"/>
    <n v="0.36599999999999999"/>
    <n v="6.2E-2"/>
    <n v="0"/>
    <n v="-999"/>
    <n v="199712"/>
    <x v="6"/>
  </r>
  <r>
    <n v="0.18"/>
    <n v="-1.4"/>
    <n v="1.6"/>
    <n v="-5.5"/>
    <n v="97.9"/>
    <n v="94.6"/>
    <n v="7.3"/>
    <n v="466"/>
    <n v="-1.7"/>
    <n v="1.8"/>
    <n v="5"/>
    <n v="-0.3"/>
    <n v="0"/>
    <n v="-999"/>
    <n v="-999"/>
    <n v="0.64900000000000002"/>
    <n v="3.6999999999999998E-2"/>
    <n v="0"/>
    <n v="-999"/>
    <n v="199712"/>
    <x v="6"/>
  </r>
  <r>
    <n v="1.41"/>
    <n v="0.5"/>
    <n v="2.4"/>
    <n v="-1.2"/>
    <n v="96.5"/>
    <n v="88.5"/>
    <n v="5.2"/>
    <n v="450"/>
    <n v="-0.5"/>
    <n v="2"/>
    <n v="4.4000000000000004"/>
    <n v="-0.2"/>
    <n v="0"/>
    <n v="-999"/>
    <n v="-999"/>
    <n v="0.64"/>
    <n v="8.3000000000000004E-2"/>
    <n v="0"/>
    <n v="-999"/>
    <n v="199712"/>
    <x v="6"/>
  </r>
  <r>
    <n v="0.79"/>
    <n v="-0.3"/>
    <n v="1"/>
    <n v="-1.6"/>
    <n v="96"/>
    <n v="71.900000000000006"/>
    <n v="0.8"/>
    <n v="442"/>
    <n v="-0.3"/>
    <n v="0.7"/>
    <n v="2.1"/>
    <n v="-0.1"/>
    <n v="0"/>
    <n v="-999"/>
    <n v="-999"/>
    <n v="0.47099999999999997"/>
    <n v="0.184"/>
    <n v="0"/>
    <n v="-999"/>
    <n v="199712"/>
    <x v="6"/>
  </r>
  <r>
    <n v="4.4000000000000004"/>
    <n v="-2.4"/>
    <n v="3.5"/>
    <n v="-6.3"/>
    <n v="74.3"/>
    <n v="46.3"/>
    <n v="0"/>
    <n v="438"/>
    <n v="-1.4"/>
    <n v="0.7"/>
    <n v="2.2999999999999998"/>
    <n v="-0.1"/>
    <n v="0"/>
    <n v="-999"/>
    <n v="-999"/>
    <n v="0.36399999999999999"/>
    <n v="0.42099999999999999"/>
    <n v="438"/>
    <n v="-1.4"/>
    <n v="199712"/>
    <x v="6"/>
  </r>
  <r>
    <n v="1.07"/>
    <n v="-4"/>
    <n v="-1.4"/>
    <n v="-10.1"/>
    <n v="93.4"/>
    <n v="69.900000000000006"/>
    <n v="3.9"/>
    <n v="485"/>
    <n v="-1.9"/>
    <n v="1.5"/>
    <n v="5"/>
    <n v="-4"/>
    <n v="-0.2"/>
    <n v="-999"/>
    <n v="-999"/>
    <n v="0.38500000000000001"/>
    <n v="0.16600000000000001"/>
    <n v="0"/>
    <n v="-999"/>
    <n v="199801"/>
    <x v="7"/>
  </r>
  <r>
    <n v="2.88"/>
    <n v="-15.6"/>
    <n v="-9.6"/>
    <n v="-21.3"/>
    <n v="87.6"/>
    <n v="70.5"/>
    <n v="0"/>
    <n v="483"/>
    <n v="-1.8"/>
    <n v="0.8"/>
    <n v="4.0999999999999996"/>
    <n v="-15.6"/>
    <n v="-0.2"/>
    <n v="-999"/>
    <n v="-999"/>
    <n v="0.20699999999999999"/>
    <n v="8.6999999999999994E-2"/>
    <n v="0"/>
    <n v="-999"/>
    <n v="199801"/>
    <x v="7"/>
  </r>
  <r>
    <n v="4"/>
    <n v="-10.4"/>
    <n v="-3.8"/>
    <n v="-13.2"/>
    <n v="88.5"/>
    <n v="67.2"/>
    <n v="0"/>
    <n v="483"/>
    <n v="-2.7"/>
    <n v="1.7"/>
    <n v="5.9"/>
    <n v="-10.4"/>
    <n v="-0.2"/>
    <n v="-999"/>
    <n v="-999"/>
    <n v="0.309"/>
    <n v="0.151"/>
    <n v="0"/>
    <n v="-999"/>
    <n v="199801"/>
    <x v="7"/>
  </r>
  <r>
    <n v="0.67"/>
    <n v="-7.4"/>
    <n v="-4.9000000000000004"/>
    <n v="-10.3"/>
    <n v="94.8"/>
    <n v="91"/>
    <n v="11.1"/>
    <n v="568"/>
    <n v="-5.7"/>
    <n v="1.1000000000000001"/>
    <n v="5.7"/>
    <n v="-7.4"/>
    <n v="-0.3"/>
    <n v="-999"/>
    <n v="-999"/>
    <n v="0.38500000000000001"/>
    <n v="3.7999999999999999E-2"/>
    <n v="0"/>
    <n v="-999"/>
    <n v="199801"/>
    <x v="7"/>
  </r>
  <r>
    <n v="0.51"/>
    <n v="-7.2"/>
    <n v="-3.6"/>
    <n v="-10.9"/>
    <n v="95.3"/>
    <n v="91"/>
    <n v="4"/>
    <n v="612"/>
    <n v="-5.8"/>
    <n v="1.5"/>
    <n v="3.6"/>
    <n v="-7.2"/>
    <n v="-0.3"/>
    <n v="-999"/>
    <n v="-999"/>
    <n v="0.42699999999999999"/>
    <n v="4.2000000000000003E-2"/>
    <n v="0"/>
    <n v="-999"/>
    <n v="199801"/>
    <x v="7"/>
  </r>
  <r>
    <n v="0.42"/>
    <n v="-5.0999999999999996"/>
    <n v="-2.4"/>
    <n v="-6.8"/>
    <n v="96.6"/>
    <n v="92.6"/>
    <n v="16.100000000000001"/>
    <n v="759"/>
    <n v="-4.3"/>
    <n v="1.1000000000000001"/>
    <n v="3.4"/>
    <n v="-5.0999999999999996"/>
    <n v="-0.2"/>
    <n v="-999"/>
    <n v="-999"/>
    <n v="0.47499999999999998"/>
    <n v="3.7999999999999999E-2"/>
    <n v="0"/>
    <n v="-999"/>
    <n v="199801"/>
    <x v="7"/>
  </r>
  <r>
    <n v="0.56999999999999995"/>
    <n v="-8.3000000000000007"/>
    <n v="-5"/>
    <n v="-12.8"/>
    <n v="94.1"/>
    <n v="86"/>
    <n v="12.1"/>
    <n v="863"/>
    <n v="-3.6"/>
    <n v="0.6"/>
    <n v="2.2999999999999998"/>
    <n v="-8.3000000000000007"/>
    <n v="-0.2"/>
    <n v="-999"/>
    <n v="-999"/>
    <n v="0.36199999999999999"/>
    <n v="5.8999999999999997E-2"/>
    <n v="0"/>
    <n v="-999"/>
    <n v="199801"/>
    <x v="7"/>
  </r>
  <r>
    <n v="0.33"/>
    <n v="-15.4"/>
    <n v="-10.5"/>
    <n v="-22.1"/>
    <n v="89.8"/>
    <n v="81.8"/>
    <n v="4.5999999999999996"/>
    <n v="848"/>
    <n v="-4"/>
    <n v="0.5"/>
    <n v="2.2000000000000002"/>
    <n v="-15.4"/>
    <n v="-0.2"/>
    <n v="-999"/>
    <n v="-999"/>
    <n v="0.22500000000000001"/>
    <n v="0.05"/>
    <n v="0"/>
    <n v="-999"/>
    <n v="199801"/>
    <x v="7"/>
  </r>
  <r>
    <n v="0.8"/>
    <n v="-17.3"/>
    <n v="-11.7"/>
    <n v="-21.1"/>
    <n v="85.9"/>
    <n v="74.8"/>
    <n v="0"/>
    <n v="783"/>
    <n v="-5.0999999999999996"/>
    <n v="0.5"/>
    <n v="2.6"/>
    <n v="-17.3"/>
    <n v="-0.2"/>
    <n v="-999"/>
    <n v="-999"/>
    <n v="0.186"/>
    <n v="6.3E-2"/>
    <n v="0"/>
    <n v="-999"/>
    <n v="199801"/>
    <x v="7"/>
  </r>
  <r>
    <n v="1.17"/>
    <n v="-21.8"/>
    <n v="-17.600000000000001"/>
    <n v="-26.7"/>
    <n v="82.6"/>
    <n v="70.8"/>
    <n v="0"/>
    <n v="750"/>
    <n v="-6"/>
    <n v="0.8"/>
    <n v="2.2999999999999998"/>
    <n v="-21.8"/>
    <n v="-0.3"/>
    <n v="-999"/>
    <n v="-999"/>
    <n v="0.108"/>
    <n v="4.4999999999999998E-2"/>
    <n v="0"/>
    <n v="-999"/>
    <n v="199801"/>
    <x v="7"/>
  </r>
  <r>
    <n v="1.54"/>
    <n v="-22.7"/>
    <n v="-9.9"/>
    <n v="-28.2"/>
    <n v="78.400000000000006"/>
    <n v="52.2"/>
    <n v="0"/>
    <n v="718"/>
    <n v="-7.9"/>
    <n v="0.4"/>
    <n v="2.1"/>
    <n v="-22.7"/>
    <n v="-0.4"/>
    <n v="-999"/>
    <n v="-999"/>
    <n v="0.15"/>
    <n v="0.13800000000000001"/>
    <n v="0"/>
    <n v="-999"/>
    <n v="199801"/>
    <x v="7"/>
  </r>
  <r>
    <n v="1.49"/>
    <n v="-17.600000000000001"/>
    <n v="-10.7"/>
    <n v="-24.4"/>
    <n v="84"/>
    <n v="65"/>
    <n v="2.9"/>
    <n v="733"/>
    <n v="-9"/>
    <n v="0.8"/>
    <n v="3.8"/>
    <n v="-17.600000000000001"/>
    <n v="-0.3"/>
    <n v="-999"/>
    <n v="-999"/>
    <n v="0.17599999999999999"/>
    <n v="9.5000000000000001E-2"/>
    <n v="0"/>
    <n v="-999"/>
    <n v="199801"/>
    <x v="7"/>
  </r>
  <r>
    <n v="1.1299999999999999"/>
    <n v="-8.6"/>
    <n v="-0.8"/>
    <n v="-14.7"/>
    <n v="92.6"/>
    <n v="82.7"/>
    <n v="6.3"/>
    <n v="760"/>
    <n v="-7.5"/>
    <n v="0.7"/>
    <n v="4.0999999999999996"/>
    <n v="-8.6"/>
    <n v="-0.3"/>
    <n v="-999"/>
    <n v="-999"/>
    <n v="0.47499999999999998"/>
    <n v="0.1"/>
    <n v="0"/>
    <n v="-999"/>
    <n v="199801"/>
    <x v="7"/>
  </r>
  <r>
    <n v="1.33"/>
    <n v="-5.2"/>
    <n v="-3.6"/>
    <n v="-7.1"/>
    <n v="95.2"/>
    <n v="91.8"/>
    <n v="0"/>
    <n v="751"/>
    <n v="-5.7"/>
    <n v="2.5"/>
    <n v="6.7"/>
    <n v="-5.2"/>
    <n v="-0.3"/>
    <n v="-999"/>
    <n v="-999"/>
    <n v="0.43"/>
    <n v="3.7999999999999999E-2"/>
    <n v="0"/>
    <n v="-999"/>
    <n v="199801"/>
    <x v="7"/>
  </r>
  <r>
    <n v="3.11"/>
    <n v="-5.9"/>
    <n v="-3"/>
    <n v="-8.8000000000000007"/>
    <n v="92.2"/>
    <n v="83.6"/>
    <n v="0"/>
    <n v="725"/>
    <n v="-4.9000000000000004"/>
    <n v="1.6"/>
    <n v="4.0999999999999996"/>
    <n v="-5.9"/>
    <n v="-0.3"/>
    <n v="-999"/>
    <n v="-999"/>
    <n v="0.40899999999999997"/>
    <n v="0.08"/>
    <n v="0"/>
    <n v="-999"/>
    <n v="199801"/>
    <x v="7"/>
  </r>
  <r>
    <n v="2.64"/>
    <n v="-5.3"/>
    <n v="-2.7"/>
    <n v="-7.1"/>
    <n v="92.7"/>
    <n v="82.6"/>
    <n v="0"/>
    <n v="724"/>
    <n v="-4.4000000000000004"/>
    <n v="2"/>
    <n v="5.0999999999999996"/>
    <n v="-5.3"/>
    <n v="-0.2"/>
    <n v="-999"/>
    <n v="-999"/>
    <n v="0.41399999999999998"/>
    <n v="8.6999999999999994E-2"/>
    <n v="0"/>
    <n v="-999"/>
    <n v="199801"/>
    <x v="7"/>
  </r>
  <r>
    <n v="1.45"/>
    <n v="-4.2"/>
    <n v="-1.2"/>
    <n v="-6.5"/>
    <n v="96.8"/>
    <n v="95.1"/>
    <n v="5.8"/>
    <n v="766"/>
    <n v="-3.5"/>
    <n v="1.9"/>
    <n v="5.2"/>
    <n v="-4.2"/>
    <n v="-0.2"/>
    <n v="-999"/>
    <n v="-999"/>
    <n v="0.53"/>
    <n v="2.7E-2"/>
    <n v="0"/>
    <n v="-999"/>
    <n v="199801"/>
    <x v="7"/>
  </r>
  <r>
    <n v="1.85"/>
    <n v="-2.6"/>
    <n v="-1.2"/>
    <n v="-4.7"/>
    <n v="92.5"/>
    <n v="78.8"/>
    <n v="0"/>
    <n v="763"/>
    <n v="-2.9"/>
    <n v="3.4"/>
    <n v="7.4"/>
    <n v="-2.6"/>
    <n v="-0.2"/>
    <n v="-999"/>
    <n v="-999"/>
    <n v="0.44"/>
    <n v="0.11899999999999999"/>
    <n v="0"/>
    <n v="-999"/>
    <n v="199801"/>
    <x v="7"/>
  </r>
  <r>
    <n v="0.7"/>
    <n v="-2.7"/>
    <n v="-0.7"/>
    <n v="-5.8"/>
    <n v="98.3"/>
    <n v="96"/>
    <n v="6.6"/>
    <n v="830"/>
    <n v="-2.1"/>
    <n v="1.6"/>
    <n v="5.8"/>
    <n v="-2.7"/>
    <n v="-0.2"/>
    <n v="-999"/>
    <n v="-999"/>
    <n v="0.55600000000000005"/>
    <n v="2.3E-2"/>
    <n v="0"/>
    <n v="-999"/>
    <n v="199801"/>
    <x v="7"/>
  </r>
  <r>
    <n v="5.74"/>
    <n v="-5.2"/>
    <n v="1.1000000000000001"/>
    <n v="-8.4"/>
    <n v="93.2"/>
    <n v="71.2"/>
    <n v="0"/>
    <n v="793"/>
    <n v="-2.1"/>
    <n v="0.6"/>
    <n v="2.4"/>
    <n v="-5.2"/>
    <n v="-0.1"/>
    <n v="-999"/>
    <n v="-999"/>
    <n v="0.47199999999999998"/>
    <n v="0.19"/>
    <n v="0"/>
    <n v="-999"/>
    <n v="199801"/>
    <x v="7"/>
  </r>
  <r>
    <n v="4.1900000000000004"/>
    <n v="-6.8"/>
    <n v="-3.3"/>
    <n v="-10.199999999999999"/>
    <n v="92.9"/>
    <n v="81.2"/>
    <n v="1.3"/>
    <n v="801"/>
    <n v="-2.6"/>
    <n v="1.5"/>
    <n v="4.5"/>
    <n v="-6.8"/>
    <n v="-0.1"/>
    <n v="-999"/>
    <n v="-999"/>
    <n v="0.38700000000000001"/>
    <n v="0.09"/>
    <n v="0"/>
    <n v="-999"/>
    <n v="199801"/>
    <x v="7"/>
  </r>
  <r>
    <n v="2.46"/>
    <n v="-5"/>
    <n v="-1.7"/>
    <n v="-6.6"/>
    <n v="93.2"/>
    <n v="84.8"/>
    <n v="0.8"/>
    <n v="803"/>
    <n v="-2.7"/>
    <n v="1.2"/>
    <n v="4.4000000000000004"/>
    <n v="-5"/>
    <n v="-0.1"/>
    <n v="-999"/>
    <n v="-999"/>
    <n v="0.45600000000000002"/>
    <n v="8.2000000000000003E-2"/>
    <n v="0"/>
    <n v="-999"/>
    <n v="199801"/>
    <x v="7"/>
  </r>
  <r>
    <n v="1.45"/>
    <n v="-2.7"/>
    <n v="-0.5"/>
    <n v="-6"/>
    <n v="96.5"/>
    <n v="92.7"/>
    <n v="3.9"/>
    <n v="822"/>
    <n v="-2.4"/>
    <n v="2.6"/>
    <n v="5.7"/>
    <n v="-2.7"/>
    <n v="-0.1"/>
    <n v="-999"/>
    <n v="-999"/>
    <n v="0.54600000000000004"/>
    <n v="4.2999999999999997E-2"/>
    <n v="0"/>
    <n v="-999"/>
    <n v="199801"/>
    <x v="7"/>
  </r>
  <r>
    <n v="1.68"/>
    <n v="-3.2"/>
    <n v="-2.2000000000000002"/>
    <n v="-4.5999999999999996"/>
    <n v="95.4"/>
    <n v="89.9"/>
    <n v="1.4"/>
    <n v="818"/>
    <n v="-2"/>
    <n v="1.6"/>
    <n v="5.2"/>
    <n v="-3.2"/>
    <n v="-0.1"/>
    <n v="-999"/>
    <n v="-999"/>
    <n v="0.46700000000000003"/>
    <n v="5.1999999999999998E-2"/>
    <n v="0"/>
    <n v="-999"/>
    <n v="199801"/>
    <x v="7"/>
  </r>
  <r>
    <n v="5.68"/>
    <n v="-4"/>
    <n v="0.1"/>
    <n v="-7.6"/>
    <n v="93.7"/>
    <n v="73.7"/>
    <n v="0"/>
    <n v="799"/>
    <n v="-2.1"/>
    <n v="2.1"/>
    <n v="7.2"/>
    <n v="-4"/>
    <n v="-0.1"/>
    <n v="-999"/>
    <n v="-999"/>
    <n v="0.45200000000000001"/>
    <n v="0.16200000000000001"/>
    <n v="0"/>
    <n v="-999"/>
    <n v="199801"/>
    <x v="7"/>
  </r>
  <r>
    <n v="6.42"/>
    <n v="-2.1"/>
    <n v="3.2"/>
    <n v="-5.4"/>
    <n v="89.3"/>
    <n v="62"/>
    <n v="0"/>
    <n v="783"/>
    <n v="-1.9"/>
    <n v="1.7"/>
    <n v="4.9000000000000004"/>
    <n v="-2.1"/>
    <n v="-0.1"/>
    <n v="-999"/>
    <n v="-999"/>
    <n v="0.47699999999999998"/>
    <n v="0.29199999999999998"/>
    <n v="0"/>
    <n v="-999"/>
    <n v="199801"/>
    <x v="7"/>
  </r>
  <r>
    <n v="1.79"/>
    <n v="-5"/>
    <n v="0.3"/>
    <n v="-8.3000000000000007"/>
    <n v="92.7"/>
    <n v="75.2"/>
    <n v="2.2000000000000002"/>
    <n v="799"/>
    <n v="-2.1"/>
    <n v="0.8"/>
    <n v="2.9"/>
    <n v="-5"/>
    <n v="-0.1"/>
    <n v="-999"/>
    <n v="-999"/>
    <n v="0.47"/>
    <n v="0.155"/>
    <n v="0"/>
    <n v="-999"/>
    <n v="199801"/>
    <x v="7"/>
  </r>
  <r>
    <n v="1.46"/>
    <n v="-3.4"/>
    <n v="-0.9"/>
    <n v="-5.7"/>
    <n v="91.7"/>
    <n v="81.2"/>
    <n v="0"/>
    <n v="796"/>
    <n v="-2.4"/>
    <n v="2"/>
    <n v="6.9"/>
    <n v="-3.4"/>
    <n v="-0.1"/>
    <n v="-999"/>
    <n v="-999"/>
    <n v="0.46500000000000002"/>
    <n v="0.107"/>
    <n v="0"/>
    <n v="-999"/>
    <n v="199801"/>
    <x v="7"/>
  </r>
  <r>
    <n v="2.54"/>
    <n v="-1"/>
    <n v="1.3"/>
    <n v="-3.2"/>
    <n v="93.2"/>
    <n v="81.400000000000006"/>
    <n v="3.8"/>
    <n v="830"/>
    <n v="-2"/>
    <n v="2.2999999999999998"/>
    <n v="6.1"/>
    <n v="-1"/>
    <n v="-0.1"/>
    <n v="-999"/>
    <n v="-999"/>
    <n v="0.54700000000000004"/>
    <n v="0.125"/>
    <n v="0"/>
    <n v="-999"/>
    <n v="199801"/>
    <x v="7"/>
  </r>
  <r>
    <n v="6.06"/>
    <n v="-1.9"/>
    <n v="4.3"/>
    <n v="-5.5"/>
    <n v="89.6"/>
    <n v="60.4"/>
    <n v="0"/>
    <n v="800"/>
    <n v="-1.6"/>
    <n v="1.2"/>
    <n v="3.7"/>
    <n v="-1.9"/>
    <n v="-0.1"/>
    <n v="-999"/>
    <n v="-999"/>
    <n v="0.5"/>
    <n v="0.32900000000000001"/>
    <n v="0"/>
    <n v="-999"/>
    <n v="199801"/>
    <x v="7"/>
  </r>
  <r>
    <n v="7.75"/>
    <n v="-3.3"/>
    <n v="4.4000000000000004"/>
    <n v="-7.8"/>
    <n v="85.9"/>
    <n v="53"/>
    <n v="0"/>
    <n v="782"/>
    <n v="-1.8"/>
    <n v="1.6"/>
    <n v="3.8"/>
    <n v="-3.3"/>
    <n v="-0.1"/>
    <n v="-999"/>
    <n v="-999"/>
    <n v="0.443"/>
    <n v="0.39300000000000002"/>
    <n v="782"/>
    <n v="-1.8"/>
    <n v="199801"/>
    <x v="7"/>
  </r>
  <r>
    <n v="7.81"/>
    <n v="-3.4"/>
    <n v="1.3"/>
    <n v="-6.4"/>
    <n v="76.900000000000006"/>
    <n v="57.6"/>
    <n v="0"/>
    <n v="777"/>
    <n v="-2.2000000000000002"/>
    <n v="2.2999999999999998"/>
    <n v="5.3"/>
    <n v="-3.4"/>
    <n v="-0.1"/>
    <n v="-999"/>
    <n v="-999"/>
    <n v="0.38700000000000001"/>
    <n v="0.28399999999999997"/>
    <n v="0"/>
    <n v="-999"/>
    <n v="199802"/>
    <x v="7"/>
  </r>
  <r>
    <n v="4.78"/>
    <n v="-3.6"/>
    <n v="2.6"/>
    <n v="-5.9"/>
    <n v="92.2"/>
    <n v="65.599999999999994"/>
    <n v="0"/>
    <n v="775"/>
    <n v="-2.1"/>
    <n v="1.6"/>
    <n v="4.5"/>
    <n v="-3.6"/>
    <n v="-0.1"/>
    <n v="-999"/>
    <n v="-999"/>
    <n v="0.48199999999999998"/>
    <n v="0.253"/>
    <n v="0"/>
    <n v="-999"/>
    <n v="199802"/>
    <x v="7"/>
  </r>
  <r>
    <n v="2.27"/>
    <n v="-2.5"/>
    <n v="0.1"/>
    <n v="-6"/>
    <n v="90.5"/>
    <n v="77.5"/>
    <n v="0.7"/>
    <n v="756"/>
    <n v="-2.1"/>
    <n v="2.6"/>
    <n v="5.4"/>
    <n v="-2.5"/>
    <n v="-0.1"/>
    <n v="-999"/>
    <n v="-999"/>
    <n v="0.47499999999999998"/>
    <n v="0.13800000000000001"/>
    <n v="0"/>
    <n v="-999"/>
    <n v="199802"/>
    <x v="7"/>
  </r>
  <r>
    <n v="3.21"/>
    <n v="1"/>
    <n v="3"/>
    <n v="-0.4"/>
    <n v="94.8"/>
    <n v="88.1"/>
    <n v="2.1"/>
    <n v="744"/>
    <n v="-1.4"/>
    <n v="2.9"/>
    <n v="5.5"/>
    <n v="1"/>
    <n v="0"/>
    <n v="-999"/>
    <n v="-999"/>
    <n v="0.66900000000000004"/>
    <n v="0.09"/>
    <n v="0"/>
    <n v="-999"/>
    <n v="199802"/>
    <x v="7"/>
  </r>
  <r>
    <n v="1.74"/>
    <n v="-1.8"/>
    <n v="0.1"/>
    <n v="-4.5"/>
    <n v="94.4"/>
    <n v="82.2"/>
    <n v="1.7"/>
    <n v="758"/>
    <n v="-0.6"/>
    <n v="1.7"/>
    <n v="4.4000000000000004"/>
    <n v="-1.8"/>
    <n v="-0.1"/>
    <n v="-999"/>
    <n v="-999"/>
    <n v="0.504"/>
    <n v="0.109"/>
    <n v="0"/>
    <n v="-999"/>
    <n v="199802"/>
    <x v="7"/>
  </r>
  <r>
    <n v="2.66"/>
    <n v="-2.1"/>
    <n v="-0.5"/>
    <n v="-4.5"/>
    <n v="94.7"/>
    <n v="86.7"/>
    <n v="0.4"/>
    <n v="753"/>
    <n v="-0.7"/>
    <n v="3.7"/>
    <n v="6.5"/>
    <n v="-2.1"/>
    <n v="0"/>
    <n v="-999"/>
    <n v="-999"/>
    <n v="0.51"/>
    <n v="7.8E-2"/>
    <n v="0"/>
    <n v="-999"/>
    <n v="199802"/>
    <x v="7"/>
  </r>
  <r>
    <n v="7.07"/>
    <n v="0"/>
    <n v="4.7"/>
    <n v="-3"/>
    <n v="91.9"/>
    <n v="69.5"/>
    <n v="0.6"/>
    <n v="740"/>
    <n v="-0.7"/>
    <n v="1.9"/>
    <n v="4.3"/>
    <n v="0"/>
    <n v="0"/>
    <n v="-999"/>
    <n v="-999"/>
    <n v="0.59399999999999997"/>
    <n v="0.26"/>
    <n v="0"/>
    <n v="-999"/>
    <n v="199802"/>
    <x v="7"/>
  </r>
  <r>
    <n v="4.0999999999999996"/>
    <n v="-0.9"/>
    <n v="1.8"/>
    <n v="-2.6"/>
    <n v="95.8"/>
    <n v="85.7"/>
    <n v="2.2999999999999998"/>
    <n v="757"/>
    <n v="-0.5"/>
    <n v="1.8"/>
    <n v="4.0999999999999996"/>
    <n v="-0.9"/>
    <n v="0"/>
    <n v="-999"/>
    <n v="-999"/>
    <n v="0.59699999999999998"/>
    <n v="9.9000000000000005E-2"/>
    <n v="0"/>
    <n v="-999"/>
    <n v="199802"/>
    <x v="7"/>
  </r>
  <r>
    <n v="7.35"/>
    <n v="-4.2"/>
    <n v="1.2"/>
    <n v="-8"/>
    <n v="84.3"/>
    <n v="56.1"/>
    <n v="0"/>
    <n v="748"/>
    <n v="-1.1000000000000001"/>
    <n v="1"/>
    <n v="3.6"/>
    <n v="-4.2"/>
    <n v="0"/>
    <n v="-999"/>
    <n v="-999"/>
    <n v="0.372"/>
    <n v="0.29199999999999998"/>
    <n v="0"/>
    <n v="-999"/>
    <n v="199802"/>
    <x v="7"/>
  </r>
  <r>
    <n v="2.87"/>
    <n v="-5.4"/>
    <n v="-3.3"/>
    <n v="-7.3"/>
    <n v="92.6"/>
    <n v="82.6"/>
    <n v="0"/>
    <n v="748"/>
    <n v="-2"/>
    <n v="2.2000000000000002"/>
    <n v="5"/>
    <n v="-5.4"/>
    <n v="-0.1"/>
    <n v="-999"/>
    <n v="-999"/>
    <n v="0.39500000000000002"/>
    <n v="8.3000000000000004E-2"/>
    <n v="0"/>
    <n v="-999"/>
    <n v="199802"/>
    <x v="7"/>
  </r>
  <r>
    <n v="7.45"/>
    <n v="-3.7"/>
    <n v="3.3"/>
    <n v="-6.7"/>
    <n v="87.6"/>
    <n v="50.3"/>
    <n v="0"/>
    <n v="746"/>
    <n v="-2.1"/>
    <n v="1.2"/>
    <n v="3.4"/>
    <n v="-3.7"/>
    <n v="0"/>
    <n v="-999"/>
    <n v="-999"/>
    <n v="0.39"/>
    <n v="0.38500000000000001"/>
    <n v="0"/>
    <n v="-999"/>
    <n v="199802"/>
    <x v="7"/>
  </r>
  <r>
    <n v="3.92"/>
    <n v="-3.4"/>
    <n v="-1.6"/>
    <n v="-4.3"/>
    <n v="94.4"/>
    <n v="87.4"/>
    <n v="4.0999999999999996"/>
    <n v="783"/>
    <n v="-2"/>
    <n v="2.4"/>
    <n v="5.6"/>
    <n v="-3.4"/>
    <n v="-0.1"/>
    <n v="-999"/>
    <n v="-999"/>
    <n v="0.47599999999999998"/>
    <n v="6.8000000000000005E-2"/>
    <n v="0"/>
    <n v="-999"/>
    <n v="199802"/>
    <x v="7"/>
  </r>
  <r>
    <n v="5.12"/>
    <n v="-2.7"/>
    <n v="1.9"/>
    <n v="-5.4"/>
    <n v="88.3"/>
    <n v="61.9"/>
    <n v="0"/>
    <n v="781"/>
    <n v="-1.7"/>
    <n v="1.4"/>
    <n v="4.0999999999999996"/>
    <n v="-2.7"/>
    <n v="0"/>
    <n v="-999"/>
    <n v="-999"/>
    <n v="0.433"/>
    <n v="0.26700000000000002"/>
    <n v="0"/>
    <n v="-999"/>
    <n v="199802"/>
    <x v="7"/>
  </r>
  <r>
    <n v="4.8600000000000003"/>
    <n v="-4.4000000000000004"/>
    <n v="-1.6"/>
    <n v="-5.6"/>
    <n v="92"/>
    <n v="79"/>
    <n v="0"/>
    <n v="785"/>
    <n v="-1.8"/>
    <n v="2"/>
    <n v="5.0999999999999996"/>
    <n v="-4.4000000000000004"/>
    <n v="-0.1"/>
    <n v="-999"/>
    <n v="-999"/>
    <n v="0.43"/>
    <n v="0.114"/>
    <n v="0"/>
    <n v="-999"/>
    <n v="199802"/>
    <x v="7"/>
  </r>
  <r>
    <n v="1.46"/>
    <n v="-4.2"/>
    <n v="-0.4"/>
    <n v="-7.4"/>
    <n v="96"/>
    <n v="86.7"/>
    <n v="1.8"/>
    <n v="801"/>
    <n v="-1.8"/>
    <n v="0.6"/>
    <n v="2.2000000000000002"/>
    <n v="-4.2"/>
    <n v="-0.1"/>
    <n v="-999"/>
    <n v="-999"/>
    <n v="0.51500000000000001"/>
    <n v="7.9000000000000001E-2"/>
    <n v="0"/>
    <n v="-999"/>
    <n v="199802"/>
    <x v="7"/>
  </r>
  <r>
    <n v="1.94"/>
    <n v="-4.5"/>
    <n v="-0.9"/>
    <n v="-6.9"/>
    <n v="91.7"/>
    <n v="70"/>
    <n v="0"/>
    <n v="794"/>
    <n v="-2"/>
    <n v="1.9"/>
    <n v="5.0999999999999996"/>
    <n v="-4.5"/>
    <n v="-0.1"/>
    <n v="-999"/>
    <n v="-999"/>
    <n v="0.40100000000000002"/>
    <n v="0.17100000000000001"/>
    <n v="0"/>
    <n v="-999"/>
    <n v="199802"/>
    <x v="7"/>
  </r>
  <r>
    <n v="4.12"/>
    <n v="-4"/>
    <n v="-0.7"/>
    <n v="-5.5"/>
    <n v="88.5"/>
    <n v="73.900000000000006"/>
    <n v="0"/>
    <n v="786"/>
    <n v="-2.1"/>
    <n v="2.1"/>
    <n v="4.5"/>
    <n v="-4"/>
    <n v="-0.1"/>
    <n v="-999"/>
    <n v="-999"/>
    <n v="0.43"/>
    <n v="0.151"/>
    <n v="0"/>
    <n v="-999"/>
    <n v="199802"/>
    <x v="7"/>
  </r>
  <r>
    <n v="4.67"/>
    <n v="-3.1"/>
    <n v="2.2999999999999998"/>
    <n v="-5.8"/>
    <n v="90.8"/>
    <n v="59.8"/>
    <n v="0"/>
    <n v="780"/>
    <n v="-2.1"/>
    <n v="2.4"/>
    <n v="5.5"/>
    <n v="-3.1"/>
    <n v="-0.1"/>
    <n v="-999"/>
    <n v="-999"/>
    <n v="0.43"/>
    <n v="0.28999999999999998"/>
    <n v="0"/>
    <n v="-999"/>
    <n v="199802"/>
    <x v="7"/>
  </r>
  <r>
    <n v="3.95"/>
    <n v="-1.9"/>
    <n v="0.3"/>
    <n v="-3.1"/>
    <n v="95.8"/>
    <n v="84.4"/>
    <n v="0"/>
    <n v="784"/>
    <n v="-1.7"/>
    <n v="2.2999999999999998"/>
    <n v="6.6"/>
    <n v="-1.9"/>
    <n v="0"/>
    <n v="-999"/>
    <n v="-999"/>
    <n v="0.52800000000000002"/>
    <n v="9.7000000000000003E-2"/>
    <n v="0"/>
    <n v="-999"/>
    <n v="199802"/>
    <x v="7"/>
  </r>
  <r>
    <n v="3.59"/>
    <n v="-2.1"/>
    <n v="0.2"/>
    <n v="-4.2"/>
    <n v="94.7"/>
    <n v="87"/>
    <n v="5.0999999999999996"/>
    <n v="835"/>
    <n v="-1.3"/>
    <n v="2.4"/>
    <n v="5.8"/>
    <n v="-2.1"/>
    <n v="-0.1"/>
    <n v="-999"/>
    <n v="-999"/>
    <n v="0.54100000000000004"/>
    <n v="8.1000000000000003E-2"/>
    <n v="0"/>
    <n v="-999"/>
    <n v="199802"/>
    <x v="7"/>
  </r>
  <r>
    <n v="5.71"/>
    <n v="-3.3"/>
    <n v="0"/>
    <n v="-6.1"/>
    <n v="94.4"/>
    <n v="80.5"/>
    <n v="2.2000000000000002"/>
    <n v="843"/>
    <n v="-1.1000000000000001"/>
    <n v="1.8"/>
    <n v="4.7"/>
    <n v="-3.3"/>
    <n v="0"/>
    <n v="-999"/>
    <n v="-999"/>
    <n v="0.49099999999999999"/>
    <n v="0.11899999999999999"/>
    <n v="0"/>
    <n v="-999"/>
    <n v="199802"/>
    <x v="7"/>
  </r>
  <r>
    <n v="10.59"/>
    <n v="-4.7"/>
    <n v="2.8"/>
    <n v="-9"/>
    <n v="84.3"/>
    <n v="38.299999999999997"/>
    <n v="2.2000000000000002"/>
    <n v="853"/>
    <n v="-1.3"/>
    <n v="0.8"/>
    <n v="3.4"/>
    <n v="-4.7"/>
    <n v="0"/>
    <n v="-999"/>
    <n v="-999"/>
    <n v="0.28699999999999998"/>
    <n v="0.46100000000000002"/>
    <n v="0"/>
    <n v="-999"/>
    <n v="199802"/>
    <x v="7"/>
  </r>
  <r>
    <n v="2.96"/>
    <n v="-7.6"/>
    <n v="-1"/>
    <n v="-12"/>
    <n v="89.2"/>
    <n v="64.3"/>
    <n v="3.3"/>
    <n v="882"/>
    <n v="-1.6"/>
    <n v="0.7"/>
    <n v="2.4"/>
    <n v="-7.6"/>
    <n v="0"/>
    <n v="-999"/>
    <n v="-999"/>
    <n v="0.36499999999999999"/>
    <n v="0.20300000000000001"/>
    <n v="0"/>
    <n v="-999"/>
    <n v="199802"/>
    <x v="7"/>
  </r>
  <r>
    <n v="9.64"/>
    <n v="-7.3"/>
    <n v="0.4"/>
    <n v="-12.6"/>
    <n v="80.900000000000006"/>
    <n v="39.299999999999997"/>
    <n v="0"/>
    <n v="860"/>
    <n v="-2"/>
    <n v="0.8"/>
    <n v="2.4"/>
    <n v="-7.3"/>
    <n v="0"/>
    <n v="-999"/>
    <n v="-999"/>
    <n v="0.246"/>
    <n v="0.38200000000000001"/>
    <n v="0"/>
    <n v="-999"/>
    <n v="199802"/>
    <x v="7"/>
  </r>
  <r>
    <n v="5.9"/>
    <n v="-7.9"/>
    <n v="-1.4"/>
    <n v="-11.5"/>
    <n v="88.2"/>
    <n v="58.4"/>
    <n v="1.4"/>
    <n v="873"/>
    <n v="-2.5"/>
    <n v="0.7"/>
    <n v="2.4"/>
    <n v="-7.9"/>
    <n v="0"/>
    <n v="-999"/>
    <n v="-999"/>
    <n v="0.32100000000000001"/>
    <n v="0.22900000000000001"/>
    <n v="0"/>
    <n v="-999"/>
    <n v="199802"/>
    <x v="7"/>
  </r>
  <r>
    <n v="2.17"/>
    <n v="-8.1999999999999993"/>
    <n v="-4.9000000000000004"/>
    <n v="-12.6"/>
    <n v="90.9"/>
    <n v="73.8"/>
    <n v="0"/>
    <n v="860"/>
    <n v="-2.7"/>
    <n v="0.6"/>
    <n v="1.7"/>
    <n v="-8.1999999999999993"/>
    <n v="-0.1"/>
    <n v="-999"/>
    <n v="-999"/>
    <n v="0.312"/>
    <n v="0.111"/>
    <n v="0"/>
    <n v="-999"/>
    <n v="199802"/>
    <x v="7"/>
  </r>
  <r>
    <n v="9.3699999999999992"/>
    <n v="-8.4"/>
    <n v="0.6"/>
    <n v="-13.9"/>
    <n v="79"/>
    <n v="33.700000000000003"/>
    <n v="0"/>
    <n v="865"/>
    <n v="-2.7"/>
    <n v="0.8"/>
    <n v="2.7"/>
    <n v="-8.4"/>
    <n v="0"/>
    <n v="-999"/>
    <n v="-999"/>
    <n v="0.214"/>
    <n v="0.42299999999999999"/>
    <n v="0"/>
    <n v="-999"/>
    <n v="199802"/>
    <x v="7"/>
  </r>
  <r>
    <n v="6.55"/>
    <n v="-7.1"/>
    <n v="-3.6"/>
    <n v="-10.3"/>
    <n v="90"/>
    <n v="76.400000000000006"/>
    <n v="0"/>
    <n v="863"/>
    <n v="-2.9"/>
    <n v="1.8"/>
    <n v="4.0999999999999996"/>
    <n v="-7.1"/>
    <n v="-0.1"/>
    <n v="-999"/>
    <n v="-999"/>
    <n v="0.35699999999999998"/>
    <n v="0.11"/>
    <n v="863"/>
    <n v="-2.9"/>
    <n v="199802"/>
    <x v="7"/>
  </r>
  <r>
    <n v="4.1399999999999997"/>
    <n v="-3.9"/>
    <n v="-0.8"/>
    <n v="-6.9"/>
    <n v="94.5"/>
    <n v="85.1"/>
    <n v="5.5"/>
    <n v="905"/>
    <n v="-2.7"/>
    <n v="1.2"/>
    <n v="3.4"/>
    <n v="-3.9"/>
    <n v="-0.1"/>
    <n v="-999"/>
    <n v="-999"/>
    <n v="0.49"/>
    <n v="8.5999999999999993E-2"/>
    <n v="0"/>
    <n v="-999"/>
    <n v="199803"/>
    <x v="7"/>
  </r>
  <r>
    <n v="3.38"/>
    <n v="-3.1"/>
    <n v="-0.5"/>
    <n v="-5.9"/>
    <n v="97.9"/>
    <n v="94.9"/>
    <n v="16.2"/>
    <n v="1055"/>
    <n v="-2.2999999999999998"/>
    <n v="1.9"/>
    <n v="6.2"/>
    <n v="-3.1"/>
    <n v="-0.1"/>
    <n v="-999"/>
    <n v="-999"/>
    <n v="0.55700000000000005"/>
    <n v="0.03"/>
    <n v="0"/>
    <n v="-999"/>
    <n v="199803"/>
    <x v="7"/>
  </r>
  <r>
    <n v="1.01"/>
    <n v="-6.1"/>
    <n v="-3.6"/>
    <n v="-7.8"/>
    <n v="96.5"/>
    <n v="95.7"/>
    <n v="3.8"/>
    <n v="1060"/>
    <n v="-1.9"/>
    <n v="0.5"/>
    <n v="1.8"/>
    <n v="-6.1"/>
    <n v="-0.1"/>
    <n v="-999"/>
    <n v="-999"/>
    <n v="0.44800000000000001"/>
    <n v="0.02"/>
    <n v="0"/>
    <n v="-999"/>
    <n v="199803"/>
    <x v="7"/>
  </r>
  <r>
    <n v="1.33"/>
    <n v="-7.7"/>
    <n v="-4.4000000000000004"/>
    <n v="-11.1"/>
    <n v="94.8"/>
    <n v="91.6"/>
    <n v="0"/>
    <n v="1048"/>
    <n v="-1.8"/>
    <n v="0.4"/>
    <n v="1.5"/>
    <n v="-7.7"/>
    <n v="-0.1"/>
    <n v="-999"/>
    <n v="-999"/>
    <n v="0.40300000000000002"/>
    <n v="3.6999999999999998E-2"/>
    <n v="0"/>
    <n v="-999"/>
    <n v="199803"/>
    <x v="7"/>
  </r>
  <r>
    <n v="1.19"/>
    <n v="-9.4"/>
    <n v="-5.4"/>
    <n v="-12.8"/>
    <n v="93.6"/>
    <n v="88.5"/>
    <n v="0"/>
    <n v="1024"/>
    <n v="-1.7"/>
    <n v="0.5"/>
    <n v="1.4"/>
    <n v="-9.4"/>
    <n v="-0.1"/>
    <n v="-999"/>
    <n v="-999"/>
    <n v="0.36"/>
    <n v="4.7E-2"/>
    <n v="0"/>
    <n v="-999"/>
    <n v="199803"/>
    <x v="7"/>
  </r>
  <r>
    <n v="1.1399999999999999"/>
    <n v="-8.8000000000000007"/>
    <n v="-5"/>
    <n v="-11.6"/>
    <n v="92.4"/>
    <n v="80.2"/>
    <n v="0"/>
    <n v="1005"/>
    <n v="-1.9"/>
    <n v="0.4"/>
    <n v="1.8"/>
    <n v="-8.8000000000000007"/>
    <n v="-0.1"/>
    <n v="-999"/>
    <n v="-999"/>
    <n v="0.33900000000000002"/>
    <n v="8.3000000000000004E-2"/>
    <n v="0"/>
    <n v="-999"/>
    <n v="199803"/>
    <x v="7"/>
  </r>
  <r>
    <n v="1.94"/>
    <n v="-7.5"/>
    <n v="-3.4"/>
    <n v="-12.8"/>
    <n v="90.2"/>
    <n v="73.7"/>
    <n v="0"/>
    <n v="1000"/>
    <n v="-2"/>
    <n v="1"/>
    <n v="2.8"/>
    <n v="-7.5"/>
    <n v="0"/>
    <n v="-999"/>
    <n v="-999"/>
    <n v="0.35"/>
    <n v="0.125"/>
    <n v="0"/>
    <n v="-999"/>
    <n v="199803"/>
    <x v="7"/>
  </r>
  <r>
    <n v="2.04"/>
    <n v="-6"/>
    <n v="-2.2999999999999998"/>
    <n v="-8.4"/>
    <n v="91.4"/>
    <n v="77.599999999999994"/>
    <n v="1.4"/>
    <n v="998"/>
    <n v="-1.9"/>
    <n v="1"/>
    <n v="2.7"/>
    <n v="-6"/>
    <n v="0"/>
    <n v="-999"/>
    <n v="-999"/>
    <n v="0.39900000000000002"/>
    <n v="0.115"/>
    <n v="0"/>
    <n v="-999"/>
    <n v="199803"/>
    <x v="7"/>
  </r>
  <r>
    <n v="1.71"/>
    <n v="-4.9000000000000004"/>
    <n v="0"/>
    <n v="-8.3000000000000007"/>
    <n v="94.1"/>
    <n v="83"/>
    <n v="2.1"/>
    <n v="1015"/>
    <n v="-1.9"/>
    <n v="1.1000000000000001"/>
    <n v="3.9"/>
    <n v="-4.9000000000000004"/>
    <n v="-0.1"/>
    <n v="-999"/>
    <n v="-999"/>
    <n v="0.505"/>
    <n v="0.104"/>
    <n v="0"/>
    <n v="-999"/>
    <n v="199803"/>
    <x v="7"/>
  </r>
  <r>
    <n v="6.03"/>
    <n v="-3.8"/>
    <n v="2"/>
    <n v="-9.1999999999999993"/>
    <n v="90.9"/>
    <n v="64.3"/>
    <n v="0"/>
    <n v="1003"/>
    <n v="-1.8"/>
    <n v="1.3"/>
    <n v="3.2"/>
    <n v="-3.8"/>
    <n v="0"/>
    <n v="-999"/>
    <n v="-999"/>
    <n v="0.45300000000000001"/>
    <n v="0.252"/>
    <n v="0"/>
    <n v="-999"/>
    <n v="199803"/>
    <x v="7"/>
  </r>
  <r>
    <n v="11.46"/>
    <n v="0"/>
    <n v="6.8"/>
    <n v="-3.1"/>
    <n v="90.7"/>
    <n v="64.3"/>
    <n v="0"/>
    <n v="952"/>
    <n v="-1.6"/>
    <n v="0.8"/>
    <n v="2.9"/>
    <n v="0"/>
    <n v="0"/>
    <n v="-999"/>
    <n v="-999"/>
    <n v="0.63400000000000001"/>
    <n v="0.35299999999999998"/>
    <n v="0"/>
    <n v="-999"/>
    <n v="199803"/>
    <x v="7"/>
  </r>
  <r>
    <n v="11.91"/>
    <n v="1.7"/>
    <n v="8.4"/>
    <n v="-2.6"/>
    <n v="88.4"/>
    <n v="62.9"/>
    <n v="0"/>
    <n v="910"/>
    <n v="-1.2"/>
    <n v="1.4"/>
    <n v="3.6"/>
    <n v="1.7"/>
    <n v="0.1"/>
    <n v="-999"/>
    <n v="-999"/>
    <n v="0.69499999999999995"/>
    <n v="0.40899999999999997"/>
    <n v="0"/>
    <n v="-999"/>
    <n v="199803"/>
    <x v="7"/>
  </r>
  <r>
    <n v="9.6199999999999992"/>
    <n v="4.3"/>
    <n v="11.1"/>
    <n v="0.1"/>
    <n v="77.8"/>
    <n v="49.2"/>
    <n v="0"/>
    <n v="877"/>
    <n v="-0.7"/>
    <n v="1"/>
    <n v="2.7"/>
    <n v="4.3"/>
    <n v="0.1"/>
    <n v="-999"/>
    <n v="-999"/>
    <n v="0.65"/>
    <n v="0.67100000000000004"/>
    <n v="0"/>
    <n v="-999"/>
    <n v="199803"/>
    <x v="7"/>
  </r>
  <r>
    <n v="11.91"/>
    <n v="1.8"/>
    <n v="9.4"/>
    <n v="-1.9"/>
    <n v="77.7"/>
    <n v="43.7"/>
    <n v="0"/>
    <n v="851"/>
    <n v="-0.3"/>
    <n v="0.9"/>
    <n v="2.8"/>
    <n v="1.8"/>
    <n v="0.1"/>
    <n v="-999"/>
    <n v="-999"/>
    <n v="0.51500000000000001"/>
    <n v="0.66400000000000003"/>
    <n v="0"/>
    <n v="-999"/>
    <n v="199803"/>
    <x v="7"/>
  </r>
  <r>
    <n v="8.34"/>
    <n v="0.8"/>
    <n v="6.5"/>
    <n v="-3.1"/>
    <n v="83.7"/>
    <n v="54.3"/>
    <n v="0"/>
    <n v="837"/>
    <n v="-0.1"/>
    <n v="0.6"/>
    <n v="3.1"/>
    <n v="0.8"/>
    <n v="0.1"/>
    <n v="-999"/>
    <n v="-999"/>
    <n v="0.52600000000000002"/>
    <n v="0.442"/>
    <n v="0"/>
    <n v="-999"/>
    <n v="199803"/>
    <x v="7"/>
  </r>
  <r>
    <n v="8.9"/>
    <n v="-2.8"/>
    <n v="2.2000000000000002"/>
    <n v="-4.9000000000000004"/>
    <n v="85.6"/>
    <n v="48.1"/>
    <n v="10"/>
    <n v="937"/>
    <n v="-0.1"/>
    <n v="1.6"/>
    <n v="4.4000000000000004"/>
    <n v="-2.8"/>
    <n v="0"/>
    <n v="-999"/>
    <n v="-999"/>
    <n v="0.34499999999999997"/>
    <n v="0.371"/>
    <n v="0"/>
    <n v="-999"/>
    <n v="199803"/>
    <x v="7"/>
  </r>
  <r>
    <n v="15.79"/>
    <n v="-2.2999999999999998"/>
    <n v="5.2"/>
    <n v="-7.4"/>
    <n v="86.9"/>
    <n v="52.9"/>
    <n v="0"/>
    <n v="863"/>
    <n v="-0.1"/>
    <n v="0.9"/>
    <n v="2.7"/>
    <n v="-2.2999999999999998"/>
    <n v="0.1"/>
    <n v="-999"/>
    <n v="-999"/>
    <n v="0.46899999999999997"/>
    <n v="0.41599999999999998"/>
    <n v="0"/>
    <n v="-999"/>
    <n v="199803"/>
    <x v="7"/>
  </r>
  <r>
    <n v="11.46"/>
    <n v="-2.2000000000000002"/>
    <n v="5.0999999999999996"/>
    <n v="-8.1"/>
    <n v="76.2"/>
    <n v="41.9"/>
    <n v="0"/>
    <n v="857"/>
    <n v="-0.4"/>
    <n v="0.8"/>
    <n v="2.7"/>
    <n v="-2.2000000000000002"/>
    <n v="0.1"/>
    <n v="-999"/>
    <n v="-999"/>
    <n v="0.36899999999999999"/>
    <n v="0.51"/>
    <n v="0"/>
    <n v="-999"/>
    <n v="199803"/>
    <x v="7"/>
  </r>
  <r>
    <n v="13.51"/>
    <n v="-0.8"/>
    <n v="7"/>
    <n v="-7.8"/>
    <n v="74.8"/>
    <n v="44.4"/>
    <n v="0"/>
    <n v="852"/>
    <n v="-0.8"/>
    <n v="0.8"/>
    <n v="2.2999999999999998"/>
    <n v="-0.8"/>
    <n v="0.1"/>
    <n v="-999"/>
    <n v="-999"/>
    <n v="0.44600000000000001"/>
    <n v="0.55700000000000005"/>
    <n v="0"/>
    <n v="-999"/>
    <n v="199803"/>
    <x v="7"/>
  </r>
  <r>
    <n v="10.78"/>
    <n v="2.2000000000000002"/>
    <n v="8.6"/>
    <n v="-2.2000000000000002"/>
    <n v="69.099999999999994"/>
    <n v="45.9"/>
    <n v="0"/>
    <n v="836"/>
    <n v="-0.7"/>
    <n v="0.9"/>
    <n v="2.8"/>
    <n v="2.2000000000000002"/>
    <n v="0.1"/>
    <n v="-999"/>
    <n v="-999"/>
    <n v="0.51200000000000001"/>
    <n v="0.60399999999999998"/>
    <n v="0"/>
    <n v="-999"/>
    <n v="199803"/>
    <x v="7"/>
  </r>
  <r>
    <n v="7.48"/>
    <n v="2.4"/>
    <n v="7.2"/>
    <n v="-0.1"/>
    <n v="89"/>
    <n v="74.2"/>
    <n v="4.5"/>
    <n v="828"/>
    <n v="-0.1"/>
    <n v="0.8"/>
    <n v="2.8"/>
    <n v="2.4"/>
    <n v="0.1"/>
    <n v="-999"/>
    <n v="-999"/>
    <n v="0.753"/>
    <n v="0.26200000000000001"/>
    <n v="0"/>
    <n v="-999"/>
    <n v="199803"/>
    <x v="7"/>
  </r>
  <r>
    <n v="5.39"/>
    <n v="1"/>
    <n v="5.9"/>
    <n v="-2.9"/>
    <n v="97.9"/>
    <n v="85.6"/>
    <n v="17.100000000000001"/>
    <n v="822"/>
    <n v="0"/>
    <n v="1.6"/>
    <n v="4.7"/>
    <n v="1"/>
    <n v="0.1"/>
    <n v="-999"/>
    <n v="-999"/>
    <n v="0.79600000000000004"/>
    <n v="0.13400000000000001"/>
    <n v="0"/>
    <n v="-999"/>
    <n v="199803"/>
    <x v="7"/>
  </r>
  <r>
    <n v="2.54"/>
    <n v="-1.5"/>
    <n v="0.7"/>
    <n v="-4.3"/>
    <n v="97"/>
    <n v="91.8"/>
    <n v="5.0999999999999996"/>
    <n v="862"/>
    <n v="0"/>
    <n v="1.6"/>
    <n v="4.7"/>
    <n v="-1.5"/>
    <n v="0"/>
    <n v="-999"/>
    <n v="-999"/>
    <n v="0.59199999999999997"/>
    <n v="5.2999999999999999E-2"/>
    <n v="0"/>
    <n v="-999"/>
    <n v="199803"/>
    <x v="7"/>
  </r>
  <r>
    <n v="8.2100000000000009"/>
    <n v="-0.3"/>
    <n v="5"/>
    <n v="-4.3"/>
    <n v="93.4"/>
    <n v="77.900000000000006"/>
    <n v="0.2"/>
    <n v="829"/>
    <n v="0.1"/>
    <n v="1.1000000000000001"/>
    <n v="3.6"/>
    <n v="-0.3"/>
    <n v="0.1"/>
    <n v="-999"/>
    <n v="-999"/>
    <n v="0.67800000000000005"/>
    <n v="0.193"/>
    <n v="0"/>
    <n v="-999"/>
    <n v="199803"/>
    <x v="7"/>
  </r>
  <r>
    <n v="9.3000000000000007"/>
    <n v="0.1"/>
    <n v="6"/>
    <n v="-2.7"/>
    <n v="83.7"/>
    <n v="53.3"/>
    <n v="1.8"/>
    <n v="826"/>
    <n v="0.1"/>
    <n v="1.3"/>
    <n v="3.1"/>
    <n v="0.1"/>
    <n v="0.1"/>
    <n v="-999"/>
    <n v="-999"/>
    <n v="0.498"/>
    <n v="0.437"/>
    <n v="0"/>
    <n v="-999"/>
    <n v="199803"/>
    <x v="7"/>
  </r>
  <r>
    <n v="10.92"/>
    <n v="-3.3"/>
    <n v="1.7"/>
    <n v="-8.6"/>
    <n v="75.8"/>
    <n v="51.3"/>
    <n v="1.5"/>
    <n v="836"/>
    <n v="0"/>
    <n v="1.8"/>
    <n v="4.5"/>
    <n v="-3.3"/>
    <n v="0.1"/>
    <n v="-999"/>
    <n v="-999"/>
    <n v="0.35499999999999998"/>
    <n v="0.33600000000000002"/>
    <n v="0"/>
    <n v="-999"/>
    <n v="199803"/>
    <x v="7"/>
  </r>
  <r>
    <n v="13.4"/>
    <n v="-6.8"/>
    <n v="-0.3"/>
    <n v="-12.5"/>
    <n v="68"/>
    <n v="35.6"/>
    <n v="0"/>
    <n v="831"/>
    <n v="-0.2"/>
    <n v="1.2"/>
    <n v="3.3"/>
    <n v="-6.8"/>
    <n v="0.1"/>
    <n v="-999"/>
    <n v="-999"/>
    <n v="0.21199999999999999"/>
    <n v="0.38500000000000001"/>
    <n v="0"/>
    <n v="-999"/>
    <n v="199803"/>
    <x v="7"/>
  </r>
  <r>
    <n v="19.13"/>
    <n v="-6.6"/>
    <n v="2.1"/>
    <n v="-13.4"/>
    <n v="73.8"/>
    <n v="33.4"/>
    <n v="0"/>
    <n v="825"/>
    <n v="-1.4"/>
    <n v="1"/>
    <n v="3.2"/>
    <n v="-6.6"/>
    <n v="0.1"/>
    <n v="-999"/>
    <n v="-999"/>
    <n v="0.23799999999999999"/>
    <n v="0.47299999999999998"/>
    <n v="0"/>
    <n v="-999"/>
    <n v="199803"/>
    <x v="7"/>
  </r>
  <r>
    <n v="19.28"/>
    <n v="-3.2"/>
    <n v="4.5"/>
    <n v="-10.4"/>
    <n v="51"/>
    <n v="16.7"/>
    <n v="0"/>
    <n v="823"/>
    <n v="-2.2000000000000002"/>
    <n v="0.9"/>
    <n v="3.6"/>
    <n v="-3.2"/>
    <n v="0.1"/>
    <n v="-999"/>
    <n v="-999"/>
    <n v="0.14000000000000001"/>
    <n v="0.70099999999999996"/>
    <n v="0"/>
    <n v="-999"/>
    <n v="199803"/>
    <x v="7"/>
  </r>
  <r>
    <n v="7.2"/>
    <n v="-2.2999999999999998"/>
    <n v="1.2"/>
    <n v="-5.8"/>
    <n v="80.599999999999994"/>
    <n v="51"/>
    <n v="5.4"/>
    <n v="876"/>
    <n v="-2.2000000000000002"/>
    <n v="0.6"/>
    <n v="2.1"/>
    <n v="-2.2999999999999998"/>
    <n v="0.1"/>
    <n v="-999"/>
    <n v="-999"/>
    <n v="0.34"/>
    <n v="0.32600000000000001"/>
    <n v="0"/>
    <n v="-999"/>
    <n v="199803"/>
    <x v="7"/>
  </r>
  <r>
    <n v="3.8"/>
    <n v="-2.2000000000000002"/>
    <n v="0.6"/>
    <n v="-5.3"/>
    <n v="95.3"/>
    <n v="82.2"/>
    <n v="5.6"/>
    <n v="938"/>
    <n v="-1.6"/>
    <n v="0.3"/>
    <n v="1.6"/>
    <n v="-2.2000000000000002"/>
    <n v="0.1"/>
    <n v="-999"/>
    <n v="-999"/>
    <n v="0.52400000000000002"/>
    <n v="0.114"/>
    <n v="938"/>
    <n v="-1.6"/>
    <n v="199803"/>
    <x v="7"/>
  </r>
  <r>
    <n v="8.8800000000000008"/>
    <n v="-1.6"/>
    <n v="4.5"/>
    <n v="-6.7"/>
    <n v="89"/>
    <n v="63.6"/>
    <n v="0"/>
    <n v="907"/>
    <n v="-1.2"/>
    <n v="0.7"/>
    <n v="2"/>
    <n v="-1.6"/>
    <n v="0.1"/>
    <n v="-999"/>
    <n v="-999"/>
    <n v="0.53400000000000003"/>
    <n v="0.30599999999999999"/>
    <n v="0"/>
    <n v="-999"/>
    <n v="199804"/>
    <x v="7"/>
  </r>
  <r>
    <n v="7.78"/>
    <n v="-0.7"/>
    <n v="6.7"/>
    <n v="-6.5"/>
    <n v="88.2"/>
    <n v="56.7"/>
    <n v="0"/>
    <n v="892"/>
    <n v="-1.1000000000000001"/>
    <n v="0.7"/>
    <n v="2.2999999999999998"/>
    <n v="-0.7"/>
    <n v="0.1"/>
    <n v="-999"/>
    <n v="-999"/>
    <n v="0.55800000000000005"/>
    <n v="0.42499999999999999"/>
    <n v="0"/>
    <n v="-999"/>
    <n v="199804"/>
    <x v="7"/>
  </r>
  <r>
    <n v="7.97"/>
    <n v="0.4"/>
    <n v="5.8"/>
    <n v="-2.2999999999999998"/>
    <n v="91.3"/>
    <n v="63.9"/>
    <n v="1.2"/>
    <n v="879"/>
    <n v="-0.8"/>
    <n v="0.7"/>
    <n v="1.8"/>
    <n v="0.4"/>
    <n v="0.1"/>
    <n v="-999"/>
    <n v="-999"/>
    <n v="0.59"/>
    <n v="0.33300000000000002"/>
    <n v="0"/>
    <n v="-999"/>
    <n v="199804"/>
    <x v="7"/>
  </r>
  <r>
    <n v="12.66"/>
    <n v="2.8"/>
    <n v="10.1"/>
    <n v="-2.1"/>
    <n v="72.2"/>
    <n v="37.700000000000003"/>
    <n v="0"/>
    <n v="852"/>
    <n v="-0.4"/>
    <n v="0.8"/>
    <n v="2.5"/>
    <n v="2.8"/>
    <n v="0.1"/>
    <n v="-999"/>
    <n v="-999"/>
    <n v="0.46600000000000003"/>
    <n v="0.77"/>
    <n v="0"/>
    <n v="-999"/>
    <n v="199804"/>
    <x v="7"/>
  </r>
  <r>
    <n v="7.13"/>
    <n v="0.7"/>
    <n v="5.6"/>
    <n v="-1.8"/>
    <n v="89.6"/>
    <n v="67.599999999999994"/>
    <n v="7.7"/>
    <n v="857"/>
    <n v="-0.2"/>
    <n v="0.9"/>
    <n v="4.3"/>
    <n v="0.7"/>
    <n v="0.1"/>
    <n v="-999"/>
    <n v="-999"/>
    <n v="0.61399999999999999"/>
    <n v="0.29499999999999998"/>
    <n v="0"/>
    <n v="-999"/>
    <n v="199804"/>
    <x v="7"/>
  </r>
  <r>
    <n v="9.1199999999999992"/>
    <n v="-0.2"/>
    <n v="6.2"/>
    <n v="-3.2"/>
    <n v="93.2"/>
    <n v="65.2"/>
    <n v="5.3"/>
    <n v="858"/>
    <n v="0"/>
    <n v="0.5"/>
    <n v="2.6"/>
    <n v="-0.2"/>
    <n v="0.1"/>
    <n v="-999"/>
    <n v="-999"/>
    <n v="0.61899999999999999"/>
    <n v="0.33"/>
    <n v="0"/>
    <n v="-999"/>
    <n v="199804"/>
    <x v="7"/>
  </r>
  <r>
    <n v="13.1"/>
    <n v="-1.8"/>
    <n v="5.6"/>
    <n v="-6.5"/>
    <n v="84.8"/>
    <n v="50.9"/>
    <n v="2"/>
    <n v="855"/>
    <n v="0"/>
    <n v="0.9"/>
    <n v="2.9"/>
    <n v="-1.8"/>
    <n v="0.1"/>
    <n v="-999"/>
    <n v="-999"/>
    <n v="0.46400000000000002"/>
    <n v="0.44600000000000001"/>
    <n v="0"/>
    <n v="-999"/>
    <n v="199804"/>
    <x v="7"/>
  </r>
  <r>
    <n v="14.89"/>
    <n v="-3.6"/>
    <n v="5.9"/>
    <n v="-9.9"/>
    <n v="68.5"/>
    <n v="27.7"/>
    <n v="0"/>
    <n v="855"/>
    <n v="0"/>
    <n v="0.7"/>
    <n v="2.4"/>
    <n v="-3.6"/>
    <n v="0.1"/>
    <n v="-999"/>
    <n v="-999"/>
    <n v="0.25700000000000001"/>
    <n v="0.67100000000000004"/>
    <n v="0"/>
    <n v="-999"/>
    <n v="199804"/>
    <x v="7"/>
  </r>
  <r>
    <n v="12.06"/>
    <n v="-2.1"/>
    <n v="3.8"/>
    <n v="-7.5"/>
    <n v="66.8"/>
    <n v="44.9"/>
    <n v="0"/>
    <n v="854"/>
    <n v="-0.4"/>
    <n v="1.5"/>
    <n v="3.4"/>
    <n v="-2.1"/>
    <n v="0.1"/>
    <n v="-999"/>
    <n v="-999"/>
    <n v="0.36"/>
    <n v="0.442"/>
    <n v="0"/>
    <n v="-999"/>
    <n v="199804"/>
    <x v="7"/>
  </r>
  <r>
    <n v="5.24"/>
    <n v="-1.6"/>
    <n v="0.2"/>
    <n v="-3.5"/>
    <n v="93.9"/>
    <n v="77.599999999999994"/>
    <n v="13.9"/>
    <n v="1005"/>
    <n v="-0.5"/>
    <n v="1.7"/>
    <n v="4.4000000000000004"/>
    <n v="-1.6"/>
    <n v="0.1"/>
    <n v="-999"/>
    <n v="-999"/>
    <n v="0.47899999999999998"/>
    <n v="0.13900000000000001"/>
    <n v="0"/>
    <n v="-999"/>
    <n v="199804"/>
    <x v="7"/>
  </r>
  <r>
    <n v="4.29"/>
    <n v="-3.1"/>
    <n v="3.1"/>
    <n v="-8.6999999999999993"/>
    <n v="93.9"/>
    <n v="68.2"/>
    <n v="8.4"/>
    <n v="1020"/>
    <n v="-0.4"/>
    <n v="1.2"/>
    <n v="3.3"/>
    <n v="-3.1"/>
    <n v="0.1"/>
    <n v="-999"/>
    <n v="-999"/>
    <n v="0.51800000000000002"/>
    <n v="0.24299999999999999"/>
    <n v="0"/>
    <n v="-999"/>
    <n v="199804"/>
    <x v="7"/>
  </r>
  <r>
    <n v="11.78"/>
    <n v="-5.4"/>
    <n v="1.3"/>
    <n v="-10.7"/>
    <n v="85.8"/>
    <n v="62"/>
    <n v="0"/>
    <n v="992"/>
    <n v="-0.3"/>
    <n v="0.8"/>
    <n v="2.7"/>
    <n v="-5.4"/>
    <n v="0.1"/>
    <n v="-999"/>
    <n v="-999"/>
    <n v="0.41699999999999998"/>
    <n v="0.255"/>
    <n v="0"/>
    <n v="-999"/>
    <n v="199804"/>
    <x v="7"/>
  </r>
  <r>
    <n v="16.96"/>
    <n v="-4.2"/>
    <n v="4.4000000000000004"/>
    <n v="-11"/>
    <n v="79.099999999999994"/>
    <n v="46.1"/>
    <n v="0"/>
    <n v="970"/>
    <n v="-0.4"/>
    <n v="0.8"/>
    <n v="2.4"/>
    <n v="-4.2"/>
    <n v="0.1"/>
    <n v="-999"/>
    <n v="-999"/>
    <n v="0.38500000000000001"/>
    <n v="0.45100000000000001"/>
    <n v="0"/>
    <n v="-999"/>
    <n v="199804"/>
    <x v="7"/>
  </r>
  <r>
    <n v="23.63"/>
    <n v="-1.6"/>
    <n v="6.7"/>
    <n v="-9.6"/>
    <n v="65.2"/>
    <n v="28.8"/>
    <n v="0"/>
    <n v="935"/>
    <n v="-0.7"/>
    <n v="1"/>
    <n v="2.8"/>
    <n v="-1.6"/>
    <n v="0.1"/>
    <n v="-999"/>
    <n v="-999"/>
    <n v="0.28299999999999997"/>
    <n v="0.69799999999999995"/>
    <n v="0"/>
    <n v="-999"/>
    <n v="199804"/>
    <x v="7"/>
  </r>
  <r>
    <n v="23.19"/>
    <n v="0.1"/>
    <n v="7.6"/>
    <n v="-5.6"/>
    <n v="55.7"/>
    <n v="21.2"/>
    <n v="0"/>
    <n v="903"/>
    <n v="-0.7"/>
    <n v="0.9"/>
    <n v="2.6"/>
    <n v="0.1"/>
    <n v="0.2"/>
    <n v="-999"/>
    <n v="-999"/>
    <n v="0.222"/>
    <n v="0.82199999999999995"/>
    <n v="0"/>
    <n v="-999"/>
    <n v="199804"/>
    <x v="7"/>
  </r>
  <r>
    <n v="10.52"/>
    <n v="-1.2"/>
    <n v="3.4"/>
    <n v="-5.4"/>
    <n v="72.8"/>
    <n v="53"/>
    <n v="0"/>
    <n v="900"/>
    <n v="-0.4"/>
    <n v="1.1000000000000001"/>
    <n v="3.2"/>
    <n v="-1.2"/>
    <n v="0.1"/>
    <n v="-999"/>
    <n v="-999"/>
    <n v="0.41399999999999998"/>
    <n v="0.36599999999999999"/>
    <n v="0"/>
    <n v="-999"/>
    <n v="199804"/>
    <x v="7"/>
  </r>
  <r>
    <n v="14.37"/>
    <n v="1.2"/>
    <n v="7.6"/>
    <n v="-5.0999999999999996"/>
    <n v="63.4"/>
    <n v="35"/>
    <n v="0"/>
    <n v="904"/>
    <n v="-0.4"/>
    <n v="0.7"/>
    <n v="2.6"/>
    <n v="1.2"/>
    <n v="0.2"/>
    <n v="-999"/>
    <n v="-999"/>
    <n v="0.36499999999999999"/>
    <n v="0.67800000000000005"/>
    <n v="0"/>
    <n v="-999"/>
    <n v="199804"/>
    <x v="7"/>
  </r>
  <r>
    <n v="13.99"/>
    <n v="2"/>
    <n v="7.5"/>
    <n v="-1.4"/>
    <n v="65"/>
    <n v="37.200000000000003"/>
    <n v="0"/>
    <n v="880"/>
    <n v="-0.4"/>
    <n v="1.5"/>
    <n v="3.9"/>
    <n v="2"/>
    <n v="0.1"/>
    <n v="-999"/>
    <n v="-999"/>
    <n v="0.38500000000000001"/>
    <n v="0.65100000000000002"/>
    <n v="0"/>
    <n v="-999"/>
    <n v="199804"/>
    <x v="7"/>
  </r>
  <r>
    <n v="23.26"/>
    <n v="1.3"/>
    <n v="8.8000000000000007"/>
    <n v="-5.3"/>
    <n v="61.4"/>
    <n v="31.5"/>
    <n v="0"/>
    <n v="860"/>
    <n v="0"/>
    <n v="0.9"/>
    <n v="2.8"/>
    <n v="1.3"/>
    <n v="0.1"/>
    <n v="-999"/>
    <n v="-999"/>
    <n v="0.35699999999999998"/>
    <n v="0.77600000000000002"/>
    <n v="0"/>
    <n v="-999"/>
    <n v="199804"/>
    <x v="7"/>
  </r>
  <r>
    <n v="22.77"/>
    <n v="4.5999999999999996"/>
    <n v="11.6"/>
    <n v="-2.6"/>
    <n v="51.4"/>
    <n v="28.6"/>
    <n v="0"/>
    <n v="826"/>
    <n v="0.1"/>
    <n v="1.7"/>
    <n v="4.2"/>
    <n v="4.5999999999999996"/>
    <n v="0.2"/>
    <n v="-999"/>
    <n v="-999"/>
    <n v="0.39200000000000002"/>
    <n v="0.97499999999999998"/>
    <n v="0"/>
    <n v="-999"/>
    <n v="199804"/>
    <x v="7"/>
  </r>
  <r>
    <n v="20.28"/>
    <n v="7.1"/>
    <n v="14.5"/>
    <n v="2.4"/>
    <n v="55.8"/>
    <n v="35.1"/>
    <n v="0"/>
    <n v="779"/>
    <n v="0.1"/>
    <n v="1.1000000000000001"/>
    <n v="3.1"/>
    <n v="7.1"/>
    <n v="0.2"/>
    <n v="-999"/>
    <n v="-999"/>
    <n v="0.57899999999999996"/>
    <n v="1.071"/>
    <n v="0"/>
    <n v="-999"/>
    <n v="199804"/>
    <x v="7"/>
  </r>
  <r>
    <n v="15.68"/>
    <n v="8.5"/>
    <n v="13.9"/>
    <n v="2.6"/>
    <n v="62.2"/>
    <n v="31.9"/>
    <n v="0"/>
    <n v="743"/>
    <n v="0.1"/>
    <n v="1.5"/>
    <n v="3.5"/>
    <n v="8.5"/>
    <n v="0.2"/>
    <n v="-999"/>
    <n v="-999"/>
    <n v="0.50800000000000001"/>
    <n v="1.081"/>
    <n v="0"/>
    <n v="-999"/>
    <n v="199804"/>
    <x v="7"/>
  </r>
  <r>
    <n v="11.24"/>
    <n v="5.9"/>
    <n v="11.7"/>
    <n v="-0.1"/>
    <n v="87.4"/>
    <n v="69.099999999999994"/>
    <n v="16.2"/>
    <n v="700"/>
    <n v="0.2"/>
    <n v="1.5"/>
    <n v="4.9000000000000004"/>
    <n v="5.9"/>
    <n v="0.2"/>
    <n v="-999"/>
    <n v="-999"/>
    <n v="0.95"/>
    <n v="0.42499999999999999"/>
    <n v="0"/>
    <n v="-999"/>
    <n v="199804"/>
    <x v="7"/>
  </r>
  <r>
    <n v="19.190000000000001"/>
    <n v="-0.5"/>
    <n v="5.2"/>
    <n v="-5"/>
    <n v="75.5"/>
    <n v="40.9"/>
    <n v="0.6"/>
    <n v="677"/>
    <n v="0.1"/>
    <n v="1.9"/>
    <n v="4.4000000000000004"/>
    <n v="-0.5"/>
    <n v="0.1"/>
    <n v="-999"/>
    <n v="-999"/>
    <n v="0.36299999999999999"/>
    <n v="0.52300000000000002"/>
    <n v="0"/>
    <n v="-999"/>
    <n v="199804"/>
    <x v="7"/>
  </r>
  <r>
    <n v="20.350000000000001"/>
    <n v="-1"/>
    <n v="5.7"/>
    <n v="-6.3"/>
    <n v="70.7"/>
    <n v="37.200000000000003"/>
    <n v="0"/>
    <n v="667"/>
    <n v="0.1"/>
    <n v="1.5"/>
    <n v="4.0999999999999996"/>
    <n v="-1"/>
    <n v="0.1"/>
    <n v="-999"/>
    <n v="-999"/>
    <n v="0.34200000000000003"/>
    <n v="0.57499999999999996"/>
    <n v="0"/>
    <n v="-999"/>
    <n v="199804"/>
    <x v="7"/>
  </r>
  <r>
    <n v="22.99"/>
    <n v="2.8"/>
    <n v="11.8"/>
    <n v="-5.7"/>
    <n v="68.5"/>
    <n v="35.4"/>
    <n v="0"/>
    <n v="630"/>
    <n v="0"/>
    <n v="0.9"/>
    <n v="2.8"/>
    <n v="2.8"/>
    <n v="0.2"/>
    <n v="-999"/>
    <n v="-999"/>
    <n v="0.48899999999999999"/>
    <n v="0.89400000000000002"/>
    <n v="0"/>
    <n v="-999"/>
    <n v="199804"/>
    <x v="7"/>
  </r>
  <r>
    <n v="24.08"/>
    <n v="7.4"/>
    <n v="15.8"/>
    <n v="-0.7"/>
    <n v="54"/>
    <n v="25"/>
    <n v="0"/>
    <n v="583"/>
    <n v="0.1"/>
    <n v="0.9"/>
    <n v="2.5"/>
    <n v="7.4"/>
    <n v="0.2"/>
    <n v="-999"/>
    <n v="-999"/>
    <n v="0.44900000000000001"/>
    <n v="1.3460000000000001"/>
    <n v="0"/>
    <n v="-999"/>
    <n v="199804"/>
    <x v="7"/>
  </r>
  <r>
    <n v="22.59"/>
    <n v="9.1"/>
    <n v="17.399999999999999"/>
    <n v="1.9"/>
    <n v="53.4"/>
    <n v="23.2"/>
    <n v="0"/>
    <n v="535"/>
    <n v="0.1"/>
    <n v="1"/>
    <n v="3.1"/>
    <n v="9.1"/>
    <n v="0.2"/>
    <n v="-999"/>
    <n v="-999"/>
    <n v="0.45900000000000002"/>
    <n v="1.526"/>
    <n v="0"/>
    <n v="-999"/>
    <n v="199804"/>
    <x v="7"/>
  </r>
  <r>
    <n v="25.75"/>
    <n v="10.1"/>
    <n v="19.2"/>
    <n v="1.4"/>
    <n v="42.2"/>
    <n v="12.3"/>
    <n v="0"/>
    <n v="488"/>
    <n v="0.2"/>
    <n v="0.9"/>
    <n v="2.2999999999999998"/>
    <n v="10.1"/>
    <n v="0.2"/>
    <n v="-999"/>
    <n v="-999"/>
    <n v="0.27400000000000002"/>
    <n v="1.9510000000000001"/>
    <n v="0"/>
    <n v="-999"/>
    <n v="199804"/>
    <x v="7"/>
  </r>
  <r>
    <n v="24.41"/>
    <n v="12.4"/>
    <n v="21"/>
    <n v="3.7"/>
    <n v="39.9"/>
    <n v="18.7"/>
    <n v="0"/>
    <n v="430"/>
    <n v="0.2"/>
    <n v="0.9"/>
    <n v="2.5"/>
    <n v="12.4"/>
    <n v="0.3"/>
    <n v="-999"/>
    <n v="-999"/>
    <n v="0.46500000000000002"/>
    <n v="2.0209999999999999"/>
    <n v="430"/>
    <n v="0.2"/>
    <n v="199804"/>
    <x v="7"/>
  </r>
  <r>
    <n v="25.86"/>
    <n v="12.9"/>
    <n v="21.4"/>
    <n v="4.5"/>
    <n v="42.3"/>
    <n v="20.6"/>
    <n v="0"/>
    <n v="372"/>
    <n v="0.2"/>
    <n v="1"/>
    <n v="2.6"/>
    <n v="12.9"/>
    <n v="0.3"/>
    <n v="-999"/>
    <n v="-999"/>
    <n v="0.52500000000000002"/>
    <n v="2.0230000000000001"/>
    <n v="0"/>
    <n v="-999"/>
    <n v="199805"/>
    <x v="7"/>
  </r>
  <r>
    <n v="23.14"/>
    <n v="13"/>
    <n v="22.5"/>
    <n v="5.9"/>
    <n v="43.8"/>
    <n v="19.600000000000001"/>
    <n v="0"/>
    <n v="307"/>
    <n v="0.3"/>
    <n v="1.1000000000000001"/>
    <n v="3.7"/>
    <n v="13"/>
    <n v="0.4"/>
    <n v="-999"/>
    <n v="-999"/>
    <n v="0.53400000000000003"/>
    <n v="2.1909999999999998"/>
    <n v="0"/>
    <n v="-999"/>
    <n v="199805"/>
    <x v="7"/>
  </r>
  <r>
    <n v="25.85"/>
    <n v="11.6"/>
    <n v="19.100000000000001"/>
    <n v="4.5"/>
    <n v="53"/>
    <n v="22.7"/>
    <n v="0"/>
    <n v="245"/>
    <n v="0.5"/>
    <n v="0.8"/>
    <n v="3"/>
    <n v="11.6"/>
    <n v="0.5"/>
    <n v="-999"/>
    <n v="-999"/>
    <n v="0.503"/>
    <n v="1.7090000000000001"/>
    <n v="0"/>
    <n v="-999"/>
    <n v="199805"/>
    <x v="7"/>
  </r>
  <r>
    <n v="26.98"/>
    <n v="11.9"/>
    <n v="19.7"/>
    <n v="4.4000000000000004"/>
    <n v="37.4"/>
    <n v="16.3"/>
    <n v="0"/>
    <n v="195"/>
    <n v="0.7"/>
    <n v="0.9"/>
    <n v="2.2000000000000002"/>
    <n v="11.9"/>
    <n v="0.7"/>
    <n v="-999"/>
    <n v="-999"/>
    <n v="0.374"/>
    <n v="1.921"/>
    <n v="0"/>
    <n v="-999"/>
    <n v="199805"/>
    <x v="7"/>
  </r>
  <r>
    <n v="26.72"/>
    <n v="12.7"/>
    <n v="21.1"/>
    <n v="4.8"/>
    <n v="39.1"/>
    <n v="18.5"/>
    <n v="0"/>
    <n v="127"/>
    <n v="0.8"/>
    <n v="0.9"/>
    <n v="2.8"/>
    <n v="12.7"/>
    <n v="0.8"/>
    <n v="-999"/>
    <n v="-999"/>
    <n v="0.46200000000000002"/>
    <n v="2.0390000000000001"/>
    <n v="0"/>
    <n v="-999"/>
    <n v="199805"/>
    <x v="7"/>
  </r>
  <r>
    <n v="26.5"/>
    <n v="12.9"/>
    <n v="21.4"/>
    <n v="5.7"/>
    <n v="38.799999999999997"/>
    <n v="20"/>
    <n v="0"/>
    <n v="58"/>
    <n v="1.5"/>
    <n v="1.2"/>
    <n v="3.6"/>
    <n v="12.9"/>
    <n v="1.5"/>
    <n v="-999"/>
    <n v="-999"/>
    <n v="0.50800000000000001"/>
    <n v="2.0390000000000001"/>
    <n v="0"/>
    <n v="-999"/>
    <n v="199805"/>
    <x v="7"/>
  </r>
  <r>
    <n v="25.15"/>
    <n v="9.8000000000000007"/>
    <n v="18.399999999999999"/>
    <n v="2"/>
    <n v="60.6"/>
    <n v="34"/>
    <n v="0"/>
    <n v="0"/>
    <n v="0"/>
    <n v="0.8"/>
    <n v="3.8"/>
    <n v="9.8000000000000007"/>
    <n v="4.5"/>
    <n v="-999"/>
    <n v="-999"/>
    <n v="0.71799999999999997"/>
    <n v="1.3959999999999999"/>
    <n v="0"/>
    <n v="-999"/>
    <n v="199805"/>
    <x v="7"/>
  </r>
  <r>
    <n v="15.14"/>
    <n v="8.1"/>
    <n v="16.600000000000001"/>
    <n v="2.4"/>
    <n v="74.2"/>
    <n v="34.6"/>
    <n v="2.1"/>
    <n v="0"/>
    <n v="0"/>
    <n v="0.9"/>
    <n v="3.5"/>
    <n v="8.1"/>
    <n v="6.3"/>
    <n v="-999"/>
    <n v="-999"/>
    <n v="0.65200000000000002"/>
    <n v="1.2350000000000001"/>
    <n v="0"/>
    <n v="-999"/>
    <n v="199805"/>
    <x v="7"/>
  </r>
  <r>
    <n v="22.73"/>
    <n v="8.1999999999999993"/>
    <n v="14.8"/>
    <n v="2.4"/>
    <n v="80"/>
    <n v="55.7"/>
    <n v="0"/>
    <n v="0"/>
    <n v="0"/>
    <n v="1"/>
    <n v="2.9"/>
    <n v="8.1999999999999993"/>
    <n v="9.6999999999999993"/>
    <n v="-999"/>
    <n v="-999"/>
    <n v="0.93500000000000005"/>
    <n v="0.746"/>
    <n v="0"/>
    <n v="-999"/>
    <n v="199805"/>
    <x v="7"/>
  </r>
  <r>
    <n v="14.05"/>
    <n v="8.6"/>
    <n v="16.8"/>
    <n v="2.7"/>
    <n v="79.7"/>
    <n v="43.5"/>
    <n v="5.0999999999999996"/>
    <n v="0"/>
    <n v="0"/>
    <n v="1"/>
    <n v="3.3"/>
    <n v="8.6"/>
    <n v="9.4"/>
    <n v="-999"/>
    <n v="-999"/>
    <n v="0.83"/>
    <n v="1.081"/>
    <n v="0"/>
    <n v="-999"/>
    <n v="199805"/>
    <x v="7"/>
  </r>
  <r>
    <n v="15.13"/>
    <n v="8"/>
    <n v="14.9"/>
    <n v="3.4"/>
    <n v="88.2"/>
    <n v="51.8"/>
    <n v="1.1000000000000001"/>
    <n v="0"/>
    <n v="0"/>
    <n v="0.8"/>
    <n v="2.8"/>
    <n v="8"/>
    <n v="9"/>
    <n v="-999"/>
    <n v="-999"/>
    <n v="0.877"/>
    <n v="0.81599999999999995"/>
    <n v="0"/>
    <n v="-999"/>
    <n v="199805"/>
    <x v="7"/>
  </r>
  <r>
    <n v="22.6"/>
    <n v="10.199999999999999"/>
    <n v="18.7"/>
    <n v="2.4"/>
    <n v="66.5"/>
    <n v="29.9"/>
    <n v="0.3"/>
    <n v="0"/>
    <n v="0"/>
    <n v="1.3"/>
    <n v="3.8"/>
    <n v="10.199999999999999"/>
    <n v="9.8000000000000007"/>
    <n v="-999"/>
    <n v="-999"/>
    <n v="0.64400000000000002"/>
    <n v="1.5109999999999999"/>
    <n v="0"/>
    <n v="-999"/>
    <n v="199805"/>
    <x v="7"/>
  </r>
  <r>
    <n v="8.81"/>
    <n v="7"/>
    <n v="13.7"/>
    <n v="2.8"/>
    <n v="84.4"/>
    <n v="51.9"/>
    <n v="3.7"/>
    <n v="0"/>
    <n v="0"/>
    <n v="0.9"/>
    <n v="3.1"/>
    <n v="7"/>
    <n v="8.1"/>
    <n v="-999"/>
    <n v="-999"/>
    <n v="0.81299999999999994"/>
    <n v="0.754"/>
    <n v="0"/>
    <n v="-999"/>
    <n v="199805"/>
    <x v="7"/>
  </r>
  <r>
    <n v="9.31"/>
    <n v="1"/>
    <n v="4.4000000000000004"/>
    <n v="-1.5"/>
    <n v="96.6"/>
    <n v="79.099999999999994"/>
    <n v="1.6"/>
    <n v="0"/>
    <n v="0"/>
    <n v="0.9"/>
    <n v="3.1"/>
    <n v="1"/>
    <n v="6.2"/>
    <n v="-999"/>
    <n v="-999"/>
    <n v="0.65900000000000003"/>
    <n v="0.17499999999999999"/>
    <n v="0"/>
    <n v="-999"/>
    <n v="199805"/>
    <x v="7"/>
  </r>
  <r>
    <n v="14.71"/>
    <n v="0.2"/>
    <n v="6.4"/>
    <n v="-3.2"/>
    <n v="91.3"/>
    <n v="61.5"/>
    <n v="8.3000000000000007"/>
    <n v="0"/>
    <n v="0"/>
    <n v="0.6"/>
    <n v="3"/>
    <n v="0.2"/>
    <n v="4.9000000000000004"/>
    <n v="-999"/>
    <n v="-999"/>
    <n v="0.59299999999999997"/>
    <n v="0.37"/>
    <n v="0"/>
    <n v="-999"/>
    <n v="199805"/>
    <x v="7"/>
  </r>
  <r>
    <n v="23.58"/>
    <n v="2.8"/>
    <n v="11.3"/>
    <n v="-4.3"/>
    <n v="75.400000000000006"/>
    <n v="35.299999999999997"/>
    <n v="2.7"/>
    <n v="0"/>
    <n v="0"/>
    <n v="0.8"/>
    <n v="2.6"/>
    <n v="2.8"/>
    <n v="6.4"/>
    <n v="-999"/>
    <n v="-999"/>
    <n v="0.47299999999999998"/>
    <n v="0.86599999999999999"/>
    <n v="0"/>
    <n v="-999"/>
    <n v="199805"/>
    <x v="7"/>
  </r>
  <r>
    <n v="15.9"/>
    <n v="4.8"/>
    <n v="12.8"/>
    <n v="0.7"/>
    <n v="77.900000000000006"/>
    <n v="43.6"/>
    <n v="2.1"/>
    <n v="0"/>
    <n v="0"/>
    <n v="1.1000000000000001"/>
    <n v="3.2"/>
    <n v="4.8"/>
    <n v="7.3"/>
    <n v="-999"/>
    <n v="-999"/>
    <n v="0.64400000000000002"/>
    <n v="0.83299999999999996"/>
    <n v="0"/>
    <n v="-999"/>
    <n v="199805"/>
    <x v="7"/>
  </r>
  <r>
    <n v="5.25"/>
    <n v="1.6"/>
    <n v="3.6"/>
    <n v="0"/>
    <n v="99.1"/>
    <n v="97"/>
    <n v="6.4"/>
    <n v="0"/>
    <n v="0"/>
    <n v="0.8"/>
    <n v="2.1"/>
    <n v="1.6"/>
    <n v="5.4"/>
    <n v="-999"/>
    <n v="-999"/>
    <n v="0.76900000000000002"/>
    <n v="2.4E-2"/>
    <n v="0"/>
    <n v="-999"/>
    <n v="199805"/>
    <x v="7"/>
  </r>
  <r>
    <n v="16.75"/>
    <n v="4.5"/>
    <n v="12.6"/>
    <n v="-0.9"/>
    <n v="84"/>
    <n v="49.9"/>
    <n v="0"/>
    <n v="0"/>
    <n v="0"/>
    <n v="0.8"/>
    <n v="2.7"/>
    <n v="4.5"/>
    <n v="7"/>
    <n v="-999"/>
    <n v="-999"/>
    <n v="0.72899999999999998"/>
    <n v="0.73099999999999998"/>
    <n v="0"/>
    <n v="-999"/>
    <n v="199805"/>
    <x v="7"/>
  </r>
  <r>
    <n v="23.25"/>
    <n v="9.6999999999999993"/>
    <n v="17.600000000000001"/>
    <n v="0"/>
    <n v="60"/>
    <n v="29.9"/>
    <n v="0"/>
    <n v="0"/>
    <n v="0"/>
    <n v="1"/>
    <n v="2.7"/>
    <n v="9.6999999999999993"/>
    <n v="9.1999999999999993"/>
    <n v="-999"/>
    <n v="-999"/>
    <n v="0.60099999999999998"/>
    <n v="1.41"/>
    <n v="0"/>
    <n v="-999"/>
    <n v="199805"/>
    <x v="7"/>
  </r>
  <r>
    <n v="10.34"/>
    <n v="8.4"/>
    <n v="14.5"/>
    <n v="4.8"/>
    <n v="83.5"/>
    <n v="47.8"/>
    <n v="2.1"/>
    <n v="0"/>
    <n v="0"/>
    <n v="0.7"/>
    <n v="2.6"/>
    <n v="8.4"/>
    <n v="9.1"/>
    <n v="-999"/>
    <n v="-999"/>
    <n v="0.78800000000000003"/>
    <n v="0.86199999999999999"/>
    <n v="0"/>
    <n v="-999"/>
    <n v="199805"/>
    <x v="7"/>
  </r>
  <r>
    <n v="27.93"/>
    <n v="10.5"/>
    <n v="18.399999999999999"/>
    <n v="3.1"/>
    <n v="65"/>
    <n v="30.6"/>
    <n v="0"/>
    <n v="0"/>
    <n v="0"/>
    <n v="0.9"/>
    <n v="3.1"/>
    <n v="10.5"/>
    <n v="10.9"/>
    <n v="-999"/>
    <n v="-999"/>
    <n v="0.64600000000000002"/>
    <n v="1.468"/>
    <n v="0"/>
    <n v="-999"/>
    <n v="199805"/>
    <x v="7"/>
  </r>
  <r>
    <n v="8.19"/>
    <n v="7"/>
    <n v="10.4"/>
    <n v="4.5"/>
    <n v="82.9"/>
    <n v="58.3"/>
    <n v="0.5"/>
    <n v="0"/>
    <n v="0"/>
    <n v="0.6"/>
    <n v="1.9"/>
    <n v="7"/>
    <n v="9.4"/>
    <n v="-999"/>
    <n v="-999"/>
    <n v="0.73299999999999998"/>
    <n v="0.52600000000000002"/>
    <n v="0"/>
    <n v="-999"/>
    <n v="199805"/>
    <x v="7"/>
  </r>
  <r>
    <n v="11.25"/>
    <n v="6.3"/>
    <n v="11.5"/>
    <n v="2.4"/>
    <n v="89.1"/>
    <n v="62.6"/>
    <n v="0.5"/>
    <n v="0"/>
    <n v="0"/>
    <n v="1.5"/>
    <n v="4.2"/>
    <n v="6.3"/>
    <n v="9.8000000000000007"/>
    <n v="-999"/>
    <n v="-999"/>
    <n v="0.84699999999999998"/>
    <n v="0.50700000000000001"/>
    <n v="0"/>
    <n v="-999"/>
    <n v="199805"/>
    <x v="7"/>
  </r>
  <r>
    <n v="6.33"/>
    <n v="5.5"/>
    <n v="7.5"/>
    <n v="2.5"/>
    <n v="97.4"/>
    <n v="91.4"/>
    <n v="11.5"/>
    <n v="0"/>
    <n v="0"/>
    <n v="1.5"/>
    <n v="4.4000000000000004"/>
    <n v="5.5"/>
    <n v="8.6999999999999993"/>
    <n v="-999"/>
    <n v="-999"/>
    <n v="0.94699999999999995"/>
    <n v="8.8999999999999996E-2"/>
    <n v="0"/>
    <n v="-999"/>
    <n v="199805"/>
    <x v="7"/>
  </r>
  <r>
    <n v="14.84"/>
    <n v="7.6"/>
    <n v="17.3"/>
    <n v="2"/>
    <n v="93.5"/>
    <n v="61.3"/>
    <n v="20"/>
    <n v="0"/>
    <n v="0"/>
    <n v="1.2"/>
    <n v="4.5"/>
    <n v="7.6"/>
    <n v="11.1"/>
    <n v="-999"/>
    <n v="-999"/>
    <n v="1.2130000000000001"/>
    <n v="0.76400000000000001"/>
    <n v="0"/>
    <n v="-999"/>
    <n v="199805"/>
    <x v="7"/>
  </r>
  <r>
    <n v="4.99"/>
    <n v="2"/>
    <n v="5.7"/>
    <n v="0"/>
    <n v="99.2"/>
    <n v="95.3"/>
    <n v="5.3"/>
    <n v="0"/>
    <n v="0"/>
    <n v="0.8"/>
    <n v="2.6"/>
    <n v="2"/>
    <n v="6.6"/>
    <n v="-999"/>
    <n v="-999"/>
    <n v="0.872"/>
    <n v="4.2999999999999997E-2"/>
    <n v="0"/>
    <n v="-999"/>
    <n v="199805"/>
    <x v="7"/>
  </r>
  <r>
    <n v="13.54"/>
    <n v="3.1"/>
    <n v="8.4"/>
    <n v="-0.2"/>
    <n v="93.2"/>
    <n v="69.599999999999994"/>
    <n v="0.5"/>
    <n v="0"/>
    <n v="0"/>
    <n v="0.9"/>
    <n v="2.2999999999999998"/>
    <n v="3.1"/>
    <n v="6.7"/>
    <n v="-999"/>
    <n v="-999"/>
    <n v="0.76700000000000002"/>
    <n v="0.33500000000000002"/>
    <n v="0"/>
    <n v="-999"/>
    <n v="199805"/>
    <x v="7"/>
  </r>
  <r>
    <n v="26.3"/>
    <n v="8.6999999999999993"/>
    <n v="17.7"/>
    <n v="-0.8"/>
    <n v="71.3"/>
    <n v="22.2"/>
    <n v="0"/>
    <n v="0"/>
    <n v="0"/>
    <n v="0.9"/>
    <n v="2.7"/>
    <n v="8.6999999999999993"/>
    <n v="9.6"/>
    <n v="-999"/>
    <n v="-999"/>
    <n v="0.44900000000000001"/>
    <n v="1.575"/>
    <n v="0"/>
    <n v="-999"/>
    <n v="199805"/>
    <x v="7"/>
  </r>
  <r>
    <n v="20.61"/>
    <n v="8.3000000000000007"/>
    <n v="16.5"/>
    <n v="1.4"/>
    <n v="86.2"/>
    <n v="51.4"/>
    <n v="0"/>
    <n v="0"/>
    <n v="0"/>
    <n v="0.8"/>
    <n v="3.1"/>
    <n v="8.3000000000000007"/>
    <n v="11.3"/>
    <n v="-999"/>
    <n v="-999"/>
    <n v="0.96599999999999997"/>
    <n v="0.91200000000000003"/>
    <n v="0"/>
    <n v="-999"/>
    <n v="199805"/>
    <x v="7"/>
  </r>
  <r>
    <n v="27.94"/>
    <n v="10.9"/>
    <n v="18.8"/>
    <n v="4.0999999999999996"/>
    <n v="74.400000000000006"/>
    <n v="48.1"/>
    <n v="0"/>
    <n v="0"/>
    <n v="0"/>
    <n v="1.6"/>
    <n v="5.2"/>
    <n v="10.9"/>
    <n v="12.9"/>
    <n v="-999"/>
    <n v="-999"/>
    <n v="1.046"/>
    <n v="1.1259999999999999"/>
    <n v="0"/>
    <n v="-999"/>
    <n v="199805"/>
    <x v="7"/>
  </r>
  <r>
    <n v="20.02"/>
    <n v="7.9"/>
    <n v="14"/>
    <n v="2.7"/>
    <n v="71"/>
    <n v="39.799999999999997"/>
    <n v="0.3"/>
    <n v="0"/>
    <n v="0"/>
    <n v="1"/>
    <n v="3.3"/>
    <n v="7.9"/>
    <n v="9.6"/>
    <n v="-999"/>
    <n v="-999"/>
    <n v="0.63500000000000001"/>
    <n v="0.96199999999999997"/>
    <n v="0"/>
    <n v="-999"/>
    <n v="199806"/>
    <x v="7"/>
  </r>
  <r>
    <n v="26.89"/>
    <n v="9"/>
    <n v="16.899999999999999"/>
    <n v="3.8"/>
    <n v="61.7"/>
    <n v="31.4"/>
    <n v="0"/>
    <n v="0"/>
    <n v="0"/>
    <n v="0.9"/>
    <n v="2.7"/>
    <n v="9"/>
    <n v="10.8"/>
    <n v="-999"/>
    <n v="-999"/>
    <n v="0.60299999999999998"/>
    <n v="1.32"/>
    <n v="0"/>
    <n v="-999"/>
    <n v="199806"/>
    <x v="7"/>
  </r>
  <r>
    <n v="16.309999999999999"/>
    <n v="8.4"/>
    <n v="16"/>
    <n v="1.5"/>
    <n v="66"/>
    <n v="36.9"/>
    <n v="0"/>
    <n v="0"/>
    <n v="0"/>
    <n v="0.7"/>
    <n v="2.6"/>
    <n v="8.4"/>
    <n v="9.6999999999999993"/>
    <n v="-999"/>
    <n v="-999"/>
    <n v="0.66900000000000004"/>
    <n v="1.147"/>
    <n v="0"/>
    <n v="-999"/>
    <n v="199806"/>
    <x v="7"/>
  </r>
  <r>
    <n v="7.67"/>
    <n v="4.7"/>
    <n v="9.9"/>
    <n v="0.6"/>
    <n v="95.7"/>
    <n v="73.599999999999994"/>
    <n v="16"/>
    <n v="0"/>
    <n v="0"/>
    <n v="0.7"/>
    <n v="2.6"/>
    <n v="4.7"/>
    <n v="7.7"/>
    <n v="-999"/>
    <n v="-999"/>
    <n v="0.89500000000000002"/>
    <n v="0.32200000000000001"/>
    <n v="0"/>
    <n v="-999"/>
    <n v="199806"/>
    <x v="7"/>
  </r>
  <r>
    <n v="14.81"/>
    <n v="6.2"/>
    <n v="12"/>
    <n v="1.4"/>
    <n v="89.3"/>
    <n v="60.1"/>
    <n v="1.9"/>
    <n v="0"/>
    <n v="0"/>
    <n v="0.7"/>
    <n v="2.7"/>
    <n v="6.2"/>
    <n v="8.6999999999999993"/>
    <n v="-999"/>
    <n v="-999"/>
    <n v="0.84199999999999997"/>
    <n v="0.55900000000000005"/>
    <n v="0"/>
    <n v="-999"/>
    <n v="199806"/>
    <x v="7"/>
  </r>
  <r>
    <n v="13.61"/>
    <n v="7.9"/>
    <n v="12.8"/>
    <n v="1.8"/>
    <n v="82.8"/>
    <n v="56.9"/>
    <n v="5.5"/>
    <n v="0"/>
    <n v="0"/>
    <n v="0.9"/>
    <n v="3"/>
    <n v="7.9"/>
    <n v="0"/>
    <n v="-999"/>
    <n v="-999"/>
    <n v="0.84099999999999997"/>
    <n v="0.63700000000000001"/>
    <n v="0"/>
    <n v="-999"/>
    <n v="199806"/>
    <x v="7"/>
  </r>
  <r>
    <n v="21.46"/>
    <n v="9.4"/>
    <n v="15.4"/>
    <n v="4.3"/>
    <n v="81.400000000000006"/>
    <n v="42.5"/>
    <n v="2.7"/>
    <n v="0"/>
    <n v="0"/>
    <n v="1.4"/>
    <n v="4.5999999999999996"/>
    <n v="9.4"/>
    <n v="0"/>
    <n v="-999"/>
    <n v="-999"/>
    <n v="0.74299999999999999"/>
    <n v="1.006"/>
    <n v="0"/>
    <n v="-999"/>
    <n v="199806"/>
    <x v="7"/>
  </r>
  <r>
    <n v="22.5"/>
    <n v="11.4"/>
    <n v="18.2"/>
    <n v="3"/>
    <n v="66"/>
    <n v="31.9"/>
    <n v="0"/>
    <n v="0"/>
    <n v="0"/>
    <n v="1.2"/>
    <n v="3.7"/>
    <n v="11.4"/>
    <n v="0"/>
    <n v="-999"/>
    <n v="-999"/>
    <n v="0.66700000000000004"/>
    <n v="1.423"/>
    <n v="0"/>
    <n v="-999"/>
    <n v="199806"/>
    <x v="7"/>
  </r>
  <r>
    <n v="19.64"/>
    <n v="12.8"/>
    <n v="19.2"/>
    <n v="5.6"/>
    <n v="75.2"/>
    <n v="44.4"/>
    <n v="4.8"/>
    <n v="0"/>
    <n v="0"/>
    <n v="1.3"/>
    <n v="3.7"/>
    <n v="12.8"/>
    <n v="0"/>
    <n v="-999"/>
    <n v="-999"/>
    <n v="0.98799999999999999"/>
    <n v="1.2370000000000001"/>
    <n v="0"/>
    <n v="-999"/>
    <n v="199806"/>
    <x v="7"/>
  </r>
  <r>
    <n v="13.56"/>
    <n v="10.9"/>
    <n v="14.8"/>
    <n v="6"/>
    <n v="83.9"/>
    <n v="53"/>
    <n v="6.7"/>
    <n v="0"/>
    <n v="0"/>
    <n v="0.9"/>
    <n v="3.4"/>
    <n v="10.9"/>
    <n v="10.3"/>
    <n v="-999"/>
    <n v="-999"/>
    <n v="0.89"/>
    <n v="0.79100000000000004"/>
    <n v="0"/>
    <n v="-999"/>
    <n v="199806"/>
    <x v="7"/>
  </r>
  <r>
    <n v="18.93"/>
    <n v="12"/>
    <n v="19.100000000000001"/>
    <n v="5.3"/>
    <n v="82.1"/>
    <n v="52.2"/>
    <n v="0.3"/>
    <n v="0"/>
    <n v="0"/>
    <n v="0.8"/>
    <n v="2.7"/>
    <n v="12"/>
    <n v="11.9"/>
    <n v="-999"/>
    <n v="-999"/>
    <n v="1.155"/>
    <n v="1.0569999999999999"/>
    <n v="0"/>
    <n v="-999"/>
    <n v="199806"/>
    <x v="7"/>
  </r>
  <r>
    <n v="30.16"/>
    <n v="11.7"/>
    <n v="18.399999999999999"/>
    <n v="5.3"/>
    <n v="57.2"/>
    <n v="26.4"/>
    <n v="0"/>
    <n v="0"/>
    <n v="0"/>
    <n v="1"/>
    <n v="3"/>
    <n v="11.7"/>
    <n v="12.7"/>
    <n v="-999"/>
    <n v="-999"/>
    <n v="0.56000000000000005"/>
    <n v="1.5569999999999999"/>
    <n v="0"/>
    <n v="-999"/>
    <n v="199806"/>
    <x v="7"/>
  </r>
  <r>
    <n v="15.85"/>
    <n v="7.2"/>
    <n v="14.2"/>
    <n v="3.1"/>
    <n v="82.2"/>
    <n v="44.9"/>
    <n v="5.6"/>
    <n v="0"/>
    <n v="0"/>
    <n v="1.1000000000000001"/>
    <n v="4.5"/>
    <n v="7.2"/>
    <n v="10.6"/>
    <n v="-999"/>
    <n v="-999"/>
    <n v="0.72699999999999998"/>
    <n v="0.89200000000000002"/>
    <n v="0"/>
    <n v="-999"/>
    <n v="199806"/>
    <x v="7"/>
  </r>
  <r>
    <n v="21.26"/>
    <n v="7.3"/>
    <n v="14.6"/>
    <n v="1.6"/>
    <n v="83.2"/>
    <n v="50.1"/>
    <n v="5.3"/>
    <n v="0"/>
    <n v="0"/>
    <n v="1.6"/>
    <n v="3.7"/>
    <n v="7.3"/>
    <n v="10.3"/>
    <n v="-999"/>
    <n v="-999"/>
    <n v="0.83399999999999996"/>
    <n v="0.82899999999999996"/>
    <n v="0"/>
    <n v="-999"/>
    <n v="199806"/>
    <x v="7"/>
  </r>
  <r>
    <n v="16.14"/>
    <n v="4"/>
    <n v="9.4"/>
    <n v="1.9"/>
    <n v="88.1"/>
    <n v="60"/>
    <n v="0.5"/>
    <n v="0"/>
    <n v="0"/>
    <n v="1.6"/>
    <n v="4.3"/>
    <n v="4"/>
    <n v="9.3000000000000007"/>
    <n v="-999"/>
    <n v="-999"/>
    <n v="0.70599999999999996"/>
    <n v="0.47199999999999998"/>
    <n v="0"/>
    <n v="-999"/>
    <n v="199806"/>
    <x v="7"/>
  </r>
  <r>
    <n v="28.88"/>
    <n v="8.1999999999999993"/>
    <n v="16.5"/>
    <n v="1.5"/>
    <n v="75.599999999999994"/>
    <n v="40.1"/>
    <n v="0.3"/>
    <n v="0"/>
    <n v="0"/>
    <n v="1"/>
    <n v="3.8"/>
    <n v="8.1999999999999993"/>
    <n v="11.7"/>
    <n v="-999"/>
    <n v="-999"/>
    <n v="0.75"/>
    <n v="1.1240000000000001"/>
    <n v="0"/>
    <n v="-999"/>
    <n v="199806"/>
    <x v="7"/>
  </r>
  <r>
    <n v="11.89"/>
    <n v="6.7"/>
    <n v="13.8"/>
    <n v="1.1000000000000001"/>
    <n v="90.2"/>
    <n v="60.5"/>
    <n v="9.3000000000000007"/>
    <n v="0"/>
    <n v="0"/>
    <n v="1.1000000000000001"/>
    <n v="3.4"/>
    <n v="6.7"/>
    <n v="9.9"/>
    <n v="-999"/>
    <n v="-999"/>
    <n v="0.95099999999999996"/>
    <n v="0.623"/>
    <n v="0"/>
    <n v="-999"/>
    <n v="199806"/>
    <x v="7"/>
  </r>
  <r>
    <n v="10.35"/>
    <n v="4.7"/>
    <n v="11.7"/>
    <n v="0.4"/>
    <n v="95.1"/>
    <n v="77.7"/>
    <n v="26.2"/>
    <n v="0"/>
    <n v="0"/>
    <n v="0.5"/>
    <n v="2.4"/>
    <n v="4.7"/>
    <n v="8.6999999999999993"/>
    <n v="-999"/>
    <n v="-999"/>
    <n v="1.0660000000000001"/>
    <n v="0.307"/>
    <n v="0"/>
    <n v="-999"/>
    <n v="199806"/>
    <x v="7"/>
  </r>
  <r>
    <n v="10.15"/>
    <n v="7.4"/>
    <n v="14.4"/>
    <n v="4.2"/>
    <n v="95.6"/>
    <n v="67.3"/>
    <n v="2.4"/>
    <n v="0"/>
    <n v="0"/>
    <n v="0.6"/>
    <n v="2.5"/>
    <n v="7.4"/>
    <n v="9.4"/>
    <n v="-999"/>
    <n v="-999"/>
    <n v="1.1060000000000001"/>
    <n v="0.53600000000000003"/>
    <n v="0"/>
    <n v="-999"/>
    <n v="199806"/>
    <x v="7"/>
  </r>
  <r>
    <n v="12.13"/>
    <n v="8.1999999999999993"/>
    <n v="14.8"/>
    <n v="4.0999999999999996"/>
    <n v="93.2"/>
    <n v="55.9"/>
    <n v="7.7"/>
    <n v="0"/>
    <n v="0"/>
    <n v="0.7"/>
    <n v="3.6"/>
    <n v="8.1999999999999993"/>
    <n v="9.6999999999999993"/>
    <n v="-999"/>
    <n v="-999"/>
    <n v="0.94099999999999995"/>
    <n v="0.74199999999999999"/>
    <n v="0"/>
    <n v="-999"/>
    <n v="199806"/>
    <x v="7"/>
  </r>
  <r>
    <n v="18.59"/>
    <n v="9.6999999999999993"/>
    <n v="17.7"/>
    <n v="3.4"/>
    <n v="85.7"/>
    <n v="50.3"/>
    <n v="1.6"/>
    <n v="0"/>
    <n v="0"/>
    <n v="0.8"/>
    <n v="2.5"/>
    <n v="9.6999999999999993"/>
    <n v="10.1"/>
    <n v="-999"/>
    <n v="-999"/>
    <n v="1.02"/>
    <n v="1.006"/>
    <n v="0"/>
    <n v="-999"/>
    <n v="199806"/>
    <x v="7"/>
  </r>
  <r>
    <n v="16.72"/>
    <n v="10.5"/>
    <n v="19"/>
    <n v="4.4000000000000004"/>
    <n v="85.2"/>
    <n v="48.9"/>
    <n v="3.2"/>
    <n v="0"/>
    <n v="0"/>
    <n v="0.8"/>
    <n v="3.4"/>
    <n v="10.5"/>
    <n v="11.3"/>
    <n v="-999"/>
    <n v="-999"/>
    <n v="1.0720000000000001"/>
    <n v="1.123"/>
    <n v="0"/>
    <n v="-999"/>
    <n v="199806"/>
    <x v="7"/>
  </r>
  <r>
    <n v="19.13"/>
    <n v="9.6"/>
    <n v="18"/>
    <n v="3.9"/>
    <n v="82.2"/>
    <n v="50.5"/>
    <n v="0.3"/>
    <n v="0"/>
    <n v="0"/>
    <n v="1.1000000000000001"/>
    <n v="3.1"/>
    <n v="9.6"/>
    <n v="12.1"/>
    <n v="-999"/>
    <n v="-999"/>
    <n v="1.0389999999999999"/>
    <n v="1.0209999999999999"/>
    <n v="0"/>
    <n v="-999"/>
    <n v="199806"/>
    <x v="7"/>
  </r>
  <r>
    <n v="9.5299999999999994"/>
    <n v="6.6"/>
    <n v="9.6999999999999993"/>
    <n v="3.9"/>
    <n v="96.3"/>
    <n v="88.4"/>
    <n v="9.6"/>
    <n v="0"/>
    <n v="0"/>
    <n v="0.8"/>
    <n v="2.9"/>
    <n v="6.6"/>
    <n v="10.3"/>
    <n v="-999"/>
    <n v="-999"/>
    <n v="1.0629999999999999"/>
    <n v="0.14000000000000001"/>
    <n v="0"/>
    <n v="-999"/>
    <n v="199806"/>
    <x v="7"/>
  </r>
  <r>
    <n v="8.66"/>
    <n v="5.0999999999999996"/>
    <n v="9.1"/>
    <n v="3.2"/>
    <n v="97.1"/>
    <n v="83"/>
    <n v="11.6"/>
    <n v="0"/>
    <n v="0"/>
    <n v="0.5"/>
    <n v="1.7"/>
    <n v="5.0999999999999996"/>
    <n v="9.3000000000000007"/>
    <n v="-999"/>
    <n v="-999"/>
    <n v="0.96"/>
    <n v="0.19600000000000001"/>
    <n v="0"/>
    <n v="-999"/>
    <n v="199806"/>
    <x v="7"/>
  </r>
  <r>
    <n v="15.03"/>
    <n v="5.2"/>
    <n v="12.7"/>
    <n v="0.7"/>
    <n v="92.2"/>
    <n v="64.2"/>
    <n v="0.8"/>
    <n v="0"/>
    <n v="0"/>
    <n v="0.9"/>
    <n v="2.9"/>
    <n v="5.2"/>
    <n v="9.9"/>
    <n v="-999"/>
    <n v="-999"/>
    <n v="0.94199999999999995"/>
    <n v="0.52600000000000002"/>
    <n v="0"/>
    <n v="-999"/>
    <n v="199806"/>
    <x v="7"/>
  </r>
  <r>
    <n v="10.87"/>
    <n v="7.9"/>
    <n v="14.1"/>
    <n v="1.9"/>
    <n v="87.6"/>
    <n v="59.5"/>
    <n v="0"/>
    <n v="0"/>
    <n v="0"/>
    <n v="0.6"/>
    <n v="2.2000000000000002"/>
    <n v="7.9"/>
    <n v="10.1"/>
    <n v="-999"/>
    <n v="-999"/>
    <n v="0.95399999999999996"/>
    <n v="0.65100000000000002"/>
    <n v="0"/>
    <n v="-999"/>
    <n v="199806"/>
    <x v="7"/>
  </r>
  <r>
    <n v="13.71"/>
    <n v="9.4"/>
    <n v="15.4"/>
    <n v="6"/>
    <n v="88.4"/>
    <n v="61.2"/>
    <n v="2.4"/>
    <n v="0"/>
    <n v="0"/>
    <n v="0.7"/>
    <n v="2.9"/>
    <n v="9.4"/>
    <n v="12"/>
    <n v="-999"/>
    <n v="-999"/>
    <n v="1.073"/>
    <n v="0.67900000000000005"/>
    <n v="0"/>
    <n v="-999"/>
    <n v="199806"/>
    <x v="7"/>
  </r>
  <r>
    <n v="16.559999999999999"/>
    <n v="10.5"/>
    <n v="18.5"/>
    <n v="4.0999999999999996"/>
    <n v="86.6"/>
    <n v="49.8"/>
    <n v="0"/>
    <n v="0"/>
    <n v="0"/>
    <n v="0.7"/>
    <n v="2.1"/>
    <n v="10.5"/>
    <n v="11.8"/>
    <n v="-999"/>
    <n v="-999"/>
    <n v="1.0589999999999999"/>
    <n v="1.069"/>
    <n v="0"/>
    <n v="-999"/>
    <n v="199806"/>
    <x v="7"/>
  </r>
  <r>
    <n v="29.6"/>
    <n v="15.4"/>
    <n v="23.3"/>
    <n v="8.3000000000000007"/>
    <n v="57.3"/>
    <n v="26.5"/>
    <n v="0"/>
    <n v="0"/>
    <n v="0"/>
    <n v="1.2"/>
    <n v="3"/>
    <n v="15.4"/>
    <n v="14.4"/>
    <n v="-999"/>
    <n v="-999"/>
    <n v="0.76"/>
    <n v="2.1019999999999999"/>
    <n v="0"/>
    <n v="-999"/>
    <n v="199806"/>
    <x v="7"/>
  </r>
  <r>
    <n v="24.54"/>
    <n v="15.5"/>
    <n v="23.2"/>
    <n v="7.4"/>
    <n v="57.2"/>
    <n v="24.9"/>
    <n v="0"/>
    <n v="0"/>
    <n v="0"/>
    <n v="0.9"/>
    <n v="2.7"/>
    <n v="15.5"/>
    <n v="13.9"/>
    <n v="-999"/>
    <n v="-999"/>
    <n v="0.70799999999999996"/>
    <n v="2.1349999999999998"/>
    <n v="0"/>
    <n v="-999"/>
    <n v="199807"/>
    <x v="7"/>
  </r>
  <r>
    <n v="16.55"/>
    <n v="13.9"/>
    <n v="23"/>
    <n v="9.1"/>
    <n v="73.3"/>
    <n v="30.9"/>
    <n v="17.399999999999999"/>
    <n v="0"/>
    <n v="0"/>
    <n v="1.1000000000000001"/>
    <n v="2.9"/>
    <n v="13.9"/>
    <n v="13"/>
    <n v="-999"/>
    <n v="-999"/>
    <n v="0.87"/>
    <n v="1.9410000000000001"/>
    <n v="0"/>
    <n v="-999"/>
    <n v="199807"/>
    <x v="7"/>
  </r>
  <r>
    <n v="8.65"/>
    <n v="11.4"/>
    <n v="17.8"/>
    <n v="8.4"/>
    <n v="91.7"/>
    <n v="72.2"/>
    <n v="14.4"/>
    <n v="0"/>
    <n v="0"/>
    <n v="0.9"/>
    <n v="2.6"/>
    <n v="11.4"/>
    <n v="13.1"/>
    <n v="-999"/>
    <n v="-999"/>
    <n v="1.4730000000000001"/>
    <n v="0.56599999999999995"/>
    <n v="0"/>
    <n v="-999"/>
    <n v="199807"/>
    <x v="7"/>
  </r>
  <r>
    <n v="11.84"/>
    <n v="10.199999999999999"/>
    <n v="16"/>
    <n v="6.8"/>
    <n v="95"/>
    <n v="69.2"/>
    <n v="19.8"/>
    <n v="0"/>
    <n v="0"/>
    <n v="0.7"/>
    <n v="2.2999999999999998"/>
    <n v="10.199999999999999"/>
    <n v="12.1"/>
    <n v="-999"/>
    <n v="-999"/>
    <n v="1.254"/>
    <n v="0.56000000000000005"/>
    <n v="0"/>
    <n v="-999"/>
    <n v="199807"/>
    <x v="7"/>
  </r>
  <r>
    <n v="18.829999999999998"/>
    <n v="11.5"/>
    <n v="19.899999999999999"/>
    <n v="6.2"/>
    <n v="86"/>
    <n v="49"/>
    <n v="0.3"/>
    <n v="0"/>
    <n v="0"/>
    <n v="0.7"/>
    <n v="2.4"/>
    <n v="11.5"/>
    <n v="13"/>
    <n v="-999"/>
    <n v="-999"/>
    <n v="1.141"/>
    <n v="1.1850000000000001"/>
    <n v="0"/>
    <n v="-999"/>
    <n v="199807"/>
    <x v="7"/>
  </r>
  <r>
    <n v="28.22"/>
    <n v="14.9"/>
    <n v="22.9"/>
    <n v="7.9"/>
    <n v="72.3"/>
    <n v="28.1"/>
    <n v="0"/>
    <n v="0"/>
    <n v="0"/>
    <n v="1"/>
    <n v="2.8"/>
    <n v="14.9"/>
    <n v="14.9"/>
    <n v="-999"/>
    <n v="-999"/>
    <n v="0.78300000000000003"/>
    <n v="2.0070000000000001"/>
    <n v="0"/>
    <n v="-999"/>
    <n v="199807"/>
    <x v="7"/>
  </r>
  <r>
    <n v="22.97"/>
    <n v="14.4"/>
    <n v="23.2"/>
    <n v="7.5"/>
    <n v="74.400000000000006"/>
    <n v="39.700000000000003"/>
    <n v="0"/>
    <n v="0"/>
    <n v="0"/>
    <n v="0.9"/>
    <n v="3.3"/>
    <n v="14.4"/>
    <n v="15.6"/>
    <n v="-999"/>
    <n v="-999"/>
    <n v="1.1299999999999999"/>
    <n v="1.714"/>
    <n v="0"/>
    <n v="-999"/>
    <n v="199807"/>
    <x v="7"/>
  </r>
  <r>
    <n v="25.06"/>
    <n v="15"/>
    <n v="22.9"/>
    <n v="7.3"/>
    <n v="66.2"/>
    <n v="35"/>
    <n v="0"/>
    <n v="0"/>
    <n v="0"/>
    <n v="1"/>
    <n v="3.2"/>
    <n v="15"/>
    <n v="15.9"/>
    <n v="-999"/>
    <n v="-999"/>
    <n v="0.97699999999999998"/>
    <n v="1.8149999999999999"/>
    <n v="0"/>
    <n v="-999"/>
    <n v="199807"/>
    <x v="7"/>
  </r>
  <r>
    <n v="25.87"/>
    <n v="16.2"/>
    <n v="24.6"/>
    <n v="8.3000000000000007"/>
    <n v="64.2"/>
    <n v="35"/>
    <n v="0"/>
    <n v="0"/>
    <n v="0"/>
    <n v="1"/>
    <n v="3"/>
    <n v="16.2"/>
    <n v="16.3"/>
    <n v="-999"/>
    <n v="-999"/>
    <n v="1.083"/>
    <n v="2.0099999999999998"/>
    <n v="0"/>
    <n v="-999"/>
    <n v="199807"/>
    <x v="7"/>
  </r>
  <r>
    <n v="15.18"/>
    <n v="14.6"/>
    <n v="21.1"/>
    <n v="9.3000000000000007"/>
    <n v="69.7"/>
    <n v="42.7"/>
    <n v="1.1000000000000001"/>
    <n v="0"/>
    <n v="0"/>
    <n v="1.1000000000000001"/>
    <n v="3.4"/>
    <n v="14.6"/>
    <n v="14.8"/>
    <n v="-999"/>
    <n v="-999"/>
    <n v="1.0649999999999999"/>
    <n v="1.4330000000000001"/>
    <n v="0"/>
    <n v="-999"/>
    <n v="199807"/>
    <x v="7"/>
  </r>
  <r>
    <n v="17.489999999999998"/>
    <n v="10.5"/>
    <n v="17.399999999999999"/>
    <n v="4.4000000000000004"/>
    <n v="77.7"/>
    <n v="48.3"/>
    <n v="1.3"/>
    <n v="0"/>
    <n v="0"/>
    <n v="1"/>
    <n v="3.1"/>
    <n v="10.5"/>
    <n v="14"/>
    <n v="-999"/>
    <n v="-999"/>
    <n v="0.95799999999999996"/>
    <n v="1.0269999999999999"/>
    <n v="0"/>
    <n v="-999"/>
    <n v="199807"/>
    <x v="7"/>
  </r>
  <r>
    <n v="20.36"/>
    <n v="9"/>
    <n v="15.9"/>
    <n v="3.5"/>
    <n v="76.7"/>
    <n v="47"/>
    <n v="0"/>
    <n v="0"/>
    <n v="0"/>
    <n v="1"/>
    <n v="3.3"/>
    <n v="9"/>
    <n v="13.2"/>
    <n v="-999"/>
    <n v="-999"/>
    <n v="0.85099999999999998"/>
    <n v="0.95699999999999996"/>
    <n v="0"/>
    <n v="-999"/>
    <n v="199807"/>
    <x v="7"/>
  </r>
  <r>
    <n v="22.62"/>
    <n v="8.5"/>
    <n v="15.8"/>
    <n v="3.4"/>
    <n v="72.900000000000006"/>
    <n v="41.5"/>
    <n v="0"/>
    <n v="0"/>
    <n v="0"/>
    <n v="1.1000000000000001"/>
    <n v="2.9"/>
    <n v="8.5"/>
    <n v="13.2"/>
    <n v="-999"/>
    <n v="-999"/>
    <n v="0.74199999999999999"/>
    <n v="1.05"/>
    <n v="0"/>
    <n v="-999"/>
    <n v="199807"/>
    <x v="7"/>
  </r>
  <r>
    <n v="14.33"/>
    <n v="9.6999999999999993"/>
    <n v="15.3"/>
    <n v="1.1000000000000001"/>
    <n v="70.3"/>
    <n v="37.299999999999997"/>
    <n v="0.3"/>
    <n v="0"/>
    <n v="0"/>
    <n v="0.9"/>
    <n v="3.1"/>
    <n v="9.6999999999999993"/>
    <n v="12"/>
    <n v="-999"/>
    <n v="-999"/>
    <n v="0.64700000000000002"/>
    <n v="1.0900000000000001"/>
    <n v="0"/>
    <n v="-999"/>
    <n v="199807"/>
    <x v="7"/>
  </r>
  <r>
    <n v="9.1199999999999992"/>
    <n v="11.4"/>
    <n v="13.6"/>
    <n v="9.4"/>
    <n v="89.2"/>
    <n v="77.400000000000006"/>
    <n v="4.3"/>
    <n v="0"/>
    <n v="0"/>
    <n v="0.8"/>
    <n v="2.8"/>
    <n v="11.4"/>
    <n v="13.3"/>
    <n v="-999"/>
    <n v="-999"/>
    <n v="1.202"/>
    <n v="0.35199999999999998"/>
    <n v="0"/>
    <n v="-999"/>
    <n v="199807"/>
    <x v="7"/>
  </r>
  <r>
    <n v="27.69"/>
    <n v="16.3"/>
    <n v="23.9"/>
    <n v="8.9"/>
    <n v="64.5"/>
    <n v="38.5"/>
    <n v="0"/>
    <n v="0"/>
    <n v="0"/>
    <n v="1.1000000000000001"/>
    <n v="3.5"/>
    <n v="16.3"/>
    <n v="15.8"/>
    <n v="-999"/>
    <n v="-999"/>
    <n v="1.139"/>
    <n v="1.8240000000000001"/>
    <n v="0"/>
    <n v="-999"/>
    <n v="199807"/>
    <x v="7"/>
  </r>
  <r>
    <n v="24.37"/>
    <n v="16.5"/>
    <n v="24.6"/>
    <n v="9.1"/>
    <n v="54.9"/>
    <n v="27.3"/>
    <n v="0"/>
    <n v="0"/>
    <n v="0"/>
    <n v="0.8"/>
    <n v="2.2999999999999998"/>
    <n v="16.5"/>
    <n v="14.9"/>
    <n v="-999"/>
    <n v="-999"/>
    <n v="0.84199999999999997"/>
    <n v="2.2480000000000002"/>
    <n v="0"/>
    <n v="-999"/>
    <n v="199807"/>
    <x v="7"/>
  </r>
  <r>
    <n v="28.74"/>
    <n v="17.7"/>
    <n v="26"/>
    <n v="8.4"/>
    <n v="57.7"/>
    <n v="25.6"/>
    <n v="0"/>
    <n v="0"/>
    <n v="0"/>
    <n v="1.1000000000000001"/>
    <n v="2.8"/>
    <n v="17.7"/>
    <n v="16.399999999999999"/>
    <n v="-999"/>
    <n v="-999"/>
    <n v="0.85799999999999998"/>
    <n v="2.5"/>
    <n v="0"/>
    <n v="-999"/>
    <n v="199807"/>
    <x v="7"/>
  </r>
  <r>
    <n v="28.04"/>
    <n v="13.1"/>
    <n v="17.899999999999999"/>
    <n v="5.3"/>
    <n v="63.6"/>
    <n v="33"/>
    <n v="0"/>
    <n v="0"/>
    <n v="0"/>
    <n v="1.3"/>
    <n v="4.4000000000000004"/>
    <n v="13.1"/>
    <n v="15.2"/>
    <n v="-999"/>
    <n v="-999"/>
    <n v="0.67800000000000005"/>
    <n v="1.3740000000000001"/>
    <n v="0"/>
    <n v="-999"/>
    <n v="199807"/>
    <x v="7"/>
  </r>
  <r>
    <n v="26.69"/>
    <n v="12.6"/>
    <n v="20.6"/>
    <n v="3.8"/>
    <n v="64.400000000000006"/>
    <n v="38.200000000000003"/>
    <n v="0"/>
    <n v="0"/>
    <n v="0"/>
    <n v="0.8"/>
    <n v="2.6"/>
    <n v="12.6"/>
    <n v="14.2"/>
    <n v="-999"/>
    <n v="-999"/>
    <n v="0.92400000000000004"/>
    <n v="1.4990000000000001"/>
    <n v="0"/>
    <n v="-999"/>
    <n v="199807"/>
    <x v="7"/>
  </r>
  <r>
    <n v="28.1"/>
    <n v="15.8"/>
    <n v="23.7"/>
    <n v="8.4"/>
    <n v="54.5"/>
    <n v="34.9"/>
    <n v="0"/>
    <n v="0"/>
    <n v="0"/>
    <n v="0.8"/>
    <n v="2.2000000000000002"/>
    <n v="15.8"/>
    <n v="15.3"/>
    <n v="-999"/>
    <n v="-999"/>
    <n v="1.0229999999999999"/>
    <n v="1.907"/>
    <n v="0"/>
    <n v="-999"/>
    <n v="199807"/>
    <x v="7"/>
  </r>
  <r>
    <n v="28.68"/>
    <n v="18.5"/>
    <n v="27.2"/>
    <n v="9.9"/>
    <n v="52.6"/>
    <n v="27.2"/>
    <n v="0"/>
    <n v="0"/>
    <n v="0"/>
    <n v="0.8"/>
    <n v="2.6"/>
    <n v="18.5"/>
    <n v="16.7"/>
    <n v="-999"/>
    <n v="-999"/>
    <n v="0.98099999999999998"/>
    <n v="2.6259999999999999"/>
    <n v="0"/>
    <n v="-999"/>
    <n v="199807"/>
    <x v="7"/>
  </r>
  <r>
    <n v="25.5"/>
    <n v="18.399999999999999"/>
    <n v="27.7"/>
    <n v="11.8"/>
    <n v="55.5"/>
    <n v="22.8"/>
    <n v="0.8"/>
    <n v="0"/>
    <n v="0"/>
    <n v="1"/>
    <n v="3.3"/>
    <n v="18.399999999999999"/>
    <n v="17.399999999999999"/>
    <n v="-999"/>
    <n v="-999"/>
    <n v="0.84799999999999998"/>
    <n v="2.867"/>
    <n v="0"/>
    <n v="-999"/>
    <n v="199807"/>
    <x v="7"/>
  </r>
  <r>
    <n v="27.35"/>
    <n v="17.899999999999999"/>
    <n v="26.2"/>
    <n v="8.6"/>
    <n v="49.9"/>
    <n v="22.7"/>
    <n v="0"/>
    <n v="0"/>
    <n v="0"/>
    <n v="0.8"/>
    <n v="2.7"/>
    <n v="17.899999999999999"/>
    <n v="16.8"/>
    <n v="-999"/>
    <n v="-999"/>
    <n v="0.77100000000000002"/>
    <n v="2.629"/>
    <n v="0"/>
    <n v="-999"/>
    <n v="199807"/>
    <x v="7"/>
  </r>
  <r>
    <n v="26.71"/>
    <n v="20.5"/>
    <n v="28.4"/>
    <n v="12.4"/>
    <n v="53.1"/>
    <n v="28.1"/>
    <n v="0"/>
    <n v="0"/>
    <n v="0"/>
    <n v="0.8"/>
    <n v="3.4"/>
    <n v="20.5"/>
    <n v="17.899999999999999"/>
    <n v="-999"/>
    <n v="-999"/>
    <n v="1.0880000000000001"/>
    <n v="2.7810000000000001"/>
    <n v="0"/>
    <n v="-999"/>
    <n v="199807"/>
    <x v="7"/>
  </r>
  <r>
    <n v="26.25"/>
    <n v="21.9"/>
    <n v="29.5"/>
    <n v="14.2"/>
    <n v="49"/>
    <n v="28.3"/>
    <n v="0"/>
    <n v="0"/>
    <n v="0"/>
    <n v="0.8"/>
    <n v="2.5"/>
    <n v="21.9"/>
    <n v="18.7"/>
    <n v="-999"/>
    <n v="-999"/>
    <n v="1.167"/>
    <n v="2.956"/>
    <n v="0"/>
    <n v="-999"/>
    <n v="199807"/>
    <x v="7"/>
  </r>
  <r>
    <n v="24.81"/>
    <n v="21.8"/>
    <n v="30"/>
    <n v="15.3"/>
    <n v="45.5"/>
    <n v="26"/>
    <n v="0"/>
    <n v="0"/>
    <n v="0"/>
    <n v="0.8"/>
    <n v="2.5"/>
    <n v="21.8"/>
    <n v="18.7"/>
    <n v="-999"/>
    <n v="-999"/>
    <n v="1.1040000000000001"/>
    <n v="3.1389999999999998"/>
    <n v="0"/>
    <n v="-999"/>
    <n v="199807"/>
    <x v="7"/>
  </r>
  <r>
    <n v="16.48"/>
    <n v="18.8"/>
    <n v="26.8"/>
    <n v="14.7"/>
    <n v="54.6"/>
    <n v="29"/>
    <n v="0"/>
    <n v="0"/>
    <n v="0"/>
    <n v="0.8"/>
    <n v="2.6"/>
    <n v="18.8"/>
    <n v="17.3"/>
    <n v="-999"/>
    <n v="-999"/>
    <n v="1.024"/>
    <n v="2.5009999999999999"/>
    <n v="0"/>
    <n v="-999"/>
    <n v="199807"/>
    <x v="7"/>
  </r>
  <r>
    <n v="25.88"/>
    <n v="20.100000000000001"/>
    <n v="27.5"/>
    <n v="13.3"/>
    <n v="50.5"/>
    <n v="26.1"/>
    <n v="0"/>
    <n v="0"/>
    <n v="0"/>
    <n v="1.1000000000000001"/>
    <n v="3.6"/>
    <n v="20.100000000000001"/>
    <n v="18.399999999999999"/>
    <n v="-999"/>
    <n v="-999"/>
    <n v="0.95899999999999996"/>
    <n v="2.7130000000000001"/>
    <n v="0"/>
    <n v="-999"/>
    <n v="199807"/>
    <x v="7"/>
  </r>
  <r>
    <n v="22.34"/>
    <n v="17.8"/>
    <n v="26.7"/>
    <n v="11.7"/>
    <n v="58.7"/>
    <n v="31.9"/>
    <n v="0"/>
    <n v="0"/>
    <n v="0"/>
    <n v="1"/>
    <n v="4.3"/>
    <n v="17.8"/>
    <n v="18"/>
    <n v="-999"/>
    <n v="-999"/>
    <n v="1.117"/>
    <n v="2.3849999999999998"/>
    <n v="0"/>
    <n v="-999"/>
    <n v="199807"/>
    <x v="7"/>
  </r>
  <r>
    <n v="11.17"/>
    <n v="15"/>
    <n v="23.3"/>
    <n v="10.8"/>
    <n v="77.400000000000006"/>
    <n v="44.3"/>
    <n v="0.3"/>
    <n v="0"/>
    <n v="0"/>
    <n v="0.5"/>
    <n v="1.9"/>
    <n v="15"/>
    <n v="16.2"/>
    <n v="-999"/>
    <n v="-999"/>
    <n v="1.266"/>
    <n v="1.593"/>
    <n v="0"/>
    <n v="-999"/>
    <n v="199807"/>
    <x v="7"/>
  </r>
  <r>
    <n v="23.05"/>
    <n v="15.9"/>
    <n v="23.9"/>
    <n v="10.199999999999999"/>
    <n v="76.7"/>
    <n v="45.1"/>
    <n v="0.3"/>
    <n v="0"/>
    <n v="0"/>
    <n v="0.7"/>
    <n v="2.4"/>
    <n v="15.9"/>
    <n v="17.600000000000001"/>
    <n v="-999"/>
    <n v="-999"/>
    <n v="1.3380000000000001"/>
    <n v="1.6279999999999999"/>
    <n v="0"/>
    <n v="-999"/>
    <n v="199808"/>
    <x v="7"/>
  </r>
  <r>
    <n v="17.79"/>
    <n v="17"/>
    <n v="25.5"/>
    <n v="9.8000000000000007"/>
    <n v="70.400000000000006"/>
    <n v="36.1"/>
    <n v="0"/>
    <n v="0"/>
    <n v="0"/>
    <n v="0.6"/>
    <n v="2.2999999999999998"/>
    <n v="17"/>
    <n v="16.399999999999999"/>
    <n v="-999"/>
    <n v="-999"/>
    <n v="1.1779999999999999"/>
    <n v="2.085"/>
    <n v="0"/>
    <n v="-999"/>
    <n v="199808"/>
    <x v="7"/>
  </r>
  <r>
    <n v="25.88"/>
    <n v="20.2"/>
    <n v="26.1"/>
    <n v="13.2"/>
    <n v="50.7"/>
    <n v="32.4"/>
    <n v="0"/>
    <n v="0"/>
    <n v="0"/>
    <n v="1.4"/>
    <n v="3.8"/>
    <n v="20.2"/>
    <n v="18.2"/>
    <n v="-999"/>
    <n v="-999"/>
    <n v="1.093"/>
    <n v="2.2850000000000001"/>
    <n v="0"/>
    <n v="-999"/>
    <n v="199808"/>
    <x v="7"/>
  </r>
  <r>
    <n v="26.68"/>
    <n v="23.2"/>
    <n v="30.7"/>
    <n v="17.399999999999999"/>
    <n v="37.4"/>
    <n v="17.3"/>
    <n v="0"/>
    <n v="0"/>
    <n v="0"/>
    <n v="1.8"/>
    <n v="3.8"/>
    <n v="23.2"/>
    <n v="19.7"/>
    <n v="-999"/>
    <n v="-999"/>
    <n v="0.76600000000000001"/>
    <n v="3.6520000000000001"/>
    <n v="0"/>
    <n v="-999"/>
    <n v="199808"/>
    <x v="7"/>
  </r>
  <r>
    <n v="20.78"/>
    <n v="21"/>
    <n v="27.3"/>
    <n v="9.5"/>
    <n v="40.299999999999997"/>
    <n v="25.1"/>
    <n v="0"/>
    <n v="0"/>
    <n v="0"/>
    <n v="1.5"/>
    <n v="3.9"/>
    <n v="21"/>
    <n v="19.100000000000001"/>
    <n v="-999"/>
    <n v="-999"/>
    <n v="0.91100000000000003"/>
    <n v="2.7170000000000001"/>
    <n v="0"/>
    <n v="-999"/>
    <n v="199808"/>
    <x v="7"/>
  </r>
  <r>
    <n v="24.8"/>
    <n v="12.5"/>
    <n v="20.8"/>
    <n v="4.4000000000000004"/>
    <n v="59.4"/>
    <n v="28.4"/>
    <n v="0"/>
    <n v="0"/>
    <n v="0"/>
    <n v="0.8"/>
    <n v="2.6"/>
    <n v="12.5"/>
    <n v="15.1"/>
    <n v="-999"/>
    <n v="-999"/>
    <n v="0.69899999999999995"/>
    <n v="1.758"/>
    <n v="0"/>
    <n v="-999"/>
    <n v="199808"/>
    <x v="7"/>
  </r>
  <r>
    <n v="20.73"/>
    <n v="13"/>
    <n v="20.9"/>
    <n v="6"/>
    <n v="55.8"/>
    <n v="30.1"/>
    <n v="0"/>
    <n v="0"/>
    <n v="0"/>
    <n v="0.8"/>
    <n v="2.4"/>
    <n v="13"/>
    <n v="13.8"/>
    <n v="-999"/>
    <n v="-999"/>
    <n v="0.745"/>
    <n v="1.7270000000000001"/>
    <n v="0"/>
    <n v="-999"/>
    <n v="199808"/>
    <x v="7"/>
  </r>
  <r>
    <n v="25.29"/>
    <n v="15.3"/>
    <n v="23.9"/>
    <n v="5.4"/>
    <n v="48.4"/>
    <n v="26.2"/>
    <n v="0"/>
    <n v="0"/>
    <n v="0"/>
    <n v="1"/>
    <n v="3.6"/>
    <n v="15.3"/>
    <n v="15.6"/>
    <n v="-999"/>
    <n v="-999"/>
    <n v="0.77500000000000002"/>
    <n v="2.1880000000000002"/>
    <n v="0"/>
    <n v="-999"/>
    <n v="199808"/>
    <x v="7"/>
  </r>
  <r>
    <n v="25.59"/>
    <n v="17.600000000000001"/>
    <n v="26.1"/>
    <n v="10.1"/>
    <n v="39"/>
    <n v="18"/>
    <n v="0"/>
    <n v="0"/>
    <n v="0"/>
    <n v="1"/>
    <n v="2.7"/>
    <n v="17.600000000000001"/>
    <n v="17"/>
    <n v="-999"/>
    <n v="-999"/>
    <n v="0.61"/>
    <n v="2.7719999999999998"/>
    <n v="0"/>
    <n v="-999"/>
    <n v="199808"/>
    <x v="7"/>
  </r>
  <r>
    <n v="22.52"/>
    <n v="15.6"/>
    <n v="26.1"/>
    <n v="8.6999999999999993"/>
    <n v="49.4"/>
    <n v="26.5"/>
    <n v="0"/>
    <n v="0"/>
    <n v="0"/>
    <n v="0.8"/>
    <n v="2.6"/>
    <n v="15.6"/>
    <n v="16.600000000000001"/>
    <n v="-999"/>
    <n v="-999"/>
    <n v="0.89400000000000002"/>
    <n v="2.4849999999999999"/>
    <n v="0"/>
    <n v="-999"/>
    <n v="199808"/>
    <x v="7"/>
  </r>
  <r>
    <n v="23.16"/>
    <n v="15"/>
    <n v="23.3"/>
    <n v="8.5"/>
    <n v="62.1"/>
    <n v="36.200000000000003"/>
    <n v="0"/>
    <n v="0"/>
    <n v="0"/>
    <n v="0.9"/>
    <n v="2.9"/>
    <n v="15"/>
    <n v="17"/>
    <n v="-999"/>
    <n v="-999"/>
    <n v="1.0349999999999999"/>
    <n v="1.825"/>
    <n v="0"/>
    <n v="-999"/>
    <n v="199808"/>
    <x v="7"/>
  </r>
  <r>
    <n v="25.15"/>
    <n v="17.2"/>
    <n v="26.4"/>
    <n v="7.4"/>
    <n v="53"/>
    <n v="23.1"/>
    <n v="0"/>
    <n v="0"/>
    <n v="0"/>
    <n v="0.8"/>
    <n v="2.4"/>
    <n v="17.2"/>
    <n v="17.399999999999999"/>
    <n v="-999"/>
    <n v="-999"/>
    <n v="0.79300000000000004"/>
    <n v="2.6459999999999999"/>
    <n v="0"/>
    <n v="-999"/>
    <n v="199808"/>
    <x v="7"/>
  </r>
  <r>
    <n v="24.83"/>
    <n v="20.100000000000001"/>
    <n v="28.7"/>
    <n v="11.3"/>
    <n v="46.5"/>
    <n v="19.899999999999999"/>
    <n v="0"/>
    <n v="0"/>
    <n v="0"/>
    <n v="0.8"/>
    <n v="2.6"/>
    <n v="20.100000000000001"/>
    <n v="19.3"/>
    <n v="-999"/>
    <n v="-999"/>
    <n v="0.78200000000000003"/>
    <n v="3.153"/>
    <n v="0"/>
    <n v="-999"/>
    <n v="199808"/>
    <x v="7"/>
  </r>
  <r>
    <n v="24.23"/>
    <n v="19.3"/>
    <n v="27.5"/>
    <n v="12.8"/>
    <n v="45.2"/>
    <n v="27.4"/>
    <n v="0"/>
    <n v="0"/>
    <n v="0"/>
    <n v="1.1000000000000001"/>
    <n v="3.3"/>
    <n v="19.3"/>
    <n v="19.7"/>
    <n v="-999"/>
    <n v="-999"/>
    <n v="1.0049999999999999"/>
    <n v="2.665"/>
    <n v="0"/>
    <n v="-999"/>
    <n v="199808"/>
    <x v="7"/>
  </r>
  <r>
    <n v="19.170000000000002"/>
    <n v="12.1"/>
    <n v="21.4"/>
    <n v="4.2"/>
    <n v="59.2"/>
    <n v="28.7"/>
    <n v="0"/>
    <n v="0"/>
    <n v="0"/>
    <n v="1"/>
    <n v="3"/>
    <n v="12.1"/>
    <n v="15.9"/>
    <n v="-999"/>
    <n v="-999"/>
    <n v="0.73099999999999998"/>
    <n v="1.8169999999999999"/>
    <n v="0"/>
    <n v="-999"/>
    <n v="199808"/>
    <x v="7"/>
  </r>
  <r>
    <n v="13.05"/>
    <n v="6"/>
    <n v="13"/>
    <n v="0.5"/>
    <n v="75"/>
    <n v="44.5"/>
    <n v="0"/>
    <n v="0"/>
    <n v="0"/>
    <n v="0.9"/>
    <n v="2.8"/>
    <n v="6"/>
    <n v="10"/>
    <n v="-999"/>
    <n v="-999"/>
    <n v="0.66500000000000004"/>
    <n v="0.83099999999999996"/>
    <n v="0"/>
    <n v="-999"/>
    <n v="199808"/>
    <x v="7"/>
  </r>
  <r>
    <n v="15.67"/>
    <n v="5.3"/>
    <n v="13.4"/>
    <n v="-1.5"/>
    <n v="77.3"/>
    <n v="40.1"/>
    <n v="0"/>
    <n v="0"/>
    <n v="0"/>
    <n v="0.8"/>
    <n v="2.6"/>
    <n v="5.3"/>
    <n v="9.6999999999999993"/>
    <n v="-999"/>
    <n v="-999"/>
    <n v="0.61599999999999999"/>
    <n v="0.92100000000000004"/>
    <n v="0"/>
    <n v="-999"/>
    <n v="199808"/>
    <x v="7"/>
  </r>
  <r>
    <n v="11.62"/>
    <n v="6.4"/>
    <n v="13.1"/>
    <n v="0.6"/>
    <n v="81.8"/>
    <n v="53.3"/>
    <n v="0"/>
    <n v="0"/>
    <n v="0"/>
    <n v="0.6"/>
    <n v="2"/>
    <n v="6.4"/>
    <n v="9.3000000000000007"/>
    <n v="-999"/>
    <n v="-999"/>
    <n v="0.80500000000000005"/>
    <n v="0.70399999999999996"/>
    <n v="0"/>
    <n v="-999"/>
    <n v="199808"/>
    <x v="7"/>
  </r>
  <r>
    <n v="15.75"/>
    <n v="10.5"/>
    <n v="19.3"/>
    <n v="2.6"/>
    <n v="69.3"/>
    <n v="36.799999999999997"/>
    <n v="0"/>
    <n v="0"/>
    <n v="0"/>
    <n v="0.8"/>
    <n v="2.2000000000000002"/>
    <n v="10.5"/>
    <n v="10.9"/>
    <n v="-999"/>
    <n v="-999"/>
    <n v="0.82199999999999995"/>
    <n v="1.415"/>
    <n v="0"/>
    <n v="-999"/>
    <n v="199808"/>
    <x v="7"/>
  </r>
  <r>
    <n v="22.42"/>
    <n v="15"/>
    <n v="24.4"/>
    <n v="6.9"/>
    <n v="47.7"/>
    <n v="15.6"/>
    <n v="0"/>
    <n v="0"/>
    <n v="0"/>
    <n v="0.9"/>
    <n v="2.4"/>
    <n v="15"/>
    <n v="14.8"/>
    <n v="-999"/>
    <n v="-999"/>
    <n v="0.47799999999999998"/>
    <n v="2.5790000000000002"/>
    <n v="0"/>
    <n v="-999"/>
    <n v="199808"/>
    <x v="7"/>
  </r>
  <r>
    <n v="9.33"/>
    <n v="10.7"/>
    <n v="15.2"/>
    <n v="7.9"/>
    <n v="79.599999999999994"/>
    <n v="46.7"/>
    <n v="7.2"/>
    <n v="0"/>
    <n v="0"/>
    <n v="0.5"/>
    <n v="1.9"/>
    <n v="10.7"/>
    <n v="12.2"/>
    <n v="-999"/>
    <n v="-999"/>
    <n v="0.80700000000000005"/>
    <n v="0.92"/>
    <n v="0"/>
    <n v="-999"/>
    <n v="199808"/>
    <x v="7"/>
  </r>
  <r>
    <n v="22.07"/>
    <n v="12.9"/>
    <n v="21.6"/>
    <n v="5.0999999999999996"/>
    <n v="60"/>
    <n v="26"/>
    <n v="0"/>
    <n v="0"/>
    <n v="0"/>
    <n v="0.8"/>
    <n v="2.8"/>
    <n v="12.9"/>
    <n v="12.7"/>
    <n v="-999"/>
    <n v="-999"/>
    <n v="0.66900000000000004"/>
    <n v="1.909"/>
    <n v="0"/>
    <n v="-999"/>
    <n v="199808"/>
    <x v="7"/>
  </r>
  <r>
    <n v="16.09"/>
    <n v="12.1"/>
    <n v="21.6"/>
    <n v="4.4000000000000004"/>
    <n v="64.5"/>
    <n v="32.4"/>
    <n v="0"/>
    <n v="0"/>
    <n v="0"/>
    <n v="0.8"/>
    <n v="2.8"/>
    <n v="12.1"/>
    <n v="12.3"/>
    <n v="-999"/>
    <n v="-999"/>
    <n v="0.83499999999999996"/>
    <n v="1.744"/>
    <n v="0"/>
    <n v="-999"/>
    <n v="199808"/>
    <x v="7"/>
  </r>
  <r>
    <n v="16.02"/>
    <n v="10.6"/>
    <n v="19.399999999999999"/>
    <n v="2.8"/>
    <n v="75"/>
    <n v="39.6"/>
    <n v="0"/>
    <n v="0"/>
    <n v="0"/>
    <n v="0.8"/>
    <n v="3"/>
    <n v="10.6"/>
    <n v="12.1"/>
    <n v="-999"/>
    <n v="-999"/>
    <n v="0.89200000000000002"/>
    <n v="1.36"/>
    <n v="0"/>
    <n v="-999"/>
    <n v="199808"/>
    <x v="7"/>
  </r>
  <r>
    <n v="18.309999999999999"/>
    <n v="11.7"/>
    <n v="20.7"/>
    <n v="6.1"/>
    <n v="66"/>
    <n v="30.6"/>
    <n v="0"/>
    <n v="0"/>
    <n v="0"/>
    <n v="1.1000000000000001"/>
    <n v="3.5"/>
    <n v="11.7"/>
    <n v="12.5"/>
    <n v="-999"/>
    <n v="-999"/>
    <n v="0.747"/>
    <n v="1.694"/>
    <n v="0"/>
    <n v="-999"/>
    <n v="199808"/>
    <x v="7"/>
  </r>
  <r>
    <n v="20.9"/>
    <n v="10.6"/>
    <n v="19.3"/>
    <n v="2.5"/>
    <n v="66.099999999999994"/>
    <n v="34.4"/>
    <n v="0"/>
    <n v="0"/>
    <n v="0"/>
    <n v="0.7"/>
    <n v="2.8"/>
    <n v="10.6"/>
    <n v="11.8"/>
    <n v="-999"/>
    <n v="-999"/>
    <n v="0.76800000000000002"/>
    <n v="1.468"/>
    <n v="0"/>
    <n v="-999"/>
    <n v="199808"/>
    <x v="7"/>
  </r>
  <r>
    <n v="20.59"/>
    <n v="13.6"/>
    <n v="22.6"/>
    <n v="6.4"/>
    <n v="50.6"/>
    <n v="27.4"/>
    <n v="0"/>
    <n v="0"/>
    <n v="0"/>
    <n v="0.9"/>
    <n v="3.2"/>
    <n v="13.6"/>
    <n v="13.9"/>
    <n v="-999"/>
    <n v="-999"/>
    <n v="0.752"/>
    <n v="1.99"/>
    <n v="0"/>
    <n v="-999"/>
    <n v="199808"/>
    <x v="7"/>
  </r>
  <r>
    <n v="22.43"/>
    <n v="17.8"/>
    <n v="28.3"/>
    <n v="8.9"/>
    <n v="35.4"/>
    <n v="15.4"/>
    <n v="0"/>
    <n v="0"/>
    <n v="0"/>
    <n v="0.9"/>
    <n v="2.5"/>
    <n v="17.8"/>
    <n v="15.7"/>
    <n v="-999"/>
    <n v="-999"/>
    <n v="0.59099999999999997"/>
    <n v="3.254"/>
    <n v="0"/>
    <n v="-999"/>
    <n v="199808"/>
    <x v="7"/>
  </r>
  <r>
    <n v="20.29"/>
    <n v="19"/>
    <n v="28.1"/>
    <n v="10.9"/>
    <n v="29.8"/>
    <n v="13.4"/>
    <n v="0"/>
    <n v="0"/>
    <n v="0"/>
    <n v="0.9"/>
    <n v="2.7"/>
    <n v="19"/>
    <n v="16.600000000000001"/>
    <n v="-999"/>
    <n v="-999"/>
    <n v="0.51"/>
    <n v="3.2919999999999998"/>
    <n v="0"/>
    <n v="-999"/>
    <n v="199808"/>
    <x v="7"/>
  </r>
  <r>
    <n v="21.42"/>
    <n v="17.100000000000001"/>
    <n v="25.9"/>
    <n v="8.6999999999999993"/>
    <n v="42.9"/>
    <n v="20.9"/>
    <n v="0"/>
    <n v="0"/>
    <n v="0"/>
    <n v="0.8"/>
    <n v="2.5"/>
    <n v="17.100000000000001"/>
    <n v="16.100000000000001"/>
    <n v="-999"/>
    <n v="-999"/>
    <n v="0.69599999999999995"/>
    <n v="2.6429999999999998"/>
    <n v="0"/>
    <n v="-999"/>
    <n v="199808"/>
    <x v="7"/>
  </r>
  <r>
    <n v="21.58"/>
    <n v="19.2"/>
    <n v="29.1"/>
    <n v="10.7"/>
    <n v="35.200000000000003"/>
    <n v="13.6"/>
    <n v="0"/>
    <n v="0"/>
    <n v="0"/>
    <n v="0.8"/>
    <n v="2.6"/>
    <n v="19.2"/>
    <n v="17.3"/>
    <n v="-999"/>
    <n v="-999"/>
    <n v="0.54600000000000004"/>
    <n v="3.48"/>
    <n v="0"/>
    <n v="-999"/>
    <n v="199808"/>
    <x v="7"/>
  </r>
  <r>
    <n v="16.940000000000001"/>
    <n v="19.7"/>
    <n v="27.5"/>
    <n v="12.4"/>
    <n v="31.1"/>
    <n v="16.899999999999999"/>
    <n v="0"/>
    <n v="0"/>
    <n v="0"/>
    <n v="0.8"/>
    <n v="2.8"/>
    <n v="19.7"/>
    <n v="17.2"/>
    <n v="-999"/>
    <n v="-999"/>
    <n v="0.62"/>
    <n v="3.05"/>
    <n v="0"/>
    <n v="-999"/>
    <n v="199809"/>
    <x v="7"/>
  </r>
  <r>
    <n v="21.1"/>
    <n v="17.100000000000001"/>
    <n v="26.5"/>
    <n v="10.5"/>
    <n v="42.8"/>
    <n v="27.2"/>
    <n v="0"/>
    <n v="0"/>
    <n v="0"/>
    <n v="0.9"/>
    <n v="3.2"/>
    <n v="17.100000000000001"/>
    <n v="16.8"/>
    <n v="-999"/>
    <n v="-999"/>
    <n v="0.94"/>
    <n v="2.52"/>
    <n v="0"/>
    <n v="-999"/>
    <n v="199809"/>
    <x v="7"/>
  </r>
  <r>
    <n v="21.11"/>
    <n v="17.7"/>
    <n v="28.2"/>
    <n v="9.3000000000000007"/>
    <n v="44.7"/>
    <n v="15.7"/>
    <n v="0"/>
    <n v="0"/>
    <n v="0"/>
    <n v="0.9"/>
    <n v="2.7"/>
    <n v="17.7"/>
    <n v="16.899999999999999"/>
    <n v="-999"/>
    <n v="-999"/>
    <n v="0.59899999999999998"/>
    <n v="3.2229999999999999"/>
    <n v="0"/>
    <n v="-999"/>
    <n v="199809"/>
    <x v="7"/>
  </r>
  <r>
    <n v="20.84"/>
    <n v="15.2"/>
    <n v="24.7"/>
    <n v="6"/>
    <n v="51.1"/>
    <n v="15.1"/>
    <n v="0"/>
    <n v="0"/>
    <n v="0"/>
    <n v="0.8"/>
    <n v="3.2"/>
    <n v="15.2"/>
    <n v="15.5"/>
    <n v="-999"/>
    <n v="-999"/>
    <n v="0.47"/>
    <n v="2.641"/>
    <n v="0"/>
    <n v="-999"/>
    <n v="199809"/>
    <x v="7"/>
  </r>
  <r>
    <n v="21.05"/>
    <n v="15.6"/>
    <n v="25.5"/>
    <n v="5.4"/>
    <n v="43.5"/>
    <n v="15.1"/>
    <n v="0"/>
    <n v="0"/>
    <n v="0"/>
    <n v="1.2"/>
    <n v="3.1"/>
    <n v="15.6"/>
    <n v="0"/>
    <n v="-999"/>
    <n v="-999"/>
    <n v="0.49299999999999999"/>
    <n v="2.77"/>
    <n v="0"/>
    <n v="-999"/>
    <n v="199809"/>
    <x v="7"/>
  </r>
  <r>
    <n v="21.57"/>
    <n v="16.399999999999999"/>
    <n v="26.8"/>
    <n v="7.3"/>
    <n v="37.6"/>
    <n v="15.6"/>
    <n v="0"/>
    <n v="0"/>
    <n v="0"/>
    <n v="1.5"/>
    <n v="3.9"/>
    <n v="16.399999999999999"/>
    <n v="0"/>
    <n v="-999"/>
    <n v="-999"/>
    <n v="0.55000000000000004"/>
    <n v="2.9729999999999999"/>
    <n v="0"/>
    <n v="-999"/>
    <n v="199809"/>
    <x v="7"/>
  </r>
  <r>
    <n v="21.53"/>
    <n v="16.899999999999999"/>
    <n v="26"/>
    <n v="6"/>
    <n v="35.9"/>
    <n v="19.899999999999999"/>
    <n v="0"/>
    <n v="0"/>
    <n v="0"/>
    <n v="1.6"/>
    <n v="4"/>
    <n v="16.899999999999999"/>
    <n v="0"/>
    <n v="-999"/>
    <n v="-999"/>
    <n v="0.66900000000000004"/>
    <n v="2.6920000000000002"/>
    <n v="0"/>
    <n v="-999"/>
    <n v="199809"/>
    <x v="7"/>
  </r>
  <r>
    <n v="17"/>
    <n v="13.4"/>
    <n v="18.399999999999999"/>
    <n v="7.5"/>
    <n v="55.3"/>
    <n v="36.299999999999997"/>
    <n v="0"/>
    <n v="0"/>
    <n v="0"/>
    <n v="1.1000000000000001"/>
    <n v="3.1"/>
    <n v="13.4"/>
    <n v="0"/>
    <n v="-999"/>
    <n v="-999"/>
    <n v="0.76800000000000002"/>
    <n v="1.3480000000000001"/>
    <n v="0"/>
    <n v="-999"/>
    <n v="199809"/>
    <x v="7"/>
  </r>
  <r>
    <n v="18.66"/>
    <n v="9.1"/>
    <n v="15.9"/>
    <n v="3"/>
    <n v="47.3"/>
    <n v="19.7"/>
    <n v="0"/>
    <n v="0"/>
    <n v="0"/>
    <n v="1.2"/>
    <n v="3.7"/>
    <n v="9.1"/>
    <n v="0"/>
    <n v="-999"/>
    <n v="-999"/>
    <n v="0.35599999999999998"/>
    <n v="1.45"/>
    <n v="0"/>
    <n v="-999"/>
    <n v="199809"/>
    <x v="7"/>
  </r>
  <r>
    <n v="20.03"/>
    <n v="9.3000000000000007"/>
    <n v="18.100000000000001"/>
    <n v="-0.2"/>
    <n v="59.9"/>
    <n v="35"/>
    <n v="0"/>
    <n v="0"/>
    <n v="0"/>
    <n v="1.2"/>
    <n v="3.9"/>
    <n v="9.3000000000000007"/>
    <n v="0"/>
    <n v="-999"/>
    <n v="-999"/>
    <n v="0.72699999999999998"/>
    <n v="1.35"/>
    <n v="0"/>
    <n v="-999"/>
    <n v="199809"/>
    <x v="7"/>
  </r>
  <r>
    <n v="15.13"/>
    <n v="11"/>
    <n v="18.399999999999999"/>
    <n v="4.0999999999999996"/>
    <n v="69"/>
    <n v="45.4"/>
    <n v="0"/>
    <n v="0"/>
    <n v="0"/>
    <n v="1.1000000000000001"/>
    <n v="4.2"/>
    <n v="11"/>
    <n v="0"/>
    <n v="-999"/>
    <n v="-999"/>
    <n v="0.96099999999999997"/>
    <n v="1.155"/>
    <n v="0"/>
    <n v="-999"/>
    <n v="199809"/>
    <x v="7"/>
  </r>
  <r>
    <n v="20.260000000000002"/>
    <n v="12.8"/>
    <n v="21"/>
    <n v="2.6"/>
    <n v="51.7"/>
    <n v="15.6"/>
    <n v="0"/>
    <n v="0"/>
    <n v="0"/>
    <n v="1.4"/>
    <n v="4"/>
    <n v="12.8"/>
    <n v="0"/>
    <n v="-999"/>
    <n v="-999"/>
    <n v="0.38800000000000001"/>
    <n v="2.0990000000000002"/>
    <n v="0"/>
    <n v="-999"/>
    <n v="199809"/>
    <x v="7"/>
  </r>
  <r>
    <n v="19.77"/>
    <n v="12.5"/>
    <n v="19.600000000000001"/>
    <n v="5.7"/>
    <n v="51.1"/>
    <n v="25.6"/>
    <n v="0"/>
    <n v="0"/>
    <n v="0"/>
    <n v="1.4"/>
    <n v="4.2"/>
    <n v="12.5"/>
    <n v="0"/>
    <n v="-999"/>
    <n v="-999"/>
    <n v="0.58399999999999996"/>
    <n v="1.6970000000000001"/>
    <n v="0"/>
    <n v="-999"/>
    <n v="199809"/>
    <x v="7"/>
  </r>
  <r>
    <n v="16.32"/>
    <n v="12.4"/>
    <n v="21.9"/>
    <n v="4.2"/>
    <n v="48.7"/>
    <n v="14.4"/>
    <n v="0"/>
    <n v="0"/>
    <n v="0"/>
    <n v="1.2"/>
    <n v="3.5"/>
    <n v="12.4"/>
    <n v="0"/>
    <n v="-999"/>
    <n v="-999"/>
    <n v="0.378"/>
    <n v="2.2490000000000001"/>
    <n v="0"/>
    <n v="-999"/>
    <n v="199809"/>
    <x v="7"/>
  </r>
  <r>
    <n v="19.149999999999999"/>
    <n v="13.6"/>
    <n v="23.6"/>
    <n v="3.5"/>
    <n v="49.6"/>
    <n v="24.1"/>
    <n v="0"/>
    <n v="0"/>
    <n v="0"/>
    <n v="1.2"/>
    <n v="3.6"/>
    <n v="13.6"/>
    <n v="0"/>
    <n v="-999"/>
    <n v="-999"/>
    <n v="0.70199999999999996"/>
    <n v="2.21"/>
    <n v="0"/>
    <n v="-999"/>
    <n v="199809"/>
    <x v="7"/>
  </r>
  <r>
    <n v="18.45"/>
    <n v="14.3"/>
    <n v="23.4"/>
    <n v="4.8"/>
    <n v="49.2"/>
    <n v="27"/>
    <n v="0"/>
    <n v="0"/>
    <n v="0"/>
    <n v="1.3"/>
    <n v="4"/>
    <n v="14.3"/>
    <n v="0"/>
    <n v="-999"/>
    <n v="-999"/>
    <n v="0.77700000000000002"/>
    <n v="2.101"/>
    <n v="0"/>
    <n v="-999"/>
    <n v="199809"/>
    <x v="7"/>
  </r>
  <r>
    <n v="13.27"/>
    <n v="13.2"/>
    <n v="22.3"/>
    <n v="7.3"/>
    <n v="65.7"/>
    <n v="29.2"/>
    <n v="0.5"/>
    <n v="0"/>
    <n v="0"/>
    <n v="1.7"/>
    <n v="6.9"/>
    <n v="13.2"/>
    <n v="0"/>
    <n v="-999"/>
    <n v="-999"/>
    <n v="0.78600000000000003"/>
    <n v="1.9059999999999999"/>
    <n v="0"/>
    <n v="-999"/>
    <n v="199809"/>
    <x v="7"/>
  </r>
  <r>
    <n v="13.1"/>
    <n v="8.1"/>
    <n v="12.8"/>
    <n v="5.3"/>
    <n v="72.099999999999994"/>
    <n v="47"/>
    <n v="2.1"/>
    <n v="0"/>
    <n v="0"/>
    <n v="1.4"/>
    <n v="4.5"/>
    <n v="8.1"/>
    <n v="0"/>
    <n v="-999"/>
    <n v="-999"/>
    <n v="0.69499999999999995"/>
    <n v="0.78300000000000003"/>
    <n v="0"/>
    <n v="-999"/>
    <n v="199809"/>
    <x v="7"/>
  </r>
  <r>
    <n v="4.25"/>
    <n v="5"/>
    <n v="7.3"/>
    <n v="3.5"/>
    <n v="94.9"/>
    <n v="79.8"/>
    <n v="16.600000000000001"/>
    <n v="0"/>
    <n v="0"/>
    <n v="1.4"/>
    <n v="4.0999999999999996"/>
    <n v="5"/>
    <n v="0"/>
    <n v="-999"/>
    <n v="-999"/>
    <n v="0.81599999999999995"/>
    <n v="0.20599999999999999"/>
    <n v="0"/>
    <n v="-999"/>
    <n v="199809"/>
    <x v="7"/>
  </r>
  <r>
    <n v="13.42"/>
    <n v="6.6"/>
    <n v="12.8"/>
    <n v="1.6"/>
    <n v="85.2"/>
    <n v="57.8"/>
    <n v="0"/>
    <n v="0"/>
    <n v="0"/>
    <n v="1.4"/>
    <n v="3.8"/>
    <n v="6.6"/>
    <n v="0"/>
    <n v="-999"/>
    <n v="-999"/>
    <n v="0.85399999999999998"/>
    <n v="0.624"/>
    <n v="0"/>
    <n v="-999"/>
    <n v="199809"/>
    <x v="7"/>
  </r>
  <r>
    <n v="16.399999999999999"/>
    <n v="6.8"/>
    <n v="15.8"/>
    <n v="0.2"/>
    <n v="74.7"/>
    <n v="34.700000000000003"/>
    <n v="0.2"/>
    <n v="0"/>
    <n v="0"/>
    <n v="1.3"/>
    <n v="3.3"/>
    <n v="6.8"/>
    <n v="0"/>
    <n v="-999"/>
    <n v="-999"/>
    <n v="0.623"/>
    <n v="1.1719999999999999"/>
    <n v="0"/>
    <n v="-999"/>
    <n v="199809"/>
    <x v="7"/>
  </r>
  <r>
    <n v="17.68"/>
    <n v="8.4"/>
    <n v="17.7"/>
    <n v="0.7"/>
    <n v="69.400000000000006"/>
    <n v="32.5"/>
    <n v="0"/>
    <n v="0"/>
    <n v="0"/>
    <n v="1.2"/>
    <n v="4.5"/>
    <n v="8.4"/>
    <n v="0"/>
    <n v="-999"/>
    <n v="-999"/>
    <n v="0.65800000000000003"/>
    <n v="1.367"/>
    <n v="0"/>
    <n v="-999"/>
    <n v="199809"/>
    <x v="7"/>
  </r>
  <r>
    <n v="15.92"/>
    <n v="9.9"/>
    <n v="18.2"/>
    <n v="1.2"/>
    <n v="59.3"/>
    <n v="29.6"/>
    <n v="0"/>
    <n v="0"/>
    <n v="0"/>
    <n v="1.2"/>
    <n v="3.8"/>
    <n v="9.9"/>
    <n v="0"/>
    <n v="-999"/>
    <n v="-999"/>
    <n v="0.61799999999999999"/>
    <n v="1.4710000000000001"/>
    <n v="0"/>
    <n v="-999"/>
    <n v="199809"/>
    <x v="7"/>
  </r>
  <r>
    <n v="3.71"/>
    <n v="7.3"/>
    <n v="11.5"/>
    <n v="3.6"/>
    <n v="83.8"/>
    <n v="49.2"/>
    <n v="1.8"/>
    <n v="0"/>
    <n v="0"/>
    <n v="0.8"/>
    <n v="2.6"/>
    <n v="7.3"/>
    <n v="0"/>
    <n v="-999"/>
    <n v="-999"/>
    <n v="0.66700000000000004"/>
    <n v="0.68899999999999995"/>
    <n v="0"/>
    <n v="-999"/>
    <n v="199809"/>
    <x v="7"/>
  </r>
  <r>
    <n v="7.54"/>
    <n v="5.2"/>
    <n v="5.9"/>
    <n v="2.5"/>
    <n v="95.9"/>
    <n v="85.2"/>
    <n v="14"/>
    <n v="0"/>
    <n v="0"/>
    <n v="2.4"/>
    <n v="6.6"/>
    <n v="5.2"/>
    <n v="0"/>
    <n v="-999"/>
    <n v="-999"/>
    <n v="0.79100000000000004"/>
    <n v="0.13700000000000001"/>
    <n v="0"/>
    <n v="-999"/>
    <n v="199809"/>
    <x v="7"/>
  </r>
  <r>
    <n v="16.73"/>
    <n v="6.3"/>
    <n v="14.3"/>
    <n v="0.8"/>
    <n v="54"/>
    <n v="32.799999999999997"/>
    <n v="0"/>
    <n v="0"/>
    <n v="0"/>
    <n v="1.3"/>
    <n v="3.6"/>
    <n v="6.3"/>
    <n v="8.8000000000000007"/>
    <n v="-999"/>
    <n v="-999"/>
    <n v="0.53500000000000003"/>
    <n v="1.095"/>
    <n v="0"/>
    <n v="-999"/>
    <n v="199809"/>
    <x v="7"/>
  </r>
  <r>
    <n v="15.1"/>
    <n v="10"/>
    <n v="20.5"/>
    <n v="3"/>
    <n v="65.900000000000006"/>
    <n v="32.200000000000003"/>
    <n v="0"/>
    <n v="0"/>
    <n v="0"/>
    <n v="0.6"/>
    <n v="2"/>
    <n v="10"/>
    <n v="7.7"/>
    <n v="-999"/>
    <n v="-999"/>
    <n v="0.77500000000000002"/>
    <n v="1.635"/>
    <n v="0"/>
    <n v="-999"/>
    <n v="199809"/>
    <x v="7"/>
  </r>
  <r>
    <n v="15.48"/>
    <n v="9.6"/>
    <n v="18.399999999999999"/>
    <n v="2.8"/>
    <n v="65.3"/>
    <n v="28.6"/>
    <n v="0"/>
    <n v="0"/>
    <n v="0"/>
    <n v="0.6"/>
    <n v="2.1"/>
    <n v="9.6"/>
    <n v="7.3"/>
    <n v="-999"/>
    <n v="-999"/>
    <n v="0.60299999999999998"/>
    <n v="1.5109999999999999"/>
    <n v="0"/>
    <n v="-999"/>
    <n v="199809"/>
    <x v="7"/>
  </r>
  <r>
    <n v="15.03"/>
    <n v="8.6999999999999993"/>
    <n v="18.3"/>
    <n v="2.1"/>
    <n v="62.3"/>
    <n v="36.1"/>
    <n v="0"/>
    <n v="0"/>
    <n v="0"/>
    <n v="0.7"/>
    <n v="2.2000000000000002"/>
    <n v="8.6999999999999993"/>
    <n v="7.1"/>
    <n v="-999"/>
    <n v="-999"/>
    <n v="0.75700000000000001"/>
    <n v="1.3440000000000001"/>
    <n v="0"/>
    <n v="-999"/>
    <n v="199809"/>
    <x v="7"/>
  </r>
  <r>
    <n v="15.29"/>
    <n v="11.2"/>
    <n v="20.100000000000001"/>
    <n v="4.4000000000000004"/>
    <n v="52"/>
    <n v="30.5"/>
    <n v="0"/>
    <n v="0"/>
    <n v="0"/>
    <n v="1"/>
    <n v="2.4"/>
    <n v="11.2"/>
    <n v="7.6"/>
    <n v="-999"/>
    <n v="-999"/>
    <n v="0.71599999999999997"/>
    <n v="1.635"/>
    <n v="0"/>
    <n v="-999"/>
    <n v="199809"/>
    <x v="7"/>
  </r>
  <r>
    <n v="10.82"/>
    <n v="11.1"/>
    <n v="19"/>
    <n v="4.5999999999999996"/>
    <n v="58.8"/>
    <n v="34.4"/>
    <n v="2.1"/>
    <n v="0"/>
    <n v="0"/>
    <n v="1.1000000000000001"/>
    <n v="4"/>
    <n v="11.1"/>
    <n v="9.1"/>
    <n v="-999"/>
    <n v="-999"/>
    <n v="0.75600000000000001"/>
    <n v="1.4410000000000001"/>
    <n v="0"/>
    <n v="-999"/>
    <n v="199810"/>
    <x v="7"/>
  </r>
  <r>
    <n v="6.85"/>
    <n v="1.3"/>
    <n v="5.3"/>
    <n v="-3.1"/>
    <n v="94.9"/>
    <n v="77.599999999999994"/>
    <n v="21.3"/>
    <n v="0"/>
    <n v="0"/>
    <n v="0.7"/>
    <n v="2.8"/>
    <n v="1.3"/>
    <n v="2.8"/>
    <n v="-999"/>
    <n v="-999"/>
    <n v="0.68899999999999995"/>
    <n v="0.19900000000000001"/>
    <n v="0"/>
    <n v="-999"/>
    <n v="199810"/>
    <x v="7"/>
  </r>
  <r>
    <n v="6.3"/>
    <n v="-0.2"/>
    <n v="6"/>
    <n v="-2.5"/>
    <n v="94.9"/>
    <n v="66"/>
    <n v="1.5"/>
    <n v="0"/>
    <n v="0"/>
    <n v="0.6"/>
    <n v="2.2999999999999998"/>
    <n v="-0.2"/>
    <n v="2.6"/>
    <n v="-999"/>
    <n v="-999"/>
    <n v="0.61699999999999999"/>
    <n v="0.318"/>
    <n v="0"/>
    <n v="-999"/>
    <n v="199810"/>
    <x v="7"/>
  </r>
  <r>
    <n v="9.94"/>
    <n v="1.4"/>
    <n v="8.4"/>
    <n v="-3"/>
    <n v="87.1"/>
    <n v="54.5"/>
    <n v="0"/>
    <n v="0"/>
    <n v="0"/>
    <n v="0.7"/>
    <n v="2.5"/>
    <n v="1.4"/>
    <n v="2.4"/>
    <n v="-999"/>
    <n v="-999"/>
    <n v="0.60099999999999998"/>
    <n v="0.501"/>
    <n v="0"/>
    <n v="-999"/>
    <n v="199810"/>
    <x v="7"/>
  </r>
  <r>
    <n v="7.99"/>
    <n v="3.6"/>
    <n v="11.4"/>
    <n v="-0.3"/>
    <n v="92.2"/>
    <n v="68.3"/>
    <n v="2.7"/>
    <n v="0"/>
    <n v="0"/>
    <n v="0.7"/>
    <n v="2.7"/>
    <n v="3.6"/>
    <n v="3.2"/>
    <n v="-999"/>
    <n v="-999"/>
    <n v="0.91900000000000004"/>
    <n v="0.42699999999999999"/>
    <n v="0"/>
    <n v="-999"/>
    <n v="199810"/>
    <x v="7"/>
  </r>
  <r>
    <n v="13.82"/>
    <n v="7.4"/>
    <n v="16.7"/>
    <n v="0.7"/>
    <n v="71.900000000000006"/>
    <n v="39.200000000000003"/>
    <n v="0"/>
    <n v="0"/>
    <n v="0"/>
    <n v="0.8"/>
    <n v="2.5"/>
    <n v="7.4"/>
    <n v="4.5999999999999996"/>
    <n v="-999"/>
    <n v="-999"/>
    <n v="0.746"/>
    <n v="1.1559999999999999"/>
    <n v="0"/>
    <n v="-999"/>
    <n v="199810"/>
    <x v="7"/>
  </r>
  <r>
    <n v="5.12"/>
    <n v="7.8"/>
    <n v="11.5"/>
    <n v="5.4"/>
    <n v="70.7"/>
    <n v="55.2"/>
    <n v="0"/>
    <n v="0"/>
    <n v="0"/>
    <n v="0.6"/>
    <n v="2.7"/>
    <n v="7.8"/>
    <n v="6.7"/>
    <n v="-999"/>
    <n v="-999"/>
    <n v="0.75"/>
    <n v="0.60799999999999998"/>
    <n v="0"/>
    <n v="-999"/>
    <n v="199810"/>
    <x v="7"/>
  </r>
  <r>
    <n v="4.2"/>
    <n v="4.0999999999999996"/>
    <n v="9.1999999999999993"/>
    <n v="-0.2"/>
    <n v="88.3"/>
    <n v="67.5"/>
    <n v="3.8"/>
    <n v="0"/>
    <n v="0"/>
    <n v="1.3"/>
    <n v="4.7"/>
    <n v="4.0999999999999996"/>
    <n v="5.6"/>
    <n v="-999"/>
    <n v="-999"/>
    <n v="0.78600000000000003"/>
    <n v="0.378"/>
    <n v="0"/>
    <n v="-999"/>
    <n v="199810"/>
    <x v="7"/>
  </r>
  <r>
    <n v="5.26"/>
    <n v="0.5"/>
    <n v="4.2"/>
    <n v="-2.1"/>
    <n v="95.4"/>
    <n v="80.2"/>
    <n v="10.7"/>
    <n v="0"/>
    <n v="0"/>
    <n v="0.5"/>
    <n v="2"/>
    <n v="0.5"/>
    <n v="3"/>
    <n v="-999"/>
    <n v="-999"/>
    <n v="0.66"/>
    <n v="0.16300000000000001"/>
    <n v="0"/>
    <n v="-999"/>
    <n v="199810"/>
    <x v="7"/>
  </r>
  <r>
    <n v="3.88"/>
    <n v="-0.7"/>
    <n v="3.9"/>
    <n v="-3.2"/>
    <n v="96.9"/>
    <n v="73.8"/>
    <n v="4.3"/>
    <n v="0"/>
    <n v="0"/>
    <n v="0.3"/>
    <n v="1.7"/>
    <n v="-0.7"/>
    <n v="2.2000000000000002"/>
    <n v="-999"/>
    <n v="-999"/>
    <n v="0.59799999999999998"/>
    <n v="0.21099999999999999"/>
    <n v="0"/>
    <n v="-999"/>
    <n v="199810"/>
    <x v="7"/>
  </r>
  <r>
    <n v="6.9"/>
    <n v="-0.1"/>
    <n v="2.2999999999999998"/>
    <n v="-2"/>
    <n v="92.6"/>
    <n v="79.099999999999994"/>
    <n v="0.1"/>
    <n v="0"/>
    <n v="0"/>
    <n v="2"/>
    <n v="4.3"/>
    <n v="-0.1"/>
    <n v="2"/>
    <n v="-999"/>
    <n v="-999"/>
    <n v="0.56999999999999995"/>
    <n v="0.151"/>
    <n v="0"/>
    <n v="-999"/>
    <n v="199810"/>
    <x v="7"/>
  </r>
  <r>
    <n v="2.74"/>
    <n v="2.6"/>
    <n v="4.9000000000000004"/>
    <n v="0.3"/>
    <n v="85.8"/>
    <n v="71.900000000000006"/>
    <n v="2.8"/>
    <n v="0"/>
    <n v="0"/>
    <n v="2"/>
    <n v="4.5"/>
    <n v="2.6"/>
    <n v="1.8"/>
    <n v="-999"/>
    <n v="-999"/>
    <n v="0.623"/>
    <n v="0.24299999999999999"/>
    <n v="0"/>
    <n v="-999"/>
    <n v="199810"/>
    <x v="7"/>
  </r>
  <r>
    <n v="5.58"/>
    <n v="3.7"/>
    <n v="7.8"/>
    <n v="0.7"/>
    <n v="95.3"/>
    <n v="72.5"/>
    <n v="3.2"/>
    <n v="0"/>
    <n v="0"/>
    <n v="1.1000000000000001"/>
    <n v="2.9"/>
    <n v="3.7"/>
    <n v="3.9"/>
    <n v="-999"/>
    <n v="-999"/>
    <n v="0.76500000000000001"/>
    <n v="0.29099999999999998"/>
    <n v="0"/>
    <n v="-999"/>
    <n v="199810"/>
    <x v="7"/>
  </r>
  <r>
    <n v="4.17"/>
    <n v="-0.4"/>
    <n v="1.9"/>
    <n v="-3.6"/>
    <n v="98.7"/>
    <n v="94.9"/>
    <n v="3.4"/>
    <n v="0"/>
    <n v="0"/>
    <n v="0.9"/>
    <n v="3.1"/>
    <n v="-0.4"/>
    <n v="2"/>
    <n v="-999"/>
    <n v="-999"/>
    <n v="0.66600000000000004"/>
    <n v="3.5999999999999997E-2"/>
    <n v="0"/>
    <n v="-999"/>
    <n v="199810"/>
    <x v="7"/>
  </r>
  <r>
    <n v="6.63"/>
    <n v="-1.9"/>
    <n v="2.5"/>
    <n v="-3.7"/>
    <n v="91.9"/>
    <n v="70.400000000000006"/>
    <n v="0"/>
    <n v="0"/>
    <n v="0"/>
    <n v="0.6"/>
    <n v="2.6"/>
    <n v="-1.9"/>
    <n v="1.7"/>
    <n v="-999"/>
    <n v="-999"/>
    <n v="0.51300000000000001"/>
    <n v="0.216"/>
    <n v="0"/>
    <n v="-999"/>
    <n v="199810"/>
    <x v="7"/>
  </r>
  <r>
    <n v="10.83"/>
    <n v="0.1"/>
    <n v="7.6"/>
    <n v="-5.2"/>
    <n v="77.400000000000006"/>
    <n v="38"/>
    <n v="0"/>
    <n v="0"/>
    <n v="0"/>
    <n v="0.7"/>
    <n v="2.7"/>
    <n v="0.1"/>
    <n v="1.3"/>
    <n v="-999"/>
    <n v="-999"/>
    <n v="0.39500000000000002"/>
    <n v="0.64700000000000002"/>
    <n v="0"/>
    <n v="-999"/>
    <n v="199810"/>
    <x v="7"/>
  </r>
  <r>
    <n v="3.05"/>
    <n v="-1"/>
    <n v="3.6"/>
    <n v="-7.1"/>
    <n v="96.4"/>
    <n v="83.7"/>
    <n v="3.4"/>
    <n v="0"/>
    <n v="0"/>
    <n v="0.6"/>
    <n v="2.4"/>
    <n v="-1"/>
    <n v="2.4"/>
    <n v="-999"/>
    <n v="-999"/>
    <n v="0.66400000000000003"/>
    <n v="0.129"/>
    <n v="0"/>
    <n v="-999"/>
    <n v="199810"/>
    <x v="7"/>
  </r>
  <r>
    <n v="9.77"/>
    <n v="-2.5"/>
    <n v="4.4000000000000004"/>
    <n v="-7.2"/>
    <n v="89.4"/>
    <n v="58.4"/>
    <n v="0"/>
    <n v="0"/>
    <n v="0"/>
    <n v="0.4"/>
    <n v="1.5"/>
    <n v="-2.5"/>
    <n v="0.4"/>
    <n v="-999"/>
    <n v="-999"/>
    <n v="0.49"/>
    <n v="0.34799999999999998"/>
    <n v="0"/>
    <n v="-999"/>
    <n v="199810"/>
    <x v="7"/>
  </r>
  <r>
    <n v="11.01"/>
    <n v="1.7"/>
    <n v="8.6"/>
    <n v="-3.6"/>
    <n v="82.1"/>
    <n v="56.8"/>
    <n v="0"/>
    <n v="0"/>
    <n v="0"/>
    <n v="0.6"/>
    <n v="2.2000000000000002"/>
    <n v="1.7"/>
    <n v="0.4"/>
    <n v="-999"/>
    <n v="-999"/>
    <n v="0.63300000000000001"/>
    <n v="0.48299999999999998"/>
    <n v="0"/>
    <n v="-999"/>
    <n v="199810"/>
    <x v="7"/>
  </r>
  <r>
    <n v="10.8"/>
    <n v="5.7"/>
    <n v="14.5"/>
    <n v="-1"/>
    <n v="71.599999999999994"/>
    <n v="48.1"/>
    <n v="0"/>
    <n v="0"/>
    <n v="0"/>
    <n v="0.6"/>
    <n v="1.6"/>
    <n v="5.7"/>
    <n v="0.8"/>
    <n v="-999"/>
    <n v="-999"/>
    <n v="0.79100000000000004"/>
    <n v="0.85699999999999998"/>
    <n v="0"/>
    <n v="-999"/>
    <n v="199810"/>
    <x v="7"/>
  </r>
  <r>
    <n v="11.01"/>
    <n v="9.9"/>
    <n v="19.600000000000001"/>
    <n v="3.7"/>
    <n v="28.2"/>
    <n v="10.8"/>
    <n v="0"/>
    <n v="0"/>
    <n v="0"/>
    <n v="0.8"/>
    <n v="2.9"/>
    <n v="9.9"/>
    <n v="2.5"/>
    <n v="-999"/>
    <n v="-999"/>
    <n v="0.246"/>
    <n v="2.0339999999999998"/>
    <n v="0"/>
    <n v="-999"/>
    <n v="199810"/>
    <x v="7"/>
  </r>
  <r>
    <n v="10.55"/>
    <n v="8.4"/>
    <n v="17.7"/>
    <n v="2.5"/>
    <n v="41.9"/>
    <n v="24.1"/>
    <n v="0"/>
    <n v="0"/>
    <n v="0"/>
    <n v="0.6"/>
    <n v="1.7"/>
    <n v="8.4"/>
    <n v="2.4"/>
    <n v="-999"/>
    <n v="-999"/>
    <n v="0.48799999999999999"/>
    <n v="1.5369999999999999"/>
    <n v="0"/>
    <n v="-999"/>
    <n v="199810"/>
    <x v="7"/>
  </r>
  <r>
    <n v="10.14"/>
    <n v="6.5"/>
    <n v="16.2"/>
    <n v="0.9"/>
    <n v="47.5"/>
    <n v="22.7"/>
    <n v="0"/>
    <n v="0"/>
    <n v="0"/>
    <n v="0.7"/>
    <n v="2.1"/>
    <n v="6.5"/>
    <n v="1.4"/>
    <n v="-999"/>
    <n v="-999"/>
    <n v="0.41799999999999998"/>
    <n v="1.423"/>
    <n v="0"/>
    <n v="-999"/>
    <n v="199810"/>
    <x v="7"/>
  </r>
  <r>
    <n v="9.17"/>
    <n v="6.7"/>
    <n v="13.7"/>
    <n v="2.4"/>
    <n v="54.3"/>
    <n v="32.200000000000003"/>
    <n v="0"/>
    <n v="0"/>
    <n v="0"/>
    <n v="1.5"/>
    <n v="3.4"/>
    <n v="6.7"/>
    <n v="2.2999999999999998"/>
    <n v="-999"/>
    <n v="-999"/>
    <n v="0.50600000000000001"/>
    <n v="1.0629999999999999"/>
    <n v="0"/>
    <n v="-999"/>
    <n v="199810"/>
    <x v="7"/>
  </r>
  <r>
    <n v="7.39"/>
    <n v="4.4000000000000004"/>
    <n v="10.9"/>
    <n v="0.9"/>
    <n v="81.3"/>
    <n v="53.8"/>
    <n v="0"/>
    <n v="0"/>
    <n v="0"/>
    <n v="0.8"/>
    <n v="2.7"/>
    <n v="4.4000000000000004"/>
    <n v="2.5"/>
    <n v="-999"/>
    <n v="-999"/>
    <n v="0.7"/>
    <n v="0.60199999999999998"/>
    <n v="0"/>
    <n v="-999"/>
    <n v="199810"/>
    <x v="7"/>
  </r>
  <r>
    <n v="5.84"/>
    <n v="5.7"/>
    <n v="13.6"/>
    <n v="1.8"/>
    <n v="89.4"/>
    <n v="59.7"/>
    <n v="0"/>
    <n v="0"/>
    <n v="0"/>
    <n v="0.7"/>
    <n v="2.5"/>
    <n v="5.7"/>
    <n v="4"/>
    <n v="-999"/>
    <n v="-999"/>
    <n v="0.92800000000000005"/>
    <n v="0.627"/>
    <n v="0"/>
    <n v="-999"/>
    <n v="199810"/>
    <x v="7"/>
  </r>
  <r>
    <n v="4.7"/>
    <n v="5"/>
    <n v="11.2"/>
    <n v="-0.5"/>
    <n v="91.3"/>
    <n v="65.3"/>
    <n v="11.9"/>
    <n v="0"/>
    <n v="0"/>
    <n v="1"/>
    <n v="3.3"/>
    <n v="5"/>
    <n v="4.0999999999999996"/>
    <n v="-999"/>
    <n v="-999"/>
    <n v="0.871"/>
    <n v="0.46100000000000002"/>
    <n v="0"/>
    <n v="-999"/>
    <n v="199810"/>
    <x v="7"/>
  </r>
  <r>
    <n v="1.55"/>
    <n v="-2.8"/>
    <n v="2.1"/>
    <n v="-6.5"/>
    <n v="95.6"/>
    <n v="82.4"/>
    <n v="5.4"/>
    <n v="0"/>
    <n v="0"/>
    <n v="1"/>
    <n v="3.4"/>
    <n v="-2.8"/>
    <n v="1.8"/>
    <n v="-999"/>
    <n v="-999"/>
    <n v="0.58699999999999997"/>
    <n v="0.125"/>
    <n v="0"/>
    <n v="-999"/>
    <n v="199810"/>
    <x v="7"/>
  </r>
  <r>
    <n v="8.3699999999999992"/>
    <n v="-3.3"/>
    <n v="4.2"/>
    <n v="-8.1"/>
    <n v="86.6"/>
    <n v="52.7"/>
    <n v="0"/>
    <n v="0"/>
    <n v="0"/>
    <n v="0.6"/>
    <n v="2"/>
    <n v="-3.3"/>
    <n v="0.3"/>
    <n v="-999"/>
    <n v="-999"/>
    <n v="0.435"/>
    <n v="0.39"/>
    <n v="0"/>
    <n v="-999"/>
    <n v="199810"/>
    <x v="7"/>
  </r>
  <r>
    <n v="6.99"/>
    <n v="-0.7"/>
    <n v="6"/>
    <n v="-4.9000000000000004"/>
    <n v="73.400000000000006"/>
    <n v="42.6"/>
    <n v="0"/>
    <n v="0"/>
    <n v="0"/>
    <n v="0.9"/>
    <n v="3.3"/>
    <n v="-0.7"/>
    <n v="0.2"/>
    <n v="-999"/>
    <n v="-999"/>
    <n v="0.39700000000000002"/>
    <n v="0.53700000000000003"/>
    <n v="0"/>
    <n v="-999"/>
    <n v="199810"/>
    <x v="7"/>
  </r>
  <r>
    <n v="3.61"/>
    <n v="-1.3"/>
    <n v="1.6"/>
    <n v="-2.7"/>
    <n v="81.099999999999994"/>
    <n v="48.4"/>
    <n v="0.9"/>
    <n v="8"/>
    <n v="0"/>
    <n v="1.3"/>
    <n v="3.5"/>
    <n v="-1.3"/>
    <n v="0.2"/>
    <n v="-999"/>
    <n v="-999"/>
    <n v="0.33200000000000002"/>
    <n v="0.35399999999999998"/>
    <n v="8"/>
    <n v="0"/>
    <n v="199810"/>
    <x v="7"/>
  </r>
  <r>
    <n v="7.64"/>
    <n v="-0.5"/>
    <n v="8.1"/>
    <n v="-4.3"/>
    <n v="92.5"/>
    <n v="59.4"/>
    <n v="0.9"/>
    <n v="0"/>
    <n v="0"/>
    <n v="0.4"/>
    <n v="2"/>
    <n v="-0.5"/>
    <n v="0.3"/>
    <n v="-999"/>
    <n v="-999"/>
    <n v="0.64"/>
    <n v="0.438"/>
    <n v="0"/>
    <n v="-999"/>
    <n v="199811"/>
    <x v="7"/>
  </r>
  <r>
    <n v="7.92"/>
    <n v="-2"/>
    <n v="5.9"/>
    <n v="-6.4"/>
    <n v="91.1"/>
    <n v="61.6"/>
    <n v="0"/>
    <n v="0"/>
    <n v="0"/>
    <n v="0.6"/>
    <n v="1.9"/>
    <n v="-2"/>
    <n v="0.1"/>
    <n v="-999"/>
    <n v="-999"/>
    <n v="0.56999999999999995"/>
    <n v="0.35599999999999998"/>
    <n v="0"/>
    <n v="-999"/>
    <n v="199811"/>
    <x v="7"/>
  </r>
  <r>
    <n v="2.72"/>
    <n v="-1.4"/>
    <n v="0.2"/>
    <n v="-2.2999999999999998"/>
    <n v="87.4"/>
    <n v="75"/>
    <n v="0.2"/>
    <n v="0"/>
    <n v="0"/>
    <n v="0.9"/>
    <n v="2.9"/>
    <n v="-1.4"/>
    <n v="0"/>
    <n v="-999"/>
    <n v="-999"/>
    <n v="0.46400000000000002"/>
    <n v="0.155"/>
    <n v="0"/>
    <n v="-999"/>
    <n v="199811"/>
    <x v="7"/>
  </r>
  <r>
    <n v="1.38"/>
    <n v="-1.5"/>
    <n v="-0.1"/>
    <n v="-2.9"/>
    <n v="95.9"/>
    <n v="90.3"/>
    <n v="2.4"/>
    <n v="27"/>
    <n v="0.1"/>
    <n v="0.3"/>
    <n v="2.4"/>
    <n v="-1.5"/>
    <n v="0.1"/>
    <n v="-999"/>
    <n v="-999"/>
    <n v="0.54500000000000004"/>
    <n v="5.8999999999999997E-2"/>
    <n v="0"/>
    <n v="-999"/>
    <n v="199811"/>
    <x v="7"/>
  </r>
  <r>
    <n v="2.19"/>
    <n v="-0.9"/>
    <n v="1.4"/>
    <n v="-2.4"/>
    <n v="97.4"/>
    <n v="89.2"/>
    <n v="0.9"/>
    <n v="12"/>
    <n v="0.1"/>
    <n v="0.2"/>
    <n v="1.5"/>
    <n v="-0.9"/>
    <n v="0.1"/>
    <n v="-999"/>
    <n v="-999"/>
    <n v="0.60099999999999998"/>
    <n v="7.2999999999999995E-2"/>
    <n v="0"/>
    <n v="-999"/>
    <n v="199811"/>
    <x v="7"/>
  </r>
  <r>
    <n v="1.59"/>
    <n v="-1.9"/>
    <n v="-0.8"/>
    <n v="-2.7"/>
    <n v="97.9"/>
    <n v="95.6"/>
    <n v="3.1"/>
    <n v="35"/>
    <n v="0.3"/>
    <n v="1.4"/>
    <n v="3.7"/>
    <n v="-1.9"/>
    <n v="0.3"/>
    <n v="-999"/>
    <n v="-999"/>
    <n v="0.55100000000000005"/>
    <n v="2.5000000000000001E-2"/>
    <n v="0"/>
    <n v="-999"/>
    <n v="199811"/>
    <x v="7"/>
  </r>
  <r>
    <n v="5.76"/>
    <n v="-2.5"/>
    <n v="2"/>
    <n v="-5"/>
    <n v="93"/>
    <n v="75.400000000000006"/>
    <n v="0"/>
    <n v="22"/>
    <n v="0.4"/>
    <n v="0.7"/>
    <n v="2.2000000000000002"/>
    <n v="-2.5"/>
    <n v="0.4"/>
    <n v="-999"/>
    <n v="-999"/>
    <n v="0.53100000000000003"/>
    <n v="0.17399999999999999"/>
    <n v="0"/>
    <n v="-999"/>
    <n v="199811"/>
    <x v="7"/>
  </r>
  <r>
    <n v="1.32"/>
    <n v="-4.3"/>
    <n v="-2.2000000000000002"/>
    <n v="-5.8"/>
    <n v="96.3"/>
    <n v="89.2"/>
    <n v="3.6"/>
    <n v="32"/>
    <n v="0.2"/>
    <n v="0.3"/>
    <n v="1.8"/>
    <n v="-4.3"/>
    <n v="0.2"/>
    <n v="-999"/>
    <n v="-999"/>
    <n v="0.46200000000000002"/>
    <n v="5.6000000000000001E-2"/>
    <n v="0"/>
    <n v="-999"/>
    <n v="199811"/>
    <x v="7"/>
  </r>
  <r>
    <n v="3.69"/>
    <n v="-6.1"/>
    <n v="0.2"/>
    <n v="-9.1999999999999993"/>
    <n v="93.4"/>
    <n v="70.599999999999994"/>
    <n v="0.8"/>
    <n v="32"/>
    <n v="0.1"/>
    <n v="0.3"/>
    <n v="1.7"/>
    <n v="-6.1"/>
    <n v="0.1"/>
    <n v="-999"/>
    <n v="-999"/>
    <n v="0.436"/>
    <n v="0.182"/>
    <n v="0"/>
    <n v="-999"/>
    <n v="199811"/>
    <x v="7"/>
  </r>
  <r>
    <n v="3.71"/>
    <n v="-5.6"/>
    <n v="0.3"/>
    <n v="-10"/>
    <n v="92.7"/>
    <n v="64.400000000000006"/>
    <n v="0"/>
    <n v="34"/>
    <n v="0"/>
    <n v="0.4"/>
    <n v="2"/>
    <n v="-5.6"/>
    <n v="0"/>
    <n v="-999"/>
    <n v="-999"/>
    <n v="0.4"/>
    <n v="0.222"/>
    <n v="0"/>
    <n v="-999"/>
    <n v="199811"/>
    <x v="7"/>
  </r>
  <r>
    <n v="2.65"/>
    <n v="-4.3"/>
    <n v="-1.5"/>
    <n v="-5.5"/>
    <n v="92.3"/>
    <n v="73.7"/>
    <n v="0"/>
    <n v="30"/>
    <n v="0"/>
    <n v="0.5"/>
    <n v="2"/>
    <n v="-4.3"/>
    <n v="0"/>
    <n v="-999"/>
    <n v="-999"/>
    <n v="0.40200000000000002"/>
    <n v="0.14399999999999999"/>
    <n v="0"/>
    <n v="-999"/>
    <n v="199811"/>
    <x v="7"/>
  </r>
  <r>
    <n v="0.99"/>
    <n v="-1.7"/>
    <n v="0.6"/>
    <n v="-3.9"/>
    <n v="96.5"/>
    <n v="89.1"/>
    <n v="4.2"/>
    <n v="74"/>
    <n v="0"/>
    <n v="1"/>
    <n v="3.4"/>
    <n v="-1.7"/>
    <n v="0"/>
    <n v="-999"/>
    <n v="-999"/>
    <n v="0.56599999999999995"/>
    <n v="7.0000000000000007E-2"/>
    <n v="0"/>
    <n v="-999"/>
    <n v="199811"/>
    <x v="7"/>
  </r>
  <r>
    <n v="1.56"/>
    <n v="1.1000000000000001"/>
    <n v="2.4"/>
    <n v="0.5"/>
    <n v="98.3"/>
    <n v="92.8"/>
    <n v="3.5"/>
    <n v="40"/>
    <n v="0.1"/>
    <n v="1.6"/>
    <n v="4.0999999999999996"/>
    <n v="1.1000000000000001"/>
    <n v="0.1"/>
    <n v="-999"/>
    <n v="-999"/>
    <n v="0.67300000000000004"/>
    <n v="5.1999999999999998E-2"/>
    <n v="0"/>
    <n v="-999"/>
    <n v="199811"/>
    <x v="7"/>
  </r>
  <r>
    <n v="1.26"/>
    <n v="0.9"/>
    <n v="2.2000000000000002"/>
    <n v="-0.4"/>
    <n v="99.8"/>
    <n v="99.6"/>
    <n v="9.3000000000000007"/>
    <n v="24"/>
    <n v="0.1"/>
    <n v="0.9"/>
    <n v="3.3"/>
    <n v="0.9"/>
    <n v="0.1"/>
    <n v="-999"/>
    <n v="-999"/>
    <n v="0.71099999999999997"/>
    <n v="3.0000000000000001E-3"/>
    <n v="0"/>
    <n v="-999"/>
    <n v="199811"/>
    <x v="7"/>
  </r>
  <r>
    <n v="0.87"/>
    <n v="0.2"/>
    <n v="1.6"/>
    <n v="-1.4"/>
    <n v="99.8"/>
    <n v="99.1"/>
    <n v="4"/>
    <n v="40"/>
    <n v="0.3"/>
    <n v="1.6"/>
    <n v="4"/>
    <n v="0.2"/>
    <n v="0.3"/>
    <n v="-999"/>
    <n v="-999"/>
    <n v="0.68100000000000005"/>
    <n v="6.0000000000000001E-3"/>
    <n v="0"/>
    <n v="-999"/>
    <n v="199811"/>
    <x v="7"/>
  </r>
  <r>
    <n v="4.07"/>
    <n v="-2.2000000000000002"/>
    <n v="3.5"/>
    <n v="-4.5"/>
    <n v="92.7"/>
    <n v="66.099999999999994"/>
    <n v="0"/>
    <n v="47"/>
    <n v="0.4"/>
    <n v="1.4"/>
    <n v="4.7"/>
    <n v="-2.2000000000000002"/>
    <n v="0.4"/>
    <n v="-999"/>
    <n v="-999"/>
    <n v="0.52"/>
    <n v="0.26600000000000001"/>
    <n v="0"/>
    <n v="-999"/>
    <n v="199811"/>
    <x v="7"/>
  </r>
  <r>
    <n v="5.88"/>
    <n v="-2.9"/>
    <n v="4.3"/>
    <n v="-6.2"/>
    <n v="85.2"/>
    <n v="52.6"/>
    <n v="0"/>
    <n v="44"/>
    <n v="0.1"/>
    <n v="0.8"/>
    <n v="2.7"/>
    <n v="-2.9"/>
    <n v="0.1"/>
    <n v="-999"/>
    <n v="-999"/>
    <n v="0.436"/>
    <n v="0.39400000000000002"/>
    <n v="0"/>
    <n v="-999"/>
    <n v="199811"/>
    <x v="7"/>
  </r>
  <r>
    <n v="2.04"/>
    <n v="-4"/>
    <n v="-2.7"/>
    <n v="-6"/>
    <n v="90"/>
    <n v="78.900000000000006"/>
    <n v="0"/>
    <n v="36"/>
    <n v="0"/>
    <n v="1"/>
    <n v="3.1"/>
    <n v="-4"/>
    <n v="0"/>
    <n v="-999"/>
    <n v="-999"/>
    <n v="0.39500000000000002"/>
    <n v="0.106"/>
    <n v="0"/>
    <n v="-999"/>
    <n v="199811"/>
    <x v="7"/>
  </r>
  <r>
    <n v="2.46"/>
    <n v="-5.6"/>
    <n v="-2.5"/>
    <n v="-9.6"/>
    <n v="90.2"/>
    <n v="67"/>
    <n v="1.4"/>
    <n v="57"/>
    <n v="-0.2"/>
    <n v="1.1000000000000001"/>
    <n v="3.6"/>
    <n v="-5.6"/>
    <n v="-0.2"/>
    <n v="-999"/>
    <n v="-999"/>
    <n v="0.34"/>
    <n v="0.16800000000000001"/>
    <n v="0"/>
    <n v="-999"/>
    <n v="199811"/>
    <x v="7"/>
  </r>
  <r>
    <n v="1.4"/>
    <n v="-1.6"/>
    <n v="0"/>
    <n v="-3.8"/>
    <n v="97.6"/>
    <n v="92.7"/>
    <n v="4.7"/>
    <n v="97"/>
    <n v="-0.1"/>
    <n v="2.2000000000000002"/>
    <n v="5.0999999999999996"/>
    <n v="-1.6"/>
    <n v="-0.1"/>
    <n v="-999"/>
    <n v="-999"/>
    <n v="0.56399999999999995"/>
    <n v="4.4999999999999998E-2"/>
    <n v="0"/>
    <n v="-999"/>
    <n v="199811"/>
    <x v="7"/>
  </r>
  <r>
    <n v="3"/>
    <n v="-3.3"/>
    <n v="-0.8"/>
    <n v="-5.9"/>
    <n v="98"/>
    <n v="93"/>
    <n v="4.8"/>
    <n v="145"/>
    <n v="-0.1"/>
    <n v="2"/>
    <n v="4.4000000000000004"/>
    <n v="-3.3"/>
    <n v="-0.1"/>
    <n v="-999"/>
    <n v="-999"/>
    <n v="0.53500000000000003"/>
    <n v="0.04"/>
    <n v="0"/>
    <n v="-999"/>
    <n v="199811"/>
    <x v="7"/>
  </r>
  <r>
    <n v="3.03"/>
    <n v="-5"/>
    <n v="-2.4"/>
    <n v="-7"/>
    <n v="94.5"/>
    <n v="88.8"/>
    <n v="0"/>
    <n v="135"/>
    <n v="-0.1"/>
    <n v="1.3"/>
    <n v="3.5"/>
    <n v="-5"/>
    <n v="-0.1"/>
    <n v="-999"/>
    <n v="-999"/>
    <n v="0.45400000000000001"/>
    <n v="5.7000000000000002E-2"/>
    <n v="0"/>
    <n v="-999"/>
    <n v="199811"/>
    <x v="7"/>
  </r>
  <r>
    <n v="1.88"/>
    <n v="-4.5"/>
    <n v="-2"/>
    <n v="-6.6"/>
    <n v="97.7"/>
    <n v="93.6"/>
    <n v="3.5"/>
    <n v="178"/>
    <n v="-0.1"/>
    <n v="2.9"/>
    <n v="5.7"/>
    <n v="-4.5"/>
    <n v="-0.1"/>
    <n v="-999"/>
    <n v="-999"/>
    <n v="0.49199999999999999"/>
    <n v="3.4000000000000002E-2"/>
    <n v="0"/>
    <n v="-999"/>
    <n v="199811"/>
    <x v="7"/>
  </r>
  <r>
    <n v="1.53"/>
    <n v="-3.5"/>
    <n v="-2.1"/>
    <n v="-5.0999999999999996"/>
    <n v="96.3"/>
    <n v="90.1"/>
    <n v="2.1"/>
    <n v="198"/>
    <n v="-0.1"/>
    <n v="2.5"/>
    <n v="5.8"/>
    <n v="-3.5"/>
    <n v="-0.1"/>
    <n v="-999"/>
    <n v="-999"/>
    <n v="0.47299999999999998"/>
    <n v="5.1999999999999998E-2"/>
    <n v="0"/>
    <n v="-999"/>
    <n v="199811"/>
    <x v="7"/>
  </r>
  <r>
    <n v="1.08"/>
    <n v="-1.1000000000000001"/>
    <n v="0.7"/>
    <n v="-3.9"/>
    <n v="98.7"/>
    <n v="94.2"/>
    <n v="2.6"/>
    <n v="212"/>
    <n v="0"/>
    <n v="2.7"/>
    <n v="6.3"/>
    <n v="-1.1000000000000001"/>
    <n v="0"/>
    <n v="-999"/>
    <n v="-999"/>
    <n v="0.60399999999999998"/>
    <n v="3.6999999999999998E-2"/>
    <n v="0"/>
    <n v="-999"/>
    <n v="199811"/>
    <x v="7"/>
  </r>
  <r>
    <n v="1.58"/>
    <n v="-1.5"/>
    <n v="0.7"/>
    <n v="-5.7"/>
    <n v="98.1"/>
    <n v="91.9"/>
    <n v="13.4"/>
    <n v="181"/>
    <n v="0"/>
    <n v="1.7"/>
    <n v="4.8"/>
    <n v="-1.5"/>
    <n v="0"/>
    <n v="-999"/>
    <n v="-999"/>
    <n v="0.59099999999999997"/>
    <n v="5.1999999999999998E-2"/>
    <n v="0"/>
    <n v="-999"/>
    <n v="199811"/>
    <x v="7"/>
  </r>
  <r>
    <n v="1.5"/>
    <n v="-3.9"/>
    <n v="-1.8"/>
    <n v="-5.9"/>
    <n v="95.6"/>
    <n v="91"/>
    <n v="0"/>
    <n v="194"/>
    <n v="0"/>
    <n v="0.8"/>
    <n v="2.7"/>
    <n v="-3.9"/>
    <n v="0"/>
    <n v="-999"/>
    <n v="-999"/>
    <n v="0.48799999999999999"/>
    <n v="4.8000000000000001E-2"/>
    <n v="0"/>
    <n v="-999"/>
    <n v="199811"/>
    <x v="7"/>
  </r>
  <r>
    <n v="2.63"/>
    <n v="-6.8"/>
    <n v="0.4"/>
    <n v="-10.5"/>
    <n v="92"/>
    <n v="65.400000000000006"/>
    <n v="0"/>
    <n v="194"/>
    <n v="-0.1"/>
    <n v="0.6"/>
    <n v="2.2999999999999998"/>
    <n v="-6.8"/>
    <n v="-0.1"/>
    <n v="-999"/>
    <n v="-999"/>
    <n v="0.41"/>
    <n v="0.217"/>
    <n v="0"/>
    <n v="-999"/>
    <n v="199811"/>
    <x v="7"/>
  </r>
  <r>
    <n v="1.39"/>
    <n v="-6.1"/>
    <n v="-4.5999999999999996"/>
    <n v="-7.2"/>
    <n v="92.3"/>
    <n v="85.4"/>
    <n v="0"/>
    <n v="185"/>
    <n v="-0.2"/>
    <n v="1.3"/>
    <n v="3.6"/>
    <n v="-6.1"/>
    <n v="-0.2"/>
    <n v="-999"/>
    <n v="-999"/>
    <n v="0.371"/>
    <n v="6.3E-2"/>
    <n v="0"/>
    <n v="-999"/>
    <n v="199811"/>
    <x v="7"/>
  </r>
  <r>
    <n v="2.0099999999999998"/>
    <n v="-6"/>
    <n v="-3.8"/>
    <n v="-8.3000000000000007"/>
    <n v="94.2"/>
    <n v="82.4"/>
    <n v="2.9"/>
    <n v="202"/>
    <n v="-0.1"/>
    <n v="1.4"/>
    <n v="4.3"/>
    <n v="-6"/>
    <n v="-0.1"/>
    <n v="-999"/>
    <n v="-999"/>
    <n v="0.379"/>
    <n v="8.1000000000000003E-2"/>
    <n v="202"/>
    <n v="-0.1"/>
    <n v="199811"/>
    <x v="7"/>
  </r>
  <r>
    <n v="0.8"/>
    <n v="-4.9000000000000004"/>
    <n v="-3.2"/>
    <n v="-6.4"/>
    <n v="95.1"/>
    <n v="89.8"/>
    <n v="2.4"/>
    <n v="240"/>
    <n v="-0.1"/>
    <n v="2"/>
    <n v="5.5"/>
    <n v="-4.9000000000000004"/>
    <n v="-0.1"/>
    <n v="-999"/>
    <n v="-999"/>
    <n v="0.434"/>
    <n v="4.9000000000000002E-2"/>
    <n v="0"/>
    <n v="-999"/>
    <n v="199812"/>
    <x v="7"/>
  </r>
  <r>
    <n v="1.63"/>
    <n v="-4.5999999999999996"/>
    <n v="-2.7"/>
    <n v="-7.2"/>
    <n v="97"/>
    <n v="92.5"/>
    <n v="0.5"/>
    <n v="243"/>
    <n v="-0.1"/>
    <n v="1.6"/>
    <n v="4.9000000000000004"/>
    <n v="-4.5999999999999996"/>
    <n v="-0.1"/>
    <n v="-999"/>
    <n v="-999"/>
    <n v="0.46300000000000002"/>
    <n v="3.7999999999999999E-2"/>
    <n v="0"/>
    <n v="-999"/>
    <n v="199812"/>
    <x v="7"/>
  </r>
  <r>
    <n v="2.95"/>
    <n v="-8.5"/>
    <n v="-2.6"/>
    <n v="-12"/>
    <n v="91.5"/>
    <n v="69.5"/>
    <n v="0"/>
    <n v="239"/>
    <n v="-0.1"/>
    <n v="0.5"/>
    <n v="2"/>
    <n v="-8.5"/>
    <n v="-0.1"/>
    <n v="-999"/>
    <n v="-999"/>
    <n v="0.35"/>
    <n v="0.154"/>
    <n v="0"/>
    <n v="-999"/>
    <n v="199812"/>
    <x v="7"/>
  </r>
  <r>
    <n v="1.61"/>
    <n v="-8.6999999999999993"/>
    <n v="-6.4"/>
    <n v="-11"/>
    <n v="93"/>
    <n v="82.9"/>
    <n v="5.3"/>
    <n v="288"/>
    <n v="-0.2"/>
    <n v="0.5"/>
    <n v="2.2000000000000002"/>
    <n v="-8.6999999999999993"/>
    <n v="-0.2"/>
    <n v="-999"/>
    <n v="-999"/>
    <n v="0.313"/>
    <n v="6.5000000000000002E-2"/>
    <n v="0"/>
    <n v="-999"/>
    <n v="199812"/>
    <x v="7"/>
  </r>
  <r>
    <n v="1.01"/>
    <n v="-9"/>
    <n v="-7.6"/>
    <n v="-10"/>
    <n v="93.6"/>
    <n v="90"/>
    <n v="6"/>
    <n v="355"/>
    <n v="-2.9"/>
    <n v="1.1000000000000001"/>
    <n v="3"/>
    <n v="-9"/>
    <n v="-0.2"/>
    <n v="-999"/>
    <n v="-999"/>
    <n v="0.311"/>
    <n v="3.4000000000000002E-2"/>
    <n v="0"/>
    <n v="-999"/>
    <n v="199812"/>
    <x v="7"/>
  </r>
  <r>
    <n v="0.62"/>
    <n v="-8.6"/>
    <n v="-5.8"/>
    <n v="-10.8"/>
    <n v="93.6"/>
    <n v="89.8"/>
    <n v="1.6"/>
    <n v="360"/>
    <n v="-2.4"/>
    <n v="0.6"/>
    <n v="2.5"/>
    <n v="-8.6"/>
    <n v="-0.1"/>
    <n v="-999"/>
    <n v="-999"/>
    <n v="0.35599999999999998"/>
    <n v="0.04"/>
    <n v="0"/>
    <n v="-999"/>
    <n v="199812"/>
    <x v="7"/>
  </r>
  <r>
    <n v="0.3"/>
    <n v="-7.3"/>
    <n v="-5.8"/>
    <n v="-9"/>
    <n v="95.1"/>
    <n v="91.4"/>
    <n v="2"/>
    <n v="380"/>
    <n v="-2"/>
    <n v="1.3"/>
    <n v="3.6"/>
    <n v="-7.3"/>
    <n v="-0.1"/>
    <n v="-999"/>
    <n v="-999"/>
    <n v="0.36099999999999999"/>
    <n v="3.4000000000000002E-2"/>
    <n v="0"/>
    <n v="-999"/>
    <n v="199812"/>
    <x v="7"/>
  </r>
  <r>
    <n v="0.53"/>
    <n v="-8.1999999999999993"/>
    <n v="-4.5999999999999996"/>
    <n v="-10.7"/>
    <n v="94.4"/>
    <n v="89.6"/>
    <n v="0"/>
    <n v="353"/>
    <n v="-2.5"/>
    <n v="0.5"/>
    <n v="2.7"/>
    <n v="-8.1999999999999993"/>
    <n v="-0.1"/>
    <n v="-999"/>
    <n v="-999"/>
    <n v="0.38800000000000001"/>
    <n v="4.4999999999999998E-2"/>
    <n v="0"/>
    <n v="-999"/>
    <n v="199812"/>
    <x v="7"/>
  </r>
  <r>
    <n v="0.39"/>
    <n v="-6.3"/>
    <n v="-4.2"/>
    <n v="-9.6999999999999993"/>
    <n v="92.9"/>
    <n v="85.9"/>
    <n v="1.6"/>
    <n v="361"/>
    <n v="-2.6"/>
    <n v="0.6"/>
    <n v="1.9"/>
    <n v="-6.3"/>
    <n v="-0.1"/>
    <n v="-999"/>
    <n v="-999"/>
    <n v="0.38400000000000001"/>
    <n v="6.3E-2"/>
    <n v="0"/>
    <n v="-999"/>
    <n v="199812"/>
    <x v="7"/>
  </r>
  <r>
    <n v="0.61"/>
    <n v="-5.6"/>
    <n v="-2.2999999999999998"/>
    <n v="-8.6"/>
    <n v="93.5"/>
    <n v="81.8"/>
    <n v="0"/>
    <n v="354"/>
    <n v="-1.9"/>
    <n v="0.9"/>
    <n v="3.7"/>
    <n v="-5.6"/>
    <n v="-0.1"/>
    <n v="-999"/>
    <n v="-999"/>
    <n v="0.42299999999999999"/>
    <n v="9.4E-2"/>
    <n v="0"/>
    <n v="-999"/>
    <n v="199812"/>
    <x v="7"/>
  </r>
  <r>
    <n v="0.33"/>
    <n v="-4.4000000000000004"/>
    <n v="-2.6"/>
    <n v="-7.2"/>
    <n v="94.9"/>
    <n v="87.2"/>
    <n v="3.3"/>
    <n v="387"/>
    <n v="-1.9"/>
    <n v="0.8"/>
    <n v="2.6"/>
    <n v="-4.4000000000000004"/>
    <n v="-0.1"/>
    <n v="-999"/>
    <n v="-999"/>
    <n v="0.44"/>
    <n v="6.5000000000000002E-2"/>
    <n v="0"/>
    <n v="-999"/>
    <n v="199812"/>
    <x v="7"/>
  </r>
  <r>
    <n v="0.35"/>
    <n v="-1.2"/>
    <n v="1.2"/>
    <n v="-5.2"/>
    <n v="98"/>
    <n v="95.2"/>
    <n v="0.1"/>
    <n v="374"/>
    <n v="-0.9"/>
    <n v="2.2000000000000002"/>
    <n v="5.2"/>
    <n v="-1.2"/>
    <n v="0"/>
    <n v="-999"/>
    <n v="-999"/>
    <n v="0.63200000000000001"/>
    <n v="3.2000000000000001E-2"/>
    <n v="0"/>
    <n v="-999"/>
    <n v="199812"/>
    <x v="7"/>
  </r>
  <r>
    <n v="1.06"/>
    <n v="0"/>
    <n v="1.7"/>
    <n v="-5.4"/>
    <n v="98.7"/>
    <n v="93.5"/>
    <n v="4.2"/>
    <n v="334"/>
    <n v="0"/>
    <n v="2.8"/>
    <n v="6.6"/>
    <n v="0"/>
    <n v="0"/>
    <n v="-999"/>
    <n v="-999"/>
    <n v="0.64600000000000002"/>
    <n v="4.4999999999999998E-2"/>
    <n v="0"/>
    <n v="-999"/>
    <n v="199812"/>
    <x v="7"/>
  </r>
  <r>
    <n v="3.13"/>
    <n v="-7.3"/>
    <n v="-4.8"/>
    <n v="-9.6999999999999993"/>
    <n v="87.5"/>
    <n v="72.8"/>
    <n v="0"/>
    <n v="332"/>
    <n v="-1.4"/>
    <n v="1.2"/>
    <n v="3.7"/>
    <n v="-7.3"/>
    <n v="0"/>
    <n v="-999"/>
    <n v="-999"/>
    <n v="0.31"/>
    <n v="0.11600000000000001"/>
    <n v="0"/>
    <n v="-999"/>
    <n v="199812"/>
    <x v="7"/>
  </r>
  <r>
    <n v="0.47"/>
    <n v="-4.7"/>
    <n v="-2.2000000000000002"/>
    <n v="-7.7"/>
    <n v="93.3"/>
    <n v="84.6"/>
    <n v="10.1"/>
    <n v="434"/>
    <n v="-1.9"/>
    <n v="0.8"/>
    <n v="2.9"/>
    <n v="-4.7"/>
    <n v="0"/>
    <n v="-999"/>
    <n v="-999"/>
    <n v="0.438"/>
    <n v="0.08"/>
    <n v="0"/>
    <n v="-999"/>
    <n v="199812"/>
    <x v="7"/>
  </r>
  <r>
    <n v="0.43"/>
    <n v="-0.7"/>
    <n v="0.6"/>
    <n v="-2.2000000000000002"/>
    <n v="94.4"/>
    <n v="83.2"/>
    <n v="0"/>
    <n v="413"/>
    <n v="-0.8"/>
    <n v="0.9"/>
    <n v="3.5"/>
    <n v="-0.7"/>
    <n v="0"/>
    <n v="-999"/>
    <n v="-999"/>
    <n v="0.53100000000000003"/>
    <n v="0.107"/>
    <n v="0"/>
    <n v="-999"/>
    <n v="199812"/>
    <x v="7"/>
  </r>
  <r>
    <n v="1.61"/>
    <n v="-6.5"/>
    <n v="0"/>
    <n v="-11.7"/>
    <n v="94.3"/>
    <n v="88.1"/>
    <n v="12.2"/>
    <n v="498"/>
    <n v="-0.8"/>
    <n v="1.8"/>
    <n v="4.9000000000000004"/>
    <n v="-6.5"/>
    <n v="0"/>
    <n v="-999"/>
    <n v="-999"/>
    <n v="0.53600000000000003"/>
    <n v="7.2999999999999995E-2"/>
    <n v="0"/>
    <n v="-999"/>
    <n v="199812"/>
    <x v="7"/>
  </r>
  <r>
    <n v="3.66"/>
    <n v="-12.7"/>
    <n v="-8.6"/>
    <n v="-17.100000000000001"/>
    <n v="91.7"/>
    <n v="84.1"/>
    <n v="0"/>
    <n v="473"/>
    <n v="-1.4"/>
    <n v="0.9"/>
    <n v="3"/>
    <n v="-12.7"/>
    <n v="0"/>
    <n v="-999"/>
    <n v="-999"/>
    <n v="0.26900000000000002"/>
    <n v="5.0999999999999997E-2"/>
    <n v="0"/>
    <n v="-999"/>
    <n v="199812"/>
    <x v="7"/>
  </r>
  <r>
    <n v="1.47"/>
    <n v="-20.6"/>
    <n v="-17.100000000000001"/>
    <n v="-24.6"/>
    <n v="85.6"/>
    <n v="77.900000000000006"/>
    <n v="0"/>
    <n v="471"/>
    <n v="-2.5"/>
    <n v="0.9"/>
    <n v="3.4"/>
    <n v="-20.6"/>
    <n v="-0.1"/>
    <n v="-999"/>
    <n v="-999"/>
    <n v="0.125"/>
    <n v="3.5000000000000003E-2"/>
    <n v="0"/>
    <n v="-999"/>
    <n v="199812"/>
    <x v="7"/>
  </r>
  <r>
    <n v="1.45"/>
    <n v="-23.6"/>
    <n v="-16"/>
    <n v="-26.8"/>
    <n v="80.599999999999994"/>
    <n v="66.2"/>
    <n v="0"/>
    <n v="470"/>
    <n v="-3.9"/>
    <n v="0.7"/>
    <n v="3.2"/>
    <n v="-23.6"/>
    <n v="-0.3"/>
    <n v="-999"/>
    <n v="-999"/>
    <n v="0.11600000000000001"/>
    <n v="5.8999999999999997E-2"/>
    <n v="0"/>
    <n v="-999"/>
    <n v="199812"/>
    <x v="7"/>
  </r>
  <r>
    <n v="1.02"/>
    <n v="-20"/>
    <n v="-17.7"/>
    <n v="-22.3"/>
    <n v="86"/>
    <n v="79.7"/>
    <n v="0"/>
    <n v="464"/>
    <n v="-4.3"/>
    <n v="0.2"/>
    <n v="1.5"/>
    <n v="-20"/>
    <n v="-0.2"/>
    <n v="-999"/>
    <n v="-999"/>
    <n v="0.121"/>
    <n v="3.1E-2"/>
    <n v="0"/>
    <n v="-999"/>
    <n v="199812"/>
    <x v="7"/>
  </r>
  <r>
    <n v="0.93"/>
    <n v="-16.3"/>
    <n v="-13.1"/>
    <n v="-18.8"/>
    <n v="89.4"/>
    <n v="82.7"/>
    <n v="0"/>
    <n v="456"/>
    <n v="-3.7"/>
    <n v="0.3"/>
    <n v="1.5"/>
    <n v="-16.3"/>
    <n v="-0.2"/>
    <n v="-999"/>
    <n v="-999"/>
    <n v="0.184"/>
    <n v="3.7999999999999999E-2"/>
    <n v="0"/>
    <n v="-999"/>
    <n v="199812"/>
    <x v="7"/>
  </r>
  <r>
    <n v="0.59"/>
    <n v="-16.3"/>
    <n v="-14.5"/>
    <n v="-18.3"/>
    <n v="89.2"/>
    <n v="84.7"/>
    <n v="1.5"/>
    <n v="476"/>
    <n v="-3.5"/>
    <n v="0.1"/>
    <n v="1.1000000000000001"/>
    <n v="-16.3"/>
    <n v="-0.2"/>
    <n v="-999"/>
    <n v="-999"/>
    <n v="0.16900000000000001"/>
    <n v="0.03"/>
    <n v="0"/>
    <n v="-999"/>
    <n v="199812"/>
    <x v="7"/>
  </r>
  <r>
    <n v="0.23"/>
    <n v="-12"/>
    <n v="-6.7"/>
    <n v="-15.4"/>
    <n v="92.3"/>
    <n v="85"/>
    <n v="4.0999999999999996"/>
    <n v="511"/>
    <n v="-8.4"/>
    <n v="0.5"/>
    <n v="2.4"/>
    <n v="-12"/>
    <n v="-0.2"/>
    <n v="-999"/>
    <n v="-999"/>
    <n v="0.313"/>
    <n v="5.5E-2"/>
    <n v="0"/>
    <n v="-999"/>
    <n v="199812"/>
    <x v="7"/>
  </r>
  <r>
    <n v="0.15"/>
    <n v="-6.4"/>
    <n v="-4.3"/>
    <n v="-8.9"/>
    <n v="96.3"/>
    <n v="93.7"/>
    <n v="13.1"/>
    <n v="642"/>
    <n v="-5.6"/>
    <n v="1.1000000000000001"/>
    <n v="4.5999999999999996"/>
    <n v="-6.4"/>
    <n v="-0.2"/>
    <n v="-999"/>
    <n v="-999"/>
    <n v="0.41699999999999998"/>
    <n v="2.8000000000000001E-2"/>
    <n v="0"/>
    <n v="-999"/>
    <n v="199812"/>
    <x v="7"/>
  </r>
  <r>
    <n v="1.1299999999999999"/>
    <n v="-7.1"/>
    <n v="-5.7"/>
    <n v="-9.1"/>
    <n v="96"/>
    <n v="94.4"/>
    <n v="9.8000000000000007"/>
    <n v="707"/>
    <n v="-4.9000000000000004"/>
    <n v="1.6"/>
    <n v="3.7"/>
    <n v="-7.1"/>
    <n v="-0.2"/>
    <n v="-999"/>
    <n v="-999"/>
    <n v="0.378"/>
    <n v="2.1999999999999999E-2"/>
    <n v="0"/>
    <n v="-999"/>
    <n v="199812"/>
    <x v="7"/>
  </r>
  <r>
    <n v="0.36"/>
    <n v="-5.5"/>
    <n v="-2.5"/>
    <n v="-7.5"/>
    <n v="96.8"/>
    <n v="94.7"/>
    <n v="2"/>
    <n v="733"/>
    <n v="-4.0999999999999996"/>
    <n v="1.4"/>
    <n v="3.7"/>
    <n v="-5.5"/>
    <n v="-0.1"/>
    <n v="-999"/>
    <n v="-999"/>
    <n v="0.48299999999999998"/>
    <n v="2.7E-2"/>
    <n v="0"/>
    <n v="-999"/>
    <n v="199812"/>
    <x v="7"/>
  </r>
  <r>
    <n v="1.82"/>
    <n v="-2.2000000000000002"/>
    <n v="-1.2"/>
    <n v="-2.7"/>
    <n v="96.2"/>
    <n v="92"/>
    <n v="1.3"/>
    <n v="714"/>
    <n v="-2.6"/>
    <n v="2.1"/>
    <n v="5"/>
    <n v="-2.2000000000000002"/>
    <n v="-0.1"/>
    <n v="-999"/>
    <n v="-999"/>
    <n v="0.51500000000000001"/>
    <n v="4.4999999999999998E-2"/>
    <n v="0"/>
    <n v="-999"/>
    <n v="199812"/>
    <x v="7"/>
  </r>
  <r>
    <n v="0.37"/>
    <n v="-1.4"/>
    <n v="-0.1"/>
    <n v="-2.9"/>
    <n v="98.5"/>
    <n v="93.4"/>
    <n v="11.4"/>
    <n v="820"/>
    <n v="-1.9"/>
    <n v="1.5"/>
    <n v="3.5"/>
    <n v="-1.4"/>
    <n v="0"/>
    <n v="-999"/>
    <n v="-999"/>
    <n v="0.56799999999999995"/>
    <n v="0.04"/>
    <n v="0"/>
    <n v="-999"/>
    <n v="199812"/>
    <x v="7"/>
  </r>
  <r>
    <n v="0.57999999999999996"/>
    <n v="-2.9"/>
    <n v="0.2"/>
    <n v="-4.3"/>
    <n v="96.6"/>
    <n v="85.6"/>
    <n v="0"/>
    <n v="778"/>
    <n v="-1.5"/>
    <n v="0.6"/>
    <n v="2.2000000000000002"/>
    <n v="-2.9"/>
    <n v="0"/>
    <n v="-999"/>
    <n v="-999"/>
    <n v="0.52900000000000003"/>
    <n v="8.8999999999999996E-2"/>
    <n v="0"/>
    <n v="-999"/>
    <n v="199812"/>
    <x v="7"/>
  </r>
  <r>
    <n v="2.2000000000000002"/>
    <n v="-3.1"/>
    <n v="1.5"/>
    <n v="-7.2"/>
    <n v="96"/>
    <n v="89.5"/>
    <n v="0"/>
    <n v="757"/>
    <n v="-1.5"/>
    <n v="1.8"/>
    <n v="4.8"/>
    <n v="-3.1"/>
    <n v="0"/>
    <n v="-999"/>
    <n v="-999"/>
    <n v="0.61099999999999999"/>
    <n v="7.0999999999999994E-2"/>
    <n v="757"/>
    <n v="-1.5"/>
    <n v="199812"/>
    <x v="7"/>
  </r>
  <r>
    <n v="1.89"/>
    <n v="-8.1999999999999993"/>
    <n v="-6.5"/>
    <n v="-10.9"/>
    <n v="95.2"/>
    <n v="90.9"/>
    <n v="0"/>
    <n v="747"/>
    <n v="-2.1"/>
    <n v="0.7"/>
    <n v="2.7"/>
    <n v="-8.1999999999999993"/>
    <n v="0"/>
    <n v="-999"/>
    <n v="-999"/>
    <n v="0.34200000000000003"/>
    <n v="3.4000000000000002E-2"/>
    <n v="0"/>
    <n v="-999"/>
    <n v="199901"/>
    <x v="8"/>
  </r>
  <r>
    <n v="5.23"/>
    <n v="-7.4"/>
    <n v="-0.7"/>
    <n v="-10.8"/>
    <n v="90.3"/>
    <n v="61.7"/>
    <n v="0"/>
    <n v="729"/>
    <n v="-3.5"/>
    <n v="0.5"/>
    <n v="1.7"/>
    <n v="-7.4"/>
    <n v="0"/>
    <n v="-999"/>
    <n v="-999"/>
    <n v="0.35699999999999998"/>
    <n v="0.222"/>
    <n v="0"/>
    <n v="-999"/>
    <n v="199901"/>
    <x v="8"/>
  </r>
  <r>
    <n v="5.07"/>
    <n v="-3.2"/>
    <n v="3.7"/>
    <n v="-7.6"/>
    <n v="88.7"/>
    <n v="61.4"/>
    <n v="0"/>
    <n v="700"/>
    <n v="-3.9"/>
    <n v="0.5"/>
    <n v="1.7"/>
    <n v="-3.2"/>
    <n v="0"/>
    <n v="-999"/>
    <n v="-999"/>
    <n v="0.48799999999999999"/>
    <n v="0.307"/>
    <n v="0"/>
    <n v="-999"/>
    <n v="199901"/>
    <x v="8"/>
  </r>
  <r>
    <n v="0.77"/>
    <n v="-0.7"/>
    <n v="0.5"/>
    <n v="-1.9"/>
    <n v="97.5"/>
    <n v="88.9"/>
    <n v="14"/>
    <n v="767"/>
    <n v="-2.6"/>
    <n v="1.4"/>
    <n v="4.0999999999999996"/>
    <n v="-0.7"/>
    <n v="0"/>
    <n v="-999"/>
    <n v="-999"/>
    <n v="0.56299999999999994"/>
    <n v="7.0000000000000007E-2"/>
    <n v="0"/>
    <n v="-999"/>
    <n v="199901"/>
    <x v="8"/>
  </r>
  <r>
    <n v="2.4"/>
    <n v="-1.8"/>
    <n v="0.3"/>
    <n v="-2.9"/>
    <n v="95"/>
    <n v="83.9"/>
    <n v="3.5"/>
    <n v="750"/>
    <n v="-1.6"/>
    <n v="1.6"/>
    <n v="3.3"/>
    <n v="-1.8"/>
    <n v="0"/>
    <n v="-999"/>
    <n v="-999"/>
    <n v="0.52400000000000002"/>
    <n v="0.1"/>
    <n v="0"/>
    <n v="-999"/>
    <n v="199901"/>
    <x v="8"/>
  </r>
  <r>
    <n v="2.2400000000000002"/>
    <n v="-2.9"/>
    <n v="-0.1"/>
    <n v="-4.5"/>
    <n v="89.4"/>
    <n v="72.5"/>
    <n v="1.4"/>
    <n v="759"/>
    <n v="-1.6"/>
    <n v="0.8"/>
    <n v="2.2999999999999998"/>
    <n v="-2.9"/>
    <n v="0"/>
    <n v="-999"/>
    <n v="-999"/>
    <n v="0.44"/>
    <n v="0.16700000000000001"/>
    <n v="0"/>
    <n v="-999"/>
    <n v="199901"/>
    <x v="8"/>
  </r>
  <r>
    <n v="1.51"/>
    <n v="-4.5"/>
    <n v="-3.4"/>
    <n v="-6.1"/>
    <n v="98"/>
    <n v="95.9"/>
    <n v="7.1"/>
    <n v="829"/>
    <n v="-1.7"/>
    <n v="1.4"/>
    <n v="3.2"/>
    <n v="-4.5"/>
    <n v="0"/>
    <n v="-999"/>
    <n v="-999"/>
    <n v="0.45500000000000002"/>
    <n v="1.9E-2"/>
    <n v="0"/>
    <n v="-999"/>
    <n v="199901"/>
    <x v="8"/>
  </r>
  <r>
    <n v="1.1100000000000001"/>
    <n v="-4.4000000000000004"/>
    <n v="-3.3"/>
    <n v="-6"/>
    <n v="98.3"/>
    <n v="97.1"/>
    <n v="7.2"/>
    <n v="903"/>
    <n v="-1.8"/>
    <n v="1.5"/>
    <n v="4.0999999999999996"/>
    <n v="-4.4000000000000004"/>
    <n v="0"/>
    <n v="-999"/>
    <n v="-999"/>
    <n v="0.46400000000000002"/>
    <n v="1.4E-2"/>
    <n v="0"/>
    <n v="-999"/>
    <n v="199901"/>
    <x v="8"/>
  </r>
  <r>
    <n v="1.06"/>
    <n v="-4"/>
    <n v="-1"/>
    <n v="-6.2"/>
    <n v="98.3"/>
    <n v="96.8"/>
    <n v="0"/>
    <n v="900"/>
    <n v="-1.7"/>
    <n v="0.4"/>
    <n v="3"/>
    <n v="-4"/>
    <n v="0"/>
    <n v="-999"/>
    <n v="-999"/>
    <n v="0.55000000000000004"/>
    <n v="1.7999999999999999E-2"/>
    <n v="0"/>
    <n v="-999"/>
    <n v="199901"/>
    <x v="8"/>
  </r>
  <r>
    <n v="0.33"/>
    <n v="-1.5"/>
    <n v="0.1"/>
    <n v="-5.0999999999999996"/>
    <n v="99.3"/>
    <n v="97.9"/>
    <n v="9.5"/>
    <n v="992"/>
    <n v="-1.7"/>
    <n v="0.8"/>
    <n v="4.5"/>
    <n v="-1.5"/>
    <n v="0"/>
    <n v="-999"/>
    <n v="-999"/>
    <n v="0.60299999999999998"/>
    <n v="1.2999999999999999E-2"/>
    <n v="0"/>
    <n v="-999"/>
    <n v="199901"/>
    <x v="8"/>
  </r>
  <r>
    <n v="0.62"/>
    <n v="-2.1"/>
    <n v="-0.1"/>
    <n v="-3.2"/>
    <n v="89.3"/>
    <n v="73"/>
    <n v="2.2999999999999998"/>
    <n v="987"/>
    <n v="-1.4"/>
    <n v="1.3"/>
    <n v="3.4"/>
    <n v="-2.1"/>
    <n v="0"/>
    <n v="-999"/>
    <n v="-999"/>
    <n v="0.442"/>
    <n v="0.16400000000000001"/>
    <n v="0"/>
    <n v="-999"/>
    <n v="199901"/>
    <x v="8"/>
  </r>
  <r>
    <n v="0.55000000000000004"/>
    <n v="-3.8"/>
    <n v="-2.2999999999999998"/>
    <n v="-8.4"/>
    <n v="96.6"/>
    <n v="92.5"/>
    <n v="4.2"/>
    <n v="1000"/>
    <n v="-1.3"/>
    <n v="1.5"/>
    <n v="5.0999999999999996"/>
    <n v="-3.8"/>
    <n v="0"/>
    <n v="-999"/>
    <n v="-999"/>
    <n v="0.47499999999999998"/>
    <n v="3.9E-2"/>
    <n v="0"/>
    <n v="-999"/>
    <n v="199901"/>
    <x v="8"/>
  </r>
  <r>
    <n v="1.36"/>
    <n v="-5.7"/>
    <n v="-2.2999999999999998"/>
    <n v="-9.8000000000000007"/>
    <n v="90.9"/>
    <n v="73.099999999999994"/>
    <n v="0"/>
    <n v="978"/>
    <n v="-1.3"/>
    <n v="1"/>
    <n v="3.3"/>
    <n v="-5.7"/>
    <n v="0"/>
    <n v="-999"/>
    <n v="-999"/>
    <n v="0.376"/>
    <n v="0.13900000000000001"/>
    <n v="0"/>
    <n v="-999"/>
    <n v="199901"/>
    <x v="8"/>
  </r>
  <r>
    <n v="1.42"/>
    <n v="-2.6"/>
    <n v="0.9"/>
    <n v="-7.4"/>
    <n v="96.3"/>
    <n v="84.8"/>
    <n v="3.1"/>
    <n v="967"/>
    <n v="-1.4"/>
    <n v="1.9"/>
    <n v="4.5"/>
    <n v="-2.6"/>
    <n v="0.1"/>
    <n v="-999"/>
    <n v="-999"/>
    <n v="0.55300000000000005"/>
    <n v="9.9000000000000005E-2"/>
    <n v="0"/>
    <n v="-999"/>
    <n v="199901"/>
    <x v="8"/>
  </r>
  <r>
    <n v="4.47"/>
    <n v="-6.2"/>
    <n v="-2.9"/>
    <n v="-8.5"/>
    <n v="85"/>
    <n v="64.900000000000006"/>
    <n v="0"/>
    <n v="949"/>
    <n v="-1.4"/>
    <n v="1.5"/>
    <n v="3.4"/>
    <n v="-6.2"/>
    <n v="0.1"/>
    <n v="-999"/>
    <n v="-999"/>
    <n v="0.32100000000000001"/>
    <n v="0.17299999999999999"/>
    <n v="0"/>
    <n v="-999"/>
    <n v="199901"/>
    <x v="8"/>
  </r>
  <r>
    <n v="3.25"/>
    <n v="-6.4"/>
    <n v="-2.2000000000000002"/>
    <n v="-8.5"/>
    <n v="93.7"/>
    <n v="73.599999999999994"/>
    <n v="1.7"/>
    <n v="956"/>
    <n v="-1.7"/>
    <n v="0.8"/>
    <n v="4.2"/>
    <n v="-6.4"/>
    <n v="0.1"/>
    <n v="-999"/>
    <n v="-999"/>
    <n v="0.38300000000000001"/>
    <n v="0.13700000000000001"/>
    <n v="0"/>
    <n v="-999"/>
    <n v="199901"/>
    <x v="8"/>
  </r>
  <r>
    <n v="1.56"/>
    <n v="-6.8"/>
    <n v="-5.8"/>
    <n v="-7.5"/>
    <n v="94.9"/>
    <n v="85.4"/>
    <n v="11.7"/>
    <n v="1062"/>
    <n v="-1.8"/>
    <n v="2.1"/>
    <n v="5.2"/>
    <n v="-6.8"/>
    <n v="0.2"/>
    <n v="-999"/>
    <n v="-999"/>
    <n v="0.33900000000000002"/>
    <n v="5.8000000000000003E-2"/>
    <n v="0"/>
    <n v="-999"/>
    <n v="199901"/>
    <x v="8"/>
  </r>
  <r>
    <n v="0.98"/>
    <n v="-5"/>
    <n v="-2.9"/>
    <n v="-8.1999999999999993"/>
    <n v="97.7"/>
    <n v="96"/>
    <n v="1.7"/>
    <n v="1023"/>
    <n v="-1.9"/>
    <n v="1.4"/>
    <n v="3.3"/>
    <n v="-5"/>
    <n v="0.2"/>
    <n v="-999"/>
    <n v="-999"/>
    <n v="0.47399999999999998"/>
    <n v="0.02"/>
    <n v="0"/>
    <n v="-999"/>
    <n v="199901"/>
    <x v="8"/>
  </r>
  <r>
    <n v="0.98"/>
    <n v="-3.9"/>
    <n v="-2.5"/>
    <n v="-5.8"/>
    <n v="97.9"/>
    <n v="96.2"/>
    <n v="2"/>
    <n v="1039"/>
    <n v="-1.9"/>
    <n v="1.1000000000000001"/>
    <n v="2.8"/>
    <n v="-3.9"/>
    <n v="0.2"/>
    <n v="-999"/>
    <n v="-999"/>
    <n v="0.49"/>
    <n v="1.9E-2"/>
    <n v="0"/>
    <n v="-999"/>
    <n v="199901"/>
    <x v="8"/>
  </r>
  <r>
    <n v="1.47"/>
    <n v="-4.4000000000000004"/>
    <n v="1.4"/>
    <n v="-6.8"/>
    <n v="96.5"/>
    <n v="79.5"/>
    <n v="0.9"/>
    <n v="1037"/>
    <n v="-1.8"/>
    <n v="1.2"/>
    <n v="3.4"/>
    <n v="-4.4000000000000004"/>
    <n v="0.2"/>
    <n v="-999"/>
    <n v="-999"/>
    <n v="0.53600000000000003"/>
    <n v="0.13800000000000001"/>
    <n v="0"/>
    <n v="-999"/>
    <n v="199901"/>
    <x v="8"/>
  </r>
  <r>
    <n v="1.24"/>
    <n v="-3.7"/>
    <n v="0.3"/>
    <n v="-5.7"/>
    <n v="96.3"/>
    <n v="80.7"/>
    <n v="0"/>
    <n v="1013"/>
    <n v="-1.7"/>
    <n v="0.9"/>
    <n v="3.1"/>
    <n v="-3.7"/>
    <n v="0.2"/>
    <n v="-999"/>
    <n v="-999"/>
    <n v="0.505"/>
    <n v="0.12"/>
    <n v="0"/>
    <n v="-999"/>
    <n v="199901"/>
    <x v="8"/>
  </r>
  <r>
    <n v="1.58"/>
    <n v="-6.5"/>
    <n v="-3.6"/>
    <n v="-9.1999999999999993"/>
    <n v="93.2"/>
    <n v="82.4"/>
    <n v="0"/>
    <n v="1013"/>
    <n v="-1.6"/>
    <n v="1.2"/>
    <n v="3.4"/>
    <n v="-6.5"/>
    <n v="0.2"/>
    <n v="-999"/>
    <n v="-999"/>
    <n v="0.38500000000000001"/>
    <n v="8.2000000000000003E-2"/>
    <n v="0"/>
    <n v="-999"/>
    <n v="199901"/>
    <x v="8"/>
  </r>
  <r>
    <n v="2.17"/>
    <n v="-12.4"/>
    <n v="-7.6"/>
    <n v="-20.399999999999999"/>
    <n v="92.3"/>
    <n v="83"/>
    <n v="0"/>
    <n v="1000"/>
    <n v="-1.6"/>
    <n v="0.9"/>
    <n v="3.8"/>
    <n v="-12.4"/>
    <n v="0.2"/>
    <n v="-999"/>
    <n v="-999"/>
    <n v="0.28599999999999998"/>
    <n v="5.8999999999999997E-2"/>
    <n v="0"/>
    <n v="-999"/>
    <n v="199901"/>
    <x v="8"/>
  </r>
  <r>
    <n v="2.81"/>
    <n v="-13.3"/>
    <n v="-3.9"/>
    <n v="-21.1"/>
    <n v="82.6"/>
    <n v="52.5"/>
    <n v="0"/>
    <n v="975"/>
    <n v="-1.8"/>
    <n v="0.5"/>
    <n v="2.2999999999999998"/>
    <n v="-13.3"/>
    <n v="0.2"/>
    <n v="-999"/>
    <n v="-999"/>
    <n v="0.24099999999999999"/>
    <n v="0.217"/>
    <n v="0"/>
    <n v="-999"/>
    <n v="199901"/>
    <x v="8"/>
  </r>
  <r>
    <n v="1.3"/>
    <n v="-9.1999999999999993"/>
    <n v="-6.2"/>
    <n v="-12.6"/>
    <n v="91.3"/>
    <n v="82.4"/>
    <n v="2.1"/>
    <n v="992"/>
    <n v="-2.2999999999999998"/>
    <n v="0.4"/>
    <n v="2.2000000000000002"/>
    <n v="-9.1999999999999993"/>
    <n v="0.3"/>
    <n v="-999"/>
    <n v="-999"/>
    <n v="0.317"/>
    <n v="6.8000000000000005E-2"/>
    <n v="0"/>
    <n v="-999"/>
    <n v="199901"/>
    <x v="8"/>
  </r>
  <r>
    <n v="1.64"/>
    <n v="-11.1"/>
    <n v="-6.9"/>
    <n v="-15.6"/>
    <n v="91.8"/>
    <n v="81.7"/>
    <n v="0"/>
    <n v="978"/>
    <n v="-2.5"/>
    <n v="0.5"/>
    <n v="2.1"/>
    <n v="-11.1"/>
    <n v="0.3"/>
    <n v="-999"/>
    <n v="-999"/>
    <n v="0.29699999999999999"/>
    <n v="6.7000000000000004E-2"/>
    <n v="0"/>
    <n v="-999"/>
    <n v="199901"/>
    <x v="8"/>
  </r>
  <r>
    <n v="1.05"/>
    <n v="-8.9"/>
    <n v="-4.8"/>
    <n v="-12.6"/>
    <n v="91.1"/>
    <n v="74.3"/>
    <n v="0"/>
    <n v="979"/>
    <n v="-2.6"/>
    <n v="1.3"/>
    <n v="4.2"/>
    <n v="-8.9"/>
    <n v="0.3"/>
    <n v="-999"/>
    <n v="-999"/>
    <n v="0.318"/>
    <n v="0.11"/>
    <n v="0"/>
    <n v="-999"/>
    <n v="199901"/>
    <x v="8"/>
  </r>
  <r>
    <n v="1.5"/>
    <n v="-6.1"/>
    <n v="-3.1"/>
    <n v="-11"/>
    <n v="96.1"/>
    <n v="90.1"/>
    <n v="10"/>
    <n v="1074"/>
    <n v="-2.7"/>
    <n v="1.7"/>
    <n v="5.0999999999999996"/>
    <n v="-6.1"/>
    <n v="0.3"/>
    <n v="-999"/>
    <n v="-999"/>
    <n v="0.439"/>
    <n v="4.8000000000000001E-2"/>
    <n v="0"/>
    <n v="-999"/>
    <n v="199901"/>
    <x v="8"/>
  </r>
  <r>
    <n v="2.19"/>
    <n v="-3"/>
    <n v="-2.2000000000000002"/>
    <n v="-3.7"/>
    <n v="94.3"/>
    <n v="84.9"/>
    <n v="0"/>
    <n v="1050"/>
    <n v="-2.5"/>
    <n v="3.5"/>
    <n v="6.3"/>
    <n v="-3"/>
    <n v="0.2"/>
    <n v="-999"/>
    <n v="-999"/>
    <n v="0.443"/>
    <n v="7.8E-2"/>
    <n v="0"/>
    <n v="-999"/>
    <n v="199901"/>
    <x v="8"/>
  </r>
  <r>
    <n v="2.1"/>
    <n v="-3.4"/>
    <n v="-1.5"/>
    <n v="-4.5"/>
    <n v="83.1"/>
    <n v="65"/>
    <n v="0"/>
    <n v="1018"/>
    <n v="-2.2999999999999998"/>
    <n v="2.2000000000000002"/>
    <n v="4.5"/>
    <n v="-3.4"/>
    <n v="0.2"/>
    <n v="-999"/>
    <n v="-999"/>
    <n v="0.35599999999999998"/>
    <n v="0.191"/>
    <n v="0"/>
    <n v="-999"/>
    <n v="199901"/>
    <x v="8"/>
  </r>
  <r>
    <n v="1.79"/>
    <n v="-6.6"/>
    <n v="-3.7"/>
    <n v="-12"/>
    <n v="84.4"/>
    <n v="68.3"/>
    <n v="0"/>
    <n v="1012"/>
    <n v="-2"/>
    <n v="1.9"/>
    <n v="3.9"/>
    <n v="-6.6"/>
    <n v="0.2"/>
    <n v="-999"/>
    <n v="-999"/>
    <n v="0.316"/>
    <n v="0.14699999999999999"/>
    <n v="1012"/>
    <n v="-2"/>
    <n v="199901"/>
    <x v="8"/>
  </r>
  <r>
    <n v="1.87"/>
    <n v="-7.1"/>
    <n v="-5.2"/>
    <n v="-11.9"/>
    <n v="89.6"/>
    <n v="80.099999999999994"/>
    <n v="0"/>
    <n v="996"/>
    <n v="-1.9"/>
    <n v="1.6"/>
    <n v="3.4"/>
    <n v="-7.1"/>
    <n v="0.2"/>
    <n v="-999"/>
    <n v="-999"/>
    <n v="0.33200000000000002"/>
    <n v="8.3000000000000004E-2"/>
    <n v="0"/>
    <n v="-999"/>
    <n v="199902"/>
    <x v="8"/>
  </r>
  <r>
    <n v="3.29"/>
    <n v="-4.2"/>
    <n v="-1.6"/>
    <n v="-6.4"/>
    <n v="91"/>
    <n v="78.2"/>
    <n v="3.8"/>
    <n v="1033"/>
    <n v="-1.9"/>
    <n v="2.5"/>
    <n v="6"/>
    <n v="-4.2"/>
    <n v="0.2"/>
    <n v="-999"/>
    <n v="-999"/>
    <n v="0.42299999999999999"/>
    <n v="0.11799999999999999"/>
    <n v="0"/>
    <n v="-999"/>
    <n v="199902"/>
    <x v="8"/>
  </r>
  <r>
    <n v="2.0499999999999998"/>
    <n v="-7.1"/>
    <n v="-5.3"/>
    <n v="-10.199999999999999"/>
    <n v="89.2"/>
    <n v="70.5"/>
    <n v="3.8"/>
    <n v="1066"/>
    <n v="-1.8"/>
    <n v="2"/>
    <n v="5.8"/>
    <n v="-7.1"/>
    <n v="0.2"/>
    <n v="-999"/>
    <n v="-999"/>
    <n v="0.28899999999999998"/>
    <n v="0.121"/>
    <n v="0"/>
    <n v="-999"/>
    <n v="199902"/>
    <x v="8"/>
  </r>
  <r>
    <n v="4.41"/>
    <n v="-7.2"/>
    <n v="-3.5"/>
    <n v="-10.6"/>
    <n v="95.8"/>
    <n v="93.8"/>
    <n v="0"/>
    <n v="1050"/>
    <n v="-1.8"/>
    <n v="1.3"/>
    <n v="3.5"/>
    <n v="-7.2"/>
    <n v="0.2"/>
    <n v="-999"/>
    <n v="-999"/>
    <n v="0.442"/>
    <n v="2.9000000000000001E-2"/>
    <n v="0"/>
    <n v="-999"/>
    <n v="199902"/>
    <x v="8"/>
  </r>
  <r>
    <n v="1.72"/>
    <n v="-7.1"/>
    <n v="-6.2"/>
    <n v="-7.9"/>
    <n v="93"/>
    <n v="86.9"/>
    <n v="0"/>
    <n v="1050"/>
    <n v="-1.8"/>
    <n v="2.2999999999999998"/>
    <n v="5.3"/>
    <n v="-7.1"/>
    <n v="0.2"/>
    <n v="-999"/>
    <n v="-999"/>
    <n v="0.33400000000000002"/>
    <n v="0.05"/>
    <n v="0"/>
    <n v="-999"/>
    <n v="199902"/>
    <x v="8"/>
  </r>
  <r>
    <n v="2.39"/>
    <n v="-4.7"/>
    <n v="-2.8"/>
    <n v="-7.5"/>
    <n v="96.4"/>
    <n v="93.2"/>
    <n v="0"/>
    <n v="1050"/>
    <n v="-1.8"/>
    <n v="2"/>
    <n v="4.5"/>
    <n v="-4.7"/>
    <n v="0.2"/>
    <n v="-999"/>
    <n v="-999"/>
    <n v="0.46300000000000002"/>
    <n v="3.4000000000000002E-2"/>
    <n v="0"/>
    <n v="-999"/>
    <n v="199902"/>
    <x v="8"/>
  </r>
  <r>
    <n v="4.76"/>
    <n v="-5.3"/>
    <n v="-1.7"/>
    <n v="-7.7"/>
    <n v="95.1"/>
    <n v="84.6"/>
    <n v="2.2000000000000002"/>
    <n v="1061"/>
    <n v="-1.8"/>
    <n v="1.5"/>
    <n v="4.2"/>
    <n v="-5.3"/>
    <n v="0.2"/>
    <n v="-999"/>
    <n v="-999"/>
    <n v="0.45700000000000002"/>
    <n v="8.3000000000000004E-2"/>
    <n v="0"/>
    <n v="-999"/>
    <n v="199902"/>
    <x v="8"/>
  </r>
  <r>
    <n v="3.3"/>
    <n v="-9.3000000000000007"/>
    <n v="-7.3"/>
    <n v="-12.7"/>
    <n v="90.3"/>
    <n v="79.8"/>
    <n v="0"/>
    <n v="1052"/>
    <n v="-1.7"/>
    <n v="1.9"/>
    <n v="5.0999999999999996"/>
    <n v="-9.3000000000000007"/>
    <n v="0.2"/>
    <n v="-999"/>
    <n v="-999"/>
    <n v="0.28100000000000003"/>
    <n v="7.0999999999999994E-2"/>
    <n v="0"/>
    <n v="-999"/>
    <n v="199902"/>
    <x v="8"/>
  </r>
  <r>
    <n v="4.1900000000000004"/>
    <n v="-12.1"/>
    <n v="-5.6"/>
    <n v="-16"/>
    <n v="88.1"/>
    <n v="59"/>
    <n v="0"/>
    <n v="1039"/>
    <n v="-1.8"/>
    <n v="0.5"/>
    <n v="1.7"/>
    <n v="-12.1"/>
    <n v="0.2"/>
    <n v="-999"/>
    <n v="-999"/>
    <n v="0.23699999999999999"/>
    <n v="0.16500000000000001"/>
    <n v="0"/>
    <n v="-999"/>
    <n v="199902"/>
    <x v="8"/>
  </r>
  <r>
    <n v="4.9000000000000004"/>
    <n v="-12.1"/>
    <n v="-4.8"/>
    <n v="-16.899999999999999"/>
    <n v="87.2"/>
    <n v="61.8"/>
    <n v="0"/>
    <n v="1025"/>
    <n v="-2"/>
    <n v="0.6"/>
    <n v="2.2999999999999998"/>
    <n v="-12.1"/>
    <n v="0.2"/>
    <n v="-999"/>
    <n v="-999"/>
    <n v="0.26300000000000001"/>
    <n v="0.16300000000000001"/>
    <n v="0"/>
    <n v="-999"/>
    <n v="199902"/>
    <x v="8"/>
  </r>
  <r>
    <n v="4.55"/>
    <n v="-9.6"/>
    <n v="-6"/>
    <n v="-14.5"/>
    <n v="79.3"/>
    <n v="70.900000000000006"/>
    <n v="0"/>
    <n v="1019"/>
    <n v="-2.2999999999999998"/>
    <n v="1.5"/>
    <n v="3.9"/>
    <n v="-9.6"/>
    <n v="0.2"/>
    <n v="-999"/>
    <n v="-999"/>
    <n v="0.27700000000000002"/>
    <n v="0.113"/>
    <n v="0"/>
    <n v="-999"/>
    <n v="199902"/>
    <x v="8"/>
  </r>
  <r>
    <n v="5.05"/>
    <n v="-6.1"/>
    <n v="-1.8"/>
    <n v="-9.3000000000000007"/>
    <n v="71.900000000000006"/>
    <n v="62"/>
    <n v="0"/>
    <n v="1001"/>
    <n v="-2.5"/>
    <n v="2"/>
    <n v="4.0999999999999996"/>
    <n v="-6.1"/>
    <n v="0.2"/>
    <n v="-999"/>
    <n v="-999"/>
    <n v="0.33100000000000002"/>
    <n v="0.20300000000000001"/>
    <n v="0"/>
    <n v="-999"/>
    <n v="199902"/>
    <x v="8"/>
  </r>
  <r>
    <n v="7.82"/>
    <n v="-4"/>
    <n v="4"/>
    <n v="-10.1"/>
    <n v="73.099999999999994"/>
    <n v="47.4"/>
    <n v="0"/>
    <n v="988"/>
    <n v="-2.5"/>
    <n v="1.2"/>
    <n v="2.8"/>
    <n v="-4"/>
    <n v="0.3"/>
    <n v="-999"/>
    <n v="-999"/>
    <n v="0.38500000000000001"/>
    <n v="0.42799999999999999"/>
    <n v="0"/>
    <n v="-999"/>
    <n v="199902"/>
    <x v="8"/>
  </r>
  <r>
    <n v="8.7100000000000009"/>
    <n v="-7.9"/>
    <n v="1.3"/>
    <n v="-12.5"/>
    <n v="81.2"/>
    <n v="38"/>
    <n v="0"/>
    <n v="981"/>
    <n v="-2.4"/>
    <n v="0.7"/>
    <n v="2.1"/>
    <n v="-7.9"/>
    <n v="0.3"/>
    <n v="-999"/>
    <n v="-999"/>
    <n v="0.255"/>
    <n v="0.41599999999999998"/>
    <n v="0"/>
    <n v="-999"/>
    <n v="199902"/>
    <x v="8"/>
  </r>
  <r>
    <n v="9.14"/>
    <n v="-7"/>
    <n v="-1.2"/>
    <n v="-11.7"/>
    <n v="84.7"/>
    <n v="62.5"/>
    <n v="0"/>
    <n v="982"/>
    <n v="-2.5"/>
    <n v="1.7"/>
    <n v="4.5999999999999996"/>
    <n v="-7"/>
    <n v="0.3"/>
    <n v="-999"/>
    <n v="-999"/>
    <n v="0.35099999999999998"/>
    <n v="0.21"/>
    <n v="0"/>
    <n v="-999"/>
    <n v="199902"/>
    <x v="8"/>
  </r>
  <r>
    <n v="6.34"/>
    <n v="-4.2"/>
    <n v="0.2"/>
    <n v="-6.8"/>
    <n v="90.8"/>
    <n v="68.900000000000006"/>
    <n v="0"/>
    <n v="985"/>
    <n v="-2.6"/>
    <n v="1.7"/>
    <n v="4.2"/>
    <n v="-4.2"/>
    <n v="0.2"/>
    <n v="-999"/>
    <n v="-999"/>
    <n v="0.42699999999999999"/>
    <n v="0.193"/>
    <n v="0"/>
    <n v="-999"/>
    <n v="199902"/>
    <x v="8"/>
  </r>
  <r>
    <n v="7.43"/>
    <n v="-5.0999999999999996"/>
    <n v="0.3"/>
    <n v="-9"/>
    <n v="88.4"/>
    <n v="57.9"/>
    <n v="0"/>
    <n v="980"/>
    <n v="-2.4"/>
    <n v="1.1000000000000001"/>
    <n v="3.3"/>
    <n v="-5.0999999999999996"/>
    <n v="0.2"/>
    <n v="-999"/>
    <n v="-999"/>
    <n v="0.36099999999999999"/>
    <n v="0.26300000000000001"/>
    <n v="0"/>
    <n v="-999"/>
    <n v="199902"/>
    <x v="8"/>
  </r>
  <r>
    <n v="2.87"/>
    <n v="-7.1"/>
    <n v="-5.5"/>
    <n v="-10.1"/>
    <n v="96.2"/>
    <n v="93"/>
    <n v="4.8"/>
    <n v="1022"/>
    <n v="-2.2999999999999998"/>
    <n v="2.1"/>
    <n v="4.8"/>
    <n v="-7.1"/>
    <n v="0.2"/>
    <n v="-999"/>
    <n v="-999"/>
    <n v="0.377"/>
    <n v="2.8000000000000001E-2"/>
    <n v="0"/>
    <n v="-999"/>
    <n v="199902"/>
    <x v="8"/>
  </r>
  <r>
    <n v="8.68"/>
    <n v="-6.2"/>
    <n v="-0.5"/>
    <n v="-9.8000000000000007"/>
    <n v="87.1"/>
    <n v="51.6"/>
    <n v="0"/>
    <n v="1021"/>
    <n v="-2.2000000000000002"/>
    <n v="1.4"/>
    <n v="4.5"/>
    <n v="-6.2"/>
    <n v="0.2"/>
    <n v="-999"/>
    <n v="-999"/>
    <n v="0.30399999999999999"/>
    <n v="0.28499999999999998"/>
    <n v="0"/>
    <n v="-999"/>
    <n v="199902"/>
    <x v="8"/>
  </r>
  <r>
    <n v="9.75"/>
    <n v="-5.7"/>
    <n v="-0.5"/>
    <n v="-10.5"/>
    <n v="80.3"/>
    <n v="62.6"/>
    <n v="0"/>
    <n v="1011"/>
    <n v="-2.2000000000000002"/>
    <n v="2.4"/>
    <n v="5.3"/>
    <n v="-5.7"/>
    <n v="0.2"/>
    <n v="-999"/>
    <n v="-999"/>
    <n v="0.36699999999999999"/>
    <n v="0.22"/>
    <n v="0"/>
    <n v="-999"/>
    <n v="199902"/>
    <x v="8"/>
  </r>
  <r>
    <n v="6.41"/>
    <n v="-4.5999999999999996"/>
    <n v="2.2000000000000002"/>
    <n v="-7"/>
    <n v="86.8"/>
    <n v="47.8"/>
    <n v="1.3"/>
    <n v="1022"/>
    <n v="-2.1"/>
    <n v="1.6"/>
    <n v="5.0999999999999996"/>
    <n v="-4.5999999999999996"/>
    <n v="0.2"/>
    <n v="-999"/>
    <n v="-999"/>
    <n v="0.34200000000000003"/>
    <n v="0.373"/>
    <n v="0"/>
    <n v="-999"/>
    <n v="199902"/>
    <x v="8"/>
  </r>
  <r>
    <n v="4.71"/>
    <n v="-5.2"/>
    <n v="-1.6"/>
    <n v="-8.8000000000000007"/>
    <n v="91.4"/>
    <n v="79.3"/>
    <n v="4"/>
    <n v="1062"/>
    <n v="-2"/>
    <n v="2.4"/>
    <n v="6"/>
    <n v="-5.2"/>
    <n v="0.2"/>
    <n v="-999"/>
    <n v="-999"/>
    <n v="0.43"/>
    <n v="0.112"/>
    <n v="0"/>
    <n v="-999"/>
    <n v="199902"/>
    <x v="8"/>
  </r>
  <r>
    <n v="3.57"/>
    <n v="-6.7"/>
    <n v="-2.9"/>
    <n v="-11.2"/>
    <n v="94.2"/>
    <n v="88.9"/>
    <n v="6.8"/>
    <n v="1122"/>
    <n v="-1.9"/>
    <n v="1.3"/>
    <n v="4.3"/>
    <n v="-6.7"/>
    <n v="0.2"/>
    <n v="-999"/>
    <n v="-999"/>
    <n v="0.439"/>
    <n v="5.5E-2"/>
    <n v="0"/>
    <n v="-999"/>
    <n v="199902"/>
    <x v="8"/>
  </r>
  <r>
    <n v="4.08"/>
    <n v="-0.6"/>
    <n v="1.2"/>
    <n v="-2.9"/>
    <n v="98.6"/>
    <n v="93.6"/>
    <n v="1.2"/>
    <n v="1090"/>
    <n v="-1.8"/>
    <n v="2.6"/>
    <n v="5.2"/>
    <n v="-0.6"/>
    <n v="0.3"/>
    <n v="-999"/>
    <n v="-999"/>
    <n v="0.622"/>
    <n v="4.2999999999999997E-2"/>
    <n v="0"/>
    <n v="-999"/>
    <n v="199902"/>
    <x v="8"/>
  </r>
  <r>
    <n v="7.65"/>
    <n v="-2.5"/>
    <n v="3.2"/>
    <n v="-6.3"/>
    <n v="94.5"/>
    <n v="72"/>
    <n v="5.4"/>
    <n v="1131"/>
    <n v="-1.6"/>
    <n v="1.1000000000000001"/>
    <n v="3.5"/>
    <n v="-2.5"/>
    <n v="0.3"/>
    <n v="-999"/>
    <n v="-999"/>
    <n v="0.55400000000000005"/>
    <n v="0.215"/>
    <n v="0"/>
    <n v="-999"/>
    <n v="199902"/>
    <x v="8"/>
  </r>
  <r>
    <n v="11.89"/>
    <n v="-6.6"/>
    <n v="0.4"/>
    <n v="-12"/>
    <n v="78.8"/>
    <n v="48.1"/>
    <n v="0"/>
    <n v="1119"/>
    <n v="-1.4"/>
    <n v="1.1000000000000001"/>
    <n v="3.2"/>
    <n v="-6.6"/>
    <n v="0.3"/>
    <n v="-999"/>
    <n v="-999"/>
    <n v="0.30299999999999999"/>
    <n v="0.32600000000000001"/>
    <n v="0"/>
    <n v="-999"/>
    <n v="199902"/>
    <x v="8"/>
  </r>
  <r>
    <n v="4.5199999999999996"/>
    <n v="-4.7"/>
    <n v="-2.1"/>
    <n v="-8.3000000000000007"/>
    <n v="96.4"/>
    <n v="86.5"/>
    <n v="9.5"/>
    <n v="1190"/>
    <n v="-1.3"/>
    <n v="1.8"/>
    <n v="4.8"/>
    <n v="-4.7"/>
    <n v="0.2"/>
    <n v="-999"/>
    <n v="-999"/>
    <n v="0.45300000000000001"/>
    <n v="7.0999999999999994E-2"/>
    <n v="0"/>
    <n v="-999"/>
    <n v="199902"/>
    <x v="8"/>
  </r>
  <r>
    <n v="12.11"/>
    <n v="-2.5"/>
    <n v="3.1"/>
    <n v="-10.199999999999999"/>
    <n v="86.4"/>
    <n v="55.2"/>
    <n v="0"/>
    <n v="1165"/>
    <n v="-1.3"/>
    <n v="1.6"/>
    <n v="4.0999999999999996"/>
    <n v="-2.5"/>
    <n v="0.3"/>
    <n v="-999"/>
    <n v="-999"/>
    <n v="0.42199999999999999"/>
    <n v="0.34200000000000003"/>
    <n v="1165"/>
    <n v="-1.3"/>
    <n v="199902"/>
    <x v="8"/>
  </r>
  <r>
    <n v="7.78"/>
    <n v="-6.5"/>
    <n v="0.3"/>
    <n v="-11.2"/>
    <n v="86.3"/>
    <n v="55.7"/>
    <n v="0"/>
    <n v="1152"/>
    <n v="-1.3"/>
    <n v="0.6"/>
    <n v="2.8"/>
    <n v="-6.5"/>
    <n v="0.2"/>
    <n v="-999"/>
    <n v="-999"/>
    <n v="0.34699999999999998"/>
    <n v="0.27600000000000002"/>
    <n v="0"/>
    <n v="-999"/>
    <n v="199903"/>
    <x v="8"/>
  </r>
  <r>
    <n v="5.27"/>
    <n v="-7.5"/>
    <n v="-5"/>
    <n v="-12.7"/>
    <n v="94.6"/>
    <n v="88.5"/>
    <n v="9.5"/>
    <n v="1248"/>
    <n v="-1.4"/>
    <n v="2.4"/>
    <n v="6.5"/>
    <n v="-7.5"/>
    <n v="0.2"/>
    <n v="-999"/>
    <n v="-999"/>
    <n v="0.372"/>
    <n v="4.8000000000000001E-2"/>
    <n v="0"/>
    <n v="-999"/>
    <n v="199903"/>
    <x v="8"/>
  </r>
  <r>
    <n v="3.98"/>
    <n v="-5.8"/>
    <n v="-4.2"/>
    <n v="-11.3"/>
    <n v="97.1"/>
    <n v="94"/>
    <n v="2.7"/>
    <n v="1251"/>
    <n v="-1.4"/>
    <n v="2"/>
    <n v="5.3"/>
    <n v="-5.8"/>
    <n v="0.2"/>
    <n v="-999"/>
    <n v="-999"/>
    <n v="0.42099999999999999"/>
    <n v="2.7E-2"/>
    <n v="0"/>
    <n v="-999"/>
    <n v="199903"/>
    <x v="8"/>
  </r>
  <r>
    <n v="2.94"/>
    <n v="-7.9"/>
    <n v="-4.5999999999999996"/>
    <n v="-11.9"/>
    <n v="95.8"/>
    <n v="93.7"/>
    <n v="0"/>
    <n v="1240"/>
    <n v="-1.4"/>
    <n v="0.8"/>
    <n v="2.5"/>
    <n v="-7.9"/>
    <n v="0.2"/>
    <n v="-999"/>
    <n v="-999"/>
    <n v="0.40699999999999997"/>
    <n v="2.7E-2"/>
    <n v="0"/>
    <n v="-999"/>
    <n v="199903"/>
    <x v="8"/>
  </r>
  <r>
    <n v="8.1999999999999993"/>
    <n v="-7.6"/>
    <n v="-1.1000000000000001"/>
    <n v="-11.1"/>
    <n v="95.8"/>
    <n v="94.2"/>
    <n v="0"/>
    <n v="1239"/>
    <n v="-1.4"/>
    <n v="0.8"/>
    <n v="2.4"/>
    <n v="-7.6"/>
    <n v="0.2"/>
    <n v="-999"/>
    <n v="-999"/>
    <n v="0.53200000000000003"/>
    <n v="3.3000000000000002E-2"/>
    <n v="0"/>
    <n v="-999"/>
    <n v="199903"/>
    <x v="8"/>
  </r>
  <r>
    <n v="9.91"/>
    <n v="-8.5"/>
    <n v="-2.2999999999999998"/>
    <n v="-12.3"/>
    <n v="95"/>
    <n v="93.3"/>
    <n v="0"/>
    <n v="1227"/>
    <n v="-1.4"/>
    <n v="0.9"/>
    <n v="2.6"/>
    <n v="-8.5"/>
    <n v="0.2"/>
    <n v="-999"/>
    <n v="-999"/>
    <n v="0.48"/>
    <n v="3.5000000000000003E-2"/>
    <n v="0"/>
    <n v="-999"/>
    <n v="199903"/>
    <x v="8"/>
  </r>
  <r>
    <n v="12.89"/>
    <n v="-8.1"/>
    <n v="-0.3"/>
    <n v="-13.5"/>
    <n v="90.9"/>
    <n v="65.099999999999994"/>
    <n v="0"/>
    <n v="1210"/>
    <n v="-1.4"/>
    <n v="0.8"/>
    <n v="2.4"/>
    <n v="-8.1"/>
    <n v="0.3"/>
    <n v="-999"/>
    <n v="-999"/>
    <n v="0.38900000000000001"/>
    <n v="0.20799999999999999"/>
    <n v="0"/>
    <n v="-999"/>
    <n v="199903"/>
    <x v="8"/>
  </r>
  <r>
    <n v="6.21"/>
    <n v="-6.6"/>
    <n v="-4.8"/>
    <n v="-9"/>
    <n v="93"/>
    <n v="86.4"/>
    <n v="0"/>
    <n v="1210"/>
    <n v="-1.5"/>
    <n v="2.2999999999999998"/>
    <n v="4.7"/>
    <n v="-6.6"/>
    <n v="0.2"/>
    <n v="-999"/>
    <n v="-999"/>
    <n v="0.37"/>
    <n v="5.8000000000000003E-2"/>
    <n v="0"/>
    <n v="-999"/>
    <n v="199903"/>
    <x v="8"/>
  </r>
  <r>
    <n v="7.29"/>
    <n v="-4.9000000000000004"/>
    <n v="-1.2"/>
    <n v="-8.9"/>
    <n v="93.7"/>
    <n v="79.3"/>
    <n v="7.7"/>
    <n v="1277"/>
    <n v="-1.5"/>
    <n v="1.4"/>
    <n v="3.9"/>
    <n v="-4.9000000000000004"/>
    <n v="0.2"/>
    <n v="-999"/>
    <n v="-999"/>
    <n v="0.44400000000000001"/>
    <n v="0.11600000000000001"/>
    <n v="0"/>
    <n v="-999"/>
    <n v="199903"/>
    <x v="8"/>
  </r>
  <r>
    <n v="8.5399999999999991"/>
    <n v="-6.8"/>
    <n v="0.5"/>
    <n v="-11.3"/>
    <n v="89.3"/>
    <n v="64.099999999999994"/>
    <n v="0"/>
    <n v="1250"/>
    <n v="-1.5"/>
    <n v="0.8"/>
    <n v="2.2999999999999998"/>
    <n v="-6.8"/>
    <n v="0.2"/>
    <n v="-999"/>
    <n v="-999"/>
    <n v="0.40699999999999997"/>
    <n v="0.22700000000000001"/>
    <n v="0"/>
    <n v="-999"/>
    <n v="199903"/>
    <x v="8"/>
  </r>
  <r>
    <n v="13.58"/>
    <n v="-6.1"/>
    <n v="2.2000000000000002"/>
    <n v="-13.7"/>
    <n v="80.900000000000006"/>
    <n v="41.8"/>
    <n v="0"/>
    <n v="1226"/>
    <n v="-1.4"/>
    <n v="0.9"/>
    <n v="2.2999999999999998"/>
    <n v="-6.1"/>
    <n v="0.3"/>
    <n v="-999"/>
    <n v="-999"/>
    <n v="0.29899999999999999"/>
    <n v="0.41599999999999998"/>
    <n v="0"/>
    <n v="-999"/>
    <n v="199903"/>
    <x v="8"/>
  </r>
  <r>
    <n v="6.21"/>
    <n v="-4.3"/>
    <n v="-2.1"/>
    <n v="-5.8"/>
    <n v="90.8"/>
    <n v="83.2"/>
    <n v="7.8"/>
    <n v="1297"/>
    <n v="-1.4"/>
    <n v="1.7"/>
    <n v="3.9"/>
    <n v="-4.3"/>
    <n v="0.2"/>
    <n v="-999"/>
    <n v="-999"/>
    <n v="0.434"/>
    <n v="8.7999999999999995E-2"/>
    <n v="0"/>
    <n v="-999"/>
    <n v="199903"/>
    <x v="8"/>
  </r>
  <r>
    <n v="4.82"/>
    <n v="-1.2"/>
    <n v="1.4"/>
    <n v="-4.9000000000000004"/>
    <n v="95.8"/>
    <n v="91.5"/>
    <n v="0"/>
    <n v="1283"/>
    <n v="-1.4"/>
    <n v="2.2000000000000002"/>
    <n v="5"/>
    <n v="-1.2"/>
    <n v="0.2"/>
    <n v="-999"/>
    <n v="-999"/>
    <n v="0.61799999999999999"/>
    <n v="5.7000000000000002E-2"/>
    <n v="0"/>
    <n v="-999"/>
    <n v="199903"/>
    <x v="8"/>
  </r>
  <r>
    <n v="2.4"/>
    <n v="-1.8"/>
    <n v="0.9"/>
    <n v="-9.5"/>
    <n v="97.2"/>
    <n v="92.1"/>
    <n v="8.1"/>
    <n v="1308"/>
    <n v="-1.3"/>
    <n v="1.4"/>
    <n v="3.5"/>
    <n v="-1.8"/>
    <n v="0.2"/>
    <n v="-999"/>
    <n v="-999"/>
    <n v="0.60099999999999998"/>
    <n v="5.0999999999999997E-2"/>
    <n v="0"/>
    <n v="-999"/>
    <n v="199903"/>
    <x v="8"/>
  </r>
  <r>
    <n v="3.65"/>
    <n v="-6.8"/>
    <n v="-2.1"/>
    <n v="-11.1"/>
    <n v="90.2"/>
    <n v="68.400000000000006"/>
    <n v="3.5"/>
    <n v="1343"/>
    <n v="-1.1000000000000001"/>
    <n v="0.7"/>
    <n v="2.5"/>
    <n v="-6.8"/>
    <n v="0.2"/>
    <n v="-999"/>
    <n v="-999"/>
    <n v="0.35699999999999998"/>
    <n v="0.16500000000000001"/>
    <n v="0"/>
    <n v="-999"/>
    <n v="199903"/>
    <x v="8"/>
  </r>
  <r>
    <n v="1.71"/>
    <n v="-7.3"/>
    <n v="-1.2"/>
    <n v="-12.5"/>
    <n v="91.3"/>
    <n v="73"/>
    <n v="10.4"/>
    <n v="1430"/>
    <n v="-1"/>
    <n v="1"/>
    <n v="2.6"/>
    <n v="-7.3"/>
    <n v="0.2"/>
    <n v="-999"/>
    <n v="-999"/>
    <n v="0.40699999999999997"/>
    <n v="0.151"/>
    <n v="0"/>
    <n v="-999"/>
    <n v="199903"/>
    <x v="8"/>
  </r>
  <r>
    <n v="2.63"/>
    <n v="-5"/>
    <n v="-0.3"/>
    <n v="-8.9"/>
    <n v="85.9"/>
    <n v="67.7"/>
    <n v="0"/>
    <n v="1400"/>
    <n v="-0.9"/>
    <n v="1.7"/>
    <n v="3.5"/>
    <n v="-5"/>
    <n v="0.2"/>
    <n v="-999"/>
    <n v="-999"/>
    <n v="0.40600000000000003"/>
    <n v="0.193"/>
    <n v="0"/>
    <n v="-999"/>
    <n v="199903"/>
    <x v="8"/>
  </r>
  <r>
    <n v="7.06"/>
    <n v="-2.2000000000000002"/>
    <n v="2.7"/>
    <n v="-8.3000000000000007"/>
    <n v="89.2"/>
    <n v="74.099999999999994"/>
    <n v="0"/>
    <n v="1363"/>
    <n v="-0.9"/>
    <n v="0.9"/>
    <n v="3.1"/>
    <n v="-2.2000000000000002"/>
    <n v="0.3"/>
    <n v="-999"/>
    <n v="-999"/>
    <n v="0.55000000000000004"/>
    <n v="0.192"/>
    <n v="0"/>
    <n v="-999"/>
    <n v="199903"/>
    <x v="8"/>
  </r>
  <r>
    <n v="16.010000000000002"/>
    <n v="2.5"/>
    <n v="10.9"/>
    <n v="-4.3"/>
    <n v="72.599999999999994"/>
    <n v="36.6"/>
    <n v="0"/>
    <n v="1267"/>
    <n v="-0.9"/>
    <n v="0.7"/>
    <n v="2.2999999999999998"/>
    <n v="2.5"/>
    <n v="0.3"/>
    <n v="-999"/>
    <n v="-999"/>
    <n v="0.47599999999999998"/>
    <n v="0.82599999999999996"/>
    <n v="0"/>
    <n v="-999"/>
    <n v="199903"/>
    <x v="8"/>
  </r>
  <r>
    <n v="16.95"/>
    <n v="7.1"/>
    <n v="14.3"/>
    <n v="0.6"/>
    <n v="46.8"/>
    <n v="23.3"/>
    <n v="0"/>
    <n v="1194"/>
    <n v="-0.7"/>
    <n v="1.5"/>
    <n v="3.8"/>
    <n v="7.1"/>
    <n v="0.3"/>
    <n v="-999"/>
    <n v="-999"/>
    <n v="0.379"/>
    <n v="1.25"/>
    <n v="0"/>
    <n v="-999"/>
    <n v="199903"/>
    <x v="8"/>
  </r>
  <r>
    <n v="15.31"/>
    <n v="5.8"/>
    <n v="14.8"/>
    <n v="-0.3"/>
    <n v="59.7"/>
    <n v="26.5"/>
    <n v="2.2999999999999998"/>
    <n v="1135"/>
    <n v="-0.4"/>
    <n v="1.3"/>
    <n v="3.1"/>
    <n v="5.8"/>
    <n v="0.3"/>
    <n v="-999"/>
    <n v="-999"/>
    <n v="0.44700000000000001"/>
    <n v="1.2370000000000001"/>
    <n v="0"/>
    <n v="-999"/>
    <n v="199903"/>
    <x v="8"/>
  </r>
  <r>
    <n v="10.15"/>
    <n v="1.2"/>
    <n v="7.7"/>
    <n v="-1.5"/>
    <n v="83.1"/>
    <n v="51.6"/>
    <n v="0.1"/>
    <n v="1099"/>
    <n v="-0.2"/>
    <n v="1.3"/>
    <n v="4.4000000000000004"/>
    <n v="1.2"/>
    <n v="0.3"/>
    <n v="-999"/>
    <n v="-999"/>
    <n v="0.54400000000000004"/>
    <n v="0.50900000000000001"/>
    <n v="0"/>
    <n v="-999"/>
    <n v="199903"/>
    <x v="8"/>
  </r>
  <r>
    <n v="8.67"/>
    <n v="1.5"/>
    <n v="6.9"/>
    <n v="-0.4"/>
    <n v="75.400000000000006"/>
    <n v="46.5"/>
    <n v="0"/>
    <n v="1079"/>
    <n v="-0.1"/>
    <n v="2.1"/>
    <n v="4.7"/>
    <n v="1.5"/>
    <n v="0.3"/>
    <n v="-999"/>
    <n v="-999"/>
    <n v="0.46200000000000002"/>
    <n v="0.53200000000000003"/>
    <n v="0"/>
    <n v="-999"/>
    <n v="199903"/>
    <x v="8"/>
  </r>
  <r>
    <n v="8.7799999999999994"/>
    <n v="1.8"/>
    <n v="7.4"/>
    <n v="-0.8"/>
    <n v="83.7"/>
    <n v="52"/>
    <n v="0"/>
    <n v="1071"/>
    <n v="0"/>
    <n v="2.2999999999999998"/>
    <n v="5"/>
    <n v="1.8"/>
    <n v="0.3"/>
    <n v="-999"/>
    <n v="-999"/>
    <n v="0.53600000000000003"/>
    <n v="0.49399999999999999"/>
    <n v="0"/>
    <n v="-999"/>
    <n v="199903"/>
    <x v="8"/>
  </r>
  <r>
    <n v="7.41"/>
    <n v="-0.3"/>
    <n v="2.2000000000000002"/>
    <n v="-3.7"/>
    <n v="92.7"/>
    <n v="69.900000000000006"/>
    <n v="6.8"/>
    <n v="1069"/>
    <n v="0"/>
    <n v="1"/>
    <n v="4.2"/>
    <n v="-0.3"/>
    <n v="0.2"/>
    <n v="-999"/>
    <n v="-999"/>
    <n v="0.501"/>
    <n v="0.215"/>
    <n v="0"/>
    <n v="-999"/>
    <n v="199903"/>
    <x v="8"/>
  </r>
  <r>
    <n v="10.14"/>
    <n v="-5.4"/>
    <n v="1.2"/>
    <n v="-10.199999999999999"/>
    <n v="73.7"/>
    <n v="44.4"/>
    <n v="0"/>
    <n v="1061"/>
    <n v="0"/>
    <n v="1.6"/>
    <n v="3.7"/>
    <n v="-5.4"/>
    <n v="0.2"/>
    <n v="-999"/>
    <n v="-999"/>
    <n v="0.29499999999999998"/>
    <n v="0.37"/>
    <n v="0"/>
    <n v="-999"/>
    <n v="199903"/>
    <x v="8"/>
  </r>
  <r>
    <n v="9.1199999999999992"/>
    <n v="-7.6"/>
    <n v="-2.5"/>
    <n v="-11.9"/>
    <n v="70"/>
    <n v="37.200000000000003"/>
    <n v="0"/>
    <n v="1061"/>
    <n v="-0.1"/>
    <n v="1.8"/>
    <n v="4.5999999999999996"/>
    <n v="-7.6"/>
    <n v="0.2"/>
    <n v="-999"/>
    <n v="-999"/>
    <n v="0.189"/>
    <n v="0.31900000000000001"/>
    <n v="0"/>
    <n v="-999"/>
    <n v="199903"/>
    <x v="8"/>
  </r>
  <r>
    <n v="17.55"/>
    <n v="-5.6"/>
    <n v="2.7"/>
    <n v="-11.6"/>
    <n v="63.1"/>
    <n v="14"/>
    <n v="0"/>
    <n v="1055"/>
    <n v="-0.2"/>
    <n v="1.5"/>
    <n v="5.4"/>
    <n v="-5.6"/>
    <n v="0.2"/>
    <n v="-999"/>
    <n v="-999"/>
    <n v="0.104"/>
    <n v="0.63800000000000001"/>
    <n v="0"/>
    <n v="-999"/>
    <n v="199903"/>
    <x v="8"/>
  </r>
  <r>
    <n v="12.47"/>
    <n v="-3.9"/>
    <n v="1.4"/>
    <n v="-7.4"/>
    <n v="78.3"/>
    <n v="43.4"/>
    <n v="2.1"/>
    <n v="1067"/>
    <n v="-0.5"/>
    <n v="2.1"/>
    <n v="4.9000000000000004"/>
    <n v="-3.9"/>
    <n v="0.2"/>
    <n v="-999"/>
    <n v="-999"/>
    <n v="0.29299999999999998"/>
    <n v="0.38200000000000001"/>
    <n v="0"/>
    <n v="-999"/>
    <n v="199903"/>
    <x v="8"/>
  </r>
  <r>
    <n v="7.14"/>
    <n v="-5.9"/>
    <n v="0.6"/>
    <n v="-9.9"/>
    <n v="81.3"/>
    <n v="42.7"/>
    <n v="0"/>
    <n v="1060"/>
    <n v="-0.7"/>
    <n v="0.4"/>
    <n v="1.8"/>
    <n v="-5.9"/>
    <n v="0.2"/>
    <n v="-999"/>
    <n v="-999"/>
    <n v="0.27300000000000002"/>
    <n v="0.36499999999999999"/>
    <n v="0"/>
    <n v="-999"/>
    <n v="199903"/>
    <x v="8"/>
  </r>
  <r>
    <n v="9.49"/>
    <n v="-5.3"/>
    <n v="3.2"/>
    <n v="-10.3"/>
    <n v="79.599999999999994"/>
    <n v="39.200000000000003"/>
    <n v="0"/>
    <n v="1061"/>
    <n v="-0.9"/>
    <n v="0.6"/>
    <n v="2.2999999999999998"/>
    <n v="-5.3"/>
    <n v="0.2"/>
    <n v="-999"/>
    <n v="-999"/>
    <n v="0.3"/>
    <n v="0.46700000000000003"/>
    <n v="1061"/>
    <n v="-0.9"/>
    <n v="199903"/>
    <x v="8"/>
  </r>
  <r>
    <n v="20.420000000000002"/>
    <n v="-2.2000000000000002"/>
    <n v="6.2"/>
    <n v="-8.9"/>
    <n v="57.9"/>
    <n v="18.399999999999999"/>
    <n v="0"/>
    <n v="1036"/>
    <n v="-1.1000000000000001"/>
    <n v="0.8"/>
    <n v="2.2000000000000002"/>
    <n v="-2.2000000000000002"/>
    <n v="0.3"/>
    <n v="-999"/>
    <n v="-999"/>
    <n v="0.17399999999999999"/>
    <n v="0.77300000000000002"/>
    <n v="0"/>
    <n v="-999"/>
    <n v="199904"/>
    <x v="8"/>
  </r>
  <r>
    <n v="16.32"/>
    <n v="-1.3"/>
    <n v="7.5"/>
    <n v="-7.5"/>
    <n v="55.4"/>
    <n v="15"/>
    <n v="3.3"/>
    <n v="1075"/>
    <n v="-1.2"/>
    <n v="0.9"/>
    <n v="2.8"/>
    <n v="-1.3"/>
    <n v="0.3"/>
    <n v="-999"/>
    <n v="-999"/>
    <n v="0.155"/>
    <n v="0.88100000000000001"/>
    <n v="0"/>
    <n v="-999"/>
    <n v="199904"/>
    <x v="8"/>
  </r>
  <r>
    <n v="6.57"/>
    <n v="-4.9000000000000004"/>
    <n v="0.2"/>
    <n v="-6.8"/>
    <n v="92.2"/>
    <n v="74.400000000000006"/>
    <n v="6.6"/>
    <n v="1108"/>
    <n v="-1.1000000000000001"/>
    <n v="0.7"/>
    <n v="2.1"/>
    <n v="-4.9000000000000004"/>
    <n v="0.2"/>
    <n v="-999"/>
    <n v="-999"/>
    <n v="0.46100000000000002"/>
    <n v="0.159"/>
    <n v="0"/>
    <n v="-999"/>
    <n v="199904"/>
    <x v="8"/>
  </r>
  <r>
    <n v="7.7"/>
    <n v="-5.7"/>
    <n v="-1.9"/>
    <n v="-8.6"/>
    <n v="91.7"/>
    <n v="70.8"/>
    <n v="0"/>
    <n v="1099"/>
    <n v="-0.8"/>
    <n v="0.7"/>
    <n v="2.1"/>
    <n v="-5.7"/>
    <n v="0.2"/>
    <n v="-999"/>
    <n v="-999"/>
    <n v="0.376"/>
    <n v="0.155"/>
    <n v="0"/>
    <n v="-999"/>
    <n v="199904"/>
    <x v="8"/>
  </r>
  <r>
    <n v="12.21"/>
    <n v="-5"/>
    <n v="2.2999999999999998"/>
    <n v="-11.2"/>
    <n v="80.7"/>
    <n v="48.3"/>
    <n v="0"/>
    <n v="1099"/>
    <n v="-0.6"/>
    <n v="0.5"/>
    <n v="1.7"/>
    <n v="-5"/>
    <n v="0.2"/>
    <n v="-999"/>
    <n v="-999"/>
    <n v="0.34699999999999998"/>
    <n v="0.373"/>
    <n v="0"/>
    <n v="-999"/>
    <n v="199904"/>
    <x v="8"/>
  </r>
  <r>
    <n v="16.149999999999999"/>
    <n v="-3.1"/>
    <n v="5.4"/>
    <n v="-10.3"/>
    <n v="77.7"/>
    <n v="42.8"/>
    <n v="0"/>
    <n v="1073"/>
    <n v="-0.6"/>
    <n v="1.1000000000000001"/>
    <n v="3.3"/>
    <n v="-3.1"/>
    <n v="0.3"/>
    <n v="-999"/>
    <n v="-999"/>
    <n v="0.38400000000000001"/>
    <n v="0.51300000000000001"/>
    <n v="0"/>
    <n v="-999"/>
    <n v="199904"/>
    <x v="8"/>
  </r>
  <r>
    <n v="9.69"/>
    <n v="0.2"/>
    <n v="5"/>
    <n v="-3.2"/>
    <n v="84.2"/>
    <n v="56.5"/>
    <n v="4.5"/>
    <n v="1095"/>
    <n v="-0.6"/>
    <n v="1.1000000000000001"/>
    <n v="3.5"/>
    <n v="0.2"/>
    <n v="0.3"/>
    <n v="-999"/>
    <n v="-999"/>
    <n v="0.49299999999999999"/>
    <n v="0.379"/>
    <n v="0"/>
    <n v="-999"/>
    <n v="199904"/>
    <x v="8"/>
  </r>
  <r>
    <n v="5.12"/>
    <n v="-3.5"/>
    <n v="1.4"/>
    <n v="-9.1"/>
    <n v="90.5"/>
    <n v="76.2"/>
    <n v="6"/>
    <n v="1133"/>
    <n v="-0.6"/>
    <n v="0.6"/>
    <n v="2.6"/>
    <n v="-3.5"/>
    <n v="0.2"/>
    <n v="-999"/>
    <n v="-999"/>
    <n v="0.51500000000000001"/>
    <n v="0.161"/>
    <n v="0"/>
    <n v="-999"/>
    <n v="199904"/>
    <x v="8"/>
  </r>
  <r>
    <n v="12.28"/>
    <n v="-7.3"/>
    <n v="-1.2"/>
    <n v="-12.6"/>
    <n v="79.900000000000006"/>
    <n v="55.1"/>
    <n v="0"/>
    <n v="1134"/>
    <n v="-0.4"/>
    <n v="0.8"/>
    <n v="2.8"/>
    <n v="-7.3"/>
    <n v="0.2"/>
    <n v="-999"/>
    <n v="-999"/>
    <n v="0.308"/>
    <n v="0.251"/>
    <n v="0"/>
    <n v="-999"/>
    <n v="199904"/>
    <x v="8"/>
  </r>
  <r>
    <n v="18.47"/>
    <n v="-4.4000000000000004"/>
    <n v="2.8"/>
    <n v="-11.7"/>
    <n v="70.400000000000006"/>
    <n v="43.3"/>
    <n v="0"/>
    <n v="1108"/>
    <n v="-0.4"/>
    <n v="1.3"/>
    <n v="2.9"/>
    <n v="-4.4000000000000004"/>
    <n v="0.3"/>
    <n v="-999"/>
    <n v="-999"/>
    <n v="0.32200000000000001"/>
    <n v="0.42299999999999999"/>
    <n v="0"/>
    <n v="-999"/>
    <n v="199904"/>
    <x v="8"/>
  </r>
  <r>
    <n v="22.05"/>
    <n v="0.6"/>
    <n v="8.6"/>
    <n v="-7.9"/>
    <n v="57.8"/>
    <n v="31.5"/>
    <n v="0"/>
    <n v="1057"/>
    <n v="-0.4"/>
    <n v="1.3"/>
    <n v="3.2"/>
    <n v="0.6"/>
    <n v="0.3"/>
    <n v="-999"/>
    <n v="-999"/>
    <n v="0.35199999999999998"/>
    <n v="0.76500000000000001"/>
    <n v="0"/>
    <n v="-999"/>
    <n v="199904"/>
    <x v="8"/>
  </r>
  <r>
    <n v="13.85"/>
    <n v="1.3"/>
    <n v="7.3"/>
    <n v="-4"/>
    <n v="62.4"/>
    <n v="42.1"/>
    <n v="0"/>
    <n v="1033"/>
    <n v="-0.4"/>
    <n v="2.1"/>
    <n v="4.3"/>
    <n v="1.3"/>
    <n v="0.3"/>
    <n v="-999"/>
    <n v="-999"/>
    <n v="0.42899999999999999"/>
    <n v="0.59199999999999997"/>
    <n v="0"/>
    <n v="-999"/>
    <n v="199904"/>
    <x v="8"/>
  </r>
  <r>
    <n v="14.56"/>
    <n v="-4.3"/>
    <n v="1.6"/>
    <n v="-9.1"/>
    <n v="73.2"/>
    <n v="40.799999999999997"/>
    <n v="0"/>
    <n v="1038"/>
    <n v="-0.2"/>
    <n v="1"/>
    <n v="3.1"/>
    <n v="-4.3"/>
    <n v="0.2"/>
    <n v="-999"/>
    <n v="-999"/>
    <n v="0.27900000000000003"/>
    <n v="0.40600000000000003"/>
    <n v="0"/>
    <n v="-999"/>
    <n v="199904"/>
    <x v="8"/>
  </r>
  <r>
    <n v="23.07"/>
    <n v="-1.8"/>
    <n v="6.9"/>
    <n v="-9.6"/>
    <n v="55.9"/>
    <n v="18.5"/>
    <n v="0"/>
    <n v="1027"/>
    <n v="-0.2"/>
    <n v="0.6"/>
    <n v="2.1"/>
    <n v="-1.8"/>
    <n v="0.3"/>
    <n v="-999"/>
    <n v="-999"/>
    <n v="0.184"/>
    <n v="0.81100000000000005"/>
    <n v="0"/>
    <n v="-999"/>
    <n v="199904"/>
    <x v="8"/>
  </r>
  <r>
    <n v="23.66"/>
    <n v="2.8"/>
    <n v="12"/>
    <n v="-5.5"/>
    <n v="44.2"/>
    <n v="23.5"/>
    <n v="0"/>
    <n v="990"/>
    <n v="-0.2"/>
    <n v="0.7"/>
    <n v="2.1"/>
    <n v="2.8"/>
    <n v="0.3"/>
    <n v="-999"/>
    <n v="-999"/>
    <n v="0.32800000000000001"/>
    <n v="1.073"/>
    <n v="0"/>
    <n v="-999"/>
    <n v="199904"/>
    <x v="8"/>
  </r>
  <r>
    <n v="22.83"/>
    <n v="6.8"/>
    <n v="15.3"/>
    <n v="-1.1000000000000001"/>
    <n v="37.1"/>
    <n v="16.2"/>
    <n v="0"/>
    <n v="954"/>
    <n v="0"/>
    <n v="0.9"/>
    <n v="2.9"/>
    <n v="6.8"/>
    <n v="0.3"/>
    <n v="-999"/>
    <n v="-999"/>
    <n v="0.28100000000000003"/>
    <n v="1.456"/>
    <n v="0"/>
    <n v="-999"/>
    <n v="199904"/>
    <x v="8"/>
  </r>
  <r>
    <n v="20.34"/>
    <n v="8.3000000000000007"/>
    <n v="18"/>
    <n v="0.1"/>
    <n v="40.799999999999997"/>
    <n v="18.7"/>
    <n v="0"/>
    <n v="903"/>
    <n v="0"/>
    <n v="0.7"/>
    <n v="2.2999999999999998"/>
    <n v="8.3000000000000007"/>
    <n v="0.3"/>
    <n v="-999"/>
    <n v="-999"/>
    <n v="0.38600000000000001"/>
    <n v="1.6779999999999999"/>
    <n v="0"/>
    <n v="-999"/>
    <n v="199904"/>
    <x v="8"/>
  </r>
  <r>
    <n v="8.69"/>
    <n v="4.5999999999999996"/>
    <n v="9.3000000000000007"/>
    <n v="0.1"/>
    <n v="76.2"/>
    <n v="51.5"/>
    <n v="1.4"/>
    <n v="873"/>
    <n v="0.1"/>
    <n v="0.7"/>
    <n v="2.5"/>
    <n v="4.5999999999999996"/>
    <n v="0.3"/>
    <n v="-999"/>
    <n v="-999"/>
    <n v="0.60199999999999998"/>
    <n v="0.56799999999999995"/>
    <n v="0"/>
    <n v="-999"/>
    <n v="199904"/>
    <x v="8"/>
  </r>
  <r>
    <n v="14.34"/>
    <n v="1.6"/>
    <n v="8.6999999999999993"/>
    <n v="-3"/>
    <n v="85.4"/>
    <n v="48"/>
    <n v="3.2"/>
    <n v="840"/>
    <n v="0"/>
    <n v="0.9"/>
    <n v="2.6"/>
    <n v="1.6"/>
    <n v="0.2"/>
    <n v="-999"/>
    <n v="-999"/>
    <n v="0.54100000000000004"/>
    <n v="0.58499999999999996"/>
    <n v="0"/>
    <n v="-999"/>
    <n v="199904"/>
    <x v="8"/>
  </r>
  <r>
    <n v="19.62"/>
    <n v="-0.8"/>
    <n v="5.7"/>
    <n v="-4.8"/>
    <n v="77"/>
    <n v="39.1"/>
    <n v="0.5"/>
    <n v="828"/>
    <n v="0"/>
    <n v="1.2"/>
    <n v="3.4"/>
    <n v="-0.8"/>
    <n v="0.2"/>
    <n v="-999"/>
    <n v="-999"/>
    <n v="0.35799999999999998"/>
    <n v="0.55800000000000005"/>
    <n v="0"/>
    <n v="-999"/>
    <n v="199904"/>
    <x v="8"/>
  </r>
  <r>
    <n v="10.96"/>
    <n v="-1.4"/>
    <n v="4.3"/>
    <n v="-4.8"/>
    <n v="84.7"/>
    <n v="59.2"/>
    <n v="0"/>
    <n v="826"/>
    <n v="0"/>
    <n v="0.9"/>
    <n v="2.7"/>
    <n v="-1.4"/>
    <n v="0.2"/>
    <n v="-999"/>
    <n v="-999"/>
    <n v="0.49"/>
    <n v="0.33900000000000002"/>
    <n v="0"/>
    <n v="-999"/>
    <n v="199904"/>
    <x v="8"/>
  </r>
  <r>
    <n v="22.81"/>
    <n v="3.1"/>
    <n v="11"/>
    <n v="-2"/>
    <n v="72.2"/>
    <n v="36.5"/>
    <n v="0"/>
    <n v="790"/>
    <n v="0.1"/>
    <n v="0.8"/>
    <n v="2.8"/>
    <n v="3.1"/>
    <n v="0.3"/>
    <n v="-999"/>
    <n v="-999"/>
    <n v="0.47799999999999998"/>
    <n v="0.83299999999999996"/>
    <n v="0"/>
    <n v="-999"/>
    <n v="199904"/>
    <x v="8"/>
  </r>
  <r>
    <n v="22.88"/>
    <n v="6.3"/>
    <n v="14.5"/>
    <n v="-2.6"/>
    <n v="54.6"/>
    <n v="14.9"/>
    <n v="0"/>
    <n v="751"/>
    <n v="0.1"/>
    <n v="0.7"/>
    <n v="2.1"/>
    <n v="6.3"/>
    <n v="0.3"/>
    <n v="-999"/>
    <n v="-999"/>
    <n v="0.245"/>
    <n v="1.405"/>
    <n v="0"/>
    <n v="-999"/>
    <n v="199904"/>
    <x v="8"/>
  </r>
  <r>
    <n v="25.3"/>
    <n v="10.7"/>
    <n v="18.600000000000001"/>
    <n v="1.5"/>
    <n v="44.6"/>
    <n v="24.3"/>
    <n v="0"/>
    <n v="698"/>
    <n v="0.1"/>
    <n v="0.9"/>
    <n v="2.2999999999999998"/>
    <n v="10.7"/>
    <n v="0.3"/>
    <n v="-999"/>
    <n v="-999"/>
    <n v="0.51900000000000002"/>
    <n v="1.6220000000000001"/>
    <n v="0"/>
    <n v="-999"/>
    <n v="199904"/>
    <x v="8"/>
  </r>
  <r>
    <n v="10.55"/>
    <n v="4.2"/>
    <n v="9.1"/>
    <n v="-2.9"/>
    <n v="74.2"/>
    <n v="47.7"/>
    <n v="0"/>
    <n v="682"/>
    <n v="0.1"/>
    <n v="0.7"/>
    <n v="2.7"/>
    <n v="4.2"/>
    <n v="0.2"/>
    <n v="-999"/>
    <n v="-999"/>
    <n v="0.55100000000000005"/>
    <n v="0.60399999999999998"/>
    <n v="0"/>
    <n v="-999"/>
    <n v="199904"/>
    <x v="8"/>
  </r>
  <r>
    <n v="8.27"/>
    <n v="-3.1"/>
    <n v="1.5"/>
    <n v="-7.1"/>
    <n v="81.3"/>
    <n v="51"/>
    <n v="4.0999999999999996"/>
    <n v="714"/>
    <n v="0"/>
    <n v="0.6"/>
    <n v="2.2000000000000002"/>
    <n v="-3.1"/>
    <n v="0.2"/>
    <n v="-999"/>
    <n v="-999"/>
    <n v="0.34599999999999997"/>
    <n v="0.33300000000000002"/>
    <n v="0"/>
    <n v="-999"/>
    <n v="199904"/>
    <x v="8"/>
  </r>
  <r>
    <n v="20.2"/>
    <n v="-3.2"/>
    <n v="4.4000000000000004"/>
    <n v="-10.199999999999999"/>
    <n v="68.400000000000006"/>
    <n v="26.6"/>
    <n v="0"/>
    <n v="679"/>
    <n v="0.1"/>
    <n v="0.6"/>
    <n v="2.2000000000000002"/>
    <n v="-3.2"/>
    <n v="0.3"/>
    <n v="-999"/>
    <n v="-999"/>
    <n v="0.223"/>
    <n v="0.61399999999999999"/>
    <n v="0"/>
    <n v="-999"/>
    <n v="199904"/>
    <x v="8"/>
  </r>
  <r>
    <n v="24.88"/>
    <n v="-0.1"/>
    <n v="6.3"/>
    <n v="-6.8"/>
    <n v="67.2"/>
    <n v="37.5"/>
    <n v="0"/>
    <n v="641"/>
    <n v="0"/>
    <n v="0.9"/>
    <n v="2.7"/>
    <n v="-0.1"/>
    <n v="0.4"/>
    <n v="-999"/>
    <n v="-999"/>
    <n v="0.35799999999999998"/>
    <n v="0.59599999999999997"/>
    <n v="0"/>
    <n v="-999"/>
    <n v="199904"/>
    <x v="8"/>
  </r>
  <r>
    <n v="25.31"/>
    <n v="3.7"/>
    <n v="11.4"/>
    <n v="-2.2999999999999998"/>
    <n v="49.8"/>
    <n v="31.2"/>
    <n v="0"/>
    <n v="606"/>
    <n v="0"/>
    <n v="0.9"/>
    <n v="2.7"/>
    <n v="3.7"/>
    <n v="0.4"/>
    <n v="-999"/>
    <n v="-999"/>
    <n v="0.42"/>
    <n v="0.92700000000000005"/>
    <n v="0"/>
    <n v="-999"/>
    <n v="199904"/>
    <x v="8"/>
  </r>
  <r>
    <n v="21.87"/>
    <n v="5.2"/>
    <n v="13.5"/>
    <n v="-2.2000000000000002"/>
    <n v="58.9"/>
    <n v="25"/>
    <n v="0"/>
    <n v="563"/>
    <n v="0.2"/>
    <n v="0.9"/>
    <n v="2.9"/>
    <n v="5.2"/>
    <n v="0.4"/>
    <n v="-999"/>
    <n v="-999"/>
    <n v="0.38600000000000001"/>
    <n v="1.1599999999999999"/>
    <n v="563"/>
    <n v="0.2"/>
    <n v="199904"/>
    <x v="8"/>
  </r>
  <r>
    <n v="2.37"/>
    <n v="-1"/>
    <n v="3.3"/>
    <n v="-7"/>
    <n v="96.9"/>
    <n v="89.8"/>
    <n v="19.899999999999999"/>
    <n v="675"/>
    <n v="0.2"/>
    <n v="1.1000000000000001"/>
    <n v="2.9"/>
    <n v="-1"/>
    <n v="0.3"/>
    <n v="-999"/>
    <n v="-999"/>
    <n v="0.69399999999999995"/>
    <n v="7.9000000000000001E-2"/>
    <n v="0"/>
    <n v="-999"/>
    <n v="199905"/>
    <x v="8"/>
  </r>
  <r>
    <n v="7.9"/>
    <n v="-2.4"/>
    <n v="3.3"/>
    <n v="-7.9"/>
    <n v="92.8"/>
    <n v="74.5"/>
    <n v="5.4"/>
    <n v="688"/>
    <n v="0"/>
    <n v="0.8"/>
    <n v="2.2999999999999998"/>
    <n v="-2.4"/>
    <n v="0.4"/>
    <n v="-999"/>
    <n v="-999"/>
    <n v="0.57699999999999996"/>
    <n v="0.19700000000000001"/>
    <n v="0"/>
    <n v="-999"/>
    <n v="199905"/>
    <x v="8"/>
  </r>
  <r>
    <n v="11.43"/>
    <n v="-1.9"/>
    <n v="3.7"/>
    <n v="-6.5"/>
    <n v="89.4"/>
    <n v="70.400000000000006"/>
    <n v="2.5"/>
    <n v="652"/>
    <n v="0"/>
    <n v="1"/>
    <n v="3.7"/>
    <n v="-1.9"/>
    <n v="0.4"/>
    <n v="-999"/>
    <n v="-999"/>
    <n v="0.56100000000000005"/>
    <n v="0.23599999999999999"/>
    <n v="0"/>
    <n v="-999"/>
    <n v="199905"/>
    <x v="8"/>
  </r>
  <r>
    <n v="15.98"/>
    <n v="-4.5"/>
    <n v="1.8"/>
    <n v="-9.1999999999999993"/>
    <n v="72.5"/>
    <n v="43.3"/>
    <n v="0"/>
    <n v="651"/>
    <n v="0"/>
    <n v="1.3"/>
    <n v="3.7"/>
    <n v="-4.5"/>
    <n v="0.3"/>
    <n v="-999"/>
    <n v="-999"/>
    <n v="0.30199999999999999"/>
    <n v="0.39400000000000002"/>
    <n v="0"/>
    <n v="-999"/>
    <n v="199905"/>
    <x v="8"/>
  </r>
  <r>
    <n v="25.6"/>
    <n v="-0.2"/>
    <n v="7.5"/>
    <n v="-8.1"/>
    <n v="60.5"/>
    <n v="24.9"/>
    <n v="0"/>
    <n v="616"/>
    <n v="0.1"/>
    <n v="0.9"/>
    <n v="2.8"/>
    <n v="-0.2"/>
    <n v="0.4"/>
    <n v="-999"/>
    <n v="-999"/>
    <n v="0.25800000000000001"/>
    <n v="0.77800000000000002"/>
    <n v="0"/>
    <n v="-999"/>
    <n v="199905"/>
    <x v="8"/>
  </r>
  <r>
    <n v="14.04"/>
    <n v="3.6"/>
    <n v="11.5"/>
    <n v="-1.5"/>
    <n v="65.3"/>
    <n v="41.8"/>
    <n v="3.2"/>
    <n v="631"/>
    <n v="0.1"/>
    <n v="1.4"/>
    <n v="4.2"/>
    <n v="3.6"/>
    <n v="0.4"/>
    <n v="-999"/>
    <n v="-999"/>
    <n v="0.56699999999999995"/>
    <n v="0.78900000000000003"/>
    <n v="0"/>
    <n v="-999"/>
    <n v="199905"/>
    <x v="8"/>
  </r>
  <r>
    <n v="7.12"/>
    <n v="-4.3"/>
    <n v="0.6"/>
    <n v="-9.5"/>
    <n v="93.5"/>
    <n v="81.099999999999994"/>
    <n v="10"/>
    <n v="691"/>
    <n v="0"/>
    <n v="0"/>
    <n v="1.5"/>
    <n v="-4.3"/>
    <n v="0.3"/>
    <n v="-999"/>
    <n v="-999"/>
    <n v="0.51800000000000002"/>
    <n v="0.121"/>
    <n v="0"/>
    <n v="-999"/>
    <n v="199905"/>
    <x v="8"/>
  </r>
  <r>
    <n v="13.11"/>
    <n v="-4.8"/>
    <n v="2.2999999999999998"/>
    <n v="-10.4"/>
    <n v="85.6"/>
    <n v="58.2"/>
    <n v="0"/>
    <n v="672"/>
    <n v="0"/>
    <n v="0.4"/>
    <n v="1.8"/>
    <n v="-4.8"/>
    <n v="0.3"/>
    <n v="-999"/>
    <n v="-999"/>
    <n v="0.41799999999999998"/>
    <n v="0.30099999999999999"/>
    <n v="0"/>
    <n v="-999"/>
    <n v="199905"/>
    <x v="8"/>
  </r>
  <r>
    <n v="14.52"/>
    <n v="-3.7"/>
    <n v="4.3"/>
    <n v="-10.8"/>
    <n v="83.9"/>
    <n v="45.6"/>
    <n v="1.4"/>
    <n v="685"/>
    <n v="0"/>
    <n v="0.6"/>
    <n v="2.2000000000000002"/>
    <n v="-3.7"/>
    <n v="0.3"/>
    <n v="-999"/>
    <n v="-999"/>
    <n v="0.379"/>
    <n v="0.45200000000000001"/>
    <n v="0"/>
    <n v="-999"/>
    <n v="199905"/>
    <x v="8"/>
  </r>
  <r>
    <n v="18.8"/>
    <n v="0.3"/>
    <n v="8.6"/>
    <n v="-7.1"/>
    <n v="73.099999999999994"/>
    <n v="38.700000000000003"/>
    <n v="0"/>
    <n v="660"/>
    <n v="0.1"/>
    <n v="0.9"/>
    <n v="2.8"/>
    <n v="0.3"/>
    <n v="0.4"/>
    <n v="-999"/>
    <n v="-999"/>
    <n v="0.43099999999999999"/>
    <n v="0.68500000000000005"/>
    <n v="0"/>
    <n v="-999"/>
    <n v="199905"/>
    <x v="8"/>
  </r>
  <r>
    <n v="20"/>
    <n v="2.2999999999999998"/>
    <n v="10.6"/>
    <n v="-2.9"/>
    <n v="63.9"/>
    <n v="22.3"/>
    <n v="0"/>
    <n v="633"/>
    <n v="0.1"/>
    <n v="1.1000000000000001"/>
    <n v="2.9"/>
    <n v="2.2999999999999998"/>
    <n v="0.4"/>
    <n v="-999"/>
    <n v="-999"/>
    <n v="0.28499999999999998"/>
    <n v="0.99299999999999999"/>
    <n v="0"/>
    <n v="-999"/>
    <n v="199905"/>
    <x v="8"/>
  </r>
  <r>
    <n v="14.17"/>
    <n v="0.1"/>
    <n v="6.2"/>
    <n v="-5"/>
    <n v="79.400000000000006"/>
    <n v="47.1"/>
    <n v="0"/>
    <n v="629"/>
    <n v="0.1"/>
    <n v="1.3"/>
    <n v="3.5"/>
    <n v="0.1"/>
    <n v="0.3"/>
    <n v="-999"/>
    <n v="-999"/>
    <n v="0.44600000000000001"/>
    <n v="0.501"/>
    <n v="0"/>
    <n v="-999"/>
    <n v="199905"/>
    <x v="8"/>
  </r>
  <r>
    <n v="12.4"/>
    <n v="-0.6"/>
    <n v="4.3"/>
    <n v="-4.8"/>
    <n v="88.1"/>
    <n v="68.5"/>
    <n v="0"/>
    <n v="624"/>
    <n v="0.1"/>
    <n v="0.5"/>
    <n v="1.9"/>
    <n v="-0.6"/>
    <n v="0.3"/>
    <n v="-999"/>
    <n v="-999"/>
    <n v="0.56999999999999995"/>
    <n v="0.26200000000000001"/>
    <n v="0"/>
    <n v="-999"/>
    <n v="199905"/>
    <x v="8"/>
  </r>
  <r>
    <n v="15.35"/>
    <n v="1.5"/>
    <n v="8.8000000000000007"/>
    <n v="-2.2000000000000002"/>
    <n v="80.900000000000006"/>
    <n v="45.1"/>
    <n v="0"/>
    <n v="605"/>
    <n v="0.1"/>
    <n v="0.5"/>
    <n v="2.2000000000000002"/>
    <n v="1.5"/>
    <n v="0.3"/>
    <n v="-999"/>
    <n v="-999"/>
    <n v="0.51"/>
    <n v="0.622"/>
    <n v="0"/>
    <n v="-999"/>
    <n v="199905"/>
    <x v="8"/>
  </r>
  <r>
    <n v="17.34"/>
    <n v="3.2"/>
    <n v="10.6"/>
    <n v="-1"/>
    <n v="77.5"/>
    <n v="36.299999999999997"/>
    <n v="0"/>
    <n v="579"/>
    <n v="0.1"/>
    <n v="0.7"/>
    <n v="2.7"/>
    <n v="3.2"/>
    <n v="0.3"/>
    <n v="-999"/>
    <n v="-999"/>
    <n v="0.46300000000000002"/>
    <n v="0.81399999999999995"/>
    <n v="0"/>
    <n v="-999"/>
    <n v="199905"/>
    <x v="8"/>
  </r>
  <r>
    <n v="5.77"/>
    <n v="-0.1"/>
    <n v="2.1"/>
    <n v="-3.2"/>
    <n v="96"/>
    <n v="84.3"/>
    <n v="9.5"/>
    <n v="615"/>
    <n v="0"/>
    <n v="0.8"/>
    <n v="3.5"/>
    <n v="-0.1"/>
    <n v="0.2"/>
    <n v="-999"/>
    <n v="-999"/>
    <n v="0.60099999999999998"/>
    <n v="0.112"/>
    <n v="0"/>
    <n v="-999"/>
    <n v="199905"/>
    <x v="8"/>
  </r>
  <r>
    <n v="10.86"/>
    <n v="0.1"/>
    <n v="4.7"/>
    <n v="-6.1"/>
    <n v="95.3"/>
    <n v="82.3"/>
    <n v="4.9000000000000004"/>
    <n v="600"/>
    <n v="0.1"/>
    <n v="0.8"/>
    <n v="2.4"/>
    <n v="0.1"/>
    <n v="0.3"/>
    <n v="-999"/>
    <n v="-999"/>
    <n v="0.7"/>
    <n v="0.151"/>
    <n v="0"/>
    <n v="-999"/>
    <n v="199905"/>
    <x v="8"/>
  </r>
  <r>
    <n v="15.31"/>
    <n v="2.1"/>
    <n v="8.4"/>
    <n v="-2.4"/>
    <n v="90.5"/>
    <n v="58.8"/>
    <n v="3"/>
    <n v="577"/>
    <n v="0.1"/>
    <n v="1.2"/>
    <n v="2.9"/>
    <n v="2.1"/>
    <n v="0.3"/>
    <n v="-999"/>
    <n v="-999"/>
    <n v="0.64700000000000002"/>
    <n v="0.45400000000000001"/>
    <n v="0"/>
    <n v="-999"/>
    <n v="199905"/>
    <x v="8"/>
  </r>
  <r>
    <n v="14.38"/>
    <n v="2.2000000000000002"/>
    <n v="7.4"/>
    <n v="-4.4000000000000004"/>
    <n v="72"/>
    <n v="48.1"/>
    <n v="0"/>
    <n v="565"/>
    <n v="0.1"/>
    <n v="0.7"/>
    <n v="2.9"/>
    <n v="2.2000000000000002"/>
    <n v="0.4"/>
    <n v="-999"/>
    <n v="-999"/>
    <n v="0.49299999999999999"/>
    <n v="0.53400000000000003"/>
    <n v="0"/>
    <n v="-999"/>
    <n v="199905"/>
    <x v="8"/>
  </r>
  <r>
    <n v="16.309999999999999"/>
    <n v="3.8"/>
    <n v="10.1"/>
    <n v="-1.5"/>
    <n v="77.099999999999994"/>
    <n v="45.8"/>
    <n v="2.8"/>
    <n v="539"/>
    <n v="0.1"/>
    <n v="0.8"/>
    <n v="2.5"/>
    <n v="3.8"/>
    <n v="0.4"/>
    <n v="-999"/>
    <n v="-999"/>
    <n v="0.56599999999999995"/>
    <n v="0.67"/>
    <n v="0"/>
    <n v="-999"/>
    <n v="199905"/>
    <x v="8"/>
  </r>
  <r>
    <n v="14.99"/>
    <n v="1.8"/>
    <n v="8.5"/>
    <n v="-2.4"/>
    <n v="81.5"/>
    <n v="47.5"/>
    <n v="0"/>
    <n v="515"/>
    <n v="0.1"/>
    <n v="0.7"/>
    <n v="2.4"/>
    <n v="1.8"/>
    <n v="0.4"/>
    <n v="-999"/>
    <n v="-999"/>
    <n v="0.52800000000000002"/>
    <n v="0.58199999999999996"/>
    <n v="0"/>
    <n v="-999"/>
    <n v="199905"/>
    <x v="8"/>
  </r>
  <r>
    <n v="28.21"/>
    <n v="8"/>
    <n v="17.399999999999999"/>
    <n v="-2.4"/>
    <n v="59.1"/>
    <n v="27.6"/>
    <n v="0"/>
    <n v="459"/>
    <n v="0.3"/>
    <n v="0.7"/>
    <n v="1.9"/>
    <n v="8"/>
    <n v="0.4"/>
    <n v="-999"/>
    <n v="-999"/>
    <n v="0.54800000000000004"/>
    <n v="1.4379999999999999"/>
    <n v="0"/>
    <n v="-999"/>
    <n v="199905"/>
    <x v="8"/>
  </r>
  <r>
    <n v="28.71"/>
    <n v="13.4"/>
    <n v="22.6"/>
    <n v="3.2"/>
    <n v="50.5"/>
    <n v="24.7"/>
    <n v="0"/>
    <n v="388"/>
    <n v="0.3"/>
    <n v="0.8"/>
    <n v="2.1"/>
    <n v="13.4"/>
    <n v="0.5"/>
    <n v="-999"/>
    <n v="-999"/>
    <n v="0.67800000000000005"/>
    <n v="2.0640000000000001"/>
    <n v="0"/>
    <n v="-999"/>
    <n v="199905"/>
    <x v="8"/>
  </r>
  <r>
    <n v="28.82"/>
    <n v="15.3"/>
    <n v="22.9"/>
    <n v="6.4"/>
    <n v="45.7"/>
    <n v="21.7"/>
    <n v="0"/>
    <n v="311"/>
    <n v="0.4"/>
    <n v="1.2"/>
    <n v="3.1"/>
    <n v="15.3"/>
    <n v="0.6"/>
    <n v="-999"/>
    <n v="-999"/>
    <n v="0.60499999999999998"/>
    <n v="2.1859999999999999"/>
    <n v="0"/>
    <n v="-999"/>
    <n v="199905"/>
    <x v="8"/>
  </r>
  <r>
    <n v="27.16"/>
    <n v="6.6"/>
    <n v="13.3"/>
    <n v="-2.6"/>
    <n v="64.099999999999994"/>
    <n v="20.2"/>
    <n v="0"/>
    <n v="255"/>
    <n v="0.6"/>
    <n v="1.2"/>
    <n v="3.6"/>
    <n v="6.6"/>
    <n v="0.6"/>
    <n v="-999"/>
    <n v="-999"/>
    <n v="0.307"/>
    <n v="1.218"/>
    <n v="0"/>
    <n v="-999"/>
    <n v="199905"/>
    <x v="8"/>
  </r>
  <r>
    <n v="28.21"/>
    <n v="6.4"/>
    <n v="15.5"/>
    <n v="-3.2"/>
    <n v="52.4"/>
    <n v="14.1"/>
    <n v="0"/>
    <n v="217"/>
    <n v="0.7"/>
    <n v="0.8"/>
    <n v="2.5"/>
    <n v="6.4"/>
    <n v="0.7"/>
    <n v="-999"/>
    <n v="-999"/>
    <n v="0.248"/>
    <n v="1.512"/>
    <n v="0"/>
    <n v="-999"/>
    <n v="199905"/>
    <x v="8"/>
  </r>
  <r>
    <n v="18"/>
    <n v="9.1"/>
    <n v="16.899999999999999"/>
    <n v="2.2999999999999998"/>
    <n v="46.2"/>
    <n v="25.6"/>
    <n v="0"/>
    <n v="180"/>
    <n v="0.8"/>
    <n v="1.1000000000000001"/>
    <n v="2.7"/>
    <n v="9.1"/>
    <n v="0.8"/>
    <n v="-999"/>
    <n v="-999"/>
    <n v="0.49299999999999999"/>
    <n v="1.4319999999999999"/>
    <n v="0"/>
    <n v="-999"/>
    <n v="199905"/>
    <x v="8"/>
  </r>
  <r>
    <n v="26.58"/>
    <n v="4.8"/>
    <n v="11.7"/>
    <n v="-0.1"/>
    <n v="57.9"/>
    <n v="34.1"/>
    <n v="0"/>
    <n v="126"/>
    <n v="1"/>
    <n v="0.7"/>
    <n v="2.6"/>
    <n v="4.8"/>
    <n v="1"/>
    <n v="-999"/>
    <n v="-999"/>
    <n v="0.46899999999999997"/>
    <n v="0.90600000000000003"/>
    <n v="0"/>
    <n v="-999"/>
    <n v="199905"/>
    <x v="8"/>
  </r>
  <r>
    <n v="26.86"/>
    <n v="4"/>
    <n v="10.8"/>
    <n v="-1.7"/>
    <n v="53.5"/>
    <n v="29.8"/>
    <n v="0"/>
    <n v="63"/>
    <n v="1"/>
    <n v="0.8"/>
    <n v="2.4"/>
    <n v="4"/>
    <n v="1"/>
    <n v="-999"/>
    <n v="-999"/>
    <n v="0.38600000000000001"/>
    <n v="0.90900000000000003"/>
    <n v="0"/>
    <n v="-999"/>
    <n v="199905"/>
    <x v="8"/>
  </r>
  <r>
    <n v="22.76"/>
    <n v="6.1"/>
    <n v="12.2"/>
    <n v="-1.8"/>
    <n v="56.7"/>
    <n v="30.9"/>
    <n v="0"/>
    <n v="30"/>
    <n v="1.3"/>
    <n v="1"/>
    <n v="3.2"/>
    <n v="6.1"/>
    <n v="1.3"/>
    <n v="-999"/>
    <n v="-999"/>
    <n v="0.438"/>
    <n v="0.98199999999999998"/>
    <n v="0"/>
    <n v="-999"/>
    <n v="199905"/>
    <x v="8"/>
  </r>
  <r>
    <n v="12.68"/>
    <n v="5.2"/>
    <n v="10.3"/>
    <n v="0.9"/>
    <n v="87.6"/>
    <n v="60.9"/>
    <n v="8.5"/>
    <n v="0"/>
    <n v="0"/>
    <n v="1.5"/>
    <n v="3.9"/>
    <n v="5.2"/>
    <n v="2.6"/>
    <n v="-999"/>
    <n v="-999"/>
    <n v="0.76400000000000001"/>
    <n v="0.49"/>
    <n v="0"/>
    <n v="-999"/>
    <n v="199905"/>
    <x v="8"/>
  </r>
  <r>
    <n v="10.43"/>
    <n v="1.9"/>
    <n v="8.3000000000000007"/>
    <n v="-0.2"/>
    <n v="88.9"/>
    <n v="55.4"/>
    <n v="2.1"/>
    <n v="0"/>
    <n v="0"/>
    <n v="0.6"/>
    <n v="2.4"/>
    <n v="1.9"/>
    <n v="2.4"/>
    <n v="-999"/>
    <n v="-999"/>
    <n v="0.60399999999999998"/>
    <n v="0.48799999999999999"/>
    <n v="0"/>
    <n v="-999"/>
    <n v="199906"/>
    <x v="8"/>
  </r>
  <r>
    <n v="18.96"/>
    <n v="4.9000000000000004"/>
    <n v="11.9"/>
    <n v="-1.4"/>
    <n v="81.400000000000006"/>
    <n v="51.1"/>
    <n v="4.8"/>
    <n v="0"/>
    <n v="0"/>
    <n v="0.6"/>
    <n v="2.7"/>
    <n v="4.9000000000000004"/>
    <n v="3.1"/>
    <n v="-999"/>
    <n v="-999"/>
    <n v="0.71199999999999997"/>
    <n v="0.68100000000000005"/>
    <n v="0"/>
    <n v="-999"/>
    <n v="199906"/>
    <x v="8"/>
  </r>
  <r>
    <n v="28.97"/>
    <n v="10.1"/>
    <n v="18.2"/>
    <n v="2.6"/>
    <n v="58"/>
    <n v="33.200000000000003"/>
    <n v="0"/>
    <n v="0"/>
    <n v="0"/>
    <n v="0.9"/>
    <n v="2.9"/>
    <n v="10.1"/>
    <n v="6.8"/>
    <n v="-999"/>
    <n v="-999"/>
    <n v="0.69299999999999995"/>
    <n v="1.3959999999999999"/>
    <n v="0"/>
    <n v="-999"/>
    <n v="199906"/>
    <x v="8"/>
  </r>
  <r>
    <n v="21.09"/>
    <n v="7.8"/>
    <n v="14.7"/>
    <n v="1.4"/>
    <n v="78.400000000000006"/>
    <n v="51.2"/>
    <n v="0"/>
    <n v="0"/>
    <n v="0"/>
    <n v="1.1000000000000001"/>
    <n v="3.7"/>
    <n v="7.8"/>
    <n v="8.1999999999999993"/>
    <n v="-999"/>
    <n v="-999"/>
    <n v="0.85599999999999998"/>
    <n v="0.81599999999999995"/>
    <n v="0"/>
    <n v="-999"/>
    <n v="199906"/>
    <x v="8"/>
  </r>
  <r>
    <n v="21.59"/>
    <n v="4.9000000000000004"/>
    <n v="12.3"/>
    <n v="-2.9"/>
    <n v="78"/>
    <n v="36.799999999999997"/>
    <n v="3.2"/>
    <n v="0"/>
    <n v="0"/>
    <n v="1.4"/>
    <n v="3.9"/>
    <n v="4.9000000000000004"/>
    <n v="8.8000000000000007"/>
    <n v="-999"/>
    <n v="-999"/>
    <n v="0.52700000000000002"/>
    <n v="0.90400000000000003"/>
    <n v="0"/>
    <n v="-999"/>
    <n v="199906"/>
    <x v="8"/>
  </r>
  <r>
    <n v="17.82"/>
    <n v="0.3"/>
    <n v="7.2"/>
    <n v="-3.9"/>
    <n v="74.2"/>
    <n v="41.2"/>
    <n v="0"/>
    <n v="0"/>
    <n v="0"/>
    <n v="1"/>
    <n v="2.5"/>
    <n v="0.3"/>
    <n v="5.3"/>
    <n v="-999"/>
    <n v="-999"/>
    <n v="0.41899999999999998"/>
    <n v="0.59699999999999998"/>
    <n v="0"/>
    <n v="-999"/>
    <n v="199906"/>
    <x v="8"/>
  </r>
  <r>
    <n v="19.690000000000001"/>
    <n v="1"/>
    <n v="9.8000000000000007"/>
    <n v="-3"/>
    <n v="76.099999999999994"/>
    <n v="30.3"/>
    <n v="0"/>
    <n v="0"/>
    <n v="0"/>
    <n v="0.7"/>
    <n v="2.7"/>
    <n v="1"/>
    <n v="5.2"/>
    <n v="-999"/>
    <n v="-999"/>
    <n v="0.36599999999999999"/>
    <n v="0.84399999999999997"/>
    <n v="0"/>
    <n v="-999"/>
    <n v="199906"/>
    <x v="8"/>
  </r>
  <r>
    <n v="9.33"/>
    <n v="0.3"/>
    <n v="5.9"/>
    <n v="-2.5"/>
    <n v="90.4"/>
    <n v="59.4"/>
    <n v="0.3"/>
    <n v="0"/>
    <n v="0"/>
    <n v="0.6"/>
    <n v="2"/>
    <n v="0.3"/>
    <n v="3.9"/>
    <n v="-999"/>
    <n v="-999"/>
    <n v="0.55300000000000005"/>
    <n v="0.377"/>
    <n v="0"/>
    <n v="-999"/>
    <n v="199906"/>
    <x v="8"/>
  </r>
  <r>
    <n v="20.02"/>
    <n v="2.9"/>
    <n v="9.9"/>
    <n v="-3.7"/>
    <n v="74.599999999999994"/>
    <n v="44"/>
    <n v="0"/>
    <n v="0"/>
    <n v="0"/>
    <n v="0.9"/>
    <n v="2.7"/>
    <n v="2.9"/>
    <n v="5.8"/>
    <n v="-999"/>
    <n v="-999"/>
    <n v="0.53500000000000003"/>
    <n v="0.68300000000000005"/>
    <n v="0"/>
    <n v="-999"/>
    <n v="199906"/>
    <x v="8"/>
  </r>
  <r>
    <n v="11.52"/>
    <n v="1.6"/>
    <n v="7.5"/>
    <n v="-1.2"/>
    <n v="94.5"/>
    <n v="74.3"/>
    <n v="6.6"/>
    <n v="0"/>
    <n v="0"/>
    <n v="0.6"/>
    <n v="2.4"/>
    <n v="1.6"/>
    <n v="3.6"/>
    <n v="-999"/>
    <n v="-999"/>
    <n v="0.77200000000000002"/>
    <n v="0.26600000000000001"/>
    <n v="0"/>
    <n v="-999"/>
    <n v="199906"/>
    <x v="8"/>
  </r>
  <r>
    <n v="20.63"/>
    <n v="6.3"/>
    <n v="15.9"/>
    <n v="-1.2"/>
    <n v="75.8"/>
    <n v="40.700000000000003"/>
    <n v="0"/>
    <n v="0"/>
    <n v="0"/>
    <n v="0.7"/>
    <n v="2.2000000000000002"/>
    <n v="6.3"/>
    <n v="6.7"/>
    <n v="-999"/>
    <n v="-999"/>
    <n v="0.73299999999999998"/>
    <n v="1.071"/>
    <n v="0"/>
    <n v="-999"/>
    <n v="199906"/>
    <x v="8"/>
  </r>
  <r>
    <n v="29.59"/>
    <n v="12.5"/>
    <n v="20.2"/>
    <n v="2.2000000000000002"/>
    <n v="47.4"/>
    <n v="25"/>
    <n v="0"/>
    <n v="0"/>
    <n v="0"/>
    <n v="1.1000000000000001"/>
    <n v="2.6"/>
    <n v="12.5"/>
    <n v="10.1"/>
    <n v="-999"/>
    <n v="-999"/>
    <n v="0.59299999999999997"/>
    <n v="1.7749999999999999"/>
    <n v="0"/>
    <n v="-999"/>
    <n v="199906"/>
    <x v="8"/>
  </r>
  <r>
    <n v="10.06"/>
    <n v="11.4"/>
    <n v="17"/>
    <n v="5.5"/>
    <n v="70.599999999999994"/>
    <n v="45.1"/>
    <n v="0.3"/>
    <n v="0"/>
    <n v="0"/>
    <n v="0.6"/>
    <n v="1.7"/>
    <n v="11.4"/>
    <n v="10.5"/>
    <n v="-999"/>
    <n v="-999"/>
    <n v="0.873"/>
    <n v="1.0640000000000001"/>
    <n v="0"/>
    <n v="-999"/>
    <n v="199906"/>
    <x v="8"/>
  </r>
  <r>
    <n v="23.72"/>
    <n v="14.4"/>
    <n v="24.2"/>
    <n v="4.8"/>
    <n v="59.2"/>
    <n v="27.4"/>
    <n v="0"/>
    <n v="0"/>
    <n v="0"/>
    <n v="0.8"/>
    <n v="2.2999999999999998"/>
    <n v="14.4"/>
    <n v="11.6"/>
    <n v="-999"/>
    <n v="-999"/>
    <n v="0.82599999999999996"/>
    <n v="2.1920000000000002"/>
    <n v="0"/>
    <n v="-999"/>
    <n v="199906"/>
    <x v="8"/>
  </r>
  <r>
    <n v="27.2"/>
    <n v="18"/>
    <n v="25.5"/>
    <n v="9.4"/>
    <n v="48.2"/>
    <n v="31.5"/>
    <n v="0.3"/>
    <n v="0"/>
    <n v="0"/>
    <n v="1.6"/>
    <n v="3.3"/>
    <n v="18"/>
    <n v="14.1"/>
    <n v="-999"/>
    <n v="-999"/>
    <n v="1.026"/>
    <n v="2.2349999999999999"/>
    <n v="0"/>
    <n v="-999"/>
    <n v="199906"/>
    <x v="8"/>
  </r>
  <r>
    <n v="26.86"/>
    <n v="14.6"/>
    <n v="22.3"/>
    <n v="8.1"/>
    <n v="72.2"/>
    <n v="46.5"/>
    <n v="0.5"/>
    <n v="0"/>
    <n v="0"/>
    <n v="1"/>
    <n v="2.8"/>
    <n v="14.6"/>
    <n v="15.6"/>
    <n v="-999"/>
    <n v="-999"/>
    <n v="1.2549999999999999"/>
    <n v="1.44"/>
    <n v="0"/>
    <n v="-999"/>
    <n v="199906"/>
    <x v="8"/>
  </r>
  <r>
    <n v="26.36"/>
    <n v="13.5"/>
    <n v="21.5"/>
    <n v="6.4"/>
    <n v="65.7"/>
    <n v="30.1"/>
    <n v="0"/>
    <n v="0"/>
    <n v="0"/>
    <n v="0.9"/>
    <n v="3"/>
    <n v="13.5"/>
    <n v="14.6"/>
    <n v="-999"/>
    <n v="-999"/>
    <n v="0.76900000000000002"/>
    <n v="1.792"/>
    <n v="0"/>
    <n v="-999"/>
    <n v="199906"/>
    <x v="8"/>
  </r>
  <r>
    <n v="21.56"/>
    <n v="10.5"/>
    <n v="19.399999999999999"/>
    <n v="1.4"/>
    <n v="71.099999999999994"/>
    <n v="39.200000000000003"/>
    <n v="0"/>
    <n v="0"/>
    <n v="0"/>
    <n v="1"/>
    <n v="3.1"/>
    <n v="10.5"/>
    <n v="12.6"/>
    <n v="-999"/>
    <n v="-999"/>
    <n v="0.88200000000000001"/>
    <n v="1.369"/>
    <n v="0"/>
    <n v="-999"/>
    <n v="199906"/>
    <x v="8"/>
  </r>
  <r>
    <n v="26.81"/>
    <n v="7.7"/>
    <n v="15.4"/>
    <n v="0.4"/>
    <n v="67.2"/>
    <n v="30.2"/>
    <n v="0"/>
    <n v="0"/>
    <n v="0"/>
    <n v="0.9"/>
    <n v="2.9"/>
    <n v="7.7"/>
    <n v="11.6"/>
    <n v="-999"/>
    <n v="-999"/>
    <n v="0.53"/>
    <n v="1.2210000000000001"/>
    <n v="0"/>
    <n v="-999"/>
    <n v="199906"/>
    <x v="8"/>
  </r>
  <r>
    <n v="10.1"/>
    <n v="7.2"/>
    <n v="9.9"/>
    <n v="3.7"/>
    <n v="87"/>
    <n v="59.1"/>
    <n v="5.9"/>
    <n v="0"/>
    <n v="0"/>
    <n v="0.8"/>
    <n v="2.5"/>
    <n v="7.2"/>
    <n v="10.8"/>
    <n v="-999"/>
    <n v="-999"/>
    <n v="0.71899999999999997"/>
    <n v="0.499"/>
    <n v="0"/>
    <n v="-999"/>
    <n v="199906"/>
    <x v="8"/>
  </r>
  <r>
    <n v="10.75"/>
    <n v="6.2"/>
    <n v="10.4"/>
    <n v="3.7"/>
    <n v="93.4"/>
    <n v="75.8"/>
    <n v="2.4"/>
    <n v="0"/>
    <n v="0"/>
    <n v="1.4"/>
    <n v="3.8"/>
    <n v="6.2"/>
    <n v="10.7"/>
    <n v="-999"/>
    <n v="-999"/>
    <n v="0.95699999999999996"/>
    <n v="0.30499999999999999"/>
    <n v="0"/>
    <n v="-999"/>
    <n v="199906"/>
    <x v="8"/>
  </r>
  <r>
    <n v="13.67"/>
    <n v="5.2"/>
    <n v="10.8"/>
    <n v="2.7"/>
    <n v="88.9"/>
    <n v="63.2"/>
    <n v="0.3"/>
    <n v="0"/>
    <n v="0"/>
    <n v="1.3"/>
    <n v="3.9"/>
    <n v="5.2"/>
    <n v="10"/>
    <n v="-999"/>
    <n v="-999"/>
    <n v="0.81599999999999995"/>
    <n v="0.47699999999999998"/>
    <n v="0"/>
    <n v="-999"/>
    <n v="199906"/>
    <x v="8"/>
  </r>
  <r>
    <n v="22.38"/>
    <n v="7.8"/>
    <n v="14.8"/>
    <n v="2.2999999999999998"/>
    <n v="77.5"/>
    <n v="45.7"/>
    <n v="0"/>
    <n v="0"/>
    <n v="0"/>
    <n v="0.9"/>
    <n v="2.7"/>
    <n v="7.8"/>
    <n v="12.2"/>
    <n v="-999"/>
    <n v="-999"/>
    <n v="0.76800000000000002"/>
    <n v="0.91400000000000003"/>
    <n v="0"/>
    <n v="-999"/>
    <n v="199906"/>
    <x v="8"/>
  </r>
  <r>
    <n v="10.33"/>
    <n v="7.7"/>
    <n v="11"/>
    <n v="5.4"/>
    <n v="92.3"/>
    <n v="76"/>
    <n v="13.7"/>
    <n v="0"/>
    <n v="0"/>
    <n v="1.1000000000000001"/>
    <n v="3.1"/>
    <n v="7.7"/>
    <n v="0"/>
    <n v="-999"/>
    <n v="-999"/>
    <n v="0.997"/>
    <n v="0.315"/>
    <n v="0"/>
    <n v="-999"/>
    <n v="199906"/>
    <x v="8"/>
  </r>
  <r>
    <n v="10.53"/>
    <n v="6.4"/>
    <n v="9.3000000000000007"/>
    <n v="4.5999999999999996"/>
    <n v="93.2"/>
    <n v="74.400000000000006"/>
    <n v="0.2"/>
    <n v="0"/>
    <n v="0"/>
    <n v="0.8"/>
    <n v="3.1"/>
    <n v="6.4"/>
    <n v="0"/>
    <n v="-999"/>
    <n v="-999"/>
    <n v="0.871"/>
    <n v="0.3"/>
    <n v="0"/>
    <n v="-999"/>
    <n v="199906"/>
    <x v="8"/>
  </r>
  <r>
    <n v="20.46"/>
    <n v="6.6"/>
    <n v="11.3"/>
    <n v="3.3"/>
    <n v="84.7"/>
    <n v="59"/>
    <n v="0.9"/>
    <n v="0"/>
    <n v="0"/>
    <n v="1.4"/>
    <n v="3.6"/>
    <n v="6.6"/>
    <n v="0"/>
    <n v="-999"/>
    <n v="-999"/>
    <n v="0.79"/>
    <n v="0.54900000000000004"/>
    <n v="0"/>
    <n v="-999"/>
    <n v="199906"/>
    <x v="8"/>
  </r>
  <r>
    <n v="11.1"/>
    <n v="9.1999999999999993"/>
    <n v="14.1"/>
    <n v="4.2"/>
    <n v="80.2"/>
    <n v="54"/>
    <n v="0"/>
    <n v="0"/>
    <n v="0"/>
    <n v="1"/>
    <n v="3.3"/>
    <n v="9.1999999999999993"/>
    <n v="0"/>
    <n v="-999"/>
    <n v="-999"/>
    <n v="0.86899999999999999"/>
    <n v="0.74"/>
    <n v="0"/>
    <n v="-999"/>
    <n v="199906"/>
    <x v="8"/>
  </r>
  <r>
    <n v="15.11"/>
    <n v="10.3"/>
    <n v="15.8"/>
    <n v="6.4"/>
    <n v="85.1"/>
    <n v="52.5"/>
    <n v="7.1"/>
    <n v="0"/>
    <n v="0"/>
    <n v="1.2"/>
    <n v="3.9"/>
    <n v="10.3"/>
    <n v="0"/>
    <n v="-999"/>
    <n v="-999"/>
    <n v="0.94199999999999995"/>
    <n v="0.85199999999999998"/>
    <n v="0"/>
    <n v="-999"/>
    <n v="199906"/>
    <x v="8"/>
  </r>
  <r>
    <n v="15.04"/>
    <n v="11.2"/>
    <n v="18.600000000000001"/>
    <n v="4.2"/>
    <n v="81.900000000000006"/>
    <n v="45.7"/>
    <n v="4.0999999999999996"/>
    <n v="0"/>
    <n v="0"/>
    <n v="1.2"/>
    <n v="2.9"/>
    <n v="11.2"/>
    <n v="0"/>
    <n v="-999"/>
    <n v="-999"/>
    <n v="0.97899999999999998"/>
    <n v="1.163"/>
    <n v="0"/>
    <n v="-999"/>
    <n v="199906"/>
    <x v="8"/>
  </r>
  <r>
    <n v="30.66"/>
    <n v="15.1"/>
    <n v="23.1"/>
    <n v="5.8"/>
    <n v="56.7"/>
    <n v="25"/>
    <n v="0.7"/>
    <n v="0"/>
    <n v="0"/>
    <n v="1.3"/>
    <n v="4.0999999999999996"/>
    <n v="15.1"/>
    <n v="0"/>
    <n v="-999"/>
    <n v="-999"/>
    <n v="0.70599999999999996"/>
    <n v="2.1190000000000002"/>
    <n v="0"/>
    <n v="-999"/>
    <n v="199906"/>
    <x v="8"/>
  </r>
  <r>
    <n v="28.82"/>
    <n v="15.8"/>
    <n v="23"/>
    <n v="5.5"/>
    <n v="54.9"/>
    <n v="22.5"/>
    <n v="7.4"/>
    <n v="0"/>
    <n v="0"/>
    <n v="1.7"/>
    <n v="5.4"/>
    <n v="15.8"/>
    <n v="0"/>
    <n v="-999"/>
    <n v="-999"/>
    <n v="0.63200000000000001"/>
    <n v="2.177"/>
    <n v="0"/>
    <n v="-999"/>
    <n v="199907"/>
    <x v="8"/>
  </r>
  <r>
    <n v="16.760000000000002"/>
    <n v="14.5"/>
    <n v="22.6"/>
    <n v="9.6999999999999993"/>
    <n v="72.7"/>
    <n v="33.9"/>
    <n v="9.1999999999999993"/>
    <n v="0"/>
    <n v="0"/>
    <n v="1.5"/>
    <n v="3.4"/>
    <n v="14.5"/>
    <n v="0"/>
    <n v="-999"/>
    <n v="-999"/>
    <n v="0.92900000000000005"/>
    <n v="1.8120000000000001"/>
    <n v="0"/>
    <n v="-999"/>
    <n v="199907"/>
    <x v="8"/>
  </r>
  <r>
    <n v="8.9"/>
    <n v="12.1"/>
    <n v="16.7"/>
    <n v="8.9"/>
    <n v="94.1"/>
    <n v="71.099999999999994"/>
    <n v="0.2"/>
    <n v="0"/>
    <n v="0"/>
    <n v="0.9"/>
    <n v="2.9"/>
    <n v="12.1"/>
    <n v="0"/>
    <n v="-999"/>
    <n v="-999"/>
    <n v="1.351"/>
    <n v="0.54900000000000004"/>
    <n v="0"/>
    <n v="-999"/>
    <n v="199907"/>
    <x v="8"/>
  </r>
  <r>
    <n v="13.01"/>
    <n v="11"/>
    <n v="16.2"/>
    <n v="7.2"/>
    <n v="92.9"/>
    <n v="63.8"/>
    <n v="4.4000000000000004"/>
    <n v="0"/>
    <n v="0"/>
    <n v="0.9"/>
    <n v="3.2"/>
    <n v="11"/>
    <n v="0"/>
    <n v="-999"/>
    <n v="-999"/>
    <n v="1.175"/>
    <n v="0.66600000000000004"/>
    <n v="0"/>
    <n v="-999"/>
    <n v="199907"/>
    <x v="8"/>
  </r>
  <r>
    <n v="26.02"/>
    <n v="12.6"/>
    <n v="20.7"/>
    <n v="5.4"/>
    <n v="71.8"/>
    <n v="44.6"/>
    <n v="0.2"/>
    <n v="0"/>
    <n v="0"/>
    <n v="0.7"/>
    <n v="2.2999999999999998"/>
    <n v="12.6"/>
    <n v="0"/>
    <n v="-999"/>
    <n v="-999"/>
    <n v="1.089"/>
    <n v="1.3520000000000001"/>
    <n v="0"/>
    <n v="-999"/>
    <n v="199907"/>
    <x v="8"/>
  </r>
  <r>
    <n v="28.22"/>
    <n v="15"/>
    <n v="23"/>
    <n v="6.4"/>
    <n v="63.6"/>
    <n v="29.3"/>
    <n v="0"/>
    <n v="0"/>
    <n v="0"/>
    <n v="1.1000000000000001"/>
    <n v="2.6"/>
    <n v="15"/>
    <n v="0"/>
    <n v="-999"/>
    <n v="-999"/>
    <n v="0.82299999999999995"/>
    <n v="1.986"/>
    <n v="0"/>
    <n v="-999"/>
    <n v="199907"/>
    <x v="8"/>
  </r>
  <r>
    <n v="22.97"/>
    <n v="15.3"/>
    <n v="24.7"/>
    <n v="7.3"/>
    <n v="65.599999999999994"/>
    <n v="33.1"/>
    <n v="15.9"/>
    <n v="0"/>
    <n v="0"/>
    <n v="1"/>
    <n v="3.2"/>
    <n v="15.3"/>
    <n v="0"/>
    <n v="-999"/>
    <n v="-999"/>
    <n v="1.03"/>
    <n v="2.081"/>
    <n v="0"/>
    <n v="-999"/>
    <n v="199907"/>
    <x v="8"/>
  </r>
  <r>
    <n v="25.07"/>
    <n v="15.8"/>
    <n v="24.2"/>
    <n v="6.1"/>
    <n v="65.599999999999994"/>
    <n v="33.200000000000003"/>
    <n v="0"/>
    <n v="0"/>
    <n v="0"/>
    <n v="1"/>
    <n v="3"/>
    <n v="15.8"/>
    <n v="0"/>
    <n v="-999"/>
    <n v="-999"/>
    <n v="1.002"/>
    <n v="2.0169999999999999"/>
    <n v="0"/>
    <n v="-999"/>
    <n v="199907"/>
    <x v="8"/>
  </r>
  <r>
    <n v="25.84"/>
    <n v="16.3"/>
    <n v="25.4"/>
    <n v="7.1"/>
    <n v="64.599999999999994"/>
    <n v="33"/>
    <n v="0"/>
    <n v="0"/>
    <n v="0"/>
    <n v="1.2"/>
    <n v="2.8"/>
    <n v="16.3"/>
    <n v="0"/>
    <n v="-999"/>
    <n v="-999"/>
    <n v="1.07"/>
    <n v="2.173"/>
    <n v="0"/>
    <n v="-999"/>
    <n v="199907"/>
    <x v="8"/>
  </r>
  <r>
    <n v="16.010000000000002"/>
    <n v="16.5"/>
    <n v="21.7"/>
    <n v="9.1999999999999993"/>
    <n v="62.1"/>
    <n v="40.700000000000003"/>
    <n v="0"/>
    <n v="0"/>
    <n v="0"/>
    <n v="0.8"/>
    <n v="4.9000000000000004"/>
    <n v="16.5"/>
    <n v="0"/>
    <n v="-999"/>
    <n v="-999"/>
    <n v="1.056"/>
    <n v="1.5389999999999999"/>
    <n v="0"/>
    <n v="-999"/>
    <n v="199907"/>
    <x v="8"/>
  </r>
  <r>
    <n v="18.43"/>
    <n v="12"/>
    <n v="17.3"/>
    <n v="6.6"/>
    <n v="68.7"/>
    <n v="42.7"/>
    <n v="0"/>
    <n v="0"/>
    <n v="0"/>
    <n v="1.3"/>
    <n v="3.7"/>
    <n v="12"/>
    <n v="0"/>
    <n v="-999"/>
    <n v="-999"/>
    <n v="0.84299999999999997"/>
    <n v="1.131"/>
    <n v="0"/>
    <n v="-999"/>
    <n v="199907"/>
    <x v="8"/>
  </r>
  <r>
    <n v="23.85"/>
    <n v="10.5"/>
    <n v="16"/>
    <n v="4.8"/>
    <n v="64.5"/>
    <n v="39.299999999999997"/>
    <n v="0"/>
    <n v="0"/>
    <n v="0"/>
    <n v="1.4"/>
    <n v="4.3"/>
    <n v="10.5"/>
    <n v="0"/>
    <n v="-999"/>
    <n v="-999"/>
    <n v="0.71399999999999997"/>
    <n v="1.103"/>
    <n v="0"/>
    <n v="-999"/>
    <n v="199907"/>
    <x v="8"/>
  </r>
  <r>
    <n v="24.7"/>
    <n v="9.6"/>
    <n v="15"/>
    <n v="5.6"/>
    <n v="61.6"/>
    <n v="39"/>
    <n v="0"/>
    <n v="0"/>
    <n v="0"/>
    <n v="1.4"/>
    <n v="4.3"/>
    <n v="9.6"/>
    <n v="0"/>
    <n v="-999"/>
    <n v="-999"/>
    <n v="0.66500000000000004"/>
    <n v="1.04"/>
    <n v="0"/>
    <n v="-999"/>
    <n v="199907"/>
    <x v="8"/>
  </r>
  <r>
    <n v="16.12"/>
    <n v="10.6"/>
    <n v="16.8"/>
    <n v="1.9"/>
    <n v="65.2"/>
    <n v="35.6"/>
    <n v="3"/>
    <n v="0"/>
    <n v="0"/>
    <n v="1.1000000000000001"/>
    <n v="3.4"/>
    <n v="10.6"/>
    <n v="0"/>
    <n v="-999"/>
    <n v="-999"/>
    <n v="0.68100000000000005"/>
    <n v="1.232"/>
    <n v="0"/>
    <n v="-999"/>
    <n v="199907"/>
    <x v="8"/>
  </r>
  <r>
    <n v="9.7200000000000006"/>
    <n v="11.8"/>
    <n v="14.9"/>
    <n v="7.6"/>
    <n v="90.1"/>
    <n v="73.3"/>
    <n v="6"/>
    <n v="0"/>
    <n v="0"/>
    <n v="0.8"/>
    <n v="2.8"/>
    <n v="11.8"/>
    <n v="0"/>
    <n v="-999"/>
    <n v="-999"/>
    <n v="1.242"/>
    <n v="0.45200000000000001"/>
    <n v="0"/>
    <n v="-999"/>
    <n v="199907"/>
    <x v="8"/>
  </r>
  <r>
    <n v="29.06"/>
    <n v="15.9"/>
    <n v="23.3"/>
    <n v="8.1"/>
    <n v="65.099999999999994"/>
    <n v="36.9"/>
    <n v="0"/>
    <n v="0"/>
    <n v="0"/>
    <n v="1.7"/>
    <n v="3.9"/>
    <n v="15.9"/>
    <n v="0"/>
    <n v="-999"/>
    <n v="-999"/>
    <n v="1.0549999999999999"/>
    <n v="1.8049999999999999"/>
    <n v="0"/>
    <n v="-999"/>
    <n v="199907"/>
    <x v="8"/>
  </r>
  <r>
    <n v="26.12"/>
    <n v="16.8"/>
    <n v="24.2"/>
    <n v="7.1"/>
    <n v="51.7"/>
    <n v="22"/>
    <n v="1.6"/>
    <n v="0"/>
    <n v="0"/>
    <n v="1.2"/>
    <n v="3.6"/>
    <n v="16.8"/>
    <n v="0"/>
    <n v="-999"/>
    <n v="-999"/>
    <n v="0.66400000000000003"/>
    <n v="2.355"/>
    <n v="0"/>
    <n v="-999"/>
    <n v="199907"/>
    <x v="8"/>
  </r>
  <r>
    <n v="29.45"/>
    <n v="17.8"/>
    <n v="25.3"/>
    <n v="9.1999999999999993"/>
    <n v="54.6"/>
    <n v="26.8"/>
    <n v="13.6"/>
    <n v="0"/>
    <n v="0"/>
    <n v="1.3"/>
    <n v="4.3"/>
    <n v="17.8"/>
    <n v="0"/>
    <n v="-999"/>
    <n v="-999"/>
    <n v="0.86399999999999999"/>
    <n v="2.36"/>
    <n v="0"/>
    <n v="-999"/>
    <n v="199907"/>
    <x v="8"/>
  </r>
  <r>
    <n v="28.79"/>
    <n v="13.4"/>
    <n v="18.2"/>
    <n v="5.6"/>
    <n v="59.2"/>
    <n v="31.9"/>
    <n v="0.2"/>
    <n v="0"/>
    <n v="0"/>
    <n v="1.6"/>
    <n v="5.0999999999999996"/>
    <n v="13.4"/>
    <n v="0"/>
    <n v="-999"/>
    <n v="-999"/>
    <n v="0.66700000000000004"/>
    <n v="1.423"/>
    <n v="0"/>
    <n v="-999"/>
    <n v="199907"/>
    <x v="8"/>
  </r>
  <r>
    <n v="28.1"/>
    <n v="12.6"/>
    <n v="20.100000000000001"/>
    <n v="3.4"/>
    <n v="60.3"/>
    <n v="35.700000000000003"/>
    <n v="0.2"/>
    <n v="0"/>
    <n v="0"/>
    <n v="1.6"/>
    <n v="4.5"/>
    <n v="12.6"/>
    <n v="0"/>
    <n v="-999"/>
    <n v="-999"/>
    <n v="0.84"/>
    <n v="1.512"/>
    <n v="0"/>
    <n v="-999"/>
    <n v="199907"/>
    <x v="8"/>
  </r>
  <r>
    <n v="28.78"/>
    <n v="15.3"/>
    <n v="23"/>
    <n v="6.2"/>
    <n v="53.3"/>
    <n v="34.6"/>
    <n v="6.1"/>
    <n v="0"/>
    <n v="0"/>
    <n v="1.7"/>
    <n v="4.0999999999999996"/>
    <n v="15.3"/>
    <n v="0"/>
    <n v="-999"/>
    <n v="-999"/>
    <n v="0.97199999999999998"/>
    <n v="1.837"/>
    <n v="0"/>
    <n v="-999"/>
    <n v="199907"/>
    <x v="8"/>
  </r>
  <r>
    <n v="10.5"/>
    <n v="18.2"/>
    <n v="19.100000000000001"/>
    <n v="8"/>
    <n v="71.099999999999994"/>
    <n v="42.8"/>
    <n v="0.2"/>
    <n v="0"/>
    <n v="0"/>
    <n v="1.2"/>
    <n v="2.7"/>
    <n v="18.2"/>
    <n v="13.6"/>
    <n v="-999"/>
    <n v="-999"/>
    <n v="0.94699999999999995"/>
    <n v="1.264"/>
    <n v="0"/>
    <n v="-999"/>
    <n v="199907"/>
    <x v="8"/>
  </r>
  <r>
    <n v="23.84"/>
    <n v="12.4"/>
    <n v="20.9"/>
    <n v="5.7"/>
    <n v="68.900000000000006"/>
    <n v="36.700000000000003"/>
    <n v="0"/>
    <n v="0"/>
    <n v="0"/>
    <n v="0.7"/>
    <n v="2.7"/>
    <n v="12.4"/>
    <n v="13.1"/>
    <n v="-999"/>
    <n v="-999"/>
    <n v="0.90400000000000003"/>
    <n v="1.5640000000000001"/>
    <n v="0"/>
    <n v="-999"/>
    <n v="199907"/>
    <x v="8"/>
  </r>
  <r>
    <n v="13.44"/>
    <n v="7.8"/>
    <n v="14.5"/>
    <n v="3"/>
    <n v="84.1"/>
    <n v="55.8"/>
    <n v="0.8"/>
    <n v="0"/>
    <n v="0"/>
    <n v="1.2"/>
    <n v="3.7"/>
    <n v="7.8"/>
    <n v="10.8"/>
    <n v="-999"/>
    <n v="-999"/>
    <n v="0.91900000000000004"/>
    <n v="0.73"/>
    <n v="0"/>
    <n v="-999"/>
    <n v="199907"/>
    <x v="8"/>
  </r>
  <r>
    <n v="18.91"/>
    <n v="8.5"/>
    <n v="16.399999999999999"/>
    <n v="3.9"/>
    <n v="77.3"/>
    <n v="41.3"/>
    <n v="0"/>
    <n v="0"/>
    <n v="0"/>
    <n v="0.7"/>
    <n v="2.1"/>
    <n v="8.5"/>
    <n v="11.9"/>
    <n v="-999"/>
    <n v="-999"/>
    <n v="0.77100000000000002"/>
    <n v="1.095"/>
    <n v="0"/>
    <n v="-999"/>
    <n v="199907"/>
    <x v="8"/>
  </r>
  <r>
    <n v="27.24"/>
    <n v="13.8"/>
    <n v="22.5"/>
    <n v="5.8"/>
    <n v="61.4"/>
    <n v="31.5"/>
    <n v="0"/>
    <n v="0"/>
    <n v="0"/>
    <n v="0.8"/>
    <n v="2.6"/>
    <n v="13.8"/>
    <n v="13.5"/>
    <n v="-999"/>
    <n v="-999"/>
    <n v="0.85699999999999998"/>
    <n v="1.867"/>
    <n v="0"/>
    <n v="-999"/>
    <n v="199907"/>
    <x v="8"/>
  </r>
  <r>
    <n v="28.07"/>
    <n v="17"/>
    <n v="25.7"/>
    <n v="8.6"/>
    <n v="43.1"/>
    <n v="19.100000000000001"/>
    <n v="0"/>
    <n v="0"/>
    <n v="0"/>
    <n v="1"/>
    <n v="3.1"/>
    <n v="17"/>
    <n v="14.4"/>
    <n v="-999"/>
    <n v="-999"/>
    <n v="0.63200000000000001"/>
    <n v="2.6709999999999998"/>
    <n v="0"/>
    <n v="-999"/>
    <n v="199907"/>
    <x v="8"/>
  </r>
  <r>
    <n v="28.35"/>
    <n v="16.8"/>
    <n v="26"/>
    <n v="8"/>
    <n v="36.200000000000003"/>
    <n v="14.6"/>
    <n v="0"/>
    <n v="0"/>
    <n v="0"/>
    <n v="1.2"/>
    <n v="3.3"/>
    <n v="16.8"/>
    <n v="14.3"/>
    <n v="-999"/>
    <n v="-999"/>
    <n v="0.49099999999999999"/>
    <n v="2.87"/>
    <n v="0"/>
    <n v="-999"/>
    <n v="199907"/>
    <x v="8"/>
  </r>
  <r>
    <n v="10.25"/>
    <n v="9.8000000000000007"/>
    <n v="13.6"/>
    <n v="4.8"/>
    <n v="78.599999999999994"/>
    <n v="42"/>
    <n v="4.3"/>
    <n v="0"/>
    <n v="0"/>
    <n v="0.9"/>
    <n v="3.1"/>
    <n v="9.8000000000000007"/>
    <n v="11.5"/>
    <n v="-999"/>
    <n v="-999"/>
    <n v="0.65200000000000002"/>
    <n v="0.90300000000000002"/>
    <n v="0"/>
    <n v="-999"/>
    <n v="199907"/>
    <x v="8"/>
  </r>
  <r>
    <n v="21.66"/>
    <n v="9.3000000000000007"/>
    <n v="16.5"/>
    <n v="3.5"/>
    <n v="75.599999999999994"/>
    <n v="42.6"/>
    <n v="0"/>
    <n v="0"/>
    <n v="0"/>
    <n v="0.5"/>
    <n v="1.9"/>
    <n v="9.3000000000000007"/>
    <n v="11.5"/>
    <n v="-999"/>
    <n v="-999"/>
    <n v="0.79900000000000004"/>
    <n v="1.077"/>
    <n v="0"/>
    <n v="-999"/>
    <n v="199907"/>
    <x v="8"/>
  </r>
  <r>
    <n v="19.77"/>
    <n v="11.5"/>
    <n v="19.399999999999999"/>
    <n v="3.5"/>
    <n v="66"/>
    <n v="33.5"/>
    <n v="0"/>
    <n v="0"/>
    <n v="0"/>
    <n v="0.7"/>
    <n v="2.6"/>
    <n v="11.5"/>
    <n v="11.1"/>
    <n v="-999"/>
    <n v="-999"/>
    <n v="0.75600000000000001"/>
    <n v="1.498"/>
    <n v="0"/>
    <n v="-999"/>
    <n v="199907"/>
    <x v="8"/>
  </r>
  <r>
    <n v="20.37"/>
    <n v="15.5"/>
    <n v="23"/>
    <n v="10.4"/>
    <n v="56.8"/>
    <n v="33"/>
    <n v="0"/>
    <n v="0"/>
    <n v="0"/>
    <n v="1.3"/>
    <n v="3"/>
    <n v="15.5"/>
    <n v="14.1"/>
    <n v="-999"/>
    <n v="-999"/>
    <n v="0.92700000000000005"/>
    <n v="1.8819999999999999"/>
    <n v="0"/>
    <n v="-999"/>
    <n v="199908"/>
    <x v="8"/>
  </r>
  <r>
    <n v="18.05"/>
    <n v="17.600000000000001"/>
    <n v="24"/>
    <n v="10.9"/>
    <n v="54.1"/>
    <n v="32.6"/>
    <n v="0"/>
    <n v="0"/>
    <n v="0"/>
    <n v="0.7"/>
    <n v="2.1"/>
    <n v="17.600000000000001"/>
    <n v="13.7"/>
    <n v="-999"/>
    <n v="-999"/>
    <n v="0.97099999999999997"/>
    <n v="2.0110000000000001"/>
    <n v="0"/>
    <n v="-999"/>
    <n v="199908"/>
    <x v="8"/>
  </r>
  <r>
    <n v="18.86"/>
    <n v="18.8"/>
    <n v="28.1"/>
    <n v="12"/>
    <n v="49.9"/>
    <n v="27.6"/>
    <n v="0"/>
    <n v="0"/>
    <n v="0"/>
    <n v="0.5"/>
    <n v="3.8"/>
    <n v="18.8"/>
    <n v="14.7"/>
    <n v="-999"/>
    <n v="-999"/>
    <n v="1.05"/>
    <n v="2.7519999999999998"/>
    <n v="0"/>
    <n v="-999"/>
    <n v="199908"/>
    <x v="8"/>
  </r>
  <r>
    <n v="11.85"/>
    <n v="14.1"/>
    <n v="20.8"/>
    <n v="8.6999999999999993"/>
    <n v="73.099999999999994"/>
    <n v="47.7"/>
    <n v="0"/>
    <n v="0"/>
    <n v="0"/>
    <n v="0.5"/>
    <n v="2.4"/>
    <n v="14.1"/>
    <n v="13.5"/>
    <n v="-999"/>
    <n v="-999"/>
    <n v="1.1719999999999999"/>
    <n v="1.284"/>
    <n v="0"/>
    <n v="-999"/>
    <n v="199908"/>
    <x v="8"/>
  </r>
  <r>
    <n v="24.43"/>
    <n v="15.9"/>
    <n v="23.9"/>
    <n v="8.1999999999999993"/>
    <n v="70.599999999999994"/>
    <n v="38.799999999999997"/>
    <n v="0"/>
    <n v="0"/>
    <n v="0"/>
    <n v="0.6"/>
    <n v="2.1"/>
    <n v="15.9"/>
    <n v="14.5"/>
    <n v="-999"/>
    <n v="-999"/>
    <n v="1.151"/>
    <n v="1.8149999999999999"/>
    <n v="0"/>
    <n v="-999"/>
    <n v="199908"/>
    <x v="8"/>
  </r>
  <r>
    <n v="14.63"/>
    <n v="15.2"/>
    <n v="23.1"/>
    <n v="10"/>
    <n v="76.099999999999994"/>
    <n v="46.8"/>
    <n v="6.7"/>
    <n v="0"/>
    <n v="0"/>
    <n v="0.6"/>
    <n v="3.1"/>
    <n v="15.2"/>
    <n v="13.8"/>
    <n v="-999"/>
    <n v="-999"/>
    <n v="1.323"/>
    <n v="1.5029999999999999"/>
    <n v="0"/>
    <n v="-999"/>
    <n v="199908"/>
    <x v="8"/>
  </r>
  <r>
    <n v="11.23"/>
    <n v="12.9"/>
    <n v="20"/>
    <n v="9.1"/>
    <n v="88.7"/>
    <n v="59.4"/>
    <n v="8.3000000000000007"/>
    <n v="0"/>
    <n v="0"/>
    <n v="0.7"/>
    <n v="2.2999999999999998"/>
    <n v="12.9"/>
    <n v="14.2"/>
    <n v="-999"/>
    <n v="-999"/>
    <n v="1.387"/>
    <n v="0.94899999999999995"/>
    <n v="0"/>
    <n v="-999"/>
    <n v="199908"/>
    <x v="8"/>
  </r>
  <r>
    <n v="7.44"/>
    <n v="10.9"/>
    <n v="16.8"/>
    <n v="8.6"/>
    <n v="95.3"/>
    <n v="69.099999999999994"/>
    <n v="0.8"/>
    <n v="0"/>
    <n v="0"/>
    <n v="0.6"/>
    <n v="1.9"/>
    <n v="10.9"/>
    <n v="13"/>
    <n v="-999"/>
    <n v="-999"/>
    <n v="1.323"/>
    <n v="0.59099999999999997"/>
    <n v="0"/>
    <n v="-999"/>
    <n v="199908"/>
    <x v="8"/>
  </r>
  <r>
    <n v="16.239999999999998"/>
    <n v="13.4"/>
    <n v="19.600000000000001"/>
    <n v="8.6999999999999993"/>
    <n v="81.8"/>
    <n v="47.5"/>
    <n v="0"/>
    <n v="0"/>
    <n v="0"/>
    <n v="0.5"/>
    <n v="1.8"/>
    <n v="13.4"/>
    <n v="13.6"/>
    <n v="-999"/>
    <n v="-999"/>
    <n v="1.083"/>
    <n v="1.1970000000000001"/>
    <n v="0"/>
    <n v="-999"/>
    <n v="199908"/>
    <x v="8"/>
  </r>
  <r>
    <n v="21.33"/>
    <n v="14.2"/>
    <n v="21.5"/>
    <n v="7.3"/>
    <n v="71.8"/>
    <n v="42.9"/>
    <n v="0"/>
    <n v="0"/>
    <n v="0"/>
    <n v="0.6"/>
    <n v="2.1"/>
    <n v="14.2"/>
    <n v="14.1"/>
    <n v="-999"/>
    <n v="-999"/>
    <n v="1.101"/>
    <n v="1.464"/>
    <n v="0"/>
    <n v="-999"/>
    <n v="199908"/>
    <x v="8"/>
  </r>
  <r>
    <n v="21.51"/>
    <n v="14.2"/>
    <n v="23.4"/>
    <n v="7.2"/>
    <n v="70.7"/>
    <n v="37.299999999999997"/>
    <n v="0"/>
    <n v="0"/>
    <n v="0"/>
    <n v="0.7"/>
    <n v="2.8"/>
    <n v="14.2"/>
    <n v="14.7"/>
    <n v="-999"/>
    <n v="-999"/>
    <n v="1.073"/>
    <n v="1.804"/>
    <n v="0"/>
    <n v="-999"/>
    <n v="199908"/>
    <x v="8"/>
  </r>
  <r>
    <n v="16.77"/>
    <n v="11.2"/>
    <n v="18.899999999999999"/>
    <n v="6.1"/>
    <n v="79.7"/>
    <n v="46.6"/>
    <n v="5.6"/>
    <n v="0"/>
    <n v="0"/>
    <n v="0.6"/>
    <n v="2.2999999999999998"/>
    <n v="11.2"/>
    <n v="13.9"/>
    <n v="-999"/>
    <n v="-999"/>
    <n v="1.014"/>
    <n v="1.1659999999999999"/>
    <n v="0"/>
    <n v="-999"/>
    <n v="199908"/>
    <x v="8"/>
  </r>
  <r>
    <n v="12.79"/>
    <n v="9.1999999999999993"/>
    <n v="16.399999999999999"/>
    <n v="4.5"/>
    <n v="92.3"/>
    <n v="57"/>
    <n v="22.7"/>
    <n v="0"/>
    <n v="0"/>
    <n v="0.7"/>
    <n v="3"/>
    <n v="9.1999999999999993"/>
    <n v="12.5"/>
    <n v="-999"/>
    <n v="-999"/>
    <n v="1.0640000000000001"/>
    <n v="0.80200000000000005"/>
    <n v="0"/>
    <n v="-999"/>
    <n v="199908"/>
    <x v="8"/>
  </r>
  <r>
    <n v="5.29"/>
    <n v="6.6"/>
    <n v="8.9"/>
    <n v="4.4000000000000004"/>
    <n v="98.8"/>
    <n v="95.6"/>
    <n v="5.3"/>
    <n v="0"/>
    <n v="0"/>
    <n v="0.6"/>
    <n v="1.9"/>
    <n v="6.6"/>
    <n v="10.3"/>
    <n v="-999"/>
    <n v="-999"/>
    <n v="1.0920000000000001"/>
    <n v="0.05"/>
    <n v="0"/>
    <n v="-999"/>
    <n v="199908"/>
    <x v="8"/>
  </r>
  <r>
    <n v="7.1"/>
    <n v="6"/>
    <n v="8.8000000000000007"/>
    <n v="4.0999999999999996"/>
    <n v="97.5"/>
    <n v="85.8"/>
    <n v="2.7"/>
    <n v="0"/>
    <n v="0"/>
    <n v="1"/>
    <n v="2.5"/>
    <n v="6"/>
    <n v="9.9"/>
    <n v="-999"/>
    <n v="-999"/>
    <n v="0.97099999999999997"/>
    <n v="0.161"/>
    <n v="0"/>
    <n v="-999"/>
    <n v="199908"/>
    <x v="8"/>
  </r>
  <r>
    <n v="10.32"/>
    <n v="8.1999999999999993"/>
    <n v="13.9"/>
    <n v="4.9000000000000004"/>
    <n v="94.3"/>
    <n v="65.5"/>
    <n v="5.6"/>
    <n v="0"/>
    <n v="0"/>
    <n v="0.5"/>
    <n v="1.8"/>
    <n v="8.1999999999999993"/>
    <n v="10.7"/>
    <n v="-999"/>
    <n v="-999"/>
    <n v="1.0409999999999999"/>
    <n v="0.54800000000000004"/>
    <n v="0"/>
    <n v="-999"/>
    <n v="199908"/>
    <x v="8"/>
  </r>
  <r>
    <n v="22.67"/>
    <n v="14.4"/>
    <n v="21.8"/>
    <n v="7.9"/>
    <n v="74.5"/>
    <n v="42.5"/>
    <n v="0"/>
    <n v="0"/>
    <n v="0"/>
    <n v="0.9"/>
    <n v="2.2000000000000002"/>
    <n v="14.4"/>
    <n v="13.2"/>
    <n v="-999"/>
    <n v="-999"/>
    <n v="1.1100000000000001"/>
    <n v="1.5009999999999999"/>
    <n v="0"/>
    <n v="-999"/>
    <n v="199908"/>
    <x v="8"/>
  </r>
  <r>
    <n v="21.36"/>
    <n v="17.3"/>
    <n v="25.3"/>
    <n v="10.8"/>
    <n v="61.6"/>
    <n v="33.1"/>
    <n v="0"/>
    <n v="0"/>
    <n v="0"/>
    <n v="0.9"/>
    <n v="2.9"/>
    <n v="17.3"/>
    <n v="15.2"/>
    <n v="-999"/>
    <n v="-999"/>
    <n v="1.0680000000000001"/>
    <n v="2.157"/>
    <n v="0"/>
    <n v="-999"/>
    <n v="199908"/>
    <x v="8"/>
  </r>
  <r>
    <n v="15.64"/>
    <n v="15.1"/>
    <n v="22"/>
    <n v="11.1"/>
    <n v="71.400000000000006"/>
    <n v="49.5"/>
    <n v="0"/>
    <n v="0"/>
    <n v="0"/>
    <n v="0.6"/>
    <n v="2.4"/>
    <n v="15.1"/>
    <n v="14.5"/>
    <n v="-999"/>
    <n v="-999"/>
    <n v="1.306"/>
    <n v="1.335"/>
    <n v="0"/>
    <n v="-999"/>
    <n v="199908"/>
    <x v="8"/>
  </r>
  <r>
    <n v="21.49"/>
    <n v="15.8"/>
    <n v="24.4"/>
    <n v="9.8000000000000007"/>
    <n v="61.8"/>
    <n v="31.6"/>
    <n v="0"/>
    <n v="0"/>
    <n v="0"/>
    <n v="0.8"/>
    <n v="2.6"/>
    <n v="15.8"/>
    <n v="14.8"/>
    <n v="-999"/>
    <n v="-999"/>
    <n v="0.96599999999999997"/>
    <n v="2.09"/>
    <n v="0"/>
    <n v="-999"/>
    <n v="199908"/>
    <x v="8"/>
  </r>
  <r>
    <n v="22.33"/>
    <n v="10.8"/>
    <n v="17.7"/>
    <n v="4.4000000000000004"/>
    <n v="66.400000000000006"/>
    <n v="36"/>
    <n v="0"/>
    <n v="0"/>
    <n v="0"/>
    <n v="1"/>
    <n v="3"/>
    <n v="10.8"/>
    <n v="13.2"/>
    <n v="-999"/>
    <n v="-999"/>
    <n v="0.72699999999999998"/>
    <n v="1.296"/>
    <n v="0"/>
    <n v="-999"/>
    <n v="199908"/>
    <x v="8"/>
  </r>
  <r>
    <n v="21.99"/>
    <n v="12.5"/>
    <n v="21.6"/>
    <n v="3.6"/>
    <n v="62.9"/>
    <n v="31.4"/>
    <n v="0"/>
    <n v="0"/>
    <n v="0"/>
    <n v="0.6"/>
    <n v="1.9"/>
    <n v="12.5"/>
    <n v="12.6"/>
    <n v="-999"/>
    <n v="-999"/>
    <n v="0.81"/>
    <n v="1.77"/>
    <n v="0"/>
    <n v="-999"/>
    <n v="199908"/>
    <x v="8"/>
  </r>
  <r>
    <n v="22.23"/>
    <n v="17.2"/>
    <n v="25"/>
    <n v="11.6"/>
    <n v="42.8"/>
    <n v="24.1"/>
    <n v="0"/>
    <n v="0"/>
    <n v="0"/>
    <n v="0.8"/>
    <n v="2.2000000000000002"/>
    <n v="17.2"/>
    <n v="14.6"/>
    <n v="-999"/>
    <n v="-999"/>
    <n v="0.76500000000000001"/>
    <n v="2.4039999999999999"/>
    <n v="0"/>
    <n v="-999"/>
    <n v="199908"/>
    <x v="8"/>
  </r>
  <r>
    <n v="21.76"/>
    <n v="16.3"/>
    <n v="24.9"/>
    <n v="8.9"/>
    <n v="47.3"/>
    <n v="22.1"/>
    <n v="0"/>
    <n v="0"/>
    <n v="0"/>
    <n v="0.7"/>
    <n v="2.7"/>
    <n v="16.3"/>
    <n v="14.5"/>
    <n v="-999"/>
    <n v="-999"/>
    <n v="0.69499999999999995"/>
    <n v="2.4529999999999998"/>
    <n v="0"/>
    <n v="-999"/>
    <n v="199908"/>
    <x v="8"/>
  </r>
  <r>
    <n v="17.61"/>
    <n v="13.3"/>
    <n v="18.899999999999999"/>
    <n v="5.3"/>
    <n v="61.7"/>
    <n v="40.200000000000003"/>
    <n v="0"/>
    <n v="0"/>
    <n v="0"/>
    <n v="1.6"/>
    <n v="4"/>
    <n v="13.3"/>
    <n v="14.9"/>
    <n v="-999"/>
    <n v="-999"/>
    <n v="0.879"/>
    <n v="1.306"/>
    <n v="0"/>
    <n v="-999"/>
    <n v="199908"/>
    <x v="8"/>
  </r>
  <r>
    <n v="21.89"/>
    <n v="13.2"/>
    <n v="22.2"/>
    <n v="4.5"/>
    <n v="62.1"/>
    <n v="39.799999999999997"/>
    <n v="0"/>
    <n v="0"/>
    <n v="0"/>
    <n v="0.7"/>
    <n v="2.2000000000000002"/>
    <n v="13.2"/>
    <n v="13.4"/>
    <n v="-999"/>
    <n v="-999"/>
    <n v="1.0640000000000001"/>
    <n v="1.611"/>
    <n v="0"/>
    <n v="-999"/>
    <n v="199908"/>
    <x v="8"/>
  </r>
  <r>
    <n v="21.58"/>
    <n v="16.399999999999999"/>
    <n v="25.8"/>
    <n v="7.8"/>
    <n v="55.1"/>
    <n v="29"/>
    <n v="0"/>
    <n v="0"/>
    <n v="0"/>
    <n v="0.7"/>
    <n v="2.8"/>
    <n v="16.399999999999999"/>
    <n v="14.5"/>
    <n v="-999"/>
    <n v="-999"/>
    <n v="0.96499999999999997"/>
    <n v="2.3580000000000001"/>
    <n v="0"/>
    <n v="-999"/>
    <n v="199908"/>
    <x v="8"/>
  </r>
  <r>
    <n v="20.9"/>
    <n v="18.600000000000001"/>
    <n v="27"/>
    <n v="12.4"/>
    <n v="49.3"/>
    <n v="28"/>
    <n v="0"/>
    <n v="0"/>
    <n v="0"/>
    <n v="0.7"/>
    <n v="2.5"/>
    <n v="18.600000000000001"/>
    <n v="15.7"/>
    <n v="-999"/>
    <n v="-999"/>
    <n v="0.999"/>
    <n v="2.5670000000000002"/>
    <n v="0"/>
    <n v="-999"/>
    <n v="199908"/>
    <x v="8"/>
  </r>
  <r>
    <n v="17.489999999999998"/>
    <n v="13.3"/>
    <n v="22.3"/>
    <n v="4.9000000000000004"/>
    <n v="75.7"/>
    <n v="46.1"/>
    <n v="1.6"/>
    <n v="0"/>
    <n v="0"/>
    <n v="0.8"/>
    <n v="3"/>
    <n v="13.3"/>
    <n v="15.1"/>
    <n v="-999"/>
    <n v="-999"/>
    <n v="1.238"/>
    <n v="1.4510000000000001"/>
    <n v="0"/>
    <n v="-999"/>
    <n v="199908"/>
    <x v="8"/>
  </r>
  <r>
    <n v="2.0499999999999998"/>
    <n v="2.2999999999999998"/>
    <n v="5.5"/>
    <n v="0"/>
    <n v="98.7"/>
    <n v="83.2"/>
    <n v="26.2"/>
    <n v="0"/>
    <n v="0"/>
    <n v="0.4"/>
    <n v="1.7"/>
    <n v="2.2999999999999998"/>
    <n v="6.8"/>
    <n v="-999"/>
    <n v="-999"/>
    <n v="0.752"/>
    <n v="0.152"/>
    <n v="0"/>
    <n v="-999"/>
    <n v="199908"/>
    <x v="8"/>
  </r>
  <r>
    <n v="8.5"/>
    <n v="1.5"/>
    <n v="6.5"/>
    <n v="-1.8"/>
    <n v="96.4"/>
    <n v="83.6"/>
    <n v="0.3"/>
    <n v="0"/>
    <n v="0"/>
    <n v="1.1000000000000001"/>
    <n v="1.6"/>
    <n v="1.5"/>
    <n v="6.6"/>
    <n v="-999"/>
    <n v="-999"/>
    <n v="0.80900000000000005"/>
    <n v="0.159"/>
    <n v="0"/>
    <n v="-999"/>
    <n v="199908"/>
    <x v="8"/>
  </r>
  <r>
    <n v="11.91"/>
    <n v="2.6"/>
    <n v="10.6"/>
    <n v="-2.6"/>
    <n v="85.7"/>
    <n v="49.4"/>
    <n v="0"/>
    <n v="0"/>
    <n v="0"/>
    <n v="0.5"/>
    <n v="1.9"/>
    <n v="2.6"/>
    <n v="5.9"/>
    <n v="-999"/>
    <n v="-999"/>
    <n v="0.63"/>
    <n v="0.64700000000000002"/>
    <n v="0"/>
    <n v="-999"/>
    <n v="199909"/>
    <x v="8"/>
  </r>
  <r>
    <n v="19.760000000000002"/>
    <n v="5.9"/>
    <n v="13.1"/>
    <n v="0"/>
    <n v="72"/>
    <n v="42.6"/>
    <n v="0"/>
    <n v="0"/>
    <n v="0"/>
    <n v="0.7"/>
    <n v="2.5"/>
    <n v="5.9"/>
    <n v="7.4"/>
    <n v="-999"/>
    <n v="-999"/>
    <n v="0.64400000000000002"/>
    <n v="0.86499999999999999"/>
    <n v="0"/>
    <n v="-999"/>
    <n v="199909"/>
    <x v="8"/>
  </r>
  <r>
    <n v="17.03"/>
    <n v="7.4"/>
    <n v="17.399999999999999"/>
    <n v="-0.2"/>
    <n v="65.8"/>
    <n v="31.6"/>
    <n v="0"/>
    <n v="0"/>
    <n v="0"/>
    <n v="0.6"/>
    <n v="2"/>
    <n v="7.4"/>
    <n v="7.7"/>
    <n v="-999"/>
    <n v="-999"/>
    <n v="0.627"/>
    <n v="1.359"/>
    <n v="0"/>
    <n v="-999"/>
    <n v="199909"/>
    <x v="8"/>
  </r>
  <r>
    <n v="6.98"/>
    <n v="7.3"/>
    <n v="10.8"/>
    <n v="3.9"/>
    <n v="70.5"/>
    <n v="51.5"/>
    <n v="0"/>
    <n v="0"/>
    <n v="0"/>
    <n v="0.4"/>
    <n v="1.9"/>
    <n v="7.3"/>
    <n v="8.1999999999999993"/>
    <n v="-999"/>
    <n v="-999"/>
    <n v="0.66600000000000004"/>
    <n v="0.628"/>
    <n v="0"/>
    <n v="-999"/>
    <n v="199909"/>
    <x v="8"/>
  </r>
  <r>
    <n v="7.45"/>
    <n v="7.4"/>
    <n v="11.8"/>
    <n v="3.2"/>
    <n v="87.1"/>
    <n v="69.900000000000006"/>
    <n v="4"/>
    <n v="0"/>
    <n v="0"/>
    <n v="1"/>
    <n v="3.2"/>
    <n v="7.4"/>
    <n v="9.1"/>
    <n v="-999"/>
    <n v="-999"/>
    <n v="0.96499999999999997"/>
    <n v="0.41599999999999998"/>
    <n v="0"/>
    <n v="-999"/>
    <n v="199909"/>
    <x v="8"/>
  </r>
  <r>
    <n v="7.58"/>
    <n v="2.4"/>
    <n v="7.5"/>
    <n v="-0.3"/>
    <n v="93.9"/>
    <n v="78.3"/>
    <n v="5.9"/>
    <n v="0"/>
    <n v="0"/>
    <n v="0.9"/>
    <n v="3.2"/>
    <n v="2.4"/>
    <n v="6.3"/>
    <n v="-999"/>
    <n v="-999"/>
    <n v="0.81299999999999994"/>
    <n v="0.22500000000000001"/>
    <n v="0"/>
    <n v="-999"/>
    <n v="199909"/>
    <x v="8"/>
  </r>
  <r>
    <n v="18.850000000000001"/>
    <n v="5.2"/>
    <n v="14.1"/>
    <n v="-1.1000000000000001"/>
    <n v="79.5"/>
    <n v="42.9"/>
    <n v="0"/>
    <n v="0"/>
    <n v="0"/>
    <n v="0.5"/>
    <n v="1.7"/>
    <n v="5.2"/>
    <n v="6.8"/>
    <n v="-999"/>
    <n v="-999"/>
    <n v="0.68899999999999995"/>
    <n v="0.91800000000000004"/>
    <n v="0"/>
    <n v="-999"/>
    <n v="199909"/>
    <x v="8"/>
  </r>
  <r>
    <n v="19.79"/>
    <n v="9.8000000000000007"/>
    <n v="16.899999999999999"/>
    <n v="2.2000000000000002"/>
    <n v="61.5"/>
    <n v="39.1"/>
    <n v="0"/>
    <n v="0"/>
    <n v="0"/>
    <n v="1.2"/>
    <n v="3.2"/>
    <n v="9.8000000000000007"/>
    <n v="8.8000000000000007"/>
    <n v="-999"/>
    <n v="-999"/>
    <n v="0.755"/>
    <n v="1.1719999999999999"/>
    <n v="0"/>
    <n v="-999"/>
    <n v="199909"/>
    <x v="8"/>
  </r>
  <r>
    <n v="15.29"/>
    <n v="9.8000000000000007"/>
    <n v="19.600000000000001"/>
    <n v="1.6"/>
    <n v="58.3"/>
    <n v="34.5"/>
    <n v="0"/>
    <n v="0"/>
    <n v="0"/>
    <n v="0.7"/>
    <n v="2.6"/>
    <n v="9.8000000000000007"/>
    <n v="9"/>
    <n v="-999"/>
    <n v="-999"/>
    <n v="0.78900000000000003"/>
    <n v="1.494"/>
    <n v="0"/>
    <n v="-999"/>
    <n v="199909"/>
    <x v="8"/>
  </r>
  <r>
    <n v="10.52"/>
    <n v="3.8"/>
    <n v="8.6"/>
    <n v="-0.6"/>
    <n v="85.8"/>
    <n v="62.5"/>
    <n v="0"/>
    <n v="0"/>
    <n v="0"/>
    <n v="0.5"/>
    <n v="2.1"/>
    <n v="3.8"/>
    <n v="6.4"/>
    <n v="-999"/>
    <n v="-999"/>
    <n v="0.69699999999999995"/>
    <n v="0.41899999999999998"/>
    <n v="0"/>
    <n v="-999"/>
    <n v="199909"/>
    <x v="8"/>
  </r>
  <r>
    <n v="19.53"/>
    <n v="5.7"/>
    <n v="12.5"/>
    <n v="-0.8"/>
    <n v="62.2"/>
    <n v="32.299999999999997"/>
    <n v="0"/>
    <n v="0"/>
    <n v="0"/>
    <n v="0.8"/>
    <n v="2.6"/>
    <n v="5.7"/>
    <n v="6.2"/>
    <n v="-999"/>
    <n v="-999"/>
    <n v="0.46800000000000003"/>
    <n v="0.98099999999999998"/>
    <n v="0"/>
    <n v="-999"/>
    <n v="199909"/>
    <x v="8"/>
  </r>
  <r>
    <n v="19"/>
    <n v="9"/>
    <n v="17.7"/>
    <n v="3.2"/>
    <n v="53.6"/>
    <n v="28.7"/>
    <n v="0"/>
    <n v="0"/>
    <n v="0"/>
    <n v="0.6"/>
    <n v="2.1"/>
    <n v="9"/>
    <n v="7.6"/>
    <n v="-999"/>
    <n v="-999"/>
    <n v="0.58099999999999996"/>
    <n v="1.444"/>
    <n v="0"/>
    <n v="-999"/>
    <n v="199909"/>
    <x v="8"/>
  </r>
  <r>
    <n v="18.899999999999999"/>
    <n v="12"/>
    <n v="21.7"/>
    <n v="4.9000000000000004"/>
    <n v="47.8"/>
    <n v="29.3"/>
    <n v="0"/>
    <n v="0"/>
    <n v="0"/>
    <n v="0.7"/>
    <n v="2"/>
    <n v="12"/>
    <n v="9"/>
    <n v="-999"/>
    <n v="-999"/>
    <n v="0.75900000000000001"/>
    <n v="1.835"/>
    <n v="0"/>
    <n v="-999"/>
    <n v="199909"/>
    <x v="8"/>
  </r>
  <r>
    <n v="18.190000000000001"/>
    <n v="13.2"/>
    <n v="23.4"/>
    <n v="5.8"/>
    <n v="50.2"/>
    <n v="21.8"/>
    <n v="0"/>
    <n v="0"/>
    <n v="0"/>
    <n v="0.6"/>
    <n v="1.8"/>
    <n v="13.2"/>
    <n v="9.8000000000000007"/>
    <n v="-999"/>
    <n v="-999"/>
    <n v="0.627"/>
    <n v="2.25"/>
    <n v="0"/>
    <n v="-999"/>
    <n v="199909"/>
    <x v="8"/>
  </r>
  <r>
    <n v="18.53"/>
    <n v="13.5"/>
    <n v="22.3"/>
    <n v="6.7"/>
    <n v="54.2"/>
    <n v="32.200000000000003"/>
    <n v="0"/>
    <n v="0"/>
    <n v="0"/>
    <n v="0.7"/>
    <n v="2.2999999999999998"/>
    <n v="13.5"/>
    <n v="10.8"/>
    <n v="-999"/>
    <n v="-999"/>
    <n v="0.86799999999999999"/>
    <n v="1.825"/>
    <n v="0"/>
    <n v="-999"/>
    <n v="199909"/>
    <x v="8"/>
  </r>
  <r>
    <n v="16.21"/>
    <n v="11.4"/>
    <n v="19.899999999999999"/>
    <n v="5.2"/>
    <n v="55.8"/>
    <n v="33.6"/>
    <n v="0"/>
    <n v="0"/>
    <n v="0"/>
    <n v="0.6"/>
    <n v="1.8"/>
    <n v="11.4"/>
    <n v="9.9"/>
    <n v="-999"/>
    <n v="-999"/>
    <n v="0.77900000000000003"/>
    <n v="1.5429999999999999"/>
    <n v="0"/>
    <n v="-999"/>
    <n v="199909"/>
    <x v="8"/>
  </r>
  <r>
    <n v="18.02"/>
    <n v="11.1"/>
    <n v="18.5"/>
    <n v="5.4"/>
    <n v="61.6"/>
    <n v="30.9"/>
    <n v="0"/>
    <n v="0"/>
    <n v="0"/>
    <n v="0.6"/>
    <n v="1.8"/>
    <n v="11.1"/>
    <n v="9.3000000000000007"/>
    <n v="-999"/>
    <n v="-999"/>
    <n v="0.65800000000000003"/>
    <n v="1.4710000000000001"/>
    <n v="0"/>
    <n v="-999"/>
    <n v="199909"/>
    <x v="8"/>
  </r>
  <r>
    <n v="17.91"/>
    <n v="11.2"/>
    <n v="17.8"/>
    <n v="5.9"/>
    <n v="57.4"/>
    <n v="39.200000000000003"/>
    <n v="0"/>
    <n v="0"/>
    <n v="0"/>
    <n v="0.6"/>
    <n v="2.7"/>
    <n v="11.2"/>
    <n v="9.5"/>
    <n v="-999"/>
    <n v="-999"/>
    <n v="0.80100000000000005"/>
    <n v="1.2390000000000001"/>
    <n v="0"/>
    <n v="-999"/>
    <n v="199909"/>
    <x v="8"/>
  </r>
  <r>
    <n v="17.329999999999998"/>
    <n v="12.9"/>
    <n v="21.8"/>
    <n v="6.4"/>
    <n v="56.6"/>
    <n v="34.700000000000003"/>
    <n v="0"/>
    <n v="0"/>
    <n v="0"/>
    <n v="0.6"/>
    <n v="1.7"/>
    <n v="12.9"/>
    <n v="10"/>
    <n v="-999"/>
    <n v="-999"/>
    <n v="0.90700000000000003"/>
    <n v="1.7050000000000001"/>
    <n v="0"/>
    <n v="-999"/>
    <n v="199909"/>
    <x v="8"/>
  </r>
  <r>
    <n v="17.170000000000002"/>
    <n v="14.4"/>
    <n v="23.6"/>
    <n v="8.6"/>
    <n v="54.7"/>
    <n v="29.3"/>
    <n v="0"/>
    <n v="0"/>
    <n v="0"/>
    <n v="0.6"/>
    <n v="2"/>
    <n v="14.4"/>
    <n v="10.7"/>
    <n v="-999"/>
    <n v="-999"/>
    <n v="0.85299999999999998"/>
    <n v="2.0590000000000002"/>
    <n v="0"/>
    <n v="-999"/>
    <n v="199909"/>
    <x v="8"/>
  </r>
  <r>
    <n v="16.97"/>
    <n v="15"/>
    <n v="24.7"/>
    <n v="7.9"/>
    <n v="47.6"/>
    <n v="26.4"/>
    <n v="0"/>
    <n v="0"/>
    <n v="0"/>
    <n v="0.7"/>
    <n v="2.2000000000000002"/>
    <n v="15"/>
    <n v="10.9"/>
    <n v="-999"/>
    <n v="-999"/>
    <n v="0.82099999999999995"/>
    <n v="2.29"/>
    <n v="0"/>
    <n v="-999"/>
    <n v="199909"/>
    <x v="8"/>
  </r>
  <r>
    <n v="16.670000000000002"/>
    <n v="14.2"/>
    <n v="23.3"/>
    <n v="7.9"/>
    <n v="45.6"/>
    <n v="21"/>
    <n v="0"/>
    <n v="0"/>
    <n v="0"/>
    <n v="0.6"/>
    <n v="2.2999999999999998"/>
    <n v="14.2"/>
    <n v="10.4"/>
    <n v="-999"/>
    <n v="-999"/>
    <n v="0.59899999999999998"/>
    <n v="2.2599999999999998"/>
    <n v="0"/>
    <n v="-999"/>
    <n v="199909"/>
    <x v="8"/>
  </r>
  <r>
    <n v="8.48"/>
    <n v="8.1999999999999993"/>
    <n v="14.5"/>
    <n v="1.2"/>
    <n v="60.8"/>
    <n v="37.200000000000003"/>
    <n v="0"/>
    <n v="0"/>
    <n v="0"/>
    <n v="1"/>
    <n v="4.0999999999999996"/>
    <n v="8.1999999999999993"/>
    <n v="8.9"/>
    <n v="-999"/>
    <n v="-999"/>
    <n v="0.61199999999999999"/>
    <n v="1.0369999999999999"/>
    <n v="0"/>
    <n v="-999"/>
    <n v="199909"/>
    <x v="8"/>
  </r>
  <r>
    <n v="7.58"/>
    <n v="1.2"/>
    <n v="8"/>
    <n v="-1.1000000000000001"/>
    <n v="83.8"/>
    <n v="45.7"/>
    <n v="0"/>
    <n v="0"/>
    <n v="0"/>
    <n v="1"/>
    <n v="2.5"/>
    <n v="1.2"/>
    <n v="5.7"/>
    <n v="-999"/>
    <n v="-999"/>
    <n v="0.49"/>
    <n v="0.58199999999999996"/>
    <n v="0"/>
    <n v="-999"/>
    <n v="199909"/>
    <x v="8"/>
  </r>
  <r>
    <n v="2.4500000000000002"/>
    <n v="-0.4"/>
    <n v="1.1000000000000001"/>
    <n v="-2.4"/>
    <n v="98.2"/>
    <n v="93.3"/>
    <n v="16.3"/>
    <n v="0"/>
    <n v="0"/>
    <n v="1.3"/>
    <n v="3.3"/>
    <n v="-0.4"/>
    <n v="3.1"/>
    <n v="-999"/>
    <n v="-999"/>
    <n v="0.61599999999999999"/>
    <n v="4.3999999999999997E-2"/>
    <n v="0"/>
    <n v="-999"/>
    <n v="199909"/>
    <x v="8"/>
  </r>
  <r>
    <n v="10.16"/>
    <n v="-1.4"/>
    <n v="4.0999999999999996"/>
    <n v="-4.5999999999999996"/>
    <n v="93.5"/>
    <n v="63.8"/>
    <n v="5.9"/>
    <n v="0"/>
    <n v="0"/>
    <n v="0.6"/>
    <n v="2.1"/>
    <n v="-1.4"/>
    <n v="2.7"/>
    <n v="-999"/>
    <n v="-999"/>
    <n v="0.52100000000000002"/>
    <n v="0.29599999999999999"/>
    <n v="0"/>
    <n v="-999"/>
    <n v="199909"/>
    <x v="8"/>
  </r>
  <r>
    <n v="10.18"/>
    <n v="-1.9"/>
    <n v="3.9"/>
    <n v="-5.7"/>
    <n v="87.9"/>
    <n v="59.7"/>
    <n v="1.3"/>
    <n v="0"/>
    <n v="0"/>
    <n v="0.5"/>
    <n v="2"/>
    <n v="-1.9"/>
    <n v="1.7"/>
    <n v="-999"/>
    <n v="-999"/>
    <n v="0.48299999999999998"/>
    <n v="0.32500000000000001"/>
    <n v="0"/>
    <n v="-999"/>
    <n v="199909"/>
    <x v="8"/>
  </r>
  <r>
    <n v="6.76"/>
    <n v="0.4"/>
    <n v="5"/>
    <n v="-5.8"/>
    <n v="68.599999999999994"/>
    <n v="48.9"/>
    <n v="1.6"/>
    <n v="0"/>
    <n v="0"/>
    <n v="0.9"/>
    <n v="2.2999999999999998"/>
    <n v="0.4"/>
    <n v="1"/>
    <n v="-999"/>
    <n v="-999"/>
    <n v="0.42799999999999999"/>
    <n v="0.44600000000000001"/>
    <n v="0"/>
    <n v="-999"/>
    <n v="199909"/>
    <x v="8"/>
  </r>
  <r>
    <n v="8.36"/>
    <n v="4"/>
    <n v="9.3000000000000007"/>
    <n v="-0.2"/>
    <n v="74.900000000000006"/>
    <n v="47.8"/>
    <n v="0.5"/>
    <n v="0"/>
    <n v="0"/>
    <n v="0.6"/>
    <n v="2"/>
    <n v="4"/>
    <n v="4.3"/>
    <n v="-999"/>
    <n v="-999"/>
    <n v="0.55900000000000005"/>
    <n v="0.61099999999999999"/>
    <n v="0"/>
    <n v="-999"/>
    <n v="199909"/>
    <x v="8"/>
  </r>
  <r>
    <n v="12.4"/>
    <n v="3"/>
    <n v="9.9"/>
    <n v="-1.5"/>
    <n v="70.400000000000006"/>
    <n v="40.9"/>
    <n v="0"/>
    <n v="0"/>
    <n v="0"/>
    <n v="0.5"/>
    <n v="2.2000000000000002"/>
    <n v="3"/>
    <n v="4.5999999999999996"/>
    <n v="-999"/>
    <n v="-999"/>
    <n v="0.498"/>
    <n v="0.72099999999999997"/>
    <n v="0"/>
    <n v="-999"/>
    <n v="199909"/>
    <x v="8"/>
  </r>
  <r>
    <n v="14.66"/>
    <n v="-0.3"/>
    <n v="7"/>
    <n v="-4.3"/>
    <n v="68.5"/>
    <n v="37.299999999999997"/>
    <n v="0"/>
    <n v="0"/>
    <n v="0"/>
    <n v="0.7"/>
    <n v="2.6"/>
    <n v="-0.3"/>
    <n v="1.8"/>
    <n v="-999"/>
    <n v="-999"/>
    <n v="0.373"/>
    <n v="0.628"/>
    <n v="0"/>
    <n v="-999"/>
    <n v="199910"/>
    <x v="8"/>
  </r>
  <r>
    <n v="14.55"/>
    <n v="-0.1"/>
    <n v="7.7"/>
    <n v="-6.2"/>
    <n v="55.3"/>
    <n v="12.7"/>
    <n v="0"/>
    <n v="0"/>
    <n v="0"/>
    <n v="0.5"/>
    <n v="1.9"/>
    <n v="-0.1"/>
    <n v="0.6"/>
    <n v="-999"/>
    <n v="-999"/>
    <n v="0.13300000000000001"/>
    <n v="0.91700000000000004"/>
    <n v="0"/>
    <n v="-999"/>
    <n v="199910"/>
    <x v="8"/>
  </r>
  <r>
    <n v="14.02"/>
    <n v="4.8"/>
    <n v="15"/>
    <n v="-1.7"/>
    <n v="57.8"/>
    <n v="33.6"/>
    <n v="0"/>
    <n v="0"/>
    <n v="0"/>
    <n v="0.5"/>
    <n v="1.8"/>
    <n v="4.8"/>
    <n v="2.4"/>
    <n v="-999"/>
    <n v="-999"/>
    <n v="0.57299999999999995"/>
    <n v="1.1319999999999999"/>
    <n v="0"/>
    <n v="-999"/>
    <n v="199910"/>
    <x v="8"/>
  </r>
  <r>
    <n v="14.15"/>
    <n v="6.6"/>
    <n v="16.100000000000001"/>
    <n v="-1.4"/>
    <n v="49.4"/>
    <n v="28.6"/>
    <n v="0"/>
    <n v="0"/>
    <n v="0"/>
    <n v="0.8"/>
    <n v="2.5"/>
    <n v="6.6"/>
    <n v="3.1"/>
    <n v="-999"/>
    <n v="-999"/>
    <n v="0.52300000000000002"/>
    <n v="1.306"/>
    <n v="0"/>
    <n v="-999"/>
    <n v="199910"/>
    <x v="8"/>
  </r>
  <r>
    <n v="10.41"/>
    <n v="7.1"/>
    <n v="13.5"/>
    <n v="3.2"/>
    <n v="56.2"/>
    <n v="37.200000000000003"/>
    <n v="0"/>
    <n v="0"/>
    <n v="0"/>
    <n v="0.6"/>
    <n v="2.2000000000000002"/>
    <n v="7.1"/>
    <n v="5.2"/>
    <n v="-999"/>
    <n v="-999"/>
    <n v="0.57399999999999995"/>
    <n v="0.97099999999999997"/>
    <n v="0"/>
    <n v="-999"/>
    <n v="199910"/>
    <x v="8"/>
  </r>
  <r>
    <n v="5.54"/>
    <n v="4.2"/>
    <n v="10.199999999999999"/>
    <n v="2.2000000000000002"/>
    <n v="82.6"/>
    <n v="56.6"/>
    <n v="0.3"/>
    <n v="0"/>
    <n v="0"/>
    <n v="0.6"/>
    <n v="2.2000000000000002"/>
    <n v="4.2"/>
    <n v="5"/>
    <n v="-999"/>
    <n v="-999"/>
    <n v="0.70199999999999996"/>
    <n v="0.54"/>
    <n v="0"/>
    <n v="-999"/>
    <n v="199910"/>
    <x v="8"/>
  </r>
  <r>
    <n v="2.57"/>
    <n v="3.5"/>
    <n v="5.3"/>
    <n v="2.4"/>
    <n v="88.1"/>
    <n v="73.8"/>
    <n v="1.6"/>
    <n v="0"/>
    <n v="0"/>
    <n v="1"/>
    <n v="3.3"/>
    <n v="3.5"/>
    <n v="4.5999999999999996"/>
    <n v="-999"/>
    <n v="-999"/>
    <n v="0.65500000000000003"/>
    <n v="0.23300000000000001"/>
    <n v="0"/>
    <n v="-999"/>
    <n v="199910"/>
    <x v="8"/>
  </r>
  <r>
    <n v="2.68"/>
    <n v="1.3"/>
    <n v="3.8"/>
    <n v="-1.3"/>
    <n v="98.3"/>
    <n v="93.1"/>
    <n v="8.8000000000000007"/>
    <n v="0"/>
    <n v="0"/>
    <n v="1.1000000000000001"/>
    <n v="2.5"/>
    <n v="1.3"/>
    <n v="3.8"/>
    <n v="-999"/>
    <n v="-999"/>
    <n v="0.745"/>
    <n v="5.5E-2"/>
    <n v="0"/>
    <n v="-999"/>
    <n v="199910"/>
    <x v="8"/>
  </r>
  <r>
    <n v="10.98"/>
    <n v="-0.3"/>
    <n v="6.3"/>
    <n v="-3.3"/>
    <n v="82.9"/>
    <n v="45"/>
    <n v="1.1000000000000001"/>
    <n v="0"/>
    <n v="0"/>
    <n v="0.7"/>
    <n v="2.4"/>
    <n v="-0.3"/>
    <n v="2.4"/>
    <n v="-999"/>
    <n v="-999"/>
    <n v="0.42899999999999999"/>
    <n v="0.52500000000000002"/>
    <n v="0"/>
    <n v="-999"/>
    <n v="199910"/>
    <x v="8"/>
  </r>
  <r>
    <n v="8.8699999999999992"/>
    <n v="-0.3"/>
    <n v="6.1"/>
    <n v="-6.3"/>
    <n v="77"/>
    <n v="46.7"/>
    <n v="0"/>
    <n v="0"/>
    <n v="0"/>
    <n v="0.6"/>
    <n v="2.5"/>
    <n v="-0.3"/>
    <n v="1"/>
    <n v="-999"/>
    <n v="-999"/>
    <n v="0.441"/>
    <n v="0.502"/>
    <n v="0"/>
    <n v="-999"/>
    <n v="199910"/>
    <x v="8"/>
  </r>
  <r>
    <n v="3.61"/>
    <n v="-0.6"/>
    <n v="1.3"/>
    <n v="-2"/>
    <n v="96.5"/>
    <n v="87.9"/>
    <n v="3.2"/>
    <n v="0"/>
    <n v="0"/>
    <n v="0.4"/>
    <n v="1.6"/>
    <n v="-0.6"/>
    <n v="1.7"/>
    <n v="-999"/>
    <n v="-999"/>
    <n v="0.58799999999999997"/>
    <n v="8.1000000000000003E-2"/>
    <n v="0"/>
    <n v="-999"/>
    <n v="199910"/>
    <x v="8"/>
  </r>
  <r>
    <n v="5.07"/>
    <n v="1.5"/>
    <n v="5.5"/>
    <n v="-1.6"/>
    <n v="96.6"/>
    <n v="74.5"/>
    <n v="5.6"/>
    <n v="0"/>
    <n v="0"/>
    <n v="0.7"/>
    <n v="2.2999999999999998"/>
    <n v="1.5"/>
    <n v="2.2999999999999998"/>
    <n v="-999"/>
    <n v="-999"/>
    <n v="0.67100000000000004"/>
    <n v="0.23"/>
    <n v="0"/>
    <n v="-999"/>
    <n v="199910"/>
    <x v="8"/>
  </r>
  <r>
    <n v="11.48"/>
    <n v="4.0999999999999996"/>
    <n v="10.5"/>
    <n v="-3"/>
    <n v="79"/>
    <n v="46.7"/>
    <n v="0.3"/>
    <n v="0"/>
    <n v="0"/>
    <n v="1.5"/>
    <n v="3.2"/>
    <n v="4.0999999999999996"/>
    <n v="4.2"/>
    <n v="-999"/>
    <n v="-999"/>
    <n v="0.59199999999999997"/>
    <n v="0.67700000000000005"/>
    <n v="0"/>
    <n v="-999"/>
    <n v="199910"/>
    <x v="8"/>
  </r>
  <r>
    <n v="3.21"/>
    <n v="-2.4"/>
    <n v="0.7"/>
    <n v="-5.2"/>
    <n v="91.3"/>
    <n v="77.2"/>
    <n v="0.5"/>
    <n v="0"/>
    <n v="0"/>
    <n v="0.9"/>
    <n v="3.1"/>
    <n v="-2.4"/>
    <n v="1.1000000000000001"/>
    <n v="-999"/>
    <n v="-999"/>
    <n v="0.49399999999999999"/>
    <n v="0.14599999999999999"/>
    <n v="0"/>
    <n v="-999"/>
    <n v="199910"/>
    <x v="8"/>
  </r>
  <r>
    <n v="5.79"/>
    <n v="-4.8"/>
    <n v="0.9"/>
    <n v="-8.9"/>
    <n v="90.3"/>
    <n v="62.6"/>
    <n v="4.3"/>
    <n v="0"/>
    <n v="0"/>
    <n v="0.5"/>
    <n v="2"/>
    <n v="-4.8"/>
    <n v="1.2"/>
    <n v="-999"/>
    <n v="-999"/>
    <n v="0.40799999999999997"/>
    <n v="0.24399999999999999"/>
    <n v="0"/>
    <n v="-999"/>
    <n v="199910"/>
    <x v="8"/>
  </r>
  <r>
    <n v="8.77"/>
    <n v="-2.4"/>
    <n v="6"/>
    <n v="-9.8000000000000007"/>
    <n v="76.900000000000006"/>
    <n v="38.700000000000003"/>
    <n v="0"/>
    <n v="0"/>
    <n v="0"/>
    <n v="0.4"/>
    <n v="1.6"/>
    <n v="-2.4"/>
    <n v="0.6"/>
    <n v="-999"/>
    <n v="-999"/>
    <n v="0.36299999999999999"/>
    <n v="0.57299999999999995"/>
    <n v="0"/>
    <n v="-999"/>
    <n v="199910"/>
    <x v="8"/>
  </r>
  <r>
    <n v="4.5199999999999996"/>
    <n v="1.5"/>
    <n v="6.6"/>
    <n v="-1.3"/>
    <n v="90.3"/>
    <n v="70.400000000000006"/>
    <n v="1.6"/>
    <n v="0"/>
    <n v="0"/>
    <n v="0.3"/>
    <n v="1.6"/>
    <n v="1.5"/>
    <n v="1.2"/>
    <n v="-999"/>
    <n v="-999"/>
    <n v="0.68799999999999994"/>
    <n v="0.28799999999999998"/>
    <n v="0"/>
    <n v="-999"/>
    <n v="199910"/>
    <x v="8"/>
  </r>
  <r>
    <n v="11.26"/>
    <n v="2.1"/>
    <n v="10.7"/>
    <n v="-2.2999999999999998"/>
    <n v="77.3"/>
    <n v="43.6"/>
    <n v="0"/>
    <n v="0"/>
    <n v="0"/>
    <n v="0.5"/>
    <n v="2"/>
    <n v="2.1"/>
    <n v="0.7"/>
    <n v="-999"/>
    <n v="-999"/>
    <n v="0.56100000000000005"/>
    <n v="0.72499999999999998"/>
    <n v="0"/>
    <n v="-999"/>
    <n v="199910"/>
    <x v="8"/>
  </r>
  <r>
    <n v="11.05"/>
    <n v="5.7"/>
    <n v="14.7"/>
    <n v="-0.2"/>
    <n v="64.5"/>
    <n v="39.700000000000003"/>
    <n v="0"/>
    <n v="0"/>
    <n v="0"/>
    <n v="0.6"/>
    <n v="2.7"/>
    <n v="5.7"/>
    <n v="1.7"/>
    <n v="-999"/>
    <n v="-999"/>
    <n v="0.66200000000000003"/>
    <n v="1.008"/>
    <n v="0"/>
    <n v="-999"/>
    <n v="199910"/>
    <x v="8"/>
  </r>
  <r>
    <n v="10.91"/>
    <n v="7.6"/>
    <n v="15.5"/>
    <n v="3.8"/>
    <n v="55.5"/>
    <n v="33.6"/>
    <n v="0"/>
    <n v="0"/>
    <n v="0"/>
    <n v="0.6"/>
    <n v="2.2000000000000002"/>
    <n v="7.6"/>
    <n v="2.7"/>
    <n v="-999"/>
    <n v="-999"/>
    <n v="0.59099999999999997"/>
    <n v="1.169"/>
    <n v="0"/>
    <n v="-999"/>
    <n v="199910"/>
    <x v="8"/>
  </r>
  <r>
    <n v="11.05"/>
    <n v="10.6"/>
    <n v="18.8"/>
    <n v="5.9"/>
    <n v="54.2"/>
    <n v="32.9"/>
    <n v="0"/>
    <n v="0"/>
    <n v="0"/>
    <n v="0.7"/>
    <n v="1.9"/>
    <n v="10.6"/>
    <n v="0"/>
    <n v="-999"/>
    <n v="-999"/>
    <n v="0.71399999999999997"/>
    <n v="1.456"/>
    <n v="0"/>
    <n v="-999"/>
    <n v="199910"/>
    <x v="8"/>
  </r>
  <r>
    <n v="9.82"/>
    <n v="8.6"/>
    <n v="16.5"/>
    <n v="3.4"/>
    <n v="43"/>
    <n v="30"/>
    <n v="0"/>
    <n v="0"/>
    <n v="0"/>
    <n v="0.5"/>
    <n v="1.6"/>
    <n v="8.6"/>
    <n v="2.7"/>
    <n v="-999"/>
    <n v="-999"/>
    <n v="0.56100000000000005"/>
    <n v="1.3140000000000001"/>
    <n v="0"/>
    <n v="-999"/>
    <n v="199910"/>
    <x v="8"/>
  </r>
  <r>
    <n v="9.16"/>
    <n v="8.8000000000000007"/>
    <n v="16.399999999999999"/>
    <n v="2.2000000000000002"/>
    <n v="48.3"/>
    <n v="30.9"/>
    <n v="0"/>
    <n v="0"/>
    <n v="0"/>
    <n v="1"/>
    <n v="2.4"/>
    <n v="8.8000000000000007"/>
    <n v="3.6"/>
    <n v="-999"/>
    <n v="-999"/>
    <n v="0.57399999999999995"/>
    <n v="1.2889999999999999"/>
    <n v="0"/>
    <n v="-999"/>
    <n v="199910"/>
    <x v="8"/>
  </r>
  <r>
    <n v="10.18"/>
    <n v="1.4"/>
    <n v="7.8"/>
    <n v="-3"/>
    <n v="54.8"/>
    <n v="23.7"/>
    <n v="0"/>
    <n v="0"/>
    <n v="0"/>
    <n v="1"/>
    <n v="2.6"/>
    <n v="1.4"/>
    <n v="0.9"/>
    <n v="-999"/>
    <n v="-999"/>
    <n v="0.25"/>
    <n v="0.80700000000000005"/>
    <n v="0"/>
    <n v="-999"/>
    <n v="199910"/>
    <x v="8"/>
  </r>
  <r>
    <n v="4.33"/>
    <n v="2.2999999999999998"/>
    <n v="6.8"/>
    <n v="-1"/>
    <n v="75.8"/>
    <n v="45.3"/>
    <n v="0"/>
    <n v="0"/>
    <n v="0"/>
    <n v="1"/>
    <n v="2.9"/>
    <n v="2.2999999999999998"/>
    <n v="2"/>
    <n v="-999"/>
    <n v="-999"/>
    <n v="0.44800000000000001"/>
    <n v="0.54"/>
    <n v="0"/>
    <n v="-999"/>
    <n v="199910"/>
    <x v="8"/>
  </r>
  <r>
    <n v="4.9800000000000004"/>
    <n v="-3.3"/>
    <n v="2.5"/>
    <n v="-7.3"/>
    <n v="86.9"/>
    <n v="61.3"/>
    <n v="0"/>
    <n v="0"/>
    <n v="0"/>
    <n v="0.6"/>
    <n v="2.1"/>
    <n v="-3.3"/>
    <n v="0.4"/>
    <n v="-999"/>
    <n v="-999"/>
    <n v="0.44900000000000001"/>
    <n v="0.28299999999999997"/>
    <n v="0"/>
    <n v="-999"/>
    <n v="199910"/>
    <x v="8"/>
  </r>
  <r>
    <n v="4.07"/>
    <n v="-3.7"/>
    <n v="-0.9"/>
    <n v="-7.8"/>
    <n v="81"/>
    <n v="60.6"/>
    <n v="0"/>
    <n v="0"/>
    <n v="0"/>
    <n v="2.5"/>
    <n v="6.2"/>
    <n v="-3.7"/>
    <n v="-0.4"/>
    <n v="-999"/>
    <n v="-999"/>
    <n v="0.34699999999999998"/>
    <n v="0.22500000000000001"/>
    <n v="0"/>
    <n v="-999"/>
    <n v="199910"/>
    <x v="8"/>
  </r>
  <r>
    <n v="3.27"/>
    <n v="-0.2"/>
    <n v="1.3"/>
    <n v="-1.8"/>
    <n v="97.8"/>
    <n v="89.6"/>
    <n v="2.1"/>
    <n v="0"/>
    <n v="0"/>
    <n v="1.6"/>
    <n v="3.7"/>
    <n v="-0.2"/>
    <n v="-0.2"/>
    <n v="-999"/>
    <n v="-999"/>
    <n v="0.6"/>
    <n v="7.0000000000000007E-2"/>
    <n v="0"/>
    <n v="-999"/>
    <n v="199910"/>
    <x v="8"/>
  </r>
  <r>
    <n v="2.42"/>
    <n v="-1.5"/>
    <n v="0"/>
    <n v="-3.4"/>
    <n v="87.7"/>
    <n v="68"/>
    <n v="0"/>
    <n v="0"/>
    <n v="0"/>
    <n v="1.2"/>
    <n v="3.5"/>
    <n v="-1.5"/>
    <n v="-0.2"/>
    <n v="-999"/>
    <n v="-999"/>
    <n v="0.41499999999999998"/>
    <n v="0.19500000000000001"/>
    <n v="0"/>
    <n v="-999"/>
    <n v="199910"/>
    <x v="8"/>
  </r>
  <r>
    <n v="1.77"/>
    <n v="1"/>
    <n v="2"/>
    <n v="-0.5"/>
    <n v="98.9"/>
    <n v="87.7"/>
    <n v="5.0999999999999996"/>
    <n v="0"/>
    <n v="0"/>
    <n v="0.8"/>
    <n v="2.6"/>
    <n v="1"/>
    <n v="0.1"/>
    <n v="-999"/>
    <n v="-999"/>
    <n v="0.62"/>
    <n v="8.6999999999999994E-2"/>
    <n v="0"/>
    <n v="-999"/>
    <n v="199910"/>
    <x v="8"/>
  </r>
  <r>
    <n v="2.0699999999999998"/>
    <n v="-4.0999999999999996"/>
    <n v="1.7"/>
    <n v="-9.6"/>
    <n v="95.1"/>
    <n v="86.7"/>
    <n v="6.2"/>
    <n v="45"/>
    <n v="0"/>
    <n v="1.2"/>
    <n v="4.5"/>
    <n v="-4.0999999999999996"/>
    <n v="0.2"/>
    <n v="-999"/>
    <n v="-999"/>
    <n v="0.59899999999999998"/>
    <n v="9.1999999999999998E-2"/>
    <n v="45"/>
    <n v="0"/>
    <n v="199910"/>
    <x v="8"/>
  </r>
  <r>
    <n v="8.5399999999999991"/>
    <n v="-5.5"/>
    <n v="0.7"/>
    <n v="-11"/>
    <n v="74"/>
    <n v="38.6"/>
    <n v="0"/>
    <n v="45"/>
    <n v="0"/>
    <n v="1.1000000000000001"/>
    <n v="2.9"/>
    <n v="-5.5"/>
    <n v="-0.2"/>
    <n v="-999"/>
    <n v="-999"/>
    <n v="0.248"/>
    <n v="0.39400000000000002"/>
    <n v="0"/>
    <n v="-999"/>
    <n v="199911"/>
    <x v="8"/>
  </r>
  <r>
    <n v="6.6"/>
    <n v="-2.7"/>
    <n v="4.9000000000000004"/>
    <n v="-8.4"/>
    <n v="57"/>
    <n v="29.4"/>
    <n v="0"/>
    <n v="47"/>
    <n v="0"/>
    <n v="0.4"/>
    <n v="1.9"/>
    <n v="-2.7"/>
    <n v="-0.2"/>
    <n v="-999"/>
    <n v="-999"/>
    <n v="0.255"/>
    <n v="0.61099999999999999"/>
    <n v="0"/>
    <n v="-999"/>
    <n v="199911"/>
    <x v="8"/>
  </r>
  <r>
    <n v="3.96"/>
    <n v="-0.8"/>
    <n v="3.5"/>
    <n v="-4.0999999999999996"/>
    <n v="65.900000000000006"/>
    <n v="38"/>
    <n v="4.9000000000000004"/>
    <n v="80"/>
    <n v="0"/>
    <n v="0.9"/>
    <n v="3.5"/>
    <n v="-0.8"/>
    <n v="-0.3"/>
    <n v="-999"/>
    <n v="-999"/>
    <n v="0.29899999999999999"/>
    <n v="0.48699999999999999"/>
    <n v="0"/>
    <n v="-999"/>
    <n v="199911"/>
    <x v="8"/>
  </r>
  <r>
    <n v="5.03"/>
    <n v="-6.2"/>
    <n v="-1.3"/>
    <n v="-10.1"/>
    <n v="87.7"/>
    <n v="61.1"/>
    <n v="0"/>
    <n v="67"/>
    <n v="-0.3"/>
    <n v="1.2"/>
    <n v="4.3"/>
    <n v="-6.2"/>
    <n v="-0.3"/>
    <n v="-999"/>
    <n v="-999"/>
    <n v="0.34"/>
    <n v="0.216"/>
    <n v="0"/>
    <n v="-999"/>
    <n v="199911"/>
    <x v="8"/>
  </r>
  <r>
    <n v="4.4400000000000004"/>
    <n v="-4.7"/>
    <n v="1.3"/>
    <n v="-7.7"/>
    <n v="83.1"/>
    <n v="54.5"/>
    <n v="2"/>
    <n v="71"/>
    <n v="-0.3"/>
    <n v="1.2"/>
    <n v="4.3"/>
    <n v="-4.7"/>
    <n v="-0.3"/>
    <n v="-999"/>
    <n v="-999"/>
    <n v="0.36599999999999999"/>
    <n v="0.30499999999999999"/>
    <n v="0"/>
    <n v="-999"/>
    <n v="199911"/>
    <x v="8"/>
  </r>
  <r>
    <n v="2.42"/>
    <n v="3.2"/>
    <n v="6.6"/>
    <n v="-3.2"/>
    <n v="88.2"/>
    <n v="55.1"/>
    <n v="1.8"/>
    <n v="43"/>
    <n v="-0.2"/>
    <n v="2.1"/>
    <n v="4.5999999999999996"/>
    <n v="3.2"/>
    <n v="-0.2"/>
    <n v="-999"/>
    <n v="-999"/>
    <n v="0.53800000000000003"/>
    <n v="0.437"/>
    <n v="0"/>
    <n v="-999"/>
    <n v="199911"/>
    <x v="8"/>
  </r>
  <r>
    <n v="5.36"/>
    <n v="5.6"/>
    <n v="10.9"/>
    <n v="1.6"/>
    <n v="59"/>
    <n v="32.200000000000003"/>
    <n v="0.2"/>
    <n v="29"/>
    <n v="-0.1"/>
    <n v="1"/>
    <n v="3.5"/>
    <n v="5.6"/>
    <n v="-0.1"/>
    <n v="-999"/>
    <n v="-999"/>
    <n v="0.42"/>
    <n v="0.88400000000000001"/>
    <n v="0"/>
    <n v="-999"/>
    <n v="199911"/>
    <x v="8"/>
  </r>
  <r>
    <n v="2.2799999999999998"/>
    <n v="2.9"/>
    <n v="7"/>
    <n v="-1.1000000000000001"/>
    <n v="75.3"/>
    <n v="41.3"/>
    <n v="1.9"/>
    <n v="26"/>
    <n v="-0.1"/>
    <n v="0.8"/>
    <n v="2.6"/>
    <n v="2.9"/>
    <n v="-0.1"/>
    <n v="-999"/>
    <n v="-999"/>
    <n v="0.41399999999999998"/>
    <n v="0.58799999999999997"/>
    <n v="0"/>
    <n v="-999"/>
    <n v="199911"/>
    <x v="8"/>
  </r>
  <r>
    <n v="1.03"/>
    <n v="-0.1"/>
    <n v="1.1000000000000001"/>
    <n v="-1.3"/>
    <n v="96.1"/>
    <n v="90.7"/>
    <n v="3.6"/>
    <n v="25"/>
    <n v="-0.1"/>
    <n v="2.7"/>
    <n v="7.4"/>
    <n v="-0.1"/>
    <n v="-0.1"/>
    <n v="-999"/>
    <n v="-999"/>
    <n v="0.6"/>
    <n v="6.0999999999999999E-2"/>
    <n v="0"/>
    <n v="-999"/>
    <n v="199911"/>
    <x v="8"/>
  </r>
  <r>
    <n v="1.62"/>
    <n v="0.3"/>
    <n v="1.3"/>
    <n v="-0.5"/>
    <n v="97.6"/>
    <n v="91.4"/>
    <n v="4.7"/>
    <n v="24"/>
    <n v="0.1"/>
    <n v="2.8"/>
    <n v="5.6"/>
    <n v="0.3"/>
    <n v="0.1"/>
    <n v="-999"/>
    <n v="-999"/>
    <n v="0.61199999999999999"/>
    <n v="5.8000000000000003E-2"/>
    <n v="0"/>
    <n v="-999"/>
    <n v="199911"/>
    <x v="8"/>
  </r>
  <r>
    <n v="1.87"/>
    <n v="2.6"/>
    <n v="5.7"/>
    <n v="0.3"/>
    <n v="95.9"/>
    <n v="88.7"/>
    <n v="4"/>
    <n v="0"/>
    <n v="0.5"/>
    <n v="3.9"/>
    <n v="8.6999999999999993"/>
    <n v="2.6"/>
    <n v="0.5"/>
    <n v="-999"/>
    <n v="-999"/>
    <n v="0.81399999999999995"/>
    <n v="0.10299999999999999"/>
    <n v="0"/>
    <n v="-999"/>
    <n v="199911"/>
    <x v="8"/>
  </r>
  <r>
    <n v="1.23"/>
    <n v="4.0999999999999996"/>
    <n v="6.7"/>
    <n v="-0.3"/>
    <n v="98.3"/>
    <n v="92"/>
    <n v="8.4"/>
    <n v="0"/>
    <n v="3.1"/>
    <n v="2.2999999999999998"/>
    <n v="6.3"/>
    <n v="4.0999999999999996"/>
    <n v="3.1"/>
    <n v="-999"/>
    <n v="-999"/>
    <n v="0.90500000000000003"/>
    <n v="7.8E-2"/>
    <n v="0"/>
    <n v="-999"/>
    <n v="199911"/>
    <x v="8"/>
  </r>
  <r>
    <n v="0.86"/>
    <n v="1.4"/>
    <n v="3.9"/>
    <n v="-0.7"/>
    <n v="99.3"/>
    <n v="95.7"/>
    <n v="9.8000000000000007"/>
    <n v="0"/>
    <n v="1.3"/>
    <n v="0.7"/>
    <n v="3"/>
    <n v="1.4"/>
    <n v="1.3"/>
    <n v="-999"/>
    <n v="-999"/>
    <n v="0.77200000000000002"/>
    <n v="3.5000000000000003E-2"/>
    <n v="0"/>
    <n v="-999"/>
    <n v="199911"/>
    <x v="8"/>
  </r>
  <r>
    <n v="4.8099999999999996"/>
    <n v="6.1"/>
    <n v="10.8"/>
    <n v="3.3"/>
    <n v="90.7"/>
    <n v="75.7"/>
    <n v="0"/>
    <n v="0"/>
    <n v="3.6"/>
    <n v="2"/>
    <n v="4.2"/>
    <n v="6.1"/>
    <n v="3.6"/>
    <n v="-999"/>
    <n v="-999"/>
    <n v="0.98299999999999998"/>
    <n v="0.315"/>
    <n v="0"/>
    <n v="-999"/>
    <n v="199911"/>
    <x v="8"/>
  </r>
  <r>
    <n v="4.38"/>
    <n v="6.5"/>
    <n v="12.7"/>
    <n v="0.2"/>
    <n v="64.2"/>
    <n v="37"/>
    <n v="0"/>
    <n v="0"/>
    <n v="3.2"/>
    <n v="1.9"/>
    <n v="4"/>
    <n v="6.5"/>
    <n v="3.2"/>
    <n v="-999"/>
    <n v="-999"/>
    <n v="0.54400000000000004"/>
    <n v="0.92500000000000004"/>
    <n v="0"/>
    <n v="-999"/>
    <n v="199911"/>
    <x v="8"/>
  </r>
  <r>
    <n v="3.21"/>
    <n v="3.4"/>
    <n v="5.3"/>
    <n v="1.8"/>
    <n v="88.6"/>
    <n v="74.2"/>
    <n v="0"/>
    <n v="0"/>
    <n v="2"/>
    <n v="3.3"/>
    <n v="6.8"/>
    <n v="3.4"/>
    <n v="2"/>
    <n v="-999"/>
    <n v="-999"/>
    <n v="0.66300000000000003"/>
    <n v="0.23"/>
    <n v="0"/>
    <n v="-999"/>
    <n v="199911"/>
    <x v="8"/>
  </r>
  <r>
    <n v="0.53"/>
    <n v="-0.9"/>
    <n v="3.9"/>
    <n v="-5.5"/>
    <n v="96.9"/>
    <n v="83.1"/>
    <n v="6.2"/>
    <n v="19"/>
    <n v="1.2"/>
    <n v="1.2"/>
    <n v="3.1"/>
    <n v="-0.9"/>
    <n v="1.2"/>
    <n v="-999"/>
    <n v="-999"/>
    <n v="0.67300000000000004"/>
    <n v="0.13600000000000001"/>
    <n v="0"/>
    <n v="-999"/>
    <n v="199911"/>
    <x v="8"/>
  </r>
  <r>
    <n v="5.47"/>
    <n v="-3.1"/>
    <n v="1.4"/>
    <n v="-7.5"/>
    <n v="88.6"/>
    <n v="67.900000000000006"/>
    <n v="0.6"/>
    <n v="12"/>
    <n v="-0.1"/>
    <n v="1.4"/>
    <n v="5.2"/>
    <n v="-3.1"/>
    <n v="-0.1"/>
    <n v="-999"/>
    <n v="-999"/>
    <n v="0.45700000000000002"/>
    <n v="0.217"/>
    <n v="0"/>
    <n v="-999"/>
    <n v="199911"/>
    <x v="8"/>
  </r>
  <r>
    <n v="1.92"/>
    <n v="-2"/>
    <n v="-0.7"/>
    <n v="-3"/>
    <n v="92.7"/>
    <n v="79.900000000000006"/>
    <n v="4.5"/>
    <n v="38"/>
    <n v="-0.1"/>
    <n v="2.9"/>
    <n v="5.8"/>
    <n v="-2"/>
    <n v="-0.1"/>
    <n v="-999"/>
    <n v="-999"/>
    <n v="0.46500000000000002"/>
    <n v="0.11700000000000001"/>
    <n v="0"/>
    <n v="-999"/>
    <n v="199911"/>
    <x v="8"/>
  </r>
  <r>
    <n v="5.28"/>
    <n v="-3.4"/>
    <n v="0.3"/>
    <n v="-7.3"/>
    <n v="89.2"/>
    <n v="57.8"/>
    <n v="1.3"/>
    <n v="45"/>
    <n v="-0.1"/>
    <n v="1.6"/>
    <n v="4.4000000000000004"/>
    <n v="-3.4"/>
    <n v="-0.1"/>
    <n v="-999"/>
    <n v="-999"/>
    <n v="0.36199999999999999"/>
    <n v="0.26300000000000001"/>
    <n v="0"/>
    <n v="-999"/>
    <n v="199911"/>
    <x v="8"/>
  </r>
  <r>
    <n v="0.85"/>
    <n v="-5.6"/>
    <n v="-3.8"/>
    <n v="-7.8"/>
    <n v="95.9"/>
    <n v="92.8"/>
    <n v="15.5"/>
    <n v="147"/>
    <n v="-0.2"/>
    <n v="1"/>
    <n v="3.1"/>
    <n v="-5.6"/>
    <n v="-0.2"/>
    <n v="-999"/>
    <n v="-999"/>
    <n v="0.42899999999999999"/>
    <n v="3.3000000000000002E-2"/>
    <n v="0"/>
    <n v="-999"/>
    <n v="199911"/>
    <x v="8"/>
  </r>
  <r>
    <n v="1.5"/>
    <n v="-6.1"/>
    <n v="-3.1"/>
    <n v="-9.3000000000000007"/>
    <n v="92.1"/>
    <n v="74.599999999999994"/>
    <n v="0"/>
    <n v="133"/>
    <n v="-0.1"/>
    <n v="1.3"/>
    <n v="4.5999999999999996"/>
    <n v="-6.1"/>
    <n v="-0.1"/>
    <n v="-999"/>
    <n v="-999"/>
    <n v="0.36299999999999999"/>
    <n v="0.123"/>
    <n v="0"/>
    <n v="-999"/>
    <n v="199911"/>
    <x v="8"/>
  </r>
  <r>
    <n v="1.32"/>
    <n v="-5.0999999999999996"/>
    <n v="-1.8"/>
    <n v="-7.5"/>
    <n v="95.7"/>
    <n v="83.8"/>
    <n v="0"/>
    <n v="123"/>
    <n v="-0.1"/>
    <n v="0.5"/>
    <n v="1.9"/>
    <n v="-5.0999999999999996"/>
    <n v="-0.1"/>
    <n v="-999"/>
    <n v="-999"/>
    <n v="0.44800000000000001"/>
    <n v="8.6999999999999994E-2"/>
    <n v="0"/>
    <n v="-999"/>
    <n v="199911"/>
    <x v="8"/>
  </r>
  <r>
    <n v="0.4"/>
    <n v="-3.6"/>
    <n v="-1.8"/>
    <n v="-5.4"/>
    <n v="97.6"/>
    <n v="92.8"/>
    <n v="2.2999999999999998"/>
    <n v="141"/>
    <n v="-0.1"/>
    <n v="2.2000000000000002"/>
    <n v="6.8"/>
    <n v="-3.6"/>
    <n v="-0.1"/>
    <n v="-999"/>
    <n v="-999"/>
    <n v="0.495"/>
    <n v="3.9E-2"/>
    <n v="0"/>
    <n v="-999"/>
    <n v="199911"/>
    <x v="8"/>
  </r>
  <r>
    <n v="0.45"/>
    <n v="-4.2"/>
    <n v="-2.6"/>
    <n v="-5.6"/>
    <n v="98.5"/>
    <n v="97.2"/>
    <n v="6.1"/>
    <n v="177"/>
    <n v="0"/>
    <n v="0.9"/>
    <n v="3.8"/>
    <n v="-4.2"/>
    <n v="0"/>
    <n v="-999"/>
    <n v="-999"/>
    <n v="0.49099999999999999"/>
    <n v="1.4E-2"/>
    <n v="0"/>
    <n v="-999"/>
    <n v="199911"/>
    <x v="8"/>
  </r>
  <r>
    <n v="0.59"/>
    <n v="-7.7"/>
    <n v="-4.2"/>
    <n v="-13.2"/>
    <n v="95.7"/>
    <n v="90.3"/>
    <n v="4.9000000000000004"/>
    <n v="201"/>
    <n v="0.1"/>
    <n v="0.7"/>
    <n v="3.8"/>
    <n v="-7.7"/>
    <n v="0.1"/>
    <n v="-999"/>
    <n v="-999"/>
    <n v="0.40500000000000003"/>
    <n v="4.2999999999999997E-2"/>
    <n v="0"/>
    <n v="-999"/>
    <n v="199911"/>
    <x v="8"/>
  </r>
  <r>
    <n v="0.44"/>
    <n v="-7.8"/>
    <n v="-5.0999999999999996"/>
    <n v="-13.1"/>
    <n v="94.2"/>
    <n v="88.7"/>
    <n v="0"/>
    <n v="198"/>
    <n v="0"/>
    <n v="1.4"/>
    <n v="4.2"/>
    <n v="-7.8"/>
    <n v="0"/>
    <n v="-999"/>
    <n v="-999"/>
    <n v="0.37"/>
    <n v="4.7E-2"/>
    <n v="0"/>
    <n v="-999"/>
    <n v="199911"/>
    <x v="8"/>
  </r>
  <r>
    <n v="1.1399999999999999"/>
    <n v="-2.6"/>
    <n v="0.2"/>
    <n v="-5.3"/>
    <n v="94"/>
    <n v="83.5"/>
    <n v="0"/>
    <n v="168"/>
    <n v="0.1"/>
    <n v="2.2000000000000002"/>
    <n v="6.1"/>
    <n v="-2.6"/>
    <n v="0.1"/>
    <n v="-999"/>
    <n v="-999"/>
    <n v="0.51500000000000001"/>
    <n v="0.10199999999999999"/>
    <n v="0"/>
    <n v="-999"/>
    <n v="199911"/>
    <x v="8"/>
  </r>
  <r>
    <n v="3.97"/>
    <n v="0.9"/>
    <n v="3.7"/>
    <n v="-0.9"/>
    <n v="90.8"/>
    <n v="72.599999999999994"/>
    <n v="0.3"/>
    <n v="167"/>
    <n v="0.2"/>
    <n v="3.6"/>
    <n v="7.1"/>
    <n v="0.9"/>
    <n v="0.2"/>
    <n v="-999"/>
    <n v="-999"/>
    <n v="0.57899999999999996"/>
    <n v="0.218"/>
    <n v="0"/>
    <n v="-999"/>
    <n v="199911"/>
    <x v="8"/>
  </r>
  <r>
    <n v="1.77"/>
    <n v="-1.8"/>
    <n v="1.5"/>
    <n v="-3.5"/>
    <n v="98.8"/>
    <n v="94.6"/>
    <n v="7.5"/>
    <n v="197"/>
    <n v="0.2"/>
    <n v="1.6"/>
    <n v="5.6"/>
    <n v="-1.8"/>
    <n v="0.2"/>
    <n v="-999"/>
    <n v="-999"/>
    <n v="0.64600000000000002"/>
    <n v="3.6999999999999998E-2"/>
    <n v="197"/>
    <n v="0.2"/>
    <n v="199911"/>
    <x v="8"/>
  </r>
  <r>
    <n v="1.53"/>
    <n v="-3.7"/>
    <n v="-2"/>
    <n v="-5.2"/>
    <n v="97.2"/>
    <n v="88.9"/>
    <n v="4.4000000000000004"/>
    <n v="242"/>
    <n v="-1.9"/>
    <n v="2"/>
    <n v="6.8"/>
    <n v="-3.7"/>
    <n v="0.3"/>
    <n v="-999"/>
    <n v="-999"/>
    <n v="0.47"/>
    <n v="5.8999999999999997E-2"/>
    <n v="0"/>
    <n v="-999"/>
    <n v="199912"/>
    <x v="8"/>
  </r>
  <r>
    <n v="2.0499999999999998"/>
    <n v="-4.7"/>
    <n v="-1.9"/>
    <n v="-9.1999999999999993"/>
    <n v="97.4"/>
    <n v="92.8"/>
    <n v="2.7"/>
    <n v="251"/>
    <n v="-2.1"/>
    <n v="2.9"/>
    <n v="7.9"/>
    <n v="-4.7"/>
    <n v="0.3"/>
    <n v="-999"/>
    <n v="-999"/>
    <n v="0.49399999999999999"/>
    <n v="3.7999999999999999E-2"/>
    <n v="0"/>
    <n v="-999"/>
    <n v="199912"/>
    <x v="8"/>
  </r>
  <r>
    <n v="4.8099999999999996"/>
    <n v="-7.8"/>
    <n v="-3.2"/>
    <n v="-12"/>
    <n v="89.5"/>
    <n v="73.7"/>
    <n v="0"/>
    <n v="234"/>
    <n v="-5.8"/>
    <n v="0.7"/>
    <n v="2.7"/>
    <n v="-7.8"/>
    <n v="0.1"/>
    <n v="-999"/>
    <n v="-999"/>
    <n v="0.35599999999999998"/>
    <n v="0.127"/>
    <n v="0"/>
    <n v="-999"/>
    <n v="199912"/>
    <x v="8"/>
  </r>
  <r>
    <n v="3.59"/>
    <n v="-6.3"/>
    <n v="-4.0999999999999996"/>
    <n v="-8.8000000000000007"/>
    <n v="76"/>
    <n v="50.9"/>
    <n v="0"/>
    <n v="221"/>
    <n v="-4.5999999999999996"/>
    <n v="2"/>
    <n v="6.6"/>
    <n v="-6.3"/>
    <n v="-0.2"/>
    <n v="-999"/>
    <n v="-999"/>
    <n v="0.22900000000000001"/>
    <n v="0.221"/>
    <n v="0"/>
    <n v="-999"/>
    <n v="199912"/>
    <x v="8"/>
  </r>
  <r>
    <n v="1.76"/>
    <n v="-5.2"/>
    <n v="-3.3"/>
    <n v="-7"/>
    <n v="85.8"/>
    <n v="70.599999999999994"/>
    <n v="0"/>
    <n v="221"/>
    <n v="-3.2"/>
    <n v="1.9"/>
    <n v="6.8"/>
    <n v="-5.2"/>
    <n v="-0.2"/>
    <n v="-999"/>
    <n v="-999"/>
    <n v="0.33700000000000002"/>
    <n v="0.14099999999999999"/>
    <n v="0"/>
    <n v="-999"/>
    <n v="199912"/>
    <x v="8"/>
  </r>
  <r>
    <n v="1.23"/>
    <n v="-4.7"/>
    <n v="-2.4"/>
    <n v="-6.9"/>
    <n v="95"/>
    <n v="88.8"/>
    <n v="0"/>
    <n v="215"/>
    <n v="-2.7"/>
    <n v="2.4"/>
    <n v="6.4"/>
    <n v="-4.7"/>
    <n v="-0.2"/>
    <n v="-999"/>
    <n v="-999"/>
    <n v="0.45600000000000002"/>
    <n v="5.7000000000000002E-2"/>
    <n v="0"/>
    <n v="-999"/>
    <n v="199912"/>
    <x v="8"/>
  </r>
  <r>
    <n v="4.0999999999999996"/>
    <n v="-7.4"/>
    <n v="-0.9"/>
    <n v="-10.7"/>
    <n v="88.8"/>
    <n v="54.3"/>
    <n v="0.7"/>
    <n v="227"/>
    <n v="-6.6"/>
    <n v="0.6"/>
    <n v="2.5"/>
    <n v="-7.4"/>
    <n v="-0.2"/>
    <n v="-999"/>
    <n v="-999"/>
    <n v="0.31"/>
    <n v="0.26100000000000001"/>
    <n v="0"/>
    <n v="-999"/>
    <n v="199912"/>
    <x v="8"/>
  </r>
  <r>
    <n v="2.35"/>
    <n v="-9.4"/>
    <n v="-6.7"/>
    <n v="-13.6"/>
    <n v="92.8"/>
    <n v="77"/>
    <n v="0.9"/>
    <n v="221"/>
    <n v="-6.6"/>
    <n v="2.7"/>
    <n v="7.3"/>
    <n v="-9.4"/>
    <n v="-0.3"/>
    <n v="-999"/>
    <n v="-999"/>
    <n v="0.28499999999999998"/>
    <n v="8.5000000000000006E-2"/>
    <n v="0"/>
    <n v="-999"/>
    <n v="199912"/>
    <x v="8"/>
  </r>
  <r>
    <n v="1.96"/>
    <n v="-6"/>
    <n v="-2.5"/>
    <n v="-7.9"/>
    <n v="96.6"/>
    <n v="92.2"/>
    <n v="3.6"/>
    <n v="253"/>
    <n v="-3.8"/>
    <n v="1.9"/>
    <n v="8"/>
    <n v="-6"/>
    <n v="-0.3"/>
    <n v="-999"/>
    <n v="-999"/>
    <n v="0.46700000000000003"/>
    <n v="0.04"/>
    <n v="0"/>
    <n v="-999"/>
    <n v="199912"/>
    <x v="8"/>
  </r>
  <r>
    <n v="1.7"/>
    <n v="-6.1"/>
    <n v="-4.5999999999999996"/>
    <n v="-7.9"/>
    <n v="96.2"/>
    <n v="92"/>
    <n v="6.9"/>
    <n v="282"/>
    <n v="-3.4"/>
    <n v="1.1000000000000001"/>
    <n v="2.9"/>
    <n v="-6.1"/>
    <n v="-0.3"/>
    <n v="-999"/>
    <n v="-999"/>
    <n v="0.39900000000000002"/>
    <n v="3.5000000000000003E-2"/>
    <n v="0"/>
    <n v="-999"/>
    <n v="199912"/>
    <x v="8"/>
  </r>
  <r>
    <n v="1.1100000000000001"/>
    <n v="-2.8"/>
    <n v="-0.3"/>
    <n v="-5.3"/>
    <n v="96.1"/>
    <n v="84.7"/>
    <n v="1.5"/>
    <n v="285"/>
    <n v="-1.5"/>
    <n v="1.6"/>
    <n v="4"/>
    <n v="-2.8"/>
    <n v="-0.3"/>
    <n v="-999"/>
    <n v="-999"/>
    <n v="0.504"/>
    <n v="9.0999999999999998E-2"/>
    <n v="0"/>
    <n v="-999"/>
    <n v="199912"/>
    <x v="8"/>
  </r>
  <r>
    <n v="1.46"/>
    <n v="-3.7"/>
    <n v="-0.6"/>
    <n v="-11"/>
    <n v="96.1"/>
    <n v="85.6"/>
    <n v="5.2"/>
    <n v="313"/>
    <n v="-1.1000000000000001"/>
    <n v="2.6"/>
    <n v="6.4"/>
    <n v="-3.7"/>
    <n v="-0.3"/>
    <n v="-999"/>
    <n v="-999"/>
    <n v="0.501"/>
    <n v="8.4000000000000005E-2"/>
    <n v="0"/>
    <n v="-999"/>
    <n v="199912"/>
    <x v="8"/>
  </r>
  <r>
    <n v="2.41"/>
    <n v="-8.8000000000000007"/>
    <n v="-5.3"/>
    <n v="-10.8"/>
    <n v="92"/>
    <n v="77.5"/>
    <n v="0"/>
    <n v="310"/>
    <n v="-2.9"/>
    <n v="1.6"/>
    <n v="4.9000000000000004"/>
    <n v="-8.8000000000000007"/>
    <n v="-0.3"/>
    <n v="-999"/>
    <n v="-999"/>
    <n v="0.318"/>
    <n v="9.2999999999999999E-2"/>
    <n v="0"/>
    <n v="-999"/>
    <n v="199912"/>
    <x v="8"/>
  </r>
  <r>
    <n v="0.49"/>
    <n v="-7.4"/>
    <n v="-3.7"/>
    <n v="-10.3"/>
    <n v="95.7"/>
    <n v="90.1"/>
    <n v="9.8000000000000007"/>
    <n v="381"/>
    <n v="-2.8"/>
    <n v="1"/>
    <n v="3.8"/>
    <n v="-7.4"/>
    <n v="-0.3"/>
    <n v="-999"/>
    <n v="-999"/>
    <n v="0.41799999999999998"/>
    <n v="4.5999999999999999E-2"/>
    <n v="0"/>
    <n v="-999"/>
    <n v="199912"/>
    <x v="8"/>
  </r>
  <r>
    <n v="0.18"/>
    <n v="-1.4"/>
    <n v="-0.1"/>
    <n v="-4.0999999999999996"/>
    <n v="97.4"/>
    <n v="81.2"/>
    <n v="5.6"/>
    <n v="413"/>
    <n v="-1.4"/>
    <n v="2.2999999999999998"/>
    <n v="6"/>
    <n v="-1.4"/>
    <n v="-0.2"/>
    <n v="-999"/>
    <n v="-999"/>
    <n v="0.49099999999999999"/>
    <n v="0.114"/>
    <n v="0"/>
    <n v="-999"/>
    <n v="199912"/>
    <x v="8"/>
  </r>
  <r>
    <n v="1.28"/>
    <n v="-2.1"/>
    <n v="-0.1"/>
    <n v="-5.6"/>
    <n v="84.8"/>
    <n v="73.7"/>
    <n v="0"/>
    <n v="395"/>
    <n v="-1.1000000000000001"/>
    <n v="2.2999999999999998"/>
    <n v="6.1"/>
    <n v="-2.1"/>
    <n v="-0.2"/>
    <n v="-999"/>
    <n v="-999"/>
    <n v="0.44800000000000001"/>
    <n v="0.159"/>
    <n v="0"/>
    <n v="-999"/>
    <n v="199912"/>
    <x v="8"/>
  </r>
  <r>
    <n v="0.98"/>
    <n v="-2.4"/>
    <n v="-0.6"/>
    <n v="-5.2"/>
    <n v="89.7"/>
    <n v="72.400000000000006"/>
    <n v="5.7"/>
    <n v="428"/>
    <n v="-1.7"/>
    <n v="2.2000000000000002"/>
    <n v="7.1"/>
    <n v="-2.4"/>
    <n v="-0.2"/>
    <n v="-999"/>
    <n v="-999"/>
    <n v="0.42199999999999999"/>
    <n v="0.161"/>
    <n v="0"/>
    <n v="-999"/>
    <n v="199912"/>
    <x v="8"/>
  </r>
  <r>
    <n v="0.92"/>
    <n v="-5.8"/>
    <n v="-2.2999999999999998"/>
    <n v="-11.3"/>
    <n v="97.6"/>
    <n v="94.1"/>
    <n v="19.399999999999999"/>
    <n v="552"/>
    <n v="-1.1000000000000001"/>
    <n v="1.5"/>
    <n v="4.4000000000000004"/>
    <n v="-5.8"/>
    <n v="-0.2"/>
    <n v="-999"/>
    <n v="-999"/>
    <n v="0.48399999999999999"/>
    <n v="0.03"/>
    <n v="0"/>
    <n v="-999"/>
    <n v="199912"/>
    <x v="8"/>
  </r>
  <r>
    <n v="1.2"/>
    <n v="-7.2"/>
    <n v="-4.8"/>
    <n v="-11.1"/>
    <n v="96.7"/>
    <n v="94.1"/>
    <n v="0"/>
    <n v="537"/>
    <n v="-1.1000000000000001"/>
    <n v="1.1000000000000001"/>
    <n v="2.9"/>
    <n v="-7.2"/>
    <n v="-0.2"/>
    <n v="-999"/>
    <n v="-999"/>
    <n v="0.40300000000000002"/>
    <n v="2.5000000000000001E-2"/>
    <n v="0"/>
    <n v="-999"/>
    <n v="199912"/>
    <x v="8"/>
  </r>
  <r>
    <n v="2.4300000000000002"/>
    <n v="-2.6"/>
    <n v="0.3"/>
    <n v="-5.5"/>
    <n v="96.6"/>
    <n v="89.5"/>
    <n v="0"/>
    <n v="516"/>
    <n v="-1.1000000000000001"/>
    <n v="1.2"/>
    <n v="4.4000000000000004"/>
    <n v="-2.6"/>
    <n v="-0.2"/>
    <n v="-999"/>
    <n v="-999"/>
    <n v="0.55900000000000005"/>
    <n v="6.6000000000000003E-2"/>
    <n v="0"/>
    <n v="-999"/>
    <n v="199912"/>
    <x v="8"/>
  </r>
  <r>
    <n v="4.3899999999999997"/>
    <n v="-1.7"/>
    <n v="2.1"/>
    <n v="-3.8"/>
    <n v="91.9"/>
    <n v="68.2"/>
    <n v="0"/>
    <n v="490"/>
    <n v="-0.9"/>
    <n v="1.1000000000000001"/>
    <n v="3.5"/>
    <n v="-1.7"/>
    <n v="-0.1"/>
    <n v="-999"/>
    <n v="-999"/>
    <n v="0.48599999999999999"/>
    <n v="0.22600000000000001"/>
    <n v="0"/>
    <n v="-999"/>
    <n v="199912"/>
    <x v="8"/>
  </r>
  <r>
    <n v="4.97"/>
    <n v="0.2"/>
    <n v="7.1"/>
    <n v="-3"/>
    <n v="90.2"/>
    <n v="58"/>
    <n v="0"/>
    <n v="471"/>
    <n v="-0.8"/>
    <n v="0.9"/>
    <n v="2.7"/>
    <n v="0.2"/>
    <n v="0"/>
    <n v="-999"/>
    <n v="-999"/>
    <n v="0.58499999999999996"/>
    <n v="0.42399999999999999"/>
    <n v="0"/>
    <n v="-999"/>
    <n v="199912"/>
    <x v="8"/>
  </r>
  <r>
    <n v="4.6100000000000003"/>
    <n v="0.5"/>
    <n v="8.5"/>
    <n v="-3.8"/>
    <n v="66.8"/>
    <n v="33.200000000000003"/>
    <n v="0"/>
    <n v="459"/>
    <n v="-1.2"/>
    <n v="0.6"/>
    <n v="1.6"/>
    <n v="0.5"/>
    <n v="0"/>
    <n v="-999"/>
    <n v="-999"/>
    <n v="0.36899999999999999"/>
    <n v="0.74099999999999999"/>
    <n v="0"/>
    <n v="-999"/>
    <n v="199912"/>
    <x v="8"/>
  </r>
  <r>
    <n v="2.99"/>
    <n v="1.8"/>
    <n v="8.6999999999999993"/>
    <n v="-3.2"/>
    <n v="43.6"/>
    <n v="24.9"/>
    <n v="0"/>
    <n v="438"/>
    <n v="-1.5"/>
    <n v="0.7"/>
    <n v="2.6"/>
    <n v="1.8"/>
    <n v="0"/>
    <n v="-999"/>
    <n v="-999"/>
    <n v="0.28100000000000003"/>
    <n v="0.84499999999999997"/>
    <n v="0"/>
    <n v="-999"/>
    <n v="199912"/>
    <x v="8"/>
  </r>
  <r>
    <n v="4.9400000000000004"/>
    <n v="2.9"/>
    <n v="11.6"/>
    <n v="-1.8"/>
    <n v="48.6"/>
    <n v="25.5"/>
    <n v="0"/>
    <n v="441"/>
    <n v="-1.5"/>
    <n v="0.7"/>
    <n v="1.7"/>
    <n v="2.9"/>
    <n v="0"/>
    <n v="-999"/>
    <n v="-999"/>
    <n v="0.34899999999999998"/>
    <n v="1.0169999999999999"/>
    <n v="0"/>
    <n v="-999"/>
    <n v="199912"/>
    <x v="8"/>
  </r>
  <r>
    <n v="5.35"/>
    <n v="5.9"/>
    <n v="15"/>
    <n v="0.1"/>
    <n v="52.1"/>
    <n v="31"/>
    <n v="0"/>
    <n v="432"/>
    <n v="-1.2"/>
    <n v="0.8"/>
    <n v="2.2999999999999998"/>
    <n v="5.9"/>
    <n v="0.1"/>
    <n v="-999"/>
    <n v="-999"/>
    <n v="0.52800000000000002"/>
    <n v="1.1759999999999999"/>
    <n v="0"/>
    <n v="-999"/>
    <n v="199912"/>
    <x v="8"/>
  </r>
  <r>
    <n v="5.32"/>
    <n v="7.4"/>
    <n v="17.2"/>
    <n v="2.2999999999999998"/>
    <n v="37.9"/>
    <n v="15.9"/>
    <n v="0"/>
    <n v="410"/>
    <n v="-0.9"/>
    <n v="0.6"/>
    <n v="1.6"/>
    <n v="7.4"/>
    <n v="0.2"/>
    <n v="-999"/>
    <n v="-999"/>
    <n v="0.313"/>
    <n v="1.65"/>
    <n v="0"/>
    <n v="-999"/>
    <n v="199912"/>
    <x v="8"/>
  </r>
  <r>
    <n v="5.09"/>
    <n v="5.4"/>
    <n v="12.8"/>
    <n v="-1.2"/>
    <n v="38.9"/>
    <n v="24.1"/>
    <n v="0"/>
    <n v="408"/>
    <n v="-1"/>
    <n v="0.8"/>
    <n v="2.7"/>
    <n v="5.4"/>
    <n v="0.2"/>
    <n v="-999"/>
    <n v="-999"/>
    <n v="0.35499999999999998"/>
    <n v="1.1220000000000001"/>
    <n v="0"/>
    <n v="-999"/>
    <n v="199912"/>
    <x v="8"/>
  </r>
  <r>
    <n v="5.08"/>
    <n v="-0.2"/>
    <n v="7.3"/>
    <n v="-4.2"/>
    <n v="56.3"/>
    <n v="31.9"/>
    <n v="0"/>
    <n v="410"/>
    <n v="-1.7"/>
    <n v="0.7"/>
    <n v="2"/>
    <n v="-0.2"/>
    <n v="0.1"/>
    <n v="-999"/>
    <n v="-999"/>
    <n v="0.32600000000000001"/>
    <n v="0.69599999999999995"/>
    <n v="0"/>
    <n v="-999"/>
    <n v="199912"/>
    <x v="8"/>
  </r>
  <r>
    <n v="3.7"/>
    <n v="-3.9"/>
    <n v="1.8"/>
    <n v="-6"/>
    <n v="75.5"/>
    <n v="34.799999999999997"/>
    <n v="2.4"/>
    <n v="414"/>
    <n v="-2.5"/>
    <n v="0.7"/>
    <n v="3.2"/>
    <n v="-3.9"/>
    <n v="-0.1"/>
    <n v="-999"/>
    <n v="-999"/>
    <n v="0.24299999999999999"/>
    <n v="0.45300000000000001"/>
    <n v="0"/>
    <n v="-999"/>
    <n v="199912"/>
    <x v="8"/>
  </r>
  <r>
    <n v="0.68"/>
    <n v="-5.5"/>
    <n v="-3.5"/>
    <n v="-7.9"/>
    <n v="96.9"/>
    <n v="91.1"/>
    <n v="5.8"/>
    <n v="460"/>
    <n v="-1.8"/>
    <n v="0.8"/>
    <n v="2.2999999999999998"/>
    <n v="-5.5"/>
    <n v="-0.2"/>
    <n v="-999"/>
    <n v="-999"/>
    <n v="0.43"/>
    <n v="4.2000000000000003E-2"/>
    <n v="460"/>
    <n v="-1.8"/>
    <n v="199912"/>
    <x v="8"/>
  </r>
  <r>
    <n v="0.44"/>
    <n v="-7.5"/>
    <n v="-6"/>
    <n v="-9.4"/>
    <n v="95.2"/>
    <n v="91.1"/>
    <n v="5.2"/>
    <n v="497"/>
    <n v="-1.6"/>
    <n v="0.9"/>
    <n v="4"/>
    <n v="-7.5"/>
    <n v="-0.1"/>
    <n v="-999"/>
    <n v="-999"/>
    <n v="0.35699999999999998"/>
    <n v="3.5000000000000003E-2"/>
    <n v="0"/>
    <n v="-999"/>
    <n v="200001"/>
    <x v="9"/>
  </r>
  <r>
    <n v="0.32"/>
    <n v="-9"/>
    <n v="-7.1"/>
    <n v="-11.7"/>
    <n v="94.9"/>
    <n v="92.4"/>
    <n v="4.2"/>
    <n v="519"/>
    <n v="-4.4000000000000004"/>
    <n v="0.5"/>
    <n v="1.6"/>
    <n v="-9"/>
    <n v="-0.1"/>
    <n v="-999"/>
    <n v="-999"/>
    <n v="0.33200000000000002"/>
    <n v="2.7E-2"/>
    <n v="0"/>
    <n v="-999"/>
    <n v="200001"/>
    <x v="9"/>
  </r>
  <r>
    <n v="0.34"/>
    <n v="-8.6999999999999993"/>
    <n v="-5.6"/>
    <n v="-11.2"/>
    <n v="93"/>
    <n v="86.3"/>
    <n v="6.8"/>
    <n v="566"/>
    <n v="-4.2"/>
    <n v="1"/>
    <n v="5.3"/>
    <n v="-8.6999999999999993"/>
    <n v="-0.1"/>
    <n v="-999"/>
    <n v="-999"/>
    <n v="0.34599999999999997"/>
    <n v="5.5E-2"/>
    <n v="0"/>
    <n v="-999"/>
    <n v="200001"/>
    <x v="9"/>
  </r>
  <r>
    <n v="0.61"/>
    <n v="-4.9000000000000004"/>
    <n v="-2.1"/>
    <n v="-6.6"/>
    <n v="94.7"/>
    <n v="86.4"/>
    <n v="1.7"/>
    <n v="557"/>
    <n v="-3.3"/>
    <n v="2.2999999999999998"/>
    <n v="5.4"/>
    <n v="-4.9000000000000004"/>
    <n v="-0.1"/>
    <n v="-999"/>
    <n v="-999"/>
    <n v="0.45200000000000001"/>
    <n v="7.0999999999999994E-2"/>
    <n v="0"/>
    <n v="-999"/>
    <n v="200001"/>
    <x v="9"/>
  </r>
  <r>
    <n v="1.58"/>
    <n v="-7.5"/>
    <n v="-3.7"/>
    <n v="-10.6"/>
    <n v="91.6"/>
    <n v="76.7"/>
    <n v="0"/>
    <n v="533"/>
    <n v="-3.6"/>
    <n v="1.1000000000000001"/>
    <n v="3.3"/>
    <n v="-7.5"/>
    <n v="-0.1"/>
    <n v="-999"/>
    <n v="-999"/>
    <n v="0.35599999999999998"/>
    <n v="0.108"/>
    <n v="0"/>
    <n v="-999"/>
    <n v="200001"/>
    <x v="9"/>
  </r>
  <r>
    <n v="0.55000000000000004"/>
    <n v="-5.4"/>
    <n v="-2.7"/>
    <n v="-9.5"/>
    <n v="91.7"/>
    <n v="76.400000000000006"/>
    <n v="1.4"/>
    <n v="544"/>
    <n v="-4.2"/>
    <n v="0.8"/>
    <n v="2.6"/>
    <n v="-5.4"/>
    <n v="-0.1"/>
    <n v="-999"/>
    <n v="-999"/>
    <n v="0.38300000000000001"/>
    <n v="0.11799999999999999"/>
    <n v="0"/>
    <n v="-999"/>
    <n v="200001"/>
    <x v="9"/>
  </r>
  <r>
    <n v="0.96"/>
    <n v="-4.7"/>
    <n v="-3.1"/>
    <n v="-5.9"/>
    <n v="91.6"/>
    <n v="82.3"/>
    <n v="5.0999999999999996"/>
    <n v="582"/>
    <n v="-3.3"/>
    <n v="1.7"/>
    <n v="5.3"/>
    <n v="-4.7"/>
    <n v="-0.1"/>
    <n v="-999"/>
    <n v="-999"/>
    <n v="0.39900000000000002"/>
    <n v="8.5999999999999993E-2"/>
    <n v="0"/>
    <n v="-999"/>
    <n v="200001"/>
    <x v="9"/>
  </r>
  <r>
    <n v="1.94"/>
    <n v="-5.2"/>
    <n v="-1.4"/>
    <n v="-8.5"/>
    <n v="95.5"/>
    <n v="87.6"/>
    <n v="2.2000000000000002"/>
    <n v="589"/>
    <n v="-2.7"/>
    <n v="1.8"/>
    <n v="5.4"/>
    <n v="-5.2"/>
    <n v="-0.1"/>
    <n v="-999"/>
    <n v="-999"/>
    <n v="0.48299999999999998"/>
    <n v="6.8000000000000005E-2"/>
    <n v="0"/>
    <n v="-999"/>
    <n v="200001"/>
    <x v="9"/>
  </r>
  <r>
    <n v="2.1800000000000002"/>
    <n v="-8.9"/>
    <n v="-6.1"/>
    <n v="-11.5"/>
    <n v="85"/>
    <n v="70.2"/>
    <n v="0"/>
    <n v="575"/>
    <n v="-3"/>
    <n v="2.7"/>
    <n v="6.9"/>
    <n v="-8.9"/>
    <n v="0"/>
    <n v="-999"/>
    <n v="-999"/>
    <n v="0.27100000000000002"/>
    <n v="0.115"/>
    <n v="0"/>
    <n v="-999"/>
    <n v="200001"/>
    <x v="9"/>
  </r>
  <r>
    <n v="5.49"/>
    <n v="-10.6"/>
    <n v="-3.9"/>
    <n v="-13.7"/>
    <n v="82"/>
    <n v="47.3"/>
    <n v="0"/>
    <n v="565"/>
    <n v="-4.2"/>
    <n v="1.7"/>
    <n v="5.5"/>
    <n v="-10.6"/>
    <n v="0"/>
    <n v="-999"/>
    <n v="-999"/>
    <n v="0.217"/>
    <n v="0.24099999999999999"/>
    <n v="0"/>
    <n v="-999"/>
    <n v="200001"/>
    <x v="9"/>
  </r>
  <r>
    <n v="1.85"/>
    <n v="-10.8"/>
    <n v="-7.1"/>
    <n v="-15"/>
    <n v="92.6"/>
    <n v="82.7"/>
    <n v="0"/>
    <n v="577"/>
    <n v="-4.9000000000000004"/>
    <n v="0.9"/>
    <n v="4.5"/>
    <n v="-10.8"/>
    <n v="-0.1"/>
    <n v="-999"/>
    <n v="-999"/>
    <n v="0.29699999999999999"/>
    <n v="6.2E-2"/>
    <n v="0"/>
    <n v="-999"/>
    <n v="200001"/>
    <x v="9"/>
  </r>
  <r>
    <n v="5.64"/>
    <n v="-10.9"/>
    <n v="-6.3"/>
    <n v="-14.5"/>
    <n v="87.4"/>
    <n v="62.5"/>
    <n v="0"/>
    <n v="569"/>
    <n v="-5.6"/>
    <n v="1.7"/>
    <n v="6"/>
    <n v="-10.9"/>
    <n v="-0.1"/>
    <n v="-999"/>
    <n v="-999"/>
    <n v="0.23899999999999999"/>
    <n v="0.14299999999999999"/>
    <n v="0"/>
    <n v="-999"/>
    <n v="200001"/>
    <x v="9"/>
  </r>
  <r>
    <n v="2.57"/>
    <n v="-7.4"/>
    <n v="-5.7"/>
    <n v="-10.4"/>
    <n v="96"/>
    <n v="94"/>
    <n v="0.9"/>
    <n v="575"/>
    <n v="-5.2"/>
    <n v="2.2999999999999998"/>
    <n v="6.1"/>
    <n v="-7.4"/>
    <n v="-0.2"/>
    <n v="-999"/>
    <n v="-999"/>
    <n v="0.376"/>
    <n v="2.4E-2"/>
    <n v="0"/>
    <n v="-999"/>
    <n v="200001"/>
    <x v="9"/>
  </r>
  <r>
    <n v="2.11"/>
    <n v="-6"/>
    <n v="-3.6"/>
    <n v="-7.6"/>
    <n v="96.9"/>
    <n v="94.2"/>
    <n v="18.2"/>
    <n v="715"/>
    <n v="-4.0999999999999996"/>
    <n v="1.9"/>
    <n v="5.8"/>
    <n v="-6"/>
    <n v="-0.2"/>
    <n v="-999"/>
    <n v="-999"/>
    <n v="0.44"/>
    <n v="2.7E-2"/>
    <n v="0"/>
    <n v="-999"/>
    <n v="200001"/>
    <x v="9"/>
  </r>
  <r>
    <n v="2.17"/>
    <n v="-9"/>
    <n v="-4.3"/>
    <n v="-12.3"/>
    <n v="90.3"/>
    <n v="68"/>
    <n v="0"/>
    <n v="680"/>
    <n v="-3.7"/>
    <n v="2.2000000000000002"/>
    <n v="5.9"/>
    <n v="-9"/>
    <n v="-0.2"/>
    <n v="-999"/>
    <n v="-999"/>
    <n v="0.30299999999999999"/>
    <n v="0.14199999999999999"/>
    <n v="0"/>
    <n v="-999"/>
    <n v="200001"/>
    <x v="9"/>
  </r>
  <r>
    <n v="1.62"/>
    <n v="-6.2"/>
    <n v="-3.1"/>
    <n v="-9.6999999999999993"/>
    <n v="94.4"/>
    <n v="62.1"/>
    <n v="3.5"/>
    <n v="708"/>
    <n v="-3.5"/>
    <n v="3"/>
    <n v="7.5"/>
    <n v="-6.2"/>
    <n v="-0.2"/>
    <n v="-999"/>
    <n v="-999"/>
    <n v="0.30099999999999999"/>
    <n v="0.184"/>
    <n v="0"/>
    <n v="-999"/>
    <n v="200001"/>
    <x v="9"/>
  </r>
  <r>
    <n v="6.79"/>
    <n v="-6.4"/>
    <n v="-2.6"/>
    <n v="-10.7"/>
    <n v="83.6"/>
    <n v="55.4"/>
    <n v="0"/>
    <n v="680"/>
    <n v="-2.8"/>
    <n v="1.4"/>
    <n v="4.0999999999999996"/>
    <n v="-6.4"/>
    <n v="-0.1"/>
    <n v="-999"/>
    <n v="-999"/>
    <n v="0.28000000000000003"/>
    <n v="0.22500000000000001"/>
    <n v="0"/>
    <n v="-999"/>
    <n v="200001"/>
    <x v="9"/>
  </r>
  <r>
    <n v="4.6500000000000004"/>
    <n v="-8.9"/>
    <n v="-1.3"/>
    <n v="-15.9"/>
    <n v="79.3"/>
    <n v="56.1"/>
    <n v="0"/>
    <n v="660"/>
    <n v="-3"/>
    <n v="0.8"/>
    <n v="3.2"/>
    <n v="-8.9"/>
    <n v="-0.1"/>
    <n v="-999"/>
    <n v="-999"/>
    <n v="0.312"/>
    <n v="0.24399999999999999"/>
    <n v="0"/>
    <n v="-999"/>
    <n v="200001"/>
    <x v="9"/>
  </r>
  <r>
    <n v="6.47"/>
    <n v="-11.2"/>
    <n v="-2.2999999999999998"/>
    <n v="-16.8"/>
    <n v="66.3"/>
    <n v="33.700000000000003"/>
    <n v="0"/>
    <n v="645"/>
    <n v="-3.8"/>
    <n v="0.9"/>
    <n v="3.1"/>
    <n v="-11.2"/>
    <n v="-0.1"/>
    <n v="-999"/>
    <n v="-999"/>
    <n v="0.17299999999999999"/>
    <n v="0.34200000000000003"/>
    <n v="0"/>
    <n v="-999"/>
    <n v="200001"/>
    <x v="9"/>
  </r>
  <r>
    <n v="4.0599999999999996"/>
    <n v="-6.5"/>
    <n v="-0.9"/>
    <n v="-10.9"/>
    <n v="89.9"/>
    <n v="67.900000000000006"/>
    <n v="5.6"/>
    <n v="684"/>
    <n v="-4.3"/>
    <n v="0.4"/>
    <n v="1.8"/>
    <n v="-6.5"/>
    <n v="-0.1"/>
    <n v="-999"/>
    <n v="-999"/>
    <n v="0.38800000000000001"/>
    <n v="0.183"/>
    <n v="0"/>
    <n v="-999"/>
    <n v="200001"/>
    <x v="9"/>
  </r>
  <r>
    <n v="1.02"/>
    <n v="-5.6"/>
    <n v="-1.8"/>
    <n v="-8.1999999999999993"/>
    <n v="94.4"/>
    <n v="76.2"/>
    <n v="0"/>
    <n v="681"/>
    <n v="-4"/>
    <n v="0.3"/>
    <n v="1.5"/>
    <n v="-5.6"/>
    <n v="-0.2"/>
    <n v="-999"/>
    <n v="-999"/>
    <n v="0.40600000000000003"/>
    <n v="0.127"/>
    <n v="0"/>
    <n v="-999"/>
    <n v="200001"/>
    <x v="9"/>
  </r>
  <r>
    <n v="0.99"/>
    <n v="-5.6"/>
    <n v="-2.5"/>
    <n v="-7.7"/>
    <n v="92.6"/>
    <n v="78.2"/>
    <n v="2.9"/>
    <n v="683"/>
    <n v="-3.3"/>
    <n v="0.4"/>
    <n v="1.5"/>
    <n v="-5.6"/>
    <n v="-0.2"/>
    <n v="-999"/>
    <n v="-999"/>
    <n v="0.39700000000000002"/>
    <n v="0.111"/>
    <n v="0"/>
    <n v="-999"/>
    <n v="200001"/>
    <x v="9"/>
  </r>
  <r>
    <n v="5.48"/>
    <n v="-6"/>
    <n v="-1.2"/>
    <n v="-9.9"/>
    <n v="84.8"/>
    <n v="61.8"/>
    <n v="0"/>
    <n v="665"/>
    <n v="-2.7"/>
    <n v="0.8"/>
    <n v="4.4000000000000004"/>
    <n v="-6"/>
    <n v="-0.1"/>
    <n v="-999"/>
    <n v="-999"/>
    <n v="0.34599999999999997"/>
    <n v="0.214"/>
    <n v="0"/>
    <n v="-999"/>
    <n v="200001"/>
    <x v="9"/>
  </r>
  <r>
    <n v="6.84"/>
    <n v="-6.1"/>
    <n v="-0.5"/>
    <n v="-11.1"/>
    <n v="82.7"/>
    <n v="58.2"/>
    <n v="0"/>
    <n v="663"/>
    <n v="-3"/>
    <n v="1.5"/>
    <n v="5.5"/>
    <n v="-6.1"/>
    <n v="-0.1"/>
    <n v="-999"/>
    <n v="-999"/>
    <n v="0.34200000000000003"/>
    <n v="0.246"/>
    <n v="0"/>
    <n v="-999"/>
    <n v="200001"/>
    <x v="9"/>
  </r>
  <r>
    <n v="4.09"/>
    <n v="-3.1"/>
    <n v="0.5"/>
    <n v="-5.3"/>
    <n v="92.9"/>
    <n v="78.7"/>
    <n v="4.3"/>
    <n v="687"/>
    <n v="-3"/>
    <n v="0.7"/>
    <n v="2.7"/>
    <n v="-3.1"/>
    <n v="-0.1"/>
    <n v="-999"/>
    <n v="-999"/>
    <n v="0.498"/>
    <n v="0.13500000000000001"/>
    <n v="0"/>
    <n v="-999"/>
    <n v="200001"/>
    <x v="9"/>
  </r>
  <r>
    <n v="1.87"/>
    <n v="-6.5"/>
    <n v="-4.7"/>
    <n v="-7.6"/>
    <n v="94.5"/>
    <n v="88.3"/>
    <n v="2.7"/>
    <n v="708"/>
    <n v="-2.4"/>
    <n v="1.2"/>
    <n v="2.9"/>
    <n v="-6.5"/>
    <n v="-0.2"/>
    <n v="-999"/>
    <n v="-999"/>
    <n v="0.38200000000000001"/>
    <n v="0.05"/>
    <n v="0"/>
    <n v="-999"/>
    <n v="200001"/>
    <x v="9"/>
  </r>
  <r>
    <n v="7.22"/>
    <n v="-6.6"/>
    <n v="1.1000000000000001"/>
    <n v="-9.9"/>
    <n v="87"/>
    <n v="59"/>
    <n v="0"/>
    <n v="691"/>
    <n v="-2.1"/>
    <n v="0.6"/>
    <n v="2.1"/>
    <n v="-6.6"/>
    <n v="-0.1"/>
    <n v="-999"/>
    <n v="-999"/>
    <n v="0.39"/>
    <n v="0.27100000000000002"/>
    <n v="0"/>
    <n v="-999"/>
    <n v="200001"/>
    <x v="9"/>
  </r>
  <r>
    <n v="7.18"/>
    <n v="-6.3"/>
    <n v="2"/>
    <n v="-10.8"/>
    <n v="82.6"/>
    <n v="47.3"/>
    <n v="0"/>
    <n v="666"/>
    <n v="-2.4"/>
    <n v="0.5"/>
    <n v="1.5"/>
    <n v="-6.3"/>
    <n v="0"/>
    <n v="-999"/>
    <n v="-999"/>
    <n v="0.33400000000000002"/>
    <n v="0.372"/>
    <n v="0"/>
    <n v="-999"/>
    <n v="200001"/>
    <x v="9"/>
  </r>
  <r>
    <n v="8.0399999999999991"/>
    <n v="-6.6"/>
    <n v="-0.2"/>
    <n v="-12.6"/>
    <n v="68.599999999999994"/>
    <n v="16.399999999999999"/>
    <n v="0"/>
    <n v="666"/>
    <n v="-3.1"/>
    <n v="0.7"/>
    <n v="3.1"/>
    <n v="-6.6"/>
    <n v="0"/>
    <n v="-999"/>
    <n v="-999"/>
    <n v="9.9000000000000005E-2"/>
    <n v="0.503"/>
    <n v="0"/>
    <n v="-999"/>
    <n v="200001"/>
    <x v="9"/>
  </r>
  <r>
    <n v="8.0299999999999994"/>
    <n v="-2.8"/>
    <n v="2.2000000000000002"/>
    <n v="-6.7"/>
    <n v="36.700000000000003"/>
    <n v="17.100000000000001"/>
    <n v="0"/>
    <n v="662"/>
    <n v="-3.5"/>
    <n v="2.6"/>
    <n v="6.6"/>
    <n v="-2.8"/>
    <n v="-0.1"/>
    <n v="-999"/>
    <n v="-999"/>
    <n v="0.122"/>
    <n v="0.59299999999999997"/>
    <n v="0"/>
    <n v="-999"/>
    <n v="200001"/>
    <x v="9"/>
  </r>
  <r>
    <n v="7.29"/>
    <n v="-6"/>
    <n v="-0.5"/>
    <n v="-7.9"/>
    <n v="88.9"/>
    <n v="65"/>
    <n v="7.3"/>
    <n v="709"/>
    <n v="-3.2"/>
    <n v="1.8"/>
    <n v="6.4"/>
    <n v="-6"/>
    <n v="-0.1"/>
    <n v="-999"/>
    <n v="-999"/>
    <n v="0.38200000000000001"/>
    <n v="0.20599999999999999"/>
    <n v="709"/>
    <n v="-3.2"/>
    <n v="200001"/>
    <x v="9"/>
  </r>
  <r>
    <n v="2.0499999999999998"/>
    <n v="-3.7"/>
    <n v="-1.6"/>
    <n v="-6.3"/>
    <n v="96.8"/>
    <n v="88.1"/>
    <n v="3.8"/>
    <n v="718"/>
    <n v="-2.8"/>
    <n v="2.8"/>
    <n v="6.7"/>
    <n v="-3.7"/>
    <n v="-0.1"/>
    <n v="-999"/>
    <n v="-999"/>
    <n v="0.47699999999999998"/>
    <n v="6.5000000000000002E-2"/>
    <n v="0"/>
    <n v="-999"/>
    <n v="200002"/>
    <x v="9"/>
  </r>
  <r>
    <n v="5.18"/>
    <n v="-4.7"/>
    <n v="0.7"/>
    <n v="-7.5"/>
    <n v="88.9"/>
    <n v="67.900000000000006"/>
    <n v="0"/>
    <n v="697"/>
    <n v="-2.5"/>
    <n v="0.8"/>
    <n v="3.6"/>
    <n v="-4.7"/>
    <n v="-0.1"/>
    <n v="-999"/>
    <n v="-999"/>
    <n v="0.437"/>
    <n v="0.20599999999999999"/>
    <n v="0"/>
    <n v="-999"/>
    <n v="200002"/>
    <x v="9"/>
  </r>
  <r>
    <n v="8.6199999999999992"/>
    <n v="-3.9"/>
    <n v="1.5"/>
    <n v="-10.3"/>
    <n v="63.9"/>
    <n v="33.700000000000003"/>
    <n v="0"/>
    <n v="692"/>
    <n v="-2.8"/>
    <n v="1.9"/>
    <n v="6.2"/>
    <n v="-3.9"/>
    <n v="0"/>
    <n v="-999"/>
    <n v="-999"/>
    <n v="0.23"/>
    <n v="0.45100000000000001"/>
    <n v="0"/>
    <n v="-999"/>
    <n v="200002"/>
    <x v="9"/>
  </r>
  <r>
    <n v="6.05"/>
    <n v="-3.2"/>
    <n v="3.5"/>
    <n v="-8.1999999999999993"/>
    <n v="37.4"/>
    <n v="18.3"/>
    <n v="0"/>
    <n v="687"/>
    <n v="-3.3"/>
    <n v="1"/>
    <n v="4.4000000000000004"/>
    <n v="-3.2"/>
    <n v="-0.1"/>
    <n v="-999"/>
    <n v="-999"/>
    <n v="0.14399999999999999"/>
    <n v="0.64100000000000001"/>
    <n v="0"/>
    <n v="-999"/>
    <n v="200002"/>
    <x v="9"/>
  </r>
  <r>
    <n v="4.16"/>
    <n v="-3.8"/>
    <n v="-1.7"/>
    <n v="-7.6"/>
    <n v="85.2"/>
    <n v="52.6"/>
    <n v="0"/>
    <n v="683"/>
    <n v="-3.7"/>
    <n v="1.7"/>
    <n v="3.6"/>
    <n v="-3.8"/>
    <n v="-0.1"/>
    <n v="-999"/>
    <n v="-999"/>
    <n v="0.28299999999999997"/>
    <n v="0.255"/>
    <n v="0"/>
    <n v="-999"/>
    <n v="200002"/>
    <x v="9"/>
  </r>
  <r>
    <n v="7.76"/>
    <n v="-0.9"/>
    <n v="4.5"/>
    <n v="-3.5"/>
    <n v="90"/>
    <n v="65"/>
    <n v="0"/>
    <n v="678"/>
    <n v="-3"/>
    <n v="0.7"/>
    <n v="3.5"/>
    <n v="-0.9"/>
    <n v="-0.1"/>
    <n v="-999"/>
    <n v="-999"/>
    <n v="0.54800000000000004"/>
    <n v="0.29499999999999998"/>
    <n v="0"/>
    <n v="-999"/>
    <n v="200002"/>
    <x v="9"/>
  </r>
  <r>
    <n v="3.5"/>
    <n v="-0.6"/>
    <n v="2.1"/>
    <n v="-4"/>
    <n v="90.3"/>
    <n v="75.8"/>
    <n v="0"/>
    <n v="673"/>
    <n v="-2.2999999999999998"/>
    <n v="1.7"/>
    <n v="5.5"/>
    <n v="-0.6"/>
    <n v="-0.1"/>
    <n v="-999"/>
    <n v="-999"/>
    <n v="0.53900000000000003"/>
    <n v="0.17199999999999999"/>
    <n v="0"/>
    <n v="-999"/>
    <n v="200002"/>
    <x v="9"/>
  </r>
  <r>
    <n v="2.4700000000000002"/>
    <n v="-1.7"/>
    <n v="0.4"/>
    <n v="-4.8"/>
    <n v="97.2"/>
    <n v="89"/>
    <n v="9"/>
    <n v="732"/>
    <n v="-1.4"/>
    <n v="0.9"/>
    <n v="3.4"/>
    <n v="-1.7"/>
    <n v="-0.1"/>
    <n v="-999"/>
    <n v="-999"/>
    <n v="0.56000000000000005"/>
    <n v="6.9000000000000006E-2"/>
    <n v="0"/>
    <n v="-999"/>
    <n v="200002"/>
    <x v="9"/>
  </r>
  <r>
    <n v="2.09"/>
    <n v="-5.9"/>
    <n v="-2.1"/>
    <n v="-8.5"/>
    <n v="96.7"/>
    <n v="94.2"/>
    <n v="2.9"/>
    <n v="743"/>
    <n v="-1.2"/>
    <n v="0.9"/>
    <n v="2.7"/>
    <n v="-5.9"/>
    <n v="-0.1"/>
    <n v="-999"/>
    <n v="-999"/>
    <n v="0.495"/>
    <n v="0.03"/>
    <n v="0"/>
    <n v="-999"/>
    <n v="200002"/>
    <x v="9"/>
  </r>
  <r>
    <n v="2.8"/>
    <n v="-6.1"/>
    <n v="-0.9"/>
    <n v="-10"/>
    <n v="94.1"/>
    <n v="82.2"/>
    <n v="0"/>
    <n v="738"/>
    <n v="-1.3"/>
    <n v="0.5"/>
    <n v="1.4"/>
    <n v="-6.1"/>
    <n v="-0.1"/>
    <n v="-999"/>
    <n v="-999"/>
    <n v="0.46899999999999997"/>
    <n v="0.10199999999999999"/>
    <n v="0"/>
    <n v="-999"/>
    <n v="200002"/>
    <x v="9"/>
  </r>
  <r>
    <n v="1.64"/>
    <n v="-8"/>
    <n v="-5.8"/>
    <n v="-11.5"/>
    <n v="94.6"/>
    <n v="89.8"/>
    <n v="0"/>
    <n v="714"/>
    <n v="-1.5"/>
    <n v="0.6"/>
    <n v="2"/>
    <n v="-8"/>
    <n v="-0.1"/>
    <n v="-999"/>
    <n v="-999"/>
    <n v="0.35499999999999998"/>
    <n v="0.04"/>
    <n v="0"/>
    <n v="-999"/>
    <n v="200002"/>
    <x v="9"/>
  </r>
  <r>
    <n v="2.92"/>
    <n v="-7.4"/>
    <n v="-4"/>
    <n v="-10.4"/>
    <n v="92"/>
    <n v="77.2"/>
    <n v="0"/>
    <n v="718"/>
    <n v="-1.7"/>
    <n v="0.6"/>
    <n v="1.9"/>
    <n v="-7.4"/>
    <n v="-0.1"/>
    <n v="-999"/>
    <n v="-999"/>
    <n v="0.35"/>
    <n v="0.104"/>
    <n v="0"/>
    <n v="-999"/>
    <n v="200002"/>
    <x v="9"/>
  </r>
  <r>
    <n v="5.54"/>
    <n v="-8.3000000000000007"/>
    <n v="-4"/>
    <n v="-11.9"/>
    <n v="86"/>
    <n v="60.1"/>
    <n v="0"/>
    <n v="717"/>
    <n v="-1.8"/>
    <n v="0.9"/>
    <n v="2.7"/>
    <n v="-8.3000000000000007"/>
    <n v="-0.1"/>
    <n v="-999"/>
    <n v="-999"/>
    <n v="0.27300000000000002"/>
    <n v="0.18099999999999999"/>
    <n v="0"/>
    <n v="-999"/>
    <n v="200002"/>
    <x v="9"/>
  </r>
  <r>
    <n v="2.29"/>
    <n v="-8.1999999999999993"/>
    <n v="-5.4"/>
    <n v="-10.4"/>
    <n v="88.4"/>
    <n v="61.7"/>
    <n v="7.9"/>
    <n v="787"/>
    <n v="-1.9"/>
    <n v="1"/>
    <n v="3.4"/>
    <n v="-8.1999999999999993"/>
    <n v="-0.1"/>
    <n v="-999"/>
    <n v="-999"/>
    <n v="0.252"/>
    <n v="0.156"/>
    <n v="0"/>
    <n v="-999"/>
    <n v="200002"/>
    <x v="9"/>
  </r>
  <r>
    <n v="1.63"/>
    <n v="-7.7"/>
    <n v="-3.2"/>
    <n v="-11.9"/>
    <n v="90.8"/>
    <n v="71.2"/>
    <n v="0"/>
    <n v="765"/>
    <n v="-1.8"/>
    <n v="1.1000000000000001"/>
    <n v="3.1"/>
    <n v="-7.7"/>
    <n v="-0.1"/>
    <n v="-999"/>
    <n v="-999"/>
    <n v="0.34300000000000003"/>
    <n v="0.13900000000000001"/>
    <n v="0"/>
    <n v="-999"/>
    <n v="200002"/>
    <x v="9"/>
  </r>
  <r>
    <n v="8.84"/>
    <n v="-9.4"/>
    <n v="-0.6"/>
    <n v="-14"/>
    <n v="86.7"/>
    <n v="59.3"/>
    <n v="0"/>
    <n v="759"/>
    <n v="-1.8"/>
    <n v="0.8"/>
    <n v="2.5"/>
    <n v="-9.4"/>
    <n v="-0.1"/>
    <n v="-999"/>
    <n v="-999"/>
    <n v="0.34699999999999998"/>
    <n v="0.23799999999999999"/>
    <n v="0"/>
    <n v="-999"/>
    <n v="200002"/>
    <x v="9"/>
  </r>
  <r>
    <n v="10.69"/>
    <n v="-9.1999999999999993"/>
    <n v="-1.1000000000000001"/>
    <n v="-14.2"/>
    <n v="78.599999999999994"/>
    <n v="48.1"/>
    <n v="0"/>
    <n v="756"/>
    <n v="-1.9"/>
    <n v="0.8"/>
    <n v="2.2999999999999998"/>
    <n v="-9.1999999999999993"/>
    <n v="0"/>
    <n v="-999"/>
    <n v="-999"/>
    <n v="0.27200000000000002"/>
    <n v="0.29199999999999998"/>
    <n v="0"/>
    <n v="-999"/>
    <n v="200002"/>
    <x v="9"/>
  </r>
  <r>
    <n v="11.01"/>
    <n v="-7.2"/>
    <n v="0.8"/>
    <n v="-11.9"/>
    <n v="74.900000000000006"/>
    <n v="39.1"/>
    <n v="0"/>
    <n v="750"/>
    <n v="-2.2000000000000002"/>
    <n v="0.7"/>
    <n v="2.8"/>
    <n v="-7.2"/>
    <n v="0"/>
    <n v="-999"/>
    <n v="-999"/>
    <n v="0.253"/>
    <n v="0.39400000000000002"/>
    <n v="0"/>
    <n v="-999"/>
    <n v="200002"/>
    <x v="9"/>
  </r>
  <r>
    <n v="9.7899999999999991"/>
    <n v="-5.3"/>
    <n v="1.3"/>
    <n v="-10.6"/>
    <n v="62.2"/>
    <n v="33.9"/>
    <n v="0"/>
    <n v="747"/>
    <n v="-2.4"/>
    <n v="1.6"/>
    <n v="4.5"/>
    <n v="-5.3"/>
    <n v="0"/>
    <n v="-999"/>
    <n v="-999"/>
    <n v="0.22700000000000001"/>
    <n v="0.443"/>
    <n v="0"/>
    <n v="-999"/>
    <n v="200002"/>
    <x v="9"/>
  </r>
  <r>
    <n v="10.24"/>
    <n v="-1.8"/>
    <n v="4"/>
    <n v="-6.7"/>
    <n v="63.7"/>
    <n v="46"/>
    <n v="0"/>
    <n v="736"/>
    <n v="-2.2999999999999998"/>
    <n v="2.2000000000000002"/>
    <n v="6.2"/>
    <n v="-1.8"/>
    <n v="0"/>
    <n v="-999"/>
    <n v="-999"/>
    <n v="0.374"/>
    <n v="0.439"/>
    <n v="0"/>
    <n v="-999"/>
    <n v="200002"/>
    <x v="9"/>
  </r>
  <r>
    <n v="3.2"/>
    <n v="-1.9"/>
    <n v="0.8"/>
    <n v="-4.8"/>
    <n v="96.9"/>
    <n v="89.9"/>
    <n v="6.1"/>
    <n v="773"/>
    <n v="-1.9"/>
    <n v="1.3"/>
    <n v="4.8"/>
    <n v="-1.9"/>
    <n v="-0.1"/>
    <n v="-999"/>
    <n v="-999"/>
    <n v="0.58099999999999996"/>
    <n v="6.5000000000000002E-2"/>
    <n v="0"/>
    <n v="-999"/>
    <n v="200002"/>
    <x v="9"/>
  </r>
  <r>
    <n v="3.94"/>
    <n v="-1.2"/>
    <n v="0"/>
    <n v="-3.2"/>
    <n v="98.5"/>
    <n v="95.4"/>
    <n v="13.4"/>
    <n v="878"/>
    <n v="-1.5"/>
    <n v="2.8"/>
    <n v="6.5"/>
    <n v="-1.2"/>
    <n v="-0.1"/>
    <n v="-999"/>
    <n v="-999"/>
    <n v="0.58399999999999996"/>
    <n v="2.8000000000000001E-2"/>
    <n v="0"/>
    <n v="-999"/>
    <n v="200002"/>
    <x v="9"/>
  </r>
  <r>
    <n v="2.92"/>
    <n v="-5"/>
    <n v="-1.2"/>
    <n v="-10.199999999999999"/>
    <n v="97.7"/>
    <n v="94.8"/>
    <n v="0"/>
    <n v="850"/>
    <n v="-1.2"/>
    <n v="0.6"/>
    <n v="1.9"/>
    <n v="-5"/>
    <n v="-0.1"/>
    <n v="-999"/>
    <n v="-999"/>
    <n v="0.53200000000000003"/>
    <n v="2.9000000000000001E-2"/>
    <n v="0"/>
    <n v="-999"/>
    <n v="200002"/>
    <x v="9"/>
  </r>
  <r>
    <n v="8.52"/>
    <n v="-7.4"/>
    <n v="-0.1"/>
    <n v="-11.3"/>
    <n v="92.3"/>
    <n v="74.900000000000006"/>
    <n v="0"/>
    <n v="838"/>
    <n v="-1.1000000000000001"/>
    <n v="0.7"/>
    <n v="2"/>
    <n v="-7.4"/>
    <n v="0"/>
    <n v="-999"/>
    <n v="-999"/>
    <n v="0.45400000000000001"/>
    <n v="0.152"/>
    <n v="0"/>
    <n v="-999"/>
    <n v="200002"/>
    <x v="9"/>
  </r>
  <r>
    <n v="9.9700000000000006"/>
    <n v="-7"/>
    <n v="-1.9"/>
    <n v="-12.3"/>
    <n v="86.5"/>
    <n v="65"/>
    <n v="1.3"/>
    <n v="845"/>
    <n v="-1.3"/>
    <n v="2.1"/>
    <n v="5.6"/>
    <n v="-7"/>
    <n v="0"/>
    <n v="-999"/>
    <n v="-999"/>
    <n v="0.34599999999999997"/>
    <n v="0.186"/>
    <n v="0"/>
    <n v="-999"/>
    <n v="200002"/>
    <x v="9"/>
  </r>
  <r>
    <n v="9.85"/>
    <n v="-5.0999999999999996"/>
    <n v="-0.4"/>
    <n v="-9.9"/>
    <n v="90.7"/>
    <n v="63.5"/>
    <n v="0"/>
    <n v="832"/>
    <n v="-1.5"/>
    <n v="1.9"/>
    <n v="4.9000000000000004"/>
    <n v="-5.0999999999999996"/>
    <n v="0"/>
    <n v="-999"/>
    <n v="-999"/>
    <n v="0.375"/>
    <n v="0.216"/>
    <n v="0"/>
    <n v="-999"/>
    <n v="200002"/>
    <x v="9"/>
  </r>
  <r>
    <n v="4.59"/>
    <n v="-2.7"/>
    <n v="1.4"/>
    <n v="-4.8"/>
    <n v="96.8"/>
    <n v="87.2"/>
    <n v="5.5"/>
    <n v="860"/>
    <n v="-1.4"/>
    <n v="1.5"/>
    <n v="5"/>
    <n v="-2.7"/>
    <n v="0"/>
    <n v="-999"/>
    <n v="-999"/>
    <n v="0.59"/>
    <n v="8.5999999999999993E-2"/>
    <n v="0"/>
    <n v="-999"/>
    <n v="200002"/>
    <x v="9"/>
  </r>
  <r>
    <n v="5.58"/>
    <n v="-4.0999999999999996"/>
    <n v="-1"/>
    <n v="-6.7"/>
    <n v="95.3"/>
    <n v="82.7"/>
    <n v="0"/>
    <n v="856"/>
    <n v="-1.3"/>
    <n v="1.1000000000000001"/>
    <n v="2.9"/>
    <n v="-4.0999999999999996"/>
    <n v="0"/>
    <n v="-999"/>
    <n v="-999"/>
    <n v="0.46899999999999997"/>
    <n v="9.8000000000000004E-2"/>
    <n v="0"/>
    <n v="-999"/>
    <n v="200002"/>
    <x v="9"/>
  </r>
  <r>
    <n v="4.78"/>
    <n v="-3.4"/>
    <n v="-1"/>
    <n v="-6.3"/>
    <n v="94.7"/>
    <n v="86.3"/>
    <n v="1.4"/>
    <n v="864"/>
    <n v="-1.2"/>
    <n v="2"/>
    <n v="6.2"/>
    <n v="-3.4"/>
    <n v="0"/>
    <n v="-999"/>
    <n v="-999"/>
    <n v="0.49099999999999999"/>
    <n v="7.8E-2"/>
    <n v="864"/>
    <n v="-1.2"/>
    <n v="200002"/>
    <x v="9"/>
  </r>
  <r>
    <n v="8.19"/>
    <n v="-3.8"/>
    <n v="-0.1"/>
    <n v="-6.7"/>
    <n v="88.2"/>
    <n v="71.3"/>
    <n v="0"/>
    <n v="860"/>
    <n v="-1.1000000000000001"/>
    <n v="2.2000000000000002"/>
    <n v="5.9"/>
    <n v="-3.8"/>
    <n v="0"/>
    <n v="-999"/>
    <n v="-999"/>
    <n v="0.432"/>
    <n v="0.17399999999999999"/>
    <n v="0"/>
    <n v="-999"/>
    <n v="200003"/>
    <x v="9"/>
  </r>
  <r>
    <n v="5.91"/>
    <n v="-2.4"/>
    <n v="3"/>
    <n v="-4.8"/>
    <n v="93.1"/>
    <n v="73.400000000000006"/>
    <n v="0"/>
    <n v="847"/>
    <n v="-1"/>
    <n v="1.1000000000000001"/>
    <n v="4.5999999999999996"/>
    <n v="-2.4"/>
    <n v="0"/>
    <n v="-999"/>
    <n v="-999"/>
    <n v="0.55700000000000005"/>
    <n v="0.20100000000000001"/>
    <n v="0"/>
    <n v="-999"/>
    <n v="200003"/>
    <x v="9"/>
  </r>
  <r>
    <n v="5.42"/>
    <n v="-3.2"/>
    <n v="0.9"/>
    <n v="-5.7"/>
    <n v="94.4"/>
    <n v="75.8"/>
    <n v="0"/>
    <n v="848"/>
    <n v="-1"/>
    <n v="1.7"/>
    <n v="5.3"/>
    <n v="-3.2"/>
    <n v="0"/>
    <n v="-999"/>
    <n v="-999"/>
    <n v="0.49399999999999999"/>
    <n v="0.158"/>
    <n v="0"/>
    <n v="-999"/>
    <n v="200003"/>
    <x v="9"/>
  </r>
  <r>
    <n v="2.52"/>
    <n v="-4.0999999999999996"/>
    <n v="-1.1000000000000001"/>
    <n v="-8.1999999999999993"/>
    <n v="94.7"/>
    <n v="87.2"/>
    <n v="6"/>
    <n v="897"/>
    <n v="-0.9"/>
    <n v="0.6"/>
    <n v="2.7"/>
    <n v="-4.0999999999999996"/>
    <n v="0"/>
    <n v="-999"/>
    <n v="-999"/>
    <n v="0.49199999999999999"/>
    <n v="7.1999999999999995E-2"/>
    <n v="0"/>
    <n v="-999"/>
    <n v="200003"/>
    <x v="9"/>
  </r>
  <r>
    <n v="9.36"/>
    <n v="-6.1"/>
    <n v="-0.3"/>
    <n v="-10.7"/>
    <n v="73.599999999999994"/>
    <n v="49.5"/>
    <n v="0"/>
    <n v="882"/>
    <n v="-0.9"/>
    <n v="0.9"/>
    <n v="2.9"/>
    <n v="-6.1"/>
    <n v="0"/>
    <n v="-999"/>
    <n v="-999"/>
    <n v="0.29599999999999999"/>
    <n v="0.30199999999999999"/>
    <n v="0"/>
    <n v="-999"/>
    <n v="200003"/>
    <x v="9"/>
  </r>
  <r>
    <n v="4.53"/>
    <n v="-7.2"/>
    <n v="-2.4"/>
    <n v="-12.3"/>
    <n v="86.9"/>
    <n v="56.8"/>
    <n v="4"/>
    <n v="913"/>
    <n v="-1"/>
    <n v="0.6"/>
    <n v="2"/>
    <n v="-7.2"/>
    <n v="0"/>
    <n v="-999"/>
    <n v="-999"/>
    <n v="0.29099999999999998"/>
    <n v="0.221"/>
    <n v="0"/>
    <n v="-999"/>
    <n v="200003"/>
    <x v="9"/>
  </r>
  <r>
    <n v="10.35"/>
    <n v="-7.1"/>
    <n v="-2.9"/>
    <n v="-12.4"/>
    <n v="85.2"/>
    <n v="70.099999999999994"/>
    <n v="0"/>
    <n v="903"/>
    <n v="-1.1000000000000001"/>
    <n v="1.9"/>
    <n v="4.5999999999999996"/>
    <n v="-7.1"/>
    <n v="0"/>
    <n v="-999"/>
    <n v="-999"/>
    <n v="0.34699999999999998"/>
    <n v="0.14699999999999999"/>
    <n v="0"/>
    <n v="-999"/>
    <n v="200003"/>
    <x v="9"/>
  </r>
  <r>
    <n v="8.51"/>
    <n v="-3.2"/>
    <n v="1.6"/>
    <n v="-6.4"/>
    <n v="82.1"/>
    <n v="61.7"/>
    <n v="0"/>
    <n v="884"/>
    <n v="-1.2"/>
    <n v="1.8"/>
    <n v="4.5"/>
    <n v="-3.2"/>
    <n v="0"/>
    <n v="-999"/>
    <n v="-999"/>
    <n v="0.42399999999999999"/>
    <n v="0.26200000000000001"/>
    <n v="0"/>
    <n v="-999"/>
    <n v="200003"/>
    <x v="9"/>
  </r>
  <r>
    <n v="7"/>
    <n v="-1.8"/>
    <n v="3"/>
    <n v="-3.5"/>
    <n v="92"/>
    <n v="61"/>
    <n v="1.6"/>
    <n v="882"/>
    <n v="-1.1000000000000001"/>
    <n v="1.1000000000000001"/>
    <n v="3.6"/>
    <n v="-1.8"/>
    <n v="0.1"/>
    <n v="-999"/>
    <n v="-999"/>
    <n v="0.46200000000000002"/>
    <n v="0.29499999999999998"/>
    <n v="0"/>
    <n v="-999"/>
    <n v="200003"/>
    <x v="9"/>
  </r>
  <r>
    <n v="10.18"/>
    <n v="-2.7"/>
    <n v="2.1"/>
    <n v="-7.6"/>
    <n v="83.2"/>
    <n v="56.6"/>
    <n v="0"/>
    <n v="883"/>
    <n v="-0.9"/>
    <n v="1.8"/>
    <n v="5.6"/>
    <n v="-2.7"/>
    <n v="0.1"/>
    <n v="-999"/>
    <n v="-999"/>
    <n v="0.40300000000000002"/>
    <n v="0.308"/>
    <n v="0"/>
    <n v="-999"/>
    <n v="200003"/>
    <x v="9"/>
  </r>
  <r>
    <n v="7.52"/>
    <n v="-3.6"/>
    <n v="0.7"/>
    <n v="-7.5"/>
    <n v="81.7"/>
    <n v="57.5"/>
    <n v="0"/>
    <n v="882"/>
    <n v="-0.9"/>
    <n v="1.5"/>
    <n v="4"/>
    <n v="-3.6"/>
    <n v="0"/>
    <n v="-999"/>
    <n v="-999"/>
    <n v="0.36799999999999999"/>
    <n v="0.27300000000000002"/>
    <n v="0"/>
    <n v="-999"/>
    <n v="200003"/>
    <x v="9"/>
  </r>
  <r>
    <n v="11.5"/>
    <n v="-5"/>
    <n v="2.1"/>
    <n v="-10.3"/>
    <n v="78.2"/>
    <n v="35.5"/>
    <n v="0"/>
    <n v="875"/>
    <n v="-0.8"/>
    <n v="0.8"/>
    <n v="3.1"/>
    <n v="-5"/>
    <n v="0"/>
    <n v="-999"/>
    <n v="-999"/>
    <n v="0.252"/>
    <n v="0.45800000000000002"/>
    <n v="0"/>
    <n v="-999"/>
    <n v="200003"/>
    <x v="9"/>
  </r>
  <r>
    <n v="14.64"/>
    <n v="-2.1"/>
    <n v="6.4"/>
    <n v="-9"/>
    <n v="80.7"/>
    <n v="40.200000000000003"/>
    <n v="11.3"/>
    <n v="940"/>
    <n v="-0.9"/>
    <n v="1.4"/>
    <n v="5.4"/>
    <n v="-2.1"/>
    <n v="0.1"/>
    <n v="-999"/>
    <n v="-999"/>
    <n v="0.38600000000000001"/>
    <n v="0.57499999999999996"/>
    <n v="0"/>
    <n v="-999"/>
    <n v="200003"/>
    <x v="9"/>
  </r>
  <r>
    <n v="9.98"/>
    <n v="-4.2"/>
    <n v="-1"/>
    <n v="-7.9"/>
    <n v="95.6"/>
    <n v="82.7"/>
    <n v="6.1"/>
    <n v="950"/>
    <n v="-0.9"/>
    <n v="2.5"/>
    <n v="6.6"/>
    <n v="-4.2"/>
    <n v="0.1"/>
    <n v="-999"/>
    <n v="-999"/>
    <n v="0.46899999999999997"/>
    <n v="9.8000000000000004E-2"/>
    <n v="0"/>
    <n v="-999"/>
    <n v="200003"/>
    <x v="9"/>
  </r>
  <r>
    <n v="13.8"/>
    <n v="-3.5"/>
    <n v="4.5"/>
    <n v="-9.5"/>
    <n v="76.2"/>
    <n v="26.6"/>
    <n v="0"/>
    <n v="922"/>
    <n v="-0.7"/>
    <n v="1.1000000000000001"/>
    <n v="3.9"/>
    <n v="-3.5"/>
    <n v="0.1"/>
    <n v="-999"/>
    <n v="-999"/>
    <n v="0.224"/>
    <n v="0.61799999999999999"/>
    <n v="0"/>
    <n v="-999"/>
    <n v="200003"/>
    <x v="9"/>
  </r>
  <r>
    <n v="8.34"/>
    <n v="-3.7"/>
    <n v="2.5"/>
    <n v="-6"/>
    <n v="91.7"/>
    <n v="74.8"/>
    <n v="7.5"/>
    <n v="963"/>
    <n v="-0.7"/>
    <n v="2.7"/>
    <n v="5.6"/>
    <n v="-3.7"/>
    <n v="0.1"/>
    <n v="-999"/>
    <n v="-999"/>
    <n v="0.54600000000000004"/>
    <n v="0.184"/>
    <n v="0"/>
    <n v="-999"/>
    <n v="200003"/>
    <x v="9"/>
  </r>
  <r>
    <n v="5.71"/>
    <n v="-5.0999999999999996"/>
    <n v="-1.9"/>
    <n v="-6.9"/>
    <n v="87.6"/>
    <n v="64.400000000000006"/>
    <n v="0"/>
    <n v="969"/>
    <n v="-0.7"/>
    <n v="1.5"/>
    <n v="4.3"/>
    <n v="-5.0999999999999996"/>
    <n v="0"/>
    <n v="-999"/>
    <n v="-999"/>
    <n v="0.34300000000000003"/>
    <n v="0.189"/>
    <n v="0"/>
    <n v="-999"/>
    <n v="200003"/>
    <x v="9"/>
  </r>
  <r>
    <n v="5.93"/>
    <n v="-3.8"/>
    <n v="-1.4"/>
    <n v="-6.9"/>
    <n v="91.1"/>
    <n v="80.599999999999994"/>
    <n v="8.1999999999999993"/>
    <n v="1033"/>
    <n v="-0.8"/>
    <n v="2.9"/>
    <n v="6.6"/>
    <n v="-3.8"/>
    <n v="0"/>
    <n v="-999"/>
    <n v="-999"/>
    <n v="0.44500000000000001"/>
    <n v="0.107"/>
    <n v="0"/>
    <n v="-999"/>
    <n v="200003"/>
    <x v="9"/>
  </r>
  <r>
    <n v="8.94"/>
    <n v="-6.4"/>
    <n v="1.4"/>
    <n v="-9.5"/>
    <n v="86.5"/>
    <n v="60.1"/>
    <n v="0"/>
    <n v="1006"/>
    <n v="-0.8"/>
    <n v="1.7"/>
    <n v="4.9000000000000004"/>
    <n v="-6.4"/>
    <n v="0"/>
    <n v="-999"/>
    <n v="-999"/>
    <n v="0.40600000000000003"/>
    <n v="0.27"/>
    <n v="0"/>
    <n v="-999"/>
    <n v="200003"/>
    <x v="9"/>
  </r>
  <r>
    <n v="10.25"/>
    <n v="-4.9000000000000004"/>
    <n v="1.6"/>
    <n v="-10.8"/>
    <n v="73.400000000000006"/>
    <n v="37.6"/>
    <n v="0"/>
    <n v="993"/>
    <n v="-0.8"/>
    <n v="1.1000000000000001"/>
    <n v="3.1"/>
    <n v="-4.9000000000000004"/>
    <n v="0.1"/>
    <n v="-999"/>
    <n v="-999"/>
    <n v="0.25800000000000001"/>
    <n v="0.42799999999999999"/>
    <n v="0"/>
    <n v="-999"/>
    <n v="200003"/>
    <x v="9"/>
  </r>
  <r>
    <n v="17.25"/>
    <n v="0.4"/>
    <n v="9.1999999999999993"/>
    <n v="-5.8"/>
    <n v="71.400000000000006"/>
    <n v="34.200000000000003"/>
    <n v="0"/>
    <n v="950"/>
    <n v="-0.8"/>
    <n v="1.2"/>
    <n v="3.8"/>
    <n v="0.4"/>
    <n v="0.1"/>
    <n v="-999"/>
    <n v="-999"/>
    <n v="0.39800000000000002"/>
    <n v="0.76500000000000001"/>
    <n v="0"/>
    <n v="-999"/>
    <n v="200003"/>
    <x v="9"/>
  </r>
  <r>
    <n v="4.8600000000000003"/>
    <n v="-0.4"/>
    <n v="3.2"/>
    <n v="-5.4"/>
    <n v="93.9"/>
    <n v="77.2"/>
    <n v="11.5"/>
    <n v="1005"/>
    <n v="-0.8"/>
    <n v="2.2999999999999998"/>
    <n v="6"/>
    <n v="-0.4"/>
    <n v="0.1"/>
    <n v="-999"/>
    <n v="-999"/>
    <n v="0.59399999999999997"/>
    <n v="0.17499999999999999"/>
    <n v="0"/>
    <n v="-999"/>
    <n v="200003"/>
    <x v="9"/>
  </r>
  <r>
    <n v="11.1"/>
    <n v="-5.4"/>
    <n v="1"/>
    <n v="-10.1"/>
    <n v="91.8"/>
    <n v="75"/>
    <n v="12.7"/>
    <n v="1048"/>
    <n v="-0.7"/>
    <n v="1.5"/>
    <n v="4"/>
    <n v="-5.4"/>
    <n v="0.1"/>
    <n v="-999"/>
    <n v="-999"/>
    <n v="0.49099999999999999"/>
    <n v="0.16400000000000001"/>
    <n v="0"/>
    <n v="-999"/>
    <n v="200003"/>
    <x v="9"/>
  </r>
  <r>
    <n v="17.059999999999999"/>
    <n v="-3.6"/>
    <n v="2.2999999999999998"/>
    <n v="-10.199999999999999"/>
    <n v="73.3"/>
    <n v="49.5"/>
    <n v="0"/>
    <n v="1013"/>
    <n v="-0.6"/>
    <n v="1.5"/>
    <n v="4"/>
    <n v="-3.6"/>
    <n v="0.1"/>
    <n v="-999"/>
    <n v="-999"/>
    <n v="0.35699999999999998"/>
    <n v="0.36399999999999999"/>
    <n v="0"/>
    <n v="-999"/>
    <n v="200003"/>
    <x v="9"/>
  </r>
  <r>
    <n v="6.17"/>
    <n v="-3.1"/>
    <n v="1.2"/>
    <n v="-7.3"/>
    <n v="82.6"/>
    <n v="67"/>
    <n v="0"/>
    <n v="1014"/>
    <n v="-0.6"/>
    <n v="1"/>
    <n v="3.2"/>
    <n v="-3.1"/>
    <n v="0"/>
    <n v="-999"/>
    <n v="-999"/>
    <n v="0.44800000000000001"/>
    <n v="0.22"/>
    <n v="0"/>
    <n v="-999"/>
    <n v="200003"/>
    <x v="9"/>
  </r>
  <r>
    <n v="16.440000000000001"/>
    <n v="-0.2"/>
    <n v="7.5"/>
    <n v="-7.3"/>
    <n v="67.599999999999994"/>
    <n v="37.6"/>
    <n v="0"/>
    <n v="966"/>
    <n v="-0.6"/>
    <n v="1.3"/>
    <n v="3.8"/>
    <n v="-0.2"/>
    <n v="0.2"/>
    <n v="-999"/>
    <n v="-999"/>
    <n v="0.38900000000000001"/>
    <n v="0.64700000000000002"/>
    <n v="0"/>
    <n v="-999"/>
    <n v="200003"/>
    <x v="9"/>
  </r>
  <r>
    <n v="10.59"/>
    <n v="0.1"/>
    <n v="5.8"/>
    <n v="-5.5"/>
    <n v="77.900000000000006"/>
    <n v="47.4"/>
    <n v="0"/>
    <n v="966"/>
    <n v="-0.6"/>
    <n v="1.1000000000000001"/>
    <n v="3.9"/>
    <n v="0.1"/>
    <n v="0.1"/>
    <n v="-999"/>
    <n v="-999"/>
    <n v="0.438"/>
    <n v="0.48499999999999999"/>
    <n v="0"/>
    <n v="-999"/>
    <n v="200003"/>
    <x v="9"/>
  </r>
  <r>
    <n v="10.44"/>
    <n v="-3.4"/>
    <n v="4.4000000000000004"/>
    <n v="-8.1999999999999993"/>
    <n v="79.400000000000006"/>
    <n v="37.200000000000003"/>
    <n v="0"/>
    <n v="940"/>
    <n v="-0.6"/>
    <n v="1.2"/>
    <n v="3.3"/>
    <n v="-3.4"/>
    <n v="0.1"/>
    <n v="-999"/>
    <n v="-999"/>
    <n v="0.312"/>
    <n v="0.52500000000000002"/>
    <n v="0"/>
    <n v="-999"/>
    <n v="200003"/>
    <x v="9"/>
  </r>
  <r>
    <n v="19.28"/>
    <n v="-3.3"/>
    <n v="4.5"/>
    <n v="-8.1"/>
    <n v="71"/>
    <n v="35.1"/>
    <n v="2.9"/>
    <n v="940"/>
    <n v="-0.5"/>
    <n v="0.8"/>
    <n v="2.9"/>
    <n v="-3.3"/>
    <n v="0.1"/>
    <n v="-999"/>
    <n v="-999"/>
    <n v="0.29599999999999999"/>
    <n v="0.54600000000000004"/>
    <n v="0"/>
    <n v="-999"/>
    <n v="200003"/>
    <x v="9"/>
  </r>
  <r>
    <n v="16.86"/>
    <n v="-0.8"/>
    <n v="7.7"/>
    <n v="-8"/>
    <n v="53.3"/>
    <n v="20.3"/>
    <n v="0"/>
    <n v="930"/>
    <n v="-0.5"/>
    <n v="1"/>
    <n v="2.6"/>
    <n v="-0.8"/>
    <n v="0.1"/>
    <n v="-999"/>
    <n v="-999"/>
    <n v="0.21299999999999999"/>
    <n v="0.83699999999999997"/>
    <n v="0"/>
    <n v="-999"/>
    <n v="200003"/>
    <x v="9"/>
  </r>
  <r>
    <n v="17.54"/>
    <n v="3.1"/>
    <n v="10.6"/>
    <n v="-4.5"/>
    <n v="57.4"/>
    <n v="33.700000000000003"/>
    <n v="0"/>
    <n v="902"/>
    <n v="-0.5"/>
    <n v="0.9"/>
    <n v="3.1"/>
    <n v="3.1"/>
    <n v="0.2"/>
    <n v="-999"/>
    <n v="-999"/>
    <n v="0.42899999999999999"/>
    <n v="0.84699999999999998"/>
    <n v="902"/>
    <n v="-0.5"/>
    <n v="200003"/>
    <x v="9"/>
  </r>
  <r>
    <n v="17.37"/>
    <n v="5"/>
    <n v="11.4"/>
    <n v="-0.6"/>
    <n v="70.2"/>
    <n v="42.8"/>
    <n v="0"/>
    <n v="853"/>
    <n v="-0.4"/>
    <n v="1.3"/>
    <n v="3.6"/>
    <n v="5"/>
    <n v="0.2"/>
    <n v="-999"/>
    <n v="-999"/>
    <n v="0.57499999999999996"/>
    <n v="0.77100000000000002"/>
    <n v="0"/>
    <n v="-999"/>
    <n v="200004"/>
    <x v="9"/>
  </r>
  <r>
    <n v="17.670000000000002"/>
    <n v="4.5999999999999996"/>
    <n v="11.4"/>
    <n v="0"/>
    <n v="70.7"/>
    <n v="38.5"/>
    <n v="0"/>
    <n v="811"/>
    <n v="-0.2"/>
    <n v="1.1000000000000001"/>
    <n v="3.8"/>
    <n v="4.5999999999999996"/>
    <n v="0.1"/>
    <n v="-999"/>
    <n v="-999"/>
    <n v="0.52"/>
    <n v="0.82899999999999996"/>
    <n v="0"/>
    <n v="-999"/>
    <n v="200004"/>
    <x v="9"/>
  </r>
  <r>
    <n v="12.86"/>
    <n v="6.5"/>
    <n v="14.7"/>
    <n v="1.3"/>
    <n v="63.9"/>
    <n v="31.7"/>
    <n v="0"/>
    <n v="786"/>
    <n v="-0.1"/>
    <n v="0.9"/>
    <n v="3"/>
    <n v="6.5"/>
    <n v="0.1"/>
    <n v="-999"/>
    <n v="-999"/>
    <n v="0.53100000000000003"/>
    <n v="1.1419999999999999"/>
    <n v="0"/>
    <n v="-999"/>
    <n v="200004"/>
    <x v="9"/>
  </r>
  <r>
    <n v="5.3"/>
    <n v="-0.2"/>
    <n v="3.7"/>
    <n v="-5.9"/>
    <n v="79.2"/>
    <n v="40.299999999999997"/>
    <n v="1.1000000000000001"/>
    <n v="779"/>
    <n v="-0.2"/>
    <n v="1.9"/>
    <n v="5.2"/>
    <n v="-0.2"/>
    <n v="0"/>
    <n v="-999"/>
    <n v="-999"/>
    <n v="0.32100000000000001"/>
    <n v="0.47499999999999998"/>
    <n v="0"/>
    <n v="-999"/>
    <n v="200004"/>
    <x v="9"/>
  </r>
  <r>
    <n v="14.34"/>
    <n v="-3.1"/>
    <n v="2.7"/>
    <n v="-6"/>
    <n v="70.7"/>
    <n v="39.1"/>
    <n v="0"/>
    <n v="772"/>
    <n v="-0.2"/>
    <n v="1.5"/>
    <n v="4"/>
    <n v="-3.1"/>
    <n v="0"/>
    <n v="-999"/>
    <n v="-999"/>
    <n v="0.29099999999999998"/>
    <n v="0.45200000000000001"/>
    <n v="0"/>
    <n v="-999"/>
    <n v="200004"/>
    <x v="9"/>
  </r>
  <r>
    <n v="11.5"/>
    <n v="-5.5"/>
    <n v="-1"/>
    <n v="-8.6"/>
    <n v="94.6"/>
    <n v="77.3"/>
    <n v="18.2"/>
    <n v="877"/>
    <n v="-0.2"/>
    <n v="1.3"/>
    <n v="3.4"/>
    <n v="-5.5"/>
    <n v="0"/>
    <n v="-999"/>
    <n v="-999"/>
    <n v="0.437"/>
    <n v="0.129"/>
    <n v="0"/>
    <n v="-999"/>
    <n v="200004"/>
    <x v="9"/>
  </r>
  <r>
    <n v="21.54"/>
    <n v="-1.4"/>
    <n v="7.8"/>
    <n v="-10.3"/>
    <n v="65"/>
    <n v="31.7"/>
    <n v="0"/>
    <n v="790"/>
    <n v="-0.3"/>
    <n v="0.9"/>
    <n v="3.1"/>
    <n v="-1.4"/>
    <n v="0.1"/>
    <n v="-999"/>
    <n v="-999"/>
    <n v="0.33600000000000002"/>
    <n v="0.72199999999999998"/>
    <n v="0"/>
    <n v="-999"/>
    <n v="200004"/>
    <x v="9"/>
  </r>
  <r>
    <n v="21.73"/>
    <n v="5"/>
    <n v="13.6"/>
    <n v="-2.2000000000000002"/>
    <n v="56.9"/>
    <n v="26.6"/>
    <n v="0"/>
    <n v="755"/>
    <n v="-0.2"/>
    <n v="0.8"/>
    <n v="2.2999999999999998"/>
    <n v="5"/>
    <n v="0.1"/>
    <n v="-999"/>
    <n v="-999"/>
    <n v="0.41399999999999998"/>
    <n v="1.143"/>
    <n v="0"/>
    <n v="-999"/>
    <n v="200004"/>
    <x v="9"/>
  </r>
  <r>
    <n v="20.49"/>
    <n v="5.4"/>
    <n v="12.5"/>
    <n v="-0.4"/>
    <n v="55.6"/>
    <n v="28.8"/>
    <n v="0"/>
    <n v="725"/>
    <n v="-0.2"/>
    <n v="0.9"/>
    <n v="3"/>
    <n v="5.4"/>
    <n v="0.1"/>
    <n v="-999"/>
    <n v="-999"/>
    <n v="0.41599999999999998"/>
    <n v="1.032"/>
    <n v="0"/>
    <n v="-999"/>
    <n v="200004"/>
    <x v="9"/>
  </r>
  <r>
    <n v="21.63"/>
    <n v="4.5"/>
    <n v="12.9"/>
    <n v="-1.7"/>
    <n v="55.8"/>
    <n v="31.3"/>
    <n v="0"/>
    <n v="680"/>
    <n v="-0.1"/>
    <n v="0.8"/>
    <n v="2.6"/>
    <n v="4.5"/>
    <n v="0.1"/>
    <n v="-999"/>
    <n v="-999"/>
    <n v="0.46600000000000003"/>
    <n v="1.022"/>
    <n v="0"/>
    <n v="-999"/>
    <n v="200004"/>
    <x v="9"/>
  </r>
  <r>
    <n v="16.350000000000001"/>
    <n v="5.7"/>
    <n v="13.6"/>
    <n v="0"/>
    <n v="57"/>
    <n v="27.8"/>
    <n v="0"/>
    <n v="649"/>
    <n v="-0.1"/>
    <n v="1"/>
    <n v="3.7"/>
    <n v="5.7"/>
    <n v="0.1"/>
    <n v="-999"/>
    <n v="-999"/>
    <n v="0.43099999999999999"/>
    <n v="1.1240000000000001"/>
    <n v="0"/>
    <n v="-999"/>
    <n v="200004"/>
    <x v="9"/>
  </r>
  <r>
    <n v="18.59"/>
    <n v="5.2"/>
    <n v="12.9"/>
    <n v="-1.9"/>
    <n v="62.9"/>
    <n v="36.6"/>
    <n v="0"/>
    <n v="602"/>
    <n v="-0.1"/>
    <n v="1.3"/>
    <n v="4.2"/>
    <n v="5.2"/>
    <n v="0.1"/>
    <n v="-999"/>
    <n v="-999"/>
    <n v="0.54400000000000004"/>
    <n v="0.94299999999999995"/>
    <n v="0"/>
    <n v="-999"/>
    <n v="200004"/>
    <x v="9"/>
  </r>
  <r>
    <n v="7.5"/>
    <n v="1.6"/>
    <n v="6.6"/>
    <n v="-3.6"/>
    <n v="85.1"/>
    <n v="58.4"/>
    <n v="6.5"/>
    <n v="606"/>
    <n v="-0.1"/>
    <n v="0.7"/>
    <n v="2.9"/>
    <n v="1.6"/>
    <n v="0"/>
    <n v="-999"/>
    <n v="-999"/>
    <n v="0.56799999999999995"/>
    <n v="0.40500000000000003"/>
    <n v="0"/>
    <n v="-999"/>
    <n v="200004"/>
    <x v="9"/>
  </r>
  <r>
    <n v="5.69"/>
    <n v="-0.9"/>
    <n v="1.4"/>
    <n v="-3.7"/>
    <n v="98"/>
    <n v="88.2"/>
    <n v="20"/>
    <n v="668"/>
    <n v="-0.2"/>
    <n v="1.1000000000000001"/>
    <n v="4.7"/>
    <n v="-0.9"/>
    <n v="0"/>
    <n v="-999"/>
    <n v="-999"/>
    <n v="0.59699999999999998"/>
    <n v="0.08"/>
    <n v="0"/>
    <n v="-999"/>
    <n v="200004"/>
    <x v="9"/>
  </r>
  <r>
    <n v="6.57"/>
    <n v="-0.4"/>
    <n v="2.5"/>
    <n v="-3.9"/>
    <n v="97.4"/>
    <n v="81.599999999999994"/>
    <n v="12.7"/>
    <n v="662"/>
    <n v="-0.1"/>
    <n v="0.6"/>
    <n v="3.1"/>
    <n v="-0.4"/>
    <n v="0"/>
    <n v="-999"/>
    <n v="-999"/>
    <n v="0.59599999999999997"/>
    <n v="0.13400000000000001"/>
    <n v="0"/>
    <n v="-999"/>
    <n v="200004"/>
    <x v="9"/>
  </r>
  <r>
    <n v="14.79"/>
    <n v="0.6"/>
    <n v="7.7"/>
    <n v="-3.8"/>
    <n v="91.3"/>
    <n v="54.5"/>
    <n v="2.9"/>
    <n v="638"/>
    <n v="-0.1"/>
    <n v="1.1000000000000001"/>
    <n v="2.8"/>
    <n v="0.6"/>
    <n v="0"/>
    <n v="-999"/>
    <n v="-999"/>
    <n v="0.57299999999999995"/>
    <n v="0.47799999999999998"/>
    <n v="0"/>
    <n v="-999"/>
    <n v="200004"/>
    <x v="9"/>
  </r>
  <r>
    <n v="21.95"/>
    <n v="2"/>
    <n v="10"/>
    <n v="-5.8"/>
    <n v="63.9"/>
    <n v="29"/>
    <n v="0.9"/>
    <n v="611"/>
    <n v="-0.1"/>
    <n v="0.9"/>
    <n v="2.8"/>
    <n v="2"/>
    <n v="0.1"/>
    <n v="-999"/>
    <n v="-999"/>
    <n v="0.35499999999999998"/>
    <n v="0.872"/>
    <n v="0"/>
    <n v="-999"/>
    <n v="200004"/>
    <x v="9"/>
  </r>
  <r>
    <n v="22.24"/>
    <n v="5.6"/>
    <n v="13.5"/>
    <n v="-1.2"/>
    <n v="53.4"/>
    <n v="30.8"/>
    <n v="0"/>
    <n v="567"/>
    <n v="-0.1"/>
    <n v="1.1000000000000001"/>
    <n v="3.1"/>
    <n v="5.6"/>
    <n v="0.1"/>
    <n v="-999"/>
    <n v="-999"/>
    <n v="0.47699999999999998"/>
    <n v="1.07"/>
    <n v="0"/>
    <n v="-999"/>
    <n v="200004"/>
    <x v="9"/>
  </r>
  <r>
    <n v="24.24"/>
    <n v="5.8"/>
    <n v="14.4"/>
    <n v="-2.4"/>
    <n v="49.7"/>
    <n v="12.1"/>
    <n v="0"/>
    <n v="519"/>
    <n v="-0.1"/>
    <n v="0.9"/>
    <n v="2.6"/>
    <n v="5.8"/>
    <n v="0.1"/>
    <n v="-999"/>
    <n v="-999"/>
    <n v="0.19800000000000001"/>
    <n v="1.4419999999999999"/>
    <n v="0"/>
    <n v="-999"/>
    <n v="200004"/>
    <x v="9"/>
  </r>
  <r>
    <n v="16.52"/>
    <n v="4"/>
    <n v="10.7"/>
    <n v="-1"/>
    <n v="71.599999999999994"/>
    <n v="44.1"/>
    <n v="0"/>
    <n v="491"/>
    <n v="0"/>
    <n v="0.9"/>
    <n v="3.6"/>
    <n v="4"/>
    <n v="0.1"/>
    <n v="-999"/>
    <n v="-999"/>
    <n v="0.56599999999999995"/>
    <n v="0.71899999999999997"/>
    <n v="0"/>
    <n v="-999"/>
    <n v="200004"/>
    <x v="9"/>
  </r>
  <r>
    <n v="16.48"/>
    <n v="5.9"/>
    <n v="10.3"/>
    <n v="2.1"/>
    <n v="73.7"/>
    <n v="48.8"/>
    <n v="1.6"/>
    <n v="434"/>
    <n v="0"/>
    <n v="2.9"/>
    <n v="6.5"/>
    <n v="5.9"/>
    <n v="0.1"/>
    <n v="-999"/>
    <n v="-999"/>
    <n v="0.61299999999999999"/>
    <n v="0.64100000000000001"/>
    <n v="0"/>
    <n v="-999"/>
    <n v="200004"/>
    <x v="9"/>
  </r>
  <r>
    <n v="15"/>
    <n v="1.4"/>
    <n v="6.5"/>
    <n v="-4.5999999999999996"/>
    <n v="77.7"/>
    <n v="50"/>
    <n v="2.8"/>
    <n v="421"/>
    <n v="-0.1"/>
    <n v="1.7"/>
    <n v="6.3"/>
    <n v="1.4"/>
    <n v="0"/>
    <n v="-999"/>
    <n v="-999"/>
    <n v="0.48299999999999998"/>
    <n v="0.48399999999999999"/>
    <n v="0"/>
    <n v="-999"/>
    <n v="200004"/>
    <x v="9"/>
  </r>
  <r>
    <n v="20.91"/>
    <n v="-1.1000000000000001"/>
    <n v="6.6"/>
    <n v="-6.7"/>
    <n v="70.5"/>
    <n v="32.700000000000003"/>
    <n v="6.4"/>
    <n v="432"/>
    <n v="-0.1"/>
    <n v="1.3"/>
    <n v="4.7"/>
    <n v="-1.1000000000000001"/>
    <n v="0"/>
    <n v="-999"/>
    <n v="-999"/>
    <n v="0.318"/>
    <n v="0.65600000000000003"/>
    <n v="0"/>
    <n v="-999"/>
    <n v="200004"/>
    <x v="9"/>
  </r>
  <r>
    <n v="16.98"/>
    <n v="-2.8"/>
    <n v="4.4000000000000004"/>
    <n v="-8.1"/>
    <n v="71.3"/>
    <n v="32.5"/>
    <n v="13.9"/>
    <n v="425"/>
    <n v="-0.1"/>
    <n v="1.4"/>
    <n v="4"/>
    <n v="-2.8"/>
    <n v="0"/>
    <n v="-999"/>
    <n v="-999"/>
    <n v="0.27200000000000002"/>
    <n v="0.56399999999999995"/>
    <n v="0"/>
    <n v="-999"/>
    <n v="200004"/>
    <x v="9"/>
  </r>
  <r>
    <n v="13.09"/>
    <n v="-1.3"/>
    <n v="5.5"/>
    <n v="-4.3"/>
    <n v="78.8"/>
    <n v="48.1"/>
    <n v="0"/>
    <n v="422"/>
    <n v="-0.1"/>
    <n v="1.6"/>
    <n v="4.8"/>
    <n v="-1.3"/>
    <n v="0"/>
    <n v="-999"/>
    <n v="-999"/>
    <n v="0.433"/>
    <n v="0.46899999999999997"/>
    <n v="0"/>
    <n v="-999"/>
    <n v="200004"/>
    <x v="9"/>
  </r>
  <r>
    <n v="21.89"/>
    <n v="1.2"/>
    <n v="7.4"/>
    <n v="-6"/>
    <n v="69.099999999999994"/>
    <n v="40.299999999999997"/>
    <n v="0"/>
    <n v="382"/>
    <n v="0"/>
    <n v="2.2999999999999998"/>
    <n v="6.2"/>
    <n v="1.2"/>
    <n v="0"/>
    <n v="-999"/>
    <n v="-999"/>
    <n v="0.41399999999999998"/>
    <n v="0.61399999999999999"/>
    <n v="0"/>
    <n v="-999"/>
    <n v="200004"/>
    <x v="9"/>
  </r>
  <r>
    <n v="19.38"/>
    <n v="6.4"/>
    <n v="13.3"/>
    <n v="-1.4"/>
    <n v="64.5"/>
    <n v="41.6"/>
    <n v="6.6"/>
    <n v="320"/>
    <n v="0.1"/>
    <n v="3.7"/>
    <n v="7.1"/>
    <n v="6.4"/>
    <n v="0.1"/>
    <n v="-999"/>
    <n v="-999"/>
    <n v="0.63300000000000001"/>
    <n v="0.89200000000000002"/>
    <n v="0"/>
    <n v="-999"/>
    <n v="200004"/>
    <x v="9"/>
  </r>
  <r>
    <n v="17.579999999999998"/>
    <n v="-0.7"/>
    <n v="4.7"/>
    <n v="-4.9000000000000004"/>
    <n v="84.5"/>
    <n v="55.8"/>
    <n v="4"/>
    <n v="338"/>
    <n v="0"/>
    <n v="1.1000000000000001"/>
    <n v="3.6"/>
    <n v="-0.7"/>
    <n v="0.1"/>
    <n v="-999"/>
    <n v="-999"/>
    <n v="0.47699999999999998"/>
    <n v="0.377"/>
    <n v="0"/>
    <n v="-999"/>
    <n v="200004"/>
    <x v="9"/>
  </r>
  <r>
    <n v="22.42"/>
    <n v="0.6"/>
    <n v="7.3"/>
    <n v="-6.5"/>
    <n v="65.900000000000006"/>
    <n v="36.9"/>
    <n v="0"/>
    <n v="310"/>
    <n v="0.1"/>
    <n v="1.6"/>
    <n v="5.2"/>
    <n v="0.6"/>
    <n v="0.1"/>
    <n v="-999"/>
    <n v="-999"/>
    <n v="0.376"/>
    <n v="0.64500000000000002"/>
    <n v="0"/>
    <n v="-999"/>
    <n v="200004"/>
    <x v="9"/>
  </r>
  <r>
    <n v="13.78"/>
    <n v="4.2"/>
    <n v="10.3"/>
    <n v="-1.8"/>
    <n v="62.6"/>
    <n v="34.299999999999997"/>
    <n v="0"/>
    <n v="274"/>
    <n v="0.1"/>
    <n v="2.8"/>
    <n v="5.5"/>
    <n v="4.2"/>
    <n v="0.1"/>
    <n v="-999"/>
    <n v="-999"/>
    <n v="0.42799999999999999"/>
    <n v="0.82299999999999995"/>
    <n v="274"/>
    <n v="0.1"/>
    <n v="200004"/>
    <x v="9"/>
  </r>
  <r>
    <n v="15.67"/>
    <n v="4.8"/>
    <n v="10.6"/>
    <n v="0.3"/>
    <n v="75.900000000000006"/>
    <n v="46.4"/>
    <n v="5.5"/>
    <n v="245"/>
    <n v="0.1"/>
    <n v="1.1000000000000001"/>
    <n v="3.1"/>
    <n v="4.8"/>
    <n v="0.1"/>
    <n v="-999"/>
    <n v="-999"/>
    <n v="0.59399999999999997"/>
    <n v="0.68500000000000005"/>
    <n v="0"/>
    <n v="-999"/>
    <n v="200005"/>
    <x v="9"/>
  </r>
  <r>
    <n v="22.3"/>
    <n v="5.7"/>
    <n v="12.6"/>
    <n v="0.4"/>
    <n v="65"/>
    <n v="32.200000000000003"/>
    <n v="0"/>
    <n v="194"/>
    <n v="0.2"/>
    <n v="1.8"/>
    <n v="5.7"/>
    <n v="5.7"/>
    <n v="0.2"/>
    <n v="-999"/>
    <n v="-999"/>
    <n v="0.47099999999999997"/>
    <n v="0.98899999999999999"/>
    <n v="0"/>
    <n v="-999"/>
    <n v="200005"/>
    <x v="9"/>
  </r>
  <r>
    <n v="8.15"/>
    <n v="1.2"/>
    <n v="5.5"/>
    <n v="-4.2"/>
    <n v="87.3"/>
    <n v="74.2"/>
    <n v="11.3"/>
    <n v="191"/>
    <n v="0.1"/>
    <n v="2.2000000000000002"/>
    <n v="5.5"/>
    <n v="1.2"/>
    <n v="0.1"/>
    <n v="-999"/>
    <n v="-999"/>
    <n v="0.67200000000000004"/>
    <n v="0.23300000000000001"/>
    <n v="0"/>
    <n v="-999"/>
    <n v="200005"/>
    <x v="9"/>
  </r>
  <r>
    <n v="17.02"/>
    <n v="-0.4"/>
    <n v="5"/>
    <n v="-4.9000000000000004"/>
    <n v="75.3"/>
    <n v="51.7"/>
    <n v="0"/>
    <n v="179"/>
    <n v="0.1"/>
    <n v="1.3"/>
    <n v="4.2"/>
    <n v="-0.4"/>
    <n v="0.1"/>
    <n v="-999"/>
    <n v="-999"/>
    <n v="0.44900000000000001"/>
    <n v="0.42099999999999999"/>
    <n v="0"/>
    <n v="-999"/>
    <n v="200005"/>
    <x v="9"/>
  </r>
  <r>
    <n v="10.25"/>
    <n v="-1.7"/>
    <n v="2.2999999999999998"/>
    <n v="-6.9"/>
    <n v="90.8"/>
    <n v="70.400000000000006"/>
    <n v="7"/>
    <n v="208"/>
    <n v="0.1"/>
    <n v="1.2"/>
    <n v="4.5"/>
    <n v="-1.7"/>
    <n v="0.1"/>
    <n v="-999"/>
    <n v="-999"/>
    <n v="0.50800000000000001"/>
    <n v="0.21299999999999999"/>
    <n v="0"/>
    <n v="-999"/>
    <n v="200005"/>
    <x v="9"/>
  </r>
  <r>
    <n v="20.86"/>
    <n v="-1.9"/>
    <n v="4.7"/>
    <n v="-7.7"/>
    <n v="78.7"/>
    <n v="41.8"/>
    <n v="0"/>
    <n v="185"/>
    <n v="0.1"/>
    <n v="0.8"/>
    <n v="3.3"/>
    <n v="-1.9"/>
    <n v="0.1"/>
    <n v="-999"/>
    <n v="-999"/>
    <n v="0.35699999999999998"/>
    <n v="0.497"/>
    <n v="0"/>
    <n v="-999"/>
    <n v="200005"/>
    <x v="9"/>
  </r>
  <r>
    <n v="17.989999999999998"/>
    <n v="0"/>
    <n v="7.9"/>
    <n v="-6.8"/>
    <n v="65.2"/>
    <n v="23"/>
    <n v="0"/>
    <n v="171"/>
    <n v="0.2"/>
    <n v="0.9"/>
    <n v="3.6"/>
    <n v="0"/>
    <n v="0.2"/>
    <n v="-999"/>
    <n v="-999"/>
    <n v="0.245"/>
    <n v="0.82"/>
    <n v="0"/>
    <n v="-999"/>
    <n v="200005"/>
    <x v="9"/>
  </r>
  <r>
    <n v="12.78"/>
    <n v="2.4"/>
    <n v="8.1999999999999993"/>
    <n v="-1.8"/>
    <n v="67.3"/>
    <n v="41"/>
    <n v="4.7"/>
    <n v="163"/>
    <n v="0.2"/>
    <n v="1.5"/>
    <n v="4.5999999999999996"/>
    <n v="2.4"/>
    <n v="0.2"/>
    <n v="-999"/>
    <n v="-999"/>
    <n v="0.44600000000000001"/>
    <n v="0.64100000000000001"/>
    <n v="0"/>
    <n v="-999"/>
    <n v="200005"/>
    <x v="9"/>
  </r>
  <r>
    <n v="12.1"/>
    <n v="0"/>
    <n v="6.5"/>
    <n v="-3"/>
    <n v="92.4"/>
    <n v="64.099999999999994"/>
    <n v="9.5"/>
    <n v="228"/>
    <n v="0.2"/>
    <n v="1.3"/>
    <n v="4"/>
    <n v="0"/>
    <n v="0.2"/>
    <n v="-999"/>
    <n v="-999"/>
    <n v="0.61899999999999999"/>
    <n v="0.34699999999999998"/>
    <n v="0"/>
    <n v="-999"/>
    <n v="200005"/>
    <x v="9"/>
  </r>
  <r>
    <n v="10.199999999999999"/>
    <n v="-1.5"/>
    <n v="1.5"/>
    <n v="-3"/>
    <n v="96.6"/>
    <n v="81.099999999999994"/>
    <n v="4.9000000000000004"/>
    <n v="227"/>
    <n v="0.2"/>
    <n v="1.3"/>
    <n v="3.5"/>
    <n v="-1.5"/>
    <n v="0.2"/>
    <n v="-999"/>
    <n v="-999"/>
    <n v="0.55300000000000005"/>
    <n v="0.129"/>
    <n v="0"/>
    <n v="-999"/>
    <n v="200005"/>
    <x v="9"/>
  </r>
  <r>
    <n v="6.79"/>
    <n v="-1.4"/>
    <n v="1.4"/>
    <n v="-3.1"/>
    <n v="96.9"/>
    <n v="87.7"/>
    <n v="17"/>
    <n v="331"/>
    <n v="0.2"/>
    <n v="1.1000000000000001"/>
    <n v="2.8"/>
    <n v="-1.4"/>
    <n v="0.2"/>
    <n v="-999"/>
    <n v="-999"/>
    <n v="0.59399999999999997"/>
    <n v="8.3000000000000004E-2"/>
    <n v="0"/>
    <n v="-999"/>
    <n v="200005"/>
    <x v="9"/>
  </r>
  <r>
    <n v="19.899999999999999"/>
    <n v="1.2"/>
    <n v="8.4"/>
    <n v="-2.5"/>
    <n v="84.8"/>
    <n v="51.4"/>
    <n v="5.7"/>
    <n v="274"/>
    <n v="0.3"/>
    <n v="0.9"/>
    <n v="2.7"/>
    <n v="1.2"/>
    <n v="0.3"/>
    <n v="-999"/>
    <n v="-999"/>
    <n v="0.56699999999999995"/>
    <n v="0.53600000000000003"/>
    <n v="0"/>
    <n v="-999"/>
    <n v="200005"/>
    <x v="9"/>
  </r>
  <r>
    <n v="22.89"/>
    <n v="3.4"/>
    <n v="10.7"/>
    <n v="-3"/>
    <n v="57.6"/>
    <n v="29.9"/>
    <n v="0"/>
    <n v="210"/>
    <n v="0.3"/>
    <n v="1.2"/>
    <n v="3.9"/>
    <n v="3.4"/>
    <n v="0.3"/>
    <n v="-999"/>
    <n v="-999"/>
    <n v="0.38300000000000001"/>
    <n v="0.90200000000000002"/>
    <n v="0"/>
    <n v="-999"/>
    <n v="200005"/>
    <x v="9"/>
  </r>
  <r>
    <n v="13.34"/>
    <n v="4.8"/>
    <n v="8.9"/>
    <n v="0.8"/>
    <n v="71.7"/>
    <n v="40"/>
    <n v="0"/>
    <n v="168"/>
    <n v="0.3"/>
    <n v="1.1000000000000001"/>
    <n v="3.5"/>
    <n v="4.8"/>
    <n v="0.3"/>
    <n v="-999"/>
    <n v="-999"/>
    <n v="0.45600000000000002"/>
    <n v="0.68400000000000005"/>
    <n v="0"/>
    <n v="-999"/>
    <n v="200005"/>
    <x v="9"/>
  </r>
  <r>
    <n v="14.89"/>
    <n v="7"/>
    <n v="13.9"/>
    <n v="2.2000000000000002"/>
    <n v="75.400000000000006"/>
    <n v="42.5"/>
    <n v="0"/>
    <n v="121"/>
    <n v="0.4"/>
    <n v="0.8"/>
    <n v="3.3"/>
    <n v="7"/>
    <n v="0.4"/>
    <n v="-999"/>
    <n v="-999"/>
    <n v="0.67700000000000005"/>
    <n v="0.91300000000000003"/>
    <n v="0"/>
    <n v="-999"/>
    <n v="200005"/>
    <x v="9"/>
  </r>
  <r>
    <n v="26.08"/>
    <n v="9.1999999999999993"/>
    <n v="17.600000000000001"/>
    <n v="1.7"/>
    <n v="57.8"/>
    <n v="28.1"/>
    <n v="0"/>
    <n v="27"/>
    <n v="0.4"/>
    <n v="1"/>
    <n v="3"/>
    <n v="9.1999999999999993"/>
    <n v="0.4"/>
    <n v="-999"/>
    <n v="-999"/>
    <n v="0.56499999999999995"/>
    <n v="1.4470000000000001"/>
    <n v="0"/>
    <n v="-999"/>
    <n v="200005"/>
    <x v="9"/>
  </r>
  <r>
    <n v="25.32"/>
    <n v="5.7"/>
    <n v="12.5"/>
    <n v="-1.8"/>
    <n v="68.3"/>
    <n v="40.1"/>
    <n v="0"/>
    <n v="0"/>
    <n v="0"/>
    <n v="1.2"/>
    <n v="3.1"/>
    <n v="5.7"/>
    <n v="1.9"/>
    <n v="-999"/>
    <n v="-999"/>
    <n v="0.58099999999999996"/>
    <n v="0.86799999999999999"/>
    <n v="0"/>
    <n v="-999"/>
    <n v="200005"/>
    <x v="9"/>
  </r>
  <r>
    <n v="24.72"/>
    <n v="5.7"/>
    <n v="14.4"/>
    <n v="-2.2999999999999998"/>
    <n v="67.900000000000006"/>
    <n v="33.799999999999997"/>
    <n v="0"/>
    <n v="0"/>
    <n v="0"/>
    <n v="0.9"/>
    <n v="3.2"/>
    <n v="5.7"/>
    <n v="6.1"/>
    <n v="-999"/>
    <n v="-999"/>
    <n v="0.55400000000000005"/>
    <n v="1.0860000000000001"/>
    <n v="0"/>
    <n v="-999"/>
    <n v="200005"/>
    <x v="9"/>
  </r>
  <r>
    <n v="16.62"/>
    <n v="5.3"/>
    <n v="12.8"/>
    <n v="1"/>
    <n v="83.9"/>
    <n v="52.8"/>
    <n v="3.5"/>
    <n v="0"/>
    <n v="0"/>
    <n v="1.4"/>
    <n v="4.4000000000000004"/>
    <n v="5.3"/>
    <n v="8"/>
    <n v="-999"/>
    <n v="-999"/>
    <n v="0.78200000000000003"/>
    <n v="0.69799999999999995"/>
    <n v="0"/>
    <n v="-999"/>
    <n v="200005"/>
    <x v="9"/>
  </r>
  <r>
    <n v="14.67"/>
    <n v="5.7"/>
    <n v="11.8"/>
    <n v="0.9"/>
    <n v="80.7"/>
    <n v="45.9"/>
    <n v="2.1"/>
    <n v="0"/>
    <n v="0"/>
    <n v="1.3"/>
    <n v="3.6"/>
    <n v="5.7"/>
    <n v="8.1"/>
    <n v="-999"/>
    <n v="-999"/>
    <n v="0.63300000000000001"/>
    <n v="0.749"/>
    <n v="0"/>
    <n v="-999"/>
    <n v="200005"/>
    <x v="9"/>
  </r>
  <r>
    <n v="15.76"/>
    <n v="8.6999999999999993"/>
    <n v="15.8"/>
    <n v="3.4"/>
    <n v="76.7"/>
    <n v="39.9"/>
    <n v="0.5"/>
    <n v="0"/>
    <n v="0"/>
    <n v="2.1"/>
    <n v="4.5"/>
    <n v="8.6999999999999993"/>
    <n v="10.4"/>
    <n v="-999"/>
    <n v="-999"/>
    <n v="0.71499999999999997"/>
    <n v="1.079"/>
    <n v="0"/>
    <n v="-999"/>
    <n v="200005"/>
    <x v="9"/>
  </r>
  <r>
    <n v="10.25"/>
    <n v="3.7"/>
    <n v="8.1999999999999993"/>
    <n v="-0.3"/>
    <n v="75.599999999999994"/>
    <n v="54.8"/>
    <n v="0"/>
    <n v="0"/>
    <n v="0"/>
    <n v="1.3"/>
    <n v="4.3"/>
    <n v="3.7"/>
    <n v="6.2"/>
    <n v="-999"/>
    <n v="-999"/>
    <n v="0.59499999999999997"/>
    <n v="0.49099999999999999"/>
    <n v="0"/>
    <n v="-999"/>
    <n v="200005"/>
    <x v="9"/>
  </r>
  <r>
    <n v="23.46"/>
    <n v="3.3"/>
    <n v="11"/>
    <n v="-3.3"/>
    <n v="65"/>
    <n v="35.5"/>
    <n v="0"/>
    <n v="0"/>
    <n v="0"/>
    <n v="1.1000000000000001"/>
    <n v="4.8"/>
    <n v="3.3"/>
    <n v="7.1"/>
    <n v="-999"/>
    <n v="-999"/>
    <n v="0.46700000000000003"/>
    <n v="0.84599999999999997"/>
    <n v="0"/>
    <n v="-999"/>
    <n v="200005"/>
    <x v="9"/>
  </r>
  <r>
    <n v="27.99"/>
    <n v="6.2"/>
    <n v="13.2"/>
    <n v="-1.6"/>
    <n v="47"/>
    <n v="21"/>
    <n v="0"/>
    <n v="0"/>
    <n v="0"/>
    <n v="1.3"/>
    <n v="3.4"/>
    <n v="6.2"/>
    <n v="8.9"/>
    <n v="-999"/>
    <n v="-999"/>
    <n v="0.318"/>
    <n v="1.198"/>
    <n v="0"/>
    <n v="-999"/>
    <n v="200005"/>
    <x v="9"/>
  </r>
  <r>
    <n v="26.67"/>
    <n v="4.5999999999999996"/>
    <n v="12.5"/>
    <n v="-2.6"/>
    <n v="54.4"/>
    <n v="27.7"/>
    <n v="0"/>
    <n v="0"/>
    <n v="0"/>
    <n v="1"/>
    <n v="3.3"/>
    <n v="4.5999999999999996"/>
    <n v="8.8000000000000007"/>
    <n v="-999"/>
    <n v="-999"/>
    <n v="0.40100000000000002"/>
    <n v="1.048"/>
    <n v="0"/>
    <n v="-999"/>
    <n v="200005"/>
    <x v="9"/>
  </r>
  <r>
    <n v="10"/>
    <n v="2.9"/>
    <n v="5.8"/>
    <n v="-0.2"/>
    <n v="88.3"/>
    <n v="69.2"/>
    <n v="2.4"/>
    <n v="0"/>
    <n v="0"/>
    <n v="1.4"/>
    <n v="4.3"/>
    <n v="2.9"/>
    <n v="6.9"/>
    <n v="-999"/>
    <n v="-999"/>
    <n v="0.63700000000000001"/>
    <n v="0.28399999999999997"/>
    <n v="0"/>
    <n v="-999"/>
    <n v="200005"/>
    <x v="9"/>
  </r>
  <r>
    <n v="11.12"/>
    <n v="4.2"/>
    <n v="11.1"/>
    <n v="-0.2"/>
    <n v="79.400000000000006"/>
    <n v="45.7"/>
    <n v="0.5"/>
    <n v="0"/>
    <n v="0"/>
    <n v="2"/>
    <n v="6.6"/>
    <n v="4.2"/>
    <n v="5.5"/>
    <n v="-999"/>
    <n v="-999"/>
    <n v="0.60399999999999998"/>
    <n v="0.71699999999999997"/>
    <n v="0"/>
    <n v="-999"/>
    <n v="200005"/>
    <x v="9"/>
  </r>
  <r>
    <n v="18.64"/>
    <n v="2.4"/>
    <n v="9.1999999999999993"/>
    <n v="-1.9"/>
    <n v="85.5"/>
    <n v="49.9"/>
    <n v="1.1000000000000001"/>
    <n v="0"/>
    <n v="0"/>
    <n v="1"/>
    <n v="3.5"/>
    <n v="2.4"/>
    <n v="7.6"/>
    <n v="-999"/>
    <n v="-999"/>
    <n v="0.57899999999999996"/>
    <n v="0.58299999999999996"/>
    <n v="0"/>
    <n v="-999"/>
    <n v="200005"/>
    <x v="9"/>
  </r>
  <r>
    <n v="13.52"/>
    <n v="2.6"/>
    <n v="9.1999999999999993"/>
    <n v="-3"/>
    <n v="85.4"/>
    <n v="55"/>
    <n v="2.4"/>
    <n v="0"/>
    <n v="0"/>
    <n v="0.6"/>
    <n v="2.2999999999999998"/>
    <n v="2.6"/>
    <n v="5.5"/>
    <n v="-999"/>
    <n v="-999"/>
    <n v="0.64"/>
    <n v="0.52300000000000002"/>
    <n v="0"/>
    <n v="-999"/>
    <n v="200005"/>
    <x v="9"/>
  </r>
  <r>
    <n v="12.35"/>
    <n v="3.4"/>
    <n v="9.5"/>
    <n v="-0.4"/>
    <n v="90.4"/>
    <n v="59.9"/>
    <n v="7.5"/>
    <n v="0"/>
    <n v="0"/>
    <n v="1"/>
    <n v="4.5"/>
    <n v="3.4"/>
    <n v="5.3"/>
    <n v="-999"/>
    <n v="-999"/>
    <n v="0.71099999999999997"/>
    <n v="0.47599999999999998"/>
    <n v="0"/>
    <n v="-999"/>
    <n v="200005"/>
    <x v="9"/>
  </r>
  <r>
    <n v="12.89"/>
    <n v="3.6"/>
    <n v="8"/>
    <n v="-0.5"/>
    <n v="84.3"/>
    <n v="57.5"/>
    <n v="0.3"/>
    <n v="0"/>
    <n v="0"/>
    <n v="1.3"/>
    <n v="3.5"/>
    <n v="3.6"/>
    <n v="6.4"/>
    <n v="-999"/>
    <n v="-999"/>
    <n v="0.61699999999999999"/>
    <n v="0.45600000000000002"/>
    <n v="0"/>
    <n v="-999"/>
    <n v="200005"/>
    <x v="9"/>
  </r>
  <r>
    <n v="21.86"/>
    <n v="5.0999999999999996"/>
    <n v="10.4"/>
    <n v="-0.6"/>
    <n v="67.599999999999994"/>
    <n v="38.6"/>
    <n v="0"/>
    <n v="0"/>
    <n v="0"/>
    <n v="1.9"/>
    <n v="5.6"/>
    <n v="5.0999999999999996"/>
    <n v="7.7"/>
    <n v="-999"/>
    <n v="-999"/>
    <n v="0.48499999999999999"/>
    <n v="0.77400000000000002"/>
    <n v="0"/>
    <n v="-999"/>
    <n v="200006"/>
    <x v="9"/>
  </r>
  <r>
    <n v="15.82"/>
    <n v="5.6"/>
    <n v="12.2"/>
    <n v="1.1000000000000001"/>
    <n v="76.5"/>
    <n v="45"/>
    <n v="0"/>
    <n v="0"/>
    <n v="0"/>
    <n v="1.4"/>
    <n v="3.6"/>
    <n v="5.6"/>
    <n v="7.8"/>
    <n v="-999"/>
    <n v="-999"/>
    <n v="0.64100000000000001"/>
    <n v="0.78100000000000003"/>
    <n v="0"/>
    <n v="-999"/>
    <n v="200006"/>
    <x v="9"/>
  </r>
  <r>
    <n v="27.49"/>
    <n v="10.3"/>
    <n v="18.399999999999999"/>
    <n v="1.3"/>
    <n v="58.4"/>
    <n v="23.4"/>
    <n v="0"/>
    <n v="0"/>
    <n v="0"/>
    <n v="1.1000000000000001"/>
    <n v="2.8"/>
    <n v="10.3"/>
    <n v="11.3"/>
    <n v="-999"/>
    <n v="-999"/>
    <n v="0.495"/>
    <n v="1.621"/>
    <n v="0"/>
    <n v="-999"/>
    <n v="200006"/>
    <x v="9"/>
  </r>
  <r>
    <n v="25.56"/>
    <n v="12.6"/>
    <n v="20"/>
    <n v="2.5"/>
    <n v="52.4"/>
    <n v="29.8"/>
    <n v="0"/>
    <n v="0"/>
    <n v="0"/>
    <n v="1.7"/>
    <n v="4"/>
    <n v="12.6"/>
    <n v="0"/>
    <n v="-999"/>
    <n v="-999"/>
    <n v="0.69699999999999995"/>
    <n v="1.641"/>
    <n v="0"/>
    <n v="-999"/>
    <n v="200006"/>
    <x v="9"/>
  </r>
  <r>
    <n v="17.05"/>
    <n v="11.5"/>
    <n v="19.5"/>
    <n v="4.3"/>
    <n v="61.6"/>
    <n v="35.5"/>
    <n v="0.8"/>
    <n v="0"/>
    <n v="0"/>
    <n v="1.9"/>
    <n v="5.5"/>
    <n v="11.5"/>
    <n v="0"/>
    <n v="-999"/>
    <n v="-999"/>
    <n v="0.80500000000000005"/>
    <n v="1.462"/>
    <n v="0"/>
    <n v="-999"/>
    <n v="200006"/>
    <x v="9"/>
  </r>
  <r>
    <n v="21.9"/>
    <n v="7.7"/>
    <n v="13.8"/>
    <n v="2.6"/>
    <n v="67.900000000000006"/>
    <n v="33.5"/>
    <n v="0"/>
    <n v="0"/>
    <n v="0"/>
    <n v="1.5"/>
    <n v="4.4000000000000004"/>
    <n v="7.7"/>
    <n v="0"/>
    <n v="-999"/>
    <n v="-999"/>
    <n v="0.52800000000000002"/>
    <n v="1.0489999999999999"/>
    <n v="0"/>
    <n v="-999"/>
    <n v="200006"/>
    <x v="9"/>
  </r>
  <r>
    <n v="12.84"/>
    <n v="8.6999999999999993"/>
    <n v="13"/>
    <n v="4.4000000000000004"/>
    <n v="76.599999999999994"/>
    <n v="53.9"/>
    <n v="0"/>
    <n v="0"/>
    <n v="0"/>
    <n v="0.9"/>
    <n v="2.9"/>
    <n v="8.6999999999999993"/>
    <n v="0"/>
    <n v="-999"/>
    <n v="-999"/>
    <n v="0.80700000000000005"/>
    <n v="0.69"/>
    <n v="0"/>
    <n v="-999"/>
    <n v="200006"/>
    <x v="9"/>
  </r>
  <r>
    <n v="8.31"/>
    <n v="6.7"/>
    <n v="9.5"/>
    <n v="1.2"/>
    <n v="89"/>
    <n v="73.599999999999994"/>
    <n v="5.3"/>
    <n v="0"/>
    <n v="0"/>
    <n v="1.4"/>
    <n v="3.2"/>
    <n v="6.7"/>
    <n v="0"/>
    <n v="-999"/>
    <n v="-999"/>
    <n v="0.874"/>
    <n v="0.313"/>
    <n v="0"/>
    <n v="-999"/>
    <n v="200006"/>
    <x v="9"/>
  </r>
  <r>
    <n v="15.93"/>
    <n v="4.9000000000000004"/>
    <n v="10.7"/>
    <n v="0.6"/>
    <n v="79.2"/>
    <n v="45.8"/>
    <n v="5.0999999999999996"/>
    <n v="0"/>
    <n v="0"/>
    <n v="1.2"/>
    <n v="3.8"/>
    <n v="4.9000000000000004"/>
    <n v="0"/>
    <n v="-999"/>
    <n v="-999"/>
    <n v="0.58899999999999997"/>
    <n v="0.69699999999999995"/>
    <n v="0"/>
    <n v="-999"/>
    <n v="200006"/>
    <x v="9"/>
  </r>
  <r>
    <n v="13.99"/>
    <n v="1.8"/>
    <n v="5.7"/>
    <n v="-1"/>
    <n v="91.1"/>
    <n v="59.6"/>
    <n v="1.5"/>
    <n v="0"/>
    <n v="0"/>
    <n v="1.3"/>
    <n v="3.6"/>
    <n v="1.8"/>
    <n v="0"/>
    <n v="-999"/>
    <n v="-999"/>
    <n v="0.54600000000000004"/>
    <n v="0.37"/>
    <n v="0"/>
    <n v="-999"/>
    <n v="200006"/>
    <x v="9"/>
  </r>
  <r>
    <n v="17.149999999999999"/>
    <n v="2.8"/>
    <n v="6.9"/>
    <n v="-1.6"/>
    <n v="78.900000000000006"/>
    <n v="47.6"/>
    <n v="0.8"/>
    <n v="0"/>
    <n v="0"/>
    <n v="1.9"/>
    <n v="4.9000000000000004"/>
    <n v="2.8"/>
    <n v="0"/>
    <n v="-999"/>
    <n v="-999"/>
    <n v="0.47299999999999998"/>
    <n v="0.52100000000000002"/>
    <n v="0"/>
    <n v="-999"/>
    <n v="200006"/>
    <x v="9"/>
  </r>
  <r>
    <n v="11.32"/>
    <n v="5.4"/>
    <n v="9.8000000000000007"/>
    <n v="2.1"/>
    <n v="90"/>
    <n v="66.099999999999994"/>
    <n v="10.4"/>
    <n v="0"/>
    <n v="0"/>
    <n v="2.1"/>
    <n v="4.8"/>
    <n v="5.4"/>
    <n v="0"/>
    <n v="-999"/>
    <n v="-999"/>
    <n v="0.80100000000000005"/>
    <n v="0.41099999999999998"/>
    <n v="0"/>
    <n v="-999"/>
    <n v="200006"/>
    <x v="9"/>
  </r>
  <r>
    <n v="18.100000000000001"/>
    <n v="6.8"/>
    <n v="10.3"/>
    <n v="1.8"/>
    <n v="83.5"/>
    <n v="63.9"/>
    <n v="2.1"/>
    <n v="0"/>
    <n v="0"/>
    <n v="1.6"/>
    <n v="3.6"/>
    <n v="6.8"/>
    <n v="11.4"/>
    <n v="-999"/>
    <n v="-999"/>
    <n v="0.79800000000000004"/>
    <n v="0.45200000000000001"/>
    <n v="0"/>
    <n v="-999"/>
    <n v="200006"/>
    <x v="9"/>
  </r>
  <r>
    <n v="7.31"/>
    <n v="6.6"/>
    <n v="9.6999999999999993"/>
    <n v="2.5"/>
    <n v="92.3"/>
    <n v="77.5"/>
    <n v="9.9"/>
    <n v="0"/>
    <n v="0"/>
    <n v="1.7"/>
    <n v="4.9000000000000004"/>
    <n v="6.6"/>
    <n v="8.6999999999999993"/>
    <n v="-999"/>
    <n v="-999"/>
    <n v="0.93200000000000005"/>
    <n v="0.27100000000000002"/>
    <n v="0"/>
    <n v="-999"/>
    <n v="200006"/>
    <x v="9"/>
  </r>
  <r>
    <n v="19.41"/>
    <n v="3.9"/>
    <n v="11"/>
    <n v="0.5"/>
    <n v="80.400000000000006"/>
    <n v="49"/>
    <n v="2.7"/>
    <n v="0"/>
    <n v="0"/>
    <n v="1.3"/>
    <n v="4"/>
    <n v="3.9"/>
    <n v="8.4"/>
    <n v="-999"/>
    <n v="-999"/>
    <n v="0.64100000000000001"/>
    <n v="0.66900000000000004"/>
    <n v="0"/>
    <n v="-999"/>
    <n v="200006"/>
    <x v="9"/>
  </r>
  <r>
    <n v="29.29"/>
    <n v="8.4"/>
    <n v="16.2"/>
    <n v="1.2"/>
    <n v="59.9"/>
    <n v="34.1"/>
    <n v="0"/>
    <n v="0"/>
    <n v="0"/>
    <n v="1.1000000000000001"/>
    <n v="3.6"/>
    <n v="8.4"/>
    <n v="11.2"/>
    <n v="-999"/>
    <n v="-999"/>
    <n v="0.627"/>
    <n v="1.2130000000000001"/>
    <n v="0"/>
    <n v="-999"/>
    <n v="200006"/>
    <x v="9"/>
  </r>
  <r>
    <n v="20.83"/>
    <n v="11.4"/>
    <n v="18.100000000000001"/>
    <n v="4.3"/>
    <n v="54"/>
    <n v="33.200000000000003"/>
    <n v="0"/>
    <n v="0"/>
    <n v="0"/>
    <n v="1"/>
    <n v="3.5"/>
    <n v="11.4"/>
    <n v="11.9"/>
    <n v="-999"/>
    <n v="-999"/>
    <n v="0.68799999999999994"/>
    <n v="1.387"/>
    <n v="0"/>
    <n v="-999"/>
    <n v="200006"/>
    <x v="9"/>
  </r>
  <r>
    <n v="11.3"/>
    <n v="6.6"/>
    <n v="11.3"/>
    <n v="2.9"/>
    <n v="88.2"/>
    <n v="68.599999999999994"/>
    <n v="8.3000000000000007"/>
    <n v="0"/>
    <n v="0"/>
    <n v="1.1000000000000001"/>
    <n v="2.8"/>
    <n v="6.6"/>
    <n v="9.9"/>
    <n v="-999"/>
    <n v="-999"/>
    <n v="0.91800000000000004"/>
    <n v="0.42"/>
    <n v="0"/>
    <n v="-999"/>
    <n v="200006"/>
    <x v="9"/>
  </r>
  <r>
    <n v="16.57"/>
    <n v="5.7"/>
    <n v="12.3"/>
    <n v="2.2999999999999998"/>
    <n v="83.6"/>
    <n v="55.8"/>
    <n v="0.5"/>
    <n v="0"/>
    <n v="0"/>
    <n v="1.2"/>
    <n v="4.0999999999999996"/>
    <n v="5.7"/>
    <n v="9.8000000000000007"/>
    <n v="-999"/>
    <n v="-999"/>
    <n v="0.79700000000000004"/>
    <n v="0.63200000000000001"/>
    <n v="0"/>
    <n v="-999"/>
    <n v="200006"/>
    <x v="9"/>
  </r>
  <r>
    <n v="27"/>
    <n v="10.3"/>
    <n v="18.7"/>
    <n v="1.1000000000000001"/>
    <n v="69.5"/>
    <n v="40"/>
    <n v="0"/>
    <n v="0"/>
    <n v="0"/>
    <n v="1.3"/>
    <n v="3.3"/>
    <n v="10.3"/>
    <n v="12.5"/>
    <n v="-999"/>
    <n v="-999"/>
    <n v="0.86399999999999999"/>
    <n v="1.294"/>
    <n v="0"/>
    <n v="-999"/>
    <n v="200006"/>
    <x v="9"/>
  </r>
  <r>
    <n v="17.45"/>
    <n v="9"/>
    <n v="16.2"/>
    <n v="1.4"/>
    <n v="69.2"/>
    <n v="36.4"/>
    <n v="0"/>
    <n v="0"/>
    <n v="0"/>
    <n v="1.4"/>
    <n v="3.7"/>
    <n v="9"/>
    <n v="12.1"/>
    <n v="-999"/>
    <n v="-999"/>
    <n v="0.66900000000000004"/>
    <n v="1.171"/>
    <n v="0"/>
    <n v="-999"/>
    <n v="200006"/>
    <x v="9"/>
  </r>
  <r>
    <n v="24.37"/>
    <n v="8.5"/>
    <n v="16.8"/>
    <n v="1"/>
    <n v="65.099999999999994"/>
    <n v="27.2"/>
    <n v="0"/>
    <n v="0"/>
    <n v="0"/>
    <n v="1"/>
    <n v="3.6"/>
    <n v="8.5"/>
    <n v="10.9"/>
    <n v="-999"/>
    <n v="-999"/>
    <n v="0.51900000000000002"/>
    <n v="1.3919999999999999"/>
    <n v="0"/>
    <n v="-999"/>
    <n v="200006"/>
    <x v="9"/>
  </r>
  <r>
    <n v="24.95"/>
    <n v="9.3000000000000007"/>
    <n v="16.899999999999999"/>
    <n v="1.4"/>
    <n v="63.9"/>
    <n v="31.9"/>
    <n v="0"/>
    <n v="0"/>
    <n v="0"/>
    <n v="1.4"/>
    <n v="3.7"/>
    <n v="9.3000000000000007"/>
    <n v="12.7"/>
    <n v="-999"/>
    <n v="-999"/>
    <n v="0.61399999999999999"/>
    <n v="1.3109999999999999"/>
    <n v="0"/>
    <n v="-999"/>
    <n v="200006"/>
    <x v="9"/>
  </r>
  <r>
    <n v="12.66"/>
    <n v="6.3"/>
    <n v="10.4"/>
    <n v="3"/>
    <n v="84"/>
    <n v="62.4"/>
    <n v="1.3"/>
    <n v="0"/>
    <n v="0"/>
    <n v="1.2"/>
    <n v="3.6"/>
    <n v="6.3"/>
    <n v="10.4"/>
    <n v="-999"/>
    <n v="-999"/>
    <n v="0.78600000000000003"/>
    <n v="0.47399999999999998"/>
    <n v="0"/>
    <n v="-999"/>
    <n v="200006"/>
    <x v="9"/>
  </r>
  <r>
    <n v="28.83"/>
    <n v="11.2"/>
    <n v="18.899999999999999"/>
    <n v="3.4"/>
    <n v="57.7"/>
    <n v="27.4"/>
    <n v="0"/>
    <n v="0"/>
    <n v="0"/>
    <n v="0.9"/>
    <n v="2.9"/>
    <n v="11.2"/>
    <n v="12.8"/>
    <n v="-999"/>
    <n v="-999"/>
    <n v="0.59899999999999998"/>
    <n v="1.585"/>
    <n v="0"/>
    <n v="-999"/>
    <n v="200006"/>
    <x v="9"/>
  </r>
  <r>
    <n v="29.48"/>
    <n v="14"/>
    <n v="20.9"/>
    <n v="6.4"/>
    <n v="46"/>
    <n v="23.2"/>
    <n v="0"/>
    <n v="0"/>
    <n v="0"/>
    <n v="1"/>
    <n v="2.9"/>
    <n v="14"/>
    <n v="14.2"/>
    <n v="-999"/>
    <n v="-999"/>
    <n v="0.57199999999999995"/>
    <n v="1.8979999999999999"/>
    <n v="0"/>
    <n v="-999"/>
    <n v="200006"/>
    <x v="9"/>
  </r>
  <r>
    <n v="30.53"/>
    <n v="16"/>
    <n v="23.4"/>
    <n v="8"/>
    <n v="41.6"/>
    <n v="18.399999999999999"/>
    <n v="0"/>
    <n v="0"/>
    <n v="0"/>
    <n v="0.9"/>
    <n v="3"/>
    <n v="16"/>
    <n v="15.5"/>
    <n v="-999"/>
    <n v="-999"/>
    <n v="0.52900000000000003"/>
    <n v="2.3479999999999999"/>
    <n v="0"/>
    <n v="-999"/>
    <n v="200006"/>
    <x v="9"/>
  </r>
  <r>
    <n v="24.07"/>
    <n v="16.100000000000001"/>
    <n v="24"/>
    <n v="10.6"/>
    <n v="42.4"/>
    <n v="24.6"/>
    <n v="0"/>
    <n v="0"/>
    <n v="0"/>
    <n v="1.2"/>
    <n v="3.7"/>
    <n v="16.100000000000001"/>
    <n v="15.7"/>
    <n v="-999"/>
    <n v="-999"/>
    <n v="0.73399999999999999"/>
    <n v="2.2490000000000001"/>
    <n v="0"/>
    <n v="-999"/>
    <n v="200006"/>
    <x v="9"/>
  </r>
  <r>
    <n v="23.19"/>
    <n v="14.4"/>
    <n v="22.6"/>
    <n v="7.5"/>
    <n v="50.1"/>
    <n v="24.9"/>
    <n v="2.9"/>
    <n v="0"/>
    <n v="0"/>
    <n v="1"/>
    <n v="3.3"/>
    <n v="14.4"/>
    <n v="15.3"/>
    <n v="-999"/>
    <n v="-999"/>
    <n v="0.68100000000000005"/>
    <n v="2.0590000000000002"/>
    <n v="0"/>
    <n v="-999"/>
    <n v="200006"/>
    <x v="9"/>
  </r>
  <r>
    <n v="20.64"/>
    <n v="10.6"/>
    <n v="18.100000000000001"/>
    <n v="5"/>
    <n v="75.3"/>
    <n v="45.2"/>
    <n v="0.8"/>
    <n v="0"/>
    <n v="0"/>
    <n v="1"/>
    <n v="3.3"/>
    <n v="10.6"/>
    <n v="15"/>
    <n v="-999"/>
    <n v="-999"/>
    <n v="0.93700000000000006"/>
    <n v="1.1379999999999999"/>
    <n v="0"/>
    <n v="-999"/>
    <n v="200006"/>
    <x v="9"/>
  </r>
  <r>
    <n v="22.47"/>
    <n v="7.1"/>
    <n v="16.7"/>
    <n v="0"/>
    <n v="74.3"/>
    <n v="34.1"/>
    <n v="1.3"/>
    <n v="0"/>
    <n v="0"/>
    <n v="1"/>
    <n v="3.3"/>
    <n v="7.1"/>
    <n v="13.1"/>
    <n v="-999"/>
    <n v="-999"/>
    <n v="0.64700000000000002"/>
    <n v="1.2529999999999999"/>
    <n v="0"/>
    <n v="-999"/>
    <n v="200007"/>
    <x v="9"/>
  </r>
  <r>
    <n v="24.33"/>
    <n v="5.9"/>
    <n v="14"/>
    <n v="-1.2"/>
    <n v="67.099999999999994"/>
    <n v="31.7"/>
    <n v="0"/>
    <n v="0"/>
    <n v="0"/>
    <n v="1"/>
    <n v="2.8"/>
    <n v="5.9"/>
    <n v="12.2"/>
    <n v="-999"/>
    <n v="-999"/>
    <n v="0.505"/>
    <n v="1.091"/>
    <n v="0"/>
    <n v="-999"/>
    <n v="200007"/>
    <x v="9"/>
  </r>
  <r>
    <n v="11.25"/>
    <n v="5.5"/>
    <n v="11.7"/>
    <n v="2.2000000000000002"/>
    <n v="84.2"/>
    <n v="52.3"/>
    <n v="6.4"/>
    <n v="0"/>
    <n v="0"/>
    <n v="0.9"/>
    <n v="3.3"/>
    <n v="5.5"/>
    <n v="10.3"/>
    <n v="-999"/>
    <n v="-999"/>
    <n v="0.72"/>
    <n v="0.65600000000000003"/>
    <n v="0"/>
    <n v="-999"/>
    <n v="200007"/>
    <x v="9"/>
  </r>
  <r>
    <n v="4.9400000000000004"/>
    <n v="3.1"/>
    <n v="5.7"/>
    <n v="1.2"/>
    <n v="99.2"/>
    <n v="97.2"/>
    <n v="7.2"/>
    <n v="0"/>
    <n v="0"/>
    <n v="0.9"/>
    <n v="2.2999999999999998"/>
    <n v="3.1"/>
    <n v="8.1"/>
    <n v="-999"/>
    <n v="-999"/>
    <n v="0.89200000000000002"/>
    <n v="2.5999999999999999E-2"/>
    <n v="0"/>
    <n v="-999"/>
    <n v="200007"/>
    <x v="9"/>
  </r>
  <r>
    <n v="20.47"/>
    <n v="7.2"/>
    <n v="14"/>
    <n v="1.7"/>
    <n v="84"/>
    <n v="53.3"/>
    <n v="0.5"/>
    <n v="0"/>
    <n v="0"/>
    <n v="1"/>
    <n v="4.5"/>
    <n v="7.2"/>
    <n v="12.2"/>
    <n v="-999"/>
    <n v="-999"/>
    <n v="0.85199999999999998"/>
    <n v="0.746"/>
    <n v="0"/>
    <n v="-999"/>
    <n v="200007"/>
    <x v="9"/>
  </r>
  <r>
    <n v="13.9"/>
    <n v="8.1999999999999993"/>
    <n v="14.4"/>
    <n v="3.9"/>
    <n v="85.9"/>
    <n v="57.9"/>
    <n v="2.7"/>
    <n v="0"/>
    <n v="0"/>
    <n v="0.7"/>
    <n v="3.3"/>
    <n v="8.1999999999999993"/>
    <n v="11.6"/>
    <n v="-999"/>
    <n v="-999"/>
    <n v="0.95099999999999996"/>
    <n v="0.69"/>
    <n v="0"/>
    <n v="-999"/>
    <n v="200007"/>
    <x v="9"/>
  </r>
  <r>
    <n v="21.5"/>
    <n v="9.4"/>
    <n v="16.8"/>
    <n v="3.1"/>
    <n v="79.5"/>
    <n v="46"/>
    <n v="0.8"/>
    <n v="0"/>
    <n v="0"/>
    <n v="1"/>
    <n v="3.6"/>
    <n v="9.4"/>
    <n v="12.4"/>
    <n v="-999"/>
    <n v="-999"/>
    <n v="0.88200000000000001"/>
    <n v="1.0329999999999999"/>
    <n v="0"/>
    <n v="-999"/>
    <n v="200007"/>
    <x v="9"/>
  </r>
  <r>
    <n v="13.56"/>
    <n v="9.3000000000000007"/>
    <n v="15.1"/>
    <n v="4.8"/>
    <n v="81.900000000000006"/>
    <n v="49"/>
    <n v="0.8"/>
    <n v="0"/>
    <n v="0"/>
    <n v="0.7"/>
    <n v="2.8"/>
    <n v="9.3000000000000007"/>
    <n v="12"/>
    <n v="-999"/>
    <n v="-999"/>
    <n v="0.83899999999999997"/>
    <n v="0.875"/>
    <n v="0"/>
    <n v="-999"/>
    <n v="200007"/>
    <x v="9"/>
  </r>
  <r>
    <n v="13.7"/>
    <n v="7.6"/>
    <n v="14.7"/>
    <n v="3.7"/>
    <n v="90.6"/>
    <n v="54.6"/>
    <n v="7.2"/>
    <n v="0"/>
    <n v="0"/>
    <n v="0.6"/>
    <n v="2.6"/>
    <n v="7.6"/>
    <n v="11.6"/>
    <n v="-999"/>
    <n v="-999"/>
    <n v="0.91400000000000003"/>
    <n v="0.75900000000000001"/>
    <n v="0"/>
    <n v="-999"/>
    <n v="200007"/>
    <x v="9"/>
  </r>
  <r>
    <n v="14.18"/>
    <n v="9"/>
    <n v="16.8"/>
    <n v="5.2"/>
    <n v="85.6"/>
    <n v="46.6"/>
    <n v="0.3"/>
    <n v="0"/>
    <n v="0"/>
    <n v="0.6"/>
    <n v="2.4"/>
    <n v="9"/>
    <n v="12.5"/>
    <n v="-999"/>
    <n v="-999"/>
    <n v="0.89100000000000001"/>
    <n v="1.0209999999999999"/>
    <n v="0"/>
    <n v="-999"/>
    <n v="200007"/>
    <x v="9"/>
  </r>
  <r>
    <n v="26.04"/>
    <n v="12.2"/>
    <n v="20.3"/>
    <n v="4.3"/>
    <n v="70.8"/>
    <n v="40.6"/>
    <n v="0"/>
    <n v="0"/>
    <n v="0"/>
    <n v="1"/>
    <n v="3.3"/>
    <n v="12.2"/>
    <n v="14.3"/>
    <n v="-999"/>
    <n v="-999"/>
    <n v="0.96599999999999997"/>
    <n v="1.415"/>
    <n v="0"/>
    <n v="-999"/>
    <n v="200007"/>
    <x v="9"/>
  </r>
  <r>
    <n v="29.03"/>
    <n v="15.4"/>
    <n v="22.9"/>
    <n v="6.9"/>
    <n v="52.3"/>
    <n v="23.5"/>
    <n v="0"/>
    <n v="0"/>
    <n v="0"/>
    <n v="1.2"/>
    <n v="3.6"/>
    <n v="15.4"/>
    <n v="15.4"/>
    <n v="-999"/>
    <n v="-999"/>
    <n v="0.65600000000000003"/>
    <n v="2.1360000000000001"/>
    <n v="0"/>
    <n v="-999"/>
    <n v="200007"/>
    <x v="9"/>
  </r>
  <r>
    <n v="25.72"/>
    <n v="15.2"/>
    <n v="23.3"/>
    <n v="6"/>
    <n v="45.1"/>
    <n v="18.5"/>
    <n v="0"/>
    <n v="0"/>
    <n v="0"/>
    <n v="1.7"/>
    <n v="6"/>
    <n v="15.2"/>
    <n v="15.2"/>
    <n v="-999"/>
    <n v="-999"/>
    <n v="0.53"/>
    <n v="2.331"/>
    <n v="0"/>
    <n v="-999"/>
    <n v="200007"/>
    <x v="9"/>
  </r>
  <r>
    <n v="22.87"/>
    <n v="8.5"/>
    <n v="18.100000000000001"/>
    <n v="2.5"/>
    <n v="72.400000000000006"/>
    <n v="32.799999999999997"/>
    <n v="1.3"/>
    <n v="0"/>
    <n v="0"/>
    <n v="1"/>
    <n v="3.7"/>
    <n v="8.5"/>
    <n v="13.3"/>
    <n v="-999"/>
    <n v="-999"/>
    <n v="0.68100000000000005"/>
    <n v="1.395"/>
    <n v="0"/>
    <n v="-999"/>
    <n v="200007"/>
    <x v="9"/>
  </r>
  <r>
    <n v="19.440000000000001"/>
    <n v="7"/>
    <n v="13.7"/>
    <n v="1.9"/>
    <n v="80.7"/>
    <n v="52.4"/>
    <n v="0.3"/>
    <n v="0"/>
    <n v="0"/>
    <n v="0.9"/>
    <n v="2.8"/>
    <n v="7"/>
    <n v="12.2"/>
    <n v="-999"/>
    <n v="-999"/>
    <n v="0.82099999999999995"/>
    <n v="0.746"/>
    <n v="0"/>
    <n v="-999"/>
    <n v="200007"/>
    <x v="9"/>
  </r>
  <r>
    <n v="29.81"/>
    <n v="12.8"/>
    <n v="20.9"/>
    <n v="2.6"/>
    <n v="54.8"/>
    <n v="28.3"/>
    <n v="0"/>
    <n v="0"/>
    <n v="0"/>
    <n v="0.9"/>
    <n v="3.5"/>
    <n v="12.8"/>
    <n v="14"/>
    <n v="-999"/>
    <n v="-999"/>
    <n v="0.69899999999999995"/>
    <n v="1.772"/>
    <n v="0"/>
    <n v="-999"/>
    <n v="200007"/>
    <x v="9"/>
  </r>
  <r>
    <n v="28.71"/>
    <n v="15.8"/>
    <n v="23.4"/>
    <n v="7.8"/>
    <n v="42"/>
    <n v="18.8"/>
    <n v="0"/>
    <n v="0"/>
    <n v="0"/>
    <n v="1"/>
    <n v="3.1"/>
    <n v="15.8"/>
    <n v="15"/>
    <n v="-999"/>
    <n v="-999"/>
    <n v="0.54100000000000004"/>
    <n v="2.3370000000000002"/>
    <n v="0"/>
    <n v="-999"/>
    <n v="200007"/>
    <x v="9"/>
  </r>
  <r>
    <n v="28.49"/>
    <n v="15.6"/>
    <n v="23.5"/>
    <n v="7.2"/>
    <n v="42.4"/>
    <n v="20.9"/>
    <n v="0"/>
    <n v="0"/>
    <n v="0"/>
    <n v="1"/>
    <n v="3.1"/>
    <n v="15.6"/>
    <n v="15.3"/>
    <n v="-999"/>
    <n v="-999"/>
    <n v="0.60599999999999998"/>
    <n v="2.29"/>
    <n v="0"/>
    <n v="-999"/>
    <n v="200007"/>
    <x v="9"/>
  </r>
  <r>
    <n v="27.07"/>
    <n v="17.3"/>
    <n v="25.2"/>
    <n v="9.3000000000000007"/>
    <n v="46.3"/>
    <n v="26.6"/>
    <n v="0"/>
    <n v="0"/>
    <n v="0"/>
    <n v="0.9"/>
    <n v="2.8"/>
    <n v="17.3"/>
    <n v="16.3"/>
    <n v="-999"/>
    <n v="-999"/>
    <n v="0.85499999999999998"/>
    <n v="2.3530000000000002"/>
    <n v="0"/>
    <n v="-999"/>
    <n v="200007"/>
    <x v="9"/>
  </r>
  <r>
    <n v="22.36"/>
    <n v="16.899999999999999"/>
    <n v="25.5"/>
    <n v="10.3"/>
    <n v="48.7"/>
    <n v="27.1"/>
    <n v="0"/>
    <n v="0"/>
    <n v="0"/>
    <n v="0.9"/>
    <n v="4"/>
    <n v="16.899999999999999"/>
    <n v="16.2"/>
    <n v="-999"/>
    <n v="-999"/>
    <n v="0.88500000000000001"/>
    <n v="2.379"/>
    <n v="0"/>
    <n v="-999"/>
    <n v="200007"/>
    <x v="9"/>
  </r>
  <r>
    <n v="26.9"/>
    <n v="18.600000000000001"/>
    <n v="26.1"/>
    <n v="10.6"/>
    <n v="47"/>
    <n v="23.8"/>
    <n v="0"/>
    <n v="0"/>
    <n v="0"/>
    <n v="1"/>
    <n v="3.8"/>
    <n v="18.600000000000001"/>
    <n v="16.899999999999999"/>
    <n v="-999"/>
    <n v="-999"/>
    <n v="0.80700000000000005"/>
    <n v="2.5760000000000001"/>
    <n v="0"/>
    <n v="-999"/>
    <n v="200007"/>
    <x v="9"/>
  </r>
  <r>
    <n v="15.17"/>
    <n v="14.8"/>
    <n v="24.6"/>
    <n v="5.0999999999999996"/>
    <n v="62.7"/>
    <n v="34.5"/>
    <n v="9.9"/>
    <n v="0"/>
    <n v="0"/>
    <n v="1.2"/>
    <n v="5.3"/>
    <n v="14.8"/>
    <n v="15.1"/>
    <n v="-999"/>
    <n v="-999"/>
    <n v="1.069"/>
    <n v="2.0259999999999998"/>
    <n v="0"/>
    <n v="-999"/>
    <n v="200007"/>
    <x v="9"/>
  </r>
  <r>
    <n v="9.8800000000000008"/>
    <n v="7.9"/>
    <n v="14.3"/>
    <n v="5.0999999999999996"/>
    <n v="93.9"/>
    <n v="69.099999999999994"/>
    <n v="17.600000000000001"/>
    <n v="0"/>
    <n v="0"/>
    <n v="1.1000000000000001"/>
    <n v="2.8"/>
    <n v="7.9"/>
    <n v="11.3"/>
    <n v="-999"/>
    <n v="-999"/>
    <n v="1.1240000000000001"/>
    <n v="0.504"/>
    <n v="0"/>
    <n v="-999"/>
    <n v="200007"/>
    <x v="9"/>
  </r>
  <r>
    <n v="17.899999999999999"/>
    <n v="12.9"/>
    <n v="21"/>
    <n v="5.0999999999999996"/>
    <n v="72.599999999999994"/>
    <n v="44.9"/>
    <n v="0"/>
    <n v="0"/>
    <n v="0"/>
    <n v="0.8"/>
    <n v="2.2000000000000002"/>
    <n v="12.9"/>
    <n v="12.9"/>
    <n v="-999"/>
    <n v="-999"/>
    <n v="1.1180000000000001"/>
    <n v="1.37"/>
    <n v="0"/>
    <n v="-999"/>
    <n v="200007"/>
    <x v="9"/>
  </r>
  <r>
    <n v="13.6"/>
    <n v="12.5"/>
    <n v="18.3"/>
    <n v="6.5"/>
    <n v="70.8"/>
    <n v="47.9"/>
    <n v="0"/>
    <n v="0"/>
    <n v="0"/>
    <n v="0.7"/>
    <n v="2.8"/>
    <n v="12.5"/>
    <n v="12.9"/>
    <n v="-999"/>
    <n v="-999"/>
    <n v="1.0049999999999999"/>
    <n v="1.095"/>
    <n v="0"/>
    <n v="-999"/>
    <n v="200007"/>
    <x v="9"/>
  </r>
  <r>
    <n v="21.54"/>
    <n v="12.1"/>
    <n v="20.399999999999999"/>
    <n v="4.0999999999999996"/>
    <n v="72.900000000000006"/>
    <n v="42.3"/>
    <n v="0"/>
    <n v="0"/>
    <n v="0"/>
    <n v="0.8"/>
    <n v="2.9"/>
    <n v="12.1"/>
    <n v="13.5"/>
    <n v="-999"/>
    <n v="-999"/>
    <n v="1.0149999999999999"/>
    <n v="1.383"/>
    <n v="0"/>
    <n v="-999"/>
    <n v="200007"/>
    <x v="9"/>
  </r>
  <r>
    <n v="15.61"/>
    <n v="12.7"/>
    <n v="19.3"/>
    <n v="7.9"/>
    <n v="76.099999999999994"/>
    <n v="53.5"/>
    <n v="0"/>
    <n v="0"/>
    <n v="0"/>
    <n v="0.8"/>
    <n v="3.9"/>
    <n v="12.7"/>
    <n v="14.5"/>
    <n v="-999"/>
    <n v="-999"/>
    <n v="1.1970000000000001"/>
    <n v="1.0409999999999999"/>
    <n v="0"/>
    <n v="-999"/>
    <n v="200007"/>
    <x v="9"/>
  </r>
  <r>
    <n v="11.51"/>
    <n v="12.1"/>
    <n v="18.100000000000001"/>
    <n v="6.4"/>
    <n v="75.7"/>
    <n v="47.5"/>
    <n v="0.3"/>
    <n v="0"/>
    <n v="0"/>
    <n v="1.1000000000000001"/>
    <n v="5.0999999999999996"/>
    <n v="12.1"/>
    <n v="12.6"/>
    <n v="-999"/>
    <n v="-999"/>
    <n v="0.98699999999999999"/>
    <n v="1.0900000000000001"/>
    <n v="0"/>
    <n v="-999"/>
    <n v="200007"/>
    <x v="9"/>
  </r>
  <r>
    <n v="27.17"/>
    <n v="14.2"/>
    <n v="23.1"/>
    <n v="5.2"/>
    <n v="65.599999999999994"/>
    <n v="27.4"/>
    <n v="0"/>
    <n v="0"/>
    <n v="0"/>
    <n v="0.9"/>
    <n v="3.2"/>
    <n v="14.2"/>
    <n v="14.3"/>
    <n v="-999"/>
    <n v="-999"/>
    <n v="0.77500000000000002"/>
    <n v="2.052"/>
    <n v="0"/>
    <n v="-999"/>
    <n v="200007"/>
    <x v="9"/>
  </r>
  <r>
    <n v="26.98"/>
    <n v="19.2"/>
    <n v="27.6"/>
    <n v="11"/>
    <n v="51.1"/>
    <n v="28.7"/>
    <n v="0"/>
    <n v="0"/>
    <n v="0"/>
    <n v="0.9"/>
    <n v="2.7"/>
    <n v="19.2"/>
    <n v="16.5"/>
    <n v="-999"/>
    <n v="-999"/>
    <n v="1.0569999999999999"/>
    <n v="2.6320000000000001"/>
    <n v="0"/>
    <n v="-999"/>
    <n v="200007"/>
    <x v="9"/>
  </r>
  <r>
    <n v="16.53"/>
    <n v="18.2"/>
    <n v="27.5"/>
    <n v="10.8"/>
    <n v="62.9"/>
    <n v="26.1"/>
    <n v="1.9"/>
    <n v="0"/>
    <n v="0"/>
    <n v="0.8"/>
    <n v="5.7"/>
    <n v="18.2"/>
    <n v="16"/>
    <n v="-999"/>
    <n v="-999"/>
    <n v="0.95899999999999996"/>
    <n v="2.7130000000000001"/>
    <n v="0"/>
    <n v="-999"/>
    <n v="200007"/>
    <x v="9"/>
  </r>
  <r>
    <n v="26.59"/>
    <n v="13.4"/>
    <n v="20.399999999999999"/>
    <n v="6.3"/>
    <n v="62.8"/>
    <n v="33.700000000000003"/>
    <n v="0"/>
    <n v="0"/>
    <n v="0"/>
    <n v="0.9"/>
    <n v="2.8"/>
    <n v="13.4"/>
    <n v="15"/>
    <n v="-999"/>
    <n v="-999"/>
    <n v="0.80600000000000005"/>
    <n v="1.589"/>
    <n v="0"/>
    <n v="-999"/>
    <n v="200008"/>
    <x v="9"/>
  </r>
  <r>
    <n v="24.89"/>
    <n v="15.3"/>
    <n v="22.4"/>
    <n v="8.5"/>
    <n v="55.6"/>
    <n v="36.4"/>
    <n v="0"/>
    <n v="0"/>
    <n v="0"/>
    <n v="0.9"/>
    <n v="3"/>
    <n v="15.3"/>
    <n v="15.4"/>
    <n v="-999"/>
    <n v="-999"/>
    <n v="0.98499999999999999"/>
    <n v="1.7230000000000001"/>
    <n v="0"/>
    <n v="-999"/>
    <n v="200008"/>
    <x v="9"/>
  </r>
  <r>
    <n v="21.79"/>
    <n v="15.3"/>
    <n v="22.5"/>
    <n v="9.6999999999999993"/>
    <n v="66.5"/>
    <n v="42"/>
    <n v="0"/>
    <n v="0"/>
    <n v="0"/>
    <n v="1.1000000000000001"/>
    <n v="3.9"/>
    <n v="15.3"/>
    <n v="16"/>
    <n v="-999"/>
    <n v="-999"/>
    <n v="1.147"/>
    <n v="1.58"/>
    <n v="0"/>
    <n v="-999"/>
    <n v="200008"/>
    <x v="9"/>
  </r>
  <r>
    <n v="21.95"/>
    <n v="15.8"/>
    <n v="22.9"/>
    <n v="11.8"/>
    <n v="63.1"/>
    <n v="32.799999999999997"/>
    <n v="0"/>
    <n v="0"/>
    <n v="0"/>
    <n v="0.9"/>
    <n v="3.2"/>
    <n v="15.8"/>
    <n v="15.9"/>
    <n v="-999"/>
    <n v="-999"/>
    <n v="0.91800000000000004"/>
    <n v="1.8759999999999999"/>
    <n v="0"/>
    <n v="-999"/>
    <n v="200008"/>
    <x v="9"/>
  </r>
  <r>
    <n v="18.72"/>
    <n v="17.3"/>
    <n v="24.5"/>
    <n v="10.7"/>
    <n v="56.2"/>
    <n v="32.4"/>
    <n v="0"/>
    <n v="0"/>
    <n v="0"/>
    <n v="0.7"/>
    <n v="3"/>
    <n v="17.3"/>
    <n v="15.2"/>
    <n v="-999"/>
    <n v="-999"/>
    <n v="0.996"/>
    <n v="2.0779999999999998"/>
    <n v="0"/>
    <n v="-999"/>
    <n v="200008"/>
    <x v="9"/>
  </r>
  <r>
    <n v="22.49"/>
    <n v="15.9"/>
    <n v="23.7"/>
    <n v="10.199999999999999"/>
    <n v="60.5"/>
    <n v="38.6"/>
    <n v="0"/>
    <n v="0"/>
    <n v="0"/>
    <n v="0.9"/>
    <n v="2.7"/>
    <n v="15.9"/>
    <n v="15.4"/>
    <n v="-999"/>
    <n v="-999"/>
    <n v="1.1339999999999999"/>
    <n v="1.7989999999999999"/>
    <n v="0"/>
    <n v="-999"/>
    <n v="200008"/>
    <x v="9"/>
  </r>
  <r>
    <n v="24.93"/>
    <n v="16.600000000000001"/>
    <n v="24.6"/>
    <n v="9.1"/>
    <n v="58.1"/>
    <n v="30.5"/>
    <n v="0"/>
    <n v="0"/>
    <n v="0"/>
    <n v="1"/>
    <n v="3"/>
    <n v="16.600000000000001"/>
    <n v="15.8"/>
    <n v="-999"/>
    <n v="-999"/>
    <n v="0.94099999999999995"/>
    <n v="2.149"/>
    <n v="0"/>
    <n v="-999"/>
    <n v="200008"/>
    <x v="9"/>
  </r>
  <r>
    <n v="25.56"/>
    <n v="18.5"/>
    <n v="26.4"/>
    <n v="10.7"/>
    <n v="52.1"/>
    <n v="28.4"/>
    <n v="0"/>
    <n v="0"/>
    <n v="0"/>
    <n v="1"/>
    <n v="3.1"/>
    <n v="18.5"/>
    <n v="16.7"/>
    <n v="-999"/>
    <n v="-999"/>
    <n v="0.97799999999999998"/>
    <n v="2.464"/>
    <n v="0"/>
    <n v="-999"/>
    <n v="200008"/>
    <x v="9"/>
  </r>
  <r>
    <n v="26.11"/>
    <n v="17"/>
    <n v="25.3"/>
    <n v="9.6999999999999993"/>
    <n v="41.2"/>
    <n v="22"/>
    <n v="0"/>
    <n v="0"/>
    <n v="0"/>
    <n v="1"/>
    <n v="3.4"/>
    <n v="17"/>
    <n v="16"/>
    <n v="-999"/>
    <n v="-999"/>
    <n v="0.71099999999999997"/>
    <n v="2.5150000000000001"/>
    <n v="0"/>
    <n v="-999"/>
    <n v="200008"/>
    <x v="9"/>
  </r>
  <r>
    <n v="23.61"/>
    <n v="15.5"/>
    <n v="24.3"/>
    <n v="7.4"/>
    <n v="37.9"/>
    <n v="16.399999999999999"/>
    <n v="0"/>
    <n v="0"/>
    <n v="0"/>
    <n v="0.8"/>
    <n v="2.7"/>
    <n v="15.5"/>
    <n v="15"/>
    <n v="-999"/>
    <n v="-999"/>
    <n v="0.499"/>
    <n v="2.5390000000000001"/>
    <n v="0"/>
    <n v="-999"/>
    <n v="200008"/>
    <x v="9"/>
  </r>
  <r>
    <n v="24.35"/>
    <n v="11.2"/>
    <n v="19"/>
    <n v="3.9"/>
    <n v="51.8"/>
    <n v="29.7"/>
    <n v="0"/>
    <n v="0"/>
    <n v="0"/>
    <n v="0.9"/>
    <n v="3.3"/>
    <n v="11.2"/>
    <n v="14.2"/>
    <n v="-999"/>
    <n v="-999"/>
    <n v="0.65400000000000003"/>
    <n v="1.544"/>
    <n v="0"/>
    <n v="-999"/>
    <n v="200008"/>
    <x v="9"/>
  </r>
  <r>
    <n v="24.18"/>
    <n v="11.8"/>
    <n v="19.7"/>
    <n v="5.3"/>
    <n v="56.2"/>
    <n v="22.7"/>
    <n v="0"/>
    <n v="0"/>
    <n v="0"/>
    <n v="1"/>
    <n v="3.3"/>
    <n v="11.8"/>
    <n v="13.8"/>
    <n v="-999"/>
    <n v="-999"/>
    <n v="0.52"/>
    <n v="1.774"/>
    <n v="0"/>
    <n v="-999"/>
    <n v="200008"/>
    <x v="9"/>
  </r>
  <r>
    <n v="21.54"/>
    <n v="9.8000000000000007"/>
    <n v="18.2"/>
    <n v="3.6"/>
    <n v="57.5"/>
    <n v="34.6"/>
    <n v="0"/>
    <n v="0"/>
    <n v="0"/>
    <n v="0.9"/>
    <n v="3.7"/>
    <n v="9.8000000000000007"/>
    <n v="12.5"/>
    <n v="-999"/>
    <n v="-999"/>
    <n v="0.72499999999999998"/>
    <n v="1.367"/>
    <n v="0"/>
    <n v="-999"/>
    <n v="200008"/>
    <x v="9"/>
  </r>
  <r>
    <n v="19.82"/>
    <n v="10.7"/>
    <n v="18.8"/>
    <n v="4.0999999999999996"/>
    <n v="55.9"/>
    <n v="30"/>
    <n v="0"/>
    <n v="0"/>
    <n v="0"/>
    <n v="0.8"/>
    <n v="2.7"/>
    <n v="10.7"/>
    <n v="11.8"/>
    <n v="-999"/>
    <n v="-999"/>
    <n v="0.65"/>
    <n v="1.5189999999999999"/>
    <n v="0"/>
    <n v="-999"/>
    <n v="200008"/>
    <x v="9"/>
  </r>
  <r>
    <n v="20.18"/>
    <n v="10.3"/>
    <n v="17.5"/>
    <n v="5"/>
    <n v="54.6"/>
    <n v="30.6"/>
    <n v="0"/>
    <n v="0"/>
    <n v="0"/>
    <n v="1"/>
    <n v="3.2"/>
    <n v="10.3"/>
    <n v="11.4"/>
    <n v="-999"/>
    <n v="-999"/>
    <n v="0.61099999999999999"/>
    <n v="1.3879999999999999"/>
    <n v="0"/>
    <n v="-999"/>
    <n v="200008"/>
    <x v="9"/>
  </r>
  <r>
    <n v="23.96"/>
    <n v="13"/>
    <n v="21.3"/>
    <n v="3.2"/>
    <n v="38.4"/>
    <n v="18.7"/>
    <n v="0"/>
    <n v="0"/>
    <n v="0"/>
    <n v="1"/>
    <n v="3.2"/>
    <n v="13"/>
    <n v="12.6"/>
    <n v="-999"/>
    <n v="-999"/>
    <n v="0.47399999999999998"/>
    <n v="2.0590000000000002"/>
    <n v="0"/>
    <n v="-999"/>
    <n v="200008"/>
    <x v="9"/>
  </r>
  <r>
    <n v="23.82"/>
    <n v="15.1"/>
    <n v="23"/>
    <n v="8.1"/>
    <n v="34.700000000000003"/>
    <n v="16.600000000000001"/>
    <n v="0"/>
    <n v="0"/>
    <n v="0"/>
    <n v="1.4"/>
    <n v="4.0999999999999996"/>
    <n v="15.1"/>
    <n v="14.1"/>
    <n v="-999"/>
    <n v="-999"/>
    <n v="0.46600000000000003"/>
    <n v="2.343"/>
    <n v="0"/>
    <n v="-999"/>
    <n v="200008"/>
    <x v="9"/>
  </r>
  <r>
    <n v="10.119999999999999"/>
    <n v="7.6"/>
    <n v="14.7"/>
    <n v="2.7"/>
    <n v="74.8"/>
    <n v="37.799999999999997"/>
    <n v="4.5"/>
    <n v="0"/>
    <n v="0"/>
    <n v="0.7"/>
    <n v="2.8"/>
    <n v="7.6"/>
    <n v="9.8000000000000007"/>
    <n v="-999"/>
    <n v="-999"/>
    <n v="0.63200000000000001"/>
    <n v="1.04"/>
    <n v="0"/>
    <n v="-999"/>
    <n v="200008"/>
    <x v="9"/>
  </r>
  <r>
    <n v="11.24"/>
    <n v="4.5999999999999996"/>
    <n v="10.6"/>
    <n v="0.8"/>
    <n v="90.9"/>
    <n v="64.5"/>
    <n v="1.9"/>
    <n v="0"/>
    <n v="0"/>
    <n v="0.9"/>
    <n v="2.9"/>
    <n v="4.5999999999999996"/>
    <n v="9.1999999999999993"/>
    <n v="-999"/>
    <n v="-999"/>
    <n v="0.82199999999999995"/>
    <n v="0.45400000000000001"/>
    <n v="0"/>
    <n v="-999"/>
    <n v="200008"/>
    <x v="9"/>
  </r>
  <r>
    <n v="14.59"/>
    <n v="5"/>
    <n v="11.5"/>
    <n v="0.4"/>
    <n v="82.1"/>
    <n v="51.1"/>
    <n v="0"/>
    <n v="0"/>
    <n v="0"/>
    <n v="0.8"/>
    <n v="3.3"/>
    <n v="5"/>
    <n v="9.1"/>
    <n v="-999"/>
    <n v="-999"/>
    <n v="0.69099999999999995"/>
    <n v="0.66300000000000003"/>
    <n v="0"/>
    <n v="-999"/>
    <n v="200008"/>
    <x v="9"/>
  </r>
  <r>
    <n v="23.33"/>
    <n v="9.1"/>
    <n v="17.600000000000001"/>
    <n v="-0.4"/>
    <n v="68.400000000000006"/>
    <n v="35.200000000000003"/>
    <n v="0"/>
    <n v="0"/>
    <n v="0"/>
    <n v="0.8"/>
    <n v="3.1"/>
    <n v="9.1"/>
    <n v="10.5"/>
    <n v="-999"/>
    <n v="-999"/>
    <n v="0.71"/>
    <n v="1.304"/>
    <n v="0"/>
    <n v="-999"/>
    <n v="200008"/>
    <x v="9"/>
  </r>
  <r>
    <n v="23.48"/>
    <n v="14.7"/>
    <n v="22.8"/>
    <n v="7.4"/>
    <n v="41.9"/>
    <n v="26.2"/>
    <n v="0"/>
    <n v="0"/>
    <n v="0"/>
    <n v="1.2"/>
    <n v="3.5"/>
    <n v="14.7"/>
    <n v="12.4"/>
    <n v="-999"/>
    <n v="-999"/>
    <n v="0.72799999999999998"/>
    <n v="2.048"/>
    <n v="0"/>
    <n v="-999"/>
    <n v="200008"/>
    <x v="9"/>
  </r>
  <r>
    <n v="23.02"/>
    <n v="16.7"/>
    <n v="25.5"/>
    <n v="8.9"/>
    <n v="37"/>
    <n v="20.8"/>
    <n v="0"/>
    <n v="0"/>
    <n v="0"/>
    <n v="0.9"/>
    <n v="3.2"/>
    <n v="16.7"/>
    <n v="13.2"/>
    <n v="-999"/>
    <n v="-999"/>
    <n v="0.67700000000000005"/>
    <n v="2.5840000000000001"/>
    <n v="0"/>
    <n v="-999"/>
    <n v="200008"/>
    <x v="9"/>
  </r>
  <r>
    <n v="12.16"/>
    <n v="14.4"/>
    <n v="21.9"/>
    <n v="8.9"/>
    <n v="54.8"/>
    <n v="33.9"/>
    <n v="0.3"/>
    <n v="0"/>
    <n v="0"/>
    <n v="0.7"/>
    <n v="3.7"/>
    <n v="14.4"/>
    <n v="11.7"/>
    <n v="-999"/>
    <n v="-999"/>
    <n v="0.88900000000000001"/>
    <n v="1.7370000000000001"/>
    <n v="0"/>
    <n v="-999"/>
    <n v="200008"/>
    <x v="9"/>
  </r>
  <r>
    <n v="18.3"/>
    <n v="12.4"/>
    <n v="21.2"/>
    <n v="6.6"/>
    <n v="68.2"/>
    <n v="38.1"/>
    <n v="0"/>
    <n v="0"/>
    <n v="0"/>
    <n v="1"/>
    <n v="3.2"/>
    <n v="12.4"/>
    <n v="12.5"/>
    <n v="-999"/>
    <n v="-999"/>
    <n v="0.95799999999999996"/>
    <n v="1.5580000000000001"/>
    <n v="0"/>
    <n v="-999"/>
    <n v="200008"/>
    <x v="9"/>
  </r>
  <r>
    <n v="13.54"/>
    <n v="6.8"/>
    <n v="14.6"/>
    <n v="1.7"/>
    <n v="74"/>
    <n v="41.2"/>
    <n v="0"/>
    <n v="0"/>
    <n v="0"/>
    <n v="1.2"/>
    <n v="3.9"/>
    <n v="6.8"/>
    <n v="9.9"/>
    <n v="-999"/>
    <n v="-999"/>
    <n v="0.68300000000000005"/>
    <n v="0.97699999999999998"/>
    <n v="0"/>
    <n v="-999"/>
    <n v="200008"/>
    <x v="9"/>
  </r>
  <r>
    <n v="15.09"/>
    <n v="4.0999999999999996"/>
    <n v="9.5"/>
    <n v="-0.4"/>
    <n v="79.3"/>
    <n v="45.8"/>
    <n v="0"/>
    <n v="0"/>
    <n v="0"/>
    <n v="0.9"/>
    <n v="2.7"/>
    <n v="4.0999999999999996"/>
    <n v="9.1"/>
    <n v="-999"/>
    <n v="-999"/>
    <n v="0.54400000000000004"/>
    <n v="0.64300000000000002"/>
    <n v="0"/>
    <n v="-999"/>
    <n v="200008"/>
    <x v="9"/>
  </r>
  <r>
    <n v="20.63"/>
    <n v="7.8"/>
    <n v="16.5"/>
    <n v="-1.9"/>
    <n v="56.5"/>
    <n v="26.6"/>
    <n v="0"/>
    <n v="0"/>
    <n v="0"/>
    <n v="0.9"/>
    <n v="2.5"/>
    <n v="7.8"/>
    <n v="9.1"/>
    <n v="-999"/>
    <n v="-999"/>
    <n v="0.5"/>
    <n v="1.377"/>
    <n v="0"/>
    <n v="-999"/>
    <n v="200008"/>
    <x v="9"/>
  </r>
  <r>
    <n v="3.73"/>
    <n v="6.5"/>
    <n v="8.4"/>
    <n v="5"/>
    <n v="96.4"/>
    <n v="77.400000000000006"/>
    <n v="8.8000000000000007"/>
    <n v="0"/>
    <n v="0"/>
    <n v="0.6"/>
    <n v="2.2999999999999998"/>
    <n v="6.5"/>
    <n v="8.9"/>
    <n v="-999"/>
    <n v="-999"/>
    <n v="0.85"/>
    <n v="0.249"/>
    <n v="0"/>
    <n v="-999"/>
    <n v="200008"/>
    <x v="9"/>
  </r>
  <r>
    <n v="21.19"/>
    <n v="7.8"/>
    <n v="14.2"/>
    <n v="3.7"/>
    <n v="75.5"/>
    <n v="36.700000000000003"/>
    <n v="0.3"/>
    <n v="0"/>
    <n v="0"/>
    <n v="0.8"/>
    <n v="2.4"/>
    <n v="7.8"/>
    <n v="11.2"/>
    <n v="-999"/>
    <n v="-999"/>
    <n v="0.59299999999999997"/>
    <n v="1.0249999999999999"/>
    <n v="0"/>
    <n v="-999"/>
    <n v="200008"/>
    <x v="9"/>
  </r>
  <r>
    <n v="13.92"/>
    <n v="7.6"/>
    <n v="15.9"/>
    <n v="2.8"/>
    <n v="75.3"/>
    <n v="37.6"/>
    <n v="0.5"/>
    <n v="0"/>
    <n v="0"/>
    <n v="0.8"/>
    <n v="2.8"/>
    <n v="7.6"/>
    <n v="10"/>
    <n v="-999"/>
    <n v="-999"/>
    <n v="0.67700000000000005"/>
    <n v="1.127"/>
    <n v="0"/>
    <n v="-999"/>
    <n v="200008"/>
    <x v="9"/>
  </r>
  <r>
    <n v="9.8000000000000007"/>
    <n v="4.5999999999999996"/>
    <n v="9.6999999999999993"/>
    <n v="1.2"/>
    <n v="82.2"/>
    <n v="53.8"/>
    <n v="0.3"/>
    <n v="0"/>
    <n v="0"/>
    <n v="0.8"/>
    <n v="3.2"/>
    <n v="4.5999999999999996"/>
    <n v="8.5"/>
    <n v="-999"/>
    <n v="-999"/>
    <n v="0.64800000000000002"/>
    <n v="0.55600000000000005"/>
    <n v="0"/>
    <n v="-999"/>
    <n v="200009"/>
    <x v="9"/>
  </r>
  <r>
    <n v="3.12"/>
    <n v="3.1"/>
    <n v="6.5"/>
    <n v="0.1"/>
    <n v="91.8"/>
    <n v="75.599999999999994"/>
    <n v="15.2"/>
    <n v="0"/>
    <n v="0"/>
    <n v="0.5"/>
    <n v="1.8"/>
    <n v="3.1"/>
    <n v="6.3"/>
    <n v="-999"/>
    <n v="-999"/>
    <n v="0.73199999999999998"/>
    <n v="0.23599999999999999"/>
    <n v="0"/>
    <n v="-999"/>
    <n v="200009"/>
    <x v="9"/>
  </r>
  <r>
    <n v="6.29"/>
    <n v="1.7"/>
    <n v="5.8"/>
    <n v="-0.3"/>
    <n v="96.4"/>
    <n v="79.5"/>
    <n v="8.8000000000000007"/>
    <n v="0"/>
    <n v="0"/>
    <n v="0.3"/>
    <n v="1.3"/>
    <n v="1.7"/>
    <n v="4.9000000000000004"/>
    <n v="-999"/>
    <n v="-999"/>
    <n v="0.73099999999999998"/>
    <n v="0.189"/>
    <n v="0"/>
    <n v="-999"/>
    <n v="200009"/>
    <x v="9"/>
  </r>
  <r>
    <n v="13.19"/>
    <n v="4"/>
    <n v="10.7"/>
    <n v="-1.1000000000000001"/>
    <n v="86.7"/>
    <n v="58.1"/>
    <n v="0"/>
    <n v="0"/>
    <n v="0"/>
    <n v="0.7"/>
    <n v="2.2000000000000002"/>
    <n v="4"/>
    <n v="5.9"/>
    <n v="-999"/>
    <n v="-999"/>
    <n v="0.749"/>
    <n v="0.53900000000000003"/>
    <n v="0"/>
    <n v="-999"/>
    <n v="200009"/>
    <x v="9"/>
  </r>
  <r>
    <n v="9.2100000000000009"/>
    <n v="4.9000000000000004"/>
    <n v="11.9"/>
    <n v="0.3"/>
    <n v="92.8"/>
    <n v="61.1"/>
    <n v="0.5"/>
    <n v="0"/>
    <n v="0"/>
    <n v="0.6"/>
    <n v="2.2999999999999998"/>
    <n v="4.9000000000000004"/>
    <n v="6.6"/>
    <n v="-999"/>
    <n v="-999"/>
    <n v="0.84799999999999998"/>
    <n v="0.54200000000000004"/>
    <n v="0"/>
    <n v="-999"/>
    <n v="200009"/>
    <x v="9"/>
  </r>
  <r>
    <n v="15.41"/>
    <n v="8.3000000000000007"/>
    <n v="14.8"/>
    <n v="3.3"/>
    <n v="79.599999999999994"/>
    <n v="47"/>
    <n v="1.6"/>
    <n v="0"/>
    <n v="0"/>
    <n v="0.8"/>
    <n v="2.7"/>
    <n v="8.3000000000000007"/>
    <n v="9.5"/>
    <n v="-999"/>
    <n v="-999"/>
    <n v="0.79300000000000004"/>
    <n v="0.89200000000000002"/>
    <n v="0"/>
    <n v="-999"/>
    <n v="200009"/>
    <x v="9"/>
  </r>
  <r>
    <n v="10.54"/>
    <n v="8.1999999999999993"/>
    <n v="11.6"/>
    <n v="5.3"/>
    <n v="77.3"/>
    <n v="63.4"/>
    <n v="0.5"/>
    <n v="0"/>
    <n v="0"/>
    <n v="2.2000000000000002"/>
    <n v="5.4"/>
    <n v="8.1999999999999993"/>
    <n v="8.5"/>
    <n v="-999"/>
    <n v="-999"/>
    <n v="0.86799999999999999"/>
    <n v="0.5"/>
    <n v="0"/>
    <n v="-999"/>
    <n v="200009"/>
    <x v="9"/>
  </r>
  <r>
    <n v="7.99"/>
    <n v="2.2999999999999998"/>
    <n v="5.4"/>
    <n v="-0.4"/>
    <n v="95.5"/>
    <n v="81.599999999999994"/>
    <n v="8"/>
    <n v="0"/>
    <n v="0"/>
    <n v="1.2"/>
    <n v="3.5"/>
    <n v="2.2999999999999998"/>
    <n v="5.8"/>
    <n v="-999"/>
    <n v="-999"/>
    <n v="0.73199999999999998"/>
    <n v="0.16500000000000001"/>
    <n v="0"/>
    <n v="-999"/>
    <n v="200009"/>
    <x v="9"/>
  </r>
  <r>
    <n v="2.34"/>
    <n v="0.6"/>
    <n v="2.4"/>
    <n v="-1"/>
    <n v="98.6"/>
    <n v="94.2"/>
    <n v="13.6"/>
    <n v="0"/>
    <n v="0"/>
    <n v="1.2"/>
    <n v="3.4"/>
    <n v="0.6"/>
    <n v="3.5"/>
    <n v="-999"/>
    <n v="-999"/>
    <n v="0.68100000000000005"/>
    <n v="4.2000000000000003E-2"/>
    <n v="0"/>
    <n v="-999"/>
    <n v="200009"/>
    <x v="9"/>
  </r>
  <r>
    <n v="14.39"/>
    <n v="4"/>
    <n v="10.3"/>
    <n v="0.1"/>
    <n v="84.1"/>
    <n v="50.5"/>
    <n v="3.7"/>
    <n v="0"/>
    <n v="0"/>
    <n v="0.7"/>
    <n v="2.2999999999999998"/>
    <n v="4"/>
    <n v="6.4"/>
    <n v="-999"/>
    <n v="-999"/>
    <n v="0.63300000000000001"/>
    <n v="0.62"/>
    <n v="0"/>
    <n v="-999"/>
    <n v="200009"/>
    <x v="9"/>
  </r>
  <r>
    <n v="16.649999999999999"/>
    <n v="6.7"/>
    <n v="14.1"/>
    <n v="-0.1"/>
    <n v="77.900000000000006"/>
    <n v="43.6"/>
    <n v="0.3"/>
    <n v="0"/>
    <n v="0"/>
    <n v="1.1000000000000001"/>
    <n v="3.8"/>
    <n v="6.7"/>
    <n v="7.7"/>
    <n v="-999"/>
    <n v="-999"/>
    <n v="0.7"/>
    <n v="0.90700000000000003"/>
    <n v="0"/>
    <n v="-999"/>
    <n v="200009"/>
    <x v="9"/>
  </r>
  <r>
    <n v="12.56"/>
    <n v="9.8000000000000007"/>
    <n v="15.4"/>
    <n v="5"/>
    <n v="84.8"/>
    <n v="64.7"/>
    <n v="0"/>
    <n v="0"/>
    <n v="0"/>
    <n v="1"/>
    <n v="2.9"/>
    <n v="9.8000000000000007"/>
    <n v="10.5"/>
    <n v="-999"/>
    <n v="-999"/>
    <n v="1.1319999999999999"/>
    <n v="0.61699999999999999"/>
    <n v="0"/>
    <n v="-999"/>
    <n v="200009"/>
    <x v="9"/>
  </r>
  <r>
    <n v="18.75"/>
    <n v="11.9"/>
    <n v="20.6"/>
    <n v="3"/>
    <n v="45.4"/>
    <n v="14.9"/>
    <n v="0"/>
    <n v="0"/>
    <n v="0"/>
    <n v="0.9"/>
    <n v="3.3"/>
    <n v="11.9"/>
    <n v="8.9"/>
    <n v="-999"/>
    <n v="-999"/>
    <n v="0.36099999999999999"/>
    <n v="2.0640000000000001"/>
    <n v="0"/>
    <n v="-999"/>
    <n v="200009"/>
    <x v="9"/>
  </r>
  <r>
    <n v="14.94"/>
    <n v="16.399999999999999"/>
    <n v="24.7"/>
    <n v="10.5"/>
    <n v="41.2"/>
    <n v="22.3"/>
    <n v="0"/>
    <n v="0"/>
    <n v="0"/>
    <n v="1.4"/>
    <n v="4.4000000000000004"/>
    <n v="16.399999999999999"/>
    <n v="11.4"/>
    <n v="-999"/>
    <n v="-999"/>
    <n v="0.69499999999999995"/>
    <n v="2.4169999999999998"/>
    <n v="0"/>
    <n v="-999"/>
    <n v="200009"/>
    <x v="9"/>
  </r>
  <r>
    <n v="13.79"/>
    <n v="14.6"/>
    <n v="20.399999999999999"/>
    <n v="8.9"/>
    <n v="69.400000000000006"/>
    <n v="47.9"/>
    <n v="0"/>
    <n v="0"/>
    <n v="0"/>
    <n v="0.7"/>
    <n v="2.2999999999999998"/>
    <n v="14.6"/>
    <n v="11.8"/>
    <n v="-999"/>
    <n v="-999"/>
    <n v="1.151"/>
    <n v="1.248"/>
    <n v="0"/>
    <n v="-999"/>
    <n v="200009"/>
    <x v="9"/>
  </r>
  <r>
    <n v="17.7"/>
    <n v="13.5"/>
    <n v="21.2"/>
    <n v="8"/>
    <n v="73.400000000000006"/>
    <n v="31"/>
    <n v="0"/>
    <n v="0"/>
    <n v="0"/>
    <n v="0.8"/>
    <n v="2.9"/>
    <n v="13.5"/>
    <n v="11.6"/>
    <n v="-999"/>
    <n v="-999"/>
    <n v="0.78"/>
    <n v="1.7370000000000001"/>
    <n v="0"/>
    <n v="-999"/>
    <n v="200009"/>
    <x v="9"/>
  </r>
  <r>
    <n v="11.67"/>
    <n v="12"/>
    <n v="20.100000000000001"/>
    <n v="8.1999999999999993"/>
    <n v="77.5"/>
    <n v="57.5"/>
    <n v="0"/>
    <n v="0"/>
    <n v="0"/>
    <n v="1.5"/>
    <n v="4.4000000000000004"/>
    <n v="12"/>
    <n v="10.9"/>
    <n v="-999"/>
    <n v="-999"/>
    <n v="1.351"/>
    <n v="1"/>
    <n v="0"/>
    <n v="-999"/>
    <n v="200009"/>
    <x v="9"/>
  </r>
  <r>
    <n v="8.24"/>
    <n v="8.9"/>
    <n v="13.7"/>
    <n v="6.7"/>
    <n v="91.1"/>
    <n v="71.400000000000006"/>
    <n v="0"/>
    <n v="0"/>
    <n v="0"/>
    <n v="1.4"/>
    <n v="3.5"/>
    <n v="8.9"/>
    <n v="11"/>
    <n v="-999"/>
    <n v="-999"/>
    <n v="1.1200000000000001"/>
    <n v="0.44800000000000001"/>
    <n v="0"/>
    <n v="-999"/>
    <n v="200009"/>
    <x v="9"/>
  </r>
  <r>
    <n v="17.649999999999999"/>
    <n v="6.6"/>
    <n v="11.7"/>
    <n v="2.4"/>
    <n v="69.2"/>
    <n v="43.2"/>
    <n v="0"/>
    <n v="0"/>
    <n v="0"/>
    <n v="1.1000000000000001"/>
    <n v="3.8"/>
    <n v="6.6"/>
    <n v="9.1"/>
    <n v="-999"/>
    <n v="-999"/>
    <n v="0.59299999999999997"/>
    <n v="0.78100000000000003"/>
    <n v="0"/>
    <n v="-999"/>
    <n v="200009"/>
    <x v="9"/>
  </r>
  <r>
    <n v="5.93"/>
    <n v="5"/>
    <n v="9"/>
    <n v="0.6"/>
    <n v="83.6"/>
    <n v="36.299999999999997"/>
    <n v="2.9"/>
    <n v="0"/>
    <n v="0"/>
    <n v="0.7"/>
    <n v="2.2999999999999998"/>
    <n v="5"/>
    <n v="7.8"/>
    <n v="-999"/>
    <n v="-999"/>
    <n v="0.41599999999999998"/>
    <n v="0.73099999999999998"/>
    <n v="0"/>
    <n v="-999"/>
    <n v="200009"/>
    <x v="9"/>
  </r>
  <r>
    <n v="5.22"/>
    <n v="0.2"/>
    <n v="4"/>
    <n v="-3.4"/>
    <n v="94.5"/>
    <n v="79.400000000000006"/>
    <n v="9.6"/>
    <n v="0"/>
    <n v="0"/>
    <n v="0.9"/>
    <n v="2.8"/>
    <n v="0.2"/>
    <n v="4.2"/>
    <n v="-999"/>
    <n v="-999"/>
    <n v="0.64700000000000002"/>
    <n v="0.16700000000000001"/>
    <n v="0"/>
    <n v="-999"/>
    <n v="200009"/>
    <x v="9"/>
  </r>
  <r>
    <n v="17.38"/>
    <n v="-0.6"/>
    <n v="6.7"/>
    <n v="-6.8"/>
    <n v="57.2"/>
    <n v="28"/>
    <n v="0"/>
    <n v="0"/>
    <n v="0"/>
    <n v="1"/>
    <n v="2.6"/>
    <n v="-0.6"/>
    <n v="3.1"/>
    <n v="-999"/>
    <n v="-999"/>
    <n v="0.27500000000000002"/>
    <n v="0.70599999999999996"/>
    <n v="0"/>
    <n v="-999"/>
    <n v="200009"/>
    <x v="9"/>
  </r>
  <r>
    <n v="16.66"/>
    <n v="4.2"/>
    <n v="12.8"/>
    <n v="-3.4"/>
    <n v="49.2"/>
    <n v="23.4"/>
    <n v="0"/>
    <n v="0"/>
    <n v="0"/>
    <n v="0.7"/>
    <n v="2.2000000000000002"/>
    <n v="4.2"/>
    <n v="3.9"/>
    <n v="-999"/>
    <n v="-999"/>
    <n v="0.34599999999999997"/>
    <n v="1.1319999999999999"/>
    <n v="0"/>
    <n v="-999"/>
    <n v="200009"/>
    <x v="9"/>
  </r>
  <r>
    <n v="16.5"/>
    <n v="7.5"/>
    <n v="16.2"/>
    <n v="1.2"/>
    <n v="56.5"/>
    <n v="31.7"/>
    <n v="0"/>
    <n v="0"/>
    <n v="0"/>
    <n v="0.8"/>
    <n v="2"/>
    <n v="7.5"/>
    <n v="5.8"/>
    <n v="-999"/>
    <n v="-999"/>
    <n v="0.58399999999999996"/>
    <n v="1.2569999999999999"/>
    <n v="0"/>
    <n v="-999"/>
    <n v="200009"/>
    <x v="9"/>
  </r>
  <r>
    <n v="15.75"/>
    <n v="9"/>
    <n v="17.100000000000001"/>
    <n v="3.8"/>
    <n v="56.8"/>
    <n v="34.5"/>
    <n v="0"/>
    <n v="0"/>
    <n v="0"/>
    <n v="0.8"/>
    <n v="2.1"/>
    <n v="9"/>
    <n v="6.4"/>
    <n v="-999"/>
    <n v="-999"/>
    <n v="0.67200000000000004"/>
    <n v="1.2769999999999999"/>
    <n v="0"/>
    <n v="-999"/>
    <n v="200009"/>
    <x v="9"/>
  </r>
  <r>
    <n v="16.239999999999998"/>
    <n v="10.3"/>
    <n v="18.8"/>
    <n v="4.2"/>
    <n v="50.9"/>
    <n v="29.8"/>
    <n v="0"/>
    <n v="0"/>
    <n v="0"/>
    <n v="0.8"/>
    <n v="2.8"/>
    <n v="10.3"/>
    <n v="6.7"/>
    <n v="-999"/>
    <n v="-999"/>
    <n v="0.64600000000000002"/>
    <n v="1.5229999999999999"/>
    <n v="0"/>
    <n v="-999"/>
    <n v="200009"/>
    <x v="9"/>
  </r>
  <r>
    <n v="15.88"/>
    <n v="11.2"/>
    <n v="19.2"/>
    <n v="5.3"/>
    <n v="37.700000000000003"/>
    <n v="21.3"/>
    <n v="0"/>
    <n v="0"/>
    <n v="0"/>
    <n v="0.9"/>
    <n v="3"/>
    <n v="11.2"/>
    <n v="6.8"/>
    <n v="-999"/>
    <n v="-999"/>
    <n v="0.47299999999999998"/>
    <n v="1.7509999999999999"/>
    <n v="0"/>
    <n v="-999"/>
    <n v="200009"/>
    <x v="9"/>
  </r>
  <r>
    <n v="12.74"/>
    <n v="9.9"/>
    <n v="16.899999999999999"/>
    <n v="5"/>
    <n v="55.5"/>
    <n v="36.9"/>
    <n v="1.1000000000000001"/>
    <n v="0"/>
    <n v="0"/>
    <n v="1"/>
    <n v="3.7"/>
    <n v="9.9"/>
    <n v="7.5"/>
    <n v="-999"/>
    <n v="-999"/>
    <n v="0.71"/>
    <n v="1.2150000000000001"/>
    <n v="0"/>
    <n v="-999"/>
    <n v="200009"/>
    <x v="9"/>
  </r>
  <r>
    <n v="5.0999999999999996"/>
    <n v="6.5"/>
    <n v="10.6"/>
    <n v="4.4000000000000004"/>
    <n v="94.4"/>
    <n v="84.5"/>
    <n v="13.1"/>
    <n v="0"/>
    <n v="0"/>
    <n v="1"/>
    <n v="3"/>
    <n v="6.5"/>
    <n v="8"/>
    <n v="-999"/>
    <n v="-999"/>
    <n v="1.0780000000000001"/>
    <n v="0.19800000000000001"/>
    <n v="0"/>
    <n v="-999"/>
    <n v="200009"/>
    <x v="9"/>
  </r>
  <r>
    <n v="11.55"/>
    <n v="6.9"/>
    <n v="12.5"/>
    <n v="0.5"/>
    <n v="77.8"/>
    <n v="48.3"/>
    <n v="0.8"/>
    <n v="0"/>
    <n v="0"/>
    <n v="1.7"/>
    <n v="4.7"/>
    <n v="6.9"/>
    <n v="7.9"/>
    <n v="-999"/>
    <n v="-999"/>
    <n v="0.70099999999999996"/>
    <n v="0.749"/>
    <n v="0"/>
    <n v="-999"/>
    <n v="200009"/>
    <x v="9"/>
  </r>
  <r>
    <n v="12.36"/>
    <n v="1.8"/>
    <n v="9.1"/>
    <n v="-2.1"/>
    <n v="69.8"/>
    <n v="46"/>
    <n v="0"/>
    <n v="0"/>
    <n v="0"/>
    <n v="1.1000000000000001"/>
    <n v="3.9"/>
    <n v="1.8"/>
    <n v="4.0999999999999996"/>
    <n v="-999"/>
    <n v="-999"/>
    <n v="0.53200000000000003"/>
    <n v="0.624"/>
    <n v="0"/>
    <n v="-999"/>
    <n v="200010"/>
    <x v="9"/>
  </r>
  <r>
    <n v="5.71"/>
    <n v="0.1"/>
    <n v="5.5"/>
    <n v="-3.1"/>
    <n v="85.8"/>
    <n v="58"/>
    <n v="0"/>
    <n v="0"/>
    <n v="0"/>
    <n v="0.7"/>
    <n v="2.9"/>
    <n v="0.1"/>
    <n v="4.0999999999999996"/>
    <n v="-999"/>
    <n v="-999"/>
    <n v="0.52500000000000002"/>
    <n v="0.379"/>
    <n v="0"/>
    <n v="-999"/>
    <n v="200010"/>
    <x v="9"/>
  </r>
  <r>
    <n v="10.95"/>
    <n v="0.5"/>
    <n v="7.8"/>
    <n v="-4"/>
    <n v="81.599999999999994"/>
    <n v="41.3"/>
    <n v="0"/>
    <n v="0"/>
    <n v="0"/>
    <n v="0.6"/>
    <n v="2.1"/>
    <n v="0.5"/>
    <n v="3.1"/>
    <n v="-999"/>
    <n v="-999"/>
    <n v="0.437"/>
    <n v="0.621"/>
    <n v="0"/>
    <n v="-999"/>
    <n v="200010"/>
    <x v="9"/>
  </r>
  <r>
    <n v="12.82"/>
    <n v="-0.5"/>
    <n v="5.5"/>
    <n v="-5.7"/>
    <n v="67.7"/>
    <n v="37.299999999999997"/>
    <n v="0"/>
    <n v="0"/>
    <n v="0"/>
    <n v="1.1000000000000001"/>
    <n v="3.5"/>
    <n v="-0.5"/>
    <n v="2"/>
    <n v="-999"/>
    <n v="-999"/>
    <n v="0.33700000000000002"/>
    <n v="0.56599999999999995"/>
    <n v="0"/>
    <n v="-999"/>
    <n v="200010"/>
    <x v="9"/>
  </r>
  <r>
    <n v="14.51"/>
    <n v="0"/>
    <n v="8.6999999999999993"/>
    <n v="-6"/>
    <n v="44.4"/>
    <n v="17.600000000000001"/>
    <n v="0"/>
    <n v="0"/>
    <n v="0"/>
    <n v="1"/>
    <n v="3.6"/>
    <n v="0"/>
    <n v="0.7"/>
    <n v="-999"/>
    <n v="-999"/>
    <n v="0.19800000000000001"/>
    <n v="0.92700000000000005"/>
    <n v="0"/>
    <n v="-999"/>
    <n v="200010"/>
    <x v="9"/>
  </r>
  <r>
    <n v="13.99"/>
    <n v="4.7"/>
    <n v="11.3"/>
    <n v="-2.4"/>
    <n v="21.6"/>
    <n v="9.6999999999999993"/>
    <n v="0"/>
    <n v="0"/>
    <n v="0"/>
    <n v="1.7"/>
    <n v="4.9000000000000004"/>
    <n v="4.7"/>
    <n v="1.6"/>
    <n v="-999"/>
    <n v="-999"/>
    <n v="0.13"/>
    <n v="1.2090000000000001"/>
    <n v="0"/>
    <n v="-999"/>
    <n v="200010"/>
    <x v="9"/>
  </r>
  <r>
    <n v="13.6"/>
    <n v="8.8000000000000007"/>
    <n v="16.2"/>
    <n v="2.5"/>
    <n v="22.6"/>
    <n v="10.1"/>
    <n v="0"/>
    <n v="0"/>
    <n v="0"/>
    <n v="1.6"/>
    <n v="4"/>
    <n v="8.8000000000000007"/>
    <n v="3.9"/>
    <n v="-999"/>
    <n v="-999"/>
    <n v="0.186"/>
    <n v="1.655"/>
    <n v="0"/>
    <n v="-999"/>
    <n v="200010"/>
    <x v="9"/>
  </r>
  <r>
    <n v="12.29"/>
    <n v="9.6999999999999993"/>
    <n v="17.399999999999999"/>
    <n v="3.4"/>
    <n v="37.6"/>
    <n v="26.9"/>
    <n v="0"/>
    <n v="0"/>
    <n v="0"/>
    <n v="1"/>
    <n v="4.2"/>
    <n v="9.6999999999999993"/>
    <n v="5.2"/>
    <n v="-999"/>
    <n v="-999"/>
    <n v="0.53400000000000003"/>
    <n v="1.452"/>
    <n v="0"/>
    <n v="-999"/>
    <n v="200010"/>
    <x v="9"/>
  </r>
  <r>
    <n v="6.22"/>
    <n v="8.3000000000000007"/>
    <n v="12.5"/>
    <n v="2.5"/>
    <n v="46.2"/>
    <n v="33.6"/>
    <n v="0"/>
    <n v="0"/>
    <n v="0"/>
    <n v="1.3"/>
    <n v="3.7"/>
    <n v="8.3000000000000007"/>
    <n v="6.2"/>
    <n v="-999"/>
    <n v="-999"/>
    <n v="0.48599999999999999"/>
    <n v="0.96199999999999997"/>
    <n v="0"/>
    <n v="-999"/>
    <n v="200010"/>
    <x v="9"/>
  </r>
  <r>
    <n v="4.09"/>
    <n v="3"/>
    <n v="6.5"/>
    <n v="0.2"/>
    <n v="90.1"/>
    <n v="73.099999999999994"/>
    <n v="0"/>
    <n v="0"/>
    <n v="0"/>
    <n v="1.1000000000000001"/>
    <n v="4.4000000000000004"/>
    <n v="3"/>
    <n v="4.2"/>
    <n v="-999"/>
    <n v="-999"/>
    <n v="0.70499999999999996"/>
    <n v="0.26"/>
    <n v="0"/>
    <n v="-999"/>
    <n v="200010"/>
    <x v="9"/>
  </r>
  <r>
    <n v="8.9600000000000009"/>
    <n v="3.1"/>
    <n v="9.6"/>
    <n v="-0.5"/>
    <n v="88.7"/>
    <n v="63.9"/>
    <n v="0"/>
    <n v="0"/>
    <n v="0"/>
    <n v="0.7"/>
    <n v="2.6"/>
    <n v="3.1"/>
    <n v="4.5999999999999996"/>
    <n v="-999"/>
    <n v="-999"/>
    <n v="0.76300000000000001"/>
    <n v="0.43099999999999999"/>
    <n v="0"/>
    <n v="-999"/>
    <n v="200010"/>
    <x v="9"/>
  </r>
  <r>
    <n v="12.42"/>
    <n v="6.6"/>
    <n v="15.9"/>
    <n v="-0.4"/>
    <n v="66.900000000000006"/>
    <n v="34.700000000000003"/>
    <n v="0"/>
    <n v="0"/>
    <n v="0"/>
    <n v="0.6"/>
    <n v="2.2000000000000002"/>
    <n v="6.6"/>
    <n v="3.8"/>
    <n v="-999"/>
    <n v="-999"/>
    <n v="0.626"/>
    <n v="1.179"/>
    <n v="0"/>
    <n v="-999"/>
    <n v="200010"/>
    <x v="9"/>
  </r>
  <r>
    <n v="12.12"/>
    <n v="3.7"/>
    <n v="11.6"/>
    <n v="-1.1000000000000001"/>
    <n v="79.599999999999994"/>
    <n v="45.3"/>
    <n v="0"/>
    <n v="0"/>
    <n v="0"/>
    <n v="0.8"/>
    <n v="3"/>
    <n v="3.7"/>
    <n v="3.2"/>
    <n v="-999"/>
    <n v="-999"/>
    <n v="0.61899999999999999"/>
    <n v="0.747"/>
    <n v="0"/>
    <n v="-999"/>
    <n v="200010"/>
    <x v="9"/>
  </r>
  <r>
    <n v="7.66"/>
    <n v="1.6"/>
    <n v="8.6"/>
    <n v="-2.5"/>
    <n v="82.2"/>
    <n v="51"/>
    <n v="0"/>
    <n v="0"/>
    <n v="0"/>
    <n v="0.8"/>
    <n v="2.4"/>
    <n v="1.6"/>
    <n v="3"/>
    <n v="-999"/>
    <n v="-999"/>
    <n v="0.56799999999999995"/>
    <n v="0.54700000000000004"/>
    <n v="0"/>
    <n v="-999"/>
    <n v="200010"/>
    <x v="9"/>
  </r>
  <r>
    <n v="7.95"/>
    <n v="1.7"/>
    <n v="6.2"/>
    <n v="-1.6"/>
    <n v="75.400000000000006"/>
    <n v="52.5"/>
    <n v="0.3"/>
    <n v="0"/>
    <n v="0"/>
    <n v="1.6"/>
    <n v="3.9"/>
    <n v="1.7"/>
    <n v="2"/>
    <n v="-999"/>
    <n v="-999"/>
    <n v="0.497"/>
    <n v="0.45"/>
    <n v="0"/>
    <n v="-999"/>
    <n v="200010"/>
    <x v="9"/>
  </r>
  <r>
    <n v="3.42"/>
    <n v="1.6"/>
    <n v="4.7"/>
    <n v="-0.5"/>
    <n v="87"/>
    <n v="63.8"/>
    <n v="8"/>
    <n v="0"/>
    <n v="0"/>
    <n v="1.4"/>
    <n v="3.6"/>
    <n v="1.6"/>
    <n v="2.7"/>
    <n v="-999"/>
    <n v="-999"/>
    <n v="0.54600000000000004"/>
    <n v="0.309"/>
    <n v="0"/>
    <n v="-999"/>
    <n v="200010"/>
    <x v="9"/>
  </r>
  <r>
    <n v="7.14"/>
    <n v="5.6"/>
    <n v="8.9"/>
    <n v="2.2999999999999998"/>
    <n v="80.7"/>
    <n v="60.5"/>
    <n v="1.1000000000000001"/>
    <n v="0"/>
    <n v="0"/>
    <n v="2.5"/>
    <n v="8.5"/>
    <n v="5.6"/>
    <n v="4.8"/>
    <n v="-999"/>
    <n v="-999"/>
    <n v="0.68799999999999994"/>
    <n v="0.45"/>
    <n v="0"/>
    <n v="-999"/>
    <n v="200010"/>
    <x v="9"/>
  </r>
  <r>
    <n v="5.68"/>
    <n v="3"/>
    <n v="8.3000000000000007"/>
    <n v="-2.6"/>
    <n v="87.2"/>
    <n v="61.6"/>
    <n v="2.7"/>
    <n v="0"/>
    <n v="0"/>
    <n v="1.3"/>
    <n v="7.2"/>
    <n v="3"/>
    <n v="4.2"/>
    <n v="-999"/>
    <n v="-999"/>
    <n v="0.67600000000000005"/>
    <n v="0.42"/>
    <n v="0"/>
    <n v="-999"/>
    <n v="200010"/>
    <x v="9"/>
  </r>
  <r>
    <n v="7.01"/>
    <n v="0.8"/>
    <n v="6.5"/>
    <n v="-4.0999999999999996"/>
    <n v="78.8"/>
    <n v="28.9"/>
    <n v="0"/>
    <n v="0"/>
    <n v="0"/>
    <n v="1.9"/>
    <n v="7.1"/>
    <n v="0.8"/>
    <n v="2.1"/>
    <n v="-999"/>
    <n v="-999"/>
    <n v="0.27900000000000003"/>
    <n v="0.68799999999999994"/>
    <n v="0"/>
    <n v="-999"/>
    <n v="200010"/>
    <x v="9"/>
  </r>
  <r>
    <n v="2.95"/>
    <n v="1.9"/>
    <n v="5.9"/>
    <n v="-2.6"/>
    <n v="93.8"/>
    <n v="77.599999999999994"/>
    <n v="3.7"/>
    <n v="0"/>
    <n v="0"/>
    <n v="2.7"/>
    <n v="7.2"/>
    <n v="1.9"/>
    <n v="3.1"/>
    <n v="-999"/>
    <n v="-999"/>
    <n v="0.72"/>
    <n v="0.20799999999999999"/>
    <n v="0"/>
    <n v="-999"/>
    <n v="200010"/>
    <x v="9"/>
  </r>
  <r>
    <n v="4.03"/>
    <n v="-3.5"/>
    <n v="1.1000000000000001"/>
    <n v="-7.2"/>
    <n v="93.5"/>
    <n v="72.5"/>
    <n v="4.0999999999999996"/>
    <n v="0"/>
    <n v="0"/>
    <n v="1"/>
    <n v="3.1"/>
    <n v="-3.5"/>
    <n v="1.2"/>
    <n v="-999"/>
    <n v="-999"/>
    <n v="0.47899999999999998"/>
    <n v="0.182"/>
    <n v="0"/>
    <n v="-999"/>
    <n v="200010"/>
    <x v="9"/>
  </r>
  <r>
    <n v="6.81"/>
    <n v="-1.1000000000000001"/>
    <n v="5.0999999999999996"/>
    <n v="-6.3"/>
    <n v="79.400000000000006"/>
    <n v="58.7"/>
    <n v="0"/>
    <n v="0"/>
    <n v="0"/>
    <n v="0.5"/>
    <n v="2.2999999999999998"/>
    <n v="-1.1000000000000001"/>
    <n v="0.5"/>
    <n v="-999"/>
    <n v="-999"/>
    <n v="0.51400000000000001"/>
    <n v="0.36299999999999999"/>
    <n v="0"/>
    <n v="-999"/>
    <n v="200010"/>
    <x v="9"/>
  </r>
  <r>
    <n v="9.8000000000000007"/>
    <n v="3.7"/>
    <n v="10.8"/>
    <n v="-1.9"/>
    <n v="57.1"/>
    <n v="20.100000000000001"/>
    <n v="0"/>
    <n v="0"/>
    <n v="0"/>
    <n v="0.8"/>
    <n v="2.5"/>
    <n v="3.7"/>
    <n v="1.6"/>
    <n v="-999"/>
    <n v="-999"/>
    <n v="0.26"/>
    <n v="1.0349999999999999"/>
    <n v="0"/>
    <n v="-999"/>
    <n v="200010"/>
    <x v="9"/>
  </r>
  <r>
    <n v="8.89"/>
    <n v="4.5999999999999996"/>
    <n v="11.4"/>
    <n v="0.1"/>
    <n v="52.6"/>
    <n v="20.399999999999999"/>
    <n v="0"/>
    <n v="0"/>
    <n v="0"/>
    <n v="0.7"/>
    <n v="2.1"/>
    <n v="4.5999999999999996"/>
    <n v="2.6"/>
    <n v="-999"/>
    <n v="-999"/>
    <n v="0.27500000000000002"/>
    <n v="1.073"/>
    <n v="0"/>
    <n v="-999"/>
    <n v="200010"/>
    <x v="9"/>
  </r>
  <r>
    <n v="8.49"/>
    <n v="3.3"/>
    <n v="10"/>
    <n v="-1"/>
    <n v="72.5"/>
    <n v="48.8"/>
    <n v="0"/>
    <n v="0"/>
    <n v="0"/>
    <n v="0.7"/>
    <n v="2"/>
    <n v="3.3"/>
    <n v="1.6"/>
    <n v="-999"/>
    <n v="-999"/>
    <n v="0.59699999999999998"/>
    <n v="0.628"/>
    <n v="0"/>
    <n v="-999"/>
    <n v="200010"/>
    <x v="9"/>
  </r>
  <r>
    <n v="6.95"/>
    <n v="4.8"/>
    <n v="10.4"/>
    <n v="0.5"/>
    <n v="75.099999999999994"/>
    <n v="52.5"/>
    <n v="0.3"/>
    <n v="0"/>
    <n v="0"/>
    <n v="1.1000000000000001"/>
    <n v="3.1"/>
    <n v="4.8"/>
    <n v="2.1"/>
    <n v="-999"/>
    <n v="-999"/>
    <n v="0.66100000000000003"/>
    <n v="0.59899999999999998"/>
    <n v="0"/>
    <n v="-999"/>
    <n v="200010"/>
    <x v="9"/>
  </r>
  <r>
    <n v="1.0900000000000001"/>
    <n v="1.8"/>
    <n v="4.3"/>
    <n v="-0.2"/>
    <n v="94.7"/>
    <n v="82.6"/>
    <n v="1.6"/>
    <n v="0"/>
    <n v="0"/>
    <n v="2"/>
    <n v="6"/>
    <n v="1.8"/>
    <n v="2.5"/>
    <n v="-999"/>
    <n v="-999"/>
    <n v="0.68600000000000005"/>
    <n v="0.14399999999999999"/>
    <n v="0"/>
    <n v="-999"/>
    <n v="200010"/>
    <x v="9"/>
  </r>
  <r>
    <n v="1.5"/>
    <n v="-0.3"/>
    <n v="1.2"/>
    <n v="-2.2999999999999998"/>
    <n v="99.1"/>
    <n v="96.6"/>
    <n v="16"/>
    <n v="72"/>
    <n v="1.3"/>
    <n v="2.1"/>
    <n v="5.7"/>
    <n v="-0.3"/>
    <n v="1.3"/>
    <n v="-999"/>
    <n v="-999"/>
    <n v="0.64300000000000002"/>
    <n v="2.3E-2"/>
    <n v="0"/>
    <n v="-999"/>
    <n v="200010"/>
    <x v="9"/>
  </r>
  <r>
    <n v="3.49"/>
    <n v="-1.3"/>
    <n v="1.7"/>
    <n v="-3.8"/>
    <n v="96.7"/>
    <n v="87.2"/>
    <n v="3.2"/>
    <n v="60"/>
    <n v="1.3"/>
    <n v="0.5"/>
    <n v="2.9"/>
    <n v="-1.3"/>
    <n v="1.3"/>
    <n v="-999"/>
    <n v="-999"/>
    <n v="0.60199999999999998"/>
    <n v="8.7999999999999995E-2"/>
    <n v="0"/>
    <n v="-999"/>
    <n v="200010"/>
    <x v="9"/>
  </r>
  <r>
    <n v="7.92"/>
    <n v="-1.5"/>
    <n v="5.0999999999999996"/>
    <n v="-6.2"/>
    <n v="92"/>
    <n v="65.3"/>
    <n v="0.8"/>
    <n v="47"/>
    <n v="0.2"/>
    <n v="0.5"/>
    <n v="1.6"/>
    <n v="-1.5"/>
    <n v="0.2"/>
    <n v="-999"/>
    <n v="-999"/>
    <n v="0.57099999999999995"/>
    <n v="0.30499999999999999"/>
    <n v="0"/>
    <n v="-999"/>
    <n v="200010"/>
    <x v="9"/>
  </r>
  <r>
    <n v="4.1399999999999997"/>
    <n v="-1.9"/>
    <n v="1.1000000000000001"/>
    <n v="-4.5999999999999996"/>
    <n v="95.9"/>
    <n v="89.5"/>
    <n v="5"/>
    <n v="82"/>
    <n v="0"/>
    <n v="1.2"/>
    <n v="3.1"/>
    <n v="-1.9"/>
    <n v="0"/>
    <n v="-999"/>
    <n v="-999"/>
    <n v="0.59299999999999997"/>
    <n v="6.9000000000000006E-2"/>
    <n v="82"/>
    <n v="0"/>
    <n v="200010"/>
    <x v="9"/>
  </r>
  <r>
    <n v="7.78"/>
    <n v="-2.9"/>
    <n v="3.1"/>
    <n v="-6.1"/>
    <n v="88.8"/>
    <n v="58.8"/>
    <n v="0.5"/>
    <n v="82"/>
    <n v="0.2"/>
    <n v="0.5"/>
    <n v="2"/>
    <n v="-2.9"/>
    <n v="0.2"/>
    <n v="-999"/>
    <n v="-999"/>
    <n v="0.44900000000000001"/>
    <n v="0.314"/>
    <n v="0"/>
    <n v="-999"/>
    <n v="200011"/>
    <x v="9"/>
  </r>
  <r>
    <n v="4.29"/>
    <n v="-2.1"/>
    <n v="1.9"/>
    <n v="-5.8"/>
    <n v="88.1"/>
    <n v="65.8"/>
    <n v="0"/>
    <n v="71"/>
    <n v="0"/>
    <n v="0.4"/>
    <n v="1.5"/>
    <n v="-2.1"/>
    <n v="0"/>
    <n v="-999"/>
    <n v="-999"/>
    <n v="0.46100000000000002"/>
    <n v="0.23899999999999999"/>
    <n v="0"/>
    <n v="-999"/>
    <n v="200011"/>
    <x v="9"/>
  </r>
  <r>
    <n v="5.98"/>
    <n v="1.6"/>
    <n v="6.8"/>
    <n v="-2.6"/>
    <n v="87.6"/>
    <n v="68.5"/>
    <n v="0"/>
    <n v="59"/>
    <n v="0.2"/>
    <n v="0.7"/>
    <n v="3"/>
    <n v="1.6"/>
    <n v="0.2"/>
    <n v="-999"/>
    <n v="-999"/>
    <n v="0.67700000000000005"/>
    <n v="0.311"/>
    <n v="0"/>
    <n v="-999"/>
    <n v="200011"/>
    <x v="9"/>
  </r>
  <r>
    <n v="1.65"/>
    <n v="-2"/>
    <n v="1"/>
    <n v="-4.8"/>
    <n v="99"/>
    <n v="94.6"/>
    <n v="18.3"/>
    <n v="227"/>
    <n v="0.5"/>
    <n v="2.4"/>
    <n v="5.6"/>
    <n v="-2"/>
    <n v="0.5"/>
    <n v="-999"/>
    <n v="-999"/>
    <n v="0.622"/>
    <n v="3.5000000000000003E-2"/>
    <n v="0"/>
    <n v="-999"/>
    <n v="200011"/>
    <x v="9"/>
  </r>
  <r>
    <n v="4.66"/>
    <n v="-4.0999999999999996"/>
    <n v="-1.2"/>
    <n v="-7.3"/>
    <n v="98.4"/>
    <n v="96"/>
    <n v="0"/>
    <n v="198"/>
    <n v="0.7"/>
    <n v="0.6"/>
    <n v="2.8"/>
    <n v="-4.0999999999999996"/>
    <n v="0.7"/>
    <n v="-999"/>
    <n v="-999"/>
    <n v="0.53500000000000003"/>
    <n v="2.1999999999999999E-2"/>
    <n v="0"/>
    <n v="-999"/>
    <n v="200011"/>
    <x v="9"/>
  </r>
  <r>
    <n v="7.27"/>
    <n v="-6"/>
    <n v="-0.5"/>
    <n v="-9.3000000000000007"/>
    <n v="97.5"/>
    <n v="95.8"/>
    <n v="0"/>
    <n v="180"/>
    <n v="0.6"/>
    <n v="0.6"/>
    <n v="2.1"/>
    <n v="-6"/>
    <n v="0.6"/>
    <n v="-999"/>
    <n v="-999"/>
    <n v="0.56399999999999995"/>
    <n v="2.5000000000000001E-2"/>
    <n v="0"/>
    <n v="-999"/>
    <n v="200011"/>
    <x v="9"/>
  </r>
  <r>
    <n v="4.91"/>
    <n v="-4.8"/>
    <n v="0.5"/>
    <n v="-8.3000000000000007"/>
    <n v="98.4"/>
    <n v="96.5"/>
    <n v="0"/>
    <n v="164"/>
    <n v="0.2"/>
    <n v="0.6"/>
    <n v="2.7"/>
    <n v="-4.8"/>
    <n v="0.2"/>
    <n v="-999"/>
    <n v="-999"/>
    <n v="0.61199999999999999"/>
    <n v="2.1999999999999999E-2"/>
    <n v="0"/>
    <n v="-999"/>
    <n v="200011"/>
    <x v="9"/>
  </r>
  <r>
    <n v="0.97"/>
    <n v="-4.8"/>
    <n v="-3.2"/>
    <n v="-5.8"/>
    <n v="98.3"/>
    <n v="97.8"/>
    <n v="9.9"/>
    <n v="264"/>
    <n v="0.2"/>
    <n v="1.2"/>
    <n v="3.9"/>
    <n v="-4.8"/>
    <n v="0.2"/>
    <n v="-999"/>
    <n v="-999"/>
    <n v="0.47"/>
    <n v="1.0999999999999999E-2"/>
    <n v="0"/>
    <n v="-999"/>
    <n v="200011"/>
    <x v="9"/>
  </r>
  <r>
    <n v="2.4"/>
    <n v="-7.3"/>
    <n v="-5.0999999999999996"/>
    <n v="-11.3"/>
    <n v="96.7"/>
    <n v="94.8"/>
    <n v="0.9"/>
    <n v="261"/>
    <n v="0.4"/>
    <n v="1.1000000000000001"/>
    <n v="2.8"/>
    <n v="-7.3"/>
    <n v="0.4"/>
    <n v="-999"/>
    <n v="-999"/>
    <n v="0.39600000000000002"/>
    <n v="2.1999999999999999E-2"/>
    <n v="0"/>
    <n v="-999"/>
    <n v="200011"/>
    <x v="9"/>
  </r>
  <r>
    <n v="4.5999999999999996"/>
    <n v="-11"/>
    <n v="-6.3"/>
    <n v="-15.5"/>
    <n v="94.1"/>
    <n v="91"/>
    <n v="0"/>
    <n v="247"/>
    <n v="0.2"/>
    <n v="0.6"/>
    <n v="1.9"/>
    <n v="-11"/>
    <n v="0.2"/>
    <n v="-999"/>
    <n v="-999"/>
    <n v="0.34799999999999998"/>
    <n v="3.4000000000000002E-2"/>
    <n v="0"/>
    <n v="-999"/>
    <n v="200011"/>
    <x v="9"/>
  </r>
  <r>
    <n v="3.79"/>
    <n v="-9.6999999999999993"/>
    <n v="-7.1"/>
    <n v="-14.6"/>
    <n v="94.7"/>
    <n v="90.3"/>
    <n v="0.7"/>
    <n v="245"/>
    <n v="0.1"/>
    <n v="0.5"/>
    <n v="2"/>
    <n v="-9.6999999999999993"/>
    <n v="0.1"/>
    <n v="-999"/>
    <n v="-999"/>
    <n v="0.32500000000000001"/>
    <n v="3.5000000000000003E-2"/>
    <n v="0"/>
    <n v="-999"/>
    <n v="200011"/>
    <x v="9"/>
  </r>
  <r>
    <n v="7"/>
    <n v="-5.6"/>
    <n v="-0.6"/>
    <n v="-7.9"/>
    <n v="96.8"/>
    <n v="91.8"/>
    <n v="0"/>
    <n v="244"/>
    <n v="0.3"/>
    <n v="0.5"/>
    <n v="2.2000000000000002"/>
    <n v="-5.6"/>
    <n v="0.3"/>
    <n v="-999"/>
    <n v="-999"/>
    <n v="0.53700000000000003"/>
    <n v="4.8000000000000001E-2"/>
    <n v="0"/>
    <n v="-999"/>
    <n v="200011"/>
    <x v="9"/>
  </r>
  <r>
    <n v="2.97"/>
    <n v="-8.4"/>
    <n v="-6.8"/>
    <n v="-11.6"/>
    <n v="95.9"/>
    <n v="93.9"/>
    <n v="0"/>
    <n v="244"/>
    <n v="0.3"/>
    <n v="1.2"/>
    <n v="3.2"/>
    <n v="-8.4"/>
    <n v="0.3"/>
    <n v="-999"/>
    <n v="-999"/>
    <n v="0.34499999999999997"/>
    <n v="2.1999999999999999E-2"/>
    <n v="0"/>
    <n v="-999"/>
    <n v="200011"/>
    <x v="9"/>
  </r>
  <r>
    <n v="7.18"/>
    <n v="-7.3"/>
    <n v="-0.5"/>
    <n v="-11.5"/>
    <n v="95.5"/>
    <n v="90.4"/>
    <n v="0"/>
    <n v="225"/>
    <n v="0.1"/>
    <n v="0.6"/>
    <n v="1.8"/>
    <n v="-7.3"/>
    <n v="0.1"/>
    <n v="-999"/>
    <n v="-999"/>
    <n v="0.53"/>
    <n v="5.7000000000000002E-2"/>
    <n v="0"/>
    <n v="-999"/>
    <n v="200011"/>
    <x v="9"/>
  </r>
  <r>
    <n v="6.74"/>
    <n v="-7.7"/>
    <n v="-1"/>
    <n v="-12.5"/>
    <n v="91.2"/>
    <n v="68.599999999999994"/>
    <n v="0"/>
    <n v="231"/>
    <n v="-0.1"/>
    <n v="0.6"/>
    <n v="2.2000000000000002"/>
    <n v="-7.7"/>
    <n v="-0.1"/>
    <n v="-999"/>
    <n v="-999"/>
    <n v="0.38800000000000001"/>
    <n v="0.17799999999999999"/>
    <n v="0"/>
    <n v="-999"/>
    <n v="200011"/>
    <x v="9"/>
  </r>
  <r>
    <n v="5.75"/>
    <n v="-9.9"/>
    <n v="-3.7"/>
    <n v="-13.1"/>
    <n v="91.4"/>
    <n v="73.900000000000006"/>
    <n v="0"/>
    <n v="230"/>
    <n v="-0.2"/>
    <n v="0.7"/>
    <n v="3.6"/>
    <n v="-9.9"/>
    <n v="-0.2"/>
    <n v="-999"/>
    <n v="-999"/>
    <n v="0.34300000000000003"/>
    <n v="0.121"/>
    <n v="0"/>
    <n v="-999"/>
    <n v="200011"/>
    <x v="9"/>
  </r>
  <r>
    <n v="5.89"/>
    <n v="-9.1"/>
    <n v="-2.7"/>
    <n v="-15.2"/>
    <n v="89.4"/>
    <n v="71"/>
    <n v="0"/>
    <n v="220"/>
    <n v="-0.2"/>
    <n v="0.4"/>
    <n v="1.9"/>
    <n v="-9.1"/>
    <n v="-0.2"/>
    <n v="-999"/>
    <n v="-999"/>
    <n v="0.35399999999999998"/>
    <n v="0.14499999999999999"/>
    <n v="0"/>
    <n v="-999"/>
    <n v="200011"/>
    <x v="9"/>
  </r>
  <r>
    <n v="2.0299999999999998"/>
    <n v="-3.8"/>
    <n v="-0.9"/>
    <n v="-6.4"/>
    <n v="93.5"/>
    <n v="70.5"/>
    <n v="0"/>
    <n v="212"/>
    <n v="-0.2"/>
    <n v="0.6"/>
    <n v="2.7"/>
    <n v="-3.8"/>
    <n v="-0.2"/>
    <n v="-999"/>
    <n v="-999"/>
    <n v="0.40300000000000002"/>
    <n v="0.16900000000000001"/>
    <n v="0"/>
    <n v="-999"/>
    <n v="200011"/>
    <x v="9"/>
  </r>
  <r>
    <n v="4.76"/>
    <n v="-4.9000000000000004"/>
    <n v="0.8"/>
    <n v="-8.1"/>
    <n v="91.8"/>
    <n v="69.5"/>
    <n v="0"/>
    <n v="225"/>
    <n v="-0.1"/>
    <n v="0.5"/>
    <n v="1.7"/>
    <n v="-4.9000000000000004"/>
    <n v="-0.1"/>
    <n v="-999"/>
    <n v="-999"/>
    <n v="0.45"/>
    <n v="0.19700000000000001"/>
    <n v="0"/>
    <n v="-999"/>
    <n v="200011"/>
    <x v="9"/>
  </r>
  <r>
    <n v="5.8"/>
    <n v="-4"/>
    <n v="2.1"/>
    <n v="-8.6"/>
    <n v="81.400000000000006"/>
    <n v="45.6"/>
    <n v="0"/>
    <n v="220"/>
    <n v="-0.1"/>
    <n v="0.6"/>
    <n v="2.5"/>
    <n v="-4"/>
    <n v="-0.1"/>
    <n v="-999"/>
    <n v="-999"/>
    <n v="0.32400000000000001"/>
    <n v="0.38600000000000001"/>
    <n v="0"/>
    <n v="-999"/>
    <n v="200011"/>
    <x v="9"/>
  </r>
  <r>
    <n v="5.52"/>
    <n v="-1.1000000000000001"/>
    <n v="5"/>
    <n v="-5.7"/>
    <n v="57"/>
    <n v="30.3"/>
    <n v="0"/>
    <n v="225"/>
    <n v="-0.1"/>
    <n v="0.7"/>
    <n v="3"/>
    <n v="-1.1000000000000001"/>
    <n v="-0.1"/>
    <n v="-999"/>
    <n v="-999"/>
    <n v="0.26500000000000001"/>
    <n v="0.60799999999999998"/>
    <n v="0"/>
    <n v="-999"/>
    <n v="200011"/>
    <x v="9"/>
  </r>
  <r>
    <n v="6.34"/>
    <n v="-1.3"/>
    <n v="7.4"/>
    <n v="-5.5"/>
    <n v="52.9"/>
    <n v="26.2"/>
    <n v="0"/>
    <n v="227"/>
    <n v="-0.2"/>
    <n v="0.6"/>
    <n v="1.4"/>
    <n v="-1.3"/>
    <n v="-0.2"/>
    <n v="-999"/>
    <n v="-999"/>
    <n v="0.27"/>
    <n v="0.76"/>
    <n v="0"/>
    <n v="-999"/>
    <n v="200011"/>
    <x v="9"/>
  </r>
  <r>
    <n v="1.34"/>
    <n v="-3.5"/>
    <n v="0.4"/>
    <n v="-6.1"/>
    <n v="79.7"/>
    <n v="39.200000000000003"/>
    <n v="0"/>
    <n v="226"/>
    <n v="-0.3"/>
    <n v="1"/>
    <n v="4.3"/>
    <n v="-3.5"/>
    <n v="-0.3"/>
    <n v="-999"/>
    <n v="-999"/>
    <n v="0.247"/>
    <n v="0.38200000000000001"/>
    <n v="0"/>
    <n v="-999"/>
    <n v="200011"/>
    <x v="9"/>
  </r>
  <r>
    <n v="4.2"/>
    <n v="-3.4"/>
    <n v="1.8"/>
    <n v="-6.5"/>
    <n v="88"/>
    <n v="59.4"/>
    <n v="3"/>
    <n v="255"/>
    <n v="-0.2"/>
    <n v="1"/>
    <n v="3.2"/>
    <n v="-3.4"/>
    <n v="-0.2"/>
    <n v="-999"/>
    <n v="-999"/>
    <n v="0.41399999999999998"/>
    <n v="0.28199999999999997"/>
    <n v="0"/>
    <n v="-999"/>
    <n v="200011"/>
    <x v="9"/>
  </r>
  <r>
    <n v="2.09"/>
    <n v="-4.5"/>
    <n v="-2.2000000000000002"/>
    <n v="-7.6"/>
    <n v="90.1"/>
    <n v="67.3"/>
    <n v="1.3"/>
    <n v="261"/>
    <n v="-0.3"/>
    <n v="1.4"/>
    <n v="4.8"/>
    <n v="-4.5"/>
    <n v="-0.3"/>
    <n v="-999"/>
    <n v="-999"/>
    <n v="0.35"/>
    <n v="0.17"/>
    <n v="0"/>
    <n v="-999"/>
    <n v="200011"/>
    <x v="9"/>
  </r>
  <r>
    <n v="3.18"/>
    <n v="-4.5999999999999996"/>
    <n v="-0.6"/>
    <n v="-7.6"/>
    <n v="91.1"/>
    <n v="69.400000000000006"/>
    <n v="3.5"/>
    <n v="294"/>
    <n v="-0.3"/>
    <n v="1.5"/>
    <n v="5.5"/>
    <n v="-4.5999999999999996"/>
    <n v="-0.3"/>
    <n v="-999"/>
    <n v="-999"/>
    <n v="0.40500000000000003"/>
    <n v="0.17899999999999999"/>
    <n v="0"/>
    <n v="-999"/>
    <n v="200011"/>
    <x v="9"/>
  </r>
  <r>
    <n v="1.59"/>
    <n v="-6.6"/>
    <n v="-2.2000000000000002"/>
    <n v="-10.3"/>
    <n v="96.4"/>
    <n v="90.6"/>
    <n v="6.6"/>
    <n v="344"/>
    <n v="-2.1"/>
    <n v="1"/>
    <n v="3.2"/>
    <n v="-6.6"/>
    <n v="-0.2"/>
    <n v="-999"/>
    <n v="-999"/>
    <n v="0.47"/>
    <n v="4.9000000000000002E-2"/>
    <n v="0"/>
    <n v="-999"/>
    <n v="200011"/>
    <x v="9"/>
  </r>
  <r>
    <n v="5.05"/>
    <n v="-7.8"/>
    <n v="-3"/>
    <n v="-11.6"/>
    <n v="91"/>
    <n v="76.7"/>
    <n v="0"/>
    <n v="331"/>
    <n v="-3"/>
    <n v="2.2999999999999998"/>
    <n v="6"/>
    <n v="-7.8"/>
    <n v="-0.2"/>
    <n v="-999"/>
    <n v="-999"/>
    <n v="0.376"/>
    <n v="0.114"/>
    <n v="0"/>
    <n v="-999"/>
    <n v="200011"/>
    <x v="9"/>
  </r>
  <r>
    <n v="1.28"/>
    <n v="-6"/>
    <n v="-4.8"/>
    <n v="-7.7"/>
    <n v="89.1"/>
    <n v="63"/>
    <n v="7"/>
    <n v="389"/>
    <n v="-2.2000000000000002"/>
    <n v="1.8"/>
    <n v="6"/>
    <n v="-6"/>
    <n v="-0.3"/>
    <n v="-999"/>
    <n v="-999"/>
    <n v="0.26900000000000002"/>
    <n v="0.158"/>
    <n v="0"/>
    <n v="-999"/>
    <n v="200011"/>
    <x v="9"/>
  </r>
  <r>
    <n v="2.5"/>
    <n v="-4.7"/>
    <n v="-0.9"/>
    <n v="-7"/>
    <n v="93.9"/>
    <n v="78.599999999999994"/>
    <n v="0"/>
    <n v="356"/>
    <n v="-2.1"/>
    <n v="0.8"/>
    <n v="4.3"/>
    <n v="-4.7"/>
    <n v="-0.2"/>
    <n v="-999"/>
    <n v="-999"/>
    <n v="0.44900000000000001"/>
    <n v="0.122"/>
    <n v="356"/>
    <n v="-2.1"/>
    <n v="200011"/>
    <x v="9"/>
  </r>
  <r>
    <n v="3.14"/>
    <n v="-3.1"/>
    <n v="-0.3"/>
    <n v="-5"/>
    <n v="92.6"/>
    <n v="83.5"/>
    <n v="0"/>
    <n v="357"/>
    <n v="-1.5"/>
    <n v="2.4"/>
    <n v="5.8"/>
    <n v="-3.1"/>
    <n v="-0.2"/>
    <n v="-999"/>
    <n v="-999"/>
    <n v="0.497"/>
    <n v="9.9000000000000005E-2"/>
    <n v="0"/>
    <n v="-999"/>
    <n v="200012"/>
    <x v="9"/>
  </r>
  <r>
    <n v="2.4300000000000002"/>
    <n v="-3.2"/>
    <n v="-0.5"/>
    <n v="-4.8"/>
    <n v="92.5"/>
    <n v="81.5"/>
    <n v="0"/>
    <n v="347"/>
    <n v="-1.1000000000000001"/>
    <n v="1.2"/>
    <n v="5.8"/>
    <n v="-3.2"/>
    <n v="-0.2"/>
    <n v="-999"/>
    <n v="-999"/>
    <n v="0.48"/>
    <n v="0.109"/>
    <n v="0"/>
    <n v="-999"/>
    <n v="200012"/>
    <x v="9"/>
  </r>
  <r>
    <n v="5.08"/>
    <n v="-5.7"/>
    <n v="2.4"/>
    <n v="-9.8000000000000007"/>
    <n v="87.4"/>
    <n v="57.4"/>
    <n v="0"/>
    <n v="347"/>
    <n v="-2.2999999999999998"/>
    <n v="0.6"/>
    <n v="1.9"/>
    <n v="-5.7"/>
    <n v="-0.2"/>
    <n v="-999"/>
    <n v="-999"/>
    <n v="0.41699999999999998"/>
    <n v="0.309"/>
    <n v="0"/>
    <n v="-999"/>
    <n v="200012"/>
    <x v="9"/>
  </r>
  <r>
    <n v="5.18"/>
    <n v="-4.2"/>
    <n v="1.3"/>
    <n v="-8.6"/>
    <n v="72.2"/>
    <n v="51.1"/>
    <n v="0"/>
    <n v="350"/>
    <n v="-3.2"/>
    <n v="0.6"/>
    <n v="2.6"/>
    <n v="-4.2"/>
    <n v="-0.2"/>
    <n v="-999"/>
    <n v="-999"/>
    <n v="0.34200000000000003"/>
    <n v="0.32800000000000001"/>
    <n v="0"/>
    <n v="-999"/>
    <n v="200012"/>
    <x v="9"/>
  </r>
  <r>
    <n v="5.03"/>
    <n v="-1.3"/>
    <n v="5.6"/>
    <n v="-4.7"/>
    <n v="89.1"/>
    <n v="62.1"/>
    <n v="0"/>
    <n v="337"/>
    <n v="-1.8"/>
    <n v="0.4"/>
    <n v="1.4"/>
    <n v="-1.3"/>
    <n v="-0.2"/>
    <n v="-999"/>
    <n v="-999"/>
    <n v="0.56599999999999995"/>
    <n v="0.34499999999999997"/>
    <n v="0"/>
    <n v="-999"/>
    <n v="200012"/>
    <x v="9"/>
  </r>
  <r>
    <n v="3.44"/>
    <n v="0.8"/>
    <n v="7.6"/>
    <n v="-2.8"/>
    <n v="78.599999999999994"/>
    <n v="50.8"/>
    <n v="0"/>
    <n v="343"/>
    <n v="-1.9"/>
    <n v="0.5"/>
    <n v="1.8"/>
    <n v="0.8"/>
    <n v="-0.2"/>
    <n v="-999"/>
    <n v="-999"/>
    <n v="0.53"/>
    <n v="0.51300000000000001"/>
    <n v="0"/>
    <n v="-999"/>
    <n v="200012"/>
    <x v="9"/>
  </r>
  <r>
    <n v="5.0999999999999996"/>
    <n v="-5.0999999999999996"/>
    <n v="1.6"/>
    <n v="-10.199999999999999"/>
    <n v="75.8"/>
    <n v="41.4"/>
    <n v="0"/>
    <n v="340"/>
    <n v="-2.7"/>
    <n v="0.6"/>
    <n v="2.7"/>
    <n v="-5.0999999999999996"/>
    <n v="-0.2"/>
    <n v="-999"/>
    <n v="-999"/>
    <n v="0.28299999999999997"/>
    <n v="0.40200000000000002"/>
    <n v="0"/>
    <n v="-999"/>
    <n v="200012"/>
    <x v="9"/>
  </r>
  <r>
    <n v="4.43"/>
    <n v="-6.4"/>
    <n v="0.6"/>
    <n v="-10.3"/>
    <n v="88.2"/>
    <n v="58.3"/>
    <n v="0"/>
    <n v="335"/>
    <n v="-3.4"/>
    <n v="0.4"/>
    <n v="1.6"/>
    <n v="-6.4"/>
    <n v="-0.2"/>
    <n v="-999"/>
    <n v="-999"/>
    <n v="0.373"/>
    <n v="0.26600000000000001"/>
    <n v="0"/>
    <n v="-999"/>
    <n v="200012"/>
    <x v="9"/>
  </r>
  <r>
    <n v="1.21"/>
    <n v="-11.6"/>
    <n v="-8.1999999999999993"/>
    <n v="-13"/>
    <n v="92.8"/>
    <n v="81.8"/>
    <n v="5.0999999999999996"/>
    <n v="380"/>
    <n v="-2.6"/>
    <n v="0.6"/>
    <n v="2.5"/>
    <n v="-11.6"/>
    <n v="-0.3"/>
    <n v="-999"/>
    <n v="-999"/>
    <n v="0.26900000000000002"/>
    <n v="0.06"/>
    <n v="0"/>
    <n v="-999"/>
    <n v="200012"/>
    <x v="9"/>
  </r>
  <r>
    <n v="2.4700000000000002"/>
    <n v="-16.600000000000001"/>
    <n v="-12"/>
    <n v="-22.3"/>
    <n v="88.1"/>
    <n v="70.2"/>
    <n v="6.1"/>
    <n v="424"/>
    <n v="-2.6"/>
    <n v="0.8"/>
    <n v="2.9"/>
    <n v="-16.600000000000001"/>
    <n v="-0.3"/>
    <n v="-999"/>
    <n v="-999"/>
    <n v="0.17"/>
    <n v="7.2999999999999995E-2"/>
    <n v="0"/>
    <n v="-999"/>
    <n v="200012"/>
    <x v="9"/>
  </r>
  <r>
    <n v="4.33"/>
    <n v="-15.7"/>
    <n v="-7.4"/>
    <n v="-20.8"/>
    <n v="78.099999999999994"/>
    <n v="39.4"/>
    <n v="0"/>
    <n v="410"/>
    <n v="-3.9"/>
    <n v="0.6"/>
    <n v="2.1"/>
    <n v="-15.7"/>
    <n v="-0.4"/>
    <n v="-999"/>
    <n v="-999"/>
    <n v="0.13800000000000001"/>
    <n v="0.21199999999999999"/>
    <n v="0"/>
    <n v="-999"/>
    <n v="200012"/>
    <x v="9"/>
  </r>
  <r>
    <n v="2.38"/>
    <n v="-15.6"/>
    <n v="-10.8"/>
    <n v="-17.600000000000001"/>
    <n v="74.099999999999994"/>
    <n v="44"/>
    <n v="0"/>
    <n v="405"/>
    <n v="-4.3"/>
    <n v="0.6"/>
    <n v="2.2000000000000002"/>
    <n v="-15.6"/>
    <n v="-0.4"/>
    <n v="-999"/>
    <n v="-999"/>
    <n v="0.11799999999999999"/>
    <n v="0.15"/>
    <n v="0"/>
    <n v="-999"/>
    <n v="200012"/>
    <x v="9"/>
  </r>
  <r>
    <n v="1.73"/>
    <n v="-15.3"/>
    <n v="-9.8000000000000007"/>
    <n v="-17.100000000000001"/>
    <n v="88"/>
    <n v="69.3"/>
    <n v="0"/>
    <n v="405"/>
    <n v="-3.7"/>
    <n v="0.3"/>
    <n v="1.6"/>
    <n v="-15.3"/>
    <n v="-0.4"/>
    <n v="-999"/>
    <n v="-999"/>
    <n v="0.2"/>
    <n v="8.8999999999999996E-2"/>
    <n v="0"/>
    <n v="-999"/>
    <n v="200012"/>
    <x v="9"/>
  </r>
  <r>
    <n v="0.84"/>
    <n v="-12.5"/>
    <n v="-9.6"/>
    <n v="-16.600000000000001"/>
    <n v="90.1"/>
    <n v="79.400000000000006"/>
    <n v="2.2000000000000002"/>
    <n v="424"/>
    <n v="-3.4"/>
    <n v="1.3"/>
    <n v="5.7"/>
    <n v="-12.5"/>
    <n v="-0.4"/>
    <n v="-999"/>
    <n v="-999"/>
    <n v="0.23400000000000001"/>
    <n v="6.0999999999999999E-2"/>
    <n v="0"/>
    <n v="-999"/>
    <n v="200012"/>
    <x v="9"/>
  </r>
  <r>
    <n v="2.19"/>
    <n v="-19.899999999999999"/>
    <n v="-10.4"/>
    <n v="-24.9"/>
    <n v="85.8"/>
    <n v="79.400000000000006"/>
    <n v="8.4"/>
    <n v="503"/>
    <n v="-8.8000000000000007"/>
    <n v="0.9"/>
    <n v="2.7"/>
    <n v="-19.899999999999999"/>
    <n v="-0.4"/>
    <n v="-999"/>
    <n v="-999"/>
    <n v="0.22"/>
    <n v="5.7000000000000002E-2"/>
    <n v="0"/>
    <n v="-999"/>
    <n v="200012"/>
    <x v="9"/>
  </r>
  <r>
    <n v="0.28999999999999998"/>
    <n v="-12.8"/>
    <n v="-6.6"/>
    <n v="-18.100000000000001"/>
    <n v="92.5"/>
    <n v="88.5"/>
    <n v="8.8000000000000007"/>
    <n v="550"/>
    <n v="-7.8"/>
    <n v="1.2"/>
    <n v="4"/>
    <n v="-12.8"/>
    <n v="-0.4"/>
    <n v="-999"/>
    <n v="-999"/>
    <n v="0.33"/>
    <n v="4.2999999999999997E-2"/>
    <n v="0"/>
    <n v="-999"/>
    <n v="200012"/>
    <x v="9"/>
  </r>
  <r>
    <n v="1.02"/>
    <n v="-7.2"/>
    <n v="-4.7"/>
    <n v="-11"/>
    <n v="96"/>
    <n v="93.2"/>
    <n v="1.1000000000000001"/>
    <n v="548"/>
    <n v="-5"/>
    <n v="1.5"/>
    <n v="3.4"/>
    <n v="-7.2"/>
    <n v="-0.4"/>
    <n v="-999"/>
    <n v="-999"/>
    <n v="0.4"/>
    <n v="2.9000000000000001E-2"/>
    <n v="0"/>
    <n v="-999"/>
    <n v="200012"/>
    <x v="9"/>
  </r>
  <r>
    <n v="0.73"/>
    <n v="-7.6"/>
    <n v="-4"/>
    <n v="-11"/>
    <n v="89.3"/>
    <n v="72.8"/>
    <n v="0"/>
    <n v="534"/>
    <n v="-5.5"/>
    <n v="0.9"/>
    <n v="4"/>
    <n v="-7.6"/>
    <n v="-0.3"/>
    <n v="-999"/>
    <n v="-999"/>
    <n v="0.33"/>
    <n v="0.123"/>
    <n v="0"/>
    <n v="-999"/>
    <n v="200012"/>
    <x v="9"/>
  </r>
  <r>
    <n v="2.94"/>
    <n v="-9.3000000000000007"/>
    <n v="-4.9000000000000004"/>
    <n v="-12.3"/>
    <n v="89.2"/>
    <n v="67.3"/>
    <n v="0"/>
    <n v="530"/>
    <n v="-5.0999999999999996"/>
    <n v="0.9"/>
    <n v="2.9"/>
    <n v="-9.3000000000000007"/>
    <n v="-0.3"/>
    <n v="-999"/>
    <n v="-999"/>
    <n v="0.28499999999999998"/>
    <n v="0.13900000000000001"/>
    <n v="0"/>
    <n v="-999"/>
    <n v="200012"/>
    <x v="9"/>
  </r>
  <r>
    <n v="1.92"/>
    <n v="-11.1"/>
    <n v="-5.5"/>
    <n v="-15.4"/>
    <n v="88.7"/>
    <n v="67"/>
    <n v="0"/>
    <n v="511"/>
    <n v="-6.3"/>
    <n v="0.7"/>
    <n v="4.0999999999999996"/>
    <n v="-11.1"/>
    <n v="-0.3"/>
    <n v="-999"/>
    <n v="-999"/>
    <n v="0.27200000000000002"/>
    <n v="0.13400000000000001"/>
    <n v="0"/>
    <n v="-999"/>
    <n v="200012"/>
    <x v="9"/>
  </r>
  <r>
    <n v="1.36"/>
    <n v="-8"/>
    <n v="-4.5"/>
    <n v="-10.7"/>
    <n v="92.8"/>
    <n v="80.8"/>
    <n v="4.0999999999999996"/>
    <n v="550"/>
    <n v="-5.3"/>
    <n v="1.8"/>
    <n v="5.7"/>
    <n v="-8"/>
    <n v="-0.3"/>
    <n v="-999"/>
    <n v="-999"/>
    <n v="0.35399999999999998"/>
    <n v="8.4000000000000005E-2"/>
    <n v="0"/>
    <n v="-999"/>
    <n v="200012"/>
    <x v="9"/>
  </r>
  <r>
    <n v="0.62"/>
    <n v="-5.9"/>
    <n v="-1.6"/>
    <n v="-10.3"/>
    <n v="96.4"/>
    <n v="82.2"/>
    <n v="0"/>
    <n v="524"/>
    <n v="-4.4000000000000004"/>
    <n v="0.9"/>
    <n v="3.9"/>
    <n v="-5.9"/>
    <n v="-0.3"/>
    <n v="-999"/>
    <n v="-999"/>
    <n v="0.44600000000000001"/>
    <n v="9.7000000000000003E-2"/>
    <n v="0"/>
    <n v="-999"/>
    <n v="200012"/>
    <x v="9"/>
  </r>
  <r>
    <n v="0.64"/>
    <n v="-4.8"/>
    <n v="-1.6"/>
    <n v="-7.2"/>
    <n v="95.7"/>
    <n v="86.8"/>
    <n v="0.8"/>
    <n v="539"/>
    <n v="-3.6"/>
    <n v="1.3"/>
    <n v="4.8"/>
    <n v="-4.8"/>
    <n v="-0.3"/>
    <n v="-999"/>
    <n v="-999"/>
    <n v="0.47099999999999997"/>
    <n v="7.1999999999999995E-2"/>
    <n v="0"/>
    <n v="-999"/>
    <n v="200012"/>
    <x v="9"/>
  </r>
  <r>
    <n v="0.31"/>
    <n v="-4.5999999999999996"/>
    <n v="-2.7"/>
    <n v="-7.8"/>
    <n v="96.7"/>
    <n v="91.4"/>
    <n v="0.8"/>
    <n v="537"/>
    <n v="-2.9"/>
    <n v="0.6"/>
    <n v="2.4"/>
    <n v="-4.5999999999999996"/>
    <n v="-0.3"/>
    <n v="-999"/>
    <n v="-999"/>
    <n v="0.45700000000000002"/>
    <n v="4.2999999999999997E-2"/>
    <n v="0"/>
    <n v="-999"/>
    <n v="200012"/>
    <x v="9"/>
  </r>
  <r>
    <n v="0.21"/>
    <n v="-3.6"/>
    <n v="-0.7"/>
    <n v="-5.4"/>
    <n v="95.8"/>
    <n v="88.8"/>
    <n v="2.4"/>
    <n v="556"/>
    <n v="-3.3"/>
    <n v="0.5"/>
    <n v="2.8"/>
    <n v="-3.6"/>
    <n v="-0.3"/>
    <n v="-999"/>
    <n v="-999"/>
    <n v="0.51400000000000001"/>
    <n v="6.5000000000000002E-2"/>
    <n v="0"/>
    <n v="-999"/>
    <n v="200012"/>
    <x v="9"/>
  </r>
  <r>
    <n v="0.69"/>
    <n v="-2.2999999999999998"/>
    <n v="1.5"/>
    <n v="-5.0999999999999996"/>
    <n v="95.9"/>
    <n v="81.5"/>
    <n v="0"/>
    <n v="553"/>
    <n v="-2.5"/>
    <n v="0.5"/>
    <n v="2.5"/>
    <n v="-2.2999999999999998"/>
    <n v="-0.3"/>
    <n v="-999"/>
    <n v="-999"/>
    <n v="0.55500000000000005"/>
    <n v="0.126"/>
    <n v="0"/>
    <n v="-999"/>
    <n v="200012"/>
    <x v="9"/>
  </r>
  <r>
    <n v="0.92"/>
    <n v="-5"/>
    <n v="-1.7"/>
    <n v="-9.4"/>
    <n v="95.9"/>
    <n v="86.6"/>
    <n v="0"/>
    <n v="557"/>
    <n v="-2.2999999999999998"/>
    <n v="1"/>
    <n v="3.3"/>
    <n v="-5"/>
    <n v="-0.3"/>
    <n v="-999"/>
    <n v="-999"/>
    <n v="0.46600000000000003"/>
    <n v="7.1999999999999995E-2"/>
    <n v="0"/>
    <n v="-999"/>
    <n v="200012"/>
    <x v="9"/>
  </r>
  <r>
    <n v="2.99"/>
    <n v="-6"/>
    <n v="0.3"/>
    <n v="-10.7"/>
    <n v="80.2"/>
    <n v="43.2"/>
    <n v="0"/>
    <n v="549"/>
    <n v="-4.4000000000000004"/>
    <n v="0.6"/>
    <n v="2.4"/>
    <n v="-6"/>
    <n v="-0.3"/>
    <n v="-999"/>
    <n v="-999"/>
    <n v="0.27"/>
    <n v="0.35399999999999998"/>
    <n v="0"/>
    <n v="-999"/>
    <n v="200012"/>
    <x v="9"/>
  </r>
  <r>
    <n v="2"/>
    <n v="-4.5"/>
    <n v="-1.6"/>
    <n v="-6.6"/>
    <n v="90.4"/>
    <n v="71.400000000000006"/>
    <n v="0"/>
    <n v="542"/>
    <n v="-4.0999999999999996"/>
    <n v="0.3"/>
    <n v="1.4"/>
    <n v="-4.5"/>
    <n v="-0.3"/>
    <n v="-999"/>
    <n v="-999"/>
    <n v="0.38600000000000001"/>
    <n v="0.155"/>
    <n v="0"/>
    <n v="-999"/>
    <n v="200012"/>
    <x v="9"/>
  </r>
  <r>
    <n v="4.97"/>
    <n v="-2.2999999999999998"/>
    <n v="5.0999999999999996"/>
    <n v="-6.2"/>
    <n v="88.6"/>
    <n v="55.5"/>
    <n v="0"/>
    <n v="520"/>
    <n v="-3.7"/>
    <n v="0.5"/>
    <n v="1.9"/>
    <n v="-2.2999999999999998"/>
    <n v="-0.2"/>
    <n v="-999"/>
    <n v="-999"/>
    <n v="0.48799999999999999"/>
    <n v="0.39100000000000001"/>
    <n v="0"/>
    <n v="-999"/>
    <n v="200012"/>
    <x v="9"/>
  </r>
  <r>
    <n v="0.52"/>
    <n v="-3.9"/>
    <n v="-2.6"/>
    <n v="-6.4"/>
    <n v="98.6"/>
    <n v="96.8"/>
    <n v="7"/>
    <n v="567"/>
    <n v="-3.7"/>
    <n v="0.7"/>
    <n v="3.2"/>
    <n v="-3.9"/>
    <n v="-0.3"/>
    <n v="-999"/>
    <n v="-999"/>
    <n v="0.49"/>
    <n v="1.6E-2"/>
    <n v="567"/>
    <n v="-3.7"/>
    <n v="200012"/>
    <x v="9"/>
  </r>
  <r>
    <n v="4.71"/>
    <n v="-3.2"/>
    <n v="2.2000000000000002"/>
    <n v="-6.3"/>
    <n v="86.9"/>
    <n v="57.6"/>
    <n v="0"/>
    <n v="567"/>
    <n v="-3.1"/>
    <n v="0.6"/>
    <n v="2"/>
    <n v="-3.2"/>
    <n v="-0.2"/>
    <n v="-999"/>
    <n v="-999"/>
    <n v="0.41199999999999998"/>
    <n v="0.30299999999999999"/>
    <n v="0"/>
    <n v="-999"/>
    <n v="200101"/>
    <x v="10"/>
  </r>
  <r>
    <n v="1.92"/>
    <n v="-0.9"/>
    <n v="2.7"/>
    <n v="-5.7"/>
    <n v="76.7"/>
    <n v="47.8"/>
    <n v="0"/>
    <n v="554"/>
    <n v="-3.1"/>
    <n v="0.6"/>
    <n v="2.9"/>
    <n v="-0.9"/>
    <n v="-0.2"/>
    <n v="-999"/>
    <n v="-999"/>
    <n v="0.35399999999999998"/>
    <n v="0.38700000000000001"/>
    <n v="0"/>
    <n v="-999"/>
    <n v="200101"/>
    <x v="10"/>
  </r>
  <r>
    <n v="2.34"/>
    <n v="-1.6"/>
    <n v="2.4"/>
    <n v="-5"/>
    <n v="75.400000000000006"/>
    <n v="50.8"/>
    <n v="0"/>
    <n v="553"/>
    <n v="-2.5"/>
    <n v="0.8"/>
    <n v="2.9"/>
    <n v="-1.6"/>
    <n v="-0.2"/>
    <n v="-999"/>
    <n v="-999"/>
    <n v="0.36799999999999999"/>
    <n v="0.35699999999999998"/>
    <n v="0"/>
    <n v="-999"/>
    <n v="200101"/>
    <x v="10"/>
  </r>
  <r>
    <n v="2.9"/>
    <n v="-2.4"/>
    <n v="1.2"/>
    <n v="-7.4"/>
    <n v="86.3"/>
    <n v="33.5"/>
    <n v="0"/>
    <n v="553"/>
    <n v="-3.1"/>
    <n v="1.6"/>
    <n v="5.3"/>
    <n v="-2.4"/>
    <n v="-0.2"/>
    <n v="-999"/>
    <n v="-999"/>
    <n v="0.223"/>
    <n v="0.443"/>
    <n v="0"/>
    <n v="-999"/>
    <n v="200101"/>
    <x v="10"/>
  </r>
  <r>
    <n v="3.19"/>
    <n v="-1.9"/>
    <n v="2"/>
    <n v="-5.5"/>
    <n v="88.7"/>
    <n v="71.900000000000006"/>
    <n v="4.2"/>
    <n v="592"/>
    <n v="-1.9"/>
    <n v="2.1"/>
    <n v="4.5999999999999996"/>
    <n v="-1.9"/>
    <n v="-0.2"/>
    <n v="-999"/>
    <n v="-999"/>
    <n v="0.50600000000000001"/>
    <n v="0.19800000000000001"/>
    <n v="0"/>
    <n v="-999"/>
    <n v="200101"/>
    <x v="10"/>
  </r>
  <r>
    <n v="5.39"/>
    <n v="-5.6"/>
    <n v="1.9"/>
    <n v="-9.8000000000000007"/>
    <n v="72.5"/>
    <n v="38.1"/>
    <n v="0"/>
    <n v="576"/>
    <n v="-2.8"/>
    <n v="0.7"/>
    <n v="2.7"/>
    <n v="-5.6"/>
    <n v="-0.2"/>
    <n v="-999"/>
    <n v="-999"/>
    <n v="0.26700000000000002"/>
    <n v="0.433"/>
    <n v="0"/>
    <n v="-999"/>
    <n v="200101"/>
    <x v="10"/>
  </r>
  <r>
    <n v="4.3499999999999996"/>
    <n v="-1.8"/>
    <n v="2.7"/>
    <n v="-5.7"/>
    <n v="32.700000000000003"/>
    <n v="16.399999999999999"/>
    <n v="0"/>
    <n v="572"/>
    <n v="-4.5"/>
    <n v="2.1"/>
    <n v="5.8"/>
    <n v="-1.8"/>
    <n v="-0.2"/>
    <n v="-999"/>
    <n v="-999"/>
    <n v="0.122"/>
    <n v="0.62"/>
    <n v="0"/>
    <n v="-999"/>
    <n v="200101"/>
    <x v="10"/>
  </r>
  <r>
    <n v="0.96"/>
    <n v="-2.5"/>
    <n v="-1.1000000000000001"/>
    <n v="-4.5"/>
    <n v="78.5"/>
    <n v="34"/>
    <n v="7.1"/>
    <n v="626"/>
    <n v="-3.6"/>
    <n v="1.9"/>
    <n v="6"/>
    <n v="-2.5"/>
    <n v="-0.2"/>
    <n v="-999"/>
    <n v="-999"/>
    <n v="0.192"/>
    <n v="0.372"/>
    <n v="0"/>
    <n v="-999"/>
    <n v="200101"/>
    <x v="10"/>
  </r>
  <r>
    <n v="2.59"/>
    <n v="-5.8"/>
    <n v="-3.8"/>
    <n v="-8.4"/>
    <n v="96.9"/>
    <n v="90.2"/>
    <n v="0"/>
    <n v="603"/>
    <n v="-3.1"/>
    <n v="2.5"/>
    <n v="5.9"/>
    <n v="-5.8"/>
    <n v="-0.3"/>
    <n v="-999"/>
    <n v="-999"/>
    <n v="0.41599999999999998"/>
    <n v="4.4999999999999998E-2"/>
    <n v="0"/>
    <n v="-999"/>
    <n v="200101"/>
    <x v="10"/>
  </r>
  <r>
    <n v="5.15"/>
    <n v="-4.0999999999999996"/>
    <n v="2.2000000000000002"/>
    <n v="-6.5"/>
    <n v="90.5"/>
    <n v="51.2"/>
    <n v="0"/>
    <n v="595"/>
    <n v="-2.7"/>
    <n v="1.6"/>
    <n v="4.8"/>
    <n v="-4.0999999999999996"/>
    <n v="-0.2"/>
    <n v="-999"/>
    <n v="-999"/>
    <n v="0.36699999999999999"/>
    <n v="0.34899999999999998"/>
    <n v="0"/>
    <n v="-999"/>
    <n v="200101"/>
    <x v="10"/>
  </r>
  <r>
    <n v="1.7"/>
    <n v="-4.5999999999999996"/>
    <n v="-1.4"/>
    <n v="-7.5"/>
    <n v="83.5"/>
    <n v="72.400000000000006"/>
    <n v="0"/>
    <n v="584"/>
    <n v="-3.1"/>
    <n v="1.1000000000000001"/>
    <n v="4"/>
    <n v="-4.5999999999999996"/>
    <n v="-0.2"/>
    <n v="-999"/>
    <n v="-999"/>
    <n v="0.39900000000000002"/>
    <n v="0.152"/>
    <n v="0"/>
    <n v="-999"/>
    <n v="200101"/>
    <x v="10"/>
  </r>
  <r>
    <n v="2.4700000000000002"/>
    <n v="-6.3"/>
    <n v="-4.4000000000000004"/>
    <n v="-7.7"/>
    <n v="95.7"/>
    <n v="72.400000000000006"/>
    <n v="0"/>
    <n v="576"/>
    <n v="-3.1"/>
    <n v="0.6"/>
    <n v="2.5"/>
    <n v="-6.3"/>
    <n v="-0.2"/>
    <n v="-999"/>
    <n v="-999"/>
    <n v="0.318"/>
    <n v="0.122"/>
    <n v="0"/>
    <n v="-999"/>
    <n v="200101"/>
    <x v="10"/>
  </r>
  <r>
    <n v="2.23"/>
    <n v="-7.4"/>
    <n v="-2.1"/>
    <n v="-9.5"/>
    <n v="95.2"/>
    <n v="78.599999999999994"/>
    <n v="0"/>
    <n v="583"/>
    <n v="-3.2"/>
    <n v="0.3"/>
    <n v="1.8"/>
    <n v="-7.4"/>
    <n v="-0.2"/>
    <n v="-999"/>
    <n v="-999"/>
    <n v="0.41199999999999998"/>
    <n v="0.112"/>
    <n v="0"/>
    <n v="-999"/>
    <n v="200101"/>
    <x v="10"/>
  </r>
  <r>
    <n v="0.72"/>
    <n v="-8.5"/>
    <n v="-6.8"/>
    <n v="-11"/>
    <n v="95.5"/>
    <n v="92.8"/>
    <n v="2"/>
    <n v="589"/>
    <n v="-3.8"/>
    <n v="0.6"/>
    <n v="2.2999999999999998"/>
    <n v="-8.5"/>
    <n v="-0.2"/>
    <n v="-999"/>
    <n v="-999"/>
    <n v="0.34"/>
    <n v="2.5999999999999999E-2"/>
    <n v="0"/>
    <n v="-999"/>
    <n v="200101"/>
    <x v="10"/>
  </r>
  <r>
    <n v="2.4300000000000002"/>
    <n v="-10.3"/>
    <n v="-3.1"/>
    <n v="-14.2"/>
    <n v="90.6"/>
    <n v="69"/>
    <n v="0"/>
    <n v="586"/>
    <n v="-3.9"/>
    <n v="0.6"/>
    <n v="2.2999999999999998"/>
    <n v="-10.3"/>
    <n v="-0.2"/>
    <n v="-999"/>
    <n v="-999"/>
    <n v="0.33500000000000002"/>
    <n v="0.151"/>
    <n v="0"/>
    <n v="-999"/>
    <n v="200101"/>
    <x v="10"/>
  </r>
  <r>
    <n v="5.01"/>
    <n v="-5.5"/>
    <n v="1"/>
    <n v="-11"/>
    <n v="68.5"/>
    <n v="33.299999999999997"/>
    <n v="0"/>
    <n v="584"/>
    <n v="-4.4000000000000004"/>
    <n v="0.6"/>
    <n v="1.8"/>
    <n v="-5.5"/>
    <n v="-0.2"/>
    <n v="-999"/>
    <n v="-999"/>
    <n v="0.219"/>
    <n v="0.438"/>
    <n v="0"/>
    <n v="-999"/>
    <n v="200101"/>
    <x v="10"/>
  </r>
  <r>
    <n v="4.78"/>
    <n v="-3.2"/>
    <n v="3.7"/>
    <n v="-6.5"/>
    <n v="53.8"/>
    <n v="22.6"/>
    <n v="3.1"/>
    <n v="616"/>
    <n v="-4"/>
    <n v="0.5"/>
    <n v="1.8"/>
    <n v="-3.2"/>
    <n v="-0.2"/>
    <n v="-999"/>
    <n v="-999"/>
    <n v="0.18"/>
    <n v="0.61599999999999999"/>
    <n v="0"/>
    <n v="-999"/>
    <n v="200101"/>
    <x v="10"/>
  </r>
  <r>
    <n v="1.02"/>
    <n v="-3.5"/>
    <n v="0.3"/>
    <n v="-5.9"/>
    <n v="96.7"/>
    <n v="80.900000000000006"/>
    <n v="0"/>
    <n v="620"/>
    <n v="-2.9"/>
    <n v="0.3"/>
    <n v="1.6"/>
    <n v="-3.5"/>
    <n v="-0.2"/>
    <n v="-999"/>
    <n v="-999"/>
    <n v="0.50600000000000001"/>
    <n v="0.11899999999999999"/>
    <n v="0"/>
    <n v="-999"/>
    <n v="200101"/>
    <x v="10"/>
  </r>
  <r>
    <n v="0.94"/>
    <n v="-5.8"/>
    <n v="-3.6"/>
    <n v="-9.4"/>
    <n v="95.4"/>
    <n v="88.2"/>
    <n v="0"/>
    <n v="613"/>
    <n v="-2.4"/>
    <n v="0.4"/>
    <n v="2.1"/>
    <n v="-5.8"/>
    <n v="-0.2"/>
    <n v="-999"/>
    <n v="-999"/>
    <n v="0.41199999999999998"/>
    <n v="5.5E-2"/>
    <n v="0"/>
    <n v="-999"/>
    <n v="200101"/>
    <x v="10"/>
  </r>
  <r>
    <n v="1.99"/>
    <n v="-6"/>
    <n v="-4"/>
    <n v="-8.6"/>
    <n v="86.3"/>
    <n v="71.099999999999994"/>
    <n v="0"/>
    <n v="617"/>
    <n v="-3.3"/>
    <n v="1.8"/>
    <n v="5.5"/>
    <n v="-6"/>
    <n v="-0.2"/>
    <n v="-999"/>
    <n v="-999"/>
    <n v="0.32200000000000001"/>
    <n v="0.13100000000000001"/>
    <n v="0"/>
    <n v="-999"/>
    <n v="200101"/>
    <x v="10"/>
  </r>
  <r>
    <n v="2.0099999999999998"/>
    <n v="-5.8"/>
    <n v="-2.8"/>
    <n v="-11.2"/>
    <n v="93.4"/>
    <n v="80.8"/>
    <n v="6.7"/>
    <n v="680"/>
    <n v="-3"/>
    <n v="0.9"/>
    <n v="4.4000000000000004"/>
    <n v="-5.8"/>
    <n v="-0.2"/>
    <n v="-999"/>
    <n v="-999"/>
    <n v="0.40300000000000002"/>
    <n v="9.5000000000000001E-2"/>
    <n v="0"/>
    <n v="-999"/>
    <n v="200101"/>
    <x v="10"/>
  </r>
  <r>
    <n v="5.75"/>
    <n v="-5.7"/>
    <n v="-0.1"/>
    <n v="-12.5"/>
    <n v="88.6"/>
    <n v="71.900000000000006"/>
    <n v="0"/>
    <n v="660"/>
    <n v="-3"/>
    <n v="0.7"/>
    <n v="3.1"/>
    <n v="-5.7"/>
    <n v="-0.2"/>
    <n v="-999"/>
    <n v="-999"/>
    <n v="0.437"/>
    <n v="0.17"/>
    <n v="0"/>
    <n v="-999"/>
    <n v="200101"/>
    <x v="10"/>
  </r>
  <r>
    <n v="7.13"/>
    <n v="-1.4"/>
    <n v="3.8"/>
    <n v="-6.1"/>
    <n v="56.1"/>
    <n v="36.299999999999997"/>
    <n v="0"/>
    <n v="651"/>
    <n v="-3"/>
    <n v="2.9"/>
    <n v="6.1"/>
    <n v="-1.4"/>
    <n v="-0.1"/>
    <n v="-999"/>
    <n v="-999"/>
    <n v="0.29199999999999998"/>
    <n v="0.51100000000000001"/>
    <n v="0"/>
    <n v="-999"/>
    <n v="200101"/>
    <x v="10"/>
  </r>
  <r>
    <n v="6.1"/>
    <n v="-1.1000000000000001"/>
    <n v="5.6"/>
    <n v="-4.3"/>
    <n v="67"/>
    <n v="47.7"/>
    <n v="0.8"/>
    <n v="654"/>
    <n v="-2.5"/>
    <n v="1.8"/>
    <n v="5.9"/>
    <n v="-1.1000000000000001"/>
    <n v="-0.1"/>
    <n v="-999"/>
    <n v="-999"/>
    <n v="0.434"/>
    <n v="0.47499999999999998"/>
    <n v="0"/>
    <n v="-999"/>
    <n v="200101"/>
    <x v="10"/>
  </r>
  <r>
    <n v="0.81"/>
    <n v="-3.9"/>
    <n v="-1.9"/>
    <n v="-5.0999999999999996"/>
    <n v="95.2"/>
    <n v="89.1"/>
    <n v="4.0999999999999996"/>
    <n v="685"/>
    <n v="-2.2000000000000002"/>
    <n v="0.9"/>
    <n v="4.0999999999999996"/>
    <n v="-3.9"/>
    <n v="-0.2"/>
    <n v="-999"/>
    <n v="-999"/>
    <n v="0.47199999999999998"/>
    <n v="5.8000000000000003E-2"/>
    <n v="0"/>
    <n v="-999"/>
    <n v="200101"/>
    <x v="10"/>
  </r>
  <r>
    <n v="5.05"/>
    <n v="-5.4"/>
    <n v="1.4"/>
    <n v="-9"/>
    <n v="90.3"/>
    <n v="64.7"/>
    <n v="0"/>
    <n v="673"/>
    <n v="-2.1"/>
    <n v="0.6"/>
    <n v="1.9"/>
    <n v="-5.4"/>
    <n v="-0.1"/>
    <n v="-999"/>
    <n v="-999"/>
    <n v="0.439"/>
    <n v="0.23799999999999999"/>
    <n v="0"/>
    <n v="-999"/>
    <n v="200101"/>
    <x v="10"/>
  </r>
  <r>
    <n v="6.8"/>
    <n v="-3.9"/>
    <n v="4.5"/>
    <n v="-9.4"/>
    <n v="73"/>
    <n v="42.8"/>
    <n v="0"/>
    <n v="663"/>
    <n v="-2.9"/>
    <n v="0.6"/>
    <n v="1.8"/>
    <n v="-3.9"/>
    <n v="-0.1"/>
    <n v="-999"/>
    <n v="-999"/>
    <n v="0.35899999999999999"/>
    <n v="0.48199999999999998"/>
    <n v="0"/>
    <n v="-999"/>
    <n v="200101"/>
    <x v="10"/>
  </r>
  <r>
    <n v="2.65"/>
    <n v="-4.5"/>
    <n v="-1.6"/>
    <n v="-7.3"/>
    <n v="68.7"/>
    <n v="34.5"/>
    <n v="0"/>
    <n v="666"/>
    <n v="-3.3"/>
    <n v="0.8"/>
    <n v="4.3"/>
    <n v="-4.5"/>
    <n v="-0.1"/>
    <n v="-999"/>
    <n v="-999"/>
    <n v="0.188"/>
    <n v="0.35599999999999998"/>
    <n v="0"/>
    <n v="-999"/>
    <n v="200101"/>
    <x v="10"/>
  </r>
  <r>
    <n v="4.59"/>
    <n v="-7.3"/>
    <n v="-1.5"/>
    <n v="-10.3"/>
    <n v="87"/>
    <n v="55.3"/>
    <n v="1.7"/>
    <n v="682"/>
    <n v="-3"/>
    <n v="1.3"/>
    <n v="3.4"/>
    <n v="-7.3"/>
    <n v="-0.1"/>
    <n v="-999"/>
    <n v="-999"/>
    <n v="0.30299999999999999"/>
    <n v="0.24399999999999999"/>
    <n v="0"/>
    <n v="-999"/>
    <n v="200101"/>
    <x v="10"/>
  </r>
  <r>
    <n v="2.83"/>
    <n v="-5.6"/>
    <n v="-3.6"/>
    <n v="-8.4"/>
    <n v="88.8"/>
    <n v="77.099999999999994"/>
    <n v="0"/>
    <n v="673"/>
    <n v="-2.7"/>
    <n v="1.8"/>
    <n v="3.8"/>
    <n v="-5.6"/>
    <n v="-0.1"/>
    <n v="-999"/>
    <n v="-999"/>
    <n v="0.36099999999999999"/>
    <n v="0.107"/>
    <n v="0"/>
    <n v="-999"/>
    <n v="200101"/>
    <x v="10"/>
  </r>
  <r>
    <n v="3"/>
    <n v="-3"/>
    <n v="0.6"/>
    <n v="-5.2"/>
    <n v="95.4"/>
    <n v="83.2"/>
    <n v="1.5"/>
    <n v="683"/>
    <n v="-2.2000000000000002"/>
    <n v="1"/>
    <n v="2.9"/>
    <n v="-3"/>
    <n v="-0.1"/>
    <n v="-999"/>
    <n v="-999"/>
    <n v="0.53200000000000003"/>
    <n v="0.107"/>
    <n v="683"/>
    <n v="-2.2000000000000002"/>
    <n v="200101"/>
    <x v="10"/>
  </r>
  <r>
    <n v="4.34"/>
    <n v="-2.1"/>
    <n v="3.3"/>
    <n v="-5"/>
    <n v="76.7"/>
    <n v="53.3"/>
    <n v="0"/>
    <n v="675"/>
    <n v="-2"/>
    <n v="0.7"/>
    <n v="4.4000000000000004"/>
    <n v="-2.1"/>
    <n v="0"/>
    <n v="-999"/>
    <n v="-999"/>
    <n v="0.41199999999999998"/>
    <n v="0.36099999999999999"/>
    <n v="0"/>
    <n v="-999"/>
    <n v="200102"/>
    <x v="10"/>
  </r>
  <r>
    <n v="5.89"/>
    <n v="-3.7"/>
    <n v="0"/>
    <n v="-6.8"/>
    <n v="87.1"/>
    <n v="61.3"/>
    <n v="0"/>
    <n v="674"/>
    <n v="-1.8"/>
    <n v="1.9"/>
    <n v="5.7"/>
    <n v="-3.7"/>
    <n v="0"/>
    <n v="-999"/>
    <n v="-999"/>
    <n v="0.374"/>
    <n v="0.23599999999999999"/>
    <n v="0"/>
    <n v="-999"/>
    <n v="200102"/>
    <x v="10"/>
  </r>
  <r>
    <n v="7.44"/>
    <n v="-5.9"/>
    <n v="-0.3"/>
    <n v="-9.9"/>
    <n v="75"/>
    <n v="48.1"/>
    <n v="0"/>
    <n v="673"/>
    <n v="-2.1"/>
    <n v="1"/>
    <n v="3.2"/>
    <n v="-5.9"/>
    <n v="0"/>
    <n v="-999"/>
    <n v="-999"/>
    <n v="0.28599999999999998"/>
    <n v="0.31"/>
    <n v="0"/>
    <n v="-999"/>
    <n v="200102"/>
    <x v="10"/>
  </r>
  <r>
    <n v="5.79"/>
    <n v="-4.7"/>
    <n v="0.2"/>
    <n v="-7.5"/>
    <n v="92.8"/>
    <n v="75.5"/>
    <n v="4.0999999999999996"/>
    <n v="703"/>
    <n v="-3.2"/>
    <n v="0.9"/>
    <n v="2.9"/>
    <n v="-4.7"/>
    <n v="0"/>
    <n v="-999"/>
    <n v="-999"/>
    <n v="0.46800000000000003"/>
    <n v="0.152"/>
    <n v="0"/>
    <n v="-999"/>
    <n v="200102"/>
    <x v="10"/>
  </r>
  <r>
    <n v="4.9000000000000004"/>
    <n v="-9.4"/>
    <n v="-4.3"/>
    <n v="-16.100000000000001"/>
    <n v="87.7"/>
    <n v="65.900000000000006"/>
    <n v="1.3"/>
    <n v="711"/>
    <n v="-3.4"/>
    <n v="0.9"/>
    <n v="3"/>
    <n v="-9.4"/>
    <n v="0"/>
    <n v="-999"/>
    <n v="-999"/>
    <n v="0.29299999999999998"/>
    <n v="0.151"/>
    <n v="0"/>
    <n v="-999"/>
    <n v="200102"/>
    <x v="10"/>
  </r>
  <r>
    <n v="6.18"/>
    <n v="-14.1"/>
    <n v="-10.1"/>
    <n v="-16.7"/>
    <n v="86.7"/>
    <n v="68"/>
    <n v="0"/>
    <n v="705"/>
    <n v="-5.0999999999999996"/>
    <n v="1"/>
    <n v="3.2"/>
    <n v="-14.1"/>
    <n v="-0.1"/>
    <n v="-999"/>
    <n v="-999"/>
    <n v="0.192"/>
    <n v="9.0999999999999998E-2"/>
    <n v="0"/>
    <n v="-999"/>
    <n v="200102"/>
    <x v="10"/>
  </r>
  <r>
    <n v="8.58"/>
    <n v="-13.8"/>
    <n v="-6.7"/>
    <n v="-18.899999999999999"/>
    <n v="73.7"/>
    <n v="40"/>
    <n v="0"/>
    <n v="704"/>
    <n v="-6.5"/>
    <n v="0.6"/>
    <n v="2.1"/>
    <n v="-13.8"/>
    <n v="-0.1"/>
    <n v="-999"/>
    <n v="-999"/>
    <n v="0.14799999999999999"/>
    <n v="0.222"/>
    <n v="0"/>
    <n v="-999"/>
    <n v="200102"/>
    <x v="10"/>
  </r>
  <r>
    <n v="2.25"/>
    <n v="-11.6"/>
    <n v="-8"/>
    <n v="-13.8"/>
    <n v="86.1"/>
    <n v="62.2"/>
    <n v="4.2"/>
    <n v="742"/>
    <n v="-6"/>
    <n v="0.7"/>
    <n v="2.2000000000000002"/>
    <n v="-11.6"/>
    <n v="-0.1"/>
    <n v="-999"/>
    <n v="-999"/>
    <n v="0.20799999999999999"/>
    <n v="0.126"/>
    <n v="0"/>
    <n v="-999"/>
    <n v="200102"/>
    <x v="10"/>
  </r>
  <r>
    <n v="2.93"/>
    <n v="-10.199999999999999"/>
    <n v="-4.9000000000000004"/>
    <n v="-12.6"/>
    <n v="89.4"/>
    <n v="71"/>
    <n v="0"/>
    <n v="739"/>
    <n v="-5.0999999999999996"/>
    <n v="0.4"/>
    <n v="2"/>
    <n v="-10.199999999999999"/>
    <n v="-0.2"/>
    <n v="-999"/>
    <n v="-999"/>
    <n v="0.30099999999999999"/>
    <n v="0.123"/>
    <n v="0"/>
    <n v="-999"/>
    <n v="200102"/>
    <x v="10"/>
  </r>
  <r>
    <n v="3.48"/>
    <n v="-9.6"/>
    <n v="-7.3"/>
    <n v="-11.6"/>
    <n v="91.4"/>
    <n v="80.599999999999994"/>
    <n v="0"/>
    <n v="736"/>
    <n v="-4.5999999999999996"/>
    <n v="1.8"/>
    <n v="4.4000000000000004"/>
    <n v="-9.6"/>
    <n v="-0.2"/>
    <n v="-999"/>
    <n v="-999"/>
    <n v="0.28499999999999998"/>
    <n v="6.8000000000000005E-2"/>
    <n v="0"/>
    <n v="-999"/>
    <n v="200102"/>
    <x v="10"/>
  </r>
  <r>
    <n v="3.75"/>
    <n v="-8.4"/>
    <n v="-4.4000000000000004"/>
    <n v="-12.2"/>
    <n v="90.6"/>
    <n v="70"/>
    <n v="0"/>
    <n v="717"/>
    <n v="-4.3"/>
    <n v="0.6"/>
    <n v="2.5"/>
    <n v="-8.4"/>
    <n v="-0.2"/>
    <n v="-999"/>
    <n v="-999"/>
    <n v="0.307"/>
    <n v="0.13200000000000001"/>
    <n v="0"/>
    <n v="-999"/>
    <n v="200102"/>
    <x v="10"/>
  </r>
  <r>
    <n v="7.31"/>
    <n v="-8.3000000000000007"/>
    <n v="-3.3"/>
    <n v="-11.5"/>
    <n v="82.6"/>
    <n v="48"/>
    <n v="0"/>
    <n v="716"/>
    <n v="-4.2"/>
    <n v="0.6"/>
    <n v="2.7"/>
    <n v="-8.3000000000000007"/>
    <n v="-0.1"/>
    <n v="-999"/>
    <n v="-999"/>
    <n v="0.23"/>
    <n v="0.249"/>
    <n v="0"/>
    <n v="-999"/>
    <n v="200102"/>
    <x v="10"/>
  </r>
  <r>
    <n v="4.6900000000000004"/>
    <n v="-7.1"/>
    <n v="-2.6"/>
    <n v="-12.5"/>
    <n v="78.5"/>
    <n v="43.9"/>
    <n v="0"/>
    <n v="717"/>
    <n v="-4.0999999999999996"/>
    <n v="0.6"/>
    <n v="1.9"/>
    <n v="-7.1"/>
    <n v="-0.2"/>
    <n v="-999"/>
    <n v="-999"/>
    <n v="0.221"/>
    <n v="0.28299999999999997"/>
    <n v="0"/>
    <n v="-999"/>
    <n v="200102"/>
    <x v="10"/>
  </r>
  <r>
    <n v="9.15"/>
    <n v="-2.2999999999999998"/>
    <n v="3.9"/>
    <n v="-9.1999999999999993"/>
    <n v="82.6"/>
    <n v="38.6"/>
    <n v="5.8"/>
    <n v="758"/>
    <n v="-2.8"/>
    <n v="1.1000000000000001"/>
    <n v="4.2"/>
    <n v="-2.2999999999999998"/>
    <n v="-0.1"/>
    <n v="-999"/>
    <n v="-999"/>
    <n v="0.311"/>
    <n v="0.496"/>
    <n v="0"/>
    <n v="-999"/>
    <n v="200102"/>
    <x v="10"/>
  </r>
  <r>
    <n v="2.0299999999999998"/>
    <n v="-14.8"/>
    <n v="-9.1999999999999993"/>
    <n v="-17"/>
    <n v="87.3"/>
    <n v="72"/>
    <n v="1.8"/>
    <n v="766"/>
    <n v="-3"/>
    <n v="0.8"/>
    <n v="2.8"/>
    <n v="-14.8"/>
    <n v="-0.2"/>
    <n v="-999"/>
    <n v="-999"/>
    <n v="0.219"/>
    <n v="8.5000000000000006E-2"/>
    <n v="0"/>
    <n v="-999"/>
    <n v="200102"/>
    <x v="10"/>
  </r>
  <r>
    <n v="2.0099999999999998"/>
    <n v="-11"/>
    <n v="-6.3"/>
    <n v="-15.1"/>
    <n v="87.1"/>
    <n v="69.3"/>
    <n v="0"/>
    <n v="752"/>
    <n v="-3.6"/>
    <n v="0.6"/>
    <n v="2.6"/>
    <n v="-11"/>
    <n v="-0.1"/>
    <n v="-999"/>
    <n v="-999"/>
    <n v="0.26400000000000001"/>
    <n v="0.11700000000000001"/>
    <n v="0"/>
    <n v="-999"/>
    <n v="200102"/>
    <x v="10"/>
  </r>
  <r>
    <n v="3.63"/>
    <n v="-5.5"/>
    <n v="-1"/>
    <n v="-11.2"/>
    <n v="89.9"/>
    <n v="76"/>
    <n v="0"/>
    <n v="743"/>
    <n v="-3.4"/>
    <n v="1.7"/>
    <n v="4.7"/>
    <n v="-5.5"/>
    <n v="-0.1"/>
    <n v="-999"/>
    <n v="-999"/>
    <n v="0.43"/>
    <n v="0.13600000000000001"/>
    <n v="0"/>
    <n v="-999"/>
    <n v="200102"/>
    <x v="10"/>
  </r>
  <r>
    <n v="8.07"/>
    <n v="-4.2"/>
    <n v="2.4"/>
    <n v="-9.3000000000000007"/>
    <n v="91.5"/>
    <n v="65.900000000000006"/>
    <n v="1.9"/>
    <n v="738"/>
    <n v="-2.8"/>
    <n v="1.2"/>
    <n v="4.4000000000000004"/>
    <n v="-4.2"/>
    <n v="0"/>
    <n v="-999"/>
    <n v="-999"/>
    <n v="0.47799999999999998"/>
    <n v="0.247"/>
    <n v="0"/>
    <n v="-999"/>
    <n v="200102"/>
    <x v="10"/>
  </r>
  <r>
    <n v="8.2899999999999991"/>
    <n v="-6.1"/>
    <n v="2.2000000000000002"/>
    <n v="-11.5"/>
    <n v="85"/>
    <n v="54.8"/>
    <n v="0"/>
    <n v="743"/>
    <n v="-3.6"/>
    <n v="0.7"/>
    <n v="3"/>
    <n v="-6.1"/>
    <n v="0"/>
    <n v="-999"/>
    <n v="-999"/>
    <n v="0.39300000000000002"/>
    <n v="0.32300000000000001"/>
    <n v="0"/>
    <n v="-999"/>
    <n v="200102"/>
    <x v="10"/>
  </r>
  <r>
    <n v="11.36"/>
    <n v="-4"/>
    <n v="3.9"/>
    <n v="-9"/>
    <n v="79.900000000000006"/>
    <n v="52.3"/>
    <n v="0"/>
    <n v="737"/>
    <n v="-4"/>
    <n v="1"/>
    <n v="3.6"/>
    <n v="-4"/>
    <n v="0"/>
    <n v="-999"/>
    <n v="-999"/>
    <n v="0.42199999999999999"/>
    <n v="0.38500000000000001"/>
    <n v="0"/>
    <n v="-999"/>
    <n v="200102"/>
    <x v="10"/>
  </r>
  <r>
    <n v="10.16"/>
    <n v="-2.2000000000000002"/>
    <n v="5.2"/>
    <n v="-5.3"/>
    <n v="82"/>
    <n v="51.4"/>
    <n v="0"/>
    <n v="731"/>
    <n v="-3.2"/>
    <n v="0.5"/>
    <n v="1.8"/>
    <n v="-2.2000000000000002"/>
    <n v="0"/>
    <n v="-999"/>
    <n v="-999"/>
    <n v="0.45300000000000001"/>
    <n v="0.43"/>
    <n v="0"/>
    <n v="-999"/>
    <n v="200102"/>
    <x v="10"/>
  </r>
  <r>
    <n v="6.18"/>
    <n v="-3.3"/>
    <n v="2.7"/>
    <n v="-7.1"/>
    <n v="91.2"/>
    <n v="64.099999999999994"/>
    <n v="0"/>
    <n v="721"/>
    <n v="-2.9"/>
    <n v="0.5"/>
    <n v="1.9"/>
    <n v="-3.3"/>
    <n v="0"/>
    <n v="-999"/>
    <n v="-999"/>
    <n v="0.47499999999999998"/>
    <n v="0.26600000000000001"/>
    <n v="0"/>
    <n v="-999"/>
    <n v="200102"/>
    <x v="10"/>
  </r>
  <r>
    <n v="3.48"/>
    <n v="-5.2"/>
    <n v="-2.2999999999999998"/>
    <n v="-7.6"/>
    <n v="92.6"/>
    <n v="74.900000000000006"/>
    <n v="0"/>
    <n v="725"/>
    <n v="-3.3"/>
    <n v="0.9"/>
    <n v="2.4"/>
    <n v="-5.2"/>
    <n v="-0.1"/>
    <n v="-999"/>
    <n v="-999"/>
    <n v="0.38600000000000001"/>
    <n v="0.129"/>
    <n v="0"/>
    <n v="-999"/>
    <n v="200102"/>
    <x v="10"/>
  </r>
  <r>
    <n v="3.64"/>
    <n v="-7.1"/>
    <n v="-4"/>
    <n v="-9.5"/>
    <n v="91.8"/>
    <n v="66.2"/>
    <n v="11.9"/>
    <n v="820"/>
    <n v="-3"/>
    <n v="0.5"/>
    <n v="3.1"/>
    <n v="-7.1"/>
    <n v="-0.1"/>
    <n v="-999"/>
    <n v="-999"/>
    <n v="0.3"/>
    <n v="0.153"/>
    <n v="0"/>
    <n v="-999"/>
    <n v="200102"/>
    <x v="10"/>
  </r>
  <r>
    <n v="11.81"/>
    <n v="-8.8000000000000007"/>
    <n v="-2.9"/>
    <n v="-12.6"/>
    <n v="80.5"/>
    <n v="48.2"/>
    <n v="0"/>
    <n v="802"/>
    <n v="-2.7"/>
    <n v="0.6"/>
    <n v="2.4"/>
    <n v="-8.8000000000000007"/>
    <n v="0"/>
    <n v="-999"/>
    <n v="-999"/>
    <n v="0.23799999999999999"/>
    <n v="0.255"/>
    <n v="0"/>
    <n v="-999"/>
    <n v="200102"/>
    <x v="10"/>
  </r>
  <r>
    <n v="9.86"/>
    <n v="-8.1999999999999993"/>
    <n v="-0.9"/>
    <n v="-13"/>
    <n v="73.7"/>
    <n v="47.4"/>
    <n v="0"/>
    <n v="792"/>
    <n v="-3.1"/>
    <n v="0.7"/>
    <n v="2.6"/>
    <n v="-8.1999999999999993"/>
    <n v="0"/>
    <n v="-999"/>
    <n v="-999"/>
    <n v="0.27100000000000002"/>
    <n v="0.30099999999999999"/>
    <n v="0"/>
    <n v="-999"/>
    <n v="200102"/>
    <x v="10"/>
  </r>
  <r>
    <n v="12.65"/>
    <n v="-4.4000000000000004"/>
    <n v="4.9000000000000004"/>
    <n v="-11.3"/>
    <n v="64.3"/>
    <n v="34"/>
    <n v="0"/>
    <n v="776"/>
    <n v="-3.4"/>
    <n v="0.7"/>
    <n v="2.1"/>
    <n v="-4.4000000000000004"/>
    <n v="0"/>
    <n v="-999"/>
    <n v="-999"/>
    <n v="0.29399999999999998"/>
    <n v="0.57099999999999995"/>
    <n v="0"/>
    <n v="-999"/>
    <n v="200102"/>
    <x v="10"/>
  </r>
  <r>
    <n v="12.18"/>
    <n v="-3"/>
    <n v="5.3"/>
    <n v="-8.6"/>
    <n v="61.3"/>
    <n v="34.9"/>
    <n v="0"/>
    <n v="764"/>
    <n v="-3.3"/>
    <n v="0.8"/>
    <n v="2.6"/>
    <n v="-3"/>
    <n v="0"/>
    <n v="-999"/>
    <n v="-999"/>
    <n v="0.311"/>
    <n v="0.57999999999999996"/>
    <n v="764"/>
    <n v="-3.3"/>
    <n v="200102"/>
    <x v="10"/>
  </r>
  <r>
    <n v="4.82"/>
    <n v="-4.5999999999999996"/>
    <n v="-0.7"/>
    <n v="-8.3000000000000007"/>
    <n v="71.7"/>
    <n v="35.299999999999997"/>
    <n v="0"/>
    <n v="756"/>
    <n v="-3.5"/>
    <n v="2.2000000000000002"/>
    <n v="6.5"/>
    <n v="-4.5999999999999996"/>
    <n v="-0.1"/>
    <n v="-999"/>
    <n v="-999"/>
    <n v="0.20499999999999999"/>
    <n v="0.375"/>
    <n v="0"/>
    <n v="-999"/>
    <n v="200103"/>
    <x v="10"/>
  </r>
  <r>
    <n v="9.0299999999999994"/>
    <n v="-6.8"/>
    <n v="-0.3"/>
    <n v="-11.6"/>
    <n v="85.6"/>
    <n v="48.5"/>
    <n v="0"/>
    <n v="745"/>
    <n v="-3.1"/>
    <n v="0.9"/>
    <n v="3.1"/>
    <n v="-6.8"/>
    <n v="-0.1"/>
    <n v="-999"/>
    <n v="-999"/>
    <n v="0.28899999999999998"/>
    <n v="0.308"/>
    <n v="0"/>
    <n v="-999"/>
    <n v="200103"/>
    <x v="10"/>
  </r>
  <r>
    <n v="8.7799999999999994"/>
    <n v="-7.9"/>
    <n v="-1.5"/>
    <n v="-13.2"/>
    <n v="85.1"/>
    <n v="51.8"/>
    <n v="0"/>
    <n v="761"/>
    <n v="-3.9"/>
    <n v="1.5"/>
    <n v="4.9000000000000004"/>
    <n v="-7.9"/>
    <n v="-0.1"/>
    <n v="-999"/>
    <n v="-999"/>
    <n v="0.28299999999999997"/>
    <n v="0.26400000000000001"/>
    <n v="0"/>
    <n v="-999"/>
    <n v="200103"/>
    <x v="10"/>
  </r>
  <r>
    <n v="10.09"/>
    <n v="-5"/>
    <n v="0.4"/>
    <n v="-9"/>
    <n v="77.7"/>
    <n v="49.6"/>
    <n v="0"/>
    <n v="757"/>
    <n v="-3.6"/>
    <n v="3"/>
    <n v="5.4"/>
    <n v="-5"/>
    <n v="-0.1"/>
    <n v="-999"/>
    <n v="-999"/>
    <n v="0.312"/>
    <n v="0.317"/>
    <n v="0"/>
    <n v="-999"/>
    <n v="200103"/>
    <x v="10"/>
  </r>
  <r>
    <n v="7.45"/>
    <n v="0.3"/>
    <n v="6.2"/>
    <n v="-3"/>
    <n v="88.7"/>
    <n v="66.8"/>
    <n v="0"/>
    <n v="731"/>
    <n v="-2.2999999999999998"/>
    <n v="1"/>
    <n v="6"/>
    <n v="0.3"/>
    <n v="0"/>
    <n v="-999"/>
    <n v="-999"/>
    <n v="0.63300000000000001"/>
    <n v="0.315"/>
    <n v="0"/>
    <n v="-999"/>
    <n v="200103"/>
    <x v="10"/>
  </r>
  <r>
    <n v="10.95"/>
    <n v="2.2000000000000002"/>
    <n v="9.1999999999999993"/>
    <n v="-2.4"/>
    <n v="77.099999999999994"/>
    <n v="50.1"/>
    <n v="0"/>
    <n v="711"/>
    <n v="-1.7"/>
    <n v="0.8"/>
    <n v="2.4"/>
    <n v="2.2000000000000002"/>
    <n v="0"/>
    <n v="-999"/>
    <n v="-999"/>
    <n v="0.58199999999999996"/>
    <n v="0.57999999999999996"/>
    <n v="0"/>
    <n v="-999"/>
    <n v="200103"/>
    <x v="10"/>
  </r>
  <r>
    <n v="14.87"/>
    <n v="3.8"/>
    <n v="11.5"/>
    <n v="-1.6"/>
    <n v="68"/>
    <n v="39.299999999999997"/>
    <n v="0"/>
    <n v="686"/>
    <n v="-1.4"/>
    <n v="1"/>
    <n v="3.1"/>
    <n v="3.8"/>
    <n v="0.1"/>
    <n v="-999"/>
    <n v="-999"/>
    <n v="0.53100000000000003"/>
    <n v="0.82299999999999995"/>
    <n v="0"/>
    <n v="-999"/>
    <n v="200103"/>
    <x v="10"/>
  </r>
  <r>
    <n v="4.17"/>
    <n v="0.7"/>
    <n v="4.5"/>
    <n v="-3.4"/>
    <n v="90.1"/>
    <n v="74.3"/>
    <n v="5.0999999999999996"/>
    <n v="717"/>
    <n v="-0.6"/>
    <n v="0.8"/>
    <n v="3.5"/>
    <n v="0.7"/>
    <n v="0"/>
    <n v="-999"/>
    <n v="-999"/>
    <n v="0.626"/>
    <n v="0.216"/>
    <n v="0"/>
    <n v="-999"/>
    <n v="200103"/>
    <x v="10"/>
  </r>
  <r>
    <n v="14.18"/>
    <n v="-4"/>
    <n v="1.5"/>
    <n v="-8.4"/>
    <n v="83.9"/>
    <n v="54.9"/>
    <n v="0"/>
    <n v="699"/>
    <n v="-0.3"/>
    <n v="0.8"/>
    <n v="2.5"/>
    <n v="-4"/>
    <n v="0"/>
    <n v="-999"/>
    <n v="-999"/>
    <n v="0.372"/>
    <n v="0.307"/>
    <n v="0"/>
    <n v="-999"/>
    <n v="200103"/>
    <x v="10"/>
  </r>
  <r>
    <n v="6.29"/>
    <n v="-4.8"/>
    <n v="-0.7"/>
    <n v="-8.1999999999999993"/>
    <n v="87.3"/>
    <n v="68.599999999999994"/>
    <n v="4.8"/>
    <n v="728"/>
    <n v="-1.9"/>
    <n v="1.1000000000000001"/>
    <n v="2.8"/>
    <n v="-4.8"/>
    <n v="0"/>
    <n v="-999"/>
    <n v="-999"/>
    <n v="0.39700000000000002"/>
    <n v="0.182"/>
    <n v="0"/>
    <n v="-999"/>
    <n v="200103"/>
    <x v="10"/>
  </r>
  <r>
    <n v="11.71"/>
    <n v="-1.2"/>
    <n v="4.5999999999999996"/>
    <n v="-6.7"/>
    <n v="83.9"/>
    <n v="58.3"/>
    <n v="0"/>
    <n v="711"/>
    <n v="-1.3"/>
    <n v="1.4"/>
    <n v="3.2"/>
    <n v="-1.2"/>
    <n v="0.1"/>
    <n v="-999"/>
    <n v="-999"/>
    <n v="0.495"/>
    <n v="0.35399999999999998"/>
    <n v="0"/>
    <n v="-999"/>
    <n v="200103"/>
    <x v="10"/>
  </r>
  <r>
    <n v="12.21"/>
    <n v="0.1"/>
    <n v="6.6"/>
    <n v="-5.6"/>
    <n v="75"/>
    <n v="43.5"/>
    <n v="0"/>
    <n v="704"/>
    <n v="-1.1000000000000001"/>
    <n v="1.6"/>
    <n v="4.3"/>
    <n v="0.1"/>
    <n v="0.1"/>
    <n v="-999"/>
    <n v="-999"/>
    <n v="0.42399999999999999"/>
    <n v="0.55000000000000004"/>
    <n v="0"/>
    <n v="-999"/>
    <n v="200103"/>
    <x v="10"/>
  </r>
  <r>
    <n v="8.56"/>
    <n v="-2.1"/>
    <n v="3.7"/>
    <n v="-5.8"/>
    <n v="82.8"/>
    <n v="56.9"/>
    <n v="4.2"/>
    <n v="740"/>
    <n v="-0.8"/>
    <n v="2.4"/>
    <n v="4.9000000000000004"/>
    <n v="-2.1"/>
    <n v="0.1"/>
    <n v="-999"/>
    <n v="-999"/>
    <n v="0.45300000000000001"/>
    <n v="0.34300000000000003"/>
    <n v="0"/>
    <n v="-999"/>
    <n v="200103"/>
    <x v="10"/>
  </r>
  <r>
    <n v="7.26"/>
    <n v="-5.0999999999999996"/>
    <n v="-0.1"/>
    <n v="-9.1"/>
    <n v="85.8"/>
    <n v="59.5"/>
    <n v="0"/>
    <n v="734"/>
    <n v="-1.4"/>
    <n v="1.1000000000000001"/>
    <n v="3.2"/>
    <n v="-5.0999999999999996"/>
    <n v="0"/>
    <n v="-999"/>
    <n v="-999"/>
    <n v="0.36099999999999999"/>
    <n v="0.245"/>
    <n v="0"/>
    <n v="-999"/>
    <n v="200103"/>
    <x v="10"/>
  </r>
  <r>
    <n v="7.33"/>
    <n v="-5.0999999999999996"/>
    <n v="-2.8"/>
    <n v="-8.8000000000000007"/>
    <n v="87.3"/>
    <n v="68"/>
    <n v="6"/>
    <n v="797"/>
    <n v="-2.5"/>
    <n v="1.6"/>
    <n v="4.3"/>
    <n v="-5.0999999999999996"/>
    <n v="0"/>
    <n v="-999"/>
    <n v="-999"/>
    <n v="0.33800000000000002"/>
    <n v="0.159"/>
    <n v="0"/>
    <n v="-999"/>
    <n v="200103"/>
    <x v="10"/>
  </r>
  <r>
    <n v="9.6999999999999993"/>
    <n v="-4.3"/>
    <n v="0.3"/>
    <n v="-6.1"/>
    <n v="90.3"/>
    <n v="57.6"/>
    <n v="4.8"/>
    <n v="826"/>
    <n v="-2"/>
    <n v="0.9"/>
    <n v="3.3"/>
    <n v="-4.3"/>
    <n v="0.1"/>
    <n v="-999"/>
    <n v="-999"/>
    <n v="0.35799999999999998"/>
    <n v="0.26500000000000001"/>
    <n v="0"/>
    <n v="-999"/>
    <n v="200103"/>
    <x v="10"/>
  </r>
  <r>
    <n v="9.7799999999999994"/>
    <n v="-3.1"/>
    <n v="2.2999999999999998"/>
    <n v="-6.7"/>
    <n v="91.2"/>
    <n v="69.599999999999994"/>
    <n v="0"/>
    <n v="800"/>
    <n v="-1.5"/>
    <n v="1"/>
    <n v="3"/>
    <n v="-3.1"/>
    <n v="0.1"/>
    <n v="-999"/>
    <n v="-999"/>
    <n v="0.503"/>
    <n v="0.219"/>
    <n v="0"/>
    <n v="-999"/>
    <n v="200103"/>
    <x v="10"/>
  </r>
  <r>
    <n v="3.43"/>
    <n v="-1"/>
    <n v="1.1000000000000001"/>
    <n v="-3.4"/>
    <n v="97.4"/>
    <n v="91.8"/>
    <n v="8.6999999999999993"/>
    <n v="861"/>
    <n v="-1.2"/>
    <n v="3.1"/>
    <n v="7.7"/>
    <n v="-1"/>
    <n v="0.1"/>
    <n v="-999"/>
    <n v="-999"/>
    <n v="0.60599999999999998"/>
    <n v="5.3999999999999999E-2"/>
    <n v="0"/>
    <n v="-999"/>
    <n v="200103"/>
    <x v="10"/>
  </r>
  <r>
    <n v="15.62"/>
    <n v="-3.1"/>
    <n v="3"/>
    <n v="-8.4"/>
    <n v="71.099999999999994"/>
    <n v="37.1"/>
    <n v="3.5"/>
    <n v="825"/>
    <n v="-0.9"/>
    <n v="2.2999999999999998"/>
    <n v="8.1"/>
    <n v="-3.1"/>
    <n v="0.1"/>
    <n v="-999"/>
    <n v="-999"/>
    <n v="0.28000000000000003"/>
    <n v="0.47599999999999998"/>
    <n v="0"/>
    <n v="-999"/>
    <n v="200103"/>
    <x v="10"/>
  </r>
  <r>
    <n v="15.07"/>
    <n v="-2.4"/>
    <n v="4.4000000000000004"/>
    <n v="-7.6"/>
    <n v="65.8"/>
    <n v="38.200000000000003"/>
    <n v="0"/>
    <n v="813"/>
    <n v="-0.8"/>
    <n v="1.4"/>
    <n v="4.7"/>
    <n v="-2.4"/>
    <n v="0.1"/>
    <n v="-999"/>
    <n v="-999"/>
    <n v="0.32"/>
    <n v="0.51700000000000002"/>
    <n v="0"/>
    <n v="-999"/>
    <n v="200103"/>
    <x v="10"/>
  </r>
  <r>
    <n v="17.47"/>
    <n v="-3.1"/>
    <n v="5.5"/>
    <n v="-10.1"/>
    <n v="55.7"/>
    <n v="28"/>
    <n v="0"/>
    <n v="806"/>
    <n v="-1.6"/>
    <n v="0.9"/>
    <n v="3.5"/>
    <n v="-3.1"/>
    <n v="0.1"/>
    <n v="-999"/>
    <n v="-999"/>
    <n v="0.252"/>
    <n v="0.65"/>
    <n v="0"/>
    <n v="-999"/>
    <n v="200103"/>
    <x v="10"/>
  </r>
  <r>
    <n v="18.11"/>
    <n v="0.5"/>
    <n v="8.3000000000000007"/>
    <n v="-5.6"/>
    <n v="37.6"/>
    <n v="13.5"/>
    <n v="0"/>
    <n v="787"/>
    <n v="-2"/>
    <n v="0.9"/>
    <n v="3.4"/>
    <n v="0.5"/>
    <n v="0.1"/>
    <n v="-999"/>
    <n v="-999"/>
    <n v="0.14799999999999999"/>
    <n v="0.94699999999999995"/>
    <n v="0"/>
    <n v="-999"/>
    <n v="200103"/>
    <x v="10"/>
  </r>
  <r>
    <n v="17.16"/>
    <n v="2.2999999999999998"/>
    <n v="11.2"/>
    <n v="-6.3"/>
    <n v="41.9"/>
    <n v="12.2"/>
    <n v="0"/>
    <n v="767"/>
    <n v="-2"/>
    <n v="0.9"/>
    <n v="2.1"/>
    <n v="2.2999999999999998"/>
    <n v="0.2"/>
    <n v="-999"/>
    <n v="-999"/>
    <n v="0.16200000000000001"/>
    <n v="1.1679999999999999"/>
    <n v="0"/>
    <n v="-999"/>
    <n v="200103"/>
    <x v="10"/>
  </r>
  <r>
    <n v="12.49"/>
    <n v="5.2"/>
    <n v="9"/>
    <n v="-0.3"/>
    <n v="45.8"/>
    <n v="30.4"/>
    <n v="0.3"/>
    <n v="735"/>
    <n v="-0.9"/>
    <n v="2.5"/>
    <n v="6"/>
    <n v="5.2"/>
    <n v="0.2"/>
    <n v="-999"/>
    <n v="-999"/>
    <n v="0.34899999999999998"/>
    <n v="0.79900000000000004"/>
    <n v="0"/>
    <n v="-999"/>
    <n v="200103"/>
    <x v="10"/>
  </r>
  <r>
    <n v="4.33"/>
    <n v="0.7"/>
    <n v="5.4"/>
    <n v="-2.9"/>
    <n v="95.2"/>
    <n v="50.8"/>
    <n v="16.899999999999999"/>
    <n v="809"/>
    <n v="-0.1"/>
    <n v="1.8"/>
    <n v="5.7"/>
    <n v="0.7"/>
    <n v="0.1"/>
    <n v="-999"/>
    <n v="-999"/>
    <n v="0.45600000000000002"/>
    <n v="0.441"/>
    <n v="0"/>
    <n v="-999"/>
    <n v="200103"/>
    <x v="10"/>
  </r>
  <r>
    <n v="11.11"/>
    <n v="-3.8"/>
    <n v="2.2999999999999998"/>
    <n v="-8.9"/>
    <n v="85.3"/>
    <n v="58.7"/>
    <n v="0"/>
    <n v="792"/>
    <n v="-0.2"/>
    <n v="1.2"/>
    <n v="3.8"/>
    <n v="-3.8"/>
    <n v="0"/>
    <n v="-999"/>
    <n v="-999"/>
    <n v="0.42199999999999999"/>
    <n v="0.29799999999999999"/>
    <n v="0"/>
    <n v="-999"/>
    <n v="200103"/>
    <x v="10"/>
  </r>
  <r>
    <n v="7.28"/>
    <n v="-6"/>
    <n v="-3"/>
    <n v="-10.3"/>
    <n v="84.7"/>
    <n v="53.3"/>
    <n v="17.2"/>
    <n v="956"/>
    <n v="-0.3"/>
    <n v="1.5"/>
    <n v="5.4"/>
    <n v="-6"/>
    <n v="0"/>
    <n v="-999"/>
    <n v="-999"/>
    <n v="0.26200000000000001"/>
    <n v="0.22900000000000001"/>
    <n v="0"/>
    <n v="-999"/>
    <n v="200103"/>
    <x v="10"/>
  </r>
  <r>
    <n v="15.87"/>
    <n v="-2.9"/>
    <n v="3.8"/>
    <n v="-8.1"/>
    <n v="90.6"/>
    <n v="60"/>
    <n v="0"/>
    <n v="835"/>
    <n v="-0.3"/>
    <n v="1.9"/>
    <n v="5.2"/>
    <n v="-2.9"/>
    <n v="0"/>
    <n v="-999"/>
    <n v="-999"/>
    <n v="0.48199999999999998"/>
    <n v="0.32100000000000001"/>
    <n v="0"/>
    <n v="-999"/>
    <n v="200103"/>
    <x v="10"/>
  </r>
  <r>
    <n v="5.31"/>
    <n v="-5.2"/>
    <n v="-2.5"/>
    <n v="-8.1"/>
    <n v="87.9"/>
    <n v="60.3"/>
    <n v="0"/>
    <n v="832"/>
    <n v="-0.7"/>
    <n v="1.3"/>
    <n v="3.9"/>
    <n v="-5.2"/>
    <n v="-0.1"/>
    <n v="-999"/>
    <n v="-999"/>
    <n v="0.307"/>
    <n v="0.20200000000000001"/>
    <n v="0"/>
    <n v="-999"/>
    <n v="200103"/>
    <x v="10"/>
  </r>
  <r>
    <n v="19.84"/>
    <n v="-3.3"/>
    <n v="3.2"/>
    <n v="-10.199999999999999"/>
    <n v="59.2"/>
    <n v="19"/>
    <n v="0"/>
    <n v="825"/>
    <n v="-0.7"/>
    <n v="1.1000000000000001"/>
    <n v="3.5"/>
    <n v="-3.3"/>
    <n v="0"/>
    <n v="-999"/>
    <n v="-999"/>
    <n v="0.14599999999999999"/>
    <n v="0.622"/>
    <n v="0"/>
    <n v="-999"/>
    <n v="200103"/>
    <x v="10"/>
  </r>
  <r>
    <n v="7.55"/>
    <n v="-1.8"/>
    <n v="2.2999999999999998"/>
    <n v="-3.9"/>
    <n v="94.4"/>
    <n v="73.400000000000006"/>
    <n v="1.9"/>
    <n v="848"/>
    <n v="-0.8"/>
    <n v="1.7"/>
    <n v="4.5"/>
    <n v="-1.8"/>
    <n v="0"/>
    <n v="-999"/>
    <n v="-999"/>
    <n v="0.52900000000000003"/>
    <n v="0.192"/>
    <n v="848"/>
    <n v="-0.8"/>
    <n v="200103"/>
    <x v="10"/>
  </r>
  <r>
    <n v="10.44"/>
    <n v="-4.8"/>
    <n v="-0.4"/>
    <n v="-10.9"/>
    <n v="82.2"/>
    <n v="53.5"/>
    <n v="0"/>
    <n v="849"/>
    <n v="-0.7"/>
    <n v="1"/>
    <n v="3.3"/>
    <n v="-4.8"/>
    <n v="0"/>
    <n v="-999"/>
    <n v="-999"/>
    <n v="0.318"/>
    <n v="0.27600000000000002"/>
    <n v="0"/>
    <n v="-999"/>
    <n v="200104"/>
    <x v="10"/>
  </r>
  <r>
    <n v="8.32"/>
    <n v="-6.1"/>
    <n v="-0.7"/>
    <n v="-11.4"/>
    <n v="89.9"/>
    <n v="64.400000000000006"/>
    <n v="0.6"/>
    <n v="857"/>
    <n v="-1.4"/>
    <n v="0.7"/>
    <n v="3"/>
    <n v="-6.1"/>
    <n v="-0.1"/>
    <n v="-999"/>
    <n v="-999"/>
    <n v="0.373"/>
    <n v="0.20699999999999999"/>
    <n v="0"/>
    <n v="-999"/>
    <n v="200104"/>
    <x v="10"/>
  </r>
  <r>
    <n v="8.89"/>
    <n v="-3.5"/>
    <n v="1"/>
    <n v="-7.8"/>
    <n v="81.2"/>
    <n v="54.4"/>
    <n v="2.5"/>
    <n v="876"/>
    <n v="-1.4"/>
    <n v="1"/>
    <n v="3.6"/>
    <n v="-3.5"/>
    <n v="-0.1"/>
    <n v="-999"/>
    <n v="-999"/>
    <n v="0.35599999999999998"/>
    <n v="0.29899999999999999"/>
    <n v="0"/>
    <n v="-999"/>
    <n v="200104"/>
    <x v="10"/>
  </r>
  <r>
    <n v="20.47"/>
    <n v="-2.1"/>
    <n v="6.3"/>
    <n v="-9.8000000000000007"/>
    <n v="70.2"/>
    <n v="35.799999999999997"/>
    <n v="0"/>
    <n v="827"/>
    <n v="-1.4"/>
    <n v="1.4"/>
    <n v="4"/>
    <n v="-2.1"/>
    <n v="0"/>
    <n v="-999"/>
    <n v="-999"/>
    <n v="0.34100000000000003"/>
    <n v="0.61299999999999999"/>
    <n v="0"/>
    <n v="-999"/>
    <n v="200104"/>
    <x v="10"/>
  </r>
  <r>
    <n v="5.37"/>
    <n v="-3.3"/>
    <n v="-1.8"/>
    <n v="-4.5"/>
    <n v="96.4"/>
    <n v="85"/>
    <n v="13.3"/>
    <n v="962"/>
    <n v="-1.1000000000000001"/>
    <n v="1.9"/>
    <n v="5.8"/>
    <n v="-3.3"/>
    <n v="-0.1"/>
    <n v="-999"/>
    <n v="-999"/>
    <n v="0.45500000000000002"/>
    <n v="0.08"/>
    <n v="0"/>
    <n v="-999"/>
    <n v="200104"/>
    <x v="10"/>
  </r>
  <r>
    <n v="7.2"/>
    <n v="-3.9"/>
    <n v="-0.6"/>
    <n v="-6.8"/>
    <n v="98.2"/>
    <n v="97.1"/>
    <n v="12.6"/>
    <n v="1076"/>
    <n v="-1"/>
    <n v="0.8"/>
    <n v="2.6"/>
    <n v="-3.9"/>
    <n v="0"/>
    <n v="-999"/>
    <n v="-999"/>
    <n v="0.56599999999999995"/>
    <n v="1.7000000000000001E-2"/>
    <n v="0"/>
    <n v="-999"/>
    <n v="200104"/>
    <x v="10"/>
  </r>
  <r>
    <n v="9.33"/>
    <n v="-3.7"/>
    <n v="1.1000000000000001"/>
    <n v="-7"/>
    <n v="97.2"/>
    <n v="88.4"/>
    <n v="3.3"/>
    <n v="1050"/>
    <n v="-0.9"/>
    <n v="0.5"/>
    <n v="1.8"/>
    <n v="-3.7"/>
    <n v="0"/>
    <n v="-999"/>
    <n v="-999"/>
    <n v="0.58599999999999997"/>
    <n v="7.6999999999999999E-2"/>
    <n v="0"/>
    <n v="-999"/>
    <n v="200104"/>
    <x v="10"/>
  </r>
  <r>
    <n v="5.17"/>
    <n v="-4.0999999999999996"/>
    <n v="-1.6"/>
    <n v="-5.9"/>
    <n v="97.3"/>
    <n v="91.7"/>
    <n v="4.0999999999999996"/>
    <n v="1095"/>
    <n v="-0.8"/>
    <n v="0.8"/>
    <n v="2.2999999999999998"/>
    <n v="-4.0999999999999996"/>
    <n v="-0.1"/>
    <n v="-999"/>
    <n v="-999"/>
    <n v="0.498"/>
    <n v="4.4999999999999998E-2"/>
    <n v="0"/>
    <n v="-999"/>
    <n v="200104"/>
    <x v="10"/>
  </r>
  <r>
    <n v="6.37"/>
    <n v="-3.9"/>
    <n v="0.3"/>
    <n v="-5.9"/>
    <n v="95.4"/>
    <n v="86.2"/>
    <n v="3.5"/>
    <n v="1115"/>
    <n v="-0.8"/>
    <n v="1.3"/>
    <n v="4"/>
    <n v="-3.9"/>
    <n v="0"/>
    <n v="-999"/>
    <n v="-999"/>
    <n v="0.54"/>
    <n v="8.5999999999999993E-2"/>
    <n v="0"/>
    <n v="-999"/>
    <n v="200104"/>
    <x v="10"/>
  </r>
  <r>
    <n v="15.34"/>
    <n v="-4.5999999999999996"/>
    <n v="1.7"/>
    <n v="-7.3"/>
    <n v="87"/>
    <n v="53.2"/>
    <n v="2.9"/>
    <n v="1054"/>
    <n v="-0.7"/>
    <n v="0.9"/>
    <n v="2.7"/>
    <n v="-4.5999999999999996"/>
    <n v="0"/>
    <n v="-999"/>
    <n v="-999"/>
    <n v="0.36699999999999999"/>
    <n v="0.32300000000000001"/>
    <n v="0"/>
    <n v="-999"/>
    <n v="200104"/>
    <x v="10"/>
  </r>
  <r>
    <n v="21.07"/>
    <n v="-4.2"/>
    <n v="2.2000000000000002"/>
    <n v="-9.6999999999999993"/>
    <n v="73.3"/>
    <n v="42.4"/>
    <n v="0"/>
    <n v="1027"/>
    <n v="-0.7"/>
    <n v="0.9"/>
    <n v="2.6"/>
    <n v="-4.2"/>
    <n v="0"/>
    <n v="-999"/>
    <n v="-999"/>
    <n v="0.30299999999999999"/>
    <n v="0.41199999999999998"/>
    <n v="0"/>
    <n v="-999"/>
    <n v="200104"/>
    <x v="10"/>
  </r>
  <r>
    <n v="20.170000000000002"/>
    <n v="-3.2"/>
    <n v="5.0999999999999996"/>
    <n v="-10.1"/>
    <n v="64.2"/>
    <n v="25.2"/>
    <n v="0"/>
    <n v="998"/>
    <n v="-0.7"/>
    <n v="1"/>
    <n v="3.9"/>
    <n v="-3.2"/>
    <n v="0"/>
    <n v="-999"/>
    <n v="-999"/>
    <n v="0.221"/>
    <n v="0.65700000000000003"/>
    <n v="0"/>
    <n v="-999"/>
    <n v="200104"/>
    <x v="10"/>
  </r>
  <r>
    <n v="6.74"/>
    <n v="-4.5"/>
    <n v="0.4"/>
    <n v="-9.4"/>
    <n v="88.9"/>
    <n v="71.3"/>
    <n v="10.7"/>
    <n v="1073"/>
    <n v="-0.8"/>
    <n v="0.8"/>
    <n v="2.4"/>
    <n v="-4.5"/>
    <n v="0"/>
    <n v="-999"/>
    <n v="-999"/>
    <n v="0.44900000000000001"/>
    <n v="0.18"/>
    <n v="0"/>
    <n v="-999"/>
    <n v="200104"/>
    <x v="10"/>
  </r>
  <r>
    <n v="19.98"/>
    <n v="-2.5"/>
    <n v="6.4"/>
    <n v="-10.1"/>
    <n v="68.400000000000006"/>
    <n v="32.5"/>
    <n v="0"/>
    <n v="991"/>
    <n v="-0.7"/>
    <n v="0.7"/>
    <n v="2.2999999999999998"/>
    <n v="-2.5"/>
    <n v="0.1"/>
    <n v="-999"/>
    <n v="-999"/>
    <n v="0.312"/>
    <n v="0.64900000000000002"/>
    <n v="0"/>
    <n v="-999"/>
    <n v="200104"/>
    <x v="10"/>
  </r>
  <r>
    <n v="16.38"/>
    <n v="0.2"/>
    <n v="6.9"/>
    <n v="-6.9"/>
    <n v="57.4"/>
    <n v="34.4"/>
    <n v="0"/>
    <n v="970"/>
    <n v="-0.7"/>
    <n v="1.3"/>
    <n v="4.2"/>
    <n v="0.2"/>
    <n v="0.1"/>
    <n v="-999"/>
    <n v="-999"/>
    <n v="0.34100000000000003"/>
    <n v="0.65200000000000002"/>
    <n v="0"/>
    <n v="-999"/>
    <n v="200104"/>
    <x v="10"/>
  </r>
  <r>
    <n v="18.79"/>
    <n v="4.4000000000000004"/>
    <n v="9.4"/>
    <n v="-0.8"/>
    <n v="47"/>
    <n v="34.200000000000003"/>
    <n v="0"/>
    <n v="921"/>
    <n v="-0.5"/>
    <n v="3.5"/>
    <n v="6"/>
    <n v="4.4000000000000004"/>
    <n v="0.1"/>
    <n v="-999"/>
    <n v="-999"/>
    <n v="0.40400000000000003"/>
    <n v="0.77600000000000002"/>
    <n v="0"/>
    <n v="-999"/>
    <n v="200104"/>
    <x v="10"/>
  </r>
  <r>
    <n v="13.73"/>
    <n v="1.9"/>
    <n v="7.6"/>
    <n v="-1.9"/>
    <n v="77.5"/>
    <n v="47.1"/>
    <n v="11.2"/>
    <n v="938"/>
    <n v="-0.2"/>
    <n v="1.7"/>
    <n v="6.2"/>
    <n v="1.9"/>
    <n v="0.1"/>
    <n v="-999"/>
    <n v="-999"/>
    <n v="0.49099999999999999"/>
    <n v="0.55200000000000005"/>
    <n v="0"/>
    <n v="-999"/>
    <n v="200104"/>
    <x v="10"/>
  </r>
  <r>
    <n v="14.69"/>
    <n v="-0.7"/>
    <n v="7"/>
    <n v="-7"/>
    <n v="78.400000000000006"/>
    <n v="40.200000000000003"/>
    <n v="1.5"/>
    <n v="914"/>
    <n v="-0.2"/>
    <n v="0.9"/>
    <n v="4.0999999999999996"/>
    <n v="-0.7"/>
    <n v="0"/>
    <n v="-999"/>
    <n v="-999"/>
    <n v="0.40100000000000002"/>
    <n v="0.59899999999999998"/>
    <n v="0"/>
    <n v="-999"/>
    <n v="200104"/>
    <x v="10"/>
  </r>
  <r>
    <n v="17.399999999999999"/>
    <n v="-1.1000000000000001"/>
    <n v="7"/>
    <n v="-7.6"/>
    <n v="72.900000000000006"/>
    <n v="36"/>
    <n v="0"/>
    <n v="912"/>
    <n v="-0.2"/>
    <n v="0.8"/>
    <n v="2.8"/>
    <n v="-1.1000000000000001"/>
    <n v="0"/>
    <n v="-999"/>
    <n v="-999"/>
    <n v="0.36099999999999999"/>
    <n v="0.64100000000000001"/>
    <n v="0"/>
    <n v="-999"/>
    <n v="200104"/>
    <x v="10"/>
  </r>
  <r>
    <n v="20.100000000000001"/>
    <n v="1.5"/>
    <n v="8.6999999999999993"/>
    <n v="-4.8"/>
    <n v="58.8"/>
    <n v="33.200000000000003"/>
    <n v="0"/>
    <n v="873"/>
    <n v="-0.2"/>
    <n v="1"/>
    <n v="3"/>
    <n v="1.5"/>
    <n v="0.1"/>
    <n v="-999"/>
    <n v="-999"/>
    <n v="0.374"/>
    <n v="0.751"/>
    <n v="0"/>
    <n v="-999"/>
    <n v="200104"/>
    <x v="10"/>
  </r>
  <r>
    <n v="16.329999999999998"/>
    <n v="0.8"/>
    <n v="8.8000000000000007"/>
    <n v="-4.4000000000000004"/>
    <n v="69.7"/>
    <n v="32.200000000000003"/>
    <n v="0"/>
    <n v="865"/>
    <n v="-0.2"/>
    <n v="0.8"/>
    <n v="3.6"/>
    <n v="0.8"/>
    <n v="0"/>
    <n v="-999"/>
    <n v="-999"/>
    <n v="0.36399999999999999"/>
    <n v="0.76800000000000002"/>
    <n v="0"/>
    <n v="-999"/>
    <n v="200104"/>
    <x v="10"/>
  </r>
  <r>
    <n v="16.989999999999998"/>
    <n v="0.1"/>
    <n v="7.4"/>
    <n v="-4.5"/>
    <n v="77.599999999999994"/>
    <n v="39.9"/>
    <n v="5.2"/>
    <n v="881"/>
    <n v="-0.2"/>
    <n v="1"/>
    <n v="3.8"/>
    <n v="0.1"/>
    <n v="0"/>
    <n v="-999"/>
    <n v="-999"/>
    <n v="0.41099999999999998"/>
    <n v="0.61899999999999999"/>
    <n v="0"/>
    <n v="-999"/>
    <n v="200104"/>
    <x v="10"/>
  </r>
  <r>
    <n v="10.14"/>
    <n v="1"/>
    <n v="5.8"/>
    <n v="-2.1"/>
    <n v="90.5"/>
    <n v="67.7"/>
    <n v="3.2"/>
    <n v="850"/>
    <n v="-0.1"/>
    <n v="1.1000000000000001"/>
    <n v="3.1"/>
    <n v="1"/>
    <n v="0"/>
    <n v="-999"/>
    <n v="-999"/>
    <n v="0.622"/>
    <n v="0.29799999999999999"/>
    <n v="0"/>
    <n v="-999"/>
    <n v="200104"/>
    <x v="10"/>
  </r>
  <r>
    <n v="15.17"/>
    <n v="5.7"/>
    <n v="10.1"/>
    <n v="0.2"/>
    <n v="65.7"/>
    <n v="44.3"/>
    <n v="0"/>
    <n v="804"/>
    <n v="-0.1"/>
    <n v="1.8"/>
    <n v="4.4000000000000004"/>
    <n v="5.7"/>
    <n v="0.1"/>
    <n v="-999"/>
    <n v="-999"/>
    <n v="0.54900000000000004"/>
    <n v="0.68799999999999994"/>
    <n v="0"/>
    <n v="-999"/>
    <n v="200104"/>
    <x v="10"/>
  </r>
  <r>
    <n v="21.6"/>
    <n v="8.5"/>
    <n v="17"/>
    <n v="2.2999999999999998"/>
    <n v="59.7"/>
    <n v="30.5"/>
    <n v="0"/>
    <n v="729"/>
    <n v="-0.1"/>
    <n v="1.1000000000000001"/>
    <n v="3.7"/>
    <n v="8.5"/>
    <n v="0.1"/>
    <n v="-999"/>
    <n v="-999"/>
    <n v="0.59199999999999997"/>
    <n v="1.3460000000000001"/>
    <n v="0"/>
    <n v="-999"/>
    <n v="200104"/>
    <x v="10"/>
  </r>
  <r>
    <n v="16.7"/>
    <n v="10"/>
    <n v="15.9"/>
    <n v="4.7"/>
    <n v="57.8"/>
    <n v="34.9"/>
    <n v="0"/>
    <n v="663"/>
    <n v="0"/>
    <n v="1.4"/>
    <n v="4.9000000000000004"/>
    <n v="10"/>
    <n v="0.1"/>
    <n v="-999"/>
    <n v="-999"/>
    <n v="0.63100000000000001"/>
    <n v="1.1759999999999999"/>
    <n v="0"/>
    <n v="-999"/>
    <n v="200104"/>
    <x v="10"/>
  </r>
  <r>
    <n v="17.350000000000001"/>
    <n v="7.7"/>
    <n v="14.3"/>
    <n v="1.9"/>
    <n v="65.599999999999994"/>
    <n v="30.3"/>
    <n v="0"/>
    <n v="591"/>
    <n v="0"/>
    <n v="1.7"/>
    <n v="6.2"/>
    <n v="7.7"/>
    <n v="0.1"/>
    <n v="-999"/>
    <n v="-999"/>
    <n v="0.49199999999999999"/>
    <n v="1.1359999999999999"/>
    <n v="0"/>
    <n v="-999"/>
    <n v="200104"/>
    <x v="10"/>
  </r>
  <r>
    <n v="10.210000000000001"/>
    <n v="1"/>
    <n v="5.9"/>
    <n v="-3.2"/>
    <n v="92.1"/>
    <n v="66.599999999999994"/>
    <n v="17.5"/>
    <n v="610"/>
    <n v="-0.1"/>
    <n v="1"/>
    <n v="3.6"/>
    <n v="1"/>
    <n v="0"/>
    <n v="-999"/>
    <n v="-999"/>
    <n v="0.61899999999999999"/>
    <n v="0.31"/>
    <n v="0"/>
    <n v="-999"/>
    <n v="200104"/>
    <x v="10"/>
  </r>
  <r>
    <n v="12.64"/>
    <n v="-1.1000000000000001"/>
    <n v="2"/>
    <n v="-3"/>
    <n v="84.7"/>
    <n v="68.900000000000006"/>
    <n v="0.7"/>
    <n v="615"/>
    <n v="-0.2"/>
    <n v="2.4"/>
    <n v="6.2"/>
    <n v="-1.1000000000000001"/>
    <n v="0"/>
    <n v="-999"/>
    <n v="-999"/>
    <n v="0.48699999999999999"/>
    <n v="0.219"/>
    <n v="0"/>
    <n v="-999"/>
    <n v="200104"/>
    <x v="10"/>
  </r>
  <r>
    <n v="10.39"/>
    <n v="-1.5"/>
    <n v="3.6"/>
    <n v="-4.5"/>
    <n v="76.5"/>
    <n v="58.4"/>
    <n v="4.5999999999999996"/>
    <n v="636"/>
    <n v="-0.2"/>
    <n v="2.4"/>
    <n v="6"/>
    <n v="-1.5"/>
    <n v="-0.1"/>
    <n v="-999"/>
    <n v="-999"/>
    <n v="0.46100000000000002"/>
    <n v="0.32900000000000001"/>
    <n v="636"/>
    <n v="-0.2"/>
    <n v="200104"/>
    <x v="10"/>
  </r>
  <r>
    <n v="15.6"/>
    <n v="-1.5"/>
    <n v="3.9"/>
    <n v="-4.8"/>
    <n v="70.900000000000006"/>
    <n v="44.8"/>
    <n v="2.2000000000000002"/>
    <n v="648"/>
    <n v="-0.2"/>
    <n v="1.8"/>
    <n v="4.3"/>
    <n v="-1.5"/>
    <n v="0"/>
    <n v="-999"/>
    <n v="-999"/>
    <n v="0.36199999999999999"/>
    <n v="0.44600000000000001"/>
    <n v="0"/>
    <n v="-999"/>
    <n v="200105"/>
    <x v="10"/>
  </r>
  <r>
    <n v="18.5"/>
    <n v="0"/>
    <n v="7.2"/>
    <n v="-4.5999999999999996"/>
    <n v="75"/>
    <n v="37.9"/>
    <n v="0"/>
    <n v="617"/>
    <n v="-0.1"/>
    <n v="0.9"/>
    <n v="2.7"/>
    <n v="0"/>
    <n v="0"/>
    <n v="-999"/>
    <n v="-999"/>
    <n v="0.38300000000000001"/>
    <n v="0.63"/>
    <n v="0"/>
    <n v="-999"/>
    <n v="200105"/>
    <x v="10"/>
  </r>
  <r>
    <n v="15.88"/>
    <n v="2.7"/>
    <n v="9.6999999999999993"/>
    <n v="-3"/>
    <n v="64.8"/>
    <n v="37.799999999999997"/>
    <n v="0"/>
    <n v="596"/>
    <n v="-0.1"/>
    <n v="1.1000000000000001"/>
    <n v="3.3"/>
    <n v="2.7"/>
    <n v="0"/>
    <n v="-999"/>
    <n v="-999"/>
    <n v="0.45600000000000002"/>
    <n v="0.748"/>
    <n v="0"/>
    <n v="-999"/>
    <n v="200105"/>
    <x v="10"/>
  </r>
  <r>
    <n v="10.51"/>
    <n v="3.7"/>
    <n v="8.3000000000000007"/>
    <n v="-1"/>
    <n v="66.7"/>
    <n v="42"/>
    <n v="2.2000000000000002"/>
    <n v="570"/>
    <n v="-0.1"/>
    <n v="2"/>
    <n v="8.6"/>
    <n v="3.7"/>
    <n v="0"/>
    <n v="-999"/>
    <n v="-999"/>
    <n v="0.45800000000000002"/>
    <n v="0.63500000000000001"/>
    <n v="0"/>
    <n v="-999"/>
    <n v="200105"/>
    <x v="10"/>
  </r>
  <r>
    <n v="17.940000000000001"/>
    <n v="-1.8"/>
    <n v="5"/>
    <n v="-6.3"/>
    <n v="73.8"/>
    <n v="41.1"/>
    <n v="1.8"/>
    <n v="574"/>
    <n v="-0.1"/>
    <n v="1.9"/>
    <n v="4.3"/>
    <n v="-1.8"/>
    <n v="0"/>
    <n v="-999"/>
    <n v="-999"/>
    <n v="0.35799999999999998"/>
    <n v="0.51400000000000001"/>
    <n v="0"/>
    <n v="-999"/>
    <n v="200105"/>
    <x v="10"/>
  </r>
  <r>
    <n v="26.4"/>
    <n v="1.5"/>
    <n v="9.3000000000000007"/>
    <n v="-7"/>
    <n v="55"/>
    <n v="18.399999999999999"/>
    <n v="0"/>
    <n v="538"/>
    <n v="0"/>
    <n v="0.7"/>
    <n v="2.4"/>
    <n v="1.5"/>
    <n v="0.1"/>
    <n v="-999"/>
    <n v="-999"/>
    <n v="0.216"/>
    <n v="0.95599999999999996"/>
    <n v="0"/>
    <n v="-999"/>
    <n v="200105"/>
    <x v="10"/>
  </r>
  <r>
    <n v="20.34"/>
    <n v="6.9"/>
    <n v="14.5"/>
    <n v="0.7"/>
    <n v="50.2"/>
    <n v="31.9"/>
    <n v="0"/>
    <n v="488"/>
    <n v="0"/>
    <n v="0.9"/>
    <n v="3.1"/>
    <n v="6.9"/>
    <n v="0.1"/>
    <n v="-999"/>
    <n v="-999"/>
    <n v="0.52600000000000002"/>
    <n v="1.1240000000000001"/>
    <n v="0"/>
    <n v="-999"/>
    <n v="200105"/>
    <x v="10"/>
  </r>
  <r>
    <n v="21.47"/>
    <n v="4.4000000000000004"/>
    <n v="11.6"/>
    <n v="-1.8"/>
    <n v="59.5"/>
    <n v="30.8"/>
    <n v="0"/>
    <n v="417"/>
    <n v="0"/>
    <n v="1.2"/>
    <n v="3.8"/>
    <n v="4.4000000000000004"/>
    <n v="0.1"/>
    <n v="-999"/>
    <n v="-999"/>
    <n v="0.42199999999999999"/>
    <n v="0.94499999999999995"/>
    <n v="0"/>
    <n v="-999"/>
    <n v="200105"/>
    <x v="10"/>
  </r>
  <r>
    <n v="18.93"/>
    <n v="1.8"/>
    <n v="8.8000000000000007"/>
    <n v="-3.2"/>
    <n v="66.3"/>
    <n v="29.5"/>
    <n v="0"/>
    <n v="383"/>
    <n v="0"/>
    <n v="0.9"/>
    <n v="2.9"/>
    <n v="1.8"/>
    <n v="0"/>
    <n v="-999"/>
    <n v="-999"/>
    <n v="0.33500000000000002"/>
    <n v="0.79800000000000004"/>
    <n v="0"/>
    <n v="-999"/>
    <n v="200105"/>
    <x v="10"/>
  </r>
  <r>
    <n v="25.98"/>
    <n v="3.5"/>
    <n v="11.2"/>
    <n v="-4.4000000000000004"/>
    <n v="60.3"/>
    <n v="35.200000000000003"/>
    <n v="0"/>
    <n v="327"/>
    <n v="0"/>
    <n v="0.9"/>
    <n v="3"/>
    <n v="3.5"/>
    <n v="0"/>
    <n v="-999"/>
    <n v="-999"/>
    <n v="0.46700000000000003"/>
    <n v="0.86199999999999999"/>
    <n v="0"/>
    <n v="-999"/>
    <n v="200105"/>
    <x v="10"/>
  </r>
  <r>
    <n v="21.64"/>
    <n v="8.6999999999999993"/>
    <n v="16"/>
    <n v="3.5"/>
    <n v="53"/>
    <n v="32"/>
    <n v="0"/>
    <n v="252"/>
    <n v="0.1"/>
    <n v="1.5"/>
    <n v="3.9"/>
    <n v="8.6999999999999993"/>
    <n v="0.1"/>
    <n v="-999"/>
    <n v="-999"/>
    <n v="0.58199999999999996"/>
    <n v="1.236"/>
    <n v="0"/>
    <n v="-999"/>
    <n v="200105"/>
    <x v="10"/>
  </r>
  <r>
    <n v="18.420000000000002"/>
    <n v="11.9"/>
    <n v="18.3"/>
    <n v="3.9"/>
    <n v="53.3"/>
    <n v="31.7"/>
    <n v="2.7"/>
    <n v="150"/>
    <n v="0.2"/>
    <n v="1.6"/>
    <n v="5.0999999999999996"/>
    <n v="11.9"/>
    <n v="0.2"/>
    <n v="-999"/>
    <n v="-999"/>
    <n v="0.66700000000000004"/>
    <n v="1.4359999999999999"/>
    <n v="0"/>
    <n v="-999"/>
    <n v="200105"/>
    <x v="10"/>
  </r>
  <r>
    <n v="22.93"/>
    <n v="6.2"/>
    <n v="13.5"/>
    <n v="1.1000000000000001"/>
    <n v="73.099999999999994"/>
    <n v="35"/>
    <n v="1.4"/>
    <n v="54"/>
    <n v="0.3"/>
    <n v="1.1000000000000001"/>
    <n v="3.6"/>
    <n v="6.2"/>
    <n v="0.3"/>
    <n v="-999"/>
    <n v="-999"/>
    <n v="0.54"/>
    <n v="1.006"/>
    <n v="0"/>
    <n v="-999"/>
    <n v="200105"/>
    <x v="10"/>
  </r>
  <r>
    <n v="8.5500000000000007"/>
    <n v="1.7"/>
    <n v="5.3"/>
    <n v="-0.1"/>
    <n v="93.2"/>
    <n v="50.3"/>
    <n v="15.8"/>
    <n v="52"/>
    <n v="0.3"/>
    <n v="2.2000000000000002"/>
    <n v="5.4"/>
    <n v="1.7"/>
    <n v="0.3"/>
    <n v="-999"/>
    <n v="-999"/>
    <n v="0.44800000000000001"/>
    <n v="0.443"/>
    <n v="0"/>
    <n v="-999"/>
    <n v="200105"/>
    <x v="10"/>
  </r>
  <r>
    <n v="16.27"/>
    <n v="2"/>
    <n v="7.2"/>
    <n v="-2.4"/>
    <n v="85.1"/>
    <n v="60.1"/>
    <n v="10.8"/>
    <n v="42"/>
    <n v="0.4"/>
    <n v="1.5"/>
    <n v="4.9000000000000004"/>
    <n v="2"/>
    <n v="0.4"/>
    <n v="-999"/>
    <n v="-999"/>
    <n v="0.61099999999999999"/>
    <n v="0.40500000000000003"/>
    <n v="0"/>
    <n v="-999"/>
    <n v="200105"/>
    <x v="10"/>
  </r>
  <r>
    <n v="13.04"/>
    <n v="0.3"/>
    <n v="6.3"/>
    <n v="-3.2"/>
    <n v="87.3"/>
    <n v="56.4"/>
    <n v="5.4"/>
    <n v="40"/>
    <n v="0.3"/>
    <n v="1.3"/>
    <n v="4.2"/>
    <n v="0.3"/>
    <n v="0.3"/>
    <n v="-999"/>
    <n v="-999"/>
    <n v="0.53800000000000003"/>
    <n v="0.41599999999999998"/>
    <n v="0"/>
    <n v="-999"/>
    <n v="200105"/>
    <x v="10"/>
  </r>
  <r>
    <n v="11.72"/>
    <n v="-0.2"/>
    <n v="4.4000000000000004"/>
    <n v="-4.4000000000000004"/>
    <n v="83.3"/>
    <n v="54.2"/>
    <n v="0"/>
    <n v="21"/>
    <n v="0"/>
    <n v="1.1000000000000001"/>
    <n v="4.5999999999999996"/>
    <n v="-0.2"/>
    <n v="0.5"/>
    <n v="-999"/>
    <n v="-999"/>
    <n v="0.45200000000000001"/>
    <n v="0.38300000000000001"/>
    <n v="0"/>
    <n v="-999"/>
    <n v="200105"/>
    <x v="10"/>
  </r>
  <r>
    <n v="18.27"/>
    <n v="2.5"/>
    <n v="9.5"/>
    <n v="-3.8"/>
    <n v="73.900000000000006"/>
    <n v="45.4"/>
    <n v="0"/>
    <n v="0"/>
    <n v="0"/>
    <n v="1.1000000000000001"/>
    <n v="3"/>
    <n v="2.5"/>
    <n v="3"/>
    <n v="-999"/>
    <n v="-999"/>
    <n v="0.53900000000000003"/>
    <n v="0.64800000000000002"/>
    <n v="0"/>
    <n v="-999"/>
    <n v="200105"/>
    <x v="10"/>
  </r>
  <r>
    <n v="12.44"/>
    <n v="0.6"/>
    <n v="4.2"/>
    <n v="-2.2999999999999998"/>
    <n v="85.7"/>
    <n v="60.7"/>
    <n v="3.9"/>
    <n v="0"/>
    <n v="0"/>
    <n v="1.7"/>
    <n v="4.8"/>
    <n v="0.6"/>
    <n v="4.2"/>
    <n v="-999"/>
    <n v="-999"/>
    <n v="0.5"/>
    <n v="0.32400000000000001"/>
    <n v="0"/>
    <n v="-999"/>
    <n v="200105"/>
    <x v="10"/>
  </r>
  <r>
    <n v="23.74"/>
    <n v="1.8"/>
    <n v="9.1999999999999993"/>
    <n v="-3.9"/>
    <n v="69.599999999999994"/>
    <n v="33"/>
    <n v="0.4"/>
    <n v="0"/>
    <n v="0"/>
    <n v="0.8"/>
    <n v="3"/>
    <n v="1.8"/>
    <n v="6.4"/>
    <n v="-999"/>
    <n v="-999"/>
    <n v="0.38300000000000001"/>
    <n v="0.77900000000000003"/>
    <n v="0"/>
    <n v="-999"/>
    <n v="200105"/>
    <x v="10"/>
  </r>
  <r>
    <n v="28.21"/>
    <n v="10.1"/>
    <n v="19.5"/>
    <n v="-0.7"/>
    <n v="57.7"/>
    <n v="34"/>
    <n v="0"/>
    <n v="0"/>
    <n v="0"/>
    <n v="1"/>
    <n v="2.6"/>
    <n v="10.1"/>
    <n v="10.8"/>
    <n v="-999"/>
    <n v="-999"/>
    <n v="0.77100000000000002"/>
    <n v="1.496"/>
    <n v="0"/>
    <n v="-999"/>
    <n v="200105"/>
    <x v="10"/>
  </r>
  <r>
    <n v="26.97"/>
    <n v="15.7"/>
    <n v="23.5"/>
    <n v="8.1"/>
    <n v="47.3"/>
    <n v="27.9"/>
    <n v="0"/>
    <n v="0"/>
    <n v="0"/>
    <n v="1.1000000000000001"/>
    <n v="3.3"/>
    <n v="15.7"/>
    <n v="13.4"/>
    <n v="-999"/>
    <n v="-999"/>
    <n v="0.81"/>
    <n v="2.0870000000000002"/>
    <n v="0"/>
    <n v="-999"/>
    <n v="200105"/>
    <x v="10"/>
  </r>
  <r>
    <n v="25.93"/>
    <n v="17.399999999999999"/>
    <n v="24.9"/>
    <n v="10.1"/>
    <n v="44"/>
    <n v="23.1"/>
    <n v="0"/>
    <n v="0"/>
    <n v="0"/>
    <n v="1.3"/>
    <n v="4.0999999999999996"/>
    <n v="17.399999999999999"/>
    <n v="14.5"/>
    <n v="-999"/>
    <n v="-999"/>
    <n v="0.72799999999999998"/>
    <n v="2.4209999999999998"/>
    <n v="0"/>
    <n v="-999"/>
    <n v="200105"/>
    <x v="10"/>
  </r>
  <r>
    <n v="21.86"/>
    <n v="13.6"/>
    <n v="21.2"/>
    <n v="6.2"/>
    <n v="56"/>
    <n v="29.4"/>
    <n v="0"/>
    <n v="0"/>
    <n v="0"/>
    <n v="0.8"/>
    <n v="3.3"/>
    <n v="13.6"/>
    <n v="14"/>
    <n v="-999"/>
    <n v="-999"/>
    <n v="0.74099999999999999"/>
    <n v="1.7769999999999999"/>
    <n v="0"/>
    <n v="-999"/>
    <n v="200105"/>
    <x v="10"/>
  </r>
  <r>
    <n v="28.7"/>
    <n v="13.2"/>
    <n v="21.2"/>
    <n v="5.0999999999999996"/>
    <n v="50"/>
    <n v="15.6"/>
    <n v="0"/>
    <n v="0"/>
    <n v="0"/>
    <n v="1"/>
    <n v="3"/>
    <n v="13.2"/>
    <n v="13.8"/>
    <n v="-999"/>
    <n v="-999"/>
    <n v="0.39300000000000002"/>
    <n v="2.1240000000000001"/>
    <n v="0"/>
    <n v="-999"/>
    <n v="200105"/>
    <x v="10"/>
  </r>
  <r>
    <n v="27.85"/>
    <n v="14.8"/>
    <n v="22.8"/>
    <n v="5.0999999999999996"/>
    <n v="29.9"/>
    <n v="11.9"/>
    <n v="0"/>
    <n v="0"/>
    <n v="0"/>
    <n v="1.1000000000000001"/>
    <n v="3.5"/>
    <n v="14.8"/>
    <n v="13.8"/>
    <n v="-999"/>
    <n v="-999"/>
    <n v="0.32900000000000001"/>
    <n v="2.4449999999999998"/>
    <n v="0"/>
    <n v="-999"/>
    <n v="200105"/>
    <x v="10"/>
  </r>
  <r>
    <n v="9.81"/>
    <n v="12"/>
    <n v="18.5"/>
    <n v="6.9"/>
    <n v="61.8"/>
    <n v="35.700000000000003"/>
    <n v="4.8"/>
    <n v="0"/>
    <n v="0"/>
    <n v="2.2000000000000002"/>
    <n v="5.9"/>
    <n v="12"/>
    <n v="10.9"/>
    <n v="-999"/>
    <n v="-999"/>
    <n v="0.75900000000000001"/>
    <n v="1.369"/>
    <n v="0"/>
    <n v="-999"/>
    <n v="200105"/>
    <x v="10"/>
  </r>
  <r>
    <n v="16.87"/>
    <n v="4"/>
    <n v="10.5"/>
    <n v="-5.2"/>
    <n v="81.599999999999994"/>
    <n v="32.4"/>
    <n v="12.2"/>
    <n v="0"/>
    <n v="0"/>
    <n v="2.5"/>
    <n v="6.8"/>
    <n v="4"/>
    <n v="9.8000000000000007"/>
    <n v="-999"/>
    <n v="-999"/>
    <n v="0.41199999999999998"/>
    <n v="0.85799999999999998"/>
    <n v="0"/>
    <n v="-999"/>
    <n v="200105"/>
    <x v="10"/>
  </r>
  <r>
    <n v="19.7"/>
    <n v="-0.7"/>
    <n v="5.5"/>
    <n v="-6"/>
    <n v="84.1"/>
    <n v="50.7"/>
    <n v="3.3"/>
    <n v="0"/>
    <n v="0"/>
    <n v="1.3"/>
    <n v="3.6"/>
    <n v="-0.7"/>
    <n v="3.7"/>
    <n v="-999"/>
    <n v="-999"/>
    <n v="0.45600000000000002"/>
    <n v="0.44500000000000001"/>
    <n v="0"/>
    <n v="-999"/>
    <n v="200105"/>
    <x v="10"/>
  </r>
  <r>
    <n v="12.73"/>
    <n v="3.1"/>
    <n v="11.9"/>
    <n v="-3.1"/>
    <n v="80"/>
    <n v="43.1"/>
    <n v="2.1"/>
    <n v="0"/>
    <n v="0"/>
    <n v="0.9"/>
    <n v="2.9"/>
    <n v="3.1"/>
    <n v="4.4000000000000004"/>
    <n v="-999"/>
    <n v="-999"/>
    <n v="0.60099999999999998"/>
    <n v="0.79300000000000004"/>
    <n v="0"/>
    <n v="-999"/>
    <n v="200105"/>
    <x v="10"/>
  </r>
  <r>
    <n v="26.88"/>
    <n v="12.6"/>
    <n v="20.7"/>
    <n v="2.6"/>
    <n v="60.2"/>
    <n v="34.700000000000003"/>
    <n v="0"/>
    <n v="0"/>
    <n v="0"/>
    <n v="1.3"/>
    <n v="4.4000000000000004"/>
    <n v="12.6"/>
    <n v="11.5"/>
    <n v="-999"/>
    <n v="-999"/>
    <n v="0.84799999999999998"/>
    <n v="1.5940000000000001"/>
    <n v="0"/>
    <n v="-999"/>
    <n v="200105"/>
    <x v="10"/>
  </r>
  <r>
    <n v="16.16"/>
    <n v="10"/>
    <n v="18.3"/>
    <n v="-0.7"/>
    <n v="67.3"/>
    <n v="37.9"/>
    <n v="5.3"/>
    <n v="0"/>
    <n v="0"/>
    <n v="2.2999999999999998"/>
    <n v="6.4"/>
    <n v="10"/>
    <n v="10.8"/>
    <n v="-999"/>
    <n v="-999"/>
    <n v="0.79800000000000004"/>
    <n v="1.306"/>
    <n v="0"/>
    <n v="-999"/>
    <n v="200106"/>
    <x v="10"/>
  </r>
  <r>
    <n v="21.77"/>
    <n v="1.3"/>
    <n v="8.4"/>
    <n v="-3.7"/>
    <n v="78.099999999999994"/>
    <n v="38.200000000000003"/>
    <n v="0"/>
    <n v="0"/>
    <n v="0"/>
    <n v="1"/>
    <n v="3.8"/>
    <n v="1.3"/>
    <n v="8.1"/>
    <n v="-999"/>
    <n v="-999"/>
    <n v="0.42099999999999999"/>
    <n v="0.68100000000000005"/>
    <n v="0"/>
    <n v="-999"/>
    <n v="200106"/>
    <x v="10"/>
  </r>
  <r>
    <n v="22.78"/>
    <n v="3.7"/>
    <n v="11"/>
    <n v="-2.8"/>
    <n v="73.099999999999994"/>
    <n v="42.9"/>
    <n v="0"/>
    <n v="0"/>
    <n v="0"/>
    <n v="0.9"/>
    <n v="2.9"/>
    <n v="3.7"/>
    <n v="8.4"/>
    <n v="-999"/>
    <n v="-999"/>
    <n v="0.56100000000000005"/>
    <n v="0.749"/>
    <n v="0"/>
    <n v="-999"/>
    <n v="200106"/>
    <x v="10"/>
  </r>
  <r>
    <n v="13.29"/>
    <n v="5.2"/>
    <n v="12.3"/>
    <n v="1.4"/>
    <n v="79.900000000000006"/>
    <n v="50.9"/>
    <n v="5.9"/>
    <n v="0"/>
    <n v="0"/>
    <n v="1.7"/>
    <n v="5.2"/>
    <n v="5.2"/>
    <n v="7.9"/>
    <n v="-999"/>
    <n v="-999"/>
    <n v="0.72599999999999998"/>
    <n v="0.70199999999999996"/>
    <n v="0"/>
    <n v="-999"/>
    <n v="200106"/>
    <x v="10"/>
  </r>
  <r>
    <n v="6.96"/>
    <n v="3.8"/>
    <n v="7"/>
    <n v="1.9"/>
    <n v="97.5"/>
    <n v="90.5"/>
    <n v="6.9"/>
    <n v="0"/>
    <n v="0"/>
    <n v="1"/>
    <n v="2.7"/>
    <n v="3.8"/>
    <n v="7.9"/>
    <n v="-999"/>
    <n v="-999"/>
    <n v="0.90800000000000003"/>
    <n v="9.5000000000000001E-2"/>
    <n v="0"/>
    <n v="-999"/>
    <n v="200106"/>
    <x v="10"/>
  </r>
  <r>
    <n v="15.69"/>
    <n v="4.3"/>
    <n v="9.3000000000000007"/>
    <n v="1.3"/>
    <n v="92.6"/>
    <n v="64.5"/>
    <n v="3.2"/>
    <n v="0"/>
    <n v="0"/>
    <n v="0.8"/>
    <n v="3.4"/>
    <n v="4.3"/>
    <n v="9.6"/>
    <n v="-999"/>
    <n v="-999"/>
    <n v="0.753"/>
    <n v="0.41599999999999998"/>
    <n v="0"/>
    <n v="-999"/>
    <n v="200106"/>
    <x v="10"/>
  </r>
  <r>
    <n v="27.01"/>
    <n v="7.6"/>
    <n v="15.4"/>
    <n v="-0.2"/>
    <n v="66.7"/>
    <n v="33.200000000000003"/>
    <n v="0.3"/>
    <n v="0"/>
    <n v="0"/>
    <n v="1"/>
    <n v="3.6"/>
    <n v="7.6"/>
    <n v="11.5"/>
    <n v="-999"/>
    <n v="-999"/>
    <n v="0.57999999999999996"/>
    <n v="1.1679999999999999"/>
    <n v="0"/>
    <n v="-999"/>
    <n v="200106"/>
    <x v="10"/>
  </r>
  <r>
    <n v="11.25"/>
    <n v="8.4"/>
    <n v="13.8"/>
    <n v="5.0999999999999996"/>
    <n v="77.900000000000006"/>
    <n v="50"/>
    <n v="3.2"/>
    <n v="0"/>
    <n v="0"/>
    <n v="1.2"/>
    <n v="4"/>
    <n v="8.4"/>
    <n v="9.3000000000000007"/>
    <n v="-999"/>
    <n v="-999"/>
    <n v="0.78700000000000003"/>
    <n v="0.78900000000000003"/>
    <n v="0"/>
    <n v="-999"/>
    <n v="200106"/>
    <x v="10"/>
  </r>
  <r>
    <n v="12.8"/>
    <n v="5.0999999999999996"/>
    <n v="10.5"/>
    <n v="-0.1"/>
    <n v="87.8"/>
    <n v="54.7"/>
    <n v="10.7"/>
    <n v="0"/>
    <n v="0"/>
    <n v="1"/>
    <n v="4.8"/>
    <n v="5.0999999999999996"/>
    <n v="8.6999999999999993"/>
    <n v="-999"/>
    <n v="-999"/>
    <n v="0.69599999999999995"/>
    <n v="0.57499999999999996"/>
    <n v="0"/>
    <n v="-999"/>
    <n v="200106"/>
    <x v="10"/>
  </r>
  <r>
    <n v="14.79"/>
    <n v="2.1"/>
    <n v="7.7"/>
    <n v="-1.1000000000000001"/>
    <n v="88.6"/>
    <n v="61.5"/>
    <n v="9.1"/>
    <n v="0"/>
    <n v="0"/>
    <n v="0.9"/>
    <n v="3.2"/>
    <n v="2.1"/>
    <n v="6.2"/>
    <n v="-999"/>
    <n v="-999"/>
    <n v="0.64400000000000002"/>
    <n v="0.40400000000000003"/>
    <n v="0"/>
    <n v="-999"/>
    <n v="200106"/>
    <x v="10"/>
  </r>
  <r>
    <n v="6.39"/>
    <n v="0.6"/>
    <n v="3.5"/>
    <n v="-0.9"/>
    <n v="96.9"/>
    <n v="77.2"/>
    <n v="7.5"/>
    <n v="0"/>
    <n v="0"/>
    <n v="0.7"/>
    <n v="3.9"/>
    <n v="0.6"/>
    <n v="4.8"/>
    <n v="-999"/>
    <n v="-999"/>
    <n v="0.60699999999999998"/>
    <n v="0.17899999999999999"/>
    <n v="0"/>
    <n v="-999"/>
    <n v="200106"/>
    <x v="10"/>
  </r>
  <r>
    <n v="6.25"/>
    <n v="1.5"/>
    <n v="4.4000000000000004"/>
    <n v="-1.4"/>
    <n v="97.1"/>
    <n v="86.4"/>
    <n v="16.600000000000001"/>
    <n v="0"/>
    <n v="0"/>
    <n v="0.4"/>
    <n v="1.9"/>
    <n v="1.5"/>
    <n v="2.6"/>
    <n v="-999"/>
    <n v="-999"/>
    <n v="0.72499999999999998"/>
    <n v="0.114"/>
    <n v="0"/>
    <n v="-999"/>
    <n v="200106"/>
    <x v="10"/>
  </r>
  <r>
    <n v="23.45"/>
    <n v="7.8"/>
    <n v="15.5"/>
    <n v="0.8"/>
    <n v="77.2"/>
    <n v="45.9"/>
    <n v="0"/>
    <n v="0"/>
    <n v="0"/>
    <n v="1"/>
    <n v="2.7"/>
    <n v="7.8"/>
    <n v="7"/>
    <n v="-999"/>
    <n v="-999"/>
    <n v="0.81"/>
    <n v="0.95199999999999996"/>
    <n v="0"/>
    <n v="-999"/>
    <n v="200106"/>
    <x v="10"/>
  </r>
  <r>
    <n v="13.33"/>
    <n v="4.5999999999999996"/>
    <n v="10.199999999999999"/>
    <n v="0.6"/>
    <n v="80.7"/>
    <n v="52.6"/>
    <n v="0"/>
    <n v="0"/>
    <n v="0"/>
    <n v="1.2"/>
    <n v="3.2"/>
    <n v="4.5999999999999996"/>
    <n v="7.8"/>
    <n v="-999"/>
    <n v="-999"/>
    <n v="0.65500000000000003"/>
    <n v="0.59"/>
    <n v="0"/>
    <n v="-999"/>
    <n v="200106"/>
    <x v="10"/>
  </r>
  <r>
    <n v="17.170000000000002"/>
    <n v="5.4"/>
    <n v="13.3"/>
    <n v="0.3"/>
    <n v="78.400000000000006"/>
    <n v="35.299999999999997"/>
    <n v="1.1000000000000001"/>
    <n v="0"/>
    <n v="0"/>
    <n v="0.9"/>
    <n v="2.6"/>
    <n v="5.4"/>
    <n v="9.6"/>
    <n v="-999"/>
    <n v="-999"/>
    <n v="0.53800000000000003"/>
    <n v="0.98799999999999999"/>
    <n v="0"/>
    <n v="-999"/>
    <n v="200106"/>
    <x v="10"/>
  </r>
  <r>
    <n v="28.75"/>
    <n v="6.6"/>
    <n v="13"/>
    <n v="-0.2"/>
    <n v="68.3"/>
    <n v="32.5"/>
    <n v="0"/>
    <n v="0"/>
    <n v="0"/>
    <n v="1.1000000000000001"/>
    <n v="3.5"/>
    <n v="6.6"/>
    <n v="11.2"/>
    <n v="-999"/>
    <n v="-999"/>
    <n v="0.48599999999999999"/>
    <n v="1.0109999999999999"/>
    <n v="0"/>
    <n v="-999"/>
    <n v="200106"/>
    <x v="10"/>
  </r>
  <r>
    <n v="20.12"/>
    <n v="5.2"/>
    <n v="12.7"/>
    <n v="-0.9"/>
    <n v="78"/>
    <n v="42.1"/>
    <n v="0"/>
    <n v="0"/>
    <n v="0"/>
    <n v="0.8"/>
    <n v="2.4"/>
    <n v="5.2"/>
    <n v="9.6"/>
    <n v="-999"/>
    <n v="-999"/>
    <n v="0.61599999999999999"/>
    <n v="0.85"/>
    <n v="0"/>
    <n v="-999"/>
    <n v="200106"/>
    <x v="10"/>
  </r>
  <r>
    <n v="14.13"/>
    <n v="5.8"/>
    <n v="12.3"/>
    <n v="2.4"/>
    <n v="85.4"/>
    <n v="50.3"/>
    <n v="1.6"/>
    <n v="0"/>
    <n v="0"/>
    <n v="0.7"/>
    <n v="2.4"/>
    <n v="5.8"/>
    <n v="9.6"/>
    <n v="-999"/>
    <n v="-999"/>
    <n v="0.72099999999999997"/>
    <n v="0.71099999999999997"/>
    <n v="0"/>
    <n v="-999"/>
    <n v="200106"/>
    <x v="10"/>
  </r>
  <r>
    <n v="23.67"/>
    <n v="10.6"/>
    <n v="19.600000000000001"/>
    <n v="1.6"/>
    <n v="57.9"/>
    <n v="26.4"/>
    <n v="0"/>
    <n v="0"/>
    <n v="0"/>
    <n v="0.7"/>
    <n v="3"/>
    <n v="10.6"/>
    <n v="10.9"/>
    <n v="-999"/>
    <n v="-999"/>
    <n v="0.60199999999999998"/>
    <n v="1.6779999999999999"/>
    <n v="0"/>
    <n v="-999"/>
    <n v="200106"/>
    <x v="10"/>
  </r>
  <r>
    <n v="22.4"/>
    <n v="14.6"/>
    <n v="21.3"/>
    <n v="6.6"/>
    <n v="47.8"/>
    <n v="29"/>
    <n v="0"/>
    <n v="0"/>
    <n v="0"/>
    <n v="1"/>
    <n v="3.3"/>
    <n v="14.6"/>
    <n v="13"/>
    <n v="-999"/>
    <n v="-999"/>
    <n v="0.73499999999999999"/>
    <n v="1.798"/>
    <n v="0"/>
    <n v="-999"/>
    <n v="200106"/>
    <x v="10"/>
  </r>
  <r>
    <n v="20.63"/>
    <n v="14.3"/>
    <n v="21"/>
    <n v="8.4"/>
    <n v="57.4"/>
    <n v="36.5"/>
    <n v="0"/>
    <n v="0"/>
    <n v="0"/>
    <n v="0.9"/>
    <n v="3"/>
    <n v="14.3"/>
    <n v="13.9"/>
    <n v="-999"/>
    <n v="-999"/>
    <n v="0.90800000000000003"/>
    <n v="1.579"/>
    <n v="0"/>
    <n v="-999"/>
    <n v="200106"/>
    <x v="10"/>
  </r>
  <r>
    <n v="21.45"/>
    <n v="10.9"/>
    <n v="18.5"/>
    <n v="5.4"/>
    <n v="65.099999999999994"/>
    <n v="36.700000000000003"/>
    <n v="0"/>
    <n v="0"/>
    <n v="0"/>
    <n v="1"/>
    <n v="3"/>
    <n v="10.9"/>
    <n v="14.2"/>
    <n v="-999"/>
    <n v="-999"/>
    <n v="0.77900000000000003"/>
    <n v="1.3480000000000001"/>
    <n v="0"/>
    <n v="-999"/>
    <n v="200106"/>
    <x v="10"/>
  </r>
  <r>
    <n v="23.27"/>
    <n v="7.7"/>
    <n v="14.6"/>
    <n v="1.9"/>
    <n v="64.3"/>
    <n v="35.799999999999997"/>
    <n v="0"/>
    <n v="0"/>
    <n v="0"/>
    <n v="1"/>
    <n v="3.4"/>
    <n v="7.7"/>
    <n v="12.4"/>
    <n v="-999"/>
    <n v="-999"/>
    <n v="0.59599999999999997"/>
    <n v="1.0669999999999999"/>
    <n v="0"/>
    <n v="-999"/>
    <n v="200106"/>
    <x v="10"/>
  </r>
  <r>
    <n v="15.43"/>
    <n v="4.8"/>
    <n v="12.3"/>
    <n v="0.3"/>
    <n v="76.599999999999994"/>
    <n v="39.4"/>
    <n v="1.1000000000000001"/>
    <n v="0"/>
    <n v="0"/>
    <n v="1"/>
    <n v="4.4000000000000004"/>
    <n v="4.8"/>
    <n v="10.1"/>
    <n v="-999"/>
    <n v="-999"/>
    <n v="0.56399999999999995"/>
    <n v="0.86699999999999999"/>
    <n v="0"/>
    <n v="-999"/>
    <n v="200106"/>
    <x v="10"/>
  </r>
  <r>
    <n v="20.420000000000002"/>
    <n v="5.9"/>
    <n v="13.3"/>
    <n v="1.1000000000000001"/>
    <n v="78.900000000000006"/>
    <n v="41.1"/>
    <n v="0"/>
    <n v="0"/>
    <n v="0"/>
    <n v="1.4"/>
    <n v="4.0999999999999996"/>
    <n v="5.9"/>
    <n v="12.1"/>
    <n v="-999"/>
    <n v="-999"/>
    <n v="0.628"/>
    <n v="0.89900000000000002"/>
    <n v="0"/>
    <n v="-999"/>
    <n v="200106"/>
    <x v="10"/>
  </r>
  <r>
    <n v="12.12"/>
    <n v="7.9"/>
    <n v="11.6"/>
    <n v="3"/>
    <n v="75.3"/>
    <n v="46.6"/>
    <n v="0"/>
    <n v="0"/>
    <n v="0"/>
    <n v="2"/>
    <n v="4.5"/>
    <n v="7.9"/>
    <n v="10.5"/>
    <n v="-999"/>
    <n v="-999"/>
    <n v="0.63600000000000001"/>
    <n v="0.72899999999999998"/>
    <n v="0"/>
    <n v="-999"/>
    <n v="200106"/>
    <x v="10"/>
  </r>
  <r>
    <n v="8.41"/>
    <n v="8.4"/>
    <n v="11.6"/>
    <n v="4.7"/>
    <n v="94.9"/>
    <n v="80.8"/>
    <n v="9.6"/>
    <n v="0"/>
    <n v="0"/>
    <n v="1.9"/>
    <n v="5.0999999999999996"/>
    <n v="8.4"/>
    <n v="11"/>
    <n v="-999"/>
    <n v="-999"/>
    <n v="1.101"/>
    <n v="0.26200000000000001"/>
    <n v="0"/>
    <n v="-999"/>
    <n v="200106"/>
    <x v="10"/>
  </r>
  <r>
    <n v="13.39"/>
    <n v="8.3000000000000007"/>
    <n v="13.1"/>
    <n v="4.5"/>
    <n v="92.1"/>
    <n v="68.7"/>
    <n v="2.9"/>
    <n v="0"/>
    <n v="0"/>
    <n v="0.9"/>
    <n v="2.6"/>
    <n v="8.3000000000000007"/>
    <n v="12"/>
    <n v="-999"/>
    <n v="-999"/>
    <n v="1.038"/>
    <n v="0.47199999999999998"/>
    <n v="0"/>
    <n v="-999"/>
    <n v="200106"/>
    <x v="10"/>
  </r>
  <r>
    <n v="21.97"/>
    <n v="9.3000000000000007"/>
    <n v="18.5"/>
    <n v="0.8"/>
    <n v="70.2"/>
    <n v="38"/>
    <n v="0.3"/>
    <n v="0"/>
    <n v="0"/>
    <n v="0.8"/>
    <n v="3.3"/>
    <n v="9.3000000000000007"/>
    <n v="12.6"/>
    <n v="-999"/>
    <n v="-999"/>
    <n v="0.80700000000000005"/>
    <n v="1.32"/>
    <n v="0"/>
    <n v="-999"/>
    <n v="200106"/>
    <x v="10"/>
  </r>
  <r>
    <n v="22.14"/>
    <n v="12.7"/>
    <n v="20"/>
    <n v="5.0999999999999996"/>
    <n v="52.4"/>
    <n v="22.6"/>
    <n v="1.1000000000000001"/>
    <n v="0"/>
    <n v="0"/>
    <n v="1.5"/>
    <n v="4"/>
    <n v="12.7"/>
    <n v="13.3"/>
    <n v="-999"/>
    <n v="-999"/>
    <n v="0.52900000000000003"/>
    <n v="1.8089999999999999"/>
    <n v="0"/>
    <n v="-999"/>
    <n v="200106"/>
    <x v="10"/>
  </r>
  <r>
    <n v="26.33"/>
    <n v="11.8"/>
    <n v="19.600000000000001"/>
    <n v="4"/>
    <n v="61.6"/>
    <n v="26.5"/>
    <n v="0.3"/>
    <n v="0"/>
    <n v="0"/>
    <n v="0.9"/>
    <n v="3.3"/>
    <n v="11.8"/>
    <n v="14.6"/>
    <n v="-999"/>
    <n v="-999"/>
    <n v="0.60399999999999998"/>
    <n v="1.6759999999999999"/>
    <n v="0"/>
    <n v="-999"/>
    <n v="200107"/>
    <x v="10"/>
  </r>
  <r>
    <n v="29.25"/>
    <n v="14.7"/>
    <n v="22.8"/>
    <n v="5.7"/>
    <n v="44.3"/>
    <n v="20.9"/>
    <n v="0"/>
    <n v="0"/>
    <n v="0"/>
    <n v="1"/>
    <n v="3.5"/>
    <n v="14.7"/>
    <n v="15"/>
    <n v="-999"/>
    <n v="-999"/>
    <n v="0.58099999999999996"/>
    <n v="2.1949999999999998"/>
    <n v="0"/>
    <n v="-999"/>
    <n v="200107"/>
    <x v="10"/>
  </r>
  <r>
    <n v="28.09"/>
    <n v="18.3"/>
    <n v="26.5"/>
    <n v="8.6999999999999993"/>
    <n v="37.700000000000003"/>
    <n v="20.7"/>
    <n v="0"/>
    <n v="0"/>
    <n v="0"/>
    <n v="0.9"/>
    <n v="3.5"/>
    <n v="18.3"/>
    <n v="16.3"/>
    <n v="-999"/>
    <n v="-999"/>
    <n v="0.71699999999999997"/>
    <n v="2.7450000000000001"/>
    <n v="0"/>
    <n v="-999"/>
    <n v="200107"/>
    <x v="10"/>
  </r>
  <r>
    <n v="28.59"/>
    <n v="19.5"/>
    <n v="28.2"/>
    <n v="11.4"/>
    <n v="38.799999999999997"/>
    <n v="17.899999999999999"/>
    <n v="0"/>
    <n v="0"/>
    <n v="0"/>
    <n v="1"/>
    <n v="4.0999999999999996"/>
    <n v="19.5"/>
    <n v="17.2"/>
    <n v="-999"/>
    <n v="-999"/>
    <n v="0.68300000000000005"/>
    <n v="3.1389999999999998"/>
    <n v="0"/>
    <n v="-999"/>
    <n v="200107"/>
    <x v="10"/>
  </r>
  <r>
    <n v="28.3"/>
    <n v="11.2"/>
    <n v="16.8"/>
    <n v="5.2"/>
    <n v="54.3"/>
    <n v="29.1"/>
    <n v="0"/>
    <n v="0"/>
    <n v="0"/>
    <n v="1.2"/>
    <n v="3.4"/>
    <n v="11.2"/>
    <n v="14.7"/>
    <n v="-999"/>
    <n v="-999"/>
    <n v="0.55600000000000005"/>
    <n v="1.3560000000000001"/>
    <n v="0"/>
    <n v="-999"/>
    <n v="200107"/>
    <x v="10"/>
  </r>
  <r>
    <n v="27.61"/>
    <n v="11.7"/>
    <n v="20"/>
    <n v="3"/>
    <n v="52.4"/>
    <n v="29.3"/>
    <n v="0"/>
    <n v="0"/>
    <n v="0"/>
    <n v="1"/>
    <n v="3"/>
    <n v="11.7"/>
    <n v="14.2"/>
    <n v="-999"/>
    <n v="-999"/>
    <n v="0.68400000000000005"/>
    <n v="1.653"/>
    <n v="0"/>
    <n v="-999"/>
    <n v="200107"/>
    <x v="10"/>
  </r>
  <r>
    <n v="24.95"/>
    <n v="13.8"/>
    <n v="21.9"/>
    <n v="6.1"/>
    <n v="56"/>
    <n v="34.1"/>
    <n v="0"/>
    <n v="0"/>
    <n v="0"/>
    <n v="0.9"/>
    <n v="3.2"/>
    <n v="13.8"/>
    <n v="14.7"/>
    <n v="-999"/>
    <n v="-999"/>
    <n v="0.89700000000000002"/>
    <n v="1.7310000000000001"/>
    <n v="0"/>
    <n v="-999"/>
    <n v="200107"/>
    <x v="10"/>
  </r>
  <r>
    <n v="28.26"/>
    <n v="16"/>
    <n v="24.1"/>
    <n v="8"/>
    <n v="57.1"/>
    <n v="31.9"/>
    <n v="0"/>
    <n v="0"/>
    <n v="0"/>
    <n v="0.9"/>
    <n v="3.1"/>
    <n v="16"/>
    <n v="16.399999999999999"/>
    <n v="-999"/>
    <n v="-999"/>
    <n v="0.95499999999999996"/>
    <n v="2.044"/>
    <n v="0"/>
    <n v="-999"/>
    <n v="200107"/>
    <x v="10"/>
  </r>
  <r>
    <n v="28.97"/>
    <n v="18.899999999999999"/>
    <n v="26.8"/>
    <n v="10.4"/>
    <n v="44.1"/>
    <n v="21.1"/>
    <n v="0"/>
    <n v="0"/>
    <n v="0"/>
    <n v="1"/>
    <n v="3.9"/>
    <n v="18.899999999999999"/>
    <n v="17.3"/>
    <n v="-999"/>
    <n v="-999"/>
    <n v="0.74199999999999999"/>
    <n v="2.78"/>
    <n v="0"/>
    <n v="-999"/>
    <n v="200107"/>
    <x v="10"/>
  </r>
  <r>
    <n v="29.26"/>
    <n v="18.7"/>
    <n v="27.3"/>
    <n v="10.5"/>
    <n v="41.4"/>
    <n v="16.7"/>
    <n v="0.3"/>
    <n v="0"/>
    <n v="0"/>
    <n v="1"/>
    <n v="3.6"/>
    <n v="18.7"/>
    <n v="17.5"/>
    <n v="-999"/>
    <n v="-999"/>
    <n v="0.60599999999999998"/>
    <n v="3.0219999999999998"/>
    <n v="0"/>
    <n v="-999"/>
    <n v="200107"/>
    <x v="10"/>
  </r>
  <r>
    <n v="26.9"/>
    <n v="15.7"/>
    <n v="23.6"/>
    <n v="8.1999999999999993"/>
    <n v="51.8"/>
    <n v="27.1"/>
    <n v="0"/>
    <n v="0"/>
    <n v="0"/>
    <n v="0.8"/>
    <n v="3.4"/>
    <n v="15.7"/>
    <n v="16.8"/>
    <n v="-999"/>
    <n v="-999"/>
    <n v="0.79"/>
    <n v="2.1230000000000002"/>
    <n v="0"/>
    <n v="-999"/>
    <n v="200107"/>
    <x v="10"/>
  </r>
  <r>
    <n v="17.02"/>
    <n v="14.8"/>
    <n v="22"/>
    <n v="9"/>
    <n v="62.7"/>
    <n v="39"/>
    <n v="5.0999999999999996"/>
    <n v="0"/>
    <n v="0"/>
    <n v="1"/>
    <n v="4.3"/>
    <n v="14.8"/>
    <n v="15.5"/>
    <n v="-999"/>
    <n v="-999"/>
    <n v="1.028"/>
    <n v="1.6120000000000001"/>
    <n v="0"/>
    <n v="-999"/>
    <n v="200107"/>
    <x v="10"/>
  </r>
  <r>
    <n v="21.01"/>
    <n v="12.8"/>
    <n v="18.8"/>
    <n v="7.3"/>
    <n v="71.8"/>
    <n v="33.4"/>
    <n v="4.3"/>
    <n v="0"/>
    <n v="0"/>
    <n v="0.9"/>
    <n v="4.2"/>
    <n v="12.8"/>
    <n v="15.7"/>
    <n v="-999"/>
    <n v="-999"/>
    <n v="0.72199999999999998"/>
    <n v="1.4450000000000001"/>
    <n v="0"/>
    <n v="-999"/>
    <n v="200107"/>
    <x v="10"/>
  </r>
  <r>
    <n v="24.94"/>
    <n v="12"/>
    <n v="19.8"/>
    <n v="4.9000000000000004"/>
    <n v="62.6"/>
    <n v="38"/>
    <n v="0"/>
    <n v="0"/>
    <n v="0"/>
    <n v="0.8"/>
    <n v="2.9"/>
    <n v="12"/>
    <n v="15"/>
    <n v="-999"/>
    <n v="-999"/>
    <n v="0.878"/>
    <n v="1.4319999999999999"/>
    <n v="0"/>
    <n v="-999"/>
    <n v="200107"/>
    <x v="10"/>
  </r>
  <r>
    <n v="8.9499999999999993"/>
    <n v="7.6"/>
    <n v="11.4"/>
    <n v="4.0999999999999996"/>
    <n v="84.1"/>
    <n v="59.3"/>
    <n v="12"/>
    <n v="0"/>
    <n v="0"/>
    <n v="0.6"/>
    <n v="2.1"/>
    <n v="7.6"/>
    <n v="12.1"/>
    <n v="-999"/>
    <n v="-999"/>
    <n v="0.79700000000000004"/>
    <n v="0.54800000000000004"/>
    <n v="0"/>
    <n v="-999"/>
    <n v="200107"/>
    <x v="10"/>
  </r>
  <r>
    <n v="7.29"/>
    <n v="4.7"/>
    <n v="8.9"/>
    <n v="2.1"/>
    <n v="98.1"/>
    <n v="88.5"/>
    <n v="8.8000000000000007"/>
    <n v="0"/>
    <n v="0"/>
    <n v="0.7"/>
    <n v="3.6"/>
    <n v="4.7"/>
    <n v="10.3"/>
    <n v="-999"/>
    <n v="-999"/>
    <n v="1.0069999999999999"/>
    <n v="0.13100000000000001"/>
    <n v="0"/>
    <n v="-999"/>
    <n v="200107"/>
    <x v="10"/>
  </r>
  <r>
    <n v="8.49"/>
    <n v="3.7"/>
    <n v="8.5"/>
    <n v="0.2"/>
    <n v="98.3"/>
    <n v="88.6"/>
    <n v="9.3000000000000007"/>
    <n v="0"/>
    <n v="0"/>
    <n v="0.9"/>
    <n v="2.8"/>
    <n v="3.7"/>
    <n v="9.1999999999999993"/>
    <n v="-999"/>
    <n v="-999"/>
    <n v="0.98199999999999998"/>
    <n v="0.126"/>
    <n v="0"/>
    <n v="-999"/>
    <n v="200107"/>
    <x v="10"/>
  </r>
  <r>
    <n v="9.58"/>
    <n v="5.4"/>
    <n v="9.8000000000000007"/>
    <n v="2.2000000000000002"/>
    <n v="92.8"/>
    <n v="73.400000000000006"/>
    <n v="0.5"/>
    <n v="0"/>
    <n v="0"/>
    <n v="1"/>
    <n v="3.6"/>
    <n v="5.4"/>
    <n v="10"/>
    <n v="-999"/>
    <n v="-999"/>
    <n v="0.88700000000000001"/>
    <n v="0.32200000000000001"/>
    <n v="0"/>
    <n v="-999"/>
    <n v="200107"/>
    <x v="10"/>
  </r>
  <r>
    <n v="14.65"/>
    <n v="8.1999999999999993"/>
    <n v="16.5"/>
    <n v="1.6"/>
    <n v="81.7"/>
    <n v="50.1"/>
    <n v="0"/>
    <n v="0"/>
    <n v="0"/>
    <n v="0.6"/>
    <n v="6.5"/>
    <n v="8.1999999999999993"/>
    <n v="10.199999999999999"/>
    <n v="-999"/>
    <n v="-999"/>
    <n v="0.94"/>
    <n v="0.93600000000000005"/>
    <n v="0"/>
    <n v="-999"/>
    <n v="200107"/>
    <x v="10"/>
  </r>
  <r>
    <n v="20.82"/>
    <n v="11.7"/>
    <n v="19.8"/>
    <n v="4.4000000000000004"/>
    <n v="70"/>
    <n v="30.2"/>
    <n v="0"/>
    <n v="0"/>
    <n v="0"/>
    <n v="0.8"/>
    <n v="2.6"/>
    <n v="11.7"/>
    <n v="12"/>
    <n v="-999"/>
    <n v="-999"/>
    <n v="0.69599999999999995"/>
    <n v="1.6120000000000001"/>
    <n v="0"/>
    <n v="-999"/>
    <n v="200107"/>
    <x v="10"/>
  </r>
  <r>
    <n v="8.24"/>
    <n v="10.4"/>
    <n v="14.6"/>
    <n v="8.1"/>
    <n v="88"/>
    <n v="63"/>
    <n v="0.3"/>
    <n v="0"/>
    <n v="0"/>
    <n v="0.6"/>
    <n v="2.2999999999999998"/>
    <n v="10.4"/>
    <n v="12"/>
    <n v="-999"/>
    <n v="-999"/>
    <n v="1.0449999999999999"/>
    <n v="0.61499999999999999"/>
    <n v="0"/>
    <n v="-999"/>
    <n v="200107"/>
    <x v="10"/>
  </r>
  <r>
    <n v="13.68"/>
    <n v="10.7"/>
    <n v="17.600000000000001"/>
    <n v="7.1"/>
    <n v="91.9"/>
    <n v="60.3"/>
    <n v="7.7"/>
    <n v="0"/>
    <n v="0"/>
    <n v="0.5"/>
    <n v="2.2999999999999998"/>
    <n v="10.7"/>
    <n v="13.1"/>
    <n v="-999"/>
    <n v="-999"/>
    <n v="1.21"/>
    <n v="0.79900000000000004"/>
    <n v="0"/>
    <n v="-999"/>
    <n v="200107"/>
    <x v="10"/>
  </r>
  <r>
    <n v="19.670000000000002"/>
    <n v="13.5"/>
    <n v="22"/>
    <n v="7.4"/>
    <n v="75.5"/>
    <n v="36.700000000000003"/>
    <n v="0.8"/>
    <n v="0"/>
    <n v="0"/>
    <n v="0.7"/>
    <n v="2.4"/>
    <n v="13.5"/>
    <n v="14"/>
    <n v="-999"/>
    <n v="-999"/>
    <n v="0.96899999999999997"/>
    <n v="1.673"/>
    <n v="0"/>
    <n v="-999"/>
    <n v="200107"/>
    <x v="10"/>
  </r>
  <r>
    <n v="16.940000000000001"/>
    <n v="10.8"/>
    <n v="17.2"/>
    <n v="5.0999999999999996"/>
    <n v="83.1"/>
    <n v="50.6"/>
    <n v="1.1000000000000001"/>
    <n v="0"/>
    <n v="0"/>
    <n v="0.8"/>
    <n v="2.6"/>
    <n v="10.8"/>
    <n v="14"/>
    <n v="-999"/>
    <n v="-999"/>
    <n v="0.99099999999999999"/>
    <n v="0.96899999999999997"/>
    <n v="0"/>
    <n v="-999"/>
    <n v="200107"/>
    <x v="10"/>
  </r>
  <r>
    <n v="27.48"/>
    <n v="10.7"/>
    <n v="18.600000000000001"/>
    <n v="3"/>
    <n v="67.400000000000006"/>
    <n v="33.1"/>
    <n v="0.3"/>
    <n v="0"/>
    <n v="0"/>
    <n v="0.8"/>
    <n v="2.6"/>
    <n v="10.7"/>
    <n v="13.6"/>
    <n v="-999"/>
    <n v="-999"/>
    <n v="0.71"/>
    <n v="1.4330000000000001"/>
    <n v="0"/>
    <n v="-999"/>
    <n v="200107"/>
    <x v="10"/>
  </r>
  <r>
    <n v="24.64"/>
    <n v="13.6"/>
    <n v="21.9"/>
    <n v="6.2"/>
    <n v="59"/>
    <n v="31.4"/>
    <n v="0"/>
    <n v="0"/>
    <n v="0"/>
    <n v="0.8"/>
    <n v="2.8"/>
    <n v="13.6"/>
    <n v="14"/>
    <n v="-999"/>
    <n v="-999"/>
    <n v="0.82299999999999995"/>
    <n v="1.802"/>
    <n v="0"/>
    <n v="-999"/>
    <n v="200107"/>
    <x v="10"/>
  </r>
  <r>
    <n v="23.81"/>
    <n v="12.6"/>
    <n v="20.399999999999999"/>
    <n v="6.9"/>
    <n v="59.6"/>
    <n v="35.799999999999997"/>
    <n v="0"/>
    <n v="0"/>
    <n v="0"/>
    <n v="0.9"/>
    <n v="3.8"/>
    <n v="12.6"/>
    <n v="14.5"/>
    <n v="-999"/>
    <n v="-999"/>
    <n v="0.85799999999999998"/>
    <n v="1.538"/>
    <n v="0"/>
    <n v="-999"/>
    <n v="200107"/>
    <x v="10"/>
  </r>
  <r>
    <n v="10.66"/>
    <n v="6.3"/>
    <n v="11.6"/>
    <n v="3.1"/>
    <n v="92"/>
    <n v="63"/>
    <n v="16"/>
    <n v="0"/>
    <n v="0"/>
    <n v="1.1000000000000001"/>
    <n v="4.2"/>
    <n v="6.3"/>
    <n v="11.4"/>
    <n v="-999"/>
    <n v="-999"/>
    <n v="0.85899999999999999"/>
    <n v="0.505"/>
    <n v="0"/>
    <n v="-999"/>
    <n v="200107"/>
    <x v="10"/>
  </r>
  <r>
    <n v="16.29"/>
    <n v="6.6"/>
    <n v="13.8"/>
    <n v="2.5"/>
    <n v="84.4"/>
    <n v="53.8"/>
    <n v="1.1000000000000001"/>
    <n v="0"/>
    <n v="0"/>
    <n v="0.7"/>
    <n v="2.8"/>
    <n v="6.6"/>
    <n v="11.5"/>
    <n v="-999"/>
    <n v="-999"/>
    <n v="0.84899999999999998"/>
    <n v="0.72899999999999998"/>
    <n v="0"/>
    <n v="-999"/>
    <n v="200107"/>
    <x v="10"/>
  </r>
  <r>
    <n v="15.26"/>
    <n v="8.1"/>
    <n v="15.4"/>
    <n v="2.4"/>
    <n v="81.099999999999994"/>
    <n v="49"/>
    <n v="0.8"/>
    <n v="0"/>
    <n v="0"/>
    <n v="0.6"/>
    <n v="2.6"/>
    <n v="8.1"/>
    <n v="10.7"/>
    <n v="-999"/>
    <n v="-999"/>
    <n v="0.85399999999999998"/>
    <n v="0.89200000000000002"/>
    <n v="0"/>
    <n v="-999"/>
    <n v="200107"/>
    <x v="10"/>
  </r>
  <r>
    <n v="26.63"/>
    <n v="10.8"/>
    <n v="19.100000000000001"/>
    <n v="2.4"/>
    <n v="67.400000000000006"/>
    <n v="36.4"/>
    <n v="0"/>
    <n v="0"/>
    <n v="0"/>
    <n v="1.2"/>
    <n v="3.3"/>
    <n v="10.8"/>
    <n v="12.7"/>
    <n v="-999"/>
    <n v="-999"/>
    <n v="0.80500000000000005"/>
    <n v="1.4059999999999999"/>
    <n v="0"/>
    <n v="-999"/>
    <n v="200107"/>
    <x v="10"/>
  </r>
  <r>
    <n v="19.8"/>
    <n v="12.3"/>
    <n v="17.7"/>
    <n v="8"/>
    <n v="54.7"/>
    <n v="31.9"/>
    <n v="0"/>
    <n v="0"/>
    <n v="0"/>
    <n v="2.1"/>
    <n v="5.2"/>
    <n v="12.3"/>
    <n v="13.1"/>
    <n v="-999"/>
    <n v="-999"/>
    <n v="0.64600000000000002"/>
    <n v="1.379"/>
    <n v="0"/>
    <n v="-999"/>
    <n v="200108"/>
    <x v="10"/>
  </r>
  <r>
    <n v="21.65"/>
    <n v="14.3"/>
    <n v="19.600000000000001"/>
    <n v="7.7"/>
    <n v="57.9"/>
    <n v="42.3"/>
    <n v="0"/>
    <n v="0"/>
    <n v="0"/>
    <n v="1.6"/>
    <n v="4.3"/>
    <n v="14.3"/>
    <n v="14.6"/>
    <n v="-999"/>
    <n v="-999"/>
    <n v="0.96599999999999997"/>
    <n v="1.3160000000000001"/>
    <n v="0"/>
    <n v="-999"/>
    <n v="200108"/>
    <x v="10"/>
  </r>
  <r>
    <n v="12.99"/>
    <n v="12.4"/>
    <n v="19.600000000000001"/>
    <n v="5.4"/>
    <n v="74.2"/>
    <n v="47.7"/>
    <n v="4"/>
    <n v="0"/>
    <n v="0"/>
    <n v="1.5"/>
    <n v="5.2"/>
    <n v="12.4"/>
    <n v="13.3"/>
    <n v="-999"/>
    <n v="-999"/>
    <n v="1.0880000000000001"/>
    <n v="1.1930000000000001"/>
    <n v="0"/>
    <n v="-999"/>
    <n v="200108"/>
    <x v="10"/>
  </r>
  <r>
    <n v="17.52"/>
    <n v="8.4"/>
    <n v="17.100000000000001"/>
    <n v="3"/>
    <n v="88.5"/>
    <n v="49.5"/>
    <n v="3.5"/>
    <n v="0"/>
    <n v="0"/>
    <n v="1"/>
    <n v="3.8"/>
    <n v="8.4"/>
    <n v="12.9"/>
    <n v="-999"/>
    <n v="-999"/>
    <n v="0.96399999999999997"/>
    <n v="0.98399999999999999"/>
    <n v="0"/>
    <n v="-999"/>
    <n v="200108"/>
    <x v="10"/>
  </r>
  <r>
    <n v="16.329999999999998"/>
    <n v="9.9"/>
    <n v="15.7"/>
    <n v="2.1"/>
    <n v="76"/>
    <n v="50"/>
    <n v="0.3"/>
    <n v="0"/>
    <n v="0"/>
    <n v="1.5"/>
    <n v="5.4"/>
    <n v="9.9"/>
    <n v="12.2"/>
    <n v="-999"/>
    <n v="-999"/>
    <n v="0.89100000000000001"/>
    <n v="0.89200000000000002"/>
    <n v="0"/>
    <n v="-999"/>
    <n v="200108"/>
    <x v="10"/>
  </r>
  <r>
    <n v="20.54"/>
    <n v="14.3"/>
    <n v="22.8"/>
    <n v="7.9"/>
    <n v="72.3"/>
    <n v="44"/>
    <n v="0"/>
    <n v="0"/>
    <n v="0"/>
    <n v="1"/>
    <n v="3.9"/>
    <n v="14.3"/>
    <n v="14.6"/>
    <n v="-999"/>
    <n v="-999"/>
    <n v="1.2170000000000001"/>
    <n v="1.554"/>
    <n v="0"/>
    <n v="-999"/>
    <n v="200108"/>
    <x v="10"/>
  </r>
  <r>
    <n v="26"/>
    <n v="12.3"/>
    <n v="20.2"/>
    <n v="5.8"/>
    <n v="67.400000000000006"/>
    <n v="36.200000000000003"/>
    <n v="0"/>
    <n v="0"/>
    <n v="0"/>
    <n v="0.8"/>
    <n v="2.8"/>
    <n v="12.3"/>
    <n v="14.2"/>
    <n v="-999"/>
    <n v="-999"/>
    <n v="0.85799999999999998"/>
    <n v="1.51"/>
    <n v="0"/>
    <n v="-999"/>
    <n v="200108"/>
    <x v="10"/>
  </r>
  <r>
    <n v="26.13"/>
    <n v="11.5"/>
    <n v="17.7"/>
    <n v="4.5"/>
    <n v="61.7"/>
    <n v="35.6"/>
    <n v="0"/>
    <n v="0"/>
    <n v="0"/>
    <n v="1"/>
    <n v="3.1"/>
    <n v="11.5"/>
    <n v="13.5"/>
    <n v="-999"/>
    <n v="-999"/>
    <n v="0.71899999999999997"/>
    <n v="1.304"/>
    <n v="0"/>
    <n v="-999"/>
    <n v="200108"/>
    <x v="10"/>
  </r>
  <r>
    <n v="25.72"/>
    <n v="15.2"/>
    <n v="22.4"/>
    <n v="6.6"/>
    <n v="55.7"/>
    <n v="24.8"/>
    <n v="0"/>
    <n v="0"/>
    <n v="0"/>
    <n v="0.9"/>
    <n v="2.5"/>
    <n v="15.2"/>
    <n v="14.4"/>
    <n v="-999"/>
    <n v="-999"/>
    <n v="0.67"/>
    <n v="2.0369999999999999"/>
    <n v="0"/>
    <n v="-999"/>
    <n v="200108"/>
    <x v="10"/>
  </r>
  <r>
    <n v="25.33"/>
    <n v="16.600000000000001"/>
    <n v="24.3"/>
    <n v="9.6"/>
    <n v="47.7"/>
    <n v="27.9"/>
    <n v="0"/>
    <n v="0"/>
    <n v="0"/>
    <n v="0.8"/>
    <n v="2.6"/>
    <n v="16.600000000000001"/>
    <n v="15"/>
    <n v="-999"/>
    <n v="-999"/>
    <n v="0.84599999999999997"/>
    <n v="2.19"/>
    <n v="0"/>
    <n v="-999"/>
    <n v="200108"/>
    <x v="10"/>
  </r>
  <r>
    <n v="25.17"/>
    <n v="18.399999999999999"/>
    <n v="26.2"/>
    <n v="10"/>
    <n v="44.3"/>
    <n v="14.7"/>
    <n v="0"/>
    <n v="0"/>
    <n v="0"/>
    <n v="0.9"/>
    <n v="2.5"/>
    <n v="18.399999999999999"/>
    <n v="15.6"/>
    <n v="-999"/>
    <n v="-999"/>
    <n v="0.501"/>
    <n v="2.9009999999999998"/>
    <n v="0"/>
    <n v="-999"/>
    <n v="200108"/>
    <x v="10"/>
  </r>
  <r>
    <n v="24.25"/>
    <n v="20.3"/>
    <n v="28.6"/>
    <n v="13.2"/>
    <n v="39"/>
    <n v="23.1"/>
    <n v="1.3"/>
    <n v="0"/>
    <n v="0"/>
    <n v="1.3"/>
    <n v="5.0999999999999996"/>
    <n v="20.3"/>
    <n v="16.5"/>
    <n v="-999"/>
    <n v="-999"/>
    <n v="0.90400000000000003"/>
    <n v="3.0089999999999999"/>
    <n v="0"/>
    <n v="-999"/>
    <n v="200108"/>
    <x v="10"/>
  </r>
  <r>
    <n v="18.37"/>
    <n v="19.100000000000001"/>
    <n v="27.4"/>
    <n v="14.2"/>
    <n v="42.6"/>
    <n v="26.1"/>
    <n v="0"/>
    <n v="0"/>
    <n v="0"/>
    <n v="0.9"/>
    <n v="3.2"/>
    <n v="19.100000000000001"/>
    <n v="16.5"/>
    <n v="-999"/>
    <n v="-999"/>
    <n v="0.95399999999999996"/>
    <n v="2.6970000000000001"/>
    <n v="0"/>
    <n v="-999"/>
    <n v="200108"/>
    <x v="10"/>
  </r>
  <r>
    <n v="24.8"/>
    <n v="19.600000000000001"/>
    <n v="27"/>
    <n v="11.9"/>
    <n v="32.299999999999997"/>
    <n v="13.2"/>
    <n v="0"/>
    <n v="0"/>
    <n v="0"/>
    <n v="0.8"/>
    <n v="2.9"/>
    <n v="19.600000000000001"/>
    <n v="16.100000000000001"/>
    <n v="-999"/>
    <n v="-999"/>
    <n v="0.47099999999999997"/>
    <n v="3.0939999999999999"/>
    <n v="0"/>
    <n v="-999"/>
    <n v="200108"/>
    <x v="10"/>
  </r>
  <r>
    <n v="21.09"/>
    <n v="19.8"/>
    <n v="26.8"/>
    <n v="12.8"/>
    <n v="35.299999999999997"/>
    <n v="23.2"/>
    <n v="0"/>
    <n v="0"/>
    <n v="0"/>
    <n v="0.7"/>
    <n v="3.4"/>
    <n v="19.8"/>
    <n v="16.100000000000001"/>
    <n v="-999"/>
    <n v="-999"/>
    <n v="0.81699999999999995"/>
    <n v="2.706"/>
    <n v="0"/>
    <n v="-999"/>
    <n v="200108"/>
    <x v="10"/>
  </r>
  <r>
    <n v="20.89"/>
    <n v="20.5"/>
    <n v="28.3"/>
    <n v="14"/>
    <n v="31.9"/>
    <n v="20.100000000000001"/>
    <n v="0"/>
    <n v="0"/>
    <n v="0"/>
    <n v="1"/>
    <n v="2.7"/>
    <n v="20.5"/>
    <n v="16.399999999999999"/>
    <n v="-999"/>
    <n v="-999"/>
    <n v="0.77400000000000002"/>
    <n v="3.073"/>
    <n v="0"/>
    <n v="-999"/>
    <n v="200108"/>
    <x v="10"/>
  </r>
  <r>
    <n v="21.43"/>
    <n v="19.7"/>
    <n v="26.7"/>
    <n v="9.1999999999999993"/>
    <n v="41.1"/>
    <n v="26.6"/>
    <n v="0"/>
    <n v="0"/>
    <n v="0"/>
    <n v="1.5"/>
    <n v="4.0999999999999996"/>
    <n v="19.7"/>
    <n v="17"/>
    <n v="-999"/>
    <n v="-999"/>
    <n v="0.93300000000000005"/>
    <n v="2.5710000000000002"/>
    <n v="0"/>
    <n v="-999"/>
    <n v="200108"/>
    <x v="10"/>
  </r>
  <r>
    <n v="20"/>
    <n v="9.6"/>
    <n v="18.399999999999999"/>
    <n v="2.4"/>
    <n v="63"/>
    <n v="35.5"/>
    <n v="0"/>
    <n v="0"/>
    <n v="0"/>
    <n v="0.9"/>
    <n v="3.6"/>
    <n v="9.6"/>
    <n v="13.5"/>
    <n v="-999"/>
    <n v="-999"/>
    <n v="0.749"/>
    <n v="1.365"/>
    <n v="0"/>
    <n v="-999"/>
    <n v="200108"/>
    <x v="10"/>
  </r>
  <r>
    <n v="19.62"/>
    <n v="8.4"/>
    <n v="17"/>
    <n v="2"/>
    <n v="70.2"/>
    <n v="33.1"/>
    <n v="0"/>
    <n v="0"/>
    <n v="0"/>
    <n v="0.7"/>
    <n v="2.8"/>
    <n v="8.4"/>
    <n v="12.1"/>
    <n v="-999"/>
    <n v="-999"/>
    <n v="0.64"/>
    <n v="1.296"/>
    <n v="0"/>
    <n v="-999"/>
    <n v="200108"/>
    <x v="10"/>
  </r>
  <r>
    <n v="22.29"/>
    <n v="9.1"/>
    <n v="18"/>
    <n v="1.8"/>
    <n v="65.099999999999994"/>
    <n v="34.799999999999997"/>
    <n v="0"/>
    <n v="0"/>
    <n v="0"/>
    <n v="0.8"/>
    <n v="3.2"/>
    <n v="9.1"/>
    <n v="12.2"/>
    <n v="-999"/>
    <n v="-999"/>
    <n v="0.71699999999999997"/>
    <n v="1.345"/>
    <n v="0"/>
    <n v="-999"/>
    <n v="200108"/>
    <x v="10"/>
  </r>
  <r>
    <n v="9.99"/>
    <n v="10"/>
    <n v="16.3"/>
    <n v="3"/>
    <n v="64.5"/>
    <n v="42.1"/>
    <n v="0.3"/>
    <n v="0"/>
    <n v="0"/>
    <n v="1.6"/>
    <n v="5.2"/>
    <n v="10"/>
    <n v="11.3"/>
    <n v="-999"/>
    <n v="-999"/>
    <n v="0.77800000000000002"/>
    <n v="1.073"/>
    <n v="0"/>
    <n v="-999"/>
    <n v="200108"/>
    <x v="10"/>
  </r>
  <r>
    <n v="5.69"/>
    <n v="8.8000000000000007"/>
    <n v="9.9"/>
    <n v="7.8"/>
    <n v="96.1"/>
    <n v="85.5"/>
    <n v="16"/>
    <n v="0"/>
    <n v="0"/>
    <n v="2.5"/>
    <n v="4.7"/>
    <n v="8.8000000000000007"/>
    <n v="11.1"/>
    <n v="-999"/>
    <n v="-999"/>
    <n v="1.042"/>
    <n v="0.17699999999999999"/>
    <n v="0"/>
    <n v="-999"/>
    <n v="200108"/>
    <x v="10"/>
  </r>
  <r>
    <n v="10.1"/>
    <n v="6.7"/>
    <n v="11.6"/>
    <n v="2.1"/>
    <n v="92.7"/>
    <n v="62.8"/>
    <n v="18.2"/>
    <n v="0"/>
    <n v="0"/>
    <n v="1.5"/>
    <n v="5.0999999999999996"/>
    <n v="6.7"/>
    <n v="9.9"/>
    <n v="-999"/>
    <n v="-999"/>
    <n v="0.85699999999999998"/>
    <n v="0.50800000000000001"/>
    <n v="0"/>
    <n v="-999"/>
    <n v="200108"/>
    <x v="10"/>
  </r>
  <r>
    <n v="19.36"/>
    <n v="7.7"/>
    <n v="14.4"/>
    <n v="1.6"/>
    <n v="71.5"/>
    <n v="41.5"/>
    <n v="0"/>
    <n v="0"/>
    <n v="0"/>
    <n v="1"/>
    <n v="3.2"/>
    <n v="7.7"/>
    <n v="10.8"/>
    <n v="-999"/>
    <n v="-999"/>
    <n v="0.68200000000000005"/>
    <n v="0.95899999999999996"/>
    <n v="0"/>
    <n v="-999"/>
    <n v="200108"/>
    <x v="10"/>
  </r>
  <r>
    <n v="19.73"/>
    <n v="11.4"/>
    <n v="19.3"/>
    <n v="4.9000000000000004"/>
    <n v="63.8"/>
    <n v="35.799999999999997"/>
    <n v="0"/>
    <n v="0"/>
    <n v="0"/>
    <n v="0.7"/>
    <n v="2.4"/>
    <n v="11.4"/>
    <n v="12.7"/>
    <n v="-999"/>
    <n v="-999"/>
    <n v="0.80300000000000005"/>
    <n v="1.4370000000000001"/>
    <n v="0"/>
    <n v="-999"/>
    <n v="200108"/>
    <x v="10"/>
  </r>
  <r>
    <n v="22.67"/>
    <n v="15.9"/>
    <n v="23.7"/>
    <n v="8.6999999999999993"/>
    <n v="49.1"/>
    <n v="26.6"/>
    <n v="0"/>
    <n v="0"/>
    <n v="0"/>
    <n v="0.9"/>
    <n v="2.9"/>
    <n v="15.9"/>
    <n v="13.9"/>
    <n v="-999"/>
    <n v="-999"/>
    <n v="0.78100000000000003"/>
    <n v="2.1509999999999998"/>
    <n v="0"/>
    <n v="-999"/>
    <n v="200108"/>
    <x v="10"/>
  </r>
  <r>
    <n v="19.760000000000002"/>
    <n v="14.7"/>
    <n v="22.3"/>
    <n v="9.1"/>
    <n v="54.7"/>
    <n v="25.5"/>
    <n v="0"/>
    <n v="0"/>
    <n v="0"/>
    <n v="0.8"/>
    <n v="2.6"/>
    <n v="14.7"/>
    <n v="13.9"/>
    <n v="-999"/>
    <n v="-999"/>
    <n v="0.68600000000000005"/>
    <n v="2.0059999999999998"/>
    <n v="0"/>
    <n v="-999"/>
    <n v="200108"/>
    <x v="10"/>
  </r>
  <r>
    <n v="19.93"/>
    <n v="13.1"/>
    <n v="19.8"/>
    <n v="7.3"/>
    <n v="71.099999999999994"/>
    <n v="44.4"/>
    <n v="0"/>
    <n v="0"/>
    <n v="0"/>
    <n v="0.7"/>
    <n v="3.1"/>
    <n v="13.1"/>
    <n v="14.1"/>
    <n v="-999"/>
    <n v="-999"/>
    <n v="1.0269999999999999"/>
    <n v="1.284"/>
    <n v="0"/>
    <n v="-999"/>
    <n v="200108"/>
    <x v="10"/>
  </r>
  <r>
    <n v="21.58"/>
    <n v="15.4"/>
    <n v="23.4"/>
    <n v="8.4"/>
    <n v="59.4"/>
    <n v="26.5"/>
    <n v="0"/>
    <n v="0"/>
    <n v="0"/>
    <n v="0.9"/>
    <n v="2.8"/>
    <n v="15.4"/>
    <n v="14.4"/>
    <n v="-999"/>
    <n v="-999"/>
    <n v="0.76100000000000001"/>
    <n v="2.1150000000000002"/>
    <n v="0"/>
    <n v="-999"/>
    <n v="200108"/>
    <x v="10"/>
  </r>
  <r>
    <n v="19.46"/>
    <n v="15.8"/>
    <n v="23.7"/>
    <n v="10.199999999999999"/>
    <n v="59.3"/>
    <n v="33.5"/>
    <n v="0"/>
    <n v="0"/>
    <n v="0"/>
    <n v="0.7"/>
    <n v="2.8"/>
    <n v="15.8"/>
    <n v="14.9"/>
    <n v="-999"/>
    <n v="-999"/>
    <n v="0.98"/>
    <n v="1.948"/>
    <n v="0"/>
    <n v="-999"/>
    <n v="200108"/>
    <x v="10"/>
  </r>
  <r>
    <n v="15.27"/>
    <n v="12"/>
    <n v="18"/>
    <n v="6.6"/>
    <n v="71.599999999999994"/>
    <n v="42.5"/>
    <n v="0.8"/>
    <n v="0"/>
    <n v="0"/>
    <n v="0.8"/>
    <n v="3.3"/>
    <n v="12"/>
    <n v="13.8"/>
    <n v="-999"/>
    <n v="-999"/>
    <n v="0.876"/>
    <n v="1.1859999999999999"/>
    <n v="0"/>
    <n v="-999"/>
    <n v="200108"/>
    <x v="10"/>
  </r>
  <r>
    <n v="13.26"/>
    <n v="7.9"/>
    <n v="14.1"/>
    <n v="2.1"/>
    <n v="78"/>
    <n v="60.8"/>
    <n v="1.6"/>
    <n v="0"/>
    <n v="0"/>
    <n v="1.6"/>
    <n v="4.5999999999999996"/>
    <n v="7.9"/>
    <n v="11.8"/>
    <n v="-999"/>
    <n v="-999"/>
    <n v="0.97699999999999998"/>
    <n v="0.63100000000000001"/>
    <n v="0"/>
    <n v="-999"/>
    <n v="200109"/>
    <x v="10"/>
  </r>
  <r>
    <n v="16.79"/>
    <n v="8.3000000000000007"/>
    <n v="15.7"/>
    <n v="0.1"/>
    <n v="53.4"/>
    <n v="29.1"/>
    <n v="0"/>
    <n v="0"/>
    <n v="0"/>
    <n v="1.3"/>
    <n v="4.5999999999999996"/>
    <n v="8.3000000000000007"/>
    <n v="10.8"/>
    <n v="-999"/>
    <n v="-999"/>
    <n v="0.51800000000000002"/>
    <n v="1.264"/>
    <n v="0"/>
    <n v="-999"/>
    <n v="200109"/>
    <x v="10"/>
  </r>
  <r>
    <n v="16.899999999999999"/>
    <n v="10.5"/>
    <n v="17.100000000000001"/>
    <n v="5.2"/>
    <n v="51.8"/>
    <n v="32.299999999999997"/>
    <n v="0"/>
    <n v="0"/>
    <n v="0"/>
    <n v="1.5"/>
    <n v="5.4"/>
    <n v="10.5"/>
    <n v="11.7"/>
    <n v="-999"/>
    <n v="-999"/>
    <n v="0.63"/>
    <n v="1.32"/>
    <n v="0"/>
    <n v="-999"/>
    <n v="200109"/>
    <x v="10"/>
  </r>
  <r>
    <n v="11.27"/>
    <n v="8.1"/>
    <n v="15.5"/>
    <n v="2.1"/>
    <n v="53.9"/>
    <n v="31.6"/>
    <n v="0"/>
    <n v="0"/>
    <n v="0"/>
    <n v="0.8"/>
    <n v="3.8"/>
    <n v="8.1"/>
    <n v="10.5"/>
    <n v="-999"/>
    <n v="-999"/>
    <n v="0.55500000000000005"/>
    <n v="1.204"/>
    <n v="0"/>
    <n v="-999"/>
    <n v="200109"/>
    <x v="10"/>
  </r>
  <r>
    <n v="16.760000000000002"/>
    <n v="5.6"/>
    <n v="13.2"/>
    <n v="0"/>
    <n v="65.900000000000006"/>
    <n v="36.5"/>
    <n v="0"/>
    <n v="0"/>
    <n v="0"/>
    <n v="0.9"/>
    <n v="3"/>
    <n v="5.6"/>
    <n v="8.6999999999999993"/>
    <n v="-999"/>
    <n v="-999"/>
    <n v="0.55300000000000005"/>
    <n v="0.96299999999999997"/>
    <n v="0"/>
    <n v="-999"/>
    <n v="200109"/>
    <x v="10"/>
  </r>
  <r>
    <n v="10.86"/>
    <n v="5"/>
    <n v="11.8"/>
    <n v="0.2"/>
    <n v="80.599999999999994"/>
    <n v="58.3"/>
    <n v="0"/>
    <n v="0"/>
    <n v="0"/>
    <n v="1.2"/>
    <n v="3.7"/>
    <n v="5"/>
    <n v="8"/>
    <n v="-999"/>
    <n v="-999"/>
    <n v="0.80800000000000005"/>
    <n v="0.57699999999999996"/>
    <n v="0"/>
    <n v="-999"/>
    <n v="200109"/>
    <x v="10"/>
  </r>
  <r>
    <n v="20.36"/>
    <n v="5.3"/>
    <n v="12.3"/>
    <n v="0.3"/>
    <n v="61"/>
    <n v="35.200000000000003"/>
    <n v="0"/>
    <n v="0"/>
    <n v="0"/>
    <n v="1.2"/>
    <n v="3.9"/>
    <n v="5.3"/>
    <n v="8.6999999999999993"/>
    <n v="-999"/>
    <n v="-999"/>
    <n v="0.503"/>
    <n v="0.92700000000000005"/>
    <n v="0"/>
    <n v="-999"/>
    <n v="200109"/>
    <x v="10"/>
  </r>
  <r>
    <n v="19.940000000000001"/>
    <n v="10.5"/>
    <n v="19.5"/>
    <n v="2.6"/>
    <n v="49.4"/>
    <n v="29.9"/>
    <n v="0"/>
    <n v="0"/>
    <n v="0"/>
    <n v="0.8"/>
    <n v="2.6"/>
    <n v="10.5"/>
    <n v="9.6"/>
    <n v="-999"/>
    <n v="-999"/>
    <n v="0.67900000000000005"/>
    <n v="1.589"/>
    <n v="0"/>
    <n v="-999"/>
    <n v="200109"/>
    <x v="10"/>
  </r>
  <r>
    <n v="19.8"/>
    <n v="8.9"/>
    <n v="16.3"/>
    <n v="2.9"/>
    <n v="48.4"/>
    <n v="28.3"/>
    <n v="0"/>
    <n v="0"/>
    <n v="0"/>
    <n v="0.8"/>
    <n v="2.7"/>
    <n v="8.9"/>
    <n v="9.6999999999999993"/>
    <n v="-999"/>
    <n v="-999"/>
    <n v="0.52400000000000002"/>
    <n v="1.329"/>
    <n v="0"/>
    <n v="-999"/>
    <n v="200109"/>
    <x v="10"/>
  </r>
  <r>
    <n v="16.09"/>
    <n v="8.4"/>
    <n v="16"/>
    <n v="3.3"/>
    <n v="58.2"/>
    <n v="42.1"/>
    <n v="0"/>
    <n v="0"/>
    <n v="0"/>
    <n v="0.8"/>
    <n v="2.1"/>
    <n v="8.4"/>
    <n v="9.3000000000000007"/>
    <n v="-999"/>
    <n v="-999"/>
    <n v="0.76600000000000001"/>
    <n v="1.052"/>
    <n v="0"/>
    <n v="-999"/>
    <n v="200109"/>
    <x v="10"/>
  </r>
  <r>
    <n v="17.34"/>
    <n v="10.199999999999999"/>
    <n v="18.2"/>
    <n v="3.5"/>
    <n v="56.2"/>
    <n v="33.9"/>
    <n v="0"/>
    <n v="0"/>
    <n v="0"/>
    <n v="0.8"/>
    <n v="3"/>
    <n v="10.199999999999999"/>
    <n v="9.6"/>
    <n v="-999"/>
    <n v="-999"/>
    <n v="0.70699999999999996"/>
    <n v="1.381"/>
    <n v="0"/>
    <n v="-999"/>
    <n v="200109"/>
    <x v="10"/>
  </r>
  <r>
    <n v="18.93"/>
    <n v="14.3"/>
    <n v="22.4"/>
    <n v="7.9"/>
    <n v="45.9"/>
    <n v="13.4"/>
    <n v="0"/>
    <n v="0"/>
    <n v="0"/>
    <n v="0.8"/>
    <n v="2.7"/>
    <n v="14.3"/>
    <n v="11.2"/>
    <n v="-999"/>
    <n v="-999"/>
    <n v="0.36199999999999999"/>
    <n v="2.3460000000000001"/>
    <n v="0"/>
    <n v="-999"/>
    <n v="200109"/>
    <x v="10"/>
  </r>
  <r>
    <n v="18.79"/>
    <n v="14.5"/>
    <n v="20.8"/>
    <n v="9.1"/>
    <n v="42.8"/>
    <n v="24.5"/>
    <n v="0"/>
    <n v="0"/>
    <n v="0"/>
    <n v="1"/>
    <n v="3.1"/>
    <n v="14.5"/>
    <n v="11.6"/>
    <n v="-999"/>
    <n v="-999"/>
    <n v="0.6"/>
    <n v="1.8540000000000001"/>
    <n v="0"/>
    <n v="-999"/>
    <n v="200109"/>
    <x v="10"/>
  </r>
  <r>
    <n v="18.88"/>
    <n v="15.5"/>
    <n v="24.9"/>
    <n v="7.7"/>
    <n v="35.5"/>
    <n v="15.1"/>
    <n v="0"/>
    <n v="0"/>
    <n v="0"/>
    <n v="0.8"/>
    <n v="2.5"/>
    <n v="15.5"/>
    <n v="11.3"/>
    <n v="-999"/>
    <n v="-999"/>
    <n v="0.47599999999999998"/>
    <n v="2.673"/>
    <n v="0"/>
    <n v="-999"/>
    <n v="200109"/>
    <x v="10"/>
  </r>
  <r>
    <n v="18.09"/>
    <n v="17"/>
    <n v="25.6"/>
    <n v="10.6"/>
    <n v="39.1"/>
    <n v="23.8"/>
    <n v="0"/>
    <n v="0"/>
    <n v="0"/>
    <n v="0.8"/>
    <n v="2.8"/>
    <n v="17"/>
    <n v="12.3"/>
    <n v="-999"/>
    <n v="-999"/>
    <n v="0.77900000000000003"/>
    <n v="2.5009999999999999"/>
    <n v="0"/>
    <n v="-999"/>
    <n v="200109"/>
    <x v="10"/>
  </r>
  <r>
    <n v="17.75"/>
    <n v="15.7"/>
    <n v="23.8"/>
    <n v="10.199999999999999"/>
    <n v="41.9"/>
    <n v="23.3"/>
    <n v="0"/>
    <n v="0"/>
    <n v="0"/>
    <n v="0.7"/>
    <n v="2.8"/>
    <n v="15.7"/>
    <n v="11.9"/>
    <n v="-999"/>
    <n v="-999"/>
    <n v="0.68600000000000005"/>
    <n v="2.2610000000000001"/>
    <n v="0"/>
    <n v="-999"/>
    <n v="200109"/>
    <x v="10"/>
  </r>
  <r>
    <n v="15.26"/>
    <n v="13.4"/>
    <n v="22"/>
    <n v="6.4"/>
    <n v="49.7"/>
    <n v="33.799999999999997"/>
    <n v="0"/>
    <n v="0"/>
    <n v="0"/>
    <n v="0.8"/>
    <n v="3.4"/>
    <n v="13.4"/>
    <n v="11.7"/>
    <n v="-999"/>
    <n v="-999"/>
    <n v="0.89100000000000001"/>
    <n v="1.75"/>
    <n v="0"/>
    <n v="-999"/>
    <n v="200109"/>
    <x v="10"/>
  </r>
  <r>
    <n v="15.35"/>
    <n v="8.1"/>
    <n v="16.7"/>
    <n v="2.6"/>
    <n v="67.5"/>
    <n v="39.1"/>
    <n v="0"/>
    <n v="0"/>
    <n v="0"/>
    <n v="0.9"/>
    <n v="2.6"/>
    <n v="8.1"/>
    <n v="9.9"/>
    <n v="-999"/>
    <n v="-999"/>
    <n v="0.74299999999999999"/>
    <n v="1.157"/>
    <n v="0"/>
    <n v="-999"/>
    <n v="200109"/>
    <x v="10"/>
  </r>
  <r>
    <n v="12.73"/>
    <n v="9.3000000000000007"/>
    <n v="12.5"/>
    <n v="1.5"/>
    <n v="85.3"/>
    <n v="48.8"/>
    <n v="5.3"/>
    <n v="0"/>
    <n v="0"/>
    <n v="0.8"/>
    <n v="1.5"/>
    <n v="9.3000000000000007"/>
    <n v="9.6999999999999993"/>
    <n v="-999"/>
    <n v="-999"/>
    <n v="0.70799999999999996"/>
    <n v="0.74199999999999999"/>
    <n v="0"/>
    <n v="-999"/>
    <n v="200109"/>
    <x v="10"/>
  </r>
  <r>
    <n v="4.47"/>
    <n v="6.1"/>
    <n v="8.4"/>
    <n v="3.2"/>
    <n v="75.400000000000006"/>
    <n v="59.7"/>
    <n v="0.8"/>
    <n v="0"/>
    <n v="0"/>
    <n v="0.6"/>
    <n v="2.2000000000000002"/>
    <n v="6.1"/>
    <n v="7.8"/>
    <n v="-999"/>
    <n v="-999"/>
    <n v="0.65700000000000003"/>
    <n v="0.44400000000000001"/>
    <n v="0"/>
    <n v="-999"/>
    <n v="200109"/>
    <x v="10"/>
  </r>
  <r>
    <n v="10.74"/>
    <n v="8.5"/>
    <n v="14.2"/>
    <n v="4.8"/>
    <n v="76"/>
    <n v="57.4"/>
    <n v="2"/>
    <n v="0"/>
    <n v="0"/>
    <n v="0.8"/>
    <n v="2.2000000000000002"/>
    <n v="8.5"/>
    <n v="10.1"/>
    <n v="-999"/>
    <n v="-999"/>
    <n v="0.93"/>
    <n v="0.69"/>
    <n v="0"/>
    <n v="-999"/>
    <n v="200109"/>
    <x v="10"/>
  </r>
  <r>
    <n v="15.5"/>
    <n v="12.3"/>
    <n v="19.2"/>
    <n v="6.3"/>
    <n v="66.099999999999994"/>
    <n v="46.6"/>
    <n v="0"/>
    <n v="0"/>
    <n v="0"/>
    <n v="1.1000000000000001"/>
    <n v="3.1"/>
    <n v="12.3"/>
    <n v="11.4"/>
    <n v="-999"/>
    <n v="-999"/>
    <n v="1.034"/>
    <n v="1.1879999999999999"/>
    <n v="0"/>
    <n v="-999"/>
    <n v="200109"/>
    <x v="10"/>
  </r>
  <r>
    <n v="16.25"/>
    <n v="16.5"/>
    <n v="23.2"/>
    <n v="10.6"/>
    <n v="44"/>
    <n v="24.1"/>
    <n v="0"/>
    <n v="0"/>
    <n v="0"/>
    <n v="1.5"/>
    <n v="4"/>
    <n v="16.5"/>
    <n v="11.9"/>
    <n v="-999"/>
    <n v="-999"/>
    <n v="0.68600000000000005"/>
    <n v="2.1579999999999999"/>
    <n v="0"/>
    <n v="-999"/>
    <n v="200109"/>
    <x v="10"/>
  </r>
  <r>
    <n v="14.74"/>
    <n v="16.8"/>
    <n v="24.5"/>
    <n v="11.4"/>
    <n v="40.6"/>
    <n v="17.5"/>
    <n v="0"/>
    <n v="0"/>
    <n v="0"/>
    <n v="1.2"/>
    <n v="4.0999999999999996"/>
    <n v="16.8"/>
    <n v="11.6"/>
    <n v="-999"/>
    <n v="-999"/>
    <n v="0.53800000000000003"/>
    <n v="2.536"/>
    <n v="0"/>
    <n v="-999"/>
    <n v="200109"/>
    <x v="10"/>
  </r>
  <r>
    <n v="10.92"/>
    <n v="13.5"/>
    <n v="22.9"/>
    <n v="6.6"/>
    <n v="54.3"/>
    <n v="21.3"/>
    <n v="5.6"/>
    <n v="0"/>
    <n v="0"/>
    <n v="1.9"/>
    <n v="4.4000000000000004"/>
    <n v="13.5"/>
    <n v="10.6"/>
    <n v="-999"/>
    <n v="-999"/>
    <n v="0.59499999999999997"/>
    <n v="2.1970000000000001"/>
    <n v="0"/>
    <n v="-999"/>
    <n v="200109"/>
    <x v="10"/>
  </r>
  <r>
    <n v="5.22"/>
    <n v="4.8"/>
    <n v="8.4"/>
    <n v="-0.9"/>
    <n v="96.4"/>
    <n v="85"/>
    <n v="17.3"/>
    <n v="0"/>
    <n v="0"/>
    <n v="2"/>
    <n v="4.3"/>
    <n v="4.8"/>
    <n v="8.1"/>
    <n v="-999"/>
    <n v="-999"/>
    <n v="0.93700000000000006"/>
    <n v="0.16500000000000001"/>
    <n v="0"/>
    <n v="-999"/>
    <n v="200109"/>
    <x v="10"/>
  </r>
  <r>
    <n v="11.27"/>
    <n v="1.9"/>
    <n v="7.7"/>
    <n v="-3.6"/>
    <n v="84.2"/>
    <n v="48.4"/>
    <n v="0.3"/>
    <n v="0"/>
    <n v="0"/>
    <n v="0.8"/>
    <n v="2.2999999999999998"/>
    <n v="1.9"/>
    <n v="6.1"/>
    <n v="-999"/>
    <n v="-999"/>
    <n v="0.50800000000000001"/>
    <n v="0.54200000000000004"/>
    <n v="0"/>
    <n v="-999"/>
    <n v="200109"/>
    <x v="10"/>
  </r>
  <r>
    <n v="14.09"/>
    <n v="4.5999999999999996"/>
    <n v="12"/>
    <n v="-0.9"/>
    <n v="68.099999999999994"/>
    <n v="25.7"/>
    <n v="0"/>
    <n v="0"/>
    <n v="0"/>
    <n v="0.8"/>
    <n v="2.2999999999999998"/>
    <n v="4.5999999999999996"/>
    <n v="6.8"/>
    <n v="-999"/>
    <n v="-999"/>
    <n v="0.36099999999999999"/>
    <n v="1.042"/>
    <n v="0"/>
    <n v="-999"/>
    <n v="200109"/>
    <x v="10"/>
  </r>
  <r>
    <n v="14.43"/>
    <n v="7.1"/>
    <n v="14.5"/>
    <n v="2.5"/>
    <n v="64.599999999999994"/>
    <n v="42.7"/>
    <n v="0.3"/>
    <n v="0"/>
    <n v="0"/>
    <n v="1.4"/>
    <n v="4"/>
    <n v="7.1"/>
    <n v="7.6"/>
    <n v="-999"/>
    <n v="-999"/>
    <n v="0.70499999999999996"/>
    <n v="0.94599999999999995"/>
    <n v="0"/>
    <n v="-999"/>
    <n v="200109"/>
    <x v="10"/>
  </r>
  <r>
    <n v="15.16"/>
    <n v="9"/>
    <n v="16.899999999999999"/>
    <n v="2.9"/>
    <n v="69.400000000000006"/>
    <n v="43.8"/>
    <n v="0"/>
    <n v="0"/>
    <n v="0"/>
    <n v="0.9"/>
    <n v="2.2999999999999998"/>
    <n v="9"/>
    <n v="7.9"/>
    <n v="-999"/>
    <n v="-999"/>
    <n v="0.84199999999999997"/>
    <n v="1.0820000000000001"/>
    <n v="0"/>
    <n v="-999"/>
    <n v="200109"/>
    <x v="10"/>
  </r>
  <r>
    <n v="10.31"/>
    <n v="8.3000000000000007"/>
    <n v="16.399999999999999"/>
    <n v="1.5"/>
    <n v="65.7"/>
    <n v="42.5"/>
    <n v="0"/>
    <n v="0"/>
    <n v="0"/>
    <n v="0.7"/>
    <n v="2.1"/>
    <n v="8.3000000000000007"/>
    <n v="7.6"/>
    <n v="-999"/>
    <n v="-999"/>
    <n v="0.79300000000000004"/>
    <n v="1.0720000000000001"/>
    <n v="0"/>
    <n v="-999"/>
    <n v="200110"/>
    <x v="10"/>
  </r>
  <r>
    <n v="12.51"/>
    <n v="5.3"/>
    <n v="11.8"/>
    <n v="0.5"/>
    <n v="48.1"/>
    <n v="30.1"/>
    <n v="0"/>
    <n v="0"/>
    <n v="0"/>
    <n v="0.7"/>
    <n v="1.5"/>
    <n v="5.3"/>
    <n v="5.7"/>
    <n v="-999"/>
    <n v="-999"/>
    <n v="0.41599999999999998"/>
    <n v="0.96699999999999997"/>
    <n v="0"/>
    <n v="-999"/>
    <n v="200110"/>
    <x v="10"/>
  </r>
  <r>
    <n v="14.48"/>
    <n v="4.5999999999999996"/>
    <n v="10.6"/>
    <n v="0.2"/>
    <n v="44"/>
    <n v="19.8"/>
    <n v="0"/>
    <n v="0"/>
    <n v="0"/>
    <n v="0.9"/>
    <n v="1.7"/>
    <n v="4.5999999999999996"/>
    <n v="5.0999999999999996"/>
    <n v="-999"/>
    <n v="-999"/>
    <n v="0.252"/>
    <n v="1.0249999999999999"/>
    <n v="0"/>
    <n v="-999"/>
    <n v="200110"/>
    <x v="10"/>
  </r>
  <r>
    <n v="14.8"/>
    <n v="3.1"/>
    <n v="11.3"/>
    <n v="-1.5"/>
    <n v="55.5"/>
    <n v="29.8"/>
    <n v="0"/>
    <n v="0"/>
    <n v="0"/>
    <n v="1"/>
    <n v="2.2999999999999998"/>
    <n v="3.1"/>
    <n v="4.4000000000000004"/>
    <n v="-999"/>
    <n v="-999"/>
    <n v="0.39900000000000002"/>
    <n v="0.94"/>
    <n v="0"/>
    <n v="-999"/>
    <n v="200110"/>
    <x v="10"/>
  </r>
  <r>
    <n v="14.24"/>
    <n v="5.7"/>
    <n v="13.2"/>
    <n v="-0.4"/>
    <n v="42.2"/>
    <n v="12.6"/>
    <n v="0"/>
    <n v="0"/>
    <n v="0"/>
    <n v="0.8"/>
    <n v="1.6"/>
    <n v="5.7"/>
    <n v="4.5"/>
    <n v="-999"/>
    <n v="-999"/>
    <n v="0.192"/>
    <n v="1.3260000000000001"/>
    <n v="0"/>
    <n v="-999"/>
    <n v="200110"/>
    <x v="10"/>
  </r>
  <r>
    <n v="6.2"/>
    <n v="2.2000000000000002"/>
    <n v="9.4"/>
    <n v="-2.2000000000000002"/>
    <n v="67"/>
    <n v="25.3"/>
    <n v="1.6"/>
    <n v="0"/>
    <n v="0"/>
    <n v="0.6"/>
    <n v="2.1"/>
    <n v="2.2000000000000002"/>
    <n v="3.2"/>
    <n v="-999"/>
    <n v="-999"/>
    <n v="0.29699999999999999"/>
    <n v="0.88100000000000001"/>
    <n v="0"/>
    <n v="-999"/>
    <n v="200110"/>
    <x v="10"/>
  </r>
  <r>
    <n v="4.78"/>
    <n v="0.9"/>
    <n v="4.5"/>
    <n v="-2.7"/>
    <n v="82.8"/>
    <n v="66.2"/>
    <n v="0.3"/>
    <n v="0"/>
    <n v="0"/>
    <n v="0.7"/>
    <n v="2"/>
    <n v="0.9"/>
    <n v="2.9"/>
    <n v="-999"/>
    <n v="-999"/>
    <n v="0.55600000000000005"/>
    <n v="0.28499999999999998"/>
    <n v="0"/>
    <n v="-999"/>
    <n v="200110"/>
    <x v="10"/>
  </r>
  <r>
    <n v="6.72"/>
    <n v="0.9"/>
    <n v="6.1"/>
    <n v="-2.5"/>
    <n v="83.9"/>
    <n v="54.9"/>
    <n v="0.3"/>
    <n v="0"/>
    <n v="0"/>
    <n v="1.2"/>
    <n v="2.8"/>
    <n v="0.9"/>
    <n v="3.6"/>
    <n v="-999"/>
    <n v="-999"/>
    <n v="0.51700000000000002"/>
    <n v="0.42399999999999999"/>
    <n v="0"/>
    <n v="-999"/>
    <n v="200110"/>
    <x v="10"/>
  </r>
  <r>
    <n v="4.95"/>
    <n v="-1"/>
    <n v="4.5999999999999996"/>
    <n v="-3.5"/>
    <n v="86.4"/>
    <n v="63.4"/>
    <n v="0"/>
    <n v="0"/>
    <n v="0"/>
    <n v="0.7"/>
    <n v="1.8"/>
    <n v="-1"/>
    <n v="2.5"/>
    <n v="-999"/>
    <n v="-999"/>
    <n v="0.53900000000000003"/>
    <n v="0.31"/>
    <n v="0"/>
    <n v="-999"/>
    <n v="200110"/>
    <x v="10"/>
  </r>
  <r>
    <n v="2"/>
    <n v="-0.8"/>
    <n v="0.7"/>
    <n v="-3.7"/>
    <n v="88.9"/>
    <n v="61.8"/>
    <n v="0.8"/>
    <n v="13"/>
    <n v="0.7"/>
    <n v="1.9"/>
    <n v="5.6"/>
    <n v="-0.8"/>
    <n v="0.7"/>
    <n v="-999"/>
    <n v="-999"/>
    <n v="0.39700000000000002"/>
    <n v="0.245"/>
    <n v="0"/>
    <n v="-999"/>
    <n v="200110"/>
    <x v="10"/>
  </r>
  <r>
    <n v="5.79"/>
    <n v="-1.6"/>
    <n v="3.8"/>
    <n v="-3.6"/>
    <n v="92.9"/>
    <n v="76.599999999999994"/>
    <n v="4.8"/>
    <n v="26"/>
    <n v="1.6"/>
    <n v="1.2"/>
    <n v="2.5"/>
    <n v="-1.6"/>
    <n v="1.6"/>
    <n v="-999"/>
    <n v="-999"/>
    <n v="0.61399999999999999"/>
    <n v="0.188"/>
    <n v="0"/>
    <n v="-999"/>
    <n v="200110"/>
    <x v="10"/>
  </r>
  <r>
    <n v="2.29"/>
    <n v="-1"/>
    <n v="1.3"/>
    <n v="-3.5"/>
    <n v="99.2"/>
    <n v="94.6"/>
    <n v="8.3000000000000007"/>
    <n v="90"/>
    <n v="1.2"/>
    <n v="1.5"/>
    <n v="2.9"/>
    <n v="-1"/>
    <n v="1.2"/>
    <n v="-999"/>
    <n v="-999"/>
    <n v="0.63600000000000001"/>
    <n v="3.5999999999999997E-2"/>
    <n v="0"/>
    <n v="-999"/>
    <n v="200110"/>
    <x v="10"/>
  </r>
  <r>
    <n v="6.01"/>
    <n v="-0.8"/>
    <n v="3.1"/>
    <n v="-2.2999999999999998"/>
    <n v="94.2"/>
    <n v="69.3"/>
    <n v="0"/>
    <n v="84"/>
    <n v="1.5"/>
    <n v="1.1000000000000001"/>
    <n v="2.2999999999999998"/>
    <n v="-0.8"/>
    <n v="1.5"/>
    <n v="-999"/>
    <n v="-999"/>
    <n v="0.52800000000000002"/>
    <n v="0.23400000000000001"/>
    <n v="0"/>
    <n v="-999"/>
    <n v="200110"/>
    <x v="10"/>
  </r>
  <r>
    <n v="5.1100000000000003"/>
    <n v="-3"/>
    <n v="1"/>
    <n v="-7.2"/>
    <n v="95.9"/>
    <n v="79.3"/>
    <n v="5.6"/>
    <n v="84"/>
    <n v="1.5"/>
    <n v="0.8"/>
    <n v="1.6"/>
    <n v="-3"/>
    <n v="1.5"/>
    <n v="-999"/>
    <n v="-999"/>
    <n v="0.52100000000000002"/>
    <n v="0.13600000000000001"/>
    <n v="0"/>
    <n v="-999"/>
    <n v="200110"/>
    <x v="10"/>
  </r>
  <r>
    <n v="9.98"/>
    <n v="0.4"/>
    <n v="5.6"/>
    <n v="-5.9"/>
    <n v="85.1"/>
    <n v="68.3"/>
    <n v="1.6"/>
    <n v="96"/>
    <n v="1.2"/>
    <n v="1.2"/>
    <n v="3.6"/>
    <n v="0.4"/>
    <n v="1.2"/>
    <n v="-999"/>
    <n v="-999"/>
    <n v="0.61899999999999999"/>
    <n v="0.28799999999999998"/>
    <n v="0"/>
    <n v="-999"/>
    <n v="200110"/>
    <x v="10"/>
  </r>
  <r>
    <n v="3.35"/>
    <n v="2.2000000000000002"/>
    <n v="7.2"/>
    <n v="-2.8"/>
    <n v="80.599999999999994"/>
    <n v="61.5"/>
    <n v="0"/>
    <n v="68"/>
    <n v="1.5"/>
    <n v="1.9"/>
    <n v="4.4000000000000004"/>
    <n v="2.2000000000000002"/>
    <n v="1.5"/>
    <n v="-999"/>
    <n v="-999"/>
    <n v="0.623"/>
    <n v="0.39100000000000001"/>
    <n v="0"/>
    <n v="-999"/>
    <n v="200110"/>
    <x v="10"/>
  </r>
  <r>
    <n v="7.7"/>
    <n v="-2.2000000000000002"/>
    <n v="3.3"/>
    <n v="-4.0999999999999996"/>
    <n v="80.8"/>
    <n v="49.4"/>
    <n v="0"/>
    <n v="54"/>
    <n v="0.9"/>
    <n v="1.6"/>
    <n v="2.8"/>
    <n v="-2.2000000000000002"/>
    <n v="0.9"/>
    <n v="-999"/>
    <n v="-999"/>
    <n v="0.38100000000000001"/>
    <n v="0.39100000000000001"/>
    <n v="0"/>
    <n v="-999"/>
    <n v="200110"/>
    <x v="10"/>
  </r>
  <r>
    <n v="1"/>
    <n v="-1.9"/>
    <n v="-0.6"/>
    <n v="-4"/>
    <n v="98.7"/>
    <n v="90"/>
    <n v="19.5"/>
    <n v="204"/>
    <n v="0.5"/>
    <n v="1.1000000000000001"/>
    <n v="1.8"/>
    <n v="-1.9"/>
    <n v="0.5"/>
    <n v="-999"/>
    <n v="-999"/>
    <n v="0.52600000000000002"/>
    <n v="5.8000000000000003E-2"/>
    <n v="0"/>
    <n v="-999"/>
    <n v="200110"/>
    <x v="10"/>
  </r>
  <r>
    <n v="5.26"/>
    <n v="0.3"/>
    <n v="4.7"/>
    <n v="-2.2999999999999998"/>
    <n v="97.6"/>
    <n v="87"/>
    <n v="3.1"/>
    <n v="228"/>
    <n v="1.1000000000000001"/>
    <n v="1.1000000000000001"/>
    <n v="2.2999999999999998"/>
    <n v="0.3"/>
    <n v="1.1000000000000001"/>
    <n v="-999"/>
    <n v="-999"/>
    <n v="0.745"/>
    <n v="0.111"/>
    <n v="0"/>
    <n v="-999"/>
    <n v="200110"/>
    <x v="10"/>
  </r>
  <r>
    <n v="7.01"/>
    <n v="-0.9"/>
    <n v="4.9000000000000004"/>
    <n v="-4"/>
    <n v="89.8"/>
    <n v="65.099999999999994"/>
    <n v="0"/>
    <n v="228"/>
    <n v="1.2"/>
    <n v="0.5"/>
    <n v="1.4"/>
    <n v="-0.9"/>
    <n v="1.2"/>
    <n v="-999"/>
    <n v="-999"/>
    <n v="0.56200000000000006"/>
    <n v="0.30199999999999999"/>
    <n v="0"/>
    <n v="-999"/>
    <n v="200110"/>
    <x v="10"/>
  </r>
  <r>
    <n v="2.2000000000000002"/>
    <n v="-0.9"/>
    <n v="0.9"/>
    <n v="-2.1"/>
    <n v="93.9"/>
    <n v="79.2"/>
    <n v="0"/>
    <n v="216"/>
    <n v="1.2"/>
    <n v="0.9"/>
    <n v="2.2999999999999998"/>
    <n v="-0.9"/>
    <n v="1.2"/>
    <n v="-999"/>
    <n v="-999"/>
    <n v="0.51700000000000002"/>
    <n v="0.13600000000000001"/>
    <n v="0"/>
    <n v="-999"/>
    <n v="200110"/>
    <x v="10"/>
  </r>
  <r>
    <n v="2.95"/>
    <n v="-1.4"/>
    <n v="0.5"/>
    <n v="-2.8"/>
    <n v="97.3"/>
    <n v="87.8"/>
    <n v="4.7"/>
    <n v="252"/>
    <n v="1.2"/>
    <n v="2"/>
    <n v="5.9"/>
    <n v="-1.4"/>
    <n v="1.2"/>
    <n v="-999"/>
    <n v="-999"/>
    <n v="0.55600000000000005"/>
    <n v="7.6999999999999999E-2"/>
    <n v="0"/>
    <n v="-999"/>
    <n v="200110"/>
    <x v="10"/>
  </r>
  <r>
    <n v="2.25"/>
    <n v="-3.2"/>
    <n v="-1.3"/>
    <n v="-6.3"/>
    <n v="98.3"/>
    <n v="95.6"/>
    <n v="15.3"/>
    <n v="370"/>
    <n v="1.2"/>
    <n v="1.7"/>
    <n v="3.2"/>
    <n v="-3.2"/>
    <n v="1.2"/>
    <n v="-999"/>
    <n v="-999"/>
    <n v="0.53"/>
    <n v="2.4E-2"/>
    <n v="0"/>
    <n v="-999"/>
    <n v="200110"/>
    <x v="10"/>
  </r>
  <r>
    <n v="5.08"/>
    <n v="-4.2"/>
    <n v="-1.2"/>
    <n v="-6.8"/>
    <n v="98.4"/>
    <n v="96.6"/>
    <n v="0"/>
    <n v="345"/>
    <n v="1.2"/>
    <n v="1.1000000000000001"/>
    <n v="2.7"/>
    <n v="-4.2"/>
    <n v="1.2"/>
    <n v="-999"/>
    <n v="-999"/>
    <n v="0.54"/>
    <n v="1.9E-2"/>
    <n v="0"/>
    <n v="-999"/>
    <n v="200110"/>
    <x v="10"/>
  </r>
  <r>
    <n v="1.59"/>
    <n v="-2.2999999999999998"/>
    <n v="-0.2"/>
    <n v="-4.2"/>
    <n v="99.3"/>
    <n v="98.3"/>
    <n v="0"/>
    <n v="338"/>
    <n v="1.2"/>
    <n v="1.2"/>
    <n v="3.8"/>
    <n v="-2.2999999999999998"/>
    <n v="1.2"/>
    <n v="-999"/>
    <n v="-999"/>
    <n v="0.59299999999999997"/>
    <n v="0.01"/>
    <n v="0"/>
    <n v="-999"/>
    <n v="200110"/>
    <x v="10"/>
  </r>
  <r>
    <n v="4.87"/>
    <n v="1.7"/>
    <n v="4.7"/>
    <n v="-0.9"/>
    <n v="91.3"/>
    <n v="77.3"/>
    <n v="0"/>
    <n v="278"/>
    <n v="1.2"/>
    <n v="3.1"/>
    <n v="5.6"/>
    <n v="1.7"/>
    <n v="1.2"/>
    <n v="-999"/>
    <n v="-999"/>
    <n v="0.65900000000000003"/>
    <n v="0.19400000000000001"/>
    <n v="0"/>
    <n v="-999"/>
    <n v="200110"/>
    <x v="10"/>
  </r>
  <r>
    <n v="1.95"/>
    <n v="-3"/>
    <n v="0.7"/>
    <n v="-9.1"/>
    <n v="96.6"/>
    <n v="88.8"/>
    <n v="0"/>
    <n v="270"/>
    <n v="1.1000000000000001"/>
    <n v="0.8"/>
    <n v="2.2000000000000002"/>
    <n v="-3"/>
    <n v="1.1000000000000001"/>
    <n v="-999"/>
    <n v="-999"/>
    <n v="0.57199999999999995"/>
    <n v="7.1999999999999995E-2"/>
    <n v="0"/>
    <n v="-999"/>
    <n v="200110"/>
    <x v="10"/>
  </r>
  <r>
    <n v="8.56"/>
    <n v="-4.4000000000000004"/>
    <n v="3.2"/>
    <n v="-10.199999999999999"/>
    <n v="72.099999999999994"/>
    <n v="40.6"/>
    <n v="0"/>
    <n v="270"/>
    <n v="1"/>
    <n v="1.3"/>
    <n v="3.3"/>
    <n v="-4.4000000000000004"/>
    <n v="1"/>
    <n v="-999"/>
    <n v="-999"/>
    <n v="0.313"/>
    <n v="0.45600000000000002"/>
    <n v="0"/>
    <n v="-999"/>
    <n v="200110"/>
    <x v="10"/>
  </r>
  <r>
    <n v="4.3499999999999996"/>
    <n v="-1.9"/>
    <n v="0.9"/>
    <n v="-4.2"/>
    <n v="88.9"/>
    <n v="70.099999999999994"/>
    <n v="0"/>
    <n v="265"/>
    <n v="1"/>
    <n v="1.6"/>
    <n v="3.4"/>
    <n v="-1.9"/>
    <n v="1"/>
    <n v="-999"/>
    <n v="-999"/>
    <n v="0.45500000000000002"/>
    <n v="0.19500000000000001"/>
    <n v="0"/>
    <n v="-999"/>
    <n v="200110"/>
    <x v="10"/>
  </r>
  <r>
    <n v="2.4500000000000002"/>
    <n v="0.5"/>
    <n v="1.7"/>
    <n v="-1.5"/>
    <n v="98.3"/>
    <n v="95"/>
    <n v="6.9"/>
    <n v="253"/>
    <n v="1"/>
    <n v="1.9"/>
    <n v="3.1"/>
    <n v="0.5"/>
    <n v="1"/>
    <n v="-999"/>
    <n v="-999"/>
    <n v="0.65400000000000003"/>
    <n v="3.5000000000000003E-2"/>
    <n v="0"/>
    <n v="-999"/>
    <n v="200110"/>
    <x v="10"/>
  </r>
  <r>
    <n v="3.49"/>
    <n v="-0.9"/>
    <n v="1.6"/>
    <n v="-3.3"/>
    <n v="94.5"/>
    <n v="88.2"/>
    <n v="0.5"/>
    <n v="250"/>
    <n v="1"/>
    <n v="1.9"/>
    <n v="4.8"/>
    <n v="-0.9"/>
    <n v="1"/>
    <n v="-999"/>
    <n v="-999"/>
    <n v="0.60199999999999998"/>
    <n v="8.1000000000000003E-2"/>
    <n v="250"/>
    <n v="1"/>
    <n v="200110"/>
    <x v="10"/>
  </r>
  <r>
    <n v="2.9"/>
    <n v="-0.6"/>
    <n v="1.8"/>
    <n v="-2.7"/>
    <n v="88.9"/>
    <n v="72.7"/>
    <n v="1.9"/>
    <n v="255"/>
    <n v="0.9"/>
    <n v="1.8"/>
    <n v="4.5"/>
    <n v="-0.6"/>
    <n v="0.9"/>
    <n v="-999"/>
    <n v="-999"/>
    <n v="0.504"/>
    <n v="0.19"/>
    <n v="0"/>
    <n v="-999"/>
    <n v="200111"/>
    <x v="10"/>
  </r>
  <r>
    <n v="8.14"/>
    <n v="2"/>
    <n v="7"/>
    <n v="-1.2"/>
    <n v="85.3"/>
    <n v="60.5"/>
    <n v="0.8"/>
    <n v="249"/>
    <n v="1"/>
    <n v="1"/>
    <n v="2.7"/>
    <n v="2"/>
    <n v="1"/>
    <n v="-999"/>
    <n v="-999"/>
    <n v="0.60599999999999998"/>
    <n v="0.39600000000000002"/>
    <n v="0"/>
    <n v="-999"/>
    <n v="200111"/>
    <x v="10"/>
  </r>
  <r>
    <n v="3.65"/>
    <n v="3.5"/>
    <n v="6.6"/>
    <n v="0.1"/>
    <n v="74.599999999999994"/>
    <n v="54.1"/>
    <n v="0"/>
    <n v="226"/>
    <n v="1"/>
    <n v="1.9"/>
    <n v="3.5"/>
    <n v="3.5"/>
    <n v="1"/>
    <n v="-999"/>
    <n v="-999"/>
    <n v="0.52700000000000002"/>
    <n v="0.44700000000000001"/>
    <n v="0"/>
    <n v="-999"/>
    <n v="200111"/>
    <x v="10"/>
  </r>
  <r>
    <n v="3.54"/>
    <n v="3.6"/>
    <n v="5.6"/>
    <n v="-0.2"/>
    <n v="73.099999999999994"/>
    <n v="44.7"/>
    <n v="0"/>
    <n v="218"/>
    <n v="1"/>
    <n v="1"/>
    <n v="3.1"/>
    <n v="3.6"/>
    <n v="1"/>
    <n v="-999"/>
    <n v="-999"/>
    <n v="0.40600000000000003"/>
    <n v="0.503"/>
    <n v="0"/>
    <n v="-999"/>
    <n v="200111"/>
    <x v="10"/>
  </r>
  <r>
    <n v="5.99"/>
    <n v="-2.8"/>
    <n v="1.9"/>
    <n v="-6.4"/>
    <n v="82"/>
    <n v="43.9"/>
    <n v="2.4"/>
    <n v="228"/>
    <n v="0.9"/>
    <n v="0.8"/>
    <n v="2.2000000000000002"/>
    <n v="-2.8"/>
    <n v="0.9"/>
    <n v="-999"/>
    <n v="-999"/>
    <n v="0.308"/>
    <n v="0.39300000000000002"/>
    <n v="0"/>
    <n v="-999"/>
    <n v="200111"/>
    <x v="10"/>
  </r>
  <r>
    <n v="4.6100000000000003"/>
    <n v="-4.5999999999999996"/>
    <n v="0.2"/>
    <n v="-7.9"/>
    <n v="72.2"/>
    <n v="41.7"/>
    <n v="0"/>
    <n v="225"/>
    <n v="0.8"/>
    <n v="0.7"/>
    <n v="1.8"/>
    <n v="-4.5999999999999996"/>
    <n v="0.8"/>
    <n v="-999"/>
    <n v="-999"/>
    <n v="0.25800000000000001"/>
    <n v="0.36099999999999999"/>
    <n v="0"/>
    <n v="-999"/>
    <n v="200111"/>
    <x v="10"/>
  </r>
  <r>
    <n v="6.61"/>
    <n v="-4.0999999999999996"/>
    <n v="1"/>
    <n v="-8.1"/>
    <n v="76.5"/>
    <n v="54.6"/>
    <n v="0"/>
    <n v="225"/>
    <n v="0.3"/>
    <n v="1.4"/>
    <n v="3"/>
    <n v="-4.0999999999999996"/>
    <n v="0.3"/>
    <n v="-999"/>
    <n v="-999"/>
    <n v="0.35799999999999998"/>
    <n v="0.29799999999999999"/>
    <n v="0"/>
    <n v="-999"/>
    <n v="200111"/>
    <x v="10"/>
  </r>
  <r>
    <n v="5.42"/>
    <n v="-1"/>
    <n v="5.6"/>
    <n v="-5.0999999999999996"/>
    <n v="66.599999999999994"/>
    <n v="41.1"/>
    <n v="0"/>
    <n v="224"/>
    <n v="0.2"/>
    <n v="1.4"/>
    <n v="3"/>
    <n v="-1"/>
    <n v="0.2"/>
    <n v="-999"/>
    <n v="-999"/>
    <n v="0.373"/>
    <n v="0.53500000000000003"/>
    <n v="0"/>
    <n v="-999"/>
    <n v="200111"/>
    <x v="10"/>
  </r>
  <r>
    <n v="5.38"/>
    <n v="2.6"/>
    <n v="9.4"/>
    <n v="-1.9"/>
    <n v="55.1"/>
    <n v="35.799999999999997"/>
    <n v="0"/>
    <n v="222"/>
    <n v="0.3"/>
    <n v="0.6"/>
    <n v="1.7"/>
    <n v="2.6"/>
    <n v="0.3"/>
    <n v="-999"/>
    <n v="-999"/>
    <n v="0.42099999999999999"/>
    <n v="0.75700000000000001"/>
    <n v="0"/>
    <n v="-999"/>
    <n v="200111"/>
    <x v="10"/>
  </r>
  <r>
    <n v="7.28"/>
    <n v="3.9"/>
    <n v="10.3"/>
    <n v="-1"/>
    <n v="53.5"/>
    <n v="37.200000000000003"/>
    <n v="0"/>
    <n v="220"/>
    <n v="0.4"/>
    <n v="0.9"/>
    <n v="2.2999999999999998"/>
    <n v="3.9"/>
    <n v="0.4"/>
    <n v="-999"/>
    <n v="-999"/>
    <n v="0.46600000000000003"/>
    <n v="0.78700000000000003"/>
    <n v="0"/>
    <n v="-999"/>
    <n v="200111"/>
    <x v="10"/>
  </r>
  <r>
    <n v="6.2"/>
    <n v="4.8"/>
    <n v="9.9"/>
    <n v="1.5"/>
    <n v="48"/>
    <n v="33.700000000000003"/>
    <n v="0"/>
    <n v="219"/>
    <n v="0.5"/>
    <n v="1.9"/>
    <n v="4"/>
    <n v="4.8"/>
    <n v="0.5"/>
    <n v="-999"/>
    <n v="-999"/>
    <n v="0.41"/>
    <n v="0.80800000000000005"/>
    <n v="0"/>
    <n v="-999"/>
    <n v="200111"/>
    <x v="10"/>
  </r>
  <r>
    <n v="2.95"/>
    <n v="4.0999999999999996"/>
    <n v="5.8"/>
    <n v="2.6"/>
    <n v="78.599999999999994"/>
    <n v="59.8"/>
    <n v="0"/>
    <n v="200"/>
    <n v="0.7"/>
    <n v="2.2000000000000002"/>
    <n v="4"/>
    <n v="4.0999999999999996"/>
    <n v="0.7"/>
    <n v="-999"/>
    <n v="-999"/>
    <n v="0.55200000000000005"/>
    <n v="0.371"/>
    <n v="0"/>
    <n v="-999"/>
    <n v="200111"/>
    <x v="10"/>
  </r>
  <r>
    <n v="1.82"/>
    <n v="1.8"/>
    <n v="4"/>
    <n v="-0.3"/>
    <n v="96.2"/>
    <n v="89.5"/>
    <n v="0.3"/>
    <n v="191"/>
    <n v="0.7"/>
    <n v="2.7"/>
    <n v="5.5"/>
    <n v="1.8"/>
    <n v="0.7"/>
    <n v="-999"/>
    <n v="-999"/>
    <n v="0.73"/>
    <n v="8.5000000000000006E-2"/>
    <n v="0"/>
    <n v="-999"/>
    <n v="200111"/>
    <x v="10"/>
  </r>
  <r>
    <n v="1.54"/>
    <n v="3.1"/>
    <n v="4.7"/>
    <n v="0.6"/>
    <n v="99.2"/>
    <n v="97.7"/>
    <n v="13.1"/>
    <n v="101"/>
    <n v="0.7"/>
    <n v="3.2"/>
    <n v="6.2"/>
    <n v="3.1"/>
    <n v="0.7"/>
    <n v="-999"/>
    <n v="-999"/>
    <n v="0.83199999999999996"/>
    <n v="0.02"/>
    <n v="0"/>
    <n v="-999"/>
    <n v="200111"/>
    <x v="10"/>
  </r>
  <r>
    <n v="0.95"/>
    <n v="3.1"/>
    <n v="4.4000000000000004"/>
    <n v="-0.1"/>
    <n v="95.1"/>
    <n v="88.6"/>
    <n v="1.1000000000000001"/>
    <n v="57"/>
    <n v="1.2"/>
    <n v="3.9"/>
    <n v="5.9"/>
    <n v="3.1"/>
    <n v="1.2"/>
    <n v="-999"/>
    <n v="-999"/>
    <n v="0.73799999999999999"/>
    <n v="9.5000000000000001E-2"/>
    <n v="0"/>
    <n v="-999"/>
    <n v="200111"/>
    <x v="10"/>
  </r>
  <r>
    <n v="3.62"/>
    <n v="0.1"/>
    <n v="3.4"/>
    <n v="-2.5"/>
    <n v="90.3"/>
    <n v="75.099999999999994"/>
    <n v="0"/>
    <n v="55"/>
    <n v="0.6"/>
    <n v="1.3"/>
    <n v="3.3"/>
    <n v="0.1"/>
    <n v="0.6"/>
    <n v="-999"/>
    <n v="-999"/>
    <n v="0.58699999999999997"/>
    <n v="0.19400000000000001"/>
    <n v="0"/>
    <n v="-999"/>
    <n v="200111"/>
    <x v="10"/>
  </r>
  <r>
    <n v="7.05"/>
    <n v="-3.8"/>
    <n v="1.5"/>
    <n v="-9"/>
    <n v="79"/>
    <n v="44.6"/>
    <n v="1"/>
    <n v="63"/>
    <n v="-0.1"/>
    <n v="0.6"/>
    <n v="1.8"/>
    <n v="-3.8"/>
    <n v="-0.1"/>
    <n v="-999"/>
    <n v="-999"/>
    <n v="0.30399999999999999"/>
    <n v="0.377"/>
    <n v="0"/>
    <n v="-999"/>
    <n v="200111"/>
    <x v="10"/>
  </r>
  <r>
    <n v="5.97"/>
    <n v="-3.9"/>
    <n v="1.7"/>
    <n v="-8.9"/>
    <n v="71.7"/>
    <n v="34.299999999999997"/>
    <n v="0"/>
    <n v="63"/>
    <n v="-0.4"/>
    <n v="1.9"/>
    <n v="5.3"/>
    <n v="-3.9"/>
    <n v="-0.4"/>
    <n v="-999"/>
    <n v="-999"/>
    <n v="0.23699999999999999"/>
    <n v="0.45400000000000001"/>
    <n v="0"/>
    <n v="-999"/>
    <n v="200111"/>
    <x v="10"/>
  </r>
  <r>
    <n v="1.59"/>
    <n v="0"/>
    <n v="1.6"/>
    <n v="-2"/>
    <n v="86.9"/>
    <n v="55.1"/>
    <n v="0"/>
    <n v="56"/>
    <n v="-0.3"/>
    <n v="3"/>
    <n v="4.8"/>
    <n v="0"/>
    <n v="-0.3"/>
    <n v="-999"/>
    <n v="-999"/>
    <n v="0.378"/>
    <n v="0.308"/>
    <n v="0"/>
    <n v="-999"/>
    <n v="200111"/>
    <x v="10"/>
  </r>
  <r>
    <n v="2.84"/>
    <n v="-0.3"/>
    <n v="1.9"/>
    <n v="-1.2"/>
    <n v="96.1"/>
    <n v="85.2"/>
    <n v="2.7"/>
    <n v="77"/>
    <n v="-0.2"/>
    <n v="2.7"/>
    <n v="4.9000000000000004"/>
    <n v="-0.3"/>
    <n v="-0.2"/>
    <n v="-999"/>
    <n v="-999"/>
    <n v="0.59499999999999997"/>
    <n v="0.104"/>
    <n v="0"/>
    <n v="-999"/>
    <n v="200111"/>
    <x v="10"/>
  </r>
  <r>
    <n v="2.31"/>
    <n v="-1.5"/>
    <n v="1.1000000000000001"/>
    <n v="-2.8"/>
    <n v="95.3"/>
    <n v="85.9"/>
    <n v="3.3"/>
    <n v="102"/>
    <n v="-0.2"/>
    <n v="1.5"/>
    <n v="3.4"/>
    <n v="-1.5"/>
    <n v="-0.2"/>
    <n v="-999"/>
    <n v="-999"/>
    <n v="0.56799999999999995"/>
    <n v="9.2999999999999999E-2"/>
    <n v="0"/>
    <n v="-999"/>
    <n v="200111"/>
    <x v="10"/>
  </r>
  <r>
    <n v="2.6"/>
    <n v="-2.6"/>
    <n v="-0.9"/>
    <n v="-3.4"/>
    <n v="99.3"/>
    <n v="98.5"/>
    <n v="6"/>
    <n v="148"/>
    <n v="-0.2"/>
    <n v="1.5"/>
    <n v="4"/>
    <n v="-2.6"/>
    <n v="-0.2"/>
    <n v="-999"/>
    <n v="-999"/>
    <n v="0.56200000000000006"/>
    <n v="8.9999999999999993E-3"/>
    <n v="0"/>
    <n v="-999"/>
    <n v="200111"/>
    <x v="10"/>
  </r>
  <r>
    <n v="1"/>
    <n v="-4.0999999999999996"/>
    <n v="-2.6"/>
    <n v="-8.4"/>
    <n v="98.8"/>
    <n v="96.7"/>
    <n v="6"/>
    <n v="194"/>
    <n v="-0.3"/>
    <n v="0.9"/>
    <n v="2"/>
    <n v="-4.0999999999999996"/>
    <n v="-0.3"/>
    <n v="-999"/>
    <n v="-999"/>
    <n v="0.48699999999999999"/>
    <n v="1.7000000000000001E-2"/>
    <n v="0"/>
    <n v="-999"/>
    <n v="200111"/>
    <x v="10"/>
  </r>
  <r>
    <n v="1.75"/>
    <n v="-6.4"/>
    <n v="-2.7"/>
    <n v="-8.8000000000000007"/>
    <n v="93.3"/>
    <n v="80.900000000000006"/>
    <n v="0"/>
    <n v="173"/>
    <n v="-0.2"/>
    <n v="1.4"/>
    <n v="2.9"/>
    <n v="-6.4"/>
    <n v="-0.2"/>
    <n v="-999"/>
    <n v="-999"/>
    <n v="0.40600000000000003"/>
    <n v="9.6000000000000002E-2"/>
    <n v="0"/>
    <n v="-999"/>
    <n v="200111"/>
    <x v="10"/>
  </r>
  <r>
    <n v="1.05"/>
    <n v="-6.5"/>
    <n v="-4.7"/>
    <n v="-8"/>
    <n v="92.7"/>
    <n v="82.3"/>
    <n v="4.9000000000000004"/>
    <n v="211"/>
    <n v="-0.3"/>
    <n v="0.8"/>
    <n v="2.8"/>
    <n v="-6.5"/>
    <n v="-0.3"/>
    <n v="-999"/>
    <n v="-999"/>
    <n v="0.35499999999999998"/>
    <n v="7.5999999999999998E-2"/>
    <n v="0"/>
    <n v="-999"/>
    <n v="200111"/>
    <x v="10"/>
  </r>
  <r>
    <n v="2.04"/>
    <n v="-6.6"/>
    <n v="-2.2999999999999998"/>
    <n v="-9"/>
    <n v="92.4"/>
    <n v="68.400000000000006"/>
    <n v="0"/>
    <n v="196"/>
    <n v="-0.2"/>
    <n v="0.7"/>
    <n v="1.9"/>
    <n v="-6.6"/>
    <n v="-0.2"/>
    <n v="-999"/>
    <n v="-999"/>
    <n v="0.35199999999999998"/>
    <n v="0.16300000000000001"/>
    <n v="0"/>
    <n v="-999"/>
    <n v="200111"/>
    <x v="10"/>
  </r>
  <r>
    <n v="0.65"/>
    <n v="-7.6"/>
    <n v="-3.8"/>
    <n v="-9.5"/>
    <n v="93.9"/>
    <n v="81.2"/>
    <n v="4.3"/>
    <n v="229"/>
    <n v="-0.3"/>
    <n v="0.7"/>
    <n v="3"/>
    <n v="-7.6"/>
    <n v="-0.3"/>
    <n v="-999"/>
    <n v="-999"/>
    <n v="0.375"/>
    <n v="8.6999999999999994E-2"/>
    <n v="0"/>
    <n v="-999"/>
    <n v="200111"/>
    <x v="10"/>
  </r>
  <r>
    <n v="1.3"/>
    <n v="-8.6"/>
    <n v="-6.9"/>
    <n v="-9.5"/>
    <n v="96.1"/>
    <n v="94.4"/>
    <n v="7.9"/>
    <n v="290"/>
    <n v="-0.3"/>
    <n v="3.2"/>
    <n v="5.5"/>
    <n v="-8.6"/>
    <n v="-0.3"/>
    <n v="-999"/>
    <n v="-999"/>
    <n v="0.34399999999999997"/>
    <n v="0.02"/>
    <n v="0"/>
    <n v="-999"/>
    <n v="200111"/>
    <x v="10"/>
  </r>
  <r>
    <n v="1.79"/>
    <n v="-6.6"/>
    <n v="-2.8"/>
    <n v="-11.4"/>
    <n v="97.5"/>
    <n v="94.6"/>
    <n v="2.6"/>
    <n v="310"/>
    <n v="-2.2000000000000002"/>
    <n v="1.6"/>
    <n v="3.8"/>
    <n v="-6.6"/>
    <n v="-0.3"/>
    <n v="-999"/>
    <n v="-999"/>
    <n v="0.47"/>
    <n v="2.7E-2"/>
    <n v="0"/>
    <n v="-999"/>
    <n v="200111"/>
    <x v="10"/>
  </r>
  <r>
    <n v="2.02"/>
    <n v="-8.6"/>
    <n v="-6.5"/>
    <n v="-12.6"/>
    <n v="96.2"/>
    <n v="94.1"/>
    <n v="0.7"/>
    <n v="315"/>
    <n v="-3.2"/>
    <n v="2.2000000000000002"/>
    <n v="4.5"/>
    <n v="-8.6"/>
    <n v="-0.2"/>
    <n v="-999"/>
    <n v="-999"/>
    <n v="0.35199999999999998"/>
    <n v="2.1999999999999999E-2"/>
    <n v="315"/>
    <n v="-3.2"/>
    <n v="200111"/>
    <x v="10"/>
  </r>
  <r>
    <n v="1.7"/>
    <n v="-4.3"/>
    <n v="-3.4"/>
    <n v="-6.8"/>
    <n v="98.5"/>
    <n v="97.4"/>
    <n v="0.7"/>
    <n v="320"/>
    <n v="-1.8"/>
    <n v="3.7"/>
    <n v="6.3"/>
    <n v="-4.3"/>
    <n v="-0.2"/>
    <n v="-999"/>
    <n v="-999"/>
    <n v="0.46300000000000002"/>
    <n v="1.2E-2"/>
    <n v="0"/>
    <n v="-999"/>
    <n v="200112"/>
    <x v="10"/>
  </r>
  <r>
    <n v="3.42"/>
    <n v="-5.7"/>
    <n v="-3.8"/>
    <n v="-7.5"/>
    <n v="95.1"/>
    <n v="87.4"/>
    <n v="1.6"/>
    <n v="332"/>
    <n v="-2"/>
    <n v="1.3"/>
    <n v="3.5"/>
    <n v="-5.7"/>
    <n v="-0.2"/>
    <n v="-999"/>
    <n v="-999"/>
    <n v="0.40200000000000002"/>
    <n v="5.8000000000000003E-2"/>
    <n v="0"/>
    <n v="-999"/>
    <n v="200112"/>
    <x v="10"/>
  </r>
  <r>
    <n v="0.5"/>
    <n v="-8.8000000000000007"/>
    <n v="-6.6"/>
    <n v="-11.1"/>
    <n v="94.8"/>
    <n v="88.8"/>
    <n v="4.5999999999999996"/>
    <n v="367"/>
    <n v="-2.2000000000000002"/>
    <n v="0.9"/>
    <n v="2.4"/>
    <n v="-8.8000000000000007"/>
    <n v="-0.2"/>
    <n v="-999"/>
    <n v="-999"/>
    <n v="0.33"/>
    <n v="4.2000000000000003E-2"/>
    <n v="0"/>
    <n v="-999"/>
    <n v="200112"/>
    <x v="10"/>
  </r>
  <r>
    <n v="0.72"/>
    <n v="-8.6"/>
    <n v="-5.7"/>
    <n v="-10.1"/>
    <n v="95"/>
    <n v="92"/>
    <n v="0"/>
    <n v="361"/>
    <n v="-2.2000000000000002"/>
    <n v="1.4"/>
    <n v="3.7"/>
    <n v="-8.6"/>
    <n v="-0.2"/>
    <n v="-999"/>
    <n v="-999"/>
    <n v="0.36699999999999999"/>
    <n v="3.2000000000000001E-2"/>
    <n v="0"/>
    <n v="-999"/>
    <n v="200112"/>
    <x v="10"/>
  </r>
  <r>
    <n v="0.86"/>
    <n v="-8.6999999999999993"/>
    <n v="-6.1"/>
    <n v="-10.4"/>
    <n v="94.3"/>
    <n v="89.6"/>
    <n v="2.2999999999999998"/>
    <n v="379"/>
    <n v="-2.2000000000000002"/>
    <n v="1.1000000000000001"/>
    <n v="2.5"/>
    <n v="-8.6999999999999993"/>
    <n v="-0.2"/>
    <n v="-999"/>
    <n v="-999"/>
    <n v="0.34599999999999997"/>
    <n v="0.04"/>
    <n v="0"/>
    <n v="-999"/>
    <n v="200112"/>
    <x v="10"/>
  </r>
  <r>
    <n v="2.54"/>
    <n v="-6.7"/>
    <n v="-4.0999999999999996"/>
    <n v="-8.9"/>
    <n v="96.6"/>
    <n v="93.6"/>
    <n v="1"/>
    <n v="387"/>
    <n v="-2"/>
    <n v="1.4"/>
    <n v="3.3"/>
    <n v="-6.7"/>
    <n v="-0.2"/>
    <n v="-999"/>
    <n v="-999"/>
    <n v="0.42199999999999999"/>
    <n v="2.9000000000000001E-2"/>
    <n v="0"/>
    <n v="-999"/>
    <n v="200112"/>
    <x v="10"/>
  </r>
  <r>
    <n v="1.26"/>
    <n v="-5.4"/>
    <n v="-3.4"/>
    <n v="-7.6"/>
    <n v="95.7"/>
    <n v="90.8"/>
    <n v="0"/>
    <n v="372"/>
    <n v="-1.8"/>
    <n v="0.8"/>
    <n v="2.2999999999999998"/>
    <n v="-5.4"/>
    <n v="-0.2"/>
    <n v="-999"/>
    <n v="-999"/>
    <n v="0.43099999999999999"/>
    <n v="4.3999999999999997E-2"/>
    <n v="0"/>
    <n v="-999"/>
    <n v="200112"/>
    <x v="10"/>
  </r>
  <r>
    <n v="2.57"/>
    <n v="-3.1"/>
    <n v="0.4"/>
    <n v="-6"/>
    <n v="91"/>
    <n v="68.8"/>
    <n v="0"/>
    <n v="360"/>
    <n v="-1.4"/>
    <n v="2"/>
    <n v="5.4"/>
    <n v="-3.1"/>
    <n v="-0.2"/>
    <n v="-999"/>
    <n v="-999"/>
    <n v="0.434"/>
    <n v="0.19600000000000001"/>
    <n v="0"/>
    <n v="-999"/>
    <n v="200112"/>
    <x v="10"/>
  </r>
  <r>
    <n v="2.41"/>
    <n v="-8.3000000000000007"/>
    <n v="-5.2"/>
    <n v="-9.5"/>
    <n v="86.6"/>
    <n v="65.400000000000006"/>
    <n v="4.7"/>
    <n v="396"/>
    <n v="-1.6"/>
    <n v="1"/>
    <n v="2.4"/>
    <n v="-8.3000000000000007"/>
    <n v="-0.2"/>
    <n v="-999"/>
    <n v="-999"/>
    <n v="0.27100000000000002"/>
    <n v="0.14299999999999999"/>
    <n v="0"/>
    <n v="-999"/>
    <n v="200112"/>
    <x v="10"/>
  </r>
  <r>
    <n v="0.52"/>
    <n v="-7.9"/>
    <n v="-5.0999999999999996"/>
    <n v="-9.3000000000000007"/>
    <n v="94.9"/>
    <n v="88.1"/>
    <n v="6.2"/>
    <n v="444"/>
    <n v="-1.8"/>
    <n v="0.3"/>
    <n v="1"/>
    <n v="-7.9"/>
    <n v="-0.2"/>
    <n v="-999"/>
    <n v="-999"/>
    <n v="0.36699999999999999"/>
    <n v="0.05"/>
    <n v="0"/>
    <n v="-999"/>
    <n v="200112"/>
    <x v="10"/>
  </r>
  <r>
    <n v="0.48"/>
    <n v="-7.9"/>
    <n v="-3.1"/>
    <n v="-11.3"/>
    <n v="94"/>
    <n v="80.5"/>
    <n v="0.5"/>
    <n v="448"/>
    <n v="-1.6"/>
    <n v="0.2"/>
    <n v="0.8"/>
    <n v="-7.9"/>
    <n v="-0.2"/>
    <n v="-999"/>
    <n v="-999"/>
    <n v="0.39"/>
    <n v="9.5000000000000001E-2"/>
    <n v="0"/>
    <n v="-999"/>
    <n v="200112"/>
    <x v="10"/>
  </r>
  <r>
    <n v="0.36"/>
    <n v="-8.5"/>
    <n v="-6.3"/>
    <n v="-11.1"/>
    <n v="93.9"/>
    <n v="87.1"/>
    <n v="10.8"/>
    <n v="531"/>
    <n v="-5.4"/>
    <n v="0.5"/>
    <n v="2.9"/>
    <n v="-8.5"/>
    <n v="-0.2"/>
    <n v="-999"/>
    <n v="-999"/>
    <n v="0.33100000000000002"/>
    <n v="4.9000000000000002E-2"/>
    <n v="0"/>
    <n v="-999"/>
    <n v="200112"/>
    <x v="10"/>
  </r>
  <r>
    <n v="0.27"/>
    <n v="-3.6"/>
    <n v="-1.1000000000000001"/>
    <n v="-6.9"/>
    <n v="98"/>
    <n v="94.6"/>
    <n v="0"/>
    <n v="527"/>
    <n v="-3.6"/>
    <n v="2"/>
    <n v="5.7"/>
    <n v="-3.6"/>
    <n v="-0.2"/>
    <n v="-999"/>
    <n v="-999"/>
    <n v="0.53400000000000003"/>
    <n v="0.03"/>
    <n v="0"/>
    <n v="-999"/>
    <n v="200112"/>
    <x v="10"/>
  </r>
  <r>
    <n v="0.39"/>
    <n v="-7.9"/>
    <n v="-1.5"/>
    <n v="-14"/>
    <n v="96.6"/>
    <n v="93.3"/>
    <n v="9"/>
    <n v="596"/>
    <n v="-2.5"/>
    <n v="1.6"/>
    <n v="4.5999999999999996"/>
    <n v="-7.9"/>
    <n v="-0.2"/>
    <n v="-999"/>
    <n v="-999"/>
    <n v="0.50900000000000001"/>
    <n v="3.6999999999999998E-2"/>
    <n v="0"/>
    <n v="-999"/>
    <n v="200112"/>
    <x v="10"/>
  </r>
  <r>
    <n v="0.38"/>
    <n v="-8.8000000000000007"/>
    <n v="-6.1"/>
    <n v="-13.4"/>
    <n v="96.2"/>
    <n v="94.2"/>
    <n v="0.5"/>
    <n v="600"/>
    <n v="-3.5"/>
    <n v="2.7"/>
    <n v="7.2"/>
    <n v="-8.8000000000000007"/>
    <n v="-0.1"/>
    <n v="-999"/>
    <n v="-999"/>
    <n v="0.36499999999999999"/>
    <n v="2.1999999999999999E-2"/>
    <n v="0"/>
    <n v="-999"/>
    <n v="200112"/>
    <x v="10"/>
  </r>
  <r>
    <n v="0.75"/>
    <n v="-2.2000000000000002"/>
    <n v="-0.4"/>
    <n v="-6.1"/>
    <n v="99.3"/>
    <n v="98"/>
    <n v="0"/>
    <n v="558"/>
    <n v="-3"/>
    <n v="3.7"/>
    <n v="7.2"/>
    <n v="-2.2000000000000002"/>
    <n v="0"/>
    <n v="-999"/>
    <n v="-999"/>
    <n v="0.58099999999999996"/>
    <n v="1.2E-2"/>
    <n v="0"/>
    <n v="-999"/>
    <n v="200112"/>
    <x v="10"/>
  </r>
  <r>
    <n v="4.2699999999999996"/>
    <n v="-8.1999999999999993"/>
    <n v="-0.9"/>
    <n v="-10.8"/>
    <n v="91.7"/>
    <n v="72.599999999999994"/>
    <n v="0"/>
    <n v="558"/>
    <n v="-2.4"/>
    <n v="2.4"/>
    <n v="6.3"/>
    <n v="-8.1999999999999993"/>
    <n v="0"/>
    <n v="-999"/>
    <n v="-999"/>
    <n v="0.41599999999999998"/>
    <n v="0.157"/>
    <n v="0"/>
    <n v="-999"/>
    <n v="200112"/>
    <x v="10"/>
  </r>
  <r>
    <n v="1.6"/>
    <n v="-9.6"/>
    <n v="-8.1"/>
    <n v="-11.1"/>
    <n v="89.6"/>
    <n v="62.7"/>
    <n v="0"/>
    <n v="545"/>
    <n v="-3.8"/>
    <n v="3.1"/>
    <n v="6.2"/>
    <n v="-9.6"/>
    <n v="0"/>
    <n v="-999"/>
    <n v="-999"/>
    <n v="0.20799999999999999"/>
    <n v="0.124"/>
    <n v="0"/>
    <n v="-999"/>
    <n v="200112"/>
    <x v="10"/>
  </r>
  <r>
    <n v="5.09"/>
    <n v="-8"/>
    <n v="-1"/>
    <n v="-10.8"/>
    <n v="87.7"/>
    <n v="51.7"/>
    <n v="0"/>
    <n v="523"/>
    <n v="-4.3"/>
    <n v="1"/>
    <n v="2.7"/>
    <n v="-8"/>
    <n v="0"/>
    <n v="-999"/>
    <n v="-999"/>
    <n v="0.29299999999999998"/>
    <n v="0.27400000000000002"/>
    <n v="0"/>
    <n v="-999"/>
    <n v="200112"/>
    <x v="10"/>
  </r>
  <r>
    <n v="2.62"/>
    <n v="-7.9"/>
    <n v="-2.6"/>
    <n v="-10.5"/>
    <n v="89.9"/>
    <n v="74.900000000000006"/>
    <n v="0"/>
    <n v="520"/>
    <n v="-4.8"/>
    <n v="0.8"/>
    <n v="2.4"/>
    <n v="-7.9"/>
    <n v="0"/>
    <n v="-999"/>
    <n v="-999"/>
    <n v="0.377"/>
    <n v="0.127"/>
    <n v="0"/>
    <n v="-999"/>
    <n v="200112"/>
    <x v="10"/>
  </r>
  <r>
    <n v="4.0599999999999996"/>
    <n v="-6.9"/>
    <n v="0.6"/>
    <n v="-10.4"/>
    <n v="90.8"/>
    <n v="64"/>
    <n v="0"/>
    <n v="516"/>
    <n v="-5.6"/>
    <n v="0.5"/>
    <n v="1.5"/>
    <n v="-6.9"/>
    <n v="0"/>
    <n v="-999"/>
    <n v="-999"/>
    <n v="0.40899999999999997"/>
    <n v="0.23"/>
    <n v="0"/>
    <n v="-999"/>
    <n v="200112"/>
    <x v="10"/>
  </r>
  <r>
    <n v="3.27"/>
    <n v="-7.9"/>
    <n v="-3.6"/>
    <n v="-13.4"/>
    <n v="93.8"/>
    <n v="80.2"/>
    <n v="0"/>
    <n v="511"/>
    <n v="-5.5"/>
    <n v="1.4"/>
    <n v="3.2"/>
    <n v="-7.9"/>
    <n v="-0.1"/>
    <n v="-999"/>
    <n v="-999"/>
    <n v="0.375"/>
    <n v="9.2999999999999999E-2"/>
    <n v="0"/>
    <n v="-999"/>
    <n v="200112"/>
    <x v="10"/>
  </r>
  <r>
    <n v="3.52"/>
    <n v="-8.6999999999999993"/>
    <n v="-1.3"/>
    <n v="-12.4"/>
    <n v="93.9"/>
    <n v="69.900000000000006"/>
    <n v="0"/>
    <n v="510"/>
    <n v="-5.5"/>
    <n v="0.4"/>
    <n v="0.9"/>
    <n v="-8.6999999999999993"/>
    <n v="-0.1"/>
    <n v="-999"/>
    <n v="-999"/>
    <n v="0.38900000000000001"/>
    <n v="0.16700000000000001"/>
    <n v="0"/>
    <n v="-999"/>
    <n v="200112"/>
    <x v="10"/>
  </r>
  <r>
    <n v="2.31"/>
    <n v="-10.5"/>
    <n v="-6.9"/>
    <n v="-13"/>
    <n v="94.8"/>
    <n v="92"/>
    <n v="0"/>
    <n v="500"/>
    <n v="-6.3"/>
    <n v="0.2"/>
    <n v="0.9"/>
    <n v="-10.5"/>
    <n v="-0.2"/>
    <n v="-999"/>
    <n v="-999"/>
    <n v="0.33400000000000002"/>
    <n v="2.9000000000000001E-2"/>
    <n v="0"/>
    <n v="-999"/>
    <n v="200112"/>
    <x v="10"/>
  </r>
  <r>
    <n v="5.0999999999999996"/>
    <n v="-2.4"/>
    <n v="5"/>
    <n v="-8.1999999999999993"/>
    <n v="51"/>
    <n v="29.3"/>
    <n v="0"/>
    <n v="500"/>
    <n v="-6.4"/>
    <n v="0.8"/>
    <n v="2.1"/>
    <n v="-2.4"/>
    <n v="-0.1"/>
    <n v="-999"/>
    <n v="-999"/>
    <n v="0.255"/>
    <n v="0.61599999999999999"/>
    <n v="0"/>
    <n v="-999"/>
    <n v="200112"/>
    <x v="10"/>
  </r>
  <r>
    <n v="4.8"/>
    <n v="-3.8"/>
    <n v="2.6"/>
    <n v="-9"/>
    <n v="52.6"/>
    <n v="33.299999999999997"/>
    <n v="0"/>
    <n v="500"/>
    <n v="-6.1"/>
    <n v="0.7"/>
    <n v="2.7"/>
    <n v="-3.8"/>
    <n v="-0.1"/>
    <n v="-999"/>
    <n v="-999"/>
    <n v="0.24399999999999999"/>
    <n v="0.49099999999999999"/>
    <n v="0"/>
    <n v="-999"/>
    <n v="200112"/>
    <x v="10"/>
  </r>
  <r>
    <n v="2.92"/>
    <n v="-4.0999999999999996"/>
    <n v="-0.1"/>
    <n v="-8.9"/>
    <n v="79.5"/>
    <n v="56.8"/>
    <n v="1.3"/>
    <n v="510"/>
    <n v="-5.7"/>
    <n v="0.8"/>
    <n v="2.4"/>
    <n v="-4.0999999999999996"/>
    <n v="-0.2"/>
    <n v="-999"/>
    <n v="-999"/>
    <n v="0.34399999999999997"/>
    <n v="0.26200000000000001"/>
    <n v="0"/>
    <n v="-999"/>
    <n v="200112"/>
    <x v="10"/>
  </r>
  <r>
    <n v="0.64"/>
    <n v="-4.4000000000000004"/>
    <n v="-1.9"/>
    <n v="-7.3"/>
    <n v="95.4"/>
    <n v="80.3"/>
    <n v="5.3"/>
    <n v="551"/>
    <n v="-4.0999999999999996"/>
    <n v="0.3"/>
    <n v="2.2999999999999998"/>
    <n v="-4.4000000000000004"/>
    <n v="-0.2"/>
    <n v="-999"/>
    <n v="-999"/>
    <n v="0.42699999999999999"/>
    <n v="0.105"/>
    <n v="0"/>
    <n v="-999"/>
    <n v="200112"/>
    <x v="10"/>
  </r>
  <r>
    <n v="0.69"/>
    <n v="-5.3"/>
    <n v="-3.9"/>
    <n v="-7.2"/>
    <n v="96.9"/>
    <n v="94.4"/>
    <n v="0"/>
    <n v="550"/>
    <n v="-3.2"/>
    <n v="1"/>
    <n v="2.2999999999999998"/>
    <n v="-5.3"/>
    <n v="-0.2"/>
    <n v="-999"/>
    <n v="-999"/>
    <n v="0.43"/>
    <n v="2.5999999999999999E-2"/>
    <n v="0"/>
    <n v="-999"/>
    <n v="200112"/>
    <x v="10"/>
  </r>
  <r>
    <n v="0.47"/>
    <n v="-5.0999999999999996"/>
    <n v="-4.0999999999999996"/>
    <n v="-6.2"/>
    <n v="96.4"/>
    <n v="92.9"/>
    <n v="0"/>
    <n v="546"/>
    <n v="-2.7"/>
    <n v="0.9"/>
    <n v="1.9"/>
    <n v="-5.0999999999999996"/>
    <n v="-0.2"/>
    <n v="-999"/>
    <n v="-999"/>
    <n v="0.41899999999999998"/>
    <n v="3.2000000000000001E-2"/>
    <n v="0"/>
    <n v="-999"/>
    <n v="200112"/>
    <x v="10"/>
  </r>
  <r>
    <n v="0.63"/>
    <n v="-5.9"/>
    <n v="-4.0999999999999996"/>
    <n v="-6.9"/>
    <n v="97.7"/>
    <n v="93.5"/>
    <n v="0"/>
    <n v="546"/>
    <n v="-2.5"/>
    <n v="0.8"/>
    <n v="1.8"/>
    <n v="-5.9"/>
    <n v="-0.2"/>
    <n v="-999"/>
    <n v="-999"/>
    <n v="0.42299999999999999"/>
    <n v="2.9000000000000001E-2"/>
    <n v="546"/>
    <n v="-2.5"/>
    <n v="200112"/>
    <x v="10"/>
  </r>
  <r>
    <n v="1.58"/>
    <n v="-5.9"/>
    <n v="-3.2"/>
    <n v="-8.5"/>
    <n v="95.4"/>
    <n v="81.599999999999994"/>
    <n v="0"/>
    <n v="546"/>
    <n v="-2.7"/>
    <n v="1.7"/>
    <n v="3.9"/>
    <n v="-0.2"/>
    <n v="0.3"/>
    <n v="-999"/>
    <n v="-999"/>
    <n v="0.39400000000000002"/>
    <n v="8.8999999999999996E-2"/>
    <n v="0"/>
    <n v="-999"/>
    <n v="200201"/>
    <x v="11"/>
  </r>
  <r>
    <n v="0.64"/>
    <n v="-2.5"/>
    <n v="-0.1"/>
    <n v="-5.6"/>
    <n v="97.2"/>
    <n v="84.3"/>
    <n v="1.2"/>
    <n v="555"/>
    <n v="-2.2999999999999998"/>
    <n v="1.3"/>
    <n v="3.5"/>
    <n v="-0.2"/>
    <n v="0.4"/>
    <n v="-999"/>
    <n v="-999"/>
    <n v="0.51200000000000001"/>
    <n v="9.5000000000000001E-2"/>
    <n v="0"/>
    <n v="-999"/>
    <n v="200201"/>
    <x v="11"/>
  </r>
  <r>
    <n v="3.24"/>
    <n v="-4"/>
    <n v="1.2"/>
    <n v="-7.3"/>
    <n v="88.6"/>
    <n v="68.599999999999994"/>
    <n v="0"/>
    <n v="555"/>
    <n v="-2.7"/>
    <n v="0.7"/>
    <n v="1.4"/>
    <n v="-0.1"/>
    <n v="0.4"/>
    <n v="-999"/>
    <n v="-999"/>
    <n v="0.45700000000000002"/>
    <n v="0.20899999999999999"/>
    <n v="0"/>
    <n v="-999"/>
    <n v="200201"/>
    <x v="11"/>
  </r>
  <r>
    <n v="5.07"/>
    <n v="-3.8"/>
    <n v="2"/>
    <n v="-7.1"/>
    <n v="85.8"/>
    <n v="57.9"/>
    <n v="0"/>
    <n v="552"/>
    <n v="-2.9"/>
    <n v="0.6"/>
    <n v="1.9"/>
    <n v="-0.1"/>
    <n v="0.4"/>
    <n v="-999"/>
    <n v="-999"/>
    <n v="0.40799999999999997"/>
    <n v="0.29699999999999999"/>
    <n v="0"/>
    <n v="-999"/>
    <n v="200201"/>
    <x v="11"/>
  </r>
  <r>
    <n v="2.36"/>
    <n v="-4.4000000000000004"/>
    <n v="-2.2000000000000002"/>
    <n v="-6.6"/>
    <n v="93.8"/>
    <n v="84.8"/>
    <n v="0.7"/>
    <n v="557"/>
    <n v="-2.8"/>
    <n v="1.6"/>
    <n v="5.9"/>
    <n v="-0.1"/>
    <n v="0.4"/>
    <n v="-999"/>
    <n v="-999"/>
    <n v="0.44"/>
    <n v="7.9000000000000001E-2"/>
    <n v="0"/>
    <n v="-999"/>
    <n v="200201"/>
    <x v="11"/>
  </r>
  <r>
    <n v="1.84"/>
    <n v="-2"/>
    <n v="1.1000000000000001"/>
    <n v="-4.5"/>
    <n v="95.8"/>
    <n v="89.1"/>
    <n v="0.7"/>
    <n v="562"/>
    <n v="-2.2999999999999998"/>
    <n v="2.8"/>
    <n v="5.4"/>
    <n v="-0.1"/>
    <n v="0.4"/>
    <n v="-999"/>
    <n v="-999"/>
    <n v="0.58699999999999997"/>
    <n v="7.1999999999999995E-2"/>
    <n v="0"/>
    <n v="-999"/>
    <n v="200201"/>
    <x v="11"/>
  </r>
  <r>
    <n v="1.2"/>
    <n v="1.5"/>
    <n v="3.2"/>
    <n v="0.1"/>
    <n v="99.4"/>
    <n v="98.8"/>
    <n v="23.7"/>
    <n v="515"/>
    <n v="-1.2"/>
    <n v="3.2"/>
    <n v="6.2"/>
    <n v="0"/>
    <n v="0.5"/>
    <n v="-999"/>
    <n v="-999"/>
    <n v="0.76"/>
    <n v="8.9999999999999993E-3"/>
    <n v="0"/>
    <n v="-999"/>
    <n v="200201"/>
    <x v="11"/>
  </r>
  <r>
    <n v="2.04"/>
    <n v="-0.8"/>
    <n v="0.9"/>
    <n v="-2.9"/>
    <n v="99.3"/>
    <n v="96.1"/>
    <n v="0"/>
    <n v="515"/>
    <n v="-0.4"/>
    <n v="1.2"/>
    <n v="3"/>
    <n v="0"/>
    <n v="0.4"/>
    <n v="-999"/>
    <n v="-999"/>
    <n v="0.625"/>
    <n v="2.5000000000000001E-2"/>
    <n v="0"/>
    <n v="-999"/>
    <n v="200201"/>
    <x v="11"/>
  </r>
  <r>
    <n v="4.16"/>
    <n v="-2.7"/>
    <n v="2"/>
    <n v="-5.0999999999999996"/>
    <n v="94.1"/>
    <n v="76.2"/>
    <n v="0.4"/>
    <n v="518"/>
    <n v="-1.2"/>
    <n v="0.8"/>
    <n v="2.2999999999999998"/>
    <n v="0.1"/>
    <n v="0.4"/>
    <n v="-999"/>
    <n v="-999"/>
    <n v="0.53800000000000003"/>
    <n v="0.16800000000000001"/>
    <n v="0"/>
    <n v="-999"/>
    <n v="200201"/>
    <x v="11"/>
  </r>
  <r>
    <n v="3.16"/>
    <n v="-3.6"/>
    <n v="1"/>
    <n v="-5.5"/>
    <n v="94.8"/>
    <n v="73.400000000000006"/>
    <n v="1"/>
    <n v="526"/>
    <n v="-2.5"/>
    <n v="0.5"/>
    <n v="1.7"/>
    <n v="0.1"/>
    <n v="0.4"/>
    <n v="-999"/>
    <n v="-999"/>
    <n v="0.48099999999999998"/>
    <n v="0.17499999999999999"/>
    <n v="0"/>
    <n v="-999"/>
    <n v="200201"/>
    <x v="11"/>
  </r>
  <r>
    <n v="1.57"/>
    <n v="-2.6"/>
    <n v="-0.5"/>
    <n v="-6.4"/>
    <n v="89.7"/>
    <n v="69.7"/>
    <n v="3.3"/>
    <n v="551"/>
    <n v="-2.9"/>
    <n v="1.6"/>
    <n v="4.7"/>
    <n v="0.1"/>
    <n v="0.4"/>
    <n v="-999"/>
    <n v="-999"/>
    <n v="0.41099999999999998"/>
    <n v="0.17799999999999999"/>
    <n v="0"/>
    <n v="-999"/>
    <n v="200201"/>
    <x v="11"/>
  </r>
  <r>
    <n v="1.21"/>
    <n v="-3.4"/>
    <n v="-0.8"/>
    <n v="-5.4"/>
    <n v="94"/>
    <n v="69.099999999999994"/>
    <n v="3.6"/>
    <n v="579"/>
    <n v="-2.4"/>
    <n v="2"/>
    <n v="5.4"/>
    <n v="0.1"/>
    <n v="0.4"/>
    <n v="-999"/>
    <n v="-999"/>
    <n v="0.39900000000000002"/>
    <n v="0.17799999999999999"/>
    <n v="0"/>
    <n v="-999"/>
    <n v="200201"/>
    <x v="11"/>
  </r>
  <r>
    <n v="2.78"/>
    <n v="-8"/>
    <n v="-5.4"/>
    <n v="-10.199999999999999"/>
    <n v="94.3"/>
    <n v="88.3"/>
    <n v="0"/>
    <n v="579"/>
    <n v="-2.4"/>
    <n v="0.7"/>
    <n v="2"/>
    <n v="0.1"/>
    <n v="0.4"/>
    <n v="-999"/>
    <n v="-999"/>
    <n v="0.36099999999999999"/>
    <n v="4.8000000000000001E-2"/>
    <n v="0"/>
    <n v="-999"/>
    <n v="200201"/>
    <x v="11"/>
  </r>
  <r>
    <n v="2.62"/>
    <n v="-10.1"/>
    <n v="-8.6999999999999993"/>
    <n v="-10.9"/>
    <n v="93.3"/>
    <n v="89.6"/>
    <n v="0.8"/>
    <n v="585"/>
    <n v="-3.3"/>
    <n v="0.8"/>
    <n v="2"/>
    <n v="0.1"/>
    <n v="0.4"/>
    <n v="-999"/>
    <n v="-999"/>
    <n v="0.28499999999999998"/>
    <n v="3.3000000000000002E-2"/>
    <n v="0"/>
    <n v="-999"/>
    <n v="200201"/>
    <x v="11"/>
  </r>
  <r>
    <n v="1.3"/>
    <n v="-9.1999999999999993"/>
    <n v="-7.1"/>
    <n v="-11.3"/>
    <n v="95.6"/>
    <n v="93.8"/>
    <n v="11.2"/>
    <n v="671"/>
    <n v="-3.6"/>
    <n v="1"/>
    <n v="2.2999999999999998"/>
    <n v="0"/>
    <n v="0.4"/>
    <n v="-999"/>
    <n v="-999"/>
    <n v="0.33500000000000002"/>
    <n v="2.1999999999999999E-2"/>
    <n v="0"/>
    <n v="-999"/>
    <n v="200201"/>
    <x v="11"/>
  </r>
  <r>
    <n v="0.87"/>
    <n v="-8.1999999999999993"/>
    <n v="-6.1"/>
    <n v="-10.6"/>
    <n v="96"/>
    <n v="94"/>
    <n v="0"/>
    <n v="666"/>
    <n v="-3.7"/>
    <n v="0.8"/>
    <n v="2.1"/>
    <n v="0"/>
    <n v="0.4"/>
    <n v="-999"/>
    <n v="-999"/>
    <n v="0.36399999999999999"/>
    <n v="2.3E-2"/>
    <n v="0"/>
    <n v="-999"/>
    <n v="200201"/>
    <x v="11"/>
  </r>
  <r>
    <n v="1.31"/>
    <n v="-9.6999999999999993"/>
    <n v="-8.4"/>
    <n v="-10.8"/>
    <n v="95.3"/>
    <n v="94.3"/>
    <n v="7.3"/>
    <n v="722"/>
    <n v="-4.3"/>
    <n v="0.8"/>
    <n v="1.7"/>
    <n v="-0.1"/>
    <n v="0.4"/>
    <n v="-999"/>
    <n v="-999"/>
    <n v="0.30499999999999999"/>
    <n v="1.7999999999999999E-2"/>
    <n v="0"/>
    <n v="-999"/>
    <n v="200201"/>
    <x v="11"/>
  </r>
  <r>
    <n v="1.65"/>
    <n v="-9.8000000000000007"/>
    <n v="-6.8"/>
    <n v="-14.3"/>
    <n v="94.7"/>
    <n v="91.6"/>
    <n v="20.5"/>
    <n v="880"/>
    <n v="-4.3"/>
    <n v="0.6"/>
    <n v="1.6"/>
    <n v="-0.1"/>
    <n v="0.4"/>
    <n v="-999"/>
    <n v="-999"/>
    <n v="0.33600000000000002"/>
    <n v="3.1E-2"/>
    <n v="0"/>
    <n v="-999"/>
    <n v="200201"/>
    <x v="11"/>
  </r>
  <r>
    <n v="0.55000000000000004"/>
    <n v="-7.7"/>
    <n v="-5.2"/>
    <n v="-9.6999999999999993"/>
    <n v="96"/>
    <n v="92.9"/>
    <n v="0"/>
    <n v="841"/>
    <n v="-3.7"/>
    <n v="1"/>
    <n v="2.5"/>
    <n v="-0.1"/>
    <n v="0.4"/>
    <n v="-999"/>
    <n v="-999"/>
    <n v="0.38600000000000001"/>
    <n v="2.9000000000000001E-2"/>
    <n v="0"/>
    <n v="-999"/>
    <n v="200201"/>
    <x v="11"/>
  </r>
  <r>
    <n v="0.96"/>
    <n v="-7.2"/>
    <n v="-3.4"/>
    <n v="-9.1999999999999993"/>
    <n v="95.2"/>
    <n v="88.5"/>
    <n v="0"/>
    <n v="840"/>
    <n v="-3.1"/>
    <n v="1.5"/>
    <n v="3.2"/>
    <n v="0"/>
    <n v="0.4"/>
    <n v="-999"/>
    <n v="-999"/>
    <n v="0.41899999999999998"/>
    <n v="5.5E-2"/>
    <n v="0"/>
    <n v="-999"/>
    <n v="200201"/>
    <x v="11"/>
  </r>
  <r>
    <n v="2.65"/>
    <n v="-9.5"/>
    <n v="-3.3"/>
    <n v="-13.7"/>
    <n v="91"/>
    <n v="69.8"/>
    <n v="0"/>
    <n v="837"/>
    <n v="-2.9"/>
    <n v="0.9"/>
    <n v="2"/>
    <n v="0"/>
    <n v="0.4"/>
    <n v="-999"/>
    <n v="-999"/>
    <n v="0.33500000000000002"/>
    <n v="0.14499999999999999"/>
    <n v="0"/>
    <n v="-999"/>
    <n v="200201"/>
    <x v="11"/>
  </r>
  <r>
    <n v="0.8"/>
    <n v="-10.7"/>
    <n v="-6.9"/>
    <n v="-14.7"/>
    <n v="92.7"/>
    <n v="85.6"/>
    <n v="3.5"/>
    <n v="864"/>
    <n v="-3.2"/>
    <n v="0.5"/>
    <n v="1.3"/>
    <n v="0"/>
    <n v="0.4"/>
    <n v="-999"/>
    <n v="-999"/>
    <n v="0.312"/>
    <n v="5.1999999999999998E-2"/>
    <n v="0"/>
    <n v="-999"/>
    <n v="200201"/>
    <x v="11"/>
  </r>
  <r>
    <n v="0.36"/>
    <n v="-9"/>
    <n v="-4.8"/>
    <n v="-12.3"/>
    <n v="94.8"/>
    <n v="91.8"/>
    <n v="0"/>
    <n v="839"/>
    <n v="-3.1"/>
    <n v="1.2"/>
    <n v="2.2999999999999998"/>
    <n v="0"/>
    <n v="0.4"/>
    <n v="-999"/>
    <n v="-999"/>
    <n v="0.39300000000000002"/>
    <n v="3.5000000000000003E-2"/>
    <n v="0"/>
    <n v="-999"/>
    <n v="200201"/>
    <x v="11"/>
  </r>
  <r>
    <n v="3.03"/>
    <n v="-2.8"/>
    <n v="-1"/>
    <n v="-4.8"/>
    <n v="89.7"/>
    <n v="79.400000000000006"/>
    <n v="0"/>
    <n v="832"/>
    <n v="-2.7"/>
    <n v="2.2000000000000002"/>
    <n v="3.9"/>
    <n v="0"/>
    <n v="0.4"/>
    <n v="-999"/>
    <n v="-999"/>
    <n v="0.44900000000000001"/>
    <n v="0.11700000000000001"/>
    <n v="0"/>
    <n v="-999"/>
    <n v="200201"/>
    <x v="11"/>
  </r>
  <r>
    <n v="2.46"/>
    <n v="-6.3"/>
    <n v="-3.1"/>
    <n v="-11.3"/>
    <n v="95.4"/>
    <n v="87.4"/>
    <n v="0"/>
    <n v="817"/>
    <n v="-2.2999999999999998"/>
    <n v="1.3"/>
    <n v="3.1"/>
    <n v="0"/>
    <n v="0.4"/>
    <n v="-999"/>
    <n v="-999"/>
    <n v="0.42399999999999999"/>
    <n v="6.0999999999999999E-2"/>
    <n v="0"/>
    <n v="-999"/>
    <n v="200201"/>
    <x v="11"/>
  </r>
  <r>
    <n v="2.92"/>
    <n v="-10.9"/>
    <n v="-8.1"/>
    <n v="-15.1"/>
    <n v="84.3"/>
    <n v="69"/>
    <n v="0"/>
    <n v="815"/>
    <n v="-2.5"/>
    <n v="1.4"/>
    <n v="2.6"/>
    <n v="0"/>
    <n v="0.4"/>
    <n v="-999"/>
    <n v="-999"/>
    <n v="0.22900000000000001"/>
    <n v="0.10299999999999999"/>
    <n v="0"/>
    <n v="-999"/>
    <n v="200201"/>
    <x v="11"/>
  </r>
  <r>
    <n v="1.36"/>
    <n v="-12.7"/>
    <n v="-8.3000000000000007"/>
    <n v="-17.8"/>
    <n v="90.1"/>
    <n v="75.900000000000006"/>
    <n v="0"/>
    <n v="815"/>
    <n v="-3.1"/>
    <n v="0.6"/>
    <n v="2"/>
    <n v="0"/>
    <n v="0.4"/>
    <n v="-999"/>
    <n v="-999"/>
    <n v="0.248"/>
    <n v="7.9000000000000001E-2"/>
    <n v="0"/>
    <n v="-999"/>
    <n v="200201"/>
    <x v="11"/>
  </r>
  <r>
    <n v="5.85"/>
    <n v="-15.6"/>
    <n v="-6.5"/>
    <n v="-22.7"/>
    <n v="84.3"/>
    <n v="57.7"/>
    <n v="0"/>
    <n v="815"/>
    <n v="-3.7"/>
    <n v="0.3"/>
    <n v="1"/>
    <n v="0"/>
    <n v="0.3"/>
    <n v="-999"/>
    <n v="-999"/>
    <n v="0.216"/>
    <n v="0.159"/>
    <n v="0"/>
    <n v="-999"/>
    <n v="200201"/>
    <x v="11"/>
  </r>
  <r>
    <n v="2.21"/>
    <n v="-13.3"/>
    <n v="-10.7"/>
    <n v="-16.600000000000001"/>
    <n v="92"/>
    <n v="86.9"/>
    <n v="10.4"/>
    <n v="895"/>
    <n v="-4.4000000000000004"/>
    <n v="0.6"/>
    <n v="1.5"/>
    <n v="0"/>
    <n v="0.4"/>
    <n v="-999"/>
    <n v="-999"/>
    <n v="0.23499999999999999"/>
    <n v="3.5000000000000003E-2"/>
    <n v="0"/>
    <n v="-999"/>
    <n v="200201"/>
    <x v="11"/>
  </r>
  <r>
    <n v="0.93"/>
    <n v="-8.6"/>
    <n v="-4.9000000000000004"/>
    <n v="-12.2"/>
    <n v="94.5"/>
    <n v="88.4"/>
    <n v="0"/>
    <n v="895"/>
    <n v="-4.3"/>
    <n v="0.6"/>
    <n v="1.5"/>
    <n v="0"/>
    <n v="0.4"/>
    <n v="-999"/>
    <n v="-999"/>
    <n v="0.374"/>
    <n v="4.9000000000000002E-2"/>
    <n v="0"/>
    <n v="-999"/>
    <n v="200201"/>
    <x v="11"/>
  </r>
  <r>
    <n v="0.72"/>
    <n v="-6.8"/>
    <n v="-4.5999999999999996"/>
    <n v="-10.1"/>
    <n v="95.1"/>
    <n v="89.7"/>
    <n v="0"/>
    <n v="868"/>
    <n v="-3.8"/>
    <n v="0.4"/>
    <n v="1.3"/>
    <n v="0"/>
    <n v="0.4"/>
    <n v="-999"/>
    <n v="-999"/>
    <n v="0.39"/>
    <n v="4.4999999999999998E-2"/>
    <n v="868"/>
    <n v="-3.8"/>
    <n v="200201"/>
    <x v="11"/>
  </r>
  <r>
    <n v="2.27"/>
    <n v="-6.9"/>
    <n v="-0.9"/>
    <n v="-11.4"/>
    <n v="91.6"/>
    <n v="71.7"/>
    <n v="0"/>
    <n v="865"/>
    <n v="-3.3"/>
    <n v="0.8"/>
    <n v="2.2000000000000002"/>
    <n v="0"/>
    <n v="0.4"/>
    <n v="-999"/>
    <n v="-999"/>
    <n v="0.41"/>
    <n v="0.16200000000000001"/>
    <n v="0"/>
    <n v="-999"/>
    <n v="200202"/>
    <x v="11"/>
  </r>
  <r>
    <n v="2.9"/>
    <n v="-5.7"/>
    <n v="-0.5"/>
    <n v="-9.3000000000000007"/>
    <n v="88.7"/>
    <n v="68.099999999999994"/>
    <n v="0"/>
    <n v="851"/>
    <n v="-2.9"/>
    <n v="1.6"/>
    <n v="3.6"/>
    <n v="0"/>
    <n v="0.4"/>
    <n v="-999"/>
    <n v="-999"/>
    <n v="0.4"/>
    <n v="0.188"/>
    <n v="0"/>
    <n v="-999"/>
    <n v="200202"/>
    <x v="11"/>
  </r>
  <r>
    <n v="2.68"/>
    <n v="-5.3"/>
    <n v="0"/>
    <n v="-9.6999999999999993"/>
    <n v="93.9"/>
    <n v="75.400000000000006"/>
    <n v="0"/>
    <n v="851"/>
    <n v="-2.6"/>
    <n v="1.4"/>
    <n v="3.7"/>
    <n v="0"/>
    <n v="0.4"/>
    <n v="-999"/>
    <n v="-999"/>
    <n v="0.46200000000000002"/>
    <n v="0.15"/>
    <n v="0"/>
    <n v="-999"/>
    <n v="200202"/>
    <x v="11"/>
  </r>
  <r>
    <n v="6.3"/>
    <n v="-6.3"/>
    <n v="-0.3"/>
    <n v="-10.6"/>
    <n v="78.900000000000006"/>
    <n v="51.6"/>
    <n v="0"/>
    <n v="845"/>
    <n v="-2.4"/>
    <n v="1.2"/>
    <n v="2.6"/>
    <n v="0"/>
    <n v="0.4"/>
    <n v="-999"/>
    <n v="-999"/>
    <n v="0.309"/>
    <n v="0.28899999999999998"/>
    <n v="0"/>
    <n v="-999"/>
    <n v="200202"/>
    <x v="11"/>
  </r>
  <r>
    <n v="4.7699999999999996"/>
    <n v="-5.5"/>
    <n v="-1.3"/>
    <n v="-7.9"/>
    <n v="83.4"/>
    <n v="58"/>
    <n v="0"/>
    <n v="840"/>
    <n v="-2.4"/>
    <n v="1.7"/>
    <n v="3.6"/>
    <n v="0"/>
    <n v="0.4"/>
    <n v="-999"/>
    <n v="-999"/>
    <n v="0.32200000000000001"/>
    <n v="0.23300000000000001"/>
    <n v="0"/>
    <n v="-999"/>
    <n v="200202"/>
    <x v="11"/>
  </r>
  <r>
    <n v="2.65"/>
    <n v="-5"/>
    <n v="-3.3"/>
    <n v="-7.3"/>
    <n v="90.9"/>
    <n v="66.900000000000006"/>
    <n v="2.5"/>
    <n v="859"/>
    <n v="-2.5"/>
    <n v="2.7"/>
    <n v="4.8"/>
    <n v="0"/>
    <n v="0.4"/>
    <n v="-999"/>
    <n v="-999"/>
    <n v="0.32100000000000001"/>
    <n v="0.158"/>
    <n v="0"/>
    <n v="-999"/>
    <n v="200202"/>
    <x v="11"/>
  </r>
  <r>
    <n v="6.9"/>
    <n v="-5.3"/>
    <n v="-0.8"/>
    <n v="-8.3000000000000007"/>
    <n v="87.2"/>
    <n v="63.8"/>
    <n v="1.4"/>
    <n v="870"/>
    <n v="-2.2999999999999998"/>
    <n v="1.8"/>
    <n v="4"/>
    <n v="0"/>
    <n v="0.4"/>
    <n v="-999"/>
    <n v="-999"/>
    <n v="0.36799999999999999"/>
    <n v="0.20799999999999999"/>
    <n v="0"/>
    <n v="-999"/>
    <n v="200202"/>
    <x v="11"/>
  </r>
  <r>
    <n v="1.47"/>
    <n v="-6.4"/>
    <n v="-1.6"/>
    <n v="-10.4"/>
    <n v="96.2"/>
    <n v="89"/>
    <n v="1.7"/>
    <n v="883"/>
    <n v="-2.2000000000000002"/>
    <n v="0.9"/>
    <n v="2.1"/>
    <n v="0"/>
    <n v="0.4"/>
    <n v="-999"/>
    <n v="-999"/>
    <n v="0.48299999999999998"/>
    <n v="0.06"/>
    <n v="0"/>
    <n v="-999"/>
    <n v="200202"/>
    <x v="11"/>
  </r>
  <r>
    <n v="3.5"/>
    <n v="-6"/>
    <n v="-3.1"/>
    <n v="-10.5"/>
    <n v="84.3"/>
    <n v="74.099999999999994"/>
    <n v="0"/>
    <n v="876"/>
    <n v="-2.2000000000000002"/>
    <n v="1.6"/>
    <n v="3.1"/>
    <n v="0"/>
    <n v="0.4"/>
    <n v="-999"/>
    <n v="-999"/>
    <n v="0.36"/>
    <n v="0.126"/>
    <n v="0"/>
    <n v="-999"/>
    <n v="200202"/>
    <x v="11"/>
  </r>
  <r>
    <n v="6.47"/>
    <n v="-4.0999999999999996"/>
    <n v="0.8"/>
    <n v="-7.9"/>
    <n v="74.599999999999994"/>
    <n v="53.1"/>
    <n v="0"/>
    <n v="859"/>
    <n v="-2.2000000000000002"/>
    <n v="3.1"/>
    <n v="5.2"/>
    <n v="0"/>
    <n v="0.4"/>
    <n v="-999"/>
    <n v="-999"/>
    <n v="0.34399999999999997"/>
    <n v="0.30299999999999999"/>
    <n v="0"/>
    <n v="-999"/>
    <n v="200202"/>
    <x v="11"/>
  </r>
  <r>
    <n v="8.8000000000000007"/>
    <n v="-8.3000000000000007"/>
    <n v="-2.5"/>
    <n v="-12"/>
    <n v="70.3"/>
    <n v="38.700000000000003"/>
    <n v="0"/>
    <n v="859"/>
    <n v="-2.1"/>
    <n v="1.3"/>
    <n v="3.5"/>
    <n v="0"/>
    <n v="0.4"/>
    <n v="-999"/>
    <n v="-999"/>
    <n v="0.19700000000000001"/>
    <n v="0.311"/>
    <n v="0"/>
    <n v="-999"/>
    <n v="200202"/>
    <x v="11"/>
  </r>
  <r>
    <n v="7.63"/>
    <n v="-5.6"/>
    <n v="2.9"/>
    <n v="-11.9"/>
    <n v="64.7"/>
    <n v="47.7"/>
    <n v="3.3"/>
    <n v="884"/>
    <n v="-2.5"/>
    <n v="0.9"/>
    <n v="3"/>
    <n v="0.1"/>
    <n v="0.4"/>
    <n v="-999"/>
    <n v="-999"/>
    <n v="0.35899999999999999"/>
    <n v="0.39300000000000002"/>
    <n v="0"/>
    <n v="-999"/>
    <n v="200202"/>
    <x v="11"/>
  </r>
  <r>
    <n v="6.4"/>
    <n v="-6.2"/>
    <n v="-1.9"/>
    <n v="-10.6"/>
    <n v="76.099999999999994"/>
    <n v="48"/>
    <n v="0"/>
    <n v="857"/>
    <n v="-2.6"/>
    <n v="1.2"/>
    <n v="2.8"/>
    <n v="0"/>
    <n v="0.4"/>
    <n v="-999"/>
    <n v="-999"/>
    <n v="0.255"/>
    <n v="0.27600000000000002"/>
    <n v="0"/>
    <n v="-999"/>
    <n v="200202"/>
    <x v="11"/>
  </r>
  <r>
    <n v="6.01"/>
    <n v="-5.0999999999999996"/>
    <n v="4.3"/>
    <n v="-12.5"/>
    <n v="89.8"/>
    <n v="65.900000000000006"/>
    <n v="0"/>
    <n v="833"/>
    <n v="-2.5"/>
    <n v="0.4"/>
    <n v="1.2"/>
    <n v="0.1"/>
    <n v="0.4"/>
    <n v="-999"/>
    <n v="-999"/>
    <n v="0.54700000000000004"/>
    <n v="0.28299999999999997"/>
    <n v="0"/>
    <n v="-999"/>
    <n v="200202"/>
    <x v="11"/>
  </r>
  <r>
    <n v="9.4600000000000009"/>
    <n v="-0.6"/>
    <n v="6.5"/>
    <n v="-5.3"/>
    <n v="71"/>
    <n v="44"/>
    <n v="0"/>
    <n v="827"/>
    <n v="-2.4"/>
    <n v="0.9"/>
    <n v="3.2"/>
    <n v="0.1"/>
    <n v="0.4"/>
    <n v="-999"/>
    <n v="-999"/>
    <n v="0.42599999999999999"/>
    <n v="0.54200000000000004"/>
    <n v="0"/>
    <n v="-999"/>
    <n v="200202"/>
    <x v="11"/>
  </r>
  <r>
    <n v="7.33"/>
    <n v="-2.1"/>
    <n v="2.4"/>
    <n v="-5.5"/>
    <n v="60.4"/>
    <n v="35.799999999999997"/>
    <n v="0.7"/>
    <n v="832"/>
    <n v="-2.4"/>
    <n v="1.5"/>
    <n v="4.2"/>
    <n v="0.1"/>
    <n v="0.4"/>
    <n v="-999"/>
    <n v="-999"/>
    <n v="0.26"/>
    <n v="0.46600000000000003"/>
    <n v="0"/>
    <n v="-999"/>
    <n v="200202"/>
    <x v="11"/>
  </r>
  <r>
    <n v="7.06"/>
    <n v="-3"/>
    <n v="2.4"/>
    <n v="-7.2"/>
    <n v="85.8"/>
    <n v="57.9"/>
    <n v="0"/>
    <n v="832"/>
    <n v="-2.2999999999999998"/>
    <n v="0.6"/>
    <n v="2.1"/>
    <n v="0.1"/>
    <n v="0.4"/>
    <n v="-999"/>
    <n v="-999"/>
    <n v="0.42099999999999999"/>
    <n v="0.30599999999999999"/>
    <n v="0"/>
    <n v="-999"/>
    <n v="200202"/>
    <x v="11"/>
  </r>
  <r>
    <n v="8.7100000000000009"/>
    <n v="-2.6"/>
    <n v="3.7"/>
    <n v="-6.2"/>
    <n v="81.3"/>
    <n v="45.2"/>
    <n v="0.5"/>
    <n v="836"/>
    <n v="-2.1"/>
    <n v="1.3"/>
    <n v="3.4"/>
    <n v="0.1"/>
    <n v="0.4"/>
    <n v="-999"/>
    <n v="-999"/>
    <n v="0.36"/>
    <n v="0.436"/>
    <n v="0"/>
    <n v="-999"/>
    <n v="200202"/>
    <x v="11"/>
  </r>
  <r>
    <n v="3.97"/>
    <n v="-3.3"/>
    <n v="-0.2"/>
    <n v="-6.7"/>
    <n v="92.9"/>
    <n v="81.8"/>
    <n v="0"/>
    <n v="836"/>
    <n v="-1.9"/>
    <n v="2.6"/>
    <n v="4.9000000000000004"/>
    <n v="0"/>
    <n v="0.4"/>
    <n v="-999"/>
    <n v="-999"/>
    <n v="0.49299999999999999"/>
    <n v="0.11"/>
    <n v="0"/>
    <n v="-999"/>
    <n v="200202"/>
    <x v="11"/>
  </r>
  <r>
    <n v="8.7899999999999991"/>
    <n v="-4.2"/>
    <n v="2.1"/>
    <n v="-7.4"/>
    <n v="67.099999999999994"/>
    <n v="40.1"/>
    <n v="4.8"/>
    <n v="873"/>
    <n v="-1.8"/>
    <n v="1.1000000000000001"/>
    <n v="2.6"/>
    <n v="0.1"/>
    <n v="0.4"/>
    <n v="-999"/>
    <n v="-999"/>
    <n v="0.28499999999999998"/>
    <n v="0.42599999999999999"/>
    <n v="0"/>
    <n v="-999"/>
    <n v="200202"/>
    <x v="11"/>
  </r>
  <r>
    <n v="3.98"/>
    <n v="-1.9"/>
    <n v="1.2"/>
    <n v="-6"/>
    <n v="90.8"/>
    <n v="41.8"/>
    <n v="0"/>
    <n v="863"/>
    <n v="-2.1"/>
    <n v="1.9"/>
    <n v="4.9000000000000004"/>
    <n v="0.1"/>
    <n v="0.4"/>
    <n v="-999"/>
    <n v="-999"/>
    <n v="0.27900000000000003"/>
    <n v="0.38800000000000001"/>
    <n v="0"/>
    <n v="-999"/>
    <n v="200202"/>
    <x v="11"/>
  </r>
  <r>
    <n v="3.51"/>
    <n v="-0.7"/>
    <n v="3.5"/>
    <n v="-7.6"/>
    <n v="94.4"/>
    <n v="82.6"/>
    <n v="3.1"/>
    <n v="887"/>
    <n v="-1.8"/>
    <n v="1.4"/>
    <n v="2.4"/>
    <n v="0.1"/>
    <n v="0.4"/>
    <n v="-999"/>
    <n v="-999"/>
    <n v="0.64600000000000002"/>
    <n v="0.13700000000000001"/>
    <n v="0"/>
    <n v="-999"/>
    <n v="200202"/>
    <x v="11"/>
  </r>
  <r>
    <n v="2.85"/>
    <n v="-11.2"/>
    <n v="-7.6"/>
    <n v="-14.4"/>
    <n v="92.3"/>
    <n v="85.4"/>
    <n v="0"/>
    <n v="876"/>
    <n v="-1.5"/>
    <n v="0.9"/>
    <n v="1.8"/>
    <n v="0"/>
    <n v="0.3"/>
    <n v="-999"/>
    <n v="-999"/>
    <n v="0.29499999999999998"/>
    <n v="0.05"/>
    <n v="0"/>
    <n v="-999"/>
    <n v="200202"/>
    <x v="11"/>
  </r>
  <r>
    <n v="6.59"/>
    <n v="-14.5"/>
    <n v="-8.1999999999999993"/>
    <n v="-19"/>
    <n v="83.8"/>
    <n v="55.2"/>
    <n v="0"/>
    <n v="875"/>
    <n v="-1.7"/>
    <n v="0.8"/>
    <n v="2.4"/>
    <n v="0"/>
    <n v="0.3"/>
    <n v="-999"/>
    <n v="-999"/>
    <n v="0.182"/>
    <n v="0.14699999999999999"/>
    <n v="0"/>
    <n v="-999"/>
    <n v="200202"/>
    <x v="11"/>
  </r>
  <r>
    <n v="11.39"/>
    <n v="-12.2"/>
    <n v="-4.0999999999999996"/>
    <n v="-19.899999999999999"/>
    <n v="60.4"/>
    <n v="32.799999999999997"/>
    <n v="4.4000000000000004"/>
    <n v="909"/>
    <n v="-2.2000000000000002"/>
    <n v="1.1000000000000001"/>
    <n v="2.2000000000000002"/>
    <n v="0"/>
    <n v="0.3"/>
    <n v="-999"/>
    <n v="-999"/>
    <n v="0.14799999999999999"/>
    <n v="0.30299999999999999"/>
    <n v="0"/>
    <n v="-999"/>
    <n v="200202"/>
    <x v="11"/>
  </r>
  <r>
    <n v="1.79"/>
    <n v="-10.199999999999999"/>
    <n v="-6.7"/>
    <n v="-13.2"/>
    <n v="83.1"/>
    <n v="54.1"/>
    <n v="5.5"/>
    <n v="951"/>
    <n v="-2.7"/>
    <n v="0.9"/>
    <n v="2"/>
    <n v="0"/>
    <n v="0.3"/>
    <n v="-999"/>
    <n v="-999"/>
    <n v="0.20100000000000001"/>
    <n v="0.17"/>
    <n v="0"/>
    <n v="-999"/>
    <n v="200202"/>
    <x v="11"/>
  </r>
  <r>
    <n v="1.24"/>
    <n v="-8.8000000000000007"/>
    <n v="-4"/>
    <n v="-12.8"/>
    <n v="92.7"/>
    <n v="84.8"/>
    <n v="1.2"/>
    <n v="960"/>
    <n v="-2.9"/>
    <n v="1"/>
    <n v="2.2000000000000002"/>
    <n v="0"/>
    <n v="0.3"/>
    <n v="-999"/>
    <n v="-999"/>
    <n v="0.38500000000000001"/>
    <n v="6.9000000000000006E-2"/>
    <n v="0"/>
    <n v="-999"/>
    <n v="200202"/>
    <x v="11"/>
  </r>
  <r>
    <n v="1.61"/>
    <n v="-9.6"/>
    <n v="-5.2"/>
    <n v="-12.1"/>
    <n v="91.1"/>
    <n v="76.599999999999994"/>
    <n v="0"/>
    <n v="958"/>
    <n v="-2.9"/>
    <n v="0.9"/>
    <n v="1.8"/>
    <n v="0"/>
    <n v="0.3"/>
    <n v="-999"/>
    <n v="-999"/>
    <n v="0.317"/>
    <n v="9.7000000000000003E-2"/>
    <n v="958"/>
    <n v="-2.9"/>
    <n v="200202"/>
    <x v="11"/>
  </r>
  <r>
    <n v="1.6"/>
    <n v="-9.1"/>
    <n v="-6.2"/>
    <n v="-11.3"/>
    <n v="88.5"/>
    <n v="73.400000000000006"/>
    <n v="0"/>
    <n v="914"/>
    <n v="-2.8"/>
    <n v="0.7"/>
    <n v="1.6"/>
    <n v="0"/>
    <n v="0.3"/>
    <n v="-999"/>
    <n v="-999"/>
    <n v="0.28199999999999997"/>
    <n v="0.10199999999999999"/>
    <n v="0"/>
    <n v="-999"/>
    <n v="200203"/>
    <x v="11"/>
  </r>
  <r>
    <n v="7.76"/>
    <n v="-5.5"/>
    <n v="0.5"/>
    <n v="-9.6999999999999993"/>
    <n v="81.599999999999994"/>
    <n v="55.6"/>
    <n v="0"/>
    <n v="877"/>
    <n v="-2.6"/>
    <n v="0.7"/>
    <n v="1.9"/>
    <n v="0.1"/>
    <n v="0.4"/>
    <n v="-999"/>
    <n v="-999"/>
    <n v="0.35299999999999998"/>
    <n v="0.28100000000000003"/>
    <n v="0"/>
    <n v="-999"/>
    <n v="200203"/>
    <x v="11"/>
  </r>
  <r>
    <n v="13.41"/>
    <n v="-0.3"/>
    <n v="9.3000000000000007"/>
    <n v="-7.4"/>
    <n v="67.900000000000006"/>
    <n v="37.299999999999997"/>
    <n v="0"/>
    <n v="869"/>
    <n v="-2.2000000000000002"/>
    <n v="0.6"/>
    <n v="1.7"/>
    <n v="0.1"/>
    <n v="0.4"/>
    <n v="-999"/>
    <n v="-999"/>
    <n v="0.438"/>
    <n v="0.73399999999999999"/>
    <n v="0"/>
    <n v="-999"/>
    <n v="200203"/>
    <x v="11"/>
  </r>
  <r>
    <n v="5.01"/>
    <n v="-1.1000000000000001"/>
    <n v="4.4000000000000004"/>
    <n v="-4.4000000000000004"/>
    <n v="68.099999999999994"/>
    <n v="46.7"/>
    <n v="4.5999999999999996"/>
    <n v="904"/>
    <n v="-1.9"/>
    <n v="1.3"/>
    <n v="2.8"/>
    <n v="0.1"/>
    <n v="0.4"/>
    <n v="-999"/>
    <n v="-999"/>
    <n v="0.38900000000000001"/>
    <n v="0.44600000000000001"/>
    <n v="0"/>
    <n v="-999"/>
    <n v="200203"/>
    <x v="11"/>
  </r>
  <r>
    <n v="9.7899999999999991"/>
    <n v="-12.3"/>
    <n v="-4.0999999999999996"/>
    <n v="-20.6"/>
    <n v="88.3"/>
    <n v="74.5"/>
    <n v="1.2"/>
    <n v="913"/>
    <n v="-1.8"/>
    <n v="1.2"/>
    <n v="2.9"/>
    <n v="0"/>
    <n v="0.3"/>
    <n v="-999"/>
    <n v="-999"/>
    <n v="0.33400000000000002"/>
    <n v="0.115"/>
    <n v="0"/>
    <n v="-999"/>
    <n v="200203"/>
    <x v="11"/>
  </r>
  <r>
    <n v="6.47"/>
    <n v="-18.2"/>
    <n v="-13.3"/>
    <n v="-22.3"/>
    <n v="86.5"/>
    <n v="77.099999999999994"/>
    <n v="0.5"/>
    <n v="917"/>
    <n v="-2.2000000000000002"/>
    <n v="0.7"/>
    <n v="2"/>
    <n v="-0.1"/>
    <n v="0.2"/>
    <n v="-999"/>
    <n v="-999"/>
    <n v="0.16900000000000001"/>
    <n v="0.05"/>
    <n v="0"/>
    <n v="-999"/>
    <n v="200203"/>
    <x v="11"/>
  </r>
  <r>
    <n v="5.05"/>
    <n v="-17.399999999999999"/>
    <n v="-11.1"/>
    <n v="-22.7"/>
    <n v="84.1"/>
    <n v="65.5"/>
    <n v="2.2000000000000002"/>
    <n v="934"/>
    <n v="-2.8"/>
    <n v="0.8"/>
    <n v="1.6"/>
    <n v="-0.1"/>
    <n v="0.2"/>
    <n v="-999"/>
    <n v="-999"/>
    <n v="0.17100000000000001"/>
    <n v="0.09"/>
    <n v="0"/>
    <n v="-999"/>
    <n v="200203"/>
    <x v="11"/>
  </r>
  <r>
    <n v="5.44"/>
    <n v="-15.9"/>
    <n v="-10.4"/>
    <n v="-22.2"/>
    <n v="85.6"/>
    <n v="68.099999999999994"/>
    <n v="1.6"/>
    <n v="946"/>
    <n v="-3.3"/>
    <n v="0.8"/>
    <n v="1.8"/>
    <n v="-0.1"/>
    <n v="0.2"/>
    <n v="-999"/>
    <n v="-999"/>
    <n v="0.188"/>
    <n v="8.7999999999999995E-2"/>
    <n v="0"/>
    <n v="-999"/>
    <n v="200203"/>
    <x v="11"/>
  </r>
  <r>
    <n v="5.01"/>
    <n v="-9.6999999999999993"/>
    <n v="-6.5"/>
    <n v="-14.6"/>
    <n v="90.7"/>
    <n v="79.8"/>
    <n v="1.3"/>
    <n v="956"/>
    <n v="-3.5"/>
    <n v="2.4"/>
    <n v="5.5"/>
    <n v="0"/>
    <n v="0.3"/>
    <n v="-999"/>
    <n v="-999"/>
    <n v="0.3"/>
    <n v="7.5999999999999998E-2"/>
    <n v="0"/>
    <n v="-999"/>
    <n v="200203"/>
    <x v="11"/>
  </r>
  <r>
    <n v="6"/>
    <n v="-5.3"/>
    <n v="-3.6"/>
    <n v="-8.4"/>
    <n v="95.6"/>
    <n v="87.3"/>
    <n v="4.4000000000000004"/>
    <n v="990"/>
    <n v="-3.5"/>
    <n v="2.2000000000000002"/>
    <n v="4.8"/>
    <n v="0"/>
    <n v="0.3"/>
    <n v="-999"/>
    <n v="-999"/>
    <n v="0.40799999999999997"/>
    <n v="5.8999999999999997E-2"/>
    <n v="0"/>
    <n v="-999"/>
    <n v="200203"/>
    <x v="11"/>
  </r>
  <r>
    <n v="7.96"/>
    <n v="-2.2000000000000002"/>
    <n v="3.9"/>
    <n v="-5.9"/>
    <n v="95.1"/>
    <n v="75.099999999999994"/>
    <n v="0"/>
    <n v="975"/>
    <n v="-3"/>
    <n v="2.4"/>
    <n v="5"/>
    <n v="0"/>
    <n v="0.3"/>
    <n v="-999"/>
    <n v="-999"/>
    <n v="0.60699999999999998"/>
    <n v="0.20100000000000001"/>
    <n v="0"/>
    <n v="-999"/>
    <n v="200203"/>
    <x v="11"/>
  </r>
  <r>
    <n v="8.2899999999999991"/>
    <n v="-5.3"/>
    <n v="-1.5"/>
    <n v="-7.9"/>
    <n v="88.4"/>
    <n v="72.2"/>
    <n v="0.8"/>
    <n v="981"/>
    <n v="-2.4"/>
    <n v="1.9"/>
    <n v="4"/>
    <n v="-0.1"/>
    <n v="0.3"/>
    <n v="-999"/>
    <n v="-999"/>
    <n v="0.39600000000000002"/>
    <n v="0.152"/>
    <n v="0"/>
    <n v="-999"/>
    <n v="200203"/>
    <x v="11"/>
  </r>
  <r>
    <n v="8.14"/>
    <n v="-5.9"/>
    <n v="0.5"/>
    <n v="-10"/>
    <n v="86.5"/>
    <n v="60.3"/>
    <n v="0.3"/>
    <n v="983"/>
    <n v="-2.1"/>
    <n v="0.7"/>
    <n v="1.7"/>
    <n v="0"/>
    <n v="0.3"/>
    <n v="-999"/>
    <n v="-999"/>
    <n v="0.38300000000000001"/>
    <n v="0.251"/>
    <n v="0"/>
    <n v="-999"/>
    <n v="200203"/>
    <x v="11"/>
  </r>
  <r>
    <n v="3.97"/>
    <n v="-6.7"/>
    <n v="-1.9"/>
    <n v="-10.4"/>
    <n v="87.3"/>
    <n v="66.7"/>
    <n v="4.4000000000000004"/>
    <n v="1017"/>
    <n v="-2.1"/>
    <n v="1"/>
    <n v="2"/>
    <n v="0"/>
    <n v="0.3"/>
    <n v="-999"/>
    <n v="-999"/>
    <n v="0.35499999999999998"/>
    <n v="0.17699999999999999"/>
    <n v="0"/>
    <n v="-999"/>
    <n v="200203"/>
    <x v="11"/>
  </r>
  <r>
    <n v="9.85"/>
    <n v="-6.6"/>
    <n v="0.1"/>
    <n v="-10.3"/>
    <n v="88.1"/>
    <n v="58.9"/>
    <n v="22.4"/>
    <n v="1189"/>
    <n v="-2.1"/>
    <n v="1"/>
    <n v="2.5"/>
    <n v="0"/>
    <n v="0.3"/>
    <n v="-999"/>
    <n v="-999"/>
    <n v="0.36099999999999999"/>
    <n v="0.253"/>
    <n v="0"/>
    <n v="-999"/>
    <n v="200203"/>
    <x v="11"/>
  </r>
  <r>
    <n v="5.98"/>
    <n v="-10.9"/>
    <n v="-6.7"/>
    <n v="-16.8"/>
    <n v="92.9"/>
    <n v="90.1"/>
    <n v="0"/>
    <n v="1185"/>
    <n v="-2.1"/>
    <n v="1"/>
    <n v="2.8"/>
    <n v="0"/>
    <n v="0.3"/>
    <n v="-999"/>
    <n v="-999"/>
    <n v="0.33300000000000002"/>
    <n v="3.6999999999999998E-2"/>
    <n v="0"/>
    <n v="-999"/>
    <n v="200203"/>
    <x v="11"/>
  </r>
  <r>
    <n v="6.32"/>
    <n v="-15.1"/>
    <n v="-8.1"/>
    <n v="-20.7"/>
    <n v="88.9"/>
    <n v="76.7"/>
    <n v="0"/>
    <n v="1180"/>
    <n v="-2"/>
    <n v="0.7"/>
    <n v="1.7"/>
    <n v="-0.1"/>
    <n v="0.2"/>
    <n v="-999"/>
    <n v="-999"/>
    <n v="0.254"/>
    <n v="7.6999999999999999E-2"/>
    <n v="0"/>
    <n v="-999"/>
    <n v="200203"/>
    <x v="11"/>
  </r>
  <r>
    <n v="3.67"/>
    <n v="-13.3"/>
    <n v="-10"/>
    <n v="-20.6"/>
    <n v="88.9"/>
    <n v="80.2"/>
    <n v="5.0999999999999996"/>
    <n v="1219"/>
    <n v="-1.9"/>
    <n v="0.7"/>
    <n v="2.7"/>
    <n v="-0.1"/>
    <n v="0.2"/>
    <n v="-999"/>
    <n v="-999"/>
    <n v="0.22900000000000001"/>
    <n v="5.7000000000000002E-2"/>
    <n v="0"/>
    <n v="-999"/>
    <n v="200203"/>
    <x v="11"/>
  </r>
  <r>
    <n v="2.93"/>
    <n v="-11.5"/>
    <n v="-5.0999999999999996"/>
    <n v="-17.100000000000001"/>
    <n v="93.1"/>
    <n v="90.6"/>
    <n v="0"/>
    <n v="1177"/>
    <n v="-2"/>
    <n v="0.6"/>
    <n v="1.2"/>
    <n v="-0.1"/>
    <n v="0.3"/>
    <n v="-999"/>
    <n v="-999"/>
    <n v="0.38"/>
    <n v="3.9E-2"/>
    <n v="0"/>
    <n v="-999"/>
    <n v="200203"/>
    <x v="11"/>
  </r>
  <r>
    <n v="4.9800000000000004"/>
    <n v="-15.5"/>
    <n v="-9.3000000000000007"/>
    <n v="-19.3"/>
    <n v="88.2"/>
    <n v="75.400000000000006"/>
    <n v="0"/>
    <n v="1145"/>
    <n v="-2"/>
    <n v="0.9"/>
    <n v="1.8"/>
    <n v="-0.1"/>
    <n v="0.2"/>
    <n v="-999"/>
    <n v="-999"/>
    <n v="0.22800000000000001"/>
    <n v="7.3999999999999996E-2"/>
    <n v="0"/>
    <n v="-999"/>
    <n v="200203"/>
    <x v="11"/>
  </r>
  <r>
    <n v="7.03"/>
    <n v="-6.4"/>
    <n v="2.1"/>
    <n v="-14.7"/>
    <n v="84.7"/>
    <n v="66.7"/>
    <n v="0"/>
    <n v="1057"/>
    <n v="-1.9"/>
    <n v="1.2"/>
    <n v="2.8"/>
    <n v="0"/>
    <n v="0.3"/>
    <n v="-999"/>
    <n v="-999"/>
    <n v="0.47399999999999998"/>
    <n v="0.23699999999999999"/>
    <n v="0"/>
    <n v="-999"/>
    <n v="200203"/>
    <x v="11"/>
  </r>
  <r>
    <n v="13.23"/>
    <n v="3.1"/>
    <n v="8.3000000000000007"/>
    <n v="-3.3"/>
    <n v="73.8"/>
    <n v="56.2"/>
    <n v="0"/>
    <n v="1000"/>
    <n v="-1.8"/>
    <n v="1.3"/>
    <n v="2.5"/>
    <n v="0.1"/>
    <n v="0.4"/>
    <n v="-999"/>
    <n v="-999"/>
    <n v="0.61299999999999999"/>
    <n v="0.47899999999999998"/>
    <n v="0"/>
    <n v="-999"/>
    <n v="200203"/>
    <x v="11"/>
  </r>
  <r>
    <n v="14.46"/>
    <n v="3.3"/>
    <n v="10.4"/>
    <n v="-2"/>
    <n v="70.7"/>
    <n v="37.4"/>
    <n v="0"/>
    <n v="967"/>
    <n v="-1.5"/>
    <n v="0.5"/>
    <n v="1.5"/>
    <n v="0.1"/>
    <n v="0.4"/>
    <n v="-999"/>
    <n v="-999"/>
    <n v="0.47199999999999998"/>
    <n v="0.78900000000000003"/>
    <n v="0"/>
    <n v="-999"/>
    <n v="200203"/>
    <x v="11"/>
  </r>
  <r>
    <n v="12.92"/>
    <n v="1.5"/>
    <n v="9"/>
    <n v="-3.7"/>
    <n v="76.599999999999994"/>
    <n v="45.4"/>
    <n v="0"/>
    <n v="936"/>
    <n v="-1.1000000000000001"/>
    <n v="0.7"/>
    <n v="1.6"/>
    <n v="0.1"/>
    <n v="0.4"/>
    <n v="-999"/>
    <n v="-999"/>
    <n v="0.52100000000000002"/>
    <n v="0.627"/>
    <n v="0"/>
    <n v="-999"/>
    <n v="200203"/>
    <x v="11"/>
  </r>
  <r>
    <n v="18.89"/>
    <n v="0.5"/>
    <n v="9.5"/>
    <n v="-6"/>
    <n v="73.900000000000006"/>
    <n v="32.9"/>
    <n v="0"/>
    <n v="913"/>
    <n v="-0.8"/>
    <n v="0.8"/>
    <n v="2"/>
    <n v="0.1"/>
    <n v="0.4"/>
    <n v="-999"/>
    <n v="-999"/>
    <n v="0.39"/>
    <n v="0.79600000000000004"/>
    <n v="0"/>
    <n v="-999"/>
    <n v="200203"/>
    <x v="11"/>
  </r>
  <r>
    <n v="5.03"/>
    <n v="-1.8"/>
    <n v="1.3"/>
    <n v="-7.1"/>
    <n v="80.099999999999994"/>
    <n v="60.6"/>
    <n v="2.6"/>
    <n v="933"/>
    <n v="-0.7"/>
    <n v="1.9"/>
    <n v="3.6"/>
    <n v="0"/>
    <n v="0.3"/>
    <n v="-999"/>
    <n v="-999"/>
    <n v="0.40500000000000003"/>
    <n v="0.26400000000000001"/>
    <n v="0"/>
    <n v="-999"/>
    <n v="200203"/>
    <x v="11"/>
  </r>
  <r>
    <n v="6.86"/>
    <n v="-5.7"/>
    <n v="-2.9"/>
    <n v="-7.4"/>
    <n v="86.8"/>
    <n v="61.6"/>
    <n v="0"/>
    <n v="933"/>
    <n v="-0.8"/>
    <n v="1.6"/>
    <n v="3.2"/>
    <n v="-0.1"/>
    <n v="0.2"/>
    <n v="-999"/>
    <n v="-999"/>
    <n v="0.30399999999999999"/>
    <n v="0.189"/>
    <n v="0"/>
    <n v="-999"/>
    <n v="200203"/>
    <x v="11"/>
  </r>
  <r>
    <n v="13.62"/>
    <n v="-2.9"/>
    <n v="4.3"/>
    <n v="-6.9"/>
    <n v="74"/>
    <n v="42.6"/>
    <n v="4.9000000000000004"/>
    <n v="971"/>
    <n v="-0.9"/>
    <n v="1.9"/>
    <n v="3.2"/>
    <n v="0"/>
    <n v="0.3"/>
    <n v="-999"/>
    <n v="-999"/>
    <n v="0.35499999999999998"/>
    <n v="0.47699999999999998"/>
    <n v="0"/>
    <n v="-999"/>
    <n v="200203"/>
    <x v="11"/>
  </r>
  <r>
    <n v="7.15"/>
    <n v="-4"/>
    <n v="-0.8"/>
    <n v="-8.1"/>
    <n v="87.4"/>
    <n v="70.2"/>
    <n v="0"/>
    <n v="936"/>
    <n v="-1.1000000000000001"/>
    <n v="1.4"/>
    <n v="3.3"/>
    <n v="0"/>
    <n v="0.3"/>
    <n v="-999"/>
    <n v="-999"/>
    <n v="0.40400000000000003"/>
    <n v="0.17199999999999999"/>
    <n v="0"/>
    <n v="-999"/>
    <n v="200203"/>
    <x v="11"/>
  </r>
  <r>
    <n v="8.5"/>
    <n v="-1.1000000000000001"/>
    <n v="4.4000000000000004"/>
    <n v="-3.8"/>
    <n v="81.8"/>
    <n v="56"/>
    <n v="0"/>
    <n v="930"/>
    <n v="-1.1000000000000001"/>
    <n v="1.3"/>
    <n v="2.8"/>
    <n v="0"/>
    <n v="0.3"/>
    <n v="-999"/>
    <n v="-999"/>
    <n v="0.46700000000000003"/>
    <n v="0.36799999999999999"/>
    <n v="0"/>
    <n v="-999"/>
    <n v="200203"/>
    <x v="11"/>
  </r>
  <r>
    <n v="14.33"/>
    <n v="0"/>
    <n v="6.7"/>
    <n v="-5.9"/>
    <n v="78"/>
    <n v="51.8"/>
    <n v="0"/>
    <n v="926"/>
    <n v="-1"/>
    <n v="2"/>
    <n v="4.7"/>
    <n v="0.1"/>
    <n v="0.3"/>
    <n v="-999"/>
    <n v="-999"/>
    <n v="0.50800000000000001"/>
    <n v="0.47299999999999998"/>
    <n v="926"/>
    <n v="-1"/>
    <n v="200203"/>
    <x v="11"/>
  </r>
  <r>
    <n v="14.07"/>
    <n v="-6.9"/>
    <n v="-0.3"/>
    <n v="-13.2"/>
    <n v="79.2"/>
    <n v="47.5"/>
    <n v="0"/>
    <n v="916"/>
    <n v="-0.6"/>
    <n v="1"/>
    <n v="2"/>
    <n v="0"/>
    <n v="0.3"/>
    <n v="-999"/>
    <n v="-999"/>
    <n v="0.28299999999999997"/>
    <n v="0.314"/>
    <n v="0"/>
    <n v="-999"/>
    <n v="200204"/>
    <x v="11"/>
  </r>
  <r>
    <n v="20.16"/>
    <n v="-5.0999999999999996"/>
    <n v="3.5"/>
    <n v="-13.1"/>
    <n v="63"/>
    <n v="28.4"/>
    <n v="0"/>
    <n v="899"/>
    <n v="-0.6"/>
    <n v="0.9"/>
    <n v="2"/>
    <n v="0.1"/>
    <n v="0.3"/>
    <n v="-999"/>
    <n v="-999"/>
    <n v="0.222"/>
    <n v="0.56200000000000006"/>
    <n v="0"/>
    <n v="-999"/>
    <n v="200204"/>
    <x v="11"/>
  </r>
  <r>
    <n v="19.440000000000001"/>
    <n v="-0.6"/>
    <n v="7.4"/>
    <n v="-7.4"/>
    <n v="57.9"/>
    <n v="35.1"/>
    <n v="0"/>
    <n v="870"/>
    <n v="-0.9"/>
    <n v="0.6"/>
    <n v="1.6"/>
    <n v="0.1"/>
    <n v="0.3"/>
    <n v="-999"/>
    <n v="-999"/>
    <n v="0.36"/>
    <n v="0.66800000000000004"/>
    <n v="0"/>
    <n v="-999"/>
    <n v="200204"/>
    <x v="11"/>
  </r>
  <r>
    <n v="20.72"/>
    <n v="3"/>
    <n v="11.4"/>
    <n v="-5.6"/>
    <n v="56.3"/>
    <n v="22"/>
    <n v="0"/>
    <n v="837"/>
    <n v="-0.5"/>
    <n v="0.8"/>
    <n v="2.1"/>
    <n v="0.1"/>
    <n v="0.4"/>
    <n v="-999"/>
    <n v="-999"/>
    <n v="0.29699999999999999"/>
    <n v="1.0509999999999999"/>
    <n v="0"/>
    <n v="-999"/>
    <n v="200204"/>
    <x v="11"/>
  </r>
  <r>
    <n v="14.09"/>
    <n v="5.4"/>
    <n v="13.3"/>
    <n v="0.6"/>
    <n v="59.2"/>
    <n v="32.700000000000003"/>
    <n v="0"/>
    <n v="817"/>
    <n v="-0.1"/>
    <n v="1.3"/>
    <n v="2.6"/>
    <n v="0.1"/>
    <n v="0.4"/>
    <n v="-999"/>
    <n v="-999"/>
    <n v="0.5"/>
    <n v="1.028"/>
    <n v="0"/>
    <n v="-999"/>
    <n v="200204"/>
    <x v="11"/>
  </r>
  <r>
    <n v="9.3800000000000008"/>
    <n v="1.2"/>
    <n v="6.4"/>
    <n v="-2.4"/>
    <n v="79.3"/>
    <n v="54.4"/>
    <n v="0"/>
    <n v="817"/>
    <n v="-0.1"/>
    <n v="1.4"/>
    <n v="2.2000000000000002"/>
    <n v="0.1"/>
    <n v="0.3"/>
    <n v="-999"/>
    <n v="-999"/>
    <n v="0.52200000000000002"/>
    <n v="0.438"/>
    <n v="0"/>
    <n v="-999"/>
    <n v="200204"/>
    <x v="11"/>
  </r>
  <r>
    <n v="14.36"/>
    <n v="-2.7"/>
    <n v="5.5"/>
    <n v="-8.8000000000000007"/>
    <n v="76.8"/>
    <n v="36.5"/>
    <n v="0"/>
    <n v="800"/>
    <n v="-0.2"/>
    <n v="1.2"/>
    <n v="2.8"/>
    <n v="0"/>
    <n v="0.3"/>
    <n v="-999"/>
    <n v="-999"/>
    <n v="0.33"/>
    <n v="0.57299999999999995"/>
    <n v="0"/>
    <n v="-999"/>
    <n v="200204"/>
    <x v="11"/>
  </r>
  <r>
    <n v="17.64"/>
    <n v="-1.5"/>
    <n v="6"/>
    <n v="-10"/>
    <n v="68"/>
    <n v="37.200000000000003"/>
    <n v="3.8"/>
    <n v="829"/>
    <n v="-0.2"/>
    <n v="1"/>
    <n v="2.4"/>
    <n v="0.1"/>
    <n v="0.3"/>
    <n v="-999"/>
    <n v="-999"/>
    <n v="0.34699999999999998"/>
    <n v="0.58699999999999997"/>
    <n v="0"/>
    <n v="-999"/>
    <n v="200204"/>
    <x v="11"/>
  </r>
  <r>
    <n v="6.85"/>
    <n v="0"/>
    <n v="1.6"/>
    <n v="-1.5"/>
    <n v="90.7"/>
    <n v="63.1"/>
    <n v="0"/>
    <n v="787"/>
    <n v="-0.2"/>
    <n v="1.5"/>
    <n v="3"/>
    <n v="0"/>
    <n v="0.3"/>
    <n v="-999"/>
    <n v="-999"/>
    <n v="0.432"/>
    <n v="0.253"/>
    <n v="0"/>
    <n v="-999"/>
    <n v="200204"/>
    <x v="11"/>
  </r>
  <r>
    <n v="17.12"/>
    <n v="2.1"/>
    <n v="8.4"/>
    <n v="-2"/>
    <n v="81.3"/>
    <n v="45.6"/>
    <n v="0"/>
    <n v="769"/>
    <n v="-0.1"/>
    <n v="1.2"/>
    <n v="3.1"/>
    <n v="0.1"/>
    <n v="0.4"/>
    <n v="-999"/>
    <n v="-999"/>
    <n v="0.504"/>
    <n v="0.59899999999999998"/>
    <n v="0"/>
    <n v="-999"/>
    <n v="200204"/>
    <x v="11"/>
  </r>
  <r>
    <n v="9.33"/>
    <n v="1.6"/>
    <n v="4.5999999999999996"/>
    <n v="-1.9"/>
    <n v="90.4"/>
    <n v="72.599999999999994"/>
    <n v="0"/>
    <n v="739"/>
    <n v="-0.1"/>
    <n v="1.5"/>
    <n v="3.9"/>
    <n v="0.1"/>
    <n v="0.3"/>
    <n v="-999"/>
    <n v="-999"/>
    <n v="0.61499999999999999"/>
    <n v="0.23200000000000001"/>
    <n v="0"/>
    <n v="-999"/>
    <n v="200204"/>
    <x v="11"/>
  </r>
  <r>
    <n v="10.119999999999999"/>
    <n v="2.8"/>
    <n v="8.4"/>
    <n v="0.3"/>
    <n v="88.2"/>
    <n v="54.5"/>
    <n v="0"/>
    <n v="679"/>
    <n v="-0.1"/>
    <n v="1.9"/>
    <n v="5.2"/>
    <n v="0.1"/>
    <n v="0.3"/>
    <n v="-999"/>
    <n v="-999"/>
    <n v="0.60199999999999998"/>
    <n v="0.501"/>
    <n v="0"/>
    <n v="-999"/>
    <n v="200204"/>
    <x v="11"/>
  </r>
  <r>
    <n v="20.41"/>
    <n v="5.2"/>
    <n v="13.2"/>
    <n v="0.2"/>
    <n v="76.599999999999994"/>
    <n v="41.7"/>
    <n v="0"/>
    <n v="673"/>
    <n v="0"/>
    <n v="2.5"/>
    <n v="6.2"/>
    <n v="0.1"/>
    <n v="0.3"/>
    <n v="-999"/>
    <n v="-999"/>
    <n v="0.63100000000000001"/>
    <n v="0.88400000000000001"/>
    <n v="0"/>
    <n v="-999"/>
    <n v="200204"/>
    <x v="11"/>
  </r>
  <r>
    <n v="13.79"/>
    <n v="-2.2000000000000002"/>
    <n v="3.1"/>
    <n v="-5.6"/>
    <n v="73.400000000000006"/>
    <n v="38.9"/>
    <n v="7"/>
    <n v="727"/>
    <n v="-0.1"/>
    <n v="2.2999999999999998"/>
    <n v="6.6"/>
    <n v="0"/>
    <n v="0.2"/>
    <n v="-999"/>
    <n v="-999"/>
    <n v="0.29699999999999999"/>
    <n v="0.46600000000000003"/>
    <n v="0"/>
    <n v="-999"/>
    <n v="200204"/>
    <x v="11"/>
  </r>
  <r>
    <n v="8.9"/>
    <n v="-3.9"/>
    <n v="0"/>
    <n v="-6.7"/>
    <n v="92.6"/>
    <n v="79.3"/>
    <n v="5.2"/>
    <n v="767"/>
    <n v="-0.2"/>
    <n v="1"/>
    <n v="2.1"/>
    <n v="0"/>
    <n v="0.2"/>
    <n v="-999"/>
    <n v="-999"/>
    <n v="0.48499999999999999"/>
    <n v="0.126"/>
    <n v="0"/>
    <n v="-999"/>
    <n v="200204"/>
    <x v="11"/>
  </r>
  <r>
    <n v="8.83"/>
    <n v="-3.1"/>
    <n v="3.5"/>
    <n v="-6.3"/>
    <n v="92.2"/>
    <n v="74.2"/>
    <n v="3.4"/>
    <n v="793"/>
    <n v="-0.2"/>
    <n v="0.7"/>
    <n v="2"/>
    <n v="0"/>
    <n v="0.2"/>
    <n v="-999"/>
    <n v="-999"/>
    <n v="0.58399999999999996"/>
    <n v="0.20200000000000001"/>
    <n v="0"/>
    <n v="-999"/>
    <n v="200204"/>
    <x v="11"/>
  </r>
  <r>
    <n v="9.7200000000000006"/>
    <n v="-2.4"/>
    <n v="5.0999999999999996"/>
    <n v="-6"/>
    <n v="90.5"/>
    <n v="59.6"/>
    <n v="0"/>
    <n v="735"/>
    <n v="-0.2"/>
    <n v="0.4"/>
    <n v="1.3"/>
    <n v="0"/>
    <n v="0.2"/>
    <n v="-999"/>
    <n v="-999"/>
    <n v="0.52300000000000002"/>
    <n v="0.35499999999999998"/>
    <n v="0"/>
    <n v="-999"/>
    <n v="200204"/>
    <x v="11"/>
  </r>
  <r>
    <n v="16.489999999999998"/>
    <n v="-0.8"/>
    <n v="6.4"/>
    <n v="-6.2"/>
    <n v="78"/>
    <n v="41.5"/>
    <n v="0"/>
    <n v="689"/>
    <n v="-0.1"/>
    <n v="0.7"/>
    <n v="1.7"/>
    <n v="0.1"/>
    <n v="0.3"/>
    <n v="-999"/>
    <n v="-999"/>
    <n v="0.39900000000000002"/>
    <n v="0.56200000000000006"/>
    <n v="0"/>
    <n v="-999"/>
    <n v="200204"/>
    <x v="11"/>
  </r>
  <r>
    <n v="23.63"/>
    <n v="1.8"/>
    <n v="9.6999999999999993"/>
    <n v="-5.3"/>
    <n v="52.4"/>
    <n v="27.6"/>
    <n v="0"/>
    <n v="667"/>
    <n v="-0.1"/>
    <n v="0.8"/>
    <n v="2"/>
    <n v="0.1"/>
    <n v="0.3"/>
    <n v="-999"/>
    <n v="-999"/>
    <n v="0.33200000000000002"/>
    <n v="0.871"/>
    <n v="0"/>
    <n v="-999"/>
    <n v="200204"/>
    <x v="11"/>
  </r>
  <r>
    <n v="11.52"/>
    <n v="2.7"/>
    <n v="7.9"/>
    <n v="-1.1000000000000001"/>
    <n v="73.2"/>
    <n v="48.9"/>
    <n v="0"/>
    <n v="657"/>
    <n v="-0.1"/>
    <n v="0.7"/>
    <n v="1.6"/>
    <n v="0.1"/>
    <n v="0.3"/>
    <n v="-999"/>
    <n v="-999"/>
    <n v="0.51900000000000002"/>
    <n v="0.54400000000000004"/>
    <n v="0"/>
    <n v="-999"/>
    <n v="200204"/>
    <x v="11"/>
  </r>
  <r>
    <n v="12.27"/>
    <n v="0.9"/>
    <n v="6.6"/>
    <n v="-4"/>
    <n v="82.1"/>
    <n v="56.3"/>
    <n v="0.5"/>
    <n v="661"/>
    <n v="-0.1"/>
    <n v="0.9"/>
    <n v="2"/>
    <n v="0.1"/>
    <n v="0.3"/>
    <n v="-999"/>
    <n v="-999"/>
    <n v="0.54700000000000004"/>
    <n v="0.42599999999999999"/>
    <n v="0"/>
    <n v="-999"/>
    <n v="200204"/>
    <x v="11"/>
  </r>
  <r>
    <n v="15.21"/>
    <n v="-1.4"/>
    <n v="6.9"/>
    <n v="-8.5"/>
    <n v="76"/>
    <n v="34.700000000000003"/>
    <n v="1.7"/>
    <n v="674"/>
    <n v="-0.1"/>
    <n v="1.9"/>
    <n v="4"/>
    <n v="0"/>
    <n v="0.2"/>
    <n v="-999"/>
    <n v="-999"/>
    <n v="0.34599999999999997"/>
    <n v="0.64900000000000002"/>
    <n v="0"/>
    <n v="-999"/>
    <n v="200204"/>
    <x v="11"/>
  </r>
  <r>
    <n v="14.97"/>
    <n v="-6.2"/>
    <n v="-0.7"/>
    <n v="-9.8000000000000007"/>
    <n v="86.2"/>
    <n v="57.3"/>
    <n v="0"/>
    <n v="651"/>
    <n v="-0.2"/>
    <n v="1.2"/>
    <n v="2.6"/>
    <n v="0"/>
    <n v="0.2"/>
    <n v="-999"/>
    <n v="-999"/>
    <n v="0.33200000000000002"/>
    <n v="0.248"/>
    <n v="0"/>
    <n v="-999"/>
    <n v="200204"/>
    <x v="11"/>
  </r>
  <r>
    <n v="18.079999999999998"/>
    <n v="-2.6"/>
    <n v="5.4"/>
    <n v="-10.6"/>
    <n v="68"/>
    <n v="23"/>
    <n v="0"/>
    <n v="639"/>
    <n v="-0.2"/>
    <n v="0.7"/>
    <n v="2.1"/>
    <n v="0"/>
    <n v="0.2"/>
    <n v="-999"/>
    <n v="-999"/>
    <n v="0.20599999999999999"/>
    <n v="0.69"/>
    <n v="0"/>
    <n v="-999"/>
    <n v="200204"/>
    <x v="11"/>
  </r>
  <r>
    <n v="16.07"/>
    <n v="-0.6"/>
    <n v="6.1"/>
    <n v="-6.4"/>
    <n v="75.5"/>
    <n v="38.299999999999997"/>
    <n v="0.5"/>
    <n v="643"/>
    <n v="-0.1"/>
    <n v="0.7"/>
    <n v="2"/>
    <n v="0"/>
    <n v="0.3"/>
    <n v="-999"/>
    <n v="-999"/>
    <n v="0.36099999999999999"/>
    <n v="0.58099999999999996"/>
    <n v="0"/>
    <n v="-999"/>
    <n v="200204"/>
    <x v="11"/>
  </r>
  <r>
    <n v="12.71"/>
    <n v="-0.7"/>
    <n v="4.7"/>
    <n v="-4.9000000000000004"/>
    <n v="81.2"/>
    <n v="50.6"/>
    <n v="0"/>
    <n v="615"/>
    <n v="-0.1"/>
    <n v="0.8"/>
    <n v="2.4"/>
    <n v="0"/>
    <n v="0.2"/>
    <n v="-999"/>
    <n v="-999"/>
    <n v="0.43099999999999999"/>
    <n v="0.42199999999999999"/>
    <n v="0"/>
    <n v="-999"/>
    <n v="200204"/>
    <x v="11"/>
  </r>
  <r>
    <n v="24.02"/>
    <n v="1.3"/>
    <n v="7.9"/>
    <n v="-4.5999999999999996"/>
    <n v="53.3"/>
    <n v="28.7"/>
    <n v="0"/>
    <n v="573"/>
    <n v="-0.1"/>
    <n v="0.8"/>
    <n v="1.8"/>
    <n v="0.1"/>
    <n v="0.3"/>
    <n v="-999"/>
    <n v="-999"/>
    <n v="0.30499999999999999"/>
    <n v="0.75900000000000001"/>
    <n v="0"/>
    <n v="-999"/>
    <n v="200204"/>
    <x v="11"/>
  </r>
  <r>
    <n v="22.24"/>
    <n v="3.5"/>
    <n v="11.6"/>
    <n v="-2.9"/>
    <n v="47.2"/>
    <n v="23.5"/>
    <n v="0"/>
    <n v="521"/>
    <n v="-0.1"/>
    <n v="0.8"/>
    <n v="1.9"/>
    <n v="0.1"/>
    <n v="0.3"/>
    <n v="-999"/>
    <n v="-999"/>
    <n v="0.32"/>
    <n v="1.0449999999999999"/>
    <n v="0"/>
    <n v="-999"/>
    <n v="200204"/>
    <x v="11"/>
  </r>
  <r>
    <n v="25.69"/>
    <n v="7.1"/>
    <n v="14.9"/>
    <n v="-1.2"/>
    <n v="47.9"/>
    <n v="26.2"/>
    <n v="0"/>
    <n v="458"/>
    <n v="0"/>
    <n v="0.8"/>
    <n v="1.9"/>
    <n v="0.1"/>
    <n v="0.2"/>
    <n v="-999"/>
    <n v="-999"/>
    <n v="0.442"/>
    <n v="1.25"/>
    <n v="0"/>
    <n v="-999"/>
    <n v="200204"/>
    <x v="11"/>
  </r>
  <r>
    <n v="25.97"/>
    <n v="7.1"/>
    <n v="13.1"/>
    <n v="0.5"/>
    <n v="45.1"/>
    <n v="27.5"/>
    <n v="0"/>
    <n v="417"/>
    <n v="0"/>
    <n v="1"/>
    <n v="2"/>
    <n v="0.1"/>
    <n v="0.2"/>
    <n v="-999"/>
    <n v="-999"/>
    <n v="0.41499999999999998"/>
    <n v="1.093"/>
    <n v="417"/>
    <n v="0"/>
    <n v="200204"/>
    <x v="11"/>
  </r>
  <r>
    <n v="26.09"/>
    <n v="7.3"/>
    <n v="15.2"/>
    <n v="0.1"/>
    <n v="43.3"/>
    <n v="25.7"/>
    <n v="0"/>
    <n v="411"/>
    <n v="0"/>
    <n v="1"/>
    <n v="2.2999999999999998"/>
    <n v="0.1"/>
    <n v="0.3"/>
    <n v="-999"/>
    <n v="-999"/>
    <n v="0.44500000000000001"/>
    <n v="1.2829999999999999"/>
    <n v="0"/>
    <n v="-999"/>
    <n v="200205"/>
    <x v="11"/>
  </r>
  <r>
    <n v="20.94"/>
    <n v="2.2999999999999998"/>
    <n v="9.3000000000000007"/>
    <n v="-6.6"/>
    <n v="74.7"/>
    <n v="44.6"/>
    <n v="0"/>
    <n v="376"/>
    <n v="0.1"/>
    <n v="1.6"/>
    <n v="3.5"/>
    <n v="0.1"/>
    <n v="0.3"/>
    <n v="-999"/>
    <n v="-999"/>
    <n v="0.52300000000000002"/>
    <n v="0.64900000000000002"/>
    <n v="0"/>
    <n v="-999"/>
    <n v="200205"/>
    <x v="11"/>
  </r>
  <r>
    <n v="18.3"/>
    <n v="-2.2999999999999998"/>
    <n v="5.6"/>
    <n v="-6.7"/>
    <n v="75.8"/>
    <n v="42.8"/>
    <n v="0"/>
    <n v="374"/>
    <n v="0"/>
    <n v="1.6"/>
    <n v="2.9"/>
    <n v="0.1"/>
    <n v="0.3"/>
    <n v="-999"/>
    <n v="-999"/>
    <n v="0.38900000000000001"/>
    <n v="0.52"/>
    <n v="0"/>
    <n v="-999"/>
    <n v="200205"/>
    <x v="11"/>
  </r>
  <r>
    <n v="8.7799999999999994"/>
    <n v="-2.2000000000000002"/>
    <n v="3.6"/>
    <n v="-4.5"/>
    <n v="73.2"/>
    <n v="48.8"/>
    <n v="12.7"/>
    <n v="472"/>
    <n v="0"/>
    <n v="1.3"/>
    <n v="2.7"/>
    <n v="0"/>
    <n v="0.3"/>
    <n v="-999"/>
    <n v="-999"/>
    <n v="0.38500000000000001"/>
    <n v="0.40500000000000003"/>
    <n v="0"/>
    <n v="-999"/>
    <n v="200205"/>
    <x v="11"/>
  </r>
  <r>
    <n v="5.74"/>
    <n v="-3.1"/>
    <n v="1.9"/>
    <n v="-7.2"/>
    <n v="91"/>
    <n v="73"/>
    <n v="3.4"/>
    <n v="498"/>
    <n v="-0.1"/>
    <n v="1"/>
    <n v="2.2999999999999998"/>
    <n v="0.1"/>
    <n v="0.3"/>
    <n v="-999"/>
    <n v="-999"/>
    <n v="0.51200000000000001"/>
    <n v="0.189"/>
    <n v="0"/>
    <n v="-999"/>
    <n v="200205"/>
    <x v="11"/>
  </r>
  <r>
    <n v="10.09"/>
    <n v="-5.5"/>
    <n v="-1.5"/>
    <n v="-9"/>
    <n v="88.3"/>
    <n v="59.5"/>
    <n v="0"/>
    <n v="469"/>
    <n v="-0.1"/>
    <n v="0.6"/>
    <n v="1.3"/>
    <n v="0"/>
    <n v="0.3"/>
    <n v="-999"/>
    <n v="-999"/>
    <n v="0.32500000000000001"/>
    <n v="0.222"/>
    <n v="0"/>
    <n v="-999"/>
    <n v="200205"/>
    <x v="11"/>
  </r>
  <r>
    <n v="14.46"/>
    <n v="-3.7"/>
    <n v="2.1"/>
    <n v="-8.1999999999999993"/>
    <n v="85.8"/>
    <n v="61.1"/>
    <n v="0"/>
    <n v="463"/>
    <n v="-0.1"/>
    <n v="0.7"/>
    <n v="1.7"/>
    <n v="0.1"/>
    <n v="0.4"/>
    <n v="-999"/>
    <n v="-999"/>
    <n v="0.434"/>
    <n v="0.27600000000000002"/>
    <n v="0"/>
    <n v="-999"/>
    <n v="200205"/>
    <x v="11"/>
  </r>
  <r>
    <n v="14.94"/>
    <n v="-2.5"/>
    <n v="5.5"/>
    <n v="-8.4"/>
    <n v="79"/>
    <n v="43"/>
    <n v="0"/>
    <n v="460"/>
    <n v="-0.3"/>
    <n v="0.6"/>
    <n v="1.6"/>
    <n v="0.1"/>
    <n v="0.4"/>
    <n v="-999"/>
    <n v="-999"/>
    <n v="0.38800000000000001"/>
    <n v="0.51500000000000001"/>
    <n v="0"/>
    <n v="-999"/>
    <n v="200205"/>
    <x v="11"/>
  </r>
  <r>
    <n v="13.69"/>
    <n v="-1.5"/>
    <n v="4.7"/>
    <n v="-5.9"/>
    <n v="84.3"/>
    <n v="40.9"/>
    <n v="0"/>
    <n v="425"/>
    <n v="-0.2"/>
    <n v="0.6"/>
    <n v="2"/>
    <n v="0.1"/>
    <n v="0.4"/>
    <n v="-999"/>
    <n v="-999"/>
    <n v="0.35"/>
    <n v="0.505"/>
    <n v="0"/>
    <n v="-999"/>
    <n v="200205"/>
    <x v="11"/>
  </r>
  <r>
    <n v="19.489999999999998"/>
    <n v="1.5"/>
    <n v="8.9"/>
    <n v="-6"/>
    <n v="67.099999999999994"/>
    <n v="35.1"/>
    <n v="0"/>
    <n v="369"/>
    <n v="-0.2"/>
    <n v="0.8"/>
    <n v="1.8"/>
    <n v="0.2"/>
    <n v="0.4"/>
    <n v="-999"/>
    <n v="-999"/>
    <n v="0.40100000000000002"/>
    <n v="0.74"/>
    <n v="0"/>
    <n v="-999"/>
    <n v="200205"/>
    <x v="11"/>
  </r>
  <r>
    <n v="26.63"/>
    <n v="4.5999999999999996"/>
    <n v="12.7"/>
    <n v="-3.3"/>
    <n v="60.4"/>
    <n v="33.5"/>
    <n v="0"/>
    <n v="330"/>
    <n v="0"/>
    <n v="0.7"/>
    <n v="2"/>
    <n v="0.2"/>
    <n v="0.4"/>
    <n v="-999"/>
    <n v="-999"/>
    <n v="0.49099999999999999"/>
    <n v="0.97599999999999998"/>
    <n v="0"/>
    <n v="-999"/>
    <n v="200205"/>
    <x v="11"/>
  </r>
  <r>
    <n v="24.93"/>
    <n v="8"/>
    <n v="14.6"/>
    <n v="-0.8"/>
    <n v="51.3"/>
    <n v="28.5"/>
    <n v="0"/>
    <n v="330"/>
    <n v="0.1"/>
    <n v="1.3"/>
    <n v="3.2"/>
    <n v="0.3"/>
    <n v="0.5"/>
    <n v="-999"/>
    <n v="-999"/>
    <n v="0.47399999999999998"/>
    <n v="1.1879999999999999"/>
    <n v="0"/>
    <n v="-999"/>
    <n v="200205"/>
    <x v="11"/>
  </r>
  <r>
    <n v="15.43"/>
    <n v="7.4"/>
    <n v="13.9"/>
    <n v="-2.2999999999999998"/>
    <n v="60.4"/>
    <n v="32.799999999999997"/>
    <n v="0.8"/>
    <n v="281"/>
    <n v="0.4"/>
    <n v="1.6"/>
    <n v="5.5"/>
    <n v="0.4"/>
    <n v="0.8"/>
    <n v="-999"/>
    <n v="-999"/>
    <n v="0.52100000000000002"/>
    <n v="1.0669999999999999"/>
    <n v="0"/>
    <n v="-999"/>
    <n v="200205"/>
    <x v="11"/>
  </r>
  <r>
    <n v="14.64"/>
    <n v="-0.2"/>
    <n v="6.4"/>
    <n v="-3.7"/>
    <n v="87.4"/>
    <n v="54.4"/>
    <n v="9.6"/>
    <n v="259"/>
    <n v="0.3"/>
    <n v="1.3"/>
    <n v="2.4"/>
    <n v="0.3"/>
    <n v="0.5"/>
    <n v="-999"/>
    <n v="-999"/>
    <n v="0.52200000000000002"/>
    <n v="0.438"/>
    <n v="0"/>
    <n v="-999"/>
    <n v="200205"/>
    <x v="11"/>
  </r>
  <r>
    <n v="21.15"/>
    <n v="1.3"/>
    <n v="6.5"/>
    <n v="-4.5999999999999996"/>
    <n v="67"/>
    <n v="35.299999999999997"/>
    <n v="0"/>
    <n v="210"/>
    <n v="0.6"/>
    <n v="0.7"/>
    <n v="1.9"/>
    <n v="0.6"/>
    <n v="1"/>
    <n v="-999"/>
    <n v="-999"/>
    <n v="0.34200000000000003"/>
    <n v="0.626"/>
    <n v="0"/>
    <n v="-999"/>
    <n v="200205"/>
    <x v="11"/>
  </r>
  <r>
    <n v="20.8"/>
    <n v="5.0999999999999996"/>
    <n v="11.6"/>
    <n v="-2.7"/>
    <n v="53.4"/>
    <n v="31.6"/>
    <n v="0"/>
    <n v="189"/>
    <n v="1.2"/>
    <n v="1.6"/>
    <n v="4.2"/>
    <n v="1.2"/>
    <n v="1.7"/>
    <n v="-999"/>
    <n v="-999"/>
    <n v="0.433"/>
    <n v="0.93400000000000005"/>
    <n v="0"/>
    <n v="-999"/>
    <n v="200205"/>
    <x v="11"/>
  </r>
  <r>
    <n v="18.010000000000002"/>
    <n v="4.8"/>
    <n v="10.5"/>
    <n v="0"/>
    <n v="70.900000000000006"/>
    <n v="35.6"/>
    <n v="6.4"/>
    <n v="142"/>
    <n v="2.1"/>
    <n v="1.6"/>
    <n v="4.2"/>
    <n v="2.1"/>
    <n v="2.4"/>
    <n v="-999"/>
    <n v="-999"/>
    <n v="0.45200000000000001"/>
    <n v="0.81699999999999995"/>
    <n v="0"/>
    <n v="-999"/>
    <n v="200205"/>
    <x v="11"/>
  </r>
  <r>
    <n v="16.53"/>
    <n v="5"/>
    <n v="10.5"/>
    <n v="1.4"/>
    <n v="76.8"/>
    <n v="42.2"/>
    <n v="0.3"/>
    <n v="52"/>
    <n v="3.3"/>
    <n v="1.3"/>
    <n v="2.8"/>
    <n v="3.3"/>
    <n v="3.6"/>
    <n v="-999"/>
    <n v="-999"/>
    <n v="0.53700000000000003"/>
    <n v="0.73399999999999999"/>
    <n v="0"/>
    <n v="-999"/>
    <n v="200205"/>
    <x v="11"/>
  </r>
  <r>
    <n v="17.8"/>
    <n v="9"/>
    <n v="14.8"/>
    <n v="1.7"/>
    <n v="74"/>
    <n v="53.4"/>
    <n v="0"/>
    <n v="0"/>
    <n v="0"/>
    <n v="1.3"/>
    <n v="3.2"/>
    <n v="6"/>
    <n v="5.3"/>
    <n v="-999"/>
    <n v="-999"/>
    <n v="0.89900000000000002"/>
    <n v="0.78400000000000003"/>
    <n v="0"/>
    <n v="-999"/>
    <n v="200205"/>
    <x v="11"/>
  </r>
  <r>
    <n v="4.95"/>
    <n v="4.8"/>
    <n v="8.1999999999999993"/>
    <n v="1.6"/>
    <n v="97.2"/>
    <n v="85.4"/>
    <n v="13.9"/>
    <n v="17"/>
    <n v="0"/>
    <n v="1.2"/>
    <n v="4.4000000000000004"/>
    <n v="5.8"/>
    <n v="4.9000000000000004"/>
    <n v="-999"/>
    <n v="-999"/>
    <n v="0.92700000000000005"/>
    <n v="0.159"/>
    <n v="0"/>
    <n v="-999"/>
    <n v="200205"/>
    <x v="11"/>
  </r>
  <r>
    <n v="3.65"/>
    <n v="1"/>
    <n v="2.1"/>
    <n v="-0.1"/>
    <n v="99.4"/>
    <n v="99.3"/>
    <n v="9.9"/>
    <n v="186"/>
    <n v="2.8"/>
    <n v="0.8"/>
    <n v="1.6"/>
    <n v="2.8"/>
    <n v="2.9"/>
    <n v="-999"/>
    <n v="-999"/>
    <n v="0.70399999999999996"/>
    <n v="5.0000000000000001E-3"/>
    <n v="0"/>
    <n v="-999"/>
    <n v="200205"/>
    <x v="11"/>
  </r>
  <r>
    <n v="1.59"/>
    <n v="0.2"/>
    <n v="2"/>
    <n v="-0.8"/>
    <n v="98.5"/>
    <n v="93.2"/>
    <n v="0"/>
    <n v="110"/>
    <n v="0.4"/>
    <n v="0.8"/>
    <n v="2.1"/>
    <n v="0.4"/>
    <n v="0.7"/>
    <n v="-999"/>
    <n v="-999"/>
    <n v="0.65800000000000003"/>
    <n v="4.8000000000000001E-2"/>
    <n v="0"/>
    <n v="-999"/>
    <n v="200205"/>
    <x v="11"/>
  </r>
  <r>
    <n v="12.8"/>
    <n v="1.5"/>
    <n v="7.2"/>
    <n v="-1.2"/>
    <n v="94.5"/>
    <n v="72.099999999999994"/>
    <n v="27.8"/>
    <n v="58"/>
    <n v="0.4"/>
    <n v="0.5"/>
    <n v="1.8"/>
    <n v="0.4"/>
    <n v="0.9"/>
    <n v="-999"/>
    <n v="-999"/>
    <n v="0.73299999999999998"/>
    <n v="0.28299999999999997"/>
    <n v="0"/>
    <n v="-999"/>
    <n v="200205"/>
    <x v="11"/>
  </r>
  <r>
    <n v="23.62"/>
    <n v="4.8"/>
    <n v="12.3"/>
    <n v="-2.2000000000000002"/>
    <n v="75.5"/>
    <n v="38.1"/>
    <n v="0.3"/>
    <n v="0"/>
    <n v="0"/>
    <n v="0.7"/>
    <n v="1.9"/>
    <n v="0.9"/>
    <n v="1.8"/>
    <n v="-999"/>
    <n v="-999"/>
    <n v="0.54400000000000004"/>
    <n v="0.88500000000000001"/>
    <n v="0"/>
    <n v="-999"/>
    <n v="200205"/>
    <x v="11"/>
  </r>
  <r>
    <n v="11.08"/>
    <n v="4.8"/>
    <n v="8.4"/>
    <n v="1.6"/>
    <n v="94.1"/>
    <n v="81.3"/>
    <n v="1.9"/>
    <n v="0"/>
    <n v="0"/>
    <n v="0.5"/>
    <n v="1.6"/>
    <n v="2.2999999999999998"/>
    <n v="3.1"/>
    <n v="-999"/>
    <n v="-999"/>
    <n v="0.89500000000000002"/>
    <n v="0.20599999999999999"/>
    <n v="0"/>
    <n v="-999"/>
    <n v="200205"/>
    <x v="11"/>
  </r>
  <r>
    <n v="21.06"/>
    <n v="6.9"/>
    <n v="13.3"/>
    <n v="1.2"/>
    <n v="83"/>
    <n v="50.6"/>
    <n v="0"/>
    <n v="0"/>
    <n v="0"/>
    <n v="0.7"/>
    <n v="2.6"/>
    <n v="9.1"/>
    <n v="6.7"/>
    <n v="-999"/>
    <n v="-999"/>
    <n v="0.77100000000000002"/>
    <n v="0.754"/>
    <n v="0"/>
    <n v="-999"/>
    <n v="200205"/>
    <x v="11"/>
  </r>
  <r>
    <n v="23.72"/>
    <n v="10.1"/>
    <n v="17.5"/>
    <n v="3.1"/>
    <n v="73"/>
    <n v="44.7"/>
    <n v="0"/>
    <n v="0"/>
    <n v="0"/>
    <n v="1.1000000000000001"/>
    <n v="2.4"/>
    <n v="11"/>
    <n v="8.3000000000000007"/>
    <n v="-999"/>
    <n v="-999"/>
    <n v="0.89500000000000002"/>
    <n v="1.1060000000000001"/>
    <n v="0"/>
    <n v="-999"/>
    <n v="200205"/>
    <x v="11"/>
  </r>
  <r>
    <n v="12.76"/>
    <n v="7.6"/>
    <n v="13"/>
    <n v="4.5999999999999996"/>
    <n v="87.2"/>
    <n v="60.7"/>
    <n v="12.3"/>
    <n v="0"/>
    <n v="0"/>
    <n v="2"/>
    <n v="4.7"/>
    <n v="9.1"/>
    <n v="7.6"/>
    <n v="-999"/>
    <n v="-999"/>
    <n v="0.90700000000000003"/>
    <n v="0.58799999999999997"/>
    <n v="0"/>
    <n v="-999"/>
    <n v="200205"/>
    <x v="11"/>
  </r>
  <r>
    <n v="14.66"/>
    <n v="7.7"/>
    <n v="13.7"/>
    <n v="1.6"/>
    <n v="80"/>
    <n v="54.7"/>
    <n v="0"/>
    <n v="0"/>
    <n v="0"/>
    <n v="1.7"/>
    <n v="3.8"/>
    <n v="8.6999999999999993"/>
    <n v="7.3"/>
    <n v="-999"/>
    <n v="-999"/>
    <n v="0.85399999999999998"/>
    <n v="0.71"/>
    <n v="0"/>
    <n v="-999"/>
    <n v="200205"/>
    <x v="11"/>
  </r>
  <r>
    <n v="27.63"/>
    <n v="7.3"/>
    <n v="16"/>
    <n v="-0.6"/>
    <n v="69.7"/>
    <n v="39"/>
    <n v="0"/>
    <n v="0"/>
    <n v="0"/>
    <n v="1.1000000000000001"/>
    <n v="2.7"/>
    <n v="10.4"/>
    <n v="8.3000000000000007"/>
    <n v="-999"/>
    <n v="-999"/>
    <n v="0.70699999999999996"/>
    <n v="1.109"/>
    <n v="0"/>
    <n v="-999"/>
    <n v="200205"/>
    <x v="11"/>
  </r>
  <r>
    <n v="23.27"/>
    <n v="5.5"/>
    <n v="12.9"/>
    <n v="-1.4"/>
    <n v="65.900000000000006"/>
    <n v="32.200000000000003"/>
    <n v="0"/>
    <n v="0"/>
    <n v="0"/>
    <n v="0.8"/>
    <n v="1.8"/>
    <n v="9.3000000000000007"/>
    <n v="7.7"/>
    <n v="-999"/>
    <n v="-999"/>
    <n v="0.48"/>
    <n v="1.0089999999999999"/>
    <n v="0"/>
    <n v="-999"/>
    <n v="200205"/>
    <x v="11"/>
  </r>
  <r>
    <n v="24.3"/>
    <n v="8"/>
    <n v="15"/>
    <n v="1.9"/>
    <n v="60.5"/>
    <n v="36.4"/>
    <n v="0"/>
    <n v="0"/>
    <n v="0"/>
    <n v="0.9"/>
    <n v="1.8"/>
    <n v="10"/>
    <n v="8.4"/>
    <n v="-999"/>
    <n v="-999"/>
    <n v="0.621"/>
    <n v="1.0840000000000001"/>
    <n v="0"/>
    <n v="-999"/>
    <n v="200206"/>
    <x v="11"/>
  </r>
  <r>
    <n v="21.71"/>
    <n v="8.1"/>
    <n v="15.5"/>
    <n v="1.3"/>
    <n v="59.6"/>
    <n v="34.4"/>
    <n v="0"/>
    <n v="0"/>
    <n v="0"/>
    <n v="0.8"/>
    <n v="2"/>
    <n v="9.5"/>
    <n v="8.1"/>
    <n v="-999"/>
    <n v="-999"/>
    <n v="0.60499999999999998"/>
    <n v="1.155"/>
    <n v="0"/>
    <n v="-999"/>
    <n v="200206"/>
    <x v="11"/>
  </r>
  <r>
    <n v="21.98"/>
    <n v="9.9"/>
    <n v="17.8"/>
    <n v="2.1"/>
    <n v="60.1"/>
    <n v="26.1"/>
    <n v="0"/>
    <n v="0"/>
    <n v="0"/>
    <n v="0.9"/>
    <n v="2.6"/>
    <n v="10.6"/>
    <n v="8.5"/>
    <n v="-999"/>
    <n v="-999"/>
    <n v="0.53100000000000003"/>
    <n v="1.506"/>
    <n v="0"/>
    <n v="-999"/>
    <n v="200206"/>
    <x v="11"/>
  </r>
  <r>
    <n v="23.12"/>
    <n v="9.6999999999999993"/>
    <n v="17"/>
    <n v="3.4"/>
    <n v="69.900000000000006"/>
    <n v="47.1"/>
    <n v="0"/>
    <n v="0"/>
    <n v="0"/>
    <n v="0.8"/>
    <n v="2.5"/>
    <n v="12.2"/>
    <n v="9.9"/>
    <n v="-999"/>
    <n v="-999"/>
    <n v="0.91200000000000003"/>
    <n v="1.0249999999999999"/>
    <n v="0"/>
    <n v="-999"/>
    <n v="200206"/>
    <x v="11"/>
  </r>
  <r>
    <n v="17.73"/>
    <n v="7.1"/>
    <n v="14.7"/>
    <n v="0.4"/>
    <n v="74.8"/>
    <n v="44.6"/>
    <n v="0.5"/>
    <n v="0"/>
    <n v="0"/>
    <n v="1.4"/>
    <n v="3.1"/>
    <n v="10.9"/>
    <n v="9.4"/>
    <n v="-999"/>
    <n v="-999"/>
    <n v="0.74399999999999999"/>
    <n v="0.92600000000000005"/>
    <n v="0"/>
    <n v="-999"/>
    <n v="200206"/>
    <x v="11"/>
  </r>
  <r>
    <n v="20.62"/>
    <n v="1.9"/>
    <n v="8.9"/>
    <n v="-2.6"/>
    <n v="71"/>
    <n v="38.799999999999997"/>
    <n v="0.3"/>
    <n v="0"/>
    <n v="0"/>
    <n v="1.6"/>
    <n v="2.8"/>
    <n v="7.4"/>
    <n v="6.7"/>
    <n v="-999"/>
    <n v="-999"/>
    <n v="0.443"/>
    <n v="0.69799999999999995"/>
    <n v="0"/>
    <n v="-999"/>
    <n v="200206"/>
    <x v="11"/>
  </r>
  <r>
    <n v="21.32"/>
    <n v="0"/>
    <n v="7"/>
    <n v="-3.9"/>
    <n v="74.099999999999994"/>
    <n v="31.7"/>
    <n v="0"/>
    <n v="0"/>
    <n v="0"/>
    <n v="0.9"/>
    <n v="2.4"/>
    <n v="6.6"/>
    <n v="5.9"/>
    <n v="-999"/>
    <n v="-999"/>
    <n v="0.318"/>
    <n v="0.68400000000000005"/>
    <n v="0"/>
    <n v="-999"/>
    <n v="200206"/>
    <x v="11"/>
  </r>
  <r>
    <n v="7.3"/>
    <n v="0.8"/>
    <n v="4.8"/>
    <n v="-3.1"/>
    <n v="91.2"/>
    <n v="72.400000000000006"/>
    <n v="2.4"/>
    <n v="0"/>
    <n v="0"/>
    <n v="0.9"/>
    <n v="1.9"/>
    <n v="4.9000000000000004"/>
    <n v="4.8"/>
    <n v="-999"/>
    <n v="-999"/>
    <n v="0.624"/>
    <n v="0.23699999999999999"/>
    <n v="0"/>
    <n v="-999"/>
    <n v="200206"/>
    <x v="11"/>
  </r>
  <r>
    <n v="22.87"/>
    <n v="8.4"/>
    <n v="15.8"/>
    <n v="1.8"/>
    <n v="57.4"/>
    <n v="36.799999999999997"/>
    <n v="0"/>
    <n v="0"/>
    <n v="0"/>
    <n v="0.9"/>
    <n v="2.2000000000000002"/>
    <n v="9.1"/>
    <n v="7.3"/>
    <n v="-999"/>
    <n v="-999"/>
    <n v="0.65800000000000003"/>
    <n v="1.1339999999999999"/>
    <n v="0"/>
    <n v="-999"/>
    <n v="200206"/>
    <x v="11"/>
  </r>
  <r>
    <n v="25.21"/>
    <n v="10.199999999999999"/>
    <n v="18.100000000000001"/>
    <n v="3.3"/>
    <n v="55"/>
    <n v="23.5"/>
    <n v="0.3"/>
    <n v="0"/>
    <n v="0"/>
    <n v="0.9"/>
    <n v="2.4"/>
    <n v="10.9"/>
    <n v="9.1999999999999993"/>
    <n v="-999"/>
    <n v="-999"/>
    <n v="0.48599999999999999"/>
    <n v="1.5880000000000001"/>
    <n v="0"/>
    <n v="-999"/>
    <n v="200206"/>
    <x v="11"/>
  </r>
  <r>
    <n v="27.25"/>
    <n v="11.2"/>
    <n v="19.100000000000001"/>
    <n v="2.6"/>
    <n v="65.099999999999994"/>
    <n v="22.2"/>
    <n v="0"/>
    <n v="0"/>
    <n v="0"/>
    <n v="0.7"/>
    <n v="1.7"/>
    <n v="12.4"/>
    <n v="10.5"/>
    <n v="-999"/>
    <n v="-999"/>
    <n v="0.48899999999999999"/>
    <n v="1.72"/>
    <n v="0"/>
    <n v="-999"/>
    <n v="200206"/>
    <x v="11"/>
  </r>
  <r>
    <n v="27.98"/>
    <n v="14.1"/>
    <n v="21.4"/>
    <n v="6.6"/>
    <n v="56"/>
    <n v="30.1"/>
    <n v="0"/>
    <n v="0"/>
    <n v="0"/>
    <n v="0.8"/>
    <n v="1.9"/>
    <n v="13.7"/>
    <n v="11.5"/>
    <n v="-999"/>
    <n v="-999"/>
    <n v="0.76500000000000001"/>
    <n v="1.7809999999999999"/>
    <n v="0"/>
    <n v="-999"/>
    <n v="200206"/>
    <x v="11"/>
  </r>
  <r>
    <n v="24.54"/>
    <n v="15.3"/>
    <n v="21.9"/>
    <n v="8.9"/>
    <n v="48.6"/>
    <n v="23.2"/>
    <n v="0"/>
    <n v="0"/>
    <n v="0"/>
    <n v="1"/>
    <n v="2.9"/>
    <n v="14.5"/>
    <n v="12.2"/>
    <n v="-999"/>
    <n v="-999"/>
    <n v="0.60899999999999999"/>
    <n v="2.0179999999999998"/>
    <n v="0"/>
    <n v="-999"/>
    <n v="200206"/>
    <x v="11"/>
  </r>
  <r>
    <n v="24.8"/>
    <n v="16.3"/>
    <n v="24.3"/>
    <n v="8.5"/>
    <n v="47.6"/>
    <n v="24.4"/>
    <n v="0.5"/>
    <n v="0"/>
    <n v="0"/>
    <n v="1"/>
    <n v="2.6"/>
    <n v="14.8"/>
    <n v="12.7"/>
    <n v="-999"/>
    <n v="-999"/>
    <n v="0.73899999999999999"/>
    <n v="2.2959999999999998"/>
    <n v="0"/>
    <n v="-999"/>
    <n v="200206"/>
    <x v="11"/>
  </r>
  <r>
    <n v="23.98"/>
    <n v="17.100000000000001"/>
    <n v="24.9"/>
    <n v="10.4"/>
    <n v="38.9"/>
    <n v="25.7"/>
    <n v="0"/>
    <n v="0"/>
    <n v="0"/>
    <n v="0.9"/>
    <n v="2.2000000000000002"/>
    <n v="15.3"/>
    <n v="13.3"/>
    <n v="-999"/>
    <n v="-999"/>
    <n v="0.80700000000000005"/>
    <n v="2.339"/>
    <n v="0"/>
    <n v="-999"/>
    <n v="200206"/>
    <x v="11"/>
  </r>
  <r>
    <n v="16.78"/>
    <n v="12.1"/>
    <n v="20.100000000000001"/>
    <n v="2.9"/>
    <n v="49.1"/>
    <n v="17.3"/>
    <n v="0"/>
    <n v="0"/>
    <n v="0"/>
    <n v="0.7"/>
    <n v="1.7"/>
    <n v="12.8"/>
    <n v="11.9"/>
    <n v="-999"/>
    <n v="-999"/>
    <n v="0.40699999999999997"/>
    <n v="1.9450000000000001"/>
    <n v="0"/>
    <n v="-999"/>
    <n v="200206"/>
    <x v="11"/>
  </r>
  <r>
    <n v="18.53"/>
    <n v="7.2"/>
    <n v="14.9"/>
    <n v="2.2999999999999998"/>
    <n v="80.7"/>
    <n v="40.1"/>
    <n v="4.5"/>
    <n v="0"/>
    <n v="0"/>
    <n v="1.2"/>
    <n v="3.3"/>
    <n v="12.4"/>
    <n v="11.3"/>
    <n v="-999"/>
    <n v="-999"/>
    <n v="0.68100000000000005"/>
    <n v="1.0149999999999999"/>
    <n v="0"/>
    <n v="-999"/>
    <n v="200206"/>
    <x v="11"/>
  </r>
  <r>
    <n v="4.53"/>
    <n v="2.4"/>
    <n v="5.0999999999999996"/>
    <n v="0.6"/>
    <n v="99.2"/>
    <n v="97.8"/>
    <n v="22.2"/>
    <n v="0"/>
    <n v="0"/>
    <n v="1.2"/>
    <n v="2.2000000000000002"/>
    <n v="6.6"/>
    <n v="7.8"/>
    <n v="-999"/>
    <n v="-999"/>
    <n v="0.85699999999999998"/>
    <n v="1.9E-2"/>
    <n v="0"/>
    <n v="-999"/>
    <n v="200206"/>
    <x v="11"/>
  </r>
  <r>
    <n v="21.41"/>
    <n v="7.4"/>
    <n v="15.4"/>
    <n v="1.8"/>
    <n v="83"/>
    <n v="45.8"/>
    <n v="0"/>
    <n v="0"/>
    <n v="0"/>
    <n v="0.8"/>
    <n v="1.8"/>
    <n v="11.4"/>
    <n v="9.6999999999999993"/>
    <n v="-999"/>
    <n v="-999"/>
    <n v="0.8"/>
    <n v="0.94799999999999995"/>
    <n v="0"/>
    <n v="-999"/>
    <n v="200206"/>
    <x v="11"/>
  </r>
  <r>
    <n v="16.77"/>
    <n v="10.1"/>
    <n v="18.8"/>
    <n v="3.5"/>
    <n v="71.400000000000006"/>
    <n v="37.799999999999997"/>
    <n v="0"/>
    <n v="0"/>
    <n v="0"/>
    <n v="0.7"/>
    <n v="1.8"/>
    <n v="10.9"/>
    <n v="9.9"/>
    <n v="-999"/>
    <n v="-999"/>
    <n v="0.82099999999999995"/>
    <n v="1.349"/>
    <n v="0"/>
    <n v="-999"/>
    <n v="200206"/>
    <x v="11"/>
  </r>
  <r>
    <n v="31.12"/>
    <n v="15"/>
    <n v="23"/>
    <n v="6.7"/>
    <n v="50.9"/>
    <n v="27.2"/>
    <n v="0"/>
    <n v="0"/>
    <n v="0"/>
    <n v="0.8"/>
    <n v="1.8"/>
    <n v="14.3"/>
    <n v="12"/>
    <n v="-999"/>
    <n v="-999"/>
    <n v="0.76500000000000001"/>
    <n v="2.0449999999999999"/>
    <n v="0"/>
    <n v="-999"/>
    <n v="200206"/>
    <x v="11"/>
  </r>
  <r>
    <n v="29.17"/>
    <n v="16.2"/>
    <n v="24.2"/>
    <n v="9.1"/>
    <n v="46.5"/>
    <n v="24"/>
    <n v="0"/>
    <n v="0"/>
    <n v="0"/>
    <n v="1.1000000000000001"/>
    <n v="2.7"/>
    <n v="15.6"/>
    <n v="13.3"/>
    <n v="-999"/>
    <n v="-999"/>
    <n v="0.72299999999999998"/>
    <n v="2.2949999999999999"/>
    <n v="0"/>
    <n v="-999"/>
    <n v="200206"/>
    <x v="11"/>
  </r>
  <r>
    <n v="20.260000000000002"/>
    <n v="12.5"/>
    <n v="20.399999999999999"/>
    <n v="6"/>
    <n v="63.4"/>
    <n v="35.299999999999997"/>
    <n v="0"/>
    <n v="0"/>
    <n v="0"/>
    <n v="0.8"/>
    <n v="2.2000000000000002"/>
    <n v="14.1"/>
    <n v="12.9"/>
    <n v="-999"/>
    <n v="-999"/>
    <n v="0.84499999999999997"/>
    <n v="1.55"/>
    <n v="0"/>
    <n v="-999"/>
    <n v="200206"/>
    <x v="11"/>
  </r>
  <r>
    <n v="25.25"/>
    <n v="12.1"/>
    <n v="20.6"/>
    <n v="3.9"/>
    <n v="69.599999999999994"/>
    <n v="29.6"/>
    <n v="0"/>
    <n v="0"/>
    <n v="0"/>
    <n v="0.8"/>
    <n v="2.2000000000000002"/>
    <n v="14.9"/>
    <n v="13.2"/>
    <n v="-999"/>
    <n v="-999"/>
    <n v="0.71899999999999997"/>
    <n v="1.708"/>
    <n v="0"/>
    <n v="-999"/>
    <n v="200206"/>
    <x v="11"/>
  </r>
  <r>
    <n v="26.28"/>
    <n v="16.399999999999999"/>
    <n v="24.7"/>
    <n v="7.1"/>
    <n v="48.8"/>
    <n v="30.1"/>
    <n v="0"/>
    <n v="0"/>
    <n v="0"/>
    <n v="0.9"/>
    <n v="2.2000000000000002"/>
    <n v="15.8"/>
    <n v="13.9"/>
    <n v="-999"/>
    <n v="-999"/>
    <n v="0.93799999999999994"/>
    <n v="2.1749999999999998"/>
    <n v="0"/>
    <n v="-999"/>
    <n v="200206"/>
    <x v="11"/>
  </r>
  <r>
    <n v="28.17"/>
    <n v="20.6"/>
    <n v="28.4"/>
    <n v="12.2"/>
    <n v="39.9"/>
    <n v="24.7"/>
    <n v="0"/>
    <n v="0"/>
    <n v="0"/>
    <n v="1"/>
    <n v="2.4"/>
    <n v="17.399999999999999"/>
    <n v="15.1"/>
    <n v="-999"/>
    <n v="-999"/>
    <n v="0.95399999999999996"/>
    <n v="2.9129999999999998"/>
    <n v="0"/>
    <n v="-999"/>
    <n v="200206"/>
    <x v="11"/>
  </r>
  <r>
    <n v="19.53"/>
    <n v="15.3"/>
    <n v="23.4"/>
    <n v="8.1"/>
    <n v="61.5"/>
    <n v="33.9"/>
    <n v="1.1000000000000001"/>
    <n v="0"/>
    <n v="0"/>
    <n v="0.7"/>
    <n v="2.4"/>
    <n v="17"/>
    <n v="15.3"/>
    <n v="-999"/>
    <n v="-999"/>
    <n v="0.97299999999999998"/>
    <n v="1.9019999999999999"/>
    <n v="0"/>
    <n v="-999"/>
    <n v="200206"/>
    <x v="11"/>
  </r>
  <r>
    <n v="12.59"/>
    <n v="8.4"/>
    <n v="12.5"/>
    <n v="5.5"/>
    <n v="94.9"/>
    <n v="72"/>
    <n v="11.5"/>
    <n v="0"/>
    <n v="0"/>
    <n v="2"/>
    <n v="4"/>
    <n v="14.2"/>
    <n v="13.7"/>
    <n v="-999"/>
    <n v="-999"/>
    <n v="1.0409999999999999"/>
    <n v="0.40600000000000003"/>
    <n v="0"/>
    <n v="-999"/>
    <n v="200206"/>
    <x v="11"/>
  </r>
  <r>
    <n v="27.24"/>
    <n v="8.4"/>
    <n v="13.9"/>
    <n v="2.2000000000000002"/>
    <n v="81"/>
    <n v="50.2"/>
    <n v="1.9"/>
    <n v="0"/>
    <n v="0"/>
    <n v="1.7"/>
    <n v="3.8"/>
    <n v="14.6"/>
    <n v="13.6"/>
    <n v="-999"/>
    <n v="-999"/>
    <n v="0.79800000000000004"/>
    <n v="0.79100000000000004"/>
    <n v="0"/>
    <n v="-999"/>
    <n v="200206"/>
    <x v="11"/>
  </r>
  <r>
    <n v="15.69"/>
    <n v="5.3"/>
    <n v="11.5"/>
    <n v="1.2"/>
    <n v="80.3"/>
    <n v="47.6"/>
    <n v="0.3"/>
    <n v="0"/>
    <n v="0"/>
    <n v="1"/>
    <n v="2.2000000000000002"/>
    <n v="11.8"/>
    <n v="11.9"/>
    <n v="-999"/>
    <n v="-999"/>
    <n v="0.64700000000000002"/>
    <n v="0.71099999999999997"/>
    <n v="0"/>
    <n v="-999"/>
    <n v="200206"/>
    <x v="11"/>
  </r>
  <r>
    <n v="18.46"/>
    <n v="5.2"/>
    <n v="13.1"/>
    <n v="0"/>
    <n v="77.8"/>
    <n v="42.9"/>
    <n v="0"/>
    <n v="0"/>
    <n v="0"/>
    <n v="1.2"/>
    <n v="2.5"/>
    <n v="11"/>
    <n v="10.9"/>
    <n v="-999"/>
    <n v="-999"/>
    <n v="0.64400000000000002"/>
    <n v="0.86099999999999999"/>
    <n v="0"/>
    <n v="-999"/>
    <n v="200207"/>
    <x v="11"/>
  </r>
  <r>
    <n v="25.78"/>
    <n v="7.7"/>
    <n v="17.3"/>
    <n v="-2.2999999999999998"/>
    <n v="63.2"/>
    <n v="29.2"/>
    <n v="0"/>
    <n v="0"/>
    <n v="0"/>
    <n v="0.8"/>
    <n v="2.4"/>
    <n v="12.5"/>
    <n v="11.4"/>
    <n v="-999"/>
    <n v="-999"/>
    <n v="0.57799999999999996"/>
    <n v="1.3979999999999999"/>
    <n v="0"/>
    <n v="-999"/>
    <n v="200207"/>
    <x v="11"/>
  </r>
  <r>
    <n v="19.39"/>
    <n v="9.6999999999999993"/>
    <n v="18.8"/>
    <n v="3.3"/>
    <n v="56.6"/>
    <n v="35.200000000000003"/>
    <n v="0"/>
    <n v="0"/>
    <n v="0"/>
    <n v="0.8"/>
    <n v="2"/>
    <n v="13.4"/>
    <n v="12.4"/>
    <n v="-999"/>
    <n v="-999"/>
    <n v="0.76300000000000001"/>
    <n v="1.4059999999999999"/>
    <n v="0"/>
    <n v="-999"/>
    <n v="200207"/>
    <x v="11"/>
  </r>
  <r>
    <n v="11.3"/>
    <n v="3.6"/>
    <n v="9.3000000000000007"/>
    <n v="-0.6"/>
    <n v="80.7"/>
    <n v="51.1"/>
    <n v="1.1000000000000001"/>
    <n v="0"/>
    <n v="0"/>
    <n v="0.8"/>
    <n v="1.9"/>
    <n v="10.6"/>
    <n v="10.9"/>
    <n v="-999"/>
    <n v="-999"/>
    <n v="0.6"/>
    <n v="0.57299999999999995"/>
    <n v="0"/>
    <n v="-999"/>
    <n v="200207"/>
    <x v="11"/>
  </r>
  <r>
    <n v="27.94"/>
    <n v="7.2"/>
    <n v="16"/>
    <n v="-1.8"/>
    <n v="60.9"/>
    <n v="25.7"/>
    <n v="0"/>
    <n v="0"/>
    <n v="0"/>
    <n v="0.8"/>
    <n v="2"/>
    <n v="11.7"/>
    <n v="10.9"/>
    <n v="-999"/>
    <n v="-999"/>
    <n v="0.46800000000000003"/>
    <n v="1.351"/>
    <n v="0"/>
    <n v="-999"/>
    <n v="200207"/>
    <x v="11"/>
  </r>
  <r>
    <n v="24.5"/>
    <n v="13.7"/>
    <n v="21.3"/>
    <n v="5.2"/>
    <n v="43.1"/>
    <n v="27.7"/>
    <n v="0"/>
    <n v="0"/>
    <n v="0"/>
    <n v="0.9"/>
    <n v="1.9"/>
    <n v="13.3"/>
    <n v="12"/>
    <n v="-999"/>
    <n v="-999"/>
    <n v="0.7"/>
    <n v="1.831"/>
    <n v="0"/>
    <n v="-999"/>
    <n v="200207"/>
    <x v="11"/>
  </r>
  <r>
    <n v="18.95"/>
    <n v="15.1"/>
    <n v="21.8"/>
    <n v="7.8"/>
    <n v="56.3"/>
    <n v="33.200000000000003"/>
    <n v="4.8"/>
    <n v="0"/>
    <n v="0"/>
    <n v="1"/>
    <n v="2.5"/>
    <n v="13.7"/>
    <n v="12.3"/>
    <n v="-999"/>
    <n v="-999"/>
    <n v="0.86899999999999999"/>
    <n v="1.744"/>
    <n v="0"/>
    <n v="-999"/>
    <n v="200207"/>
    <x v="11"/>
  </r>
  <r>
    <n v="14.34"/>
    <n v="8.6"/>
    <n v="14.1"/>
    <n v="3.2"/>
    <n v="91.3"/>
    <n v="66.2"/>
    <n v="10.7"/>
    <n v="0"/>
    <n v="0"/>
    <n v="1"/>
    <n v="2.4"/>
    <n v="12.6"/>
    <n v="12"/>
    <n v="-999"/>
    <n v="-999"/>
    <n v="1.0669999999999999"/>
    <n v="0.54400000000000004"/>
    <n v="0"/>
    <n v="-999"/>
    <n v="200207"/>
    <x v="11"/>
  </r>
  <r>
    <n v="28.87"/>
    <n v="13.3"/>
    <n v="21.7"/>
    <n v="2.6"/>
    <n v="66"/>
    <n v="40"/>
    <n v="0"/>
    <n v="0"/>
    <n v="0"/>
    <n v="1"/>
    <n v="2.2999999999999998"/>
    <n v="14.3"/>
    <n v="12.7"/>
    <n v="-999"/>
    <n v="-999"/>
    <n v="1.036"/>
    <n v="1.5569999999999999"/>
    <n v="0"/>
    <n v="-999"/>
    <n v="200207"/>
    <x v="11"/>
  </r>
  <r>
    <n v="28.46"/>
    <n v="20.3"/>
    <n v="28.3"/>
    <n v="11.5"/>
    <n v="45.2"/>
    <n v="30.3"/>
    <n v="0"/>
    <n v="0"/>
    <n v="0"/>
    <n v="1.2"/>
    <n v="2.9"/>
    <n v="17.2"/>
    <n v="14.7"/>
    <n v="-999"/>
    <n v="-999"/>
    <n v="1.167"/>
    <n v="2.681"/>
    <n v="0"/>
    <n v="-999"/>
    <n v="200207"/>
    <x v="11"/>
  </r>
  <r>
    <n v="27.38"/>
    <n v="21.5"/>
    <n v="29.8"/>
    <n v="13.6"/>
    <n v="43"/>
    <n v="23.8"/>
    <n v="0"/>
    <n v="0"/>
    <n v="0"/>
    <n v="0.8"/>
    <n v="1.9"/>
    <n v="18.2"/>
    <n v="15.7"/>
    <n v="-999"/>
    <n v="-999"/>
    <n v="0.997"/>
    <n v="3.1960000000000002"/>
    <n v="0"/>
    <n v="-999"/>
    <n v="200207"/>
    <x v="11"/>
  </r>
  <r>
    <n v="28.58"/>
    <n v="21.2"/>
    <n v="28.9"/>
    <n v="11.9"/>
    <n v="35.6"/>
    <n v="16.399999999999999"/>
    <n v="0"/>
    <n v="0"/>
    <n v="0"/>
    <n v="0.8"/>
    <n v="2.1"/>
    <n v="18"/>
    <n v="16"/>
    <n v="-999"/>
    <n v="-999"/>
    <n v="0.65200000000000002"/>
    <n v="3.3290000000000002"/>
    <n v="0"/>
    <n v="-999"/>
    <n v="200207"/>
    <x v="11"/>
  </r>
  <r>
    <n v="8.33"/>
    <n v="18.899999999999999"/>
    <n v="24.9"/>
    <n v="14.5"/>
    <n v="54.1"/>
    <n v="28.9"/>
    <n v="0"/>
    <n v="0"/>
    <n v="0"/>
    <n v="0.6"/>
    <n v="2"/>
    <n v="16.2"/>
    <n v="15.2"/>
    <n v="-999"/>
    <n v="-999"/>
    <n v="0.90900000000000003"/>
    <n v="2.238"/>
    <n v="0"/>
    <n v="-999"/>
    <n v="200207"/>
    <x v="11"/>
  </r>
  <r>
    <n v="27.28"/>
    <n v="14.9"/>
    <n v="21.3"/>
    <n v="7.5"/>
    <n v="54.4"/>
    <n v="30"/>
    <n v="0"/>
    <n v="0"/>
    <n v="0"/>
    <n v="1"/>
    <n v="2.2000000000000002"/>
    <n v="17.3"/>
    <n v="15.7"/>
    <n v="-999"/>
    <n v="-999"/>
    <n v="0.75800000000000001"/>
    <n v="1.7729999999999999"/>
    <n v="0"/>
    <n v="-999"/>
    <n v="200207"/>
    <x v="11"/>
  </r>
  <r>
    <n v="28.22"/>
    <n v="15.1"/>
    <n v="24.1"/>
    <n v="5.5"/>
    <n v="44.3"/>
    <n v="22.7"/>
    <n v="0"/>
    <n v="0"/>
    <n v="0"/>
    <n v="0.7"/>
    <n v="1.8"/>
    <n v="15.9"/>
    <n v="14.8"/>
    <n v="-999"/>
    <n v="-999"/>
    <n v="0.68100000000000005"/>
    <n v="2.3199999999999998"/>
    <n v="0"/>
    <n v="-999"/>
    <n v="200207"/>
    <x v="11"/>
  </r>
  <r>
    <n v="28.15"/>
    <n v="18.600000000000001"/>
    <n v="25.9"/>
    <n v="9.3000000000000007"/>
    <n v="46"/>
    <n v="23.8"/>
    <n v="0"/>
    <n v="0"/>
    <n v="0"/>
    <n v="1.2"/>
    <n v="2.7"/>
    <n v="17.100000000000001"/>
    <n v="15.3"/>
    <n v="-999"/>
    <n v="-999"/>
    <n v="0.79400000000000004"/>
    <n v="2.5459999999999998"/>
    <n v="0"/>
    <n v="-999"/>
    <n v="200207"/>
    <x v="11"/>
  </r>
  <r>
    <n v="24.77"/>
    <n v="17.600000000000001"/>
    <n v="25.6"/>
    <n v="11.6"/>
    <n v="51.6"/>
    <n v="32.6"/>
    <n v="0"/>
    <n v="0"/>
    <n v="0"/>
    <n v="0.9"/>
    <n v="2.2999999999999998"/>
    <n v="17.2"/>
    <n v="15.7"/>
    <n v="-999"/>
    <n v="-999"/>
    <n v="1.0669999999999999"/>
    <n v="2.2120000000000002"/>
    <n v="0"/>
    <n v="-999"/>
    <n v="200207"/>
    <x v="11"/>
  </r>
  <r>
    <n v="27.67"/>
    <n v="16.7"/>
    <n v="24.4"/>
    <n v="9.6999999999999993"/>
    <n v="59.4"/>
    <n v="35.1"/>
    <n v="0"/>
    <n v="0"/>
    <n v="0"/>
    <n v="0.8"/>
    <n v="2.2000000000000002"/>
    <n v="17.600000000000001"/>
    <n v="15.9"/>
    <n v="-999"/>
    <n v="-999"/>
    <n v="1.075"/>
    <n v="1.9830000000000001"/>
    <n v="0"/>
    <n v="-999"/>
    <n v="200207"/>
    <x v="11"/>
  </r>
  <r>
    <n v="27.21"/>
    <n v="12.7"/>
    <n v="19.899999999999999"/>
    <n v="7.3"/>
    <n v="69.3"/>
    <n v="40.799999999999997"/>
    <n v="0"/>
    <n v="0"/>
    <n v="0"/>
    <n v="1"/>
    <n v="2.1"/>
    <n v="16.3"/>
    <n v="15.4"/>
    <n v="-999"/>
    <n v="-999"/>
    <n v="0.94699999999999995"/>
    <n v="1.375"/>
    <n v="0"/>
    <n v="-999"/>
    <n v="200207"/>
    <x v="11"/>
  </r>
  <r>
    <n v="25.3"/>
    <n v="12.4"/>
    <n v="19.7"/>
    <n v="5.8"/>
    <n v="63.3"/>
    <n v="37.700000000000003"/>
    <n v="0"/>
    <n v="0"/>
    <n v="0"/>
    <n v="0.8"/>
    <n v="2"/>
    <n v="14.8"/>
    <n v="14.4"/>
    <n v="-999"/>
    <n v="-999"/>
    <n v="0.86699999999999999"/>
    <n v="1.43"/>
    <n v="0"/>
    <n v="-999"/>
    <n v="200207"/>
    <x v="11"/>
  </r>
  <r>
    <n v="27.59"/>
    <n v="13.3"/>
    <n v="19.8"/>
    <n v="4.9000000000000004"/>
    <n v="52.4"/>
    <n v="31.7"/>
    <n v="0"/>
    <n v="0"/>
    <n v="0"/>
    <n v="0.8"/>
    <n v="1.7"/>
    <n v="15"/>
    <n v="14.2"/>
    <n v="-999"/>
    <n v="-999"/>
    <n v="0.73299999999999998"/>
    <n v="1.577"/>
    <n v="0"/>
    <n v="-999"/>
    <n v="200207"/>
    <x v="11"/>
  </r>
  <r>
    <n v="28.05"/>
    <n v="17.399999999999999"/>
    <n v="25.3"/>
    <n v="8.6"/>
    <n v="44.9"/>
    <n v="27.5"/>
    <n v="0"/>
    <n v="0"/>
    <n v="0"/>
    <n v="0.8"/>
    <n v="1.8"/>
    <n v="16.399999999999999"/>
    <n v="14.8"/>
    <n v="-999"/>
    <n v="-999"/>
    <n v="0.88500000000000001"/>
    <n v="2.3380000000000001"/>
    <n v="0"/>
    <n v="-999"/>
    <n v="200207"/>
    <x v="11"/>
  </r>
  <r>
    <n v="25.93"/>
    <n v="19.399999999999999"/>
    <n v="26.6"/>
    <n v="13"/>
    <n v="42.6"/>
    <n v="30"/>
    <n v="0"/>
    <n v="0"/>
    <n v="0"/>
    <n v="0.8"/>
    <n v="2.9"/>
    <n v="17.100000000000001"/>
    <n v="15.4"/>
    <n v="-999"/>
    <n v="-999"/>
    <n v="1.0469999999999999"/>
    <n v="2.4369999999999998"/>
    <n v="0"/>
    <n v="-999"/>
    <n v="200207"/>
    <x v="11"/>
  </r>
  <r>
    <n v="27.1"/>
    <n v="19.7"/>
    <n v="27.9"/>
    <n v="11.8"/>
    <n v="41.3"/>
    <n v="18.2"/>
    <n v="0"/>
    <n v="0"/>
    <n v="0"/>
    <n v="0.7"/>
    <n v="1.9"/>
    <n v="17.5"/>
    <n v="15.8"/>
    <n v="-999"/>
    <n v="-999"/>
    <n v="0.68300000000000005"/>
    <n v="3.073"/>
    <n v="0"/>
    <n v="-999"/>
    <n v="200207"/>
    <x v="11"/>
  </r>
  <r>
    <n v="18.95"/>
    <n v="17.8"/>
    <n v="26.6"/>
    <n v="12.6"/>
    <n v="55.4"/>
    <n v="33.1"/>
    <n v="0.3"/>
    <n v="0"/>
    <n v="0"/>
    <n v="0.7"/>
    <n v="1.9"/>
    <n v="16.899999999999999"/>
    <n v="15.8"/>
    <n v="-999"/>
    <n v="-999"/>
    <n v="1.1519999999999999"/>
    <n v="2.3290000000000002"/>
    <n v="0"/>
    <n v="-999"/>
    <n v="200207"/>
    <x v="11"/>
  </r>
  <r>
    <n v="21.82"/>
    <n v="14.2"/>
    <n v="21.2"/>
    <n v="8"/>
    <n v="69.400000000000006"/>
    <n v="44.6"/>
    <n v="0"/>
    <n v="0"/>
    <n v="0"/>
    <n v="1"/>
    <n v="2.2000000000000002"/>
    <n v="16.2"/>
    <n v="15.4"/>
    <n v="-999"/>
    <n v="-999"/>
    <n v="1.125"/>
    <n v="1.3939999999999999"/>
    <n v="0"/>
    <n v="-999"/>
    <n v="200207"/>
    <x v="11"/>
  </r>
  <r>
    <n v="26.57"/>
    <n v="12.8"/>
    <n v="20.3"/>
    <n v="5"/>
    <n v="62.5"/>
    <n v="32.200000000000003"/>
    <n v="0"/>
    <n v="0"/>
    <n v="0"/>
    <n v="0.9"/>
    <n v="2.1"/>
    <n v="15.3"/>
    <n v="14.6"/>
    <n v="-999"/>
    <n v="-999"/>
    <n v="0.76900000000000002"/>
    <n v="1.615"/>
    <n v="0"/>
    <n v="-999"/>
    <n v="200207"/>
    <x v="11"/>
  </r>
  <r>
    <n v="11.44"/>
    <n v="10.1"/>
    <n v="15.3"/>
    <n v="6.7"/>
    <n v="80.2"/>
    <n v="60.9"/>
    <n v="0"/>
    <n v="0"/>
    <n v="0"/>
    <n v="1.2"/>
    <n v="2.2999999999999998"/>
    <n v="13.3"/>
    <n v="13.5"/>
    <n v="-999"/>
    <n v="-999"/>
    <n v="1.056"/>
    <n v="0.68"/>
    <n v="0"/>
    <n v="-999"/>
    <n v="200207"/>
    <x v="11"/>
  </r>
  <r>
    <n v="17.07"/>
    <n v="9.8000000000000007"/>
    <n v="17.2"/>
    <n v="5.5"/>
    <n v="78.7"/>
    <n v="49"/>
    <n v="0"/>
    <n v="0"/>
    <n v="0"/>
    <n v="1.1000000000000001"/>
    <n v="2.4"/>
    <n v="14"/>
    <n v="13.4"/>
    <n v="-999"/>
    <n v="-999"/>
    <n v="0.95799999999999996"/>
    <n v="1.0009999999999999"/>
    <n v="0"/>
    <n v="-999"/>
    <n v="200207"/>
    <x v="11"/>
  </r>
  <r>
    <n v="21.1"/>
    <n v="8.6999999999999993"/>
    <n v="16.899999999999999"/>
    <n v="2.9"/>
    <n v="67.7"/>
    <n v="39.9"/>
    <n v="0.3"/>
    <n v="0"/>
    <n v="0"/>
    <n v="1.1000000000000001"/>
    <n v="2.1"/>
    <n v="13.1"/>
    <n v="13"/>
    <n v="-999"/>
    <n v="-999"/>
    <n v="0.76900000000000002"/>
    <n v="1.157"/>
    <n v="0"/>
    <n v="-999"/>
    <n v="200207"/>
    <x v="11"/>
  </r>
  <r>
    <n v="15.35"/>
    <n v="5.2"/>
    <n v="11.7"/>
    <n v="1.7"/>
    <n v="83.3"/>
    <n v="52.5"/>
    <n v="0.3"/>
    <n v="0"/>
    <n v="0"/>
    <n v="0.9"/>
    <n v="1.9"/>
    <n v="10.9"/>
    <n v="11.7"/>
    <n v="-999"/>
    <n v="-999"/>
    <n v="0.72399999999999998"/>
    <n v="0.65300000000000002"/>
    <n v="0"/>
    <n v="-999"/>
    <n v="200207"/>
    <x v="11"/>
  </r>
  <r>
    <n v="15.96"/>
    <n v="8.5"/>
    <n v="15.2"/>
    <n v="0.6"/>
    <n v="67.099999999999994"/>
    <n v="35.200000000000003"/>
    <n v="0.3"/>
    <n v="0"/>
    <n v="0"/>
    <n v="1"/>
    <n v="2.7"/>
    <n v="10.9"/>
    <n v="11.1"/>
    <n v="-999"/>
    <n v="-999"/>
    <n v="0.60599999999999998"/>
    <n v="1.119"/>
    <n v="0"/>
    <n v="-999"/>
    <n v="200208"/>
    <x v="11"/>
  </r>
  <r>
    <n v="17.45"/>
    <n v="6.5"/>
    <n v="12.4"/>
    <n v="1"/>
    <n v="72.8"/>
    <n v="53.5"/>
    <n v="0"/>
    <n v="0"/>
    <n v="0"/>
    <n v="0.8"/>
    <n v="2.1"/>
    <n v="10.9"/>
    <n v="11.2"/>
    <n v="-999"/>
    <n v="-999"/>
    <n v="0.77100000000000002"/>
    <n v="0.66900000000000004"/>
    <n v="0"/>
    <n v="-999"/>
    <n v="200208"/>
    <x v="11"/>
  </r>
  <r>
    <n v="17.71"/>
    <n v="8.1999999999999993"/>
    <n v="16.3"/>
    <n v="0.2"/>
    <n v="70.8"/>
    <n v="43.7"/>
    <n v="0"/>
    <n v="0"/>
    <n v="0"/>
    <n v="0.8"/>
    <n v="1.6"/>
    <n v="10.5"/>
    <n v="10.6"/>
    <n v="-999"/>
    <n v="-999"/>
    <n v="0.80800000000000005"/>
    <n v="1.0429999999999999"/>
    <n v="0"/>
    <n v="-999"/>
    <n v="200208"/>
    <x v="11"/>
  </r>
  <r>
    <n v="15.07"/>
    <n v="8"/>
    <n v="14.9"/>
    <n v="1.2"/>
    <n v="74"/>
    <n v="46.1"/>
    <n v="0"/>
    <n v="0"/>
    <n v="0"/>
    <n v="1.1000000000000001"/>
    <n v="2.7"/>
    <n v="10.8"/>
    <n v="10.9"/>
    <n v="-999"/>
    <n v="-999"/>
    <n v="0.78"/>
    <n v="0.91300000000000003"/>
    <n v="0"/>
    <n v="-999"/>
    <n v="200208"/>
    <x v="11"/>
  </r>
  <r>
    <n v="10.7"/>
    <n v="5.3"/>
    <n v="12.1"/>
    <n v="-0.2"/>
    <n v="83.8"/>
    <n v="56.4"/>
    <n v="6.1"/>
    <n v="0"/>
    <n v="0"/>
    <n v="0.6"/>
    <n v="2.7"/>
    <n v="8.3000000000000007"/>
    <n v="9.3000000000000007"/>
    <n v="-999"/>
    <n v="-999"/>
    <n v="0.79700000000000004"/>
    <n v="0.61499999999999999"/>
    <n v="0"/>
    <n v="-999"/>
    <n v="200208"/>
    <x v="11"/>
  </r>
  <r>
    <n v="11.68"/>
    <n v="5.2"/>
    <n v="11.8"/>
    <n v="1.3"/>
    <n v="90.6"/>
    <n v="51.9"/>
    <n v="6.9"/>
    <n v="0"/>
    <n v="0"/>
    <n v="0.6"/>
    <n v="2.5"/>
    <n v="8.6999999999999993"/>
    <n v="8.6"/>
    <n v="-999"/>
    <n v="-999"/>
    <n v="0.71799999999999997"/>
    <n v="0.66600000000000004"/>
    <n v="0"/>
    <n v="-999"/>
    <n v="200208"/>
    <x v="11"/>
  </r>
  <r>
    <n v="11.44"/>
    <n v="6.8"/>
    <n v="14.8"/>
    <n v="1"/>
    <n v="82.1"/>
    <n v="49.8"/>
    <n v="0.3"/>
    <n v="0"/>
    <n v="0"/>
    <n v="0.5"/>
    <n v="1.6"/>
    <n v="8.5"/>
    <n v="8.9"/>
    <n v="-999"/>
    <n v="-999"/>
    <n v="0.83899999999999997"/>
    <n v="0.84499999999999997"/>
    <n v="0"/>
    <n v="-999"/>
    <n v="200208"/>
    <x v="11"/>
  </r>
  <r>
    <n v="24.63"/>
    <n v="12.1"/>
    <n v="21"/>
    <n v="3.8"/>
    <n v="62.2"/>
    <n v="30.6"/>
    <n v="0"/>
    <n v="0"/>
    <n v="0"/>
    <n v="0.7"/>
    <n v="1.9"/>
    <n v="11.9"/>
    <n v="10.4"/>
    <n v="-999"/>
    <n v="-999"/>
    <n v="0.76100000000000001"/>
    <n v="1.726"/>
    <n v="0"/>
    <n v="-999"/>
    <n v="200208"/>
    <x v="11"/>
  </r>
  <r>
    <n v="17.45"/>
    <n v="12.9"/>
    <n v="20.2"/>
    <n v="7.6"/>
    <n v="73.7"/>
    <n v="48.8"/>
    <n v="0"/>
    <n v="0"/>
    <n v="0"/>
    <n v="0.9"/>
    <n v="1.8"/>
    <n v="12.6"/>
    <n v="11.4"/>
    <n v="-999"/>
    <n v="-999"/>
    <n v="1.1539999999999999"/>
    <n v="1.212"/>
    <n v="0"/>
    <n v="-999"/>
    <n v="200208"/>
    <x v="11"/>
  </r>
  <r>
    <n v="18.53"/>
    <n v="12.5"/>
    <n v="20.2"/>
    <n v="7.2"/>
    <n v="68.7"/>
    <n v="38.200000000000003"/>
    <n v="0"/>
    <n v="0"/>
    <n v="0"/>
    <n v="0.7"/>
    <n v="2.2000000000000002"/>
    <n v="13.4"/>
    <n v="12.2"/>
    <n v="-999"/>
    <n v="-999"/>
    <n v="0.90600000000000003"/>
    <n v="1.4630000000000001"/>
    <n v="0"/>
    <n v="-999"/>
    <n v="200208"/>
    <x v="11"/>
  </r>
  <r>
    <n v="24.14"/>
    <n v="11"/>
    <n v="18.5"/>
    <n v="3.7"/>
    <n v="49.7"/>
    <n v="24.4"/>
    <n v="0"/>
    <n v="0"/>
    <n v="0"/>
    <n v="0.7"/>
    <n v="2.1"/>
    <n v="12.8"/>
    <n v="12"/>
    <n v="-999"/>
    <n v="-999"/>
    <n v="0.52100000000000002"/>
    <n v="1.61"/>
    <n v="0"/>
    <n v="-999"/>
    <n v="200208"/>
    <x v="11"/>
  </r>
  <r>
    <n v="24.86"/>
    <n v="14.2"/>
    <n v="20.6"/>
    <n v="6.3"/>
    <n v="54.5"/>
    <n v="39"/>
    <n v="0"/>
    <n v="0"/>
    <n v="0"/>
    <n v="0.9"/>
    <n v="2.2999999999999998"/>
    <n v="13.7"/>
    <n v="12.4"/>
    <n v="-999"/>
    <n v="-999"/>
    <n v="0.94599999999999995"/>
    <n v="1.48"/>
    <n v="0"/>
    <n v="-999"/>
    <n v="200208"/>
    <x v="11"/>
  </r>
  <r>
    <n v="23.9"/>
    <n v="17.5"/>
    <n v="26.4"/>
    <n v="9.8000000000000007"/>
    <n v="44.1"/>
    <n v="20.2"/>
    <n v="0"/>
    <n v="0"/>
    <n v="0"/>
    <n v="0.9"/>
    <n v="2.2999999999999998"/>
    <n v="14.6"/>
    <n v="13.1"/>
    <n v="-999"/>
    <n v="-999"/>
    <n v="0.69399999999999995"/>
    <n v="2.746"/>
    <n v="0"/>
    <n v="-999"/>
    <n v="200208"/>
    <x v="11"/>
  </r>
  <r>
    <n v="25.23"/>
    <n v="13.6"/>
    <n v="19.3"/>
    <n v="7.8"/>
    <n v="51.4"/>
    <n v="34.299999999999997"/>
    <n v="0"/>
    <n v="0"/>
    <n v="0"/>
    <n v="1.1000000000000001"/>
    <n v="2.5"/>
    <n v="14.1"/>
    <n v="13.1"/>
    <n v="-999"/>
    <n v="-999"/>
    <n v="0.76500000000000001"/>
    <n v="1.4710000000000001"/>
    <n v="0"/>
    <n v="-999"/>
    <n v="200208"/>
    <x v="11"/>
  </r>
  <r>
    <n v="24.69"/>
    <n v="13.6"/>
    <n v="21.3"/>
    <n v="6.1"/>
    <n v="49.2"/>
    <n v="30.2"/>
    <n v="0"/>
    <n v="0"/>
    <n v="0"/>
    <n v="1"/>
    <n v="2.9"/>
    <n v="13.6"/>
    <n v="12.7"/>
    <n v="-999"/>
    <n v="-999"/>
    <n v="0.76300000000000001"/>
    <n v="1.768"/>
    <n v="0"/>
    <n v="-999"/>
    <n v="200208"/>
    <x v="11"/>
  </r>
  <r>
    <n v="22.21"/>
    <n v="7.4"/>
    <n v="16.100000000000001"/>
    <n v="0.9"/>
    <n v="64.8"/>
    <n v="23.7"/>
    <n v="5.6"/>
    <n v="0"/>
    <n v="0"/>
    <n v="1.1000000000000001"/>
    <n v="2.7"/>
    <n v="12"/>
    <n v="11.7"/>
    <n v="-999"/>
    <n v="-999"/>
    <n v="0.434"/>
    <n v="1.3959999999999999"/>
    <n v="0"/>
    <n v="-999"/>
    <n v="200208"/>
    <x v="11"/>
  </r>
  <r>
    <n v="16.7"/>
    <n v="9.6"/>
    <n v="17.8"/>
    <n v="4.7"/>
    <n v="56.3"/>
    <n v="23.3"/>
    <n v="1.1000000000000001"/>
    <n v="0"/>
    <n v="0"/>
    <n v="0.9"/>
    <n v="2.4"/>
    <n v="10.6"/>
    <n v="10.9"/>
    <n v="-999"/>
    <n v="-999"/>
    <n v="0.47499999999999998"/>
    <n v="1.5629999999999999"/>
    <n v="0"/>
    <n v="-999"/>
    <n v="200208"/>
    <x v="11"/>
  </r>
  <r>
    <n v="22.85"/>
    <n v="11.5"/>
    <n v="20.100000000000001"/>
    <n v="3.1"/>
    <n v="60.2"/>
    <n v="30.6"/>
    <n v="0"/>
    <n v="0"/>
    <n v="0"/>
    <n v="0.7"/>
    <n v="1.8"/>
    <n v="12.1"/>
    <n v="11.4"/>
    <n v="-999"/>
    <n v="-999"/>
    <n v="0.71899999999999997"/>
    <n v="1.6319999999999999"/>
    <n v="0"/>
    <n v="-999"/>
    <n v="200208"/>
    <x v="11"/>
  </r>
  <r>
    <n v="17.43"/>
    <n v="11.1"/>
    <n v="20.100000000000001"/>
    <n v="5.9"/>
    <n v="64"/>
    <n v="36.700000000000003"/>
    <n v="0"/>
    <n v="0"/>
    <n v="0"/>
    <n v="0.7"/>
    <n v="1.8"/>
    <n v="11.9"/>
    <n v="11.6"/>
    <n v="-999"/>
    <n v="-999"/>
    <n v="0.86199999999999999"/>
    <n v="1.4890000000000001"/>
    <n v="0"/>
    <n v="-999"/>
    <n v="200208"/>
    <x v="11"/>
  </r>
  <r>
    <n v="13.73"/>
    <n v="10"/>
    <n v="18.7"/>
    <n v="4.9000000000000004"/>
    <n v="77.5"/>
    <n v="42.3"/>
    <n v="0.3"/>
    <n v="0"/>
    <n v="0"/>
    <n v="0.6"/>
    <n v="1.6"/>
    <n v="11.2"/>
    <n v="11.1"/>
    <n v="-999"/>
    <n v="-999"/>
    <n v="0.91100000000000003"/>
    <n v="1.244"/>
    <n v="0"/>
    <n v="-999"/>
    <n v="200208"/>
    <x v="11"/>
  </r>
  <r>
    <n v="20.239999999999998"/>
    <n v="12.4"/>
    <n v="19.8"/>
    <n v="4.9000000000000004"/>
    <n v="61.3"/>
    <n v="31.2"/>
    <n v="0.3"/>
    <n v="0"/>
    <n v="0"/>
    <n v="0.7"/>
    <n v="1.7"/>
    <n v="11.9"/>
    <n v="11.2"/>
    <n v="-999"/>
    <n v="-999"/>
    <n v="0.71799999999999997"/>
    <n v="1.589"/>
    <n v="0"/>
    <n v="-999"/>
    <n v="200208"/>
    <x v="11"/>
  </r>
  <r>
    <n v="18.87"/>
    <n v="14.5"/>
    <n v="21.9"/>
    <n v="7.9"/>
    <n v="51.4"/>
    <n v="27.6"/>
    <n v="0"/>
    <n v="0"/>
    <n v="0"/>
    <n v="0.7"/>
    <n v="1.7"/>
    <n v="12.5"/>
    <n v="11.7"/>
    <n v="-999"/>
    <n v="-999"/>
    <n v="0.72599999999999998"/>
    <n v="1.9019999999999999"/>
    <n v="0"/>
    <n v="-999"/>
    <n v="200208"/>
    <x v="11"/>
  </r>
  <r>
    <n v="19.7"/>
    <n v="16.5"/>
    <n v="24.8"/>
    <n v="8.9"/>
    <n v="50.3"/>
    <n v="30.4"/>
    <n v="0"/>
    <n v="0"/>
    <n v="0"/>
    <n v="0.7"/>
    <n v="2.1"/>
    <n v="13.6"/>
    <n v="12.4"/>
    <n v="-999"/>
    <n v="-999"/>
    <n v="0.94899999999999995"/>
    <n v="2.1779999999999999"/>
    <n v="0"/>
    <n v="-999"/>
    <n v="200208"/>
    <x v="11"/>
  </r>
  <r>
    <n v="19.850000000000001"/>
    <n v="18.3"/>
    <n v="26.4"/>
    <n v="11.6"/>
    <n v="43.2"/>
    <n v="20.3"/>
    <n v="0"/>
    <n v="0"/>
    <n v="0"/>
    <n v="0.8"/>
    <n v="2"/>
    <n v="14.7"/>
    <n v="13.1"/>
    <n v="-999"/>
    <n v="-999"/>
    <n v="0.69899999999999995"/>
    <n v="2.7429999999999999"/>
    <n v="0"/>
    <n v="-999"/>
    <n v="200208"/>
    <x v="11"/>
  </r>
  <r>
    <n v="6.93"/>
    <n v="12.8"/>
    <n v="16.899999999999999"/>
    <n v="7.9"/>
    <n v="72.400000000000006"/>
    <n v="52.8"/>
    <n v="0"/>
    <n v="0"/>
    <n v="0"/>
    <n v="0.5"/>
    <n v="1.9"/>
    <n v="13.1"/>
    <n v="12.7"/>
    <n v="-999"/>
    <n v="-999"/>
    <n v="1.018"/>
    <n v="0.90900000000000003"/>
    <n v="0"/>
    <n v="-999"/>
    <n v="200208"/>
    <x v="11"/>
  </r>
  <r>
    <n v="20.37"/>
    <n v="13.5"/>
    <n v="20.5"/>
    <n v="7"/>
    <n v="76"/>
    <n v="47.1"/>
    <n v="0"/>
    <n v="0"/>
    <n v="0"/>
    <n v="0.6"/>
    <n v="1.7"/>
    <n v="13.6"/>
    <n v="12.7"/>
    <n v="-999"/>
    <n v="-999"/>
    <n v="1.137"/>
    <n v="1.2749999999999999"/>
    <n v="0"/>
    <n v="-999"/>
    <n v="200208"/>
    <x v="11"/>
  </r>
  <r>
    <n v="16.96"/>
    <n v="16.399999999999999"/>
    <n v="24.2"/>
    <n v="10.6"/>
    <n v="55.5"/>
    <n v="33.9"/>
    <n v="0"/>
    <n v="0"/>
    <n v="0"/>
    <n v="0.8"/>
    <n v="1.6"/>
    <n v="13.5"/>
    <n v="12.6"/>
    <n v="-999"/>
    <n v="-999"/>
    <n v="1.0249999999999999"/>
    <n v="1.996"/>
    <n v="0"/>
    <n v="-999"/>
    <n v="200208"/>
    <x v="11"/>
  </r>
  <r>
    <n v="21.02"/>
    <n v="18.3"/>
    <n v="26.6"/>
    <n v="11.7"/>
    <n v="43.9"/>
    <n v="27.2"/>
    <n v="0"/>
    <n v="0"/>
    <n v="0"/>
    <n v="0.8"/>
    <n v="2"/>
    <n v="14.6"/>
    <n v="13.2"/>
    <n v="-999"/>
    <n v="-999"/>
    <n v="0.94799999999999995"/>
    <n v="2.5350000000000001"/>
    <n v="0"/>
    <n v="-999"/>
    <n v="200208"/>
    <x v="11"/>
  </r>
  <r>
    <n v="18.53"/>
    <n v="16.600000000000001"/>
    <n v="25.8"/>
    <n v="8.3000000000000007"/>
    <n v="55.2"/>
    <n v="26.5"/>
    <n v="5.6"/>
    <n v="0"/>
    <n v="0"/>
    <n v="0.8"/>
    <n v="2.1"/>
    <n v="15.4"/>
    <n v="13.8"/>
    <n v="-999"/>
    <n v="-999"/>
    <n v="0.878"/>
    <n v="2.4409999999999998"/>
    <n v="0"/>
    <n v="-999"/>
    <n v="200208"/>
    <x v="11"/>
  </r>
  <r>
    <n v="18.7"/>
    <n v="12.6"/>
    <n v="19.7"/>
    <n v="7.5"/>
    <n v="73.5"/>
    <n v="40.1"/>
    <n v="0"/>
    <n v="0"/>
    <n v="0"/>
    <n v="0.6"/>
    <n v="1.7"/>
    <n v="14.1"/>
    <n v="13.3"/>
    <n v="-999"/>
    <n v="-999"/>
    <n v="0.91800000000000004"/>
    <n v="1.3740000000000001"/>
    <n v="0"/>
    <n v="-999"/>
    <n v="200208"/>
    <x v="11"/>
  </r>
  <r>
    <n v="17.95"/>
    <n v="13.1"/>
    <n v="21.9"/>
    <n v="6.6"/>
    <n v="65.099999999999994"/>
    <n v="37.5"/>
    <n v="2.1"/>
    <n v="0"/>
    <n v="0"/>
    <n v="0.9"/>
    <n v="2.1"/>
    <n v="13.4"/>
    <n v="12.9"/>
    <n v="-999"/>
    <n v="-999"/>
    <n v="0.98699999999999999"/>
    <n v="1.6419999999999999"/>
    <n v="0"/>
    <n v="-999"/>
    <n v="200208"/>
    <x v="11"/>
  </r>
  <r>
    <n v="12.76"/>
    <n v="8.5"/>
    <n v="15.1"/>
    <n v="2.7"/>
    <n v="81.2"/>
    <n v="51.7"/>
    <n v="2.4"/>
    <n v="0"/>
    <n v="0"/>
    <n v="1.3"/>
    <n v="2.8"/>
    <n v="12"/>
    <n v="12.2"/>
    <n v="-999"/>
    <n v="-999"/>
    <n v="0.88600000000000001"/>
    <n v="0.82899999999999996"/>
    <n v="0"/>
    <n v="-999"/>
    <n v="200209"/>
    <x v="11"/>
  </r>
  <r>
    <n v="4.4000000000000004"/>
    <n v="7.4"/>
    <n v="11.1"/>
    <n v="2.5"/>
    <n v="87.5"/>
    <n v="63.5"/>
    <n v="5.6"/>
    <n v="0"/>
    <n v="0"/>
    <n v="0.7"/>
    <n v="3.2"/>
    <n v="9.4"/>
    <n v="10.3"/>
    <n v="-999"/>
    <n v="-999"/>
    <n v="0.83899999999999997"/>
    <n v="0.48199999999999998"/>
    <n v="0"/>
    <n v="-999"/>
    <n v="200209"/>
    <x v="11"/>
  </r>
  <r>
    <n v="16.309999999999999"/>
    <n v="5.8"/>
    <n v="13.2"/>
    <n v="-0.4"/>
    <n v="77.3"/>
    <n v="41.2"/>
    <n v="0"/>
    <n v="0"/>
    <n v="0"/>
    <n v="0.7"/>
    <n v="1.6"/>
    <n v="10.199999999999999"/>
    <n v="10.5"/>
    <n v="-999"/>
    <n v="-999"/>
    <n v="0.627"/>
    <n v="0.89200000000000002"/>
    <n v="0"/>
    <n v="-999"/>
    <n v="200209"/>
    <x v="11"/>
  </r>
  <r>
    <n v="11.31"/>
    <n v="5.3"/>
    <n v="11.7"/>
    <n v="-0.3"/>
    <n v="76.099999999999994"/>
    <n v="48.7"/>
    <n v="0"/>
    <n v="0"/>
    <n v="0"/>
    <n v="0.8"/>
    <n v="1.7"/>
    <n v="7.5"/>
    <n v="8.6"/>
    <n v="-999"/>
    <n v="-999"/>
    <n v="0.66900000000000004"/>
    <n v="0.70499999999999996"/>
    <n v="0"/>
    <n v="-999"/>
    <n v="200209"/>
    <x v="11"/>
  </r>
  <r>
    <n v="8.84"/>
    <n v="4.8"/>
    <n v="11.3"/>
    <n v="0.4"/>
    <n v="81.599999999999994"/>
    <n v="53.8"/>
    <n v="0.3"/>
    <n v="0"/>
    <n v="0"/>
    <n v="0.6"/>
    <n v="1.5"/>
    <n v="7"/>
    <n v="7.9"/>
    <n v="-999"/>
    <n v="-999"/>
    <n v="0.71899999999999997"/>
    <n v="0.61799999999999999"/>
    <n v="0"/>
    <n v="-999"/>
    <n v="200209"/>
    <x v="11"/>
  </r>
  <r>
    <n v="10.83"/>
    <n v="4.7"/>
    <n v="11.8"/>
    <n v="-1"/>
    <n v="77"/>
    <n v="46.4"/>
    <n v="0.3"/>
    <n v="0"/>
    <n v="0"/>
    <n v="0.7"/>
    <n v="2"/>
    <n v="6.9"/>
    <n v="7.7"/>
    <n v="-999"/>
    <n v="-999"/>
    <n v="0.64300000000000002"/>
    <n v="0.74199999999999999"/>
    <n v="0"/>
    <n v="-999"/>
    <n v="200209"/>
    <x v="11"/>
  </r>
  <r>
    <n v="11.27"/>
    <n v="4.4000000000000004"/>
    <n v="12.6"/>
    <n v="-0.9"/>
    <n v="83.1"/>
    <n v="45.3"/>
    <n v="1.1000000000000001"/>
    <n v="0"/>
    <n v="0"/>
    <n v="0.6"/>
    <n v="1.7"/>
    <n v="7.4"/>
    <n v="7.8"/>
    <n v="-999"/>
    <n v="-999"/>
    <n v="0.65900000000000003"/>
    <n v="0.79800000000000004"/>
    <n v="0"/>
    <n v="-999"/>
    <n v="200209"/>
    <x v="11"/>
  </r>
  <r>
    <n v="14.12"/>
    <n v="5"/>
    <n v="13"/>
    <n v="-1.5"/>
    <n v="74.5"/>
    <n v="37.6"/>
    <n v="0.3"/>
    <n v="0"/>
    <n v="0"/>
    <n v="1"/>
    <n v="2.5"/>
    <n v="8.1999999999999993"/>
    <n v="8.1999999999999993"/>
    <n v="-999"/>
    <n v="-999"/>
    <n v="0.56200000000000006"/>
    <n v="0.93400000000000005"/>
    <n v="0"/>
    <n v="-999"/>
    <n v="200209"/>
    <x v="11"/>
  </r>
  <r>
    <n v="14.68"/>
    <n v="9.6999999999999993"/>
    <n v="16.3"/>
    <n v="2.9"/>
    <n v="66.5"/>
    <n v="43"/>
    <n v="0"/>
    <n v="0"/>
    <n v="0"/>
    <n v="1.1000000000000001"/>
    <n v="2.5"/>
    <n v="10"/>
    <n v="9.3000000000000007"/>
    <n v="-999"/>
    <n v="-999"/>
    <n v="0.79600000000000004"/>
    <n v="1.056"/>
    <n v="0"/>
    <n v="-999"/>
    <n v="200209"/>
    <x v="11"/>
  </r>
  <r>
    <n v="17.22"/>
    <n v="12.9"/>
    <n v="20.2"/>
    <n v="7.4"/>
    <n v="59.2"/>
    <n v="35.1"/>
    <n v="0"/>
    <n v="0"/>
    <n v="0"/>
    <n v="1.3"/>
    <n v="3.5"/>
    <n v="10.9"/>
    <n v="10.1"/>
    <n v="-999"/>
    <n v="-999"/>
    <n v="0.83099999999999996"/>
    <n v="1.536"/>
    <n v="0"/>
    <n v="-999"/>
    <n v="200209"/>
    <x v="11"/>
  </r>
  <r>
    <n v="19.03"/>
    <n v="14.4"/>
    <n v="23.3"/>
    <n v="7"/>
    <n v="52.5"/>
    <n v="23.8"/>
    <n v="0"/>
    <n v="0"/>
    <n v="0"/>
    <n v="0.7"/>
    <n v="2.4"/>
    <n v="11.4"/>
    <n v="10.4"/>
    <n v="-999"/>
    <n v="-999"/>
    <n v="0.67900000000000005"/>
    <n v="2.1789999999999998"/>
    <n v="0"/>
    <n v="-999"/>
    <n v="200209"/>
    <x v="11"/>
  </r>
  <r>
    <n v="19.05"/>
    <n v="16.100000000000001"/>
    <n v="24.7"/>
    <n v="7.9"/>
    <n v="42.5"/>
    <n v="22.6"/>
    <n v="0"/>
    <n v="0"/>
    <n v="0"/>
    <n v="0.9"/>
    <n v="2.2999999999999998"/>
    <n v="12.1"/>
    <n v="11"/>
    <n v="-999"/>
    <n v="-999"/>
    <n v="0.70399999999999996"/>
    <n v="2.4079999999999999"/>
    <n v="0"/>
    <n v="-999"/>
    <n v="200209"/>
    <x v="11"/>
  </r>
  <r>
    <n v="18.43"/>
    <n v="13.7"/>
    <n v="21.9"/>
    <n v="6.3"/>
    <n v="50"/>
    <n v="23.8"/>
    <n v="0"/>
    <n v="0"/>
    <n v="0"/>
    <n v="0.7"/>
    <n v="2"/>
    <n v="11"/>
    <n v="10.6"/>
    <n v="-999"/>
    <n v="-999"/>
    <n v="0.625"/>
    <n v="2.0019999999999998"/>
    <n v="0"/>
    <n v="-999"/>
    <n v="200209"/>
    <x v="11"/>
  </r>
  <r>
    <n v="15.4"/>
    <n v="16.8"/>
    <n v="24.1"/>
    <n v="10.4"/>
    <n v="28.7"/>
    <n v="17.399999999999999"/>
    <n v="0"/>
    <n v="0"/>
    <n v="0"/>
    <n v="1.4"/>
    <n v="3.7"/>
    <n v="11.5"/>
    <n v="10.8"/>
    <n v="-999"/>
    <n v="-999"/>
    <n v="0.52300000000000002"/>
    <n v="2.4790000000000001"/>
    <n v="0"/>
    <n v="-999"/>
    <n v="200209"/>
    <x v="11"/>
  </r>
  <r>
    <n v="13.43"/>
    <n v="13.7"/>
    <n v="21.2"/>
    <n v="4.5"/>
    <n v="40.299999999999997"/>
    <n v="19.399999999999999"/>
    <n v="0"/>
    <n v="0"/>
    <n v="0"/>
    <n v="1"/>
    <n v="3.3"/>
    <n v="10.5"/>
    <n v="10.4"/>
    <n v="-999"/>
    <n v="-999"/>
    <n v="0.49"/>
    <n v="2.0289999999999999"/>
    <n v="0"/>
    <n v="-999"/>
    <n v="200209"/>
    <x v="11"/>
  </r>
  <r>
    <n v="7.59"/>
    <n v="7"/>
    <n v="12.2"/>
    <n v="3.9"/>
    <n v="87.7"/>
    <n v="70.099999999999994"/>
    <n v="2.1"/>
    <n v="0"/>
    <n v="0"/>
    <n v="0.6"/>
    <n v="1.7"/>
    <n v="9.3000000000000007"/>
    <n v="9.6"/>
    <n v="-999"/>
    <n v="-999"/>
    <n v="0.995"/>
    <n v="0.42499999999999999"/>
    <n v="0"/>
    <n v="-999"/>
    <n v="200209"/>
    <x v="11"/>
  </r>
  <r>
    <n v="9.44"/>
    <n v="4.9000000000000004"/>
    <n v="11.4"/>
    <n v="0.8"/>
    <n v="80.099999999999994"/>
    <n v="43.8"/>
    <n v="0.3"/>
    <n v="0"/>
    <n v="0"/>
    <n v="0.6"/>
    <n v="1.6"/>
    <n v="8.1"/>
    <n v="9.1"/>
    <n v="-999"/>
    <n v="-999"/>
    <n v="0.59199999999999997"/>
    <n v="0.75700000000000001"/>
    <n v="0"/>
    <n v="-999"/>
    <n v="200209"/>
    <x v="11"/>
  </r>
  <r>
    <n v="12.39"/>
    <n v="5.2"/>
    <n v="13.8"/>
    <n v="-0.8"/>
    <n v="81.8"/>
    <n v="51.2"/>
    <n v="0"/>
    <n v="0"/>
    <n v="0"/>
    <n v="1"/>
    <n v="2.2000000000000002"/>
    <n v="6.5"/>
    <n v="7.4"/>
    <n v="-999"/>
    <n v="-999"/>
    <n v="0.80500000000000005"/>
    <n v="0.77"/>
    <n v="0"/>
    <n v="-999"/>
    <n v="200209"/>
    <x v="11"/>
  </r>
  <r>
    <n v="7.85"/>
    <n v="4.9000000000000004"/>
    <n v="15.2"/>
    <n v="-0.7"/>
    <n v="87.8"/>
    <n v="49.8"/>
    <n v="2.1"/>
    <n v="0"/>
    <n v="0"/>
    <n v="1.2"/>
    <n v="3.2"/>
    <n v="6.6"/>
    <n v="7.4"/>
    <n v="-999"/>
    <n v="-999"/>
    <n v="0.86199999999999999"/>
    <n v="0.86699999999999999"/>
    <n v="0"/>
    <n v="-999"/>
    <n v="200209"/>
    <x v="11"/>
  </r>
  <r>
    <n v="15.66"/>
    <n v="1.6"/>
    <n v="8.6999999999999993"/>
    <n v="-3.2"/>
    <n v="76.900000000000006"/>
    <n v="39.9"/>
    <n v="2.7"/>
    <n v="0"/>
    <n v="0"/>
    <n v="0.7"/>
    <n v="1.9"/>
    <n v="5.8"/>
    <n v="6.7"/>
    <n v="-999"/>
    <n v="-999"/>
    <n v="0.44700000000000001"/>
    <n v="0.67600000000000005"/>
    <n v="0"/>
    <n v="-999"/>
    <n v="200209"/>
    <x v="11"/>
  </r>
  <r>
    <n v="16.809999999999999"/>
    <n v="4.5"/>
    <n v="12.8"/>
    <n v="-2.5"/>
    <n v="58.2"/>
    <n v="30.6"/>
    <n v="0"/>
    <n v="0"/>
    <n v="0"/>
    <n v="0.7"/>
    <n v="1.8"/>
    <n v="5.3"/>
    <n v="6.1"/>
    <n v="-999"/>
    <n v="-999"/>
    <n v="0.45200000000000001"/>
    <n v="1.026"/>
    <n v="0"/>
    <n v="-999"/>
    <n v="200209"/>
    <x v="11"/>
  </r>
  <r>
    <n v="16.649999999999999"/>
    <n v="9.4"/>
    <n v="17.5"/>
    <n v="3.2"/>
    <n v="53.3"/>
    <n v="32.799999999999997"/>
    <n v="0"/>
    <n v="0"/>
    <n v="0"/>
    <n v="0.6"/>
    <n v="1.7"/>
    <n v="7.4"/>
    <n v="7.2"/>
    <n v="-999"/>
    <n v="-999"/>
    <n v="0.65600000000000003"/>
    <n v="1.3440000000000001"/>
    <n v="0"/>
    <n v="-999"/>
    <n v="200209"/>
    <x v="11"/>
  </r>
  <r>
    <n v="15.14"/>
    <n v="10.8"/>
    <n v="19.3"/>
    <n v="4.5999999999999996"/>
    <n v="63.1"/>
    <n v="35.5"/>
    <n v="0"/>
    <n v="0"/>
    <n v="0"/>
    <n v="0.7"/>
    <n v="1.8"/>
    <n v="8.5"/>
    <n v="8"/>
    <n v="-999"/>
    <n v="-999"/>
    <n v="0.79500000000000004"/>
    <n v="1.444"/>
    <n v="0"/>
    <n v="-999"/>
    <n v="200209"/>
    <x v="11"/>
  </r>
  <r>
    <n v="13.11"/>
    <n v="6.6"/>
    <n v="13.5"/>
    <n v="1.8"/>
    <n v="75.599999999999994"/>
    <n v="49"/>
    <n v="0"/>
    <n v="0"/>
    <n v="0"/>
    <n v="0.7"/>
    <n v="1.8"/>
    <n v="6.8"/>
    <n v="7.3"/>
    <n v="-999"/>
    <n v="-999"/>
    <n v="0.75900000000000001"/>
    <n v="0.78900000000000003"/>
    <n v="0"/>
    <n v="-999"/>
    <n v="200209"/>
    <x v="11"/>
  </r>
  <r>
    <n v="15.52"/>
    <n v="6.5"/>
    <n v="13.8"/>
    <n v="-0.2"/>
    <n v="64.900000000000006"/>
    <n v="34.4"/>
    <n v="0"/>
    <n v="0"/>
    <n v="0"/>
    <n v="0.7"/>
    <n v="2"/>
    <n v="5.9"/>
    <n v="6.6"/>
    <n v="-999"/>
    <n v="-999"/>
    <n v="0.54400000000000004"/>
    <n v="1.0349999999999999"/>
    <n v="0"/>
    <n v="-999"/>
    <n v="200209"/>
    <x v="11"/>
  </r>
  <r>
    <n v="3.57"/>
    <n v="5.2"/>
    <n v="8.4"/>
    <n v="3.7"/>
    <n v="82.1"/>
    <n v="58.4"/>
    <n v="0.8"/>
    <n v="0"/>
    <n v="0"/>
    <n v="0.5"/>
    <n v="1.7"/>
    <n v="5.9"/>
    <n v="6.5"/>
    <n v="-999"/>
    <n v="-999"/>
    <n v="0.64200000000000002"/>
    <n v="0.45800000000000002"/>
    <n v="0"/>
    <n v="-999"/>
    <n v="200209"/>
    <x v="11"/>
  </r>
  <r>
    <n v="9.58"/>
    <n v="4.7"/>
    <n v="11"/>
    <n v="1.9"/>
    <n v="84.6"/>
    <n v="48.6"/>
    <n v="0.5"/>
    <n v="0"/>
    <n v="0"/>
    <n v="0.7"/>
    <n v="1.6"/>
    <n v="6.6"/>
    <n v="7.1"/>
    <n v="-999"/>
    <n v="-999"/>
    <n v="0.63700000000000001"/>
    <n v="0.67400000000000004"/>
    <n v="0"/>
    <n v="-999"/>
    <n v="200209"/>
    <x v="11"/>
  </r>
  <r>
    <n v="13.48"/>
    <n v="8"/>
    <n v="15.8"/>
    <n v="2.2999999999999998"/>
    <n v="62.6"/>
    <n v="34.4"/>
    <n v="0"/>
    <n v="0"/>
    <n v="0"/>
    <n v="0.9"/>
    <n v="2.5"/>
    <n v="7"/>
    <n v="6.9"/>
    <n v="-999"/>
    <n v="-999"/>
    <n v="0.61599999999999999"/>
    <n v="1.177"/>
    <n v="0"/>
    <n v="-999"/>
    <n v="200209"/>
    <x v="11"/>
  </r>
  <r>
    <n v="3.73"/>
    <n v="1.8"/>
    <n v="5.5"/>
    <n v="-1.7"/>
    <n v="96"/>
    <n v="79.599999999999994"/>
    <n v="9.1"/>
    <n v="0"/>
    <n v="0"/>
    <n v="0.7"/>
    <n v="2"/>
    <n v="4.4000000000000004"/>
    <n v="5.4"/>
    <n v="-999"/>
    <n v="-999"/>
    <n v="0.72"/>
    <n v="0.184"/>
    <n v="0"/>
    <n v="-999"/>
    <n v="200209"/>
    <x v="11"/>
  </r>
  <r>
    <n v="6.45"/>
    <n v="-0.9"/>
    <n v="3.5"/>
    <n v="-2.8"/>
    <n v="95.6"/>
    <n v="76.2"/>
    <n v="3.5"/>
    <n v="0"/>
    <n v="0"/>
    <n v="0.7"/>
    <n v="1.3"/>
    <n v="3.7"/>
    <n v="5"/>
    <n v="-999"/>
    <n v="-999"/>
    <n v="0.59899999999999998"/>
    <n v="0.187"/>
    <n v="0"/>
    <n v="-999"/>
    <n v="200209"/>
    <x v="11"/>
  </r>
  <r>
    <n v="8.59"/>
    <n v="0.3"/>
    <n v="5.7"/>
    <n v="-2.4"/>
    <n v="87.6"/>
    <n v="56.5"/>
    <n v="1.3"/>
    <n v="0"/>
    <n v="0"/>
    <n v="0.4"/>
    <n v="1.2"/>
    <n v="4.2"/>
    <n v="5.0999999999999996"/>
    <n v="-999"/>
    <n v="-999"/>
    <n v="0.51900000000000002"/>
    <n v="0.39800000000000002"/>
    <n v="0"/>
    <n v="-999"/>
    <n v="200210"/>
    <x v="11"/>
  </r>
  <r>
    <n v="9.57"/>
    <n v="2.9"/>
    <n v="9.4"/>
    <n v="-2.6"/>
    <n v="83.8"/>
    <n v="55.3"/>
    <n v="1.1000000000000001"/>
    <n v="0"/>
    <n v="0"/>
    <n v="0.8"/>
    <n v="2"/>
    <n v="4.4000000000000004"/>
    <n v="4.9000000000000004"/>
    <n v="-999"/>
    <n v="-999"/>
    <n v="0.65200000000000002"/>
    <n v="0.52700000000000002"/>
    <n v="0"/>
    <n v="-999"/>
    <n v="200210"/>
    <x v="11"/>
  </r>
  <r>
    <n v="6.63"/>
    <n v="3.8"/>
    <n v="9.9"/>
    <n v="-1.2"/>
    <n v="91.5"/>
    <n v="58.8"/>
    <n v="2.1"/>
    <n v="0"/>
    <n v="0"/>
    <n v="0.5"/>
    <n v="1.7"/>
    <n v="6.3"/>
    <n v="6.3"/>
    <n v="-999"/>
    <n v="-999"/>
    <n v="0.71899999999999997"/>
    <n v="0.502"/>
    <n v="0"/>
    <n v="-999"/>
    <n v="200210"/>
    <x v="11"/>
  </r>
  <r>
    <n v="7.94"/>
    <n v="2.2000000000000002"/>
    <n v="7.1"/>
    <n v="-1.9"/>
    <n v="84.8"/>
    <n v="59.1"/>
    <n v="0"/>
    <n v="0"/>
    <n v="0"/>
    <n v="0.7"/>
    <n v="2.1"/>
    <n v="4.2"/>
    <n v="5"/>
    <n v="-999"/>
    <n v="-999"/>
    <n v="0.59399999999999997"/>
    <n v="0.41199999999999998"/>
    <n v="0"/>
    <n v="-999"/>
    <n v="200210"/>
    <x v="11"/>
  </r>
  <r>
    <n v="5.91"/>
    <n v="3.8"/>
    <n v="8.3000000000000007"/>
    <n v="1.5"/>
    <n v="92.7"/>
    <n v="73.900000000000006"/>
    <n v="0"/>
    <n v="0"/>
    <n v="0"/>
    <n v="1.2"/>
    <n v="2.1"/>
    <n v="5.8"/>
    <n v="5.8"/>
    <n v="-999"/>
    <n v="-999"/>
    <n v="0.81100000000000005"/>
    <n v="0.28599999999999998"/>
    <n v="0"/>
    <n v="-999"/>
    <n v="200210"/>
    <x v="11"/>
  </r>
  <r>
    <n v="12.33"/>
    <n v="7.3"/>
    <n v="14.4"/>
    <n v="2.2999999999999998"/>
    <n v="78.8"/>
    <n v="50.8"/>
    <n v="0.5"/>
    <n v="0"/>
    <n v="0"/>
    <n v="1"/>
    <n v="2.7"/>
    <n v="7.2"/>
    <n v="6.7"/>
    <n v="-999"/>
    <n v="-999"/>
    <n v="0.83499999999999996"/>
    <n v="0.80700000000000005"/>
    <n v="0"/>
    <n v="-999"/>
    <n v="200210"/>
    <x v="11"/>
  </r>
  <r>
    <n v="8.4"/>
    <n v="4.5"/>
    <n v="12"/>
    <n v="0.6"/>
    <n v="86.3"/>
    <n v="54.3"/>
    <n v="0"/>
    <n v="0"/>
    <n v="0"/>
    <n v="0.6"/>
    <n v="1.5"/>
    <n v="4.9000000000000004"/>
    <n v="5.6"/>
    <n v="-999"/>
    <n v="-999"/>
    <n v="0.76"/>
    <n v="0.64100000000000001"/>
    <n v="0"/>
    <n v="-999"/>
    <n v="200210"/>
    <x v="11"/>
  </r>
  <r>
    <n v="11.65"/>
    <n v="5.2"/>
    <n v="12.1"/>
    <n v="0.4"/>
    <n v="80.8"/>
    <n v="52.1"/>
    <n v="0.3"/>
    <n v="0"/>
    <n v="0"/>
    <n v="0.9"/>
    <n v="2"/>
    <n v="5.4"/>
    <n v="5.5"/>
    <n v="-999"/>
    <n v="-999"/>
    <n v="0.73299999999999998"/>
    <n v="0.67600000000000005"/>
    <n v="0"/>
    <n v="-999"/>
    <n v="200210"/>
    <x v="11"/>
  </r>
  <r>
    <n v="10.44"/>
    <n v="3.5"/>
    <n v="10.8"/>
    <n v="-0.8"/>
    <n v="76.8"/>
    <n v="44.2"/>
    <n v="0"/>
    <n v="0"/>
    <n v="0"/>
    <n v="1"/>
    <n v="2.1"/>
    <n v="5"/>
    <n v="5.3"/>
    <n v="-999"/>
    <n v="-999"/>
    <n v="0.57199999999999995"/>
    <n v="0.72299999999999998"/>
    <n v="0"/>
    <n v="-999"/>
    <n v="200210"/>
    <x v="11"/>
  </r>
  <r>
    <n v="5.76"/>
    <n v="-2.4"/>
    <n v="1.7"/>
    <n v="-5.8"/>
    <n v="91.4"/>
    <n v="74.2"/>
    <n v="5.9"/>
    <n v="0"/>
    <n v="0"/>
    <n v="0.6"/>
    <n v="1.6"/>
    <n v="2.1"/>
    <n v="3.7"/>
    <n v="-999"/>
    <n v="-999"/>
    <n v="0.51100000000000001"/>
    <n v="0.17799999999999999"/>
    <n v="0"/>
    <n v="-999"/>
    <n v="200210"/>
    <x v="11"/>
  </r>
  <r>
    <n v="10.9"/>
    <n v="-5.2"/>
    <n v="-1.2"/>
    <n v="-8.4"/>
    <n v="79.2"/>
    <n v="55.5"/>
    <n v="0"/>
    <n v="0"/>
    <n v="0"/>
    <n v="1"/>
    <n v="2"/>
    <n v="0.8"/>
    <n v="2.6"/>
    <n v="-999"/>
    <n v="-999"/>
    <n v="0.31"/>
    <n v="0.249"/>
    <n v="0"/>
    <n v="-999"/>
    <n v="200210"/>
    <x v="11"/>
  </r>
  <r>
    <n v="12.5"/>
    <n v="0.4"/>
    <n v="8.5"/>
    <n v="-7.4"/>
    <n v="59"/>
    <n v="28"/>
    <n v="0"/>
    <n v="0"/>
    <n v="0"/>
    <n v="0.7"/>
    <n v="1.6"/>
    <n v="0.3"/>
    <n v="1.9"/>
    <n v="-999"/>
    <n v="-999"/>
    <n v="0.31"/>
    <n v="0.79900000000000004"/>
    <n v="0"/>
    <n v="-999"/>
    <n v="200210"/>
    <x v="11"/>
  </r>
  <r>
    <n v="12.37"/>
    <n v="2.2000000000000002"/>
    <n v="9.1999999999999993"/>
    <n v="-2"/>
    <n v="58.9"/>
    <n v="27.8"/>
    <n v="0"/>
    <n v="0"/>
    <n v="0"/>
    <n v="0.7"/>
    <n v="1.7"/>
    <n v="1.7"/>
    <n v="2.2999999999999998"/>
    <n v="-999"/>
    <n v="-999"/>
    <n v="0.32300000000000001"/>
    <n v="0.84"/>
    <n v="0"/>
    <n v="-999"/>
    <n v="200210"/>
    <x v="11"/>
  </r>
  <r>
    <n v="12.14"/>
    <n v="4.8"/>
    <n v="12.1"/>
    <n v="-1.2"/>
    <n v="49.8"/>
    <n v="21.8"/>
    <n v="0"/>
    <n v="0"/>
    <n v="0"/>
    <n v="0.6"/>
    <n v="1.6"/>
    <n v="2.5"/>
    <n v="2.6"/>
    <n v="-999"/>
    <n v="-999"/>
    <n v="0.308"/>
    <n v="1.1040000000000001"/>
    <n v="0"/>
    <n v="-999"/>
    <n v="200210"/>
    <x v="11"/>
  </r>
  <r>
    <n v="7.38"/>
    <n v="5.2"/>
    <n v="12.1"/>
    <n v="0.9"/>
    <n v="69.5"/>
    <n v="48.5"/>
    <n v="0"/>
    <n v="0"/>
    <n v="0"/>
    <n v="0.6"/>
    <n v="1.4"/>
    <n v="3.7"/>
    <n v="3.7"/>
    <n v="-999"/>
    <n v="-999"/>
    <n v="0.68500000000000005"/>
    <n v="0.72699999999999998"/>
    <n v="0"/>
    <n v="-999"/>
    <n v="200210"/>
    <x v="11"/>
  </r>
  <r>
    <n v="12.54"/>
    <n v="5"/>
    <n v="15.4"/>
    <n v="-0.3"/>
    <n v="72"/>
    <n v="35.5"/>
    <n v="0"/>
    <n v="0"/>
    <n v="0"/>
    <n v="-999"/>
    <n v="-999"/>
    <n v="0"/>
    <n v="-999"/>
    <n v="-999"/>
    <n v="-999"/>
    <n v="0.621"/>
    <n v="1.1279999999999999"/>
    <n v="0"/>
    <n v="-999"/>
    <n v="200210"/>
    <x v="11"/>
  </r>
  <r>
    <n v="12.38"/>
    <n v="5.0999999999999996"/>
    <n v="17"/>
    <n v="-1.2"/>
    <n v="67.400000000000006"/>
    <n v="20.399999999999999"/>
    <n v="0"/>
    <n v="0"/>
    <n v="0"/>
    <n v="-999"/>
    <n v="-999"/>
    <n v="0"/>
    <n v="-999"/>
    <n v="-999"/>
    <n v="-999"/>
    <n v="0.39500000000000002"/>
    <n v="1.542"/>
    <n v="0"/>
    <n v="-999"/>
    <n v="200210"/>
    <x v="11"/>
  </r>
  <r>
    <n v="11.84"/>
    <n v="7.5"/>
    <n v="17.600000000000001"/>
    <n v="1.6"/>
    <n v="48.2"/>
    <n v="14.9"/>
    <n v="0"/>
    <n v="0"/>
    <n v="0"/>
    <n v="-999"/>
    <n v="-999"/>
    <n v="3.1"/>
    <n v="-999"/>
    <n v="4.5"/>
    <n v="5.2"/>
    <n v="0.29899999999999999"/>
    <n v="1.712"/>
    <n v="0"/>
    <n v="-999"/>
    <n v="200210"/>
    <x v="11"/>
  </r>
  <r>
    <n v="6.69"/>
    <n v="6"/>
    <n v="12.3"/>
    <n v="2.1"/>
    <n v="72.7"/>
    <n v="42.9"/>
    <n v="0.5"/>
    <n v="0"/>
    <n v="0"/>
    <n v="-999"/>
    <n v="-999"/>
    <n v="4.5"/>
    <n v="-999"/>
    <n v="4.5"/>
    <n v="5.2"/>
    <n v="0.61199999999999999"/>
    <n v="0.81699999999999995"/>
    <n v="0"/>
    <n v="-999"/>
    <n v="200210"/>
    <x v="11"/>
  </r>
  <r>
    <n v="9.7200000000000006"/>
    <n v="5.8"/>
    <n v="13.8"/>
    <n v="0.9"/>
    <n v="81.8"/>
    <n v="42.9"/>
    <n v="2.5"/>
    <n v="0"/>
    <n v="0"/>
    <n v="-999"/>
    <n v="-999"/>
    <n v="4.0999999999999996"/>
    <n v="-999"/>
    <n v="4.9000000000000004"/>
    <n v="5.3"/>
    <n v="0.67800000000000005"/>
    <n v="0.90100000000000002"/>
    <n v="0"/>
    <n v="-999"/>
    <n v="200210"/>
    <x v="11"/>
  </r>
  <r>
    <n v="10.17"/>
    <n v="5.6"/>
    <n v="11.4"/>
    <n v="1.7"/>
    <n v="79.5"/>
    <n v="53.6"/>
    <n v="1.7"/>
    <n v="0"/>
    <n v="0"/>
    <n v="-999"/>
    <n v="-999"/>
    <n v="3.4"/>
    <n v="-999"/>
    <n v="4.7"/>
    <n v="5.3"/>
    <n v="0.72299999999999998"/>
    <n v="0.625"/>
    <n v="0"/>
    <n v="-999"/>
    <n v="200210"/>
    <x v="11"/>
  </r>
  <r>
    <n v="5.75"/>
    <n v="3.7"/>
    <n v="10.3"/>
    <n v="-0.8"/>
    <n v="82"/>
    <n v="61.2"/>
    <n v="1.9"/>
    <n v="0"/>
    <n v="0"/>
    <n v="-999"/>
    <n v="-999"/>
    <n v="1.3"/>
    <n v="-999"/>
    <n v="4.2"/>
    <n v="5.2"/>
    <n v="0.76500000000000001"/>
    <n v="0.48599999999999999"/>
    <n v="0"/>
    <n v="-999"/>
    <n v="200210"/>
    <x v="11"/>
  </r>
  <r>
    <n v="10.84"/>
    <n v="1.8"/>
    <n v="10.5"/>
    <n v="-3.3"/>
    <n v="59.2"/>
    <n v="20.2"/>
    <n v="0"/>
    <n v="0"/>
    <n v="0"/>
    <n v="-999"/>
    <n v="-999"/>
    <n v="0.2"/>
    <n v="-999"/>
    <n v="3.6"/>
    <n v="4.9000000000000004"/>
    <n v="0.25700000000000001"/>
    <n v="1.0129999999999999"/>
    <n v="0"/>
    <n v="-999"/>
    <n v="200210"/>
    <x v="11"/>
  </r>
  <r>
    <n v="10.43"/>
    <n v="0.7"/>
    <n v="10.1"/>
    <n v="-4"/>
    <n v="45.1"/>
    <n v="29.9"/>
    <n v="0"/>
    <n v="0"/>
    <n v="0"/>
    <n v="-999"/>
    <n v="-999"/>
    <n v="-1"/>
    <n v="-999"/>
    <n v="2.9"/>
    <n v="4.5999999999999996"/>
    <n v="0.36899999999999999"/>
    <n v="0.86599999999999999"/>
    <n v="0"/>
    <n v="-999"/>
    <n v="200210"/>
    <x v="11"/>
  </r>
  <r>
    <n v="10.17"/>
    <n v="0.4"/>
    <n v="9.3000000000000007"/>
    <n v="-3.8"/>
    <n v="52.3"/>
    <n v="27.3"/>
    <n v="0"/>
    <n v="0"/>
    <n v="0"/>
    <n v="-999"/>
    <n v="-999"/>
    <n v="-1.5"/>
    <n v="-999"/>
    <n v="2.2999999999999998"/>
    <n v="4.2"/>
    <n v="0.32100000000000001"/>
    <n v="0.85099999999999998"/>
    <n v="0"/>
    <n v="-999"/>
    <n v="200210"/>
    <x v="11"/>
  </r>
  <r>
    <n v="10.24"/>
    <n v="-0.4"/>
    <n v="8.4"/>
    <n v="-5.4"/>
    <n v="62.8"/>
    <n v="35.200000000000003"/>
    <n v="0"/>
    <n v="0"/>
    <n v="0"/>
    <n v="-999"/>
    <n v="-999"/>
    <n v="-1.7"/>
    <n v="-999"/>
    <n v="1.9"/>
    <n v="3.8"/>
    <n v="0.38800000000000001"/>
    <n v="0.71399999999999997"/>
    <n v="0"/>
    <n v="-999"/>
    <n v="200210"/>
    <x v="11"/>
  </r>
  <r>
    <n v="4.12"/>
    <n v="-0.6"/>
    <n v="5.5"/>
    <n v="-2.7"/>
    <n v="80.3"/>
    <n v="50.4"/>
    <n v="7.9"/>
    <n v="56"/>
    <n v="-0.4"/>
    <n v="-999"/>
    <n v="-999"/>
    <n v="-0.4"/>
    <n v="-999"/>
    <n v="1.6"/>
    <n v="3.5"/>
    <n v="0.45500000000000002"/>
    <n v="0.44800000000000001"/>
    <n v="0"/>
    <n v="-999"/>
    <n v="200210"/>
    <x v="11"/>
  </r>
  <r>
    <n v="0.41"/>
    <n v="-2.8"/>
    <n v="-1"/>
    <n v="-5.2"/>
    <n v="99.1"/>
    <n v="93.5"/>
    <n v="8"/>
    <n v="129"/>
    <n v="-0.4"/>
    <n v="-999"/>
    <n v="-999"/>
    <n v="-0.4"/>
    <n v="-999"/>
    <n v="1.6"/>
    <n v="3.3"/>
    <n v="0.53200000000000003"/>
    <n v="3.6999999999999998E-2"/>
    <n v="0"/>
    <n v="-999"/>
    <n v="200210"/>
    <x v="11"/>
  </r>
  <r>
    <n v="2.46"/>
    <n v="-7.4"/>
    <n v="-4"/>
    <n v="-11.1"/>
    <n v="82.9"/>
    <n v="59.3"/>
    <n v="4.0999999999999996"/>
    <n v="127"/>
    <n v="-0.5"/>
    <n v="-999"/>
    <n v="-999"/>
    <n v="-0.5"/>
    <n v="-999"/>
    <n v="1.6"/>
    <n v="3.2"/>
    <n v="0.26900000000000002"/>
    <n v="0.185"/>
    <n v="0"/>
    <n v="-999"/>
    <n v="200210"/>
    <x v="11"/>
  </r>
  <r>
    <n v="9.6999999999999993"/>
    <n v="-7.6"/>
    <n v="0"/>
    <n v="-12.5"/>
    <n v="74.599999999999994"/>
    <n v="37.799999999999997"/>
    <n v="0"/>
    <n v="115"/>
    <n v="-0.8"/>
    <n v="-999"/>
    <n v="-999"/>
    <n v="-0.8"/>
    <n v="-999"/>
    <n v="1.7"/>
    <n v="3.2"/>
    <n v="0.23"/>
    <n v="0.38"/>
    <n v="0"/>
    <n v="-999"/>
    <n v="200210"/>
    <x v="11"/>
  </r>
  <r>
    <n v="9.2899999999999991"/>
    <n v="-5.9"/>
    <n v="2.7"/>
    <n v="-12.2"/>
    <n v="76"/>
    <n v="48.4"/>
    <n v="0"/>
    <n v="101"/>
    <n v="-0.9"/>
    <n v="-999"/>
    <n v="-999"/>
    <n v="-0.9"/>
    <n v="-999"/>
    <n v="1.7"/>
    <n v="3.1"/>
    <n v="0.35899999999999999"/>
    <n v="0.38300000000000001"/>
    <n v="101"/>
    <n v="-0.9"/>
    <n v="200210"/>
    <x v="11"/>
  </r>
  <r>
    <n v="9.25"/>
    <n v="-2"/>
    <n v="7"/>
    <n v="-8.3000000000000007"/>
    <n v="53.3"/>
    <n v="28.5"/>
    <n v="0"/>
    <n v="95"/>
    <n v="-0.9"/>
    <n v="-999"/>
    <n v="-999"/>
    <n v="-0.9"/>
    <n v="-999"/>
    <n v="1.6"/>
    <n v="3.1"/>
    <n v="0.28499999999999998"/>
    <n v="0.71599999999999997"/>
    <n v="0"/>
    <n v="-999"/>
    <n v="200211"/>
    <x v="11"/>
  </r>
  <r>
    <n v="9.1199999999999992"/>
    <n v="-0.3"/>
    <n v="8.5"/>
    <n v="-4.5"/>
    <n v="42.3"/>
    <n v="22.4"/>
    <n v="0"/>
    <n v="91"/>
    <n v="-1"/>
    <n v="-999"/>
    <n v="-999"/>
    <n v="-1"/>
    <n v="-999"/>
    <n v="1.6"/>
    <n v="3"/>
    <n v="0.248"/>
    <n v="0.86099999999999999"/>
    <n v="0"/>
    <n v="-999"/>
    <n v="200211"/>
    <x v="11"/>
  </r>
  <r>
    <n v="8.91"/>
    <n v="-3.1"/>
    <n v="3.6"/>
    <n v="-7"/>
    <n v="53.7"/>
    <n v="36"/>
    <n v="0"/>
    <n v="92"/>
    <n v="-1.4"/>
    <n v="-999"/>
    <n v="-999"/>
    <n v="-1.4"/>
    <n v="-999"/>
    <n v="1.4"/>
    <n v="2.8"/>
    <n v="0.28399999999999997"/>
    <n v="0.50600000000000001"/>
    <n v="0"/>
    <n v="-999"/>
    <n v="200211"/>
    <x v="11"/>
  </r>
  <r>
    <n v="8.74"/>
    <n v="-1.6"/>
    <n v="7.1"/>
    <n v="-7.2"/>
    <n v="39.6"/>
    <n v="14.6"/>
    <n v="0"/>
    <n v="92"/>
    <n v="-1.8"/>
    <n v="-999"/>
    <n v="-999"/>
    <n v="-1.8"/>
    <n v="-999"/>
    <n v="1.3"/>
    <n v="2.7"/>
    <n v="0.14699999999999999"/>
    <n v="0.86099999999999999"/>
    <n v="0"/>
    <n v="-999"/>
    <n v="200211"/>
    <x v="11"/>
  </r>
  <r>
    <n v="6.7"/>
    <n v="1.3"/>
    <n v="7.7"/>
    <n v="-2.7"/>
    <n v="57.3"/>
    <n v="32.799999999999997"/>
    <n v="0"/>
    <n v="88"/>
    <n v="-1.1000000000000001"/>
    <n v="-999"/>
    <n v="-999"/>
    <n v="-1.1000000000000001"/>
    <n v="-999"/>
    <n v="1.2"/>
    <n v="2.6"/>
    <n v="0.34399999999999997"/>
    <n v="0.70599999999999996"/>
    <n v="0"/>
    <n v="-999"/>
    <n v="200211"/>
    <x v="11"/>
  </r>
  <r>
    <n v="3.02"/>
    <n v="1.4"/>
    <n v="4.5999999999999996"/>
    <n v="-2.2999999999999998"/>
    <n v="83.7"/>
    <n v="60.6"/>
    <n v="2.8"/>
    <n v="86"/>
    <n v="-0.5"/>
    <n v="-999"/>
    <n v="-999"/>
    <n v="-0.5"/>
    <n v="-999"/>
    <n v="1.1000000000000001"/>
    <n v="2.5"/>
    <n v="0.51500000000000001"/>
    <n v="0.33400000000000002"/>
    <n v="0"/>
    <n v="-999"/>
    <n v="200211"/>
    <x v="11"/>
  </r>
  <r>
    <n v="2.1800000000000002"/>
    <n v="0.7"/>
    <n v="2.2999999999999998"/>
    <n v="-0.8"/>
    <n v="88.5"/>
    <n v="62.6"/>
    <n v="4.5999999999999996"/>
    <n v="88"/>
    <n v="-0.3"/>
    <n v="-999"/>
    <n v="-999"/>
    <n v="-0.3"/>
    <n v="-999"/>
    <n v="1.1000000000000001"/>
    <n v="2.4"/>
    <n v="0.45"/>
    <n v="0.27"/>
    <n v="0"/>
    <n v="-999"/>
    <n v="200211"/>
    <x v="11"/>
  </r>
  <r>
    <n v="2.48"/>
    <n v="-0.5"/>
    <n v="1"/>
    <n v="-1.3"/>
    <n v="99.5"/>
    <n v="99.1"/>
    <n v="8.6999999999999993"/>
    <n v="129"/>
    <n v="-0.3"/>
    <n v="-999"/>
    <n v="-999"/>
    <n v="-0.3"/>
    <n v="-999"/>
    <n v="1.2"/>
    <n v="2.4"/>
    <n v="0.65200000000000002"/>
    <n v="6.0000000000000001E-3"/>
    <n v="0"/>
    <n v="-999"/>
    <n v="200211"/>
    <x v="11"/>
  </r>
  <r>
    <n v="2.71"/>
    <n v="-1.6"/>
    <n v="1"/>
    <n v="-3.5"/>
    <n v="98.1"/>
    <n v="91.7"/>
    <n v="1.1000000000000001"/>
    <n v="142"/>
    <n v="-0.4"/>
    <n v="-999"/>
    <n v="-999"/>
    <n v="-0.4"/>
    <n v="-999"/>
    <n v="1.2"/>
    <n v="2.2999999999999998"/>
    <n v="0.60199999999999998"/>
    <n v="5.3999999999999999E-2"/>
    <n v="0"/>
    <n v="-999"/>
    <n v="200211"/>
    <x v="11"/>
  </r>
  <r>
    <n v="5.23"/>
    <n v="-1.8"/>
    <n v="2.8"/>
    <n v="-4.9000000000000004"/>
    <n v="95.3"/>
    <n v="77.400000000000006"/>
    <n v="3.7"/>
    <n v="156"/>
    <n v="-0.4"/>
    <n v="-999"/>
    <n v="-999"/>
    <n v="-0.4"/>
    <n v="-999"/>
    <n v="1.3"/>
    <n v="2.4"/>
    <n v="0.57899999999999996"/>
    <n v="0.16900000000000001"/>
    <n v="0"/>
    <n v="-999"/>
    <n v="200211"/>
    <x v="11"/>
  </r>
  <r>
    <n v="3.94"/>
    <n v="-0.6"/>
    <n v="2.7"/>
    <n v="-2.8"/>
    <n v="94.8"/>
    <n v="83.9"/>
    <n v="1.2"/>
    <n v="136"/>
    <n v="-0.3"/>
    <n v="-999"/>
    <n v="-999"/>
    <n v="-0.3"/>
    <n v="-999"/>
    <n v="1.3"/>
    <n v="2.4"/>
    <n v="0.621"/>
    <n v="0.11899999999999999"/>
    <n v="0"/>
    <n v="-999"/>
    <n v="200211"/>
    <x v="11"/>
  </r>
  <r>
    <n v="2.16"/>
    <n v="-0.6"/>
    <n v="1.3"/>
    <n v="-1.8"/>
    <n v="98.5"/>
    <n v="93.3"/>
    <n v="5.0999999999999996"/>
    <n v="182"/>
    <n v="-0.2"/>
    <n v="-999"/>
    <n v="-999"/>
    <n v="-0.2"/>
    <n v="-999"/>
    <n v="1.3"/>
    <n v="2.4"/>
    <n v="0.625"/>
    <n v="4.4999999999999998E-2"/>
    <n v="0"/>
    <n v="-999"/>
    <n v="200211"/>
    <x v="11"/>
  </r>
  <r>
    <n v="3.09"/>
    <n v="-1"/>
    <n v="2.5"/>
    <n v="-2.7"/>
    <n v="95.4"/>
    <n v="83.6"/>
    <n v="0"/>
    <n v="180"/>
    <n v="0"/>
    <n v="-999"/>
    <n v="-999"/>
    <n v="0"/>
    <n v="-999"/>
    <n v="1.4"/>
    <n v="2.4"/>
    <n v="0.61299999999999999"/>
    <n v="0.12"/>
    <n v="0"/>
    <n v="-999"/>
    <n v="200211"/>
    <x v="11"/>
  </r>
  <r>
    <n v="3.46"/>
    <n v="-1.7"/>
    <n v="2"/>
    <n v="-3.9"/>
    <n v="95.4"/>
    <n v="79"/>
    <n v="4.8"/>
    <n v="214"/>
    <n v="0.1"/>
    <n v="-999"/>
    <n v="-999"/>
    <n v="0.1"/>
    <n v="-999"/>
    <n v="1.5"/>
    <n v="2.4"/>
    <n v="0.55600000000000005"/>
    <n v="0.14799999999999999"/>
    <n v="0"/>
    <n v="-999"/>
    <n v="200211"/>
    <x v="11"/>
  </r>
  <r>
    <n v="1.83"/>
    <n v="-1.4"/>
    <n v="0.7"/>
    <n v="-3.6"/>
    <n v="83.2"/>
    <n v="68.599999999999994"/>
    <n v="0"/>
    <n v="196"/>
    <n v="0.1"/>
    <n v="-999"/>
    <n v="-999"/>
    <n v="0.1"/>
    <n v="-999"/>
    <n v="1.5"/>
    <n v="2.2999999999999998"/>
    <n v="0.439"/>
    <n v="0.20200000000000001"/>
    <n v="0"/>
    <n v="-999"/>
    <n v="200211"/>
    <x v="11"/>
  </r>
  <r>
    <n v="3.07"/>
    <n v="-0.8"/>
    <n v="2.5"/>
    <n v="-2.2000000000000002"/>
    <n v="82.4"/>
    <n v="57.6"/>
    <n v="0"/>
    <n v="191"/>
    <n v="0.2"/>
    <n v="-999"/>
    <n v="-999"/>
    <n v="0.2"/>
    <n v="-999"/>
    <n v="1.5"/>
    <n v="2.4"/>
    <n v="0.42199999999999999"/>
    <n v="0.31"/>
    <n v="0"/>
    <n v="-999"/>
    <n v="200211"/>
    <x v="11"/>
  </r>
  <r>
    <n v="3.88"/>
    <n v="-1.9"/>
    <n v="2.7"/>
    <n v="-4"/>
    <n v="80"/>
    <n v="60.4"/>
    <n v="0"/>
    <n v="185"/>
    <n v="0.2"/>
    <n v="-999"/>
    <n v="-999"/>
    <n v="0.2"/>
    <n v="-999"/>
    <n v="1.5"/>
    <n v="2.4"/>
    <n v="0.44700000000000001"/>
    <n v="0.29399999999999998"/>
    <n v="0"/>
    <n v="-999"/>
    <n v="200211"/>
    <x v="11"/>
  </r>
  <r>
    <n v="1.81"/>
    <n v="-1"/>
    <n v="0.3"/>
    <n v="-1.8"/>
    <n v="85.1"/>
    <n v="73.900000000000006"/>
    <n v="2.1"/>
    <n v="180"/>
    <n v="0.2"/>
    <n v="-999"/>
    <n v="-999"/>
    <n v="0.2"/>
    <n v="-999"/>
    <n v="1.5"/>
    <n v="2.2999999999999998"/>
    <n v="0.46100000000000002"/>
    <n v="0.16300000000000001"/>
    <n v="0"/>
    <n v="-999"/>
    <n v="200211"/>
    <x v="11"/>
  </r>
  <r>
    <n v="1.26"/>
    <n v="2.2000000000000002"/>
    <n v="3.8"/>
    <n v="-0.7"/>
    <n v="99.3"/>
    <n v="98.5"/>
    <n v="2.6"/>
    <n v="151"/>
    <n v="0.3"/>
    <n v="-999"/>
    <n v="-999"/>
    <n v="0.3"/>
    <n v="-999"/>
    <n v="1.6"/>
    <n v="2.4"/>
    <n v="0.78700000000000003"/>
    <n v="1.2E-2"/>
    <n v="0"/>
    <n v="-999"/>
    <n v="200211"/>
    <x v="11"/>
  </r>
  <r>
    <n v="6.51"/>
    <n v="6.4"/>
    <n v="13"/>
    <n v="2.9"/>
    <n v="85.5"/>
    <n v="56.9"/>
    <n v="0.3"/>
    <n v="113"/>
    <n v="0.3"/>
    <n v="-999"/>
    <n v="-999"/>
    <n v="0.3"/>
    <n v="-999"/>
    <n v="1.6"/>
    <n v="2.4"/>
    <n v="0.85099999999999998"/>
    <n v="0.64500000000000002"/>
    <n v="0"/>
    <n v="-999"/>
    <n v="200211"/>
    <x v="11"/>
  </r>
  <r>
    <n v="3.8"/>
    <n v="5.0999999999999996"/>
    <n v="8.5"/>
    <n v="2.4"/>
    <n v="91.8"/>
    <n v="80.3"/>
    <n v="2.1"/>
    <n v="94"/>
    <n v="0.3"/>
    <n v="-999"/>
    <n v="-999"/>
    <n v="0.3"/>
    <n v="-999"/>
    <n v="1.6"/>
    <n v="2.4"/>
    <n v="0.89300000000000002"/>
    <n v="0.219"/>
    <n v="0"/>
    <n v="-999"/>
    <n v="200211"/>
    <x v="11"/>
  </r>
  <r>
    <n v="5.2"/>
    <n v="1.2"/>
    <n v="5.8"/>
    <n v="-1.9"/>
    <n v="93.6"/>
    <n v="55.6"/>
    <n v="2.6"/>
    <n v="81"/>
    <n v="0.2"/>
    <n v="-999"/>
    <n v="-999"/>
    <n v="0.2"/>
    <n v="-999"/>
    <n v="1.4"/>
    <n v="2.2999999999999998"/>
    <n v="0.51300000000000001"/>
    <n v="0.40899999999999997"/>
    <n v="0"/>
    <n v="-999"/>
    <n v="200211"/>
    <x v="11"/>
  </r>
  <r>
    <n v="5.16"/>
    <n v="-4.3"/>
    <n v="-0.6"/>
    <n v="-7.4"/>
    <n v="95.8"/>
    <n v="80.099999999999994"/>
    <n v="0"/>
    <n v="77"/>
    <n v="0"/>
    <n v="-999"/>
    <n v="-999"/>
    <n v="0"/>
    <n v="-999"/>
    <n v="1.3"/>
    <n v="2.2000000000000002"/>
    <n v="0.46700000000000003"/>
    <n v="0.11600000000000001"/>
    <n v="0"/>
    <n v="-999"/>
    <n v="200211"/>
    <x v="11"/>
  </r>
  <r>
    <n v="5.92"/>
    <n v="-3.7"/>
    <n v="2.8"/>
    <n v="-9"/>
    <n v="66.599999999999994"/>
    <n v="25"/>
    <n v="0"/>
    <n v="77"/>
    <n v="-1.2"/>
    <n v="-999"/>
    <n v="-999"/>
    <n v="-1.2"/>
    <n v="-999"/>
    <n v="1.2"/>
    <n v="2.1"/>
    <n v="0.187"/>
    <n v="0.56000000000000005"/>
    <n v="0"/>
    <n v="-999"/>
    <n v="200211"/>
    <x v="11"/>
  </r>
  <r>
    <n v="4.91"/>
    <n v="0.6"/>
    <n v="8.6999999999999993"/>
    <n v="-4.2"/>
    <n v="26.4"/>
    <n v="8.3000000000000007"/>
    <n v="0"/>
    <n v="76"/>
    <n v="-1.2"/>
    <n v="-999"/>
    <n v="-999"/>
    <n v="-1.2"/>
    <n v="-999"/>
    <n v="1"/>
    <n v="2.1"/>
    <n v="9.2999999999999999E-2"/>
    <n v="1.0309999999999999"/>
    <n v="0"/>
    <n v="-999"/>
    <n v="200211"/>
    <x v="11"/>
  </r>
  <r>
    <n v="5.79"/>
    <n v="1.6"/>
    <n v="7.4"/>
    <n v="-2.8"/>
    <n v="53"/>
    <n v="23.1"/>
    <n v="0"/>
    <n v="77"/>
    <n v="-0.9"/>
    <n v="-999"/>
    <n v="-999"/>
    <n v="-0.9"/>
    <n v="-999"/>
    <n v="0.9"/>
    <n v="2"/>
    <n v="0.23699999999999999"/>
    <n v="0.79200000000000004"/>
    <n v="0"/>
    <n v="-999"/>
    <n v="200211"/>
    <x v="11"/>
  </r>
  <r>
    <n v="5.13"/>
    <n v="4.9000000000000004"/>
    <n v="11.2"/>
    <n v="0.9"/>
    <n v="76.8"/>
    <n v="50.3"/>
    <n v="0"/>
    <n v="77"/>
    <n v="-0.5"/>
    <n v="-999"/>
    <n v="-999"/>
    <n v="-0.5"/>
    <n v="-999"/>
    <n v="0.9"/>
    <n v="1.9"/>
    <n v="0.66700000000000004"/>
    <n v="0.66100000000000003"/>
    <n v="0"/>
    <n v="-999"/>
    <n v="200211"/>
    <x v="11"/>
  </r>
  <r>
    <n v="5.18"/>
    <n v="5.9"/>
    <n v="12.8"/>
    <n v="1.8"/>
    <n v="56.7"/>
    <n v="34.4"/>
    <n v="0"/>
    <n v="75"/>
    <n v="-0.4"/>
    <n v="-999"/>
    <n v="-999"/>
    <n v="-0.4"/>
    <n v="-999"/>
    <n v="0.8"/>
    <n v="1.8"/>
    <n v="0.50800000000000001"/>
    <n v="0.96899999999999997"/>
    <n v="0"/>
    <n v="-999"/>
    <n v="200211"/>
    <x v="11"/>
  </r>
  <r>
    <n v="5.49"/>
    <n v="3.6"/>
    <n v="8.9"/>
    <n v="-0.2"/>
    <n v="58.8"/>
    <n v="23.3"/>
    <n v="0"/>
    <n v="71"/>
    <n v="-0.2"/>
    <n v="-999"/>
    <n v="-999"/>
    <n v="-0.2"/>
    <n v="-999"/>
    <n v="0.8"/>
    <n v="1.8"/>
    <n v="0.26600000000000001"/>
    <n v="0.874"/>
    <n v="0"/>
    <n v="-999"/>
    <n v="200211"/>
    <x v="11"/>
  </r>
  <r>
    <n v="5.33"/>
    <n v="4.5999999999999996"/>
    <n v="12.8"/>
    <n v="0.3"/>
    <n v="52.2"/>
    <n v="29.7"/>
    <n v="0"/>
    <n v="70"/>
    <n v="-0.4"/>
    <n v="-999"/>
    <n v="-999"/>
    <n v="-0.4"/>
    <n v="-999"/>
    <n v="0.8"/>
    <n v="1.7"/>
    <n v="0.437"/>
    <n v="1.0389999999999999"/>
    <n v="70"/>
    <n v="-0.4"/>
    <n v="200211"/>
    <x v="11"/>
  </r>
  <r>
    <n v="5.26"/>
    <n v="3.1"/>
    <n v="9"/>
    <n v="-1.4"/>
    <n v="76"/>
    <n v="55"/>
    <n v="0"/>
    <n v="70"/>
    <n v="-0.3"/>
    <n v="-999"/>
    <n v="-999"/>
    <n v="-0.3"/>
    <n v="-999"/>
    <n v="0.8"/>
    <n v="1.7"/>
    <n v="0.63200000000000001"/>
    <n v="0.51600000000000001"/>
    <n v="0"/>
    <n v="-999"/>
    <n v="200212"/>
    <x v="11"/>
  </r>
  <r>
    <n v="5.68"/>
    <n v="1"/>
    <n v="7"/>
    <n v="-2"/>
    <n v="86.6"/>
    <n v="60.2"/>
    <n v="1.5"/>
    <n v="70"/>
    <n v="-0.4"/>
    <n v="-999"/>
    <n v="-999"/>
    <n v="-0.4"/>
    <n v="-999"/>
    <n v="0.7"/>
    <n v="1.6"/>
    <n v="0.60299999999999998"/>
    <n v="0.39900000000000002"/>
    <n v="0"/>
    <n v="-999"/>
    <n v="200212"/>
    <x v="11"/>
  </r>
  <r>
    <n v="1.98"/>
    <n v="-2.2999999999999998"/>
    <n v="-0.5"/>
    <n v="-4.0999999999999996"/>
    <n v="94.3"/>
    <n v="78.7"/>
    <n v="0.5"/>
    <n v="69"/>
    <n v="-0.2"/>
    <n v="-999"/>
    <n v="-999"/>
    <n v="-0.2"/>
    <n v="-999"/>
    <n v="0.6"/>
    <n v="1.5"/>
    <n v="0.46400000000000002"/>
    <n v="0.125"/>
    <n v="0"/>
    <n v="-999"/>
    <n v="200212"/>
    <x v="11"/>
  </r>
  <r>
    <n v="1.21"/>
    <n v="-3.8"/>
    <n v="-3.3"/>
    <n v="-4.4000000000000004"/>
    <n v="98.5"/>
    <n v="95.4"/>
    <n v="1.7"/>
    <n v="68"/>
    <n v="-0.5"/>
    <n v="-999"/>
    <n v="-999"/>
    <n v="-0.5"/>
    <n v="-999"/>
    <n v="0.6"/>
    <n v="1.5"/>
    <n v="0.45800000000000002"/>
    <n v="2.1999999999999999E-2"/>
    <n v="0"/>
    <n v="-999"/>
    <n v="200212"/>
    <x v="11"/>
  </r>
  <r>
    <n v="0.81"/>
    <n v="-4"/>
    <n v="-2.2999999999999998"/>
    <n v="-6.3"/>
    <n v="99"/>
    <n v="96.3"/>
    <n v="3.1"/>
    <n v="77"/>
    <n v="-0.7"/>
    <n v="-999"/>
    <n v="-999"/>
    <n v="-0.7"/>
    <n v="-999"/>
    <n v="0.6"/>
    <n v="1.4"/>
    <n v="0.498"/>
    <n v="1.9E-2"/>
    <n v="0"/>
    <n v="-999"/>
    <n v="200212"/>
    <x v="11"/>
  </r>
  <r>
    <n v="4.82"/>
    <n v="-4.4000000000000004"/>
    <n v="3"/>
    <n v="-8.6"/>
    <n v="95.4"/>
    <n v="73.400000000000006"/>
    <n v="2.4"/>
    <n v="73"/>
    <n v="-1.7"/>
    <n v="-999"/>
    <n v="-999"/>
    <n v="-1.7"/>
    <n v="-999"/>
    <n v="0.5"/>
    <n v="1.4"/>
    <n v="0.55500000000000005"/>
    <n v="0.20100000000000001"/>
    <n v="0"/>
    <n v="-999"/>
    <n v="200212"/>
    <x v="11"/>
  </r>
  <r>
    <n v="4.63"/>
    <n v="-3.4"/>
    <n v="4"/>
    <n v="-9.3000000000000007"/>
    <n v="85.3"/>
    <n v="38.9"/>
    <n v="0"/>
    <n v="75"/>
    <n v="-2.8"/>
    <n v="-999"/>
    <n v="-999"/>
    <n v="-2.8"/>
    <n v="-999"/>
    <n v="0.3"/>
    <n v="1.4"/>
    <n v="0.316"/>
    <n v="0.497"/>
    <n v="0"/>
    <n v="-999"/>
    <n v="200212"/>
    <x v="11"/>
  </r>
  <r>
    <n v="4.53"/>
    <n v="-2.6"/>
    <n v="0.7"/>
    <n v="-6.6"/>
    <n v="87.3"/>
    <n v="64.099999999999994"/>
    <n v="0"/>
    <n v="71"/>
    <n v="-2.6"/>
    <n v="-999"/>
    <n v="-999"/>
    <n v="-2.6"/>
    <n v="-999"/>
    <n v="0.1"/>
    <n v="1.3"/>
    <n v="0.41199999999999998"/>
    <n v="0.23100000000000001"/>
    <n v="0"/>
    <n v="-999"/>
    <n v="200212"/>
    <x v="11"/>
  </r>
  <r>
    <n v="4.6500000000000004"/>
    <n v="-1.7"/>
    <n v="3.1"/>
    <n v="-5.7"/>
    <n v="79.099999999999994"/>
    <n v="56.8"/>
    <n v="0.3"/>
    <n v="73"/>
    <n v="-1.9"/>
    <n v="-999"/>
    <n v="-999"/>
    <n v="-1.9"/>
    <n v="-999"/>
    <n v="0.1"/>
    <n v="1.2"/>
    <n v="0.433"/>
    <n v="0.33"/>
    <n v="0"/>
    <n v="-999"/>
    <n v="200212"/>
    <x v="11"/>
  </r>
  <r>
    <n v="2.2999999999999998"/>
    <n v="-4.3"/>
    <n v="-0.9"/>
    <n v="-6.2"/>
    <n v="96.9"/>
    <n v="84.6"/>
    <n v="1.2"/>
    <n v="83"/>
    <n v="-1.4"/>
    <n v="-999"/>
    <n v="-999"/>
    <n v="-1.4"/>
    <n v="-999"/>
    <n v="0"/>
    <n v="1.1000000000000001"/>
    <n v="0.48399999999999999"/>
    <n v="8.7999999999999995E-2"/>
    <n v="0"/>
    <n v="-999"/>
    <n v="200212"/>
    <x v="11"/>
  </r>
  <r>
    <n v="1.64"/>
    <n v="-5.0999999999999996"/>
    <n v="-3.5"/>
    <n v="-6.9"/>
    <n v="94.2"/>
    <n v="76.2"/>
    <n v="14.9"/>
    <n v="218"/>
    <n v="-3.5"/>
    <n v="-999"/>
    <n v="-999"/>
    <n v="-1.5"/>
    <n v="-999"/>
    <n v="-0.1"/>
    <n v="1"/>
    <n v="0.36"/>
    <n v="0.112"/>
    <n v="0"/>
    <n v="-999"/>
    <n v="200212"/>
    <x v="11"/>
  </r>
  <r>
    <n v="1.5"/>
    <n v="-1.9"/>
    <n v="-0.3"/>
    <n v="-5"/>
    <n v="99.4"/>
    <n v="98.4"/>
    <n v="0"/>
    <n v="198"/>
    <n v="-1.9"/>
    <n v="-999"/>
    <n v="-999"/>
    <n v="-0.9"/>
    <n v="-999"/>
    <n v="-0.1"/>
    <n v="1"/>
    <n v="0.58799999999999997"/>
    <n v="0.01"/>
    <n v="0"/>
    <n v="-999"/>
    <n v="200212"/>
    <x v="11"/>
  </r>
  <r>
    <n v="4.0999999999999996"/>
    <n v="-2.5"/>
    <n v="-0.4"/>
    <n v="-6.2"/>
    <n v="98.5"/>
    <n v="92.7"/>
    <n v="0.9"/>
    <n v="201"/>
    <n v="-2.2000000000000002"/>
    <n v="-999"/>
    <n v="-999"/>
    <n v="-0.6"/>
    <n v="-999"/>
    <n v="0"/>
    <n v="1"/>
    <n v="0.54800000000000004"/>
    <n v="4.2999999999999997E-2"/>
    <n v="0"/>
    <n v="-999"/>
    <n v="200212"/>
    <x v="11"/>
  </r>
  <r>
    <n v="1.42"/>
    <n v="-0.1"/>
    <n v="2.4"/>
    <n v="-2.1"/>
    <n v="99.4"/>
    <n v="97.9"/>
    <n v="13.8"/>
    <n v="208"/>
    <n v="-1"/>
    <n v="-999"/>
    <n v="-999"/>
    <n v="-0.5"/>
    <n v="-999"/>
    <n v="0"/>
    <n v="1"/>
    <n v="0.70799999999999996"/>
    <n v="1.4999999999999999E-2"/>
    <n v="0"/>
    <n v="-999"/>
    <n v="200212"/>
    <x v="11"/>
  </r>
  <r>
    <n v="2.82"/>
    <n v="-1"/>
    <n v="1.9"/>
    <n v="-3.3"/>
    <n v="96"/>
    <n v="76.5"/>
    <n v="2.8"/>
    <n v="214"/>
    <n v="-0.7"/>
    <n v="-999"/>
    <n v="-999"/>
    <n v="-0.2"/>
    <n v="-999"/>
    <n v="0"/>
    <n v="1"/>
    <n v="0.53500000000000003"/>
    <n v="0.16500000000000001"/>
    <n v="0"/>
    <n v="-999"/>
    <n v="200212"/>
    <x v="11"/>
  </r>
  <r>
    <n v="0.52"/>
    <n v="-3.6"/>
    <n v="-1.4"/>
    <n v="-7.7"/>
    <n v="99.5"/>
    <n v="98"/>
    <n v="12.8"/>
    <n v="319"/>
    <n v="-1.4"/>
    <n v="-999"/>
    <n v="-999"/>
    <n v="-0.3"/>
    <n v="-999"/>
    <n v="0"/>
    <n v="0.9"/>
    <n v="0.53900000000000003"/>
    <n v="1.0999999999999999E-2"/>
    <n v="0"/>
    <n v="-999"/>
    <n v="200212"/>
    <x v="11"/>
  </r>
  <r>
    <n v="4.46"/>
    <n v="-6.4"/>
    <n v="-0.5"/>
    <n v="-9.9"/>
    <n v="98"/>
    <n v="96.4"/>
    <n v="1.5"/>
    <n v="329"/>
    <n v="-1.9"/>
    <n v="-999"/>
    <n v="-999"/>
    <n v="-0.3"/>
    <n v="-999"/>
    <n v="0"/>
    <n v="0.9"/>
    <n v="0.56699999999999995"/>
    <n v="2.1000000000000001E-2"/>
    <n v="0"/>
    <n v="-999"/>
    <n v="200212"/>
    <x v="11"/>
  </r>
  <r>
    <n v="0.91"/>
    <n v="-7.4"/>
    <n v="-2.8"/>
    <n v="-10.7"/>
    <n v="97.6"/>
    <n v="95.8"/>
    <n v="1.4"/>
    <n v="322"/>
    <n v="-2"/>
    <n v="-999"/>
    <n v="-999"/>
    <n v="-0.4"/>
    <n v="-999"/>
    <n v="0"/>
    <n v="0.9"/>
    <n v="0.47699999999999998"/>
    <n v="2.1000000000000001E-2"/>
    <n v="0"/>
    <n v="-999"/>
    <n v="200212"/>
    <x v="11"/>
  </r>
  <r>
    <n v="0.78"/>
    <n v="-8.1"/>
    <n v="-7.1"/>
    <n v="-8.9"/>
    <n v="96.7"/>
    <n v="91.9"/>
    <n v="0"/>
    <n v="319"/>
    <n v="-2.2000000000000002"/>
    <n v="-999"/>
    <n v="-999"/>
    <n v="-0.5"/>
    <n v="-999"/>
    <n v="0"/>
    <n v="0.9"/>
    <n v="0.32900000000000001"/>
    <n v="2.9000000000000001E-2"/>
    <n v="0"/>
    <n v="-999"/>
    <n v="200212"/>
    <x v="11"/>
  </r>
  <r>
    <n v="2.42"/>
    <n v="-7.1"/>
    <n v="-6.2"/>
    <n v="-8.1"/>
    <n v="92.4"/>
    <n v="82"/>
    <n v="0"/>
    <n v="308"/>
    <n v="-2.1"/>
    <n v="-999"/>
    <n v="-999"/>
    <n v="-0.5"/>
    <n v="-999"/>
    <n v="0"/>
    <n v="0.9"/>
    <n v="0.315"/>
    <n v="6.9000000000000006E-2"/>
    <n v="0"/>
    <n v="-999"/>
    <n v="200212"/>
    <x v="11"/>
  </r>
  <r>
    <n v="4.3899999999999997"/>
    <n v="-5.5"/>
    <n v="0.4"/>
    <n v="-9.1"/>
    <n v="90.9"/>
    <n v="67.7"/>
    <n v="0"/>
    <n v="296"/>
    <n v="-2.1"/>
    <n v="-999"/>
    <n v="-999"/>
    <n v="-0.5"/>
    <n v="-999"/>
    <n v="0.1"/>
    <n v="0.9"/>
    <n v="0.42699999999999999"/>
    <n v="0.20300000000000001"/>
    <n v="0"/>
    <n v="-999"/>
    <n v="200212"/>
    <x v="11"/>
  </r>
  <r>
    <n v="1.57"/>
    <n v="-6.6"/>
    <n v="-4.4000000000000004"/>
    <n v="-8.4"/>
    <n v="90.8"/>
    <n v="78.099999999999994"/>
    <n v="0"/>
    <n v="294"/>
    <n v="-2"/>
    <n v="-999"/>
    <n v="-999"/>
    <n v="-0.6"/>
    <n v="-999"/>
    <n v="0"/>
    <n v="0.9"/>
    <n v="0.34499999999999997"/>
    <n v="9.6000000000000002E-2"/>
    <n v="0"/>
    <n v="-999"/>
    <n v="200212"/>
    <x v="11"/>
  </r>
  <r>
    <n v="2.4"/>
    <n v="-8.5"/>
    <n v="-6.1"/>
    <n v="-10.8"/>
    <n v="92.3"/>
    <n v="84"/>
    <n v="0"/>
    <n v="285"/>
    <n v="-2.5"/>
    <n v="-999"/>
    <n v="-999"/>
    <n v="-0.7"/>
    <n v="-999"/>
    <n v="0"/>
    <n v="0.9"/>
    <n v="0.32500000000000001"/>
    <n v="6.2E-2"/>
    <n v="0"/>
    <n v="-999"/>
    <n v="200212"/>
    <x v="11"/>
  </r>
  <r>
    <n v="1.82"/>
    <n v="-9.1999999999999993"/>
    <n v="-8.5"/>
    <n v="-9.8000000000000007"/>
    <n v="92.6"/>
    <n v="83.5"/>
    <n v="0"/>
    <n v="288"/>
    <n v="-2.8"/>
    <n v="-999"/>
    <n v="-999"/>
    <n v="-0.8"/>
    <n v="-999"/>
    <n v="0.1"/>
    <n v="0.9"/>
    <n v="0.26800000000000002"/>
    <n v="5.2999999999999999E-2"/>
    <n v="0"/>
    <n v="-999"/>
    <n v="200212"/>
    <x v="11"/>
  </r>
  <r>
    <n v="1.98"/>
    <n v="-6.5"/>
    <n v="-4.0999999999999996"/>
    <n v="-9.3000000000000007"/>
    <n v="96.1"/>
    <n v="91.8"/>
    <n v="0"/>
    <n v="280"/>
    <n v="-2.4"/>
    <n v="-999"/>
    <n v="-999"/>
    <n v="-0.8"/>
    <n v="-999"/>
    <n v="0.1"/>
    <n v="0.8"/>
    <n v="0.41199999999999998"/>
    <n v="3.6999999999999998E-2"/>
    <n v="0"/>
    <n v="-999"/>
    <n v="200212"/>
    <x v="11"/>
  </r>
  <r>
    <n v="3.81"/>
    <n v="-6.4"/>
    <n v="-2.7"/>
    <n v="-9.9"/>
    <n v="93.1"/>
    <n v="75.900000000000006"/>
    <n v="0"/>
    <n v="280"/>
    <n v="-2"/>
    <n v="-999"/>
    <n v="-999"/>
    <n v="-0.6"/>
    <n v="-999"/>
    <n v="0.1"/>
    <n v="0.9"/>
    <n v="0.38"/>
    <n v="0.121"/>
    <n v="0"/>
    <n v="-999"/>
    <n v="200212"/>
    <x v="11"/>
  </r>
  <r>
    <n v="2.67"/>
    <n v="-6"/>
    <n v="-2.7"/>
    <n v="-8.5"/>
    <n v="96"/>
    <n v="75.8"/>
    <n v="2.2000000000000002"/>
    <n v="300"/>
    <n v="-2.5"/>
    <n v="-999"/>
    <n v="-999"/>
    <n v="-0.8"/>
    <n v="-999"/>
    <n v="0"/>
    <n v="0.8"/>
    <n v="0.38"/>
    <n v="0.121"/>
    <n v="0"/>
    <n v="-999"/>
    <n v="200212"/>
    <x v="11"/>
  </r>
  <r>
    <n v="1.77"/>
    <n v="-7.5"/>
    <n v="-5.8"/>
    <n v="-10"/>
    <n v="94.7"/>
    <n v="83"/>
    <n v="4"/>
    <n v="333"/>
    <n v="-2.4"/>
    <n v="-999"/>
    <n v="-999"/>
    <n v="-0.7"/>
    <n v="-999"/>
    <n v="0"/>
    <n v="0.8"/>
    <n v="0.32800000000000001"/>
    <n v="6.7000000000000004E-2"/>
    <n v="0"/>
    <n v="-999"/>
    <n v="200212"/>
    <x v="11"/>
  </r>
  <r>
    <n v="1.1499999999999999"/>
    <n v="-9.4"/>
    <n v="-6.6"/>
    <n v="-12.5"/>
    <n v="93.4"/>
    <n v="74.099999999999994"/>
    <n v="0.3"/>
    <n v="336"/>
    <n v="-2"/>
    <n v="-999"/>
    <n v="-999"/>
    <n v="-0.7"/>
    <n v="-999"/>
    <n v="0"/>
    <n v="0.8"/>
    <n v="0.27700000000000002"/>
    <n v="9.6000000000000002E-2"/>
    <n v="0"/>
    <n v="-999"/>
    <n v="200212"/>
    <x v="11"/>
  </r>
  <r>
    <n v="1.19"/>
    <n v="-7.2"/>
    <n v="-5.3"/>
    <n v="-10"/>
    <n v="96.6"/>
    <n v="86.8"/>
    <n v="4.3"/>
    <n v="362"/>
    <n v="-2"/>
    <n v="-999"/>
    <n v="-999"/>
    <n v="-0.7"/>
    <n v="-999"/>
    <n v="0"/>
    <n v="0.8"/>
    <n v="0.35599999999999998"/>
    <n v="5.3999999999999999E-2"/>
    <n v="0"/>
    <n v="-999"/>
    <n v="200212"/>
    <x v="11"/>
  </r>
  <r>
    <n v="3.32"/>
    <n v="-5.3"/>
    <n v="-0.7"/>
    <n v="-8"/>
    <n v="96.1"/>
    <n v="84.9"/>
    <n v="2.5"/>
    <n v="375"/>
    <n v="-1.5"/>
    <n v="-999"/>
    <n v="-999"/>
    <n v="-0.6"/>
    <n v="-999"/>
    <n v="0.1"/>
    <n v="0.8"/>
    <n v="0.49299999999999999"/>
    <n v="8.7999999999999995E-2"/>
    <n v="375"/>
    <n v="-1.5"/>
    <n v="200212"/>
    <x v="11"/>
  </r>
  <r>
    <n v="1.2"/>
    <n v="-5.0999999999999996"/>
    <n v="-4"/>
    <n v="-6.8"/>
    <n v="92.8"/>
    <n v="77.5"/>
    <n v="9.5"/>
    <n v="459"/>
    <n v="-1.7"/>
    <n v="-999"/>
    <n v="-999"/>
    <n v="-0.6"/>
    <n v="-999"/>
    <n v="0"/>
    <n v="0.8"/>
    <n v="0.35199999999999998"/>
    <n v="0.10199999999999999"/>
    <n v="0"/>
    <n v="-999"/>
    <n v="200301"/>
    <x v="12"/>
  </r>
  <r>
    <n v="3.92"/>
    <n v="-1.4"/>
    <n v="2.2999999999999998"/>
    <n v="-4.8"/>
    <n v="96.9"/>
    <n v="84.4"/>
    <n v="1"/>
    <n v="469"/>
    <n v="-1.1000000000000001"/>
    <n v="-999"/>
    <n v="-999"/>
    <n v="-0.5"/>
    <n v="-999"/>
    <n v="0.1"/>
    <n v="0.8"/>
    <n v="0.60899999999999999"/>
    <n v="0.112"/>
    <n v="0"/>
    <n v="-999"/>
    <n v="200301"/>
    <x v="12"/>
  </r>
  <r>
    <n v="1.84"/>
    <n v="-3"/>
    <n v="0.2"/>
    <n v="-5.0999999999999996"/>
    <n v="89.6"/>
    <n v="70.099999999999994"/>
    <n v="0.7"/>
    <n v="466"/>
    <n v="-0.8"/>
    <n v="-999"/>
    <n v="-999"/>
    <n v="-0.5"/>
    <n v="-999"/>
    <n v="0"/>
    <n v="0.8"/>
    <n v="0.435"/>
    <n v="0.185"/>
    <n v="0"/>
    <n v="-999"/>
    <n v="200301"/>
    <x v="12"/>
  </r>
  <r>
    <n v="0.89"/>
    <n v="-1.2"/>
    <n v="1.1000000000000001"/>
    <n v="-3.8"/>
    <n v="97.8"/>
    <n v="75.5"/>
    <n v="4.0999999999999996"/>
    <n v="503"/>
    <n v="-0.8"/>
    <n v="-999"/>
    <n v="-999"/>
    <n v="-0.4"/>
    <n v="-999"/>
    <n v="0.1"/>
    <n v="0.8"/>
    <n v="0.498"/>
    <n v="0.16200000000000001"/>
    <n v="0"/>
    <n v="-999"/>
    <n v="200301"/>
    <x v="12"/>
  </r>
  <r>
    <n v="2.4900000000000002"/>
    <n v="-3.3"/>
    <n v="2.2000000000000002"/>
    <n v="-6.5"/>
    <n v="94.8"/>
    <n v="76.8"/>
    <n v="0.9"/>
    <n v="485"/>
    <n v="-0.7"/>
    <n v="-999"/>
    <n v="-999"/>
    <n v="-0.4"/>
    <n v="-999"/>
    <n v="0.1"/>
    <n v="0.8"/>
    <n v="0.55000000000000004"/>
    <n v="0.16600000000000001"/>
    <n v="0"/>
    <n v="-999"/>
    <n v="200301"/>
    <x v="12"/>
  </r>
  <r>
    <n v="5.33"/>
    <n v="-0.6"/>
    <n v="6.4"/>
    <n v="-4.5"/>
    <n v="74.8"/>
    <n v="45.1"/>
    <n v="0"/>
    <n v="471"/>
    <n v="-1"/>
    <n v="-999"/>
    <n v="-999"/>
    <n v="-0.4"/>
    <n v="-999"/>
    <n v="0.1"/>
    <n v="0.8"/>
    <n v="0.433"/>
    <n v="0.52800000000000002"/>
    <n v="0"/>
    <n v="-999"/>
    <n v="200301"/>
    <x v="12"/>
  </r>
  <r>
    <n v="5.3"/>
    <n v="1.6"/>
    <n v="7.2"/>
    <n v="-1.8"/>
    <n v="62.8"/>
    <n v="43.5"/>
    <n v="0"/>
    <n v="455"/>
    <n v="-1"/>
    <n v="-999"/>
    <n v="-999"/>
    <n v="-0.4"/>
    <n v="-999"/>
    <n v="0.1"/>
    <n v="0.8"/>
    <n v="0.44"/>
    <n v="0.57399999999999995"/>
    <n v="0"/>
    <n v="-999"/>
    <n v="200301"/>
    <x v="12"/>
  </r>
  <r>
    <n v="5.36"/>
    <n v="-2"/>
    <n v="2.7"/>
    <n v="-9.6999999999999993"/>
    <n v="70.599999999999994"/>
    <n v="31.7"/>
    <n v="0"/>
    <n v="444"/>
    <n v="-0.9"/>
    <n v="-999"/>
    <n v="-999"/>
    <n v="-0.4"/>
    <n v="-999"/>
    <n v="0.1"/>
    <n v="0.8"/>
    <n v="0.23499999999999999"/>
    <n v="0.50600000000000001"/>
    <n v="0"/>
    <n v="-999"/>
    <n v="200301"/>
    <x v="12"/>
  </r>
  <r>
    <n v="5.65"/>
    <n v="-6.9"/>
    <n v="0.1"/>
    <n v="-10.4"/>
    <n v="65.7"/>
    <n v="40.700000000000003"/>
    <n v="0"/>
    <n v="447"/>
    <n v="-1.4"/>
    <n v="-999"/>
    <n v="-999"/>
    <n v="-0.5"/>
    <n v="-999"/>
    <n v="0.1"/>
    <n v="0.8"/>
    <n v="0.25"/>
    <n v="0.36499999999999999"/>
    <n v="0"/>
    <n v="-999"/>
    <n v="200301"/>
    <x v="12"/>
  </r>
  <r>
    <n v="5.67"/>
    <n v="-5.5"/>
    <n v="0.3"/>
    <n v="-10.7"/>
    <n v="57.1"/>
    <n v="20.7"/>
    <n v="0"/>
    <n v="446"/>
    <n v="-2"/>
    <n v="-999"/>
    <n v="-999"/>
    <n v="-0.6"/>
    <n v="-999"/>
    <n v="0.1"/>
    <n v="0.8"/>
    <n v="0.129"/>
    <n v="0.495"/>
    <n v="0"/>
    <n v="-999"/>
    <n v="200301"/>
    <x v="12"/>
  </r>
  <r>
    <n v="3.84"/>
    <n v="-3.4"/>
    <n v="1.3"/>
    <n v="-5.3"/>
    <n v="92.2"/>
    <n v="63"/>
    <n v="3"/>
    <n v="467"/>
    <n v="-1.8"/>
    <n v="-999"/>
    <n v="-999"/>
    <n v="-0.6"/>
    <n v="-999"/>
    <n v="0.1"/>
    <n v="0.8"/>
    <n v="0.42299999999999999"/>
    <n v="0.248"/>
    <n v="0"/>
    <n v="-999"/>
    <n v="200301"/>
    <x v="12"/>
  </r>
  <r>
    <n v="0.28999999999999998"/>
    <n v="-3.6"/>
    <n v="-1.4"/>
    <n v="-8.1999999999999993"/>
    <n v="99.1"/>
    <n v="97"/>
    <n v="12.1"/>
    <n v="570"/>
    <n v="-1.9"/>
    <n v="-999"/>
    <n v="-999"/>
    <n v="-0.5"/>
    <n v="-999"/>
    <n v="0.1"/>
    <n v="0.7"/>
    <n v="0.53600000000000003"/>
    <n v="1.7000000000000001E-2"/>
    <n v="0"/>
    <n v="-999"/>
    <n v="200301"/>
    <x v="12"/>
  </r>
  <r>
    <n v="3.23"/>
    <n v="-4.4000000000000004"/>
    <n v="1.2"/>
    <n v="-8.6"/>
    <n v="95.3"/>
    <n v="79.3"/>
    <n v="0"/>
    <n v="560"/>
    <n v="-2.2999999999999998"/>
    <n v="-999"/>
    <n v="-999"/>
    <n v="-0.5"/>
    <n v="-999"/>
    <n v="0.1"/>
    <n v="0.8"/>
    <n v="0.53"/>
    <n v="0.13800000000000001"/>
    <n v="0"/>
    <n v="-999"/>
    <n v="200301"/>
    <x v="12"/>
  </r>
  <r>
    <n v="3.9"/>
    <n v="-4.8"/>
    <n v="-1.1000000000000001"/>
    <n v="-9.3000000000000007"/>
    <n v="95.9"/>
    <n v="84.3"/>
    <n v="1.5"/>
    <n v="540"/>
    <n v="-2"/>
    <n v="-999"/>
    <n v="-999"/>
    <n v="-0.5"/>
    <n v="-999"/>
    <n v="0.1"/>
    <n v="0.7"/>
    <n v="0.47599999999999998"/>
    <n v="8.7999999999999995E-2"/>
    <n v="0"/>
    <n v="-999"/>
    <n v="200301"/>
    <x v="12"/>
  </r>
  <r>
    <n v="2.2000000000000002"/>
    <n v="-6.9"/>
    <n v="-3.3"/>
    <n v="-10.1"/>
    <n v="92.1"/>
    <n v="73.900000000000006"/>
    <n v="0"/>
    <n v="534"/>
    <n v="-2.9"/>
    <n v="-999"/>
    <n v="-999"/>
    <n v="-0.5"/>
    <n v="-999"/>
    <n v="0"/>
    <n v="0.7"/>
    <n v="0.35399999999999998"/>
    <n v="0.125"/>
    <n v="0"/>
    <n v="-999"/>
    <n v="200301"/>
    <x v="12"/>
  </r>
  <r>
    <n v="4.49"/>
    <n v="-4.9000000000000004"/>
    <n v="3.4"/>
    <n v="-8.1"/>
    <n v="87.3"/>
    <n v="42.5"/>
    <n v="0"/>
    <n v="520"/>
    <n v="-2.7"/>
    <n v="-999"/>
    <n v="-999"/>
    <n v="-0.5"/>
    <n v="-999"/>
    <n v="0.1"/>
    <n v="0.8"/>
    <n v="0.33100000000000002"/>
    <n v="0.44800000000000001"/>
    <n v="0"/>
    <n v="-999"/>
    <n v="200301"/>
    <x v="12"/>
  </r>
  <r>
    <n v="5.73"/>
    <n v="-1.5"/>
    <n v="6.1"/>
    <n v="-6.4"/>
    <n v="87.4"/>
    <n v="60.6"/>
    <n v="0"/>
    <n v="517"/>
    <n v="-2.7"/>
    <n v="-999"/>
    <n v="-999"/>
    <n v="-0.4"/>
    <n v="-999"/>
    <n v="0.1"/>
    <n v="0.8"/>
    <n v="0.57099999999999995"/>
    <n v="0.371"/>
    <n v="0"/>
    <n v="-999"/>
    <n v="200301"/>
    <x v="12"/>
  </r>
  <r>
    <n v="6.46"/>
    <n v="0.9"/>
    <n v="9.6"/>
    <n v="-4.0999999999999996"/>
    <n v="63.7"/>
    <n v="28.5"/>
    <n v="0"/>
    <n v="517"/>
    <n v="-2.6"/>
    <n v="-999"/>
    <n v="-999"/>
    <n v="-0.4"/>
    <n v="-999"/>
    <n v="0.1"/>
    <n v="0.8"/>
    <n v="0.34100000000000003"/>
    <n v="0.85399999999999998"/>
    <n v="0"/>
    <n v="-999"/>
    <n v="200301"/>
    <x v="12"/>
  </r>
  <r>
    <n v="2"/>
    <n v="-0.6"/>
    <n v="3.1"/>
    <n v="-2.7"/>
    <n v="77.5"/>
    <n v="37.4"/>
    <n v="0"/>
    <n v="517"/>
    <n v="-2.1"/>
    <n v="-999"/>
    <n v="-999"/>
    <n v="-0.4"/>
    <n v="-999"/>
    <n v="0.1"/>
    <n v="0.7"/>
    <n v="0.28499999999999998"/>
    <n v="0.47799999999999998"/>
    <n v="0"/>
    <n v="-999"/>
    <n v="200301"/>
    <x v="12"/>
  </r>
  <r>
    <n v="5.63"/>
    <n v="-4"/>
    <n v="2"/>
    <n v="-8.1"/>
    <n v="85.9"/>
    <n v="54.8"/>
    <n v="0"/>
    <n v="517"/>
    <n v="-2.1"/>
    <n v="-999"/>
    <n v="-999"/>
    <n v="-0.4"/>
    <n v="-999"/>
    <n v="0.1"/>
    <n v="0.7"/>
    <n v="0.38700000000000001"/>
    <n v="0.31900000000000001"/>
    <n v="0"/>
    <n v="-999"/>
    <n v="200301"/>
    <x v="12"/>
  </r>
  <r>
    <n v="1.97"/>
    <n v="-7.3"/>
    <n v="-5"/>
    <n v="-9.1"/>
    <n v="91.7"/>
    <n v="78.3"/>
    <n v="2.4"/>
    <n v="539"/>
    <n v="-3.1"/>
    <n v="-999"/>
    <n v="-999"/>
    <n v="-0.5"/>
    <n v="-999"/>
    <n v="0"/>
    <n v="0.7"/>
    <n v="0.33100000000000002"/>
    <n v="9.0999999999999998E-2"/>
    <n v="0"/>
    <n v="-999"/>
    <n v="200301"/>
    <x v="12"/>
  </r>
  <r>
    <n v="1.32"/>
    <n v="-5.7"/>
    <n v="-3.2"/>
    <n v="-8.8000000000000007"/>
    <n v="96.7"/>
    <n v="92.4"/>
    <n v="8.6"/>
    <n v="616"/>
    <n v="-2.6"/>
    <n v="-999"/>
    <n v="-999"/>
    <n v="-0.5"/>
    <n v="-999"/>
    <n v="0"/>
    <n v="0.7"/>
    <n v="0.44400000000000001"/>
    <n v="3.6999999999999998E-2"/>
    <n v="0"/>
    <n v="-999"/>
    <n v="200301"/>
    <x v="12"/>
  </r>
  <r>
    <n v="1.0900000000000001"/>
    <n v="-3.1"/>
    <n v="-0.1"/>
    <n v="-4.5"/>
    <n v="94.9"/>
    <n v="83.1"/>
    <n v="1.5"/>
    <n v="625"/>
    <n v="-2"/>
    <n v="-999"/>
    <n v="-999"/>
    <n v="-0.5"/>
    <n v="-999"/>
    <n v="0.1"/>
    <n v="0.7"/>
    <n v="0.504"/>
    <n v="0.10199999999999999"/>
    <n v="0"/>
    <n v="-999"/>
    <n v="200301"/>
    <x v="12"/>
  </r>
  <r>
    <n v="1.3"/>
    <n v="-2"/>
    <n v="0.4"/>
    <n v="-3.4"/>
    <n v="95.4"/>
    <n v="82.8"/>
    <n v="0.3"/>
    <n v="619"/>
    <n v="-1.6"/>
    <n v="-999"/>
    <n v="-999"/>
    <n v="-0.4"/>
    <n v="-999"/>
    <n v="0.1"/>
    <n v="0.7"/>
    <n v="0.51900000000000002"/>
    <n v="0.108"/>
    <n v="0"/>
    <n v="-999"/>
    <n v="200301"/>
    <x v="12"/>
  </r>
  <r>
    <n v="2.85"/>
    <n v="0.3"/>
    <n v="3.2"/>
    <n v="-2.4"/>
    <n v="94.9"/>
    <n v="75.400000000000006"/>
    <n v="1.3"/>
    <n v="600"/>
    <n v="-1.4"/>
    <n v="-999"/>
    <n v="-999"/>
    <n v="-0.3"/>
    <n v="-999"/>
    <n v="0.1"/>
    <n v="0.7"/>
    <n v="0.57799999999999996"/>
    <n v="0.189"/>
    <n v="0"/>
    <n v="-999"/>
    <n v="200301"/>
    <x v="12"/>
  </r>
  <r>
    <n v="2.08"/>
    <n v="0.7"/>
    <n v="3.3"/>
    <n v="-3.4"/>
    <n v="98.2"/>
    <n v="87.2"/>
    <n v="7.9"/>
    <n v="541"/>
    <n v="-0.5"/>
    <n v="-999"/>
    <n v="-999"/>
    <n v="-0.2"/>
    <n v="-999"/>
    <n v="0.1"/>
    <n v="0.8"/>
    <n v="0.67400000000000004"/>
    <n v="9.9000000000000005E-2"/>
    <n v="0"/>
    <n v="-999"/>
    <n v="200301"/>
    <x v="12"/>
  </r>
  <r>
    <n v="1.44"/>
    <n v="-3.5"/>
    <n v="-1.9"/>
    <n v="-5.3"/>
    <n v="95.3"/>
    <n v="84.2"/>
    <n v="2.6"/>
    <n v="563"/>
    <n v="-0.9"/>
    <n v="-999"/>
    <n v="-999"/>
    <n v="-0.3"/>
    <n v="-999"/>
    <n v="0.1"/>
    <n v="0.6"/>
    <n v="0.44700000000000001"/>
    <n v="8.4000000000000005E-2"/>
    <n v="0"/>
    <n v="-999"/>
    <n v="200301"/>
    <x v="12"/>
  </r>
  <r>
    <n v="3.45"/>
    <n v="-4.4000000000000004"/>
    <n v="0.7"/>
    <n v="-7.2"/>
    <n v="93.1"/>
    <n v="71.5"/>
    <n v="0"/>
    <n v="554"/>
    <n v="-1.1000000000000001"/>
    <n v="-999"/>
    <n v="-999"/>
    <n v="-0.3"/>
    <n v="-999"/>
    <n v="0.1"/>
    <n v="0.7"/>
    <n v="0.45800000000000002"/>
    <n v="0.183"/>
    <n v="0"/>
    <n v="-999"/>
    <n v="200301"/>
    <x v="12"/>
  </r>
  <r>
    <n v="1.49"/>
    <n v="-4.4000000000000004"/>
    <n v="-3.1"/>
    <n v="-7.1"/>
    <n v="95.5"/>
    <n v="81.2"/>
    <n v="3.3"/>
    <n v="580"/>
    <n v="-2.1"/>
    <n v="-999"/>
    <n v="-999"/>
    <n v="-0.3"/>
    <n v="-999"/>
    <n v="0.1"/>
    <n v="0.6"/>
    <n v="0.39400000000000002"/>
    <n v="9.0999999999999998E-2"/>
    <n v="0"/>
    <n v="-999"/>
    <n v="200301"/>
    <x v="12"/>
  </r>
  <r>
    <n v="5.05"/>
    <n v="-1.8"/>
    <n v="2.7"/>
    <n v="-3.5"/>
    <n v="94.4"/>
    <n v="77"/>
    <n v="7.7"/>
    <n v="649"/>
    <n v="-1.5"/>
    <n v="-999"/>
    <n v="-999"/>
    <n v="-0.2"/>
    <n v="-999"/>
    <n v="0.1"/>
    <n v="0.7"/>
    <n v="0.56899999999999995"/>
    <n v="0.17100000000000001"/>
    <n v="0"/>
    <n v="-999"/>
    <n v="200301"/>
    <x v="12"/>
  </r>
  <r>
    <n v="4.1100000000000003"/>
    <n v="-1.5"/>
    <n v="0.9"/>
    <n v="-3"/>
    <n v="98.5"/>
    <n v="93.8"/>
    <n v="0"/>
    <n v="634"/>
    <n v="-1.2"/>
    <n v="-999"/>
    <n v="-999"/>
    <n v="-0.2"/>
    <n v="-999"/>
    <n v="0.1"/>
    <n v="0.7"/>
    <n v="0.61199999999999999"/>
    <n v="0.04"/>
    <n v="634"/>
    <n v="-1.2"/>
    <n v="200301"/>
    <x v="12"/>
  </r>
  <r>
    <n v="0.82"/>
    <n v="-3.5"/>
    <n v="-1.2"/>
    <n v="-6"/>
    <n v="98.2"/>
    <n v="93.1"/>
    <n v="16"/>
    <n v="767"/>
    <n v="-1.1000000000000001"/>
    <n v="-999"/>
    <n v="-999"/>
    <n v="-0.3"/>
    <n v="-999"/>
    <n v="0.1"/>
    <n v="0.7"/>
    <n v="0.52200000000000002"/>
    <n v="3.9E-2"/>
    <n v="0"/>
    <n v="-999"/>
    <n v="200302"/>
    <x v="12"/>
  </r>
  <r>
    <n v="2.17"/>
    <n v="-4.2"/>
    <n v="0.5"/>
    <n v="-7.1"/>
    <n v="95.7"/>
    <n v="81"/>
    <n v="11"/>
    <n v="845"/>
    <n v="-1"/>
    <n v="-999"/>
    <n v="-999"/>
    <n v="-0.3"/>
    <n v="-999"/>
    <n v="0.1"/>
    <n v="0.7"/>
    <n v="0.51300000000000001"/>
    <n v="0.12"/>
    <n v="0"/>
    <n v="-999"/>
    <n v="200302"/>
    <x v="12"/>
  </r>
  <r>
    <n v="1"/>
    <n v="-6.5"/>
    <n v="-5.0999999999999996"/>
    <n v="-7.5"/>
    <n v="97.4"/>
    <n v="95.4"/>
    <n v="3.1"/>
    <n v="841"/>
    <n v="-1.1000000000000001"/>
    <n v="-999"/>
    <n v="-999"/>
    <n v="-0.3"/>
    <n v="-999"/>
    <n v="0.1"/>
    <n v="0.6"/>
    <n v="0.4"/>
    <n v="1.9E-2"/>
    <n v="0"/>
    <n v="-999"/>
    <n v="200302"/>
    <x v="12"/>
  </r>
  <r>
    <n v="1.29"/>
    <n v="-7"/>
    <n v="-5.6"/>
    <n v="-9.3000000000000007"/>
    <n v="96.2"/>
    <n v="90.9"/>
    <n v="0"/>
    <n v="816"/>
    <n v="-1.1000000000000001"/>
    <n v="-999"/>
    <n v="-999"/>
    <n v="-0.3"/>
    <n v="-999"/>
    <n v="0.1"/>
    <n v="0.6"/>
    <n v="0.36599999999999999"/>
    <n v="3.6999999999999998E-2"/>
    <n v="0"/>
    <n v="-999"/>
    <n v="200302"/>
    <x v="12"/>
  </r>
  <r>
    <n v="2.33"/>
    <n v="-5.0999999999999996"/>
    <n v="-2.2999999999999998"/>
    <n v="-7.8"/>
    <n v="92.9"/>
    <n v="79.3"/>
    <n v="0"/>
    <n v="783"/>
    <n v="-1.1000000000000001"/>
    <n v="-999"/>
    <n v="-999"/>
    <n v="-0.3"/>
    <n v="-999"/>
    <n v="0.1"/>
    <n v="0.6"/>
    <n v="0.40799999999999997"/>
    <n v="0.107"/>
    <n v="0"/>
    <n v="-999"/>
    <n v="200302"/>
    <x v="12"/>
  </r>
  <r>
    <n v="8.7200000000000006"/>
    <n v="-4.5"/>
    <n v="1.1000000000000001"/>
    <n v="-8.5"/>
    <n v="89.3"/>
    <n v="66.5"/>
    <n v="0"/>
    <n v="760"/>
    <n v="-1.2"/>
    <n v="-999"/>
    <n v="-999"/>
    <n v="-0.3"/>
    <n v="-999"/>
    <n v="0.2"/>
    <n v="0.7"/>
    <n v="0.439"/>
    <n v="0.221"/>
    <n v="0"/>
    <n v="-999"/>
    <n v="200302"/>
    <x v="12"/>
  </r>
  <r>
    <n v="8.24"/>
    <n v="-4.9000000000000004"/>
    <n v="0.7"/>
    <n v="-8.1"/>
    <n v="88.6"/>
    <n v="65.2"/>
    <n v="0"/>
    <n v="739"/>
    <n v="-1.4"/>
    <n v="-999"/>
    <n v="-999"/>
    <n v="-0.3"/>
    <n v="-999"/>
    <n v="0.2"/>
    <n v="0.7"/>
    <n v="0.41699999999999998"/>
    <n v="0.224"/>
    <n v="0"/>
    <n v="-999"/>
    <n v="200302"/>
    <x v="12"/>
  </r>
  <r>
    <n v="8.8000000000000007"/>
    <n v="-5.4"/>
    <n v="0.7"/>
    <n v="-10"/>
    <n v="78.400000000000006"/>
    <n v="57.8"/>
    <n v="0"/>
    <n v="735"/>
    <n v="-1.6"/>
    <n v="-999"/>
    <n v="-999"/>
    <n v="-0.3"/>
    <n v="-999"/>
    <n v="0.2"/>
    <n v="0.7"/>
    <n v="0.371"/>
    <n v="0.27100000000000002"/>
    <n v="0"/>
    <n v="-999"/>
    <n v="200302"/>
    <x v="12"/>
  </r>
  <r>
    <n v="9.34"/>
    <n v="-2.4"/>
    <n v="6"/>
    <n v="-8.5"/>
    <n v="67.099999999999994"/>
    <n v="41.1"/>
    <n v="0"/>
    <n v="718"/>
    <n v="-1.6"/>
    <n v="-999"/>
    <n v="-999"/>
    <n v="-0.3"/>
    <n v="-999"/>
    <n v="0.2"/>
    <n v="0.7"/>
    <n v="0.38400000000000001"/>
    <n v="0.55100000000000005"/>
    <n v="0"/>
    <n v="-999"/>
    <n v="200302"/>
    <x v="12"/>
  </r>
  <r>
    <n v="8.06"/>
    <n v="-4.5999999999999996"/>
    <n v="2.8"/>
    <n v="-9.9"/>
    <n v="74.900000000000006"/>
    <n v="46.4"/>
    <n v="0"/>
    <n v="709"/>
    <n v="-1.7"/>
    <n v="-999"/>
    <n v="-999"/>
    <n v="-0.3"/>
    <n v="-999"/>
    <n v="0.2"/>
    <n v="0.7"/>
    <n v="0.34699999999999998"/>
    <n v="0.4"/>
    <n v="0"/>
    <n v="-999"/>
    <n v="200302"/>
    <x v="12"/>
  </r>
  <r>
    <n v="9.6199999999999992"/>
    <n v="-1"/>
    <n v="8.1999999999999993"/>
    <n v="-6.6"/>
    <n v="65.599999999999994"/>
    <n v="38"/>
    <n v="0"/>
    <n v="698"/>
    <n v="-1.8"/>
    <n v="-999"/>
    <n v="-999"/>
    <n v="-0.3"/>
    <n v="-999"/>
    <n v="0.2"/>
    <n v="0.7"/>
    <n v="0.41299999999999998"/>
    <n v="0.67400000000000004"/>
    <n v="0"/>
    <n v="-999"/>
    <n v="200302"/>
    <x v="12"/>
  </r>
  <r>
    <n v="9.99"/>
    <n v="0.6"/>
    <n v="8.4"/>
    <n v="-3.9"/>
    <n v="57.8"/>
    <n v="30.3"/>
    <n v="0"/>
    <n v="688"/>
    <n v="-1.7"/>
    <n v="-999"/>
    <n v="-999"/>
    <n v="-0.2"/>
    <n v="-999"/>
    <n v="0.2"/>
    <n v="0.7"/>
    <n v="0.33500000000000002"/>
    <n v="0.76800000000000002"/>
    <n v="0"/>
    <n v="-999"/>
    <n v="200302"/>
    <x v="12"/>
  </r>
  <r>
    <n v="8.43"/>
    <n v="0.9"/>
    <n v="9.1999999999999993"/>
    <n v="-2.9"/>
    <n v="53.8"/>
    <n v="30.5"/>
    <n v="0"/>
    <n v="677"/>
    <n v="-1.5"/>
    <n v="-999"/>
    <n v="-999"/>
    <n v="-0.2"/>
    <n v="-999"/>
    <n v="0.2"/>
    <n v="0.7"/>
    <n v="0.35499999999999998"/>
    <n v="0.80800000000000005"/>
    <n v="0"/>
    <n v="-999"/>
    <n v="200302"/>
    <x v="12"/>
  </r>
  <r>
    <n v="8.7100000000000009"/>
    <n v="-0.3"/>
    <n v="6.8"/>
    <n v="-3.5"/>
    <n v="74"/>
    <n v="48.2"/>
    <n v="0"/>
    <n v="667"/>
    <n v="-1.1000000000000001"/>
    <n v="-999"/>
    <n v="-999"/>
    <n v="-0.2"/>
    <n v="-999"/>
    <n v="0.3"/>
    <n v="0.7"/>
    <n v="0.47599999999999998"/>
    <n v="0.51200000000000001"/>
    <n v="0"/>
    <n v="-999"/>
    <n v="200302"/>
    <x v="12"/>
  </r>
  <r>
    <n v="3.85"/>
    <n v="-2.6"/>
    <n v="0.9"/>
    <n v="-4.5"/>
    <n v="96.3"/>
    <n v="79.5"/>
    <n v="0.7"/>
    <n v="673"/>
    <n v="-1"/>
    <n v="-999"/>
    <n v="-999"/>
    <n v="-0.2"/>
    <n v="-999"/>
    <n v="0.2"/>
    <n v="0.7"/>
    <n v="0.51700000000000002"/>
    <n v="0.13400000000000001"/>
    <n v="0"/>
    <n v="-999"/>
    <n v="200302"/>
    <x v="12"/>
  </r>
  <r>
    <n v="3.27"/>
    <n v="-2.5"/>
    <n v="0.1"/>
    <n v="-6.4"/>
    <n v="96.8"/>
    <n v="89.5"/>
    <n v="6.1"/>
    <n v="726"/>
    <n v="-0.8"/>
    <n v="-999"/>
    <n v="-999"/>
    <n v="-0.2"/>
    <n v="-999"/>
    <n v="0.2"/>
    <n v="0.7"/>
    <n v="0.55100000000000005"/>
    <n v="6.5000000000000002E-2"/>
    <n v="0"/>
    <n v="-999"/>
    <n v="200302"/>
    <x v="12"/>
  </r>
  <r>
    <n v="0.96"/>
    <n v="-4.9000000000000004"/>
    <n v="-2.1"/>
    <n v="-9.1"/>
    <n v="96.7"/>
    <n v="88.5"/>
    <n v="11.7"/>
    <n v="815"/>
    <n v="-0.9"/>
    <n v="-999"/>
    <n v="-999"/>
    <n v="-0.3"/>
    <n v="-999"/>
    <n v="0.2"/>
    <n v="0.7"/>
    <n v="0.46200000000000002"/>
    <n v="0.06"/>
    <n v="0"/>
    <n v="-999"/>
    <n v="200302"/>
    <x v="12"/>
  </r>
  <r>
    <n v="9.7899999999999991"/>
    <n v="-5.0999999999999996"/>
    <n v="1.5"/>
    <n v="-10.5"/>
    <n v="88.2"/>
    <n v="57"/>
    <n v="0"/>
    <n v="786"/>
    <n v="-0.9"/>
    <n v="-999"/>
    <n v="-999"/>
    <n v="-0.2"/>
    <n v="-999"/>
    <n v="0.2"/>
    <n v="0.7"/>
    <n v="0.38800000000000001"/>
    <n v="0.29299999999999998"/>
    <n v="0"/>
    <n v="-999"/>
    <n v="200302"/>
    <x v="12"/>
  </r>
  <r>
    <n v="8.94"/>
    <n v="-3.9"/>
    <n v="1.9"/>
    <n v="-8"/>
    <n v="89.3"/>
    <n v="64"/>
    <n v="0"/>
    <n v="786"/>
    <n v="-1.1000000000000001"/>
    <n v="-999"/>
    <n v="-999"/>
    <n v="-0.2"/>
    <n v="-999"/>
    <n v="0.2"/>
    <n v="0.7"/>
    <n v="0.44900000000000001"/>
    <n v="0.252"/>
    <n v="0"/>
    <n v="-999"/>
    <n v="200302"/>
    <x v="12"/>
  </r>
  <r>
    <n v="1.24"/>
    <n v="-3.6"/>
    <n v="-1.4"/>
    <n v="-5.2"/>
    <n v="97.9"/>
    <n v="88.7"/>
    <n v="7.5"/>
    <n v="847"/>
    <n v="-1.1000000000000001"/>
    <n v="-999"/>
    <n v="-999"/>
    <n v="-0.3"/>
    <n v="-999"/>
    <n v="0.2"/>
    <n v="0.7"/>
    <n v="0.48799999999999999"/>
    <n v="6.2E-2"/>
    <n v="0"/>
    <n v="-999"/>
    <n v="200302"/>
    <x v="12"/>
  </r>
  <r>
    <n v="2.59"/>
    <n v="-4.3"/>
    <n v="1.8"/>
    <n v="-7.2"/>
    <n v="91.9"/>
    <n v="67.8"/>
    <n v="0"/>
    <n v="837"/>
    <n v="-1"/>
    <n v="-999"/>
    <n v="-999"/>
    <n v="-0.3"/>
    <n v="-999"/>
    <n v="0.2"/>
    <n v="0.7"/>
    <n v="0.47"/>
    <n v="0.224"/>
    <n v="0"/>
    <n v="-999"/>
    <n v="200302"/>
    <x v="12"/>
  </r>
  <r>
    <n v="8.08"/>
    <n v="-8.8000000000000007"/>
    <n v="-4"/>
    <n v="-14.1"/>
    <n v="81.7"/>
    <n v="62.4"/>
    <n v="0"/>
    <n v="817"/>
    <n v="-1"/>
    <n v="-999"/>
    <n v="-999"/>
    <n v="-0.3"/>
    <n v="-999"/>
    <n v="0.2"/>
    <n v="0.6"/>
    <n v="0.28299999999999997"/>
    <n v="0.17100000000000001"/>
    <n v="0"/>
    <n v="-999"/>
    <n v="200302"/>
    <x v="12"/>
  </r>
  <r>
    <n v="12"/>
    <n v="-12.7"/>
    <n v="-4.0999999999999996"/>
    <n v="-19.100000000000001"/>
    <n v="75.900000000000006"/>
    <n v="28.1"/>
    <n v="0"/>
    <n v="808"/>
    <n v="-1.1000000000000001"/>
    <n v="-999"/>
    <n v="-999"/>
    <n v="-0.3"/>
    <n v="-999"/>
    <n v="0.2"/>
    <n v="0.6"/>
    <n v="0.127"/>
    <n v="0.32400000000000001"/>
    <n v="0"/>
    <n v="-999"/>
    <n v="200302"/>
    <x v="12"/>
  </r>
  <r>
    <n v="12.29"/>
    <n v="-11"/>
    <n v="-1"/>
    <n v="-17.899999999999999"/>
    <n v="64"/>
    <n v="28.1"/>
    <n v="0"/>
    <n v="802"/>
    <n v="-1.6"/>
    <n v="-999"/>
    <n v="-999"/>
    <n v="-0.3"/>
    <n v="-999"/>
    <n v="0.2"/>
    <n v="0.6"/>
    <n v="0.159"/>
    <n v="0.40799999999999997"/>
    <n v="0"/>
    <n v="-999"/>
    <n v="200302"/>
    <x v="12"/>
  </r>
  <r>
    <n v="12.11"/>
    <n v="-6.2"/>
    <n v="3.7"/>
    <n v="-13.3"/>
    <n v="44.1"/>
    <n v="12.8"/>
    <n v="0"/>
    <n v="795"/>
    <n v="-1.9"/>
    <n v="-999"/>
    <n v="-999"/>
    <n v="-0.3"/>
    <n v="-999"/>
    <n v="0.2"/>
    <n v="0.7"/>
    <n v="0.10199999999999999"/>
    <n v="0.69399999999999995"/>
    <n v="0"/>
    <n v="-999"/>
    <n v="200302"/>
    <x v="12"/>
  </r>
  <r>
    <n v="9.3800000000000008"/>
    <n v="-6.7"/>
    <n v="-0.5"/>
    <n v="-11.1"/>
    <n v="58.6"/>
    <n v="36.700000000000003"/>
    <n v="0"/>
    <n v="787"/>
    <n v="-2.1"/>
    <n v="-999"/>
    <n v="-999"/>
    <n v="-0.3"/>
    <n v="-999"/>
    <n v="0.2"/>
    <n v="0.7"/>
    <n v="0.216"/>
    <n v="0.373"/>
    <n v="0"/>
    <n v="-999"/>
    <n v="200302"/>
    <x v="12"/>
  </r>
  <r>
    <n v="6.49"/>
    <n v="-7.4"/>
    <n v="-2"/>
    <n v="-10.1"/>
    <n v="89"/>
    <n v="61.9"/>
    <n v="0"/>
    <n v="790"/>
    <n v="-2"/>
    <n v="-999"/>
    <n v="-999"/>
    <n v="-0.3"/>
    <n v="-999"/>
    <n v="0.2"/>
    <n v="0.7"/>
    <n v="0.32600000000000001"/>
    <n v="0.20100000000000001"/>
    <n v="0"/>
    <n v="-999"/>
    <n v="200302"/>
    <x v="12"/>
  </r>
  <r>
    <n v="0.86"/>
    <n v="-6"/>
    <n v="-3"/>
    <n v="-7.5"/>
    <n v="96.2"/>
    <n v="88.2"/>
    <n v="8.6999999999999993"/>
    <n v="863"/>
    <n v="-1.9"/>
    <n v="-999"/>
    <n v="-999"/>
    <n v="-0.3"/>
    <n v="-999"/>
    <n v="0.2"/>
    <n v="0.6"/>
    <n v="0.43099999999999999"/>
    <n v="5.8000000000000003E-2"/>
    <n v="863"/>
    <n v="-1.9"/>
    <n v="200302"/>
    <x v="12"/>
  </r>
  <r>
    <n v="9.01"/>
    <n v="-5"/>
    <n v="0.7"/>
    <n v="-10.7"/>
    <n v="87.6"/>
    <n v="61.1"/>
    <n v="0"/>
    <n v="842"/>
    <n v="-1.7"/>
    <n v="-999"/>
    <n v="-999"/>
    <n v="-0.3"/>
    <n v="-999"/>
    <n v="0.2"/>
    <n v="0.7"/>
    <n v="0.39100000000000001"/>
    <n v="0.25"/>
    <n v="0"/>
    <n v="-999"/>
    <n v="200303"/>
    <x v="12"/>
  </r>
  <r>
    <n v="3.79"/>
    <n v="-4.5999999999999996"/>
    <n v="-1.4"/>
    <n v="-7.5"/>
    <n v="93.3"/>
    <n v="86.1"/>
    <n v="5.2"/>
    <n v="886"/>
    <n v="-1.5"/>
    <n v="-999"/>
    <n v="-999"/>
    <n v="-0.3"/>
    <n v="-999"/>
    <n v="0.2"/>
    <n v="0.7"/>
    <n v="0.47399999999999998"/>
    <n v="7.6999999999999999E-2"/>
    <n v="0"/>
    <n v="-999"/>
    <n v="200303"/>
    <x v="12"/>
  </r>
  <r>
    <n v="5.0599999999999996"/>
    <n v="-6.6"/>
    <n v="-0.3"/>
    <n v="-8.9"/>
    <n v="81.8"/>
    <n v="50.8"/>
    <n v="0"/>
    <n v="874"/>
    <n v="-1.3"/>
    <n v="-999"/>
    <n v="-999"/>
    <n v="-0.3"/>
    <n v="-999"/>
    <n v="0.2"/>
    <n v="0.7"/>
    <n v="0.30299999999999999"/>
    <n v="0.29399999999999998"/>
    <n v="0"/>
    <n v="-999"/>
    <n v="200303"/>
    <x v="12"/>
  </r>
  <r>
    <n v="8.17"/>
    <n v="-5.8"/>
    <n v="0.2"/>
    <n v="-9"/>
    <n v="88.4"/>
    <n v="50.7"/>
    <n v="3.4"/>
    <n v="895"/>
    <n v="-1.2"/>
    <n v="-999"/>
    <n v="-999"/>
    <n v="-0.3"/>
    <n v="-999"/>
    <n v="0.2"/>
    <n v="0.7"/>
    <n v="0.315"/>
    <n v="0.30499999999999999"/>
    <n v="0"/>
    <n v="-999"/>
    <n v="200303"/>
    <x v="12"/>
  </r>
  <r>
    <n v="3.18"/>
    <n v="-4.5999999999999996"/>
    <n v="-1.9"/>
    <n v="-8.6999999999999993"/>
    <n v="86.5"/>
    <n v="65.900000000000006"/>
    <n v="9.5"/>
    <n v="966"/>
    <n v="-1.1000000000000001"/>
    <n v="-999"/>
    <n v="-999"/>
    <n v="-0.3"/>
    <n v="-999"/>
    <n v="0.2"/>
    <n v="0.6"/>
    <n v="0.35"/>
    <n v="0.18099999999999999"/>
    <n v="0"/>
    <n v="-999"/>
    <n v="200303"/>
    <x v="12"/>
  </r>
  <r>
    <n v="1.44"/>
    <n v="-10.5"/>
    <n v="-3.1"/>
    <n v="-18.899999999999999"/>
    <n v="92.2"/>
    <n v="79.7"/>
    <n v="7.9"/>
    <n v="1028"/>
    <n v="-1"/>
    <n v="-999"/>
    <n v="-999"/>
    <n v="-0.3"/>
    <n v="-999"/>
    <n v="0.2"/>
    <n v="0.6"/>
    <n v="0.38600000000000001"/>
    <n v="9.9000000000000005E-2"/>
    <n v="0"/>
    <n v="-999"/>
    <n v="200303"/>
    <x v="12"/>
  </r>
  <r>
    <n v="2.0299999999999998"/>
    <n v="-13.9"/>
    <n v="-6.3"/>
    <n v="-20.100000000000001"/>
    <n v="86.2"/>
    <n v="59.5"/>
    <n v="0"/>
    <n v="972"/>
    <n v="-1"/>
    <n v="-999"/>
    <n v="-999"/>
    <n v="-0.4"/>
    <n v="-999"/>
    <n v="0.1"/>
    <n v="0.6"/>
    <n v="0.22700000000000001"/>
    <n v="0.154"/>
    <n v="0"/>
    <n v="-999"/>
    <n v="200303"/>
    <x v="12"/>
  </r>
  <r>
    <n v="1.6"/>
    <n v="-12.8"/>
    <n v="-7.7"/>
    <n v="-18.100000000000001"/>
    <n v="87"/>
    <n v="69.900000000000006"/>
    <n v="1.1000000000000001"/>
    <n v="984"/>
    <n v="-1.1000000000000001"/>
    <n v="-999"/>
    <n v="-999"/>
    <n v="-0.3"/>
    <n v="-999"/>
    <n v="0.1"/>
    <n v="0.6"/>
    <n v="0.23899999999999999"/>
    <n v="0.10299999999999999"/>
    <n v="0"/>
    <n v="-999"/>
    <n v="200303"/>
    <x v="12"/>
  </r>
  <r>
    <n v="1.7"/>
    <n v="-4.5999999999999996"/>
    <n v="-0.3"/>
    <n v="-10.6"/>
    <n v="95.8"/>
    <n v="90.9"/>
    <n v="2.5"/>
    <n v="990"/>
    <n v="-1.1000000000000001"/>
    <n v="-999"/>
    <n v="-999"/>
    <n v="-0.3"/>
    <n v="-999"/>
    <n v="0.2"/>
    <n v="0.7"/>
    <n v="0.54400000000000004"/>
    <n v="5.3999999999999999E-2"/>
    <n v="0"/>
    <n v="-999"/>
    <n v="200303"/>
    <x v="12"/>
  </r>
  <r>
    <n v="6.73"/>
    <n v="-1.1000000000000001"/>
    <n v="3.4"/>
    <n v="-3.7"/>
    <n v="91.7"/>
    <n v="76.5"/>
    <n v="0"/>
    <n v="950"/>
    <n v="-1.1000000000000001"/>
    <n v="-999"/>
    <n v="-999"/>
    <n v="-0.2"/>
    <n v="-999"/>
    <n v="0.3"/>
    <n v="0.7"/>
    <n v="0.59599999999999997"/>
    <n v="0.183"/>
    <n v="0"/>
    <n v="-999"/>
    <n v="200303"/>
    <x v="12"/>
  </r>
  <r>
    <n v="5.46"/>
    <n v="-1.8"/>
    <n v="2.7"/>
    <n v="-3.9"/>
    <n v="90.8"/>
    <n v="65.7"/>
    <n v="3"/>
    <n v="968"/>
    <n v="-1"/>
    <n v="-999"/>
    <n v="-999"/>
    <n v="-0.2"/>
    <n v="-999"/>
    <n v="0.2"/>
    <n v="0.7"/>
    <n v="0.48599999999999999"/>
    <n v="0.254"/>
    <n v="0"/>
    <n v="-999"/>
    <n v="200303"/>
    <x v="12"/>
  </r>
  <r>
    <n v="4.41"/>
    <n v="-0.9"/>
    <n v="2.4"/>
    <n v="-5.2"/>
    <n v="91"/>
    <n v="76.2"/>
    <n v="0"/>
    <n v="929"/>
    <n v="-0.9"/>
    <n v="-999"/>
    <n v="-999"/>
    <n v="-0.2"/>
    <n v="-999"/>
    <n v="0.2"/>
    <n v="0.7"/>
    <n v="0.55300000000000005"/>
    <n v="0.17299999999999999"/>
    <n v="0"/>
    <n v="-999"/>
    <n v="200303"/>
    <x v="12"/>
  </r>
  <r>
    <n v="6.89"/>
    <n v="3.4"/>
    <n v="7.2"/>
    <n v="1.4"/>
    <n v="85.3"/>
    <n v="62.9"/>
    <n v="0"/>
    <n v="818"/>
    <n v="-0.6"/>
    <n v="-999"/>
    <n v="-999"/>
    <n v="-0.1"/>
    <n v="-999"/>
    <n v="0.4"/>
    <n v="0.8"/>
    <n v="0.64"/>
    <n v="0.377"/>
    <n v="0"/>
    <n v="-999"/>
    <n v="200303"/>
    <x v="12"/>
  </r>
  <r>
    <n v="8.61"/>
    <n v="1.4"/>
    <n v="4.5"/>
    <n v="-1.2"/>
    <n v="83.5"/>
    <n v="58.6"/>
    <n v="0"/>
    <n v="787"/>
    <n v="-0.3"/>
    <n v="-999"/>
    <n v="-999"/>
    <n v="-0.1"/>
    <n v="-999"/>
    <n v="0.3"/>
    <n v="0.8"/>
    <n v="0.49399999999999999"/>
    <n v="0.34899999999999998"/>
    <n v="0"/>
    <n v="-999"/>
    <n v="200303"/>
    <x v="12"/>
  </r>
  <r>
    <n v="2.72"/>
    <n v="-0.9"/>
    <n v="2.4"/>
    <n v="-3.2"/>
    <n v="98.2"/>
    <n v="89.7"/>
    <n v="12.4"/>
    <n v="885"/>
    <n v="-0.2"/>
    <n v="-999"/>
    <n v="-999"/>
    <n v="-0.2"/>
    <n v="-999"/>
    <n v="0.3"/>
    <n v="0.7"/>
    <n v="0.64900000000000002"/>
    <n v="7.4999999999999997E-2"/>
    <n v="0"/>
    <n v="-999"/>
    <n v="200303"/>
    <x v="12"/>
  </r>
  <r>
    <n v="12.8"/>
    <n v="-1.4"/>
    <n v="4.8"/>
    <n v="-5.5"/>
    <n v="89.8"/>
    <n v="61.3"/>
    <n v="0"/>
    <n v="813"/>
    <n v="-0.1"/>
    <n v="-999"/>
    <n v="-999"/>
    <n v="-0.2"/>
    <n v="-999"/>
    <n v="0.3"/>
    <n v="0.7"/>
    <n v="0.52900000000000003"/>
    <n v="0.33300000000000002"/>
    <n v="0"/>
    <n v="-999"/>
    <n v="200303"/>
    <x v="12"/>
  </r>
  <r>
    <n v="12.51"/>
    <n v="-2.8"/>
    <n v="5.3"/>
    <n v="-7.6"/>
    <n v="77.099999999999994"/>
    <n v="33.5"/>
    <n v="0"/>
    <n v="815"/>
    <n v="-0.2"/>
    <n v="-999"/>
    <n v="-999"/>
    <n v="-0.2"/>
    <n v="-999"/>
    <n v="0.3"/>
    <n v="0.7"/>
    <n v="0.29799999999999999"/>
    <n v="0.59199999999999997"/>
    <n v="0"/>
    <n v="-999"/>
    <n v="200303"/>
    <x v="12"/>
  </r>
  <r>
    <n v="10.07"/>
    <n v="-4.2"/>
    <n v="1.1000000000000001"/>
    <n v="-8"/>
    <n v="78.599999999999994"/>
    <n v="48.3"/>
    <n v="0"/>
    <n v="810"/>
    <n v="-0.6"/>
    <n v="-999"/>
    <n v="-999"/>
    <n v="-0.2"/>
    <n v="-999"/>
    <n v="0.2"/>
    <n v="0.7"/>
    <n v="0.31900000000000001"/>
    <n v="0.34200000000000003"/>
    <n v="0"/>
    <n v="-999"/>
    <n v="200303"/>
    <x v="12"/>
  </r>
  <r>
    <n v="11.84"/>
    <n v="-1.8"/>
    <n v="4"/>
    <n v="-8.1"/>
    <n v="76.3"/>
    <n v="55.9"/>
    <n v="0"/>
    <n v="810"/>
    <n v="-0.9"/>
    <n v="-999"/>
    <n v="-999"/>
    <n v="-0.2"/>
    <n v="-999"/>
    <n v="0.3"/>
    <n v="0.7"/>
    <n v="0.45300000000000001"/>
    <n v="0.35799999999999998"/>
    <n v="0"/>
    <n v="-999"/>
    <n v="200303"/>
    <x v="12"/>
  </r>
  <r>
    <n v="7.09"/>
    <n v="-0.4"/>
    <n v="4"/>
    <n v="-2.2999999999999998"/>
    <n v="94.9"/>
    <n v="76.599999999999994"/>
    <n v="9"/>
    <n v="882"/>
    <n v="-1"/>
    <n v="-999"/>
    <n v="-999"/>
    <n v="-0.2"/>
    <n v="-999"/>
    <n v="0.3"/>
    <n v="0.7"/>
    <n v="0.621"/>
    <n v="0.19"/>
    <n v="0"/>
    <n v="-999"/>
    <n v="200303"/>
    <x v="12"/>
  </r>
  <r>
    <n v="8.08"/>
    <n v="-1.5"/>
    <n v="2.4"/>
    <n v="-4.3"/>
    <n v="92.4"/>
    <n v="73.2"/>
    <n v="2.2000000000000002"/>
    <n v="902"/>
    <n v="-0.8"/>
    <n v="-999"/>
    <n v="-999"/>
    <n v="-0.2"/>
    <n v="-999"/>
    <n v="0.3"/>
    <n v="0.7"/>
    <n v="0.53"/>
    <n v="0.19500000000000001"/>
    <n v="0"/>
    <n v="-999"/>
    <n v="200303"/>
    <x v="12"/>
  </r>
  <r>
    <n v="6.3"/>
    <n v="-1.9"/>
    <n v="3.7"/>
    <n v="-8.1999999999999993"/>
    <n v="95.3"/>
    <n v="82.5"/>
    <n v="1.4"/>
    <n v="913"/>
    <n v="-0.6"/>
    <n v="-999"/>
    <n v="-999"/>
    <n v="-0.2"/>
    <n v="-999"/>
    <n v="0.3"/>
    <n v="0.7"/>
    <n v="0.65900000000000003"/>
    <n v="0.13900000000000001"/>
    <n v="0"/>
    <n v="-999"/>
    <n v="200303"/>
    <x v="12"/>
  </r>
  <r>
    <n v="8.93"/>
    <n v="-5"/>
    <n v="1.5"/>
    <n v="-9.1999999999999993"/>
    <n v="85.8"/>
    <n v="61.4"/>
    <n v="7.9"/>
    <n v="986"/>
    <n v="-0.6"/>
    <n v="-999"/>
    <n v="-999"/>
    <n v="-0.2"/>
    <n v="-999"/>
    <n v="0.2"/>
    <n v="0.7"/>
    <n v="0.41699999999999998"/>
    <n v="0.26300000000000001"/>
    <n v="0"/>
    <n v="-999"/>
    <n v="200303"/>
    <x v="12"/>
  </r>
  <r>
    <n v="17.82"/>
    <n v="-5.6"/>
    <n v="1.6"/>
    <n v="-13.7"/>
    <n v="68.099999999999994"/>
    <n v="32.200000000000003"/>
    <n v="0"/>
    <n v="937"/>
    <n v="-0.6"/>
    <n v="-999"/>
    <n v="-999"/>
    <n v="-0.2"/>
    <n v="-999"/>
    <n v="0.3"/>
    <n v="0.7"/>
    <n v="0.22"/>
    <n v="0.46500000000000002"/>
    <n v="0"/>
    <n v="-999"/>
    <n v="200303"/>
    <x v="12"/>
  </r>
  <r>
    <n v="13.1"/>
    <n v="-3.2"/>
    <n v="3.8"/>
    <n v="-8.3000000000000007"/>
    <n v="71.3"/>
    <n v="38.700000000000003"/>
    <n v="0"/>
    <n v="930"/>
    <n v="-0.7"/>
    <n v="-999"/>
    <n v="-999"/>
    <n v="-0.2"/>
    <n v="-999"/>
    <n v="0.3"/>
    <n v="0.7"/>
    <n v="0.31"/>
    <n v="0.49099999999999999"/>
    <n v="0"/>
    <n v="-999"/>
    <n v="200303"/>
    <x v="12"/>
  </r>
  <r>
    <n v="10.26"/>
    <n v="-3.8"/>
    <n v="4.4000000000000004"/>
    <n v="-8.1"/>
    <n v="83.3"/>
    <n v="43.8"/>
    <n v="0"/>
    <n v="933"/>
    <n v="-0.8"/>
    <n v="-999"/>
    <n v="-999"/>
    <n v="-0.2"/>
    <n v="-999"/>
    <n v="0.3"/>
    <n v="0.7"/>
    <n v="0.36699999999999999"/>
    <n v="0.47"/>
    <n v="0"/>
    <n v="-999"/>
    <n v="200303"/>
    <x v="12"/>
  </r>
  <r>
    <n v="9.57"/>
    <n v="-4.0999999999999996"/>
    <n v="1.6"/>
    <n v="-8.6"/>
    <n v="78.900000000000006"/>
    <n v="50.2"/>
    <n v="0"/>
    <n v="934"/>
    <n v="-0.9"/>
    <n v="-999"/>
    <n v="-999"/>
    <n v="-0.2"/>
    <n v="-999"/>
    <n v="0.2"/>
    <n v="0.7"/>
    <n v="0.34399999999999997"/>
    <n v="0.34100000000000003"/>
    <n v="0"/>
    <n v="-999"/>
    <n v="200303"/>
    <x v="12"/>
  </r>
  <r>
    <n v="17.72"/>
    <n v="-1.3"/>
    <n v="6.2"/>
    <n v="-8.1999999999999993"/>
    <n v="69.2"/>
    <n v="33.799999999999997"/>
    <n v="0"/>
    <n v="923"/>
    <n v="-0.9"/>
    <n v="-999"/>
    <n v="-999"/>
    <n v="-0.2"/>
    <n v="-999"/>
    <n v="0.3"/>
    <n v="0.7"/>
    <n v="0.32100000000000001"/>
    <n v="0.627"/>
    <n v="0"/>
    <n v="-999"/>
    <n v="200303"/>
    <x v="12"/>
  </r>
  <r>
    <n v="8.94"/>
    <n v="1.7"/>
    <n v="8.1999999999999993"/>
    <n v="-2.9"/>
    <n v="85.4"/>
    <n v="61.5"/>
    <n v="0"/>
    <n v="899"/>
    <n v="-0.9"/>
    <n v="-999"/>
    <n v="-999"/>
    <n v="-0.1"/>
    <n v="-999"/>
    <n v="0.4"/>
    <n v="0.8"/>
    <n v="0.66900000000000004"/>
    <n v="0.41899999999999998"/>
    <n v="0"/>
    <n v="-999"/>
    <n v="200303"/>
    <x v="12"/>
  </r>
  <r>
    <n v="7.06"/>
    <n v="5.2"/>
    <n v="9.8000000000000007"/>
    <n v="0.9"/>
    <n v="82"/>
    <n v="59"/>
    <n v="0"/>
    <n v="844"/>
    <n v="-0.3"/>
    <n v="-999"/>
    <n v="-999"/>
    <n v="-0.1"/>
    <n v="-999"/>
    <n v="0.4"/>
    <n v="0.8"/>
    <n v="0.71499999999999997"/>
    <n v="0.497"/>
    <n v="0"/>
    <n v="-999"/>
    <n v="200303"/>
    <x v="12"/>
  </r>
  <r>
    <n v="13.02"/>
    <n v="0.5"/>
    <n v="6.2"/>
    <n v="-4.4000000000000004"/>
    <n v="76.599999999999994"/>
    <n v="40.1"/>
    <n v="0"/>
    <n v="825"/>
    <n v="-0.1"/>
    <n v="-999"/>
    <n v="-999"/>
    <n v="-0.1"/>
    <n v="-999"/>
    <n v="0.3"/>
    <n v="0.7"/>
    <n v="0.38"/>
    <n v="0.56799999999999995"/>
    <n v="825"/>
    <n v="-0.1"/>
    <n v="200303"/>
    <x v="12"/>
  </r>
  <r>
    <n v="8.0299999999999994"/>
    <n v="-2.5"/>
    <n v="2.2999999999999998"/>
    <n v="-5.7"/>
    <n v="80.3"/>
    <n v="38.9"/>
    <n v="2.6"/>
    <n v="839"/>
    <n v="-0.2"/>
    <n v="-999"/>
    <n v="-999"/>
    <n v="-0.2"/>
    <n v="-999"/>
    <n v="0.3"/>
    <n v="0.7"/>
    <n v="0.28100000000000003"/>
    <n v="0.44"/>
    <n v="0"/>
    <n v="-999"/>
    <n v="200304"/>
    <x v="12"/>
  </r>
  <r>
    <n v="6.92"/>
    <n v="-4.5999999999999996"/>
    <n v="1.1000000000000001"/>
    <n v="-9.3000000000000007"/>
    <n v="91.2"/>
    <n v="71.2"/>
    <n v="9.5"/>
    <n v="922"/>
    <n v="-0.2"/>
    <n v="-999"/>
    <n v="-999"/>
    <n v="-0.2"/>
    <n v="-999"/>
    <n v="0.3"/>
    <n v="0.7"/>
    <n v="0.47199999999999998"/>
    <n v="0.19"/>
    <n v="0"/>
    <n v="-999"/>
    <n v="200304"/>
    <x v="12"/>
  </r>
  <r>
    <n v="7.87"/>
    <n v="-6.3"/>
    <n v="0.9"/>
    <n v="-10.4"/>
    <n v="91.2"/>
    <n v="58"/>
    <n v="0"/>
    <n v="912"/>
    <n v="-0.3"/>
    <n v="-999"/>
    <n v="-999"/>
    <n v="-0.2"/>
    <n v="-999"/>
    <n v="0.3"/>
    <n v="0.7"/>
    <n v="0.379"/>
    <n v="0.27400000000000002"/>
    <n v="0"/>
    <n v="-999"/>
    <n v="200304"/>
    <x v="12"/>
  </r>
  <r>
    <n v="12.75"/>
    <n v="-5.5"/>
    <n v="2"/>
    <n v="-10"/>
    <n v="87.6"/>
    <n v="59.4"/>
    <n v="0"/>
    <n v="912"/>
    <n v="-0.3"/>
    <n v="-999"/>
    <n v="-999"/>
    <n v="-0.2"/>
    <n v="-999"/>
    <n v="0.3"/>
    <n v="0.7"/>
    <n v="0.41799999999999998"/>
    <n v="0.28599999999999998"/>
    <n v="0"/>
    <n v="-999"/>
    <n v="200304"/>
    <x v="12"/>
  </r>
  <r>
    <n v="11.54"/>
    <n v="-6.2"/>
    <n v="0"/>
    <n v="-11"/>
    <n v="84.7"/>
    <n v="53.1"/>
    <n v="2.4"/>
    <n v="935"/>
    <n v="-0.5"/>
    <n v="-999"/>
    <n v="-999"/>
    <n v="-0.2"/>
    <n v="-999"/>
    <n v="0.3"/>
    <n v="0.7"/>
    <n v="0.32400000000000001"/>
    <n v="0.28599999999999998"/>
    <n v="0"/>
    <n v="-999"/>
    <n v="200304"/>
    <x v="12"/>
  </r>
  <r>
    <n v="16.329999999999998"/>
    <n v="-3.2"/>
    <n v="5.0999999999999996"/>
    <n v="-8.1999999999999993"/>
    <n v="81.2"/>
    <n v="46.8"/>
    <n v="0"/>
    <n v="886"/>
    <n v="-0.6"/>
    <n v="-999"/>
    <n v="-999"/>
    <n v="-0.2"/>
    <n v="-999"/>
    <n v="0.3"/>
    <n v="0.7"/>
    <n v="0.41099999999999998"/>
    <n v="0.46700000000000003"/>
    <n v="0"/>
    <n v="-999"/>
    <n v="200304"/>
    <x v="12"/>
  </r>
  <r>
    <n v="9.24"/>
    <n v="-1.3"/>
    <n v="1.9"/>
    <n v="-4"/>
    <n v="90.5"/>
    <n v="65"/>
    <n v="0"/>
    <n v="888"/>
    <n v="-0.6"/>
    <n v="-999"/>
    <n v="-999"/>
    <n v="-0.2"/>
    <n v="-999"/>
    <n v="0.3"/>
    <n v="0.7"/>
    <n v="0.45500000000000002"/>
    <n v="0.245"/>
    <n v="0"/>
    <n v="-999"/>
    <n v="200304"/>
    <x v="12"/>
  </r>
  <r>
    <n v="15.38"/>
    <n v="3.9"/>
    <n v="8"/>
    <n v="-0.1"/>
    <n v="79.3"/>
    <n v="59.2"/>
    <n v="0"/>
    <n v="819"/>
    <n v="-0.3"/>
    <n v="-999"/>
    <n v="-999"/>
    <n v="-0.1"/>
    <n v="-999"/>
    <n v="0.4"/>
    <n v="0.8"/>
    <n v="0.63500000000000001"/>
    <n v="0.438"/>
    <n v="0"/>
    <n v="-999"/>
    <n v="200304"/>
    <x v="12"/>
  </r>
  <r>
    <n v="20.76"/>
    <n v="2.1"/>
    <n v="6.9"/>
    <n v="-3.5"/>
    <n v="56.2"/>
    <n v="28.8"/>
    <n v="0"/>
    <n v="799"/>
    <n v="0"/>
    <n v="-999"/>
    <n v="-999"/>
    <n v="-0.1"/>
    <n v="-999"/>
    <n v="0.4"/>
    <n v="0.8"/>
    <n v="0.28599999999999998"/>
    <n v="0.70799999999999996"/>
    <n v="0"/>
    <n v="-999"/>
    <n v="200304"/>
    <x v="12"/>
  </r>
  <r>
    <n v="6.79"/>
    <n v="1.8"/>
    <n v="4.7"/>
    <n v="-1.6"/>
    <n v="73.3"/>
    <n v="51.8"/>
    <n v="0"/>
    <n v="793"/>
    <n v="-0.1"/>
    <n v="-999"/>
    <n v="-999"/>
    <n v="-0.1"/>
    <n v="-999"/>
    <n v="0.3"/>
    <n v="0.7"/>
    <n v="0.443"/>
    <n v="0.41199999999999998"/>
    <n v="0"/>
    <n v="-999"/>
    <n v="200304"/>
    <x v="12"/>
  </r>
  <r>
    <n v="12.95"/>
    <n v="2.9"/>
    <n v="9.6"/>
    <n v="-0.9"/>
    <n v="84.8"/>
    <n v="42.3"/>
    <n v="2.1"/>
    <n v="758"/>
    <n v="-0.1"/>
    <n v="-999"/>
    <n v="-999"/>
    <n v="-0.1"/>
    <n v="-999"/>
    <n v="0.4"/>
    <n v="0.8"/>
    <n v="0.504"/>
    <n v="0.69"/>
    <n v="0"/>
    <n v="-999"/>
    <n v="200304"/>
    <x v="12"/>
  </r>
  <r>
    <n v="11.74"/>
    <n v="2.4"/>
    <n v="9.1999999999999993"/>
    <n v="-1.4"/>
    <n v="84.6"/>
    <n v="44.5"/>
    <n v="4.8"/>
    <n v="747"/>
    <n v="-0.1"/>
    <n v="-999"/>
    <n v="-999"/>
    <n v="-0.1"/>
    <n v="-999"/>
    <n v="0.3"/>
    <n v="0.7"/>
    <n v="0.51800000000000002"/>
    <n v="0.64600000000000002"/>
    <n v="0"/>
    <n v="-999"/>
    <n v="200304"/>
    <x v="12"/>
  </r>
  <r>
    <n v="9.5"/>
    <n v="0.9"/>
    <n v="3.8"/>
    <n v="-1.4"/>
    <n v="94.2"/>
    <n v="79.599999999999994"/>
    <n v="9.8000000000000007"/>
    <n v="763"/>
    <n v="-0.1"/>
    <n v="-999"/>
    <n v="-999"/>
    <n v="-0.1"/>
    <n v="-999"/>
    <n v="0.3"/>
    <n v="0.7"/>
    <n v="0.63700000000000001"/>
    <n v="0.16400000000000001"/>
    <n v="0"/>
    <n v="-999"/>
    <n v="200304"/>
    <x v="12"/>
  </r>
  <r>
    <n v="11.29"/>
    <n v="0"/>
    <n v="7.1"/>
    <n v="-3"/>
    <n v="88.2"/>
    <n v="52.9"/>
    <n v="2.6"/>
    <n v="752"/>
    <n v="-0.1"/>
    <n v="-999"/>
    <n v="-999"/>
    <n v="-0.1"/>
    <n v="-999"/>
    <n v="0.3"/>
    <n v="0.7"/>
    <n v="0.53200000000000003"/>
    <n v="0.47499999999999998"/>
    <n v="0"/>
    <n v="-999"/>
    <n v="200304"/>
    <x v="12"/>
  </r>
  <r>
    <n v="16.600000000000001"/>
    <n v="0.2"/>
    <n v="8"/>
    <n v="-5.6"/>
    <n v="75.5"/>
    <n v="33.299999999999997"/>
    <n v="0"/>
    <n v="736"/>
    <n v="-0.1"/>
    <n v="-999"/>
    <n v="-999"/>
    <n v="-0.1"/>
    <n v="-999"/>
    <n v="0.4"/>
    <n v="0.7"/>
    <n v="0.35699999999999998"/>
    <n v="0.71499999999999997"/>
    <n v="0"/>
    <n v="-999"/>
    <n v="200304"/>
    <x v="12"/>
  </r>
  <r>
    <n v="14.54"/>
    <n v="-0.2"/>
    <n v="6.5"/>
    <n v="-3"/>
    <n v="89.5"/>
    <n v="52.2"/>
    <n v="0"/>
    <n v="735"/>
    <n v="-0.1"/>
    <n v="-999"/>
    <n v="-999"/>
    <n v="-0.1"/>
    <n v="-999"/>
    <n v="0.4"/>
    <n v="0.7"/>
    <n v="0.503"/>
    <n v="0.46300000000000002"/>
    <n v="0"/>
    <n v="-999"/>
    <n v="200304"/>
    <x v="12"/>
  </r>
  <r>
    <n v="10.01"/>
    <n v="-1.7"/>
    <n v="4.2"/>
    <n v="-7.2"/>
    <n v="90.7"/>
    <n v="58.6"/>
    <n v="4.7"/>
    <n v="778"/>
    <n v="-0.1"/>
    <n v="-999"/>
    <n v="-999"/>
    <n v="-0.2"/>
    <n v="-999"/>
    <n v="0.3"/>
    <n v="0.7"/>
    <n v="0.48299999999999998"/>
    <n v="0.34100000000000003"/>
    <n v="0"/>
    <n v="-999"/>
    <n v="200304"/>
    <x v="12"/>
  </r>
  <r>
    <n v="16.89"/>
    <n v="-1.1000000000000001"/>
    <n v="7.1"/>
    <n v="-7.4"/>
    <n v="74.3"/>
    <n v="37.4"/>
    <n v="0"/>
    <n v="729"/>
    <n v="-0.1"/>
    <n v="-999"/>
    <n v="-999"/>
    <n v="-0.1"/>
    <n v="-999"/>
    <n v="0.3"/>
    <n v="0.7"/>
    <n v="0.376"/>
    <n v="0.63100000000000001"/>
    <n v="0"/>
    <n v="-999"/>
    <n v="200304"/>
    <x v="12"/>
  </r>
  <r>
    <n v="17.57"/>
    <n v="1.3"/>
    <n v="7.9"/>
    <n v="-4.8"/>
    <n v="62.9"/>
    <n v="36.1"/>
    <n v="0"/>
    <n v="718"/>
    <n v="-0.1"/>
    <n v="-999"/>
    <n v="-999"/>
    <n v="-0.1"/>
    <n v="-999"/>
    <n v="0.4"/>
    <n v="0.7"/>
    <n v="0.38400000000000001"/>
    <n v="0.68100000000000005"/>
    <n v="0"/>
    <n v="-999"/>
    <n v="200304"/>
    <x v="12"/>
  </r>
  <r>
    <n v="19.52"/>
    <n v="4.9000000000000004"/>
    <n v="13"/>
    <n v="-1.9"/>
    <n v="53.4"/>
    <n v="29.7"/>
    <n v="0"/>
    <n v="676"/>
    <n v="0"/>
    <n v="-999"/>
    <n v="-999"/>
    <n v="-0.1"/>
    <n v="-999"/>
    <n v="0.4"/>
    <n v="0.8"/>
    <n v="0.44500000000000001"/>
    <n v="1.0529999999999999"/>
    <n v="0"/>
    <n v="-999"/>
    <n v="200304"/>
    <x v="12"/>
  </r>
  <r>
    <n v="16.75"/>
    <n v="7.6"/>
    <n v="14.5"/>
    <n v="2.2000000000000002"/>
    <n v="54"/>
    <n v="33.6"/>
    <n v="0"/>
    <n v="617"/>
    <n v="0"/>
    <n v="-999"/>
    <n v="-999"/>
    <n v="0"/>
    <n v="-999"/>
    <n v="0.4"/>
    <n v="0.8"/>
    <n v="0.55500000000000005"/>
    <n v="1.0960000000000001"/>
    <n v="0"/>
    <n v="-999"/>
    <n v="200304"/>
    <x v="12"/>
  </r>
  <r>
    <n v="13.07"/>
    <n v="6.1"/>
    <n v="12.1"/>
    <n v="2"/>
    <n v="79.3"/>
    <n v="53.4"/>
    <n v="0"/>
    <n v="579"/>
    <n v="0"/>
    <n v="-999"/>
    <n v="-999"/>
    <n v="0"/>
    <n v="-999"/>
    <n v="0.4"/>
    <n v="0.7"/>
    <n v="0.755"/>
    <n v="0.65800000000000003"/>
    <n v="0"/>
    <n v="-999"/>
    <n v="200304"/>
    <x v="12"/>
  </r>
  <r>
    <n v="10.71"/>
    <n v="4.5"/>
    <n v="9"/>
    <n v="1.9"/>
    <n v="86.4"/>
    <n v="62.4"/>
    <n v="0.7"/>
    <n v="523"/>
    <n v="0"/>
    <n v="-999"/>
    <n v="-999"/>
    <n v="0"/>
    <n v="-999"/>
    <n v="0.4"/>
    <n v="0.7"/>
    <n v="0.71599999999999997"/>
    <n v="0.432"/>
    <n v="0"/>
    <n v="-999"/>
    <n v="200304"/>
    <x v="12"/>
  </r>
  <r>
    <n v="7"/>
    <n v="2.4"/>
    <n v="3.7"/>
    <n v="0.1"/>
    <n v="94.1"/>
    <n v="78.900000000000006"/>
    <n v="19.899999999999999"/>
    <n v="486"/>
    <n v="-0.1"/>
    <n v="-999"/>
    <n v="-999"/>
    <n v="-0.1"/>
    <n v="-999"/>
    <n v="0.4"/>
    <n v="0.7"/>
    <n v="0.628"/>
    <n v="0.16800000000000001"/>
    <n v="0"/>
    <n v="-999"/>
    <n v="200304"/>
    <x v="12"/>
  </r>
  <r>
    <n v="9.7100000000000009"/>
    <n v="-0.7"/>
    <n v="5.8"/>
    <n v="-4.7"/>
    <n v="93.7"/>
    <n v="69.7"/>
    <n v="9.1"/>
    <n v="507"/>
    <n v="-0.1"/>
    <n v="-999"/>
    <n v="-999"/>
    <n v="-0.1"/>
    <n v="-999"/>
    <n v="0.3"/>
    <n v="0.6"/>
    <n v="0.64400000000000002"/>
    <n v="0.27900000000000003"/>
    <n v="0"/>
    <n v="-999"/>
    <n v="200304"/>
    <x v="12"/>
  </r>
  <r>
    <n v="13.65"/>
    <n v="-0.5"/>
    <n v="5.6"/>
    <n v="-5"/>
    <n v="84.7"/>
    <n v="55.3"/>
    <n v="3.4"/>
    <n v="523"/>
    <n v="0"/>
    <n v="-999"/>
    <n v="-999"/>
    <n v="-0.1"/>
    <n v="-999"/>
    <n v="0.4"/>
    <n v="0.6"/>
    <n v="0.503"/>
    <n v="0.40600000000000003"/>
    <n v="0"/>
    <n v="-999"/>
    <n v="200304"/>
    <x v="12"/>
  </r>
  <r>
    <n v="10.32"/>
    <n v="-0.5"/>
    <n v="5.0999999999999996"/>
    <n v="-3"/>
    <n v="95.1"/>
    <n v="75.599999999999994"/>
    <n v="8"/>
    <n v="538"/>
    <n v="-0.1"/>
    <n v="-999"/>
    <n v="-999"/>
    <n v="-0.1"/>
    <n v="-999"/>
    <n v="0.4"/>
    <n v="0.6"/>
    <n v="0.66400000000000003"/>
    <n v="0.214"/>
    <n v="0"/>
    <n v="-999"/>
    <n v="200304"/>
    <x v="12"/>
  </r>
  <r>
    <n v="21.54"/>
    <n v="2.2999999999999998"/>
    <n v="9.5"/>
    <n v="-3.9"/>
    <n v="74"/>
    <n v="43.8"/>
    <n v="0"/>
    <n v="494"/>
    <n v="-0.1"/>
    <n v="-999"/>
    <n v="-999"/>
    <n v="-0.1"/>
    <n v="-999"/>
    <n v="0.4"/>
    <n v="0.7"/>
    <n v="0.52100000000000002"/>
    <n v="0.66700000000000004"/>
    <n v="0"/>
    <n v="-999"/>
    <n v="200304"/>
    <x v="12"/>
  </r>
  <r>
    <n v="15.69"/>
    <n v="3.2"/>
    <n v="11.1"/>
    <n v="-2.2000000000000002"/>
    <n v="64.7"/>
    <n v="39.4"/>
    <n v="0"/>
    <n v="463"/>
    <n v="-0.1"/>
    <n v="-999"/>
    <n v="-999"/>
    <n v="-0.1"/>
    <n v="-999"/>
    <n v="0.4"/>
    <n v="0.7"/>
    <n v="0.51900000000000002"/>
    <n v="0.80100000000000005"/>
    <n v="0"/>
    <n v="-999"/>
    <n v="200304"/>
    <x v="12"/>
  </r>
  <r>
    <n v="23"/>
    <n v="5.4"/>
    <n v="12.9"/>
    <n v="-1.5"/>
    <n v="59.6"/>
    <n v="28.3"/>
    <n v="0"/>
    <n v="416"/>
    <n v="0"/>
    <n v="-999"/>
    <n v="-999"/>
    <n v="0"/>
    <n v="-999"/>
    <n v="0.4"/>
    <n v="0.7"/>
    <n v="0.42199999999999999"/>
    <n v="1.0669999999999999"/>
    <n v="416"/>
    <n v="0"/>
    <n v="200304"/>
    <x v="12"/>
  </r>
  <r>
    <n v="13.16"/>
    <n v="3.5"/>
    <n v="11.9"/>
    <n v="-0.5"/>
    <n v="82.6"/>
    <n v="40.1"/>
    <n v="2.6"/>
    <n v="392"/>
    <n v="-0.1"/>
    <n v="-999"/>
    <n v="-999"/>
    <n v="-0.1"/>
    <n v="-999"/>
    <n v="0.4"/>
    <n v="0.7"/>
    <n v="0.55700000000000005"/>
    <n v="0.83399999999999996"/>
    <n v="0"/>
    <n v="-999"/>
    <n v="200305"/>
    <x v="12"/>
  </r>
  <r>
    <n v="17.149999999999999"/>
    <n v="2.6"/>
    <n v="9.9"/>
    <n v="-2.2000000000000002"/>
    <n v="83.5"/>
    <n v="42.6"/>
    <n v="0.8"/>
    <n v="361"/>
    <n v="0"/>
    <n v="-999"/>
    <n v="-999"/>
    <n v="0"/>
    <n v="-999"/>
    <n v="0.4"/>
    <n v="0.7"/>
    <n v="0.51800000000000002"/>
    <n v="0.7"/>
    <n v="0"/>
    <n v="-999"/>
    <n v="200305"/>
    <x v="12"/>
  </r>
  <r>
    <n v="15.06"/>
    <n v="1.3"/>
    <n v="8.3000000000000007"/>
    <n v="-2.9"/>
    <n v="76.599999999999994"/>
    <n v="40.700000000000003"/>
    <n v="4.4000000000000004"/>
    <n v="400"/>
    <n v="0"/>
    <n v="-999"/>
    <n v="-999"/>
    <n v="-0.1"/>
    <n v="-999"/>
    <n v="0.4"/>
    <n v="0.7"/>
    <n v="0.44600000000000001"/>
    <n v="0.64900000000000002"/>
    <n v="0"/>
    <n v="-999"/>
    <n v="200305"/>
    <x v="12"/>
  </r>
  <r>
    <n v="12.4"/>
    <n v="0.5"/>
    <n v="7"/>
    <n v="-2.2999999999999998"/>
    <n v="94.3"/>
    <n v="66.099999999999994"/>
    <n v="12.8"/>
    <n v="409"/>
    <n v="0"/>
    <n v="-999"/>
    <n v="-999"/>
    <n v="0"/>
    <n v="-999"/>
    <n v="0.5"/>
    <n v="0.7"/>
    <n v="0.66"/>
    <n v="0.33900000000000002"/>
    <n v="0"/>
    <n v="-999"/>
    <n v="200305"/>
    <x v="12"/>
  </r>
  <r>
    <n v="16.93"/>
    <n v="-0.8"/>
    <n v="5.3"/>
    <n v="-5.8"/>
    <n v="77.599999999999994"/>
    <n v="39.1"/>
    <n v="2.1"/>
    <n v="383"/>
    <n v="0"/>
    <n v="-999"/>
    <n v="-999"/>
    <n v="0"/>
    <n v="-999"/>
    <n v="0.5"/>
    <n v="0.8"/>
    <n v="0.34699999999999998"/>
    <n v="0.54200000000000004"/>
    <n v="0"/>
    <n v="-999"/>
    <n v="200305"/>
    <x v="12"/>
  </r>
  <r>
    <n v="12.99"/>
    <n v="-2.2000000000000002"/>
    <n v="2.1"/>
    <n v="-5.8"/>
    <n v="82.7"/>
    <n v="57.4"/>
    <n v="0"/>
    <n v="376"/>
    <n v="-0.1"/>
    <n v="-999"/>
    <n v="-999"/>
    <n v="-0.1"/>
    <n v="-999"/>
    <n v="0.5"/>
    <n v="0.7"/>
    <n v="0.40600000000000003"/>
    <n v="0.30299999999999999"/>
    <n v="0"/>
    <n v="-999"/>
    <n v="200305"/>
    <x v="12"/>
  </r>
  <r>
    <n v="15.93"/>
    <n v="0"/>
    <n v="7"/>
    <n v="-4"/>
    <n v="77.3"/>
    <n v="41.7"/>
    <n v="0"/>
    <n v="369"/>
    <n v="0"/>
    <n v="-999"/>
    <n v="-999"/>
    <n v="0"/>
    <n v="-999"/>
    <n v="0.5"/>
    <n v="0.8"/>
    <n v="0.41799999999999998"/>
    <n v="0.58399999999999996"/>
    <n v="0"/>
    <n v="-999"/>
    <n v="200305"/>
    <x v="12"/>
  </r>
  <r>
    <n v="17.72"/>
    <n v="2.2000000000000002"/>
    <n v="9.1999999999999993"/>
    <n v="-1.9"/>
    <n v="77"/>
    <n v="46.3"/>
    <n v="0"/>
    <n v="342"/>
    <n v="0"/>
    <n v="-999"/>
    <n v="-999"/>
    <n v="0"/>
    <n v="-999"/>
    <n v="0.6"/>
    <n v="0.8"/>
    <n v="0.53800000000000003"/>
    <n v="0.625"/>
    <n v="0"/>
    <n v="-999"/>
    <n v="200305"/>
    <x v="12"/>
  </r>
  <r>
    <n v="16.809999999999999"/>
    <n v="3.2"/>
    <n v="9.1"/>
    <n v="-2.2000000000000002"/>
    <n v="71.8"/>
    <n v="36.200000000000003"/>
    <n v="0.2"/>
    <n v="318"/>
    <n v="0"/>
    <n v="-999"/>
    <n v="-999"/>
    <n v="0"/>
    <n v="-999"/>
    <n v="0.6"/>
    <n v="0.9"/>
    <n v="0.41699999999999998"/>
    <n v="0.73699999999999999"/>
    <n v="0"/>
    <n v="-999"/>
    <n v="200305"/>
    <x v="12"/>
  </r>
  <r>
    <n v="10.75"/>
    <n v="2.2999999999999998"/>
    <n v="9.3000000000000007"/>
    <n v="-1.9"/>
    <n v="85.3"/>
    <n v="49.9"/>
    <n v="6.3"/>
    <n v="323"/>
    <n v="0"/>
    <n v="-999"/>
    <n v="-999"/>
    <n v="0"/>
    <n v="-999"/>
    <n v="0.5"/>
    <n v="0.8"/>
    <n v="0.58599999999999997"/>
    <n v="0.58699999999999997"/>
    <n v="0"/>
    <n v="-999"/>
    <n v="200305"/>
    <x v="12"/>
  </r>
  <r>
    <n v="12.82"/>
    <n v="2.4"/>
    <n v="9.1"/>
    <n v="-1.7"/>
    <n v="88.4"/>
    <n v="60.5"/>
    <n v="2.2000000000000002"/>
    <n v="305"/>
    <n v="0"/>
    <n v="-999"/>
    <n v="-999"/>
    <n v="0"/>
    <n v="-999"/>
    <n v="0.6"/>
    <n v="0.8"/>
    <n v="0.70099999999999996"/>
    <n v="0.45600000000000002"/>
    <n v="0"/>
    <n v="-999"/>
    <n v="200305"/>
    <x v="12"/>
  </r>
  <r>
    <n v="15.87"/>
    <n v="3.7"/>
    <n v="12.8"/>
    <n v="-1.4"/>
    <n v="79.3"/>
    <n v="47.8"/>
    <n v="0"/>
    <n v="259"/>
    <n v="0"/>
    <n v="-999"/>
    <n v="-999"/>
    <n v="0"/>
    <n v="-999"/>
    <n v="0.6"/>
    <n v="0.9"/>
    <n v="0.70699999999999996"/>
    <n v="0.77100000000000002"/>
    <n v="0"/>
    <n v="-999"/>
    <n v="200305"/>
    <x v="12"/>
  </r>
  <r>
    <n v="26.39"/>
    <n v="6.2"/>
    <n v="14.8"/>
    <n v="-2.4"/>
    <n v="48.9"/>
    <n v="20.7"/>
    <n v="0"/>
    <n v="208"/>
    <n v="0"/>
    <n v="-999"/>
    <n v="-999"/>
    <n v="0"/>
    <n v="-999"/>
    <n v="0.6"/>
    <n v="0.9"/>
    <n v="0.34699999999999998"/>
    <n v="1.335"/>
    <n v="0"/>
    <n v="-999"/>
    <n v="200305"/>
    <x v="12"/>
  </r>
  <r>
    <n v="19.3"/>
    <n v="5.9"/>
    <n v="13.7"/>
    <n v="-2.8"/>
    <n v="61.5"/>
    <n v="33"/>
    <n v="0"/>
    <n v="142"/>
    <n v="0.1"/>
    <n v="-999"/>
    <n v="-999"/>
    <n v="0.1"/>
    <n v="-999"/>
    <n v="0.6"/>
    <n v="0.9"/>
    <n v="0.51800000000000002"/>
    <n v="1.05"/>
    <n v="0"/>
    <n v="-999"/>
    <n v="200305"/>
    <x v="12"/>
  </r>
  <r>
    <n v="20.29"/>
    <n v="-1.1000000000000001"/>
    <n v="5"/>
    <n v="-5.4"/>
    <n v="68.599999999999994"/>
    <n v="33.4"/>
    <n v="0"/>
    <n v="119"/>
    <n v="0"/>
    <n v="-999"/>
    <n v="-999"/>
    <n v="0"/>
    <n v="-999"/>
    <n v="0.6"/>
    <n v="0.8"/>
    <n v="0.29099999999999998"/>
    <n v="0.58099999999999996"/>
    <n v="0"/>
    <n v="-999"/>
    <n v="200305"/>
    <x v="12"/>
  </r>
  <r>
    <n v="17.170000000000002"/>
    <n v="-2.7"/>
    <n v="4.4000000000000004"/>
    <n v="-7.1"/>
    <n v="74.5"/>
    <n v="38.200000000000003"/>
    <n v="0"/>
    <n v="105"/>
    <n v="0"/>
    <n v="-999"/>
    <n v="-999"/>
    <n v="0"/>
    <n v="-999"/>
    <n v="0.6"/>
    <n v="0.8"/>
    <n v="0.31900000000000001"/>
    <n v="0.51700000000000002"/>
    <n v="0"/>
    <n v="-999"/>
    <n v="200305"/>
    <x v="12"/>
  </r>
  <r>
    <n v="19.48"/>
    <n v="-2.1"/>
    <n v="4.0999999999999996"/>
    <n v="-8.1"/>
    <n v="75.2"/>
    <n v="36.299999999999997"/>
    <n v="0"/>
    <n v="96"/>
    <n v="-0.1"/>
    <n v="-999"/>
    <n v="-999"/>
    <n v="-0.1"/>
    <n v="-999"/>
    <n v="0.7"/>
    <n v="0.9"/>
    <n v="0.29599999999999999"/>
    <n v="0.52100000000000002"/>
    <n v="0"/>
    <n v="-999"/>
    <n v="200305"/>
    <x v="12"/>
  </r>
  <r>
    <n v="18.25"/>
    <n v="-0.8"/>
    <n v="4.9000000000000004"/>
    <n v="-3.9"/>
    <n v="81.3"/>
    <n v="43.7"/>
    <n v="0"/>
    <n v="78"/>
    <n v="0.1"/>
    <n v="-999"/>
    <n v="-999"/>
    <n v="0.1"/>
    <n v="-999"/>
    <n v="0.8"/>
    <n v="1"/>
    <n v="0.379"/>
    <n v="0.48699999999999999"/>
    <n v="0"/>
    <n v="-999"/>
    <n v="200305"/>
    <x v="12"/>
  </r>
  <r>
    <n v="16.93"/>
    <n v="1.3"/>
    <n v="6.4"/>
    <n v="-4.2"/>
    <n v="66.900000000000006"/>
    <n v="35.700000000000003"/>
    <n v="0"/>
    <n v="42"/>
    <n v="0"/>
    <n v="-999"/>
    <n v="-999"/>
    <n v="0"/>
    <n v="-999"/>
    <n v="0.9"/>
    <n v="1.1000000000000001"/>
    <n v="0.34300000000000003"/>
    <n v="0.61799999999999999"/>
    <n v="0"/>
    <n v="-999"/>
    <n v="200305"/>
    <x v="12"/>
  </r>
  <r>
    <n v="12.63"/>
    <n v="2.1"/>
    <n v="5.6"/>
    <n v="-0.7"/>
    <n v="79.3"/>
    <n v="48"/>
    <n v="1"/>
    <n v="15"/>
    <n v="0.1"/>
    <n v="-999"/>
    <n v="-999"/>
    <n v="0.1"/>
    <n v="-999"/>
    <n v="1"/>
    <n v="1.2"/>
    <n v="0.436"/>
    <n v="0.47299999999999998"/>
    <n v="0"/>
    <n v="-999"/>
    <n v="200305"/>
    <x v="12"/>
  </r>
  <r>
    <n v="11.55"/>
    <n v="4.8"/>
    <n v="11.2"/>
    <n v="0.2"/>
    <n v="84.2"/>
    <n v="52.3"/>
    <n v="0.4"/>
    <n v="0"/>
    <n v="0"/>
    <n v="-999"/>
    <n v="-999"/>
    <n v="0.5"/>
    <n v="-999"/>
    <n v="1.5"/>
    <n v="1.4"/>
    <n v="0.69699999999999995"/>
    <n v="0.63400000000000001"/>
    <n v="0"/>
    <n v="-999"/>
    <n v="200305"/>
    <x v="12"/>
  </r>
  <r>
    <n v="11.13"/>
    <n v="5.6"/>
    <n v="9.8000000000000007"/>
    <n v="2.7"/>
    <n v="92.9"/>
    <n v="69.8"/>
    <n v="5.2"/>
    <n v="0"/>
    <n v="0"/>
    <n v="-999"/>
    <n v="-999"/>
    <n v="6.9"/>
    <n v="-999"/>
    <n v="3.7"/>
    <n v="2"/>
    <n v="0.84399999999999997"/>
    <n v="0.36599999999999999"/>
    <n v="0"/>
    <n v="-999"/>
    <n v="200305"/>
    <x v="12"/>
  </r>
  <r>
    <n v="20.82"/>
    <n v="10.3"/>
    <n v="17.5"/>
    <n v="2.9"/>
    <n v="73.599999999999994"/>
    <n v="49.4"/>
    <n v="0"/>
    <n v="0"/>
    <n v="0"/>
    <n v="-999"/>
    <n v="-999"/>
    <n v="12.3"/>
    <n v="-999"/>
    <n v="6"/>
    <n v="3.1"/>
    <n v="0.98499999999999999"/>
    <n v="1.012"/>
    <n v="0"/>
    <n v="-999"/>
    <n v="200305"/>
    <x v="12"/>
  </r>
  <r>
    <n v="23.44"/>
    <n v="14.5"/>
    <n v="22"/>
    <n v="8"/>
    <n v="65.5"/>
    <n v="38"/>
    <n v="0"/>
    <n v="0"/>
    <n v="0"/>
    <n v="-999"/>
    <n v="-999"/>
    <n v="14"/>
    <n v="-999"/>
    <n v="7.7"/>
    <n v="4.3"/>
    <n v="1.0029999999999999"/>
    <n v="1.639"/>
    <n v="0"/>
    <n v="-999"/>
    <n v="200305"/>
    <x v="12"/>
  </r>
  <r>
    <n v="8.26"/>
    <n v="6.6"/>
    <n v="10.3"/>
    <n v="3.1"/>
    <n v="95.5"/>
    <n v="80.2"/>
    <n v="12"/>
    <n v="0"/>
    <n v="0"/>
    <n v="-999"/>
    <n v="-999"/>
    <n v="10"/>
    <n v="-999"/>
    <n v="7.8"/>
    <n v="5.3"/>
    <n v="1.004"/>
    <n v="0.248"/>
    <n v="0"/>
    <n v="-999"/>
    <n v="200305"/>
    <x v="12"/>
  </r>
  <r>
    <n v="18.14"/>
    <n v="6.7"/>
    <n v="13.9"/>
    <n v="2"/>
    <n v="84.3"/>
    <n v="46.2"/>
    <n v="0.1"/>
    <n v="0"/>
    <n v="0"/>
    <n v="-999"/>
    <n v="-999"/>
    <n v="11.5"/>
    <n v="-999"/>
    <n v="7.5"/>
    <n v="5.4"/>
    <n v="0.73299999999999998"/>
    <n v="0.85399999999999998"/>
    <n v="0"/>
    <n v="-999"/>
    <n v="200305"/>
    <x v="12"/>
  </r>
  <r>
    <n v="20.41"/>
    <n v="10.199999999999999"/>
    <n v="17.3"/>
    <n v="2.9"/>
    <n v="62.2"/>
    <n v="34.4"/>
    <n v="0"/>
    <n v="0"/>
    <n v="0"/>
    <n v="-999"/>
    <n v="-999"/>
    <n v="12.1"/>
    <n v="-999"/>
    <n v="8.1"/>
    <n v="5.7"/>
    <n v="0.68"/>
    <n v="1.2949999999999999"/>
    <n v="0"/>
    <n v="-999"/>
    <n v="200305"/>
    <x v="12"/>
  </r>
  <r>
    <n v="13.27"/>
    <n v="11.9"/>
    <n v="18.899999999999999"/>
    <n v="4"/>
    <n v="64.8"/>
    <n v="40.200000000000003"/>
    <n v="0"/>
    <n v="0"/>
    <n v="0"/>
    <n v="-999"/>
    <n v="-999"/>
    <n v="10.3"/>
    <n v="-999"/>
    <n v="8.1"/>
    <n v="6.1"/>
    <n v="0.877"/>
    <n v="1.306"/>
    <n v="0"/>
    <n v="-999"/>
    <n v="200305"/>
    <x v="12"/>
  </r>
  <r>
    <n v="28.31"/>
    <n v="10"/>
    <n v="18.8"/>
    <n v="0.6"/>
    <n v="54.7"/>
    <n v="18.3"/>
    <n v="0"/>
    <n v="0"/>
    <n v="0"/>
    <n v="-999"/>
    <n v="-999"/>
    <n v="12.7"/>
    <n v="-999"/>
    <n v="8.4"/>
    <n v="6.2"/>
    <n v="0.39600000000000002"/>
    <n v="1.7729999999999999"/>
    <n v="0"/>
    <n v="-999"/>
    <n v="200305"/>
    <x v="12"/>
  </r>
  <r>
    <n v="18.03"/>
    <n v="13.2"/>
    <n v="20.2"/>
    <n v="6.9"/>
    <n v="46.6"/>
    <n v="24.8"/>
    <n v="0"/>
    <n v="0"/>
    <n v="0"/>
    <n v="-999"/>
    <n v="-999"/>
    <n v="13"/>
    <n v="-999"/>
    <n v="9"/>
    <n v="6.6"/>
    <n v="0.58799999999999997"/>
    <n v="1.78"/>
    <n v="0"/>
    <n v="-999"/>
    <n v="200305"/>
    <x v="12"/>
  </r>
  <r>
    <n v="13.01"/>
    <n v="7.8"/>
    <n v="14.2"/>
    <n v="3"/>
    <n v="89.4"/>
    <n v="63.2"/>
    <n v="11.1"/>
    <n v="0"/>
    <n v="0"/>
    <n v="-999"/>
    <n v="-999"/>
    <n v="11.6"/>
    <n v="-999"/>
    <n v="9.3000000000000007"/>
    <n v="7"/>
    <n v="1.026"/>
    <n v="0.59599999999999997"/>
    <n v="0"/>
    <n v="-999"/>
    <n v="200305"/>
    <x v="12"/>
  </r>
  <r>
    <n v="22.48"/>
    <n v="7.1"/>
    <n v="15.6"/>
    <n v="1.7"/>
    <n v="79.8"/>
    <n v="42.4"/>
    <n v="0.5"/>
    <n v="0"/>
    <n v="0"/>
    <n v="-999"/>
    <n v="-999"/>
    <n v="12.5"/>
    <n v="-999"/>
    <n v="9.1"/>
    <n v="7.1"/>
    <n v="0.751"/>
    <n v="1.0209999999999999"/>
    <n v="0"/>
    <n v="-999"/>
    <n v="200306"/>
    <x v="12"/>
  </r>
  <r>
    <n v="10.99"/>
    <n v="4.3"/>
    <n v="11.4"/>
    <n v="0.4"/>
    <n v="88.9"/>
    <n v="51.9"/>
    <n v="2.1"/>
    <n v="0"/>
    <n v="0"/>
    <n v="-999"/>
    <n v="-999"/>
    <n v="8.5"/>
    <n v="-999"/>
    <n v="8.6"/>
    <n v="7.2"/>
    <n v="0.69899999999999995"/>
    <n v="0.64800000000000002"/>
    <n v="0"/>
    <n v="-999"/>
    <n v="200306"/>
    <x v="12"/>
  </r>
  <r>
    <n v="27.31"/>
    <n v="6.8"/>
    <n v="13.8"/>
    <n v="-0.4"/>
    <n v="63.5"/>
    <n v="34"/>
    <n v="0"/>
    <n v="0"/>
    <n v="0"/>
    <n v="-999"/>
    <n v="-999"/>
    <n v="11.2"/>
    <n v="-999"/>
    <n v="8.1999999999999993"/>
    <n v="7"/>
    <n v="0.53700000000000003"/>
    <n v="1.0409999999999999"/>
    <n v="0"/>
    <n v="-999"/>
    <n v="200306"/>
    <x v="12"/>
  </r>
  <r>
    <n v="29.16"/>
    <n v="10.3"/>
    <n v="17.899999999999999"/>
    <n v="1.4"/>
    <n v="46.6"/>
    <n v="25.2"/>
    <n v="0"/>
    <n v="0"/>
    <n v="0"/>
    <n v="-999"/>
    <n v="-999"/>
    <n v="13.2"/>
    <n v="-999"/>
    <n v="8.9"/>
    <n v="7"/>
    <n v="0.51600000000000001"/>
    <n v="1.534"/>
    <n v="0"/>
    <n v="-999"/>
    <n v="200306"/>
    <x v="12"/>
  </r>
  <r>
    <n v="28.27"/>
    <n v="13.7"/>
    <n v="20.7"/>
    <n v="6.6"/>
    <n v="46.4"/>
    <n v="29"/>
    <n v="0"/>
    <n v="0"/>
    <n v="0"/>
    <n v="-999"/>
    <n v="-999"/>
    <n v="15.5"/>
    <n v="-999"/>
    <n v="9.9"/>
    <n v="7.4"/>
    <n v="0.70699999999999996"/>
    <n v="1.7330000000000001"/>
    <n v="0"/>
    <n v="-999"/>
    <n v="200306"/>
    <x v="12"/>
  </r>
  <r>
    <n v="27.36"/>
    <n v="13.8"/>
    <n v="21.2"/>
    <n v="6.6"/>
    <n v="39.299999999999997"/>
    <n v="12.4"/>
    <n v="0"/>
    <n v="0"/>
    <n v="0"/>
    <n v="-999"/>
    <n v="-999"/>
    <n v="16.2"/>
    <n v="-999"/>
    <n v="10.7"/>
    <n v="8"/>
    <n v="0.313"/>
    <n v="2.2050000000000001"/>
    <n v="0"/>
    <n v="-999"/>
    <n v="200306"/>
    <x v="12"/>
  </r>
  <r>
    <n v="28.54"/>
    <n v="16.600000000000001"/>
    <n v="24.5"/>
    <n v="8.1999999999999993"/>
    <n v="41.3"/>
    <n v="26.9"/>
    <n v="0"/>
    <n v="0"/>
    <n v="0"/>
    <n v="-999"/>
    <n v="-999"/>
    <n v="18.3"/>
    <n v="-999"/>
    <n v="11.6"/>
    <n v="8.5"/>
    <n v="0.82799999999999996"/>
    <n v="2.2469999999999999"/>
    <n v="0"/>
    <n v="-999"/>
    <n v="200306"/>
    <x v="12"/>
  </r>
  <r>
    <n v="27.3"/>
    <n v="14.9"/>
    <n v="22.5"/>
    <n v="8"/>
    <n v="56"/>
    <n v="33.5"/>
    <n v="0"/>
    <n v="0"/>
    <n v="0"/>
    <n v="-999"/>
    <n v="-999"/>
    <n v="18.399999999999999"/>
    <n v="-999"/>
    <n v="12.3"/>
    <n v="9.1999999999999993"/>
    <n v="0.91300000000000003"/>
    <n v="1.8120000000000001"/>
    <n v="0"/>
    <n v="-999"/>
    <n v="200306"/>
    <x v="12"/>
  </r>
  <r>
    <n v="13.22"/>
    <n v="10.9"/>
    <n v="16.5"/>
    <n v="6.1"/>
    <n v="79.7"/>
    <n v="55.2"/>
    <n v="0"/>
    <n v="0"/>
    <n v="0"/>
    <n v="-999"/>
    <n v="-999"/>
    <n v="13.5"/>
    <n v="-999"/>
    <n v="12"/>
    <n v="9.6"/>
    <n v="1.0389999999999999"/>
    <n v="0.84099999999999997"/>
    <n v="0"/>
    <n v="-999"/>
    <n v="200306"/>
    <x v="12"/>
  </r>
  <r>
    <n v="11.38"/>
    <n v="6.9"/>
    <n v="12.9"/>
    <n v="4.2"/>
    <n v="91"/>
    <n v="59.4"/>
    <n v="3.3"/>
    <n v="0"/>
    <n v="0"/>
    <n v="-999"/>
    <n v="-999"/>
    <n v="11.6"/>
    <n v="-999"/>
    <n v="11"/>
    <n v="9.5"/>
    <n v="0.88400000000000001"/>
    <n v="0.60399999999999998"/>
    <n v="0"/>
    <n v="-999"/>
    <n v="200306"/>
    <x v="12"/>
  </r>
  <r>
    <n v="26.3"/>
    <n v="10.3"/>
    <n v="18.3"/>
    <n v="3.6"/>
    <n v="74.8"/>
    <n v="38"/>
    <n v="0.6"/>
    <n v="0"/>
    <n v="0"/>
    <n v="-999"/>
    <n v="-999"/>
    <n v="17.100000000000001"/>
    <n v="-999"/>
    <n v="11.3"/>
    <n v="9.3000000000000007"/>
    <n v="0.8"/>
    <n v="1.304"/>
    <n v="0"/>
    <n v="-999"/>
    <n v="200306"/>
    <x v="12"/>
  </r>
  <r>
    <n v="23.94"/>
    <n v="10.9"/>
    <n v="19.600000000000001"/>
    <n v="2.2999999999999998"/>
    <n v="69.5"/>
    <n v="38.4"/>
    <n v="0.1"/>
    <n v="0"/>
    <n v="0"/>
    <n v="-999"/>
    <n v="-999"/>
    <n v="17.399999999999999"/>
    <n v="-999"/>
    <n v="12"/>
    <n v="9.5"/>
    <n v="0.876"/>
    <n v="1.405"/>
    <n v="0"/>
    <n v="-999"/>
    <n v="200306"/>
    <x v="12"/>
  </r>
  <r>
    <n v="13.4"/>
    <n v="7.3"/>
    <n v="14.3"/>
    <n v="3.3"/>
    <n v="92.4"/>
    <n v="57.9"/>
    <n v="12.2"/>
    <n v="0"/>
    <n v="0"/>
    <n v="-999"/>
    <n v="-999"/>
    <n v="13.1"/>
    <n v="-999"/>
    <n v="12.1"/>
    <n v="9.9"/>
    <n v="0.94099999999999995"/>
    <n v="0.68600000000000005"/>
    <n v="0"/>
    <n v="-999"/>
    <n v="200306"/>
    <x v="12"/>
  </r>
  <r>
    <n v="25.27"/>
    <n v="6.7"/>
    <n v="13.8"/>
    <n v="1"/>
    <n v="78.7"/>
    <n v="42.6"/>
    <n v="0.9"/>
    <n v="0"/>
    <n v="0"/>
    <n v="-999"/>
    <n v="-999"/>
    <n v="15.2"/>
    <n v="-999"/>
    <n v="11.6"/>
    <n v="9.8000000000000007"/>
    <n v="0.67300000000000004"/>
    <n v="0.90500000000000003"/>
    <n v="0"/>
    <n v="-999"/>
    <n v="200306"/>
    <x v="12"/>
  </r>
  <r>
    <n v="27.43"/>
    <n v="8.5"/>
    <n v="16.5"/>
    <n v="0.3"/>
    <n v="66.2"/>
    <n v="29.2"/>
    <n v="0"/>
    <n v="0"/>
    <n v="0"/>
    <n v="-999"/>
    <n v="-999"/>
    <n v="16.2"/>
    <n v="-999"/>
    <n v="11.8"/>
    <n v="9.8000000000000007"/>
    <n v="0.54700000000000004"/>
    <n v="1.329"/>
    <n v="0"/>
    <n v="-999"/>
    <n v="200306"/>
    <x v="12"/>
  </r>
  <r>
    <n v="28.71"/>
    <n v="13.1"/>
    <n v="21.4"/>
    <n v="4.5999999999999996"/>
    <n v="51.7"/>
    <n v="21.4"/>
    <n v="0"/>
    <n v="0"/>
    <n v="0"/>
    <n v="-999"/>
    <n v="-999"/>
    <n v="18"/>
    <n v="-999"/>
    <n v="12.3"/>
    <n v="10"/>
    <n v="0.54400000000000004"/>
    <n v="2.0030000000000001"/>
    <n v="0"/>
    <n v="-999"/>
    <n v="200306"/>
    <x v="12"/>
  </r>
  <r>
    <n v="25.96"/>
    <n v="16.7"/>
    <n v="23.7"/>
    <n v="8.9"/>
    <n v="45.4"/>
    <n v="28.2"/>
    <n v="0"/>
    <n v="0"/>
    <n v="0"/>
    <n v="-999"/>
    <n v="-999"/>
    <n v="18.600000000000001"/>
    <n v="-999"/>
    <n v="12.9"/>
    <n v="10.3"/>
    <n v="0.82499999999999996"/>
    <n v="2.1040000000000001"/>
    <n v="0"/>
    <n v="-999"/>
    <n v="200306"/>
    <x v="12"/>
  </r>
  <r>
    <n v="13.29"/>
    <n v="13.7"/>
    <n v="18.3"/>
    <n v="5.7"/>
    <n v="64.7"/>
    <n v="39.700000000000003"/>
    <n v="0"/>
    <n v="0"/>
    <n v="0"/>
    <n v="-999"/>
    <n v="-999"/>
    <n v="15.1"/>
    <n v="-999"/>
    <n v="13"/>
    <n v="10.7"/>
    <n v="0.83699999999999997"/>
    <n v="1.268"/>
    <n v="0"/>
    <n v="-999"/>
    <n v="200306"/>
    <x v="12"/>
  </r>
  <r>
    <n v="22.42"/>
    <n v="9.9"/>
    <n v="17.600000000000001"/>
    <n v="2.2999999999999998"/>
    <n v="73.900000000000006"/>
    <n v="48"/>
    <n v="0"/>
    <n v="0"/>
    <n v="0"/>
    <n v="-999"/>
    <n v="-999"/>
    <n v="15.5"/>
    <n v="-999"/>
    <n v="12.4"/>
    <n v="10.6"/>
    <n v="0.96299999999999997"/>
    <n v="1.046"/>
    <n v="0"/>
    <n v="-999"/>
    <n v="200306"/>
    <x v="12"/>
  </r>
  <r>
    <n v="5.32"/>
    <n v="2.4"/>
    <n v="4.9000000000000004"/>
    <n v="0.3"/>
    <n v="97.5"/>
    <n v="87"/>
    <n v="10.6"/>
    <n v="0"/>
    <n v="0"/>
    <n v="-999"/>
    <n v="-999"/>
    <n v="8.1999999999999993"/>
    <n v="-999"/>
    <n v="11.2"/>
    <n v="10.4"/>
    <n v="0.755"/>
    <n v="0.113"/>
    <n v="0"/>
    <n v="-999"/>
    <n v="200306"/>
    <x v="12"/>
  </r>
  <r>
    <n v="9.85"/>
    <n v="2.1"/>
    <n v="7.4"/>
    <n v="-0.1"/>
    <n v="98"/>
    <n v="86.8"/>
    <n v="7.4"/>
    <n v="0"/>
    <n v="0"/>
    <n v="-999"/>
    <n v="-999"/>
    <n v="7.9"/>
    <n v="-999"/>
    <n v="9.4"/>
    <n v="9.6999999999999993"/>
    <n v="0.89500000000000002"/>
    <n v="0.13600000000000001"/>
    <n v="0"/>
    <n v="-999"/>
    <n v="200306"/>
    <x v="12"/>
  </r>
  <r>
    <n v="13.7"/>
    <n v="2.9"/>
    <n v="9.8000000000000007"/>
    <n v="-0.7"/>
    <n v="93.7"/>
    <n v="68.5"/>
    <n v="8"/>
    <n v="0"/>
    <n v="0"/>
    <n v="-999"/>
    <n v="-999"/>
    <n v="6.8"/>
    <n v="-999"/>
    <n v="8.6"/>
    <n v="9"/>
    <n v="0.82799999999999996"/>
    <n v="0.38200000000000001"/>
    <n v="0"/>
    <n v="-999"/>
    <n v="200306"/>
    <x v="12"/>
  </r>
  <r>
    <n v="16.82"/>
    <n v="5.7"/>
    <n v="12.8"/>
    <n v="-1.4"/>
    <n v="82"/>
    <n v="51"/>
    <n v="0"/>
    <n v="0"/>
    <n v="0"/>
    <n v="-999"/>
    <n v="-999"/>
    <n v="9.3000000000000007"/>
    <n v="-999"/>
    <n v="8.5"/>
    <n v="8.4"/>
    <n v="0.755"/>
    <n v="0.72399999999999998"/>
    <n v="0"/>
    <n v="-999"/>
    <n v="200306"/>
    <x v="12"/>
  </r>
  <r>
    <n v="19.989999999999998"/>
    <n v="8.8000000000000007"/>
    <n v="17.100000000000001"/>
    <n v="2.5"/>
    <n v="75.8"/>
    <n v="42.5"/>
    <n v="0"/>
    <n v="0"/>
    <n v="0"/>
    <n v="-999"/>
    <n v="-999"/>
    <n v="13"/>
    <n v="-999"/>
    <n v="9.1999999999999993"/>
    <n v="8.3000000000000007"/>
    <n v="0.82899999999999996"/>
    <n v="1.121"/>
    <n v="0"/>
    <n v="-999"/>
    <n v="200306"/>
    <x v="12"/>
  </r>
  <r>
    <n v="23.5"/>
    <n v="12.4"/>
    <n v="20.5"/>
    <n v="3.9"/>
    <n v="64.099999999999994"/>
    <n v="35"/>
    <n v="0"/>
    <n v="0"/>
    <n v="0"/>
    <n v="-999"/>
    <n v="-999"/>
    <n v="16.5"/>
    <n v="-999"/>
    <n v="10.4"/>
    <n v="8.6"/>
    <n v="0.84199999999999997"/>
    <n v="1.5669999999999999"/>
    <n v="0"/>
    <n v="-999"/>
    <n v="200306"/>
    <x v="12"/>
  </r>
  <r>
    <n v="24.43"/>
    <n v="13.8"/>
    <n v="21.8"/>
    <n v="6.4"/>
    <n v="67.400000000000006"/>
    <n v="35"/>
    <n v="0"/>
    <n v="0"/>
    <n v="0"/>
    <n v="-999"/>
    <n v="-999"/>
    <n v="17.2"/>
    <n v="-999"/>
    <n v="11.6"/>
    <n v="9.1999999999999993"/>
    <n v="0.91400000000000003"/>
    <n v="1.6970000000000001"/>
    <n v="0"/>
    <n v="-999"/>
    <n v="200306"/>
    <x v="12"/>
  </r>
  <r>
    <n v="28.87"/>
    <n v="13.8"/>
    <n v="21.2"/>
    <n v="8.3000000000000007"/>
    <n v="59"/>
    <n v="31.1"/>
    <n v="0"/>
    <n v="0"/>
    <n v="0"/>
    <n v="-999"/>
    <n v="-999"/>
    <n v="19.399999999999999"/>
    <n v="-999"/>
    <n v="12.6"/>
    <n v="9.8000000000000007"/>
    <n v="0.78500000000000003"/>
    <n v="1.734"/>
    <n v="0"/>
    <n v="-999"/>
    <n v="200306"/>
    <x v="12"/>
  </r>
  <r>
    <n v="29.06"/>
    <n v="16.2"/>
    <n v="25"/>
    <n v="7.2"/>
    <n v="41.7"/>
    <n v="21.3"/>
    <n v="0"/>
    <n v="0"/>
    <n v="0"/>
    <n v="-999"/>
    <n v="-999"/>
    <n v="19.3"/>
    <n v="-999"/>
    <n v="13.2"/>
    <n v="10.4"/>
    <n v="0.67400000000000004"/>
    <n v="2.4929999999999999"/>
    <n v="0"/>
    <n v="-999"/>
    <n v="200306"/>
    <x v="12"/>
  </r>
  <r>
    <n v="19.239999999999998"/>
    <n v="17"/>
    <n v="23.9"/>
    <n v="10.199999999999999"/>
    <n v="42.4"/>
    <n v="24.1"/>
    <n v="0"/>
    <n v="0"/>
    <n v="0"/>
    <n v="-999"/>
    <n v="-999"/>
    <n v="16.8"/>
    <n v="-999"/>
    <n v="13.3"/>
    <n v="10.8"/>
    <n v="0.71599999999999997"/>
    <n v="2.2509999999999999"/>
    <n v="0"/>
    <n v="-999"/>
    <n v="200306"/>
    <x v="12"/>
  </r>
  <r>
    <n v="24.99"/>
    <n v="12.1"/>
    <n v="19.8"/>
    <n v="4.5999999999999996"/>
    <n v="61.9"/>
    <n v="33.6"/>
    <n v="0"/>
    <n v="0"/>
    <n v="0"/>
    <n v="-999"/>
    <n v="-999"/>
    <n v="18"/>
    <n v="-999"/>
    <n v="13.3"/>
    <n v="11"/>
    <n v="0.77700000000000002"/>
    <n v="1.5329999999999999"/>
    <n v="0"/>
    <n v="-999"/>
    <n v="200306"/>
    <x v="12"/>
  </r>
  <r>
    <n v="19.72"/>
    <n v="7.1"/>
    <n v="14.7"/>
    <n v="1.9"/>
    <n v="70.400000000000006"/>
    <n v="37.200000000000003"/>
    <n v="0"/>
    <n v="0"/>
    <n v="0"/>
    <n v="-999"/>
    <n v="-999"/>
    <n v="15.1"/>
    <n v="-999"/>
    <n v="13"/>
    <n v="11.1"/>
    <n v="0.621"/>
    <n v="1.05"/>
    <n v="0"/>
    <n v="-999"/>
    <n v="200307"/>
    <x v="12"/>
  </r>
  <r>
    <n v="21.95"/>
    <n v="6.5"/>
    <n v="16.399999999999999"/>
    <n v="-1.7"/>
    <n v="67.5"/>
    <n v="33.200000000000003"/>
    <n v="0"/>
    <n v="0"/>
    <n v="0"/>
    <n v="-999"/>
    <n v="-999"/>
    <n v="14.9"/>
    <n v="-999"/>
    <n v="12.3"/>
    <n v="10.9"/>
    <n v="0.61899999999999999"/>
    <n v="1.246"/>
    <n v="0"/>
    <n v="-999"/>
    <n v="200307"/>
    <x v="12"/>
  </r>
  <r>
    <n v="22.77"/>
    <n v="9.3000000000000007"/>
    <n v="18"/>
    <n v="1.5"/>
    <n v="63.1"/>
    <n v="31.6"/>
    <n v="0"/>
    <n v="0"/>
    <n v="0"/>
    <n v="-999"/>
    <n v="-999"/>
    <n v="14.9"/>
    <n v="-999"/>
    <n v="12"/>
    <n v="10.7"/>
    <n v="0.65"/>
    <n v="1.411"/>
    <n v="0"/>
    <n v="-999"/>
    <n v="200307"/>
    <x v="12"/>
  </r>
  <r>
    <n v="27.22"/>
    <n v="10.6"/>
    <n v="19.600000000000001"/>
    <n v="2"/>
    <n v="72.3"/>
    <n v="38.799999999999997"/>
    <n v="0"/>
    <n v="0"/>
    <n v="0"/>
    <n v="-999"/>
    <n v="-999"/>
    <n v="17.5"/>
    <n v="-999"/>
    <n v="12.3"/>
    <n v="10.7"/>
    <n v="0.88400000000000001"/>
    <n v="1.3959999999999999"/>
    <n v="0"/>
    <n v="-999"/>
    <n v="200307"/>
    <x v="12"/>
  </r>
  <r>
    <n v="17.36"/>
    <n v="9.1999999999999993"/>
    <n v="16"/>
    <n v="4.7"/>
    <n v="73.400000000000006"/>
    <n v="38.299999999999997"/>
    <n v="0"/>
    <n v="0"/>
    <n v="0"/>
    <n v="-999"/>
    <n v="-999"/>
    <n v="13.7"/>
    <n v="-999"/>
    <n v="12.7"/>
    <n v="10.9"/>
    <n v="0.69399999999999995"/>
    <n v="1.1220000000000001"/>
    <n v="0"/>
    <n v="-999"/>
    <n v="200307"/>
    <x v="12"/>
  </r>
  <r>
    <n v="27.83"/>
    <n v="11.7"/>
    <n v="19.3"/>
    <n v="3.5"/>
    <n v="52.7"/>
    <n v="31.7"/>
    <n v="0"/>
    <n v="0"/>
    <n v="0"/>
    <n v="-999"/>
    <n v="-999"/>
    <n v="16.7"/>
    <n v="-999"/>
    <n v="12.3"/>
    <n v="10.8"/>
    <n v="0.70799999999999996"/>
    <n v="1.5289999999999999"/>
    <n v="0"/>
    <n v="-999"/>
    <n v="200307"/>
    <x v="12"/>
  </r>
  <r>
    <n v="24.71"/>
    <n v="14.5"/>
    <n v="21.8"/>
    <n v="7.5"/>
    <n v="52.5"/>
    <n v="32.299999999999997"/>
    <n v="0"/>
    <n v="0"/>
    <n v="0"/>
    <n v="-999"/>
    <n v="-999"/>
    <n v="17.8"/>
    <n v="-999"/>
    <n v="12.8"/>
    <n v="10.9"/>
    <n v="0.84099999999999997"/>
    <n v="1.768"/>
    <n v="0"/>
    <n v="-999"/>
    <n v="200307"/>
    <x v="12"/>
  </r>
  <r>
    <n v="18.63"/>
    <n v="10.4"/>
    <n v="17.8"/>
    <n v="5.2"/>
    <n v="68.3"/>
    <n v="43.6"/>
    <n v="0"/>
    <n v="0"/>
    <n v="0"/>
    <n v="-999"/>
    <n v="-999"/>
    <n v="14.5"/>
    <n v="-999"/>
    <n v="12.8"/>
    <n v="11.2"/>
    <n v="0.88900000000000001"/>
    <n v="1.149"/>
    <n v="0"/>
    <n v="-999"/>
    <n v="200307"/>
    <x v="12"/>
  </r>
  <r>
    <n v="28.15"/>
    <n v="12.3"/>
    <n v="20.5"/>
    <n v="3.1"/>
    <n v="61.1"/>
    <n v="33.1"/>
    <n v="0"/>
    <n v="0"/>
    <n v="0"/>
    <n v="-999"/>
    <n v="-999"/>
    <n v="18.2"/>
    <n v="-999"/>
    <n v="13"/>
    <n v="11.1"/>
    <n v="0.79800000000000004"/>
    <n v="1.613"/>
    <n v="0"/>
    <n v="-999"/>
    <n v="200307"/>
    <x v="12"/>
  </r>
  <r>
    <n v="25.46"/>
    <n v="17.100000000000001"/>
    <n v="25.6"/>
    <n v="9"/>
    <n v="47.7"/>
    <n v="20.6"/>
    <n v="0"/>
    <n v="0"/>
    <n v="0"/>
    <n v="-999"/>
    <n v="-999"/>
    <n v="19.3"/>
    <n v="-999"/>
    <n v="13.7"/>
    <n v="11.4"/>
    <n v="0.67800000000000005"/>
    <n v="2.6059999999999999"/>
    <n v="0"/>
    <n v="-999"/>
    <n v="200307"/>
    <x v="12"/>
  </r>
  <r>
    <n v="23.24"/>
    <n v="19.3"/>
    <n v="27.4"/>
    <n v="11.2"/>
    <n v="40.799999999999997"/>
    <n v="22.8"/>
    <n v="0"/>
    <n v="0"/>
    <n v="0"/>
    <n v="-999"/>
    <n v="-999"/>
    <n v="19.8"/>
    <n v="-999"/>
    <n v="14.1"/>
    <n v="11.8"/>
    <n v="0.83399999999999996"/>
    <n v="2.8170000000000002"/>
    <n v="0"/>
    <n v="-999"/>
    <n v="200307"/>
    <x v="12"/>
  </r>
  <r>
    <n v="21.33"/>
    <n v="16.3"/>
    <n v="24.8"/>
    <n v="9.8000000000000007"/>
    <n v="53.6"/>
    <n v="29.3"/>
    <n v="0"/>
    <n v="0"/>
    <n v="0"/>
    <n v="-999"/>
    <n v="-999"/>
    <n v="19.899999999999999"/>
    <n v="-999"/>
    <n v="14.7"/>
    <n v="12.1"/>
    <n v="0.91600000000000004"/>
    <n v="2.2130000000000001"/>
    <n v="0"/>
    <n v="-999"/>
    <n v="200307"/>
    <x v="12"/>
  </r>
  <r>
    <n v="21.86"/>
    <n v="11.6"/>
    <n v="18.7"/>
    <n v="5.3"/>
    <n v="65.900000000000006"/>
    <n v="36.200000000000003"/>
    <n v="0"/>
    <n v="0"/>
    <n v="0"/>
    <n v="-999"/>
    <n v="-999"/>
    <n v="17.5"/>
    <n v="-999"/>
    <n v="14.4"/>
    <n v="12.3"/>
    <n v="0.78200000000000003"/>
    <n v="1.3759999999999999"/>
    <n v="0"/>
    <n v="-999"/>
    <n v="200307"/>
    <x v="12"/>
  </r>
  <r>
    <n v="25.13"/>
    <n v="11.3"/>
    <n v="20.100000000000001"/>
    <n v="3.4"/>
    <n v="64.900000000000006"/>
    <n v="32.299999999999997"/>
    <n v="0"/>
    <n v="0"/>
    <n v="0"/>
    <n v="-999"/>
    <n v="-999"/>
    <n v="17.100000000000001"/>
    <n v="-999"/>
    <n v="13.9"/>
    <n v="12.2"/>
    <n v="0.76100000000000001"/>
    <n v="1.5920000000000001"/>
    <n v="0"/>
    <n v="-999"/>
    <n v="200307"/>
    <x v="12"/>
  </r>
  <r>
    <n v="17.649999999999999"/>
    <n v="13.4"/>
    <n v="20.100000000000001"/>
    <n v="6.5"/>
    <n v="60.2"/>
    <n v="40.6"/>
    <n v="0"/>
    <n v="0"/>
    <n v="0"/>
    <n v="-999"/>
    <n v="-999"/>
    <n v="16.5"/>
    <n v="-999"/>
    <n v="13.7"/>
    <n v="12.2"/>
    <n v="0.95199999999999996"/>
    <n v="1.397"/>
    <n v="0"/>
    <n v="-999"/>
    <n v="200307"/>
    <x v="12"/>
  </r>
  <r>
    <n v="24.67"/>
    <n v="14.2"/>
    <n v="22"/>
    <n v="5.9"/>
    <n v="57.8"/>
    <n v="26.4"/>
    <n v="0"/>
    <n v="0"/>
    <n v="0"/>
    <n v="-999"/>
    <n v="-999"/>
    <n v="18.7"/>
    <n v="-999"/>
    <n v="13.8"/>
    <n v="12.1"/>
    <n v="0.69599999999999995"/>
    <n v="1.9450000000000001"/>
    <n v="0"/>
    <n v="-999"/>
    <n v="200307"/>
    <x v="12"/>
  </r>
  <r>
    <n v="28.3"/>
    <n v="12.2"/>
    <n v="21.8"/>
    <n v="1.5"/>
    <n v="52.1"/>
    <n v="17.5"/>
    <n v="0"/>
    <n v="0"/>
    <n v="0"/>
    <n v="-999"/>
    <n v="-999"/>
    <n v="17.399999999999999"/>
    <n v="-999"/>
    <n v="13.8"/>
    <n v="12.1"/>
    <n v="0.45700000000000002"/>
    <n v="2.1539999999999999"/>
    <n v="0"/>
    <n v="-999"/>
    <n v="200307"/>
    <x v="12"/>
  </r>
  <r>
    <n v="26.36"/>
    <n v="18.2"/>
    <n v="26.8"/>
    <n v="9.6999999999999993"/>
    <n v="33.9"/>
    <n v="16.600000000000001"/>
    <n v="0"/>
    <n v="0"/>
    <n v="0"/>
    <n v="-999"/>
    <n v="-999"/>
    <n v="19.3"/>
    <n v="-999"/>
    <n v="14"/>
    <n v="12.2"/>
    <n v="0.58599999999999997"/>
    <n v="2.9380000000000002"/>
    <n v="0"/>
    <n v="-999"/>
    <n v="200307"/>
    <x v="12"/>
  </r>
  <r>
    <n v="21.95"/>
    <n v="18.3"/>
    <n v="27.6"/>
    <n v="9.8000000000000007"/>
    <n v="31.8"/>
    <n v="15.3"/>
    <n v="0"/>
    <n v="0"/>
    <n v="0"/>
    <n v="-999"/>
    <n v="-999"/>
    <n v="19"/>
    <n v="-999"/>
    <n v="14.2"/>
    <n v="12.3"/>
    <n v="0.56599999999999995"/>
    <n v="3.1269999999999998"/>
    <n v="0"/>
    <n v="-999"/>
    <n v="200307"/>
    <x v="12"/>
  </r>
  <r>
    <n v="25.46"/>
    <n v="16.3"/>
    <n v="23.8"/>
    <n v="8.3000000000000007"/>
    <n v="48.5"/>
    <n v="32.9"/>
    <n v="0"/>
    <n v="0"/>
    <n v="0"/>
    <n v="-999"/>
    <n v="-999"/>
    <n v="19.3"/>
    <n v="-999"/>
    <n v="14.6"/>
    <n v="12.5"/>
    <n v="0.96899999999999997"/>
    <n v="1.978"/>
    <n v="0"/>
    <n v="-999"/>
    <n v="200307"/>
    <x v="12"/>
  </r>
  <r>
    <n v="27.9"/>
    <n v="18.100000000000001"/>
    <n v="28.2"/>
    <n v="7"/>
    <n v="43.8"/>
    <n v="10.7"/>
    <n v="0"/>
    <n v="0"/>
    <n v="0"/>
    <n v="-999"/>
    <n v="-999"/>
    <n v="19.5"/>
    <n v="-999"/>
    <n v="14.5"/>
    <n v="12.7"/>
    <n v="0.40899999999999997"/>
    <n v="3.4140000000000001"/>
    <n v="0"/>
    <n v="-999"/>
    <n v="200307"/>
    <x v="12"/>
  </r>
  <r>
    <n v="27.97"/>
    <n v="20.7"/>
    <n v="29.7"/>
    <n v="12.7"/>
    <n v="26"/>
    <n v="10.8"/>
    <n v="0"/>
    <n v="0"/>
    <n v="0"/>
    <n v="-999"/>
    <n v="-999"/>
    <n v="20.7"/>
    <n v="-999"/>
    <n v="14.9"/>
    <n v="12.8"/>
    <n v="0.45"/>
    <n v="3.72"/>
    <n v="0"/>
    <n v="-999"/>
    <n v="200307"/>
    <x v="12"/>
  </r>
  <r>
    <n v="27.89"/>
    <n v="18.600000000000001"/>
    <n v="27"/>
    <n v="11.4"/>
    <n v="23.4"/>
    <n v="13.1"/>
    <n v="0"/>
    <n v="0"/>
    <n v="0"/>
    <n v="-999"/>
    <n v="-999"/>
    <n v="19.7"/>
    <n v="-999"/>
    <n v="15.1"/>
    <n v="13"/>
    <n v="0.46800000000000003"/>
    <n v="3.0979999999999999"/>
    <n v="0"/>
    <n v="-999"/>
    <n v="200307"/>
    <x v="12"/>
  </r>
  <r>
    <n v="27.42"/>
    <n v="15.3"/>
    <n v="23.7"/>
    <n v="8.3000000000000007"/>
    <n v="38.200000000000003"/>
    <n v="17.7"/>
    <n v="0"/>
    <n v="0"/>
    <n v="0"/>
    <n v="-999"/>
    <n v="-999"/>
    <n v="18.5"/>
    <n v="-999"/>
    <n v="14.7"/>
    <n v="13.1"/>
    <n v="0.51700000000000002"/>
    <n v="2.411"/>
    <n v="0"/>
    <n v="-999"/>
    <n v="200307"/>
    <x v="12"/>
  </r>
  <r>
    <n v="27.81"/>
    <n v="14.6"/>
    <n v="22.9"/>
    <n v="6.5"/>
    <n v="42"/>
    <n v="21.2"/>
    <n v="0"/>
    <n v="0"/>
    <n v="0"/>
    <n v="-999"/>
    <n v="-999"/>
    <n v="18.399999999999999"/>
    <n v="-999"/>
    <n v="14.4"/>
    <n v="13"/>
    <n v="0.59199999999999997"/>
    <n v="2.2000000000000002"/>
    <n v="0"/>
    <n v="-999"/>
    <n v="200307"/>
    <x v="12"/>
  </r>
  <r>
    <n v="26.09"/>
    <n v="18.8"/>
    <n v="26.9"/>
    <n v="11.8"/>
    <n v="31.4"/>
    <n v="15.9"/>
    <n v="0"/>
    <n v="0"/>
    <n v="0"/>
    <n v="-999"/>
    <n v="-999"/>
    <n v="20.7"/>
    <n v="-999"/>
    <n v="14.8"/>
    <n v="13"/>
    <n v="0.56299999999999994"/>
    <n v="2.98"/>
    <n v="0"/>
    <n v="-999"/>
    <n v="200307"/>
    <x v="12"/>
  </r>
  <r>
    <n v="26.17"/>
    <n v="19.7"/>
    <n v="28.3"/>
    <n v="11.1"/>
    <n v="35.5"/>
    <n v="16.3"/>
    <n v="0"/>
    <n v="0"/>
    <n v="0"/>
    <n v="-999"/>
    <n v="-999"/>
    <n v="20.399999999999999"/>
    <n v="-999"/>
    <n v="15"/>
    <n v="13.1"/>
    <n v="0.628"/>
    <n v="3.2189999999999999"/>
    <n v="0"/>
    <n v="-999"/>
    <n v="200307"/>
    <x v="12"/>
  </r>
  <r>
    <n v="26.63"/>
    <n v="20.3"/>
    <n v="28.2"/>
    <n v="13"/>
    <n v="33.5"/>
    <n v="16.5"/>
    <n v="0"/>
    <n v="0"/>
    <n v="0"/>
    <n v="-999"/>
    <n v="-999"/>
    <n v="20.9"/>
    <n v="-999"/>
    <n v="15.2"/>
    <n v="13.3"/>
    <n v="0.629"/>
    <n v="3.1930000000000001"/>
    <n v="0"/>
    <n v="-999"/>
    <n v="200307"/>
    <x v="12"/>
  </r>
  <r>
    <n v="26.51"/>
    <n v="21.3"/>
    <n v="29.6"/>
    <n v="13.8"/>
    <n v="30"/>
    <n v="14.3"/>
    <n v="0"/>
    <n v="0"/>
    <n v="0"/>
    <n v="-999"/>
    <n v="-999"/>
    <n v="21.6"/>
    <n v="-999"/>
    <n v="15.4"/>
    <n v="13.4"/>
    <n v="0.59099999999999997"/>
    <n v="3.5529999999999999"/>
    <n v="0"/>
    <n v="-999"/>
    <n v="200307"/>
    <x v="12"/>
  </r>
  <r>
    <n v="26.1"/>
    <n v="22.3"/>
    <n v="30.4"/>
    <n v="14.9"/>
    <n v="27.8"/>
    <n v="15.2"/>
    <n v="0"/>
    <n v="0"/>
    <n v="0"/>
    <n v="-999"/>
    <n v="-999"/>
    <n v="22.1"/>
    <n v="-999"/>
    <n v="15.7"/>
    <n v="13.6"/>
    <n v="0.66"/>
    <n v="3.681"/>
    <n v="0"/>
    <n v="-999"/>
    <n v="200307"/>
    <x v="12"/>
  </r>
  <r>
    <n v="19.63"/>
    <n v="21.3"/>
    <n v="30.9"/>
    <n v="13.9"/>
    <n v="35.4"/>
    <n v="16.100000000000001"/>
    <n v="0"/>
    <n v="0"/>
    <n v="0"/>
    <n v="-999"/>
    <n v="-999"/>
    <n v="20.7"/>
    <n v="-999"/>
    <n v="15.7"/>
    <n v="13.7"/>
    <n v="0.71799999999999997"/>
    <n v="3.7469999999999999"/>
    <n v="0"/>
    <n v="-999"/>
    <n v="200307"/>
    <x v="12"/>
  </r>
  <r>
    <n v="26.29"/>
    <n v="18.899999999999999"/>
    <n v="27.6"/>
    <n v="11.6"/>
    <n v="39"/>
    <n v="17.3"/>
    <n v="0"/>
    <n v="0"/>
    <n v="0"/>
    <n v="-999"/>
    <n v="-999"/>
    <n v="21.1"/>
    <n v="-999"/>
    <n v="15.7"/>
    <n v="13.7"/>
    <n v="0.63700000000000001"/>
    <n v="3.0529999999999999"/>
    <n v="0"/>
    <n v="-999"/>
    <n v="200308"/>
    <x v="12"/>
  </r>
  <r>
    <n v="20.149999999999999"/>
    <n v="15.7"/>
    <n v="23.6"/>
    <n v="7.4"/>
    <n v="40.1"/>
    <n v="16.5"/>
    <n v="0"/>
    <n v="0"/>
    <n v="0"/>
    <n v="-999"/>
    <n v="-999"/>
    <n v="18.100000000000001"/>
    <n v="-999"/>
    <n v="15.1"/>
    <n v="13.6"/>
    <n v="0.48099999999999998"/>
    <n v="2.4319999999999999"/>
    <n v="0"/>
    <n v="-999"/>
    <n v="200308"/>
    <x v="12"/>
  </r>
  <r>
    <n v="19.87"/>
    <n v="14.7"/>
    <n v="23.8"/>
    <n v="8.5"/>
    <n v="56.2"/>
    <n v="30.3"/>
    <n v="0"/>
    <n v="0"/>
    <n v="0"/>
    <n v="-999"/>
    <n v="-999"/>
    <n v="18.7"/>
    <n v="-999"/>
    <n v="14.8"/>
    <n v="13.4"/>
    <n v="0.89300000000000002"/>
    <n v="2.0550000000000002"/>
    <n v="0"/>
    <n v="-999"/>
    <n v="200308"/>
    <x v="12"/>
  </r>
  <r>
    <n v="21.95"/>
    <n v="14.3"/>
    <n v="23.8"/>
    <n v="5.7"/>
    <n v="63.4"/>
    <n v="33.299999999999997"/>
    <n v="0"/>
    <n v="0"/>
    <n v="0"/>
    <n v="-999"/>
    <n v="-999"/>
    <n v="17.5"/>
    <n v="-999"/>
    <n v="14.4"/>
    <n v="13.2"/>
    <n v="0.97899999999999998"/>
    <n v="1.966"/>
    <n v="0"/>
    <n v="-999"/>
    <n v="200308"/>
    <x v="12"/>
  </r>
  <r>
    <n v="21.07"/>
    <n v="16.899999999999999"/>
    <n v="24.6"/>
    <n v="10.5"/>
    <n v="45.1"/>
    <n v="24.7"/>
    <n v="0"/>
    <n v="0"/>
    <n v="0"/>
    <n v="-999"/>
    <n v="-999"/>
    <n v="20.399999999999999"/>
    <n v="-999"/>
    <n v="14.7"/>
    <n v="13.1"/>
    <n v="0.76400000000000001"/>
    <n v="2.3290000000000002"/>
    <n v="0"/>
    <n v="-999"/>
    <n v="200308"/>
    <x v="12"/>
  </r>
  <r>
    <n v="15.58"/>
    <n v="14.6"/>
    <n v="23.3"/>
    <n v="8.8000000000000007"/>
    <n v="58.4"/>
    <n v="27.2"/>
    <n v="0"/>
    <n v="0"/>
    <n v="0"/>
    <n v="-999"/>
    <n v="-999"/>
    <n v="15.8"/>
    <n v="-999"/>
    <n v="14.4"/>
    <n v="13.1"/>
    <n v="0.77600000000000002"/>
    <n v="2.0819999999999999"/>
    <n v="0"/>
    <n v="-999"/>
    <n v="200308"/>
    <x v="12"/>
  </r>
  <r>
    <n v="11.33"/>
    <n v="12.9"/>
    <n v="19.100000000000001"/>
    <n v="7.2"/>
    <n v="68.599999999999994"/>
    <n v="44.5"/>
    <n v="1.5"/>
    <n v="0"/>
    <n v="0"/>
    <n v="-999"/>
    <n v="-999"/>
    <n v="13.1"/>
    <n v="-999"/>
    <n v="13.5"/>
    <n v="12.9"/>
    <n v="0.98499999999999999"/>
    <n v="1.2270000000000001"/>
    <n v="0"/>
    <n v="-999"/>
    <n v="200308"/>
    <x v="12"/>
  </r>
  <r>
    <n v="24.03"/>
    <n v="16.399999999999999"/>
    <n v="26.1"/>
    <n v="8.1"/>
    <n v="52.8"/>
    <n v="24.6"/>
    <n v="0.3"/>
    <n v="0"/>
    <n v="0"/>
    <n v="-999"/>
    <n v="-999"/>
    <n v="18.899999999999999"/>
    <n v="-999"/>
    <n v="13.6"/>
    <n v="12.5"/>
    <n v="0.83199999999999996"/>
    <n v="2.5489999999999999"/>
    <n v="0"/>
    <n v="-999"/>
    <n v="200308"/>
    <x v="12"/>
  </r>
  <r>
    <n v="21.26"/>
    <n v="17.8"/>
    <n v="27.2"/>
    <n v="10.9"/>
    <n v="47.3"/>
    <n v="20.9"/>
    <n v="0"/>
    <n v="0"/>
    <n v="0"/>
    <n v="-999"/>
    <n v="-999"/>
    <n v="18.899999999999999"/>
    <n v="-999"/>
    <n v="14.3"/>
    <n v="12.6"/>
    <n v="0.754"/>
    <n v="2.8530000000000002"/>
    <n v="0"/>
    <n v="-999"/>
    <n v="200308"/>
    <x v="12"/>
  </r>
  <r>
    <n v="16.61"/>
    <n v="13.9"/>
    <n v="25.9"/>
    <n v="6.2"/>
    <n v="67.900000000000006"/>
    <n v="28.2"/>
    <n v="7.8"/>
    <n v="0"/>
    <n v="0"/>
    <n v="-999"/>
    <n v="-999"/>
    <n v="17.100000000000001"/>
    <n v="-999"/>
    <n v="14.1"/>
    <n v="12.7"/>
    <n v="0.94099999999999995"/>
    <n v="2.399"/>
    <n v="0"/>
    <n v="-999"/>
    <n v="200308"/>
    <x v="12"/>
  </r>
  <r>
    <n v="16.59"/>
    <n v="10.4"/>
    <n v="19.2"/>
    <n v="4.8"/>
    <n v="76.099999999999994"/>
    <n v="34"/>
    <n v="1.3"/>
    <n v="0"/>
    <n v="0"/>
    <n v="-999"/>
    <n v="-999"/>
    <n v="13.6"/>
    <n v="-999"/>
    <n v="13.3"/>
    <n v="12.5"/>
    <n v="0.75600000000000001"/>
    <n v="1.468"/>
    <n v="0"/>
    <n v="-999"/>
    <n v="200308"/>
    <x v="12"/>
  </r>
  <r>
    <n v="24.41"/>
    <n v="11.8"/>
    <n v="20.8"/>
    <n v="3.3"/>
    <n v="58.3"/>
    <n v="23.3"/>
    <n v="0"/>
    <n v="0"/>
    <n v="0"/>
    <n v="-999"/>
    <n v="-999"/>
    <n v="15.4"/>
    <n v="-999"/>
    <n v="13.1"/>
    <n v="12.3"/>
    <n v="0.57099999999999995"/>
    <n v="1.8839999999999999"/>
    <n v="0"/>
    <n v="-999"/>
    <n v="200308"/>
    <x v="12"/>
  </r>
  <r>
    <n v="25.02"/>
    <n v="13.4"/>
    <n v="22.2"/>
    <n v="5.3"/>
    <n v="48.7"/>
    <n v="21.9"/>
    <n v="0"/>
    <n v="0"/>
    <n v="0"/>
    <n v="-999"/>
    <n v="-999"/>
    <n v="16.3"/>
    <n v="-999"/>
    <n v="13.2"/>
    <n v="12.2"/>
    <n v="0.58499999999999996"/>
    <n v="2.09"/>
    <n v="0"/>
    <n v="-999"/>
    <n v="200308"/>
    <x v="12"/>
  </r>
  <r>
    <n v="25.47"/>
    <n v="16.899999999999999"/>
    <n v="26.2"/>
    <n v="8.4"/>
    <n v="31.3"/>
    <n v="9.5"/>
    <n v="0"/>
    <n v="0"/>
    <n v="0"/>
    <n v="-999"/>
    <n v="-999"/>
    <n v="17.5"/>
    <n v="-999"/>
    <n v="13.5"/>
    <n v="12.2"/>
    <n v="0.32300000000000001"/>
    <n v="3.0779999999999998"/>
    <n v="0"/>
    <n v="-999"/>
    <n v="200308"/>
    <x v="12"/>
  </r>
  <r>
    <n v="23.37"/>
    <n v="21.9"/>
    <n v="31.3"/>
    <n v="13.2"/>
    <n v="23.2"/>
    <n v="11.3"/>
    <n v="0"/>
    <n v="0"/>
    <n v="0"/>
    <n v="-999"/>
    <n v="-999"/>
    <n v="20.8"/>
    <n v="-999"/>
    <n v="14.1"/>
    <n v="12.4"/>
    <n v="0.51600000000000001"/>
    <n v="4.0529999999999999"/>
    <n v="0"/>
    <n v="-999"/>
    <n v="200308"/>
    <x v="12"/>
  </r>
  <r>
    <n v="12.53"/>
    <n v="15.3"/>
    <n v="21.8"/>
    <n v="8.3000000000000007"/>
    <n v="58.1"/>
    <n v="38.1"/>
    <n v="1.4"/>
    <n v="0"/>
    <n v="0"/>
    <n v="-999"/>
    <n v="-999"/>
    <n v="16"/>
    <n v="-999"/>
    <n v="14.5"/>
    <n v="12.7"/>
    <n v="0.997"/>
    <n v="1.6160000000000001"/>
    <n v="0"/>
    <n v="-999"/>
    <n v="200308"/>
    <x v="12"/>
  </r>
  <r>
    <n v="23.18"/>
    <n v="15.3"/>
    <n v="24.4"/>
    <n v="6.1"/>
    <n v="58.8"/>
    <n v="21.1"/>
    <n v="0.6"/>
    <n v="0"/>
    <n v="0"/>
    <n v="-999"/>
    <n v="-999"/>
    <n v="17.899999999999999"/>
    <n v="-999"/>
    <n v="14"/>
    <n v="12.6"/>
    <n v="0.64600000000000002"/>
    <n v="2.411"/>
    <n v="0"/>
    <n v="-999"/>
    <n v="200308"/>
    <x v="12"/>
  </r>
  <r>
    <n v="23.91"/>
    <n v="17.899999999999999"/>
    <n v="27.2"/>
    <n v="11.2"/>
    <n v="42.2"/>
    <n v="25.6"/>
    <n v="0"/>
    <n v="0"/>
    <n v="0"/>
    <n v="-999"/>
    <n v="-999"/>
    <n v="19.600000000000001"/>
    <n v="-999"/>
    <n v="14.4"/>
    <n v="12.6"/>
    <n v="0.92400000000000004"/>
    <n v="2.6829999999999998"/>
    <n v="0"/>
    <n v="-999"/>
    <n v="200308"/>
    <x v="12"/>
  </r>
  <r>
    <n v="11.96"/>
    <n v="12.6"/>
    <n v="20.7"/>
    <n v="7.9"/>
    <n v="52.8"/>
    <n v="30.9"/>
    <n v="0"/>
    <n v="0"/>
    <n v="0"/>
    <n v="-999"/>
    <n v="-999"/>
    <n v="13.3"/>
    <n v="-999"/>
    <n v="13.7"/>
    <n v="12.7"/>
    <n v="0.752"/>
    <n v="1.6870000000000001"/>
    <n v="0"/>
    <n v="-999"/>
    <n v="200308"/>
    <x v="12"/>
  </r>
  <r>
    <n v="15.81"/>
    <n v="13.5"/>
    <n v="22"/>
    <n v="5.3"/>
    <n v="50.6"/>
    <n v="26.4"/>
    <n v="0"/>
    <n v="0"/>
    <n v="0"/>
    <n v="-999"/>
    <n v="-999"/>
    <n v="14.1"/>
    <n v="-999"/>
    <n v="12.9"/>
    <n v="12.3"/>
    <n v="0.69899999999999995"/>
    <n v="1.9450000000000001"/>
    <n v="0"/>
    <n v="-999"/>
    <n v="200308"/>
    <x v="12"/>
  </r>
  <r>
    <n v="21.99"/>
    <n v="18.600000000000001"/>
    <n v="27.5"/>
    <n v="12.4"/>
    <n v="34.700000000000003"/>
    <n v="18.7"/>
    <n v="0"/>
    <n v="0"/>
    <n v="0"/>
    <n v="-999"/>
    <n v="-999"/>
    <n v="19.399999999999999"/>
    <n v="-999"/>
    <n v="13.3"/>
    <n v="12.1"/>
    <n v="0.68600000000000005"/>
    <n v="2.984"/>
    <n v="0"/>
    <n v="-999"/>
    <n v="200308"/>
    <x v="12"/>
  </r>
  <r>
    <n v="13.4"/>
    <n v="13.8"/>
    <n v="21.3"/>
    <n v="5.3"/>
    <n v="57.8"/>
    <n v="32.200000000000003"/>
    <n v="4.2"/>
    <n v="0"/>
    <n v="0"/>
    <n v="-999"/>
    <n v="-999"/>
    <n v="16.100000000000001"/>
    <n v="-999"/>
    <n v="13.5"/>
    <n v="12.2"/>
    <n v="0.81299999999999994"/>
    <n v="1.7170000000000001"/>
    <n v="0"/>
    <n v="-999"/>
    <n v="200308"/>
    <x v="12"/>
  </r>
  <r>
    <n v="21.82"/>
    <n v="8.3000000000000007"/>
    <n v="16.2"/>
    <n v="1.5"/>
    <n v="60.9"/>
    <n v="25.8"/>
    <n v="0.3"/>
    <n v="0"/>
    <n v="0"/>
    <n v="-999"/>
    <n v="-999"/>
    <n v="13"/>
    <n v="-999"/>
    <n v="13"/>
    <n v="12.1"/>
    <n v="0.47499999999999998"/>
    <n v="1.3660000000000001"/>
    <n v="0"/>
    <n v="-999"/>
    <n v="200308"/>
    <x v="12"/>
  </r>
  <r>
    <n v="18.39"/>
    <n v="10.9"/>
    <n v="19.2"/>
    <n v="2.9"/>
    <n v="43.7"/>
    <n v="11.5"/>
    <n v="0"/>
    <n v="0"/>
    <n v="0"/>
    <n v="-999"/>
    <n v="-999"/>
    <n v="13.5"/>
    <n v="-999"/>
    <n v="12.2"/>
    <n v="11.8"/>
    <n v="0.25600000000000001"/>
    <n v="1.9690000000000001"/>
    <n v="0"/>
    <n v="-999"/>
    <n v="200308"/>
    <x v="12"/>
  </r>
  <r>
    <n v="13.49"/>
    <n v="13.5"/>
    <n v="20.9"/>
    <n v="6.5"/>
    <n v="55.5"/>
    <n v="27.3"/>
    <n v="0"/>
    <n v="0"/>
    <n v="0"/>
    <n v="-999"/>
    <n v="-999"/>
    <n v="14.2"/>
    <n v="-999"/>
    <n v="12.3"/>
    <n v="11.7"/>
    <n v="0.67400000000000004"/>
    <n v="1.7969999999999999"/>
    <n v="0"/>
    <n v="-999"/>
    <n v="200308"/>
    <x v="12"/>
  </r>
  <r>
    <n v="20.65"/>
    <n v="15.2"/>
    <n v="24.2"/>
    <n v="4"/>
    <n v="51.8"/>
    <n v="26.8"/>
    <n v="0"/>
    <n v="0"/>
    <n v="0"/>
    <n v="-999"/>
    <n v="-999"/>
    <n v="18.5"/>
    <n v="-999"/>
    <n v="13.2"/>
    <n v="11.7"/>
    <n v="0.80700000000000005"/>
    <n v="2.21"/>
    <n v="0"/>
    <n v="-999"/>
    <n v="200308"/>
    <x v="12"/>
  </r>
  <r>
    <n v="14.75"/>
    <n v="8.6"/>
    <n v="16.2"/>
    <n v="2.8"/>
    <n v="76"/>
    <n v="47"/>
    <n v="0"/>
    <n v="0"/>
    <n v="0"/>
    <n v="-999"/>
    <n v="-999"/>
    <n v="12.7"/>
    <n v="-999"/>
    <n v="12.7"/>
    <n v="11.8"/>
    <n v="0.86499999999999999"/>
    <n v="0.97599999999999998"/>
    <n v="0"/>
    <n v="-999"/>
    <n v="200308"/>
    <x v="12"/>
  </r>
  <r>
    <n v="21.15"/>
    <n v="10.9"/>
    <n v="19.5"/>
    <n v="3.4"/>
    <n v="64.7"/>
    <n v="35.5"/>
    <n v="0"/>
    <n v="0"/>
    <n v="0"/>
    <n v="-999"/>
    <n v="-999"/>
    <n v="14.9"/>
    <n v="-999"/>
    <n v="12.2"/>
    <n v="11.6"/>
    <n v="0.80400000000000005"/>
    <n v="1.462"/>
    <n v="0"/>
    <n v="-999"/>
    <n v="200308"/>
    <x v="12"/>
  </r>
  <r>
    <n v="21.61"/>
    <n v="14.7"/>
    <n v="23.2"/>
    <n v="6.6"/>
    <n v="46.7"/>
    <n v="23.8"/>
    <n v="0"/>
    <n v="0"/>
    <n v="0"/>
    <n v="-999"/>
    <n v="-999"/>
    <n v="16.7"/>
    <n v="-999"/>
    <n v="12.5"/>
    <n v="11.5"/>
    <n v="0.67600000000000005"/>
    <n v="2.1659999999999999"/>
    <n v="0"/>
    <n v="-999"/>
    <n v="200308"/>
    <x v="12"/>
  </r>
  <r>
    <n v="21.06"/>
    <n v="17"/>
    <n v="25.8"/>
    <n v="9.8000000000000007"/>
    <n v="37.200000000000003"/>
    <n v="16.5"/>
    <n v="0"/>
    <n v="0"/>
    <n v="0"/>
    <n v="-999"/>
    <n v="-999"/>
    <n v="18"/>
    <n v="-999"/>
    <n v="12.9"/>
    <n v="11.6"/>
    <n v="0.54800000000000004"/>
    <n v="2.7730000000000001"/>
    <n v="0"/>
    <n v="-999"/>
    <n v="200308"/>
    <x v="12"/>
  </r>
  <r>
    <n v="20.66"/>
    <n v="15.6"/>
    <n v="24.6"/>
    <n v="8.4"/>
    <n v="38"/>
    <n v="22.4"/>
    <n v="0"/>
    <n v="0"/>
    <n v="0"/>
    <n v="-999"/>
    <n v="-999"/>
    <n v="17.7"/>
    <n v="-999"/>
    <n v="13.2"/>
    <n v="11.7"/>
    <n v="0.69199999999999995"/>
    <n v="2.4"/>
    <n v="0"/>
    <n v="-999"/>
    <n v="200308"/>
    <x v="12"/>
  </r>
  <r>
    <n v="16.48"/>
    <n v="12.8"/>
    <n v="19.399999999999999"/>
    <n v="6.5"/>
    <n v="50.5"/>
    <n v="28.3"/>
    <n v="0"/>
    <n v="0"/>
    <n v="0"/>
    <n v="-999"/>
    <n v="-999"/>
    <n v="14.4"/>
    <n v="-999"/>
    <n v="12.7"/>
    <n v="11.8"/>
    <n v="0.63800000000000001"/>
    <n v="1.615"/>
    <n v="0"/>
    <n v="-999"/>
    <n v="200309"/>
    <x v="12"/>
  </r>
  <r>
    <n v="20.57"/>
    <n v="17"/>
    <n v="26.7"/>
    <n v="7.3"/>
    <n v="36"/>
    <n v="19.899999999999999"/>
    <n v="0"/>
    <n v="0"/>
    <n v="0"/>
    <n v="-999"/>
    <n v="-999"/>
    <n v="17.8"/>
    <n v="-999"/>
    <n v="12.7"/>
    <n v="11.6"/>
    <n v="0.69899999999999995"/>
    <n v="2.8050000000000002"/>
    <n v="0"/>
    <n v="-999"/>
    <n v="200309"/>
    <x v="12"/>
  </r>
  <r>
    <n v="20.059999999999999"/>
    <n v="21.2"/>
    <n v="28.9"/>
    <n v="15"/>
    <n v="26.6"/>
    <n v="15.9"/>
    <n v="0"/>
    <n v="0"/>
    <n v="0"/>
    <n v="-999"/>
    <n v="-999"/>
    <n v="21"/>
    <n v="-999"/>
    <n v="13.5"/>
    <n v="11.7"/>
    <n v="0.63400000000000001"/>
    <n v="3.3490000000000002"/>
    <n v="0"/>
    <n v="-999"/>
    <n v="200309"/>
    <x v="12"/>
  </r>
  <r>
    <n v="10.81"/>
    <n v="17.7"/>
    <n v="25"/>
    <n v="13.2"/>
    <n v="34.5"/>
    <n v="18.2"/>
    <n v="0"/>
    <n v="0"/>
    <n v="0"/>
    <n v="-999"/>
    <n v="-999"/>
    <n v="16.3"/>
    <n v="-999"/>
    <n v="13.6"/>
    <n v="12"/>
    <n v="0.57599999999999996"/>
    <n v="2.5910000000000002"/>
    <n v="0"/>
    <n v="-999"/>
    <n v="200309"/>
    <x v="12"/>
  </r>
  <r>
    <n v="20.079999999999998"/>
    <n v="17.2"/>
    <n v="26.3"/>
    <n v="9.6999999999999993"/>
    <n v="33.700000000000003"/>
    <n v="16.5"/>
    <n v="0"/>
    <n v="0"/>
    <n v="0"/>
    <n v="-999"/>
    <n v="-999"/>
    <n v="18.399999999999999"/>
    <n v="-999"/>
    <n v="13.3"/>
    <n v="11.9"/>
    <n v="0.56299999999999994"/>
    <n v="2.8559999999999999"/>
    <n v="0"/>
    <n v="-999"/>
    <n v="200309"/>
    <x v="12"/>
  </r>
  <r>
    <n v="19.53"/>
    <n v="18.399999999999999"/>
    <n v="27.3"/>
    <n v="10.3"/>
    <n v="33.9"/>
    <n v="17.5"/>
    <n v="0"/>
    <n v="0"/>
    <n v="0"/>
    <n v="-999"/>
    <n v="-999"/>
    <n v="19.8"/>
    <n v="-999"/>
    <n v="13.5"/>
    <n v="11.9"/>
    <n v="0.63300000000000001"/>
    <n v="2.9929999999999999"/>
    <n v="0"/>
    <n v="-999"/>
    <n v="200309"/>
    <x v="12"/>
  </r>
  <r>
    <n v="8.4700000000000006"/>
    <n v="11.6"/>
    <n v="17.2"/>
    <n v="6.2"/>
    <n v="63.1"/>
    <n v="41.3"/>
    <n v="0"/>
    <n v="0"/>
    <n v="0"/>
    <n v="-999"/>
    <n v="-999"/>
    <n v="13.5"/>
    <n v="-999"/>
    <n v="13.4"/>
    <n v="12.1"/>
    <n v="0.80900000000000005"/>
    <n v="1.1519999999999999"/>
    <n v="0"/>
    <n v="-999"/>
    <n v="200309"/>
    <x v="12"/>
  </r>
  <r>
    <n v="1.81"/>
    <n v="4.4000000000000004"/>
    <n v="6.6"/>
    <n v="1"/>
    <n v="96.6"/>
    <n v="68.599999999999994"/>
    <n v="8.6999999999999993"/>
    <n v="0"/>
    <n v="0"/>
    <n v="-999"/>
    <n v="-999"/>
    <n v="6.6"/>
    <n v="-999"/>
    <n v="11.5"/>
    <n v="11.7"/>
    <n v="0.66900000000000004"/>
    <n v="0.30599999999999999"/>
    <n v="0"/>
    <n v="-999"/>
    <n v="200309"/>
    <x v="12"/>
  </r>
  <r>
    <n v="8.0500000000000007"/>
    <n v="5.2"/>
    <n v="11.5"/>
    <n v="-0.1"/>
    <n v="80.599999999999994"/>
    <n v="55"/>
    <n v="2.6"/>
    <n v="0"/>
    <n v="0"/>
    <n v="-999"/>
    <n v="-999"/>
    <n v="5.9"/>
    <n v="-999"/>
    <n v="9.8000000000000007"/>
    <n v="11.1"/>
    <n v="0.747"/>
    <n v="0.61"/>
    <n v="0"/>
    <n v="-999"/>
    <n v="200309"/>
    <x v="12"/>
  </r>
  <r>
    <n v="7.43"/>
    <n v="5.6"/>
    <n v="10.3"/>
    <n v="1"/>
    <n v="88.4"/>
    <n v="64.900000000000006"/>
    <n v="2.6"/>
    <n v="0"/>
    <n v="0"/>
    <n v="-999"/>
    <n v="-999"/>
    <n v="6.6"/>
    <n v="-999"/>
    <n v="9"/>
    <n v="10.4"/>
    <n v="0.81"/>
    <n v="0.44"/>
    <n v="0"/>
    <n v="-999"/>
    <n v="200309"/>
    <x v="12"/>
  </r>
  <r>
    <n v="11.11"/>
    <n v="6.3"/>
    <n v="13.4"/>
    <n v="0.1"/>
    <n v="85.2"/>
    <n v="54.7"/>
    <n v="8.6999999999999993"/>
    <n v="0"/>
    <n v="0"/>
    <n v="-999"/>
    <n v="-999"/>
    <n v="9.1999999999999993"/>
    <n v="-999"/>
    <n v="9.6999999999999993"/>
    <n v="10"/>
    <n v="0.84"/>
    <n v="0.69599999999999995"/>
    <n v="0"/>
    <n v="-999"/>
    <n v="200309"/>
    <x v="12"/>
  </r>
  <r>
    <n v="10.199999999999999"/>
    <n v="2.8"/>
    <n v="10"/>
    <n v="0.2"/>
    <n v="84.9"/>
    <n v="52.1"/>
    <n v="1.4"/>
    <n v="0"/>
    <n v="0"/>
    <n v="-999"/>
    <n v="-999"/>
    <n v="4.5999999999999996"/>
    <n v="-999"/>
    <n v="8.6"/>
    <n v="9.8000000000000007"/>
    <n v="0.63700000000000001"/>
    <n v="0.58799999999999997"/>
    <n v="0"/>
    <n v="-999"/>
    <n v="200309"/>
    <x v="12"/>
  </r>
  <r>
    <n v="16.309999999999999"/>
    <n v="7.5"/>
    <n v="16"/>
    <n v="-0.2"/>
    <n v="61"/>
    <n v="31.8"/>
    <n v="0"/>
    <n v="0"/>
    <n v="0"/>
    <n v="-999"/>
    <n v="-999"/>
    <n v="9.1"/>
    <n v="-999"/>
    <n v="8.4"/>
    <n v="9.3000000000000007"/>
    <n v="0.57999999999999996"/>
    <n v="1.24"/>
    <n v="0"/>
    <n v="-999"/>
    <n v="200309"/>
    <x v="12"/>
  </r>
  <r>
    <n v="7.1"/>
    <n v="5.8"/>
    <n v="9.1999999999999993"/>
    <n v="-0.7"/>
    <n v="88.4"/>
    <n v="58.7"/>
    <n v="1.4"/>
    <n v="0"/>
    <n v="0"/>
    <n v="-999"/>
    <n v="-999"/>
    <n v="8.3000000000000007"/>
    <n v="-999"/>
    <n v="9.1999999999999993"/>
    <n v="9.3000000000000007"/>
    <n v="0.68500000000000005"/>
    <n v="0.48"/>
    <n v="0"/>
    <n v="-999"/>
    <n v="200309"/>
    <x v="12"/>
  </r>
  <r>
    <n v="10.45"/>
    <n v="4.0999999999999996"/>
    <n v="11.4"/>
    <n v="-0.9"/>
    <n v="83.1"/>
    <n v="47.2"/>
    <n v="1"/>
    <n v="0"/>
    <n v="0"/>
    <n v="-999"/>
    <n v="-999"/>
    <n v="6.7"/>
    <n v="-999"/>
    <n v="8.3000000000000007"/>
    <n v="9.1999999999999993"/>
    <n v="0.63600000000000001"/>
    <n v="0.71199999999999997"/>
    <n v="0"/>
    <n v="-999"/>
    <n v="200309"/>
    <x v="12"/>
  </r>
  <r>
    <n v="3.44"/>
    <n v="0.5"/>
    <n v="4.3"/>
    <n v="-1.6"/>
    <n v="98.5"/>
    <n v="88.1"/>
    <n v="7.3"/>
    <n v="0"/>
    <n v="0"/>
    <n v="-999"/>
    <n v="-999"/>
    <n v="3.4"/>
    <n v="-999"/>
    <n v="7.5"/>
    <n v="8.8000000000000007"/>
    <n v="0.73399999999999999"/>
    <n v="9.9000000000000005E-2"/>
    <n v="0"/>
    <n v="-999"/>
    <n v="200309"/>
    <x v="12"/>
  </r>
  <r>
    <n v="11.92"/>
    <n v="1.5"/>
    <n v="6.3"/>
    <n v="-2.7"/>
    <n v="84.7"/>
    <n v="60.7"/>
    <n v="0.2"/>
    <n v="0"/>
    <n v="0"/>
    <n v="-999"/>
    <n v="-999"/>
    <n v="6.2"/>
    <n v="-999"/>
    <n v="6.9"/>
    <n v="8.3000000000000007"/>
    <n v="0.57799999999999996"/>
    <n v="0.375"/>
    <n v="0"/>
    <n v="-999"/>
    <n v="200309"/>
    <x v="12"/>
  </r>
  <r>
    <n v="7.72"/>
    <n v="4.8"/>
    <n v="9.1"/>
    <n v="1.1000000000000001"/>
    <n v="86.1"/>
    <n v="65.8"/>
    <n v="2"/>
    <n v="0"/>
    <n v="0"/>
    <n v="-999"/>
    <n v="-999"/>
    <n v="7.2"/>
    <n v="-999"/>
    <n v="7.3"/>
    <n v="8.1"/>
    <n v="0.76200000000000001"/>
    <n v="0.39500000000000002"/>
    <n v="0"/>
    <n v="-999"/>
    <n v="200309"/>
    <x v="12"/>
  </r>
  <r>
    <n v="9.27"/>
    <n v="5.4"/>
    <n v="12.9"/>
    <n v="0.4"/>
    <n v="89.4"/>
    <n v="49.3"/>
    <n v="2.2999999999999998"/>
    <n v="0"/>
    <n v="0"/>
    <n v="-999"/>
    <n v="-999"/>
    <n v="7.6"/>
    <n v="-999"/>
    <n v="7.9"/>
    <n v="8.1999999999999993"/>
    <n v="0.73099999999999998"/>
    <n v="0.754"/>
    <n v="0"/>
    <n v="-999"/>
    <n v="200309"/>
    <x v="12"/>
  </r>
  <r>
    <n v="17.2"/>
    <n v="5.7"/>
    <n v="14.4"/>
    <n v="-0.4"/>
    <n v="76.400000000000006"/>
    <n v="38.9"/>
    <n v="0"/>
    <n v="0"/>
    <n v="0"/>
    <n v="-999"/>
    <n v="-999"/>
    <n v="7.9"/>
    <n v="-999"/>
    <n v="7.9"/>
    <n v="8.1"/>
    <n v="0.63900000000000001"/>
    <n v="1.002"/>
    <n v="0"/>
    <n v="-999"/>
    <n v="200309"/>
    <x v="12"/>
  </r>
  <r>
    <n v="15.6"/>
    <n v="6.7"/>
    <n v="14.5"/>
    <n v="-1.6"/>
    <n v="61.6"/>
    <n v="34.1"/>
    <n v="0"/>
    <n v="0"/>
    <n v="0"/>
    <n v="-999"/>
    <n v="-999"/>
    <n v="8.4"/>
    <n v="-999"/>
    <n v="7.9"/>
    <n v="8.1"/>
    <n v="0.56299999999999994"/>
    <n v="1.0880000000000001"/>
    <n v="0"/>
    <n v="-999"/>
    <n v="200309"/>
    <x v="12"/>
  </r>
  <r>
    <n v="14.44"/>
    <n v="10.6"/>
    <n v="18.399999999999999"/>
    <n v="5.9"/>
    <n v="68.3"/>
    <n v="40.299999999999997"/>
    <n v="0"/>
    <n v="0"/>
    <n v="0"/>
    <n v="-999"/>
    <n v="-999"/>
    <n v="11.3"/>
    <n v="-999"/>
    <n v="8.6999999999999993"/>
    <n v="8.1999999999999993"/>
    <n v="0.85199999999999998"/>
    <n v="1.2629999999999999"/>
    <n v="0"/>
    <n v="-999"/>
    <n v="200309"/>
    <x v="12"/>
  </r>
  <r>
    <n v="11.93"/>
    <n v="6.6"/>
    <n v="13.1"/>
    <n v="2.4"/>
    <n v="72.599999999999994"/>
    <n v="42.7"/>
    <n v="0"/>
    <n v="0"/>
    <n v="0"/>
    <n v="-999"/>
    <n v="-999"/>
    <n v="9"/>
    <n v="-999"/>
    <n v="9.1999999999999993"/>
    <n v="8.6"/>
    <n v="0.64100000000000001"/>
    <n v="0.86399999999999999"/>
    <n v="0"/>
    <n v="-999"/>
    <n v="200309"/>
    <x v="12"/>
  </r>
  <r>
    <n v="12.48"/>
    <n v="9.9"/>
    <n v="18.100000000000001"/>
    <n v="2.2000000000000002"/>
    <n v="61.5"/>
    <n v="36.299999999999997"/>
    <n v="0"/>
    <n v="0"/>
    <n v="0"/>
    <n v="-999"/>
    <n v="-999"/>
    <n v="10.199999999999999"/>
    <n v="-999"/>
    <n v="8.5"/>
    <n v="8.5"/>
    <n v="0.755"/>
    <n v="1.323"/>
    <n v="0"/>
    <n v="-999"/>
    <n v="200309"/>
    <x v="12"/>
  </r>
  <r>
    <n v="15.88"/>
    <n v="12.3"/>
    <n v="20.8"/>
    <n v="6"/>
    <n v="66.8"/>
    <n v="40.1"/>
    <n v="0"/>
    <n v="0"/>
    <n v="0"/>
    <n v="-999"/>
    <n v="-999"/>
    <n v="12.9"/>
    <n v="-999"/>
    <n v="9.6"/>
    <n v="8.6999999999999993"/>
    <n v="0.98599999999999999"/>
    <n v="1.4710000000000001"/>
    <n v="0"/>
    <n v="-999"/>
    <n v="200309"/>
    <x v="12"/>
  </r>
  <r>
    <n v="15.91"/>
    <n v="10.7"/>
    <n v="18.5"/>
    <n v="4.5999999999999996"/>
    <n v="58"/>
    <n v="24.5"/>
    <n v="0"/>
    <n v="0"/>
    <n v="0"/>
    <n v="-999"/>
    <n v="-999"/>
    <n v="10.9"/>
    <n v="-999"/>
    <n v="9.6999999999999993"/>
    <n v="8.9"/>
    <n v="0.52"/>
    <n v="1.6080000000000001"/>
    <n v="0"/>
    <n v="-999"/>
    <n v="200309"/>
    <x v="12"/>
  </r>
  <r>
    <n v="15.95"/>
    <n v="13"/>
    <n v="19.2"/>
    <n v="8.3000000000000007"/>
    <n v="53.8"/>
    <n v="38.5"/>
    <n v="0"/>
    <n v="0"/>
    <n v="0"/>
    <n v="-999"/>
    <n v="-999"/>
    <n v="11.6"/>
    <n v="-999"/>
    <n v="9.6999999999999993"/>
    <n v="9.1"/>
    <n v="0.85699999999999998"/>
    <n v="1.3680000000000001"/>
    <n v="0"/>
    <n v="-999"/>
    <n v="200309"/>
    <x v="12"/>
  </r>
  <r>
    <n v="16.02"/>
    <n v="13.4"/>
    <n v="21.6"/>
    <n v="6.7"/>
    <n v="51.1"/>
    <n v="30.4"/>
    <n v="0"/>
    <n v="0"/>
    <n v="0"/>
    <n v="-999"/>
    <n v="-999"/>
    <n v="11.3"/>
    <n v="-999"/>
    <n v="9.8000000000000007"/>
    <n v="9.1"/>
    <n v="0.78600000000000003"/>
    <n v="1.7949999999999999"/>
    <n v="0"/>
    <n v="-999"/>
    <n v="200309"/>
    <x v="12"/>
  </r>
  <r>
    <n v="15.32"/>
    <n v="11.8"/>
    <n v="19.8"/>
    <n v="6.1"/>
    <n v="60.9"/>
    <n v="35.700000000000003"/>
    <n v="0"/>
    <n v="0"/>
    <n v="0"/>
    <n v="-999"/>
    <n v="-999"/>
    <n v="10.7"/>
    <n v="-999"/>
    <n v="9.6"/>
    <n v="9.1999999999999993"/>
    <n v="0.82299999999999995"/>
    <n v="1.4850000000000001"/>
    <n v="0"/>
    <n v="-999"/>
    <n v="200309"/>
    <x v="12"/>
  </r>
  <r>
    <n v="15.31"/>
    <n v="11.3"/>
    <n v="20.6"/>
    <n v="4.5"/>
    <n v="60.3"/>
    <n v="26.8"/>
    <n v="0"/>
    <n v="0"/>
    <n v="0"/>
    <n v="-999"/>
    <n v="-999"/>
    <n v="10.4"/>
    <n v="-999"/>
    <n v="9.5"/>
    <n v="9.1"/>
    <n v="0.65"/>
    <n v="1.776"/>
    <n v="0"/>
    <n v="-999"/>
    <n v="200309"/>
    <x v="12"/>
  </r>
  <r>
    <n v="14.2"/>
    <n v="13.3"/>
    <n v="22"/>
    <n v="6.7"/>
    <n v="50.2"/>
    <n v="32"/>
    <n v="0"/>
    <n v="0"/>
    <n v="0"/>
    <n v="-999"/>
    <n v="-999"/>
    <n v="10.8"/>
    <n v="-999"/>
    <n v="9.5"/>
    <n v="9.1"/>
    <n v="0.84599999999999997"/>
    <n v="1.7969999999999999"/>
    <n v="0"/>
    <n v="-999"/>
    <n v="200310"/>
    <x v="12"/>
  </r>
  <r>
    <n v="14.69"/>
    <n v="13"/>
    <n v="21.4"/>
    <n v="8"/>
    <n v="46.9"/>
    <n v="24.4"/>
    <n v="0"/>
    <n v="0"/>
    <n v="0"/>
    <n v="-999"/>
    <n v="-999"/>
    <n v="11"/>
    <n v="-999"/>
    <n v="9.6"/>
    <n v="9.1"/>
    <n v="0.621"/>
    <n v="1.9259999999999999"/>
    <n v="0"/>
    <n v="-999"/>
    <n v="200310"/>
    <x v="12"/>
  </r>
  <r>
    <n v="14.66"/>
    <n v="14.1"/>
    <n v="23.9"/>
    <n v="7.6"/>
    <n v="35.299999999999997"/>
    <n v="17.7"/>
    <n v="0"/>
    <n v="0"/>
    <n v="0"/>
    <n v="-999"/>
    <n v="-999"/>
    <n v="10.5"/>
    <n v="-999"/>
    <n v="9.5"/>
    <n v="9.1999999999999993"/>
    <n v="0.52400000000000002"/>
    <n v="2.4409999999999998"/>
    <n v="0"/>
    <n v="-999"/>
    <n v="200310"/>
    <x v="12"/>
  </r>
  <r>
    <n v="13.87"/>
    <n v="14.6"/>
    <n v="23.3"/>
    <n v="9.8000000000000007"/>
    <n v="30.2"/>
    <n v="16.5"/>
    <n v="0"/>
    <n v="0"/>
    <n v="0"/>
    <n v="-999"/>
    <n v="-999"/>
    <n v="10.7"/>
    <n v="-999"/>
    <n v="9.4"/>
    <n v="9.1"/>
    <n v="0.47099999999999997"/>
    <n v="2.3879999999999999"/>
    <n v="0"/>
    <n v="-999"/>
    <n v="200310"/>
    <x v="12"/>
  </r>
  <r>
    <n v="9.94"/>
    <n v="14.3"/>
    <n v="21"/>
    <n v="8.8000000000000007"/>
    <n v="40.299999999999997"/>
    <n v="24.9"/>
    <n v="0"/>
    <n v="0"/>
    <n v="0"/>
    <n v="-999"/>
    <n v="-999"/>
    <n v="10.6"/>
    <n v="-999"/>
    <n v="9.4"/>
    <n v="9.1"/>
    <n v="0.61899999999999999"/>
    <n v="1.867"/>
    <n v="0"/>
    <n v="-999"/>
    <n v="200310"/>
    <x v="12"/>
  </r>
  <r>
    <n v="11.16"/>
    <n v="12.9"/>
    <n v="19"/>
    <n v="8.3000000000000007"/>
    <n v="49.7"/>
    <n v="22.1"/>
    <n v="0"/>
    <n v="0"/>
    <n v="0"/>
    <n v="-999"/>
    <n v="-999"/>
    <n v="11.2"/>
    <n v="-999"/>
    <n v="9.5"/>
    <n v="9.1"/>
    <n v="0.48499999999999999"/>
    <n v="1.7110000000000001"/>
    <n v="0"/>
    <n v="-999"/>
    <n v="200310"/>
    <x v="12"/>
  </r>
  <r>
    <n v="7.96"/>
    <n v="4.8"/>
    <n v="10.7"/>
    <n v="-0.5"/>
    <n v="89.9"/>
    <n v="60.3"/>
    <n v="2.7"/>
    <n v="0"/>
    <n v="0"/>
    <n v="-999"/>
    <n v="-999"/>
    <n v="7.4"/>
    <n v="-999"/>
    <n v="9.4"/>
    <n v="9.1999999999999993"/>
    <n v="0.77600000000000002"/>
    <n v="0.51100000000000001"/>
    <n v="0"/>
    <n v="-999"/>
    <n v="200310"/>
    <x v="12"/>
  </r>
  <r>
    <n v="5.41"/>
    <n v="2.9"/>
    <n v="7.3"/>
    <n v="-1.8"/>
    <n v="82.6"/>
    <n v="70.099999999999994"/>
    <n v="0.3"/>
    <n v="0"/>
    <n v="0"/>
    <n v="-999"/>
    <n v="-999"/>
    <n v="3.7"/>
    <n v="-999"/>
    <n v="7.8"/>
    <n v="8.8000000000000007"/>
    <n v="0.71799999999999997"/>
    <n v="0.30599999999999999"/>
    <n v="0"/>
    <n v="-999"/>
    <n v="200310"/>
    <x v="12"/>
  </r>
  <r>
    <n v="8.57"/>
    <n v="0.6"/>
    <n v="7.8"/>
    <n v="-2.6"/>
    <n v="76.8"/>
    <n v="45.1"/>
    <n v="0"/>
    <n v="0"/>
    <n v="0"/>
    <n v="-999"/>
    <n v="-999"/>
    <n v="2.2999999999999998"/>
    <n v="-999"/>
    <n v="6.6"/>
    <n v="8.1999999999999993"/>
    <n v="0.47699999999999998"/>
    <n v="0.58099999999999996"/>
    <n v="0"/>
    <n v="-999"/>
    <n v="200310"/>
    <x v="12"/>
  </r>
  <r>
    <n v="7.42"/>
    <n v="0.1"/>
    <n v="6.2"/>
    <n v="-3.1"/>
    <n v="85.8"/>
    <n v="58.5"/>
    <n v="0.3"/>
    <n v="0"/>
    <n v="0"/>
    <n v="-999"/>
    <n v="-999"/>
    <n v="2"/>
    <n v="-999"/>
    <n v="5.8"/>
    <n v="7.6"/>
    <n v="0.55400000000000005"/>
    <n v="0.39300000000000002"/>
    <n v="0"/>
    <n v="-999"/>
    <n v="200310"/>
    <x v="12"/>
  </r>
  <r>
    <n v="3.08"/>
    <n v="0"/>
    <n v="0.7"/>
    <n v="-1.2"/>
    <n v="91.5"/>
    <n v="76.8"/>
    <n v="1.3"/>
    <n v="0"/>
    <n v="0"/>
    <n v="-999"/>
    <n v="-999"/>
    <n v="0"/>
    <n v="-999"/>
    <n v="4.9000000000000004"/>
    <n v="7.1"/>
    <n v="0.495"/>
    <n v="0.14899999999999999"/>
    <n v="0"/>
    <n v="-999"/>
    <n v="200310"/>
    <x v="12"/>
  </r>
  <r>
    <n v="4.24"/>
    <n v="0.7"/>
    <n v="3.1"/>
    <n v="-1.3"/>
    <n v="93"/>
    <n v="77.599999999999994"/>
    <n v="6.8"/>
    <n v="0"/>
    <n v="0"/>
    <n v="-999"/>
    <n v="-999"/>
    <n v="1.9"/>
    <n v="-999"/>
    <n v="4.5999999999999996"/>
    <n v="6.6"/>
    <n v="0.59099999999999997"/>
    <n v="0.17100000000000001"/>
    <n v="0"/>
    <n v="-999"/>
    <n v="200310"/>
    <x v="12"/>
  </r>
  <r>
    <n v="3.82"/>
    <n v="0.1"/>
    <n v="4.2"/>
    <n v="-1.7"/>
    <n v="97.4"/>
    <n v="82"/>
    <n v="4.2"/>
    <n v="0"/>
    <n v="0"/>
    <n v="-999"/>
    <n v="-999"/>
    <n v="1.4"/>
    <n v="-999"/>
    <n v="4.5"/>
    <n v="6.3"/>
    <n v="0.67500000000000004"/>
    <n v="0.14799999999999999"/>
    <n v="0"/>
    <n v="-999"/>
    <n v="200310"/>
    <x v="12"/>
  </r>
  <r>
    <n v="6.76"/>
    <n v="-0.5"/>
    <n v="5"/>
    <n v="-4.7"/>
    <n v="92.9"/>
    <n v="63.8"/>
    <n v="1.5"/>
    <n v="0"/>
    <n v="0"/>
    <n v="-999"/>
    <n v="-999"/>
    <n v="1.6"/>
    <n v="-999"/>
    <n v="4.2"/>
    <n v="6.1"/>
    <n v="0.55400000000000005"/>
    <n v="0.316"/>
    <n v="0"/>
    <n v="-999"/>
    <n v="200310"/>
    <x v="12"/>
  </r>
  <r>
    <n v="3.58"/>
    <n v="-2.2000000000000002"/>
    <n v="-0.7"/>
    <n v="-4.9000000000000004"/>
    <n v="92"/>
    <n v="69.3"/>
    <n v="4"/>
    <n v="0"/>
    <n v="0"/>
    <n v="-999"/>
    <n v="-999"/>
    <n v="-0.9"/>
    <n v="-999"/>
    <n v="3.5"/>
    <n v="5.7"/>
    <n v="0.40300000000000002"/>
    <n v="0.17799999999999999"/>
    <n v="0"/>
    <n v="-999"/>
    <n v="200310"/>
    <x v="12"/>
  </r>
  <r>
    <n v="3.3"/>
    <n v="1"/>
    <n v="4.7"/>
    <n v="-2"/>
    <n v="99.4"/>
    <n v="99.1"/>
    <n v="9.6999999999999993"/>
    <n v="0"/>
    <n v="0"/>
    <n v="-999"/>
    <n v="-999"/>
    <n v="0.1"/>
    <n v="-999"/>
    <n v="3.1"/>
    <n v="5.4"/>
    <n v="0.84799999999999998"/>
    <n v="8.0000000000000002E-3"/>
    <n v="0"/>
    <n v="-999"/>
    <n v="200310"/>
    <x v="12"/>
  </r>
  <r>
    <n v="1.59"/>
    <n v="6.7"/>
    <n v="8.6"/>
    <n v="4.5"/>
    <n v="91.6"/>
    <n v="54.1"/>
    <n v="27.2"/>
    <n v="0"/>
    <n v="0"/>
    <n v="-999"/>
    <n v="-999"/>
    <n v="4.7"/>
    <n v="-999"/>
    <n v="3.4"/>
    <n v="4.9000000000000004"/>
    <n v="0.60499999999999998"/>
    <n v="0.51300000000000001"/>
    <n v="0"/>
    <n v="-999"/>
    <n v="200310"/>
    <x v="12"/>
  </r>
  <r>
    <n v="5.15"/>
    <n v="9"/>
    <n v="11.1"/>
    <n v="7.2"/>
    <n v="51"/>
    <n v="37.700000000000003"/>
    <n v="0"/>
    <n v="0"/>
    <n v="0"/>
    <n v="-999"/>
    <n v="-999"/>
    <n v="4.9000000000000004"/>
    <n v="-999"/>
    <n v="4.7"/>
    <n v="5.3"/>
    <n v="0.498"/>
    <n v="0.82299999999999995"/>
    <n v="0"/>
    <n v="-999"/>
    <n v="200310"/>
    <x v="12"/>
  </r>
  <r>
    <n v="4.9800000000000004"/>
    <n v="6"/>
    <n v="12"/>
    <n v="2.4"/>
    <n v="79.3"/>
    <n v="35.799999999999997"/>
    <n v="2.4"/>
    <n v="0"/>
    <n v="0"/>
    <n v="-999"/>
    <n v="-999"/>
    <n v="5.6"/>
    <n v="-999"/>
    <n v="5.2"/>
    <n v="5.6"/>
    <n v="0.5"/>
    <n v="0.9"/>
    <n v="0"/>
    <n v="-999"/>
    <n v="200310"/>
    <x v="12"/>
  </r>
  <r>
    <n v="1.54"/>
    <n v="10.8"/>
    <n v="9.5"/>
    <n v="3.4"/>
    <n v="97.8"/>
    <n v="86.2"/>
    <n v="17.100000000000001"/>
    <n v="0"/>
    <n v="0"/>
    <n v="-999"/>
    <n v="-999"/>
    <n v="6"/>
    <n v="-999"/>
    <n v="5.5"/>
    <n v="5.9"/>
    <n v="1.02"/>
    <n v="0.16400000000000001"/>
    <n v="0"/>
    <n v="-999"/>
    <n v="200310"/>
    <x v="12"/>
  </r>
  <r>
    <n v="5.85"/>
    <n v="11.8"/>
    <n v="15.3"/>
    <n v="9"/>
    <n v="92"/>
    <n v="76.900000000000006"/>
    <n v="0"/>
    <n v="0"/>
    <n v="0"/>
    <n v="-999"/>
    <n v="-999"/>
    <n v="11.2"/>
    <n v="-999"/>
    <n v="7.2"/>
    <n v="6.3"/>
    <n v="1.3380000000000001"/>
    <n v="0.40100000000000002"/>
    <n v="0"/>
    <n v="-999"/>
    <n v="200310"/>
    <x v="12"/>
  </r>
  <r>
    <n v="6.98"/>
    <n v="11.1"/>
    <n v="17"/>
    <n v="1.3"/>
    <n v="84.9"/>
    <n v="67.3"/>
    <n v="12.6"/>
    <n v="0"/>
    <n v="0"/>
    <n v="-999"/>
    <n v="-999"/>
    <n v="9.4"/>
    <n v="-999"/>
    <n v="7.5"/>
    <n v="6.7"/>
    <n v="1.302"/>
    <n v="0.63300000000000001"/>
    <n v="0"/>
    <n v="-999"/>
    <n v="200310"/>
    <x v="12"/>
  </r>
  <r>
    <n v="6.37"/>
    <n v="-1"/>
    <n v="3.2"/>
    <n v="-4.7"/>
    <n v="86.5"/>
    <n v="65.8"/>
    <n v="0"/>
    <n v="0"/>
    <n v="0"/>
    <n v="-999"/>
    <n v="-999"/>
    <n v="1.4"/>
    <n v="-999"/>
    <n v="6"/>
    <n v="6.7"/>
    <n v="0.50700000000000001"/>
    <n v="0.26300000000000001"/>
    <n v="0"/>
    <n v="-999"/>
    <n v="200310"/>
    <x v="12"/>
  </r>
  <r>
    <n v="8.9700000000000006"/>
    <n v="-1.6"/>
    <n v="3.6"/>
    <n v="-6"/>
    <n v="78.400000000000006"/>
    <n v="46.1"/>
    <n v="0"/>
    <n v="0"/>
    <n v="0"/>
    <n v="-999"/>
    <n v="-999"/>
    <n v="0.7"/>
    <n v="-999"/>
    <n v="4.5"/>
    <n v="6.3"/>
    <n v="0.36499999999999999"/>
    <n v="0.42599999999999999"/>
    <n v="0"/>
    <n v="-999"/>
    <n v="200310"/>
    <x v="12"/>
  </r>
  <r>
    <n v="9.36"/>
    <n v="5"/>
    <n v="12.9"/>
    <n v="-1.4"/>
    <n v="74.900000000000006"/>
    <n v="51"/>
    <n v="0"/>
    <n v="0"/>
    <n v="0"/>
    <n v="-999"/>
    <n v="-999"/>
    <n v="3.9"/>
    <n v="-999"/>
    <n v="4.4000000000000004"/>
    <n v="5.8"/>
    <n v="0.75700000000000001"/>
    <n v="0.72899999999999998"/>
    <n v="0"/>
    <n v="-999"/>
    <n v="200310"/>
    <x v="12"/>
  </r>
  <r>
    <n v="8.4499999999999993"/>
    <n v="9.8000000000000007"/>
    <n v="15.8"/>
    <n v="5.6"/>
    <n v="62.5"/>
    <n v="33.799999999999997"/>
    <n v="0"/>
    <n v="0"/>
    <n v="0"/>
    <n v="-999"/>
    <n v="-999"/>
    <n v="6.2"/>
    <n v="-999"/>
    <n v="5"/>
    <n v="5.7"/>
    <n v="0.60699999999999998"/>
    <n v="1.1879999999999999"/>
    <n v="0"/>
    <n v="-999"/>
    <n v="200310"/>
    <x v="12"/>
  </r>
  <r>
    <n v="4.47"/>
    <n v="6.3"/>
    <n v="10.199999999999999"/>
    <n v="3.8"/>
    <n v="80.7"/>
    <n v="36.9"/>
    <n v="2.5"/>
    <n v="0"/>
    <n v="0"/>
    <n v="-999"/>
    <n v="-999"/>
    <n v="6.7"/>
    <n v="-999"/>
    <n v="5.8"/>
    <n v="5.9"/>
    <n v="0.45900000000000002"/>
    <n v="0.78500000000000003"/>
    <n v="0"/>
    <n v="-999"/>
    <n v="200310"/>
    <x v="12"/>
  </r>
  <r>
    <n v="1.17"/>
    <n v="1.8"/>
    <n v="5.7"/>
    <n v="-5.9"/>
    <n v="97.9"/>
    <n v="83.1"/>
    <n v="22.2"/>
    <n v="95"/>
    <n v="4.2"/>
    <n v="-999"/>
    <n v="-999"/>
    <n v="4.2"/>
    <n v="-999"/>
    <n v="5.7"/>
    <n v="6"/>
    <n v="0.76100000000000001"/>
    <n v="0.155"/>
    <n v="0"/>
    <n v="-999"/>
    <n v="200310"/>
    <x v="12"/>
  </r>
  <r>
    <n v="3.05"/>
    <n v="-5.6"/>
    <n v="-2.7"/>
    <n v="-9.1"/>
    <n v="98.5"/>
    <n v="96.4"/>
    <n v="9.9"/>
    <n v="193"/>
    <n v="1.3"/>
    <n v="-999"/>
    <n v="-999"/>
    <n v="1.3"/>
    <n v="-999"/>
    <n v="4.5999999999999996"/>
    <n v="5.8"/>
    <n v="0.48199999999999998"/>
    <n v="1.7999999999999999E-2"/>
    <n v="0"/>
    <n v="-999"/>
    <n v="200310"/>
    <x v="12"/>
  </r>
  <r>
    <n v="5.0999999999999996"/>
    <n v="-10.5"/>
    <n v="-6.5"/>
    <n v="-14.8"/>
    <n v="94.7"/>
    <n v="93.4"/>
    <n v="0"/>
    <n v="135"/>
    <n v="1"/>
    <n v="-999"/>
    <n v="-999"/>
    <n v="1"/>
    <n v="-999"/>
    <n v="3.6"/>
    <n v="5.0999999999999996"/>
    <n v="0.35099999999999998"/>
    <n v="2.5000000000000001E-2"/>
    <n v="0"/>
    <n v="-999"/>
    <n v="200310"/>
    <x v="12"/>
  </r>
  <r>
    <n v="9.02"/>
    <n v="-11.4"/>
    <n v="-5.0999999999999996"/>
    <n v="-16.7"/>
    <n v="90.1"/>
    <n v="57"/>
    <n v="0"/>
    <n v="124"/>
    <n v="0.9"/>
    <n v="-999"/>
    <n v="-999"/>
    <n v="0.9"/>
    <n v="-999"/>
    <n v="3.5"/>
    <n v="5.0999999999999996"/>
    <n v="0.23799999999999999"/>
    <n v="0.18"/>
    <n v="124"/>
    <n v="0.9"/>
    <n v="200310"/>
    <x v="12"/>
  </r>
  <r>
    <n v="4.9400000000000004"/>
    <n v="-8.3000000000000007"/>
    <n v="-4.3"/>
    <n v="-10.5"/>
    <n v="82.2"/>
    <n v="53.7"/>
    <n v="1.5"/>
    <n v="131"/>
    <n v="0.8"/>
    <n v="-999"/>
    <n v="-999"/>
    <n v="0.8"/>
    <n v="-999"/>
    <n v="3.2"/>
    <n v="4.8"/>
    <n v="0.23799999999999999"/>
    <n v="0.20599999999999999"/>
    <n v="0"/>
    <n v="-999"/>
    <n v="200311"/>
    <x v="12"/>
  </r>
  <r>
    <n v="1.19"/>
    <n v="-9.1999999999999993"/>
    <n v="-7.1"/>
    <n v="-11.3"/>
    <n v="92"/>
    <n v="80.2"/>
    <n v="0"/>
    <n v="130"/>
    <n v="0.8"/>
    <n v="-999"/>
    <n v="-999"/>
    <n v="0.8"/>
    <n v="-999"/>
    <n v="3"/>
    <n v="4.5"/>
    <n v="0.28799999999999998"/>
    <n v="7.0999999999999994E-2"/>
    <n v="0"/>
    <n v="-999"/>
    <n v="200311"/>
    <x v="12"/>
  </r>
  <r>
    <n v="1.48"/>
    <n v="-10.7"/>
    <n v="-5.7"/>
    <n v="-12.9"/>
    <n v="92.5"/>
    <n v="72.3"/>
    <n v="0"/>
    <n v="115"/>
    <n v="0.7"/>
    <n v="-999"/>
    <n v="-999"/>
    <n v="0.7"/>
    <n v="-999"/>
    <n v="2.9"/>
    <n v="4.3"/>
    <n v="0.28799999999999998"/>
    <n v="0.111"/>
    <n v="0"/>
    <n v="-999"/>
    <n v="200311"/>
    <x v="12"/>
  </r>
  <r>
    <n v="4.08"/>
    <n v="-12.3"/>
    <n v="-5.8"/>
    <n v="-16.3"/>
    <n v="84.5"/>
    <n v="52.1"/>
    <n v="0"/>
    <n v="113"/>
    <n v="0.4"/>
    <n v="-999"/>
    <n v="-999"/>
    <n v="0.4"/>
    <n v="-999"/>
    <n v="2.7"/>
    <n v="4.0999999999999996"/>
    <n v="0.20599999999999999"/>
    <n v="0.19"/>
    <n v="0"/>
    <n v="-999"/>
    <n v="200311"/>
    <x v="12"/>
  </r>
  <r>
    <n v="9.7899999999999991"/>
    <n v="-12.2"/>
    <n v="-3.3"/>
    <n v="-17.2"/>
    <n v="81.099999999999994"/>
    <n v="46.6"/>
    <n v="0"/>
    <n v="115"/>
    <n v="-0.1"/>
    <n v="-999"/>
    <n v="-999"/>
    <n v="-0.1"/>
    <n v="-999"/>
    <n v="2.5"/>
    <n v="4"/>
    <n v="0.223"/>
    <n v="0.25600000000000001"/>
    <n v="0"/>
    <n v="-999"/>
    <n v="200311"/>
    <x v="12"/>
  </r>
  <r>
    <n v="8.68"/>
    <n v="-8.6"/>
    <n v="0.8"/>
    <n v="-14.5"/>
    <n v="62.8"/>
    <n v="28.5"/>
    <n v="0"/>
    <n v="116"/>
    <n v="-0.3"/>
    <n v="-999"/>
    <n v="-999"/>
    <n v="-0.3"/>
    <n v="-999"/>
    <n v="2.2999999999999998"/>
    <n v="3.8"/>
    <n v="0.185"/>
    <n v="0.46300000000000002"/>
    <n v="0"/>
    <n v="-999"/>
    <n v="200311"/>
    <x v="12"/>
  </r>
  <r>
    <n v="8.3000000000000007"/>
    <n v="-6.2"/>
    <n v="1.8"/>
    <n v="-12.2"/>
    <n v="78.5"/>
    <n v="55.8"/>
    <n v="0"/>
    <n v="105"/>
    <n v="-0.3"/>
    <n v="-999"/>
    <n v="-999"/>
    <n v="-0.3"/>
    <n v="-999"/>
    <n v="2.1"/>
    <n v="3.7"/>
    <n v="0.38800000000000001"/>
    <n v="0.307"/>
    <n v="0"/>
    <n v="-999"/>
    <n v="200311"/>
    <x v="12"/>
  </r>
  <r>
    <n v="6.13"/>
    <n v="-2.5"/>
    <n v="4.7"/>
    <n v="-6.9"/>
    <n v="74.400000000000006"/>
    <n v="49.1"/>
    <n v="0"/>
    <n v="94"/>
    <n v="-0.2"/>
    <n v="-999"/>
    <n v="-999"/>
    <n v="-0.2"/>
    <n v="-999"/>
    <n v="2"/>
    <n v="3.5"/>
    <n v="0.41899999999999998"/>
    <n v="0.435"/>
    <n v="0"/>
    <n v="-999"/>
    <n v="200311"/>
    <x v="12"/>
  </r>
  <r>
    <n v="7.28"/>
    <n v="0.1"/>
    <n v="7.5"/>
    <n v="-4.0999999999999996"/>
    <n v="84"/>
    <n v="53.2"/>
    <n v="0"/>
    <n v="92"/>
    <n v="-0.1"/>
    <n v="-999"/>
    <n v="-999"/>
    <n v="-0.1"/>
    <n v="-999"/>
    <n v="1.9"/>
    <n v="3.4"/>
    <n v="0.55200000000000005"/>
    <n v="0.48499999999999999"/>
    <n v="0"/>
    <n v="-999"/>
    <n v="200311"/>
    <x v="12"/>
  </r>
  <r>
    <n v="1.8"/>
    <n v="-2.2999999999999998"/>
    <n v="-1.3"/>
    <n v="-3.3"/>
    <n v="94.4"/>
    <n v="84.2"/>
    <n v="3.4"/>
    <n v="118"/>
    <n v="-0.1"/>
    <n v="-999"/>
    <n v="-999"/>
    <n v="-0.1"/>
    <n v="-999"/>
    <n v="1.8"/>
    <n v="3.2"/>
    <n v="0.46800000000000003"/>
    <n v="8.7999999999999995E-2"/>
    <n v="0"/>
    <n v="-999"/>
    <n v="200311"/>
    <x v="12"/>
  </r>
  <r>
    <n v="1.79"/>
    <n v="-4.0999999999999996"/>
    <n v="-2"/>
    <n v="-5.5"/>
    <n v="97.6"/>
    <n v="91.2"/>
    <n v="14.4"/>
    <n v="221"/>
    <n v="0"/>
    <n v="-999"/>
    <n v="-999"/>
    <n v="0"/>
    <n v="-999"/>
    <n v="1.8"/>
    <n v="3.1"/>
    <n v="0.48099999999999998"/>
    <n v="4.5999999999999999E-2"/>
    <n v="0"/>
    <n v="-999"/>
    <n v="200311"/>
    <x v="12"/>
  </r>
  <r>
    <n v="6"/>
    <n v="-3.6"/>
    <n v="1.9"/>
    <n v="-8"/>
    <n v="93.5"/>
    <n v="73.900000000000006"/>
    <n v="0"/>
    <n v="211"/>
    <n v="0.2"/>
    <n v="-999"/>
    <n v="-999"/>
    <n v="0.2"/>
    <n v="-999"/>
    <n v="1.8"/>
    <n v="3.1"/>
    <n v="0.51600000000000001"/>
    <n v="0.183"/>
    <n v="0"/>
    <n v="-999"/>
    <n v="200311"/>
    <x v="12"/>
  </r>
  <r>
    <n v="7.25"/>
    <n v="-1.5"/>
    <n v="8.8000000000000007"/>
    <n v="-5.8"/>
    <n v="83.8"/>
    <n v="50.4"/>
    <n v="0"/>
    <n v="193"/>
    <n v="0.2"/>
    <n v="-999"/>
    <n v="-999"/>
    <n v="0.2"/>
    <n v="-999"/>
    <n v="1.8"/>
    <n v="3.1"/>
    <n v="0.57099999999999995"/>
    <n v="0.56200000000000006"/>
    <n v="0"/>
    <n v="-999"/>
    <n v="200311"/>
    <x v="12"/>
  </r>
  <r>
    <n v="5.3"/>
    <n v="-3.7"/>
    <n v="2"/>
    <n v="-6.6"/>
    <n v="90.5"/>
    <n v="73.2"/>
    <n v="0"/>
    <n v="184"/>
    <n v="0.1"/>
    <n v="-999"/>
    <n v="-999"/>
    <n v="0.1"/>
    <n v="-999"/>
    <n v="1.8"/>
    <n v="3"/>
    <n v="0.51500000000000001"/>
    <n v="0.189"/>
    <n v="0"/>
    <n v="-999"/>
    <n v="200311"/>
    <x v="12"/>
  </r>
  <r>
    <n v="1.46"/>
    <n v="-2.8"/>
    <n v="-0.6"/>
    <n v="-5.3"/>
    <n v="98.1"/>
    <n v="92.4"/>
    <n v="2.2999999999999998"/>
    <n v="207"/>
    <n v="-0.9"/>
    <n v="-999"/>
    <n v="-999"/>
    <n v="0.1"/>
    <n v="-999"/>
    <n v="1.8"/>
    <n v="2.9"/>
    <n v="0.54100000000000004"/>
    <n v="4.3999999999999997E-2"/>
    <n v="0"/>
    <n v="-999"/>
    <n v="200311"/>
    <x v="12"/>
  </r>
  <r>
    <n v="1.34"/>
    <n v="-4.3"/>
    <n v="-3.5"/>
    <n v="-6.5"/>
    <n v="97.2"/>
    <n v="89.3"/>
    <n v="4.0999999999999996"/>
    <n v="242"/>
    <n v="-1.1000000000000001"/>
    <n v="-999"/>
    <n v="-999"/>
    <n v="0.2"/>
    <n v="-999"/>
    <n v="1.7"/>
    <n v="2.8"/>
    <n v="0.42"/>
    <n v="0.05"/>
    <n v="0"/>
    <n v="-999"/>
    <n v="200311"/>
    <x v="12"/>
  </r>
  <r>
    <n v="2.79"/>
    <n v="-3.4"/>
    <n v="0.2"/>
    <n v="-4.9000000000000004"/>
    <n v="96"/>
    <n v="82.1"/>
    <n v="4"/>
    <n v="280"/>
    <n v="-0.5"/>
    <n v="-999"/>
    <n v="-999"/>
    <n v="0.3"/>
    <n v="-999"/>
    <n v="1.8"/>
    <n v="2.9"/>
    <n v="0.50800000000000001"/>
    <n v="0.111"/>
    <n v="0"/>
    <n v="-999"/>
    <n v="200311"/>
    <x v="12"/>
  </r>
  <r>
    <n v="0.44"/>
    <n v="-2.2000000000000002"/>
    <n v="0.5"/>
    <n v="-5"/>
    <n v="99.4"/>
    <n v="98.6"/>
    <n v="26.1"/>
    <n v="488"/>
    <n v="-0.2"/>
    <n v="-999"/>
    <n v="-999"/>
    <n v="0.4"/>
    <n v="-999"/>
    <n v="1.8"/>
    <n v="2.8"/>
    <n v="0.624"/>
    <n v="8.9999999999999993E-3"/>
    <n v="0"/>
    <n v="-999"/>
    <n v="200311"/>
    <x v="12"/>
  </r>
  <r>
    <n v="3.71"/>
    <n v="-5.7"/>
    <n v="0.7"/>
    <n v="-9.6999999999999993"/>
    <n v="98"/>
    <n v="95.2"/>
    <n v="12"/>
    <n v="504"/>
    <n v="-0.1"/>
    <n v="-999"/>
    <n v="-999"/>
    <n v="0.3"/>
    <n v="-999"/>
    <n v="1.7"/>
    <n v="2.8"/>
    <n v="0.61299999999999999"/>
    <n v="3.1E-2"/>
    <n v="0"/>
    <n v="-999"/>
    <n v="200311"/>
    <x v="12"/>
  </r>
  <r>
    <n v="1.54"/>
    <n v="-10.1"/>
    <n v="-6.7"/>
    <n v="-14.2"/>
    <n v="95.6"/>
    <n v="93"/>
    <n v="0"/>
    <n v="493"/>
    <n v="-0.4"/>
    <n v="-999"/>
    <n v="-999"/>
    <n v="0.2"/>
    <n v="-999"/>
    <n v="1.7"/>
    <n v="2.7"/>
    <n v="0.34499999999999997"/>
    <n v="2.5999999999999999E-2"/>
    <n v="0"/>
    <n v="-999"/>
    <n v="200311"/>
    <x v="12"/>
  </r>
  <r>
    <n v="1.2"/>
    <n v="-16.3"/>
    <n v="-12.7"/>
    <n v="-22.3"/>
    <n v="91.8"/>
    <n v="88.3"/>
    <n v="0"/>
    <n v="462"/>
    <n v="-0.8"/>
    <n v="-999"/>
    <n v="-999"/>
    <n v="0.1"/>
    <n v="-999"/>
    <n v="1.6"/>
    <n v="2.7"/>
    <n v="0.20300000000000001"/>
    <n v="2.7E-2"/>
    <n v="0"/>
    <n v="-999"/>
    <n v="200311"/>
    <x v="12"/>
  </r>
  <r>
    <n v="1.33"/>
    <n v="-14.1"/>
    <n v="-9.3000000000000007"/>
    <n v="-22.6"/>
    <n v="92.9"/>
    <n v="87.8"/>
    <n v="0"/>
    <n v="445"/>
    <n v="-1.1000000000000001"/>
    <n v="-999"/>
    <n v="-999"/>
    <n v="0.2"/>
    <n v="-999"/>
    <n v="1.7"/>
    <n v="2.7"/>
    <n v="0.26600000000000001"/>
    <n v="3.6999999999999998E-2"/>
    <n v="0"/>
    <n v="-999"/>
    <n v="200311"/>
    <x v="12"/>
  </r>
  <r>
    <n v="0.84"/>
    <n v="-7.4"/>
    <n v="-4.4000000000000004"/>
    <n v="-10.4"/>
    <n v="97.2"/>
    <n v="94.3"/>
    <n v="0"/>
    <n v="445"/>
    <n v="-1"/>
    <n v="-999"/>
    <n v="-999"/>
    <n v="0.2"/>
    <n v="-999"/>
    <n v="1.7"/>
    <n v="2.7"/>
    <n v="0.41499999999999998"/>
    <n v="2.5000000000000001E-2"/>
    <n v="0"/>
    <n v="-999"/>
    <n v="200311"/>
    <x v="12"/>
  </r>
  <r>
    <n v="2.13"/>
    <n v="-9"/>
    <n v="-5.6"/>
    <n v="-10.5"/>
    <n v="96.3"/>
    <n v="94.3"/>
    <n v="4.3"/>
    <n v="474"/>
    <n v="-0.7"/>
    <n v="-999"/>
    <n v="-999"/>
    <n v="0.2"/>
    <n v="-999"/>
    <n v="1.6"/>
    <n v="2.6"/>
    <n v="0.38"/>
    <n v="2.3E-2"/>
    <n v="0"/>
    <n v="-999"/>
    <n v="200311"/>
    <x v="12"/>
  </r>
  <r>
    <n v="0.88"/>
    <n v="-7.9"/>
    <n v="-6"/>
    <n v="-9.3000000000000007"/>
    <n v="96.7"/>
    <n v="94"/>
    <n v="3.5"/>
    <n v="493"/>
    <n v="-0.6"/>
    <n v="-999"/>
    <n v="-999"/>
    <n v="0.2"/>
    <n v="-999"/>
    <n v="1.6"/>
    <n v="2.6"/>
    <n v="0.36699999999999999"/>
    <n v="2.3E-2"/>
    <n v="0"/>
    <n v="-999"/>
    <n v="200311"/>
    <x v="12"/>
  </r>
  <r>
    <n v="1.22"/>
    <n v="-7.2"/>
    <n v="-3.9"/>
    <n v="-8.1"/>
    <n v="96.9"/>
    <n v="93.2"/>
    <n v="0"/>
    <n v="453"/>
    <n v="-0.6"/>
    <n v="-999"/>
    <n v="-999"/>
    <n v="0.2"/>
    <n v="-999"/>
    <n v="1.6"/>
    <n v="2.6"/>
    <n v="0.42799999999999999"/>
    <n v="3.1E-2"/>
    <n v="0"/>
    <n v="-999"/>
    <n v="200311"/>
    <x v="12"/>
  </r>
  <r>
    <n v="1.51"/>
    <n v="-6.3"/>
    <n v="-4.5"/>
    <n v="-8"/>
    <n v="92.5"/>
    <n v="79.8"/>
    <n v="0"/>
    <n v="451"/>
    <n v="-0.6"/>
    <n v="-999"/>
    <n v="-999"/>
    <n v="0.1"/>
    <n v="-999"/>
    <n v="1.6"/>
    <n v="2.5"/>
    <n v="0.34899999999999998"/>
    <n v="8.7999999999999995E-2"/>
    <n v="0"/>
    <n v="-999"/>
    <n v="200311"/>
    <x v="12"/>
  </r>
  <r>
    <n v="1.83"/>
    <n v="-2.9"/>
    <n v="-0.3"/>
    <n v="-6.2"/>
    <n v="96.4"/>
    <n v="88.2"/>
    <n v="0.7"/>
    <n v="439"/>
    <n v="-0.5"/>
    <n v="-999"/>
    <n v="-999"/>
    <n v="0.2"/>
    <n v="-999"/>
    <n v="1.6"/>
    <n v="2.5"/>
    <n v="0.52700000000000002"/>
    <n v="7.0000000000000007E-2"/>
    <n v="0"/>
    <n v="-999"/>
    <n v="200311"/>
    <x v="12"/>
  </r>
  <r>
    <n v="5.0999999999999996"/>
    <n v="-3.2"/>
    <n v="1.2"/>
    <n v="-9.1"/>
    <n v="91.9"/>
    <n v="74.900000000000006"/>
    <n v="1.4"/>
    <n v="425"/>
    <n v="-0.2"/>
    <n v="-999"/>
    <n v="-999"/>
    <n v="0.2"/>
    <n v="-999"/>
    <n v="1.6"/>
    <n v="2.5"/>
    <n v="0.498"/>
    <n v="0.16700000000000001"/>
    <n v="0"/>
    <n v="-999"/>
    <n v="200311"/>
    <x v="12"/>
  </r>
  <r>
    <n v="5.55"/>
    <n v="-6.7"/>
    <n v="1.1000000000000001"/>
    <n v="-12.7"/>
    <n v="66.599999999999994"/>
    <n v="37.700000000000003"/>
    <n v="0"/>
    <n v="424"/>
    <n v="-0.6"/>
    <n v="-999"/>
    <n v="-999"/>
    <n v="0.2"/>
    <n v="-999"/>
    <n v="1.5"/>
    <n v="2.5"/>
    <n v="0.25"/>
    <n v="0.41199999999999998"/>
    <n v="424"/>
    <n v="-0.6"/>
    <n v="200311"/>
    <x v="12"/>
  </r>
  <r>
    <n v="2.97"/>
    <n v="-2.9"/>
    <n v="1.2"/>
    <n v="-6.9"/>
    <n v="70.5"/>
    <n v="30.1"/>
    <n v="0"/>
    <n v="411"/>
    <n v="-1.1000000000000001"/>
    <n v="-999"/>
    <n v="-999"/>
    <n v="0.2"/>
    <n v="-999"/>
    <n v="1.5"/>
    <n v="2.4"/>
    <n v="0.20100000000000001"/>
    <n v="0.46500000000000002"/>
    <n v="0"/>
    <n v="-999"/>
    <n v="200312"/>
    <x v="12"/>
  </r>
  <r>
    <n v="2.56"/>
    <n v="-1.4"/>
    <n v="1.2"/>
    <n v="-3.5"/>
    <n v="96.8"/>
    <n v="82.7"/>
    <n v="0.4"/>
    <n v="398"/>
    <n v="-0.5"/>
    <n v="-999"/>
    <n v="-999"/>
    <n v="0.2"/>
    <n v="-999"/>
    <n v="1.5"/>
    <n v="2.4"/>
    <n v="0.55000000000000004"/>
    <n v="0.115"/>
    <n v="0"/>
    <n v="-999"/>
    <n v="200312"/>
    <x v="12"/>
  </r>
  <r>
    <n v="1.36"/>
    <n v="-8.3000000000000007"/>
    <n v="-2.1"/>
    <n v="-13.2"/>
    <n v="93.3"/>
    <n v="82.5"/>
    <n v="3"/>
    <n v="398"/>
    <n v="-0.6"/>
    <n v="-999"/>
    <n v="-999"/>
    <n v="0"/>
    <n v="-999"/>
    <n v="1.4"/>
    <n v="2.2999999999999998"/>
    <n v="0.43099999999999999"/>
    <n v="9.1999999999999998E-2"/>
    <n v="0"/>
    <n v="-999"/>
    <n v="200312"/>
    <x v="12"/>
  </r>
  <r>
    <n v="1.64"/>
    <n v="-8.1"/>
    <n v="-5.0999999999999996"/>
    <n v="-13.2"/>
    <n v="73"/>
    <n v="46.5"/>
    <n v="0"/>
    <n v="369"/>
    <n v="-1.2"/>
    <n v="-999"/>
    <n v="-999"/>
    <n v="0.1"/>
    <n v="-999"/>
    <n v="1.5"/>
    <n v="2.4"/>
    <n v="0.19400000000000001"/>
    <n v="0.223"/>
    <n v="0"/>
    <n v="-999"/>
    <n v="200312"/>
    <x v="12"/>
  </r>
  <r>
    <n v="1.86"/>
    <n v="-1.9"/>
    <n v="-0.1"/>
    <n v="-5.4"/>
    <n v="96.7"/>
    <n v="89.8"/>
    <n v="0.8"/>
    <n v="368"/>
    <n v="-0.9"/>
    <n v="-999"/>
    <n v="-999"/>
    <n v="0.1"/>
    <n v="-999"/>
    <n v="1.4"/>
    <n v="2.2999999999999998"/>
    <n v="0.54400000000000004"/>
    <n v="6.2E-2"/>
    <n v="0"/>
    <n v="-999"/>
    <n v="200312"/>
    <x v="12"/>
  </r>
  <r>
    <n v="5.05"/>
    <n v="-4.5"/>
    <n v="-0.2"/>
    <n v="-8.6"/>
    <n v="98.7"/>
    <n v="97.4"/>
    <n v="9.3000000000000007"/>
    <n v="435"/>
    <n v="-0.3"/>
    <n v="-999"/>
    <n v="-999"/>
    <n v="0.2"/>
    <n v="-999"/>
    <n v="1.4"/>
    <n v="2.2999999999999998"/>
    <n v="0.58399999999999996"/>
    <n v="1.6E-2"/>
    <n v="0"/>
    <n v="-999"/>
    <n v="200312"/>
    <x v="12"/>
  </r>
  <r>
    <n v="3.87"/>
    <n v="-7.4"/>
    <n v="-3.7"/>
    <n v="-10.5"/>
    <n v="97.7"/>
    <n v="96.4"/>
    <n v="0"/>
    <n v="421"/>
    <n v="-0.7"/>
    <n v="-999"/>
    <n v="-999"/>
    <n v="0.2"/>
    <n v="-999"/>
    <n v="1.4"/>
    <n v="2.2999999999999998"/>
    <n v="0.44600000000000001"/>
    <n v="1.7000000000000001E-2"/>
    <n v="0"/>
    <n v="-999"/>
    <n v="200312"/>
    <x v="12"/>
  </r>
  <r>
    <n v="1.22"/>
    <n v="-7.1"/>
    <n v="-5.0999999999999996"/>
    <n v="-9.1999999999999993"/>
    <n v="97.8"/>
    <n v="96.7"/>
    <n v="2.2999999999999998"/>
    <n v="434"/>
    <n v="-0.8"/>
    <n v="-999"/>
    <n v="-999"/>
    <n v="0.1"/>
    <n v="-999"/>
    <n v="1.4"/>
    <n v="2.2000000000000002"/>
    <n v="0.40300000000000002"/>
    <n v="1.4E-2"/>
    <n v="0"/>
    <n v="-999"/>
    <n v="200312"/>
    <x v="12"/>
  </r>
  <r>
    <n v="1.88"/>
    <n v="-9.1"/>
    <n v="-5.3"/>
    <n v="-12.4"/>
    <n v="96.4"/>
    <n v="94.6"/>
    <n v="0"/>
    <n v="428"/>
    <n v="-0.8"/>
    <n v="-999"/>
    <n v="-999"/>
    <n v="0.1"/>
    <n v="-999"/>
    <n v="1.3"/>
    <n v="2.2000000000000002"/>
    <n v="0.39"/>
    <n v="2.1999999999999999E-2"/>
    <n v="0"/>
    <n v="-999"/>
    <n v="200312"/>
    <x v="12"/>
  </r>
  <r>
    <n v="3.25"/>
    <n v="-8.4"/>
    <n v="-2.4"/>
    <n v="-12.1"/>
    <n v="96.1"/>
    <n v="92.1"/>
    <n v="0"/>
    <n v="428"/>
    <n v="-1"/>
    <n v="-999"/>
    <n v="-999"/>
    <n v="0.2"/>
    <n v="-999"/>
    <n v="1.4"/>
    <n v="2.2000000000000002"/>
    <n v="0.47099999999999997"/>
    <n v="0.04"/>
    <n v="0"/>
    <n v="-999"/>
    <n v="200312"/>
    <x v="12"/>
  </r>
  <r>
    <n v="1.96"/>
    <n v="-6.7"/>
    <n v="-4.4000000000000004"/>
    <n v="-9.1"/>
    <n v="97.7"/>
    <n v="95.3"/>
    <n v="0"/>
    <n v="428"/>
    <n v="-1.2"/>
    <n v="-999"/>
    <n v="-999"/>
    <n v="0.1"/>
    <n v="-999"/>
    <n v="1.3"/>
    <n v="2.2000000000000002"/>
    <n v="0.42099999999999999"/>
    <n v="2.1000000000000001E-2"/>
    <n v="0"/>
    <n v="-999"/>
    <n v="200312"/>
    <x v="12"/>
  </r>
  <r>
    <n v="2.2999999999999998"/>
    <n v="-6.8"/>
    <n v="-4.4000000000000004"/>
    <n v="-9.4"/>
    <n v="97.4"/>
    <n v="94.9"/>
    <n v="3.5"/>
    <n v="463"/>
    <n v="-0.9"/>
    <n v="-999"/>
    <n v="-999"/>
    <n v="0"/>
    <n v="-999"/>
    <n v="1.3"/>
    <n v="2.1"/>
    <n v="0.41899999999999998"/>
    <n v="2.1999999999999999E-2"/>
    <n v="0"/>
    <n v="-999"/>
    <n v="200312"/>
    <x v="12"/>
  </r>
  <r>
    <n v="1.61"/>
    <n v="-6.6"/>
    <n v="-4.4000000000000004"/>
    <n v="-10.5"/>
    <n v="97.1"/>
    <n v="89.7"/>
    <n v="5.6"/>
    <n v="506"/>
    <n v="-0.8"/>
    <n v="-999"/>
    <n v="-999"/>
    <n v="0.1"/>
    <n v="-999"/>
    <n v="1.3"/>
    <n v="2.1"/>
    <n v="0.39400000000000002"/>
    <n v="4.4999999999999998E-2"/>
    <n v="0"/>
    <n v="-999"/>
    <n v="200312"/>
    <x v="12"/>
  </r>
  <r>
    <n v="2.33"/>
    <n v="-7.2"/>
    <n v="-3.7"/>
    <n v="-9.6999999999999993"/>
    <n v="94.8"/>
    <n v="85.8"/>
    <n v="0"/>
    <n v="493"/>
    <n v="-0.8"/>
    <n v="-999"/>
    <n v="-999"/>
    <n v="0.1"/>
    <n v="-999"/>
    <n v="1.3"/>
    <n v="2.1"/>
    <n v="0.39900000000000002"/>
    <n v="6.6000000000000003E-2"/>
    <n v="0"/>
    <n v="-999"/>
    <n v="200312"/>
    <x v="12"/>
  </r>
  <r>
    <n v="1.56"/>
    <n v="-6.5"/>
    <n v="-4.5999999999999996"/>
    <n v="-8.4"/>
    <n v="91.4"/>
    <n v="73.900000000000006"/>
    <n v="1.4"/>
    <n v="509"/>
    <n v="-0.7"/>
    <n v="-999"/>
    <n v="-999"/>
    <n v="0.1"/>
    <n v="-999"/>
    <n v="1.3"/>
    <n v="2.1"/>
    <n v="0.32100000000000001"/>
    <n v="0.113"/>
    <n v="0"/>
    <n v="-999"/>
    <n v="200312"/>
    <x v="12"/>
  </r>
  <r>
    <n v="1.42"/>
    <n v="-5.5"/>
    <n v="-4.2"/>
    <n v="-7.2"/>
    <n v="92.7"/>
    <n v="77.3"/>
    <n v="0"/>
    <n v="489"/>
    <n v="-0.6"/>
    <n v="-999"/>
    <n v="-999"/>
    <n v="0.1"/>
    <n v="-999"/>
    <n v="1.3"/>
    <n v="2.1"/>
    <n v="0.34599999999999997"/>
    <n v="0.10199999999999999"/>
    <n v="0"/>
    <n v="-999"/>
    <n v="200312"/>
    <x v="12"/>
  </r>
  <r>
    <n v="2.13"/>
    <n v="-4.8"/>
    <n v="-1.7"/>
    <n v="-7"/>
    <n v="79.7"/>
    <n v="60.7"/>
    <n v="0"/>
    <n v="484"/>
    <n v="-0.6"/>
    <n v="-999"/>
    <n v="-999"/>
    <n v="0"/>
    <n v="-999"/>
    <n v="1.2"/>
    <n v="2"/>
    <n v="0.32700000000000001"/>
    <n v="0.21199999999999999"/>
    <n v="0"/>
    <n v="-999"/>
    <n v="200312"/>
    <x v="12"/>
  </r>
  <r>
    <n v="4.84"/>
    <n v="-0.8"/>
    <n v="4.5"/>
    <n v="-4.9000000000000004"/>
    <n v="70.3"/>
    <n v="53"/>
    <n v="0"/>
    <n v="470"/>
    <n v="-0.6"/>
    <n v="-999"/>
    <n v="-999"/>
    <n v="0.2"/>
    <n v="-999"/>
    <n v="1.3"/>
    <n v="2.1"/>
    <n v="0.44800000000000001"/>
    <n v="0.39600000000000002"/>
    <n v="0"/>
    <n v="-999"/>
    <n v="200312"/>
    <x v="12"/>
  </r>
  <r>
    <n v="2"/>
    <n v="0.3"/>
    <n v="3.1"/>
    <n v="-2"/>
    <n v="67.099999999999994"/>
    <n v="49.2"/>
    <n v="0"/>
    <n v="460"/>
    <n v="-0.6"/>
    <n v="-999"/>
    <n v="-999"/>
    <n v="0.1"/>
    <n v="-999"/>
    <n v="1.2"/>
    <n v="2"/>
    <n v="0.375"/>
    <n v="0.38800000000000001"/>
    <n v="0"/>
    <n v="-999"/>
    <n v="200312"/>
    <x v="12"/>
  </r>
  <r>
    <n v="2.36"/>
    <n v="-1"/>
    <n v="4.5999999999999996"/>
    <n v="-2.7"/>
    <n v="94.7"/>
    <n v="65.2"/>
    <n v="6"/>
    <n v="519"/>
    <n v="-0.4"/>
    <n v="-999"/>
    <n v="-999"/>
    <n v="0.1"/>
    <n v="-999"/>
    <n v="1.3"/>
    <n v="2.1"/>
    <n v="0.55400000000000005"/>
    <n v="0.29499999999999998"/>
    <n v="0"/>
    <n v="-999"/>
    <n v="200312"/>
    <x v="12"/>
  </r>
  <r>
    <n v="3.53"/>
    <n v="-3.5"/>
    <n v="2.2999999999999998"/>
    <n v="-6.4"/>
    <n v="92.3"/>
    <n v="67.7"/>
    <n v="0"/>
    <n v="499"/>
    <n v="-0.3"/>
    <n v="-999"/>
    <n v="-999"/>
    <n v="0.1"/>
    <n v="-999"/>
    <n v="1.2"/>
    <n v="2"/>
    <n v="0.48899999999999999"/>
    <n v="0.23300000000000001"/>
    <n v="0"/>
    <n v="-999"/>
    <n v="200312"/>
    <x v="12"/>
  </r>
  <r>
    <n v="4.43"/>
    <n v="-4.2"/>
    <n v="0.2"/>
    <n v="-5.9"/>
    <n v="91.1"/>
    <n v="69.099999999999994"/>
    <n v="0"/>
    <n v="488"/>
    <n v="-0.4"/>
    <n v="-999"/>
    <n v="-999"/>
    <n v="0.1"/>
    <n v="-999"/>
    <n v="1.2"/>
    <n v="2"/>
    <n v="0.42699999999999999"/>
    <n v="0.191"/>
    <n v="0"/>
    <n v="-999"/>
    <n v="200312"/>
    <x v="12"/>
  </r>
  <r>
    <n v="1.57"/>
    <n v="-3.8"/>
    <n v="-1.8"/>
    <n v="-5.9"/>
    <n v="90.9"/>
    <n v="77.5"/>
    <n v="0"/>
    <n v="481"/>
    <n v="-0.6"/>
    <n v="-999"/>
    <n v="-999"/>
    <n v="0"/>
    <n v="-999"/>
    <n v="1.2"/>
    <n v="1.9"/>
    <n v="0.41599999999999998"/>
    <n v="0.12"/>
    <n v="0"/>
    <n v="-999"/>
    <n v="200312"/>
    <x v="12"/>
  </r>
  <r>
    <n v="1.26"/>
    <n v="-3.6"/>
    <n v="-2"/>
    <n v="-5.0999999999999996"/>
    <n v="95.8"/>
    <n v="92.2"/>
    <n v="0"/>
    <n v="486"/>
    <n v="-0.5"/>
    <n v="-999"/>
    <n v="-999"/>
    <n v="0"/>
    <n v="-999"/>
    <n v="1.2"/>
    <n v="1.9"/>
    <n v="0.48599999999999999"/>
    <n v="4.1000000000000002E-2"/>
    <n v="0"/>
    <n v="-999"/>
    <n v="200312"/>
    <x v="12"/>
  </r>
  <r>
    <n v="1.78"/>
    <n v="-6"/>
    <n v="-1.4"/>
    <n v="-10.5"/>
    <n v="95.6"/>
    <n v="78.7"/>
    <n v="1.5"/>
    <n v="490"/>
    <n v="-0.5"/>
    <n v="-999"/>
    <n v="-999"/>
    <n v="0"/>
    <n v="-999"/>
    <n v="1.1000000000000001"/>
    <n v="1.9"/>
    <n v="0.434"/>
    <n v="0.11700000000000001"/>
    <n v="0"/>
    <n v="-999"/>
    <n v="200312"/>
    <x v="12"/>
  </r>
  <r>
    <n v="1.1299999999999999"/>
    <n v="-10.5"/>
    <n v="-7.9"/>
    <n v="-14.6"/>
    <n v="93.2"/>
    <n v="87"/>
    <n v="0"/>
    <n v="481"/>
    <n v="-0.7"/>
    <n v="-999"/>
    <n v="-999"/>
    <n v="0"/>
    <n v="-999"/>
    <n v="1.1000000000000001"/>
    <n v="1.9"/>
    <n v="0.29399999999999998"/>
    <n v="4.3999999999999997E-2"/>
    <n v="0"/>
    <n v="-999"/>
    <n v="200312"/>
    <x v="12"/>
  </r>
  <r>
    <n v="1.81"/>
    <n v="-11.3"/>
    <n v="-7.2"/>
    <n v="-14.7"/>
    <n v="90.1"/>
    <n v="69"/>
    <n v="5.7"/>
    <n v="532"/>
    <n v="-3.4"/>
    <n v="-999"/>
    <n v="-999"/>
    <n v="0.1"/>
    <n v="-999"/>
    <n v="1.1000000000000001"/>
    <n v="1.9"/>
    <n v="0.245"/>
    <n v="0.11"/>
    <n v="0"/>
    <n v="-999"/>
    <n v="200312"/>
    <x v="12"/>
  </r>
  <r>
    <n v="0.6"/>
    <n v="-10.9"/>
    <n v="-6.8"/>
    <n v="-15.2"/>
    <n v="94.9"/>
    <n v="92.3"/>
    <n v="1.8"/>
    <n v="553"/>
    <n v="-2.9"/>
    <n v="-999"/>
    <n v="-999"/>
    <n v="0"/>
    <n v="-999"/>
    <n v="1.1000000000000001"/>
    <n v="1.9"/>
    <n v="0.33900000000000002"/>
    <n v="2.8000000000000001E-2"/>
    <n v="0"/>
    <n v="-999"/>
    <n v="200312"/>
    <x v="12"/>
  </r>
  <r>
    <n v="0.35"/>
    <n v="-14.2"/>
    <n v="-12.2"/>
    <n v="-18.600000000000001"/>
    <n v="93.1"/>
    <n v="90.2"/>
    <n v="2.2999999999999998"/>
    <n v="567"/>
    <n v="-2.9"/>
    <n v="-999"/>
    <n v="-999"/>
    <n v="-0.1"/>
    <n v="-999"/>
    <n v="1.1000000000000001"/>
    <n v="1.8"/>
    <n v="0.215"/>
    <n v="2.3E-2"/>
    <n v="0"/>
    <n v="-999"/>
    <n v="200312"/>
    <x v="12"/>
  </r>
  <r>
    <n v="0.44"/>
    <n v="-12.7"/>
    <n v="-9.9"/>
    <n v="-16.8"/>
    <n v="92.7"/>
    <n v="88.2"/>
    <n v="0"/>
    <n v="570"/>
    <n v="-2.9"/>
    <n v="-999"/>
    <n v="-999"/>
    <n v="0"/>
    <n v="-999"/>
    <n v="1.1000000000000001"/>
    <n v="1.9"/>
    <n v="0.255"/>
    <n v="3.4000000000000002E-2"/>
    <n v="0"/>
    <n v="-999"/>
    <n v="200312"/>
    <x v="12"/>
  </r>
  <r>
    <n v="1.01"/>
    <n v="-11.7"/>
    <n v="-7.8"/>
    <n v="-14.3"/>
    <n v="92.7"/>
    <n v="84.5"/>
    <n v="3.7"/>
    <n v="607"/>
    <n v="-2.5"/>
    <n v="-999"/>
    <n v="-999"/>
    <n v="0"/>
    <n v="-999"/>
    <n v="1.1000000000000001"/>
    <n v="1.9"/>
    <n v="0.28699999999999998"/>
    <n v="5.2999999999999999E-2"/>
    <n v="607"/>
    <n v="-2.5"/>
    <n v="200312"/>
    <x v="12"/>
  </r>
  <r>
    <n v="0.95"/>
    <n v="-12.1"/>
    <n v="-8"/>
    <n v="-14"/>
    <n v="92.7"/>
    <n v="83.8"/>
    <n v="0"/>
    <n v="586"/>
    <n v="-2.4"/>
    <n v="-999"/>
    <n v="-999"/>
    <n v="0"/>
    <n v="1"/>
    <n v="1.8"/>
    <n v="-999"/>
    <n v="0.27900000000000003"/>
    <n v="5.3999999999999999E-2"/>
    <n v="0"/>
    <n v="-999"/>
    <n v="200401"/>
    <x v="13"/>
  </r>
  <r>
    <n v="2.13"/>
    <n v="-15.3"/>
    <n v="-9.8000000000000007"/>
    <n v="-21.1"/>
    <n v="90.8"/>
    <n v="79.2"/>
    <n v="0"/>
    <n v="585"/>
    <n v="-2.5"/>
    <n v="-999"/>
    <n v="-999"/>
    <n v="-0.1"/>
    <n v="1"/>
    <n v="1.8"/>
    <n v="-999"/>
    <n v="0.22900000000000001"/>
    <n v="0.06"/>
    <n v="0"/>
    <n v="-999"/>
    <n v="200401"/>
    <x v="13"/>
  </r>
  <r>
    <n v="3.01"/>
    <n v="-24.9"/>
    <n v="-20.9"/>
    <n v="-28.8"/>
    <n v="82.5"/>
    <n v="70.599999999999994"/>
    <n v="0"/>
    <n v="586"/>
    <n v="-3"/>
    <n v="-999"/>
    <n v="-999"/>
    <n v="-0.2"/>
    <n v="0.8"/>
    <n v="1.6"/>
    <n v="-999"/>
    <n v="8.1000000000000003E-2"/>
    <n v="3.4000000000000002E-2"/>
    <n v="0"/>
    <n v="-999"/>
    <n v="200401"/>
    <x v="13"/>
  </r>
  <r>
    <n v="3.34"/>
    <n v="-25.3"/>
    <n v="-20.399999999999999"/>
    <n v="-28.8"/>
    <n v="76.7"/>
    <n v="65.599999999999994"/>
    <n v="0"/>
    <n v="587"/>
    <n v="-4"/>
    <n v="-999"/>
    <n v="-999"/>
    <n v="-0.3"/>
    <n v="0.8"/>
    <n v="1.6"/>
    <n v="-999"/>
    <n v="7.9000000000000001E-2"/>
    <n v="4.1000000000000002E-2"/>
    <n v="0"/>
    <n v="-999"/>
    <n v="200401"/>
    <x v="13"/>
  </r>
  <r>
    <n v="2.61"/>
    <n v="-23.3"/>
    <n v="-14.7"/>
    <n v="-28.3"/>
    <n v="76.900000000000006"/>
    <n v="51.8"/>
    <n v="0"/>
    <n v="586"/>
    <n v="-4.9000000000000004"/>
    <n v="-999"/>
    <n v="-999"/>
    <n v="-0.3"/>
    <n v="0.8"/>
    <n v="1.6"/>
    <n v="-999"/>
    <n v="0.10100000000000001"/>
    <n v="9.4E-2"/>
    <n v="0"/>
    <n v="-999"/>
    <n v="200401"/>
    <x v="13"/>
  </r>
  <r>
    <n v="1.29"/>
    <n v="-16.399999999999999"/>
    <n v="-11.1"/>
    <n v="-22.6"/>
    <n v="85.7"/>
    <n v="65.8"/>
    <n v="0.5"/>
    <n v="590"/>
    <n v="-5.0999999999999996"/>
    <n v="-999"/>
    <n v="-999"/>
    <n v="-0.3"/>
    <n v="0.9"/>
    <n v="1.7"/>
    <n v="-999"/>
    <n v="0.17299999999999999"/>
    <n v="8.8999999999999996E-2"/>
    <n v="0"/>
    <n v="-999"/>
    <n v="200401"/>
    <x v="13"/>
  </r>
  <r>
    <n v="2.23"/>
    <n v="-8.6999999999999993"/>
    <n v="-4.4000000000000004"/>
    <n v="-14.3"/>
    <n v="95.2"/>
    <n v="90.3"/>
    <n v="3.8"/>
    <n v="614"/>
    <n v="-3.9"/>
    <n v="-999"/>
    <n v="-999"/>
    <n v="-0.3"/>
    <n v="0.9"/>
    <n v="1.7"/>
    <n v="-999"/>
    <n v="0.39800000000000002"/>
    <n v="4.2999999999999997E-2"/>
    <n v="0"/>
    <n v="-999"/>
    <n v="200401"/>
    <x v="13"/>
  </r>
  <r>
    <n v="3.3"/>
    <n v="-3.9"/>
    <n v="-0.5"/>
    <n v="-6.4"/>
    <n v="97"/>
    <n v="91.2"/>
    <n v="1.1000000000000001"/>
    <n v="629"/>
    <n v="-2.6"/>
    <n v="-999"/>
    <n v="-999"/>
    <n v="-0.2"/>
    <n v="0.9"/>
    <n v="1.7"/>
    <n v="-999"/>
    <n v="0.53600000000000003"/>
    <n v="5.1999999999999998E-2"/>
    <n v="0"/>
    <n v="-999"/>
    <n v="200401"/>
    <x v="13"/>
  </r>
  <r>
    <n v="1.41"/>
    <n v="-0.3"/>
    <n v="1.1000000000000001"/>
    <n v="-2.4"/>
    <n v="98.3"/>
    <n v="91.9"/>
    <n v="2.2000000000000002"/>
    <n v="659"/>
    <n v="-1.8"/>
    <n v="-999"/>
    <n v="-999"/>
    <n v="-0.2"/>
    <n v="0.9"/>
    <n v="1.7"/>
    <n v="-999"/>
    <n v="0.60699999999999998"/>
    <n v="5.3999999999999999E-2"/>
    <n v="0"/>
    <n v="-999"/>
    <n v="200401"/>
    <x v="13"/>
  </r>
  <r>
    <n v="3.35"/>
    <n v="-1.4"/>
    <n v="4.5999999999999996"/>
    <n v="-4.7"/>
    <n v="96.7"/>
    <n v="75.7"/>
    <n v="2.8"/>
    <n v="648"/>
    <n v="-1"/>
    <n v="-999"/>
    <n v="-999"/>
    <n v="-0.1"/>
    <n v="0.9"/>
    <n v="1.6"/>
    <n v="-999"/>
    <n v="0.64"/>
    <n v="0.20599999999999999"/>
    <n v="0"/>
    <n v="-999"/>
    <n v="200401"/>
    <x v="13"/>
  </r>
  <r>
    <n v="2.35"/>
    <n v="-3.4"/>
    <n v="1.4"/>
    <n v="-5.9"/>
    <n v="97.5"/>
    <n v="81.2"/>
    <n v="0"/>
    <n v="640"/>
    <n v="-1.2"/>
    <n v="-999"/>
    <n v="-999"/>
    <n v="-0.1"/>
    <n v="0.8"/>
    <n v="1.6"/>
    <n v="-999"/>
    <n v="0.54800000000000004"/>
    <n v="0.127"/>
    <n v="0"/>
    <n v="-999"/>
    <n v="200401"/>
    <x v="13"/>
  </r>
  <r>
    <n v="3.1"/>
    <n v="-0.6"/>
    <n v="2.5"/>
    <n v="-3.3"/>
    <n v="89.5"/>
    <n v="77.7"/>
    <n v="0"/>
    <n v="635"/>
    <n v="-1.2"/>
    <n v="-999"/>
    <n v="-999"/>
    <n v="-0.1"/>
    <n v="0.9"/>
    <n v="1.6"/>
    <n v="-999"/>
    <n v="0.56599999999999995"/>
    <n v="0.16300000000000001"/>
    <n v="0"/>
    <n v="-999"/>
    <n v="200401"/>
    <x v="13"/>
  </r>
  <r>
    <n v="1.22"/>
    <n v="-0.9"/>
    <n v="1.5"/>
    <n v="-3.6"/>
    <n v="93.4"/>
    <n v="75.5"/>
    <n v="0"/>
    <n v="635"/>
    <n v="-1"/>
    <n v="-999"/>
    <n v="-999"/>
    <n v="-0.1"/>
    <n v="0.9"/>
    <n v="1.6"/>
    <n v="-999"/>
    <n v="0.51300000000000001"/>
    <n v="0.16700000000000001"/>
    <n v="0"/>
    <n v="-999"/>
    <n v="200401"/>
    <x v="13"/>
  </r>
  <r>
    <n v="2.48"/>
    <n v="1.3"/>
    <n v="3.2"/>
    <n v="-0.2"/>
    <n v="92.9"/>
    <n v="81"/>
    <n v="0.7"/>
    <n v="620"/>
    <n v="-0.6"/>
    <n v="-999"/>
    <n v="-999"/>
    <n v="0"/>
    <n v="0.9"/>
    <n v="1.6"/>
    <n v="-999"/>
    <n v="0.621"/>
    <n v="0.14599999999999999"/>
    <n v="0"/>
    <n v="-999"/>
    <n v="200401"/>
    <x v="13"/>
  </r>
  <r>
    <n v="1.91"/>
    <n v="-0.9"/>
    <n v="1.6"/>
    <n v="-4"/>
    <n v="98.1"/>
    <n v="93"/>
    <n v="1"/>
    <n v="615"/>
    <n v="-0.4"/>
    <n v="-999"/>
    <n v="-999"/>
    <n v="-0.1"/>
    <n v="0.9"/>
    <n v="1.5"/>
    <n v="-999"/>
    <n v="0.63800000000000001"/>
    <n v="4.8000000000000001E-2"/>
    <n v="0"/>
    <n v="-999"/>
    <n v="200401"/>
    <x v="13"/>
  </r>
  <r>
    <n v="4.88"/>
    <n v="-3.2"/>
    <n v="3.1"/>
    <n v="-7"/>
    <n v="87.4"/>
    <n v="63.8"/>
    <n v="0.2"/>
    <n v="607"/>
    <n v="-0.8"/>
    <n v="-999"/>
    <n v="-999"/>
    <n v="0"/>
    <n v="0.9"/>
    <n v="1.6"/>
    <n v="-999"/>
    <n v="0.48599999999999999"/>
    <n v="0.27600000000000002"/>
    <n v="0"/>
    <n v="-999"/>
    <n v="200401"/>
    <x v="13"/>
  </r>
  <r>
    <n v="3.74"/>
    <n v="-4.4000000000000004"/>
    <n v="0.4"/>
    <n v="-7.5"/>
    <n v="94.2"/>
    <n v="77.3"/>
    <n v="0"/>
    <n v="601"/>
    <n v="-1.2"/>
    <n v="-999"/>
    <n v="-999"/>
    <n v="0"/>
    <n v="0.9"/>
    <n v="1.5"/>
    <n v="-999"/>
    <n v="0.48699999999999999"/>
    <n v="0.14299999999999999"/>
    <n v="0"/>
    <n v="-999"/>
    <n v="200401"/>
    <x v="13"/>
  </r>
  <r>
    <n v="0.98"/>
    <n v="-3.7"/>
    <n v="-1.5"/>
    <n v="-6.2"/>
    <n v="97.6"/>
    <n v="91.1"/>
    <n v="1.7"/>
    <n v="624"/>
    <n v="-1.3"/>
    <n v="-999"/>
    <n v="-999"/>
    <n v="0"/>
    <n v="0.9"/>
    <n v="1.5"/>
    <n v="-999"/>
    <n v="0.5"/>
    <n v="4.9000000000000002E-2"/>
    <n v="0"/>
    <n v="-999"/>
    <n v="200401"/>
    <x v="13"/>
  </r>
  <r>
    <n v="0.53"/>
    <n v="-3.4"/>
    <n v="0.4"/>
    <n v="-8.1999999999999993"/>
    <n v="98.3"/>
    <n v="92.5"/>
    <n v="6.9"/>
    <n v="696"/>
    <n v="-1.2"/>
    <n v="-999"/>
    <n v="-999"/>
    <n v="0"/>
    <n v="0.9"/>
    <n v="1.5"/>
    <n v="-999"/>
    <n v="0.58099999999999996"/>
    <n v="4.7E-2"/>
    <n v="0"/>
    <n v="-999"/>
    <n v="200401"/>
    <x v="13"/>
  </r>
  <r>
    <n v="5.12"/>
    <n v="-5.0999999999999996"/>
    <n v="3.2"/>
    <n v="-9.3000000000000007"/>
    <n v="91.2"/>
    <n v="59.6"/>
    <n v="0"/>
    <n v="684"/>
    <n v="-1.1000000000000001"/>
    <n v="-999"/>
    <n v="-999"/>
    <n v="0.1"/>
    <n v="1"/>
    <n v="1.6"/>
    <n v="-999"/>
    <n v="0.45900000000000002"/>
    <n v="0.31"/>
    <n v="0"/>
    <n v="-999"/>
    <n v="200401"/>
    <x v="13"/>
  </r>
  <r>
    <n v="4.9800000000000004"/>
    <n v="-3.3"/>
    <n v="3.7"/>
    <n v="-7.5"/>
    <n v="89.3"/>
    <n v="49.8"/>
    <n v="0"/>
    <n v="686"/>
    <n v="-1.3"/>
    <n v="-999"/>
    <n v="-999"/>
    <n v="0.1"/>
    <n v="1"/>
    <n v="1.6"/>
    <n v="-999"/>
    <n v="0.39700000000000002"/>
    <n v="0.4"/>
    <n v="0"/>
    <n v="-999"/>
    <n v="200401"/>
    <x v="13"/>
  </r>
  <r>
    <n v="1.35"/>
    <n v="-2.5"/>
    <n v="0.3"/>
    <n v="-4.7"/>
    <n v="94.2"/>
    <n v="81.099999999999994"/>
    <n v="6.1"/>
    <n v="744"/>
    <n v="-1.3"/>
    <n v="-999"/>
    <n v="-999"/>
    <n v="0"/>
    <n v="0.9"/>
    <n v="1.5"/>
    <n v="-999"/>
    <n v="0.505"/>
    <n v="0.11799999999999999"/>
    <n v="0"/>
    <n v="-999"/>
    <n v="200401"/>
    <x v="13"/>
  </r>
  <r>
    <n v="0.95"/>
    <n v="-4"/>
    <n v="-0.6"/>
    <n v="-7.3"/>
    <n v="96.7"/>
    <n v="86"/>
    <n v="7.9"/>
    <n v="807"/>
    <n v="-1"/>
    <n v="-999"/>
    <n v="-999"/>
    <n v="0"/>
    <n v="0.9"/>
    <n v="1.5"/>
    <n v="-999"/>
    <n v="0.502"/>
    <n v="8.2000000000000003E-2"/>
    <n v="0"/>
    <n v="-999"/>
    <n v="200401"/>
    <x v="13"/>
  </r>
  <r>
    <n v="0.28000000000000003"/>
    <n v="-6.7"/>
    <n v="-4.7"/>
    <n v="-10.1"/>
    <n v="96.9"/>
    <n v="92.7"/>
    <n v="29.2"/>
    <n v="1079"/>
    <n v="-0.9"/>
    <n v="-999"/>
    <n v="-999"/>
    <n v="0"/>
    <n v="0.9"/>
    <n v="1.5"/>
    <n v="-999"/>
    <n v="0.4"/>
    <n v="3.1E-2"/>
    <n v="0"/>
    <n v="-999"/>
    <n v="200401"/>
    <x v="13"/>
  </r>
  <r>
    <n v="0.74"/>
    <n v="-11.3"/>
    <n v="-7.3"/>
    <n v="-16.2"/>
    <n v="90.7"/>
    <n v="72.599999999999994"/>
    <n v="0"/>
    <n v="1035"/>
    <n v="-0.8"/>
    <n v="-999"/>
    <n v="-999"/>
    <n v="0"/>
    <n v="0.9"/>
    <n v="1.5"/>
    <n v="-999"/>
    <n v="0.25600000000000001"/>
    <n v="9.7000000000000003E-2"/>
    <n v="0"/>
    <n v="-999"/>
    <n v="200401"/>
    <x v="13"/>
  </r>
  <r>
    <n v="0.36"/>
    <n v="-7.5"/>
    <n v="-4.5999999999999996"/>
    <n v="-10.7"/>
    <n v="96.4"/>
    <n v="88.7"/>
    <n v="0"/>
    <n v="1029"/>
    <n v="-0.8"/>
    <n v="-999"/>
    <n v="-999"/>
    <n v="0"/>
    <n v="0.9"/>
    <n v="1.5"/>
    <n v="-999"/>
    <n v="0.38400000000000001"/>
    <n v="4.9000000000000002E-2"/>
    <n v="0"/>
    <n v="-999"/>
    <n v="200401"/>
    <x v="13"/>
  </r>
  <r>
    <n v="0.51"/>
    <n v="-7.2"/>
    <n v="-4.8"/>
    <n v="-10.8"/>
    <n v="96.3"/>
    <n v="90.4"/>
    <n v="1.8"/>
    <n v="1040"/>
    <n v="-0.8"/>
    <n v="-999"/>
    <n v="-999"/>
    <n v="0"/>
    <n v="0.9"/>
    <n v="1.5"/>
    <n v="-999"/>
    <n v="0.38800000000000001"/>
    <n v="4.1000000000000002E-2"/>
    <n v="0"/>
    <n v="-999"/>
    <n v="200401"/>
    <x v="13"/>
  </r>
  <r>
    <n v="0.65"/>
    <n v="-3.8"/>
    <n v="-0.9"/>
    <n v="-5.9"/>
    <n v="95.1"/>
    <n v="87.2"/>
    <n v="0"/>
    <n v="1000"/>
    <n v="-0.7"/>
    <n v="-999"/>
    <n v="-999"/>
    <n v="0"/>
    <n v="0.9"/>
    <n v="1.5"/>
    <n v="-999"/>
    <n v="0.5"/>
    <n v="7.2999999999999995E-2"/>
    <n v="0"/>
    <n v="-999"/>
    <n v="200401"/>
    <x v="13"/>
  </r>
  <r>
    <n v="0.26"/>
    <n v="-2.2000000000000002"/>
    <n v="-0.6"/>
    <n v="-3.2"/>
    <n v="97.8"/>
    <n v="88.4"/>
    <n v="8.9"/>
    <n v="1081"/>
    <n v="-0.7"/>
    <n v="-999"/>
    <n v="-999"/>
    <n v="0"/>
    <n v="0.9"/>
    <n v="1.5"/>
    <n v="-999"/>
    <n v="0.51600000000000001"/>
    <n v="6.8000000000000005E-2"/>
    <n v="0"/>
    <n v="-999"/>
    <n v="200401"/>
    <x v="13"/>
  </r>
  <r>
    <n v="1.6"/>
    <n v="-4.7"/>
    <n v="-0.3"/>
    <n v="-8.3000000000000007"/>
    <n v="97.7"/>
    <n v="94.1"/>
    <n v="14.1"/>
    <n v="1191"/>
    <n v="-0.7"/>
    <n v="-999"/>
    <n v="-999"/>
    <n v="-0.1"/>
    <n v="0.8"/>
    <n v="1.4"/>
    <n v="-999"/>
    <n v="0.56299999999999994"/>
    <n v="3.5000000000000003E-2"/>
    <n v="0"/>
    <n v="-999"/>
    <n v="200401"/>
    <x v="13"/>
  </r>
  <r>
    <n v="1.24"/>
    <n v="-9"/>
    <n v="-4.9000000000000004"/>
    <n v="-12.6"/>
    <n v="95.9"/>
    <n v="92.4"/>
    <n v="1.7"/>
    <n v="1135"/>
    <n v="-0.6"/>
    <n v="-999"/>
    <n v="-999"/>
    <n v="0"/>
    <n v="0.8"/>
    <n v="1.5"/>
    <n v="-999"/>
    <n v="0.39300000000000002"/>
    <n v="3.2000000000000001E-2"/>
    <n v="1135"/>
    <n v="-0.6"/>
    <n v="200401"/>
    <x v="13"/>
  </r>
  <r>
    <n v="6.68"/>
    <n v="-11"/>
    <n v="-3.7"/>
    <n v="-15.4"/>
    <n v="89.3"/>
    <n v="61.8"/>
    <n v="0"/>
    <n v="1082"/>
    <n v="-0.5"/>
    <n v="-999"/>
    <n v="-999"/>
    <n v="0"/>
    <n v="0.8"/>
    <n v="1.5"/>
    <n v="-999"/>
    <n v="0.28699999999999998"/>
    <n v="0.17699999999999999"/>
    <n v="0"/>
    <n v="-999"/>
    <n v="200402"/>
    <x v="13"/>
  </r>
  <r>
    <n v="5.61"/>
    <n v="-9.6"/>
    <n v="-5.8"/>
    <n v="-13.1"/>
    <n v="87.8"/>
    <n v="72.2"/>
    <n v="0"/>
    <n v="1042"/>
    <n v="-0.5"/>
    <n v="-999"/>
    <n v="-999"/>
    <n v="0.1"/>
    <n v="0.9"/>
    <n v="1.5"/>
    <n v="-999"/>
    <n v="0.28499999999999998"/>
    <n v="0.11"/>
    <n v="0"/>
    <n v="-999"/>
    <n v="200402"/>
    <x v="13"/>
  </r>
  <r>
    <n v="2.29"/>
    <n v="-5.2"/>
    <n v="-1.9"/>
    <n v="-8.6999999999999993"/>
    <n v="95.3"/>
    <n v="83.8"/>
    <n v="0"/>
    <n v="1042"/>
    <n v="-0.7"/>
    <n v="-999"/>
    <n v="-999"/>
    <n v="0"/>
    <n v="0.8"/>
    <n v="1.4"/>
    <n v="-999"/>
    <n v="0.44600000000000001"/>
    <n v="8.5999999999999993E-2"/>
    <n v="0"/>
    <n v="-999"/>
    <n v="200402"/>
    <x v="13"/>
  </r>
  <r>
    <n v="0.89"/>
    <n v="-7"/>
    <n v="-4.4000000000000004"/>
    <n v="-12.3"/>
    <n v="94.1"/>
    <n v="77.7"/>
    <n v="3.1"/>
    <n v="1072"/>
    <n v="-0.8"/>
    <n v="-999"/>
    <n v="-999"/>
    <n v="-0.1"/>
    <n v="0.8"/>
    <n v="1.4"/>
    <n v="-999"/>
    <n v="0.34100000000000003"/>
    <n v="9.8000000000000004E-2"/>
    <n v="0"/>
    <n v="-999"/>
    <n v="200402"/>
    <x v="13"/>
  </r>
  <r>
    <n v="5.76"/>
    <n v="-7"/>
    <n v="0.4"/>
    <n v="-13.1"/>
    <n v="81"/>
    <n v="43.6"/>
    <n v="0"/>
    <n v="1029"/>
    <n v="-0.7"/>
    <n v="-999"/>
    <n v="-999"/>
    <n v="0.1"/>
    <n v="0.8"/>
    <n v="1.4"/>
    <n v="-999"/>
    <n v="0.27500000000000002"/>
    <n v="0.35399999999999998"/>
    <n v="0"/>
    <n v="-999"/>
    <n v="200402"/>
    <x v="13"/>
  </r>
  <r>
    <n v="3.25"/>
    <n v="-6.5"/>
    <n v="-2.7"/>
    <n v="-9.6"/>
    <n v="92.6"/>
    <n v="81.599999999999994"/>
    <n v="0"/>
    <n v="1017"/>
    <n v="-0.8"/>
    <n v="-999"/>
    <n v="-999"/>
    <n v="-0.1"/>
    <n v="0.8"/>
    <n v="1.4"/>
    <n v="-999"/>
    <n v="0.40899999999999997"/>
    <n v="9.1999999999999998E-2"/>
    <n v="0"/>
    <n v="-999"/>
    <n v="200402"/>
    <x v="13"/>
  </r>
  <r>
    <n v="2.7"/>
    <n v="-5.9"/>
    <n v="-2.9"/>
    <n v="-9.6"/>
    <n v="94.7"/>
    <n v="87"/>
    <n v="0"/>
    <n v="1010"/>
    <n v="-0.8"/>
    <n v="-999"/>
    <n v="-999"/>
    <n v="0"/>
    <n v="0.8"/>
    <n v="1.4"/>
    <n v="-999"/>
    <n v="0.42799999999999999"/>
    <n v="6.4000000000000001E-2"/>
    <n v="0"/>
    <n v="-999"/>
    <n v="200402"/>
    <x v="13"/>
  </r>
  <r>
    <n v="1.71"/>
    <n v="-5.8"/>
    <n v="-4.4000000000000004"/>
    <n v="-8"/>
    <n v="97.8"/>
    <n v="94.4"/>
    <n v="0"/>
    <n v="999"/>
    <n v="-0.8"/>
    <n v="-999"/>
    <n v="-999"/>
    <n v="0"/>
    <n v="0.8"/>
    <n v="1.4"/>
    <n v="-999"/>
    <n v="0.41699999999999998"/>
    <n v="2.5000000000000001E-2"/>
    <n v="0"/>
    <n v="-999"/>
    <n v="200402"/>
    <x v="13"/>
  </r>
  <r>
    <n v="7.94"/>
    <n v="-2"/>
    <n v="4.5"/>
    <n v="-5.3"/>
    <n v="89.3"/>
    <n v="60.3"/>
    <n v="0"/>
    <n v="969"/>
    <n v="-0.7"/>
    <n v="-999"/>
    <n v="-999"/>
    <n v="0.1"/>
    <n v="0.9"/>
    <n v="1.5"/>
    <n v="-999"/>
    <n v="0.50900000000000001"/>
    <n v="0.33400000000000002"/>
    <n v="0"/>
    <n v="-999"/>
    <n v="200402"/>
    <x v="13"/>
  </r>
  <r>
    <n v="4.71"/>
    <n v="-3.5"/>
    <n v="1.6"/>
    <n v="-7.8"/>
    <n v="92.3"/>
    <n v="73.900000000000006"/>
    <n v="0"/>
    <n v="946"/>
    <n v="-0.8"/>
    <n v="-999"/>
    <n v="-999"/>
    <n v="0"/>
    <n v="0.8"/>
    <n v="1.4"/>
    <n v="-999"/>
    <n v="0.50700000000000001"/>
    <n v="0.17899999999999999"/>
    <n v="0"/>
    <n v="-999"/>
    <n v="200402"/>
    <x v="13"/>
  </r>
  <r>
    <n v="9.84"/>
    <n v="-4.5999999999999996"/>
    <n v="4.3"/>
    <n v="-10.1"/>
    <n v="80.3"/>
    <n v="50.5"/>
    <n v="0"/>
    <n v="940"/>
    <n v="-0.7"/>
    <n v="-999"/>
    <n v="-999"/>
    <n v="0.1"/>
    <n v="0.8"/>
    <n v="1.4"/>
    <n v="-999"/>
    <n v="0.41899999999999998"/>
    <n v="0.41099999999999998"/>
    <n v="0"/>
    <n v="-999"/>
    <n v="200402"/>
    <x v="13"/>
  </r>
  <r>
    <n v="10.07"/>
    <n v="-4"/>
    <n v="4.0999999999999996"/>
    <n v="-8.1999999999999993"/>
    <n v="62.8"/>
    <n v="33.5"/>
    <n v="0"/>
    <n v="940"/>
    <n v="-0.7"/>
    <n v="-999"/>
    <n v="-999"/>
    <n v="0.1"/>
    <n v="0.8"/>
    <n v="1.4"/>
    <n v="-999"/>
    <n v="0.27500000000000002"/>
    <n v="0.54400000000000004"/>
    <n v="0"/>
    <n v="-999"/>
    <n v="200402"/>
    <x v="13"/>
  </r>
  <r>
    <n v="8.3000000000000007"/>
    <n v="-2.7"/>
    <n v="4.3"/>
    <n v="-8.1999999999999993"/>
    <n v="51.3"/>
    <n v="26"/>
    <n v="0"/>
    <n v="922"/>
    <n v="-0.8"/>
    <n v="-999"/>
    <n v="-999"/>
    <n v="0.1"/>
    <n v="0.9"/>
    <n v="1.4"/>
    <n v="-999"/>
    <n v="0.215"/>
    <n v="0.61399999999999999"/>
    <n v="0"/>
    <n v="-999"/>
    <n v="200402"/>
    <x v="13"/>
  </r>
  <r>
    <n v="2.2799999999999998"/>
    <n v="-5.0999999999999996"/>
    <n v="-2.5"/>
    <n v="-7.4"/>
    <n v="86.2"/>
    <n v="52.4"/>
    <n v="0"/>
    <n v="926"/>
    <n v="-1"/>
    <n v="-999"/>
    <n v="-999"/>
    <n v="0"/>
    <n v="0.8"/>
    <n v="1.3"/>
    <n v="-999"/>
    <n v="0.26600000000000001"/>
    <n v="0.24199999999999999"/>
    <n v="0"/>
    <n v="-999"/>
    <n v="200402"/>
    <x v="13"/>
  </r>
  <r>
    <n v="8.43"/>
    <n v="-3.8"/>
    <n v="3.1"/>
    <n v="-6.8"/>
    <n v="91.3"/>
    <n v="62.8"/>
    <n v="0"/>
    <n v="925"/>
    <n v="-0.9"/>
    <n v="-999"/>
    <n v="-999"/>
    <n v="0.1"/>
    <n v="0.8"/>
    <n v="1.4"/>
    <n v="-999"/>
    <n v="0.47799999999999998"/>
    <n v="0.28399999999999997"/>
    <n v="0"/>
    <n v="-999"/>
    <n v="200402"/>
    <x v="13"/>
  </r>
  <r>
    <n v="2.4"/>
    <n v="-5.0999999999999996"/>
    <n v="-4"/>
    <n v="-6.3"/>
    <n v="98.1"/>
    <n v="93.3"/>
    <n v="0"/>
    <n v="935"/>
    <n v="-1"/>
    <n v="-999"/>
    <n v="-999"/>
    <n v="-0.1"/>
    <n v="0.7"/>
    <n v="1.3"/>
    <n v="-999"/>
    <n v="0.42499999999999999"/>
    <n v="0.03"/>
    <n v="0"/>
    <n v="-999"/>
    <n v="200402"/>
    <x v="13"/>
  </r>
  <r>
    <n v="5.49"/>
    <n v="-4.5999999999999996"/>
    <n v="-1.3"/>
    <n v="-8.1999999999999993"/>
    <n v="89.8"/>
    <n v="71.7"/>
    <n v="0"/>
    <n v="933"/>
    <n v="-0.9"/>
    <n v="-999"/>
    <n v="-999"/>
    <n v="0"/>
    <n v="0.8"/>
    <n v="1.3"/>
    <n v="-999"/>
    <n v="0.39800000000000002"/>
    <n v="0.157"/>
    <n v="0"/>
    <n v="-999"/>
    <n v="200402"/>
    <x v="13"/>
  </r>
  <r>
    <n v="6.77"/>
    <n v="-2.1"/>
    <n v="3.7"/>
    <n v="-5.0999999999999996"/>
    <n v="91.2"/>
    <n v="66.599999999999994"/>
    <n v="2.2000000000000002"/>
    <n v="929"/>
    <n v="-0.9"/>
    <n v="-999"/>
    <n v="-999"/>
    <n v="0"/>
    <n v="0.8"/>
    <n v="1.3"/>
    <n v="-999"/>
    <n v="0.53100000000000003"/>
    <n v="0.26600000000000001"/>
    <n v="0"/>
    <n v="-999"/>
    <n v="200402"/>
    <x v="13"/>
  </r>
  <r>
    <n v="4.74"/>
    <n v="-3.5"/>
    <n v="-0.8"/>
    <n v="-5.6"/>
    <n v="87.3"/>
    <n v="73.3"/>
    <n v="0"/>
    <n v="914"/>
    <n v="-0.8"/>
    <n v="-999"/>
    <n v="-999"/>
    <n v="0"/>
    <n v="0.8"/>
    <n v="1.4"/>
    <n v="-999"/>
    <n v="0.42299999999999999"/>
    <n v="0.154"/>
    <n v="0"/>
    <n v="-999"/>
    <n v="200402"/>
    <x v="13"/>
  </r>
  <r>
    <n v="10.86"/>
    <n v="-3.4"/>
    <n v="4.4000000000000004"/>
    <n v="-8.8000000000000007"/>
    <n v="81"/>
    <n v="49.4"/>
    <n v="0"/>
    <n v="900"/>
    <n v="-0.6"/>
    <n v="-999"/>
    <n v="-999"/>
    <n v="0.1"/>
    <n v="0.8"/>
    <n v="1.4"/>
    <n v="-999"/>
    <n v="0.41199999999999998"/>
    <n v="0.42299999999999999"/>
    <n v="0"/>
    <n v="-999"/>
    <n v="200402"/>
    <x v="13"/>
  </r>
  <r>
    <n v="11.61"/>
    <n v="-2.9"/>
    <n v="5.7"/>
    <n v="-7.8"/>
    <n v="79.099999999999994"/>
    <n v="47.5"/>
    <n v="0"/>
    <n v="890"/>
    <n v="-0.6"/>
    <n v="-999"/>
    <n v="-999"/>
    <n v="0.1"/>
    <n v="0.8"/>
    <n v="1.4"/>
    <n v="-999"/>
    <n v="0.434"/>
    <n v="0.48099999999999998"/>
    <n v="0"/>
    <n v="-999"/>
    <n v="200402"/>
    <x v="13"/>
  </r>
  <r>
    <n v="11.6"/>
    <n v="-1.9"/>
    <n v="3.1"/>
    <n v="-6.3"/>
    <n v="72.2"/>
    <n v="40.299999999999997"/>
    <n v="0"/>
    <n v="890"/>
    <n v="-0.7"/>
    <n v="-999"/>
    <n v="-999"/>
    <n v="0.1"/>
    <n v="0.8"/>
    <n v="1.4"/>
    <n v="-999"/>
    <n v="0.307"/>
    <n v="0.45500000000000002"/>
    <n v="0"/>
    <n v="-999"/>
    <n v="200402"/>
    <x v="13"/>
  </r>
  <r>
    <n v="7.61"/>
    <n v="-0.5"/>
    <n v="4"/>
    <n v="-4.5"/>
    <n v="70.400000000000006"/>
    <n v="53.5"/>
    <n v="0"/>
    <n v="879"/>
    <n v="-0.8"/>
    <n v="-999"/>
    <n v="-999"/>
    <n v="0.1"/>
    <n v="0.8"/>
    <n v="1.4"/>
    <n v="-999"/>
    <n v="0.434"/>
    <n v="0.378"/>
    <n v="0"/>
    <n v="-999"/>
    <n v="200402"/>
    <x v="13"/>
  </r>
  <r>
    <n v="5.36"/>
    <n v="-2.1"/>
    <n v="0.4"/>
    <n v="-5.2"/>
    <n v="95.1"/>
    <n v="78.7"/>
    <n v="2.1"/>
    <n v="880"/>
    <n v="-0.8"/>
    <n v="-999"/>
    <n v="-999"/>
    <n v="0"/>
    <n v="0.7"/>
    <n v="1.3"/>
    <n v="-999"/>
    <n v="0.496"/>
    <n v="0.13400000000000001"/>
    <n v="0"/>
    <n v="-999"/>
    <n v="200402"/>
    <x v="13"/>
  </r>
  <r>
    <n v="4.1900000000000004"/>
    <n v="-4.4000000000000004"/>
    <n v="-3.4"/>
    <n v="-6.4"/>
    <n v="94.5"/>
    <n v="82.4"/>
    <n v="4.2"/>
    <n v="922"/>
    <n v="-0.7"/>
    <n v="-999"/>
    <n v="-999"/>
    <n v="0"/>
    <n v="0.7"/>
    <n v="1.3"/>
    <n v="-999"/>
    <n v="0.39"/>
    <n v="8.4000000000000005E-2"/>
    <n v="0"/>
    <n v="-999"/>
    <n v="200402"/>
    <x v="13"/>
  </r>
  <r>
    <n v="7.43"/>
    <n v="-2.2999999999999998"/>
    <n v="0.3"/>
    <n v="-3.9"/>
    <n v="98.1"/>
    <n v="94.8"/>
    <n v="5.0999999999999996"/>
    <n v="949"/>
    <n v="-0.6"/>
    <n v="-999"/>
    <n v="-999"/>
    <n v="0"/>
    <n v="0.8"/>
    <n v="1.3"/>
    <n v="-999"/>
    <n v="0.59199999999999997"/>
    <n v="3.2000000000000001E-2"/>
    <n v="0"/>
    <n v="-999"/>
    <n v="200402"/>
    <x v="13"/>
  </r>
  <r>
    <n v="7.27"/>
    <n v="-2.4"/>
    <n v="2.2999999999999998"/>
    <n v="-5.2"/>
    <n v="94.6"/>
    <n v="70.3"/>
    <n v="0.7"/>
    <n v="932"/>
    <n v="-0.6"/>
    <n v="-999"/>
    <n v="-999"/>
    <n v="0"/>
    <n v="0.8"/>
    <n v="1.3"/>
    <n v="-999"/>
    <n v="0.50700000000000001"/>
    <n v="0.214"/>
    <n v="0"/>
    <n v="-999"/>
    <n v="200402"/>
    <x v="13"/>
  </r>
  <r>
    <n v="5.27"/>
    <n v="-3.1"/>
    <n v="2.2999999999999998"/>
    <n v="-5.8"/>
    <n v="92.6"/>
    <n v="67.8"/>
    <n v="0"/>
    <n v="924"/>
    <n v="-0.5"/>
    <n v="-999"/>
    <n v="-999"/>
    <n v="0"/>
    <n v="0.8"/>
    <n v="1.3"/>
    <n v="-999"/>
    <n v="0.48799999999999999"/>
    <n v="0.23200000000000001"/>
    <n v="0"/>
    <n v="-999"/>
    <n v="200402"/>
    <x v="13"/>
  </r>
  <r>
    <n v="5.27"/>
    <n v="-4.0999999999999996"/>
    <n v="2.1"/>
    <n v="-7.7"/>
    <n v="91.9"/>
    <n v="59.5"/>
    <n v="3.5"/>
    <n v="958"/>
    <n v="-0.5"/>
    <n v="-999"/>
    <n v="-999"/>
    <n v="0"/>
    <n v="0.7"/>
    <n v="1.2"/>
    <n v="-999"/>
    <n v="0.42299999999999999"/>
    <n v="0.28799999999999998"/>
    <n v="958"/>
    <n v="-0.5"/>
    <n v="200402"/>
    <x v="13"/>
  </r>
  <r>
    <n v="12.55"/>
    <n v="-5"/>
    <n v="3"/>
    <n v="-9.5"/>
    <n v="83.9"/>
    <n v="51"/>
    <n v="0"/>
    <n v="940"/>
    <n v="-0.5"/>
    <n v="-999"/>
    <n v="-999"/>
    <n v="0.1"/>
    <n v="0.8"/>
    <n v="1.3"/>
    <n v="-999"/>
    <n v="0.38800000000000001"/>
    <n v="0.371"/>
    <n v="0"/>
    <n v="-999"/>
    <n v="200403"/>
    <x v="13"/>
  </r>
  <r>
    <n v="12.24"/>
    <n v="-7.4"/>
    <n v="0"/>
    <n v="-10.9"/>
    <n v="80.099999999999994"/>
    <n v="47.2"/>
    <n v="0"/>
    <n v="935"/>
    <n v="-0.5"/>
    <n v="-999"/>
    <n v="-999"/>
    <n v="0.1"/>
    <n v="0.8"/>
    <n v="1.3"/>
    <n v="-999"/>
    <n v="0.28899999999999998"/>
    <n v="0.32200000000000001"/>
    <n v="0"/>
    <n v="-999"/>
    <n v="200403"/>
    <x v="13"/>
  </r>
  <r>
    <n v="1.84"/>
    <n v="-6.2"/>
    <n v="-3"/>
    <n v="-10.7"/>
    <n v="90.4"/>
    <n v="69.2"/>
    <n v="4.0999999999999996"/>
    <n v="979"/>
    <n v="-0.7"/>
    <n v="-999"/>
    <n v="-999"/>
    <n v="0"/>
    <n v="0.8"/>
    <n v="1.3"/>
    <n v="-999"/>
    <n v="0.33900000000000002"/>
    <n v="0.151"/>
    <n v="0"/>
    <n v="-999"/>
    <n v="200403"/>
    <x v="13"/>
  </r>
  <r>
    <n v="1.33"/>
    <n v="-5.7"/>
    <n v="-2.1"/>
    <n v="-10.1"/>
    <n v="96.1"/>
    <n v="86.6"/>
    <n v="13.7"/>
    <n v="1105"/>
    <n v="-0.9"/>
    <n v="-999"/>
    <n v="-999"/>
    <n v="-0.1"/>
    <n v="0.7"/>
    <n v="1.2"/>
    <n v="-999"/>
    <n v="0.45400000000000001"/>
    <n v="7.0000000000000007E-2"/>
    <n v="0"/>
    <n v="-999"/>
    <n v="200403"/>
    <x v="13"/>
  </r>
  <r>
    <n v="2.0299999999999998"/>
    <n v="-6.5"/>
    <n v="-0.6"/>
    <n v="-8.5"/>
    <n v="93.5"/>
    <n v="86.2"/>
    <n v="2.8"/>
    <n v="1119"/>
    <n v="-0.9"/>
    <n v="-999"/>
    <n v="-999"/>
    <n v="0"/>
    <n v="0.7"/>
    <n v="1.2"/>
    <n v="-999"/>
    <n v="0.505"/>
    <n v="8.1000000000000003E-2"/>
    <n v="0"/>
    <n v="-999"/>
    <n v="200403"/>
    <x v="13"/>
  </r>
  <r>
    <n v="10.050000000000001"/>
    <n v="-6"/>
    <n v="-0.1"/>
    <n v="-10.1"/>
    <n v="81.400000000000006"/>
    <n v="53.2"/>
    <n v="0"/>
    <n v="1108"/>
    <n v="-0.7"/>
    <n v="-999"/>
    <n v="-999"/>
    <n v="0.1"/>
    <n v="0.8"/>
    <n v="1.3"/>
    <n v="-999"/>
    <n v="0.32200000000000001"/>
    <n v="0.28399999999999997"/>
    <n v="0"/>
    <n v="-999"/>
    <n v="200403"/>
    <x v="13"/>
  </r>
  <r>
    <n v="4.93"/>
    <n v="-0.4"/>
    <n v="3.2"/>
    <n v="-5.0999999999999996"/>
    <n v="96.2"/>
    <n v="86.8"/>
    <n v="0.4"/>
    <n v="1061"/>
    <n v="-0.7"/>
    <n v="-999"/>
    <n v="-999"/>
    <n v="0.1"/>
    <n v="0.8"/>
    <n v="1.3"/>
    <n v="-999"/>
    <n v="0.66900000000000004"/>
    <n v="0.10100000000000001"/>
    <n v="0"/>
    <n v="-999"/>
    <n v="200403"/>
    <x v="13"/>
  </r>
  <r>
    <n v="14.54"/>
    <n v="6.1"/>
    <n v="13.2"/>
    <n v="1.2"/>
    <n v="78.2"/>
    <n v="46.3"/>
    <n v="0"/>
    <n v="946"/>
    <n v="-0.4"/>
    <n v="-999"/>
    <n v="-999"/>
    <n v="0.2"/>
    <n v="0.9"/>
    <n v="1.4"/>
    <n v="-999"/>
    <n v="0.70399999999999996"/>
    <n v="0.81499999999999995"/>
    <n v="0"/>
    <n v="-999"/>
    <n v="200403"/>
    <x v="13"/>
  </r>
  <r>
    <n v="5.65"/>
    <n v="1.4"/>
    <n v="5.0999999999999996"/>
    <n v="-3.8"/>
    <n v="85.7"/>
    <n v="58.5"/>
    <n v="0"/>
    <n v="910"/>
    <n v="-0.4"/>
    <n v="-999"/>
    <n v="-999"/>
    <n v="0"/>
    <n v="0.7"/>
    <n v="1.2"/>
    <n v="-999"/>
    <n v="0.51300000000000001"/>
    <n v="0.36399999999999999"/>
    <n v="0"/>
    <n v="-999"/>
    <n v="200403"/>
    <x v="13"/>
  </r>
  <r>
    <n v="14.84"/>
    <n v="-1.9"/>
    <n v="5.6"/>
    <n v="-9.3000000000000007"/>
    <n v="50.6"/>
    <n v="23.2"/>
    <n v="0"/>
    <n v="910"/>
    <n v="-0.1"/>
    <n v="-999"/>
    <n v="-999"/>
    <n v="0.1"/>
    <n v="0.7"/>
    <n v="1.3"/>
    <n v="-999"/>
    <n v="0.21099999999999999"/>
    <n v="0.69799999999999995"/>
    <n v="0"/>
    <n v="-999"/>
    <n v="200403"/>
    <x v="13"/>
  </r>
  <r>
    <n v="14.19"/>
    <n v="2.2999999999999998"/>
    <n v="10.199999999999999"/>
    <n v="-3.5"/>
    <n v="49.3"/>
    <n v="29.1"/>
    <n v="0"/>
    <n v="891"/>
    <n v="-0.1"/>
    <n v="-999"/>
    <n v="-999"/>
    <n v="0.2"/>
    <n v="0.8"/>
    <n v="1.4"/>
    <n v="-999"/>
    <n v="0.36299999999999999"/>
    <n v="0.88200000000000001"/>
    <n v="0"/>
    <n v="-999"/>
    <n v="200403"/>
    <x v="13"/>
  </r>
  <r>
    <n v="8.5500000000000007"/>
    <n v="-0.8"/>
    <n v="6"/>
    <n v="-6.1"/>
    <n v="78.2"/>
    <n v="49.4"/>
    <n v="0"/>
    <n v="885"/>
    <n v="-0.3"/>
    <n v="-999"/>
    <n v="-999"/>
    <n v="0"/>
    <n v="0.6"/>
    <n v="1.2"/>
    <n v="-999"/>
    <n v="0.46"/>
    <n v="0.47299999999999998"/>
    <n v="0"/>
    <n v="-999"/>
    <n v="200403"/>
    <x v="13"/>
  </r>
  <r>
    <n v="14.79"/>
    <n v="-1.8"/>
    <n v="7"/>
    <n v="-9.5"/>
    <n v="54.4"/>
    <n v="18.5"/>
    <n v="0"/>
    <n v="876"/>
    <n v="0"/>
    <n v="-999"/>
    <n v="-999"/>
    <n v="0.2"/>
    <n v="0.8"/>
    <n v="1.3"/>
    <n v="-999"/>
    <n v="0.185"/>
    <n v="0.81599999999999995"/>
    <n v="0"/>
    <n v="-999"/>
    <n v="200403"/>
    <x v="13"/>
  </r>
  <r>
    <n v="7.07"/>
    <n v="-1"/>
    <n v="4.3"/>
    <n v="-4.5999999999999996"/>
    <n v="70.8"/>
    <n v="40.6"/>
    <n v="0"/>
    <n v="874"/>
    <n v="-0.3"/>
    <n v="-999"/>
    <n v="-999"/>
    <n v="0"/>
    <n v="0.7"/>
    <n v="1.2"/>
    <n v="-999"/>
    <n v="0.33700000000000002"/>
    <n v="0.49299999999999999"/>
    <n v="0"/>
    <n v="-999"/>
    <n v="200403"/>
    <x v="13"/>
  </r>
  <r>
    <n v="5.31"/>
    <n v="-2.2999999999999998"/>
    <n v="0.8"/>
    <n v="-5.8"/>
    <n v="82.7"/>
    <n v="59.2"/>
    <n v="0"/>
    <n v="868"/>
    <n v="-0.4"/>
    <n v="-999"/>
    <n v="-999"/>
    <n v="0"/>
    <n v="0.7"/>
    <n v="1.2"/>
    <n v="-999"/>
    <n v="0.38400000000000001"/>
    <n v="0.26400000000000001"/>
    <n v="0"/>
    <n v="-999"/>
    <n v="200403"/>
    <x v="13"/>
  </r>
  <r>
    <n v="6.19"/>
    <n v="-0.4"/>
    <n v="4.3"/>
    <n v="-3.2"/>
    <n v="86.9"/>
    <n v="74.2"/>
    <n v="0"/>
    <n v="871"/>
    <n v="-0.4"/>
    <n v="-999"/>
    <n v="-999"/>
    <n v="0"/>
    <n v="0.7"/>
    <n v="1.2"/>
    <n v="-999"/>
    <n v="0.61699999999999999"/>
    <n v="0.214"/>
    <n v="0"/>
    <n v="-999"/>
    <n v="200403"/>
    <x v="13"/>
  </r>
  <r>
    <n v="7.34"/>
    <n v="-0.3"/>
    <n v="5.6"/>
    <n v="-2.7"/>
    <n v="85.1"/>
    <n v="52.6"/>
    <n v="1.3"/>
    <n v="877"/>
    <n v="-0.4"/>
    <n v="-999"/>
    <n v="-999"/>
    <n v="0"/>
    <n v="0.7"/>
    <n v="1.2"/>
    <n v="-999"/>
    <n v="0.47699999999999998"/>
    <n v="0.43099999999999999"/>
    <n v="0"/>
    <n v="-999"/>
    <n v="200403"/>
    <x v="13"/>
  </r>
  <r>
    <n v="9.14"/>
    <n v="-1.2"/>
    <n v="6.1"/>
    <n v="-7"/>
    <n v="74.900000000000006"/>
    <n v="52"/>
    <n v="0"/>
    <n v="865"/>
    <n v="-0.3"/>
    <n v="-999"/>
    <n v="-999"/>
    <n v="0"/>
    <n v="0.7"/>
    <n v="1.2"/>
    <n v="-999"/>
    <n v="0.48799999999999999"/>
    <n v="0.45200000000000001"/>
    <n v="0"/>
    <n v="-999"/>
    <n v="200403"/>
    <x v="13"/>
  </r>
  <r>
    <n v="12.48"/>
    <n v="-5.6"/>
    <n v="1.1000000000000001"/>
    <n v="-9.9"/>
    <n v="70.3"/>
    <n v="43"/>
    <n v="0"/>
    <n v="865"/>
    <n v="-0.3"/>
    <n v="-999"/>
    <n v="-999"/>
    <n v="0"/>
    <n v="0.6"/>
    <n v="1.1000000000000001"/>
    <n v="-999"/>
    <n v="0.28499999999999998"/>
    <n v="0.377"/>
    <n v="0"/>
    <n v="-999"/>
    <n v="200403"/>
    <x v="13"/>
  </r>
  <r>
    <n v="11.69"/>
    <n v="-3.1"/>
    <n v="2.8"/>
    <n v="-10.1"/>
    <n v="58.3"/>
    <n v="35.700000000000003"/>
    <n v="0"/>
    <n v="859"/>
    <n v="-0.5"/>
    <n v="-999"/>
    <n v="-999"/>
    <n v="0.1"/>
    <n v="0.8"/>
    <n v="1.3"/>
    <n v="-999"/>
    <n v="0.26600000000000001"/>
    <n v="0.48"/>
    <n v="0"/>
    <n v="-999"/>
    <n v="200403"/>
    <x v="13"/>
  </r>
  <r>
    <n v="13.3"/>
    <n v="4.0999999999999996"/>
    <n v="12.1"/>
    <n v="-2.1"/>
    <n v="41.2"/>
    <n v="25.2"/>
    <n v="0"/>
    <n v="843"/>
    <n v="-0.6"/>
    <n v="-999"/>
    <n v="-999"/>
    <n v="0.2"/>
    <n v="0.8"/>
    <n v="1.3"/>
    <n v="-999"/>
    <n v="0.35599999999999998"/>
    <n v="1.056"/>
    <n v="0"/>
    <n v="-999"/>
    <n v="200403"/>
    <x v="13"/>
  </r>
  <r>
    <n v="17.809999999999999"/>
    <n v="6.5"/>
    <n v="13.6"/>
    <n v="1"/>
    <n v="57.5"/>
    <n v="30"/>
    <n v="0"/>
    <n v="778"/>
    <n v="-0.2"/>
    <n v="-999"/>
    <n v="-999"/>
    <n v="0.2"/>
    <n v="0.8"/>
    <n v="1.3"/>
    <n v="-999"/>
    <n v="0.46600000000000003"/>
    <n v="1.0900000000000001"/>
    <n v="0"/>
    <n v="-999"/>
    <n v="200403"/>
    <x v="13"/>
  </r>
  <r>
    <n v="10.45"/>
    <n v="2"/>
    <n v="11"/>
    <n v="-2.9"/>
    <n v="78.7"/>
    <n v="42.7"/>
    <n v="0"/>
    <n v="765"/>
    <n v="0"/>
    <n v="-999"/>
    <n v="-999"/>
    <n v="0"/>
    <n v="0.6"/>
    <n v="1.2"/>
    <n v="-999"/>
    <n v="0.55900000000000005"/>
    <n v="0.752"/>
    <n v="0"/>
    <n v="-999"/>
    <n v="200403"/>
    <x v="13"/>
  </r>
  <r>
    <n v="6.09"/>
    <n v="-1.5"/>
    <n v="1.4"/>
    <n v="-6.8"/>
    <n v="81.7"/>
    <n v="68.099999999999994"/>
    <n v="5.8"/>
    <n v="779"/>
    <n v="-0.1"/>
    <n v="-999"/>
    <n v="-999"/>
    <n v="0"/>
    <n v="0.6"/>
    <n v="1.1000000000000001"/>
    <n v="-999"/>
    <n v="0.46100000000000002"/>
    <n v="0.216"/>
    <n v="0"/>
    <n v="-999"/>
    <n v="200403"/>
    <x v="13"/>
  </r>
  <r>
    <n v="9.9700000000000006"/>
    <n v="-2.1"/>
    <n v="1.7"/>
    <n v="-7.1"/>
    <n v="74.2"/>
    <n v="58.3"/>
    <n v="0"/>
    <n v="778"/>
    <n v="-0.1"/>
    <n v="-999"/>
    <n v="-999"/>
    <n v="0"/>
    <n v="0.6"/>
    <n v="1.1000000000000001"/>
    <n v="-999"/>
    <n v="0.40300000000000002"/>
    <n v="0.28799999999999998"/>
    <n v="0"/>
    <n v="-999"/>
    <n v="200403"/>
    <x v="13"/>
  </r>
  <r>
    <n v="5.09"/>
    <n v="-3"/>
    <n v="-0.8"/>
    <n v="-5.0999999999999996"/>
    <n v="97.6"/>
    <n v="90.3"/>
    <n v="13.4"/>
    <n v="901"/>
    <n v="-0.3"/>
    <n v="-999"/>
    <n v="-999"/>
    <n v="0"/>
    <n v="0.6"/>
    <n v="1.1000000000000001"/>
    <n v="-999"/>
    <n v="0.52200000000000002"/>
    <n v="5.6000000000000001E-2"/>
    <n v="0"/>
    <n v="-999"/>
    <n v="200403"/>
    <x v="13"/>
  </r>
  <r>
    <n v="11.22"/>
    <n v="-2.2000000000000002"/>
    <n v="5.3"/>
    <n v="-5.4"/>
    <n v="91"/>
    <n v="64.099999999999994"/>
    <n v="2.2000000000000002"/>
    <n v="845"/>
    <n v="-0.2"/>
    <n v="-999"/>
    <n v="-999"/>
    <n v="0.1"/>
    <n v="0.7"/>
    <n v="1.2"/>
    <n v="-999"/>
    <n v="0.57199999999999995"/>
    <n v="0.32"/>
    <n v="0"/>
    <n v="-999"/>
    <n v="200403"/>
    <x v="13"/>
  </r>
  <r>
    <n v="18.850000000000001"/>
    <n v="1.3"/>
    <n v="9.6999999999999993"/>
    <n v="-7"/>
    <n v="70.099999999999994"/>
    <n v="41.3"/>
    <n v="0"/>
    <n v="800"/>
    <n v="0"/>
    <n v="-999"/>
    <n v="-999"/>
    <n v="0.2"/>
    <n v="0.8"/>
    <n v="1.2"/>
    <n v="-999"/>
    <n v="0.498"/>
    <n v="0.70599999999999996"/>
    <n v="0"/>
    <n v="-999"/>
    <n v="200403"/>
    <x v="13"/>
  </r>
  <r>
    <n v="19.5"/>
    <n v="5.6"/>
    <n v="11.8"/>
    <n v="-0.5"/>
    <n v="52"/>
    <n v="33.4"/>
    <n v="0"/>
    <n v="750"/>
    <n v="0.1"/>
    <n v="-999"/>
    <n v="-999"/>
    <n v="0.2"/>
    <n v="0.8"/>
    <n v="1.3"/>
    <n v="-999"/>
    <n v="0.46200000000000002"/>
    <n v="0.92200000000000004"/>
    <n v="0"/>
    <n v="-999"/>
    <n v="200403"/>
    <x v="13"/>
  </r>
  <r>
    <n v="9.8699999999999992"/>
    <n v="3.7"/>
    <n v="10.7"/>
    <n v="-5.7"/>
    <n v="70"/>
    <n v="41.8"/>
    <n v="9.1"/>
    <n v="797"/>
    <n v="0"/>
    <n v="-999"/>
    <n v="-999"/>
    <n v="0"/>
    <n v="0.6"/>
    <n v="1.1000000000000001"/>
    <n v="-999"/>
    <n v="0.53700000000000003"/>
    <n v="0.749"/>
    <n v="0"/>
    <n v="-999"/>
    <n v="200403"/>
    <x v="13"/>
  </r>
  <r>
    <n v="9.5299999999999994"/>
    <n v="-4.0999999999999996"/>
    <n v="1.6"/>
    <n v="-9.5"/>
    <n v="81.400000000000006"/>
    <n v="54.9"/>
    <n v="0"/>
    <n v="770"/>
    <n v="0"/>
    <n v="-999"/>
    <n v="-999"/>
    <n v="0"/>
    <n v="0.6"/>
    <n v="1.1000000000000001"/>
    <n v="-999"/>
    <n v="0.376"/>
    <n v="0.309"/>
    <n v="770"/>
    <n v="0"/>
    <n v="200403"/>
    <x v="13"/>
  </r>
  <r>
    <n v="20.58"/>
    <n v="-2"/>
    <n v="4.8"/>
    <n v="-7.9"/>
    <n v="63.5"/>
    <n v="31.7"/>
    <n v="0"/>
    <n v="733"/>
    <n v="0.1"/>
    <n v="-999"/>
    <n v="-999"/>
    <n v="0.1"/>
    <n v="0.7"/>
    <n v="1.2"/>
    <n v="-999"/>
    <n v="0.27300000000000002"/>
    <n v="0.58699999999999997"/>
    <n v="0"/>
    <n v="-999"/>
    <n v="200404"/>
    <x v="13"/>
  </r>
  <r>
    <n v="20.74"/>
    <n v="2.9"/>
    <n v="11.1"/>
    <n v="-6.6"/>
    <n v="49.1"/>
    <n v="24.7"/>
    <n v="0"/>
    <n v="712"/>
    <n v="0.2"/>
    <n v="-999"/>
    <n v="-999"/>
    <n v="0.2"/>
    <n v="0.7"/>
    <n v="1.2"/>
    <n v="-999"/>
    <n v="0.32700000000000001"/>
    <n v="0.995"/>
    <n v="0"/>
    <n v="-999"/>
    <n v="200404"/>
    <x v="13"/>
  </r>
  <r>
    <n v="15.12"/>
    <n v="5.5"/>
    <n v="13.2"/>
    <n v="1.8"/>
    <n v="46.6"/>
    <n v="30"/>
    <n v="0"/>
    <n v="688"/>
    <n v="0.1"/>
    <n v="-999"/>
    <n v="-999"/>
    <n v="0.2"/>
    <n v="0.7"/>
    <n v="1.2"/>
    <n v="-999"/>
    <n v="0.45500000000000002"/>
    <n v="1.0620000000000001"/>
    <n v="0"/>
    <n v="-999"/>
    <n v="200404"/>
    <x v="13"/>
  </r>
  <r>
    <n v="20.48"/>
    <n v="4.9000000000000004"/>
    <n v="11.9"/>
    <n v="0.3"/>
    <n v="60.1"/>
    <n v="22.1"/>
    <n v="0"/>
    <n v="650"/>
    <n v="0.2"/>
    <n v="-999"/>
    <n v="-999"/>
    <n v="0.2"/>
    <n v="0.7"/>
    <n v="1.2"/>
    <n v="-999"/>
    <n v="0.308"/>
    <n v="1.085"/>
    <n v="0"/>
    <n v="-999"/>
    <n v="200404"/>
    <x v="13"/>
  </r>
  <r>
    <n v="17.88"/>
    <n v="5.3"/>
    <n v="13.2"/>
    <n v="-0.2"/>
    <n v="57.9"/>
    <n v="32.200000000000003"/>
    <n v="0"/>
    <n v="615"/>
    <n v="0.2"/>
    <n v="-999"/>
    <n v="-999"/>
    <n v="0.1"/>
    <n v="0.7"/>
    <n v="1.2"/>
    <n v="-999"/>
    <n v="0.49"/>
    <n v="1.0289999999999999"/>
    <n v="0"/>
    <n v="-999"/>
    <n v="200404"/>
    <x v="13"/>
  </r>
  <r>
    <n v="21.1"/>
    <n v="5.9"/>
    <n v="14.3"/>
    <n v="-0.4"/>
    <n v="47.5"/>
    <n v="16"/>
    <n v="0"/>
    <n v="572"/>
    <n v="0.2"/>
    <n v="-999"/>
    <n v="-999"/>
    <n v="0.2"/>
    <n v="0.6"/>
    <n v="1.2"/>
    <n v="-999"/>
    <n v="0.26"/>
    <n v="1.369"/>
    <n v="0"/>
    <n v="-999"/>
    <n v="200404"/>
    <x v="13"/>
  </r>
  <r>
    <n v="18.53"/>
    <n v="3.9"/>
    <n v="10.5"/>
    <n v="-1.6"/>
    <n v="60.6"/>
    <n v="32.299999999999997"/>
    <n v="0"/>
    <n v="550"/>
    <n v="0.2"/>
    <n v="-999"/>
    <n v="-999"/>
    <n v="0.1"/>
    <n v="0.6"/>
    <n v="1.3"/>
    <n v="-999"/>
    <n v="0.41"/>
    <n v="0.85899999999999999"/>
    <n v="0"/>
    <n v="-999"/>
    <n v="200404"/>
    <x v="13"/>
  </r>
  <r>
    <n v="12.24"/>
    <n v="1.3"/>
    <n v="8"/>
    <n v="-1.8"/>
    <n v="81.2"/>
    <n v="52.8"/>
    <n v="0"/>
    <n v="530"/>
    <n v="0.2"/>
    <n v="-999"/>
    <n v="-999"/>
    <n v="0.1"/>
    <n v="0.6"/>
    <n v="1.3"/>
    <n v="-999"/>
    <n v="0.56399999999999995"/>
    <n v="0.50600000000000001"/>
    <n v="0"/>
    <n v="-999"/>
    <n v="200404"/>
    <x v="13"/>
  </r>
  <r>
    <n v="21.4"/>
    <n v="3.8"/>
    <n v="11.4"/>
    <n v="-2.2999999999999998"/>
    <n v="49.8"/>
    <n v="16.100000000000001"/>
    <n v="0"/>
    <n v="510"/>
    <n v="0.3"/>
    <n v="-999"/>
    <n v="-999"/>
    <n v="0.1"/>
    <n v="0.7"/>
    <n v="1.3"/>
    <n v="-999"/>
    <n v="0.216"/>
    <n v="1.131"/>
    <n v="0"/>
    <n v="-999"/>
    <n v="200404"/>
    <x v="13"/>
  </r>
  <r>
    <n v="21.25"/>
    <n v="6.4"/>
    <n v="14.7"/>
    <n v="-1.3"/>
    <n v="45.4"/>
    <n v="25.4"/>
    <n v="0"/>
    <n v="480"/>
    <n v="0.2"/>
    <n v="-999"/>
    <n v="-999"/>
    <n v="0.2"/>
    <n v="0.7"/>
    <n v="1.3"/>
    <n v="-999"/>
    <n v="0.42399999999999999"/>
    <n v="1.2470000000000001"/>
    <n v="0"/>
    <n v="-999"/>
    <n v="200404"/>
    <x v="13"/>
  </r>
  <r>
    <n v="22.05"/>
    <n v="8.4"/>
    <n v="16.399999999999999"/>
    <n v="0.9"/>
    <n v="47.2"/>
    <n v="28.2"/>
    <n v="0"/>
    <n v="436"/>
    <n v="0.2"/>
    <n v="-999"/>
    <n v="-999"/>
    <n v="0.2"/>
    <n v="0.8"/>
    <n v="1.3"/>
    <n v="-999"/>
    <n v="0.52600000000000002"/>
    <n v="1.339"/>
    <n v="0"/>
    <n v="-999"/>
    <n v="200404"/>
    <x v="13"/>
  </r>
  <r>
    <n v="21.72"/>
    <n v="10.4"/>
    <n v="18.5"/>
    <n v="3.1"/>
    <n v="46.3"/>
    <n v="27.8"/>
    <n v="0"/>
    <n v="380"/>
    <n v="0.2"/>
    <n v="-999"/>
    <n v="-999"/>
    <n v="0.2"/>
    <n v="0.8"/>
    <n v="1.3"/>
    <n v="-999"/>
    <n v="0.59099999999999997"/>
    <n v="1.5369999999999999"/>
    <n v="0"/>
    <n v="-999"/>
    <n v="200404"/>
    <x v="13"/>
  </r>
  <r>
    <n v="12.2"/>
    <n v="5.7"/>
    <n v="10.8"/>
    <n v="0.3"/>
    <n v="76.400000000000006"/>
    <n v="55.7"/>
    <n v="5.4"/>
    <n v="380"/>
    <n v="0.1"/>
    <n v="-999"/>
    <n v="-999"/>
    <n v="0.1"/>
    <n v="0.8"/>
    <n v="1.2"/>
    <n v="-999"/>
    <n v="0.72"/>
    <n v="0.57399999999999995"/>
    <n v="0"/>
    <n v="-999"/>
    <n v="200404"/>
    <x v="13"/>
  </r>
  <r>
    <n v="3.17"/>
    <n v="-0.6"/>
    <n v="2.9"/>
    <n v="-3.2"/>
    <n v="96.3"/>
    <n v="79.3"/>
    <n v="19.7"/>
    <n v="463"/>
    <n v="0"/>
    <n v="-999"/>
    <n v="-999"/>
    <n v="0"/>
    <n v="0.8"/>
    <n v="1.2"/>
    <n v="-999"/>
    <n v="0.59599999999999997"/>
    <n v="0.156"/>
    <n v="0"/>
    <n v="-999"/>
    <n v="200404"/>
    <x v="13"/>
  </r>
  <r>
    <n v="14.41"/>
    <n v="-0.2"/>
    <n v="5.8"/>
    <n v="-3.7"/>
    <n v="89.3"/>
    <n v="58.1"/>
    <n v="2.2000000000000002"/>
    <n v="420"/>
    <n v="0.2"/>
    <n v="-999"/>
    <n v="-999"/>
    <n v="0.2"/>
    <n v="0.9"/>
    <n v="1.3"/>
    <n v="-999"/>
    <n v="0.53500000000000003"/>
    <n v="0.38600000000000001"/>
    <n v="0"/>
    <n v="-999"/>
    <n v="200404"/>
    <x v="13"/>
  </r>
  <r>
    <n v="10.45"/>
    <n v="-1.4"/>
    <n v="5.4"/>
    <n v="-5.6"/>
    <n v="89"/>
    <n v="55"/>
    <n v="1.4"/>
    <n v="410"/>
    <n v="0"/>
    <n v="-999"/>
    <n v="-999"/>
    <n v="0"/>
    <n v="0.8"/>
    <n v="1.1000000000000001"/>
    <n v="-999"/>
    <n v="0.49299999999999999"/>
    <n v="0.40300000000000002"/>
    <n v="0"/>
    <n v="-999"/>
    <n v="200404"/>
    <x v="13"/>
  </r>
  <r>
    <n v="13.49"/>
    <n v="0.1"/>
    <n v="7.2"/>
    <n v="-4"/>
    <n v="80"/>
    <n v="37"/>
    <n v="0"/>
    <n v="395"/>
    <n v="0.1"/>
    <n v="-999"/>
    <n v="-999"/>
    <n v="0.1"/>
    <n v="0.9"/>
    <n v="1.3"/>
    <n v="-999"/>
    <n v="0.376"/>
    <n v="0.64"/>
    <n v="0"/>
    <n v="-999"/>
    <n v="200404"/>
    <x v="13"/>
  </r>
  <r>
    <n v="17.559999999999999"/>
    <n v="0"/>
    <n v="8.1"/>
    <n v="-5"/>
    <n v="83"/>
    <n v="47.1"/>
    <n v="0"/>
    <n v="367"/>
    <n v="0.1"/>
    <n v="-999"/>
    <n v="-999"/>
    <n v="0.1"/>
    <n v="0.9"/>
    <n v="1.3"/>
    <n v="-999"/>
    <n v="0.50900000000000001"/>
    <n v="0.57099999999999995"/>
    <n v="0"/>
    <n v="-999"/>
    <n v="200404"/>
    <x v="13"/>
  </r>
  <r>
    <n v="18.09"/>
    <n v="1.1000000000000001"/>
    <n v="6.7"/>
    <n v="-4"/>
    <n v="76.7"/>
    <n v="46.7"/>
    <n v="0.7"/>
    <n v="358"/>
    <n v="0.2"/>
    <n v="-999"/>
    <n v="-999"/>
    <n v="0.2"/>
    <n v="0.9"/>
    <n v="1.3"/>
    <n v="-999"/>
    <n v="0.45800000000000002"/>
    <n v="0.52300000000000002"/>
    <n v="0"/>
    <n v="-999"/>
    <n v="200404"/>
    <x v="13"/>
  </r>
  <r>
    <n v="12.26"/>
    <n v="-0.1"/>
    <n v="4.7"/>
    <n v="-3.9"/>
    <n v="89.6"/>
    <n v="65.900000000000006"/>
    <n v="7.9"/>
    <n v="368"/>
    <n v="0.1"/>
    <n v="-999"/>
    <n v="-999"/>
    <n v="0.1"/>
    <n v="0.9"/>
    <n v="1.3"/>
    <n v="-999"/>
    <n v="0.56100000000000005"/>
    <n v="0.29099999999999998"/>
    <n v="0"/>
    <n v="-999"/>
    <n v="200404"/>
    <x v="13"/>
  </r>
  <r>
    <n v="13.88"/>
    <n v="0.8"/>
    <n v="7.7"/>
    <n v="-4"/>
    <n v="83.8"/>
    <n v="51.8"/>
    <n v="0"/>
    <n v="370"/>
    <n v="0.1"/>
    <n v="-999"/>
    <n v="-999"/>
    <n v="0.2"/>
    <n v="0.9"/>
    <n v="1.3"/>
    <n v="-999"/>
    <n v="0.54300000000000004"/>
    <n v="0.50600000000000001"/>
    <n v="0"/>
    <n v="-999"/>
    <n v="200404"/>
    <x v="13"/>
  </r>
  <r>
    <n v="23.28"/>
    <n v="5.9"/>
    <n v="13.1"/>
    <n v="-1.5"/>
    <n v="56.5"/>
    <n v="28.8"/>
    <n v="0"/>
    <n v="312"/>
    <n v="0.2"/>
    <n v="-999"/>
    <n v="-999"/>
    <n v="0.2"/>
    <n v="1"/>
    <n v="1.4"/>
    <n v="-999"/>
    <n v="0.435"/>
    <n v="1.073"/>
    <n v="0"/>
    <n v="-999"/>
    <n v="200404"/>
    <x v="13"/>
  </r>
  <r>
    <n v="12.24"/>
    <n v="2.5"/>
    <n v="6.8"/>
    <n v="-4.9000000000000004"/>
    <n v="70.3"/>
    <n v="48.5"/>
    <n v="0"/>
    <n v="298"/>
    <n v="0.1"/>
    <n v="-999"/>
    <n v="-999"/>
    <n v="0.1"/>
    <n v="0.9"/>
    <n v="1.2"/>
    <n v="-999"/>
    <n v="0.47799999999999998"/>
    <n v="0.50900000000000001"/>
    <n v="0"/>
    <n v="-999"/>
    <n v="200404"/>
    <x v="13"/>
  </r>
  <r>
    <n v="15.48"/>
    <n v="-0.1"/>
    <n v="6.4"/>
    <n v="-5.7"/>
    <n v="74.5"/>
    <n v="48"/>
    <n v="0"/>
    <n v="287"/>
    <n v="0.2"/>
    <n v="-999"/>
    <n v="-999"/>
    <n v="0.1"/>
    <n v="0.9"/>
    <n v="1.3"/>
    <n v="-999"/>
    <n v="0.46200000000000002"/>
    <n v="0.5"/>
    <n v="0"/>
    <n v="-999"/>
    <n v="200404"/>
    <x v="13"/>
  </r>
  <r>
    <n v="24.2"/>
    <n v="6.1"/>
    <n v="14.9"/>
    <n v="-2.4"/>
    <n v="63.5"/>
    <n v="37.299999999999997"/>
    <n v="0"/>
    <n v="252"/>
    <n v="0.3"/>
    <n v="-999"/>
    <n v="-999"/>
    <n v="0.2"/>
    <n v="1"/>
    <n v="1.4"/>
    <n v="-999"/>
    <n v="0.63100000000000001"/>
    <n v="1.0620000000000001"/>
    <n v="0"/>
    <n v="-999"/>
    <n v="200404"/>
    <x v="13"/>
  </r>
  <r>
    <n v="24.97"/>
    <n v="10.7"/>
    <n v="18.899999999999999"/>
    <n v="3.2"/>
    <n v="55.5"/>
    <n v="25.4"/>
    <n v="0"/>
    <n v="190"/>
    <n v="0.5"/>
    <n v="-999"/>
    <n v="-999"/>
    <n v="0.2"/>
    <n v="1"/>
    <n v="1.4"/>
    <n v="-999"/>
    <n v="0.55600000000000005"/>
    <n v="1.629"/>
    <n v="0"/>
    <n v="-999"/>
    <n v="200404"/>
    <x v="13"/>
  </r>
  <r>
    <n v="11.42"/>
    <n v="4"/>
    <n v="11.4"/>
    <n v="-2"/>
    <n v="70.2"/>
    <n v="39.700000000000003"/>
    <n v="10.7"/>
    <n v="254"/>
    <n v="0.4"/>
    <n v="-999"/>
    <n v="-999"/>
    <n v="0.1"/>
    <n v="1"/>
    <n v="1.3"/>
    <n v="-999"/>
    <n v="0.53400000000000003"/>
    <n v="0.81299999999999994"/>
    <n v="0"/>
    <n v="-999"/>
    <n v="200404"/>
    <x v="13"/>
  </r>
  <r>
    <n v="23.45"/>
    <n v="1.4"/>
    <n v="8.1"/>
    <n v="-4.0999999999999996"/>
    <n v="75.599999999999994"/>
    <n v="39.6"/>
    <n v="0"/>
    <n v="175"/>
    <n v="0.2"/>
    <n v="-999"/>
    <n v="-999"/>
    <n v="0.2"/>
    <n v="1.2"/>
    <n v="1.5"/>
    <n v="-999"/>
    <n v="0.42699999999999999"/>
    <n v="0.65200000000000002"/>
    <n v="0"/>
    <n v="-999"/>
    <n v="200404"/>
    <x v="13"/>
  </r>
  <r>
    <n v="24.46"/>
    <n v="6.2"/>
    <n v="13.4"/>
    <n v="-1.6"/>
    <n v="56.8"/>
    <n v="34.200000000000003"/>
    <n v="0"/>
    <n v="123"/>
    <n v="0.2"/>
    <n v="-999"/>
    <n v="-999"/>
    <n v="0.2"/>
    <n v="1.3"/>
    <n v="1.6"/>
    <n v="-999"/>
    <n v="0.52500000000000002"/>
    <n v="1.0109999999999999"/>
    <n v="0"/>
    <n v="-999"/>
    <n v="200404"/>
    <x v="13"/>
  </r>
  <r>
    <n v="25.58"/>
    <n v="9.4"/>
    <n v="17.600000000000001"/>
    <n v="1.4"/>
    <n v="53.7"/>
    <n v="29.9"/>
    <n v="0"/>
    <n v="53"/>
    <n v="0.3"/>
    <n v="-999"/>
    <n v="-999"/>
    <n v="0.3"/>
    <n v="1.4"/>
    <n v="1.7"/>
    <n v="-999"/>
    <n v="0.60199999999999998"/>
    <n v="1.41"/>
    <n v="53"/>
    <n v="0.3"/>
    <n v="200404"/>
    <x v="13"/>
  </r>
  <r>
    <n v="24.08"/>
    <n v="11.8"/>
    <n v="19.399999999999999"/>
    <n v="4.9000000000000004"/>
    <n v="53.4"/>
    <n v="31.7"/>
    <n v="0"/>
    <n v="0"/>
    <n v="0"/>
    <n v="-999"/>
    <n v="-999"/>
    <n v="2.5"/>
    <n v="1.9"/>
    <n v="1.8"/>
    <n v="-999"/>
    <n v="0.71399999999999997"/>
    <n v="1.538"/>
    <n v="0"/>
    <n v="-999"/>
    <n v="200405"/>
    <x v="13"/>
  </r>
  <r>
    <n v="13.12"/>
    <n v="6.7"/>
    <n v="12.8"/>
    <n v="0"/>
    <n v="73"/>
    <n v="56.9"/>
    <n v="0"/>
    <n v="0"/>
    <n v="0"/>
    <n v="-999"/>
    <n v="-999"/>
    <n v="6.3"/>
    <n v="4"/>
    <n v="2.7"/>
    <n v="-999"/>
    <n v="0.84099999999999997"/>
    <n v="0.63700000000000001"/>
    <n v="0"/>
    <n v="-999"/>
    <n v="200405"/>
    <x v="13"/>
  </r>
  <r>
    <n v="22.13"/>
    <n v="6.8"/>
    <n v="15.4"/>
    <n v="-0.8"/>
    <n v="71.099999999999994"/>
    <n v="42.6"/>
    <n v="0"/>
    <n v="0"/>
    <n v="0"/>
    <n v="-999"/>
    <n v="-999"/>
    <n v="8.9"/>
    <n v="4.9000000000000004"/>
    <n v="3.5"/>
    <n v="-999"/>
    <n v="0.747"/>
    <n v="1.004"/>
    <n v="0"/>
    <n v="-999"/>
    <n v="200405"/>
    <x v="13"/>
  </r>
  <r>
    <n v="13.26"/>
    <n v="4"/>
    <n v="11.1"/>
    <n v="-2.2000000000000002"/>
    <n v="84.5"/>
    <n v="50.7"/>
    <n v="2.4"/>
    <n v="0"/>
    <n v="0"/>
    <n v="-999"/>
    <n v="-999"/>
    <n v="6.7"/>
    <n v="5.2"/>
    <n v="4.0999999999999996"/>
    <n v="-999"/>
    <n v="0.67"/>
    <n v="0.65100000000000002"/>
    <n v="0"/>
    <n v="-999"/>
    <n v="200405"/>
    <x v="13"/>
  </r>
  <r>
    <n v="16.190000000000001"/>
    <n v="1.7"/>
    <n v="8.6"/>
    <n v="-2.7"/>
    <n v="80.8"/>
    <n v="49.6"/>
    <n v="0"/>
    <n v="0"/>
    <n v="0"/>
    <n v="-999"/>
    <n v="-999"/>
    <n v="5.5"/>
    <n v="4.8"/>
    <n v="4.2"/>
    <n v="-999"/>
    <n v="0.55400000000000005"/>
    <n v="0.56299999999999994"/>
    <n v="0"/>
    <n v="-999"/>
    <n v="200405"/>
    <x v="13"/>
  </r>
  <r>
    <n v="20.81"/>
    <n v="4.3"/>
    <n v="13.6"/>
    <n v="-2.8"/>
    <n v="68.8"/>
    <n v="33.6"/>
    <n v="0"/>
    <n v="0"/>
    <n v="0"/>
    <n v="-999"/>
    <n v="-999"/>
    <n v="7.7"/>
    <n v="4.9000000000000004"/>
    <n v="4.2"/>
    <n v="-999"/>
    <n v="0.52200000000000002"/>
    <n v="1.034"/>
    <n v="0"/>
    <n v="-999"/>
    <n v="200405"/>
    <x v="13"/>
  </r>
  <r>
    <n v="18.899999999999999"/>
    <n v="7.3"/>
    <n v="15"/>
    <n v="0.9"/>
    <n v="66.099999999999994"/>
    <n v="37.1"/>
    <n v="5.3"/>
    <n v="0"/>
    <n v="0"/>
    <n v="-999"/>
    <n v="-999"/>
    <n v="8.9"/>
    <n v="5.6"/>
    <n v="4.5"/>
    <n v="-999"/>
    <n v="0.63400000000000001"/>
    <n v="1.0720000000000001"/>
    <n v="0"/>
    <n v="-999"/>
    <n v="200405"/>
    <x v="13"/>
  </r>
  <r>
    <n v="14.16"/>
    <n v="3.7"/>
    <n v="11.3"/>
    <n v="-0.4"/>
    <n v="85.3"/>
    <n v="50.4"/>
    <n v="0"/>
    <n v="0"/>
    <n v="0"/>
    <n v="-999"/>
    <n v="-999"/>
    <n v="6.6"/>
    <n v="5.8"/>
    <n v="4.8"/>
    <n v="-999"/>
    <n v="0.67500000000000004"/>
    <n v="0.66400000000000003"/>
    <n v="0"/>
    <n v="-999"/>
    <n v="200405"/>
    <x v="13"/>
  </r>
  <r>
    <n v="13.56"/>
    <n v="2.5"/>
    <n v="8.4"/>
    <n v="-2.1"/>
    <n v="79.7"/>
    <n v="58.5"/>
    <n v="0"/>
    <n v="0"/>
    <n v="0"/>
    <n v="-999"/>
    <n v="-999"/>
    <n v="5.5"/>
    <n v="5.0999999999999996"/>
    <n v="4.7"/>
    <n v="-999"/>
    <n v="0.64500000000000002"/>
    <n v="0.45700000000000002"/>
    <n v="0"/>
    <n v="-999"/>
    <n v="200405"/>
    <x v="13"/>
  </r>
  <r>
    <n v="12.85"/>
    <n v="2.8"/>
    <n v="8.6999999999999993"/>
    <n v="-2.2999999999999998"/>
    <n v="82.7"/>
    <n v="49.9"/>
    <n v="1.4"/>
    <n v="0"/>
    <n v="0"/>
    <n v="-999"/>
    <n v="-999"/>
    <n v="6.2"/>
    <n v="4.9000000000000004"/>
    <n v="4.5999999999999996"/>
    <n v="-999"/>
    <n v="0.55900000000000005"/>
    <n v="0.56299999999999994"/>
    <n v="0"/>
    <n v="-999"/>
    <n v="200405"/>
    <x v="13"/>
  </r>
  <r>
    <n v="4.99"/>
    <n v="-0.2"/>
    <n v="1.2"/>
    <n v="-3.3"/>
    <n v="97.1"/>
    <n v="91.2"/>
    <n v="11.2"/>
    <n v="0"/>
    <n v="0"/>
    <n v="-999"/>
    <n v="-999"/>
    <n v="0.8"/>
    <n v="4.0999999999999996"/>
    <n v="4.5"/>
    <n v="-999"/>
    <n v="0.60599999999999998"/>
    <n v="5.8999999999999997E-2"/>
    <n v="0"/>
    <n v="-999"/>
    <n v="200405"/>
    <x v="13"/>
  </r>
  <r>
    <n v="17.010000000000002"/>
    <n v="0.6"/>
    <n v="6.1"/>
    <n v="-4.2"/>
    <n v="81.3"/>
    <n v="49.6"/>
    <n v="0"/>
    <n v="0"/>
    <n v="0"/>
    <n v="-999"/>
    <n v="-999"/>
    <n v="5.4"/>
    <n v="4"/>
    <n v="4.0999999999999996"/>
    <n v="-999"/>
    <n v="0.46500000000000002"/>
    <n v="0.47399999999999998"/>
    <n v="0"/>
    <n v="-999"/>
    <n v="200405"/>
    <x v="13"/>
  </r>
  <r>
    <n v="23.93"/>
    <n v="3.6"/>
    <n v="11.5"/>
    <n v="-1.6"/>
    <n v="58.9"/>
    <n v="26"/>
    <n v="0"/>
    <n v="0"/>
    <n v="0"/>
    <n v="-999"/>
    <n v="-999"/>
    <n v="8.4"/>
    <n v="5.2"/>
    <n v="4.2"/>
    <n v="-999"/>
    <n v="0.35199999999999998"/>
    <n v="1.004"/>
    <n v="0"/>
    <n v="-999"/>
    <n v="200405"/>
    <x v="13"/>
  </r>
  <r>
    <n v="23.68"/>
    <n v="6"/>
    <n v="13.4"/>
    <n v="-1.5"/>
    <n v="60"/>
    <n v="31.4"/>
    <n v="0"/>
    <n v="0"/>
    <n v="0"/>
    <n v="-999"/>
    <n v="-999"/>
    <n v="8.1"/>
    <n v="5.7"/>
    <n v="4.5999999999999996"/>
    <n v="-999"/>
    <n v="0.48399999999999999"/>
    <n v="1.054"/>
    <n v="0"/>
    <n v="-999"/>
    <n v="200405"/>
    <x v="13"/>
  </r>
  <r>
    <n v="20.07"/>
    <n v="6.9"/>
    <n v="14.1"/>
    <n v="-0.4"/>
    <n v="63.9"/>
    <n v="34.799999999999997"/>
    <n v="1.1000000000000001"/>
    <n v="0"/>
    <n v="0"/>
    <n v="-999"/>
    <n v="-999"/>
    <n v="9.3000000000000007"/>
    <n v="6.1"/>
    <n v="5"/>
    <n v="-999"/>
    <n v="0.55800000000000005"/>
    <n v="1.0489999999999999"/>
    <n v="0"/>
    <n v="-999"/>
    <n v="200405"/>
    <x v="13"/>
  </r>
  <r>
    <n v="15.25"/>
    <n v="5.7"/>
    <n v="12.7"/>
    <n v="1.5"/>
    <n v="84.3"/>
    <n v="54.9"/>
    <n v="0.3"/>
    <n v="0"/>
    <n v="0"/>
    <n v="-999"/>
    <n v="-999"/>
    <n v="9.1999999999999993"/>
    <n v="6.8"/>
    <n v="5.3"/>
    <n v="-999"/>
    <n v="0.80500000000000005"/>
    <n v="0.66200000000000003"/>
    <n v="0"/>
    <n v="-999"/>
    <n v="200405"/>
    <x v="13"/>
  </r>
  <r>
    <n v="17.54"/>
    <n v="7"/>
    <n v="12.7"/>
    <n v="1.3"/>
    <n v="78.2"/>
    <n v="48.1"/>
    <n v="2.7"/>
    <n v="0"/>
    <n v="0"/>
    <n v="-999"/>
    <n v="-999"/>
    <n v="8.6999999999999993"/>
    <n v="6.8"/>
    <n v="5.6"/>
    <n v="-999"/>
    <n v="0.70799999999999996"/>
    <n v="0.76200000000000001"/>
    <n v="0"/>
    <n v="-999"/>
    <n v="200405"/>
    <x v="13"/>
  </r>
  <r>
    <n v="26.86"/>
    <n v="10.5"/>
    <n v="17.600000000000001"/>
    <n v="2.7"/>
    <n v="55.7"/>
    <n v="29.7"/>
    <n v="0"/>
    <n v="0"/>
    <n v="0"/>
    <n v="-999"/>
    <n v="-999"/>
    <n v="11.6"/>
    <n v="7.4"/>
    <n v="5.8"/>
    <n v="-999"/>
    <n v="0.59599999999999997"/>
    <n v="1.4139999999999999"/>
    <n v="0"/>
    <n v="-999"/>
    <n v="200405"/>
    <x v="13"/>
  </r>
  <r>
    <n v="14.11"/>
    <n v="9.1"/>
    <n v="17.5"/>
    <n v="4"/>
    <n v="66"/>
    <n v="30.4"/>
    <n v="0"/>
    <n v="0"/>
    <n v="0"/>
    <n v="-999"/>
    <n v="-999"/>
    <n v="9"/>
    <n v="7.5"/>
    <n v="6.1"/>
    <n v="-999"/>
    <n v="0.60799999999999998"/>
    <n v="1.3919999999999999"/>
    <n v="0"/>
    <n v="-999"/>
    <n v="200405"/>
    <x v="13"/>
  </r>
  <r>
    <n v="17.690000000000001"/>
    <n v="8.3000000000000007"/>
    <n v="15.4"/>
    <n v="2.8"/>
    <n v="74.5"/>
    <n v="37.799999999999997"/>
    <n v="1.1000000000000001"/>
    <n v="0"/>
    <n v="0"/>
    <n v="-999"/>
    <n v="-999"/>
    <n v="10.7"/>
    <n v="7.7"/>
    <n v="6.3"/>
    <n v="-999"/>
    <n v="0.66"/>
    <n v="1.0880000000000001"/>
    <n v="0"/>
    <n v="-999"/>
    <n v="200405"/>
    <x v="13"/>
  </r>
  <r>
    <n v="9.5"/>
    <n v="4.8"/>
    <n v="10.5"/>
    <n v="1.4"/>
    <n v="94.7"/>
    <n v="69.2"/>
    <n v="6.1"/>
    <n v="0"/>
    <n v="0"/>
    <n v="-999"/>
    <n v="-999"/>
    <n v="7.5"/>
    <n v="7.4"/>
    <n v="6.5"/>
    <n v="-999"/>
    <n v="0.878"/>
    <n v="0.39100000000000001"/>
    <n v="0"/>
    <n v="-999"/>
    <n v="200405"/>
    <x v="13"/>
  </r>
  <r>
    <n v="7.5"/>
    <n v="1.1000000000000001"/>
    <n v="3.2"/>
    <n v="-0.2"/>
    <n v="99"/>
    <n v="92.7"/>
    <n v="17.100000000000001"/>
    <n v="0"/>
    <n v="0"/>
    <n v="-999"/>
    <n v="-999"/>
    <n v="3.9"/>
    <n v="6.2"/>
    <n v="6.3"/>
    <n v="-999"/>
    <n v="0.71"/>
    <n v="5.6000000000000001E-2"/>
    <n v="0"/>
    <n v="-999"/>
    <n v="200405"/>
    <x v="13"/>
  </r>
  <r>
    <n v="15.07"/>
    <n v="2.8"/>
    <n v="8.4"/>
    <n v="-0.2"/>
    <n v="93.7"/>
    <n v="61.7"/>
    <n v="5.9"/>
    <n v="0"/>
    <n v="0"/>
    <n v="-999"/>
    <n v="-999"/>
    <n v="8.1"/>
    <n v="6"/>
    <n v="6"/>
    <n v="-999"/>
    <n v="0.68"/>
    <n v="0.42199999999999999"/>
    <n v="0"/>
    <n v="-999"/>
    <n v="200405"/>
    <x v="13"/>
  </r>
  <r>
    <n v="23.05"/>
    <n v="5.3"/>
    <n v="11.9"/>
    <n v="-0.2"/>
    <n v="73"/>
    <n v="39.9"/>
    <n v="0"/>
    <n v="0"/>
    <n v="0"/>
    <n v="-999"/>
    <n v="-999"/>
    <n v="9.9"/>
    <n v="7"/>
    <n v="5.9"/>
    <n v="-999"/>
    <n v="0.55700000000000005"/>
    <n v="0.83699999999999997"/>
    <n v="0"/>
    <n v="-999"/>
    <n v="200405"/>
    <x v="13"/>
  </r>
  <r>
    <n v="9.33"/>
    <n v="4.9000000000000004"/>
    <n v="10.3"/>
    <n v="1.3"/>
    <n v="87.1"/>
    <n v="55.1"/>
    <n v="13.4"/>
    <n v="0"/>
    <n v="0"/>
    <n v="-999"/>
    <n v="-999"/>
    <n v="6.5"/>
    <n v="6.7"/>
    <n v="6.2"/>
    <n v="-999"/>
    <n v="0.69099999999999995"/>
    <n v="0.56200000000000006"/>
    <n v="0"/>
    <n v="-999"/>
    <n v="200405"/>
    <x v="13"/>
  </r>
  <r>
    <n v="14.64"/>
    <n v="5.7"/>
    <n v="11.7"/>
    <n v="2.6"/>
    <n v="91.2"/>
    <n v="65.8"/>
    <n v="0.8"/>
    <n v="0"/>
    <n v="0"/>
    <n v="-999"/>
    <n v="-999"/>
    <n v="9.6"/>
    <n v="7"/>
    <n v="6.2"/>
    <n v="-999"/>
    <n v="0.90500000000000003"/>
    <n v="0.47"/>
    <n v="0"/>
    <n v="-999"/>
    <n v="200405"/>
    <x v="13"/>
  </r>
  <r>
    <n v="13.15"/>
    <n v="4.4000000000000004"/>
    <n v="11.1"/>
    <n v="0.3"/>
    <n v="85.5"/>
    <n v="47"/>
    <n v="4.8"/>
    <n v="0"/>
    <n v="0"/>
    <n v="-999"/>
    <n v="-999"/>
    <n v="7.6"/>
    <n v="6.8"/>
    <n v="6.2"/>
    <n v="-999"/>
    <n v="0.623"/>
    <n v="0.7"/>
    <n v="0"/>
    <n v="-999"/>
    <n v="200405"/>
    <x v="13"/>
  </r>
  <r>
    <n v="13.54"/>
    <n v="2.2999999999999998"/>
    <n v="8.1999999999999993"/>
    <n v="-0.3"/>
    <n v="94.2"/>
    <n v="66.2"/>
    <n v="9.4"/>
    <n v="0"/>
    <n v="0"/>
    <n v="-999"/>
    <n v="-999"/>
    <n v="5.9"/>
    <n v="6.3"/>
    <n v="6.2"/>
    <n v="-999"/>
    <n v="0.71899999999999997"/>
    <n v="0.36699999999999999"/>
    <n v="0"/>
    <n v="-999"/>
    <n v="200405"/>
    <x v="13"/>
  </r>
  <r>
    <n v="15.14"/>
    <n v="2.5"/>
    <n v="8.6"/>
    <n v="-0.9"/>
    <n v="86.7"/>
    <n v="58.7"/>
    <n v="5.9"/>
    <n v="0"/>
    <n v="0"/>
    <n v="-999"/>
    <n v="-999"/>
    <n v="6.3"/>
    <n v="6.1"/>
    <n v="6"/>
    <n v="-999"/>
    <n v="0.65400000000000003"/>
    <n v="0.46100000000000002"/>
    <n v="0"/>
    <n v="-999"/>
    <n v="200405"/>
    <x v="13"/>
  </r>
  <r>
    <n v="15.16"/>
    <n v="2.9"/>
    <n v="9.1999999999999993"/>
    <n v="-0.6"/>
    <n v="92.5"/>
    <n v="62.5"/>
    <n v="3.5"/>
    <n v="0"/>
    <n v="0"/>
    <n v="-999"/>
    <n v="-999"/>
    <n v="7.7"/>
    <n v="6.3"/>
    <n v="5.8"/>
    <n v="-999"/>
    <n v="0.72699999999999998"/>
    <n v="0.436"/>
    <n v="0"/>
    <n v="-999"/>
    <n v="200405"/>
    <x v="13"/>
  </r>
  <r>
    <n v="20.47"/>
    <n v="3.9"/>
    <n v="9.6"/>
    <n v="-1.8"/>
    <n v="79.3"/>
    <n v="49.1"/>
    <n v="0"/>
    <n v="0"/>
    <n v="0"/>
    <n v="-999"/>
    <n v="-999"/>
    <n v="8.6"/>
    <n v="6.4"/>
    <n v="5.8"/>
    <n v="-999"/>
    <n v="0.58499999999999996"/>
    <n v="0.60799999999999998"/>
    <n v="0"/>
    <n v="-999"/>
    <n v="200405"/>
    <x v="13"/>
  </r>
  <r>
    <n v="14.28"/>
    <n v="4.4000000000000004"/>
    <n v="12.4"/>
    <n v="-0.3"/>
    <n v="80.2"/>
    <n v="48"/>
    <n v="0"/>
    <n v="0"/>
    <n v="0"/>
    <n v="-999"/>
    <n v="-999"/>
    <n v="8.6999999999999993"/>
    <n v="6.9"/>
    <n v="6"/>
    <n v="-999"/>
    <n v="0.69"/>
    <n v="0.749"/>
    <n v="0"/>
    <n v="-999"/>
    <n v="200406"/>
    <x v="13"/>
  </r>
  <r>
    <n v="18.22"/>
    <n v="7.7"/>
    <n v="16"/>
    <n v="1.3"/>
    <n v="73.7"/>
    <n v="32.4"/>
    <n v="0"/>
    <n v="0"/>
    <n v="0"/>
    <n v="-999"/>
    <n v="-999"/>
    <n v="11.3"/>
    <n v="7.5"/>
    <n v="6.3"/>
    <n v="-999"/>
    <n v="0.59"/>
    <n v="1.2290000000000001"/>
    <n v="0"/>
    <n v="-999"/>
    <n v="200406"/>
    <x v="13"/>
  </r>
  <r>
    <n v="25.77"/>
    <n v="12.5"/>
    <n v="20.8"/>
    <n v="4.3"/>
    <n v="59.8"/>
    <n v="27.3"/>
    <n v="0"/>
    <n v="0"/>
    <n v="0"/>
    <n v="-999"/>
    <n v="-999"/>
    <n v="14"/>
    <n v="8.6999999999999993"/>
    <n v="6.7"/>
    <n v="-999"/>
    <n v="0.66800000000000004"/>
    <n v="1.786"/>
    <n v="0"/>
    <n v="-999"/>
    <n v="200406"/>
    <x v="13"/>
  </r>
  <r>
    <n v="27.57"/>
    <n v="15.9"/>
    <n v="23.4"/>
    <n v="7.3"/>
    <n v="50.3"/>
    <n v="26.5"/>
    <n v="0"/>
    <n v="0"/>
    <n v="0"/>
    <n v="-999"/>
    <n v="-999"/>
    <n v="16.100000000000001"/>
    <n v="10"/>
    <n v="7.4"/>
    <n v="-999"/>
    <n v="0.76200000000000001"/>
    <n v="2.1150000000000002"/>
    <n v="0"/>
    <n v="-999"/>
    <n v="200406"/>
    <x v="13"/>
  </r>
  <r>
    <n v="6.7"/>
    <n v="8.3000000000000007"/>
    <n v="14.5"/>
    <n v="1.1000000000000001"/>
    <n v="86.4"/>
    <n v="52.3"/>
    <n v="10.7"/>
    <n v="0"/>
    <n v="0"/>
    <n v="-999"/>
    <n v="-999"/>
    <n v="9.6999999999999993"/>
    <n v="9.8000000000000007"/>
    <n v="8"/>
    <n v="-999"/>
    <n v="0.86199999999999999"/>
    <n v="0.78700000000000003"/>
    <n v="0"/>
    <n v="-999"/>
    <n v="200406"/>
    <x v="13"/>
  </r>
  <r>
    <n v="19.989999999999998"/>
    <n v="5.3"/>
    <n v="13.1"/>
    <n v="0.5"/>
    <n v="83.2"/>
    <n v="43.7"/>
    <n v="1.1000000000000001"/>
    <n v="0"/>
    <n v="0"/>
    <n v="-999"/>
    <n v="-999"/>
    <n v="11"/>
    <n v="8.9"/>
    <n v="8"/>
    <n v="-999"/>
    <n v="0.65800000000000003"/>
    <n v="0.84799999999999998"/>
    <n v="0"/>
    <n v="-999"/>
    <n v="200406"/>
    <x v="13"/>
  </r>
  <r>
    <n v="12.39"/>
    <n v="5.7"/>
    <n v="12.3"/>
    <n v="2.2999999999999998"/>
    <n v="90.9"/>
    <n v="59.5"/>
    <n v="2.9"/>
    <n v="0"/>
    <n v="0"/>
    <n v="-999"/>
    <n v="-999"/>
    <n v="9.6999999999999993"/>
    <n v="8.9"/>
    <n v="7.9"/>
    <n v="-999"/>
    <n v="0.84799999999999998"/>
    <n v="0.57899999999999996"/>
    <n v="0"/>
    <n v="-999"/>
    <n v="200406"/>
    <x v="13"/>
  </r>
  <r>
    <n v="24.67"/>
    <n v="10.4"/>
    <n v="16.8"/>
    <n v="4.5"/>
    <n v="66.7"/>
    <n v="41.2"/>
    <n v="0"/>
    <n v="0"/>
    <n v="0"/>
    <n v="-999"/>
    <n v="-999"/>
    <n v="13"/>
    <n v="9.1999999999999993"/>
    <n v="7.8"/>
    <n v="-999"/>
    <n v="0.78600000000000003"/>
    <n v="1.125"/>
    <n v="0"/>
    <n v="-999"/>
    <n v="200406"/>
    <x v="13"/>
  </r>
  <r>
    <n v="16.86"/>
    <n v="10.1"/>
    <n v="17.399999999999999"/>
    <n v="3.4"/>
    <n v="69.5"/>
    <n v="36"/>
    <n v="1.3"/>
    <n v="0"/>
    <n v="0"/>
    <n v="-999"/>
    <n v="-999"/>
    <n v="12.5"/>
    <n v="9.6"/>
    <n v="8"/>
    <n v="-999"/>
    <n v="0.71299999999999997"/>
    <n v="1.272"/>
    <n v="0"/>
    <n v="-999"/>
    <n v="200406"/>
    <x v="13"/>
  </r>
  <r>
    <n v="3.35"/>
    <n v="4.9000000000000004"/>
    <n v="6.5"/>
    <n v="1.9"/>
    <n v="98.9"/>
    <n v="98.7"/>
    <n v="16.3"/>
    <n v="0"/>
    <n v="0"/>
    <n v="-999"/>
    <n v="-999"/>
    <n v="7.9"/>
    <n v="9"/>
    <n v="8.3000000000000007"/>
    <n v="-999"/>
    <n v="0.95399999999999996"/>
    <n v="1.2999999999999999E-2"/>
    <n v="0"/>
    <n v="-999"/>
    <n v="200406"/>
    <x v="13"/>
  </r>
  <r>
    <n v="8.73"/>
    <n v="3.2"/>
    <n v="9.5"/>
    <n v="-0.5"/>
    <n v="97.3"/>
    <n v="83.8"/>
    <n v="1.1000000000000001"/>
    <n v="0"/>
    <n v="0"/>
    <n v="-999"/>
    <n v="-999"/>
    <n v="7.9"/>
    <n v="7.9"/>
    <n v="7.9"/>
    <n v="-999"/>
    <n v="0.99099999999999999"/>
    <n v="0.192"/>
    <n v="0"/>
    <n v="-999"/>
    <n v="200406"/>
    <x v="13"/>
  </r>
  <r>
    <n v="20.73"/>
    <n v="4.9000000000000004"/>
    <n v="13.1"/>
    <n v="-1.4"/>
    <n v="88.4"/>
    <n v="55.5"/>
    <n v="9.1"/>
    <n v="0"/>
    <n v="0"/>
    <n v="-999"/>
    <n v="-999"/>
    <n v="10.5"/>
    <n v="8.1"/>
    <n v="7.5"/>
    <n v="-999"/>
    <n v="0.83599999999999997"/>
    <n v="0.67100000000000004"/>
    <n v="0"/>
    <n v="-999"/>
    <n v="200406"/>
    <x v="13"/>
  </r>
  <r>
    <n v="18.36"/>
    <n v="5.5"/>
    <n v="12"/>
    <n v="0.3"/>
    <n v="86.8"/>
    <n v="55.6"/>
    <n v="6.9"/>
    <n v="0"/>
    <n v="0"/>
    <n v="-999"/>
    <n v="-999"/>
    <n v="11"/>
    <n v="8.8000000000000007"/>
    <n v="7.7"/>
    <n v="-999"/>
    <n v="0.78"/>
    <n v="0.623"/>
    <n v="0"/>
    <n v="-999"/>
    <n v="200406"/>
    <x v="13"/>
  </r>
  <r>
    <n v="18.68"/>
    <n v="2.2999999999999998"/>
    <n v="9.8000000000000007"/>
    <n v="-1.2"/>
    <n v="80.3"/>
    <n v="45.1"/>
    <n v="0.3"/>
    <n v="0"/>
    <n v="0"/>
    <n v="-999"/>
    <n v="-999"/>
    <n v="7.9"/>
    <n v="8.1999999999999993"/>
    <n v="7.7"/>
    <n v="-999"/>
    <n v="0.54600000000000004"/>
    <n v="0.66500000000000004"/>
    <n v="0"/>
    <n v="-999"/>
    <n v="200406"/>
    <x v="13"/>
  </r>
  <r>
    <n v="25.57"/>
    <n v="4.8"/>
    <n v="11.7"/>
    <n v="-2"/>
    <n v="75.400000000000006"/>
    <n v="40.799999999999997"/>
    <n v="0.8"/>
    <n v="0"/>
    <n v="0"/>
    <n v="-999"/>
    <n v="-999"/>
    <n v="11.1"/>
    <n v="8.4"/>
    <n v="7.6"/>
    <n v="-999"/>
    <n v="0.56200000000000006"/>
    <n v="0.81399999999999995"/>
    <n v="0"/>
    <n v="-999"/>
    <n v="200406"/>
    <x v="13"/>
  </r>
  <r>
    <n v="27.99"/>
    <n v="9.6999999999999993"/>
    <n v="16.899999999999999"/>
    <n v="1.4"/>
    <n v="60.8"/>
    <n v="33.1"/>
    <n v="0"/>
    <n v="0"/>
    <n v="0"/>
    <n v="-999"/>
    <n v="-999"/>
    <n v="13.1"/>
    <n v="9.1"/>
    <n v="7.7"/>
    <n v="-999"/>
    <n v="0.63800000000000001"/>
    <n v="1.288"/>
    <n v="0"/>
    <n v="-999"/>
    <n v="200406"/>
    <x v="13"/>
  </r>
  <r>
    <n v="15.67"/>
    <n v="10.5"/>
    <n v="17.399999999999999"/>
    <n v="6"/>
    <n v="58.9"/>
    <n v="39.700000000000003"/>
    <n v="0.3"/>
    <n v="0"/>
    <n v="0"/>
    <n v="-999"/>
    <n v="-999"/>
    <n v="10.199999999999999"/>
    <n v="9.1999999999999993"/>
    <n v="8"/>
    <n v="-999"/>
    <n v="0.79"/>
    <n v="1.198"/>
    <n v="0"/>
    <n v="-999"/>
    <n v="200406"/>
    <x v="13"/>
  </r>
  <r>
    <n v="24.37"/>
    <n v="11.7"/>
    <n v="17.600000000000001"/>
    <n v="5.9"/>
    <n v="41.9"/>
    <n v="16.7"/>
    <n v="0.3"/>
    <n v="0"/>
    <n v="0"/>
    <n v="-999"/>
    <n v="-999"/>
    <n v="13.4"/>
    <n v="9.5"/>
    <n v="8.1"/>
    <n v="-999"/>
    <n v="0.33600000000000002"/>
    <n v="1.6759999999999999"/>
    <n v="0"/>
    <n v="-999"/>
    <n v="200406"/>
    <x v="13"/>
  </r>
  <r>
    <n v="28.75"/>
    <n v="12.5"/>
    <n v="19.7"/>
    <n v="3.6"/>
    <n v="33.799999999999997"/>
    <n v="16.2"/>
    <n v="0"/>
    <n v="0"/>
    <n v="0"/>
    <n v="-999"/>
    <n v="-999"/>
    <n v="14.9"/>
    <n v="9.9"/>
    <n v="8.4"/>
    <n v="-999"/>
    <n v="0.372"/>
    <n v="1.923"/>
    <n v="0"/>
    <n v="-999"/>
    <n v="200406"/>
    <x v="13"/>
  </r>
  <r>
    <n v="26.45"/>
    <n v="15.7"/>
    <n v="22.9"/>
    <n v="6.5"/>
    <n v="38.4"/>
    <n v="19.3"/>
    <n v="0"/>
    <n v="0"/>
    <n v="0"/>
    <n v="-999"/>
    <n v="-999"/>
    <n v="17.600000000000001"/>
    <n v="10.8"/>
    <n v="8.6999999999999993"/>
    <n v="-999"/>
    <n v="0.54"/>
    <n v="2.2530000000000001"/>
    <n v="0"/>
    <n v="-999"/>
    <n v="200406"/>
    <x v="13"/>
  </r>
  <r>
    <n v="26.62"/>
    <n v="17.7"/>
    <n v="26.5"/>
    <n v="9.9"/>
    <n v="46.7"/>
    <n v="25.3"/>
    <n v="0"/>
    <n v="0"/>
    <n v="0"/>
    <n v="-999"/>
    <n v="-999"/>
    <n v="19.7"/>
    <n v="12.1"/>
    <n v="9.3000000000000007"/>
    <n v="-999"/>
    <n v="0.876"/>
    <n v="2.5859999999999999"/>
    <n v="0"/>
    <n v="-999"/>
    <n v="200406"/>
    <x v="13"/>
  </r>
  <r>
    <n v="17.87"/>
    <n v="17.100000000000001"/>
    <n v="24.6"/>
    <n v="11"/>
    <n v="48.9"/>
    <n v="27.8"/>
    <n v="0"/>
    <n v="0"/>
    <n v="0"/>
    <n v="-999"/>
    <n v="-999"/>
    <n v="17.5"/>
    <n v="12.8"/>
    <n v="10"/>
    <n v="-999"/>
    <n v="0.85899999999999999"/>
    <n v="2.2330000000000001"/>
    <n v="0"/>
    <n v="-999"/>
    <n v="200406"/>
    <x v="13"/>
  </r>
  <r>
    <n v="24.7"/>
    <n v="19.8"/>
    <n v="27.2"/>
    <n v="12.5"/>
    <n v="40.4"/>
    <n v="18.600000000000001"/>
    <n v="0"/>
    <n v="0"/>
    <n v="0"/>
    <n v="-999"/>
    <n v="-999"/>
    <n v="20"/>
    <n v="13.3"/>
    <n v="10.5"/>
    <n v="-999"/>
    <n v="0.67100000000000004"/>
    <n v="2.9359999999999999"/>
    <n v="0"/>
    <n v="-999"/>
    <n v="200406"/>
    <x v="13"/>
  </r>
  <r>
    <n v="20.82"/>
    <n v="19.399999999999999"/>
    <n v="25.8"/>
    <n v="13.6"/>
    <n v="44.6"/>
    <n v="23.7"/>
    <n v="0"/>
    <n v="0"/>
    <n v="0"/>
    <n v="-999"/>
    <n v="-999"/>
    <n v="19.3"/>
    <n v="13.7"/>
    <n v="10.9"/>
    <n v="-999"/>
    <n v="0.78500000000000003"/>
    <n v="2.5339999999999998"/>
    <n v="0"/>
    <n v="-999"/>
    <n v="200406"/>
    <x v="13"/>
  </r>
  <r>
    <n v="14.52"/>
    <n v="16.2"/>
    <n v="24.5"/>
    <n v="10"/>
    <n v="60.6"/>
    <n v="32.9"/>
    <n v="2.4"/>
    <n v="0"/>
    <n v="0"/>
    <n v="-999"/>
    <n v="-999"/>
    <n v="16.7"/>
    <n v="13.7"/>
    <n v="11.2"/>
    <n v="-999"/>
    <n v="1.012"/>
    <n v="2.0630000000000002"/>
    <n v="0"/>
    <n v="-999"/>
    <n v="200406"/>
    <x v="13"/>
  </r>
  <r>
    <n v="13.7"/>
    <n v="13.3"/>
    <n v="21.5"/>
    <n v="7"/>
    <n v="77.8"/>
    <n v="42.1"/>
    <n v="22.7"/>
    <n v="0"/>
    <n v="0"/>
    <n v="-999"/>
    <n v="-999"/>
    <n v="14.7"/>
    <n v="13.1"/>
    <n v="11.4"/>
    <n v="-999"/>
    <n v="1.0780000000000001"/>
    <n v="1.484"/>
    <n v="0"/>
    <n v="-999"/>
    <n v="200406"/>
    <x v="13"/>
  </r>
  <r>
    <n v="19.059999999999999"/>
    <n v="10.9"/>
    <n v="18"/>
    <n v="5.9"/>
    <n v="87.2"/>
    <n v="52.9"/>
    <n v="4"/>
    <n v="0"/>
    <n v="0"/>
    <n v="-999"/>
    <n v="-999"/>
    <n v="15.6"/>
    <n v="12.7"/>
    <n v="11.3"/>
    <n v="-999"/>
    <n v="1.093"/>
    <n v="0.97199999999999998"/>
    <n v="0"/>
    <n v="-999"/>
    <n v="200406"/>
    <x v="13"/>
  </r>
  <r>
    <n v="24.28"/>
    <n v="14.1"/>
    <n v="22.5"/>
    <n v="7.1"/>
    <n v="73.5"/>
    <n v="35.700000000000003"/>
    <n v="0"/>
    <n v="0"/>
    <n v="0"/>
    <n v="-999"/>
    <n v="-999"/>
    <n v="17.7"/>
    <n v="13.3"/>
    <n v="11.3"/>
    <n v="-999"/>
    <n v="0.97199999999999998"/>
    <n v="1.752"/>
    <n v="0"/>
    <n v="-999"/>
    <n v="200406"/>
    <x v="13"/>
  </r>
  <r>
    <n v="19.68"/>
    <n v="15.4"/>
    <n v="23.4"/>
    <n v="8.9"/>
    <n v="66.7"/>
    <n v="33.700000000000003"/>
    <n v="0"/>
    <n v="0"/>
    <n v="0"/>
    <n v="-999"/>
    <n v="-999"/>
    <n v="17"/>
    <n v="13.5"/>
    <n v="11.5"/>
    <n v="-999"/>
    <n v="0.97199999999999998"/>
    <n v="1.9079999999999999"/>
    <n v="0"/>
    <n v="-999"/>
    <n v="200406"/>
    <x v="13"/>
  </r>
  <r>
    <n v="10.36"/>
    <n v="12.8"/>
    <n v="19.8"/>
    <n v="7.8"/>
    <n v="81.599999999999994"/>
    <n v="51.7"/>
    <n v="3.2"/>
    <n v="0"/>
    <n v="0"/>
    <n v="-999"/>
    <n v="-999"/>
    <n v="13.9"/>
    <n v="13.2"/>
    <n v="11.6"/>
    <n v="-999"/>
    <n v="1.1970000000000001"/>
    <n v="1.115"/>
    <n v="0"/>
    <n v="-999"/>
    <n v="200406"/>
    <x v="13"/>
  </r>
  <r>
    <n v="27.85"/>
    <n v="14.6"/>
    <n v="22.5"/>
    <n v="7.4"/>
    <n v="62"/>
    <n v="33.6"/>
    <n v="0"/>
    <n v="0"/>
    <n v="0"/>
    <n v="-999"/>
    <n v="-999"/>
    <n v="18.7"/>
    <n v="13.5"/>
    <n v="11.6"/>
    <n v="-999"/>
    <n v="0.91700000000000004"/>
    <n v="1.8089999999999999"/>
    <n v="0"/>
    <n v="-999"/>
    <n v="200407"/>
    <x v="13"/>
  </r>
  <r>
    <n v="21.54"/>
    <n v="13.4"/>
    <n v="21.1"/>
    <n v="7.3"/>
    <n v="63"/>
    <n v="34.700000000000003"/>
    <n v="0"/>
    <n v="0"/>
    <n v="0"/>
    <n v="-999"/>
    <n v="-999"/>
    <n v="16.8"/>
    <n v="13.7"/>
    <n v="11.8"/>
    <n v="-999"/>
    <n v="0.86699999999999999"/>
    <n v="1.6339999999999999"/>
    <n v="0"/>
    <n v="-999"/>
    <n v="200407"/>
    <x v="13"/>
  </r>
  <r>
    <n v="18.55"/>
    <n v="10.6"/>
    <n v="19"/>
    <n v="5.5"/>
    <n v="80.599999999999994"/>
    <n v="45"/>
    <n v="0.3"/>
    <n v="0"/>
    <n v="0"/>
    <n v="-999"/>
    <n v="-999"/>
    <n v="15.8"/>
    <n v="13.6"/>
    <n v="11.9"/>
    <n v="-999"/>
    <n v="0.98499999999999999"/>
    <n v="1.208"/>
    <n v="0"/>
    <n v="-999"/>
    <n v="200407"/>
    <x v="13"/>
  </r>
  <r>
    <n v="18.02"/>
    <n v="10.5"/>
    <n v="17"/>
    <n v="5.2"/>
    <n v="79.099999999999994"/>
    <n v="51"/>
    <n v="0"/>
    <n v="0"/>
    <n v="0"/>
    <n v="-999"/>
    <n v="-999"/>
    <n v="14.7"/>
    <n v="13.1"/>
    <n v="11.8"/>
    <n v="-999"/>
    <n v="0.98499999999999999"/>
    <n v="0.94899999999999995"/>
    <n v="0"/>
    <n v="-999"/>
    <n v="200407"/>
    <x v="13"/>
  </r>
  <r>
    <n v="22.59"/>
    <n v="13.9"/>
    <n v="21.1"/>
    <n v="6.6"/>
    <n v="66.3"/>
    <n v="37.299999999999997"/>
    <n v="0"/>
    <n v="0"/>
    <n v="0"/>
    <n v="-999"/>
    <n v="-999"/>
    <n v="17.5"/>
    <n v="13.3"/>
    <n v="11.7"/>
    <n v="-999"/>
    <n v="0.93"/>
    <n v="1.569"/>
    <n v="0"/>
    <n v="-999"/>
    <n v="200407"/>
    <x v="13"/>
  </r>
  <r>
    <n v="14.33"/>
    <n v="10.8"/>
    <n v="18.7"/>
    <n v="5"/>
    <n v="82.2"/>
    <n v="51.7"/>
    <n v="3.5"/>
    <n v="0"/>
    <n v="0"/>
    <n v="-999"/>
    <n v="-999"/>
    <n v="14.3"/>
    <n v="13.6"/>
    <n v="11.9"/>
    <n v="-999"/>
    <n v="1.117"/>
    <n v="1.0409999999999999"/>
    <n v="0"/>
    <n v="-999"/>
    <n v="200407"/>
    <x v="13"/>
  </r>
  <r>
    <n v="10.14"/>
    <n v="3.9"/>
    <n v="9.1999999999999993"/>
    <n v="0.8"/>
    <n v="93.2"/>
    <n v="77.8"/>
    <n v="5.6"/>
    <n v="0"/>
    <n v="0"/>
    <n v="-999"/>
    <n v="-999"/>
    <n v="8.8000000000000007"/>
    <n v="11.9"/>
    <n v="11.7"/>
    <n v="-999"/>
    <n v="0.90700000000000003"/>
    <n v="0.25800000000000001"/>
    <n v="0"/>
    <n v="-999"/>
    <n v="200407"/>
    <x v="13"/>
  </r>
  <r>
    <n v="15.2"/>
    <n v="6.8"/>
    <n v="13.6"/>
    <n v="1.9"/>
    <n v="86.4"/>
    <n v="46.5"/>
    <n v="3.5"/>
    <n v="0"/>
    <n v="0"/>
    <n v="-999"/>
    <n v="-999"/>
    <n v="12.1"/>
    <n v="11.3"/>
    <n v="11.1"/>
    <n v="-999"/>
    <n v="0.72199999999999998"/>
    <n v="0.83299999999999996"/>
    <n v="0"/>
    <n v="-999"/>
    <n v="200407"/>
    <x v="13"/>
  </r>
  <r>
    <n v="14.3"/>
    <n v="9"/>
    <n v="16"/>
    <n v="4.5"/>
    <n v="86.5"/>
    <n v="53.3"/>
    <n v="4"/>
    <n v="0"/>
    <n v="0"/>
    <n v="-999"/>
    <n v="-999"/>
    <n v="13.2"/>
    <n v="11.8"/>
    <n v="10.9"/>
    <n v="-999"/>
    <n v="0.96799999999999997"/>
    <n v="0.84899999999999998"/>
    <n v="0"/>
    <n v="-999"/>
    <n v="200407"/>
    <x v="13"/>
  </r>
  <r>
    <n v="14.72"/>
    <n v="7.5"/>
    <n v="14.9"/>
    <n v="2.8"/>
    <n v="88.2"/>
    <n v="58.4"/>
    <n v="4"/>
    <n v="0"/>
    <n v="0"/>
    <n v="-999"/>
    <n v="-999"/>
    <n v="12"/>
    <n v="11.6"/>
    <n v="10.8"/>
    <n v="-999"/>
    <n v="0.98699999999999999"/>
    <n v="0.70499999999999996"/>
    <n v="0"/>
    <n v="-999"/>
    <n v="200407"/>
    <x v="13"/>
  </r>
  <r>
    <n v="19.47"/>
    <n v="7.7"/>
    <n v="15"/>
    <n v="2.7"/>
    <n v="85.7"/>
    <n v="52.2"/>
    <n v="0"/>
    <n v="0"/>
    <n v="0"/>
    <n v="-999"/>
    <n v="-999"/>
    <n v="12.7"/>
    <n v="11.6"/>
    <n v="10.8"/>
    <n v="-999"/>
    <n v="0.89200000000000002"/>
    <n v="0.81499999999999995"/>
    <n v="0"/>
    <n v="-999"/>
    <n v="200407"/>
    <x v="13"/>
  </r>
  <r>
    <n v="26.5"/>
    <n v="13.9"/>
    <n v="21.5"/>
    <n v="5.3"/>
    <n v="64.2"/>
    <n v="40.700000000000003"/>
    <n v="0"/>
    <n v="0"/>
    <n v="0"/>
    <n v="-999"/>
    <n v="-999"/>
    <n v="16.5"/>
    <n v="12.2"/>
    <n v="10.8"/>
    <n v="-999"/>
    <n v="1.0429999999999999"/>
    <n v="1.52"/>
    <n v="0"/>
    <n v="-999"/>
    <n v="200407"/>
    <x v="13"/>
  </r>
  <r>
    <n v="16.18"/>
    <n v="14.9"/>
    <n v="22.5"/>
    <n v="9.9"/>
    <n v="59"/>
    <n v="34.299999999999997"/>
    <n v="0"/>
    <n v="0"/>
    <n v="0"/>
    <n v="-999"/>
    <n v="-999"/>
    <n v="14.3"/>
    <n v="12.6"/>
    <n v="11.1"/>
    <n v="-999"/>
    <n v="0.93300000000000005"/>
    <n v="1.79"/>
    <n v="0"/>
    <n v="-999"/>
    <n v="200407"/>
    <x v="13"/>
  </r>
  <r>
    <n v="26.43"/>
    <n v="17"/>
    <n v="26.1"/>
    <n v="7.9"/>
    <n v="51.3"/>
    <n v="13.1"/>
    <n v="0"/>
    <n v="0"/>
    <n v="0"/>
    <n v="-999"/>
    <n v="-999"/>
    <n v="17.899999999999999"/>
    <n v="13"/>
    <n v="11.3"/>
    <n v="-999"/>
    <n v="0.443"/>
    <n v="2.9380000000000002"/>
    <n v="0"/>
    <n v="-999"/>
    <n v="200407"/>
    <x v="13"/>
  </r>
  <r>
    <n v="24.3"/>
    <n v="19.399999999999999"/>
    <n v="27.5"/>
    <n v="12.4"/>
    <n v="47.4"/>
    <n v="23.1"/>
    <n v="0"/>
    <n v="0"/>
    <n v="0"/>
    <n v="-999"/>
    <n v="-999"/>
    <n v="19.3"/>
    <n v="14.3"/>
    <n v="11.7"/>
    <n v="-999"/>
    <n v="0.84599999999999997"/>
    <n v="2.823"/>
    <n v="0"/>
    <n v="-999"/>
    <n v="200407"/>
    <x v="13"/>
  </r>
  <r>
    <n v="26.8"/>
    <n v="18.5"/>
    <n v="26.3"/>
    <n v="10.5"/>
    <n v="50.7"/>
    <n v="23.1"/>
    <n v="0"/>
    <n v="0"/>
    <n v="0"/>
    <n v="-999"/>
    <n v="-999"/>
    <n v="19.399999999999999"/>
    <n v="14.9"/>
    <n v="12.3"/>
    <n v="-999"/>
    <n v="0.79100000000000004"/>
    <n v="2.6309999999999998"/>
    <n v="0"/>
    <n v="-999"/>
    <n v="200407"/>
    <x v="13"/>
  </r>
  <r>
    <n v="24.4"/>
    <n v="19.600000000000001"/>
    <n v="28.8"/>
    <n v="11.7"/>
    <n v="48.6"/>
    <n v="22.3"/>
    <n v="0"/>
    <n v="0"/>
    <n v="0"/>
    <n v="-999"/>
    <n v="-999"/>
    <n v="20.2"/>
    <n v="15.2"/>
    <n v="12.6"/>
    <n v="-999"/>
    <n v="0.88100000000000001"/>
    <n v="3.0760000000000001"/>
    <n v="0"/>
    <n v="-999"/>
    <n v="200407"/>
    <x v="13"/>
  </r>
  <r>
    <n v="12.26"/>
    <n v="17.5"/>
    <n v="25.4"/>
    <n v="13.5"/>
    <n v="62"/>
    <n v="35.5"/>
    <n v="2.1"/>
    <n v="0"/>
    <n v="0"/>
    <n v="-999"/>
    <n v="-999"/>
    <n v="16.600000000000001"/>
    <n v="15.2"/>
    <n v="13"/>
    <n v="-999"/>
    <n v="1.153"/>
    <n v="2.0920000000000001"/>
    <n v="0"/>
    <n v="-999"/>
    <n v="200407"/>
    <x v="13"/>
  </r>
  <r>
    <n v="17.260000000000002"/>
    <n v="14.6"/>
    <n v="22.2"/>
    <n v="8.4"/>
    <n v="79.400000000000006"/>
    <n v="50.1"/>
    <n v="0.8"/>
    <n v="0"/>
    <n v="0"/>
    <n v="-999"/>
    <n v="-999"/>
    <n v="16.100000000000001"/>
    <n v="14.7"/>
    <n v="13.1"/>
    <n v="-999"/>
    <n v="1.3380000000000001"/>
    <n v="1.335"/>
    <n v="0"/>
    <n v="-999"/>
    <n v="200407"/>
    <x v="13"/>
  </r>
  <r>
    <n v="17.79"/>
    <n v="10.6"/>
    <n v="17.2"/>
    <n v="4.7"/>
    <n v="79.099999999999994"/>
    <n v="50.6"/>
    <n v="0"/>
    <n v="0"/>
    <n v="0"/>
    <n v="-999"/>
    <n v="-999"/>
    <n v="13.9"/>
    <n v="14.2"/>
    <n v="12.9"/>
    <n v="-999"/>
    <n v="0.99399999999999999"/>
    <n v="0.96899999999999997"/>
    <n v="0"/>
    <n v="-999"/>
    <n v="200407"/>
    <x v="13"/>
  </r>
  <r>
    <n v="26.96"/>
    <n v="12.3"/>
    <n v="19.399999999999999"/>
    <n v="4.9000000000000004"/>
    <n v="67.8"/>
    <n v="38.299999999999997"/>
    <n v="0.3"/>
    <n v="0"/>
    <n v="0"/>
    <n v="-999"/>
    <n v="-999"/>
    <n v="15.7"/>
    <n v="13.7"/>
    <n v="12.6"/>
    <n v="-999"/>
    <n v="0.86"/>
    <n v="1.39"/>
    <n v="0"/>
    <n v="-999"/>
    <n v="200407"/>
    <x v="13"/>
  </r>
  <r>
    <n v="24.1"/>
    <n v="15.1"/>
    <n v="22.2"/>
    <n v="8.1"/>
    <n v="58.1"/>
    <n v="37.5"/>
    <n v="0"/>
    <n v="0"/>
    <n v="0"/>
    <n v="-999"/>
    <n v="-999"/>
    <n v="16.399999999999999"/>
    <n v="13.9"/>
    <n v="12.6"/>
    <n v="-999"/>
    <n v="1.0029999999999999"/>
    <n v="1.6719999999999999"/>
    <n v="0"/>
    <n v="-999"/>
    <n v="200407"/>
    <x v="13"/>
  </r>
  <r>
    <n v="27.51"/>
    <n v="18.3"/>
    <n v="25"/>
    <n v="10.5"/>
    <n v="47.5"/>
    <n v="28.6"/>
    <n v="0"/>
    <n v="0"/>
    <n v="0"/>
    <n v="-999"/>
    <n v="-999"/>
    <n v="18.5"/>
    <n v="14.5"/>
    <n v="12.7"/>
    <n v="-999"/>
    <n v="0.90500000000000003"/>
    <n v="2.2610000000000001"/>
    <n v="0"/>
    <n v="-999"/>
    <n v="200407"/>
    <x v="13"/>
  </r>
  <r>
    <n v="27.03"/>
    <n v="19.899999999999999"/>
    <n v="27.2"/>
    <n v="13.3"/>
    <n v="43.2"/>
    <n v="21.6"/>
    <n v="0"/>
    <n v="0"/>
    <n v="0"/>
    <n v="-999"/>
    <n v="-999"/>
    <n v="19.5"/>
    <n v="15.2"/>
    <n v="13"/>
    <n v="-999"/>
    <n v="0.77900000000000003"/>
    <n v="2.8279999999999998"/>
    <n v="0"/>
    <n v="-999"/>
    <n v="200407"/>
    <x v="13"/>
  </r>
  <r>
    <n v="24.03"/>
    <n v="17.899999999999999"/>
    <n v="26.1"/>
    <n v="10.6"/>
    <n v="41.6"/>
    <n v="19.600000000000001"/>
    <n v="0"/>
    <n v="0"/>
    <n v="0"/>
    <n v="-999"/>
    <n v="-999"/>
    <n v="18.100000000000001"/>
    <n v="15.5"/>
    <n v="13.4"/>
    <n v="-999"/>
    <n v="0.66200000000000003"/>
    <n v="2.718"/>
    <n v="0"/>
    <n v="-999"/>
    <n v="200407"/>
    <x v="13"/>
  </r>
  <r>
    <n v="20.5"/>
    <n v="13.2"/>
    <n v="19"/>
    <n v="8.3000000000000007"/>
    <n v="52.6"/>
    <n v="38.299999999999997"/>
    <n v="0"/>
    <n v="0"/>
    <n v="0"/>
    <n v="-999"/>
    <n v="-999"/>
    <n v="15.4"/>
    <n v="14.9"/>
    <n v="13.5"/>
    <n v="-999"/>
    <n v="0.84299999999999997"/>
    <n v="1.355"/>
    <n v="0"/>
    <n v="-999"/>
    <n v="200407"/>
    <x v="13"/>
  </r>
  <r>
    <n v="26.39"/>
    <n v="13.2"/>
    <n v="20.6"/>
    <n v="5.2"/>
    <n v="52.3"/>
    <n v="29"/>
    <n v="0"/>
    <n v="0"/>
    <n v="0"/>
    <n v="-999"/>
    <n v="-999"/>
    <n v="16"/>
    <n v="14.4"/>
    <n v="13.3"/>
    <n v="-999"/>
    <n v="0.70099999999999996"/>
    <n v="1.722"/>
    <n v="0"/>
    <n v="-999"/>
    <n v="200407"/>
    <x v="13"/>
  </r>
  <r>
    <n v="26.42"/>
    <n v="16.2"/>
    <n v="23.7"/>
    <n v="8.6"/>
    <n v="48.5"/>
    <n v="29.3"/>
    <n v="0"/>
    <n v="0"/>
    <n v="0"/>
    <n v="-999"/>
    <n v="-999"/>
    <n v="17.3"/>
    <n v="14.6"/>
    <n v="13.2"/>
    <n v="-999"/>
    <n v="0.85799999999999998"/>
    <n v="2.0710000000000002"/>
    <n v="0"/>
    <n v="-999"/>
    <n v="200407"/>
    <x v="13"/>
  </r>
  <r>
    <n v="21.34"/>
    <n v="17.8"/>
    <n v="25.1"/>
    <n v="11.3"/>
    <n v="44.9"/>
    <n v="27.5"/>
    <n v="0"/>
    <n v="0"/>
    <n v="0"/>
    <n v="-999"/>
    <n v="-999"/>
    <n v="17.3"/>
    <n v="14.7"/>
    <n v="13.3"/>
    <n v="-999"/>
    <n v="0.875"/>
    <n v="2.31"/>
    <n v="0"/>
    <n v="-999"/>
    <n v="200407"/>
    <x v="13"/>
  </r>
  <r>
    <n v="24.48"/>
    <n v="17"/>
    <n v="25.4"/>
    <n v="10.199999999999999"/>
    <n v="55.4"/>
    <n v="35.700000000000003"/>
    <n v="0"/>
    <n v="0"/>
    <n v="0"/>
    <n v="-999"/>
    <n v="-999"/>
    <n v="17.899999999999999"/>
    <n v="15"/>
    <n v="13.4"/>
    <n v="-999"/>
    <n v="1.159"/>
    <n v="2.085"/>
    <n v="0"/>
    <n v="-999"/>
    <n v="200407"/>
    <x v="13"/>
  </r>
  <r>
    <n v="25.87"/>
    <n v="17.8"/>
    <n v="26.2"/>
    <n v="9.8000000000000007"/>
    <n v="54.9"/>
    <n v="29.1"/>
    <n v="0"/>
    <n v="0"/>
    <n v="0"/>
    <n v="-999"/>
    <n v="-999"/>
    <n v="18.600000000000001"/>
    <n v="15.2"/>
    <n v="13.6"/>
    <n v="-999"/>
    <n v="0.98699999999999999"/>
    <n v="2.411"/>
    <n v="0"/>
    <n v="-999"/>
    <n v="200407"/>
    <x v="13"/>
  </r>
  <r>
    <n v="25.97"/>
    <n v="18"/>
    <n v="26.1"/>
    <n v="9.3000000000000007"/>
    <n v="47.9"/>
    <n v="25.6"/>
    <n v="0"/>
    <n v="0"/>
    <n v="0"/>
    <n v="-999"/>
    <n v="-999"/>
    <n v="18.600000000000001"/>
    <n v="15.5"/>
    <n v="13.7"/>
    <n v="-999"/>
    <n v="0.86499999999999999"/>
    <n v="2.5150000000000001"/>
    <n v="0"/>
    <n v="-999"/>
    <n v="200408"/>
    <x v="13"/>
  </r>
  <r>
    <n v="26.25"/>
    <n v="17.899999999999999"/>
    <n v="26.2"/>
    <n v="10.6"/>
    <n v="38.9"/>
    <n v="18.8"/>
    <n v="0"/>
    <n v="0"/>
    <n v="0"/>
    <n v="-999"/>
    <n v="-999"/>
    <n v="18.100000000000001"/>
    <n v="15.5"/>
    <n v="13.9"/>
    <n v="-999"/>
    <n v="0.64"/>
    <n v="2.7610000000000001"/>
    <n v="0"/>
    <n v="-999"/>
    <n v="200408"/>
    <x v="13"/>
  </r>
  <r>
    <n v="13.02"/>
    <n v="13.3"/>
    <n v="21.6"/>
    <n v="7.2"/>
    <n v="70.900000000000006"/>
    <n v="44"/>
    <n v="1.1000000000000001"/>
    <n v="0"/>
    <n v="0"/>
    <n v="-999"/>
    <n v="-999"/>
    <n v="15.6"/>
    <n v="15.2"/>
    <n v="13.9"/>
    <n v="-999"/>
    <n v="1.1359999999999999"/>
    <n v="1.4450000000000001"/>
    <n v="0"/>
    <n v="-999"/>
    <n v="200408"/>
    <x v="13"/>
  </r>
  <r>
    <n v="15.63"/>
    <n v="12.9"/>
    <n v="21.1"/>
    <n v="6.3"/>
    <n v="74.3"/>
    <n v="33.4"/>
    <n v="0.3"/>
    <n v="0"/>
    <n v="0"/>
    <n v="-999"/>
    <n v="-999"/>
    <n v="13.4"/>
    <n v="14.5"/>
    <n v="13.7"/>
    <n v="-999"/>
    <n v="0.83799999999999997"/>
    <n v="1.6659999999999999"/>
    <n v="0"/>
    <n v="-999"/>
    <n v="200408"/>
    <x v="13"/>
  </r>
  <r>
    <n v="8.84"/>
    <n v="9.4"/>
    <n v="12.3"/>
    <n v="6.3"/>
    <n v="92.3"/>
    <n v="73.7"/>
    <n v="20"/>
    <n v="0"/>
    <n v="0"/>
    <n v="-999"/>
    <n v="-999"/>
    <n v="12"/>
    <n v="13.5"/>
    <n v="13.2"/>
    <n v="-999"/>
    <n v="1.05"/>
    <n v="0.376"/>
    <n v="0"/>
    <n v="-999"/>
    <n v="200408"/>
    <x v="13"/>
  </r>
  <r>
    <n v="8.3699999999999992"/>
    <n v="8"/>
    <n v="12.6"/>
    <n v="5.9"/>
    <n v="93.1"/>
    <n v="59.7"/>
    <n v="14.7"/>
    <n v="0"/>
    <n v="0"/>
    <n v="-999"/>
    <n v="-999"/>
    <n v="10.6"/>
    <n v="12.6"/>
    <n v="12.7"/>
    <n v="-999"/>
    <n v="0.871"/>
    <n v="0.58799999999999997"/>
    <n v="0"/>
    <n v="-999"/>
    <n v="200408"/>
    <x v="13"/>
  </r>
  <r>
    <n v="10.38"/>
    <n v="7.8"/>
    <n v="13.3"/>
    <n v="3.6"/>
    <n v="94.4"/>
    <n v="73.5"/>
    <n v="1.1000000000000001"/>
    <n v="0"/>
    <n v="0"/>
    <n v="-999"/>
    <n v="-999"/>
    <n v="11.3"/>
    <n v="11.9"/>
    <n v="12.1"/>
    <n v="-999"/>
    <n v="1.123"/>
    <n v="0.40500000000000003"/>
    <n v="0"/>
    <n v="-999"/>
    <n v="200408"/>
    <x v="13"/>
  </r>
  <r>
    <n v="25.57"/>
    <n v="11.5"/>
    <n v="18.7"/>
    <n v="4.5"/>
    <n v="73.8"/>
    <n v="43.5"/>
    <n v="0"/>
    <n v="0"/>
    <n v="0"/>
    <n v="-999"/>
    <n v="-999"/>
    <n v="13.8"/>
    <n v="12.4"/>
    <n v="11.9"/>
    <n v="-999"/>
    <n v="0.93700000000000006"/>
    <n v="1.218"/>
    <n v="0"/>
    <n v="-999"/>
    <n v="200408"/>
    <x v="13"/>
  </r>
  <r>
    <n v="24.09"/>
    <n v="14.1"/>
    <n v="21.3"/>
    <n v="6.7"/>
    <n v="62.9"/>
    <n v="38.700000000000003"/>
    <n v="0"/>
    <n v="0"/>
    <n v="0"/>
    <n v="-999"/>
    <n v="-999"/>
    <n v="15.2"/>
    <n v="13"/>
    <n v="12"/>
    <n v="-999"/>
    <n v="0.97699999999999998"/>
    <n v="1.552"/>
    <n v="0"/>
    <n v="-999"/>
    <n v="200408"/>
    <x v="13"/>
  </r>
  <r>
    <n v="24.91"/>
    <n v="17.399999999999999"/>
    <n v="24.9"/>
    <n v="10.4"/>
    <n v="53.4"/>
    <n v="26.7"/>
    <n v="0"/>
    <n v="0"/>
    <n v="0"/>
    <n v="-999"/>
    <n v="-999"/>
    <n v="17.7"/>
    <n v="13.8"/>
    <n v="12.3"/>
    <n v="-999"/>
    <n v="0.84"/>
    <n v="2.3079999999999998"/>
    <n v="0"/>
    <n v="-999"/>
    <n v="200408"/>
    <x v="13"/>
  </r>
  <r>
    <n v="24.52"/>
    <n v="19.100000000000001"/>
    <n v="27"/>
    <n v="12.3"/>
    <n v="46.5"/>
    <n v="24.3"/>
    <n v="0"/>
    <n v="0"/>
    <n v="0"/>
    <n v="-999"/>
    <n v="-999"/>
    <n v="18.7"/>
    <n v="14.5"/>
    <n v="12.7"/>
    <n v="-999"/>
    <n v="0.86799999999999999"/>
    <n v="2.698"/>
    <n v="0"/>
    <n v="-999"/>
    <n v="200408"/>
    <x v="13"/>
  </r>
  <r>
    <n v="23.61"/>
    <n v="20.100000000000001"/>
    <n v="28.2"/>
    <n v="13.1"/>
    <n v="44.8"/>
    <n v="22.9"/>
    <n v="0"/>
    <n v="0"/>
    <n v="0"/>
    <n v="-999"/>
    <n v="-999"/>
    <n v="19.3"/>
    <n v="15"/>
    <n v="13.1"/>
    <n v="-999"/>
    <n v="0.877"/>
    <n v="2.948"/>
    <n v="0"/>
    <n v="-999"/>
    <n v="200408"/>
    <x v="13"/>
  </r>
  <r>
    <n v="21.33"/>
    <n v="20.7"/>
    <n v="29"/>
    <n v="14"/>
    <n v="44.8"/>
    <n v="25.7"/>
    <n v="0"/>
    <n v="0"/>
    <n v="0"/>
    <n v="-999"/>
    <n v="-999"/>
    <n v="19.100000000000001"/>
    <n v="15.4"/>
    <n v="13.5"/>
    <n v="-999"/>
    <n v="1.026"/>
    <n v="2.976"/>
    <n v="0"/>
    <n v="-999"/>
    <n v="200408"/>
    <x v="13"/>
  </r>
  <r>
    <n v="15.74"/>
    <n v="20.3"/>
    <n v="29.6"/>
    <n v="15.1"/>
    <n v="46.7"/>
    <n v="23.2"/>
    <n v="1.1000000000000001"/>
    <n v="0"/>
    <n v="0"/>
    <n v="-999"/>
    <n v="-999"/>
    <n v="17.3"/>
    <n v="15.4"/>
    <n v="13.7"/>
    <n v="-999"/>
    <n v="0.96199999999999997"/>
    <n v="3.1840000000000002"/>
    <n v="0"/>
    <n v="-999"/>
    <n v="200408"/>
    <x v="13"/>
  </r>
  <r>
    <n v="19.04"/>
    <n v="20.3"/>
    <n v="27"/>
    <n v="15"/>
    <n v="49.7"/>
    <n v="32.5"/>
    <n v="0"/>
    <n v="0"/>
    <n v="0"/>
    <n v="-999"/>
    <n v="-999"/>
    <n v="19.399999999999999"/>
    <n v="15.7"/>
    <n v="13.8"/>
    <n v="-999"/>
    <n v="1.161"/>
    <n v="2.4060000000000001"/>
    <n v="0"/>
    <n v="-999"/>
    <n v="200408"/>
    <x v="13"/>
  </r>
  <r>
    <n v="19.100000000000001"/>
    <n v="20.5"/>
    <n v="27.8"/>
    <n v="13.9"/>
    <n v="50.3"/>
    <n v="31.2"/>
    <n v="0"/>
    <n v="0"/>
    <n v="0"/>
    <n v="-999"/>
    <n v="-999"/>
    <n v="19.2"/>
    <n v="15.9"/>
    <n v="14"/>
    <n v="-999"/>
    <n v="1.167"/>
    <n v="2.57"/>
    <n v="0"/>
    <n v="-999"/>
    <n v="200408"/>
    <x v="13"/>
  </r>
  <r>
    <n v="9.48"/>
    <n v="16.7"/>
    <n v="22.2"/>
    <n v="13.1"/>
    <n v="64.599999999999994"/>
    <n v="42.2"/>
    <n v="1.1000000000000001"/>
    <n v="0"/>
    <n v="0"/>
    <n v="-999"/>
    <n v="-999"/>
    <n v="16"/>
    <n v="15.5"/>
    <n v="14.1"/>
    <n v="-999"/>
    <n v="1.1279999999999999"/>
    <n v="1.5469999999999999"/>
    <n v="0"/>
    <n v="-999"/>
    <n v="200408"/>
    <x v="13"/>
  </r>
  <r>
    <n v="22.24"/>
    <n v="18"/>
    <n v="25.5"/>
    <n v="12.3"/>
    <n v="60"/>
    <n v="36.200000000000003"/>
    <n v="0"/>
    <n v="0"/>
    <n v="0"/>
    <n v="-999"/>
    <n v="-999"/>
    <n v="18.3"/>
    <n v="15.4"/>
    <n v="14"/>
    <n v="-999"/>
    <n v="1.18"/>
    <n v="2.0819999999999999"/>
    <n v="0"/>
    <n v="-999"/>
    <n v="200408"/>
    <x v="13"/>
  </r>
  <r>
    <n v="21.05"/>
    <n v="18.5"/>
    <n v="25.9"/>
    <n v="12.3"/>
    <n v="54"/>
    <n v="25.2"/>
    <n v="0"/>
    <n v="0"/>
    <n v="0"/>
    <n v="-999"/>
    <n v="-999"/>
    <n v="18.3"/>
    <n v="15.5"/>
    <n v="14.1"/>
    <n v="-999"/>
    <n v="0.84199999999999997"/>
    <n v="2.4990000000000001"/>
    <n v="0"/>
    <n v="-999"/>
    <n v="200408"/>
    <x v="13"/>
  </r>
  <r>
    <n v="17.57"/>
    <n v="16.399999999999999"/>
    <n v="24.1"/>
    <n v="10.1"/>
    <n v="55.6"/>
    <n v="30.9"/>
    <n v="0"/>
    <n v="0"/>
    <n v="0"/>
    <n v="-999"/>
    <n v="-999"/>
    <n v="17"/>
    <n v="15.3"/>
    <n v="14.1"/>
    <n v="-999"/>
    <n v="0.92800000000000005"/>
    <n v="2.0739999999999998"/>
    <n v="0"/>
    <n v="-999"/>
    <n v="200408"/>
    <x v="13"/>
  </r>
  <r>
    <n v="10.84"/>
    <n v="13.3"/>
    <n v="21.3"/>
    <n v="9.3000000000000007"/>
    <n v="81.900000000000006"/>
    <n v="52.1"/>
    <n v="4.8"/>
    <n v="0"/>
    <n v="0"/>
    <n v="-999"/>
    <n v="-999"/>
    <n v="15.5"/>
    <n v="15"/>
    <n v="14"/>
    <n v="-999"/>
    <n v="1.3149999999999999"/>
    <n v="1.2130000000000001"/>
    <n v="0"/>
    <n v="-999"/>
    <n v="200408"/>
    <x v="13"/>
  </r>
  <r>
    <n v="5.71"/>
    <n v="8.5"/>
    <n v="11"/>
    <n v="6.8"/>
    <n v="98"/>
    <n v="91"/>
    <n v="22.4"/>
    <n v="0"/>
    <n v="0"/>
    <n v="-999"/>
    <n v="-999"/>
    <n v="11.9"/>
    <n v="13.7"/>
    <n v="13.7"/>
    <n v="-999"/>
    <n v="1.1970000000000001"/>
    <n v="0.11799999999999999"/>
    <n v="0"/>
    <n v="-999"/>
    <n v="200408"/>
    <x v="13"/>
  </r>
  <r>
    <n v="7.31"/>
    <n v="7.5"/>
    <n v="11.5"/>
    <n v="5.0999999999999996"/>
    <n v="95.5"/>
    <n v="79.3"/>
    <n v="4.8"/>
    <n v="0"/>
    <n v="0"/>
    <n v="-999"/>
    <n v="-999"/>
    <n v="11.6"/>
    <n v="12.9"/>
    <n v="13.1"/>
    <n v="-999"/>
    <n v="1.075"/>
    <n v="0.28100000000000003"/>
    <n v="0"/>
    <n v="-999"/>
    <n v="200408"/>
    <x v="13"/>
  </r>
  <r>
    <n v="8.11"/>
    <n v="6.7"/>
    <n v="10.1"/>
    <n v="3.5"/>
    <n v="95.8"/>
    <n v="77.2"/>
    <n v="2.7"/>
    <n v="0"/>
    <n v="0"/>
    <n v="-999"/>
    <n v="-999"/>
    <n v="10.7"/>
    <n v="12.2"/>
    <n v="12.6"/>
    <n v="-999"/>
    <n v="0.95699999999999996"/>
    <n v="0.28199999999999997"/>
    <n v="0"/>
    <n v="-999"/>
    <n v="200408"/>
    <x v="13"/>
  </r>
  <r>
    <n v="10.02"/>
    <n v="6.8"/>
    <n v="13.5"/>
    <n v="4.0999999999999996"/>
    <n v="96.7"/>
    <n v="69.099999999999994"/>
    <n v="8"/>
    <n v="0"/>
    <n v="0"/>
    <n v="-999"/>
    <n v="-999"/>
    <n v="11.4"/>
    <n v="12"/>
    <n v="12.2"/>
    <n v="-999"/>
    <n v="1.07"/>
    <n v="0.47799999999999998"/>
    <n v="0"/>
    <n v="-999"/>
    <n v="200408"/>
    <x v="13"/>
  </r>
  <r>
    <n v="8.44"/>
    <n v="7.4"/>
    <n v="13.9"/>
    <n v="3.8"/>
    <n v="94.1"/>
    <n v="71.099999999999994"/>
    <n v="0"/>
    <n v="0"/>
    <n v="0"/>
    <n v="-999"/>
    <n v="-999"/>
    <n v="10.4"/>
    <n v="11.6"/>
    <n v="11.9"/>
    <n v="-999"/>
    <n v="1.125"/>
    <n v="0.45900000000000002"/>
    <n v="0"/>
    <n v="-999"/>
    <n v="200408"/>
    <x v="13"/>
  </r>
  <r>
    <n v="9.2899999999999991"/>
    <n v="8.5"/>
    <n v="13.1"/>
    <n v="5.9"/>
    <n v="90.4"/>
    <n v="65"/>
    <n v="0.5"/>
    <n v="0"/>
    <n v="0"/>
    <n v="-999"/>
    <n v="-999"/>
    <n v="11.4"/>
    <n v="11.5"/>
    <n v="11.6"/>
    <n v="-999"/>
    <n v="0.97799999999999998"/>
    <n v="0.52700000000000002"/>
    <n v="0"/>
    <n v="-999"/>
    <n v="200408"/>
    <x v="13"/>
  </r>
  <r>
    <n v="7.48"/>
    <n v="8.5"/>
    <n v="12.7"/>
    <n v="6"/>
    <n v="94.2"/>
    <n v="79.7"/>
    <n v="8.5"/>
    <n v="0"/>
    <n v="0"/>
    <n v="-999"/>
    <n v="-999"/>
    <n v="11.4"/>
    <n v="11.5"/>
    <n v="11.5"/>
    <n v="-999"/>
    <n v="1.169"/>
    <n v="0.29799999999999999"/>
    <n v="0"/>
    <n v="-999"/>
    <n v="200408"/>
    <x v="13"/>
  </r>
  <r>
    <n v="10.88"/>
    <n v="10.6"/>
    <n v="16.100000000000001"/>
    <n v="6.7"/>
    <n v="91.1"/>
    <n v="68.099999999999994"/>
    <n v="0.5"/>
    <n v="0"/>
    <n v="0"/>
    <n v="-999"/>
    <n v="-999"/>
    <n v="12.9"/>
    <n v="11.8"/>
    <n v="11.4"/>
    <n v="-999"/>
    <n v="1.248"/>
    <n v="0.58399999999999996"/>
    <n v="0"/>
    <n v="-999"/>
    <n v="200408"/>
    <x v="13"/>
  </r>
  <r>
    <n v="16.27"/>
    <n v="12.7"/>
    <n v="19.7"/>
    <n v="7.4"/>
    <n v="76"/>
    <n v="52.5"/>
    <n v="0"/>
    <n v="0"/>
    <n v="0"/>
    <n v="-999"/>
    <n v="-999"/>
    <n v="14.1"/>
    <n v="12.2"/>
    <n v="11.5"/>
    <n v="-999"/>
    <n v="1.2050000000000001"/>
    <n v="1.0900000000000001"/>
    <n v="0"/>
    <n v="-999"/>
    <n v="200408"/>
    <x v="13"/>
  </r>
  <r>
    <n v="18.84"/>
    <n v="14.8"/>
    <n v="22.8"/>
    <n v="9.3000000000000007"/>
    <n v="57"/>
    <n v="32.200000000000003"/>
    <n v="0"/>
    <n v="0"/>
    <n v="0"/>
    <n v="-999"/>
    <n v="-999"/>
    <n v="14.8"/>
    <n v="12.6"/>
    <n v="11.7"/>
    <n v="-999"/>
    <n v="0.89500000000000002"/>
    <n v="1.881"/>
    <n v="0"/>
    <n v="-999"/>
    <n v="200408"/>
    <x v="13"/>
  </r>
  <r>
    <n v="11.99"/>
    <n v="7.7"/>
    <n v="13.5"/>
    <n v="1.3"/>
    <n v="75"/>
    <n v="46.3"/>
    <n v="1.6"/>
    <n v="0"/>
    <n v="0"/>
    <n v="-999"/>
    <n v="-999"/>
    <n v="11.3"/>
    <n v="12.5"/>
    <n v="11.8"/>
    <n v="-999"/>
    <n v="0.71699999999999997"/>
    <n v="0.83099999999999996"/>
    <n v="0"/>
    <n v="-999"/>
    <n v="200409"/>
    <x v="13"/>
  </r>
  <r>
    <n v="3.26"/>
    <n v="1.7"/>
    <n v="4"/>
    <n v="-0.1"/>
    <n v="98.9"/>
    <n v="96.3"/>
    <n v="31"/>
    <n v="0"/>
    <n v="0"/>
    <n v="-999"/>
    <n v="-999"/>
    <n v="3.7"/>
    <n v="9.9"/>
    <n v="11.5"/>
    <n v="-999"/>
    <n v="0.78400000000000003"/>
    <n v="0.03"/>
    <n v="0"/>
    <n v="-999"/>
    <n v="200409"/>
    <x v="13"/>
  </r>
  <r>
    <n v="8.41"/>
    <n v="6"/>
    <n v="10.7"/>
    <n v="2.8"/>
    <n v="93.9"/>
    <n v="74.2"/>
    <n v="0"/>
    <n v="0"/>
    <n v="0"/>
    <n v="-999"/>
    <n v="-999"/>
    <n v="7.9"/>
    <n v="8.3000000000000007"/>
    <n v="10.199999999999999"/>
    <n v="-999"/>
    <n v="0.95599999999999996"/>
    <n v="0.33200000000000002"/>
    <n v="0"/>
    <n v="-999"/>
    <n v="200409"/>
    <x v="13"/>
  </r>
  <r>
    <n v="10.17"/>
    <n v="6.3"/>
    <n v="12.7"/>
    <n v="2.8"/>
    <n v="88.9"/>
    <n v="63.1"/>
    <n v="0.8"/>
    <n v="0"/>
    <n v="0"/>
    <n v="-999"/>
    <n v="-999"/>
    <n v="8.4"/>
    <n v="8.9"/>
    <n v="9.6999999999999993"/>
    <n v="-999"/>
    <n v="0.92500000000000004"/>
    <n v="0.54200000000000004"/>
    <n v="0"/>
    <n v="-999"/>
    <n v="200409"/>
    <x v="13"/>
  </r>
  <r>
    <n v="11.32"/>
    <n v="5.9"/>
    <n v="12.1"/>
    <n v="2.1"/>
    <n v="86.1"/>
    <n v="53.7"/>
    <n v="0.3"/>
    <n v="0"/>
    <n v="0"/>
    <n v="-999"/>
    <n v="-999"/>
    <n v="9.5"/>
    <n v="9.4"/>
    <n v="9.6"/>
    <n v="-999"/>
    <n v="0.755"/>
    <n v="0.65300000000000002"/>
    <n v="0"/>
    <n v="-999"/>
    <n v="200409"/>
    <x v="13"/>
  </r>
  <r>
    <n v="13.96"/>
    <n v="7.9"/>
    <n v="14.8"/>
    <n v="2.2000000000000002"/>
    <n v="80.5"/>
    <n v="48.8"/>
    <n v="1.9"/>
    <n v="0"/>
    <n v="0"/>
    <n v="-999"/>
    <n v="-999"/>
    <n v="11"/>
    <n v="9.8000000000000007"/>
    <n v="9.6999999999999993"/>
    <n v="-999"/>
    <n v="0.82099999999999995"/>
    <n v="0.86199999999999999"/>
    <n v="0"/>
    <n v="-999"/>
    <n v="200409"/>
    <x v="13"/>
  </r>
  <r>
    <n v="12.94"/>
    <n v="8"/>
    <n v="14.4"/>
    <n v="2.4"/>
    <n v="85.3"/>
    <n v="54.6"/>
    <n v="1.1000000000000001"/>
    <n v="0"/>
    <n v="0"/>
    <n v="-999"/>
    <n v="-999"/>
    <n v="11.4"/>
    <n v="10.4"/>
    <n v="9.9"/>
    <n v="-999"/>
    <n v="0.89800000000000002"/>
    <n v="0.745"/>
    <n v="0"/>
    <n v="-999"/>
    <n v="200409"/>
    <x v="13"/>
  </r>
  <r>
    <n v="12.47"/>
    <n v="9.1999999999999993"/>
    <n v="16.5"/>
    <n v="3.9"/>
    <n v="81.7"/>
    <n v="50.9"/>
    <n v="1.6"/>
    <n v="0"/>
    <n v="0"/>
    <n v="-999"/>
    <n v="-999"/>
    <n v="11.2"/>
    <n v="10.5"/>
    <n v="10.1"/>
    <n v="-999"/>
    <n v="0.95799999999999996"/>
    <n v="0.92100000000000004"/>
    <n v="0"/>
    <n v="-999"/>
    <n v="200409"/>
    <x v="13"/>
  </r>
  <r>
    <n v="11.01"/>
    <n v="6.7"/>
    <n v="13.7"/>
    <n v="0.7"/>
    <n v="85.9"/>
    <n v="57.1"/>
    <n v="0.8"/>
    <n v="0"/>
    <n v="0"/>
    <n v="-999"/>
    <n v="-999"/>
    <n v="9.9"/>
    <n v="10.4"/>
    <n v="10.1"/>
    <n v="-999"/>
    <n v="0.89400000000000002"/>
    <n v="0.67200000000000004"/>
    <n v="0"/>
    <n v="-999"/>
    <n v="200409"/>
    <x v="13"/>
  </r>
  <r>
    <n v="15.07"/>
    <n v="6.8"/>
    <n v="15.1"/>
    <n v="-0.1"/>
    <n v="76.400000000000006"/>
    <n v="35.299999999999997"/>
    <n v="4.8"/>
    <n v="0"/>
    <n v="0"/>
    <n v="-999"/>
    <n v="-999"/>
    <n v="9.6999999999999993"/>
    <n v="9.9"/>
    <n v="10"/>
    <n v="-999"/>
    <n v="0.60399999999999998"/>
    <n v="1.1100000000000001"/>
    <n v="0"/>
    <n v="-999"/>
    <n v="200409"/>
    <x v="13"/>
  </r>
  <r>
    <n v="12.88"/>
    <n v="7.1"/>
    <n v="12.4"/>
    <n v="3"/>
    <n v="90"/>
    <n v="69.599999999999994"/>
    <n v="11"/>
    <n v="0"/>
    <n v="0"/>
    <n v="-999"/>
    <n v="-999"/>
    <n v="10.6"/>
    <n v="10.1"/>
    <n v="10"/>
    <n v="-999"/>
    <n v="0.999"/>
    <n v="0.438"/>
    <n v="0"/>
    <n v="-999"/>
    <n v="200409"/>
    <x v="13"/>
  </r>
  <r>
    <n v="7.44"/>
    <n v="4.0999999999999996"/>
    <n v="8.8000000000000007"/>
    <n v="-0.2"/>
    <n v="89.8"/>
    <n v="70.8"/>
    <n v="0"/>
    <n v="0"/>
    <n v="0"/>
    <n v="-999"/>
    <n v="-999"/>
    <n v="7.2"/>
    <n v="9.4"/>
    <n v="9.8000000000000007"/>
    <n v="-999"/>
    <n v="0.80300000000000005"/>
    <n v="0.33100000000000002"/>
    <n v="0"/>
    <n v="-999"/>
    <n v="200409"/>
    <x v="13"/>
  </r>
  <r>
    <n v="10.130000000000001"/>
    <n v="4.9000000000000004"/>
    <n v="9.3000000000000007"/>
    <n v="2.4"/>
    <n v="88.2"/>
    <n v="65"/>
    <n v="1.6"/>
    <n v="0"/>
    <n v="0"/>
    <n v="-999"/>
    <n v="-999"/>
    <n v="8"/>
    <n v="8.9"/>
    <n v="9.5"/>
    <n v="-999"/>
    <n v="0.76"/>
    <n v="0.41"/>
    <n v="0"/>
    <n v="-999"/>
    <n v="200409"/>
    <x v="13"/>
  </r>
  <r>
    <n v="8.32"/>
    <n v="3.2"/>
    <n v="8.1"/>
    <n v="-0.4"/>
    <n v="96.3"/>
    <n v="77.400000000000006"/>
    <n v="4"/>
    <n v="0"/>
    <n v="0"/>
    <n v="-999"/>
    <n v="-999"/>
    <n v="7.9"/>
    <n v="8.9"/>
    <n v="9.3000000000000007"/>
    <n v="-999"/>
    <n v="0.83699999999999997"/>
    <n v="0.24399999999999999"/>
    <n v="0"/>
    <n v="-999"/>
    <n v="200409"/>
    <x v="13"/>
  </r>
  <r>
    <n v="5.52"/>
    <n v="3.1"/>
    <n v="7.1"/>
    <n v="0"/>
    <n v="97.5"/>
    <n v="83.7"/>
    <n v="15.5"/>
    <n v="0"/>
    <n v="0"/>
    <n v="-999"/>
    <n v="-999"/>
    <n v="6.1"/>
    <n v="8.1999999999999993"/>
    <n v="9.1"/>
    <n v="-999"/>
    <n v="0.84499999999999997"/>
    <n v="0.16400000000000001"/>
    <n v="0"/>
    <n v="-999"/>
    <n v="200409"/>
    <x v="13"/>
  </r>
  <r>
    <n v="7.17"/>
    <n v="3.7"/>
    <n v="7.6"/>
    <n v="1.5"/>
    <n v="96.5"/>
    <n v="79.5"/>
    <n v="3.7"/>
    <n v="0"/>
    <n v="0"/>
    <n v="-999"/>
    <n v="-999"/>
    <n v="6.6"/>
    <n v="7.8"/>
    <n v="8.6999999999999993"/>
    <n v="-999"/>
    <n v="0.83099999999999996"/>
    <n v="0.214"/>
    <n v="0"/>
    <n v="-999"/>
    <n v="200409"/>
    <x v="13"/>
  </r>
  <r>
    <n v="5.82"/>
    <n v="2.9"/>
    <n v="6.3"/>
    <n v="0.7"/>
    <n v="97.9"/>
    <n v="87.8"/>
    <n v="8"/>
    <n v="0"/>
    <n v="0"/>
    <n v="-999"/>
    <n v="-999"/>
    <n v="5.5"/>
    <n v="7.5"/>
    <n v="8.5"/>
    <n v="-999"/>
    <n v="0.83599999999999997"/>
    <n v="0.11600000000000001"/>
    <n v="0"/>
    <n v="-999"/>
    <n v="200409"/>
    <x v="13"/>
  </r>
  <r>
    <n v="3.41"/>
    <n v="0.7"/>
    <n v="5.2"/>
    <n v="-0.2"/>
    <n v="98.3"/>
    <n v="83.6"/>
    <n v="22.7"/>
    <n v="0"/>
    <n v="0"/>
    <n v="-999"/>
    <n v="-999"/>
    <n v="2.6"/>
    <n v="6.4"/>
    <n v="8.1"/>
    <n v="-999"/>
    <n v="0.73899999999999999"/>
    <n v="0.14499999999999999"/>
    <n v="0"/>
    <n v="-999"/>
    <n v="200409"/>
    <x v="13"/>
  </r>
  <r>
    <n v="11.15"/>
    <n v="1.6"/>
    <n v="6.8"/>
    <n v="-1.4"/>
    <n v="94.4"/>
    <n v="73.900000000000006"/>
    <n v="4.5"/>
    <n v="0"/>
    <n v="0"/>
    <n v="-999"/>
    <n v="-999"/>
    <n v="2.6"/>
    <n v="5.5"/>
    <n v="7.5"/>
    <n v="-999"/>
    <n v="0.72799999999999998"/>
    <n v="0.25800000000000001"/>
    <n v="0"/>
    <n v="-999"/>
    <n v="200409"/>
    <x v="13"/>
  </r>
  <r>
    <n v="10.85"/>
    <n v="0.9"/>
    <n v="6"/>
    <n v="-3.8"/>
    <n v="87.6"/>
    <n v="63.7"/>
    <n v="0"/>
    <n v="0"/>
    <n v="0"/>
    <n v="-999"/>
    <n v="-999"/>
    <n v="2.1"/>
    <n v="4.8"/>
    <n v="6.7"/>
    <n v="-999"/>
    <n v="0.59499999999999997"/>
    <n v="0.33900000000000002"/>
    <n v="0"/>
    <n v="-999"/>
    <n v="200409"/>
    <x v="13"/>
  </r>
  <r>
    <n v="14.4"/>
    <n v="5.6"/>
    <n v="12.5"/>
    <n v="-0.3"/>
    <n v="82.5"/>
    <n v="64"/>
    <n v="0"/>
    <n v="0"/>
    <n v="0"/>
    <n v="-999"/>
    <n v="-999"/>
    <n v="8.1"/>
    <n v="5.8"/>
    <n v="6.6"/>
    <n v="-999"/>
    <n v="0.92600000000000005"/>
    <n v="0.52200000000000002"/>
    <n v="0"/>
    <n v="-999"/>
    <n v="200409"/>
    <x v="13"/>
  </r>
  <r>
    <n v="6.19"/>
    <n v="6.7"/>
    <n v="10.5"/>
    <n v="3.8"/>
    <n v="95.3"/>
    <n v="82.1"/>
    <n v="1.9"/>
    <n v="0"/>
    <n v="0"/>
    <n v="-999"/>
    <n v="-999"/>
    <n v="8.5"/>
    <n v="7.2"/>
    <n v="7"/>
    <n v="-999"/>
    <n v="1.0429999999999999"/>
    <n v="0.22700000000000001"/>
    <n v="0"/>
    <n v="-999"/>
    <n v="200409"/>
    <x v="13"/>
  </r>
  <r>
    <n v="10.039999999999999"/>
    <n v="6.9"/>
    <n v="12.2"/>
    <n v="2.9"/>
    <n v="87.3"/>
    <n v="58.1"/>
    <n v="0"/>
    <n v="0"/>
    <n v="0"/>
    <n v="-999"/>
    <n v="-999"/>
    <n v="8.6"/>
    <n v="7.8"/>
    <n v="7.4"/>
    <n v="-999"/>
    <n v="0.82399999999999995"/>
    <n v="0.59499999999999997"/>
    <n v="0"/>
    <n v="-999"/>
    <n v="200409"/>
    <x v="13"/>
  </r>
  <r>
    <n v="15.64"/>
    <n v="10.1"/>
    <n v="17.8"/>
    <n v="3.1"/>
    <n v="76.8"/>
    <n v="48"/>
    <n v="0.3"/>
    <n v="0"/>
    <n v="0"/>
    <n v="-999"/>
    <n v="-999"/>
    <n v="9.9"/>
    <n v="8"/>
    <n v="7.7"/>
    <n v="-999"/>
    <n v="0.97599999999999998"/>
    <n v="1.06"/>
    <n v="0"/>
    <n v="-999"/>
    <n v="200409"/>
    <x v="13"/>
  </r>
  <r>
    <n v="15.82"/>
    <n v="11.1"/>
    <n v="19.7"/>
    <n v="5.6"/>
    <n v="70.2"/>
    <n v="27.5"/>
    <n v="0"/>
    <n v="0"/>
    <n v="0"/>
    <n v="-999"/>
    <n v="-999"/>
    <n v="10.7"/>
    <n v="8.6"/>
    <n v="7.9"/>
    <n v="-999"/>
    <n v="0.63100000000000001"/>
    <n v="1.6639999999999999"/>
    <n v="0"/>
    <n v="-999"/>
    <n v="200409"/>
    <x v="13"/>
  </r>
  <r>
    <n v="16"/>
    <n v="10.4"/>
    <n v="18.8"/>
    <n v="4.8"/>
    <n v="72.7"/>
    <n v="48.7"/>
    <n v="0"/>
    <n v="0"/>
    <n v="0"/>
    <n v="-999"/>
    <n v="-999"/>
    <n v="10.7"/>
    <n v="9"/>
    <n v="8.1999999999999993"/>
    <n v="-999"/>
    <n v="1.0569999999999999"/>
    <n v="1.113"/>
    <n v="0"/>
    <n v="-999"/>
    <n v="200409"/>
    <x v="13"/>
  </r>
  <r>
    <n v="15.45"/>
    <n v="12.2"/>
    <n v="20.399999999999999"/>
    <n v="6.1"/>
    <n v="68.900000000000006"/>
    <n v="38.4"/>
    <n v="0"/>
    <n v="0"/>
    <n v="0"/>
    <n v="-999"/>
    <n v="-999"/>
    <n v="11.2"/>
    <n v="9.1999999999999993"/>
    <n v="8.5"/>
    <n v="-999"/>
    <n v="0.92100000000000004"/>
    <n v="1.476"/>
    <n v="0"/>
    <n v="-999"/>
    <n v="200409"/>
    <x v="13"/>
  </r>
  <r>
    <n v="15.4"/>
    <n v="12"/>
    <n v="20.399999999999999"/>
    <n v="6.7"/>
    <n v="63.2"/>
    <n v="23.7"/>
    <n v="0"/>
    <n v="0"/>
    <n v="0"/>
    <n v="-999"/>
    <n v="-999"/>
    <n v="11"/>
    <n v="9.4"/>
    <n v="8.6999999999999993"/>
    <n v="-999"/>
    <n v="0.56599999999999995"/>
    <n v="1.8280000000000001"/>
    <n v="0"/>
    <n v="-999"/>
    <n v="200409"/>
    <x v="13"/>
  </r>
  <r>
    <n v="-999"/>
    <n v="7.7"/>
    <n v="13.3"/>
    <n v="2.1"/>
    <n v="63"/>
    <n v="43.2"/>
    <n v="0"/>
    <n v="0"/>
    <n v="0"/>
    <n v="-999"/>
    <n v="-999"/>
    <n v="-999"/>
    <n v="9.6"/>
    <n v="-999"/>
    <n v="-999"/>
    <n v="0.65800000000000003"/>
    <n v="0.86699999999999999"/>
    <n v="0"/>
    <n v="-999"/>
    <n v="200409"/>
    <x v="13"/>
  </r>
  <r>
    <n v="-999"/>
    <n v="3.9"/>
    <n v="8.9"/>
    <n v="-1.1000000000000001"/>
    <n v="65.3"/>
    <n v="44"/>
    <n v="0"/>
    <n v="0"/>
    <n v="0"/>
    <n v="-999"/>
    <n v="-999"/>
    <n v="-999"/>
    <n v="8.1999999999999993"/>
    <n v="-999"/>
    <n v="-999"/>
    <n v="0.503"/>
    <n v="0.63800000000000001"/>
    <n v="0"/>
    <n v="-999"/>
    <n v="200409"/>
    <x v="13"/>
  </r>
  <r>
    <n v="-999"/>
    <n v="6.6"/>
    <n v="15.2"/>
    <n v="1.1000000000000001"/>
    <n v="57.3"/>
    <n v="24.5"/>
    <n v="0"/>
    <n v="0"/>
    <n v="0"/>
    <n v="-999"/>
    <n v="-999"/>
    <n v="-999"/>
    <n v="7.7"/>
    <n v="-999"/>
    <n v="-999"/>
    <n v="0.42299999999999999"/>
    <n v="1.304"/>
    <n v="0"/>
    <n v="-999"/>
    <n v="200410"/>
    <x v="13"/>
  </r>
  <r>
    <n v="-999"/>
    <n v="9.5"/>
    <n v="18.5"/>
    <n v="2.9"/>
    <n v="55.1"/>
    <n v="28"/>
    <n v="0"/>
    <n v="0"/>
    <n v="0"/>
    <n v="-999"/>
    <n v="-999"/>
    <n v="-999"/>
    <n v="7.8"/>
    <n v="-999"/>
    <n v="-999"/>
    <n v="0.59699999999999998"/>
    <n v="1.5329999999999999"/>
    <n v="0"/>
    <n v="-999"/>
    <n v="200410"/>
    <x v="13"/>
  </r>
  <r>
    <n v="-999"/>
    <n v="11.5"/>
    <n v="19.100000000000001"/>
    <n v="5.0999999999999996"/>
    <n v="45.6"/>
    <n v="28.7"/>
    <n v="0"/>
    <n v="0"/>
    <n v="0"/>
    <n v="-999"/>
    <n v="-999"/>
    <n v="-999"/>
    <n v="8"/>
    <n v="-999"/>
    <n v="-999"/>
    <n v="0.63500000000000001"/>
    <n v="1.5760000000000001"/>
    <n v="0"/>
    <n v="-999"/>
    <n v="200410"/>
    <x v="13"/>
  </r>
  <r>
    <n v="-999"/>
    <n v="10.9"/>
    <n v="18.899999999999999"/>
    <n v="5.4"/>
    <n v="44.1"/>
    <n v="24.5"/>
    <n v="0"/>
    <n v="0"/>
    <n v="0"/>
    <n v="-999"/>
    <n v="-999"/>
    <n v="-999"/>
    <n v="8.1999999999999993"/>
    <n v="-999"/>
    <n v="-999"/>
    <n v="0.53400000000000003"/>
    <n v="1.6479999999999999"/>
    <n v="0"/>
    <n v="-999"/>
    <n v="200410"/>
    <x v="13"/>
  </r>
  <r>
    <n v="-999"/>
    <n v="11.1"/>
    <n v="16.8"/>
    <n v="5.7"/>
    <n v="46.3"/>
    <n v="32"/>
    <n v="0"/>
    <n v="0"/>
    <n v="0"/>
    <n v="-999"/>
    <n v="-999"/>
    <n v="-999"/>
    <n v="8"/>
    <n v="-999"/>
    <n v="-999"/>
    <n v="0.61199999999999999"/>
    <n v="1.3009999999999999"/>
    <n v="0"/>
    <n v="-999"/>
    <n v="200410"/>
    <x v="13"/>
  </r>
  <r>
    <n v="-999"/>
    <n v="7.5"/>
    <n v="14.7"/>
    <n v="1.8"/>
    <n v="75"/>
    <n v="53"/>
    <n v="0"/>
    <n v="0"/>
    <n v="0"/>
    <n v="-999"/>
    <n v="-999"/>
    <n v="-999"/>
    <n v="8.1999999999999993"/>
    <n v="-999"/>
    <n v="-999"/>
    <n v="0.88600000000000001"/>
    <n v="0.78600000000000003"/>
    <n v="0"/>
    <n v="-999"/>
    <n v="200410"/>
    <x v="13"/>
  </r>
  <r>
    <n v="-999"/>
    <n v="4.9000000000000004"/>
    <n v="11.2"/>
    <n v="-1.9"/>
    <n v="66.099999999999994"/>
    <n v="43.7"/>
    <n v="0"/>
    <n v="0"/>
    <n v="0"/>
    <n v="-999"/>
    <n v="-999"/>
    <n v="-999"/>
    <n v="7.7"/>
    <n v="-999"/>
    <n v="-999"/>
    <n v="0.58199999999999996"/>
    <n v="0.749"/>
    <n v="0"/>
    <n v="-999"/>
    <n v="200410"/>
    <x v="13"/>
  </r>
  <r>
    <n v="-999"/>
    <n v="6.7"/>
    <n v="10.1"/>
    <n v="3.5"/>
    <n v="85"/>
    <n v="65.599999999999994"/>
    <n v="14.4"/>
    <n v="0"/>
    <n v="0"/>
    <n v="-999"/>
    <n v="-999"/>
    <n v="-999"/>
    <n v="7.4"/>
    <n v="-999"/>
    <n v="-999"/>
    <n v="0.81200000000000006"/>
    <n v="0.42499999999999999"/>
    <n v="0"/>
    <n v="-999"/>
    <n v="200410"/>
    <x v="13"/>
  </r>
  <r>
    <n v="-999"/>
    <n v="1.3"/>
    <n v="5.0999999999999996"/>
    <n v="-0.6"/>
    <n v="97.4"/>
    <n v="81.8"/>
    <n v="3.5"/>
    <n v="0"/>
    <n v="0"/>
    <n v="-999"/>
    <n v="-999"/>
    <n v="-999"/>
    <n v="7"/>
    <n v="-999"/>
    <n v="-999"/>
    <n v="0.71599999999999997"/>
    <n v="0.16"/>
    <n v="0"/>
    <n v="-999"/>
    <n v="200410"/>
    <x v="13"/>
  </r>
  <r>
    <n v="-999"/>
    <n v="2.9"/>
    <n v="8.6999999999999993"/>
    <n v="-1"/>
    <n v="90.5"/>
    <n v="63.8"/>
    <n v="0.3"/>
    <n v="0"/>
    <n v="0"/>
    <n v="-999"/>
    <n v="-999"/>
    <n v="-999"/>
    <n v="6.5"/>
    <n v="-999"/>
    <n v="-999"/>
    <n v="0.71799999999999997"/>
    <n v="0.40699999999999997"/>
    <n v="0"/>
    <n v="-999"/>
    <n v="200410"/>
    <x v="13"/>
  </r>
  <r>
    <n v="-999"/>
    <n v="4.7"/>
    <n v="10.7"/>
    <n v="1.5"/>
    <n v="91.5"/>
    <n v="64.400000000000006"/>
    <n v="1.1000000000000001"/>
    <n v="0"/>
    <n v="0"/>
    <n v="-999"/>
    <n v="-999"/>
    <n v="-999"/>
    <n v="6.5"/>
    <n v="-999"/>
    <n v="-999"/>
    <n v="0.82799999999999996"/>
    <n v="0.45800000000000002"/>
    <n v="0"/>
    <n v="-999"/>
    <n v="200410"/>
    <x v="13"/>
  </r>
  <r>
    <n v="-999"/>
    <n v="5.6"/>
    <n v="12.2"/>
    <n v="1.3"/>
    <n v="86.4"/>
    <n v="56.1"/>
    <n v="0"/>
    <n v="0"/>
    <n v="0"/>
    <n v="-999"/>
    <n v="-999"/>
    <n v="-999"/>
    <n v="6.8"/>
    <n v="-999"/>
    <n v="-999"/>
    <n v="0.79400000000000004"/>
    <n v="0.624"/>
    <n v="0"/>
    <n v="-999"/>
    <n v="200410"/>
    <x v="13"/>
  </r>
  <r>
    <n v="-999"/>
    <n v="10.5"/>
    <n v="18.2"/>
    <n v="3.5"/>
    <n v="78.8"/>
    <n v="54.9"/>
    <n v="0"/>
    <n v="0"/>
    <n v="0"/>
    <n v="-999"/>
    <n v="-999"/>
    <n v="-999"/>
    <n v="7.3"/>
    <n v="-999"/>
    <n v="-999"/>
    <n v="1.1479999999999999"/>
    <n v="0.94199999999999995"/>
    <n v="0"/>
    <n v="-999"/>
    <n v="200410"/>
    <x v="13"/>
  </r>
  <r>
    <n v="-999"/>
    <n v="10.4"/>
    <n v="19.5"/>
    <n v="4.0999999999999996"/>
    <n v="80.5"/>
    <n v="42.8"/>
    <n v="1.6"/>
    <n v="0"/>
    <n v="0"/>
    <n v="-999"/>
    <n v="-999"/>
    <n v="-999"/>
    <n v="7.8"/>
    <n v="-999"/>
    <n v="-999"/>
    <n v="0.96799999999999997"/>
    <n v="1.296"/>
    <n v="0"/>
    <n v="-999"/>
    <n v="200410"/>
    <x v="13"/>
  </r>
  <r>
    <n v="-999"/>
    <n v="4.4000000000000004"/>
    <n v="8.1999999999999993"/>
    <n v="0.9"/>
    <n v="94.7"/>
    <n v="70.7"/>
    <n v="2.1"/>
    <n v="0"/>
    <n v="0"/>
    <n v="-999"/>
    <n v="-999"/>
    <n v="-999"/>
    <n v="7.4"/>
    <n v="-999"/>
    <n v="-999"/>
    <n v="0.76600000000000001"/>
    <n v="0.31900000000000001"/>
    <n v="0"/>
    <n v="-999"/>
    <n v="200410"/>
    <x v="13"/>
  </r>
  <r>
    <n v="-999"/>
    <n v="0.4"/>
    <n v="4.7"/>
    <n v="-2.4"/>
    <n v="98.2"/>
    <n v="89.5"/>
    <n v="3.7"/>
    <n v="6"/>
    <n v="0"/>
    <n v="-999"/>
    <n v="-999"/>
    <n v="-999"/>
    <n v="6.6"/>
    <n v="-999"/>
    <n v="-999"/>
    <n v="0.76300000000000001"/>
    <n v="0.09"/>
    <n v="0"/>
    <n v="-999"/>
    <n v="200410"/>
    <x v="13"/>
  </r>
  <r>
    <n v="-999"/>
    <n v="0.2"/>
    <n v="1.4"/>
    <n v="-1.8"/>
    <n v="98.7"/>
    <n v="91.5"/>
    <n v="13.7"/>
    <n v="25"/>
    <n v="0"/>
    <n v="-999"/>
    <n v="-999"/>
    <n v="-999"/>
    <n v="5.4"/>
    <n v="-999"/>
    <n v="-999"/>
    <n v="0.61899999999999999"/>
    <n v="5.7000000000000002E-2"/>
    <n v="0"/>
    <n v="-999"/>
    <n v="200410"/>
    <x v="13"/>
  </r>
  <r>
    <n v="-999"/>
    <n v="-1.1000000000000001"/>
    <n v="2.2000000000000002"/>
    <n v="-2.4"/>
    <n v="96.7"/>
    <n v="87.1"/>
    <n v="5.8"/>
    <n v="20"/>
    <n v="0"/>
    <n v="-999"/>
    <n v="-999"/>
    <n v="-999"/>
    <n v="4.7"/>
    <n v="-999"/>
    <n v="-999"/>
    <n v="0.623"/>
    <n v="9.1999999999999998E-2"/>
    <n v="0"/>
    <n v="-999"/>
    <n v="200410"/>
    <x v="13"/>
  </r>
  <r>
    <n v="-999"/>
    <n v="-0.5"/>
    <n v="0.6"/>
    <n v="-2"/>
    <n v="99.2"/>
    <n v="97.7"/>
    <n v="5.0999999999999996"/>
    <n v="27"/>
    <n v="0"/>
    <n v="-999"/>
    <n v="-999"/>
    <n v="-999"/>
    <n v="4"/>
    <n v="-999"/>
    <n v="-999"/>
    <n v="0.623"/>
    <n v="1.4999999999999999E-2"/>
    <n v="0"/>
    <n v="-999"/>
    <n v="200410"/>
    <x v="13"/>
  </r>
  <r>
    <n v="-999"/>
    <n v="-0.1"/>
    <n v="1.2"/>
    <n v="-1.6"/>
    <n v="99.3"/>
    <n v="98.9"/>
    <n v="1"/>
    <n v="20"/>
    <n v="0"/>
    <n v="-999"/>
    <n v="-999"/>
    <n v="-999"/>
    <n v="3.8"/>
    <n v="-999"/>
    <n v="-999"/>
    <n v="0.65900000000000003"/>
    <n v="7.0000000000000001E-3"/>
    <n v="0"/>
    <n v="-999"/>
    <n v="200410"/>
    <x v="13"/>
  </r>
  <r>
    <n v="-999"/>
    <n v="-3.1"/>
    <n v="0.1"/>
    <n v="-5"/>
    <n v="93.7"/>
    <n v="77.900000000000006"/>
    <n v="0"/>
    <n v="20"/>
    <n v="0"/>
    <n v="-999"/>
    <n v="-999"/>
    <n v="-999"/>
    <n v="3.7"/>
    <n v="-999"/>
    <n v="-999"/>
    <n v="0.47799999999999998"/>
    <n v="0.13600000000000001"/>
    <n v="0"/>
    <n v="-999"/>
    <n v="200410"/>
    <x v="13"/>
  </r>
  <r>
    <n v="-999"/>
    <n v="-2.2999999999999998"/>
    <n v="-0.1"/>
    <n v="-4.3"/>
    <n v="98.1"/>
    <n v="91.3"/>
    <n v="6.1"/>
    <n v="57"/>
    <n v="0"/>
    <n v="-999"/>
    <n v="-999"/>
    <n v="-999"/>
    <n v="3.4"/>
    <n v="-999"/>
    <n v="-999"/>
    <n v="0.55500000000000005"/>
    <n v="5.2999999999999999E-2"/>
    <n v="0"/>
    <n v="-999"/>
    <n v="200410"/>
    <x v="13"/>
  </r>
  <r>
    <n v="-999"/>
    <n v="-4.8"/>
    <n v="-1.3"/>
    <n v="-6.9"/>
    <n v="93.2"/>
    <n v="75.099999999999994"/>
    <n v="0.3"/>
    <n v="50"/>
    <n v="0"/>
    <n v="-999"/>
    <n v="-999"/>
    <n v="-999"/>
    <n v="3.2"/>
    <n v="-999"/>
    <n v="-999"/>
    <n v="0.41599999999999998"/>
    <n v="0.13800000000000001"/>
    <n v="0"/>
    <n v="-999"/>
    <n v="200410"/>
    <x v="13"/>
  </r>
  <r>
    <n v="-999"/>
    <n v="-5.2"/>
    <n v="-2.2999999999999998"/>
    <n v="-7.7"/>
    <n v="92.3"/>
    <n v="80.400000000000006"/>
    <n v="0"/>
    <n v="50"/>
    <n v="0"/>
    <n v="-999"/>
    <n v="-999"/>
    <n v="-999"/>
    <n v="3"/>
    <n v="-999"/>
    <n v="-999"/>
    <n v="0.41299999999999998"/>
    <n v="0.10100000000000001"/>
    <n v="0"/>
    <n v="-999"/>
    <n v="200410"/>
    <x v="13"/>
  </r>
  <r>
    <n v="-999"/>
    <n v="-4"/>
    <n v="-0.9"/>
    <n v="-7.3"/>
    <n v="90.6"/>
    <n v="75.8"/>
    <n v="0"/>
    <n v="47"/>
    <n v="0"/>
    <n v="-999"/>
    <n v="-999"/>
    <n v="-999"/>
    <n v="2.8"/>
    <n v="-999"/>
    <n v="-999"/>
    <n v="0.435"/>
    <n v="0.13800000000000001"/>
    <n v="0"/>
    <n v="-999"/>
    <n v="200410"/>
    <x v="13"/>
  </r>
  <r>
    <n v="-999"/>
    <n v="-2.4"/>
    <n v="3.8"/>
    <n v="-6.1"/>
    <n v="83.9"/>
    <n v="57.8"/>
    <n v="0"/>
    <n v="47"/>
    <n v="0"/>
    <n v="-999"/>
    <n v="-999"/>
    <n v="-999"/>
    <n v="2.7"/>
    <n v="-999"/>
    <n v="-999"/>
    <n v="0.46200000000000002"/>
    <n v="0.33800000000000002"/>
    <n v="0"/>
    <n v="-999"/>
    <n v="200410"/>
    <x v="13"/>
  </r>
  <r>
    <n v="-999"/>
    <n v="0.4"/>
    <n v="10.3"/>
    <n v="-5.3"/>
    <n v="63.8"/>
    <n v="29"/>
    <n v="0"/>
    <n v="37"/>
    <n v="0"/>
    <n v="-999"/>
    <n v="-999"/>
    <n v="-999"/>
    <n v="2.5"/>
    <n v="-999"/>
    <n v="-999"/>
    <n v="0.36199999999999999"/>
    <n v="0.88900000000000001"/>
    <n v="0"/>
    <n v="-999"/>
    <n v="200410"/>
    <x v="13"/>
  </r>
  <r>
    <n v="-999"/>
    <n v="-1"/>
    <n v="3.7"/>
    <n v="-3.7"/>
    <n v="87"/>
    <n v="65.2"/>
    <n v="0"/>
    <n v="32"/>
    <n v="0"/>
    <n v="-999"/>
    <n v="-999"/>
    <n v="-999"/>
    <n v="2.2000000000000002"/>
    <n v="-999"/>
    <n v="-999"/>
    <n v="0.52"/>
    <n v="0.27700000000000002"/>
    <n v="0"/>
    <n v="-999"/>
    <n v="200410"/>
    <x v="13"/>
  </r>
  <r>
    <n v="-999"/>
    <n v="-1.2"/>
    <n v="1.7"/>
    <n v="-2.6"/>
    <n v="89.3"/>
    <n v="71.099999999999994"/>
    <n v="2.1"/>
    <n v="53"/>
    <n v="0"/>
    <n v="-999"/>
    <n v="-999"/>
    <n v="-999"/>
    <n v="2.1"/>
    <n v="-999"/>
    <n v="-999"/>
    <n v="0.49"/>
    <n v="0.19900000000000001"/>
    <n v="0"/>
    <n v="-999"/>
    <n v="200410"/>
    <x v="13"/>
  </r>
  <r>
    <n v="-999"/>
    <n v="-2.8"/>
    <n v="0.7"/>
    <n v="-5.4"/>
    <n v="87.1"/>
    <n v="63.6"/>
    <n v="0.2"/>
    <n v="51"/>
    <n v="0"/>
    <n v="-999"/>
    <n v="-999"/>
    <n v="-999"/>
    <n v="2"/>
    <n v="-999"/>
    <n v="-999"/>
    <n v="0.40799999999999997"/>
    <n v="0.23400000000000001"/>
    <n v="0"/>
    <n v="-999"/>
    <n v="200410"/>
    <x v="13"/>
  </r>
  <r>
    <n v="-999"/>
    <n v="-5.6"/>
    <n v="0.4"/>
    <n v="-9.4"/>
    <n v="91.6"/>
    <n v="72.2"/>
    <n v="8.5"/>
    <n v="124"/>
    <n v="0"/>
    <n v="-999"/>
    <n v="-999"/>
    <n v="-999"/>
    <n v="2"/>
    <n v="-999"/>
    <n v="-999"/>
    <n v="0.45500000000000002"/>
    <n v="0.17499999999999999"/>
    <n v="124"/>
    <n v="0"/>
    <n v="200410"/>
    <x v="13"/>
  </r>
  <r>
    <n v="-999"/>
    <n v="-5.0999999999999996"/>
    <n v="-2.1"/>
    <n v="-7.9"/>
    <n v="89.5"/>
    <n v="60.6"/>
    <n v="7.9"/>
    <n v="207"/>
    <n v="-5.3"/>
    <n v="-999"/>
    <n v="-999"/>
    <n v="-999"/>
    <n v="1.9"/>
    <n v="-999"/>
    <n v="-999"/>
    <n v="0.316"/>
    <n v="0.20599999999999999"/>
    <n v="0"/>
    <n v="-999"/>
    <n v="200411"/>
    <x v="13"/>
  </r>
  <r>
    <n v="-999"/>
    <n v="-2.7"/>
    <n v="0.6"/>
    <n v="-7.3"/>
    <n v="98.3"/>
    <n v="94.4"/>
    <n v="6.1"/>
    <n v="229"/>
    <n v="-1.6"/>
    <n v="-999"/>
    <n v="-999"/>
    <n v="-999"/>
    <n v="1.9"/>
    <n v="-999"/>
    <n v="-999"/>
    <n v="0.60099999999999998"/>
    <n v="3.5999999999999997E-2"/>
    <n v="0"/>
    <n v="-999"/>
    <n v="200411"/>
    <x v="13"/>
  </r>
  <r>
    <n v="-999"/>
    <n v="-4.9000000000000004"/>
    <n v="2.6"/>
    <n v="-10.5"/>
    <n v="83.5"/>
    <n v="47.7"/>
    <n v="0.4"/>
    <n v="219"/>
    <n v="-4.3"/>
    <n v="-999"/>
    <n v="-999"/>
    <n v="-999"/>
    <n v="2"/>
    <n v="-999"/>
    <n v="-999"/>
    <n v="0.35"/>
    <n v="0.38500000000000001"/>
    <n v="0"/>
    <n v="-999"/>
    <n v="200411"/>
    <x v="13"/>
  </r>
  <r>
    <n v="-999"/>
    <n v="-1.9"/>
    <n v="4.0999999999999996"/>
    <n v="-6.6"/>
    <n v="79.2"/>
    <n v="59"/>
    <n v="0"/>
    <n v="199"/>
    <n v="0"/>
    <n v="-999"/>
    <n v="-999"/>
    <n v="-999"/>
    <n v="2"/>
    <n v="-999"/>
    <n v="-999"/>
    <n v="0.48399999999999999"/>
    <n v="0.33600000000000002"/>
    <n v="0"/>
    <n v="-999"/>
    <n v="200411"/>
    <x v="13"/>
  </r>
  <r>
    <n v="-999"/>
    <n v="2.1"/>
    <n v="4.8"/>
    <n v="-1.1000000000000001"/>
    <n v="71.400000000000006"/>
    <n v="41.5"/>
    <n v="0"/>
    <n v="187"/>
    <n v="0"/>
    <n v="-999"/>
    <n v="-999"/>
    <n v="-999"/>
    <n v="2"/>
    <n v="-999"/>
    <n v="-999"/>
    <n v="0.35799999999999998"/>
    <n v="0.503"/>
    <n v="0"/>
    <n v="-999"/>
    <n v="200411"/>
    <x v="13"/>
  </r>
  <r>
    <n v="-999"/>
    <n v="1.3"/>
    <n v="2.5"/>
    <n v="0.1"/>
    <n v="97.5"/>
    <n v="81.900000000000006"/>
    <n v="16.3"/>
    <n v="171"/>
    <n v="0"/>
    <n v="-999"/>
    <n v="-999"/>
    <n v="-999"/>
    <n v="1.9"/>
    <n v="-999"/>
    <n v="-999"/>
    <n v="0.59899999999999998"/>
    <n v="0.13200000000000001"/>
    <n v="0"/>
    <n v="-999"/>
    <n v="200411"/>
    <x v="13"/>
  </r>
  <r>
    <n v="-999"/>
    <n v="3.7"/>
    <n v="5.9"/>
    <n v="0.6"/>
    <n v="98.1"/>
    <n v="92.2"/>
    <n v="3.8"/>
    <n v="135"/>
    <n v="0"/>
    <n v="-999"/>
    <n v="-999"/>
    <n v="-999"/>
    <n v="1.8"/>
    <n v="-999"/>
    <n v="-999"/>
    <n v="0.85499999999999998"/>
    <n v="7.1999999999999995E-2"/>
    <n v="0"/>
    <n v="-999"/>
    <n v="200411"/>
    <x v="13"/>
  </r>
  <r>
    <n v="-999"/>
    <n v="5.7"/>
    <n v="12.1"/>
    <n v="1.9"/>
    <n v="81.099999999999994"/>
    <n v="59.9"/>
    <n v="0.6"/>
    <n v="119"/>
    <n v="0"/>
    <n v="-999"/>
    <n v="-999"/>
    <n v="-999"/>
    <n v="1.9"/>
    <n v="-999"/>
    <n v="-999"/>
    <n v="0.84499999999999997"/>
    <n v="0.56599999999999995"/>
    <n v="0"/>
    <n v="-999"/>
    <n v="200411"/>
    <x v="13"/>
  </r>
  <r>
    <n v="-999"/>
    <n v="1.7"/>
    <n v="5.4"/>
    <n v="-2.7"/>
    <n v="92.4"/>
    <n v="61.7"/>
    <n v="0"/>
    <n v="116"/>
    <n v="0"/>
    <n v="-999"/>
    <n v="-999"/>
    <n v="-999"/>
    <n v="1.8"/>
    <n v="-999"/>
    <n v="-999"/>
    <n v="0.55300000000000005"/>
    <n v="0.34300000000000003"/>
    <n v="0"/>
    <n v="-999"/>
    <n v="200411"/>
    <x v="13"/>
  </r>
  <r>
    <n v="-999"/>
    <n v="-1.4"/>
    <n v="6.1"/>
    <n v="-4.5999999999999996"/>
    <n v="94.9"/>
    <n v="71.3"/>
    <n v="0"/>
    <n v="107"/>
    <n v="0"/>
    <n v="-999"/>
    <n v="-999"/>
    <n v="-999"/>
    <n v="1.8"/>
    <n v="-999"/>
    <n v="-999"/>
    <n v="0.67200000000000004"/>
    <n v="0.27"/>
    <n v="0"/>
    <n v="-999"/>
    <n v="200411"/>
    <x v="13"/>
  </r>
  <r>
    <n v="-999"/>
    <n v="-0.3"/>
    <n v="6.1"/>
    <n v="-4.0999999999999996"/>
    <n v="74.8"/>
    <n v="41.1"/>
    <n v="0"/>
    <n v="110"/>
    <n v="0"/>
    <n v="-999"/>
    <n v="-999"/>
    <n v="-999"/>
    <n v="1.7"/>
    <n v="-999"/>
    <n v="-999"/>
    <n v="0.38600000000000001"/>
    <n v="0.55400000000000005"/>
    <n v="0"/>
    <n v="-999"/>
    <n v="200411"/>
    <x v="13"/>
  </r>
  <r>
    <n v="-999"/>
    <n v="1.7"/>
    <n v="8.1999999999999993"/>
    <n v="-1.8"/>
    <n v="59.6"/>
    <n v="35.4"/>
    <n v="0"/>
    <n v="113"/>
    <n v="0"/>
    <n v="-999"/>
    <n v="-999"/>
    <n v="-999"/>
    <n v="1.6"/>
    <n v="-999"/>
    <n v="-999"/>
    <n v="0.38400000000000001"/>
    <n v="0.70199999999999996"/>
    <n v="0"/>
    <n v="-999"/>
    <n v="200411"/>
    <x v="13"/>
  </r>
  <r>
    <n v="-999"/>
    <n v="0.9"/>
    <n v="6.5"/>
    <n v="-2.4"/>
    <n v="87.1"/>
    <n v="63.9"/>
    <n v="0"/>
    <n v="115"/>
    <n v="0"/>
    <n v="-999"/>
    <n v="-999"/>
    <n v="-999"/>
    <n v="1.5"/>
    <n v="-999"/>
    <n v="-999"/>
    <n v="0.61899999999999999"/>
    <n v="0.34899999999999998"/>
    <n v="0"/>
    <n v="-999"/>
    <n v="200411"/>
    <x v="13"/>
  </r>
  <r>
    <n v="-999"/>
    <n v="-1.5"/>
    <n v="0.5"/>
    <n v="-3.4"/>
    <n v="95.9"/>
    <n v="81.5"/>
    <n v="0"/>
    <n v="113"/>
    <n v="0"/>
    <n v="-999"/>
    <n v="-999"/>
    <n v="-999"/>
    <n v="1.4"/>
    <n v="-999"/>
    <n v="-999"/>
    <n v="0.51600000000000001"/>
    <n v="0.11700000000000001"/>
    <n v="0"/>
    <n v="-999"/>
    <n v="200411"/>
    <x v="13"/>
  </r>
  <r>
    <n v="-999"/>
    <n v="-1"/>
    <n v="3.5"/>
    <n v="-4.9000000000000004"/>
    <n v="96.7"/>
    <n v="81.8"/>
    <n v="0"/>
    <n v="113"/>
    <n v="0"/>
    <n v="-999"/>
    <n v="-999"/>
    <n v="-999"/>
    <n v="1.4"/>
    <n v="-999"/>
    <n v="-999"/>
    <n v="0.64100000000000001"/>
    <n v="0.14299999999999999"/>
    <n v="0"/>
    <n v="-999"/>
    <n v="200411"/>
    <x v="13"/>
  </r>
  <r>
    <n v="-999"/>
    <n v="-3.6"/>
    <n v="1.9"/>
    <n v="-6.2"/>
    <n v="93.5"/>
    <n v="64.400000000000006"/>
    <n v="0"/>
    <n v="124"/>
    <n v="0"/>
    <n v="-999"/>
    <n v="-999"/>
    <n v="-999"/>
    <n v="1.3"/>
    <n v="-999"/>
    <n v="-999"/>
    <n v="0.45200000000000001"/>
    <n v="0.249"/>
    <n v="0"/>
    <n v="-999"/>
    <n v="200411"/>
    <x v="13"/>
  </r>
  <r>
    <n v="-999"/>
    <n v="-4"/>
    <n v="4"/>
    <n v="-8.4"/>
    <n v="77.400000000000006"/>
    <n v="30.7"/>
    <n v="0"/>
    <n v="128"/>
    <n v="0"/>
    <n v="-999"/>
    <n v="-999"/>
    <n v="-999"/>
    <n v="1.3"/>
    <n v="-999"/>
    <n v="-999"/>
    <n v="0.25"/>
    <n v="0.56299999999999994"/>
    <n v="0"/>
    <n v="-999"/>
    <n v="200411"/>
    <x v="13"/>
  </r>
  <r>
    <n v="-999"/>
    <n v="-2.7"/>
    <n v="-0.7"/>
    <n v="-4.5"/>
    <n v="94.2"/>
    <n v="71.7"/>
    <n v="9.1999999999999993"/>
    <n v="220"/>
    <n v="-2.4"/>
    <n v="-999"/>
    <n v="-999"/>
    <n v="-999"/>
    <n v="1.2"/>
    <n v="-999"/>
    <n v="-999"/>
    <n v="0.41599999999999998"/>
    <n v="0.16400000000000001"/>
    <n v="0"/>
    <n v="-999"/>
    <n v="200411"/>
    <x v="13"/>
  </r>
  <r>
    <n v="-999"/>
    <n v="-6.3"/>
    <n v="-2.7"/>
    <n v="-9.1"/>
    <n v="88.4"/>
    <n v="69.599999999999994"/>
    <n v="0"/>
    <n v="196"/>
    <n v="-2.4"/>
    <n v="-999"/>
    <n v="-999"/>
    <n v="-999"/>
    <n v="1.2"/>
    <n v="-999"/>
    <n v="-999"/>
    <n v="0.34899999999999998"/>
    <n v="0.152"/>
    <n v="0"/>
    <n v="-999"/>
    <n v="200411"/>
    <x v="13"/>
  </r>
  <r>
    <n v="-999"/>
    <n v="-4.5999999999999996"/>
    <n v="-0.6"/>
    <n v="-7.3"/>
    <n v="89.2"/>
    <n v="70.8"/>
    <n v="0"/>
    <n v="188"/>
    <n v="-2.1"/>
    <n v="-999"/>
    <n v="-999"/>
    <n v="-999"/>
    <n v="1.2"/>
    <n v="-999"/>
    <n v="-999"/>
    <n v="0.41499999999999998"/>
    <n v="0.17100000000000001"/>
    <n v="0"/>
    <n v="-999"/>
    <n v="200411"/>
    <x v="13"/>
  </r>
  <r>
    <n v="-999"/>
    <n v="-1.9"/>
    <n v="3.2"/>
    <n v="-3.4"/>
    <n v="94.5"/>
    <n v="73.900000000000006"/>
    <n v="1.8"/>
    <n v="200"/>
    <n v="-1.7"/>
    <n v="-999"/>
    <n v="-999"/>
    <n v="-999"/>
    <n v="1.1000000000000001"/>
    <n v="-999"/>
    <n v="-999"/>
    <n v="0.56699999999999995"/>
    <n v="0.20100000000000001"/>
    <n v="0"/>
    <n v="-999"/>
    <n v="200411"/>
    <x v="13"/>
  </r>
  <r>
    <n v="-999"/>
    <n v="-3.9"/>
    <n v="-0.4"/>
    <n v="-5.7"/>
    <n v="93"/>
    <n v="66.5"/>
    <n v="0"/>
    <n v="205"/>
    <n v="-1.5"/>
    <n v="-999"/>
    <n v="-999"/>
    <n v="-999"/>
    <n v="1.1000000000000001"/>
    <n v="-999"/>
    <n v="-999"/>
    <n v="0.39400000000000002"/>
    <n v="0.19900000000000001"/>
    <n v="0"/>
    <n v="-999"/>
    <n v="200411"/>
    <x v="13"/>
  </r>
  <r>
    <n v="-999"/>
    <n v="-2.5"/>
    <n v="1"/>
    <n v="-4.5"/>
    <n v="92.7"/>
    <n v="70.8"/>
    <n v="8.4"/>
    <n v="290"/>
    <n v="-1.5"/>
    <n v="-999"/>
    <n v="-999"/>
    <n v="-999"/>
    <n v="1.2"/>
    <n v="-999"/>
    <n v="-999"/>
    <n v="0.46400000000000002"/>
    <n v="0.192"/>
    <n v="0"/>
    <n v="-999"/>
    <n v="200411"/>
    <x v="13"/>
  </r>
  <r>
    <n v="-999"/>
    <n v="0.3"/>
    <n v="2.8"/>
    <n v="-1.8"/>
    <n v="99.1"/>
    <n v="95.7"/>
    <n v="16.3"/>
    <n v="327"/>
    <n v="-0.4"/>
    <n v="-999"/>
    <n v="-999"/>
    <n v="-999"/>
    <n v="1.1000000000000001"/>
    <n v="-999"/>
    <n v="-999"/>
    <n v="0.71299999999999997"/>
    <n v="3.2000000000000001E-2"/>
    <n v="0"/>
    <n v="-999"/>
    <n v="200411"/>
    <x v="13"/>
  </r>
  <r>
    <n v="-999"/>
    <n v="-2.6"/>
    <n v="0.7"/>
    <n v="-7.9"/>
    <n v="97.2"/>
    <n v="89.9"/>
    <n v="11.8"/>
    <n v="377"/>
    <n v="-0.1"/>
    <n v="-999"/>
    <n v="-999"/>
    <n v="-999"/>
    <n v="1.1000000000000001"/>
    <n v="-999"/>
    <n v="-999"/>
    <n v="0.57899999999999996"/>
    <n v="6.5000000000000002E-2"/>
    <n v="0"/>
    <n v="-999"/>
    <n v="200411"/>
    <x v="13"/>
  </r>
  <r>
    <n v="-999"/>
    <n v="-7.1"/>
    <n v="-4.8"/>
    <n v="-10.199999999999999"/>
    <n v="97.8"/>
    <n v="95.2"/>
    <n v="3.9"/>
    <n v="398"/>
    <n v="-0.2"/>
    <n v="-999"/>
    <n v="-999"/>
    <n v="-999"/>
    <n v="1.1000000000000001"/>
    <n v="-999"/>
    <n v="-999"/>
    <n v="0.40699999999999997"/>
    <n v="2.1000000000000001E-2"/>
    <n v="0"/>
    <n v="-999"/>
    <n v="200411"/>
    <x v="13"/>
  </r>
  <r>
    <n v="-999"/>
    <n v="-8"/>
    <n v="-6.7"/>
    <n v="-10"/>
    <n v="97.2"/>
    <n v="94.6"/>
    <n v="4.4000000000000004"/>
    <n v="428"/>
    <n v="-1.1000000000000001"/>
    <n v="-999"/>
    <n v="-999"/>
    <n v="-999"/>
    <n v="1.1000000000000001"/>
    <n v="-999"/>
    <n v="-999"/>
    <n v="0.35099999999999998"/>
    <n v="0.02"/>
    <n v="0"/>
    <n v="-999"/>
    <n v="200411"/>
    <x v="13"/>
  </r>
  <r>
    <n v="-999"/>
    <n v="-8"/>
    <n v="-5.3"/>
    <n v="-10"/>
    <n v="96.9"/>
    <n v="94.7"/>
    <n v="0"/>
    <n v="408"/>
    <n v="-1.3"/>
    <n v="-999"/>
    <n v="-999"/>
    <n v="-999"/>
    <n v="1.1000000000000001"/>
    <n v="-999"/>
    <n v="-999"/>
    <n v="0.38800000000000001"/>
    <n v="2.1999999999999999E-2"/>
    <n v="0"/>
    <n v="-999"/>
    <n v="200411"/>
    <x v="13"/>
  </r>
  <r>
    <n v="-999"/>
    <n v="-7.4"/>
    <n v="-3.2"/>
    <n v="-9.6999999999999993"/>
    <n v="93.8"/>
    <n v="81.5"/>
    <n v="0"/>
    <n v="408"/>
    <n v="-1.8"/>
    <n v="-999"/>
    <n v="-999"/>
    <n v="-999"/>
    <n v="1.1000000000000001"/>
    <n v="-999"/>
    <n v="-999"/>
    <n v="0.39200000000000002"/>
    <n v="8.8999999999999996E-2"/>
    <n v="0"/>
    <n v="-999"/>
    <n v="200411"/>
    <x v="13"/>
  </r>
  <r>
    <n v="-999"/>
    <n v="-6.6"/>
    <n v="-0.2"/>
    <n v="-8.6999999999999993"/>
    <n v="95.5"/>
    <n v="75.2"/>
    <n v="0"/>
    <n v="411"/>
    <n v="-1.5"/>
    <n v="-999"/>
    <n v="-999"/>
    <n v="-999"/>
    <n v="1.2"/>
    <n v="-999"/>
    <n v="-999"/>
    <n v="0.45300000000000001"/>
    <n v="0.14899999999999999"/>
    <n v="411"/>
    <n v="-1.5"/>
    <n v="200411"/>
    <x v="13"/>
  </r>
  <r>
    <n v="-999"/>
    <n v="-4.5999999999999996"/>
    <n v="-1.2"/>
    <n v="-7.1"/>
    <n v="96.7"/>
    <n v="87.6"/>
    <n v="0"/>
    <n v="406"/>
    <n v="-1.3"/>
    <n v="-999"/>
    <n v="-999"/>
    <n v="-999"/>
    <n v="1.2"/>
    <n v="-999"/>
    <n v="-999"/>
    <n v="0.49099999999999999"/>
    <n v="6.9000000000000006E-2"/>
    <n v="0"/>
    <n v="-999"/>
    <n v="200412"/>
    <x v="13"/>
  </r>
  <r>
    <n v="-999"/>
    <n v="-3.9"/>
    <n v="1.1000000000000001"/>
    <n v="-6.8"/>
    <n v="93.2"/>
    <n v="68.5"/>
    <n v="0"/>
    <n v="395"/>
    <n v="-1.1000000000000001"/>
    <n v="-999"/>
    <n v="-999"/>
    <n v="-999"/>
    <n v="1.2"/>
    <n v="-999"/>
    <n v="-999"/>
    <n v="0.45400000000000001"/>
    <n v="0.20799999999999999"/>
    <n v="0"/>
    <n v="-999"/>
    <n v="200412"/>
    <x v="13"/>
  </r>
  <r>
    <n v="-999"/>
    <n v="-2.4"/>
    <n v="-0.3"/>
    <n v="-4"/>
    <n v="94.1"/>
    <n v="88.8"/>
    <n v="0"/>
    <n v="385"/>
    <n v="-1.1000000000000001"/>
    <n v="-999"/>
    <n v="-999"/>
    <n v="-999"/>
    <n v="1.2"/>
    <n v="-999"/>
    <n v="-999"/>
    <n v="0.52900000000000003"/>
    <n v="6.7000000000000004E-2"/>
    <n v="0"/>
    <n v="-999"/>
    <n v="200412"/>
    <x v="13"/>
  </r>
  <r>
    <n v="-999"/>
    <n v="-2.8"/>
    <n v="-1.3"/>
    <n v="-4.7"/>
    <n v="98.1"/>
    <n v="93.5"/>
    <n v="13.8"/>
    <n v="523"/>
    <n v="-0.7"/>
    <n v="-999"/>
    <n v="-999"/>
    <n v="-999"/>
    <n v="1.2"/>
    <n v="-999"/>
    <n v="-999"/>
    <n v="0.52"/>
    <n v="3.5999999999999997E-2"/>
    <n v="0"/>
    <n v="-999"/>
    <n v="200412"/>
    <x v="13"/>
  </r>
  <r>
    <n v="-999"/>
    <n v="-7.7"/>
    <n v="-4.3"/>
    <n v="-11.2"/>
    <n v="97.1"/>
    <n v="92"/>
    <n v="1.2"/>
    <n v="527"/>
    <n v="-0.6"/>
    <n v="-999"/>
    <n v="-999"/>
    <n v="-999"/>
    <n v="1.2"/>
    <n v="-999"/>
    <n v="-999"/>
    <n v="0.40699999999999997"/>
    <n v="3.5999999999999997E-2"/>
    <n v="0"/>
    <n v="-999"/>
    <n v="200412"/>
    <x v="13"/>
  </r>
  <r>
    <n v="-999"/>
    <n v="-9.4"/>
    <n v="-6.9"/>
    <n v="-13.6"/>
    <n v="96.3"/>
    <n v="93.6"/>
    <n v="0"/>
    <n v="524"/>
    <n v="-0.9"/>
    <n v="-999"/>
    <n v="-999"/>
    <n v="-999"/>
    <n v="1.2"/>
    <n v="-999"/>
    <n v="-999"/>
    <n v="0.34100000000000003"/>
    <n v="2.3E-2"/>
    <n v="0"/>
    <n v="-999"/>
    <n v="200412"/>
    <x v="13"/>
  </r>
  <r>
    <n v="-999"/>
    <n v="-7"/>
    <n v="-3.5"/>
    <n v="-9.1"/>
    <n v="97.7"/>
    <n v="95.5"/>
    <n v="5"/>
    <n v="561"/>
    <n v="-1"/>
    <n v="-999"/>
    <n v="-999"/>
    <n v="-999"/>
    <n v="1.2"/>
    <n v="-999"/>
    <n v="-999"/>
    <n v="0.44900000000000001"/>
    <n v="2.1000000000000001E-2"/>
    <n v="0"/>
    <n v="-999"/>
    <n v="200412"/>
    <x v="13"/>
  </r>
  <r>
    <n v="-999"/>
    <n v="-5"/>
    <n v="0.1"/>
    <n v="-7.1"/>
    <n v="98.9"/>
    <n v="97.8"/>
    <n v="2.9"/>
    <n v="549"/>
    <n v="-0.9"/>
    <n v="-999"/>
    <n v="-999"/>
    <n v="-999"/>
    <n v="1.2"/>
    <n v="-999"/>
    <n v="-999"/>
    <n v="0.60299999999999998"/>
    <n v="1.4E-2"/>
    <n v="0"/>
    <n v="-999"/>
    <n v="200412"/>
    <x v="13"/>
  </r>
  <r>
    <n v="-999"/>
    <n v="-4.5"/>
    <n v="-0.3"/>
    <n v="-7.3"/>
    <n v="93.9"/>
    <n v="72.5"/>
    <n v="18"/>
    <n v="724"/>
    <n v="-0.7"/>
    <n v="-999"/>
    <n v="-999"/>
    <n v="-999"/>
    <n v="1.3"/>
    <n v="-999"/>
    <n v="-999"/>
    <n v="0.432"/>
    <n v="0.16400000000000001"/>
    <n v="0"/>
    <n v="-999"/>
    <n v="200412"/>
    <x v="13"/>
  </r>
  <r>
    <n v="-999"/>
    <n v="0.4"/>
    <n v="2.9"/>
    <n v="-4"/>
    <n v="99"/>
    <n v="96.7"/>
    <n v="2.5"/>
    <n v="622"/>
    <n v="-0.7"/>
    <n v="-999"/>
    <n v="-999"/>
    <n v="-999"/>
    <n v="1.3"/>
    <n v="-999"/>
    <n v="-999"/>
    <n v="0.72599999999999998"/>
    <n v="2.5000000000000001E-2"/>
    <n v="0"/>
    <n v="-999"/>
    <n v="200412"/>
    <x v="13"/>
  </r>
  <r>
    <n v="-999"/>
    <n v="-5.7"/>
    <n v="1.7"/>
    <n v="-11.6"/>
    <n v="90.2"/>
    <n v="64.599999999999994"/>
    <n v="5"/>
    <n v="587"/>
    <n v="-0.4"/>
    <n v="-999"/>
    <n v="-999"/>
    <n v="-999"/>
    <n v="1.2"/>
    <n v="-999"/>
    <n v="-999"/>
    <n v="0.44600000000000001"/>
    <n v="0.24399999999999999"/>
    <n v="0"/>
    <n v="-999"/>
    <n v="200412"/>
    <x v="13"/>
  </r>
  <r>
    <n v="-999"/>
    <n v="-5.0999999999999996"/>
    <n v="3.6"/>
    <n v="-12.1"/>
    <n v="50.4"/>
    <n v="22.7"/>
    <n v="0"/>
    <n v="560"/>
    <n v="-0.2"/>
    <n v="-999"/>
    <n v="-999"/>
    <n v="-999"/>
    <n v="1.3"/>
    <n v="-999"/>
    <n v="-999"/>
    <n v="0.17899999999999999"/>
    <n v="0.61099999999999999"/>
    <n v="0"/>
    <n v="-999"/>
    <n v="200412"/>
    <x v="13"/>
  </r>
  <r>
    <n v="-999"/>
    <n v="-1.7"/>
    <n v="-0.2"/>
    <n v="-3.2"/>
    <n v="68.8"/>
    <n v="29.3"/>
    <n v="0"/>
    <n v="539"/>
    <n v="-0.7"/>
    <n v="-999"/>
    <n v="-999"/>
    <n v="-999"/>
    <n v="1.1000000000000001"/>
    <n v="-999"/>
    <n v="-999"/>
    <n v="0.17599999999999999"/>
    <n v="0.42499999999999999"/>
    <n v="0"/>
    <n v="-999"/>
    <n v="200412"/>
    <x v="13"/>
  </r>
  <r>
    <n v="-999"/>
    <n v="-1.4"/>
    <n v="0.1"/>
    <n v="-3.1"/>
    <n v="96.2"/>
    <n v="86.7"/>
    <n v="2.4"/>
    <n v="557"/>
    <n v="-0.6"/>
    <n v="-999"/>
    <n v="-999"/>
    <n v="-999"/>
    <n v="1.1000000000000001"/>
    <n v="-999"/>
    <n v="-999"/>
    <n v="0.53500000000000003"/>
    <n v="8.2000000000000003E-2"/>
    <n v="0"/>
    <n v="-999"/>
    <n v="200412"/>
    <x v="13"/>
  </r>
  <r>
    <n v="-999"/>
    <n v="-0.8"/>
    <n v="5"/>
    <n v="-2.8"/>
    <n v="93.6"/>
    <n v="72.400000000000006"/>
    <n v="0"/>
    <n v="550"/>
    <n v="-0.3"/>
    <n v="-999"/>
    <n v="-999"/>
    <n v="-999"/>
    <n v="1.2"/>
    <n v="-999"/>
    <n v="-999"/>
    <n v="0.63"/>
    <n v="0.24099999999999999"/>
    <n v="0"/>
    <n v="-999"/>
    <n v="200412"/>
    <x v="13"/>
  </r>
  <r>
    <n v="-999"/>
    <n v="-1.7"/>
    <n v="4.4000000000000004"/>
    <n v="-3.9"/>
    <n v="93.9"/>
    <n v="69.8"/>
    <n v="0"/>
    <n v="535"/>
    <n v="-0.4"/>
    <n v="-999"/>
    <n v="-999"/>
    <n v="-999"/>
    <n v="1.1000000000000001"/>
    <n v="-999"/>
    <n v="-999"/>
    <n v="0.58399999999999996"/>
    <n v="0.252"/>
    <n v="0"/>
    <n v="-999"/>
    <n v="200412"/>
    <x v="13"/>
  </r>
  <r>
    <n v="-999"/>
    <n v="-0.1"/>
    <n v="6.2"/>
    <n v="-4"/>
    <n v="91.2"/>
    <n v="68.7"/>
    <n v="0"/>
    <n v="530"/>
    <n v="-0.4"/>
    <n v="-999"/>
    <n v="-999"/>
    <n v="-999"/>
    <n v="1.2"/>
    <n v="-999"/>
    <n v="-999"/>
    <n v="0.65200000000000002"/>
    <n v="0.29699999999999999"/>
    <n v="0"/>
    <n v="-999"/>
    <n v="200412"/>
    <x v="13"/>
  </r>
  <r>
    <n v="-999"/>
    <n v="3"/>
    <n v="5.9"/>
    <n v="0.6"/>
    <n v="98.1"/>
    <n v="92.2"/>
    <n v="0"/>
    <n v="470"/>
    <n v="-0.4"/>
    <n v="-999"/>
    <n v="-999"/>
    <n v="-999"/>
    <n v="1.2"/>
    <n v="-999"/>
    <n v="-999"/>
    <n v="0.85499999999999998"/>
    <n v="7.1999999999999995E-2"/>
    <n v="0"/>
    <n v="-999"/>
    <n v="200412"/>
    <x v="13"/>
  </r>
  <r>
    <n v="-999"/>
    <n v="-1.4"/>
    <n v="3.3"/>
    <n v="-6"/>
    <n v="90"/>
    <n v="66.2"/>
    <n v="0.4"/>
    <n v="466"/>
    <n v="-0.1"/>
    <n v="-999"/>
    <n v="-999"/>
    <n v="-999"/>
    <n v="1.2"/>
    <n v="-999"/>
    <n v="-999"/>
    <n v="0.51100000000000001"/>
    <n v="0.26200000000000001"/>
    <n v="0"/>
    <n v="-999"/>
    <n v="200412"/>
    <x v="13"/>
  </r>
  <r>
    <n v="-999"/>
    <n v="-6.2"/>
    <n v="-2.1"/>
    <n v="-10.199999999999999"/>
    <n v="84.6"/>
    <n v="56.6"/>
    <n v="0"/>
    <n v="461"/>
    <n v="-0.5"/>
    <n v="-999"/>
    <n v="-999"/>
    <n v="-999"/>
    <n v="1.1000000000000001"/>
    <n v="-999"/>
    <n v="-999"/>
    <n v="0.29699999999999999"/>
    <n v="0.22700000000000001"/>
    <n v="0"/>
    <n v="-999"/>
    <n v="200412"/>
    <x v="13"/>
  </r>
  <r>
    <n v="-999"/>
    <n v="-6.8"/>
    <n v="-3"/>
    <n v="-9.8000000000000007"/>
    <n v="91.6"/>
    <n v="69.5"/>
    <n v="0"/>
    <n v="462"/>
    <n v="-1"/>
    <n v="-999"/>
    <n v="-999"/>
    <n v="-999"/>
    <n v="1.1000000000000001"/>
    <n v="-999"/>
    <n v="-999"/>
    <n v="0.33900000000000002"/>
    <n v="0.14899999999999999"/>
    <n v="0"/>
    <n v="-999"/>
    <n v="200412"/>
    <x v="13"/>
  </r>
  <r>
    <n v="-999"/>
    <n v="-9.1"/>
    <n v="-7.9"/>
    <n v="-12.2"/>
    <n v="94.1"/>
    <n v="86.4"/>
    <n v="0"/>
    <n v="456"/>
    <n v="-1.4"/>
    <n v="-999"/>
    <n v="-999"/>
    <n v="-999"/>
    <n v="1"/>
    <n v="-999"/>
    <n v="-999"/>
    <n v="0.29099999999999998"/>
    <n v="4.5999999999999999E-2"/>
    <n v="0"/>
    <n v="-999"/>
    <n v="200412"/>
    <x v="13"/>
  </r>
  <r>
    <n v="-999"/>
    <n v="-3.2"/>
    <n v="0.2"/>
    <n v="-8.1"/>
    <n v="99.4"/>
    <n v="98"/>
    <n v="2"/>
    <n v="472"/>
    <n v="-1.6"/>
    <n v="-999"/>
    <n v="-999"/>
    <n v="-999"/>
    <n v="1.1000000000000001"/>
    <n v="-999"/>
    <n v="-999"/>
    <n v="0.60699999999999998"/>
    <n v="1.2E-2"/>
    <n v="0"/>
    <n v="-999"/>
    <n v="200412"/>
    <x v="13"/>
  </r>
  <r>
    <n v="-999"/>
    <n v="-1.6"/>
    <n v="1.1000000000000001"/>
    <n v="-3.6"/>
    <n v="80.2"/>
    <n v="52.6"/>
    <n v="0"/>
    <n v="474"/>
    <n v="-1.3"/>
    <n v="-999"/>
    <n v="-999"/>
    <n v="-999"/>
    <n v="1"/>
    <n v="-999"/>
    <n v="-999"/>
    <n v="0.34799999999999998"/>
    <n v="0.313"/>
    <n v="0"/>
    <n v="-999"/>
    <n v="200412"/>
    <x v="13"/>
  </r>
  <r>
    <n v="-999"/>
    <n v="-3"/>
    <n v="-1.7"/>
    <n v="-4.3"/>
    <n v="98.5"/>
    <n v="94.6"/>
    <n v="9.4"/>
    <n v="568"/>
    <n v="-1.1000000000000001"/>
    <n v="-999"/>
    <n v="-999"/>
    <n v="-999"/>
    <n v="1"/>
    <n v="-999"/>
    <n v="-999"/>
    <n v="0.51"/>
    <n v="2.9000000000000001E-2"/>
    <n v="0"/>
    <n v="-999"/>
    <n v="200412"/>
    <x v="13"/>
  </r>
  <r>
    <n v="-999"/>
    <n v="-3.3"/>
    <n v="-1.4"/>
    <n v="-5.0999999999999996"/>
    <n v="97.8"/>
    <n v="92.5"/>
    <n v="3.5"/>
    <n v="583"/>
    <n v="-0.8"/>
    <n v="-999"/>
    <n v="-999"/>
    <n v="-999"/>
    <n v="1"/>
    <n v="-999"/>
    <n v="-999"/>
    <n v="0.51100000000000001"/>
    <n v="4.1000000000000002E-2"/>
    <n v="0"/>
    <n v="-999"/>
    <n v="200412"/>
    <x v="13"/>
  </r>
  <r>
    <n v="-999"/>
    <n v="-2.6"/>
    <n v="6"/>
    <n v="-5.9"/>
    <n v="89.9"/>
    <n v="55.9"/>
    <n v="0"/>
    <n v="565"/>
    <n v="-0.5"/>
    <n v="-999"/>
    <n v="-999"/>
    <n v="-999"/>
    <n v="1.1000000000000001"/>
    <n v="-999"/>
    <n v="-999"/>
    <n v="0.52100000000000002"/>
    <n v="0.41199999999999998"/>
    <n v="0"/>
    <n v="-999"/>
    <n v="200412"/>
    <x v="13"/>
  </r>
  <r>
    <n v="-999"/>
    <n v="-1.7"/>
    <n v="5.3"/>
    <n v="-5"/>
    <n v="82.8"/>
    <n v="54.5"/>
    <n v="0"/>
    <n v="557"/>
    <n v="-0.7"/>
    <n v="-999"/>
    <n v="-999"/>
    <n v="-999"/>
    <n v="1.2"/>
    <n v="-999"/>
    <n v="-999"/>
    <n v="0.48699999999999999"/>
    <n v="0.40500000000000003"/>
    <n v="0"/>
    <n v="-999"/>
    <n v="200412"/>
    <x v="13"/>
  </r>
  <r>
    <n v="-999"/>
    <n v="-3.1"/>
    <n v="-1.9"/>
    <n v="-4.5"/>
    <n v="95.4"/>
    <n v="84.8"/>
    <n v="5"/>
    <n v="595"/>
    <n v="-0.9"/>
    <n v="-999"/>
    <n v="-999"/>
    <n v="-999"/>
    <n v="1"/>
    <n v="-999"/>
    <n v="-999"/>
    <n v="0.45100000000000001"/>
    <n v="8.1000000000000003E-2"/>
    <n v="0"/>
    <n v="-999"/>
    <n v="200412"/>
    <x v="13"/>
  </r>
  <r>
    <n v="-999"/>
    <n v="-4.9000000000000004"/>
    <n v="-1.9"/>
    <n v="-6.7"/>
    <n v="98.7"/>
    <n v="95.4"/>
    <n v="7.8"/>
    <n v="650"/>
    <n v="-0.7"/>
    <n v="-999"/>
    <n v="-999"/>
    <n v="-999"/>
    <n v="1"/>
    <n v="-999"/>
    <n v="-999"/>
    <n v="0.50700000000000001"/>
    <n v="2.4E-2"/>
    <n v="0"/>
    <n v="-999"/>
    <n v="200412"/>
    <x v="13"/>
  </r>
  <r>
    <n v="-999"/>
    <n v="-6.3"/>
    <n v="-4.4000000000000004"/>
    <n v="-7.7"/>
    <n v="96"/>
    <n v="89.2"/>
    <n v="0.7"/>
    <n v="643"/>
    <n v="-0.6"/>
    <n v="-999"/>
    <n v="-999"/>
    <n v="-999"/>
    <n v="1"/>
    <n v="-999"/>
    <n v="-999"/>
    <n v="0.39200000000000002"/>
    <n v="4.8000000000000001E-2"/>
    <n v="643"/>
    <n v="-0.6"/>
    <n v="200412"/>
    <x v="13"/>
  </r>
  <r>
    <n v="-999"/>
    <n v="-8.8000000000000007"/>
    <n v="-2.8"/>
    <n v="-15.3"/>
    <n v="93.6"/>
    <n v="70.8"/>
    <n v="0"/>
    <n v="638"/>
    <n v="-0.6"/>
    <n v="-999"/>
    <n v="-999"/>
    <n v="-999"/>
    <n v="-999"/>
    <n v="1"/>
    <n v="-999"/>
    <n v="0.35299999999999998"/>
    <n v="0.14499999999999999"/>
    <n v="0"/>
    <n v="-999"/>
    <n v="200501"/>
    <x v="14"/>
  </r>
  <r>
    <n v="-999"/>
    <n v="-12.7"/>
    <n v="-5.6"/>
    <n v="-15.8"/>
    <n v="88.9"/>
    <n v="63.4"/>
    <n v="0"/>
    <n v="625"/>
    <n v="-0.7"/>
    <n v="-999"/>
    <n v="-999"/>
    <n v="-999"/>
    <n v="-999"/>
    <n v="1.1000000000000001"/>
    <n v="-999"/>
    <n v="0.25600000000000001"/>
    <n v="0.14699999999999999"/>
    <n v="0"/>
    <n v="-999"/>
    <n v="200501"/>
    <x v="14"/>
  </r>
  <r>
    <n v="-999"/>
    <n v="-12"/>
    <n v="-3.2"/>
    <n v="-16.8"/>
    <n v="89.8"/>
    <n v="64.7"/>
    <n v="0"/>
    <n v="621"/>
    <n v="-1.1000000000000001"/>
    <n v="-999"/>
    <n v="-999"/>
    <n v="-999"/>
    <n v="-999"/>
    <n v="1"/>
    <n v="-999"/>
    <n v="0.313"/>
    <n v="0.17"/>
    <n v="0"/>
    <n v="-999"/>
    <n v="200501"/>
    <x v="14"/>
  </r>
  <r>
    <n v="-999"/>
    <n v="-12.8"/>
    <n v="-5.0999999999999996"/>
    <n v="-18.100000000000001"/>
    <n v="83.2"/>
    <n v="56.3"/>
    <n v="0"/>
    <n v="610"/>
    <n v="-1.4"/>
    <n v="-999"/>
    <n v="-999"/>
    <n v="-999"/>
    <n v="-999"/>
    <n v="1"/>
    <n v="-999"/>
    <n v="0.23599999999999999"/>
    <n v="0.183"/>
    <n v="0"/>
    <n v="-999"/>
    <n v="200501"/>
    <x v="14"/>
  </r>
  <r>
    <n v="-999"/>
    <n v="-7.4"/>
    <n v="0.4"/>
    <n v="-12.2"/>
    <n v="64.900000000000006"/>
    <n v="19.600000000000001"/>
    <n v="0"/>
    <n v="602"/>
    <n v="-1.7"/>
    <n v="-999"/>
    <n v="-999"/>
    <n v="-999"/>
    <n v="-999"/>
    <n v="1.1000000000000001"/>
    <n v="-999"/>
    <n v="0.123"/>
    <n v="0.505"/>
    <n v="0"/>
    <n v="-999"/>
    <n v="200501"/>
    <x v="14"/>
  </r>
  <r>
    <n v="-999"/>
    <n v="-10.9"/>
    <n v="-5.7"/>
    <n v="-13.3"/>
    <n v="85.5"/>
    <n v="64.599999999999994"/>
    <n v="5"/>
    <n v="648"/>
    <n v="-1.8"/>
    <n v="-999"/>
    <n v="-999"/>
    <n v="-999"/>
    <n v="-999"/>
    <n v="0.9"/>
    <n v="-999"/>
    <n v="0.25800000000000001"/>
    <n v="0.14099999999999999"/>
    <n v="0"/>
    <n v="-999"/>
    <n v="200501"/>
    <x v="14"/>
  </r>
  <r>
    <n v="-999"/>
    <n v="-11.4"/>
    <n v="-10.1"/>
    <n v="-12.6"/>
    <n v="94"/>
    <n v="91.3"/>
    <n v="12.2"/>
    <n v="764"/>
    <n v="-1.7"/>
    <n v="-999"/>
    <n v="-999"/>
    <n v="-999"/>
    <n v="-999"/>
    <n v="0.9"/>
    <n v="-999"/>
    <n v="0.25900000000000001"/>
    <n v="2.5000000000000001E-2"/>
    <n v="0"/>
    <n v="-999"/>
    <n v="200501"/>
    <x v="14"/>
  </r>
  <r>
    <n v="-999"/>
    <n v="-12.1"/>
    <n v="-9.3000000000000007"/>
    <n v="-13.9"/>
    <n v="94.3"/>
    <n v="93"/>
    <n v="0"/>
    <n v="748"/>
    <n v="-1.4"/>
    <n v="-999"/>
    <n v="-999"/>
    <n v="-999"/>
    <n v="-999"/>
    <n v="0.9"/>
    <n v="-999"/>
    <n v="0.28100000000000003"/>
    <n v="2.1000000000000001E-2"/>
    <n v="0"/>
    <n v="-999"/>
    <n v="200501"/>
    <x v="14"/>
  </r>
  <r>
    <n v="-999"/>
    <n v="-14.4"/>
    <n v="-9.1"/>
    <n v="-17.5"/>
    <n v="92.6"/>
    <n v="90.2"/>
    <n v="0"/>
    <n v="718"/>
    <n v="-1.2"/>
    <n v="-999"/>
    <n v="-999"/>
    <n v="-999"/>
    <n v="-999"/>
    <n v="0.9"/>
    <n v="-999"/>
    <n v="0.27700000000000002"/>
    <n v="0.03"/>
    <n v="0"/>
    <n v="-999"/>
    <n v="200501"/>
    <x v="14"/>
  </r>
  <r>
    <n v="-999"/>
    <n v="-12.4"/>
    <n v="-5.4"/>
    <n v="-16"/>
    <n v="93.1"/>
    <n v="79.5"/>
    <n v="0"/>
    <n v="704"/>
    <n v="-1.1000000000000001"/>
    <n v="-999"/>
    <n v="-999"/>
    <n v="-999"/>
    <n v="-999"/>
    <n v="1"/>
    <n v="-999"/>
    <n v="0.32600000000000001"/>
    <n v="8.4000000000000005E-2"/>
    <n v="0"/>
    <n v="-999"/>
    <n v="200501"/>
    <x v="14"/>
  </r>
  <r>
    <n v="-999"/>
    <n v="-11.3"/>
    <n v="-6.9"/>
    <n v="-14.9"/>
    <n v="91.7"/>
    <n v="68.2"/>
    <n v="0"/>
    <n v="688"/>
    <n v="-1.3"/>
    <n v="-999"/>
    <n v="-999"/>
    <n v="-999"/>
    <n v="-999"/>
    <n v="0.9"/>
    <n v="-999"/>
    <n v="0.248"/>
    <n v="0.11600000000000001"/>
    <n v="0"/>
    <n v="-999"/>
    <n v="200501"/>
    <x v="14"/>
  </r>
  <r>
    <n v="-999"/>
    <n v="-14"/>
    <n v="-9.1999999999999993"/>
    <n v="-18.600000000000001"/>
    <n v="92.1"/>
    <n v="87"/>
    <n v="14.2"/>
    <n v="816"/>
    <n v="-1.4"/>
    <n v="-999"/>
    <n v="-999"/>
    <n v="-999"/>
    <n v="-999"/>
    <n v="0.8"/>
    <n v="-999"/>
    <n v="0.26500000000000001"/>
    <n v="0.04"/>
    <n v="0"/>
    <n v="-999"/>
    <n v="200501"/>
    <x v="14"/>
  </r>
  <r>
    <n v="-999"/>
    <n v="-20.3"/>
    <n v="-14.4"/>
    <n v="-25.5"/>
    <n v="86.7"/>
    <n v="78.099999999999994"/>
    <n v="0"/>
    <n v="777"/>
    <n v="-1.4"/>
    <n v="-999"/>
    <n v="-999"/>
    <n v="-999"/>
    <n v="-999"/>
    <n v="0.8"/>
    <n v="-999"/>
    <n v="0.156"/>
    <n v="4.3999999999999997E-2"/>
    <n v="0"/>
    <n v="-999"/>
    <n v="200501"/>
    <x v="14"/>
  </r>
  <r>
    <n v="-999"/>
    <n v="-21"/>
    <n v="-12.9"/>
    <n v="-25.5"/>
    <n v="76.7"/>
    <n v="48.7"/>
    <n v="0"/>
    <n v="758"/>
    <n v="-1.4"/>
    <n v="-999"/>
    <n v="-999"/>
    <n v="-999"/>
    <n v="-999"/>
    <n v="0.8"/>
    <n v="-999"/>
    <n v="0.111"/>
    <n v="0.11600000000000001"/>
    <n v="0"/>
    <n v="-999"/>
    <n v="200501"/>
    <x v="14"/>
  </r>
  <r>
    <n v="-999"/>
    <n v="-13.9"/>
    <n v="-5.0999999999999996"/>
    <n v="-20.3"/>
    <n v="80.7"/>
    <n v="41.6"/>
    <n v="0"/>
    <n v="758"/>
    <n v="-1.4"/>
    <n v="-999"/>
    <n v="-999"/>
    <n v="-999"/>
    <n v="-999"/>
    <n v="0.9"/>
    <n v="-999"/>
    <n v="0.17399999999999999"/>
    <n v="0.24399999999999999"/>
    <n v="0"/>
    <n v="-999"/>
    <n v="200501"/>
    <x v="14"/>
  </r>
  <r>
    <n v="-999"/>
    <n v="-6.9"/>
    <n v="-1.7"/>
    <n v="-12.3"/>
    <n v="94.9"/>
    <n v="84.1"/>
    <n v="0"/>
    <n v="752"/>
    <n v="-1.6"/>
    <n v="-999"/>
    <n v="-999"/>
    <n v="-999"/>
    <n v="-999"/>
    <n v="0.9"/>
    <n v="-999"/>
    <n v="0.45300000000000001"/>
    <n v="8.5999999999999993E-2"/>
    <n v="0"/>
    <n v="-999"/>
    <n v="200501"/>
    <x v="14"/>
  </r>
  <r>
    <n v="-999"/>
    <n v="-1.8"/>
    <n v="0.9"/>
    <n v="-4.2"/>
    <n v="97.4"/>
    <n v="87.7"/>
    <n v="0"/>
    <n v="744"/>
    <n v="-1.4"/>
    <n v="-999"/>
    <n v="-999"/>
    <n v="-999"/>
    <n v="-999"/>
    <n v="0.8"/>
    <n v="-999"/>
    <n v="0.57099999999999995"/>
    <n v="0.08"/>
    <n v="0"/>
    <n v="-999"/>
    <n v="200501"/>
    <x v="14"/>
  </r>
  <r>
    <n v="-999"/>
    <n v="2.6"/>
    <n v="4.8"/>
    <n v="0.9"/>
    <n v="98.7"/>
    <n v="95.8"/>
    <n v="8.1"/>
    <n v="693"/>
    <n v="-0.9"/>
    <n v="-999"/>
    <n v="-999"/>
    <n v="-999"/>
    <n v="-999"/>
    <n v="0.9"/>
    <n v="-999"/>
    <n v="0.82199999999999995"/>
    <n v="3.5999999999999997E-2"/>
    <n v="0"/>
    <n v="-999"/>
    <n v="200501"/>
    <x v="14"/>
  </r>
  <r>
    <n v="-999"/>
    <n v="4.5"/>
    <n v="7.8"/>
    <n v="2.7"/>
    <n v="79.2"/>
    <n v="50.1"/>
    <n v="0.2"/>
    <n v="633"/>
    <n v="-0.3"/>
    <n v="-999"/>
    <n v="-999"/>
    <n v="-999"/>
    <n v="-999"/>
    <n v="0.9"/>
    <n v="-999"/>
    <n v="0.53100000000000003"/>
    <n v="0.52800000000000002"/>
    <n v="0"/>
    <n v="-999"/>
    <n v="200501"/>
    <x v="14"/>
  </r>
  <r>
    <n v="-999"/>
    <n v="2.4"/>
    <n v="4.7"/>
    <n v="1"/>
    <n v="94"/>
    <n v="80.2"/>
    <n v="2.2999999999999998"/>
    <n v="615"/>
    <n v="-0.1"/>
    <n v="-999"/>
    <n v="-999"/>
    <n v="-999"/>
    <n v="-999"/>
    <n v="0.8"/>
    <n v="-999"/>
    <n v="0.68600000000000005"/>
    <n v="0.16900000000000001"/>
    <n v="0"/>
    <n v="-999"/>
    <n v="200501"/>
    <x v="14"/>
  </r>
  <r>
    <n v="-999"/>
    <n v="1.8"/>
    <n v="5.2"/>
    <n v="-0.7"/>
    <n v="96.4"/>
    <n v="82.5"/>
    <n v="0.4"/>
    <n v="600"/>
    <n v="0"/>
    <n v="-999"/>
    <n v="-999"/>
    <n v="-999"/>
    <n v="-999"/>
    <n v="0.9"/>
    <n v="-999"/>
    <n v="0.72699999999999998"/>
    <n v="0.155"/>
    <n v="0"/>
    <n v="-999"/>
    <n v="200501"/>
    <x v="14"/>
  </r>
  <r>
    <n v="-999"/>
    <n v="3.4"/>
    <n v="6.2"/>
    <n v="1.7"/>
    <n v="90.5"/>
    <n v="75.400000000000006"/>
    <n v="0.2"/>
    <n v="563"/>
    <n v="0"/>
    <n v="-999"/>
    <n v="-999"/>
    <n v="-999"/>
    <n v="-999"/>
    <n v="0.9"/>
    <n v="-999"/>
    <n v="0.71599999999999997"/>
    <n v="0.23300000000000001"/>
    <n v="0"/>
    <n v="-999"/>
    <n v="200501"/>
    <x v="14"/>
  </r>
  <r>
    <n v="-999"/>
    <n v="4.2"/>
    <n v="6.7"/>
    <n v="2.4"/>
    <n v="93.5"/>
    <n v="83"/>
    <n v="0.2"/>
    <n v="544"/>
    <n v="0"/>
    <n v="-999"/>
    <n v="-999"/>
    <n v="-999"/>
    <n v="-999"/>
    <n v="0.9"/>
    <n v="-999"/>
    <n v="0.81100000000000005"/>
    <n v="0.16700000000000001"/>
    <n v="0"/>
    <n v="-999"/>
    <n v="200501"/>
    <x v="14"/>
  </r>
  <r>
    <n v="-999"/>
    <n v="3.6"/>
    <n v="4.7"/>
    <n v="2.2000000000000002"/>
    <n v="73.400000000000006"/>
    <n v="60.2"/>
    <n v="0"/>
    <n v="527"/>
    <n v="0"/>
    <n v="-999"/>
    <n v="-999"/>
    <n v="-999"/>
    <n v="-999"/>
    <n v="0.9"/>
    <n v="-999"/>
    <n v="0.51400000000000001"/>
    <n v="0.34"/>
    <n v="0"/>
    <n v="-999"/>
    <n v="200501"/>
    <x v="14"/>
  </r>
  <r>
    <n v="-999"/>
    <n v="4.4000000000000004"/>
    <n v="11.3"/>
    <n v="0.1"/>
    <n v="70.5"/>
    <n v="47.3"/>
    <n v="0"/>
    <n v="516"/>
    <n v="0.1"/>
    <n v="-999"/>
    <n v="-999"/>
    <n v="-999"/>
    <n v="-999"/>
    <n v="1"/>
    <n v="-999"/>
    <n v="0.63400000000000001"/>
    <n v="0.70499999999999996"/>
    <n v="0"/>
    <n v="-999"/>
    <n v="200501"/>
    <x v="14"/>
  </r>
  <r>
    <n v="-999"/>
    <n v="2.7"/>
    <n v="5.5"/>
    <n v="0.1"/>
    <n v="77.099999999999994"/>
    <n v="57.9"/>
    <n v="0"/>
    <n v="508"/>
    <n v="0"/>
    <n v="-999"/>
    <n v="-999"/>
    <n v="-999"/>
    <n v="-999"/>
    <n v="0.9"/>
    <n v="-999"/>
    <n v="0.52100000000000002"/>
    <n v="0.38"/>
    <n v="0"/>
    <n v="-999"/>
    <n v="200501"/>
    <x v="14"/>
  </r>
  <r>
    <n v="-999"/>
    <n v="-0.4"/>
    <n v="5.7"/>
    <n v="-3.7"/>
    <n v="92"/>
    <n v="60.5"/>
    <n v="0"/>
    <n v="510"/>
    <n v="0"/>
    <n v="-999"/>
    <n v="-999"/>
    <n v="-999"/>
    <n v="-999"/>
    <n v="0.9"/>
    <n v="-999"/>
    <n v="0.55500000000000005"/>
    <n v="0.36199999999999999"/>
    <n v="0"/>
    <n v="-999"/>
    <n v="200501"/>
    <x v="14"/>
  </r>
  <r>
    <n v="-999"/>
    <n v="-2.1"/>
    <n v="0.7"/>
    <n v="-4.2"/>
    <n v="95.7"/>
    <n v="83.8"/>
    <n v="1.2"/>
    <n v="523"/>
    <n v="-0.1"/>
    <n v="-999"/>
    <n v="-999"/>
    <n v="-999"/>
    <n v="-999"/>
    <n v="0.8"/>
    <n v="-999"/>
    <n v="0.53800000000000003"/>
    <n v="0.104"/>
    <n v="0"/>
    <n v="-999"/>
    <n v="200501"/>
    <x v="14"/>
  </r>
  <r>
    <n v="-999"/>
    <n v="-1.8"/>
    <n v="2.2999999999999998"/>
    <n v="-3.2"/>
    <n v="96.8"/>
    <n v="80.400000000000006"/>
    <n v="2.2000000000000002"/>
    <n v="546"/>
    <n v="-0.1"/>
    <n v="-999"/>
    <n v="-999"/>
    <n v="-999"/>
    <n v="-999"/>
    <n v="0.9"/>
    <n v="-999"/>
    <n v="0.57999999999999996"/>
    <n v="0.14099999999999999"/>
    <n v="0"/>
    <n v="-999"/>
    <n v="200501"/>
    <x v="14"/>
  </r>
  <r>
    <n v="-999"/>
    <n v="-0.7"/>
    <n v="2.4"/>
    <n v="-3.1"/>
    <n v="97.2"/>
    <n v="81.7"/>
    <n v="1.6"/>
    <n v="545"/>
    <n v="-0.2"/>
    <n v="-999"/>
    <n v="-999"/>
    <n v="-999"/>
    <n v="-999"/>
    <n v="0.8"/>
    <n v="-999"/>
    <n v="0.59499999999999997"/>
    <n v="0.13300000000000001"/>
    <n v="0"/>
    <n v="-999"/>
    <n v="200501"/>
    <x v="14"/>
  </r>
  <r>
    <n v="-999"/>
    <n v="-2.1"/>
    <n v="0.1"/>
    <n v="-4.4000000000000004"/>
    <n v="96.2"/>
    <n v="83.9"/>
    <n v="0"/>
    <n v="549"/>
    <n v="-0.2"/>
    <n v="-999"/>
    <n v="-999"/>
    <n v="-999"/>
    <n v="-999"/>
    <n v="0.8"/>
    <n v="-999"/>
    <n v="0.51500000000000001"/>
    <n v="9.9000000000000005E-2"/>
    <n v="549"/>
    <n v="-0.2"/>
    <n v="200501"/>
    <x v="14"/>
  </r>
  <r>
    <n v="-999"/>
    <n v="-1.2"/>
    <n v="4.3"/>
    <n v="-5"/>
    <n v="78.099999999999994"/>
    <n v="57.9"/>
    <n v="0"/>
    <n v="544"/>
    <n v="-0.3"/>
    <n v="-999"/>
    <n v="-999"/>
    <n v="-999"/>
    <n v="-999"/>
    <n v="0.9"/>
    <n v="-999"/>
    <n v="0.48"/>
    <n v="0.35"/>
    <n v="0"/>
    <n v="-999"/>
    <n v="200502"/>
    <x v="14"/>
  </r>
  <r>
    <n v="-999"/>
    <n v="2.5"/>
    <n v="7.4"/>
    <n v="-0.7"/>
    <n v="75.900000000000006"/>
    <n v="53.2"/>
    <n v="0"/>
    <n v="537"/>
    <n v="-0.3"/>
    <n v="-999"/>
    <n v="-999"/>
    <n v="-999"/>
    <n v="-999"/>
    <n v="0.9"/>
    <n v="-999"/>
    <n v="0.54600000000000004"/>
    <n v="0.48199999999999998"/>
    <n v="0"/>
    <n v="-999"/>
    <n v="200502"/>
    <x v="14"/>
  </r>
  <r>
    <n v="-999"/>
    <n v="3.8"/>
    <n v="7.7"/>
    <n v="1.7"/>
    <n v="63.8"/>
    <n v="43.9"/>
    <n v="0"/>
    <n v="529"/>
    <n v="-0.2"/>
    <n v="-999"/>
    <n v="-999"/>
    <n v="-999"/>
    <n v="-999"/>
    <n v="0.9"/>
    <n v="-999"/>
    <n v="0.46200000000000002"/>
    <n v="0.58899999999999997"/>
    <n v="0"/>
    <n v="-999"/>
    <n v="200502"/>
    <x v="14"/>
  </r>
  <r>
    <n v="-999"/>
    <n v="-1.6"/>
    <n v="2.7"/>
    <n v="-5.9"/>
    <n v="88.7"/>
    <n v="64"/>
    <n v="11.4"/>
    <n v="642"/>
    <n v="-0.2"/>
    <n v="-999"/>
    <n v="-999"/>
    <n v="-999"/>
    <n v="-999"/>
    <n v="0.8"/>
    <n v="-999"/>
    <n v="0.47299999999999998"/>
    <n v="0.26700000000000002"/>
    <n v="0"/>
    <n v="-999"/>
    <n v="200502"/>
    <x v="14"/>
  </r>
  <r>
    <n v="-999"/>
    <n v="-8.3000000000000007"/>
    <n v="-2.6"/>
    <n v="-12.6"/>
    <n v="95.3"/>
    <n v="85.1"/>
    <n v="1.4"/>
    <n v="630"/>
    <n v="-0.3"/>
    <n v="-999"/>
    <n v="-999"/>
    <n v="-999"/>
    <n v="-999"/>
    <n v="0.8"/>
    <n v="-999"/>
    <n v="0.42899999999999999"/>
    <n v="7.4999999999999997E-2"/>
    <n v="0"/>
    <n v="-999"/>
    <n v="200502"/>
    <x v="14"/>
  </r>
  <r>
    <n v="-999"/>
    <n v="-10"/>
    <n v="-8.4"/>
    <n v="-13.8"/>
    <n v="93.6"/>
    <n v="85.5"/>
    <n v="3.5"/>
    <n v="664"/>
    <n v="-0.5"/>
    <n v="-999"/>
    <n v="-999"/>
    <n v="-999"/>
    <n v="-999"/>
    <n v="0.8"/>
    <n v="-999"/>
    <n v="0.27800000000000002"/>
    <n v="4.7E-2"/>
    <n v="0"/>
    <n v="-999"/>
    <n v="200502"/>
    <x v="14"/>
  </r>
  <r>
    <n v="-999"/>
    <n v="-9.3000000000000007"/>
    <n v="-5.0999999999999996"/>
    <n v="-12.9"/>
    <n v="95.3"/>
    <n v="91.4"/>
    <n v="0"/>
    <n v="640"/>
    <n v="-0.7"/>
    <n v="-999"/>
    <n v="-999"/>
    <n v="-999"/>
    <n v="-999"/>
    <n v="0.8"/>
    <n v="-999"/>
    <n v="0.38200000000000001"/>
    <n v="3.5999999999999997E-2"/>
    <n v="0"/>
    <n v="-999"/>
    <n v="200502"/>
    <x v="14"/>
  </r>
  <r>
    <n v="-999"/>
    <n v="-7.2"/>
    <n v="0.7"/>
    <n v="-12.9"/>
    <n v="87.2"/>
    <n v="60.4"/>
    <n v="0"/>
    <n v="625"/>
    <n v="-0.8"/>
    <n v="-999"/>
    <n v="-999"/>
    <n v="-999"/>
    <n v="-999"/>
    <n v="0.9"/>
    <n v="-999"/>
    <n v="0.38900000000000001"/>
    <n v="0.254"/>
    <n v="0"/>
    <n v="-999"/>
    <n v="200502"/>
    <x v="14"/>
  </r>
  <r>
    <n v="-999"/>
    <n v="-5.4"/>
    <n v="2.6"/>
    <n v="-8"/>
    <n v="90.3"/>
    <n v="60.8"/>
    <n v="0"/>
    <n v="614"/>
    <n v="-1"/>
    <n v="-999"/>
    <n v="-999"/>
    <n v="-999"/>
    <n v="-999"/>
    <n v="0.8"/>
    <n v="-999"/>
    <n v="0.44700000000000001"/>
    <n v="0.28899999999999998"/>
    <n v="0"/>
    <n v="-999"/>
    <n v="200502"/>
    <x v="14"/>
  </r>
  <r>
    <n v="-999"/>
    <n v="-4.2"/>
    <n v="0.1"/>
    <n v="-8.1"/>
    <n v="84.1"/>
    <n v="52.4"/>
    <n v="0"/>
    <n v="613"/>
    <n v="-1.1000000000000001"/>
    <n v="-999"/>
    <n v="-999"/>
    <n v="-999"/>
    <n v="-999"/>
    <n v="0.8"/>
    <n v="-999"/>
    <n v="0.32200000000000001"/>
    <n v="0.29299999999999998"/>
    <n v="0"/>
    <n v="-999"/>
    <n v="200502"/>
    <x v="14"/>
  </r>
  <r>
    <n v="-999"/>
    <n v="-1.3"/>
    <n v="4.5999999999999996"/>
    <n v="-7"/>
    <n v="55.4"/>
    <n v="33.799999999999997"/>
    <n v="0"/>
    <n v="613"/>
    <n v="-1.1000000000000001"/>
    <n v="-999"/>
    <n v="-999"/>
    <n v="-999"/>
    <n v="-999"/>
    <n v="0.9"/>
    <n v="-999"/>
    <n v="0.28599999999999998"/>
    <n v="0.56100000000000005"/>
    <n v="0"/>
    <n v="-999"/>
    <n v="200502"/>
    <x v="14"/>
  </r>
  <r>
    <n v="-999"/>
    <n v="-3.2"/>
    <n v="2.4"/>
    <n v="-7.3"/>
    <n v="73.3"/>
    <n v="43.1"/>
    <n v="0"/>
    <n v="622"/>
    <n v="-1"/>
    <n v="-999"/>
    <n v="-999"/>
    <n v="-999"/>
    <n v="-999"/>
    <n v="0.8"/>
    <n v="-999"/>
    <n v="0.312"/>
    <n v="0.41299999999999998"/>
    <n v="0"/>
    <n v="-999"/>
    <n v="200502"/>
    <x v="14"/>
  </r>
  <r>
    <n v="-999"/>
    <n v="-8.3000000000000007"/>
    <n v="-3.3"/>
    <n v="-12.6"/>
    <n v="86.1"/>
    <n v="62"/>
    <n v="1.4"/>
    <n v="645"/>
    <n v="-1"/>
    <n v="-999"/>
    <n v="-999"/>
    <n v="-999"/>
    <n v="-999"/>
    <n v="0.8"/>
    <n v="-999"/>
    <n v="0.29699999999999999"/>
    <n v="0.182"/>
    <n v="0"/>
    <n v="-999"/>
    <n v="200502"/>
    <x v="14"/>
  </r>
  <r>
    <n v="-999"/>
    <n v="-11.1"/>
    <n v="-6.7"/>
    <n v="-14.5"/>
    <n v="87.1"/>
    <n v="69.599999999999994"/>
    <n v="0"/>
    <n v="645"/>
    <n v="-1"/>
    <n v="-999"/>
    <n v="-999"/>
    <n v="-999"/>
    <n v="-999"/>
    <n v="0.8"/>
    <n v="-999"/>
    <n v="0.25800000000000001"/>
    <n v="0.112"/>
    <n v="0"/>
    <n v="-999"/>
    <n v="200502"/>
    <x v="14"/>
  </r>
  <r>
    <n v="-999"/>
    <n v="-10.8"/>
    <n v="-4"/>
    <n v="-14.8"/>
    <n v="76.900000000000006"/>
    <n v="44.3"/>
    <n v="0"/>
    <n v="647"/>
    <n v="-1.1000000000000001"/>
    <n v="-999"/>
    <n v="-999"/>
    <n v="-999"/>
    <n v="-999"/>
    <n v="0.9"/>
    <n v="-999"/>
    <n v="0.20100000000000001"/>
    <n v="0.253"/>
    <n v="0"/>
    <n v="-999"/>
    <n v="200502"/>
    <x v="14"/>
  </r>
  <r>
    <n v="-999"/>
    <n v="-6.1"/>
    <n v="4"/>
    <n v="-13.9"/>
    <n v="50.3"/>
    <n v="22.1"/>
    <n v="0"/>
    <n v="642"/>
    <n v="-1.2"/>
    <n v="-999"/>
    <n v="-999"/>
    <n v="-999"/>
    <n v="-999"/>
    <n v="0.9"/>
    <n v="-999"/>
    <n v="0.18"/>
    <n v="0.63300000000000001"/>
    <n v="0"/>
    <n v="-999"/>
    <n v="200502"/>
    <x v="14"/>
  </r>
  <r>
    <n v="-999"/>
    <n v="-4.9000000000000004"/>
    <n v="2.2999999999999998"/>
    <n v="-8.9"/>
    <n v="53.6"/>
    <n v="33.700000000000003"/>
    <n v="0"/>
    <n v="637"/>
    <n v="-1.3"/>
    <n v="-999"/>
    <n v="-999"/>
    <n v="-999"/>
    <n v="-999"/>
    <n v="0.8"/>
    <n v="-999"/>
    <n v="0.24299999999999999"/>
    <n v="0.47799999999999998"/>
    <n v="0"/>
    <n v="-999"/>
    <n v="200502"/>
    <x v="14"/>
  </r>
  <r>
    <n v="-999"/>
    <n v="-4.5"/>
    <n v="3.1"/>
    <n v="-9.9"/>
    <n v="55.6"/>
    <n v="28.9"/>
    <n v="0"/>
    <n v="634"/>
    <n v="-1.4"/>
    <n v="-999"/>
    <n v="-999"/>
    <n v="-999"/>
    <n v="-999"/>
    <n v="0.8"/>
    <n v="-999"/>
    <n v="0.221"/>
    <n v="0.54200000000000004"/>
    <n v="0"/>
    <n v="-999"/>
    <n v="200502"/>
    <x v="14"/>
  </r>
  <r>
    <n v="-999"/>
    <n v="-9.6"/>
    <n v="-4.7"/>
    <n v="-12.3"/>
    <n v="89.1"/>
    <n v="63.3"/>
    <n v="0"/>
    <n v="632"/>
    <n v="-1.5"/>
    <n v="-999"/>
    <n v="-999"/>
    <n v="-999"/>
    <n v="-999"/>
    <n v="0.7"/>
    <n v="-999"/>
    <n v="0.27200000000000002"/>
    <n v="0.158"/>
    <n v="0"/>
    <n v="-999"/>
    <n v="200502"/>
    <x v="14"/>
  </r>
  <r>
    <n v="-999"/>
    <n v="-7.3"/>
    <n v="0.8"/>
    <n v="-14.4"/>
    <n v="72.2"/>
    <n v="40.200000000000003"/>
    <n v="0"/>
    <n v="634"/>
    <n v="-1.4"/>
    <n v="-999"/>
    <n v="-999"/>
    <n v="-999"/>
    <n v="-999"/>
    <n v="0.8"/>
    <n v="-999"/>
    <n v="0.26"/>
    <n v="0.38700000000000001"/>
    <n v="0"/>
    <n v="-999"/>
    <n v="200502"/>
    <x v="14"/>
  </r>
  <r>
    <n v="-999"/>
    <n v="-3.7"/>
    <n v="5.9"/>
    <n v="-9.6999999999999993"/>
    <n v="47.4"/>
    <n v="23.4"/>
    <n v="0"/>
    <n v="625"/>
    <n v="-1.3"/>
    <n v="-999"/>
    <n v="-999"/>
    <n v="-999"/>
    <n v="-999"/>
    <n v="0.8"/>
    <n v="-999"/>
    <n v="0.218"/>
    <n v="0.71099999999999997"/>
    <n v="0"/>
    <n v="-999"/>
    <n v="200502"/>
    <x v="14"/>
  </r>
  <r>
    <n v="-999"/>
    <n v="-0.1"/>
    <n v="9.6999999999999993"/>
    <n v="-5.8"/>
    <n v="33.9"/>
    <n v="11.7"/>
    <n v="0"/>
    <n v="620"/>
    <n v="-1.3"/>
    <n v="-999"/>
    <n v="-999"/>
    <n v="-999"/>
    <n v="-999"/>
    <n v="0.8"/>
    <n v="-999"/>
    <n v="0.14099999999999999"/>
    <n v="1.0620000000000001"/>
    <n v="0"/>
    <n v="-999"/>
    <n v="200502"/>
    <x v="14"/>
  </r>
  <r>
    <n v="-999"/>
    <n v="2.2000000000000002"/>
    <n v="11.6"/>
    <n v="-3.1"/>
    <n v="32.9"/>
    <n v="14"/>
    <n v="0"/>
    <n v="609"/>
    <n v="-1.2"/>
    <n v="-999"/>
    <n v="-999"/>
    <n v="-999"/>
    <n v="-999"/>
    <n v="0.8"/>
    <n v="-999"/>
    <n v="0.191"/>
    <n v="1.1739999999999999"/>
    <n v="0"/>
    <n v="-999"/>
    <n v="200502"/>
    <x v="14"/>
  </r>
  <r>
    <n v="-999"/>
    <n v="3.1"/>
    <n v="11.4"/>
    <n v="-2.2999999999999998"/>
    <n v="38.299999999999997"/>
    <n v="22"/>
    <n v="0"/>
    <n v="596"/>
    <n v="-0.9"/>
    <n v="-999"/>
    <n v="-999"/>
    <n v="-999"/>
    <n v="-999"/>
    <n v="0.8"/>
    <n v="-999"/>
    <n v="0.29699999999999999"/>
    <n v="1.0509999999999999"/>
    <n v="0"/>
    <n v="-999"/>
    <n v="200502"/>
    <x v="14"/>
  </r>
  <r>
    <n v="-999"/>
    <n v="1.3"/>
    <n v="10.1"/>
    <n v="-3.1"/>
    <n v="57.5"/>
    <n v="32.799999999999997"/>
    <n v="0"/>
    <n v="591"/>
    <n v="-0.7"/>
    <n v="-999"/>
    <n v="-999"/>
    <n v="-999"/>
    <n v="-999"/>
    <n v="0.7"/>
    <n v="-999"/>
    <n v="0.40400000000000003"/>
    <n v="0.83"/>
    <n v="0"/>
    <n v="-999"/>
    <n v="200502"/>
    <x v="14"/>
  </r>
  <r>
    <n v="-999"/>
    <n v="1.2"/>
    <n v="9.1999999999999993"/>
    <n v="-3.8"/>
    <n v="68.400000000000006"/>
    <n v="39.6"/>
    <n v="0"/>
    <n v="589"/>
    <n v="-0.4"/>
    <n v="-999"/>
    <n v="-999"/>
    <n v="-999"/>
    <n v="-999"/>
    <n v="0.8"/>
    <n v="-999"/>
    <n v="0.45900000000000002"/>
    <n v="0.70299999999999996"/>
    <n v="0"/>
    <n v="-999"/>
    <n v="200502"/>
    <x v="14"/>
  </r>
  <r>
    <n v="-999"/>
    <n v="2.2999999999999998"/>
    <n v="9.5"/>
    <n v="-2.6"/>
    <n v="55.2"/>
    <n v="34.6"/>
    <n v="0"/>
    <n v="581"/>
    <n v="-0.2"/>
    <n v="-999"/>
    <n v="-999"/>
    <n v="-999"/>
    <n v="-999"/>
    <n v="0.8"/>
    <n v="-999"/>
    <n v="0.41"/>
    <n v="0.77600000000000002"/>
    <n v="0"/>
    <n v="-999"/>
    <n v="200502"/>
    <x v="14"/>
  </r>
  <r>
    <n v="-999"/>
    <n v="0.7"/>
    <n v="7"/>
    <n v="-3.9"/>
    <n v="67.099999999999994"/>
    <n v="38.4"/>
    <n v="0"/>
    <n v="575"/>
    <n v="-0.1"/>
    <n v="-999"/>
    <n v="-999"/>
    <n v="-999"/>
    <n v="-999"/>
    <n v="0.7"/>
    <n v="-999"/>
    <n v="0.38500000000000001"/>
    <n v="0.61699999999999999"/>
    <n v="575"/>
    <n v="-0.1"/>
    <n v="200502"/>
    <x v="14"/>
  </r>
  <r>
    <n v="-999"/>
    <n v="-1.4"/>
    <n v="0.9"/>
    <n v="-4.3"/>
    <n v="92.1"/>
    <n v="80.7"/>
    <n v="0"/>
    <n v="580"/>
    <n v="-0.3"/>
    <n v="-999"/>
    <n v="-999"/>
    <n v="-999"/>
    <n v="-999"/>
    <n v="0.7"/>
    <n v="-999"/>
    <n v="0.52600000000000002"/>
    <n v="0.126"/>
    <n v="0"/>
    <n v="-999"/>
    <n v="200503"/>
    <x v="14"/>
  </r>
  <r>
    <n v="-999"/>
    <n v="0.5"/>
    <n v="9.1"/>
    <n v="-3.5"/>
    <n v="80"/>
    <n v="38.799999999999997"/>
    <n v="0"/>
    <n v="573"/>
    <n v="-0.2"/>
    <n v="-999"/>
    <n v="-999"/>
    <n v="-999"/>
    <n v="-999"/>
    <n v="0.8"/>
    <n v="-999"/>
    <n v="0.44700000000000001"/>
    <n v="0.70699999999999996"/>
    <n v="0"/>
    <n v="-999"/>
    <n v="200503"/>
    <x v="14"/>
  </r>
  <r>
    <n v="-999"/>
    <n v="0.7"/>
    <n v="6.8"/>
    <n v="-4"/>
    <n v="79.099999999999994"/>
    <n v="44"/>
    <n v="0"/>
    <n v="566"/>
    <n v="-0.1"/>
    <n v="-999"/>
    <n v="-999"/>
    <n v="-999"/>
    <n v="-999"/>
    <n v="0.8"/>
    <n v="-999"/>
    <n v="0.435"/>
    <n v="0.55300000000000005"/>
    <n v="0"/>
    <n v="-999"/>
    <n v="200503"/>
    <x v="14"/>
  </r>
  <r>
    <n v="-999"/>
    <n v="1.4"/>
    <n v="8.8000000000000007"/>
    <n v="-3.7"/>
    <n v="72.900000000000006"/>
    <n v="39.700000000000003"/>
    <n v="0"/>
    <n v="556"/>
    <n v="0"/>
    <n v="-999"/>
    <n v="-999"/>
    <n v="-999"/>
    <n v="-999"/>
    <n v="0.8"/>
    <n v="-999"/>
    <n v="0.44900000000000001"/>
    <n v="0.68300000000000005"/>
    <n v="0"/>
    <n v="-999"/>
    <n v="200503"/>
    <x v="14"/>
  </r>
  <r>
    <n v="-999"/>
    <n v="1.8"/>
    <n v="8.1"/>
    <n v="-3"/>
    <n v="74.3"/>
    <n v="44"/>
    <n v="0"/>
    <n v="536"/>
    <n v="0"/>
    <n v="-999"/>
    <n v="-999"/>
    <n v="-999"/>
    <n v="-999"/>
    <n v="0.8"/>
    <n v="-999"/>
    <n v="0.47599999999999998"/>
    <n v="0.60499999999999998"/>
    <n v="0"/>
    <n v="-999"/>
    <n v="200503"/>
    <x v="14"/>
  </r>
  <r>
    <n v="-999"/>
    <n v="1.5"/>
    <n v="6.7"/>
    <n v="-3.8"/>
    <n v="74.7"/>
    <n v="44.6"/>
    <n v="0"/>
    <n v="530"/>
    <n v="0"/>
    <n v="-999"/>
    <n v="-999"/>
    <n v="-999"/>
    <n v="-999"/>
    <n v="0.8"/>
    <n v="-999"/>
    <n v="0.439"/>
    <n v="0.54300000000000004"/>
    <n v="0"/>
    <n v="-999"/>
    <n v="200503"/>
    <x v="14"/>
  </r>
  <r>
    <n v="-999"/>
    <n v="2.8"/>
    <n v="8.3000000000000007"/>
    <n v="-1.9"/>
    <n v="79.400000000000006"/>
    <n v="51.7"/>
    <n v="0"/>
    <n v="498"/>
    <n v="0.1"/>
    <n v="-999"/>
    <n v="-999"/>
    <n v="-999"/>
    <n v="-999"/>
    <n v="0.8"/>
    <n v="-999"/>
    <n v="0.56699999999999995"/>
    <n v="0.52900000000000003"/>
    <n v="0"/>
    <n v="-999"/>
    <n v="200503"/>
    <x v="14"/>
  </r>
  <r>
    <n v="-999"/>
    <n v="3.3"/>
    <n v="7.8"/>
    <n v="-2.2999999999999998"/>
    <n v="59.3"/>
    <n v="27.6"/>
    <n v="0"/>
    <n v="490"/>
    <n v="0"/>
    <n v="-999"/>
    <n v="-999"/>
    <n v="-999"/>
    <n v="-999"/>
    <n v="0.8"/>
    <n v="-999"/>
    <n v="0.29199999999999998"/>
    <n v="0.76600000000000001"/>
    <n v="0"/>
    <n v="-999"/>
    <n v="200503"/>
    <x v="14"/>
  </r>
  <r>
    <n v="-999"/>
    <n v="3.1"/>
    <n v="9.5"/>
    <n v="-1.1000000000000001"/>
    <n v="75.8"/>
    <n v="28.3"/>
    <n v="0"/>
    <n v="470"/>
    <n v="0.1"/>
    <n v="-999"/>
    <n v="-999"/>
    <n v="-999"/>
    <n v="-999"/>
    <n v="0.8"/>
    <n v="-999"/>
    <n v="0.33500000000000002"/>
    <n v="0.85099999999999998"/>
    <n v="0"/>
    <n v="-999"/>
    <n v="200503"/>
    <x v="14"/>
  </r>
  <r>
    <n v="-999"/>
    <n v="4.9000000000000004"/>
    <n v="13"/>
    <n v="-1.4"/>
    <n v="61.6"/>
    <n v="23.7"/>
    <n v="0"/>
    <n v="450"/>
    <n v="0.1"/>
    <n v="-999"/>
    <n v="-999"/>
    <n v="-999"/>
    <n v="-999"/>
    <n v="0.8"/>
    <n v="-999"/>
    <n v="0.35399999999999998"/>
    <n v="1.1419999999999999"/>
    <n v="0"/>
    <n v="-999"/>
    <n v="200503"/>
    <x v="14"/>
  </r>
  <r>
    <n v="-999"/>
    <n v="3"/>
    <n v="10.6"/>
    <n v="-2.7"/>
    <n v="85.8"/>
    <n v="59.8"/>
    <n v="0"/>
    <n v="432"/>
    <n v="0"/>
    <n v="-999"/>
    <n v="-999"/>
    <n v="-999"/>
    <n v="-999"/>
    <n v="0.8"/>
    <n v="-999"/>
    <n v="0.76500000000000001"/>
    <n v="0.51400000000000001"/>
    <n v="0"/>
    <n v="-999"/>
    <n v="200503"/>
    <x v="14"/>
  </r>
  <r>
    <n v="-999"/>
    <n v="-1.8"/>
    <n v="4"/>
    <n v="-5.6"/>
    <n v="69.8"/>
    <n v="46"/>
    <n v="0"/>
    <n v="435"/>
    <n v="0.1"/>
    <n v="-999"/>
    <n v="-999"/>
    <n v="-999"/>
    <n v="-999"/>
    <n v="0.8"/>
    <n v="-999"/>
    <n v="0.373"/>
    <n v="0.439"/>
    <n v="0"/>
    <n v="-999"/>
    <n v="200503"/>
    <x v="14"/>
  </r>
  <r>
    <n v="-999"/>
    <n v="-0.8"/>
    <n v="4.3"/>
    <n v="-5.2"/>
    <n v="58.9"/>
    <n v="31.8"/>
    <n v="0"/>
    <n v="423"/>
    <n v="0.1"/>
    <n v="-999"/>
    <n v="-999"/>
    <n v="-999"/>
    <n v="-999"/>
    <n v="0.8"/>
    <n v="-999"/>
    <n v="0.26500000000000001"/>
    <n v="0.56599999999999995"/>
    <n v="0"/>
    <n v="-999"/>
    <n v="200503"/>
    <x v="14"/>
  </r>
  <r>
    <n v="-999"/>
    <n v="0.2"/>
    <n v="5.8"/>
    <n v="-3.1"/>
    <n v="54.8"/>
    <n v="39.6"/>
    <n v="0"/>
    <n v="421"/>
    <n v="0.1"/>
    <n v="-999"/>
    <n v="-999"/>
    <n v="-999"/>
    <n v="-999"/>
    <n v="0.8"/>
    <n v="-999"/>
    <n v="0.36499999999999999"/>
    <n v="0.55700000000000005"/>
    <n v="0"/>
    <n v="-999"/>
    <n v="200503"/>
    <x v="14"/>
  </r>
  <r>
    <n v="-999"/>
    <n v="0.4"/>
    <n v="6.7"/>
    <n v="-2.7"/>
    <n v="62"/>
    <n v="36.700000000000003"/>
    <n v="0"/>
    <n v="416"/>
    <n v="0.1"/>
    <n v="-999"/>
    <n v="-999"/>
    <n v="-999"/>
    <n v="-999"/>
    <n v="0.8"/>
    <n v="-999"/>
    <n v="0.35899999999999999"/>
    <n v="0.621"/>
    <n v="0"/>
    <n v="-999"/>
    <n v="200503"/>
    <x v="14"/>
  </r>
  <r>
    <n v="-999"/>
    <n v="-2.9"/>
    <n v="-0.1"/>
    <n v="-7"/>
    <n v="79.599999999999994"/>
    <n v="47.2"/>
    <n v="16.2"/>
    <n v="578"/>
    <n v="-0.1"/>
    <n v="-999"/>
    <n v="-999"/>
    <n v="-999"/>
    <n v="-999"/>
    <n v="0.6"/>
    <n v="-999"/>
    <n v="0.28499999999999998"/>
    <n v="0.32"/>
    <n v="0"/>
    <n v="-999"/>
    <n v="200503"/>
    <x v="14"/>
  </r>
  <r>
    <n v="-999"/>
    <n v="-6.2"/>
    <n v="-0.7"/>
    <n v="-10.5"/>
    <n v="88.6"/>
    <n v="60.7"/>
    <n v="0.8"/>
    <n v="552"/>
    <n v="0"/>
    <n v="-999"/>
    <n v="-999"/>
    <n v="-999"/>
    <n v="-999"/>
    <n v="0.8"/>
    <n v="-999"/>
    <n v="0.35199999999999998"/>
    <n v="0.22800000000000001"/>
    <n v="0"/>
    <n v="-999"/>
    <n v="200503"/>
    <x v="14"/>
  </r>
  <r>
    <n v="-999"/>
    <n v="-5.0999999999999996"/>
    <n v="-0.8"/>
    <n v="-7.5"/>
    <n v="90.9"/>
    <n v="61.1"/>
    <n v="4.5999999999999996"/>
    <n v="603"/>
    <n v="-0.2"/>
    <n v="-999"/>
    <n v="-999"/>
    <n v="-999"/>
    <n v="-999"/>
    <n v="0.7"/>
    <n v="-999"/>
    <n v="0.35099999999999998"/>
    <n v="0.224"/>
    <n v="0"/>
    <n v="-999"/>
    <n v="200503"/>
    <x v="14"/>
  </r>
  <r>
    <n v="-999"/>
    <n v="-5.2"/>
    <n v="-2.6"/>
    <n v="-6.4"/>
    <n v="97.9"/>
    <n v="94.6"/>
    <n v="0"/>
    <n v="566"/>
    <n v="-0.3"/>
    <n v="-999"/>
    <n v="-999"/>
    <n v="-999"/>
    <n v="-999"/>
    <n v="0.6"/>
    <n v="-999"/>
    <n v="0.47699999999999998"/>
    <n v="2.7E-2"/>
    <n v="0"/>
    <n v="-999"/>
    <n v="200503"/>
    <x v="14"/>
  </r>
  <r>
    <n v="-999"/>
    <n v="-0.9"/>
    <n v="1"/>
    <n v="-2.8"/>
    <n v="97.9"/>
    <n v="89.6"/>
    <n v="6.5"/>
    <n v="577"/>
    <n v="-0.2"/>
    <n v="-999"/>
    <n v="-999"/>
    <n v="-999"/>
    <n v="-999"/>
    <n v="0.7"/>
    <n v="-999"/>
    <n v="0.59"/>
    <n v="6.8000000000000005E-2"/>
    <n v="0"/>
    <n v="-999"/>
    <n v="200503"/>
    <x v="14"/>
  </r>
  <r>
    <n v="-999"/>
    <n v="-5.4"/>
    <n v="0.3"/>
    <n v="-10.8"/>
    <n v="95.6"/>
    <n v="79.599999999999994"/>
    <n v="7.7"/>
    <n v="642"/>
    <n v="-0.1"/>
    <n v="-999"/>
    <n v="-999"/>
    <n v="-999"/>
    <n v="-999"/>
    <n v="0.7"/>
    <n v="-999"/>
    <n v="0.496"/>
    <n v="0.127"/>
    <n v="0"/>
    <n v="-999"/>
    <n v="200503"/>
    <x v="14"/>
  </r>
  <r>
    <n v="-999"/>
    <n v="-6.3"/>
    <n v="-0.4"/>
    <n v="-12.8"/>
    <n v="88.8"/>
    <n v="67.8"/>
    <n v="0"/>
    <n v="631"/>
    <n v="-0.2"/>
    <n v="-999"/>
    <n v="-999"/>
    <n v="-999"/>
    <n v="-999"/>
    <n v="0.8"/>
    <n v="-999"/>
    <n v="0.40300000000000002"/>
    <n v="0.191"/>
    <n v="0"/>
    <n v="-999"/>
    <n v="200503"/>
    <x v="14"/>
  </r>
  <r>
    <n v="-999"/>
    <n v="-6.6"/>
    <n v="-2.7"/>
    <n v="-10.1"/>
    <n v="85.4"/>
    <n v="65.099999999999994"/>
    <n v="0"/>
    <n v="616"/>
    <n v="-0.5"/>
    <n v="-999"/>
    <n v="-999"/>
    <n v="-999"/>
    <n v="-999"/>
    <n v="0.7"/>
    <n v="-999"/>
    <n v="0.32600000000000001"/>
    <n v="0.17499999999999999"/>
    <n v="0"/>
    <n v="-999"/>
    <n v="200503"/>
    <x v="14"/>
  </r>
  <r>
    <n v="-999"/>
    <n v="-6.3"/>
    <n v="-2.7"/>
    <n v="-9.4"/>
    <n v="87.5"/>
    <n v="61.1"/>
    <n v="0"/>
    <n v="618"/>
    <n v="-0.5"/>
    <n v="-999"/>
    <n v="-999"/>
    <n v="-999"/>
    <n v="-999"/>
    <n v="0.7"/>
    <n v="-999"/>
    <n v="0.30599999999999999"/>
    <n v="0.19500000000000001"/>
    <n v="0"/>
    <n v="-999"/>
    <n v="200503"/>
    <x v="14"/>
  </r>
  <r>
    <n v="-999"/>
    <n v="-3.5"/>
    <n v="3.3"/>
    <n v="-7.3"/>
    <n v="84.4"/>
    <n v="54.8"/>
    <n v="3.9"/>
    <n v="615"/>
    <n v="-0.4"/>
    <n v="-999"/>
    <n v="-999"/>
    <n v="-999"/>
    <n v="-999"/>
    <n v="0.7"/>
    <n v="-999"/>
    <n v="0.42299999999999999"/>
    <n v="0.35"/>
    <n v="0"/>
    <n v="-999"/>
    <n v="200503"/>
    <x v="14"/>
  </r>
  <r>
    <n v="-999"/>
    <n v="-2.9"/>
    <n v="-0.7"/>
    <n v="-4.4000000000000004"/>
    <n v="93.1"/>
    <n v="86.7"/>
    <n v="0"/>
    <n v="604"/>
    <n v="-0.4"/>
    <n v="-999"/>
    <n v="-999"/>
    <n v="-999"/>
    <n v="-999"/>
    <n v="0.6"/>
    <n v="-999"/>
    <n v="0.505"/>
    <n v="7.6999999999999999E-2"/>
    <n v="0"/>
    <n v="-999"/>
    <n v="200503"/>
    <x v="14"/>
  </r>
  <r>
    <n v="-999"/>
    <n v="-0.6"/>
    <n v="2.2999999999999998"/>
    <n v="-2.1"/>
    <n v="98.6"/>
    <n v="91"/>
    <n v="11.1"/>
    <n v="659"/>
    <n v="-0.3"/>
    <n v="-999"/>
    <n v="-999"/>
    <n v="-999"/>
    <n v="-999"/>
    <n v="0.7"/>
    <n v="-999"/>
    <n v="0.65800000000000003"/>
    <n v="6.5000000000000002E-2"/>
    <n v="0"/>
    <n v="-999"/>
    <n v="200503"/>
    <x v="14"/>
  </r>
  <r>
    <n v="-999"/>
    <n v="-3.3"/>
    <n v="3"/>
    <n v="-8.6"/>
    <n v="96"/>
    <n v="68.400000000000006"/>
    <n v="5.0999999999999996"/>
    <n v="667"/>
    <n v="-0.2"/>
    <n v="-999"/>
    <n v="-999"/>
    <n v="-999"/>
    <n v="-999"/>
    <n v="0.7"/>
    <n v="-999"/>
    <n v="0.51700000000000002"/>
    <n v="0.23899999999999999"/>
    <n v="0"/>
    <n v="-999"/>
    <n v="200503"/>
    <x v="14"/>
  </r>
  <r>
    <n v="-999"/>
    <n v="-4.0999999999999996"/>
    <n v="3.2"/>
    <n v="-8.6999999999999993"/>
    <n v="92.4"/>
    <n v="65.599999999999994"/>
    <n v="3.2"/>
    <n v="675"/>
    <n v="0"/>
    <n v="-999"/>
    <n v="-999"/>
    <n v="-999"/>
    <n v="-999"/>
    <n v="0.7"/>
    <n v="-999"/>
    <n v="0.505"/>
    <n v="0.26400000000000001"/>
    <n v="0"/>
    <n v="-999"/>
    <n v="200503"/>
    <x v="14"/>
  </r>
  <r>
    <n v="-999"/>
    <n v="-5.2"/>
    <n v="-0.9"/>
    <n v="-9.8000000000000007"/>
    <n v="93.8"/>
    <n v="78.599999999999994"/>
    <n v="9.1999999999999993"/>
    <n v="740"/>
    <n v="-0.2"/>
    <n v="-999"/>
    <n v="-999"/>
    <n v="-999"/>
    <n v="-999"/>
    <n v="0.7"/>
    <n v="-999"/>
    <n v="0.45"/>
    <n v="0.122"/>
    <n v="0"/>
    <n v="-999"/>
    <n v="200503"/>
    <x v="14"/>
  </r>
  <r>
    <n v="-999"/>
    <n v="-3.6"/>
    <n v="0.5"/>
    <n v="-8.6"/>
    <n v="86.2"/>
    <n v="66.2"/>
    <n v="0"/>
    <n v="728"/>
    <n v="-0.2"/>
    <n v="-999"/>
    <n v="-999"/>
    <n v="-999"/>
    <n v="-999"/>
    <n v="0.7"/>
    <n v="-999"/>
    <n v="0.41799999999999998"/>
    <n v="0.214"/>
    <n v="728"/>
    <n v="-0.2"/>
    <n v="200503"/>
    <x v="14"/>
  </r>
  <r>
    <n v="-999"/>
    <n v="-1.4"/>
    <n v="4.7"/>
    <n v="-8.1"/>
    <n v="86.7"/>
    <n v="56"/>
    <n v="0"/>
    <n v="696"/>
    <n v="-0.2"/>
    <n v="-999"/>
    <n v="-999"/>
    <n v="-999"/>
    <n v="-999"/>
    <n v="0.7"/>
    <n v="-999"/>
    <n v="0.47899999999999998"/>
    <n v="0.376"/>
    <n v="0"/>
    <n v="-999"/>
    <n v="200504"/>
    <x v="14"/>
  </r>
  <r>
    <n v="-999"/>
    <n v="-4"/>
    <n v="1"/>
    <n v="-8.1999999999999993"/>
    <n v="72.7"/>
    <n v="42.4"/>
    <n v="0"/>
    <n v="691"/>
    <n v="-0.1"/>
    <n v="-999"/>
    <n v="-999"/>
    <n v="-999"/>
    <n v="-999"/>
    <n v="0.7"/>
    <n v="-999"/>
    <n v="0.27900000000000003"/>
    <n v="0.378"/>
    <n v="0"/>
    <n v="-999"/>
    <n v="200504"/>
    <x v="14"/>
  </r>
  <r>
    <n v="-999"/>
    <n v="-2.2999999999999998"/>
    <n v="1.4"/>
    <n v="-4.5999999999999996"/>
    <n v="91.8"/>
    <n v="72.2"/>
    <n v="2.2999999999999998"/>
    <n v="718"/>
    <n v="-0.3"/>
    <n v="-999"/>
    <n v="-999"/>
    <n v="-999"/>
    <n v="-999"/>
    <n v="0.6"/>
    <n v="-999"/>
    <n v="0.48599999999999999"/>
    <n v="0.188"/>
    <n v="0"/>
    <n v="-999"/>
    <n v="200504"/>
    <x v="14"/>
  </r>
  <r>
    <n v="-999"/>
    <n v="-3.1"/>
    <n v="3.7"/>
    <n v="-8.5"/>
    <n v="85.2"/>
    <n v="46.6"/>
    <n v="5.9"/>
    <n v="728"/>
    <n v="-0.2"/>
    <n v="-999"/>
    <n v="-999"/>
    <n v="-999"/>
    <n v="-999"/>
    <n v="0.7"/>
    <n v="-999"/>
    <n v="0.371"/>
    <n v="0.42499999999999999"/>
    <n v="0"/>
    <n v="-999"/>
    <n v="200504"/>
    <x v="14"/>
  </r>
  <r>
    <n v="-999"/>
    <n v="-2.2000000000000002"/>
    <n v="2.4"/>
    <n v="-8.3000000000000007"/>
    <n v="79.2"/>
    <n v="51"/>
    <n v="0"/>
    <n v="707"/>
    <n v="-0.1"/>
    <n v="-999"/>
    <n v="-999"/>
    <n v="-999"/>
    <n v="-999"/>
    <n v="0.7"/>
    <n v="-999"/>
    <n v="0.37"/>
    <n v="0.35599999999999998"/>
    <n v="0"/>
    <n v="-999"/>
    <n v="200504"/>
    <x v="14"/>
  </r>
  <r>
    <n v="-999"/>
    <n v="3"/>
    <n v="8.6999999999999993"/>
    <n v="-2.4"/>
    <n v="76.099999999999994"/>
    <n v="55.7"/>
    <n v="0"/>
    <n v="660"/>
    <n v="-0.1"/>
    <n v="-999"/>
    <n v="-999"/>
    <n v="-999"/>
    <n v="-999"/>
    <n v="0.8"/>
    <n v="-999"/>
    <n v="0.625"/>
    <n v="0.498"/>
    <n v="0"/>
    <n v="-999"/>
    <n v="200504"/>
    <x v="14"/>
  </r>
  <r>
    <n v="-999"/>
    <n v="3.9"/>
    <n v="8.6999999999999993"/>
    <n v="-4.2"/>
    <n v="77.3"/>
    <n v="53.3"/>
    <n v="0.6"/>
    <n v="665"/>
    <n v="0"/>
    <n v="-999"/>
    <n v="-999"/>
    <n v="-999"/>
    <n v="-999"/>
    <n v="0.7"/>
    <n v="-999"/>
    <n v="0.59899999999999998"/>
    <n v="0.52500000000000002"/>
    <n v="0"/>
    <n v="-999"/>
    <n v="200504"/>
    <x v="14"/>
  </r>
  <r>
    <n v="-999"/>
    <n v="-2.5"/>
    <n v="3.7"/>
    <n v="-7"/>
    <n v="89.2"/>
    <n v="62.4"/>
    <n v="0"/>
    <n v="644"/>
    <n v="0.1"/>
    <n v="-999"/>
    <n v="-999"/>
    <n v="-999"/>
    <n v="-999"/>
    <n v="0.7"/>
    <n v="-999"/>
    <n v="0.497"/>
    <n v="0.29899999999999999"/>
    <n v="0"/>
    <n v="-999"/>
    <n v="200504"/>
    <x v="14"/>
  </r>
  <r>
    <n v="-999"/>
    <n v="-1.7"/>
    <n v="6.5"/>
    <n v="-7.4"/>
    <n v="73.5"/>
    <n v="39.4"/>
    <n v="0"/>
    <n v="615"/>
    <n v="0.1"/>
    <n v="-999"/>
    <n v="-999"/>
    <n v="-999"/>
    <n v="-999"/>
    <n v="0.8"/>
    <n v="-999"/>
    <n v="0.38100000000000001"/>
    <n v="0.58599999999999997"/>
    <n v="0"/>
    <n v="-999"/>
    <n v="200504"/>
    <x v="14"/>
  </r>
  <r>
    <n v="-999"/>
    <n v="-0.7"/>
    <n v="7.2"/>
    <n v="-7.8"/>
    <n v="70.099999999999994"/>
    <n v="39.9"/>
    <n v="0"/>
    <n v="606"/>
    <n v="0"/>
    <n v="-999"/>
    <n v="-999"/>
    <n v="-999"/>
    <n v="-999"/>
    <n v="0.7"/>
    <n v="-999"/>
    <n v="0.40400000000000003"/>
    <n v="0.61"/>
    <n v="0"/>
    <n v="-999"/>
    <n v="200504"/>
    <x v="14"/>
  </r>
  <r>
    <n v="-999"/>
    <n v="-2.1"/>
    <n v="3.1"/>
    <n v="-5.7"/>
    <n v="91.5"/>
    <n v="58.2"/>
    <n v="6.1"/>
    <n v="631"/>
    <n v="-0.1"/>
    <n v="-999"/>
    <n v="-999"/>
    <n v="-999"/>
    <n v="-999"/>
    <n v="0.7"/>
    <n v="-999"/>
    <n v="0.44500000000000001"/>
    <n v="0.31900000000000001"/>
    <n v="0"/>
    <n v="-999"/>
    <n v="200504"/>
    <x v="14"/>
  </r>
  <r>
    <n v="-999"/>
    <n v="-3.4"/>
    <n v="2.8"/>
    <n v="-7.1"/>
    <n v="86.7"/>
    <n v="55.1"/>
    <n v="1.9"/>
    <n v="654"/>
    <n v="-0.1"/>
    <n v="-999"/>
    <n v="-999"/>
    <n v="-999"/>
    <n v="-999"/>
    <n v="0.7"/>
    <n v="-999"/>
    <n v="0.41199999999999998"/>
    <n v="0.33500000000000002"/>
    <n v="0"/>
    <n v="-999"/>
    <n v="200504"/>
    <x v="14"/>
  </r>
  <r>
    <n v="-999"/>
    <n v="-3.6"/>
    <n v="2.1"/>
    <n v="-9.5"/>
    <n v="84"/>
    <n v="56.8"/>
    <n v="12.9"/>
    <n v="703"/>
    <n v="-0.2"/>
    <n v="-999"/>
    <n v="-999"/>
    <n v="-999"/>
    <n v="-999"/>
    <n v="0.7"/>
    <n v="-999"/>
    <n v="0.40300000000000002"/>
    <n v="0.307"/>
    <n v="0"/>
    <n v="-999"/>
    <n v="200504"/>
    <x v="14"/>
  </r>
  <r>
    <n v="-999"/>
    <n v="-3.9"/>
    <n v="4.0999999999999996"/>
    <n v="-9.4"/>
    <n v="76.2"/>
    <n v="39.200000000000003"/>
    <n v="0"/>
    <n v="689"/>
    <n v="-0.2"/>
    <n v="-999"/>
    <n v="-999"/>
    <n v="-999"/>
    <n v="-999"/>
    <n v="0.7"/>
    <n v="-999"/>
    <n v="0.32100000000000001"/>
    <n v="0.498"/>
    <n v="0"/>
    <n v="-999"/>
    <n v="200504"/>
    <x v="14"/>
  </r>
  <r>
    <n v="-999"/>
    <n v="-3.8"/>
    <n v="-1.3"/>
    <n v="-8.6999999999999993"/>
    <n v="84.7"/>
    <n v="56.1"/>
    <n v="0"/>
    <n v="700"/>
    <n v="-0.4"/>
    <n v="-999"/>
    <n v="-999"/>
    <n v="-999"/>
    <n v="-999"/>
    <n v="0.6"/>
    <n v="-999"/>
    <n v="0.311"/>
    <n v="0.24399999999999999"/>
    <n v="0"/>
    <n v="-999"/>
    <n v="200504"/>
    <x v="14"/>
  </r>
  <r>
    <n v="-999"/>
    <n v="-0.2"/>
    <n v="2.5"/>
    <n v="-5"/>
    <n v="98.1"/>
    <n v="86.5"/>
    <n v="3.7"/>
    <n v="680"/>
    <n v="-0.4"/>
    <n v="-999"/>
    <n v="-999"/>
    <n v="-999"/>
    <n v="-999"/>
    <n v="0.6"/>
    <n v="-999"/>
    <n v="0.63200000000000001"/>
    <n v="9.9000000000000005E-2"/>
    <n v="0"/>
    <n v="-999"/>
    <n v="200504"/>
    <x v="14"/>
  </r>
  <r>
    <n v="-999"/>
    <n v="-1.6"/>
    <n v="4.2"/>
    <n v="-6.4"/>
    <n v="81.8"/>
    <n v="46.6"/>
    <n v="0.2"/>
    <n v="678"/>
    <n v="-0.1"/>
    <n v="-999"/>
    <n v="-999"/>
    <n v="-999"/>
    <n v="-999"/>
    <n v="0.7"/>
    <n v="-999"/>
    <n v="0.38400000000000001"/>
    <n v="0.44"/>
    <n v="0"/>
    <n v="-999"/>
    <n v="200504"/>
    <x v="14"/>
  </r>
  <r>
    <n v="-999"/>
    <n v="0.1"/>
    <n v="7.6"/>
    <n v="-6.6"/>
    <n v="72.2"/>
    <n v="34.299999999999997"/>
    <n v="0"/>
    <n v="655"/>
    <n v="0"/>
    <n v="-999"/>
    <n v="-999"/>
    <n v="-999"/>
    <n v="-999"/>
    <n v="0.8"/>
    <n v="-999"/>
    <n v="0.35699999999999998"/>
    <n v="0.68600000000000005"/>
    <n v="0"/>
    <n v="-999"/>
    <n v="200504"/>
    <x v="14"/>
  </r>
  <r>
    <n v="-999"/>
    <n v="4.0999999999999996"/>
    <n v="11.3"/>
    <n v="-2.6"/>
    <n v="48.8"/>
    <n v="29.7"/>
    <n v="0"/>
    <n v="613"/>
    <n v="0.1"/>
    <n v="-999"/>
    <n v="-999"/>
    <n v="-999"/>
    <n v="-999"/>
    <n v="0.8"/>
    <n v="-999"/>
    <n v="0.39700000000000002"/>
    <n v="0.94099999999999995"/>
    <n v="0"/>
    <n v="-999"/>
    <n v="200504"/>
    <x v="14"/>
  </r>
  <r>
    <n v="-999"/>
    <n v="8"/>
    <n v="15.6"/>
    <n v="-0.9"/>
    <n v="41.3"/>
    <n v="18.8"/>
    <n v="0"/>
    <n v="573"/>
    <n v="0.2"/>
    <n v="-999"/>
    <n v="-999"/>
    <n v="-999"/>
    <n v="-999"/>
    <n v="0.8"/>
    <n v="-999"/>
    <n v="0.33400000000000002"/>
    <n v="1.4390000000000001"/>
    <n v="0"/>
    <n v="-999"/>
    <n v="200504"/>
    <x v="14"/>
  </r>
  <r>
    <n v="-999"/>
    <n v="9.6"/>
    <n v="16.7"/>
    <n v="2.4"/>
    <n v="47"/>
    <n v="24.3"/>
    <n v="0"/>
    <n v="514"/>
    <n v="0.2"/>
    <n v="-999"/>
    <n v="-999"/>
    <n v="-999"/>
    <n v="-999"/>
    <n v="0.7"/>
    <n v="-999"/>
    <n v="0.46300000000000002"/>
    <n v="1.4390000000000001"/>
    <n v="0"/>
    <n v="-999"/>
    <n v="200504"/>
    <x v="14"/>
  </r>
  <r>
    <n v="-999"/>
    <n v="8.6999999999999993"/>
    <n v="14.6"/>
    <n v="3.1"/>
    <n v="49.6"/>
    <n v="33.299999999999997"/>
    <n v="0"/>
    <n v="457"/>
    <n v="0.2"/>
    <n v="-999"/>
    <n v="-999"/>
    <n v="-999"/>
    <n v="-999"/>
    <n v="0.7"/>
    <n v="-999"/>
    <n v="0.55400000000000005"/>
    <n v="1.1080000000000001"/>
    <n v="0"/>
    <n v="-999"/>
    <n v="200504"/>
    <x v="14"/>
  </r>
  <r>
    <n v="-999"/>
    <n v="9"/>
    <n v="16.5"/>
    <n v="2"/>
    <n v="52.8"/>
    <n v="26.7"/>
    <n v="0"/>
    <n v="410"/>
    <n v="0.2"/>
    <n v="-999"/>
    <n v="-999"/>
    <n v="-999"/>
    <n v="-999"/>
    <n v="0.7"/>
    <n v="-999"/>
    <n v="0.5"/>
    <n v="1.3759999999999999"/>
    <n v="0"/>
    <n v="-999"/>
    <n v="200504"/>
    <x v="14"/>
  </r>
  <r>
    <n v="-999"/>
    <n v="8.6"/>
    <n v="16"/>
    <n v="1.5"/>
    <n v="58"/>
    <n v="32.799999999999997"/>
    <n v="0"/>
    <n v="354"/>
    <n v="0.2"/>
    <n v="-999"/>
    <n v="-999"/>
    <n v="-999"/>
    <n v="-999"/>
    <n v="0.8"/>
    <n v="-999"/>
    <n v="0.59499999999999997"/>
    <n v="1.222"/>
    <n v="0"/>
    <n v="-999"/>
    <n v="200504"/>
    <x v="14"/>
  </r>
  <r>
    <n v="-999"/>
    <n v="10.7"/>
    <n v="18.600000000000001"/>
    <n v="3.3"/>
    <n v="48.4"/>
    <n v="27.5"/>
    <n v="0"/>
    <n v="286"/>
    <n v="0.3"/>
    <n v="-999"/>
    <n v="-999"/>
    <n v="-999"/>
    <n v="-999"/>
    <n v="0.8"/>
    <n v="-999"/>
    <n v="0.59"/>
    <n v="1.5529999999999999"/>
    <n v="0"/>
    <n v="-999"/>
    <n v="200504"/>
    <x v="14"/>
  </r>
  <r>
    <n v="-999"/>
    <n v="12.1"/>
    <n v="19.600000000000001"/>
    <n v="4.4000000000000004"/>
    <n v="48.2"/>
    <n v="25.5"/>
    <n v="0"/>
    <n v="206"/>
    <n v="0.5"/>
    <n v="-999"/>
    <n v="-999"/>
    <n v="-999"/>
    <n v="-999"/>
    <n v="0.8"/>
    <n v="-999"/>
    <n v="0.57999999999999996"/>
    <n v="1.6990000000000001"/>
    <n v="0"/>
    <n v="-999"/>
    <n v="200504"/>
    <x v="14"/>
  </r>
  <r>
    <n v="-999"/>
    <n v="3.6"/>
    <n v="9.8000000000000007"/>
    <n v="-2.2000000000000002"/>
    <n v="49.5"/>
    <n v="22.7"/>
    <n v="0"/>
    <n v="160"/>
    <n v="0"/>
    <n v="-999"/>
    <n v="-999"/>
    <n v="-999"/>
    <n v="-999"/>
    <n v="0.8"/>
    <n v="-999"/>
    <n v="0.27500000000000002"/>
    <n v="0.93600000000000005"/>
    <n v="0"/>
    <n v="-999"/>
    <n v="200504"/>
    <x v="14"/>
  </r>
  <r>
    <n v="-999"/>
    <n v="0.7"/>
    <n v="6.4"/>
    <n v="-4"/>
    <n v="39.4"/>
    <n v="18.899999999999999"/>
    <n v="0"/>
    <n v="131"/>
    <n v="0"/>
    <n v="-999"/>
    <n v="-999"/>
    <n v="-999"/>
    <n v="-999"/>
    <n v="0.8"/>
    <n v="-999"/>
    <n v="0.182"/>
    <n v="0.77900000000000003"/>
    <n v="0"/>
    <n v="-999"/>
    <n v="200504"/>
    <x v="14"/>
  </r>
  <r>
    <n v="-999"/>
    <n v="0.6"/>
    <n v="8"/>
    <n v="-5.4"/>
    <n v="41.7"/>
    <n v="17"/>
    <n v="0"/>
    <n v="99"/>
    <n v="0"/>
    <n v="-999"/>
    <n v="-999"/>
    <n v="-999"/>
    <n v="-999"/>
    <n v="1"/>
    <n v="-999"/>
    <n v="0.182"/>
    <n v="0.89"/>
    <n v="0"/>
    <n v="-999"/>
    <n v="200504"/>
    <x v="14"/>
  </r>
  <r>
    <n v="-999"/>
    <n v="2.6"/>
    <n v="10.6"/>
    <n v="-5.2"/>
    <n v="49.4"/>
    <n v="25.1"/>
    <n v="0"/>
    <n v="64"/>
    <n v="0"/>
    <n v="-999"/>
    <n v="-999"/>
    <n v="-999"/>
    <n v="-999"/>
    <n v="1.1000000000000001"/>
    <n v="-999"/>
    <n v="0.32100000000000001"/>
    <n v="0.95699999999999996"/>
    <n v="64"/>
    <n v="0"/>
    <n v="200504"/>
    <x v="14"/>
  </r>
  <r>
    <n v="-999"/>
    <n v="4.3"/>
    <n v="9.8000000000000007"/>
    <n v="-0.5"/>
    <n v="73.5"/>
    <n v="49.2"/>
    <n v="0.3"/>
    <n v="44"/>
    <n v="0"/>
    <n v="-999"/>
    <n v="-999"/>
    <n v="-999"/>
    <n v="-999"/>
    <n v="1.2"/>
    <n v="-999"/>
    <n v="0.59499999999999997"/>
    <n v="0.61499999999999999"/>
    <n v="0"/>
    <n v="-999"/>
    <n v="200505"/>
    <x v="14"/>
  </r>
  <r>
    <n v="-999"/>
    <n v="6.3"/>
    <n v="11.6"/>
    <n v="1.3"/>
    <n v="62.9"/>
    <n v="35.799999999999997"/>
    <n v="0"/>
    <n v="0"/>
    <n v="0"/>
    <n v="-999"/>
    <n v="-999"/>
    <n v="-999"/>
    <n v="-999"/>
    <n v="1.4"/>
    <n v="-999"/>
    <n v="0.48699999999999999"/>
    <n v="0.877"/>
    <n v="0"/>
    <n v="-999"/>
    <n v="200505"/>
    <x v="14"/>
  </r>
  <r>
    <n v="-999"/>
    <n v="5.4"/>
    <n v="12.1"/>
    <n v="1"/>
    <n v="81.8"/>
    <n v="46.7"/>
    <n v="0"/>
    <n v="0"/>
    <n v="0"/>
    <n v="-999"/>
    <n v="-999"/>
    <n v="-999"/>
    <n v="-999"/>
    <n v="2.2000000000000002"/>
    <n v="-999"/>
    <n v="0.65800000000000003"/>
    <n v="0.752"/>
    <n v="0"/>
    <n v="-999"/>
    <n v="200505"/>
    <x v="14"/>
  </r>
  <r>
    <n v="-999"/>
    <n v="4.9000000000000004"/>
    <n v="8.9"/>
    <n v="2.5"/>
    <n v="91.4"/>
    <n v="75.7"/>
    <n v="1.1000000000000001"/>
    <n v="0"/>
    <n v="0"/>
    <n v="-999"/>
    <n v="-999"/>
    <n v="-999"/>
    <n v="-999"/>
    <n v="4"/>
    <n v="-999"/>
    <n v="0.86399999999999999"/>
    <n v="0.27700000000000002"/>
    <n v="0"/>
    <n v="-999"/>
    <n v="200505"/>
    <x v="14"/>
  </r>
  <r>
    <n v="-999"/>
    <n v="6.3"/>
    <n v="13.3"/>
    <n v="1.8"/>
    <n v="88.1"/>
    <n v="57.5"/>
    <n v="1.9"/>
    <n v="0"/>
    <n v="0"/>
    <n v="-999"/>
    <n v="-999"/>
    <n v="-999"/>
    <n v="-999"/>
    <n v="5.0999999999999996"/>
    <n v="-999"/>
    <n v="0.878"/>
    <n v="0.64900000000000002"/>
    <n v="0"/>
    <n v="-999"/>
    <n v="200505"/>
    <x v="14"/>
  </r>
  <r>
    <n v="-999"/>
    <n v="7.1"/>
    <n v="14.5"/>
    <n v="1.2"/>
    <n v="70.8"/>
    <n v="37"/>
    <n v="0"/>
    <n v="0"/>
    <n v="0"/>
    <n v="-999"/>
    <n v="-999"/>
    <n v="-999"/>
    <n v="-999"/>
    <n v="6.4"/>
    <n v="-999"/>
    <n v="0.60899999999999999"/>
    <n v="1.04"/>
    <n v="0"/>
    <n v="-999"/>
    <n v="200505"/>
    <x v="14"/>
  </r>
  <r>
    <n v="-999"/>
    <n v="5.8"/>
    <n v="12.4"/>
    <n v="-0.4"/>
    <n v="71.3"/>
    <n v="39.4"/>
    <n v="0"/>
    <n v="0"/>
    <n v="0"/>
    <n v="-999"/>
    <n v="-999"/>
    <n v="-999"/>
    <n v="-999"/>
    <n v="6.4"/>
    <n v="-999"/>
    <n v="0.56599999999999995"/>
    <n v="0.872"/>
    <n v="0"/>
    <n v="-999"/>
    <n v="200505"/>
    <x v="14"/>
  </r>
  <r>
    <n v="-999"/>
    <n v="5.2"/>
    <n v="8.9"/>
    <n v="1.8"/>
    <n v="92.5"/>
    <n v="73.5"/>
    <n v="4.3"/>
    <n v="0"/>
    <n v="0"/>
    <n v="-999"/>
    <n v="-999"/>
    <n v="-999"/>
    <n v="-999"/>
    <n v="6.3"/>
    <n v="-999"/>
    <n v="0.83599999999999997"/>
    <n v="0.30199999999999999"/>
    <n v="0"/>
    <n v="-999"/>
    <n v="200505"/>
    <x v="14"/>
  </r>
  <r>
    <n v="-999"/>
    <n v="5.3"/>
    <n v="10"/>
    <n v="1.8"/>
    <n v="93.7"/>
    <n v="80.3"/>
    <n v="8.3000000000000007"/>
    <n v="0"/>
    <n v="0"/>
    <n v="-999"/>
    <n v="-999"/>
    <n v="-999"/>
    <n v="-999"/>
    <n v="5.9"/>
    <n v="-999"/>
    <n v="0.98599999999999999"/>
    <n v="0.24199999999999999"/>
    <n v="0"/>
    <n v="-999"/>
    <n v="200505"/>
    <x v="14"/>
  </r>
  <r>
    <n v="-999"/>
    <n v="5.5"/>
    <n v="10.199999999999999"/>
    <n v="2.6"/>
    <n v="87.3"/>
    <n v="61.2"/>
    <n v="4.3"/>
    <n v="0"/>
    <n v="0"/>
    <n v="-999"/>
    <n v="-999"/>
    <n v="-999"/>
    <n v="-999"/>
    <n v="6"/>
    <n v="-999"/>
    <n v="0.76100000000000001"/>
    <n v="0.48299999999999998"/>
    <n v="0"/>
    <n v="-999"/>
    <n v="200505"/>
    <x v="14"/>
  </r>
  <r>
    <n v="-999"/>
    <n v="7.3"/>
    <n v="15"/>
    <n v="0.8"/>
    <n v="79.2"/>
    <n v="45.6"/>
    <n v="0"/>
    <n v="0"/>
    <n v="0"/>
    <n v="-999"/>
    <n v="-999"/>
    <n v="-999"/>
    <n v="-999"/>
    <n v="6.6"/>
    <n v="-999"/>
    <n v="0.77900000000000003"/>
    <n v="0.92700000000000005"/>
    <n v="0"/>
    <n v="-999"/>
    <n v="200505"/>
    <x v="14"/>
  </r>
  <r>
    <n v="-999"/>
    <n v="10.6"/>
    <n v="18.7"/>
    <n v="3.1"/>
    <n v="67.2"/>
    <n v="37.9"/>
    <n v="0"/>
    <n v="0"/>
    <n v="0"/>
    <n v="-999"/>
    <n v="-999"/>
    <n v="-999"/>
    <n v="-999"/>
    <n v="7.5"/>
    <n v="-999"/>
    <n v="0.81499999999999995"/>
    <n v="1.339"/>
    <n v="0"/>
    <n v="-999"/>
    <n v="200505"/>
    <x v="14"/>
  </r>
  <r>
    <n v="-999"/>
    <n v="10.199999999999999"/>
    <n v="16.399999999999999"/>
    <n v="4.2"/>
    <n v="70.3"/>
    <n v="47.1"/>
    <n v="0"/>
    <n v="0"/>
    <n v="0"/>
    <n v="-999"/>
    <n v="-999"/>
    <n v="-999"/>
    <n v="-999"/>
    <n v="8"/>
    <n v="-999"/>
    <n v="0.876"/>
    <n v="0.98599999999999999"/>
    <n v="0"/>
    <n v="-999"/>
    <n v="200505"/>
    <x v="14"/>
  </r>
  <r>
    <n v="-999"/>
    <n v="8.6999999999999993"/>
    <n v="12.2"/>
    <n v="4.8"/>
    <n v="88.7"/>
    <n v="70"/>
    <n v="12.3"/>
    <n v="0"/>
    <n v="0"/>
    <n v="-999"/>
    <n v="-999"/>
    <n v="-999"/>
    <n v="-999"/>
    <n v="8"/>
    <n v="-999"/>
    <n v="0.99299999999999999"/>
    <n v="0.42599999999999999"/>
    <n v="0"/>
    <n v="-999"/>
    <n v="200505"/>
    <x v="14"/>
  </r>
  <r>
    <n v="-999"/>
    <n v="6.7"/>
    <n v="10.4"/>
    <n v="2.4"/>
    <n v="95.8"/>
    <n v="81"/>
    <n v="17.100000000000001"/>
    <n v="0"/>
    <n v="0"/>
    <n v="-999"/>
    <n v="-999"/>
    <n v="-999"/>
    <n v="-999"/>
    <n v="7.7"/>
    <n v="-999"/>
    <n v="1.0209999999999999"/>
    <n v="0.24"/>
    <n v="0"/>
    <n v="-999"/>
    <n v="200505"/>
    <x v="14"/>
  </r>
  <r>
    <n v="-999"/>
    <n v="3.3"/>
    <n v="8"/>
    <n v="-0.1"/>
    <n v="97.4"/>
    <n v="78.900000000000006"/>
    <n v="6.7"/>
    <n v="0"/>
    <n v="0"/>
    <n v="-999"/>
    <n v="-999"/>
    <n v="-999"/>
    <n v="-999"/>
    <n v="7"/>
    <n v="-999"/>
    <n v="0.84399999999999997"/>
    <n v="0.22600000000000001"/>
    <n v="0"/>
    <n v="-999"/>
    <n v="200505"/>
    <x v="14"/>
  </r>
  <r>
    <n v="-999"/>
    <n v="2.8"/>
    <n v="10.1"/>
    <n v="-1.3"/>
    <n v="82.3"/>
    <n v="46.8"/>
    <n v="0.3"/>
    <n v="0"/>
    <n v="0"/>
    <n v="-999"/>
    <n v="-999"/>
    <n v="-999"/>
    <n v="-999"/>
    <n v="6.7"/>
    <n v="-999"/>
    <n v="0.57699999999999996"/>
    <n v="0.65700000000000003"/>
    <n v="0"/>
    <n v="-999"/>
    <n v="200505"/>
    <x v="14"/>
  </r>
  <r>
    <n v="-999"/>
    <n v="2.2000000000000002"/>
    <n v="5.3"/>
    <n v="-0.3"/>
    <n v="94.6"/>
    <n v="84.5"/>
    <n v="3.2"/>
    <n v="0"/>
    <n v="0"/>
    <n v="-999"/>
    <n v="-999"/>
    <n v="-999"/>
    <n v="-999"/>
    <n v="5.6"/>
    <n v="-999"/>
    <n v="0.75"/>
    <n v="0.13800000000000001"/>
    <n v="0"/>
    <n v="-999"/>
    <n v="200505"/>
    <x v="14"/>
  </r>
  <r>
    <n v="-999"/>
    <n v="3.2"/>
    <n v="9.9"/>
    <n v="-0.9"/>
    <n v="87.9"/>
    <n v="50.6"/>
    <n v="1.9"/>
    <n v="0"/>
    <n v="0"/>
    <n v="-999"/>
    <n v="-999"/>
    <n v="-999"/>
    <n v="-999"/>
    <n v="6.6"/>
    <n v="-999"/>
    <n v="0.61599999999999999"/>
    <n v="0.60199999999999998"/>
    <n v="0"/>
    <n v="-999"/>
    <n v="200505"/>
    <x v="14"/>
  </r>
  <r>
    <n v="-999"/>
    <n v="2.9"/>
    <n v="9.6"/>
    <n v="-1.3"/>
    <n v="86.9"/>
    <n v="51.4"/>
    <n v="0.3"/>
    <n v="0"/>
    <n v="0"/>
    <n v="-999"/>
    <n v="-999"/>
    <n v="-999"/>
    <n v="-999"/>
    <n v="6.1"/>
    <n v="-999"/>
    <n v="0.61299999999999999"/>
    <n v="0.58099999999999996"/>
    <n v="0"/>
    <n v="-999"/>
    <n v="200505"/>
    <x v="14"/>
  </r>
  <r>
    <n v="-999"/>
    <n v="3.2"/>
    <n v="9"/>
    <n v="-1.7"/>
    <n v="77.5"/>
    <n v="48.2"/>
    <n v="0.3"/>
    <n v="0"/>
    <n v="0"/>
    <n v="-999"/>
    <n v="-999"/>
    <n v="-999"/>
    <n v="-999"/>
    <n v="6.7"/>
    <n v="-999"/>
    <n v="0.55200000000000005"/>
    <n v="0.59399999999999997"/>
    <n v="0"/>
    <n v="-999"/>
    <n v="200505"/>
    <x v="14"/>
  </r>
  <r>
    <n v="-999"/>
    <n v="3.5"/>
    <n v="10.7"/>
    <n v="-1.3"/>
    <n v="75.7"/>
    <n v="41.8"/>
    <n v="0"/>
    <n v="0"/>
    <n v="0"/>
    <n v="-999"/>
    <n v="-999"/>
    <n v="-999"/>
    <n v="-999"/>
    <n v="6.8"/>
    <n v="-999"/>
    <n v="0.53800000000000003"/>
    <n v="0.749"/>
    <n v="0"/>
    <n v="-999"/>
    <n v="200505"/>
    <x v="14"/>
  </r>
  <r>
    <n v="-999"/>
    <n v="2"/>
    <n v="8.8000000000000007"/>
    <n v="-3.4"/>
    <n v="80.7"/>
    <n v="46.6"/>
    <n v="0"/>
    <n v="0"/>
    <n v="0"/>
    <n v="-999"/>
    <n v="-999"/>
    <n v="-999"/>
    <n v="-999"/>
    <n v="6.2"/>
    <n v="-999"/>
    <n v="0.52900000000000003"/>
    <n v="0.60499999999999998"/>
    <n v="0"/>
    <n v="-999"/>
    <n v="200505"/>
    <x v="14"/>
  </r>
  <r>
    <n v="-999"/>
    <n v="3.9"/>
    <n v="12.7"/>
    <n v="-1.5"/>
    <n v="77.5"/>
    <n v="40"/>
    <n v="0.5"/>
    <n v="0"/>
    <n v="0"/>
    <n v="-999"/>
    <n v="-999"/>
    <n v="-999"/>
    <n v="-999"/>
    <n v="6.7"/>
    <n v="-999"/>
    <n v="0.58799999999999997"/>
    <n v="0.88100000000000001"/>
    <n v="0"/>
    <n v="-999"/>
    <n v="200505"/>
    <x v="14"/>
  </r>
  <r>
    <n v="-999"/>
    <n v="8.1"/>
    <n v="15.3"/>
    <n v="-0.4"/>
    <n v="54.8"/>
    <n v="23.8"/>
    <n v="0"/>
    <n v="0"/>
    <n v="0"/>
    <n v="-999"/>
    <n v="-999"/>
    <n v="-999"/>
    <n v="-999"/>
    <n v="7.5"/>
    <n v="-999"/>
    <n v="0.41399999999999998"/>
    <n v="1.3240000000000001"/>
    <n v="0"/>
    <n v="-999"/>
    <n v="200505"/>
    <x v="14"/>
  </r>
  <r>
    <n v="-999"/>
    <n v="11.3"/>
    <n v="18.8"/>
    <n v="3"/>
    <n v="45.8"/>
    <n v="18.399999999999999"/>
    <n v="0"/>
    <n v="0"/>
    <n v="0"/>
    <n v="-999"/>
    <n v="-999"/>
    <n v="-999"/>
    <n v="-999"/>
    <n v="8.4"/>
    <n v="-999"/>
    <n v="0.39900000000000002"/>
    <n v="1.77"/>
    <n v="0"/>
    <n v="-999"/>
    <n v="200505"/>
    <x v="14"/>
  </r>
  <r>
    <n v="-999"/>
    <n v="14.7"/>
    <n v="23.3"/>
    <n v="6.9"/>
    <n v="41"/>
    <n v="24.2"/>
    <n v="0"/>
    <n v="0"/>
    <n v="0"/>
    <n v="-999"/>
    <n v="-999"/>
    <n v="-999"/>
    <n v="-999"/>
    <n v="9.5"/>
    <n v="-999"/>
    <n v="0.69199999999999995"/>
    <n v="2.1680000000000001"/>
    <n v="0"/>
    <n v="-999"/>
    <n v="200505"/>
    <x v="14"/>
  </r>
  <r>
    <n v="-999"/>
    <n v="17.2"/>
    <n v="24.4"/>
    <n v="8.1"/>
    <n v="36.799999999999997"/>
    <n v="21.7"/>
    <n v="0"/>
    <n v="0"/>
    <n v="0"/>
    <n v="-999"/>
    <n v="-999"/>
    <n v="-999"/>
    <n v="-999"/>
    <n v="10.6"/>
    <n v="-999"/>
    <n v="0.66400000000000003"/>
    <n v="2.3929999999999998"/>
    <n v="0"/>
    <n v="-999"/>
    <n v="200505"/>
    <x v="14"/>
  </r>
  <r>
    <n v="-999"/>
    <n v="17"/>
    <n v="24.3"/>
    <n v="9.4"/>
    <n v="40.6"/>
    <n v="23.7"/>
    <n v="0.3"/>
    <n v="0"/>
    <n v="0"/>
    <n v="-999"/>
    <n v="-999"/>
    <n v="-999"/>
    <n v="-999"/>
    <n v="11.3"/>
    <n v="-999"/>
    <n v="0.71899999999999997"/>
    <n v="2.3180000000000001"/>
    <n v="0"/>
    <n v="-999"/>
    <n v="200505"/>
    <x v="14"/>
  </r>
  <r>
    <n v="-999"/>
    <n v="14"/>
    <n v="21.8"/>
    <n v="7"/>
    <n v="62.4"/>
    <n v="37.799999999999997"/>
    <n v="0"/>
    <n v="0"/>
    <n v="0"/>
    <n v="-999"/>
    <n v="-999"/>
    <n v="-999"/>
    <n v="-999"/>
    <n v="11.9"/>
    <n v="-999"/>
    <n v="0.98699999999999999"/>
    <n v="1.6240000000000001"/>
    <n v="0"/>
    <n v="-999"/>
    <n v="200505"/>
    <x v="14"/>
  </r>
  <r>
    <n v="-999"/>
    <n v="4.5999999999999996"/>
    <n v="7.6"/>
    <n v="1.5"/>
    <n v="95.3"/>
    <n v="86.2"/>
    <n v="7.2"/>
    <n v="0"/>
    <n v="0"/>
    <n v="-999"/>
    <n v="-999"/>
    <n v="-999"/>
    <n v="-999"/>
    <n v="10.6"/>
    <n v="-999"/>
    <n v="0.89800000000000002"/>
    <n v="0.14399999999999999"/>
    <n v="0"/>
    <n v="-999"/>
    <n v="200505"/>
    <x v="14"/>
  </r>
  <r>
    <n v="-999"/>
    <n v="4.0999999999999996"/>
    <n v="10.1"/>
    <n v="1.2"/>
    <n v="95.4"/>
    <n v="73.7"/>
    <n v="2.9"/>
    <n v="0"/>
    <n v="0"/>
    <n v="-999"/>
    <n v="-999"/>
    <n v="-999"/>
    <n v="-999"/>
    <n v="9.1"/>
    <n v="-999"/>
    <n v="0.91100000000000003"/>
    <n v="0.32500000000000001"/>
    <n v="0"/>
    <n v="-999"/>
    <n v="200506"/>
    <x v="14"/>
  </r>
  <r>
    <n v="-999"/>
    <n v="5.5"/>
    <n v="8.9"/>
    <n v="3.2"/>
    <n v="98.7"/>
    <n v="93.9"/>
    <n v="1.6"/>
    <n v="0"/>
    <n v="0"/>
    <n v="-999"/>
    <n v="-999"/>
    <n v="-999"/>
    <n v="-999"/>
    <n v="8.6"/>
    <n v="-999"/>
    <n v="1.0669999999999999"/>
    <n v="7.0000000000000007E-2"/>
    <n v="0"/>
    <n v="-999"/>
    <n v="200506"/>
    <x v="14"/>
  </r>
  <r>
    <n v="-999"/>
    <n v="5.7"/>
    <n v="12.7"/>
    <n v="-0.4"/>
    <n v="93.2"/>
    <n v="70.099999999999994"/>
    <n v="0.3"/>
    <n v="0"/>
    <n v="0"/>
    <n v="-999"/>
    <n v="-999"/>
    <n v="-999"/>
    <n v="-999"/>
    <n v="8.4"/>
    <n v="-999"/>
    <n v="1.0269999999999999"/>
    <n v="0.439"/>
    <n v="0"/>
    <n v="-999"/>
    <n v="200506"/>
    <x v="14"/>
  </r>
  <r>
    <n v="-999"/>
    <n v="6.8"/>
    <n v="16.5"/>
    <n v="-1.7"/>
    <n v="77.099999999999994"/>
    <n v="46.2"/>
    <n v="0.8"/>
    <n v="0"/>
    <n v="0"/>
    <n v="-999"/>
    <n v="-999"/>
    <n v="-999"/>
    <n v="-999"/>
    <n v="8.8000000000000007"/>
    <n v="-999"/>
    <n v="0.86899999999999999"/>
    <n v="1.01"/>
    <n v="0"/>
    <n v="-999"/>
    <n v="200506"/>
    <x v="14"/>
  </r>
  <r>
    <n v="-999"/>
    <n v="3.9"/>
    <n v="10.4"/>
    <n v="0.2"/>
    <n v="91.1"/>
    <n v="63.4"/>
    <n v="13.9"/>
    <n v="0"/>
    <n v="0"/>
    <n v="-999"/>
    <n v="-999"/>
    <n v="-999"/>
    <n v="-999"/>
    <n v="8.6999999999999993"/>
    <n v="-999"/>
    <n v="0.8"/>
    <n v="0.46100000000000002"/>
    <n v="0"/>
    <n v="-999"/>
    <n v="200506"/>
    <x v="14"/>
  </r>
  <r>
    <n v="-999"/>
    <n v="4.4000000000000004"/>
    <n v="12.4"/>
    <n v="-0.7"/>
    <n v="84.8"/>
    <n v="43.9"/>
    <n v="1.1000000000000001"/>
    <n v="0"/>
    <n v="0"/>
    <n v="-999"/>
    <n v="-999"/>
    <n v="-999"/>
    <n v="-999"/>
    <n v="8.1999999999999993"/>
    <n v="-999"/>
    <n v="0.63100000000000001"/>
    <n v="0.80800000000000005"/>
    <n v="0"/>
    <n v="-999"/>
    <n v="200506"/>
    <x v="14"/>
  </r>
  <r>
    <n v="-999"/>
    <n v="2.6"/>
    <n v="4.2"/>
    <n v="0.5"/>
    <n v="98.6"/>
    <n v="91.3"/>
    <n v="18.7"/>
    <n v="0"/>
    <n v="0"/>
    <n v="-999"/>
    <n v="-999"/>
    <n v="-999"/>
    <n v="-999"/>
    <n v="7.7"/>
    <n v="-999"/>
    <n v="0.752"/>
    <n v="7.1999999999999995E-2"/>
    <n v="0"/>
    <n v="-999"/>
    <n v="200506"/>
    <x v="14"/>
  </r>
  <r>
    <n v="-999"/>
    <n v="3.5"/>
    <n v="8.9"/>
    <n v="0.3"/>
    <n v="98.7"/>
    <n v="89.6"/>
    <n v="8"/>
    <n v="0"/>
    <n v="0"/>
    <n v="-999"/>
    <n v="-999"/>
    <n v="-999"/>
    <n v="-999"/>
    <n v="7.1"/>
    <n v="-999"/>
    <n v="1.0189999999999999"/>
    <n v="0.11899999999999999"/>
    <n v="0"/>
    <n v="-999"/>
    <n v="200506"/>
    <x v="14"/>
  </r>
  <r>
    <n v="-999"/>
    <n v="7.3"/>
    <n v="15.6"/>
    <n v="0.7"/>
    <n v="85"/>
    <n v="46.8"/>
    <n v="0"/>
    <n v="0"/>
    <n v="0"/>
    <n v="-999"/>
    <n v="-999"/>
    <n v="-999"/>
    <n v="-999"/>
    <n v="7.9"/>
    <n v="-999"/>
    <n v="0.83099999999999996"/>
    <n v="0.94299999999999995"/>
    <n v="0"/>
    <n v="-999"/>
    <n v="200506"/>
    <x v="14"/>
  </r>
  <r>
    <n v="-999"/>
    <n v="8.1999999999999993"/>
    <n v="15.3"/>
    <n v="2.1"/>
    <n v="75.7"/>
    <n v="46.4"/>
    <n v="0"/>
    <n v="0"/>
    <n v="0"/>
    <n v="-999"/>
    <n v="-999"/>
    <n v="-999"/>
    <n v="-999"/>
    <n v="9.1999999999999993"/>
    <n v="-999"/>
    <n v="0.80700000000000005"/>
    <n v="0.93200000000000005"/>
    <n v="0"/>
    <n v="-999"/>
    <n v="200506"/>
    <x v="14"/>
  </r>
  <r>
    <n v="-999"/>
    <n v="5.3"/>
    <n v="14.1"/>
    <n v="0.2"/>
    <n v="84.5"/>
    <n v="41.3"/>
    <n v="2.7"/>
    <n v="0"/>
    <n v="0"/>
    <n v="-999"/>
    <n v="-999"/>
    <n v="-999"/>
    <n v="-999"/>
    <n v="9.4"/>
    <n v="-999"/>
    <n v="0.66500000000000004"/>
    <n v="0.94399999999999995"/>
    <n v="0"/>
    <n v="-999"/>
    <n v="200506"/>
    <x v="14"/>
  </r>
  <r>
    <n v="-999"/>
    <n v="4.2"/>
    <n v="10.6"/>
    <n v="-0.1"/>
    <n v="85.2"/>
    <n v="59.4"/>
    <n v="0"/>
    <n v="0"/>
    <n v="0"/>
    <n v="-999"/>
    <n v="-999"/>
    <n v="-999"/>
    <n v="-999"/>
    <n v="8.9"/>
    <n v="-999"/>
    <n v="0.75700000000000001"/>
    <n v="0.51900000000000002"/>
    <n v="0"/>
    <n v="-999"/>
    <n v="200506"/>
    <x v="14"/>
  </r>
  <r>
    <n v="-999"/>
    <n v="5.6"/>
    <n v="12.3"/>
    <n v="0.3"/>
    <n v="76.599999999999994"/>
    <n v="48.7"/>
    <n v="1.1000000000000001"/>
    <n v="0"/>
    <n v="0"/>
    <n v="-999"/>
    <n v="-999"/>
    <n v="-999"/>
    <n v="-999"/>
    <n v="8.9"/>
    <n v="-999"/>
    <n v="0.69599999999999995"/>
    <n v="0.73399999999999999"/>
    <n v="0"/>
    <n v="-999"/>
    <n v="200506"/>
    <x v="14"/>
  </r>
  <r>
    <n v="-999"/>
    <n v="2.7"/>
    <n v="7.9"/>
    <n v="-1.3"/>
    <n v="89.9"/>
    <n v="63"/>
    <n v="1.1000000000000001"/>
    <n v="0"/>
    <n v="0"/>
    <n v="-999"/>
    <n v="-999"/>
    <n v="-999"/>
    <n v="-999"/>
    <n v="8.3000000000000007"/>
    <n v="-999"/>
    <n v="0.67"/>
    <n v="0.39400000000000002"/>
    <n v="0"/>
    <n v="-999"/>
    <n v="200506"/>
    <x v="14"/>
  </r>
  <r>
    <n v="-999"/>
    <n v="5.9"/>
    <n v="13.8"/>
    <n v="-2.1"/>
    <n v="67"/>
    <n v="29.7"/>
    <n v="0"/>
    <n v="0"/>
    <n v="0"/>
    <n v="-999"/>
    <n v="-999"/>
    <n v="-999"/>
    <n v="-999"/>
    <n v="8.5"/>
    <n v="-999"/>
    <n v="0.46899999999999997"/>
    <n v="1.109"/>
    <n v="0"/>
    <n v="-999"/>
    <n v="200506"/>
    <x v="14"/>
  </r>
  <r>
    <n v="-999"/>
    <n v="10.1"/>
    <n v="17.100000000000001"/>
    <n v="4.3"/>
    <n v="67.8"/>
    <n v="32.799999999999997"/>
    <n v="5.3"/>
    <n v="0"/>
    <n v="0"/>
    <n v="-999"/>
    <n v="-999"/>
    <n v="-999"/>
    <n v="-999"/>
    <n v="9.5"/>
    <n v="-999"/>
    <n v="0.63700000000000001"/>
    <n v="1.31"/>
    <n v="0"/>
    <n v="-999"/>
    <n v="200506"/>
    <x v="14"/>
  </r>
  <r>
    <n v="-999"/>
    <n v="5.9"/>
    <n v="7.9"/>
    <n v="2.8"/>
    <n v="98"/>
    <n v="89.3"/>
    <n v="31.2"/>
    <n v="0"/>
    <n v="0"/>
    <n v="-999"/>
    <n v="-999"/>
    <n v="-999"/>
    <n v="-999"/>
    <n v="9.3000000000000007"/>
    <n v="-999"/>
    <n v="0.95299999999999996"/>
    <n v="0.114"/>
    <n v="0"/>
    <n v="-999"/>
    <n v="200506"/>
    <x v="14"/>
  </r>
  <r>
    <n v="-999"/>
    <n v="3.8"/>
    <n v="6.4"/>
    <n v="1.9"/>
    <n v="98.8"/>
    <n v="95.2"/>
    <n v="4.3"/>
    <n v="0"/>
    <n v="0"/>
    <n v="-999"/>
    <n v="-999"/>
    <n v="-999"/>
    <n v="-999"/>
    <n v="8.1999999999999993"/>
    <n v="-999"/>
    <n v="0.91400000000000003"/>
    <n v="4.5999999999999999E-2"/>
    <n v="0"/>
    <n v="-999"/>
    <n v="200506"/>
    <x v="14"/>
  </r>
  <r>
    <n v="-999"/>
    <n v="7.8"/>
    <n v="15"/>
    <n v="3"/>
    <n v="88.3"/>
    <n v="54.7"/>
    <n v="0.3"/>
    <n v="0"/>
    <n v="0"/>
    <n v="-999"/>
    <n v="-999"/>
    <n v="-999"/>
    <n v="-999"/>
    <n v="8.8000000000000007"/>
    <n v="-999"/>
    <n v="0.93200000000000005"/>
    <n v="0.77200000000000002"/>
    <n v="0"/>
    <n v="-999"/>
    <n v="200506"/>
    <x v="14"/>
  </r>
  <r>
    <n v="-999"/>
    <n v="13.6"/>
    <n v="22"/>
    <n v="5.4"/>
    <n v="61"/>
    <n v="28.1"/>
    <n v="0"/>
    <n v="0"/>
    <n v="0"/>
    <n v="-999"/>
    <n v="-999"/>
    <n v="-999"/>
    <n v="-999"/>
    <n v="10.199999999999999"/>
    <n v="-999"/>
    <n v="0.74299999999999999"/>
    <n v="1.901"/>
    <n v="0"/>
    <n v="-999"/>
    <n v="200506"/>
    <x v="14"/>
  </r>
  <r>
    <n v="-999"/>
    <n v="15.9"/>
    <n v="26.1"/>
    <n v="7.3"/>
    <n v="57.9"/>
    <n v="23.1"/>
    <n v="2.7"/>
    <n v="0"/>
    <n v="0"/>
    <n v="-999"/>
    <n v="-999"/>
    <n v="-999"/>
    <n v="-999"/>
    <n v="11.5"/>
    <n v="-999"/>
    <n v="0.78200000000000003"/>
    <n v="2.6"/>
    <n v="0"/>
    <n v="-999"/>
    <n v="200506"/>
    <x v="14"/>
  </r>
  <r>
    <n v="-999"/>
    <n v="8.5"/>
    <n v="15.4"/>
    <n v="3.2"/>
    <n v="87"/>
    <n v="55.8"/>
    <n v="0.8"/>
    <n v="0"/>
    <n v="0"/>
    <n v="-999"/>
    <n v="-999"/>
    <n v="-999"/>
    <n v="-999"/>
    <n v="11.7"/>
    <n v="-999"/>
    <n v="0.97699999999999998"/>
    <n v="0.77300000000000002"/>
    <n v="0"/>
    <n v="-999"/>
    <n v="200506"/>
    <x v="14"/>
  </r>
  <r>
    <n v="-999"/>
    <n v="8.5"/>
    <n v="16.399999999999999"/>
    <n v="1.2"/>
    <n v="73.3"/>
    <n v="35.700000000000003"/>
    <n v="0"/>
    <n v="0"/>
    <n v="0"/>
    <n v="-999"/>
    <n v="-999"/>
    <n v="-999"/>
    <n v="-999"/>
    <n v="11.3"/>
    <n v="-999"/>
    <n v="0.66600000000000004"/>
    <n v="1.1990000000000001"/>
    <n v="0"/>
    <n v="-999"/>
    <n v="200506"/>
    <x v="14"/>
  </r>
  <r>
    <n v="-999"/>
    <n v="9.1999999999999993"/>
    <n v="17.5"/>
    <n v="4.9000000000000004"/>
    <n v="77.599999999999994"/>
    <n v="43.3"/>
    <n v="7.2"/>
    <n v="0"/>
    <n v="0"/>
    <n v="-999"/>
    <n v="-999"/>
    <n v="-999"/>
    <n v="-999"/>
    <n v="11.5"/>
    <n v="-999"/>
    <n v="0.86599999999999999"/>
    <n v="1.1339999999999999"/>
    <n v="0"/>
    <n v="-999"/>
    <n v="200506"/>
    <x v="14"/>
  </r>
  <r>
    <n v="-999"/>
    <n v="8"/>
    <n v="15.8"/>
    <n v="2.4"/>
    <n v="83.7"/>
    <n v="46.4"/>
    <n v="0"/>
    <n v="0"/>
    <n v="0"/>
    <n v="-999"/>
    <n v="-999"/>
    <n v="-999"/>
    <n v="-999"/>
    <n v="11.3"/>
    <n v="-999"/>
    <n v="0.83199999999999996"/>
    <n v="0.96199999999999997"/>
    <n v="0"/>
    <n v="-999"/>
    <n v="200506"/>
    <x v="14"/>
  </r>
  <r>
    <n v="-999"/>
    <n v="9.3000000000000007"/>
    <n v="16"/>
    <n v="4"/>
    <n v="83.5"/>
    <n v="47.8"/>
    <n v="5.6"/>
    <n v="0"/>
    <n v="0"/>
    <n v="-999"/>
    <n v="-999"/>
    <n v="-999"/>
    <n v="-999"/>
    <n v="10.9"/>
    <n v="-999"/>
    <n v="0.86799999999999999"/>
    <n v="0.94899999999999995"/>
    <n v="0"/>
    <n v="-999"/>
    <n v="200506"/>
    <x v="14"/>
  </r>
  <r>
    <n v="-999"/>
    <n v="7.3"/>
    <n v="8.8000000000000007"/>
    <n v="5.7"/>
    <n v="97.7"/>
    <n v="86.9"/>
    <n v="16"/>
    <n v="0"/>
    <n v="0"/>
    <n v="-999"/>
    <n v="-999"/>
    <n v="-999"/>
    <n v="-999"/>
    <n v="10.5"/>
    <n v="-999"/>
    <n v="0.98299999999999998"/>
    <n v="0.14799999999999999"/>
    <n v="0"/>
    <n v="-999"/>
    <n v="200506"/>
    <x v="14"/>
  </r>
  <r>
    <n v="-999"/>
    <n v="9"/>
    <n v="14.1"/>
    <n v="6.7"/>
    <n v="96.6"/>
    <n v="78.900000000000006"/>
    <n v="4.8"/>
    <n v="0"/>
    <n v="0"/>
    <n v="-999"/>
    <n v="-999"/>
    <n v="-999"/>
    <n v="-999"/>
    <n v="10.5"/>
    <n v="-999"/>
    <n v="1.272"/>
    <n v="0.33900000000000002"/>
    <n v="0"/>
    <n v="-999"/>
    <n v="200506"/>
    <x v="14"/>
  </r>
  <r>
    <n v="-999"/>
    <n v="12.3"/>
    <n v="20.399999999999999"/>
    <n v="5.5"/>
    <n v="78.900000000000006"/>
    <n v="39.6"/>
    <n v="0"/>
    <n v="0"/>
    <n v="0"/>
    <n v="-999"/>
    <n v="-999"/>
    <n v="-999"/>
    <n v="-999"/>
    <n v="11.2"/>
    <n v="-999"/>
    <n v="0.94799999999999995"/>
    <n v="1.4470000000000001"/>
    <n v="0"/>
    <n v="-999"/>
    <n v="200506"/>
    <x v="14"/>
  </r>
  <r>
    <n v="-999"/>
    <n v="12"/>
    <n v="20"/>
    <n v="6.3"/>
    <n v="75.099999999999994"/>
    <n v="40.700000000000003"/>
    <n v="0"/>
    <n v="0"/>
    <n v="0"/>
    <n v="-999"/>
    <n v="-999"/>
    <n v="-999"/>
    <n v="-999"/>
    <n v="11.9"/>
    <n v="-999"/>
    <n v="0.95299999999999996"/>
    <n v="1.3859999999999999"/>
    <n v="0"/>
    <n v="-999"/>
    <n v="200506"/>
    <x v="14"/>
  </r>
  <r>
    <n v="-999"/>
    <n v="9.1"/>
    <n v="15.5"/>
    <n v="3.1"/>
    <n v="72.2"/>
    <n v="46.5"/>
    <n v="0"/>
    <n v="0"/>
    <n v="0"/>
    <n v="-999"/>
    <n v="-999"/>
    <n v="-999"/>
    <n v="-999"/>
    <n v="11.7"/>
    <n v="-999"/>
    <n v="0.81699999999999995"/>
    <n v="0.94199999999999995"/>
    <n v="0"/>
    <n v="-999"/>
    <n v="200507"/>
    <x v="14"/>
  </r>
  <r>
    <n v="-999"/>
    <n v="6.3"/>
    <n v="13.1"/>
    <n v="1.6"/>
    <n v="86.1"/>
    <n v="58.2"/>
    <n v="0.3"/>
    <n v="0"/>
    <n v="0"/>
    <n v="-999"/>
    <n v="-999"/>
    <n v="-999"/>
    <n v="-999"/>
    <n v="11.4"/>
    <n v="-999"/>
    <n v="0.874"/>
    <n v="0.63"/>
    <n v="0"/>
    <n v="-999"/>
    <n v="200507"/>
    <x v="14"/>
  </r>
  <r>
    <n v="-999"/>
    <n v="9.3000000000000007"/>
    <n v="17.399999999999999"/>
    <n v="0.9"/>
    <n v="73"/>
    <n v="31.8"/>
    <n v="0"/>
    <n v="0"/>
    <n v="0"/>
    <n v="-999"/>
    <n v="-999"/>
    <n v="-999"/>
    <n v="-999"/>
    <n v="11.2"/>
    <n v="-999"/>
    <n v="0.63300000000000001"/>
    <n v="1.355"/>
    <n v="0"/>
    <n v="-999"/>
    <n v="200507"/>
    <x v="14"/>
  </r>
  <r>
    <n v="-999"/>
    <n v="13.1"/>
    <n v="20.8"/>
    <n v="6.8"/>
    <n v="67.3"/>
    <n v="41"/>
    <n v="0.3"/>
    <n v="0"/>
    <n v="0"/>
    <n v="-999"/>
    <n v="-999"/>
    <n v="-999"/>
    <n v="-999"/>
    <n v="12.1"/>
    <n v="-999"/>
    <n v="1.004"/>
    <n v="1.4490000000000001"/>
    <n v="0"/>
    <n v="-999"/>
    <n v="200507"/>
    <x v="14"/>
  </r>
  <r>
    <n v="-999"/>
    <n v="15.6"/>
    <n v="23.3"/>
    <n v="10.1"/>
    <n v="61.5"/>
    <n v="36.700000000000003"/>
    <n v="0"/>
    <n v="0"/>
    <n v="0"/>
    <n v="-999"/>
    <n v="-999"/>
    <n v="-999"/>
    <n v="-999"/>
    <n v="12.8"/>
    <n v="-999"/>
    <n v="1.0469999999999999"/>
    <n v="1.81"/>
    <n v="0"/>
    <n v="-999"/>
    <n v="200507"/>
    <x v="14"/>
  </r>
  <r>
    <n v="-999"/>
    <n v="11.8"/>
    <n v="18.5"/>
    <n v="3.3"/>
    <n v="74.5"/>
    <n v="46.3"/>
    <n v="0.5"/>
    <n v="0"/>
    <n v="0"/>
    <n v="-999"/>
    <n v="-999"/>
    <n v="-999"/>
    <n v="-999"/>
    <n v="13.3"/>
    <n v="-999"/>
    <n v="0.98699999999999999"/>
    <n v="1.143"/>
    <n v="0"/>
    <n v="-999"/>
    <n v="200507"/>
    <x v="14"/>
  </r>
  <r>
    <n v="-999"/>
    <n v="9.4"/>
    <n v="17"/>
    <n v="0.7"/>
    <n v="66"/>
    <n v="32.9"/>
    <n v="0"/>
    <n v="0"/>
    <n v="0"/>
    <n v="-999"/>
    <n v="-999"/>
    <n v="-999"/>
    <n v="-999"/>
    <n v="12.7"/>
    <n v="-999"/>
    <n v="0.63700000000000001"/>
    <n v="1.3"/>
    <n v="0"/>
    <n v="-999"/>
    <n v="200507"/>
    <x v="14"/>
  </r>
  <r>
    <n v="-999"/>
    <n v="8.6"/>
    <n v="11.4"/>
    <n v="4.9000000000000004"/>
    <n v="84.4"/>
    <n v="47.1"/>
    <n v="12"/>
    <n v="0"/>
    <n v="0"/>
    <n v="-999"/>
    <n v="-999"/>
    <n v="-999"/>
    <n v="-999"/>
    <n v="12"/>
    <n v="-999"/>
    <n v="0.63500000000000001"/>
    <n v="0.71299999999999997"/>
    <n v="0"/>
    <n v="-999"/>
    <n v="200507"/>
    <x v="14"/>
  </r>
  <r>
    <n v="-999"/>
    <n v="7.8"/>
    <n v="14.2"/>
    <n v="2.8"/>
    <n v="85.5"/>
    <n v="46.5"/>
    <n v="9.1"/>
    <n v="0"/>
    <n v="0"/>
    <n v="-999"/>
    <n v="-999"/>
    <n v="-999"/>
    <n v="-999"/>
    <n v="11.5"/>
    <n v="-999"/>
    <n v="0.754"/>
    <n v="0.86599999999999999"/>
    <n v="0"/>
    <n v="-999"/>
    <n v="200507"/>
    <x v="14"/>
  </r>
  <r>
    <n v="-999"/>
    <n v="7.2"/>
    <n v="13"/>
    <n v="1.5"/>
    <n v="90.8"/>
    <n v="71.3"/>
    <n v="3.2"/>
    <n v="0"/>
    <n v="0"/>
    <n v="-999"/>
    <n v="-999"/>
    <n v="-999"/>
    <n v="-999"/>
    <n v="11.5"/>
    <n v="-999"/>
    <n v="1.07"/>
    <n v="0.43"/>
    <n v="0"/>
    <n v="-999"/>
    <n v="200507"/>
    <x v="14"/>
  </r>
  <r>
    <n v="-999"/>
    <n v="11.1"/>
    <n v="16.7"/>
    <n v="5.3"/>
    <n v="77.599999999999994"/>
    <n v="51.9"/>
    <n v="0"/>
    <n v="0"/>
    <n v="0"/>
    <n v="-999"/>
    <n v="-999"/>
    <n v="-999"/>
    <n v="-999"/>
    <n v="11.5"/>
    <n v="-999"/>
    <n v="0.98599999999999999"/>
    <n v="0.91400000000000003"/>
    <n v="0"/>
    <n v="-999"/>
    <n v="200507"/>
    <x v="14"/>
  </r>
  <r>
    <n v="-999"/>
    <n v="12.8"/>
    <n v="20"/>
    <n v="6"/>
    <n v="72.400000000000006"/>
    <n v="37.9"/>
    <n v="0"/>
    <n v="0"/>
    <n v="0"/>
    <n v="-999"/>
    <n v="-999"/>
    <n v="-999"/>
    <n v="-999"/>
    <n v="12.2"/>
    <n v="-999"/>
    <n v="0.88400000000000001"/>
    <n v="1.452"/>
    <n v="0"/>
    <n v="-999"/>
    <n v="200507"/>
    <x v="14"/>
  </r>
  <r>
    <n v="-999"/>
    <n v="9.1999999999999993"/>
    <n v="16.8"/>
    <n v="3.3"/>
    <n v="79.099999999999994"/>
    <n v="50"/>
    <n v="0"/>
    <n v="0"/>
    <n v="0"/>
    <n v="-999"/>
    <n v="-999"/>
    <n v="-999"/>
    <n v="-999"/>
    <n v="12.5"/>
    <n v="-999"/>
    <n v="0.95499999999999996"/>
    <n v="0.95599999999999996"/>
    <n v="0"/>
    <n v="-999"/>
    <n v="200507"/>
    <x v="14"/>
  </r>
  <r>
    <n v="-999"/>
    <n v="12.6"/>
    <n v="21.1"/>
    <n v="2.9"/>
    <n v="64.099999999999994"/>
    <n v="20.399999999999999"/>
    <n v="0"/>
    <n v="0"/>
    <n v="0"/>
    <n v="-999"/>
    <n v="-999"/>
    <n v="-999"/>
    <n v="-999"/>
    <n v="12.3"/>
    <n v="-999"/>
    <n v="0.51"/>
    <n v="1.9910000000000001"/>
    <n v="0"/>
    <n v="-999"/>
    <n v="200507"/>
    <x v="14"/>
  </r>
  <r>
    <n v="-999"/>
    <n v="11.8"/>
    <n v="14.6"/>
    <n v="7.4"/>
    <n v="75.3"/>
    <n v="42.3"/>
    <n v="1.9"/>
    <n v="0"/>
    <n v="0"/>
    <n v="-999"/>
    <n v="-999"/>
    <n v="-999"/>
    <n v="-999"/>
    <n v="12.4"/>
    <n v="-999"/>
    <n v="0.70199999999999996"/>
    <n v="0.95899999999999996"/>
    <n v="0"/>
    <n v="-999"/>
    <n v="200507"/>
    <x v="14"/>
  </r>
  <r>
    <n v="-999"/>
    <n v="7.6"/>
    <n v="11.6"/>
    <n v="6.1"/>
    <n v="94"/>
    <n v="76.599999999999994"/>
    <n v="6.9"/>
    <n v="0"/>
    <n v="0"/>
    <n v="-999"/>
    <n v="-999"/>
    <n v="-999"/>
    <n v="-999"/>
    <n v="11.6"/>
    <n v="-999"/>
    <n v="1.0469999999999999"/>
    <n v="0.32"/>
    <n v="0"/>
    <n v="-999"/>
    <n v="200507"/>
    <x v="14"/>
  </r>
  <r>
    <n v="-999"/>
    <n v="12.8"/>
    <n v="21.1"/>
    <n v="3.8"/>
    <n v="74.8"/>
    <n v="41.3"/>
    <n v="0"/>
    <n v="0"/>
    <n v="0"/>
    <n v="-999"/>
    <n v="-999"/>
    <n v="-999"/>
    <n v="-999"/>
    <n v="11.5"/>
    <n v="-999"/>
    <n v="1.03"/>
    <n v="1.4690000000000001"/>
    <n v="0"/>
    <n v="-999"/>
    <n v="200507"/>
    <x v="14"/>
  </r>
  <r>
    <n v="-999"/>
    <n v="16"/>
    <n v="23.8"/>
    <n v="8.1"/>
    <n v="56.6"/>
    <n v="33.6"/>
    <n v="0"/>
    <n v="0"/>
    <n v="0"/>
    <n v="-999"/>
    <n v="-999"/>
    <n v="-999"/>
    <n v="-999"/>
    <n v="12.8"/>
    <n v="-999"/>
    <n v="0.99199999999999999"/>
    <n v="1.9570000000000001"/>
    <n v="0"/>
    <n v="-999"/>
    <n v="200507"/>
    <x v="14"/>
  </r>
  <r>
    <n v="-999"/>
    <n v="12.4"/>
    <n v="19.7"/>
    <n v="6.2"/>
    <n v="63.3"/>
    <n v="35.4"/>
    <n v="0"/>
    <n v="0"/>
    <n v="0"/>
    <n v="-999"/>
    <n v="-999"/>
    <n v="-999"/>
    <n v="-999"/>
    <n v="13"/>
    <n v="-999"/>
    <n v="0.81"/>
    <n v="1.482"/>
    <n v="0"/>
    <n v="-999"/>
    <n v="200507"/>
    <x v="14"/>
  </r>
  <r>
    <n v="-999"/>
    <n v="13.7"/>
    <n v="22.2"/>
    <n v="5"/>
    <n v="47.6"/>
    <n v="22.5"/>
    <n v="0"/>
    <n v="0"/>
    <n v="0"/>
    <n v="-999"/>
    <n v="-999"/>
    <n v="-999"/>
    <n v="-999"/>
    <n v="12.9"/>
    <n v="-999"/>
    <n v="0.60299999999999998"/>
    <n v="2.0739999999999998"/>
    <n v="0"/>
    <n v="-999"/>
    <n v="200507"/>
    <x v="14"/>
  </r>
  <r>
    <n v="-999"/>
    <n v="17.7"/>
    <n v="25.6"/>
    <n v="6.9"/>
    <n v="40.4"/>
    <n v="19.100000000000001"/>
    <n v="0"/>
    <n v="0"/>
    <n v="0"/>
    <n v="-999"/>
    <n v="-999"/>
    <n v="-999"/>
    <n v="-999"/>
    <n v="13.3"/>
    <n v="-999"/>
    <n v="0.628"/>
    <n v="2.6549999999999998"/>
    <n v="0"/>
    <n v="-999"/>
    <n v="200507"/>
    <x v="14"/>
  </r>
  <r>
    <n v="-999"/>
    <n v="13.1"/>
    <n v="20.8"/>
    <n v="5.3"/>
    <n v="68.8"/>
    <n v="27.5"/>
    <n v="7.5"/>
    <n v="0"/>
    <n v="0"/>
    <n v="-999"/>
    <n v="-999"/>
    <n v="-999"/>
    <n v="-999"/>
    <n v="13.2"/>
    <n v="-999"/>
    <n v="0.67700000000000005"/>
    <n v="1.7809999999999999"/>
    <n v="0"/>
    <n v="-999"/>
    <n v="200507"/>
    <x v="14"/>
  </r>
  <r>
    <n v="-999"/>
    <n v="11.1"/>
    <n v="18.5"/>
    <n v="3.8"/>
    <n v="73.599999999999994"/>
    <n v="36.6"/>
    <n v="0"/>
    <n v="0"/>
    <n v="0"/>
    <n v="-999"/>
    <n v="-999"/>
    <n v="-999"/>
    <n v="-999"/>
    <n v="12.6"/>
    <n v="-999"/>
    <n v="0.78"/>
    <n v="1.35"/>
    <n v="0"/>
    <n v="-999"/>
    <n v="200507"/>
    <x v="14"/>
  </r>
  <r>
    <n v="-999"/>
    <n v="8.9"/>
    <n v="15.4"/>
    <n v="3.1"/>
    <n v="74.099999999999994"/>
    <n v="45.6"/>
    <n v="0"/>
    <n v="0"/>
    <n v="0"/>
    <n v="-999"/>
    <n v="-999"/>
    <n v="-999"/>
    <n v="-999"/>
    <n v="12.8"/>
    <n v="-999"/>
    <n v="0.79900000000000004"/>
    <n v="0.95199999999999996"/>
    <n v="0"/>
    <n v="-999"/>
    <n v="200507"/>
    <x v="14"/>
  </r>
  <r>
    <n v="-999"/>
    <n v="11"/>
    <n v="18.7"/>
    <n v="3.6"/>
    <n v="61.7"/>
    <n v="33.799999999999997"/>
    <n v="0"/>
    <n v="0"/>
    <n v="0"/>
    <n v="-999"/>
    <n v="-999"/>
    <n v="-999"/>
    <n v="-999"/>
    <n v="12.6"/>
    <n v="-999"/>
    <n v="0.72699999999999998"/>
    <n v="1.427"/>
    <n v="0"/>
    <n v="-999"/>
    <n v="200507"/>
    <x v="14"/>
  </r>
  <r>
    <n v="-999"/>
    <n v="14.9"/>
    <n v="23"/>
    <n v="6.8"/>
    <n v="53.3"/>
    <n v="30"/>
    <n v="0"/>
    <n v="0"/>
    <n v="0"/>
    <n v="-999"/>
    <n v="-999"/>
    <n v="-999"/>
    <n v="-999"/>
    <n v="12.8"/>
    <n v="-999"/>
    <n v="0.84099999999999997"/>
    <n v="1.966"/>
    <n v="0"/>
    <n v="-999"/>
    <n v="200507"/>
    <x v="14"/>
  </r>
  <r>
    <n v="-999"/>
    <n v="16.8"/>
    <n v="24"/>
    <n v="8.9"/>
    <n v="54.3"/>
    <n v="31.5"/>
    <n v="0"/>
    <n v="0"/>
    <n v="0"/>
    <n v="-999"/>
    <n v="-999"/>
    <n v="-999"/>
    <n v="-999"/>
    <n v="13.5"/>
    <n v="-999"/>
    <n v="0.94"/>
    <n v="2.044"/>
    <n v="0"/>
    <n v="-999"/>
    <n v="200507"/>
    <x v="14"/>
  </r>
  <r>
    <n v="-999"/>
    <n v="17.600000000000001"/>
    <n v="25.9"/>
    <n v="10.199999999999999"/>
    <n v="51.2"/>
    <n v="29.1"/>
    <n v="0"/>
    <n v="0"/>
    <n v="0"/>
    <n v="-999"/>
    <n v="-999"/>
    <n v="-999"/>
    <n v="-999"/>
    <n v="14.1"/>
    <n v="-999"/>
    <n v="0.96899999999999997"/>
    <n v="2.3690000000000002"/>
    <n v="0"/>
    <n v="-999"/>
    <n v="200507"/>
    <x v="14"/>
  </r>
  <r>
    <n v="-999"/>
    <n v="14.9"/>
    <n v="23"/>
    <n v="8.1"/>
    <n v="55"/>
    <n v="32.5"/>
    <n v="0"/>
    <n v="0"/>
    <n v="0"/>
    <n v="-999"/>
    <n v="-999"/>
    <n v="-999"/>
    <n v="-999"/>
    <n v="14.3"/>
    <n v="-999"/>
    <n v="0.91300000000000003"/>
    <n v="1.8959999999999999"/>
    <n v="0"/>
    <n v="-999"/>
    <n v="200507"/>
    <x v="14"/>
  </r>
  <r>
    <n v="-999"/>
    <n v="15.8"/>
    <n v="24.7"/>
    <n v="7.4"/>
    <n v="54"/>
    <n v="25.8"/>
    <n v="0"/>
    <n v="0"/>
    <n v="0"/>
    <n v="-999"/>
    <n v="-999"/>
    <n v="-999"/>
    <n v="-999"/>
    <n v="14.4"/>
    <n v="-999"/>
    <n v="0.80100000000000005"/>
    <n v="2.3079999999999998"/>
    <n v="0"/>
    <n v="-999"/>
    <n v="200507"/>
    <x v="14"/>
  </r>
  <r>
    <n v="-999"/>
    <n v="17.600000000000001"/>
    <n v="25.6"/>
    <n v="9.6999999999999993"/>
    <n v="37.799999999999997"/>
    <n v="17.2"/>
    <n v="0"/>
    <n v="0"/>
    <n v="0"/>
    <n v="-999"/>
    <n v="-999"/>
    <n v="-999"/>
    <n v="-999"/>
    <n v="14.4"/>
    <n v="-999"/>
    <n v="0.56599999999999995"/>
    <n v="2.718"/>
    <n v="0"/>
    <n v="-999"/>
    <n v="200507"/>
    <x v="14"/>
  </r>
  <r>
    <n v="-999"/>
    <n v="11.4"/>
    <n v="17.399999999999999"/>
    <n v="4"/>
    <n v="62.5"/>
    <n v="45.9"/>
    <n v="0"/>
    <n v="0"/>
    <n v="0"/>
    <n v="-999"/>
    <n v="-999"/>
    <n v="-999"/>
    <n v="-999"/>
    <n v="13.9"/>
    <n v="-999"/>
    <n v="0.91300000000000003"/>
    <n v="1.075"/>
    <n v="0"/>
    <n v="-999"/>
    <n v="200508"/>
    <x v="14"/>
  </r>
  <r>
    <n v="-999"/>
    <n v="9.8000000000000007"/>
    <n v="17.399999999999999"/>
    <n v="2.5"/>
    <n v="60.9"/>
    <n v="30.1"/>
    <n v="0"/>
    <n v="0"/>
    <n v="0"/>
    <n v="-999"/>
    <n v="-999"/>
    <n v="-999"/>
    <n v="-999"/>
    <n v="13"/>
    <n v="-999"/>
    <n v="0.59699999999999998"/>
    <n v="1.389"/>
    <n v="0"/>
    <n v="-999"/>
    <n v="200508"/>
    <x v="14"/>
  </r>
  <r>
    <n v="-999"/>
    <n v="13.5"/>
    <n v="21.6"/>
    <n v="5.8"/>
    <n v="40.200000000000003"/>
    <n v="21.8"/>
    <n v="0"/>
    <n v="0"/>
    <n v="0"/>
    <n v="-999"/>
    <n v="-999"/>
    <n v="-999"/>
    <n v="-999"/>
    <n v="12.9"/>
    <n v="-999"/>
    <n v="0.56100000000000005"/>
    <n v="2.0169999999999999"/>
    <n v="0"/>
    <n v="-999"/>
    <n v="200508"/>
    <x v="14"/>
  </r>
  <r>
    <n v="-999"/>
    <n v="17.2"/>
    <n v="25.9"/>
    <n v="9.3000000000000007"/>
    <n v="33.5"/>
    <n v="15.2"/>
    <n v="0"/>
    <n v="0"/>
    <n v="0"/>
    <n v="-999"/>
    <n v="-999"/>
    <n v="-999"/>
    <n v="-999"/>
    <n v="13.2"/>
    <n v="-999"/>
    <n v="0.50700000000000001"/>
    <n v="2.8330000000000002"/>
    <n v="0"/>
    <n v="-999"/>
    <n v="200508"/>
    <x v="14"/>
  </r>
  <r>
    <n v="-999"/>
    <n v="17.899999999999999"/>
    <n v="26.4"/>
    <n v="10.1"/>
    <n v="37.5"/>
    <n v="19.3"/>
    <n v="0"/>
    <n v="0"/>
    <n v="0"/>
    <n v="-999"/>
    <n v="-999"/>
    <n v="-999"/>
    <n v="-999"/>
    <n v="13.6"/>
    <n v="-999"/>
    <n v="0.66400000000000003"/>
    <n v="2.7770000000000001"/>
    <n v="0"/>
    <n v="-999"/>
    <n v="200508"/>
    <x v="14"/>
  </r>
  <r>
    <n v="-999"/>
    <n v="17.8"/>
    <n v="26.1"/>
    <n v="9.8000000000000007"/>
    <n v="40.4"/>
    <n v="23.3"/>
    <n v="1.1000000000000001"/>
    <n v="0"/>
    <n v="0"/>
    <n v="-999"/>
    <n v="-999"/>
    <n v="-999"/>
    <n v="-999"/>
    <n v="14"/>
    <n v="-999"/>
    <n v="0.78800000000000003"/>
    <n v="2.593"/>
    <n v="0"/>
    <n v="-999"/>
    <n v="200508"/>
    <x v="14"/>
  </r>
  <r>
    <n v="-999"/>
    <n v="15.9"/>
    <n v="24.3"/>
    <n v="8.6"/>
    <n v="59.1"/>
    <n v="30.3"/>
    <n v="0"/>
    <n v="0"/>
    <n v="0"/>
    <n v="-999"/>
    <n v="-999"/>
    <n v="-999"/>
    <n v="-999"/>
    <n v="14.2"/>
    <n v="-999"/>
    <n v="0.92"/>
    <n v="2.117"/>
    <n v="0"/>
    <n v="-999"/>
    <n v="200508"/>
    <x v="14"/>
  </r>
  <r>
    <n v="-999"/>
    <n v="15.7"/>
    <n v="22.6"/>
    <n v="9.4"/>
    <n v="51.9"/>
    <n v="28.4"/>
    <n v="0"/>
    <n v="0"/>
    <n v="0"/>
    <n v="-999"/>
    <n v="-999"/>
    <n v="-999"/>
    <n v="-999"/>
    <n v="14.3"/>
    <n v="-999"/>
    <n v="0.77600000000000002"/>
    <n v="1.9630000000000001"/>
    <n v="0"/>
    <n v="-999"/>
    <n v="200508"/>
    <x v="14"/>
  </r>
  <r>
    <n v="-999"/>
    <n v="16.5"/>
    <n v="24"/>
    <n v="10.199999999999999"/>
    <n v="44.2"/>
    <n v="27.9"/>
    <n v="0"/>
    <n v="0"/>
    <n v="0"/>
    <n v="-999"/>
    <n v="-999"/>
    <n v="-999"/>
    <n v="-999"/>
    <n v="14.2"/>
    <n v="-999"/>
    <n v="0.83099999999999996"/>
    <n v="2.1509999999999998"/>
    <n v="0"/>
    <n v="-999"/>
    <n v="200508"/>
    <x v="14"/>
  </r>
  <r>
    <n v="-999"/>
    <n v="14.4"/>
    <n v="20.3"/>
    <n v="9.8000000000000007"/>
    <n v="55.3"/>
    <n v="40.5"/>
    <n v="0"/>
    <n v="0"/>
    <n v="0"/>
    <n v="-999"/>
    <n v="-999"/>
    <n v="-999"/>
    <n v="-999"/>
    <n v="14.3"/>
    <n v="-999"/>
    <n v="0.96699999999999997"/>
    <n v="1.417"/>
    <n v="0"/>
    <n v="-999"/>
    <n v="200508"/>
    <x v="14"/>
  </r>
  <r>
    <n v="-999"/>
    <n v="13.7"/>
    <n v="20.399999999999999"/>
    <n v="7.5"/>
    <n v="58.8"/>
    <n v="31.2"/>
    <n v="0"/>
    <n v="0"/>
    <n v="0"/>
    <n v="-999"/>
    <n v="-999"/>
    <n v="-999"/>
    <n v="-999"/>
    <n v="14.1"/>
    <n v="-999"/>
    <n v="0.747"/>
    <n v="1.649"/>
    <n v="0"/>
    <n v="-999"/>
    <n v="200508"/>
    <x v="14"/>
  </r>
  <r>
    <n v="-999"/>
    <n v="12.6"/>
    <n v="18.899999999999999"/>
    <n v="7.2"/>
    <n v="59.3"/>
    <n v="37.4"/>
    <n v="0"/>
    <n v="0"/>
    <n v="0"/>
    <n v="-999"/>
    <n v="-999"/>
    <n v="-999"/>
    <n v="-999"/>
    <n v="13.8"/>
    <n v="-999"/>
    <n v="0.81799999999999995"/>
    <n v="1.367"/>
    <n v="0"/>
    <n v="-999"/>
    <n v="200508"/>
    <x v="14"/>
  </r>
  <r>
    <n v="-999"/>
    <n v="13"/>
    <n v="21.8"/>
    <n v="5.0999999999999996"/>
    <n v="52.3"/>
    <n v="24.5"/>
    <n v="0"/>
    <n v="0"/>
    <n v="0"/>
    <n v="-999"/>
    <n v="-999"/>
    <n v="-999"/>
    <n v="-999"/>
    <n v="13.4"/>
    <n v="-999"/>
    <n v="0.64"/>
    <n v="1.9710000000000001"/>
    <n v="0"/>
    <n v="-999"/>
    <n v="200508"/>
    <x v="14"/>
  </r>
  <r>
    <n v="-999"/>
    <n v="16.5"/>
    <n v="25.2"/>
    <n v="8.6"/>
    <n v="42.4"/>
    <n v="18.8"/>
    <n v="0"/>
    <n v="0"/>
    <n v="0"/>
    <n v="-999"/>
    <n v="-999"/>
    <n v="-999"/>
    <n v="-999"/>
    <n v="13.5"/>
    <n v="-999"/>
    <n v="0.60099999999999998"/>
    <n v="2.6030000000000002"/>
    <n v="0"/>
    <n v="-999"/>
    <n v="200508"/>
    <x v="14"/>
  </r>
  <r>
    <n v="-999"/>
    <n v="17"/>
    <n v="25.8"/>
    <n v="10.7"/>
    <n v="43.4"/>
    <n v="16.7"/>
    <n v="0"/>
    <n v="0"/>
    <n v="0"/>
    <n v="-999"/>
    <n v="-999"/>
    <n v="-999"/>
    <n v="-999"/>
    <n v="13.8"/>
    <n v="-999"/>
    <n v="0.55300000000000005"/>
    <n v="2.7669999999999999"/>
    <n v="0"/>
    <n v="-999"/>
    <n v="200508"/>
    <x v="14"/>
  </r>
  <r>
    <n v="-999"/>
    <n v="15.3"/>
    <n v="22"/>
    <n v="7.8"/>
    <n v="57.3"/>
    <n v="37.299999999999997"/>
    <n v="0.5"/>
    <n v="0"/>
    <n v="0"/>
    <n v="-999"/>
    <n v="-999"/>
    <n v="-999"/>
    <n v="-999"/>
    <n v="14.1"/>
    <n v="-999"/>
    <n v="0.98699999999999999"/>
    <n v="1.657"/>
    <n v="0"/>
    <n v="-999"/>
    <n v="200508"/>
    <x v="14"/>
  </r>
  <r>
    <n v="-999"/>
    <n v="7.2"/>
    <n v="11.4"/>
    <n v="3.3"/>
    <n v="95.2"/>
    <n v="79.3"/>
    <n v="5.6"/>
    <n v="0"/>
    <n v="0"/>
    <n v="-999"/>
    <n v="-999"/>
    <n v="-999"/>
    <n v="-999"/>
    <n v="13.3"/>
    <n v="-999"/>
    <n v="1.0680000000000001"/>
    <n v="0.27900000000000003"/>
    <n v="0"/>
    <n v="-999"/>
    <n v="200508"/>
    <x v="14"/>
  </r>
  <r>
    <n v="-999"/>
    <n v="8.1999999999999993"/>
    <n v="15.8"/>
    <n v="1"/>
    <n v="62.4"/>
    <n v="28.7"/>
    <n v="0"/>
    <n v="0"/>
    <n v="0"/>
    <n v="-999"/>
    <n v="-999"/>
    <n v="-999"/>
    <n v="-999"/>
    <n v="12.2"/>
    <n v="-999"/>
    <n v="0.51400000000000001"/>
    <n v="1.28"/>
    <n v="0"/>
    <n v="-999"/>
    <n v="200508"/>
    <x v="14"/>
  </r>
  <r>
    <n v="-999"/>
    <n v="12.9"/>
    <n v="21.2"/>
    <n v="4.0999999999999996"/>
    <n v="45.2"/>
    <n v="25.8"/>
    <n v="0"/>
    <n v="0"/>
    <n v="0"/>
    <n v="-999"/>
    <n v="-999"/>
    <n v="-999"/>
    <n v="-999"/>
    <n v="12.1"/>
    <n v="-999"/>
    <n v="0.65"/>
    <n v="1.8680000000000001"/>
    <n v="0"/>
    <n v="-999"/>
    <n v="200508"/>
    <x v="14"/>
  </r>
  <r>
    <n v="-999"/>
    <n v="17.3"/>
    <n v="25.1"/>
    <n v="11.6"/>
    <n v="39.700000000000003"/>
    <n v="18.8"/>
    <n v="0"/>
    <n v="0"/>
    <n v="0"/>
    <n v="-999"/>
    <n v="-999"/>
    <n v="-999"/>
    <n v="-999"/>
    <n v="13"/>
    <n v="-999"/>
    <n v="0.6"/>
    <n v="2.5870000000000002"/>
    <n v="0"/>
    <n v="-999"/>
    <n v="200508"/>
    <x v="14"/>
  </r>
  <r>
    <n v="-999"/>
    <n v="17.600000000000001"/>
    <n v="26.5"/>
    <n v="10.4"/>
    <n v="39.4"/>
    <n v="16.399999999999999"/>
    <n v="0"/>
    <n v="0"/>
    <n v="0"/>
    <n v="-999"/>
    <n v="-999"/>
    <n v="-999"/>
    <n v="-999"/>
    <n v="13.3"/>
    <n v="-999"/>
    <n v="0.56799999999999995"/>
    <n v="2.8940000000000001"/>
    <n v="0"/>
    <n v="-999"/>
    <n v="200508"/>
    <x v="14"/>
  </r>
  <r>
    <n v="-999"/>
    <n v="12.9"/>
    <n v="20.6"/>
    <n v="5.5"/>
    <n v="51.5"/>
    <n v="23"/>
    <n v="0"/>
    <n v="0"/>
    <n v="0"/>
    <n v="-999"/>
    <n v="-999"/>
    <n v="-999"/>
    <n v="-999"/>
    <n v="13.6"/>
    <n v="-999"/>
    <n v="0.55900000000000005"/>
    <n v="1.8680000000000001"/>
    <n v="0"/>
    <n v="-999"/>
    <n v="200508"/>
    <x v="14"/>
  </r>
  <r>
    <n v="-999"/>
    <n v="5.5"/>
    <n v="9.6999999999999993"/>
    <n v="2.4"/>
    <n v="88.5"/>
    <n v="66.099999999999994"/>
    <n v="2.1"/>
    <n v="0"/>
    <n v="0"/>
    <n v="-999"/>
    <n v="-999"/>
    <n v="-999"/>
    <n v="-999"/>
    <n v="12.4"/>
    <n v="-999"/>
    <n v="0.79300000000000004"/>
    <n v="0.40799999999999997"/>
    <n v="0"/>
    <n v="-999"/>
    <n v="200508"/>
    <x v="14"/>
  </r>
  <r>
    <n v="-999"/>
    <n v="8.1999999999999993"/>
    <n v="15.5"/>
    <n v="1.7"/>
    <n v="69.599999999999994"/>
    <n v="42.1"/>
    <n v="0"/>
    <n v="0"/>
    <n v="0"/>
    <n v="-999"/>
    <n v="-999"/>
    <n v="-999"/>
    <n v="-999"/>
    <n v="11.5"/>
    <n v="-999"/>
    <n v="0.73899999999999999"/>
    <n v="1.0189999999999999"/>
    <n v="0"/>
    <n v="-999"/>
    <n v="200508"/>
    <x v="14"/>
  </r>
  <r>
    <n v="-999"/>
    <n v="12.6"/>
    <n v="21.1"/>
    <n v="3.7"/>
    <n v="51.5"/>
    <n v="24"/>
    <n v="0"/>
    <n v="0"/>
    <n v="0"/>
    <n v="-999"/>
    <n v="-999"/>
    <n v="-999"/>
    <n v="-999"/>
    <n v="11.6"/>
    <n v="-999"/>
    <n v="0.6"/>
    <n v="1.901"/>
    <n v="0"/>
    <n v="-999"/>
    <n v="200508"/>
    <x v="14"/>
  </r>
  <r>
    <n v="-999"/>
    <n v="14.5"/>
    <n v="23.1"/>
    <n v="8"/>
    <n v="40.200000000000003"/>
    <n v="19.2"/>
    <n v="0"/>
    <n v="0"/>
    <n v="0"/>
    <n v="-999"/>
    <n v="-999"/>
    <n v="-999"/>
    <n v="-999"/>
    <n v="12"/>
    <n v="-999"/>
    <n v="0.54300000000000004"/>
    <n v="2.2829999999999999"/>
    <n v="0"/>
    <n v="-999"/>
    <n v="200508"/>
    <x v="14"/>
  </r>
  <r>
    <n v="-999"/>
    <n v="14.9"/>
    <n v="23.6"/>
    <n v="7"/>
    <n v="45"/>
    <n v="24.9"/>
    <n v="0"/>
    <n v="0"/>
    <n v="0"/>
    <n v="-999"/>
    <n v="-999"/>
    <n v="-999"/>
    <n v="-999"/>
    <n v="12.3"/>
    <n v="-999"/>
    <n v="0.72599999999999998"/>
    <n v="2.1869999999999998"/>
    <n v="0"/>
    <n v="-999"/>
    <n v="200508"/>
    <x v="14"/>
  </r>
  <r>
    <n v="-999"/>
    <n v="15.7"/>
    <n v="22.8"/>
    <n v="8.6999999999999993"/>
    <n v="47.7"/>
    <n v="28.2"/>
    <n v="0"/>
    <n v="0"/>
    <n v="0"/>
    <n v="-999"/>
    <n v="-999"/>
    <n v="-999"/>
    <n v="-999"/>
    <n v="12.5"/>
    <n v="-999"/>
    <n v="0.78200000000000003"/>
    <n v="1.992"/>
    <n v="0"/>
    <n v="-999"/>
    <n v="200508"/>
    <x v="14"/>
  </r>
  <r>
    <n v="-999"/>
    <n v="6.2"/>
    <n v="11.3"/>
    <n v="2.5"/>
    <n v="92.8"/>
    <n v="68.400000000000006"/>
    <n v="9.6"/>
    <n v="0"/>
    <n v="0"/>
    <n v="-999"/>
    <n v="-999"/>
    <n v="-999"/>
    <n v="-999"/>
    <n v="12.1"/>
    <n v="-999"/>
    <n v="0.91300000000000003"/>
    <n v="0.42299999999999999"/>
    <n v="0"/>
    <n v="-999"/>
    <n v="200508"/>
    <x v="14"/>
  </r>
  <r>
    <n v="-999"/>
    <n v="5.7"/>
    <n v="11"/>
    <n v="1.2"/>
    <n v="91.1"/>
    <n v="66.3"/>
    <n v="0"/>
    <n v="0"/>
    <n v="0"/>
    <n v="-999"/>
    <n v="-999"/>
    <n v="-999"/>
    <n v="-999"/>
    <n v="11.1"/>
    <n v="-999"/>
    <n v="0.872"/>
    <n v="0.442"/>
    <n v="0"/>
    <n v="-999"/>
    <n v="200508"/>
    <x v="14"/>
  </r>
  <r>
    <n v="-999"/>
    <n v="8.6999999999999993"/>
    <n v="17.399999999999999"/>
    <n v="1.5"/>
    <n v="75.400000000000006"/>
    <n v="39.200000000000003"/>
    <n v="0.3"/>
    <n v="0"/>
    <n v="0"/>
    <n v="-999"/>
    <n v="-999"/>
    <n v="-999"/>
    <n v="-999"/>
    <n v="10.9"/>
    <n v="-999"/>
    <n v="0.77600000000000002"/>
    <n v="1.208"/>
    <n v="0"/>
    <n v="-999"/>
    <n v="200508"/>
    <x v="14"/>
  </r>
  <r>
    <n v="-999"/>
    <n v="12.3"/>
    <n v="22.2"/>
    <n v="4"/>
    <n v="66.2"/>
    <n v="37.1"/>
    <n v="0"/>
    <n v="0"/>
    <n v="0"/>
    <n v="-999"/>
    <n v="-999"/>
    <n v="-999"/>
    <n v="-999"/>
    <n v="11.2"/>
    <n v="-999"/>
    <n v="0.99099999999999999"/>
    <n v="1.6830000000000001"/>
    <n v="0"/>
    <n v="-999"/>
    <n v="200509"/>
    <x v="14"/>
  </r>
  <r>
    <n v="-999"/>
    <n v="12.7"/>
    <n v="22.2"/>
    <n v="4.5999999999999996"/>
    <n v="68.5"/>
    <n v="35.6"/>
    <n v="2.4"/>
    <n v="0"/>
    <n v="0"/>
    <n v="-999"/>
    <n v="-999"/>
    <n v="-999"/>
    <n v="-999"/>
    <n v="12.1"/>
    <n v="-999"/>
    <n v="0.95399999999999996"/>
    <n v="1.7230000000000001"/>
    <n v="0"/>
    <n v="-999"/>
    <n v="200509"/>
    <x v="14"/>
  </r>
  <r>
    <n v="-999"/>
    <n v="7.8"/>
    <n v="15.7"/>
    <n v="2.4"/>
    <n v="66"/>
    <n v="34.799999999999997"/>
    <n v="0"/>
    <n v="0"/>
    <n v="0"/>
    <n v="-999"/>
    <n v="-999"/>
    <n v="-999"/>
    <n v="-999"/>
    <n v="11.7"/>
    <n v="-999"/>
    <n v="0.61899999999999999"/>
    <n v="1.163"/>
    <n v="0"/>
    <n v="-999"/>
    <n v="200509"/>
    <x v="14"/>
  </r>
  <r>
    <n v="-999"/>
    <n v="4.5999999999999996"/>
    <n v="9.8000000000000007"/>
    <n v="1"/>
    <n v="87.6"/>
    <n v="60.9"/>
    <n v="1.6"/>
    <n v="0"/>
    <n v="0"/>
    <n v="-999"/>
    <n v="-999"/>
    <n v="-999"/>
    <n v="-999"/>
    <n v="10.9"/>
    <n v="-999"/>
    <n v="0.73899999999999999"/>
    <n v="0.47399999999999998"/>
    <n v="0"/>
    <n v="-999"/>
    <n v="200509"/>
    <x v="14"/>
  </r>
  <r>
    <n v="-999"/>
    <n v="5.9"/>
    <n v="13.1"/>
    <n v="-0.4"/>
    <n v="78.900000000000006"/>
    <n v="38.200000000000003"/>
    <n v="0"/>
    <n v="0"/>
    <n v="0"/>
    <n v="-999"/>
    <n v="-999"/>
    <n v="-999"/>
    <n v="-999"/>
    <n v="10.4"/>
    <n v="-999"/>
    <n v="0.57599999999999996"/>
    <n v="0.93100000000000005"/>
    <n v="0"/>
    <n v="-999"/>
    <n v="200509"/>
    <x v="14"/>
  </r>
  <r>
    <n v="-999"/>
    <n v="9.5"/>
    <n v="17.899999999999999"/>
    <n v="2.1"/>
    <n v="56.1"/>
    <n v="35.200000000000003"/>
    <n v="0"/>
    <n v="0"/>
    <n v="0"/>
    <n v="-999"/>
    <n v="-999"/>
    <n v="-999"/>
    <n v="-999"/>
    <n v="10.199999999999999"/>
    <n v="-999"/>
    <n v="0.72099999999999997"/>
    <n v="1.329"/>
    <n v="0"/>
    <n v="-999"/>
    <n v="200509"/>
    <x v="14"/>
  </r>
  <r>
    <n v="-999"/>
    <n v="11.2"/>
    <n v="20.399999999999999"/>
    <n v="5.2"/>
    <n v="49.7"/>
    <n v="23.9"/>
    <n v="0"/>
    <n v="0"/>
    <n v="0"/>
    <n v="-999"/>
    <n v="-999"/>
    <n v="-999"/>
    <n v="-999"/>
    <n v="10.4"/>
    <n v="-999"/>
    <n v="0.57299999999999995"/>
    <n v="1.8240000000000001"/>
    <n v="0"/>
    <n v="-999"/>
    <n v="200509"/>
    <x v="14"/>
  </r>
  <r>
    <n v="-999"/>
    <n v="11.3"/>
    <n v="20.3"/>
    <n v="4.2"/>
    <n v="65.5"/>
    <n v="42"/>
    <n v="0"/>
    <n v="0"/>
    <n v="0"/>
    <n v="-999"/>
    <n v="-999"/>
    <n v="-999"/>
    <n v="-999"/>
    <n v="10.7"/>
    <n v="-999"/>
    <n v="1.0029999999999999"/>
    <n v="1.381"/>
    <n v="0"/>
    <n v="-999"/>
    <n v="200509"/>
    <x v="14"/>
  </r>
  <r>
    <n v="-999"/>
    <n v="2"/>
    <n v="6.2"/>
    <n v="0"/>
    <n v="97.4"/>
    <n v="73.2"/>
    <n v="2.9"/>
    <n v="0"/>
    <n v="0"/>
    <n v="-999"/>
    <n v="-999"/>
    <n v="-999"/>
    <n v="-999"/>
    <n v="10.1"/>
    <n v="-999"/>
    <n v="0.69399999999999995"/>
    <n v="0.254"/>
    <n v="0"/>
    <n v="-999"/>
    <n v="200509"/>
    <x v="14"/>
  </r>
  <r>
    <n v="-999"/>
    <n v="2.6"/>
    <n v="5"/>
    <n v="0.6"/>
    <n v="98.7"/>
    <n v="92.7"/>
    <n v="5.0999999999999996"/>
    <n v="0"/>
    <n v="0"/>
    <n v="-999"/>
    <n v="-999"/>
    <n v="-999"/>
    <n v="-999"/>
    <n v="9"/>
    <n v="-999"/>
    <n v="0.81"/>
    <n v="6.4000000000000001E-2"/>
    <n v="0"/>
    <n v="-999"/>
    <n v="200509"/>
    <x v="14"/>
  </r>
  <r>
    <n v="-999"/>
    <n v="4.2"/>
    <n v="6.7"/>
    <n v="2.4"/>
    <n v="98.8"/>
    <n v="94.5"/>
    <n v="2.9"/>
    <n v="0"/>
    <n v="0"/>
    <n v="-999"/>
    <n v="-999"/>
    <n v="-999"/>
    <n v="-999"/>
    <n v="8.5"/>
    <n v="-999"/>
    <n v="0.93"/>
    <n v="5.3999999999999999E-2"/>
    <n v="0"/>
    <n v="-999"/>
    <n v="200509"/>
    <x v="14"/>
  </r>
  <r>
    <n v="-999"/>
    <n v="4.5999999999999996"/>
    <n v="8.6999999999999993"/>
    <n v="2.1"/>
    <n v="98.4"/>
    <n v="91.2"/>
    <n v="3.5"/>
    <n v="0"/>
    <n v="0"/>
    <n v="-999"/>
    <n v="-999"/>
    <n v="-999"/>
    <n v="-999"/>
    <n v="8.6"/>
    <n v="-999"/>
    <n v="1.022"/>
    <n v="9.9000000000000005E-2"/>
    <n v="0"/>
    <n v="-999"/>
    <n v="200509"/>
    <x v="14"/>
  </r>
  <r>
    <n v="-999"/>
    <n v="7.7"/>
    <n v="16"/>
    <n v="1.9"/>
    <n v="84.7"/>
    <n v="52.7"/>
    <n v="0"/>
    <n v="0"/>
    <n v="0"/>
    <n v="-999"/>
    <n v="-999"/>
    <n v="-999"/>
    <n v="-999"/>
    <n v="8.6999999999999993"/>
    <n v="-999"/>
    <n v="0.95799999999999996"/>
    <n v="0.86"/>
    <n v="0"/>
    <n v="-999"/>
    <n v="200509"/>
    <x v="14"/>
  </r>
  <r>
    <n v="-999"/>
    <n v="6.7"/>
    <n v="11.4"/>
    <n v="2.4"/>
    <n v="88.1"/>
    <n v="67.099999999999994"/>
    <n v="0"/>
    <n v="0"/>
    <n v="0"/>
    <n v="-999"/>
    <n v="-999"/>
    <n v="-999"/>
    <n v="-999"/>
    <n v="9.1"/>
    <n v="-999"/>
    <n v="0.90400000000000003"/>
    <n v="0.443"/>
    <n v="0"/>
    <n v="-999"/>
    <n v="200509"/>
    <x v="14"/>
  </r>
  <r>
    <n v="-999"/>
    <n v="5.6"/>
    <n v="10.199999999999999"/>
    <n v="2.1"/>
    <n v="91.4"/>
    <n v="66.7"/>
    <n v="0.5"/>
    <n v="0"/>
    <n v="0"/>
    <n v="-999"/>
    <n v="-999"/>
    <n v="-999"/>
    <n v="-999"/>
    <n v="8.6999999999999993"/>
    <n v="-999"/>
    <n v="0.82799999999999996"/>
    <n v="0.41399999999999998"/>
    <n v="0"/>
    <n v="-999"/>
    <n v="200509"/>
    <x v="14"/>
  </r>
  <r>
    <n v="-999"/>
    <n v="4.9000000000000004"/>
    <n v="9.4"/>
    <n v="1.7"/>
    <n v="95.2"/>
    <n v="83.9"/>
    <n v="3.7"/>
    <n v="0"/>
    <n v="0"/>
    <n v="-999"/>
    <n v="-999"/>
    <n v="-999"/>
    <n v="-999"/>
    <n v="8.6"/>
    <n v="-999"/>
    <n v="0.99"/>
    <n v="0.19"/>
    <n v="0"/>
    <n v="-999"/>
    <n v="200509"/>
    <x v="14"/>
  </r>
  <r>
    <n v="-999"/>
    <n v="6.7"/>
    <n v="14.8"/>
    <n v="0.4"/>
    <n v="74"/>
    <n v="32.700000000000003"/>
    <n v="0"/>
    <n v="0"/>
    <n v="0"/>
    <n v="-999"/>
    <n v="-999"/>
    <n v="-999"/>
    <n v="-999"/>
    <n v="8.4"/>
    <n v="-999"/>
    <n v="0.55100000000000005"/>
    <n v="1.133"/>
    <n v="0"/>
    <n v="-999"/>
    <n v="200509"/>
    <x v="14"/>
  </r>
  <r>
    <n v="-999"/>
    <n v="6.7"/>
    <n v="14.9"/>
    <n v="1.4"/>
    <n v="81.099999999999994"/>
    <n v="51.1"/>
    <n v="0"/>
    <n v="0"/>
    <n v="0"/>
    <n v="-999"/>
    <n v="-999"/>
    <n v="-999"/>
    <n v="-999"/>
    <n v="8.4"/>
    <n v="-999"/>
    <n v="0.86699999999999999"/>
    <n v="0.82799999999999996"/>
    <n v="0"/>
    <n v="-999"/>
    <n v="200509"/>
    <x v="14"/>
  </r>
  <r>
    <n v="-999"/>
    <n v="5.7"/>
    <n v="13.3"/>
    <n v="1"/>
    <n v="80.599999999999994"/>
    <n v="52.8"/>
    <n v="0.3"/>
    <n v="0"/>
    <n v="0"/>
    <n v="-999"/>
    <n v="-999"/>
    <n v="-999"/>
    <n v="-999"/>
    <n v="8.5"/>
    <n v="-999"/>
    <n v="0.80800000000000005"/>
    <n v="0.72099999999999997"/>
    <n v="0"/>
    <n v="-999"/>
    <n v="200509"/>
    <x v="14"/>
  </r>
  <r>
    <n v="-999"/>
    <n v="3.1"/>
    <n v="12.2"/>
    <n v="-1.6"/>
    <n v="77.5"/>
    <n v="41.1"/>
    <n v="0"/>
    <n v="0"/>
    <n v="0"/>
    <n v="-999"/>
    <n v="-999"/>
    <n v="-999"/>
    <n v="-999"/>
    <n v="7.9"/>
    <n v="-999"/>
    <n v="0.58399999999999996"/>
    <n v="0.83699999999999997"/>
    <n v="0"/>
    <n v="-999"/>
    <n v="200509"/>
    <x v="14"/>
  </r>
  <r>
    <n v="-999"/>
    <n v="3"/>
    <n v="10.5"/>
    <n v="-2.1"/>
    <n v="76.3"/>
    <n v="44.2"/>
    <n v="0.3"/>
    <n v="0"/>
    <n v="0"/>
    <n v="-999"/>
    <n v="-999"/>
    <n v="-999"/>
    <n v="-999"/>
    <n v="6.9"/>
    <n v="-999"/>
    <n v="0.56100000000000005"/>
    <n v="0.70799999999999996"/>
    <n v="0"/>
    <n v="-999"/>
    <n v="200509"/>
    <x v="14"/>
  </r>
  <r>
    <n v="-999"/>
    <n v="1.1000000000000001"/>
    <n v="7.3"/>
    <n v="-3"/>
    <n v="81.599999999999994"/>
    <n v="53.8"/>
    <n v="0"/>
    <n v="0"/>
    <n v="0"/>
    <n v="-999"/>
    <n v="-999"/>
    <n v="-999"/>
    <n v="-999"/>
    <n v="6.4"/>
    <n v="-999"/>
    <n v="0.54800000000000004"/>
    <n v="0.47199999999999998"/>
    <n v="0"/>
    <n v="-999"/>
    <n v="200509"/>
    <x v="14"/>
  </r>
  <r>
    <n v="-999"/>
    <n v="2"/>
    <n v="9.1"/>
    <n v="-3.3"/>
    <n v="69.3"/>
    <n v="31.5"/>
    <n v="0"/>
    <n v="0"/>
    <n v="0"/>
    <n v="-999"/>
    <n v="-999"/>
    <n v="-999"/>
    <n v="-999"/>
    <n v="6.2"/>
    <n v="-999"/>
    <n v="0.36399999999999999"/>
    <n v="0.79100000000000004"/>
    <n v="0"/>
    <n v="-999"/>
    <n v="200509"/>
    <x v="14"/>
  </r>
  <r>
    <n v="-999"/>
    <n v="3.6"/>
    <n v="9.9"/>
    <n v="-1.9"/>
    <n v="71.099999999999994"/>
    <n v="48.8"/>
    <n v="0"/>
    <n v="0"/>
    <n v="0"/>
    <n v="-999"/>
    <n v="-999"/>
    <n v="-999"/>
    <n v="-999"/>
    <n v="6.1"/>
    <n v="-999"/>
    <n v="0.59499999999999997"/>
    <n v="0.624"/>
    <n v="0"/>
    <n v="-999"/>
    <n v="200509"/>
    <x v="14"/>
  </r>
  <r>
    <n v="-999"/>
    <n v="8.6"/>
    <n v="17.3"/>
    <n v="1.9"/>
    <n v="65.599999999999994"/>
    <n v="38.299999999999997"/>
    <n v="0"/>
    <n v="0"/>
    <n v="0"/>
    <n v="-999"/>
    <n v="-999"/>
    <n v="-999"/>
    <n v="-999"/>
    <n v="6.6"/>
    <n v="-999"/>
    <n v="0.75800000000000001"/>
    <n v="1.218"/>
    <n v="0"/>
    <n v="-999"/>
    <n v="200509"/>
    <x v="14"/>
  </r>
  <r>
    <n v="-999"/>
    <n v="8.9"/>
    <n v="17.100000000000001"/>
    <n v="3.1"/>
    <n v="63"/>
    <n v="40.4"/>
    <n v="0"/>
    <n v="0"/>
    <n v="0"/>
    <n v="-999"/>
    <n v="-999"/>
    <n v="-999"/>
    <n v="-999"/>
    <n v="7.3"/>
    <n v="-999"/>
    <n v="0.78700000000000003"/>
    <n v="1.1619999999999999"/>
    <n v="0"/>
    <n v="-999"/>
    <n v="200509"/>
    <x v="14"/>
  </r>
  <r>
    <n v="-999"/>
    <n v="3.9"/>
    <n v="11.2"/>
    <n v="-1.7"/>
    <n v="66.099999999999994"/>
    <n v="35.6"/>
    <n v="0"/>
    <n v="0"/>
    <n v="0"/>
    <n v="-999"/>
    <n v="-999"/>
    <n v="-999"/>
    <n v="-999"/>
    <n v="7.4"/>
    <n v="-999"/>
    <n v="0.47399999999999998"/>
    <n v="0.85599999999999998"/>
    <n v="0"/>
    <n v="-999"/>
    <n v="200509"/>
    <x v="14"/>
  </r>
  <r>
    <n v="-999"/>
    <n v="8.3000000000000007"/>
    <n v="14.5"/>
    <n v="1.8"/>
    <n v="49"/>
    <n v="26.9"/>
    <n v="0"/>
    <n v="0"/>
    <n v="0"/>
    <n v="-999"/>
    <n v="-999"/>
    <n v="-999"/>
    <n v="-999"/>
    <n v="6.9"/>
    <n v="-999"/>
    <n v="0.44500000000000001"/>
    <n v="1.2070000000000001"/>
    <n v="0"/>
    <n v="-999"/>
    <n v="200509"/>
    <x v="14"/>
  </r>
  <r>
    <n v="-999"/>
    <n v="9.6"/>
    <n v="13.3"/>
    <n v="6.9"/>
    <n v="80.2"/>
    <n v="62.3"/>
    <n v="0"/>
    <n v="0"/>
    <n v="0"/>
    <n v="-999"/>
    <n v="-999"/>
    <n v="-999"/>
    <n v="-999"/>
    <n v="7.7"/>
    <n v="-999"/>
    <n v="0.95299999999999996"/>
    <n v="0.57599999999999996"/>
    <n v="0"/>
    <n v="-999"/>
    <n v="200509"/>
    <x v="14"/>
  </r>
  <r>
    <n v="-999"/>
    <n v="5.2"/>
    <n v="8.3000000000000007"/>
    <n v="-0.4"/>
    <n v="81.599999999999994"/>
    <n v="63.6"/>
    <n v="0.3"/>
    <n v="0"/>
    <n v="0"/>
    <n v="-999"/>
    <n v="-999"/>
    <n v="-999"/>
    <n v="-999"/>
    <n v="7.8"/>
    <n v="-999"/>
    <n v="0.69599999999999995"/>
    <n v="0.39800000000000002"/>
    <n v="0"/>
    <n v="-999"/>
    <n v="200509"/>
    <x v="14"/>
  </r>
  <r>
    <n v="-999"/>
    <n v="0.1"/>
    <n v="6.8"/>
    <n v="-3.5"/>
    <n v="90.1"/>
    <n v="59.2"/>
    <n v="0.8"/>
    <n v="0"/>
    <n v="0"/>
    <n v="-999"/>
    <n v="-999"/>
    <n v="-999"/>
    <n v="-999"/>
    <n v="7.2"/>
    <n v="-999"/>
    <n v="0.58299999999999996"/>
    <n v="0.40300000000000002"/>
    <n v="0"/>
    <n v="-999"/>
    <n v="200510"/>
    <x v="14"/>
  </r>
  <r>
    <n v="-999"/>
    <n v="-1"/>
    <n v="2.4"/>
    <n v="-4.8"/>
    <n v="95"/>
    <n v="76.3"/>
    <n v="4.3"/>
    <n v="0"/>
    <n v="0"/>
    <n v="-999"/>
    <n v="-999"/>
    <n v="-999"/>
    <n v="-999"/>
    <n v="6.1"/>
    <n v="-999"/>
    <n v="0.55500000000000005"/>
    <n v="0.17199999999999999"/>
    <n v="0"/>
    <n v="-999"/>
    <n v="200510"/>
    <x v="14"/>
  </r>
  <r>
    <n v="-999"/>
    <n v="0.2"/>
    <n v="2.9"/>
    <n v="-1.7"/>
    <n v="96.8"/>
    <n v="83.5"/>
    <n v="3.7"/>
    <n v="0"/>
    <n v="0"/>
    <n v="-999"/>
    <n v="-999"/>
    <n v="-999"/>
    <n v="-999"/>
    <n v="5.5"/>
    <n v="-999"/>
    <n v="0.628"/>
    <n v="0.124"/>
    <n v="0"/>
    <n v="-999"/>
    <n v="200510"/>
    <x v="14"/>
  </r>
  <r>
    <n v="-999"/>
    <n v="0.6"/>
    <n v="3.8"/>
    <n v="-2.2000000000000002"/>
    <n v="96.1"/>
    <n v="87.2"/>
    <n v="1.9"/>
    <n v="0"/>
    <n v="0"/>
    <n v="-999"/>
    <n v="-999"/>
    <n v="-999"/>
    <n v="-999"/>
    <n v="5.3"/>
    <n v="-999"/>
    <n v="0.70099999999999996"/>
    <n v="0.10299999999999999"/>
    <n v="0"/>
    <n v="-999"/>
    <n v="200510"/>
    <x v="14"/>
  </r>
  <r>
    <n v="-999"/>
    <n v="0.9"/>
    <n v="2.2000000000000002"/>
    <n v="-0.1"/>
    <n v="93.6"/>
    <n v="84.5"/>
    <n v="0"/>
    <n v="0"/>
    <n v="0"/>
    <n v="-999"/>
    <n v="-999"/>
    <n v="-999"/>
    <n v="-999"/>
    <n v="5"/>
    <n v="-999"/>
    <n v="0.60399999999999998"/>
    <n v="0.111"/>
    <n v="0"/>
    <n v="-999"/>
    <n v="200510"/>
    <x v="14"/>
  </r>
  <r>
    <n v="-999"/>
    <n v="1.8"/>
    <n v="3.2"/>
    <n v="0.7"/>
    <n v="96.4"/>
    <n v="89.3"/>
    <n v="5.6"/>
    <n v="0"/>
    <n v="0"/>
    <n v="-999"/>
    <n v="-999"/>
    <n v="-999"/>
    <n v="-999"/>
    <n v="4.9000000000000004"/>
    <n v="-999"/>
    <n v="0.68600000000000005"/>
    <n v="8.2000000000000003E-2"/>
    <n v="0"/>
    <n v="-999"/>
    <n v="200510"/>
    <x v="14"/>
  </r>
  <r>
    <n v="-999"/>
    <n v="1.4"/>
    <n v="6.8"/>
    <n v="-2.2000000000000002"/>
    <n v="94.8"/>
    <n v="73.099999999999994"/>
    <n v="0.8"/>
    <n v="0"/>
    <n v="0"/>
    <n v="-999"/>
    <n v="-999"/>
    <n v="-999"/>
    <n v="-999"/>
    <n v="5.2"/>
    <n v="-999"/>
    <n v="0.72099999999999997"/>
    <n v="0.26600000000000001"/>
    <n v="0"/>
    <n v="-999"/>
    <n v="200510"/>
    <x v="14"/>
  </r>
  <r>
    <n v="-999"/>
    <n v="0.5"/>
    <n v="4.4000000000000004"/>
    <n v="-3.1"/>
    <n v="90.4"/>
    <n v="68.7"/>
    <n v="0"/>
    <n v="0"/>
    <n v="0"/>
    <n v="-999"/>
    <n v="-999"/>
    <n v="-999"/>
    <n v="-999"/>
    <n v="4.7"/>
    <n v="-999"/>
    <n v="0.57399999999999995"/>
    <n v="0.26200000000000001"/>
    <n v="0"/>
    <n v="-999"/>
    <n v="200510"/>
    <x v="14"/>
  </r>
  <r>
    <n v="-999"/>
    <n v="3"/>
    <n v="10"/>
    <n v="-2.2000000000000002"/>
    <n v="86.6"/>
    <n v="51"/>
    <n v="0.3"/>
    <n v="0"/>
    <n v="0"/>
    <n v="-999"/>
    <n v="-999"/>
    <n v="-999"/>
    <n v="-999"/>
    <n v="4.8"/>
    <n v="-999"/>
    <n v="0.626"/>
    <n v="0.60099999999999998"/>
    <n v="0"/>
    <n v="-999"/>
    <n v="200510"/>
    <x v="14"/>
  </r>
  <r>
    <n v="-999"/>
    <n v="3.6"/>
    <n v="6.6"/>
    <n v="1.3"/>
    <n v="90.4"/>
    <n v="74.7"/>
    <n v="2.1"/>
    <n v="0"/>
    <n v="0"/>
    <n v="-999"/>
    <n v="-999"/>
    <n v="-999"/>
    <n v="-999"/>
    <n v="5"/>
    <n v="-999"/>
    <n v="0.72699999999999998"/>
    <n v="0.246"/>
    <n v="0"/>
    <n v="-999"/>
    <n v="200510"/>
    <x v="14"/>
  </r>
  <r>
    <n v="-999"/>
    <n v="3.5"/>
    <n v="11.6"/>
    <n v="-1.2"/>
    <n v="80"/>
    <n v="49.6"/>
    <n v="0"/>
    <n v="0"/>
    <n v="0"/>
    <n v="-999"/>
    <n v="-999"/>
    <n v="-999"/>
    <n v="-999"/>
    <n v="5.2"/>
    <n v="-999"/>
    <n v="0.67800000000000005"/>
    <n v="0.68799999999999994"/>
    <n v="0"/>
    <n v="-999"/>
    <n v="200510"/>
    <x v="14"/>
  </r>
  <r>
    <n v="-999"/>
    <n v="3.6"/>
    <n v="6.6"/>
    <n v="2.4"/>
    <n v="87.4"/>
    <n v="62"/>
    <n v="1.3"/>
    <n v="0"/>
    <n v="0"/>
    <n v="-999"/>
    <n v="-999"/>
    <n v="-999"/>
    <n v="-999"/>
    <n v="5.0999999999999996"/>
    <n v="-999"/>
    <n v="0.60399999999999998"/>
    <n v="0.37"/>
    <n v="0"/>
    <n v="-999"/>
    <n v="200510"/>
    <x v="14"/>
  </r>
  <r>
    <n v="-999"/>
    <n v="2.4"/>
    <n v="8.5"/>
    <n v="-1"/>
    <n v="85.4"/>
    <n v="55.4"/>
    <n v="0"/>
    <n v="0"/>
    <n v="0"/>
    <n v="-999"/>
    <n v="-999"/>
    <n v="-999"/>
    <n v="-999"/>
    <n v="5.0999999999999996"/>
    <n v="-999"/>
    <n v="0.61499999999999999"/>
    <n v="0.495"/>
    <n v="0"/>
    <n v="-999"/>
    <n v="200510"/>
    <x v="14"/>
  </r>
  <r>
    <n v="-999"/>
    <n v="5.0999999999999996"/>
    <n v="9.5"/>
    <n v="1.6"/>
    <n v="85.3"/>
    <n v="65.7"/>
    <n v="1.1000000000000001"/>
    <n v="0"/>
    <n v="0"/>
    <n v="-999"/>
    <n v="-999"/>
    <n v="-999"/>
    <n v="-999"/>
    <n v="4.9000000000000004"/>
    <n v="-999"/>
    <n v="0.77900000000000003"/>
    <n v="0.40699999999999997"/>
    <n v="0"/>
    <n v="-999"/>
    <n v="200510"/>
    <x v="14"/>
  </r>
  <r>
    <n v="-999"/>
    <n v="4.9000000000000004"/>
    <n v="9.5"/>
    <n v="0.2"/>
    <n v="89.4"/>
    <n v="64.8"/>
    <n v="3.5"/>
    <n v="0"/>
    <n v="0"/>
    <n v="-999"/>
    <n v="-999"/>
    <n v="-999"/>
    <n v="-999"/>
    <n v="5.4"/>
    <n v="-999"/>
    <n v="0.77"/>
    <n v="0.41799999999999998"/>
    <n v="0"/>
    <n v="-999"/>
    <n v="200510"/>
    <x v="14"/>
  </r>
  <r>
    <n v="-999"/>
    <n v="3.3"/>
    <n v="6.4"/>
    <n v="1.4"/>
    <n v="94"/>
    <n v="87.3"/>
    <n v="1.9"/>
    <n v="0"/>
    <n v="0"/>
    <n v="-999"/>
    <n v="-999"/>
    <n v="-999"/>
    <n v="-999"/>
    <n v="5"/>
    <n v="-999"/>
    <n v="0.83699999999999997"/>
    <n v="0.122"/>
    <n v="0"/>
    <n v="-999"/>
    <n v="200510"/>
    <x v="14"/>
  </r>
  <r>
    <n v="-999"/>
    <n v="5.7"/>
    <n v="7.4"/>
    <n v="1.8"/>
    <n v="97.9"/>
    <n v="87.8"/>
    <n v="10.7"/>
    <n v="0"/>
    <n v="0"/>
    <n v="-999"/>
    <n v="-999"/>
    <n v="-999"/>
    <n v="-999"/>
    <n v="5.3"/>
    <n v="-999"/>
    <n v="0.90100000000000002"/>
    <n v="0.126"/>
    <n v="0"/>
    <n v="-999"/>
    <n v="200510"/>
    <x v="14"/>
  </r>
  <r>
    <n v="-999"/>
    <n v="3.3"/>
    <n v="10.4"/>
    <n v="-2.2000000000000002"/>
    <n v="83.2"/>
    <n v="46.8"/>
    <n v="0.3"/>
    <n v="0"/>
    <n v="0"/>
    <n v="-999"/>
    <n v="-999"/>
    <n v="-999"/>
    <n v="-999"/>
    <n v="5.4"/>
    <n v="-999"/>
    <n v="0.58899999999999997"/>
    <n v="0.67100000000000004"/>
    <n v="0"/>
    <n v="-999"/>
    <n v="200510"/>
    <x v="14"/>
  </r>
  <r>
    <n v="-999"/>
    <n v="4.3"/>
    <n v="5.5"/>
    <n v="2.7"/>
    <n v="98.4"/>
    <n v="91.1"/>
    <n v="8"/>
    <n v="0"/>
    <n v="0"/>
    <n v="-999"/>
    <n v="-999"/>
    <n v="-999"/>
    <n v="-999"/>
    <n v="5.2"/>
    <n v="-999"/>
    <n v="0.82299999999999995"/>
    <n v="0.08"/>
    <n v="0"/>
    <n v="-999"/>
    <n v="200510"/>
    <x v="14"/>
  </r>
  <r>
    <n v="-999"/>
    <n v="0.7"/>
    <n v="4.8"/>
    <n v="-2"/>
    <n v="94.5"/>
    <n v="71.3"/>
    <n v="0.8"/>
    <n v="0"/>
    <n v="0"/>
    <n v="-999"/>
    <n v="-999"/>
    <n v="-999"/>
    <n v="-999"/>
    <n v="5.2"/>
    <n v="-999"/>
    <n v="0.61299999999999999"/>
    <n v="0.247"/>
    <n v="0"/>
    <n v="-999"/>
    <n v="200510"/>
    <x v="14"/>
  </r>
  <r>
    <n v="-999"/>
    <n v="3.6"/>
    <n v="8.8000000000000007"/>
    <n v="0"/>
    <n v="90.6"/>
    <n v="73.7"/>
    <n v="0.3"/>
    <n v="0"/>
    <n v="0"/>
    <n v="-999"/>
    <n v="-999"/>
    <n v="-999"/>
    <n v="-999"/>
    <n v="4.8"/>
    <n v="-999"/>
    <n v="0.83599999999999997"/>
    <n v="0.29799999999999999"/>
    <n v="0"/>
    <n v="-999"/>
    <n v="200510"/>
    <x v="14"/>
  </r>
  <r>
    <n v="-999"/>
    <n v="7.5"/>
    <n v="15"/>
    <n v="1.6"/>
    <n v="79.2"/>
    <n v="56.3"/>
    <n v="0"/>
    <n v="0"/>
    <n v="0"/>
    <n v="-999"/>
    <n v="-999"/>
    <n v="-999"/>
    <n v="-999"/>
    <n v="5"/>
    <n v="-999"/>
    <n v="0.95899999999999996"/>
    <n v="0.745"/>
    <n v="0"/>
    <n v="-999"/>
    <n v="200510"/>
    <x v="14"/>
  </r>
  <r>
    <n v="-999"/>
    <n v="6.9"/>
    <n v="12.9"/>
    <n v="2.9"/>
    <n v="80.099999999999994"/>
    <n v="63.5"/>
    <n v="0"/>
    <n v="0"/>
    <n v="0"/>
    <n v="-999"/>
    <n v="-999"/>
    <n v="-999"/>
    <n v="-999"/>
    <n v="5.4"/>
    <n v="-999"/>
    <n v="0.94399999999999995"/>
    <n v="0.54300000000000004"/>
    <n v="0"/>
    <n v="-999"/>
    <n v="200510"/>
    <x v="14"/>
  </r>
  <r>
    <n v="-999"/>
    <n v="6.6"/>
    <n v="13"/>
    <n v="1.8"/>
    <n v="86"/>
    <n v="47.3"/>
    <n v="0"/>
    <n v="0"/>
    <n v="0"/>
    <n v="-999"/>
    <n v="-999"/>
    <n v="-999"/>
    <n v="-999"/>
    <n v="5.6"/>
    <n v="-999"/>
    <n v="0.70699999999999996"/>
    <n v="0.78900000000000003"/>
    <n v="0"/>
    <n v="-999"/>
    <n v="200510"/>
    <x v="14"/>
  </r>
  <r>
    <n v="-999"/>
    <n v="9.1999999999999993"/>
    <n v="14"/>
    <n v="4.3"/>
    <n v="65.900000000000006"/>
    <n v="50.2"/>
    <n v="0"/>
    <n v="0"/>
    <n v="0"/>
    <n v="-999"/>
    <n v="-999"/>
    <n v="-999"/>
    <n v="-999"/>
    <n v="5.6"/>
    <n v="-999"/>
    <n v="0.80100000000000005"/>
    <n v="0.79600000000000004"/>
    <n v="0"/>
    <n v="-999"/>
    <n v="200510"/>
    <x v="14"/>
  </r>
  <r>
    <n v="-999"/>
    <n v="-0.9"/>
    <n v="4.2"/>
    <n v="-5.4"/>
    <n v="82.3"/>
    <n v="47.6"/>
    <n v="5.2"/>
    <n v="0"/>
    <n v="0"/>
    <n v="-999"/>
    <n v="-999"/>
    <n v="-999"/>
    <n v="-999"/>
    <n v="5.0999999999999996"/>
    <n v="-999"/>
    <n v="0.39400000000000002"/>
    <n v="0.432"/>
    <n v="0"/>
    <n v="-999"/>
    <n v="200510"/>
    <x v="14"/>
  </r>
  <r>
    <n v="-999"/>
    <n v="-1.7"/>
    <n v="3.4"/>
    <n v="-5.0999999999999996"/>
    <n v="79.5"/>
    <n v="45.7"/>
    <n v="0"/>
    <n v="0"/>
    <n v="0"/>
    <n v="-999"/>
    <n v="-999"/>
    <n v="-999"/>
    <n v="-999"/>
    <n v="3.8"/>
    <n v="-999"/>
    <n v="0.35599999999999998"/>
    <n v="0.42299999999999999"/>
    <n v="0"/>
    <n v="-999"/>
    <n v="200510"/>
    <x v="14"/>
  </r>
  <r>
    <n v="-999"/>
    <n v="-1.1000000000000001"/>
    <n v="5.0999999999999996"/>
    <n v="-2.4"/>
    <n v="93.4"/>
    <n v="63.2"/>
    <n v="1.1000000000000001"/>
    <n v="0"/>
    <n v="0"/>
    <n v="-999"/>
    <n v="-999"/>
    <n v="-999"/>
    <n v="-999"/>
    <n v="3.2"/>
    <n v="-999"/>
    <n v="0.55600000000000005"/>
    <n v="0.32300000000000001"/>
    <n v="0"/>
    <n v="-999"/>
    <n v="200510"/>
    <x v="14"/>
  </r>
  <r>
    <n v="-999"/>
    <n v="-2"/>
    <n v="1.7"/>
    <n v="-5.3"/>
    <n v="95.9"/>
    <n v="87.6"/>
    <n v="3.5"/>
    <n v="0"/>
    <n v="0"/>
    <n v="-999"/>
    <n v="-999"/>
    <n v="-999"/>
    <n v="-999"/>
    <n v="2.8"/>
    <n v="-999"/>
    <n v="0.60599999999999998"/>
    <n v="8.5999999999999993E-2"/>
    <n v="0"/>
    <n v="-999"/>
    <n v="200510"/>
    <x v="14"/>
  </r>
  <r>
    <n v="-999"/>
    <n v="-2"/>
    <n v="2.4"/>
    <n v="-6.1"/>
    <n v="90.8"/>
    <n v="67.7"/>
    <n v="1.5"/>
    <n v="0"/>
    <n v="0"/>
    <n v="-999"/>
    <n v="-999"/>
    <n v="-999"/>
    <n v="-999"/>
    <n v="2.7"/>
    <n v="-999"/>
    <n v="0.49199999999999999"/>
    <n v="0.23400000000000001"/>
    <n v="0"/>
    <n v="-999"/>
    <n v="200510"/>
    <x v="14"/>
  </r>
  <r>
    <n v="-999"/>
    <n v="-0.9"/>
    <n v="1.8"/>
    <n v="-2.6"/>
    <n v="96"/>
    <n v="80.900000000000006"/>
    <n v="1.6"/>
    <n v="7"/>
    <n v="0"/>
    <n v="-999"/>
    <n v="-999"/>
    <n v="-999"/>
    <n v="-999"/>
    <n v="2.6"/>
    <n v="-999"/>
    <n v="0.56200000000000006"/>
    <n v="0.13300000000000001"/>
    <n v="7"/>
    <n v="0"/>
    <n v="200510"/>
    <x v="14"/>
  </r>
  <r>
    <n v="-999"/>
    <n v="-2"/>
    <n v="0.3"/>
    <n v="-5.4"/>
    <n v="96.2"/>
    <n v="87.9"/>
    <n v="7.5"/>
    <n v="82"/>
    <n v="0"/>
    <n v="-999"/>
    <n v="-999"/>
    <n v="-999"/>
    <n v="-999"/>
    <n v="2.2999999999999998"/>
    <n v="-999"/>
    <n v="0.55000000000000004"/>
    <n v="7.4999999999999997E-2"/>
    <n v="0"/>
    <n v="-999"/>
    <n v="200511"/>
    <x v="14"/>
  </r>
  <r>
    <n v="-999"/>
    <n v="-3.4"/>
    <n v="1.3"/>
    <n v="-5.9"/>
    <n v="94.5"/>
    <n v="74.8"/>
    <n v="0"/>
    <n v="70"/>
    <n v="0"/>
    <n v="-999"/>
    <n v="-999"/>
    <n v="-999"/>
    <n v="-999"/>
    <n v="2.4"/>
    <n v="-999"/>
    <n v="0.503"/>
    <n v="0.16900000000000001"/>
    <n v="0"/>
    <n v="-999"/>
    <n v="200511"/>
    <x v="14"/>
  </r>
  <r>
    <n v="-999"/>
    <n v="-3.8"/>
    <n v="-3.3"/>
    <n v="-5.5"/>
    <n v="99.1"/>
    <n v="96.7"/>
    <n v="0"/>
    <n v="70"/>
    <n v="0"/>
    <n v="-999"/>
    <n v="-999"/>
    <n v="-999"/>
    <n v="-999"/>
    <n v="2.2999999999999998"/>
    <n v="-999"/>
    <n v="0.46400000000000002"/>
    <n v="1.6E-2"/>
    <n v="0"/>
    <n v="-999"/>
    <n v="200511"/>
    <x v="14"/>
  </r>
  <r>
    <n v="-999"/>
    <n v="-4.9000000000000004"/>
    <n v="-2.2999999999999998"/>
    <n v="-7.5"/>
    <n v="96"/>
    <n v="79.7"/>
    <n v="1.2"/>
    <n v="82"/>
    <n v="0"/>
    <n v="-999"/>
    <n v="-999"/>
    <n v="-999"/>
    <n v="-999"/>
    <n v="2.2000000000000002"/>
    <n v="-999"/>
    <n v="0.41"/>
    <n v="0.105"/>
    <n v="0"/>
    <n v="-999"/>
    <n v="200511"/>
    <x v="14"/>
  </r>
  <r>
    <n v="-999"/>
    <n v="-5.5"/>
    <n v="-3.1"/>
    <n v="-7.8"/>
    <n v="94.9"/>
    <n v="80.900000000000006"/>
    <n v="9.5"/>
    <n v="173"/>
    <n v="0"/>
    <n v="-999"/>
    <n v="-999"/>
    <n v="-999"/>
    <n v="-999"/>
    <n v="2.1"/>
    <n v="-999"/>
    <n v="0.39200000000000002"/>
    <n v="9.2999999999999999E-2"/>
    <n v="0"/>
    <n v="-999"/>
    <n v="200511"/>
    <x v="14"/>
  </r>
  <r>
    <n v="-999"/>
    <n v="-5"/>
    <n v="-0.9"/>
    <n v="-7.3"/>
    <n v="98.4"/>
    <n v="95.7"/>
    <n v="3.9"/>
    <n v="186"/>
    <n v="0"/>
    <n v="-999"/>
    <n v="-999"/>
    <n v="-999"/>
    <n v="-999"/>
    <n v="2.2000000000000002"/>
    <n v="-999"/>
    <n v="0.54700000000000004"/>
    <n v="2.5000000000000001E-2"/>
    <n v="0"/>
    <n v="-999"/>
    <n v="200511"/>
    <x v="14"/>
  </r>
  <r>
    <n v="-999"/>
    <n v="-6.6"/>
    <n v="-3.9"/>
    <n v="-8.5"/>
    <n v="97.8"/>
    <n v="95.9"/>
    <n v="3.4"/>
    <n v="181"/>
    <n v="0"/>
    <n v="-999"/>
    <n v="-999"/>
    <n v="-999"/>
    <n v="-999"/>
    <n v="2.1"/>
    <n v="-999"/>
    <n v="0.438"/>
    <n v="1.9E-2"/>
    <n v="0"/>
    <n v="-999"/>
    <n v="200511"/>
    <x v="14"/>
  </r>
  <r>
    <n v="-999"/>
    <n v="-5.9"/>
    <n v="-2.6"/>
    <n v="-9.8000000000000007"/>
    <n v="97.3"/>
    <n v="93.4"/>
    <n v="0"/>
    <n v="188"/>
    <n v="0"/>
    <n v="-999"/>
    <n v="-999"/>
    <n v="-999"/>
    <n v="-999"/>
    <n v="2.1"/>
    <n v="-999"/>
    <n v="0.47099999999999997"/>
    <n v="3.3000000000000002E-2"/>
    <n v="0"/>
    <n v="-999"/>
    <n v="200511"/>
    <x v="14"/>
  </r>
  <r>
    <n v="-999"/>
    <n v="-1.4"/>
    <n v="3.6"/>
    <n v="-6"/>
    <n v="96.3"/>
    <n v="90.2"/>
    <n v="0"/>
    <n v="176"/>
    <n v="0"/>
    <n v="-999"/>
    <n v="-999"/>
    <n v="-999"/>
    <n v="-999"/>
    <n v="2.1"/>
    <n v="-999"/>
    <n v="0.71299999999999997"/>
    <n v="7.6999999999999999E-2"/>
    <n v="0"/>
    <n v="-999"/>
    <n v="200511"/>
    <x v="14"/>
  </r>
  <r>
    <n v="-999"/>
    <n v="0.5"/>
    <n v="3.8"/>
    <n v="-3.6"/>
    <n v="94.9"/>
    <n v="83.8"/>
    <n v="0"/>
    <n v="135"/>
    <n v="0"/>
    <n v="-999"/>
    <n v="-999"/>
    <n v="-999"/>
    <n v="-999"/>
    <n v="2.1"/>
    <n v="-999"/>
    <n v="0.67100000000000004"/>
    <n v="0.13"/>
    <n v="0"/>
    <n v="-999"/>
    <n v="200511"/>
    <x v="14"/>
  </r>
  <r>
    <n v="-999"/>
    <n v="-4.9000000000000004"/>
    <n v="0.7"/>
    <n v="-8.8000000000000007"/>
    <n v="88.1"/>
    <n v="52.4"/>
    <n v="5.2"/>
    <n v="187"/>
    <n v="0"/>
    <n v="-999"/>
    <n v="-999"/>
    <n v="-999"/>
    <n v="-999"/>
    <n v="2"/>
    <n v="-999"/>
    <n v="0.33700000000000002"/>
    <n v="0.30599999999999999"/>
    <n v="0"/>
    <n v="-999"/>
    <n v="200511"/>
    <x v="14"/>
  </r>
  <r>
    <n v="-999"/>
    <n v="-6"/>
    <n v="-1.5"/>
    <n v="-8.6"/>
    <n v="89"/>
    <n v="70.599999999999994"/>
    <n v="0"/>
    <n v="178"/>
    <n v="0"/>
    <n v="-999"/>
    <n v="-999"/>
    <n v="-999"/>
    <n v="-999"/>
    <n v="2"/>
    <n v="-999"/>
    <n v="0.38700000000000001"/>
    <n v="0.161"/>
    <n v="0"/>
    <n v="-999"/>
    <n v="200511"/>
    <x v="14"/>
  </r>
  <r>
    <n v="-999"/>
    <n v="-4.9000000000000004"/>
    <n v="-2.4"/>
    <n v="-8.5"/>
    <n v="98.6"/>
    <n v="95.8"/>
    <n v="10.8"/>
    <n v="283"/>
    <n v="-1.9"/>
    <n v="-999"/>
    <n v="-999"/>
    <n v="-999"/>
    <n v="-999"/>
    <n v="1.9"/>
    <n v="-999"/>
    <n v="0.49099999999999999"/>
    <n v="2.1000000000000001E-2"/>
    <n v="0"/>
    <n v="-999"/>
    <n v="200511"/>
    <x v="14"/>
  </r>
  <r>
    <n v="-999"/>
    <n v="-9.4"/>
    <n v="-7.2"/>
    <n v="-12.7"/>
    <n v="96.5"/>
    <n v="95.1"/>
    <n v="0"/>
    <n v="267"/>
    <n v="-1.8"/>
    <n v="-999"/>
    <n v="-999"/>
    <n v="-999"/>
    <n v="-999"/>
    <n v="1.8"/>
    <n v="-999"/>
    <n v="0.33900000000000002"/>
    <n v="1.7000000000000001E-2"/>
    <n v="0"/>
    <n v="-999"/>
    <n v="200511"/>
    <x v="14"/>
  </r>
  <r>
    <n v="-999"/>
    <n v="-6.2"/>
    <n v="-2.2000000000000002"/>
    <n v="-11.3"/>
    <n v="97.8"/>
    <n v="93.5"/>
    <n v="1.7"/>
    <n v="278"/>
    <n v="-2.5"/>
    <n v="-999"/>
    <n v="-999"/>
    <n v="-999"/>
    <n v="-999"/>
    <n v="1.9"/>
    <n v="-999"/>
    <n v="0.48699999999999999"/>
    <n v="3.4000000000000002E-2"/>
    <n v="0"/>
    <n v="-999"/>
    <n v="200511"/>
    <x v="14"/>
  </r>
  <r>
    <n v="-999"/>
    <n v="-1.1000000000000001"/>
    <n v="1.6"/>
    <n v="-2.7"/>
    <n v="98.8"/>
    <n v="93.8"/>
    <n v="0.8"/>
    <n v="257"/>
    <n v="-0.8"/>
    <n v="-999"/>
    <n v="-999"/>
    <n v="-999"/>
    <n v="-999"/>
    <n v="1.9"/>
    <n v="-999"/>
    <n v="0.64200000000000002"/>
    <n v="4.2000000000000003E-2"/>
    <n v="0"/>
    <n v="-999"/>
    <n v="200511"/>
    <x v="14"/>
  </r>
  <r>
    <n v="-999"/>
    <n v="0"/>
    <n v="8"/>
    <n v="-4.8"/>
    <n v="88.2"/>
    <n v="59.8"/>
    <n v="0.1"/>
    <n v="237"/>
    <n v="-1.4"/>
    <n v="-999"/>
    <n v="-999"/>
    <n v="-999"/>
    <n v="-999"/>
    <n v="1.9"/>
    <n v="-999"/>
    <n v="0.64200000000000002"/>
    <n v="0.43099999999999999"/>
    <n v="0"/>
    <n v="-999"/>
    <n v="200511"/>
    <x v="14"/>
  </r>
  <r>
    <n v="-999"/>
    <n v="1.9"/>
    <n v="6.9"/>
    <n v="-0.9"/>
    <n v="89.8"/>
    <n v="67.2"/>
    <n v="0"/>
    <n v="205"/>
    <n v="-1.1000000000000001"/>
    <n v="-999"/>
    <n v="-999"/>
    <n v="-999"/>
    <n v="-999"/>
    <n v="1.8"/>
    <n v="-999"/>
    <n v="0.67"/>
    <n v="0.32600000000000001"/>
    <n v="0"/>
    <n v="-999"/>
    <n v="200511"/>
    <x v="14"/>
  </r>
  <r>
    <n v="-999"/>
    <n v="4.5"/>
    <n v="12.2"/>
    <n v="0.7"/>
    <n v="85.7"/>
    <n v="56.4"/>
    <n v="0"/>
    <n v="186"/>
    <n v="0"/>
    <n v="-999"/>
    <n v="-999"/>
    <n v="-999"/>
    <n v="-999"/>
    <n v="1.9"/>
    <n v="-999"/>
    <n v="0.80100000000000005"/>
    <n v="0.61899999999999999"/>
    <n v="0"/>
    <n v="-999"/>
    <n v="200511"/>
    <x v="14"/>
  </r>
  <r>
    <n v="-999"/>
    <n v="5"/>
    <n v="13.1"/>
    <n v="1.9"/>
    <n v="72.8"/>
    <n v="41.3"/>
    <n v="0"/>
    <n v="172"/>
    <n v="0"/>
    <n v="-999"/>
    <n v="-999"/>
    <n v="-999"/>
    <n v="-999"/>
    <n v="1.9"/>
    <n v="-999"/>
    <n v="0.623"/>
    <n v="0.88500000000000001"/>
    <n v="0"/>
    <n v="-999"/>
    <n v="200511"/>
    <x v="14"/>
  </r>
  <r>
    <n v="-999"/>
    <n v="5.5"/>
    <n v="13.5"/>
    <n v="1"/>
    <n v="55.5"/>
    <n v="35.700000000000003"/>
    <n v="0"/>
    <n v="165"/>
    <n v="0"/>
    <n v="-999"/>
    <n v="-999"/>
    <n v="-999"/>
    <n v="-999"/>
    <n v="1.8"/>
    <n v="-999"/>
    <n v="0.55100000000000005"/>
    <n v="0.995"/>
    <n v="0"/>
    <n v="-999"/>
    <n v="200511"/>
    <x v="14"/>
  </r>
  <r>
    <n v="-999"/>
    <n v="7.6"/>
    <n v="16.399999999999999"/>
    <n v="4.0999999999999996"/>
    <n v="33.5"/>
    <n v="18.5"/>
    <n v="0"/>
    <n v="160"/>
    <n v="0"/>
    <n v="-999"/>
    <n v="-999"/>
    <n v="-999"/>
    <n v="-999"/>
    <n v="1.8"/>
    <n v="-999"/>
    <n v="0.34599999999999997"/>
    <n v="1.52"/>
    <n v="0"/>
    <n v="-999"/>
    <n v="200511"/>
    <x v="14"/>
  </r>
  <r>
    <n v="-999"/>
    <n v="4.2"/>
    <n v="11.8"/>
    <n v="-0.4"/>
    <n v="44.5"/>
    <n v="31.4"/>
    <n v="0"/>
    <n v="162"/>
    <n v="0"/>
    <n v="-999"/>
    <n v="-999"/>
    <n v="-999"/>
    <n v="-999"/>
    <n v="1.8"/>
    <n v="-999"/>
    <n v="0.435"/>
    <n v="0.94899999999999995"/>
    <n v="0"/>
    <n v="-999"/>
    <n v="200511"/>
    <x v="14"/>
  </r>
  <r>
    <n v="-999"/>
    <n v="1.1000000000000001"/>
    <n v="7.3"/>
    <n v="-2.2999999999999998"/>
    <n v="60.8"/>
    <n v="35.200000000000003"/>
    <n v="0"/>
    <n v="165"/>
    <n v="0"/>
    <n v="-999"/>
    <n v="-999"/>
    <n v="-999"/>
    <n v="-999"/>
    <n v="1.7"/>
    <n v="-999"/>
    <n v="0.36"/>
    <n v="0.66200000000000003"/>
    <n v="0"/>
    <n v="-999"/>
    <n v="200511"/>
    <x v="14"/>
  </r>
  <r>
    <n v="-999"/>
    <n v="-2.5"/>
    <n v="0.3"/>
    <n v="-5.4"/>
    <n v="97"/>
    <n v="64.5"/>
    <n v="10.7"/>
    <n v="271"/>
    <n v="-1.8"/>
    <n v="-999"/>
    <n v="-999"/>
    <n v="-999"/>
    <n v="-999"/>
    <n v="1.5"/>
    <n v="-999"/>
    <n v="0.40200000000000002"/>
    <n v="0.222"/>
    <n v="0"/>
    <n v="-999"/>
    <n v="200511"/>
    <x v="14"/>
  </r>
  <r>
    <n v="-999"/>
    <n v="-7.6"/>
    <n v="-5.3"/>
    <n v="-12"/>
    <n v="97.9"/>
    <n v="95.6"/>
    <n v="16.3"/>
    <n v="424"/>
    <n v="-1.5"/>
    <n v="-999"/>
    <n v="-999"/>
    <n v="-999"/>
    <n v="-999"/>
    <n v="1.5"/>
    <n v="-999"/>
    <n v="0.39300000000000002"/>
    <n v="1.7999999999999999E-2"/>
    <n v="0"/>
    <n v="-999"/>
    <n v="200511"/>
    <x v="14"/>
  </r>
  <r>
    <n v="-999"/>
    <n v="-9.1"/>
    <n v="-0.3"/>
    <n v="-14.5"/>
    <n v="96.8"/>
    <n v="94.1"/>
    <n v="0"/>
    <n v="343"/>
    <n v="-1.3"/>
    <n v="-999"/>
    <n v="-999"/>
    <n v="-999"/>
    <n v="-999"/>
    <n v="1.6"/>
    <n v="-999"/>
    <n v="0.56000000000000005"/>
    <n v="3.5000000000000003E-2"/>
    <n v="0"/>
    <n v="-999"/>
    <n v="200511"/>
    <x v="14"/>
  </r>
  <r>
    <n v="-999"/>
    <n v="-10.7"/>
    <n v="-9.1"/>
    <n v="-12.6"/>
    <n v="95.7"/>
    <n v="93.8"/>
    <n v="0.7"/>
    <n v="346"/>
    <n v="-1.8"/>
    <n v="-999"/>
    <n v="-999"/>
    <n v="-999"/>
    <n v="-999"/>
    <n v="1.5"/>
    <n v="-999"/>
    <n v="0.28799999999999998"/>
    <n v="1.9E-2"/>
    <n v="0"/>
    <n v="-999"/>
    <n v="200511"/>
    <x v="14"/>
  </r>
  <r>
    <n v="-999"/>
    <n v="-10"/>
    <n v="-5.0999999999999996"/>
    <n v="-12.9"/>
    <n v="96.1"/>
    <n v="94.2"/>
    <n v="1.7"/>
    <n v="333"/>
    <n v="-1.9"/>
    <n v="-999"/>
    <n v="-999"/>
    <n v="-999"/>
    <n v="-999"/>
    <n v="1.5"/>
    <n v="-999"/>
    <n v="0.39200000000000002"/>
    <n v="2.4E-2"/>
    <n v="0"/>
    <n v="-999"/>
    <n v="200511"/>
    <x v="14"/>
  </r>
  <r>
    <n v="-999"/>
    <n v="-11.2"/>
    <n v="-9.1999999999999993"/>
    <n v="-13"/>
    <n v="95.6"/>
    <n v="94.7"/>
    <n v="0"/>
    <n v="334"/>
    <n v="-2.2000000000000002"/>
    <n v="-999"/>
    <n v="-999"/>
    <n v="-999"/>
    <n v="-999"/>
    <n v="1.5"/>
    <n v="-999"/>
    <n v="0.28699999999999998"/>
    <n v="1.6E-2"/>
    <n v="334"/>
    <n v="-2.2000000000000002"/>
    <n v="200511"/>
    <x v="14"/>
  </r>
  <r>
    <n v="-999"/>
    <n v="-11.9"/>
    <n v="-10.3"/>
    <n v="-13.3"/>
    <n v="95.2"/>
    <n v="94.2"/>
    <n v="1"/>
    <n v="345"/>
    <n v="-2.5"/>
    <n v="-999"/>
    <n v="-999"/>
    <n v="-999"/>
    <n v="-999"/>
    <n v="1.5"/>
    <n v="-999"/>
    <n v="0.26200000000000001"/>
    <n v="1.6E-2"/>
    <n v="0"/>
    <n v="-999"/>
    <n v="200512"/>
    <x v="14"/>
  </r>
  <r>
    <n v="-999"/>
    <n v="-11.8"/>
    <n v="-9.1999999999999993"/>
    <n v="-13.2"/>
    <n v="95"/>
    <n v="93.7"/>
    <n v="2.2000000000000002"/>
    <n v="335"/>
    <n v="-2.4"/>
    <n v="-999"/>
    <n v="-999"/>
    <n v="-999"/>
    <n v="-999"/>
    <n v="1.4"/>
    <n v="-999"/>
    <n v="0.28599999999999998"/>
    <n v="1.9E-2"/>
    <n v="0"/>
    <n v="-999"/>
    <n v="200512"/>
    <x v="14"/>
  </r>
  <r>
    <n v="-999"/>
    <n v="-11.6"/>
    <n v="-7.1"/>
    <n v="-14.9"/>
    <n v="94.9"/>
    <n v="89.1"/>
    <n v="0"/>
    <n v="335"/>
    <n v="-2"/>
    <n v="-999"/>
    <n v="-999"/>
    <n v="-999"/>
    <n v="-999"/>
    <n v="1.4"/>
    <n v="-999"/>
    <n v="0.31900000000000001"/>
    <n v="3.9E-2"/>
    <n v="0"/>
    <n v="-999"/>
    <n v="200512"/>
    <x v="14"/>
  </r>
  <r>
    <n v="-999"/>
    <n v="-10.7"/>
    <n v="-7.3"/>
    <n v="-15.5"/>
    <n v="95.7"/>
    <n v="92.9"/>
    <n v="0.6"/>
    <n v="353"/>
    <n v="-2.5"/>
    <n v="-999"/>
    <n v="-999"/>
    <n v="-999"/>
    <n v="-999"/>
    <n v="1.4"/>
    <n v="-999"/>
    <n v="0.32900000000000001"/>
    <n v="2.5000000000000001E-2"/>
    <n v="0"/>
    <n v="-999"/>
    <n v="200512"/>
    <x v="14"/>
  </r>
  <r>
    <n v="-999"/>
    <n v="-10.6"/>
    <n v="-5.7"/>
    <n v="-17.3"/>
    <n v="95.3"/>
    <n v="91.2"/>
    <n v="3.5"/>
    <n v="390"/>
    <n v="-2"/>
    <n v="-999"/>
    <n v="-999"/>
    <n v="-999"/>
    <n v="-999"/>
    <n v="1.3"/>
    <n v="-999"/>
    <n v="0.36299999999999999"/>
    <n v="3.5000000000000003E-2"/>
    <n v="0"/>
    <n v="-999"/>
    <n v="200512"/>
    <x v="14"/>
  </r>
  <r>
    <n v="-999"/>
    <n v="-14.1"/>
    <n v="-6.9"/>
    <n v="-17.5"/>
    <n v="88.2"/>
    <n v="67.7"/>
    <n v="0"/>
    <n v="365"/>
    <n v="-2.5"/>
    <n v="-999"/>
    <n v="-999"/>
    <n v="-999"/>
    <n v="-999"/>
    <n v="1.4"/>
    <n v="-999"/>
    <n v="0.246"/>
    <n v="0.11799999999999999"/>
    <n v="0"/>
    <n v="-999"/>
    <n v="200512"/>
    <x v="14"/>
  </r>
  <r>
    <n v="-999"/>
    <n v="-13.6"/>
    <n v="-8.6999999999999993"/>
    <n v="-16.5"/>
    <n v="90.2"/>
    <n v="73.8"/>
    <n v="0"/>
    <n v="350"/>
    <n v="-3.5"/>
    <n v="-999"/>
    <n v="-999"/>
    <n v="-999"/>
    <n v="-999"/>
    <n v="1.3"/>
    <n v="-999"/>
    <n v="0.23400000000000001"/>
    <n v="8.3000000000000004E-2"/>
    <n v="0"/>
    <n v="-999"/>
    <n v="200512"/>
    <x v="14"/>
  </r>
  <r>
    <n v="-999"/>
    <n v="-5.7"/>
    <n v="1.2"/>
    <n v="-13.1"/>
    <n v="92.8"/>
    <n v="68.8"/>
    <n v="0"/>
    <n v="353"/>
    <n v="-3.1"/>
    <n v="-999"/>
    <n v="-999"/>
    <n v="-999"/>
    <n v="-999"/>
    <n v="1.3"/>
    <n v="-999"/>
    <n v="0.45700000000000002"/>
    <n v="0.20799999999999999"/>
    <n v="0"/>
    <n v="-999"/>
    <n v="200512"/>
    <x v="14"/>
  </r>
  <r>
    <n v="-999"/>
    <n v="-2.9"/>
    <n v="4.4000000000000004"/>
    <n v="-6.3"/>
    <n v="88.9"/>
    <n v="55.4"/>
    <n v="0"/>
    <n v="340"/>
    <n v="-2"/>
    <n v="-999"/>
    <n v="-999"/>
    <n v="-999"/>
    <n v="-999"/>
    <n v="1.2"/>
    <n v="-999"/>
    <n v="0.46400000000000002"/>
    <n v="0.373"/>
    <n v="0"/>
    <n v="-999"/>
    <n v="200512"/>
    <x v="14"/>
  </r>
  <r>
    <n v="-999"/>
    <n v="0"/>
    <n v="4.4000000000000004"/>
    <n v="-3.7"/>
    <n v="82.7"/>
    <n v="64.599999999999994"/>
    <n v="0"/>
    <n v="336"/>
    <n v="-1.8"/>
    <n v="-999"/>
    <n v="-999"/>
    <n v="-999"/>
    <n v="-999"/>
    <n v="1.2"/>
    <n v="-999"/>
    <n v="0.54200000000000004"/>
    <n v="0.29599999999999999"/>
    <n v="0"/>
    <n v="-999"/>
    <n v="200512"/>
    <x v="14"/>
  </r>
  <r>
    <n v="-999"/>
    <n v="2.6"/>
    <n v="13.3"/>
    <n v="-1.4"/>
    <n v="50.4"/>
    <n v="19.600000000000001"/>
    <n v="0"/>
    <n v="336"/>
    <n v="-1.6"/>
    <n v="-999"/>
    <n v="-999"/>
    <n v="-999"/>
    <n v="-999"/>
    <n v="1.3"/>
    <n v="-999"/>
    <n v="0.29899999999999999"/>
    <n v="1.228"/>
    <n v="0"/>
    <n v="-999"/>
    <n v="200512"/>
    <x v="14"/>
  </r>
  <r>
    <n v="-999"/>
    <n v="-2.6"/>
    <n v="3.1"/>
    <n v="-6.4"/>
    <n v="74.8"/>
    <n v="41.5"/>
    <n v="0"/>
    <n v="330"/>
    <n v="-1.4"/>
    <n v="-999"/>
    <n v="-999"/>
    <n v="-999"/>
    <n v="-999"/>
    <n v="1.2"/>
    <n v="-999"/>
    <n v="0.317"/>
    <n v="0.44600000000000001"/>
    <n v="0"/>
    <n v="-999"/>
    <n v="200512"/>
    <x v="14"/>
  </r>
  <r>
    <n v="-999"/>
    <n v="-8.1999999999999993"/>
    <n v="-5.6"/>
    <n v="-11.8"/>
    <n v="91.6"/>
    <n v="77.400000000000006"/>
    <n v="0"/>
    <n v="336"/>
    <n v="-1.9"/>
    <n v="-999"/>
    <n v="-999"/>
    <n v="-999"/>
    <n v="-999"/>
    <n v="1.1000000000000001"/>
    <n v="-999"/>
    <n v="0.31"/>
    <n v="9.0999999999999998E-2"/>
    <n v="0"/>
    <n v="-999"/>
    <n v="200512"/>
    <x v="14"/>
  </r>
  <r>
    <n v="-999"/>
    <n v="-8.6999999999999993"/>
    <n v="-0.8"/>
    <n v="-12.4"/>
    <n v="71.400000000000006"/>
    <n v="25.8"/>
    <n v="0"/>
    <n v="339"/>
    <n v="-4"/>
    <n v="-999"/>
    <n v="-999"/>
    <n v="-999"/>
    <n v="-999"/>
    <n v="1.2"/>
    <n v="-999"/>
    <n v="0.14799999999999999"/>
    <n v="0.42699999999999999"/>
    <n v="0"/>
    <n v="-999"/>
    <n v="200512"/>
    <x v="14"/>
  </r>
  <r>
    <n v="-999"/>
    <n v="-7.3"/>
    <n v="0.2"/>
    <n v="-11.3"/>
    <n v="56"/>
    <n v="26.8"/>
    <n v="0"/>
    <n v="343"/>
    <n v="-3.9"/>
    <n v="-999"/>
    <n v="-999"/>
    <n v="-999"/>
    <n v="-999"/>
    <n v="1.1000000000000001"/>
    <n v="-999"/>
    <n v="0.16600000000000001"/>
    <n v="0.45300000000000001"/>
    <n v="0"/>
    <n v="-999"/>
    <n v="200512"/>
    <x v="14"/>
  </r>
  <r>
    <n v="-999"/>
    <n v="-8.1"/>
    <n v="-3.5"/>
    <n v="-11.1"/>
    <n v="74.8"/>
    <n v="40"/>
    <n v="0"/>
    <n v="338"/>
    <n v="-4.0999999999999996"/>
    <n v="-999"/>
    <n v="-999"/>
    <n v="-999"/>
    <n v="-999"/>
    <n v="1"/>
    <n v="-999"/>
    <n v="0.189"/>
    <n v="0.28299999999999997"/>
    <n v="0"/>
    <n v="-999"/>
    <n v="200512"/>
    <x v="14"/>
  </r>
  <r>
    <n v="-999"/>
    <n v="-9.5"/>
    <n v="-4.7"/>
    <n v="-12.5"/>
    <n v="69.599999999999994"/>
    <n v="38.6"/>
    <n v="0"/>
    <n v="339"/>
    <n v="-4.0999999999999996"/>
    <n v="-999"/>
    <n v="-999"/>
    <n v="-999"/>
    <n v="-999"/>
    <n v="1"/>
    <n v="-999"/>
    <n v="0.16600000000000001"/>
    <n v="0.26400000000000001"/>
    <n v="0"/>
    <n v="-999"/>
    <n v="200512"/>
    <x v="14"/>
  </r>
  <r>
    <n v="-999"/>
    <n v="-8.6"/>
    <n v="-3.4"/>
    <n v="-12.6"/>
    <n v="49"/>
    <n v="33.1"/>
    <n v="0"/>
    <n v="336"/>
    <n v="-4.9000000000000004"/>
    <n v="-999"/>
    <n v="-999"/>
    <n v="-999"/>
    <n v="-999"/>
    <n v="1"/>
    <n v="-999"/>
    <n v="0.157"/>
    <n v="0.318"/>
    <n v="0"/>
    <n v="-999"/>
    <n v="200512"/>
    <x v="14"/>
  </r>
  <r>
    <n v="-999"/>
    <n v="-6"/>
    <n v="-3.3"/>
    <n v="-8.6999999999999993"/>
    <n v="77.599999999999994"/>
    <n v="38.5"/>
    <n v="1.5"/>
    <n v="352"/>
    <n v="-4"/>
    <n v="-999"/>
    <n v="-999"/>
    <n v="-999"/>
    <n v="-999"/>
    <n v="0.9"/>
    <n v="-999"/>
    <n v="0.184"/>
    <n v="0.29399999999999998"/>
    <n v="0"/>
    <n v="-999"/>
    <n v="200512"/>
    <x v="14"/>
  </r>
  <r>
    <n v="-999"/>
    <n v="-0.6"/>
    <n v="1.3"/>
    <n v="-3.3"/>
    <n v="99.3"/>
    <n v="97.5"/>
    <n v="3.3"/>
    <n v="352"/>
    <n v="-1.5"/>
    <n v="-999"/>
    <n v="-999"/>
    <n v="-999"/>
    <n v="-999"/>
    <n v="0.9"/>
    <n v="-999"/>
    <n v="0.65600000000000003"/>
    <n v="1.7000000000000001E-2"/>
    <n v="0"/>
    <n v="-999"/>
    <n v="200512"/>
    <x v="14"/>
  </r>
  <r>
    <n v="-999"/>
    <n v="-0.1"/>
    <n v="1.1000000000000001"/>
    <n v="-2.2999999999999998"/>
    <n v="99.1"/>
    <n v="96.4"/>
    <n v="2.9"/>
    <n v="345"/>
    <n v="-0.6"/>
    <n v="-999"/>
    <n v="-999"/>
    <n v="-999"/>
    <n v="-999"/>
    <n v="0.9"/>
    <n v="-999"/>
    <n v="0.63800000000000001"/>
    <n v="2.4E-2"/>
    <n v="0"/>
    <n v="-999"/>
    <n v="200512"/>
    <x v="14"/>
  </r>
  <r>
    <n v="-999"/>
    <n v="-0.6"/>
    <n v="0.6"/>
    <n v="-1.8"/>
    <n v="97.8"/>
    <n v="86.9"/>
    <n v="3.4"/>
    <n v="346"/>
    <n v="-0.3"/>
    <n v="-999"/>
    <n v="-999"/>
    <n v="-999"/>
    <n v="-999"/>
    <n v="0.9"/>
    <n v="-999"/>
    <n v="0.55400000000000005"/>
    <n v="8.4000000000000005E-2"/>
    <n v="0"/>
    <n v="-999"/>
    <n v="200512"/>
    <x v="14"/>
  </r>
  <r>
    <n v="-999"/>
    <n v="-1.4"/>
    <n v="0.9"/>
    <n v="-3.2"/>
    <n v="92.8"/>
    <n v="77.2"/>
    <n v="7.5"/>
    <n v="423"/>
    <n v="-0.8"/>
    <n v="-999"/>
    <n v="-999"/>
    <n v="-999"/>
    <n v="-999"/>
    <n v="0.9"/>
    <n v="-999"/>
    <n v="0.502"/>
    <n v="0.14899999999999999"/>
    <n v="0"/>
    <n v="-999"/>
    <n v="200512"/>
    <x v="14"/>
  </r>
  <r>
    <n v="-999"/>
    <n v="2.2000000000000002"/>
    <n v="5"/>
    <n v="-2.2000000000000002"/>
    <n v="97.9"/>
    <n v="93.1"/>
    <n v="1.1000000000000001"/>
    <n v="396"/>
    <n v="-0.5"/>
    <n v="-999"/>
    <n v="-999"/>
    <n v="-999"/>
    <n v="-999"/>
    <n v="1"/>
    <n v="-999"/>
    <n v="0.81299999999999994"/>
    <n v="0.06"/>
    <n v="0"/>
    <n v="-999"/>
    <n v="200512"/>
    <x v="14"/>
  </r>
  <r>
    <n v="-999"/>
    <n v="0.9"/>
    <n v="3.9"/>
    <n v="-1.4"/>
    <n v="89.6"/>
    <n v="75.3"/>
    <n v="1.2"/>
    <n v="360"/>
    <n v="-0.1"/>
    <n v="-999"/>
    <n v="-999"/>
    <n v="-999"/>
    <n v="-999"/>
    <n v="0.9"/>
    <n v="-999"/>
    <n v="0.60899999999999999"/>
    <n v="0.19900000000000001"/>
    <n v="0"/>
    <n v="-999"/>
    <n v="200512"/>
    <x v="14"/>
  </r>
  <r>
    <n v="-999"/>
    <n v="-1.1000000000000001"/>
    <n v="0.7"/>
    <n v="-3.9"/>
    <n v="98.2"/>
    <n v="93.7"/>
    <n v="4"/>
    <n v="400"/>
    <n v="-0.4"/>
    <n v="-999"/>
    <n v="-999"/>
    <n v="-999"/>
    <n v="-999"/>
    <n v="0.9"/>
    <n v="-999"/>
    <n v="0.60099999999999998"/>
    <n v="0.04"/>
    <n v="0"/>
    <n v="-999"/>
    <n v="200512"/>
    <x v="14"/>
  </r>
  <r>
    <n v="-999"/>
    <n v="-3.9"/>
    <n v="-0.5"/>
    <n v="-6.6"/>
    <n v="97.8"/>
    <n v="87"/>
    <n v="5.5"/>
    <n v="442"/>
    <n v="-0.9"/>
    <n v="-999"/>
    <n v="-999"/>
    <n v="-999"/>
    <n v="-999"/>
    <n v="0.9"/>
    <n v="-999"/>
    <n v="0.51200000000000001"/>
    <n v="7.6999999999999999E-2"/>
    <n v="0"/>
    <n v="-999"/>
    <n v="200512"/>
    <x v="14"/>
  </r>
  <r>
    <n v="-999"/>
    <n v="-4.2"/>
    <n v="-2.1"/>
    <n v="-6.9"/>
    <n v="97.8"/>
    <n v="89.7"/>
    <n v="1.8"/>
    <n v="449"/>
    <n v="-1.3"/>
    <n v="-999"/>
    <n v="-999"/>
    <n v="-999"/>
    <n v="-999"/>
    <n v="0.9"/>
    <n v="-999"/>
    <n v="0.47099999999999997"/>
    <n v="5.3999999999999999E-2"/>
    <n v="0"/>
    <n v="-999"/>
    <n v="200512"/>
    <x v="14"/>
  </r>
  <r>
    <n v="-999"/>
    <n v="-5.0999999999999996"/>
    <n v="-0.3"/>
    <n v="-7.3"/>
    <n v="95.6"/>
    <n v="80"/>
    <n v="0"/>
    <n v="447"/>
    <n v="-1.2"/>
    <n v="-999"/>
    <n v="-999"/>
    <n v="-999"/>
    <n v="-999"/>
    <n v="1"/>
    <n v="-999"/>
    <n v="0.47899999999999998"/>
    <n v="0.11899999999999999"/>
    <n v="0"/>
    <n v="-999"/>
    <n v="200512"/>
    <x v="14"/>
  </r>
  <r>
    <n v="-999"/>
    <n v="-5.2"/>
    <n v="-4.2"/>
    <n v="-6.7"/>
    <n v="99.1"/>
    <n v="97"/>
    <n v="4.2"/>
    <n v="479"/>
    <n v="-1.3"/>
    <n v="-999"/>
    <n v="-999"/>
    <n v="-999"/>
    <n v="-999"/>
    <n v="1"/>
    <n v="-999"/>
    <n v="0.435"/>
    <n v="1.2999999999999999E-2"/>
    <n v="0"/>
    <n v="-999"/>
    <n v="200512"/>
    <x v="14"/>
  </r>
  <r>
    <n v="-999"/>
    <n v="-3.3"/>
    <n v="0.2"/>
    <n v="-5.4"/>
    <n v="99.3"/>
    <n v="95.3"/>
    <n v="0"/>
    <n v="479"/>
    <n v="-0.9"/>
    <n v="-999"/>
    <n v="-999"/>
    <n v="-999"/>
    <n v="-999"/>
    <n v="1"/>
    <n v="-999"/>
    <n v="0.59099999999999997"/>
    <n v="2.9000000000000001E-2"/>
    <n v="479"/>
    <n v="-0.9"/>
    <n v="200512"/>
    <x v="14"/>
  </r>
  <r>
    <n v="-999"/>
    <n v="-4.2"/>
    <n v="-3.1"/>
    <n v="-6"/>
    <n v="98.1"/>
    <n v="95.7"/>
    <n v="1.6"/>
    <n v="481"/>
    <n v="-1"/>
    <n v="-999"/>
    <n v="-999"/>
    <n v="-999"/>
    <n v="-999"/>
    <n v="0.9"/>
    <n v="-999"/>
    <n v="0.46500000000000002"/>
    <n v="2.1000000000000001E-2"/>
    <n v="0"/>
    <n v="-999"/>
    <n v="200601"/>
    <x v="15"/>
  </r>
  <r>
    <n v="-999"/>
    <n v="-3.5"/>
    <n v="-1.9"/>
    <n v="-5"/>
    <n v="96.9"/>
    <n v="92.3"/>
    <n v="9.3000000000000007"/>
    <n v="570"/>
    <n v="-0.9"/>
    <n v="-999"/>
    <n v="-999"/>
    <n v="-999"/>
    <n v="-999"/>
    <n v="1"/>
    <n v="-999"/>
    <n v="0.48899999999999999"/>
    <n v="4.1000000000000002E-2"/>
    <n v="0"/>
    <n v="-999"/>
    <n v="200601"/>
    <x v="15"/>
  </r>
  <r>
    <n v="-999"/>
    <n v="-5.6"/>
    <n v="-2.1"/>
    <n v="-9.9"/>
    <n v="94.8"/>
    <n v="74.5"/>
    <n v="3.4"/>
    <n v="595"/>
    <n v="-0.7"/>
    <n v="-999"/>
    <n v="-999"/>
    <n v="-999"/>
    <n v="-999"/>
    <n v="1"/>
    <n v="-999"/>
    <n v="0.38900000000000001"/>
    <n v="0.13300000000000001"/>
    <n v="0"/>
    <n v="-999"/>
    <n v="200601"/>
    <x v="15"/>
  </r>
  <r>
    <n v="-999"/>
    <n v="-5"/>
    <n v="-2.5"/>
    <n v="-7"/>
    <n v="94.1"/>
    <n v="75.2"/>
    <n v="0"/>
    <n v="580"/>
    <n v="-0.8"/>
    <n v="-999"/>
    <n v="-999"/>
    <n v="-999"/>
    <n v="-999"/>
    <n v="1"/>
    <n v="-999"/>
    <n v="0.38300000000000001"/>
    <n v="0.126"/>
    <n v="0"/>
    <n v="-999"/>
    <n v="200601"/>
    <x v="15"/>
  </r>
  <r>
    <n v="-999"/>
    <n v="-1.6"/>
    <n v="0.4"/>
    <n v="-5"/>
    <n v="92.3"/>
    <n v="79.400000000000006"/>
    <n v="1.7"/>
    <n v="597"/>
    <n v="-0.8"/>
    <n v="-999"/>
    <n v="-999"/>
    <n v="-999"/>
    <n v="-999"/>
    <n v="1"/>
    <n v="-999"/>
    <n v="0.498"/>
    <n v="0.129"/>
    <n v="0"/>
    <n v="-999"/>
    <n v="200601"/>
    <x v="15"/>
  </r>
  <r>
    <n v="-999"/>
    <n v="-0.2"/>
    <n v="1.6"/>
    <n v="-1.7"/>
    <n v="98.7"/>
    <n v="95.1"/>
    <n v="1.9"/>
    <n v="594"/>
    <n v="-0.6"/>
    <n v="-999"/>
    <n v="-999"/>
    <n v="-999"/>
    <n v="-999"/>
    <n v="1"/>
    <n v="-999"/>
    <n v="0.65300000000000002"/>
    <n v="3.4000000000000002E-2"/>
    <n v="0"/>
    <n v="-999"/>
    <n v="200601"/>
    <x v="15"/>
  </r>
  <r>
    <n v="-999"/>
    <n v="-1.8"/>
    <n v="0.6"/>
    <n v="-5"/>
    <n v="98.6"/>
    <n v="90.6"/>
    <n v="10.4"/>
    <n v="700"/>
    <n v="-0.4"/>
    <n v="-999"/>
    <n v="-999"/>
    <n v="-999"/>
    <n v="-999"/>
    <n v="1"/>
    <n v="-999"/>
    <n v="0.57799999999999996"/>
    <n v="0.06"/>
    <n v="0"/>
    <n v="-999"/>
    <n v="200601"/>
    <x v="15"/>
  </r>
  <r>
    <n v="-999"/>
    <n v="-5.0999999999999996"/>
    <n v="-1"/>
    <n v="-6.5"/>
    <n v="93"/>
    <n v="77"/>
    <n v="0"/>
    <n v="681"/>
    <n v="-0.3"/>
    <n v="-999"/>
    <n v="-999"/>
    <n v="-999"/>
    <n v="-999"/>
    <n v="1.1000000000000001"/>
    <n v="-999"/>
    <n v="0.436"/>
    <n v="0.13100000000000001"/>
    <n v="0"/>
    <n v="-999"/>
    <n v="200601"/>
    <x v="15"/>
  </r>
  <r>
    <n v="-999"/>
    <n v="-3.3"/>
    <n v="-2.1"/>
    <n v="-5.4"/>
    <n v="98.5"/>
    <n v="93.8"/>
    <n v="1.3"/>
    <n v="689"/>
    <n v="-0.4"/>
    <n v="-999"/>
    <n v="-999"/>
    <n v="-999"/>
    <n v="-999"/>
    <n v="1"/>
    <n v="-999"/>
    <n v="0.48899999999999999"/>
    <n v="3.2000000000000001E-2"/>
    <n v="0"/>
    <n v="-999"/>
    <n v="200601"/>
    <x v="15"/>
  </r>
  <r>
    <n v="-999"/>
    <n v="-1.6"/>
    <n v="0.4"/>
    <n v="-3"/>
    <n v="99.4"/>
    <n v="97.6"/>
    <n v="5.5"/>
    <n v="738"/>
    <n v="-0.4"/>
    <n v="-999"/>
    <n v="-999"/>
    <n v="-999"/>
    <n v="-999"/>
    <n v="1"/>
    <n v="-999"/>
    <n v="0.61299999999999999"/>
    <n v="1.4999999999999999E-2"/>
    <n v="0"/>
    <n v="-999"/>
    <n v="200601"/>
    <x v="15"/>
  </r>
  <r>
    <n v="-999"/>
    <n v="-3.9"/>
    <n v="-0.6"/>
    <n v="-5.7"/>
    <n v="98.6"/>
    <n v="92"/>
    <n v="4.7"/>
    <n v="748"/>
    <n v="-0.3"/>
    <n v="-999"/>
    <n v="-999"/>
    <n v="-999"/>
    <n v="-999"/>
    <n v="1"/>
    <n v="-999"/>
    <n v="0.53800000000000003"/>
    <n v="4.7E-2"/>
    <n v="0"/>
    <n v="-999"/>
    <n v="200601"/>
    <x v="15"/>
  </r>
  <r>
    <n v="-999"/>
    <n v="-5.5"/>
    <n v="-3.9"/>
    <n v="-8.3000000000000007"/>
    <n v="96.3"/>
    <n v="86.9"/>
    <n v="4.7"/>
    <n v="777"/>
    <n v="-0.4"/>
    <n v="-999"/>
    <n v="-999"/>
    <n v="-999"/>
    <n v="-999"/>
    <n v="1"/>
    <n v="-999"/>
    <n v="0.39900000000000002"/>
    <n v="0.06"/>
    <n v="0"/>
    <n v="-999"/>
    <n v="200601"/>
    <x v="15"/>
  </r>
  <r>
    <n v="-999"/>
    <n v="-2.2000000000000002"/>
    <n v="-0.2"/>
    <n v="-4.2"/>
    <n v="99.2"/>
    <n v="96.9"/>
    <n v="0"/>
    <n v="756"/>
    <n v="-0.4"/>
    <n v="-999"/>
    <n v="-999"/>
    <n v="-999"/>
    <n v="-999"/>
    <n v="1"/>
    <n v="-999"/>
    <n v="0.58199999999999996"/>
    <n v="1.9E-2"/>
    <n v="0"/>
    <n v="-999"/>
    <n v="200601"/>
    <x v="15"/>
  </r>
  <r>
    <n v="-999"/>
    <n v="-4.5999999999999996"/>
    <n v="0.9"/>
    <n v="-9.9"/>
    <n v="96.5"/>
    <n v="79.400000000000006"/>
    <n v="3.6"/>
    <n v="760"/>
    <n v="-0.4"/>
    <n v="-999"/>
    <n v="-999"/>
    <n v="-999"/>
    <n v="-999"/>
    <n v="1"/>
    <n v="-999"/>
    <n v="0.51800000000000002"/>
    <n v="0.13400000000000001"/>
    <n v="0"/>
    <n v="-999"/>
    <n v="200601"/>
    <x v="15"/>
  </r>
  <r>
    <n v="-999"/>
    <n v="-9.1"/>
    <n v="-2.8"/>
    <n v="-11.3"/>
    <n v="94.3"/>
    <n v="77.8"/>
    <n v="0"/>
    <n v="749"/>
    <n v="-0.5"/>
    <n v="-999"/>
    <n v="-999"/>
    <n v="-999"/>
    <n v="-999"/>
    <n v="0.9"/>
    <n v="-999"/>
    <n v="0.38600000000000001"/>
    <n v="0.11"/>
    <n v="0"/>
    <n v="-999"/>
    <n v="200601"/>
    <x v="15"/>
  </r>
  <r>
    <n v="-999"/>
    <n v="-7.5"/>
    <n v="-4.5"/>
    <n v="-10.7"/>
    <n v="95.2"/>
    <n v="84.8"/>
    <n v="5.6"/>
    <n v="809"/>
    <n v="-0.5"/>
    <n v="-999"/>
    <n v="-999"/>
    <n v="-999"/>
    <n v="-999"/>
    <n v="1"/>
    <n v="-999"/>
    <n v="0.37"/>
    <n v="6.6000000000000003E-2"/>
    <n v="0"/>
    <n v="-999"/>
    <n v="200601"/>
    <x v="15"/>
  </r>
  <r>
    <n v="-999"/>
    <n v="-4.5999999999999996"/>
    <n v="0.6"/>
    <n v="-6.9"/>
    <n v="96.1"/>
    <n v="74.099999999999994"/>
    <n v="0"/>
    <n v="797"/>
    <n v="-0.6"/>
    <n v="-999"/>
    <n v="-999"/>
    <n v="-999"/>
    <n v="-999"/>
    <n v="1"/>
    <n v="-999"/>
    <n v="0.47399999999999998"/>
    <n v="0.16500000000000001"/>
    <n v="0"/>
    <n v="-999"/>
    <n v="200601"/>
    <x v="15"/>
  </r>
  <r>
    <n v="-999"/>
    <n v="-5.2"/>
    <n v="-2.4"/>
    <n v="-6.6"/>
    <n v="98.3"/>
    <n v="92.5"/>
    <n v="1.3"/>
    <n v="797"/>
    <n v="-0.6"/>
    <n v="-999"/>
    <n v="-999"/>
    <n v="-999"/>
    <n v="-999"/>
    <n v="0.9"/>
    <n v="-999"/>
    <n v="0.47299999999999998"/>
    <n v="3.7999999999999999E-2"/>
    <n v="0"/>
    <n v="-999"/>
    <n v="200601"/>
    <x v="15"/>
  </r>
  <r>
    <n v="-999"/>
    <n v="-6.5"/>
    <n v="-3.9"/>
    <n v="-7.9"/>
    <n v="95.4"/>
    <n v="83.3"/>
    <n v="1.6"/>
    <n v="818"/>
    <n v="-0.6"/>
    <n v="-999"/>
    <n v="-999"/>
    <n v="-999"/>
    <n v="-999"/>
    <n v="0.9"/>
    <n v="-999"/>
    <n v="0.38100000000000001"/>
    <n v="7.5999999999999998E-2"/>
    <n v="0"/>
    <n v="-999"/>
    <n v="200601"/>
    <x v="15"/>
  </r>
  <r>
    <n v="-999"/>
    <n v="-6.5"/>
    <n v="-3.9"/>
    <n v="-8.4"/>
    <n v="97.8"/>
    <n v="91.4"/>
    <n v="5.3"/>
    <n v="849"/>
    <n v="-0.6"/>
    <n v="-999"/>
    <n v="-999"/>
    <n v="-999"/>
    <n v="-999"/>
    <n v="0.9"/>
    <n v="-999"/>
    <n v="0.41899999999999998"/>
    <n v="3.9E-2"/>
    <n v="0"/>
    <n v="-999"/>
    <n v="200601"/>
    <x v="15"/>
  </r>
  <r>
    <n v="-999"/>
    <n v="-7.1"/>
    <n v="-4.7"/>
    <n v="-9.5"/>
    <n v="97.2"/>
    <n v="92.9"/>
    <n v="0"/>
    <n v="835"/>
    <n v="-0.5"/>
    <n v="-999"/>
    <n v="-999"/>
    <n v="-999"/>
    <n v="-999"/>
    <n v="0.9"/>
    <n v="-999"/>
    <n v="0.40100000000000002"/>
    <n v="3.1E-2"/>
    <n v="0"/>
    <n v="-999"/>
    <n v="200601"/>
    <x v="15"/>
  </r>
  <r>
    <n v="-999"/>
    <n v="-4.3"/>
    <n v="-0.8"/>
    <n v="-6.8"/>
    <n v="95.7"/>
    <n v="86.6"/>
    <n v="0"/>
    <n v="829"/>
    <n v="-0.5"/>
    <n v="-999"/>
    <n v="-999"/>
    <n v="-999"/>
    <n v="-999"/>
    <n v="0.9"/>
    <n v="-999"/>
    <n v="0.499"/>
    <n v="7.6999999999999999E-2"/>
    <n v="0"/>
    <n v="-999"/>
    <n v="200601"/>
    <x v="15"/>
  </r>
  <r>
    <n v="-999"/>
    <n v="-0.8"/>
    <n v="4.4000000000000004"/>
    <n v="-4.3"/>
    <n v="92.5"/>
    <n v="74.2"/>
    <n v="0"/>
    <n v="808"/>
    <n v="-0.4"/>
    <n v="-999"/>
    <n v="-999"/>
    <n v="-999"/>
    <n v="-999"/>
    <n v="1"/>
    <n v="-999"/>
    <n v="0.62"/>
    <n v="0.216"/>
    <n v="0"/>
    <n v="-999"/>
    <n v="200601"/>
    <x v="15"/>
  </r>
  <r>
    <n v="-999"/>
    <n v="0.9"/>
    <n v="5"/>
    <n v="-2"/>
    <n v="86.2"/>
    <n v="66.7"/>
    <n v="0"/>
    <n v="784"/>
    <n v="-0.4"/>
    <n v="-999"/>
    <n v="-999"/>
    <n v="-999"/>
    <n v="-999"/>
    <n v="1"/>
    <n v="-999"/>
    <n v="0.58199999999999996"/>
    <n v="0.28999999999999998"/>
    <n v="0"/>
    <n v="-999"/>
    <n v="200601"/>
    <x v="15"/>
  </r>
  <r>
    <n v="-999"/>
    <n v="-2.2000000000000002"/>
    <n v="2.8"/>
    <n v="-5"/>
    <n v="90.3"/>
    <n v="68.3"/>
    <n v="2.5"/>
    <n v="802"/>
    <n v="-0.3"/>
    <n v="-999"/>
    <n v="-999"/>
    <n v="-999"/>
    <n v="-999"/>
    <n v="1"/>
    <n v="-999"/>
    <n v="0.50900000000000001"/>
    <n v="0.23699999999999999"/>
    <n v="0"/>
    <n v="-999"/>
    <n v="200601"/>
    <x v="15"/>
  </r>
  <r>
    <n v="-999"/>
    <n v="-6.2"/>
    <n v="-5"/>
    <n v="-8"/>
    <n v="93.8"/>
    <n v="83.9"/>
    <n v="0"/>
    <n v="797"/>
    <n v="-0.4"/>
    <n v="-999"/>
    <n v="-999"/>
    <n v="-999"/>
    <n v="-999"/>
    <n v="0.9"/>
    <n v="-999"/>
    <n v="0.35399999999999998"/>
    <n v="6.8000000000000005E-2"/>
    <n v="0"/>
    <n v="-999"/>
    <n v="200601"/>
    <x v="15"/>
  </r>
  <r>
    <n v="-999"/>
    <n v="-6.4"/>
    <n v="-2"/>
    <n v="-9.1"/>
    <n v="92"/>
    <n v="71.2"/>
    <n v="0.7"/>
    <n v="785"/>
    <n v="-0.4"/>
    <n v="-999"/>
    <n v="-999"/>
    <n v="-999"/>
    <n v="-999"/>
    <n v="0.9"/>
    <n v="-999"/>
    <n v="0.376"/>
    <n v="0.152"/>
    <n v="0"/>
    <n v="-999"/>
    <n v="200601"/>
    <x v="15"/>
  </r>
  <r>
    <n v="-999"/>
    <n v="-6"/>
    <n v="-0.8"/>
    <n v="-9.3000000000000007"/>
    <n v="94.2"/>
    <n v="69.599999999999994"/>
    <n v="1.3"/>
    <n v="798"/>
    <n v="-0.4"/>
    <n v="-999"/>
    <n v="-999"/>
    <n v="-999"/>
    <n v="-999"/>
    <n v="0.9"/>
    <n v="-999"/>
    <n v="0.40200000000000002"/>
    <n v="0.17499999999999999"/>
    <n v="0"/>
    <n v="-999"/>
    <n v="200601"/>
    <x v="15"/>
  </r>
  <r>
    <n v="-999"/>
    <n v="-6.4"/>
    <n v="-3.4"/>
    <n v="-8.6999999999999993"/>
    <n v="91.3"/>
    <n v="65"/>
    <n v="14"/>
    <n v="919"/>
    <n v="-0.5"/>
    <n v="-999"/>
    <n v="-999"/>
    <n v="-999"/>
    <n v="-999"/>
    <n v="0.9"/>
    <n v="-999"/>
    <n v="0.308"/>
    <n v="0.16600000000000001"/>
    <n v="0"/>
    <n v="-999"/>
    <n v="200601"/>
    <x v="15"/>
  </r>
  <r>
    <n v="-999"/>
    <n v="-3.5"/>
    <n v="0.7"/>
    <n v="-7.6"/>
    <n v="98.6"/>
    <n v="96"/>
    <n v="0.7"/>
    <n v="908"/>
    <n v="-0.6"/>
    <n v="-999"/>
    <n v="-999"/>
    <n v="-999"/>
    <n v="-999"/>
    <n v="0.9"/>
    <n v="-999"/>
    <n v="0.61599999999999999"/>
    <n v="2.5999999999999999E-2"/>
    <n v="0"/>
    <n v="-999"/>
    <n v="200601"/>
    <x v="15"/>
  </r>
  <r>
    <n v="-999"/>
    <n v="-6.6"/>
    <n v="-4.7"/>
    <n v="-8.5"/>
    <n v="94.7"/>
    <n v="77.599999999999994"/>
    <n v="6.2"/>
    <n v="949"/>
    <n v="-0.6"/>
    <n v="-999"/>
    <n v="-999"/>
    <n v="-999"/>
    <n v="-999"/>
    <n v="0.8"/>
    <n v="-999"/>
    <n v="0.33300000000000002"/>
    <n v="9.6000000000000002E-2"/>
    <n v="949"/>
    <n v="-0.6"/>
    <n v="200601"/>
    <x v="15"/>
  </r>
  <r>
    <n v="-999"/>
    <n v="-4.5999999999999996"/>
    <n v="0.2"/>
    <n v="-6.9"/>
    <n v="94"/>
    <n v="81"/>
    <n v="1.2"/>
    <n v="934"/>
    <n v="-0.5"/>
    <n v="-999"/>
    <n v="-999"/>
    <n v="-999"/>
    <n v="-999"/>
    <n v="0.9"/>
    <n v="-999"/>
    <n v="0.5"/>
    <n v="0.11799999999999999"/>
    <n v="0"/>
    <n v="-999"/>
    <n v="200602"/>
    <x v="15"/>
  </r>
  <r>
    <n v="-999"/>
    <n v="-3.8"/>
    <n v="2.2999999999999998"/>
    <n v="-6.4"/>
    <n v="89.1"/>
    <n v="62.3"/>
    <n v="0"/>
    <n v="905"/>
    <n v="-0.4"/>
    <n v="-999"/>
    <n v="-999"/>
    <n v="-999"/>
    <n v="-999"/>
    <n v="0.9"/>
    <n v="-999"/>
    <n v="0.45"/>
    <n v="0.27200000000000002"/>
    <n v="0"/>
    <n v="-999"/>
    <n v="200602"/>
    <x v="15"/>
  </r>
  <r>
    <n v="-999"/>
    <n v="-4.3"/>
    <n v="-1.6"/>
    <n v="-6.6"/>
    <n v="94"/>
    <n v="73.2"/>
    <n v="2.9"/>
    <n v="922"/>
    <n v="-0.5"/>
    <n v="-999"/>
    <n v="-999"/>
    <n v="-999"/>
    <n v="-999"/>
    <n v="0.8"/>
    <n v="-999"/>
    <n v="0.39700000000000002"/>
    <n v="0.14599999999999999"/>
    <n v="0"/>
    <n v="-999"/>
    <n v="200602"/>
    <x v="15"/>
  </r>
  <r>
    <n v="-999"/>
    <n v="-3.5"/>
    <n v="-1.7"/>
    <n v="-5.4"/>
    <n v="99.2"/>
    <n v="97.8"/>
    <n v="8.4"/>
    <n v="997"/>
    <n v="-0.5"/>
    <n v="-999"/>
    <n v="-999"/>
    <n v="-999"/>
    <n v="-999"/>
    <n v="0.8"/>
    <n v="-999"/>
    <n v="0.52600000000000002"/>
    <n v="1.2E-2"/>
    <n v="0"/>
    <n v="-999"/>
    <n v="200602"/>
    <x v="15"/>
  </r>
  <r>
    <n v="-999"/>
    <n v="-5.6"/>
    <n v="-0.7"/>
    <n v="-8.6"/>
    <n v="95.5"/>
    <n v="78.900000000000006"/>
    <n v="0.8"/>
    <n v="975"/>
    <n v="-0.4"/>
    <n v="-999"/>
    <n v="-999"/>
    <n v="-999"/>
    <n v="-999"/>
    <n v="0.9"/>
    <n v="-999"/>
    <n v="0.45600000000000002"/>
    <n v="0.122"/>
    <n v="0"/>
    <n v="-999"/>
    <n v="200602"/>
    <x v="15"/>
  </r>
  <r>
    <n v="-999"/>
    <n v="-5.0999999999999996"/>
    <n v="1.2"/>
    <n v="-8"/>
    <n v="92.8"/>
    <n v="73.599999999999994"/>
    <n v="0"/>
    <n v="944"/>
    <n v="-0.3"/>
    <n v="-999"/>
    <n v="-999"/>
    <n v="-999"/>
    <n v="-999"/>
    <n v="0.9"/>
    <n v="-999"/>
    <n v="0.49099999999999999"/>
    <n v="0.17599999999999999"/>
    <n v="0"/>
    <n v="-999"/>
    <n v="200602"/>
    <x v="15"/>
  </r>
  <r>
    <n v="-999"/>
    <n v="-3.4"/>
    <n v="-0.4"/>
    <n v="-6.8"/>
    <n v="93.9"/>
    <n v="62.6"/>
    <n v="0"/>
    <n v="930"/>
    <n v="-0.4"/>
    <n v="-999"/>
    <n v="-999"/>
    <n v="-999"/>
    <n v="-999"/>
    <n v="0.8"/>
    <n v="-999"/>
    <n v="0.371"/>
    <n v="0.222"/>
    <n v="0"/>
    <n v="-999"/>
    <n v="200602"/>
    <x v="15"/>
  </r>
  <r>
    <n v="-999"/>
    <n v="-4.2"/>
    <n v="0.9"/>
    <n v="-9.8000000000000007"/>
    <n v="85.1"/>
    <n v="66.5"/>
    <n v="0"/>
    <n v="915"/>
    <n v="-0.4"/>
    <n v="-999"/>
    <n v="-999"/>
    <n v="-999"/>
    <n v="-999"/>
    <n v="0.8"/>
    <n v="-999"/>
    <n v="0.434"/>
    <n v="0.218"/>
    <n v="0"/>
    <n v="-999"/>
    <n v="200602"/>
    <x v="15"/>
  </r>
  <r>
    <n v="-999"/>
    <n v="-8.8000000000000007"/>
    <n v="-3.1"/>
    <n v="-13.8"/>
    <n v="74.599999999999994"/>
    <n v="44.8"/>
    <n v="0"/>
    <n v="905"/>
    <n v="-0.4"/>
    <n v="-999"/>
    <n v="-999"/>
    <n v="-999"/>
    <n v="-999"/>
    <n v="0.9"/>
    <n v="-999"/>
    <n v="0.217"/>
    <n v="0.26800000000000002"/>
    <n v="0"/>
    <n v="-999"/>
    <n v="200602"/>
    <x v="15"/>
  </r>
  <r>
    <n v="-999"/>
    <n v="-8.3000000000000007"/>
    <n v="-1"/>
    <n v="-13.8"/>
    <n v="68.900000000000006"/>
    <n v="42.7"/>
    <n v="0"/>
    <n v="894"/>
    <n v="-0.4"/>
    <n v="-999"/>
    <n v="-999"/>
    <n v="-999"/>
    <n v="-999"/>
    <n v="0.9"/>
    <n v="-999"/>
    <n v="0.24299999999999999"/>
    <n v="0.32500000000000001"/>
    <n v="0"/>
    <n v="-999"/>
    <n v="200602"/>
    <x v="15"/>
  </r>
  <r>
    <n v="-999"/>
    <n v="-4.0999999999999996"/>
    <n v="4"/>
    <n v="-10.6"/>
    <n v="48.1"/>
    <n v="14.6"/>
    <n v="0"/>
    <n v="886"/>
    <n v="-0.4"/>
    <n v="-999"/>
    <n v="-999"/>
    <n v="-999"/>
    <n v="-999"/>
    <n v="0.9"/>
    <n v="-999"/>
    <n v="0.11899999999999999"/>
    <n v="0.69399999999999995"/>
    <n v="0"/>
    <n v="-999"/>
    <n v="200602"/>
    <x v="15"/>
  </r>
  <r>
    <n v="-999"/>
    <n v="-1.6"/>
    <n v="6.9"/>
    <n v="-6.6"/>
    <n v="64.599999999999994"/>
    <n v="41.9"/>
    <n v="0"/>
    <n v="870"/>
    <n v="-0.5"/>
    <n v="-999"/>
    <n v="-999"/>
    <n v="-999"/>
    <n v="-999"/>
    <n v="0.9"/>
    <n v="-999"/>
    <n v="0.41599999999999998"/>
    <n v="0.57799999999999996"/>
    <n v="0"/>
    <n v="-999"/>
    <n v="200602"/>
    <x v="15"/>
  </r>
  <r>
    <n v="-999"/>
    <n v="-6.6"/>
    <n v="-1.8"/>
    <n v="-13.1"/>
    <n v="95"/>
    <n v="83.1"/>
    <n v="11.2"/>
    <n v="957"/>
    <n v="-0.7"/>
    <n v="-999"/>
    <n v="-999"/>
    <n v="-999"/>
    <n v="-999"/>
    <n v="0.7"/>
    <n v="-999"/>
    <n v="0.44400000000000001"/>
    <n v="0.09"/>
    <n v="0"/>
    <n v="-999"/>
    <n v="200602"/>
    <x v="15"/>
  </r>
  <r>
    <n v="-999"/>
    <n v="-11.1"/>
    <n v="-6.2"/>
    <n v="-14.3"/>
    <n v="90.4"/>
    <n v="67.2"/>
    <n v="0"/>
    <n v="925"/>
    <n v="-0.6"/>
    <n v="-999"/>
    <n v="-999"/>
    <n v="-999"/>
    <n v="-999"/>
    <n v="0.8"/>
    <n v="-999"/>
    <n v="0.25800000000000001"/>
    <n v="0.126"/>
    <n v="0"/>
    <n v="-999"/>
    <n v="200602"/>
    <x v="15"/>
  </r>
  <r>
    <n v="-999"/>
    <n v="-12.6"/>
    <n v="-7.5"/>
    <n v="-15.6"/>
    <n v="90.6"/>
    <n v="70.5"/>
    <n v="0"/>
    <n v="912"/>
    <n v="-0.6"/>
    <n v="-999"/>
    <n v="-999"/>
    <n v="-999"/>
    <n v="-999"/>
    <n v="0.8"/>
    <n v="-999"/>
    <n v="0.24399999999999999"/>
    <n v="0.10199999999999999"/>
    <n v="0"/>
    <n v="-999"/>
    <n v="200602"/>
    <x v="15"/>
  </r>
  <r>
    <n v="-999"/>
    <n v="-15.1"/>
    <n v="-10.5"/>
    <n v="-20.9"/>
    <n v="74.2"/>
    <n v="45.1"/>
    <n v="0"/>
    <n v="909"/>
    <n v="-0.6"/>
    <n v="-999"/>
    <n v="-999"/>
    <n v="-999"/>
    <n v="-999"/>
    <n v="0.8"/>
    <n v="-999"/>
    <n v="0.124"/>
    <n v="0.151"/>
    <n v="0"/>
    <n v="-999"/>
    <n v="200602"/>
    <x v="15"/>
  </r>
  <r>
    <n v="-999"/>
    <n v="-15.6"/>
    <n v="-9.1"/>
    <n v="-22.7"/>
    <n v="52.3"/>
    <n v="31.2"/>
    <n v="0"/>
    <n v="900"/>
    <n v="-0.7"/>
    <n v="-999"/>
    <n v="-999"/>
    <n v="-999"/>
    <n v="-999"/>
    <n v="0.8"/>
    <n v="-999"/>
    <n v="9.6000000000000002E-2"/>
    <n v="0.21099999999999999"/>
    <n v="0"/>
    <n v="-999"/>
    <n v="200602"/>
    <x v="15"/>
  </r>
  <r>
    <n v="-999"/>
    <n v="-11.9"/>
    <n v="-3.1"/>
    <n v="-18.399999999999999"/>
    <n v="53.7"/>
    <n v="26.6"/>
    <n v="0"/>
    <n v="895"/>
    <n v="-0.7"/>
    <n v="-999"/>
    <n v="-999"/>
    <n v="-999"/>
    <n v="-999"/>
    <n v="0.9"/>
    <n v="-999"/>
    <n v="0.129"/>
    <n v="0.35699999999999998"/>
    <n v="0"/>
    <n v="-999"/>
    <n v="200602"/>
    <x v="15"/>
  </r>
  <r>
    <n v="-999"/>
    <n v="-9.5"/>
    <n v="-2.7"/>
    <n v="-15.4"/>
    <n v="60.1"/>
    <n v="36.4"/>
    <n v="0"/>
    <n v="885"/>
    <n v="-0.9"/>
    <n v="-999"/>
    <n v="-999"/>
    <n v="-999"/>
    <n v="-999"/>
    <n v="0.8"/>
    <n v="-999"/>
    <n v="0.182"/>
    <n v="0.318"/>
    <n v="0"/>
    <n v="-999"/>
    <n v="200602"/>
    <x v="15"/>
  </r>
  <r>
    <n v="-999"/>
    <n v="-8.6999999999999993"/>
    <n v="-6.1"/>
    <n v="-12.7"/>
    <n v="81.8"/>
    <n v="58.4"/>
    <n v="0"/>
    <n v="885"/>
    <n v="-1"/>
    <n v="-999"/>
    <n v="-999"/>
    <n v="-999"/>
    <n v="-999"/>
    <n v="0.8"/>
    <n v="-999"/>
    <n v="0.22600000000000001"/>
    <n v="0.161"/>
    <n v="0"/>
    <n v="-999"/>
    <n v="200602"/>
    <x v="15"/>
  </r>
  <r>
    <n v="-999"/>
    <n v="-7.5"/>
    <n v="-5.0999999999999996"/>
    <n v="-10.1"/>
    <n v="95"/>
    <n v="91.4"/>
    <n v="3.4"/>
    <n v="917"/>
    <n v="-1.1000000000000001"/>
    <n v="-999"/>
    <n v="-999"/>
    <n v="-999"/>
    <n v="-999"/>
    <n v="0.7"/>
    <n v="-999"/>
    <n v="0.38100000000000001"/>
    <n v="3.5999999999999997E-2"/>
    <n v="0"/>
    <n v="-999"/>
    <n v="200602"/>
    <x v="15"/>
  </r>
  <r>
    <n v="-999"/>
    <n v="-6.6"/>
    <n v="-5.5"/>
    <n v="-8.1"/>
    <n v="94.4"/>
    <n v="88.5"/>
    <n v="16.3"/>
    <n v="1083"/>
    <n v="-1"/>
    <n v="-999"/>
    <n v="-999"/>
    <n v="-999"/>
    <n v="-999"/>
    <n v="0.7"/>
    <n v="-999"/>
    <n v="0.36"/>
    <n v="4.7E-2"/>
    <n v="0"/>
    <n v="-999"/>
    <n v="200602"/>
    <x v="15"/>
  </r>
  <r>
    <n v="-999"/>
    <n v="-7.8"/>
    <n v="-4.9000000000000004"/>
    <n v="-14.4"/>
    <n v="97.1"/>
    <n v="92"/>
    <n v="8.3000000000000007"/>
    <n v="1153"/>
    <n v="-1"/>
    <n v="-999"/>
    <n v="-999"/>
    <n v="-999"/>
    <n v="-999"/>
    <n v="0.7"/>
    <n v="-999"/>
    <n v="0.39"/>
    <n v="3.4000000000000002E-2"/>
    <n v="0"/>
    <n v="-999"/>
    <n v="200602"/>
    <x v="15"/>
  </r>
  <r>
    <n v="-999"/>
    <n v="-13"/>
    <n v="-5.6"/>
    <n v="-17.7"/>
    <n v="89.8"/>
    <n v="70.7"/>
    <n v="0"/>
    <n v="1096"/>
    <n v="-0.9"/>
    <n v="-999"/>
    <n v="-999"/>
    <n v="-999"/>
    <n v="-999"/>
    <n v="0.7"/>
    <n v="-999"/>
    <n v="0.28299999999999997"/>
    <n v="0.11799999999999999"/>
    <n v="0"/>
    <n v="-999"/>
    <n v="200602"/>
    <x v="15"/>
  </r>
  <r>
    <n v="-999"/>
    <n v="-11.7"/>
    <n v="-7.7"/>
    <n v="-16.100000000000001"/>
    <n v="85.8"/>
    <n v="59.5"/>
    <n v="0"/>
    <n v="1082"/>
    <n v="-0.8"/>
    <n v="-999"/>
    <n v="-999"/>
    <n v="-999"/>
    <n v="-999"/>
    <n v="0.8"/>
    <n v="-999"/>
    <n v="0.20300000000000001"/>
    <n v="0.13900000000000001"/>
    <n v="0"/>
    <n v="-999"/>
    <n v="200602"/>
    <x v="15"/>
  </r>
  <r>
    <n v="-999"/>
    <n v="-3.6"/>
    <n v="0.6"/>
    <n v="-11.1"/>
    <n v="91.4"/>
    <n v="76.8"/>
    <n v="0"/>
    <n v="1070"/>
    <n v="-0.7"/>
    <n v="-999"/>
    <n v="-999"/>
    <n v="-999"/>
    <n v="-999"/>
    <n v="0.8"/>
    <n v="-999"/>
    <n v="0.48899999999999999"/>
    <n v="0.14799999999999999"/>
    <n v="0"/>
    <n v="-999"/>
    <n v="200602"/>
    <x v="15"/>
  </r>
  <r>
    <n v="-999"/>
    <n v="-0.4"/>
    <n v="3.7"/>
    <n v="-3"/>
    <n v="91.2"/>
    <n v="67.2"/>
    <n v="0"/>
    <n v="1033"/>
    <n v="-0.7"/>
    <n v="-999"/>
    <n v="-999"/>
    <n v="-999"/>
    <n v="-999"/>
    <n v="0.8"/>
    <n v="-999"/>
    <n v="0.53600000000000003"/>
    <n v="0.26100000000000001"/>
    <n v="0"/>
    <n v="-999"/>
    <n v="200602"/>
    <x v="15"/>
  </r>
  <r>
    <n v="-999"/>
    <n v="-3"/>
    <n v="-1.1000000000000001"/>
    <n v="-7.7"/>
    <n v="98"/>
    <n v="92.1"/>
    <n v="9.6"/>
    <n v="1124"/>
    <n v="-0.7"/>
    <n v="-999"/>
    <n v="-999"/>
    <n v="-999"/>
    <n v="-999"/>
    <n v="0.7"/>
    <n v="-999"/>
    <n v="0.51700000000000002"/>
    <n v="4.4999999999999998E-2"/>
    <n v="1124"/>
    <n v="-0.7"/>
    <n v="200602"/>
    <x v="15"/>
  </r>
  <r>
    <n v="-999"/>
    <n v="-5"/>
    <n v="-1.7"/>
    <n v="-9.5"/>
    <n v="93.4"/>
    <n v="76.5"/>
    <n v="0"/>
    <n v="1100"/>
    <n v="-0.5"/>
    <n v="-999"/>
    <n v="-999"/>
    <n v="-999"/>
    <n v="-999"/>
    <n v="0.8"/>
    <n v="-999"/>
    <n v="0.41299999999999998"/>
    <n v="0.127"/>
    <n v="0"/>
    <n v="-999"/>
    <n v="200603"/>
    <x v="15"/>
  </r>
  <r>
    <n v="-999"/>
    <n v="-5.0999999999999996"/>
    <n v="-1"/>
    <n v="-9.6999999999999993"/>
    <n v="95"/>
    <n v="81.099999999999994"/>
    <n v="4"/>
    <n v="1119"/>
    <n v="-0.5"/>
    <n v="-999"/>
    <n v="-999"/>
    <n v="-999"/>
    <n v="-999"/>
    <n v="0.7"/>
    <n v="-999"/>
    <n v="0.46"/>
    <n v="0.107"/>
    <n v="0"/>
    <n v="-999"/>
    <n v="200603"/>
    <x v="15"/>
  </r>
  <r>
    <n v="-999"/>
    <n v="-5.2"/>
    <n v="2.5"/>
    <n v="-10.1"/>
    <n v="86.8"/>
    <n v="52.7"/>
    <n v="0"/>
    <n v="1075"/>
    <n v="-0.3"/>
    <n v="-999"/>
    <n v="-999"/>
    <n v="-999"/>
    <n v="-999"/>
    <n v="0.9"/>
    <n v="-999"/>
    <n v="0.38500000000000001"/>
    <n v="0.34599999999999997"/>
    <n v="0"/>
    <n v="-999"/>
    <n v="200603"/>
    <x v="15"/>
  </r>
  <r>
    <n v="-999"/>
    <n v="-3.8"/>
    <n v="4.9000000000000004"/>
    <n v="-9.5"/>
    <n v="78.8"/>
    <n v="42.3"/>
    <n v="0"/>
    <n v="1064"/>
    <n v="-0.3"/>
    <n v="-999"/>
    <n v="-999"/>
    <n v="-999"/>
    <n v="-999"/>
    <n v="0.9"/>
    <n v="-999"/>
    <n v="0.36599999999999999"/>
    <n v="0.5"/>
    <n v="0"/>
    <n v="-999"/>
    <n v="200603"/>
    <x v="15"/>
  </r>
  <r>
    <n v="-999"/>
    <n v="-4.3"/>
    <n v="-2.5"/>
    <n v="-6.2"/>
    <n v="92.2"/>
    <n v="77.599999999999994"/>
    <n v="0"/>
    <n v="1053"/>
    <n v="-0.4"/>
    <n v="-999"/>
    <n v="-999"/>
    <n v="-999"/>
    <n v="-999"/>
    <n v="0.7"/>
    <n v="-999"/>
    <n v="0.39400000000000002"/>
    <n v="0.114"/>
    <n v="0"/>
    <n v="-999"/>
    <n v="200603"/>
    <x v="15"/>
  </r>
  <r>
    <n v="-999"/>
    <n v="-2.2000000000000002"/>
    <n v="0.8"/>
    <n v="-4.8"/>
    <n v="91.8"/>
    <n v="74.8"/>
    <n v="0"/>
    <n v="1044"/>
    <n v="-0.4"/>
    <n v="-999"/>
    <n v="-999"/>
    <n v="-999"/>
    <n v="-999"/>
    <n v="0.7"/>
    <n v="-999"/>
    <n v="0.48499999999999999"/>
    <n v="0.16300000000000001"/>
    <n v="0"/>
    <n v="-999"/>
    <n v="200603"/>
    <x v="15"/>
  </r>
  <r>
    <n v="-999"/>
    <n v="-4.0999999999999996"/>
    <n v="3.3"/>
    <n v="-7.6"/>
    <n v="89.3"/>
    <n v="54.9"/>
    <n v="0"/>
    <n v="1027"/>
    <n v="-0.3"/>
    <n v="-999"/>
    <n v="-999"/>
    <n v="-999"/>
    <n v="-999"/>
    <n v="0.7"/>
    <n v="-999"/>
    <n v="0.42599999999999999"/>
    <n v="0.34899999999999998"/>
    <n v="0"/>
    <n v="-999"/>
    <n v="200603"/>
    <x v="15"/>
  </r>
  <r>
    <n v="-999"/>
    <n v="-6.9"/>
    <n v="-5.8"/>
    <n v="-9"/>
    <n v="95.2"/>
    <n v="87.9"/>
    <n v="12.1"/>
    <n v="1146"/>
    <n v="-0.4"/>
    <n v="-999"/>
    <n v="-999"/>
    <n v="-999"/>
    <n v="-999"/>
    <n v="0.7"/>
    <n v="-999"/>
    <n v="0.34899999999999998"/>
    <n v="4.8000000000000001E-2"/>
    <n v="0"/>
    <n v="-999"/>
    <n v="200603"/>
    <x v="15"/>
  </r>
  <r>
    <n v="-999"/>
    <n v="-9.6"/>
    <n v="-3.3"/>
    <n v="-14.3"/>
    <n v="85.8"/>
    <n v="48.7"/>
    <n v="0"/>
    <n v="1126"/>
    <n v="-0.4"/>
    <n v="-999"/>
    <n v="-999"/>
    <n v="-999"/>
    <n v="-999"/>
    <n v="0.7"/>
    <n v="-999"/>
    <n v="0.23300000000000001"/>
    <n v="0.245"/>
    <n v="0"/>
    <n v="-999"/>
    <n v="200603"/>
    <x v="15"/>
  </r>
  <r>
    <n v="-999"/>
    <n v="-10.199999999999999"/>
    <n v="-2.7"/>
    <n v="-15.2"/>
    <n v="90.1"/>
    <n v="58.8"/>
    <n v="0"/>
    <n v="1118"/>
    <n v="-0.4"/>
    <n v="-999"/>
    <n v="-999"/>
    <n v="-999"/>
    <n v="-999"/>
    <n v="0.7"/>
    <n v="-999"/>
    <n v="0.29499999999999998"/>
    <n v="0.20599999999999999"/>
    <n v="0"/>
    <n v="-999"/>
    <n v="200603"/>
    <x v="15"/>
  </r>
  <r>
    <n v="-999"/>
    <n v="-9.1"/>
    <n v="-1.7"/>
    <n v="-14.4"/>
    <n v="81.400000000000006"/>
    <n v="46.9"/>
    <n v="0"/>
    <n v="1105"/>
    <n v="-0.4"/>
    <n v="-999"/>
    <n v="-999"/>
    <n v="-999"/>
    <n v="-999"/>
    <n v="0.7"/>
    <n v="-999"/>
    <n v="0.253"/>
    <n v="0.28599999999999998"/>
    <n v="0"/>
    <n v="-999"/>
    <n v="200603"/>
    <x v="15"/>
  </r>
  <r>
    <n v="-999"/>
    <n v="-8.9"/>
    <n v="-0.9"/>
    <n v="-14.6"/>
    <n v="71.599999999999994"/>
    <n v="31"/>
    <n v="0"/>
    <n v="1097"/>
    <n v="-0.4"/>
    <n v="-999"/>
    <n v="-999"/>
    <n v="-999"/>
    <n v="-999"/>
    <n v="0.7"/>
    <n v="-999"/>
    <n v="0.17799999999999999"/>
    <n v="0.39400000000000002"/>
    <n v="0"/>
    <n v="-999"/>
    <n v="200603"/>
    <x v="15"/>
  </r>
  <r>
    <n v="-999"/>
    <n v="-7"/>
    <n v="0.6"/>
    <n v="-13.9"/>
    <n v="71.8"/>
    <n v="28.5"/>
    <n v="0"/>
    <n v="1090"/>
    <n v="-0.3"/>
    <n v="-999"/>
    <n v="-999"/>
    <n v="-999"/>
    <n v="-999"/>
    <n v="0.8"/>
    <n v="-999"/>
    <n v="0.18099999999999999"/>
    <n v="0.45600000000000002"/>
    <n v="0"/>
    <n v="-999"/>
    <n v="200603"/>
    <x v="15"/>
  </r>
  <r>
    <n v="-999"/>
    <n v="-5.9"/>
    <n v="-0.3"/>
    <n v="-8.9"/>
    <n v="89.1"/>
    <n v="57.7"/>
    <n v="0"/>
    <n v="1078"/>
    <n v="-0.5"/>
    <n v="-999"/>
    <n v="-999"/>
    <n v="-999"/>
    <n v="-999"/>
    <n v="0.7"/>
    <n v="-999"/>
    <n v="0.34599999999999997"/>
    <n v="0.253"/>
    <n v="0"/>
    <n v="-999"/>
    <n v="200603"/>
    <x v="15"/>
  </r>
  <r>
    <n v="-999"/>
    <n v="-5.5"/>
    <n v="-1.5"/>
    <n v="-10.6"/>
    <n v="85"/>
    <n v="61.5"/>
    <n v="0"/>
    <n v="1078"/>
    <n v="-0.5"/>
    <n v="-999"/>
    <n v="-999"/>
    <n v="-999"/>
    <n v="-999"/>
    <n v="0.7"/>
    <n v="-999"/>
    <n v="0.33700000000000002"/>
    <n v="0.21099999999999999"/>
    <n v="0"/>
    <n v="-999"/>
    <n v="200603"/>
    <x v="15"/>
  </r>
  <r>
    <n v="-999"/>
    <n v="-4.4000000000000004"/>
    <n v="-3"/>
    <n v="-6.2"/>
    <n v="96.2"/>
    <n v="89.7"/>
    <n v="4.5999999999999996"/>
    <n v="1118"/>
    <n v="-0.5"/>
    <n v="-999"/>
    <n v="-999"/>
    <n v="-999"/>
    <n v="-999"/>
    <n v="0.7"/>
    <n v="-999"/>
    <n v="0.44"/>
    <n v="0.05"/>
    <n v="0"/>
    <n v="-999"/>
    <n v="200603"/>
    <x v="15"/>
  </r>
  <r>
    <n v="-999"/>
    <n v="-3.6"/>
    <n v="0.2"/>
    <n v="-6.1"/>
    <n v="98.2"/>
    <n v="87.5"/>
    <n v="16.2"/>
    <n v="1270"/>
    <n v="-0.5"/>
    <n v="-999"/>
    <n v="-999"/>
    <n v="-999"/>
    <n v="-999"/>
    <n v="0.7"/>
    <n v="-999"/>
    <n v="0.54300000000000004"/>
    <n v="7.6999999999999999E-2"/>
    <n v="0"/>
    <n v="-999"/>
    <n v="200603"/>
    <x v="15"/>
  </r>
  <r>
    <n v="-999"/>
    <n v="-5.8"/>
    <n v="0.2"/>
    <n v="-9.1"/>
    <n v="94"/>
    <n v="70.2"/>
    <n v="0"/>
    <n v="1230"/>
    <n v="-0.5"/>
    <n v="-999"/>
    <n v="-999"/>
    <n v="-999"/>
    <n v="-999"/>
    <n v="0.6"/>
    <n v="-999"/>
    <n v="0.435"/>
    <n v="0.185"/>
    <n v="0"/>
    <n v="-999"/>
    <n v="200603"/>
    <x v="15"/>
  </r>
  <r>
    <n v="-999"/>
    <n v="-4.8"/>
    <n v="3"/>
    <n v="-11.3"/>
    <n v="90"/>
    <n v="63.8"/>
    <n v="0"/>
    <n v="1214"/>
    <n v="-0.4"/>
    <n v="-999"/>
    <n v="-999"/>
    <n v="-999"/>
    <n v="-999"/>
    <n v="0.7"/>
    <n v="-999"/>
    <n v="0.48299999999999998"/>
    <n v="0.27400000000000002"/>
    <n v="0"/>
    <n v="-999"/>
    <n v="200603"/>
    <x v="15"/>
  </r>
  <r>
    <n v="-999"/>
    <n v="-2.2999999999999998"/>
    <n v="1.7"/>
    <n v="-7.3"/>
    <n v="83.1"/>
    <n v="58.2"/>
    <n v="0"/>
    <n v="1182"/>
    <n v="-0.3"/>
    <n v="-999"/>
    <n v="-999"/>
    <n v="-999"/>
    <n v="-999"/>
    <n v="0.8"/>
    <n v="-999"/>
    <n v="0.40100000000000002"/>
    <n v="0.28899999999999998"/>
    <n v="0"/>
    <n v="-999"/>
    <n v="200603"/>
    <x v="15"/>
  </r>
  <r>
    <n v="-999"/>
    <n v="-2.8"/>
    <n v="0.4"/>
    <n v="-5.6"/>
    <n v="85.3"/>
    <n v="65.900000000000006"/>
    <n v="0"/>
    <n v="1175"/>
    <n v="-0.4"/>
    <n v="-999"/>
    <n v="-999"/>
    <n v="-999"/>
    <n v="-999"/>
    <n v="0.7"/>
    <n v="-999"/>
    <n v="0.41399999999999998"/>
    <n v="0.214"/>
    <n v="0"/>
    <n v="-999"/>
    <n v="200603"/>
    <x v="15"/>
  </r>
  <r>
    <n v="-999"/>
    <n v="-1.6"/>
    <n v="1.7"/>
    <n v="-3.7"/>
    <n v="90.7"/>
    <n v="75"/>
    <n v="0"/>
    <n v="1174"/>
    <n v="-0.3"/>
    <n v="-999"/>
    <n v="-999"/>
    <n v="-999"/>
    <n v="-999"/>
    <n v="0.7"/>
    <n v="-999"/>
    <n v="0.51800000000000002"/>
    <n v="0.17299999999999999"/>
    <n v="0"/>
    <n v="-999"/>
    <n v="200603"/>
    <x v="15"/>
  </r>
  <r>
    <n v="-999"/>
    <n v="1.5"/>
    <n v="6.8"/>
    <n v="-2.2000000000000002"/>
    <n v="79.7"/>
    <n v="51.3"/>
    <n v="0"/>
    <n v="1104"/>
    <n v="-0.2"/>
    <n v="-999"/>
    <n v="-999"/>
    <n v="-999"/>
    <n v="-999"/>
    <n v="0.8"/>
    <n v="-999"/>
    <n v="0.505"/>
    <n v="0.48099999999999998"/>
    <n v="0"/>
    <n v="-999"/>
    <n v="200603"/>
    <x v="15"/>
  </r>
  <r>
    <n v="-999"/>
    <n v="-0.6"/>
    <n v="3.8"/>
    <n v="-4.5999999999999996"/>
    <n v="89.5"/>
    <n v="70.599999999999994"/>
    <n v="7.4"/>
    <n v="1132"/>
    <n v="-0.3"/>
    <n v="-999"/>
    <n v="-999"/>
    <n v="-999"/>
    <n v="-999"/>
    <n v="0.7"/>
    <n v="-999"/>
    <n v="0.56699999999999995"/>
    <n v="0.23599999999999999"/>
    <n v="0"/>
    <n v="-999"/>
    <n v="200603"/>
    <x v="15"/>
  </r>
  <r>
    <n v="-999"/>
    <n v="-2.6"/>
    <n v="2.7"/>
    <n v="-7"/>
    <n v="81.900000000000006"/>
    <n v="56.9"/>
    <n v="0"/>
    <n v="1122"/>
    <n v="-0.2"/>
    <n v="-999"/>
    <n v="-999"/>
    <n v="-999"/>
    <n v="-999"/>
    <n v="0.7"/>
    <n v="-999"/>
    <n v="0.42299999999999999"/>
    <n v="0.32"/>
    <n v="0"/>
    <n v="-999"/>
    <n v="200603"/>
    <x v="15"/>
  </r>
  <r>
    <n v="-999"/>
    <n v="-4.5999999999999996"/>
    <n v="3.3"/>
    <n v="-8.8000000000000007"/>
    <n v="71.8"/>
    <n v="38.9"/>
    <n v="0"/>
    <n v="1113"/>
    <n v="-0.2"/>
    <n v="-999"/>
    <n v="-999"/>
    <n v="-999"/>
    <n v="-999"/>
    <n v="0.7"/>
    <n v="-999"/>
    <n v="0.30099999999999999"/>
    <n v="0.47299999999999998"/>
    <n v="0"/>
    <n v="-999"/>
    <n v="200603"/>
    <x v="15"/>
  </r>
  <r>
    <n v="-999"/>
    <n v="-3"/>
    <n v="2.1"/>
    <n v="-7.8"/>
    <n v="75.7"/>
    <n v="51.4"/>
    <n v="0"/>
    <n v="1115"/>
    <n v="-0.1"/>
    <n v="-999"/>
    <n v="-999"/>
    <n v="-999"/>
    <n v="-999"/>
    <n v="0.7"/>
    <n v="-999"/>
    <n v="0.36599999999999999"/>
    <n v="0.34499999999999997"/>
    <n v="0"/>
    <n v="-999"/>
    <n v="200603"/>
    <x v="15"/>
  </r>
  <r>
    <n v="-999"/>
    <n v="-1.1000000000000001"/>
    <n v="3.9"/>
    <n v="-4.5"/>
    <n v="83.7"/>
    <n v="62.9"/>
    <n v="0"/>
    <n v="1097"/>
    <n v="-0.2"/>
    <n v="-999"/>
    <n v="-999"/>
    <n v="-999"/>
    <n v="-999"/>
    <n v="0.7"/>
    <n v="-999"/>
    <n v="0.50900000000000001"/>
    <n v="0.29899999999999999"/>
    <n v="0"/>
    <n v="-999"/>
    <n v="200603"/>
    <x v="15"/>
  </r>
  <r>
    <n v="-999"/>
    <n v="0.9"/>
    <n v="9.6999999999999993"/>
    <n v="-6.9"/>
    <n v="70.3"/>
    <n v="21"/>
    <n v="0"/>
    <n v="1065"/>
    <n v="-0.1"/>
    <n v="-999"/>
    <n v="-999"/>
    <n v="-999"/>
    <n v="-999"/>
    <n v="0.8"/>
    <n v="-999"/>
    <n v="0.252"/>
    <n v="0.95"/>
    <n v="0"/>
    <n v="-999"/>
    <n v="200603"/>
    <x v="15"/>
  </r>
  <r>
    <n v="-999"/>
    <n v="0.2"/>
    <n v="7"/>
    <n v="-4.4000000000000004"/>
    <n v="77.900000000000006"/>
    <n v="40.5"/>
    <n v="0"/>
    <n v="1043"/>
    <n v="-0.1"/>
    <n v="-999"/>
    <n v="-999"/>
    <n v="-999"/>
    <n v="-999"/>
    <n v="0.7"/>
    <n v="-999"/>
    <n v="0.40500000000000003"/>
    <n v="0.59599999999999997"/>
    <n v="0"/>
    <n v="-999"/>
    <n v="200603"/>
    <x v="15"/>
  </r>
  <r>
    <n v="-999"/>
    <n v="-1"/>
    <n v="2.1"/>
    <n v="-3.6"/>
    <n v="96.2"/>
    <n v="87.9"/>
    <n v="3.7"/>
    <n v="1045"/>
    <n v="-0.1"/>
    <n v="-999"/>
    <n v="-999"/>
    <n v="-999"/>
    <n v="-999"/>
    <n v="0.6"/>
    <n v="-999"/>
    <n v="0.625"/>
    <n v="8.5999999999999993E-2"/>
    <n v="1045"/>
    <n v="-0.1"/>
    <n v="200603"/>
    <x v="15"/>
  </r>
  <r>
    <n v="-999"/>
    <n v="-0.1"/>
    <n v="5.6"/>
    <n v="-4.4000000000000004"/>
    <n v="88.1"/>
    <n v="54.7"/>
    <n v="0.5"/>
    <n v="1039"/>
    <n v="0"/>
    <n v="-999"/>
    <n v="-999"/>
    <n v="-999"/>
    <n v="-999"/>
    <n v="0.7"/>
    <n v="-999"/>
    <n v="0.497"/>
    <n v="0.41199999999999998"/>
    <n v="0"/>
    <n v="-999"/>
    <n v="200604"/>
    <x v="15"/>
  </r>
  <r>
    <n v="-999"/>
    <n v="-1.2"/>
    <n v="1.8"/>
    <n v="-3.2"/>
    <n v="85.8"/>
    <n v="55.1"/>
    <n v="1.4"/>
    <n v="1037"/>
    <n v="-0.1"/>
    <n v="-999"/>
    <n v="-999"/>
    <n v="-999"/>
    <n v="-999"/>
    <n v="0.7"/>
    <n v="-999"/>
    <n v="0.38400000000000001"/>
    <n v="0.312"/>
    <n v="0"/>
    <n v="-999"/>
    <n v="200604"/>
    <x v="15"/>
  </r>
  <r>
    <n v="-999"/>
    <n v="-0.5"/>
    <n v="2.8"/>
    <n v="-4.3"/>
    <n v="84.5"/>
    <n v="63.6"/>
    <n v="0"/>
    <n v="1030"/>
    <n v="-0.1"/>
    <n v="-999"/>
    <n v="-999"/>
    <n v="-999"/>
    <n v="-999"/>
    <n v="0.7"/>
    <n v="-999"/>
    <n v="0.47499999999999998"/>
    <n v="0.27200000000000002"/>
    <n v="0"/>
    <n v="-999"/>
    <n v="200604"/>
    <x v="15"/>
  </r>
  <r>
    <n v="-999"/>
    <n v="1.4"/>
    <n v="8.8000000000000007"/>
    <n v="-0.7"/>
    <n v="91.3"/>
    <n v="57.7"/>
    <n v="1.1000000000000001"/>
    <n v="1009"/>
    <n v="0"/>
    <n v="-999"/>
    <n v="-999"/>
    <n v="-999"/>
    <n v="-999"/>
    <n v="0.7"/>
    <n v="-999"/>
    <n v="0.65500000000000003"/>
    <n v="0.47899999999999998"/>
    <n v="0"/>
    <n v="-999"/>
    <n v="200604"/>
    <x v="15"/>
  </r>
  <r>
    <n v="-999"/>
    <n v="3.3"/>
    <n v="10.1"/>
    <n v="-1.6"/>
    <n v="83.6"/>
    <n v="44.5"/>
    <n v="0"/>
    <n v="960"/>
    <n v="0.1"/>
    <n v="-999"/>
    <n v="-999"/>
    <n v="-999"/>
    <n v="-999"/>
    <n v="0.7"/>
    <n v="-999"/>
    <n v="0.54900000000000004"/>
    <n v="0.68600000000000005"/>
    <n v="0"/>
    <n v="-999"/>
    <n v="200604"/>
    <x v="15"/>
  </r>
  <r>
    <n v="-999"/>
    <n v="2.1"/>
    <n v="10.7"/>
    <n v="-2.2999999999999998"/>
    <n v="73.7"/>
    <n v="40.6"/>
    <n v="0"/>
    <n v="918"/>
    <n v="0.1"/>
    <n v="-999"/>
    <n v="-999"/>
    <n v="-999"/>
    <n v="-999"/>
    <n v="0.7"/>
    <n v="-999"/>
    <n v="0.52400000000000002"/>
    <n v="0.76400000000000001"/>
    <n v="0"/>
    <n v="-999"/>
    <n v="200604"/>
    <x v="15"/>
  </r>
  <r>
    <n v="-999"/>
    <n v="2.4"/>
    <n v="6.2"/>
    <n v="-2.4"/>
    <n v="60.9"/>
    <n v="34"/>
    <n v="0"/>
    <n v="891"/>
    <n v="0"/>
    <n v="-999"/>
    <n v="-999"/>
    <n v="-999"/>
    <n v="-999"/>
    <n v="0.6"/>
    <n v="-999"/>
    <n v="0.32200000000000001"/>
    <n v="0.626"/>
    <n v="0"/>
    <n v="-999"/>
    <n v="200604"/>
    <x v="15"/>
  </r>
  <r>
    <n v="-999"/>
    <n v="3.4"/>
    <n v="7.9"/>
    <n v="0"/>
    <n v="81.3"/>
    <n v="60.2"/>
    <n v="0"/>
    <n v="865"/>
    <n v="0.1"/>
    <n v="-999"/>
    <n v="-999"/>
    <n v="-999"/>
    <n v="-999"/>
    <n v="0.7"/>
    <n v="-999"/>
    <n v="0.64200000000000002"/>
    <n v="0.42399999999999999"/>
    <n v="0"/>
    <n v="-999"/>
    <n v="200604"/>
    <x v="15"/>
  </r>
  <r>
    <n v="-999"/>
    <n v="1.5"/>
    <n v="6.6"/>
    <n v="-1.3"/>
    <n v="90.1"/>
    <n v="63.8"/>
    <n v="0"/>
    <n v="844"/>
    <n v="0.1"/>
    <n v="-999"/>
    <n v="-999"/>
    <n v="-999"/>
    <n v="-999"/>
    <n v="0.7"/>
    <n v="-999"/>
    <n v="0.62"/>
    <n v="0.35299999999999998"/>
    <n v="0"/>
    <n v="-999"/>
    <n v="200604"/>
    <x v="15"/>
  </r>
  <r>
    <n v="-999"/>
    <n v="0.1"/>
    <n v="3"/>
    <n v="-1.8"/>
    <n v="97.2"/>
    <n v="87.9"/>
    <n v="13.6"/>
    <n v="906"/>
    <n v="0"/>
    <n v="-999"/>
    <n v="-999"/>
    <n v="-999"/>
    <n v="-999"/>
    <n v="0.6"/>
    <n v="-999"/>
    <n v="0.66700000000000004"/>
    <n v="9.1999999999999998E-2"/>
    <n v="0"/>
    <n v="-999"/>
    <n v="200604"/>
    <x v="15"/>
  </r>
  <r>
    <n v="-999"/>
    <n v="0.4"/>
    <n v="4.5999999999999996"/>
    <n v="-1.9"/>
    <n v="95.3"/>
    <n v="84.5"/>
    <n v="5.3"/>
    <n v="878"/>
    <n v="0.1"/>
    <n v="-999"/>
    <n v="-999"/>
    <n v="-999"/>
    <n v="-999"/>
    <n v="0.7"/>
    <n v="-999"/>
    <n v="0.71399999999999997"/>
    <n v="0.13100000000000001"/>
    <n v="0"/>
    <n v="-999"/>
    <n v="200604"/>
    <x v="15"/>
  </r>
  <r>
    <n v="-999"/>
    <n v="-0.4"/>
    <n v="4.5"/>
    <n v="-3.8"/>
    <n v="96.6"/>
    <n v="84"/>
    <n v="12.4"/>
    <n v="921"/>
    <n v="0"/>
    <n v="-999"/>
    <n v="-999"/>
    <n v="-999"/>
    <n v="-999"/>
    <n v="0.6"/>
    <n v="-999"/>
    <n v="0.70899999999999996"/>
    <n v="0.13500000000000001"/>
    <n v="0"/>
    <n v="-999"/>
    <n v="200604"/>
    <x v="15"/>
  </r>
  <r>
    <n v="-999"/>
    <n v="-1.5"/>
    <n v="2.8"/>
    <n v="-5.3"/>
    <n v="88.5"/>
    <n v="68.7"/>
    <n v="0"/>
    <n v="899"/>
    <n v="0"/>
    <n v="-999"/>
    <n v="-999"/>
    <n v="-999"/>
    <n v="-999"/>
    <n v="0.6"/>
    <n v="-999"/>
    <n v="0.51400000000000001"/>
    <n v="0.23400000000000001"/>
    <n v="0"/>
    <n v="-999"/>
    <n v="200604"/>
    <x v="15"/>
  </r>
  <r>
    <n v="-999"/>
    <n v="-1.6"/>
    <n v="3.1"/>
    <n v="-8"/>
    <n v="93.6"/>
    <n v="74.900000000000006"/>
    <n v="7.6"/>
    <n v="941"/>
    <n v="-0.1"/>
    <n v="-999"/>
    <n v="-999"/>
    <n v="-999"/>
    <n v="-999"/>
    <n v="0.6"/>
    <n v="-999"/>
    <n v="0.57199999999999995"/>
    <n v="0.191"/>
    <n v="0"/>
    <n v="-999"/>
    <n v="200604"/>
    <x v="15"/>
  </r>
  <r>
    <n v="-999"/>
    <n v="-4.8"/>
    <n v="0.3"/>
    <n v="-10.4"/>
    <n v="90.2"/>
    <n v="62.9"/>
    <n v="9.5"/>
    <n v="1033"/>
    <n v="0"/>
    <n v="-999"/>
    <n v="-999"/>
    <n v="-999"/>
    <n v="-999"/>
    <n v="0.6"/>
    <n v="-999"/>
    <n v="0.39100000000000001"/>
    <n v="0.23100000000000001"/>
    <n v="0"/>
    <n v="-999"/>
    <n v="200604"/>
    <x v="15"/>
  </r>
  <r>
    <n v="-999"/>
    <n v="-5.0999999999999996"/>
    <n v="2.6"/>
    <n v="-8.9"/>
    <n v="88.4"/>
    <n v="55.7"/>
    <n v="0"/>
    <n v="980"/>
    <n v="0"/>
    <n v="-999"/>
    <n v="-999"/>
    <n v="-999"/>
    <n v="-999"/>
    <n v="0.6"/>
    <n v="-999"/>
    <n v="0.40899999999999997"/>
    <n v="0.32600000000000001"/>
    <n v="0"/>
    <n v="-999"/>
    <n v="200604"/>
    <x v="15"/>
  </r>
  <r>
    <n v="-999"/>
    <n v="-3.7"/>
    <n v="4.7"/>
    <n v="-10"/>
    <n v="77.3"/>
    <n v="37.4"/>
    <n v="0"/>
    <n v="955"/>
    <n v="0"/>
    <n v="-999"/>
    <n v="-999"/>
    <n v="-999"/>
    <n v="-999"/>
    <n v="0.7"/>
    <n v="-999"/>
    <n v="0.31900000000000001"/>
    <n v="0.53500000000000003"/>
    <n v="0"/>
    <n v="-999"/>
    <n v="200604"/>
    <x v="15"/>
  </r>
  <r>
    <n v="-999"/>
    <n v="-0.4"/>
    <n v="8.5"/>
    <n v="-9"/>
    <n v="63.1"/>
    <n v="29.4"/>
    <n v="0"/>
    <n v="922"/>
    <n v="0.1"/>
    <n v="-999"/>
    <n v="-999"/>
    <n v="-999"/>
    <n v="-999"/>
    <n v="0.7"/>
    <n v="-999"/>
    <n v="0.32700000000000001"/>
    <n v="0.78300000000000003"/>
    <n v="0"/>
    <n v="-999"/>
    <n v="200604"/>
    <x v="15"/>
  </r>
  <r>
    <n v="-999"/>
    <n v="3"/>
    <n v="9.6"/>
    <n v="-2.4"/>
    <n v="56.4"/>
    <n v="32.200000000000003"/>
    <n v="0"/>
    <n v="887"/>
    <n v="0.1"/>
    <n v="-999"/>
    <n v="-999"/>
    <n v="-999"/>
    <n v="-999"/>
    <n v="0.7"/>
    <n v="-999"/>
    <n v="0.38400000000000001"/>
    <n v="0.81"/>
    <n v="0"/>
    <n v="-999"/>
    <n v="200604"/>
    <x v="15"/>
  </r>
  <r>
    <n v="-999"/>
    <n v="6.3"/>
    <n v="11.4"/>
    <n v="1.5"/>
    <n v="58.7"/>
    <n v="42.1"/>
    <n v="0"/>
    <n v="836"/>
    <n v="0.1"/>
    <n v="-999"/>
    <n v="-999"/>
    <n v="-999"/>
    <n v="-999"/>
    <n v="0.7"/>
    <n v="-999"/>
    <n v="0.56699999999999995"/>
    <n v="0.78"/>
    <n v="0"/>
    <n v="-999"/>
    <n v="200604"/>
    <x v="15"/>
  </r>
  <r>
    <n v="-999"/>
    <n v="-0.2"/>
    <n v="6.6"/>
    <n v="-5.9"/>
    <n v="92.2"/>
    <n v="64.400000000000006"/>
    <n v="18.8"/>
    <n v="870"/>
    <n v="0"/>
    <n v="-999"/>
    <n v="-999"/>
    <n v="-999"/>
    <n v="-999"/>
    <n v="0.5"/>
    <n v="-999"/>
    <n v="0.628"/>
    <n v="0.34699999999999998"/>
    <n v="0"/>
    <n v="-999"/>
    <n v="200604"/>
    <x v="15"/>
  </r>
  <r>
    <n v="-999"/>
    <n v="-1.5"/>
    <n v="4.8"/>
    <n v="-7.6"/>
    <n v="75.8"/>
    <n v="49"/>
    <n v="0"/>
    <n v="836"/>
    <n v="0.1"/>
    <n v="-999"/>
    <n v="-999"/>
    <n v="-999"/>
    <n v="-999"/>
    <n v="0.7"/>
    <n v="-999"/>
    <n v="0.42099999999999999"/>
    <n v="0.439"/>
    <n v="0"/>
    <n v="-999"/>
    <n v="200604"/>
    <x v="15"/>
  </r>
  <r>
    <n v="-999"/>
    <n v="3.2"/>
    <n v="12.1"/>
    <n v="-4.9000000000000004"/>
    <n v="54.7"/>
    <n v="25.3"/>
    <n v="0"/>
    <n v="802"/>
    <n v="0.1"/>
    <n v="-999"/>
    <n v="-999"/>
    <n v="-999"/>
    <n v="-999"/>
    <n v="0.7"/>
    <n v="-999"/>
    <n v="0.35599999999999998"/>
    <n v="1.054"/>
    <n v="0"/>
    <n v="-999"/>
    <n v="200604"/>
    <x v="15"/>
  </r>
  <r>
    <n v="-999"/>
    <n v="6.3"/>
    <n v="14.2"/>
    <n v="-1.9"/>
    <n v="33.1"/>
    <n v="10.9"/>
    <n v="0"/>
    <n v="750"/>
    <n v="0.1"/>
    <n v="-999"/>
    <n v="-999"/>
    <n v="-999"/>
    <n v="-999"/>
    <n v="0.7"/>
    <n v="-999"/>
    <n v="0.17599999999999999"/>
    <n v="1.4419999999999999"/>
    <n v="0"/>
    <n v="-999"/>
    <n v="200604"/>
    <x v="15"/>
  </r>
  <r>
    <n v="-999"/>
    <n v="5.5"/>
    <n v="13.8"/>
    <n v="0"/>
    <n v="45.2"/>
    <n v="27"/>
    <n v="0"/>
    <n v="720"/>
    <n v="0.1"/>
    <n v="-999"/>
    <n v="-999"/>
    <n v="-999"/>
    <n v="-999"/>
    <n v="0.6"/>
    <n v="-999"/>
    <n v="0.42699999999999999"/>
    <n v="1.1519999999999999"/>
    <n v="0"/>
    <n v="-999"/>
    <n v="200604"/>
    <x v="15"/>
  </r>
  <r>
    <n v="-999"/>
    <n v="2.2999999999999998"/>
    <n v="8.9"/>
    <n v="-2.6"/>
    <n v="72.599999999999994"/>
    <n v="40.1"/>
    <n v="0"/>
    <n v="697"/>
    <n v="0"/>
    <n v="-999"/>
    <n v="-999"/>
    <n v="-999"/>
    <n v="-999"/>
    <n v="0.5"/>
    <n v="-999"/>
    <n v="0.45800000000000002"/>
    <n v="0.68300000000000005"/>
    <n v="0"/>
    <n v="-999"/>
    <n v="200604"/>
    <x v="15"/>
  </r>
  <r>
    <n v="-999"/>
    <n v="3.7"/>
    <n v="12"/>
    <n v="-4.3"/>
    <n v="76.900000000000006"/>
    <n v="46.6"/>
    <n v="0"/>
    <n v="657"/>
    <n v="0.1"/>
    <n v="-999"/>
    <n v="-999"/>
    <n v="-999"/>
    <n v="-999"/>
    <n v="0.6"/>
    <n v="-999"/>
    <n v="0.65500000000000003"/>
    <n v="0.749"/>
    <n v="0"/>
    <n v="-999"/>
    <n v="200604"/>
    <x v="15"/>
  </r>
  <r>
    <n v="-999"/>
    <n v="9.1"/>
    <n v="17.8"/>
    <n v="1.2"/>
    <n v="65.3"/>
    <n v="24.9"/>
    <n v="0"/>
    <n v="609"/>
    <n v="0.1"/>
    <n v="-999"/>
    <n v="-999"/>
    <n v="-999"/>
    <n v="-999"/>
    <n v="0.6"/>
    <n v="-999"/>
    <n v="0.50800000000000001"/>
    <n v="1.53"/>
    <n v="0"/>
    <n v="-999"/>
    <n v="200604"/>
    <x v="15"/>
  </r>
  <r>
    <n v="-999"/>
    <n v="6.5"/>
    <n v="14.9"/>
    <n v="-1.9"/>
    <n v="81"/>
    <n v="44"/>
    <n v="0"/>
    <n v="551"/>
    <n v="0.1"/>
    <n v="-999"/>
    <n v="-999"/>
    <n v="-999"/>
    <n v="-999"/>
    <n v="0.7"/>
    <n v="-999"/>
    <n v="0.74299999999999999"/>
    <n v="0.94899999999999995"/>
    <n v="0"/>
    <n v="-999"/>
    <n v="200604"/>
    <x v="15"/>
  </r>
  <r>
    <n v="-999"/>
    <n v="1.5"/>
    <n v="8.6999999999999993"/>
    <n v="-4.2"/>
    <n v="68.599999999999994"/>
    <n v="34.299999999999997"/>
    <n v="0"/>
    <n v="505"/>
    <n v="0.1"/>
    <n v="-999"/>
    <n v="-999"/>
    <n v="-999"/>
    <n v="-999"/>
    <n v="0.7"/>
    <n v="-999"/>
    <n v="0.38600000000000001"/>
    <n v="0.73899999999999999"/>
    <n v="505"/>
    <n v="0.1"/>
    <n v="200604"/>
    <x v="15"/>
  </r>
  <r>
    <n v="-999"/>
    <n v="-2.4"/>
    <n v="1.7"/>
    <n v="-4.7"/>
    <n v="86"/>
    <n v="60.3"/>
    <n v="4.7"/>
    <n v="550"/>
    <n v="0"/>
    <n v="-999"/>
    <n v="-999"/>
    <n v="-999"/>
    <n v="-999"/>
    <n v="0.5"/>
    <n v="-999"/>
    <n v="0.41499999999999998"/>
    <n v="0.27400000000000002"/>
    <n v="0"/>
    <n v="-999"/>
    <n v="200605"/>
    <x v="15"/>
  </r>
  <r>
    <n v="-999"/>
    <n v="-0.6"/>
    <n v="6.3"/>
    <n v="-6.4"/>
    <n v="70.099999999999994"/>
    <n v="42.7"/>
    <n v="0"/>
    <n v="514"/>
    <n v="0.1"/>
    <n v="-999"/>
    <n v="-999"/>
    <n v="-999"/>
    <n v="-999"/>
    <n v="0.7"/>
    <n v="-999"/>
    <n v="0.40600000000000003"/>
    <n v="0.54700000000000004"/>
    <n v="0"/>
    <n v="-999"/>
    <n v="200605"/>
    <x v="15"/>
  </r>
  <r>
    <n v="-999"/>
    <n v="3.4"/>
    <n v="10.7"/>
    <n v="-2.5"/>
    <n v="54.5"/>
    <n v="34.1"/>
    <n v="0"/>
    <n v="469"/>
    <n v="0.1"/>
    <n v="-999"/>
    <n v="-999"/>
    <n v="-999"/>
    <n v="-999"/>
    <n v="0.7"/>
    <n v="-999"/>
    <n v="0.437"/>
    <n v="0.84799999999999998"/>
    <n v="0"/>
    <n v="-999"/>
    <n v="200605"/>
    <x v="15"/>
  </r>
  <r>
    <n v="-999"/>
    <n v="6.1"/>
    <n v="14.5"/>
    <n v="-2.2999999999999998"/>
    <n v="47.9"/>
    <n v="26.4"/>
    <n v="0"/>
    <n v="433"/>
    <n v="0.1"/>
    <n v="-999"/>
    <n v="-999"/>
    <n v="-999"/>
    <n v="-999"/>
    <n v="0.7"/>
    <n v="-999"/>
    <n v="0.437"/>
    <n v="1.2150000000000001"/>
    <n v="0"/>
    <n v="-999"/>
    <n v="200605"/>
    <x v="15"/>
  </r>
  <r>
    <n v="-999"/>
    <n v="8"/>
    <n v="14.9"/>
    <n v="1.8"/>
    <n v="46.7"/>
    <n v="23.3"/>
    <n v="0"/>
    <n v="386"/>
    <n v="0.1"/>
    <n v="-999"/>
    <n v="-999"/>
    <n v="-999"/>
    <n v="-999"/>
    <n v="0.7"/>
    <n v="-999"/>
    <n v="0.39400000000000002"/>
    <n v="1.2989999999999999"/>
    <n v="0"/>
    <n v="-999"/>
    <n v="200605"/>
    <x v="15"/>
  </r>
  <r>
    <n v="-999"/>
    <n v="2.4"/>
    <n v="8.4"/>
    <n v="-1.3"/>
    <n v="78.8"/>
    <n v="49.1"/>
    <n v="0"/>
    <n v="376"/>
    <n v="0.1"/>
    <n v="-999"/>
    <n v="-999"/>
    <n v="-999"/>
    <n v="-999"/>
    <n v="0.7"/>
    <n v="-999"/>
    <n v="0.54"/>
    <n v="0.56100000000000005"/>
    <n v="0"/>
    <n v="-999"/>
    <n v="200605"/>
    <x v="15"/>
  </r>
  <r>
    <n v="-999"/>
    <n v="0"/>
    <n v="4.3"/>
    <n v="-3.3"/>
    <n v="91.2"/>
    <n v="69.900000000000006"/>
    <n v="8.9"/>
    <n v="404"/>
    <n v="0"/>
    <n v="-999"/>
    <n v="-999"/>
    <n v="-999"/>
    <n v="-999"/>
    <n v="0.6"/>
    <n v="-999"/>
    <n v="0.58099999999999996"/>
    <n v="0.25"/>
    <n v="0"/>
    <n v="-999"/>
    <n v="200605"/>
    <x v="15"/>
  </r>
  <r>
    <n v="-999"/>
    <n v="-2.6"/>
    <n v="3"/>
    <n v="-6.1"/>
    <n v="87.9"/>
    <n v="55.8"/>
    <n v="8.1999999999999993"/>
    <n v="380"/>
    <n v="0.1"/>
    <n v="-999"/>
    <n v="-999"/>
    <n v="-999"/>
    <n v="-999"/>
    <n v="0.7"/>
    <n v="-999"/>
    <n v="0.42199999999999999"/>
    <n v="0.33500000000000002"/>
    <n v="0"/>
    <n v="-999"/>
    <n v="200605"/>
    <x v="15"/>
  </r>
  <r>
    <n v="-999"/>
    <n v="0.8"/>
    <n v="8.3000000000000007"/>
    <n v="-6.5"/>
    <n v="65.7"/>
    <n v="34.200000000000003"/>
    <n v="0"/>
    <n v="355"/>
    <n v="0.2"/>
    <n v="-999"/>
    <n v="-999"/>
    <n v="-999"/>
    <n v="-999"/>
    <n v="0.8"/>
    <n v="-999"/>
    <n v="0.375"/>
    <n v="0.72"/>
    <n v="0"/>
    <n v="-999"/>
    <n v="200605"/>
    <x v="15"/>
  </r>
  <r>
    <n v="-999"/>
    <n v="4.8"/>
    <n v="10.4"/>
    <n v="-2.2000000000000002"/>
    <n v="54.3"/>
    <n v="37.200000000000003"/>
    <n v="0"/>
    <n v="321"/>
    <n v="0.1"/>
    <n v="-999"/>
    <n v="-999"/>
    <n v="-999"/>
    <n v="-999"/>
    <n v="0.8"/>
    <n v="-999"/>
    <n v="0.46800000000000003"/>
    <n v="0.79200000000000004"/>
    <n v="0"/>
    <n v="-999"/>
    <n v="200605"/>
    <x v="15"/>
  </r>
  <r>
    <n v="-999"/>
    <n v="3.9"/>
    <n v="10.6"/>
    <n v="-2"/>
    <n v="73.400000000000006"/>
    <n v="44.9"/>
    <n v="4.5"/>
    <n v="328"/>
    <n v="0.1"/>
    <n v="-999"/>
    <n v="-999"/>
    <n v="-999"/>
    <n v="-999"/>
    <n v="0.8"/>
    <n v="-999"/>
    <n v="0.57299999999999995"/>
    <n v="0.70399999999999996"/>
    <n v="0"/>
    <n v="-999"/>
    <n v="200605"/>
    <x v="15"/>
  </r>
  <r>
    <n v="-999"/>
    <n v="-0.3"/>
    <n v="6.2"/>
    <n v="-5.8"/>
    <n v="77.099999999999994"/>
    <n v="33.4"/>
    <n v="1.6"/>
    <n v="285"/>
    <n v="0.1"/>
    <n v="-999"/>
    <n v="-999"/>
    <n v="-999"/>
    <n v="-999"/>
    <n v="0.8"/>
    <n v="-999"/>
    <n v="0.317"/>
    <n v="0.63100000000000001"/>
    <n v="0"/>
    <n v="-999"/>
    <n v="200605"/>
    <x v="15"/>
  </r>
  <r>
    <n v="-999"/>
    <n v="3.2"/>
    <n v="12"/>
    <n v="-5.9"/>
    <n v="60.4"/>
    <n v="32.1"/>
    <n v="0"/>
    <n v="243"/>
    <n v="0.3"/>
    <n v="-999"/>
    <n v="-999"/>
    <n v="-999"/>
    <n v="-999"/>
    <n v="0.9"/>
    <n v="-999"/>
    <n v="0.44900000000000001"/>
    <n v="0.95199999999999996"/>
    <n v="0"/>
    <n v="-999"/>
    <n v="200605"/>
    <x v="15"/>
  </r>
  <r>
    <n v="-999"/>
    <n v="9.6"/>
    <n v="18.5"/>
    <n v="0.3"/>
    <n v="45.3"/>
    <n v="27.1"/>
    <n v="0"/>
    <n v="207"/>
    <n v="0.4"/>
    <n v="-999"/>
    <n v="-999"/>
    <n v="-999"/>
    <n v="-999"/>
    <n v="0.9"/>
    <n v="-999"/>
    <n v="0.57499999999999996"/>
    <n v="1.552"/>
    <n v="0"/>
    <n v="-999"/>
    <n v="200605"/>
    <x v="15"/>
  </r>
  <r>
    <n v="-999"/>
    <n v="15.4"/>
    <n v="23.5"/>
    <n v="6.3"/>
    <n v="39.1"/>
    <n v="26.5"/>
    <n v="0"/>
    <n v="127"/>
    <n v="0"/>
    <n v="-999"/>
    <n v="-999"/>
    <n v="-999"/>
    <n v="-999"/>
    <n v="0.9"/>
    <n v="-999"/>
    <n v="0.76800000000000002"/>
    <n v="2.1280000000000001"/>
    <n v="0"/>
    <n v="-999"/>
    <n v="200605"/>
    <x v="15"/>
  </r>
  <r>
    <n v="-999"/>
    <n v="17.3"/>
    <n v="25.9"/>
    <n v="10.4"/>
    <n v="44.4"/>
    <n v="25.8"/>
    <n v="0"/>
    <n v="13"/>
    <n v="0"/>
    <n v="-999"/>
    <n v="-999"/>
    <n v="-999"/>
    <n v="-999"/>
    <n v="1"/>
    <n v="-999"/>
    <n v="0.86299999999999999"/>
    <n v="2.4790000000000001"/>
    <n v="0"/>
    <n v="-999"/>
    <n v="200605"/>
    <x v="15"/>
  </r>
  <r>
    <n v="-999"/>
    <n v="17.600000000000001"/>
    <n v="25.3"/>
    <n v="10.7"/>
    <n v="48.5"/>
    <n v="22.2"/>
    <n v="0"/>
    <n v="0"/>
    <n v="0"/>
    <n v="-999"/>
    <n v="-999"/>
    <n v="-999"/>
    <n v="-999"/>
    <n v="3.3"/>
    <n v="-999"/>
    <n v="0.71499999999999997"/>
    <n v="2.508"/>
    <n v="0"/>
    <n v="-999"/>
    <n v="200605"/>
    <x v="15"/>
  </r>
  <r>
    <n v="-999"/>
    <n v="16.899999999999999"/>
    <n v="24.1"/>
    <n v="10.1"/>
    <n v="50"/>
    <n v="26.8"/>
    <n v="0"/>
    <n v="0"/>
    <n v="0"/>
    <n v="-999"/>
    <n v="-999"/>
    <n v="-999"/>
    <n v="-999"/>
    <n v="6.4"/>
    <n v="-999"/>
    <n v="0.80400000000000005"/>
    <n v="2.1970000000000001"/>
    <n v="0"/>
    <n v="-999"/>
    <n v="200605"/>
    <x v="15"/>
  </r>
  <r>
    <n v="-999"/>
    <n v="13.6"/>
    <n v="20.3"/>
    <n v="8"/>
    <n v="60.9"/>
    <n v="37.700000000000003"/>
    <n v="0.3"/>
    <n v="0"/>
    <n v="0"/>
    <n v="-999"/>
    <n v="-999"/>
    <n v="-999"/>
    <n v="-999"/>
    <n v="7.2"/>
    <n v="-999"/>
    <n v="0.89600000000000002"/>
    <n v="1.484"/>
    <n v="0"/>
    <n v="-999"/>
    <n v="200605"/>
    <x v="15"/>
  </r>
  <r>
    <n v="-999"/>
    <n v="7.5"/>
    <n v="10.8"/>
    <n v="3.5"/>
    <n v="97"/>
    <n v="79.7"/>
    <n v="17.100000000000001"/>
    <n v="0"/>
    <n v="0"/>
    <n v="-999"/>
    <n v="-999"/>
    <n v="-999"/>
    <n v="-999"/>
    <n v="6.5"/>
    <n v="-999"/>
    <n v="1.034"/>
    <n v="0.26300000000000001"/>
    <n v="0"/>
    <n v="-999"/>
    <n v="200605"/>
    <x v="15"/>
  </r>
  <r>
    <n v="-999"/>
    <n v="7.4"/>
    <n v="13.1"/>
    <n v="3.9"/>
    <n v="85.3"/>
    <n v="49.9"/>
    <n v="1.3"/>
    <n v="0"/>
    <n v="0"/>
    <n v="-999"/>
    <n v="-999"/>
    <n v="-999"/>
    <n v="-999"/>
    <n v="6.5"/>
    <n v="-999"/>
    <n v="0.751"/>
    <n v="0.755"/>
    <n v="0"/>
    <n v="-999"/>
    <n v="200605"/>
    <x v="15"/>
  </r>
  <r>
    <n v="-999"/>
    <n v="7.3"/>
    <n v="11.9"/>
    <n v="3.7"/>
    <n v="95.5"/>
    <n v="78.599999999999994"/>
    <n v="14.2"/>
    <n v="0"/>
    <n v="0"/>
    <n v="-999"/>
    <n v="-999"/>
    <n v="-999"/>
    <n v="-999"/>
    <n v="6.3"/>
    <n v="-999"/>
    <n v="1.095"/>
    <n v="0.29799999999999999"/>
    <n v="0"/>
    <n v="-999"/>
    <n v="200605"/>
    <x v="15"/>
  </r>
  <r>
    <n v="-999"/>
    <n v="6.6"/>
    <n v="11.9"/>
    <n v="1.3"/>
    <n v="89.9"/>
    <n v="53.9"/>
    <n v="1.9"/>
    <n v="0"/>
    <n v="0"/>
    <n v="-999"/>
    <n v="-999"/>
    <n v="-999"/>
    <n v="-999"/>
    <n v="6.7"/>
    <n v="-999"/>
    <n v="0.749"/>
    <n v="0.64200000000000002"/>
    <n v="0"/>
    <n v="-999"/>
    <n v="200605"/>
    <x v="15"/>
  </r>
  <r>
    <n v="-999"/>
    <n v="4.3"/>
    <n v="7.8"/>
    <n v="-0.1"/>
    <n v="97.2"/>
    <n v="89.1"/>
    <n v="17.899999999999999"/>
    <n v="0"/>
    <n v="0"/>
    <n v="-999"/>
    <n v="-999"/>
    <n v="-999"/>
    <n v="-999"/>
    <n v="6"/>
    <n v="-999"/>
    <n v="0.94099999999999995"/>
    <n v="0.115"/>
    <n v="0"/>
    <n v="-999"/>
    <n v="200605"/>
    <x v="15"/>
  </r>
  <r>
    <n v="-999"/>
    <n v="2.5"/>
    <n v="7.8"/>
    <n v="-0.9"/>
    <n v="92.8"/>
    <n v="66.7"/>
    <n v="4.3"/>
    <n v="0"/>
    <n v="0"/>
    <n v="-999"/>
    <n v="-999"/>
    <n v="-999"/>
    <n v="-999"/>
    <n v="5.6"/>
    <n v="-999"/>
    <n v="0.70399999999999996"/>
    <n v="0.35199999999999998"/>
    <n v="0"/>
    <n v="-999"/>
    <n v="200605"/>
    <x v="15"/>
  </r>
  <r>
    <n v="-999"/>
    <n v="1.8"/>
    <n v="4.5"/>
    <n v="-0.2"/>
    <n v="98.7"/>
    <n v="89.6"/>
    <n v="3.2"/>
    <n v="0"/>
    <n v="0"/>
    <n v="-999"/>
    <n v="-999"/>
    <n v="-999"/>
    <n v="-999"/>
    <n v="5.3"/>
    <n v="-999"/>
    <n v="0.75600000000000001"/>
    <n v="8.7999999999999995E-2"/>
    <n v="0"/>
    <n v="-999"/>
    <n v="200605"/>
    <x v="15"/>
  </r>
  <r>
    <n v="-999"/>
    <n v="2.9"/>
    <n v="8.1999999999999993"/>
    <n v="-0.1"/>
    <n v="92"/>
    <n v="57"/>
    <n v="1.3"/>
    <n v="0"/>
    <n v="0"/>
    <n v="-999"/>
    <n v="-999"/>
    <n v="-999"/>
    <n v="-999"/>
    <n v="5.9"/>
    <n v="-999"/>
    <n v="0.62"/>
    <n v="0.46700000000000003"/>
    <n v="0"/>
    <n v="-999"/>
    <n v="200605"/>
    <x v="15"/>
  </r>
  <r>
    <n v="-999"/>
    <n v="4"/>
    <n v="11.5"/>
    <n v="-0.7"/>
    <n v="91.2"/>
    <n v="65"/>
    <n v="20"/>
    <n v="0"/>
    <n v="0"/>
    <n v="-999"/>
    <n v="-999"/>
    <n v="-999"/>
    <n v="-999"/>
    <n v="5.5"/>
    <n v="-999"/>
    <n v="0.879"/>
    <n v="0.47499999999999998"/>
    <n v="0"/>
    <n v="-999"/>
    <n v="200605"/>
    <x v="15"/>
  </r>
  <r>
    <n v="-999"/>
    <n v="4.4000000000000004"/>
    <n v="11.8"/>
    <n v="0.4"/>
    <n v="88.2"/>
    <n v="58.5"/>
    <n v="0.3"/>
    <n v="0"/>
    <n v="0"/>
    <n v="-999"/>
    <n v="-999"/>
    <n v="-999"/>
    <n v="-999"/>
    <n v="5.8"/>
    <n v="-999"/>
    <n v="0.80800000000000005"/>
    <n v="0.57399999999999995"/>
    <n v="0"/>
    <n v="-999"/>
    <n v="200605"/>
    <x v="15"/>
  </r>
  <r>
    <n v="-999"/>
    <n v="8.5"/>
    <n v="16"/>
    <n v="0.4"/>
    <n v="66.5"/>
    <n v="29.4"/>
    <n v="0"/>
    <n v="0"/>
    <n v="0"/>
    <n v="-999"/>
    <n v="-999"/>
    <n v="-999"/>
    <n v="-999"/>
    <n v="6.8"/>
    <n v="-999"/>
    <n v="0.53600000000000003"/>
    <n v="1.2829999999999999"/>
    <n v="0"/>
    <n v="-999"/>
    <n v="200605"/>
    <x v="15"/>
  </r>
  <r>
    <n v="-999"/>
    <n v="11.3"/>
    <n v="19"/>
    <n v="4.4000000000000004"/>
    <n v="58.6"/>
    <n v="35.200000000000003"/>
    <n v="0"/>
    <n v="0"/>
    <n v="0"/>
    <n v="-999"/>
    <n v="-999"/>
    <n v="-999"/>
    <n v="-999"/>
    <n v="7.6"/>
    <n v="-999"/>
    <n v="0.77100000000000002"/>
    <n v="1.4239999999999999"/>
    <n v="0"/>
    <n v="-999"/>
    <n v="200605"/>
    <x v="15"/>
  </r>
  <r>
    <n v="-999"/>
    <n v="11.6"/>
    <n v="17"/>
    <n v="8.8000000000000007"/>
    <n v="74.599999999999994"/>
    <n v="48.2"/>
    <n v="3.2"/>
    <n v="0"/>
    <n v="0"/>
    <n v="-999"/>
    <n v="-999"/>
    <n v="-999"/>
    <n v="-999"/>
    <n v="8.1999999999999993"/>
    <n v="-999"/>
    <n v="0.93100000000000005"/>
    <n v="1.0029999999999999"/>
    <n v="0"/>
    <n v="-999"/>
    <n v="200606"/>
    <x v="15"/>
  </r>
  <r>
    <n v="-999"/>
    <n v="8.3000000000000007"/>
    <n v="13.3"/>
    <n v="2.9"/>
    <n v="94.2"/>
    <n v="68.7"/>
    <n v="15.2"/>
    <n v="0"/>
    <n v="0"/>
    <n v="-999"/>
    <n v="-999"/>
    <n v="-999"/>
    <n v="-999"/>
    <n v="8"/>
    <n v="-999"/>
    <n v="1.048"/>
    <n v="0.47799999999999998"/>
    <n v="0"/>
    <n v="-999"/>
    <n v="200606"/>
    <x v="15"/>
  </r>
  <r>
    <n v="-999"/>
    <n v="7"/>
    <n v="14.7"/>
    <n v="0.1"/>
    <n v="80.2"/>
    <n v="43.1"/>
    <n v="0.3"/>
    <n v="0"/>
    <n v="0"/>
    <n v="-999"/>
    <n v="-999"/>
    <n v="-999"/>
    <n v="-999"/>
    <n v="8.1999999999999993"/>
    <n v="-999"/>
    <n v="0.71899999999999997"/>
    <n v="0.95099999999999996"/>
    <n v="0"/>
    <n v="-999"/>
    <n v="200606"/>
    <x v="15"/>
  </r>
  <r>
    <n v="-999"/>
    <n v="6.2"/>
    <n v="8.1"/>
    <n v="4.4000000000000004"/>
    <n v="94"/>
    <n v="79.8"/>
    <n v="2.1"/>
    <n v="0"/>
    <n v="0"/>
    <n v="-999"/>
    <n v="-999"/>
    <n v="-999"/>
    <n v="-999"/>
    <n v="8"/>
    <n v="-999"/>
    <n v="0.86299999999999999"/>
    <n v="0.218"/>
    <n v="0"/>
    <n v="-999"/>
    <n v="200606"/>
    <x v="15"/>
  </r>
  <r>
    <n v="-999"/>
    <n v="8.3000000000000007"/>
    <n v="14.8"/>
    <n v="3.2"/>
    <n v="87.8"/>
    <n v="60.5"/>
    <n v="0"/>
    <n v="0"/>
    <n v="0"/>
    <n v="-999"/>
    <n v="-999"/>
    <n v="-999"/>
    <n v="-999"/>
    <n v="8.5"/>
    <n v="-999"/>
    <n v="1.02"/>
    <n v="0.66500000000000004"/>
    <n v="0"/>
    <n v="-999"/>
    <n v="200606"/>
    <x v="15"/>
  </r>
  <r>
    <n v="-999"/>
    <n v="10.7"/>
    <n v="19.3"/>
    <n v="3.4"/>
    <n v="74.599999999999994"/>
    <n v="42.9"/>
    <n v="0"/>
    <n v="0"/>
    <n v="0"/>
    <n v="-999"/>
    <n v="-999"/>
    <n v="-999"/>
    <n v="-999"/>
    <n v="9.1"/>
    <n v="-999"/>
    <n v="0.96"/>
    <n v="1.278"/>
    <n v="0"/>
    <n v="-999"/>
    <n v="200606"/>
    <x v="15"/>
  </r>
  <r>
    <n v="-999"/>
    <n v="13"/>
    <n v="20.100000000000001"/>
    <n v="6"/>
    <n v="67.3"/>
    <n v="40.5"/>
    <n v="0"/>
    <n v="0"/>
    <n v="0"/>
    <n v="-999"/>
    <n v="-999"/>
    <n v="-999"/>
    <n v="-999"/>
    <n v="9.8000000000000007"/>
    <n v="-999"/>
    <n v="0.95099999999999996"/>
    <n v="1.4"/>
    <n v="0"/>
    <n v="-999"/>
    <n v="200606"/>
    <x v="15"/>
  </r>
  <r>
    <n v="-999"/>
    <n v="7.6"/>
    <n v="11.8"/>
    <n v="3.1"/>
    <n v="96.2"/>
    <n v="81.7"/>
    <n v="21.9"/>
    <n v="0"/>
    <n v="0"/>
    <n v="-999"/>
    <n v="-999"/>
    <n v="-999"/>
    <n v="-999"/>
    <n v="9.6999999999999993"/>
    <n v="-999"/>
    <n v="1.133"/>
    <n v="0.253"/>
    <n v="0"/>
    <n v="-999"/>
    <n v="200606"/>
    <x v="15"/>
  </r>
  <r>
    <n v="-999"/>
    <n v="6.6"/>
    <n v="12.6"/>
    <n v="2.2999999999999998"/>
    <n v="93.4"/>
    <n v="60"/>
    <n v="18.399999999999999"/>
    <n v="0"/>
    <n v="0"/>
    <n v="-999"/>
    <n v="-999"/>
    <n v="-999"/>
    <n v="-999"/>
    <n v="9"/>
    <n v="-999"/>
    <n v="0.877"/>
    <n v="0.58299999999999996"/>
    <n v="0"/>
    <n v="-999"/>
    <n v="200606"/>
    <x v="15"/>
  </r>
  <r>
    <n v="-999"/>
    <n v="7.3"/>
    <n v="11.3"/>
    <n v="3.4"/>
    <n v="96.8"/>
    <n v="82.9"/>
    <n v="6.4"/>
    <n v="0"/>
    <n v="0"/>
    <n v="-999"/>
    <n v="-999"/>
    <n v="-999"/>
    <n v="-999"/>
    <n v="8.6"/>
    <n v="-999"/>
    <n v="1.113"/>
    <n v="0.22900000000000001"/>
    <n v="0"/>
    <n v="-999"/>
    <n v="200606"/>
    <x v="15"/>
  </r>
  <r>
    <n v="-999"/>
    <n v="6.2"/>
    <n v="11.6"/>
    <n v="3.3"/>
    <n v="94.8"/>
    <n v="69.599999999999994"/>
    <n v="8.5"/>
    <n v="0"/>
    <n v="0"/>
    <n v="-999"/>
    <n v="-999"/>
    <n v="-999"/>
    <n v="-999"/>
    <n v="8.4"/>
    <n v="-999"/>
    <n v="0.95"/>
    <n v="0.41499999999999998"/>
    <n v="0"/>
    <n v="-999"/>
    <n v="200606"/>
    <x v="15"/>
  </r>
  <r>
    <n v="-999"/>
    <n v="10.199999999999999"/>
    <n v="16.600000000000001"/>
    <n v="4.9000000000000004"/>
    <n v="86.8"/>
    <n v="61.5"/>
    <n v="0"/>
    <n v="0"/>
    <n v="0"/>
    <n v="-999"/>
    <n v="-999"/>
    <n v="-999"/>
    <n v="-999"/>
    <n v="9.1999999999999993"/>
    <n v="-999"/>
    <n v="1.159"/>
    <n v="0.72699999999999998"/>
    <n v="0"/>
    <n v="-999"/>
    <n v="200606"/>
    <x v="15"/>
  </r>
  <r>
    <n v="-999"/>
    <n v="10.6"/>
    <n v="16.8"/>
    <n v="6.7"/>
    <n v="88.3"/>
    <n v="61"/>
    <n v="9.1"/>
    <n v="0"/>
    <n v="0"/>
    <n v="-999"/>
    <n v="-999"/>
    <n v="-999"/>
    <n v="-999"/>
    <n v="9.4"/>
    <n v="-999"/>
    <n v="1.165"/>
    <n v="0.746"/>
    <n v="0"/>
    <n v="-999"/>
    <n v="200606"/>
    <x v="15"/>
  </r>
  <r>
    <n v="-999"/>
    <n v="5.6"/>
    <n v="6.8"/>
    <n v="3.6"/>
    <n v="98.9"/>
    <n v="98.7"/>
    <n v="5.0999999999999996"/>
    <n v="0"/>
    <n v="0"/>
    <n v="-999"/>
    <n v="-999"/>
    <n v="-999"/>
    <n v="-999"/>
    <n v="8.4"/>
    <n v="-999"/>
    <n v="0.97299999999999998"/>
    <n v="1.2999999999999999E-2"/>
    <n v="0"/>
    <n v="-999"/>
    <n v="200606"/>
    <x v="15"/>
  </r>
  <r>
    <n v="-999"/>
    <n v="5.5"/>
    <n v="11.9"/>
    <n v="1.9"/>
    <n v="94.3"/>
    <n v="78.900000000000006"/>
    <n v="1.6"/>
    <n v="0"/>
    <n v="0"/>
    <n v="-999"/>
    <n v="-999"/>
    <n v="-999"/>
    <n v="-999"/>
    <n v="8"/>
    <n v="-999"/>
    <n v="1.099"/>
    <n v="0.29399999999999998"/>
    <n v="0"/>
    <n v="-999"/>
    <n v="200606"/>
    <x v="15"/>
  </r>
  <r>
    <n v="-999"/>
    <n v="8.1999999999999993"/>
    <n v="16.5"/>
    <n v="1.8"/>
    <n v="78.599999999999994"/>
    <n v="41.4"/>
    <n v="0"/>
    <n v="0"/>
    <n v="0"/>
    <n v="-999"/>
    <n v="-999"/>
    <n v="-999"/>
    <n v="-999"/>
    <n v="8.9"/>
    <n v="-999"/>
    <n v="0.77500000000000002"/>
    <n v="1.1000000000000001"/>
    <n v="0"/>
    <n v="-999"/>
    <n v="200606"/>
    <x v="15"/>
  </r>
  <r>
    <n v="-999"/>
    <n v="5.4"/>
    <n v="11.1"/>
    <n v="0.4"/>
    <n v="80.7"/>
    <n v="56.2"/>
    <n v="0"/>
    <n v="0"/>
    <n v="0"/>
    <n v="-999"/>
    <n v="-999"/>
    <n v="-999"/>
    <n v="-999"/>
    <n v="9.1"/>
    <n v="-999"/>
    <n v="0.74299999999999999"/>
    <n v="0.57899999999999996"/>
    <n v="0"/>
    <n v="-999"/>
    <n v="200606"/>
    <x v="15"/>
  </r>
  <r>
    <n v="-999"/>
    <n v="7.2"/>
    <n v="16.100000000000001"/>
    <n v="0.5"/>
    <n v="80"/>
    <n v="44.7"/>
    <n v="0.8"/>
    <n v="0"/>
    <n v="0"/>
    <n v="-999"/>
    <n v="-999"/>
    <n v="-999"/>
    <n v="-999"/>
    <n v="8.6999999999999993"/>
    <n v="-999"/>
    <n v="0.81699999999999995"/>
    <n v="1.012"/>
    <n v="0"/>
    <n v="-999"/>
    <n v="200606"/>
    <x v="15"/>
  </r>
  <r>
    <n v="-999"/>
    <n v="5.0999999999999996"/>
    <n v="12.3"/>
    <n v="1.2"/>
    <n v="84.5"/>
    <n v="48.1"/>
    <n v="0"/>
    <n v="0"/>
    <n v="0"/>
    <n v="-999"/>
    <n v="-999"/>
    <n v="-999"/>
    <n v="-999"/>
    <n v="9"/>
    <n v="-999"/>
    <n v="0.68700000000000006"/>
    <n v="0.74199999999999999"/>
    <n v="0"/>
    <n v="-999"/>
    <n v="200606"/>
    <x v="15"/>
  </r>
  <r>
    <n v="-999"/>
    <n v="6.4"/>
    <n v="15.1"/>
    <n v="0"/>
    <n v="83.3"/>
    <n v="42.4"/>
    <n v="0"/>
    <n v="0"/>
    <n v="0"/>
    <n v="-999"/>
    <n v="-999"/>
    <n v="-999"/>
    <n v="-999"/>
    <n v="8.5"/>
    <n v="-999"/>
    <n v="0.72699999999999998"/>
    <n v="0.98799999999999999"/>
    <n v="0"/>
    <n v="-999"/>
    <n v="200606"/>
    <x v="15"/>
  </r>
  <r>
    <n v="-999"/>
    <n v="8.6"/>
    <n v="16.7"/>
    <n v="1.1000000000000001"/>
    <n v="74.599999999999994"/>
    <n v="40.5"/>
    <n v="0"/>
    <n v="0"/>
    <n v="0"/>
    <n v="-999"/>
    <n v="-999"/>
    <n v="-999"/>
    <n v="-999"/>
    <n v="9.4"/>
    <n v="-999"/>
    <n v="0.76800000000000002"/>
    <n v="1.131"/>
    <n v="0"/>
    <n v="-999"/>
    <n v="200606"/>
    <x v="15"/>
  </r>
  <r>
    <n v="-999"/>
    <n v="9.9"/>
    <n v="18.100000000000001"/>
    <n v="3.6"/>
    <n v="67.099999999999994"/>
    <n v="31.4"/>
    <n v="0"/>
    <n v="0"/>
    <n v="0"/>
    <n v="-999"/>
    <n v="-999"/>
    <n v="-999"/>
    <n v="-999"/>
    <n v="10.4"/>
    <n v="-999"/>
    <n v="0.65100000000000002"/>
    <n v="1.4239999999999999"/>
    <n v="0"/>
    <n v="-999"/>
    <n v="200606"/>
    <x v="15"/>
  </r>
  <r>
    <n v="-999"/>
    <n v="10.199999999999999"/>
    <n v="18.2"/>
    <n v="1.5"/>
    <n v="65.599999999999994"/>
    <n v="34.6"/>
    <n v="0"/>
    <n v="0"/>
    <n v="0"/>
    <n v="-999"/>
    <n v="-999"/>
    <n v="-999"/>
    <n v="-999"/>
    <n v="10.6"/>
    <n v="-999"/>
    <n v="0.72299999999999998"/>
    <n v="1.367"/>
    <n v="0"/>
    <n v="-999"/>
    <n v="200606"/>
    <x v="15"/>
  </r>
  <r>
    <n v="-999"/>
    <n v="15.3"/>
    <n v="24"/>
    <n v="6.3"/>
    <n v="52"/>
    <n v="32.9"/>
    <n v="0"/>
    <n v="0"/>
    <n v="0"/>
    <n v="-999"/>
    <n v="-999"/>
    <n v="-999"/>
    <n v="-999"/>
    <n v="11.4"/>
    <n v="-999"/>
    <n v="0.98299999999999998"/>
    <n v="2.0019999999999998"/>
    <n v="0"/>
    <n v="-999"/>
    <n v="200606"/>
    <x v="15"/>
  </r>
  <r>
    <n v="-999"/>
    <n v="18.7"/>
    <n v="25.4"/>
    <n v="11.5"/>
    <n v="40.6"/>
    <n v="23.4"/>
    <n v="0"/>
    <n v="0"/>
    <n v="0"/>
    <n v="-999"/>
    <n v="-999"/>
    <n v="-999"/>
    <n v="-999"/>
    <n v="12.7"/>
    <n v="-999"/>
    <n v="0.76"/>
    <n v="2.484"/>
    <n v="0"/>
    <n v="-999"/>
    <n v="200606"/>
    <x v="15"/>
  </r>
  <r>
    <n v="-999"/>
    <n v="20.5"/>
    <n v="28.1"/>
    <n v="10.9"/>
    <n v="39.5"/>
    <n v="17.8"/>
    <n v="0"/>
    <n v="0"/>
    <n v="0"/>
    <n v="-999"/>
    <n v="-999"/>
    <n v="-999"/>
    <n v="-999"/>
    <n v="13.5"/>
    <n v="-999"/>
    <n v="0.67500000000000004"/>
    <n v="3.125"/>
    <n v="0"/>
    <n v="-999"/>
    <n v="200606"/>
    <x v="15"/>
  </r>
  <r>
    <n v="-999"/>
    <n v="19.899999999999999"/>
    <n v="28.3"/>
    <n v="10.7"/>
    <n v="44.7"/>
    <n v="25.9"/>
    <n v="0"/>
    <n v="0"/>
    <n v="0"/>
    <n v="-999"/>
    <n v="-999"/>
    <n v="-999"/>
    <n v="-999"/>
    <n v="14.4"/>
    <n v="-999"/>
    <n v="0.99399999999999999"/>
    <n v="2.85"/>
    <n v="0"/>
    <n v="-999"/>
    <n v="200606"/>
    <x v="15"/>
  </r>
  <r>
    <n v="-999"/>
    <n v="15.5"/>
    <n v="23.8"/>
    <n v="7.1"/>
    <n v="44.1"/>
    <n v="12.9"/>
    <n v="0"/>
    <n v="0"/>
    <n v="0"/>
    <n v="-999"/>
    <n v="-999"/>
    <n v="-999"/>
    <n v="-999"/>
    <n v="14.4"/>
    <n v="-999"/>
    <n v="0.38"/>
    <n v="2.5670000000000002"/>
    <n v="0"/>
    <n v="-999"/>
    <n v="200606"/>
    <x v="15"/>
  </r>
  <r>
    <n v="-999"/>
    <n v="14.6"/>
    <n v="22.6"/>
    <n v="6.1"/>
    <n v="50.5"/>
    <n v="28.8"/>
    <n v="0"/>
    <n v="0"/>
    <n v="0"/>
    <n v="-999"/>
    <n v="-999"/>
    <n v="-999"/>
    <n v="-999"/>
    <n v="14.2"/>
    <n v="-999"/>
    <n v="0.78800000000000003"/>
    <n v="1.952"/>
    <n v="0"/>
    <n v="-999"/>
    <n v="200606"/>
    <x v="15"/>
  </r>
  <r>
    <n v="-999"/>
    <n v="16.2"/>
    <n v="23.6"/>
    <n v="10"/>
    <n v="55.9"/>
    <n v="29.6"/>
    <n v="0"/>
    <n v="0"/>
    <n v="0"/>
    <n v="-999"/>
    <n v="-999"/>
    <n v="-999"/>
    <n v="-999"/>
    <n v="14.8"/>
    <n v="-999"/>
    <n v="0.86399999999999999"/>
    <n v="2.0499999999999998"/>
    <n v="0"/>
    <n v="-999"/>
    <n v="200606"/>
    <x v="15"/>
  </r>
  <r>
    <n v="-999"/>
    <n v="16.899999999999999"/>
    <n v="24.9"/>
    <n v="9.3000000000000007"/>
    <n v="43.5"/>
    <n v="23.6"/>
    <n v="0"/>
    <n v="0"/>
    <n v="0"/>
    <n v="-999"/>
    <n v="-999"/>
    <n v="-999"/>
    <n v="-999"/>
    <n v="14.9"/>
    <n v="-999"/>
    <n v="0.74099999999999999"/>
    <n v="2.4049999999999998"/>
    <n v="0"/>
    <n v="-999"/>
    <n v="200607"/>
    <x v="15"/>
  </r>
  <r>
    <n v="-999"/>
    <n v="18.8"/>
    <n v="27"/>
    <n v="11"/>
    <n v="40.6"/>
    <n v="17.3"/>
    <n v="0"/>
    <n v="0"/>
    <n v="0"/>
    <n v="-999"/>
    <n v="-999"/>
    <n v="-999"/>
    <n v="-999"/>
    <n v="15.2"/>
    <n v="-999"/>
    <n v="0.61599999999999999"/>
    <n v="2.948"/>
    <n v="0"/>
    <n v="-999"/>
    <n v="200607"/>
    <x v="15"/>
  </r>
  <r>
    <n v="-999"/>
    <n v="18.5"/>
    <n v="27.4"/>
    <n v="12.5"/>
    <n v="48.7"/>
    <n v="28.3"/>
    <n v="0"/>
    <n v="0"/>
    <n v="0"/>
    <n v="-999"/>
    <n v="-999"/>
    <n v="-999"/>
    <n v="-999"/>
    <n v="15.3"/>
    <n v="-999"/>
    <n v="1.0349999999999999"/>
    <n v="2.6160000000000001"/>
    <n v="0"/>
    <n v="-999"/>
    <n v="200607"/>
    <x v="15"/>
  </r>
  <r>
    <n v="-999"/>
    <n v="15.9"/>
    <n v="26.2"/>
    <n v="10"/>
    <n v="72.900000000000006"/>
    <n v="38"/>
    <n v="28"/>
    <n v="0"/>
    <n v="0"/>
    <n v="-999"/>
    <n v="-999"/>
    <n v="-999"/>
    <n v="-999"/>
    <n v="14.2"/>
    <n v="-999"/>
    <n v="1.2949999999999999"/>
    <n v="2.1080000000000001"/>
    <n v="0"/>
    <n v="-999"/>
    <n v="200607"/>
    <x v="15"/>
  </r>
  <r>
    <n v="-999"/>
    <n v="15.4"/>
    <n v="24"/>
    <n v="8.1"/>
    <n v="77.7"/>
    <n v="44.1"/>
    <n v="17.100000000000001"/>
    <n v="0"/>
    <n v="0"/>
    <n v="-999"/>
    <n v="-999"/>
    <n v="-999"/>
    <n v="-999"/>
    <n v="14.1"/>
    <n v="-999"/>
    <n v="1.3180000000000001"/>
    <n v="1.6679999999999999"/>
    <n v="0"/>
    <n v="-999"/>
    <n v="200607"/>
    <x v="15"/>
  </r>
  <r>
    <n v="-999"/>
    <n v="10.8"/>
    <n v="20.399999999999999"/>
    <n v="3.3"/>
    <n v="93.7"/>
    <n v="71.099999999999994"/>
    <n v="4"/>
    <n v="0"/>
    <n v="0"/>
    <n v="-999"/>
    <n v="-999"/>
    <n v="-999"/>
    <n v="-999"/>
    <n v="13.3"/>
    <n v="-999"/>
    <n v="1.706"/>
    <n v="0.69299999999999995"/>
    <n v="0"/>
    <n v="-999"/>
    <n v="200607"/>
    <x v="15"/>
  </r>
  <r>
    <n v="-999"/>
    <n v="10.5"/>
    <n v="19.399999999999999"/>
    <n v="1.2"/>
    <n v="68.099999999999994"/>
    <n v="31.7"/>
    <n v="0.3"/>
    <n v="0"/>
    <n v="0"/>
    <n v="-999"/>
    <n v="-999"/>
    <n v="-999"/>
    <n v="-999"/>
    <n v="13.3"/>
    <n v="-999"/>
    <n v="0.71499999999999997"/>
    <n v="1.538"/>
    <n v="0"/>
    <n v="-999"/>
    <n v="200607"/>
    <x v="15"/>
  </r>
  <r>
    <n v="-999"/>
    <n v="15.9"/>
    <n v="24.1"/>
    <n v="7.5"/>
    <n v="57.6"/>
    <n v="34.9"/>
    <n v="0"/>
    <n v="0"/>
    <n v="0"/>
    <n v="-999"/>
    <n v="-999"/>
    <n v="-999"/>
    <n v="-999"/>
    <n v="14.1"/>
    <n v="-999"/>
    <n v="1.0469999999999999"/>
    <n v="1.954"/>
    <n v="0"/>
    <n v="-999"/>
    <n v="200607"/>
    <x v="15"/>
  </r>
  <r>
    <n v="-999"/>
    <n v="15.2"/>
    <n v="24.3"/>
    <n v="10.5"/>
    <n v="76.2"/>
    <n v="35.9"/>
    <n v="2.7"/>
    <n v="0"/>
    <n v="0"/>
    <n v="-999"/>
    <n v="-999"/>
    <n v="-999"/>
    <n v="-999"/>
    <n v="14.8"/>
    <n v="-999"/>
    <n v="1.0880000000000001"/>
    <n v="1.9470000000000001"/>
    <n v="0"/>
    <n v="-999"/>
    <n v="200607"/>
    <x v="15"/>
  </r>
  <r>
    <n v="-999"/>
    <n v="12.3"/>
    <n v="19.100000000000001"/>
    <n v="5.9"/>
    <n v="70.2"/>
    <n v="35.700000000000003"/>
    <n v="1.9"/>
    <n v="0"/>
    <n v="0"/>
    <n v="-999"/>
    <n v="-999"/>
    <n v="-999"/>
    <n v="-999"/>
    <n v="15"/>
    <n v="-999"/>
    <n v="0.78800000000000003"/>
    <n v="1.421"/>
    <n v="0"/>
    <n v="-999"/>
    <n v="200607"/>
    <x v="15"/>
  </r>
  <r>
    <n v="-999"/>
    <n v="11"/>
    <n v="18.899999999999999"/>
    <n v="3.9"/>
    <n v="62.8"/>
    <n v="30.4"/>
    <n v="0"/>
    <n v="0"/>
    <n v="0"/>
    <n v="-999"/>
    <n v="-999"/>
    <n v="-999"/>
    <n v="-999"/>
    <n v="14"/>
    <n v="-999"/>
    <n v="0.66500000000000004"/>
    <n v="1.5189999999999999"/>
    <n v="0"/>
    <n v="-999"/>
    <n v="200607"/>
    <x v="15"/>
  </r>
  <r>
    <n v="-999"/>
    <n v="9.8000000000000007"/>
    <n v="17"/>
    <n v="5.8"/>
    <n v="83.9"/>
    <n v="60.9"/>
    <n v="6.1"/>
    <n v="0"/>
    <n v="0"/>
    <n v="-999"/>
    <n v="-999"/>
    <n v="-999"/>
    <n v="-999"/>
    <n v="13.5"/>
    <n v="-999"/>
    <n v="1.177"/>
    <n v="0.75700000000000001"/>
    <n v="0"/>
    <n v="-999"/>
    <n v="200607"/>
    <x v="15"/>
  </r>
  <r>
    <n v="-999"/>
    <n v="9.1999999999999993"/>
    <n v="15.1"/>
    <n v="5.8"/>
    <n v="87.2"/>
    <n v="59.1"/>
    <n v="1.3"/>
    <n v="0"/>
    <n v="0"/>
    <n v="-999"/>
    <n v="-999"/>
    <n v="-999"/>
    <n v="-999"/>
    <n v="13.1"/>
    <n v="-999"/>
    <n v="1.0129999999999999"/>
    <n v="0.70199999999999996"/>
    <n v="0"/>
    <n v="-999"/>
    <n v="200607"/>
    <x v="15"/>
  </r>
  <r>
    <n v="-999"/>
    <n v="11.2"/>
    <n v="19.899999999999999"/>
    <n v="4.8"/>
    <n v="77.400000000000006"/>
    <n v="45.6"/>
    <n v="0.3"/>
    <n v="0"/>
    <n v="0"/>
    <n v="-999"/>
    <n v="-999"/>
    <n v="-999"/>
    <n v="-999"/>
    <n v="13.5"/>
    <n v="-999"/>
    <n v="1.0569999999999999"/>
    <n v="1.264"/>
    <n v="0"/>
    <n v="-999"/>
    <n v="200607"/>
    <x v="15"/>
  </r>
  <r>
    <n v="-999"/>
    <n v="11.9"/>
    <n v="20"/>
    <n v="5.5"/>
    <n v="65.900000000000006"/>
    <n v="39.700000000000003"/>
    <n v="0"/>
    <n v="0"/>
    <n v="0"/>
    <n v="-999"/>
    <n v="-999"/>
    <n v="-999"/>
    <n v="-999"/>
    <n v="13.9"/>
    <n v="-999"/>
    <n v="0.93"/>
    <n v="1.41"/>
    <n v="0"/>
    <n v="-999"/>
    <n v="200607"/>
    <x v="15"/>
  </r>
  <r>
    <n v="-999"/>
    <n v="13"/>
    <n v="21.9"/>
    <n v="4.3"/>
    <n v="59.4"/>
    <n v="24.5"/>
    <n v="0"/>
    <n v="0"/>
    <n v="0"/>
    <n v="-999"/>
    <n v="-999"/>
    <n v="-999"/>
    <n v="-999"/>
    <n v="14"/>
    <n v="-999"/>
    <n v="0.64200000000000002"/>
    <n v="1.984"/>
    <n v="0"/>
    <n v="-999"/>
    <n v="200607"/>
    <x v="15"/>
  </r>
  <r>
    <n v="-999"/>
    <n v="12.9"/>
    <n v="21.9"/>
    <n v="4.8"/>
    <n v="56.4"/>
    <n v="33.4"/>
    <n v="0"/>
    <n v="0"/>
    <n v="0"/>
    <n v="-999"/>
    <n v="-999"/>
    <n v="-999"/>
    <n v="-999"/>
    <n v="14.3"/>
    <n v="-999"/>
    <n v="0.876"/>
    <n v="1.75"/>
    <n v="0"/>
    <n v="-999"/>
    <n v="200607"/>
    <x v="15"/>
  </r>
  <r>
    <n v="-999"/>
    <n v="10.5"/>
    <n v="17"/>
    <n v="3.6"/>
    <n v="67.099999999999994"/>
    <n v="36.9"/>
    <n v="0"/>
    <n v="0"/>
    <n v="0"/>
    <n v="-999"/>
    <n v="-999"/>
    <n v="-999"/>
    <n v="-999"/>
    <n v="13.8"/>
    <n v="-999"/>
    <n v="0.71299999999999997"/>
    <n v="1.222"/>
    <n v="0"/>
    <n v="-999"/>
    <n v="200607"/>
    <x v="15"/>
  </r>
  <r>
    <n v="-999"/>
    <n v="12.4"/>
    <n v="19.899999999999999"/>
    <n v="5.9"/>
    <n v="65.2"/>
    <n v="37.4"/>
    <n v="0"/>
    <n v="0"/>
    <n v="0"/>
    <n v="-999"/>
    <n v="-999"/>
    <n v="-999"/>
    <n v="-999"/>
    <n v="13.5"/>
    <n v="-999"/>
    <n v="0.86699999999999999"/>
    <n v="1.454"/>
    <n v="0"/>
    <n v="-999"/>
    <n v="200607"/>
    <x v="15"/>
  </r>
  <r>
    <n v="-999"/>
    <n v="16.3"/>
    <n v="25"/>
    <n v="6.8"/>
    <n v="59.2"/>
    <n v="34.1"/>
    <n v="0"/>
    <n v="0"/>
    <n v="0"/>
    <n v="-999"/>
    <n v="-999"/>
    <n v="-999"/>
    <n v="-999"/>
    <n v="14"/>
    <n v="-999"/>
    <n v="1.0780000000000001"/>
    <n v="2.0870000000000002"/>
    <n v="0"/>
    <n v="-999"/>
    <n v="200607"/>
    <x v="15"/>
  </r>
  <r>
    <n v="-999"/>
    <n v="21.1"/>
    <n v="29.3"/>
    <n v="11.8"/>
    <n v="48.1"/>
    <n v="31.1"/>
    <n v="0"/>
    <n v="0"/>
    <n v="0"/>
    <n v="-999"/>
    <n v="-999"/>
    <n v="-999"/>
    <n v="-999"/>
    <n v="15.1"/>
    <n v="-999"/>
    <n v="1.27"/>
    <n v="2.8079999999999998"/>
    <n v="0"/>
    <n v="-999"/>
    <n v="200607"/>
    <x v="15"/>
  </r>
  <r>
    <n v="-999"/>
    <n v="22.5"/>
    <n v="30.2"/>
    <n v="17.399999999999999"/>
    <n v="44.2"/>
    <n v="23.2"/>
    <n v="0"/>
    <n v="0"/>
    <n v="0"/>
    <n v="-999"/>
    <n v="-999"/>
    <n v="-999"/>
    <n v="-999"/>
    <n v="16"/>
    <n v="-999"/>
    <n v="0.99299999999999999"/>
    <n v="3.2959999999999998"/>
    <n v="0"/>
    <n v="-999"/>
    <n v="200607"/>
    <x v="15"/>
  </r>
  <r>
    <n v="-999"/>
    <n v="22.4"/>
    <n v="31"/>
    <n v="15.5"/>
    <n v="46.8"/>
    <n v="25.7"/>
    <n v="0"/>
    <n v="0"/>
    <n v="0"/>
    <n v="-999"/>
    <n v="-999"/>
    <n v="-999"/>
    <n v="-999"/>
    <n v="16.7"/>
    <n v="-999"/>
    <n v="1.1519999999999999"/>
    <n v="3.3380000000000001"/>
    <n v="0"/>
    <n v="-999"/>
    <n v="200607"/>
    <x v="15"/>
  </r>
  <r>
    <n v="-999"/>
    <n v="19.2"/>
    <n v="26.9"/>
    <n v="12.9"/>
    <n v="60.4"/>
    <n v="35.6"/>
    <n v="0"/>
    <n v="0"/>
    <n v="0"/>
    <n v="-999"/>
    <n v="-999"/>
    <n v="-999"/>
    <n v="-999"/>
    <n v="16.899999999999999"/>
    <n v="-999"/>
    <n v="1.262"/>
    <n v="2.282"/>
    <n v="0"/>
    <n v="-999"/>
    <n v="200607"/>
    <x v="15"/>
  </r>
  <r>
    <n v="-999"/>
    <n v="18.100000000000001"/>
    <n v="27"/>
    <n v="11.3"/>
    <n v="56.4"/>
    <n v="26.4"/>
    <n v="0"/>
    <n v="0"/>
    <n v="0"/>
    <n v="-999"/>
    <n v="-999"/>
    <n v="-999"/>
    <n v="-999"/>
    <n v="16.8"/>
    <n v="-999"/>
    <n v="0.93899999999999995"/>
    <n v="2.6240000000000001"/>
    <n v="0"/>
    <n v="-999"/>
    <n v="200607"/>
    <x v="15"/>
  </r>
  <r>
    <n v="-999"/>
    <n v="18.899999999999999"/>
    <n v="27.1"/>
    <n v="10.5"/>
    <n v="55.9"/>
    <n v="29.3"/>
    <n v="0"/>
    <n v="0"/>
    <n v="0"/>
    <n v="-999"/>
    <n v="-999"/>
    <n v="-999"/>
    <n v="-999"/>
    <n v="16.7"/>
    <n v="-999"/>
    <n v="1.0529999999999999"/>
    <n v="2.5350000000000001"/>
    <n v="0"/>
    <n v="-999"/>
    <n v="200607"/>
    <x v="15"/>
  </r>
  <r>
    <n v="-999"/>
    <n v="17.7"/>
    <n v="25.9"/>
    <n v="10.8"/>
    <n v="54.8"/>
    <n v="30.2"/>
    <n v="0"/>
    <n v="0"/>
    <n v="0"/>
    <n v="-999"/>
    <n v="-999"/>
    <n v="-999"/>
    <n v="-999"/>
    <n v="16.600000000000001"/>
    <n v="-999"/>
    <n v="1.0109999999999999"/>
    <n v="2.3319999999999999"/>
    <n v="0"/>
    <n v="-999"/>
    <n v="200607"/>
    <x v="15"/>
  </r>
  <r>
    <n v="-999"/>
    <n v="15"/>
    <n v="21.6"/>
    <n v="8.1"/>
    <n v="56.7"/>
    <n v="32.4"/>
    <n v="0"/>
    <n v="0"/>
    <n v="0"/>
    <n v="-999"/>
    <n v="-999"/>
    <n v="-999"/>
    <n v="-999"/>
    <n v="16.100000000000001"/>
    <n v="-999"/>
    <n v="0.83699999999999997"/>
    <n v="1.744"/>
    <n v="0"/>
    <n v="-999"/>
    <n v="200607"/>
    <x v="15"/>
  </r>
  <r>
    <n v="-999"/>
    <n v="11.7"/>
    <n v="19.7"/>
    <n v="4.7"/>
    <n v="63.3"/>
    <n v="33"/>
    <n v="0"/>
    <n v="0"/>
    <n v="0"/>
    <n v="-999"/>
    <n v="-999"/>
    <n v="-999"/>
    <n v="-999"/>
    <n v="15.6"/>
    <n v="-999"/>
    <n v="0.75700000000000001"/>
    <n v="1.5369999999999999"/>
    <n v="0"/>
    <n v="-999"/>
    <n v="200607"/>
    <x v="15"/>
  </r>
  <r>
    <n v="-999"/>
    <n v="5.4"/>
    <n v="12.1"/>
    <n v="1.1000000000000001"/>
    <n v="82.9"/>
    <n v="56.9"/>
    <n v="1.1000000000000001"/>
    <n v="0"/>
    <n v="0"/>
    <n v="-999"/>
    <n v="-999"/>
    <n v="-999"/>
    <n v="-999"/>
    <n v="14.4"/>
    <n v="-999"/>
    <n v="0.8"/>
    <n v="0.60799999999999998"/>
    <n v="0"/>
    <n v="-999"/>
    <n v="200607"/>
    <x v="15"/>
  </r>
  <r>
    <n v="-999"/>
    <n v="6.7"/>
    <n v="14.5"/>
    <n v="-0.6"/>
    <n v="78.599999999999994"/>
    <n v="49.4"/>
    <n v="0"/>
    <n v="0"/>
    <n v="0"/>
    <n v="-999"/>
    <n v="-999"/>
    <n v="-999"/>
    <n v="-999"/>
    <n v="12.8"/>
    <n v="-999"/>
    <n v="0.81499999999999995"/>
    <n v="0.83499999999999996"/>
    <n v="0"/>
    <n v="-999"/>
    <n v="200607"/>
    <x v="15"/>
  </r>
  <r>
    <n v="-999"/>
    <n v="9.1999999999999993"/>
    <n v="16.899999999999999"/>
    <n v="3"/>
    <n v="71.400000000000006"/>
    <n v="45"/>
    <n v="0"/>
    <n v="0"/>
    <n v="0"/>
    <n v="-999"/>
    <n v="-999"/>
    <n v="-999"/>
    <n v="-999"/>
    <n v="12.4"/>
    <n v="-999"/>
    <n v="0.86599999999999999"/>
    <n v="1.0589999999999999"/>
    <n v="0"/>
    <n v="-999"/>
    <n v="200608"/>
    <x v="15"/>
  </r>
  <r>
    <n v="-999"/>
    <n v="9.6"/>
    <n v="19.100000000000001"/>
    <n v="1.7"/>
    <n v="69.2"/>
    <n v="34.4"/>
    <n v="0"/>
    <n v="0"/>
    <n v="0"/>
    <n v="-999"/>
    <n v="-999"/>
    <n v="-999"/>
    <n v="-999"/>
    <n v="12.2"/>
    <n v="-999"/>
    <n v="0.76100000000000001"/>
    <n v="1.45"/>
    <n v="0"/>
    <n v="-999"/>
    <n v="200608"/>
    <x v="15"/>
  </r>
  <r>
    <n v="-999"/>
    <n v="12.6"/>
    <n v="20.5"/>
    <n v="5.4"/>
    <n v="60.6"/>
    <n v="35"/>
    <n v="0"/>
    <n v="0"/>
    <n v="0"/>
    <n v="-999"/>
    <n v="-999"/>
    <n v="-999"/>
    <n v="-999"/>
    <n v="12.5"/>
    <n v="-999"/>
    <n v="0.84499999999999997"/>
    <n v="1.5669999999999999"/>
    <n v="0"/>
    <n v="-999"/>
    <n v="200608"/>
    <x v="15"/>
  </r>
  <r>
    <n v="-999"/>
    <n v="9.3000000000000007"/>
    <n v="15.9"/>
    <n v="3.5"/>
    <n v="65.8"/>
    <n v="43.7"/>
    <n v="0"/>
    <n v="0"/>
    <n v="0"/>
    <n v="-999"/>
    <n v="-999"/>
    <n v="-999"/>
    <n v="-999"/>
    <n v="12.5"/>
    <n v="-999"/>
    <n v="0.78700000000000003"/>
    <n v="1.0169999999999999"/>
    <n v="0"/>
    <n v="-999"/>
    <n v="200608"/>
    <x v="15"/>
  </r>
  <r>
    <n v="-999"/>
    <n v="12.5"/>
    <n v="21.6"/>
    <n v="3"/>
    <n v="52.1"/>
    <n v="25.8"/>
    <n v="0"/>
    <n v="0"/>
    <n v="0"/>
    <n v="-999"/>
    <n v="-999"/>
    <n v="-999"/>
    <n v="-999"/>
    <n v="12.4"/>
    <n v="-999"/>
    <n v="0.66600000000000004"/>
    <n v="1.9139999999999999"/>
    <n v="0"/>
    <n v="-999"/>
    <n v="200608"/>
    <x v="15"/>
  </r>
  <r>
    <n v="-999"/>
    <n v="16.100000000000001"/>
    <n v="23.9"/>
    <n v="8.9"/>
    <n v="49.8"/>
    <n v="30"/>
    <n v="0"/>
    <n v="0"/>
    <n v="0"/>
    <n v="-999"/>
    <n v="-999"/>
    <n v="-999"/>
    <n v="-999"/>
    <n v="13.1"/>
    <n v="-999"/>
    <n v="0.89100000000000001"/>
    <n v="2.0760000000000001"/>
    <n v="0"/>
    <n v="-999"/>
    <n v="200608"/>
    <x v="15"/>
  </r>
  <r>
    <n v="-999"/>
    <n v="17.8"/>
    <n v="25.7"/>
    <n v="10.4"/>
    <n v="49.5"/>
    <n v="26.4"/>
    <n v="0"/>
    <n v="0"/>
    <n v="0"/>
    <n v="-999"/>
    <n v="-999"/>
    <n v="-999"/>
    <n v="-999"/>
    <n v="13.7"/>
    <n v="-999"/>
    <n v="0.87"/>
    <n v="2.4300000000000002"/>
    <n v="0"/>
    <n v="-999"/>
    <n v="200608"/>
    <x v="15"/>
  </r>
  <r>
    <n v="-999"/>
    <n v="15.2"/>
    <n v="23.2"/>
    <n v="10.1"/>
    <n v="57.2"/>
    <n v="30.7"/>
    <n v="0"/>
    <n v="0"/>
    <n v="0"/>
    <n v="-999"/>
    <n v="-999"/>
    <n v="-999"/>
    <n v="-999"/>
    <n v="13.8"/>
    <n v="-999"/>
    <n v="0.871"/>
    <n v="1.97"/>
    <n v="0"/>
    <n v="-999"/>
    <n v="200608"/>
    <x v="15"/>
  </r>
  <r>
    <n v="-999"/>
    <n v="11.7"/>
    <n v="16.600000000000001"/>
    <n v="8"/>
    <n v="83.3"/>
    <n v="61.7"/>
    <n v="0"/>
    <n v="0"/>
    <n v="0"/>
    <n v="-999"/>
    <n v="-999"/>
    <n v="-999"/>
    <n v="-999"/>
    <n v="13.5"/>
    <n v="-999"/>
    <n v="1.1619999999999999"/>
    <n v="0.72299999999999998"/>
    <n v="0"/>
    <n v="-999"/>
    <n v="200608"/>
    <x v="15"/>
  </r>
  <r>
    <n v="-999"/>
    <n v="9.9"/>
    <n v="20.5"/>
    <n v="3.6"/>
    <n v="85.6"/>
    <n v="37.799999999999997"/>
    <n v="3.7"/>
    <n v="0"/>
    <n v="0"/>
    <n v="-999"/>
    <n v="-999"/>
    <n v="-999"/>
    <n v="-999"/>
    <n v="13"/>
    <n v="-999"/>
    <n v="0.91"/>
    <n v="1.5"/>
    <n v="0"/>
    <n v="-999"/>
    <n v="200608"/>
    <x v="15"/>
  </r>
  <r>
    <n v="-999"/>
    <n v="7"/>
    <n v="14.9"/>
    <n v="3.8"/>
    <n v="92.1"/>
    <n v="62.5"/>
    <n v="0.8"/>
    <n v="0"/>
    <n v="0"/>
    <n v="-999"/>
    <n v="-999"/>
    <n v="-999"/>
    <n v="-999"/>
    <n v="12.4"/>
    <n v="-999"/>
    <n v="1.0569999999999999"/>
    <n v="0.63500000000000001"/>
    <n v="0"/>
    <n v="-999"/>
    <n v="200608"/>
    <x v="15"/>
  </r>
  <r>
    <n v="-999"/>
    <n v="10.3"/>
    <n v="17.7"/>
    <n v="3"/>
    <n v="69.400000000000006"/>
    <n v="37.299999999999997"/>
    <n v="0"/>
    <n v="0"/>
    <n v="0"/>
    <n v="-999"/>
    <n v="-999"/>
    <n v="-999"/>
    <n v="-999"/>
    <n v="12.2"/>
    <n v="-999"/>
    <n v="0.75700000000000001"/>
    <n v="1.27"/>
    <n v="0"/>
    <n v="-999"/>
    <n v="200608"/>
    <x v="15"/>
  </r>
  <r>
    <n v="-999"/>
    <n v="13.8"/>
    <n v="21.2"/>
    <n v="6.3"/>
    <n v="57.8"/>
    <n v="31.2"/>
    <n v="0"/>
    <n v="0"/>
    <n v="0"/>
    <n v="-999"/>
    <n v="-999"/>
    <n v="-999"/>
    <n v="-999"/>
    <n v="12.7"/>
    <n v="-999"/>
    <n v="0.78600000000000003"/>
    <n v="1.732"/>
    <n v="0"/>
    <n v="-999"/>
    <n v="200608"/>
    <x v="15"/>
  </r>
  <r>
    <n v="-999"/>
    <n v="15.5"/>
    <n v="23.7"/>
    <n v="9.6"/>
    <n v="48.1"/>
    <n v="26"/>
    <n v="0"/>
    <n v="0"/>
    <n v="0"/>
    <n v="-999"/>
    <n v="-999"/>
    <n v="-999"/>
    <n v="-999"/>
    <n v="13.1"/>
    <n v="-999"/>
    <n v="0.76300000000000001"/>
    <n v="2.1680000000000001"/>
    <n v="0"/>
    <n v="-999"/>
    <n v="200608"/>
    <x v="15"/>
  </r>
  <r>
    <n v="-999"/>
    <n v="11.8"/>
    <n v="19"/>
    <n v="5.5"/>
    <n v="59.3"/>
    <n v="37.299999999999997"/>
    <n v="0"/>
    <n v="0"/>
    <n v="0"/>
    <n v="-999"/>
    <n v="-999"/>
    <n v="-999"/>
    <n v="-999"/>
    <n v="13.1"/>
    <n v="-999"/>
    <n v="0.82"/>
    <n v="1.377"/>
    <n v="0"/>
    <n v="-999"/>
    <n v="200608"/>
    <x v="15"/>
  </r>
  <r>
    <n v="-999"/>
    <n v="12.9"/>
    <n v="19.899999999999999"/>
    <n v="7"/>
    <n v="44.9"/>
    <n v="21.7"/>
    <n v="0"/>
    <n v="0"/>
    <n v="0"/>
    <n v="-999"/>
    <n v="-999"/>
    <n v="-999"/>
    <n v="-999"/>
    <n v="13"/>
    <n v="-999"/>
    <n v="0.505"/>
    <n v="1.819"/>
    <n v="0"/>
    <n v="-999"/>
    <n v="200608"/>
    <x v="15"/>
  </r>
  <r>
    <n v="-999"/>
    <n v="14.3"/>
    <n v="21.9"/>
    <n v="6.7"/>
    <n v="42.9"/>
    <n v="25.8"/>
    <n v="0"/>
    <n v="0"/>
    <n v="0"/>
    <n v="-999"/>
    <n v="-999"/>
    <n v="-999"/>
    <n v="-999"/>
    <n v="12.9"/>
    <n v="-999"/>
    <n v="0.67700000000000005"/>
    <n v="1.9490000000000001"/>
    <n v="0"/>
    <n v="-999"/>
    <n v="200608"/>
    <x v="15"/>
  </r>
  <r>
    <n v="-999"/>
    <n v="16"/>
    <n v="23.7"/>
    <n v="9.8000000000000007"/>
    <n v="44.5"/>
    <n v="26.5"/>
    <n v="0"/>
    <n v="0"/>
    <n v="0"/>
    <n v="-999"/>
    <n v="-999"/>
    <n v="-999"/>
    <n v="-999"/>
    <n v="13.1"/>
    <n v="-999"/>
    <n v="0.77600000000000002"/>
    <n v="2.1539999999999999"/>
    <n v="0"/>
    <n v="-999"/>
    <n v="200608"/>
    <x v="15"/>
  </r>
  <r>
    <n v="-999"/>
    <n v="16.399999999999999"/>
    <n v="24.7"/>
    <n v="10.3"/>
    <n v="40.6"/>
    <n v="22.9"/>
    <n v="0"/>
    <n v="0"/>
    <n v="0"/>
    <n v="-999"/>
    <n v="-999"/>
    <n v="-999"/>
    <n v="-999"/>
    <n v="13.4"/>
    <n v="-999"/>
    <n v="0.71199999999999997"/>
    <n v="2.399"/>
    <n v="0"/>
    <n v="-999"/>
    <n v="200608"/>
    <x v="15"/>
  </r>
  <r>
    <n v="-999"/>
    <n v="17.3"/>
    <n v="25.5"/>
    <n v="8.6999999999999993"/>
    <n v="31.2"/>
    <n v="21.6"/>
    <n v="0"/>
    <n v="0"/>
    <n v="0"/>
    <n v="-999"/>
    <n v="-999"/>
    <n v="-999"/>
    <n v="-999"/>
    <n v="13.4"/>
    <n v="-999"/>
    <n v="0.70599999999999996"/>
    <n v="2.5579999999999998"/>
    <n v="0"/>
    <n v="-999"/>
    <n v="200608"/>
    <x v="15"/>
  </r>
  <r>
    <n v="-999"/>
    <n v="20.3"/>
    <n v="28.9"/>
    <n v="12.2"/>
    <n v="26.6"/>
    <n v="14.1"/>
    <n v="0"/>
    <n v="0"/>
    <n v="0"/>
    <n v="-999"/>
    <n v="-999"/>
    <n v="-999"/>
    <n v="-999"/>
    <n v="13.6"/>
    <n v="-999"/>
    <n v="0.56100000000000005"/>
    <n v="3.42"/>
    <n v="0"/>
    <n v="-999"/>
    <n v="200608"/>
    <x v="15"/>
  </r>
  <r>
    <n v="-999"/>
    <n v="16.3"/>
    <n v="23.2"/>
    <n v="9.1"/>
    <n v="37.299999999999997"/>
    <n v="29.3"/>
    <n v="0"/>
    <n v="0"/>
    <n v="0"/>
    <n v="-999"/>
    <n v="-999"/>
    <n v="-999"/>
    <n v="-999"/>
    <n v="13.8"/>
    <n v="-999"/>
    <n v="0.83099999999999996"/>
    <n v="2.0099999999999998"/>
    <n v="0"/>
    <n v="-999"/>
    <n v="200608"/>
    <x v="15"/>
  </r>
  <r>
    <n v="-999"/>
    <n v="10.3"/>
    <n v="16.8"/>
    <n v="5.3"/>
    <n v="72.3"/>
    <n v="49.2"/>
    <n v="0"/>
    <n v="0"/>
    <n v="0"/>
    <n v="-999"/>
    <n v="-999"/>
    <n v="-999"/>
    <n v="-999"/>
    <n v="13"/>
    <n v="-999"/>
    <n v="0.94099999999999995"/>
    <n v="0.97199999999999998"/>
    <n v="0"/>
    <n v="-999"/>
    <n v="200608"/>
    <x v="15"/>
  </r>
  <r>
    <n v="-999"/>
    <n v="9.8000000000000007"/>
    <n v="16.7"/>
    <n v="4"/>
    <n v="73.7"/>
    <n v="40.1"/>
    <n v="0"/>
    <n v="0"/>
    <n v="0"/>
    <n v="-999"/>
    <n v="-999"/>
    <n v="-999"/>
    <n v="-999"/>
    <n v="12.2"/>
    <n v="-999"/>
    <n v="0.76100000000000001"/>
    <n v="1.1379999999999999"/>
    <n v="0"/>
    <n v="-999"/>
    <n v="200608"/>
    <x v="15"/>
  </r>
  <r>
    <n v="-999"/>
    <n v="12.3"/>
    <n v="20.7"/>
    <n v="4.7"/>
    <n v="63.4"/>
    <n v="31.5"/>
    <n v="0"/>
    <n v="0"/>
    <n v="0"/>
    <n v="-999"/>
    <n v="-999"/>
    <n v="-999"/>
    <n v="-999"/>
    <n v="12.2"/>
    <n v="-999"/>
    <n v="0.77"/>
    <n v="1.6719999999999999"/>
    <n v="0"/>
    <n v="-999"/>
    <n v="200608"/>
    <x v="15"/>
  </r>
  <r>
    <n v="-999"/>
    <n v="15.8"/>
    <n v="24.7"/>
    <n v="8.4"/>
    <n v="47.3"/>
    <n v="22.9"/>
    <n v="0"/>
    <n v="0"/>
    <n v="0"/>
    <n v="-999"/>
    <n v="-999"/>
    <n v="-999"/>
    <n v="-999"/>
    <n v="12.5"/>
    <n v="-999"/>
    <n v="0.71199999999999997"/>
    <n v="2.399"/>
    <n v="0"/>
    <n v="-999"/>
    <n v="200608"/>
    <x v="15"/>
  </r>
  <r>
    <n v="-999"/>
    <n v="17.3"/>
    <n v="26.1"/>
    <n v="9.8000000000000007"/>
    <n v="43"/>
    <n v="23.9"/>
    <n v="0"/>
    <n v="0"/>
    <n v="0"/>
    <n v="-999"/>
    <n v="-999"/>
    <n v="-999"/>
    <n v="-999"/>
    <n v="12.9"/>
    <n v="-999"/>
    <n v="0.80600000000000005"/>
    <n v="2.573"/>
    <n v="0"/>
    <n v="-999"/>
    <n v="200608"/>
    <x v="15"/>
  </r>
  <r>
    <n v="-999"/>
    <n v="18.3"/>
    <n v="25.8"/>
    <n v="12.1"/>
    <n v="39.6"/>
    <n v="25.5"/>
    <n v="0"/>
    <n v="0"/>
    <n v="0"/>
    <n v="-999"/>
    <n v="-999"/>
    <n v="-999"/>
    <n v="-999"/>
    <n v="13.2"/>
    <n v="-999"/>
    <n v="0.84899999999999998"/>
    <n v="2.4740000000000002"/>
    <n v="0"/>
    <n v="-999"/>
    <n v="200608"/>
    <x v="15"/>
  </r>
  <r>
    <n v="-999"/>
    <n v="10.3"/>
    <n v="17.5"/>
    <n v="2.6"/>
    <n v="56.8"/>
    <n v="35.700000000000003"/>
    <n v="0"/>
    <n v="0"/>
    <n v="0"/>
    <n v="-999"/>
    <n v="-999"/>
    <n v="-999"/>
    <n v="-999"/>
    <n v="12.9"/>
    <n v="-999"/>
    <n v="0.71299999999999997"/>
    <n v="1.286"/>
    <n v="0"/>
    <n v="-999"/>
    <n v="200608"/>
    <x v="15"/>
  </r>
  <r>
    <n v="-999"/>
    <n v="2.8"/>
    <n v="8.1"/>
    <n v="0.3"/>
    <n v="96.3"/>
    <n v="80.8"/>
    <n v="6.9"/>
    <n v="0"/>
    <n v="0"/>
    <n v="-999"/>
    <n v="-999"/>
    <n v="-999"/>
    <n v="-999"/>
    <n v="11.2"/>
    <n v="-999"/>
    <n v="0.86899999999999999"/>
    <n v="0.20699999999999999"/>
    <n v="0"/>
    <n v="-999"/>
    <n v="200608"/>
    <x v="15"/>
  </r>
  <r>
    <n v="-999"/>
    <n v="6"/>
    <n v="13.7"/>
    <n v="-0.3"/>
    <n v="73.400000000000006"/>
    <n v="37.1"/>
    <n v="0.3"/>
    <n v="0"/>
    <n v="0"/>
    <n v="-999"/>
    <n v="-999"/>
    <n v="-999"/>
    <n v="-999"/>
    <n v="10.9"/>
    <n v="-999"/>
    <n v="0.57999999999999996"/>
    <n v="0.98599999999999999"/>
    <n v="0"/>
    <n v="-999"/>
    <n v="200608"/>
    <x v="15"/>
  </r>
  <r>
    <n v="-999"/>
    <n v="11.4"/>
    <n v="19.100000000000001"/>
    <n v="2.5"/>
    <n v="48.7"/>
    <n v="26.2"/>
    <n v="0"/>
    <n v="0"/>
    <n v="0"/>
    <n v="-999"/>
    <n v="-999"/>
    <n v="-999"/>
    <n v="-999"/>
    <n v="10.9"/>
    <n v="-999"/>
    <n v="0.58099999999999996"/>
    <n v="1.631"/>
    <n v="0"/>
    <n v="-999"/>
    <n v="200609"/>
    <x v="15"/>
  </r>
  <r>
    <n v="-999"/>
    <n v="15.9"/>
    <n v="24.6"/>
    <n v="9.6999999999999993"/>
    <n v="37.4"/>
    <n v="18"/>
    <n v="0"/>
    <n v="0"/>
    <n v="0"/>
    <n v="-999"/>
    <n v="-999"/>
    <n v="-999"/>
    <n v="-999"/>
    <n v="11.7"/>
    <n v="-999"/>
    <n v="0.55700000000000005"/>
    <n v="2.536"/>
    <n v="0"/>
    <n v="-999"/>
    <n v="200609"/>
    <x v="15"/>
  </r>
  <r>
    <n v="-999"/>
    <n v="19.2"/>
    <n v="26.8"/>
    <n v="12.1"/>
    <n v="27.8"/>
    <n v="14.3"/>
    <n v="0"/>
    <n v="0"/>
    <n v="0"/>
    <n v="-999"/>
    <n v="-999"/>
    <n v="-999"/>
    <n v="-999"/>
    <n v="12.2"/>
    <n v="-999"/>
    <n v="0.503"/>
    <n v="3.0190000000000001"/>
    <n v="0"/>
    <n v="-999"/>
    <n v="200609"/>
    <x v="15"/>
  </r>
  <r>
    <n v="-999"/>
    <n v="19.7"/>
    <n v="28.3"/>
    <n v="14.6"/>
    <n v="28.2"/>
    <n v="16.399999999999999"/>
    <n v="0"/>
    <n v="0"/>
    <n v="0"/>
    <n v="-999"/>
    <n v="-999"/>
    <n v="-999"/>
    <n v="-999"/>
    <n v="12.8"/>
    <n v="-999"/>
    <n v="0.63200000000000001"/>
    <n v="3.2149999999999999"/>
    <n v="0"/>
    <n v="-999"/>
    <n v="200609"/>
    <x v="15"/>
  </r>
  <r>
    <n v="-999"/>
    <n v="19.7"/>
    <n v="28.3"/>
    <n v="13.3"/>
    <n v="33.4"/>
    <n v="20.7"/>
    <n v="0"/>
    <n v="0"/>
    <n v="0"/>
    <n v="-999"/>
    <n v="-999"/>
    <n v="-999"/>
    <n v="-999"/>
    <n v="13"/>
    <n v="-999"/>
    <n v="0.79700000000000004"/>
    <n v="3.05"/>
    <n v="0"/>
    <n v="-999"/>
    <n v="200609"/>
    <x v="15"/>
  </r>
  <r>
    <n v="-999"/>
    <n v="20.2"/>
    <n v="28.4"/>
    <n v="14.4"/>
    <n v="31.7"/>
    <n v="21.8"/>
    <n v="0"/>
    <n v="0"/>
    <n v="0"/>
    <n v="-999"/>
    <n v="-999"/>
    <n v="-999"/>
    <n v="-999"/>
    <n v="13.2"/>
    <n v="-999"/>
    <n v="0.84499999999999997"/>
    <n v="3.0249999999999999"/>
    <n v="0"/>
    <n v="-999"/>
    <n v="200609"/>
    <x v="15"/>
  </r>
  <r>
    <n v="-999"/>
    <n v="19.3"/>
    <n v="27.1"/>
    <n v="14.8"/>
    <n v="33.299999999999997"/>
    <n v="21.4"/>
    <n v="0"/>
    <n v="0"/>
    <n v="0"/>
    <n v="-999"/>
    <n v="-999"/>
    <n v="-999"/>
    <n v="-999"/>
    <n v="13.3"/>
    <n v="-999"/>
    <n v="0.76700000000000002"/>
    <n v="2.8180000000000001"/>
    <n v="0"/>
    <n v="-999"/>
    <n v="200609"/>
    <x v="15"/>
  </r>
  <r>
    <n v="-999"/>
    <n v="18.7"/>
    <n v="25.4"/>
    <n v="15.2"/>
    <n v="36.700000000000003"/>
    <n v="21.5"/>
    <n v="0"/>
    <n v="0"/>
    <n v="0"/>
    <n v="-999"/>
    <n v="-999"/>
    <n v="-999"/>
    <n v="-999"/>
    <n v="13.2"/>
    <n v="-999"/>
    <n v="0.69699999999999995"/>
    <n v="2.5459999999999998"/>
    <n v="0"/>
    <n v="-999"/>
    <n v="200609"/>
    <x v="15"/>
  </r>
  <r>
    <n v="-999"/>
    <n v="10"/>
    <n v="15.3"/>
    <n v="2.6"/>
    <n v="77.8"/>
    <n v="50.1"/>
    <n v="0.8"/>
    <n v="0"/>
    <n v="0"/>
    <n v="-999"/>
    <n v="-999"/>
    <n v="-999"/>
    <n v="-999"/>
    <n v="12.8"/>
    <n v="-999"/>
    <n v="0.872"/>
    <n v="0.86699999999999999"/>
    <n v="0"/>
    <n v="-999"/>
    <n v="200609"/>
    <x v="15"/>
  </r>
  <r>
    <n v="-999"/>
    <n v="10.1"/>
    <n v="20.3"/>
    <n v="1.5"/>
    <n v="68.099999999999994"/>
    <n v="33.700000000000003"/>
    <n v="0.3"/>
    <n v="0"/>
    <n v="0"/>
    <n v="-999"/>
    <n v="-999"/>
    <n v="-999"/>
    <n v="-999"/>
    <n v="11.7"/>
    <n v="-999"/>
    <n v="0.80100000000000005"/>
    <n v="1.579"/>
    <n v="0"/>
    <n v="-999"/>
    <n v="200609"/>
    <x v="15"/>
  </r>
  <r>
    <n v="-999"/>
    <n v="13.7"/>
    <n v="23.1"/>
    <n v="6.8"/>
    <n v="52"/>
    <n v="30"/>
    <n v="0"/>
    <n v="0"/>
    <n v="0"/>
    <n v="-999"/>
    <n v="-999"/>
    <n v="-999"/>
    <n v="-999"/>
    <n v="11.8"/>
    <n v="-999"/>
    <n v="0.84799999999999998"/>
    <n v="1.978"/>
    <n v="0"/>
    <n v="-999"/>
    <n v="200609"/>
    <x v="15"/>
  </r>
  <r>
    <n v="-999"/>
    <n v="13.4"/>
    <n v="22"/>
    <n v="7.2"/>
    <n v="50.9"/>
    <n v="26.5"/>
    <n v="0"/>
    <n v="0"/>
    <n v="0"/>
    <n v="-999"/>
    <n v="-999"/>
    <n v="-999"/>
    <n v="-999"/>
    <n v="11.9"/>
    <n v="-999"/>
    <n v="0.70099999999999996"/>
    <n v="1.9430000000000001"/>
    <n v="0"/>
    <n v="-999"/>
    <n v="200609"/>
    <x v="15"/>
  </r>
  <r>
    <n v="-999"/>
    <n v="5.0999999999999996"/>
    <n v="11.3"/>
    <n v="0"/>
    <n v="84.7"/>
    <n v="58.2"/>
    <n v="0.3"/>
    <n v="0"/>
    <n v="0"/>
    <n v="-999"/>
    <n v="-999"/>
    <n v="-999"/>
    <n v="-999"/>
    <n v="11.2"/>
    <n v="-999"/>
    <n v="0.77800000000000002"/>
    <n v="0.56000000000000005"/>
    <n v="0"/>
    <n v="-999"/>
    <n v="200609"/>
    <x v="15"/>
  </r>
  <r>
    <n v="-999"/>
    <n v="1"/>
    <n v="5.2"/>
    <n v="-0.3"/>
    <n v="96.4"/>
    <n v="74.7"/>
    <n v="5.5"/>
    <n v="0"/>
    <n v="0"/>
    <n v="-999"/>
    <n v="-999"/>
    <n v="-999"/>
    <n v="-999"/>
    <n v="10"/>
    <n v="-999"/>
    <n v="0.66300000000000003"/>
    <n v="0.224"/>
    <n v="0"/>
    <n v="-999"/>
    <n v="200609"/>
    <x v="15"/>
  </r>
  <r>
    <n v="-999"/>
    <n v="1.4"/>
    <n v="6"/>
    <n v="-1.9"/>
    <n v="94.8"/>
    <n v="69.599999999999994"/>
    <n v="0.9"/>
    <n v="0"/>
    <n v="0"/>
    <n v="-999"/>
    <n v="-999"/>
    <n v="-999"/>
    <n v="-999"/>
    <n v="9.1999999999999993"/>
    <n v="-999"/>
    <n v="0.65"/>
    <n v="0.28399999999999997"/>
    <n v="0"/>
    <n v="-999"/>
    <n v="200609"/>
    <x v="15"/>
  </r>
  <r>
    <n v="-999"/>
    <n v="1.3"/>
    <n v="9.6"/>
    <n v="-1.6"/>
    <n v="89"/>
    <n v="56.5"/>
    <n v="0"/>
    <n v="0"/>
    <n v="0"/>
    <n v="-999"/>
    <n v="-999"/>
    <n v="-999"/>
    <n v="-999"/>
    <n v="8.4"/>
    <n v="-999"/>
    <n v="0.67300000000000004"/>
    <n v="0.52"/>
    <n v="0"/>
    <n v="-999"/>
    <n v="200609"/>
    <x v="15"/>
  </r>
  <r>
    <n v="-999"/>
    <n v="5.2"/>
    <n v="12.6"/>
    <n v="-2.6"/>
    <n v="72.5"/>
    <n v="44.6"/>
    <n v="0"/>
    <n v="0"/>
    <n v="0"/>
    <n v="-999"/>
    <n v="-999"/>
    <n v="-999"/>
    <n v="-999"/>
    <n v="8.1"/>
    <n v="-999"/>
    <n v="0.64900000000000002"/>
    <n v="0.80800000000000005"/>
    <n v="0"/>
    <n v="-999"/>
    <n v="200609"/>
    <x v="15"/>
  </r>
  <r>
    <n v="-999"/>
    <n v="5.0999999999999996"/>
    <n v="6.8"/>
    <n v="3.2"/>
    <n v="93.5"/>
    <n v="75.900000000000006"/>
    <n v="8.8000000000000007"/>
    <n v="0"/>
    <n v="0"/>
    <n v="-999"/>
    <n v="-999"/>
    <n v="-999"/>
    <n v="-999"/>
    <n v="8.5"/>
    <n v="-999"/>
    <n v="0.748"/>
    <n v="0.23799999999999999"/>
    <n v="0"/>
    <n v="-999"/>
    <n v="200609"/>
    <x v="15"/>
  </r>
  <r>
    <n v="-999"/>
    <n v="5"/>
    <n v="10.7"/>
    <n v="1.1000000000000001"/>
    <n v="93.7"/>
    <n v="70.099999999999994"/>
    <n v="0.3"/>
    <n v="0"/>
    <n v="0"/>
    <n v="-999"/>
    <n v="-999"/>
    <n v="-999"/>
    <n v="-999"/>
    <n v="8.6"/>
    <n v="-999"/>
    <n v="0.9"/>
    <n v="0.38500000000000001"/>
    <n v="0"/>
    <n v="-999"/>
    <n v="200609"/>
    <x v="15"/>
  </r>
  <r>
    <n v="-999"/>
    <n v="2.2000000000000002"/>
    <n v="4.4000000000000004"/>
    <n v="0.7"/>
    <n v="98.7"/>
    <n v="89.7"/>
    <n v="6.1"/>
    <n v="0"/>
    <n v="0"/>
    <n v="-999"/>
    <n v="-999"/>
    <n v="-999"/>
    <n v="-999"/>
    <n v="7.5"/>
    <n v="-999"/>
    <n v="0.75"/>
    <n v="8.5999999999999993E-2"/>
    <n v="0"/>
    <n v="-999"/>
    <n v="200609"/>
    <x v="15"/>
  </r>
  <r>
    <n v="-999"/>
    <n v="1.3"/>
    <n v="4.7"/>
    <n v="-0.1"/>
    <n v="98.7"/>
    <n v="92.1"/>
    <n v="9.3000000000000007"/>
    <n v="0"/>
    <n v="0"/>
    <n v="-999"/>
    <n v="-999"/>
    <n v="-999"/>
    <n v="-999"/>
    <n v="7.2"/>
    <n v="-999"/>
    <n v="0.78400000000000003"/>
    <n v="6.7000000000000004E-2"/>
    <n v="0"/>
    <n v="-999"/>
    <n v="200609"/>
    <x v="15"/>
  </r>
  <r>
    <n v="-999"/>
    <n v="3.4"/>
    <n v="8.1999999999999993"/>
    <n v="0.4"/>
    <n v="91.4"/>
    <n v="68.5"/>
    <n v="0"/>
    <n v="0"/>
    <n v="0"/>
    <n v="-999"/>
    <n v="-999"/>
    <n v="-999"/>
    <n v="-999"/>
    <n v="7.7"/>
    <n v="-999"/>
    <n v="0.747"/>
    <n v="0.34200000000000003"/>
    <n v="0"/>
    <n v="-999"/>
    <n v="200609"/>
    <x v="15"/>
  </r>
  <r>
    <n v="-999"/>
    <n v="5.8"/>
    <n v="8.9"/>
    <n v="3"/>
    <n v="93.2"/>
    <n v="84.1"/>
    <n v="0.3"/>
    <n v="0"/>
    <n v="0"/>
    <n v="-999"/>
    <n v="-999"/>
    <n v="-999"/>
    <n v="-999"/>
    <n v="7.8"/>
    <n v="-999"/>
    <n v="0.95699999999999996"/>
    <n v="0.18099999999999999"/>
    <n v="0"/>
    <n v="-999"/>
    <n v="200609"/>
    <x v="15"/>
  </r>
  <r>
    <n v="-999"/>
    <n v="10.7"/>
    <n v="19.7"/>
    <n v="4"/>
    <n v="74.3"/>
    <n v="41.5"/>
    <n v="0"/>
    <n v="0"/>
    <n v="0"/>
    <n v="-999"/>
    <n v="-999"/>
    <n v="-999"/>
    <n v="-999"/>
    <n v="8.1999999999999993"/>
    <n v="-999"/>
    <n v="0.95"/>
    <n v="1.3420000000000001"/>
    <n v="0"/>
    <n v="-999"/>
    <n v="200609"/>
    <x v="15"/>
  </r>
  <r>
    <n v="-999"/>
    <n v="12.4"/>
    <n v="21.1"/>
    <n v="7.5"/>
    <n v="56.3"/>
    <n v="31.2"/>
    <n v="0"/>
    <n v="0"/>
    <n v="0"/>
    <n v="-999"/>
    <n v="-999"/>
    <n v="-999"/>
    <n v="-999"/>
    <n v="8.9"/>
    <n v="-999"/>
    <n v="0.78100000000000003"/>
    <n v="1.7210000000000001"/>
    <n v="0"/>
    <n v="-999"/>
    <n v="200609"/>
    <x v="15"/>
  </r>
  <r>
    <n v="-999"/>
    <n v="10.5"/>
    <n v="17.7"/>
    <n v="5.8"/>
    <n v="75.2"/>
    <n v="52.6"/>
    <n v="0"/>
    <n v="0"/>
    <n v="0"/>
    <n v="-999"/>
    <n v="-999"/>
    <n v="-999"/>
    <n v="-999"/>
    <n v="9.3000000000000007"/>
    <n v="-999"/>
    <n v="1.0649999999999999"/>
    <n v="0.96"/>
    <n v="0"/>
    <n v="-999"/>
    <n v="200609"/>
    <x v="15"/>
  </r>
  <r>
    <n v="-999"/>
    <n v="11.4"/>
    <n v="20.5"/>
    <n v="4.5"/>
    <n v="76.400000000000006"/>
    <n v="37.200000000000003"/>
    <n v="0"/>
    <n v="0"/>
    <n v="0"/>
    <n v="-999"/>
    <n v="-999"/>
    <n v="-999"/>
    <n v="-999"/>
    <n v="9.4"/>
    <n v="-999"/>
    <n v="0.89900000000000002"/>
    <n v="1.514"/>
    <n v="0"/>
    <n v="-999"/>
    <n v="200609"/>
    <x v="15"/>
  </r>
  <r>
    <n v="-999"/>
    <n v="12.6"/>
    <n v="20.8"/>
    <n v="7.3"/>
    <n v="69.400000000000006"/>
    <n v="34.200000000000003"/>
    <n v="0"/>
    <n v="0"/>
    <n v="0"/>
    <n v="-999"/>
    <n v="-999"/>
    <n v="-999"/>
    <n v="-999"/>
    <n v="9.6999999999999993"/>
    <n v="-999"/>
    <n v="0.83799999999999997"/>
    <n v="1.6160000000000001"/>
    <n v="0"/>
    <n v="-999"/>
    <n v="200609"/>
    <x v="15"/>
  </r>
  <r>
    <n v="-999"/>
    <n v="13.4"/>
    <n v="21.9"/>
    <n v="7.3"/>
    <n v="54.1"/>
    <n v="19.899999999999999"/>
    <n v="0"/>
    <n v="0"/>
    <n v="0"/>
    <n v="-999"/>
    <n v="-999"/>
    <n v="-999"/>
    <n v="-999"/>
    <n v="10"/>
    <n v="-999"/>
    <n v="0.52200000000000002"/>
    <n v="2.1040000000000001"/>
    <n v="0"/>
    <n v="-999"/>
    <n v="200609"/>
    <x v="15"/>
  </r>
  <r>
    <n v="-999"/>
    <n v="9.6"/>
    <n v="18.600000000000001"/>
    <n v="1.9"/>
    <n v="51.7"/>
    <n v="25.1"/>
    <n v="0"/>
    <n v="0"/>
    <n v="0"/>
    <n v="-999"/>
    <n v="-999"/>
    <n v="-999"/>
    <n v="-999"/>
    <n v="9.5"/>
    <n v="-999"/>
    <n v="0.53600000000000003"/>
    <n v="1.605"/>
    <n v="0"/>
    <n v="-999"/>
    <n v="200609"/>
    <x v="15"/>
  </r>
  <r>
    <n v="-999"/>
    <n v="4"/>
    <n v="11"/>
    <n v="-0.1"/>
    <n v="75.5"/>
    <n v="43.8"/>
    <n v="0"/>
    <n v="0"/>
    <n v="0"/>
    <n v="-999"/>
    <n v="-999"/>
    <n v="-999"/>
    <n v="-999"/>
    <n v="8.9"/>
    <n v="-999"/>
    <n v="0.57399999999999995"/>
    <n v="0.73699999999999999"/>
    <n v="0"/>
    <n v="-999"/>
    <n v="200610"/>
    <x v="15"/>
  </r>
  <r>
    <n v="-999"/>
    <n v="3.8"/>
    <n v="12.4"/>
    <n v="-1.9"/>
    <n v="68.5"/>
    <n v="44.5"/>
    <n v="0"/>
    <n v="0"/>
    <n v="0"/>
    <n v="-999"/>
    <n v="-999"/>
    <n v="-999"/>
    <n v="-999"/>
    <n v="7.9"/>
    <n v="-999"/>
    <n v="0.64100000000000001"/>
    <n v="0.79900000000000004"/>
    <n v="0"/>
    <n v="-999"/>
    <n v="200610"/>
    <x v="15"/>
  </r>
  <r>
    <n v="-999"/>
    <n v="4.0999999999999996"/>
    <n v="9.3000000000000007"/>
    <n v="-0.1"/>
    <n v="71.5"/>
    <n v="53.8"/>
    <n v="0"/>
    <n v="0"/>
    <n v="0"/>
    <n v="-999"/>
    <n v="-999"/>
    <n v="-999"/>
    <n v="-999"/>
    <n v="7.4"/>
    <n v="-999"/>
    <n v="0.63100000000000001"/>
    <n v="0.54100000000000004"/>
    <n v="0"/>
    <n v="-999"/>
    <n v="200610"/>
    <x v="15"/>
  </r>
  <r>
    <n v="-999"/>
    <n v="6.6"/>
    <n v="14.1"/>
    <n v="0.8"/>
    <n v="70.400000000000006"/>
    <n v="42.7"/>
    <n v="0"/>
    <n v="0"/>
    <n v="0"/>
    <n v="-999"/>
    <n v="-999"/>
    <n v="-999"/>
    <n v="-999"/>
    <n v="7.4"/>
    <n v="-999"/>
    <n v="0.68500000000000005"/>
    <n v="0.92200000000000004"/>
    <n v="0"/>
    <n v="-999"/>
    <n v="200610"/>
    <x v="15"/>
  </r>
  <r>
    <n v="-999"/>
    <n v="8"/>
    <n v="17.7"/>
    <n v="3.1"/>
    <n v="71.5"/>
    <n v="40.299999999999997"/>
    <n v="0"/>
    <n v="0"/>
    <n v="0"/>
    <n v="-999"/>
    <n v="-999"/>
    <n v="-999"/>
    <n v="-999"/>
    <n v="7.6"/>
    <n v="-999"/>
    <n v="0.81599999999999995"/>
    <n v="1.2090000000000001"/>
    <n v="0"/>
    <n v="-999"/>
    <n v="200610"/>
    <x v="15"/>
  </r>
  <r>
    <n v="-999"/>
    <n v="4.8"/>
    <n v="11.3"/>
    <n v="-1.8"/>
    <n v="72.099999999999994"/>
    <n v="47.2"/>
    <n v="4.5"/>
    <n v="0"/>
    <n v="0"/>
    <n v="-999"/>
    <n v="-999"/>
    <n v="-999"/>
    <n v="-999"/>
    <n v="7.8"/>
    <n v="-999"/>
    <n v="0.63100000000000001"/>
    <n v="0.70699999999999996"/>
    <n v="0"/>
    <n v="-999"/>
    <n v="200610"/>
    <x v="15"/>
  </r>
  <r>
    <n v="-999"/>
    <n v="-0.6"/>
    <n v="5.6"/>
    <n v="-6.3"/>
    <n v="76.8"/>
    <n v="46.3"/>
    <n v="1.5"/>
    <n v="0"/>
    <n v="0"/>
    <n v="-999"/>
    <n v="-999"/>
    <n v="-999"/>
    <n v="-999"/>
    <n v="7.1"/>
    <n v="-999"/>
    <n v="0.42199999999999999"/>
    <n v="0.48799999999999999"/>
    <n v="0"/>
    <n v="-999"/>
    <n v="200610"/>
    <x v="15"/>
  </r>
  <r>
    <n v="-999"/>
    <n v="1.2"/>
    <n v="7"/>
    <n v="-1"/>
    <n v="74.400000000000006"/>
    <n v="52"/>
    <n v="0"/>
    <n v="0"/>
    <n v="0"/>
    <n v="-999"/>
    <n v="-999"/>
    <n v="-999"/>
    <n v="-999"/>
    <n v="6.5"/>
    <n v="-999"/>
    <n v="0.52"/>
    <n v="0.48099999999999998"/>
    <n v="0"/>
    <n v="-999"/>
    <n v="200610"/>
    <x v="15"/>
  </r>
  <r>
    <n v="-999"/>
    <n v="3.4"/>
    <n v="12.4"/>
    <n v="-3.4"/>
    <n v="54.6"/>
    <n v="33.200000000000003"/>
    <n v="0"/>
    <n v="0"/>
    <n v="0"/>
    <n v="-999"/>
    <n v="-999"/>
    <n v="-999"/>
    <n v="-999"/>
    <n v="5.8"/>
    <n v="-999"/>
    <n v="0.47699999999999998"/>
    <n v="0.96199999999999997"/>
    <n v="0"/>
    <n v="-999"/>
    <n v="200610"/>
    <x v="15"/>
  </r>
  <r>
    <n v="-999"/>
    <n v="6"/>
    <n v="12.2"/>
    <n v="1.7"/>
    <n v="66.2"/>
    <n v="41.3"/>
    <n v="0"/>
    <n v="0"/>
    <n v="0"/>
    <n v="-999"/>
    <n v="-999"/>
    <n v="-999"/>
    <n v="-999"/>
    <n v="5.8"/>
    <n v="-999"/>
    <n v="0.58699999999999997"/>
    <n v="0.83399999999999996"/>
    <n v="0"/>
    <n v="-999"/>
    <n v="200610"/>
    <x v="15"/>
  </r>
  <r>
    <n v="-999"/>
    <n v="8.6999999999999993"/>
    <n v="16.8"/>
    <n v="2.2999999999999998"/>
    <n v="59.1"/>
    <n v="34.1"/>
    <n v="0"/>
    <n v="0"/>
    <n v="0"/>
    <n v="-999"/>
    <n v="-999"/>
    <n v="-999"/>
    <n v="-999"/>
    <n v="6.2"/>
    <n v="-999"/>
    <n v="0.65300000000000002"/>
    <n v="1.26"/>
    <n v="0"/>
    <n v="-999"/>
    <n v="200610"/>
    <x v="15"/>
  </r>
  <r>
    <n v="-999"/>
    <n v="10.1"/>
    <n v="18.5"/>
    <n v="5.6"/>
    <n v="52.9"/>
    <n v="34.9"/>
    <n v="0"/>
    <n v="0"/>
    <n v="0"/>
    <n v="-999"/>
    <n v="-999"/>
    <n v="-999"/>
    <n v="-999"/>
    <n v="6.5"/>
    <n v="-999"/>
    <n v="0.74399999999999999"/>
    <n v="1.3859999999999999"/>
    <n v="0"/>
    <n v="-999"/>
    <n v="200610"/>
    <x v="15"/>
  </r>
  <r>
    <n v="-999"/>
    <n v="8.9"/>
    <n v="17"/>
    <n v="5"/>
    <n v="60.3"/>
    <n v="31.4"/>
    <n v="0"/>
    <n v="0"/>
    <n v="0"/>
    <n v="-999"/>
    <n v="-999"/>
    <n v="-999"/>
    <n v="-999"/>
    <n v="6.9"/>
    <n v="-999"/>
    <n v="0.60899999999999999"/>
    <n v="1.329"/>
    <n v="0"/>
    <n v="-999"/>
    <n v="200610"/>
    <x v="15"/>
  </r>
  <r>
    <n v="-999"/>
    <n v="8.3000000000000007"/>
    <n v="15.8"/>
    <n v="3.7"/>
    <n v="68"/>
    <n v="34.700000000000003"/>
    <n v="5.9"/>
    <n v="0"/>
    <n v="0"/>
    <n v="-999"/>
    <n v="-999"/>
    <n v="-999"/>
    <n v="-999"/>
    <n v="6.8"/>
    <n v="-999"/>
    <n v="0.624"/>
    <n v="1.1719999999999999"/>
    <n v="0"/>
    <n v="-999"/>
    <n v="200610"/>
    <x v="15"/>
  </r>
  <r>
    <n v="-999"/>
    <n v="2.7"/>
    <n v="4.2"/>
    <n v="1.1000000000000001"/>
    <n v="99"/>
    <n v="96.1"/>
    <n v="9.1"/>
    <n v="0"/>
    <n v="0"/>
    <n v="-999"/>
    <n v="-999"/>
    <n v="-999"/>
    <n v="-999"/>
    <n v="6.7"/>
    <n v="-999"/>
    <n v="0.79400000000000004"/>
    <n v="3.2000000000000001E-2"/>
    <n v="0"/>
    <n v="-999"/>
    <n v="200610"/>
    <x v="15"/>
  </r>
  <r>
    <n v="-999"/>
    <n v="1.1000000000000001"/>
    <n v="4.3"/>
    <n v="-2.1"/>
    <n v="99.1"/>
    <n v="96.6"/>
    <n v="7.2"/>
    <n v="0"/>
    <n v="0"/>
    <n v="-999"/>
    <n v="-999"/>
    <n v="-999"/>
    <n v="-999"/>
    <n v="6.1"/>
    <n v="-999"/>
    <n v="0.80300000000000005"/>
    <n v="2.8000000000000001E-2"/>
    <n v="0"/>
    <n v="-999"/>
    <n v="200610"/>
    <x v="15"/>
  </r>
  <r>
    <n v="-999"/>
    <n v="-2.1"/>
    <n v="1.4"/>
    <n v="-3.2"/>
    <n v="98.2"/>
    <n v="89.8"/>
    <n v="0.8"/>
    <n v="0"/>
    <n v="0"/>
    <n v="-999"/>
    <n v="-999"/>
    <n v="-999"/>
    <n v="-999"/>
    <n v="5.6"/>
    <n v="-999"/>
    <n v="0.60599999999999998"/>
    <n v="6.9000000000000006E-2"/>
    <n v="0"/>
    <n v="-999"/>
    <n v="200610"/>
    <x v="15"/>
  </r>
  <r>
    <n v="-999"/>
    <n v="0.1"/>
    <n v="2.1"/>
    <n v="-2.1"/>
    <n v="97.9"/>
    <n v="93.9"/>
    <n v="0.5"/>
    <n v="0"/>
    <n v="0"/>
    <n v="-999"/>
    <n v="-999"/>
    <n v="-999"/>
    <n v="-999"/>
    <n v="4.9000000000000004"/>
    <n v="-999"/>
    <n v="0.66900000000000004"/>
    <n v="4.2999999999999997E-2"/>
    <n v="0"/>
    <n v="-999"/>
    <n v="200610"/>
    <x v="15"/>
  </r>
  <r>
    <n v="-999"/>
    <n v="2.2000000000000002"/>
    <n v="8.8000000000000007"/>
    <n v="-0.5"/>
    <n v="97.7"/>
    <n v="81.8"/>
    <n v="11"/>
    <n v="0"/>
    <n v="0"/>
    <n v="-999"/>
    <n v="-999"/>
    <n v="-999"/>
    <n v="-999"/>
    <n v="4.8"/>
    <n v="-999"/>
    <n v="0.92900000000000005"/>
    <n v="0.20599999999999999"/>
    <n v="0"/>
    <n v="-999"/>
    <n v="200610"/>
    <x v="15"/>
  </r>
  <r>
    <n v="-999"/>
    <n v="-0.4"/>
    <n v="3.5"/>
    <n v="-2.6"/>
    <n v="95.4"/>
    <n v="77.400000000000006"/>
    <n v="1.6"/>
    <n v="0"/>
    <n v="0"/>
    <n v="-999"/>
    <n v="-999"/>
    <n v="-999"/>
    <n v="-999"/>
    <n v="4.4000000000000004"/>
    <n v="-999"/>
    <n v="0.60699999999999998"/>
    <n v="0.17699999999999999"/>
    <n v="0"/>
    <n v="-999"/>
    <n v="200610"/>
    <x v="15"/>
  </r>
  <r>
    <n v="-999"/>
    <n v="1.4"/>
    <n v="8.4"/>
    <n v="-2.7"/>
    <n v="75.3"/>
    <n v="44.9"/>
    <n v="0.1"/>
    <n v="0"/>
    <n v="0"/>
    <n v="-999"/>
    <n v="-999"/>
    <n v="-999"/>
    <n v="-999"/>
    <n v="4"/>
    <n v="-999"/>
    <n v="0.49399999999999999"/>
    <n v="0.60699999999999998"/>
    <n v="0"/>
    <n v="-999"/>
    <n v="200610"/>
    <x v="15"/>
  </r>
  <r>
    <n v="-999"/>
    <n v="3"/>
    <n v="9.4"/>
    <n v="-0.5"/>
    <n v="59.6"/>
    <n v="29.6"/>
    <n v="0"/>
    <n v="0"/>
    <n v="0"/>
    <n v="-999"/>
    <n v="-999"/>
    <n v="-999"/>
    <n v="-999"/>
    <n v="3.8"/>
    <n v="-999"/>
    <n v="0.35"/>
    <n v="0.83"/>
    <n v="0"/>
    <n v="-999"/>
    <n v="200610"/>
    <x v="15"/>
  </r>
  <r>
    <n v="-999"/>
    <n v="2.5"/>
    <n v="9.1999999999999993"/>
    <n v="-1.5"/>
    <n v="73.7"/>
    <n v="45.2"/>
    <n v="0"/>
    <n v="0"/>
    <n v="0"/>
    <n v="-999"/>
    <n v="-999"/>
    <n v="-999"/>
    <n v="-999"/>
    <n v="3.8"/>
    <n v="-999"/>
    <n v="0.52600000000000002"/>
    <n v="0.63700000000000001"/>
    <n v="0"/>
    <n v="-999"/>
    <n v="200610"/>
    <x v="15"/>
  </r>
  <r>
    <n v="-999"/>
    <n v="-0.5"/>
    <n v="1.8"/>
    <n v="-2.6"/>
    <n v="89.4"/>
    <n v="67.3"/>
    <n v="2.4"/>
    <n v="0"/>
    <n v="0"/>
    <n v="-999"/>
    <n v="-999"/>
    <n v="-999"/>
    <n v="-999"/>
    <n v="3.4"/>
    <n v="-999"/>
    <n v="0.46700000000000003"/>
    <n v="0.22700000000000001"/>
    <n v="0"/>
    <n v="-999"/>
    <n v="200610"/>
    <x v="15"/>
  </r>
  <r>
    <n v="-999"/>
    <n v="-1.7"/>
    <n v="2.1"/>
    <n v="-3.8"/>
    <n v="92.1"/>
    <n v="69"/>
    <n v="0.5"/>
    <n v="0"/>
    <n v="0"/>
    <n v="-999"/>
    <n v="-999"/>
    <n v="-999"/>
    <n v="-999"/>
    <n v="3.1"/>
    <n v="-999"/>
    <n v="0.48899999999999999"/>
    <n v="0.22"/>
    <n v="0"/>
    <n v="-999"/>
    <n v="200610"/>
    <x v="15"/>
  </r>
  <r>
    <n v="-999"/>
    <n v="1.7"/>
    <n v="3.9"/>
    <n v="-0.8"/>
    <n v="85.3"/>
    <n v="74.599999999999994"/>
    <n v="0"/>
    <n v="0"/>
    <n v="0"/>
    <n v="-999"/>
    <n v="-999"/>
    <n v="-999"/>
    <n v="-999"/>
    <n v="3.1"/>
    <n v="-999"/>
    <n v="0.60399999999999998"/>
    <n v="0.20499999999999999"/>
    <n v="0"/>
    <n v="-999"/>
    <n v="200610"/>
    <x v="15"/>
  </r>
  <r>
    <n v="-999"/>
    <n v="3.3"/>
    <n v="6.3"/>
    <n v="1.6"/>
    <n v="87.6"/>
    <n v="73.2"/>
    <n v="0"/>
    <n v="0"/>
    <n v="0"/>
    <n v="-999"/>
    <n v="-999"/>
    <n v="-999"/>
    <n v="-999"/>
    <n v="3.6"/>
    <n v="-999"/>
    <n v="0.69699999999999995"/>
    <n v="0.25600000000000001"/>
    <n v="0"/>
    <n v="-999"/>
    <n v="200610"/>
    <x v="15"/>
  </r>
  <r>
    <n v="-999"/>
    <n v="2.5"/>
    <n v="6.5"/>
    <n v="0.8"/>
    <n v="83"/>
    <n v="61.8"/>
    <n v="0"/>
    <n v="0"/>
    <n v="0"/>
    <n v="-999"/>
    <n v="-999"/>
    <n v="-999"/>
    <n v="-999"/>
    <n v="3.7"/>
    <n v="-999"/>
    <n v="0.59699999999999998"/>
    <n v="0.37"/>
    <n v="0"/>
    <n v="-999"/>
    <n v="200610"/>
    <x v="15"/>
  </r>
  <r>
    <n v="-999"/>
    <n v="-6.5"/>
    <n v="2.1"/>
    <n v="-11.4"/>
    <n v="95.5"/>
    <n v="81.099999999999994"/>
    <n v="8.8000000000000007"/>
    <n v="45"/>
    <n v="0"/>
    <n v="-999"/>
    <n v="-999"/>
    <n v="-999"/>
    <n v="-999"/>
    <n v="3.3"/>
    <n v="-999"/>
    <n v="0.57499999999999996"/>
    <n v="0.13400000000000001"/>
    <n v="0"/>
    <n v="-999"/>
    <n v="200610"/>
    <x v="15"/>
  </r>
  <r>
    <n v="-999"/>
    <n v="-11.4"/>
    <n v="-4.5"/>
    <n v="-14.7"/>
    <n v="89.7"/>
    <n v="67.599999999999994"/>
    <n v="3.9"/>
    <n v="55"/>
    <n v="0"/>
    <n v="-999"/>
    <n v="-999"/>
    <n v="-999"/>
    <n v="-999"/>
    <n v="3.1"/>
    <n v="-999"/>
    <n v="0.29599999999999999"/>
    <n v="0.14199999999999999"/>
    <n v="0"/>
    <n v="-999"/>
    <n v="200610"/>
    <x v="15"/>
  </r>
  <r>
    <n v="-999"/>
    <n v="-10.9"/>
    <n v="-5"/>
    <n v="-14.2"/>
    <n v="87.4"/>
    <n v="64.7"/>
    <n v="0"/>
    <n v="55"/>
    <n v="0"/>
    <n v="-999"/>
    <n v="-999"/>
    <n v="-999"/>
    <n v="-999"/>
    <n v="2.7"/>
    <n v="-999"/>
    <n v="0.27300000000000002"/>
    <n v="0.14899999999999999"/>
    <n v="55"/>
    <n v="0"/>
    <n v="200610"/>
    <x v="15"/>
  </r>
  <r>
    <n v="-999"/>
    <n v="-7.7"/>
    <n v="-1.6"/>
    <n v="-11.8"/>
    <n v="75.5"/>
    <n v="47.9"/>
    <n v="0"/>
    <n v="45"/>
    <n v="0"/>
    <n v="-999"/>
    <n v="-999"/>
    <n v="-999"/>
    <n v="-999"/>
    <n v="2.2999999999999998"/>
    <n v="-999"/>
    <n v="0.26"/>
    <n v="0.28299999999999997"/>
    <n v="0"/>
    <n v="-999"/>
    <n v="200611"/>
    <x v="15"/>
  </r>
  <r>
    <n v="-999"/>
    <n v="-5"/>
    <n v="-2.7"/>
    <n v="-7.8"/>
    <n v="85.8"/>
    <n v="46.1"/>
    <n v="7.3"/>
    <n v="111"/>
    <n v="0"/>
    <n v="-999"/>
    <n v="-999"/>
    <n v="-999"/>
    <n v="-999"/>
    <n v="2"/>
    <n v="-999"/>
    <n v="0.23100000000000001"/>
    <n v="0.27"/>
    <n v="0"/>
    <n v="-999"/>
    <n v="200611"/>
    <x v="15"/>
  </r>
  <r>
    <n v="-999"/>
    <n v="0.3"/>
    <n v="4.5"/>
    <n v="-4.5"/>
    <n v="98.1"/>
    <n v="85.6"/>
    <n v="2"/>
    <n v="58"/>
    <n v="0"/>
    <n v="-999"/>
    <n v="-999"/>
    <n v="-999"/>
    <n v="-999"/>
    <n v="1.9"/>
    <n v="-999"/>
    <n v="0.71899999999999997"/>
    <n v="0.121"/>
    <n v="0"/>
    <n v="-999"/>
    <n v="200611"/>
    <x v="15"/>
  </r>
  <r>
    <n v="-999"/>
    <n v="1.4"/>
    <n v="2.8"/>
    <n v="-0.3"/>
    <n v="98.3"/>
    <n v="91.4"/>
    <n v="11.8"/>
    <n v="45"/>
    <n v="0"/>
    <n v="-999"/>
    <n v="-999"/>
    <n v="-999"/>
    <n v="-999"/>
    <n v="1.8"/>
    <n v="-999"/>
    <n v="0.68100000000000005"/>
    <n v="6.4000000000000001E-2"/>
    <n v="0"/>
    <n v="-999"/>
    <n v="200611"/>
    <x v="15"/>
  </r>
  <r>
    <n v="-999"/>
    <n v="0.8"/>
    <n v="3.9"/>
    <n v="-0.4"/>
    <n v="96.2"/>
    <n v="83.7"/>
    <n v="5.4"/>
    <n v="75"/>
    <n v="0"/>
    <n v="-999"/>
    <n v="-999"/>
    <n v="-999"/>
    <n v="-999"/>
    <n v="1.8"/>
    <n v="-999"/>
    <n v="0.67500000000000004"/>
    <n v="0.13200000000000001"/>
    <n v="0"/>
    <n v="-999"/>
    <n v="200611"/>
    <x v="15"/>
  </r>
  <r>
    <n v="-999"/>
    <n v="4.7"/>
    <n v="6.8"/>
    <n v="0.6"/>
    <n v="98.9"/>
    <n v="96.7"/>
    <n v="6.2"/>
    <n v="0"/>
    <n v="0"/>
    <n v="-999"/>
    <n v="-999"/>
    <n v="-999"/>
    <n v="-999"/>
    <n v="1.8"/>
    <n v="-999"/>
    <n v="0.95299999999999996"/>
    <n v="3.3000000000000002E-2"/>
    <n v="0"/>
    <n v="-999"/>
    <n v="200611"/>
    <x v="15"/>
  </r>
  <r>
    <n v="-999"/>
    <n v="1.6"/>
    <n v="5.7"/>
    <n v="-3.6"/>
    <n v="98.8"/>
    <n v="95.2"/>
    <n v="6.5"/>
    <n v="0"/>
    <n v="0"/>
    <n v="-999"/>
    <n v="-999"/>
    <n v="-999"/>
    <n v="-999"/>
    <n v="2.1"/>
    <n v="-999"/>
    <n v="0.86899999999999999"/>
    <n v="4.3999999999999997E-2"/>
    <n v="0"/>
    <n v="-999"/>
    <n v="200611"/>
    <x v="15"/>
  </r>
  <r>
    <n v="-999"/>
    <n v="-4.0999999999999996"/>
    <n v="-0.2"/>
    <n v="-8.1999999999999993"/>
    <n v="95"/>
    <n v="81.099999999999994"/>
    <n v="0.7"/>
    <n v="3"/>
    <n v="0"/>
    <n v="-999"/>
    <n v="-999"/>
    <n v="-999"/>
    <n v="-999"/>
    <n v="2.1"/>
    <n v="-999"/>
    <n v="0.48799999999999999"/>
    <n v="0.114"/>
    <n v="0"/>
    <n v="-999"/>
    <n v="200611"/>
    <x v="15"/>
  </r>
  <r>
    <n v="-999"/>
    <n v="-5.5"/>
    <n v="-2.4"/>
    <n v="-8"/>
    <n v="95.7"/>
    <n v="81.2"/>
    <n v="4"/>
    <n v="31"/>
    <n v="0"/>
    <n v="-999"/>
    <n v="-999"/>
    <n v="-999"/>
    <n v="-999"/>
    <n v="1.8"/>
    <n v="-999"/>
    <n v="0.41599999999999998"/>
    <n v="9.6000000000000002E-2"/>
    <n v="0"/>
    <n v="-999"/>
    <n v="200611"/>
    <x v="15"/>
  </r>
  <r>
    <n v="-999"/>
    <n v="-4.5999999999999996"/>
    <n v="-3.8"/>
    <n v="-6"/>
    <n v="97.8"/>
    <n v="93.1"/>
    <n v="7.7"/>
    <n v="92"/>
    <n v="0"/>
    <n v="-999"/>
    <n v="-999"/>
    <n v="-999"/>
    <n v="-999"/>
    <n v="1.7"/>
    <n v="-999"/>
    <n v="0.43"/>
    <n v="3.2000000000000001E-2"/>
    <n v="0"/>
    <n v="-999"/>
    <n v="200611"/>
    <x v="15"/>
  </r>
  <r>
    <n v="-999"/>
    <n v="-5.0999999999999996"/>
    <n v="-3.2"/>
    <n v="-6.7"/>
    <n v="94.9"/>
    <n v="87.9"/>
    <n v="0"/>
    <n v="80"/>
    <n v="0"/>
    <n v="-999"/>
    <n v="-999"/>
    <n v="-999"/>
    <n v="-999"/>
    <n v="1.6"/>
    <n v="-999"/>
    <n v="0.42399999999999999"/>
    <n v="5.8000000000000003E-2"/>
    <n v="0"/>
    <n v="-999"/>
    <n v="200611"/>
    <x v="15"/>
  </r>
  <r>
    <n v="-999"/>
    <n v="-4.0999999999999996"/>
    <n v="-2.6"/>
    <n v="-5.8"/>
    <n v="95.7"/>
    <n v="87.5"/>
    <n v="7.8"/>
    <n v="159"/>
    <n v="0"/>
    <n v="-999"/>
    <n v="-999"/>
    <n v="-999"/>
    <n v="-999"/>
    <n v="1.6"/>
    <n v="-999"/>
    <n v="0.442"/>
    <n v="6.3E-2"/>
    <n v="0"/>
    <n v="-999"/>
    <n v="200611"/>
    <x v="15"/>
  </r>
  <r>
    <n v="-999"/>
    <n v="-4.8"/>
    <n v="-2.6"/>
    <n v="-6"/>
    <n v="99.6"/>
    <n v="99.2"/>
    <n v="16.2"/>
    <n v="306"/>
    <n v="-2.4"/>
    <n v="-999"/>
    <n v="-999"/>
    <n v="-999"/>
    <n v="-999"/>
    <n v="1.5"/>
    <n v="-999"/>
    <n v="0.499"/>
    <n v="4.0000000000000001E-3"/>
    <n v="0"/>
    <n v="-999"/>
    <n v="200611"/>
    <x v="15"/>
  </r>
  <r>
    <n v="-999"/>
    <n v="-6.3"/>
    <n v="-3.6"/>
    <n v="-9.5"/>
    <n v="98.6"/>
    <n v="96.4"/>
    <n v="0"/>
    <n v="265"/>
    <n v="-2.6"/>
    <n v="-999"/>
    <n v="-999"/>
    <n v="-999"/>
    <n v="-999"/>
    <n v="1.5"/>
    <n v="-999"/>
    <n v="0.45"/>
    <n v="1.7000000000000001E-2"/>
    <n v="0"/>
    <n v="-999"/>
    <n v="200611"/>
    <x v="15"/>
  </r>
  <r>
    <n v="-999"/>
    <n v="-2.4"/>
    <n v="0.2"/>
    <n v="-6.2"/>
    <n v="98.1"/>
    <n v="94.9"/>
    <n v="4"/>
    <n v="235"/>
    <n v="-1.3"/>
    <n v="-999"/>
    <n v="-999"/>
    <n v="-999"/>
    <n v="-999"/>
    <n v="1.5"/>
    <n v="-999"/>
    <n v="0.58899999999999997"/>
    <n v="3.2000000000000001E-2"/>
    <n v="0"/>
    <n v="-999"/>
    <n v="200611"/>
    <x v="15"/>
  </r>
  <r>
    <n v="-999"/>
    <n v="-5.4"/>
    <n v="-1.2"/>
    <n v="-8.4"/>
    <n v="86.9"/>
    <n v="64.7"/>
    <n v="1.5"/>
    <n v="230"/>
    <n v="-3.2"/>
    <n v="-999"/>
    <n v="-999"/>
    <n v="-999"/>
    <n v="-999"/>
    <n v="1.6"/>
    <n v="-999"/>
    <n v="0.36299999999999999"/>
    <n v="0.19700000000000001"/>
    <n v="0"/>
    <n v="-999"/>
    <n v="200611"/>
    <x v="15"/>
  </r>
  <r>
    <n v="-999"/>
    <n v="-4.5"/>
    <n v="1.2"/>
    <n v="-7.7"/>
    <n v="88.5"/>
    <n v="70.900000000000006"/>
    <n v="0"/>
    <n v="203"/>
    <n v="-4"/>
    <n v="-999"/>
    <n v="-999"/>
    <n v="-999"/>
    <n v="-999"/>
    <n v="1.6"/>
    <n v="-999"/>
    <n v="0.47199999999999998"/>
    <n v="0.19400000000000001"/>
    <n v="0"/>
    <n v="-999"/>
    <n v="200611"/>
    <x v="15"/>
  </r>
  <r>
    <n v="-999"/>
    <n v="-3.6"/>
    <n v="1.8"/>
    <n v="-6.3"/>
    <n v="92.8"/>
    <n v="71.3"/>
    <n v="0"/>
    <n v="209"/>
    <n v="-2.6"/>
    <n v="-999"/>
    <n v="-999"/>
    <n v="-999"/>
    <n v="-999"/>
    <n v="1.6"/>
    <n v="-999"/>
    <n v="0.49399999999999999"/>
    <n v="0.2"/>
    <n v="0"/>
    <n v="-999"/>
    <n v="200611"/>
    <x v="15"/>
  </r>
  <r>
    <n v="-999"/>
    <n v="-0.9"/>
    <n v="2"/>
    <n v="-4.7"/>
    <n v="97.6"/>
    <n v="88"/>
    <n v="0"/>
    <n v="185"/>
    <n v="-1.1000000000000001"/>
    <n v="-999"/>
    <n v="-999"/>
    <n v="-999"/>
    <n v="-999"/>
    <n v="1.5"/>
    <n v="-999"/>
    <n v="0.621"/>
    <n v="8.5000000000000006E-2"/>
    <n v="0"/>
    <n v="-999"/>
    <n v="200611"/>
    <x v="15"/>
  </r>
  <r>
    <n v="-999"/>
    <n v="-2.7"/>
    <n v="2.4"/>
    <n v="-5.2"/>
    <n v="88.2"/>
    <n v="62.7"/>
    <n v="0"/>
    <n v="182"/>
    <n v="-2.8"/>
    <n v="-999"/>
    <n v="-999"/>
    <n v="-999"/>
    <n v="-999"/>
    <n v="1.6"/>
    <n v="-999"/>
    <n v="0.45600000000000002"/>
    <n v="0.27100000000000002"/>
    <n v="0"/>
    <n v="-999"/>
    <n v="200611"/>
    <x v="15"/>
  </r>
  <r>
    <n v="-999"/>
    <n v="-3.1"/>
    <n v="-0.5"/>
    <n v="-6.3"/>
    <n v="93.8"/>
    <n v="82.2"/>
    <n v="0"/>
    <n v="175"/>
    <n v="-2.7"/>
    <n v="-999"/>
    <n v="-999"/>
    <n v="-999"/>
    <n v="-999"/>
    <n v="1.5"/>
    <n v="-999"/>
    <n v="0.48499999999999999"/>
    <n v="0.105"/>
    <n v="0"/>
    <n v="-999"/>
    <n v="200611"/>
    <x v="15"/>
  </r>
  <r>
    <n v="-999"/>
    <n v="-5"/>
    <n v="-2.7"/>
    <n v="-6.1"/>
    <n v="94.4"/>
    <n v="80.599999999999994"/>
    <n v="5.9"/>
    <n v="235"/>
    <n v="-3.5"/>
    <n v="-999"/>
    <n v="-999"/>
    <n v="-999"/>
    <n v="-999"/>
    <n v="1.5"/>
    <n v="-999"/>
    <n v="0.40400000000000003"/>
    <n v="9.7000000000000003E-2"/>
    <n v="0"/>
    <n v="-999"/>
    <n v="200611"/>
    <x v="15"/>
  </r>
  <r>
    <n v="-999"/>
    <n v="-5.9"/>
    <n v="-2.2999999999999998"/>
    <n v="-7.7"/>
    <n v="96.3"/>
    <n v="73.099999999999994"/>
    <n v="1.2"/>
    <n v="234"/>
    <n v="-2.4"/>
    <n v="-999"/>
    <n v="-999"/>
    <n v="-999"/>
    <n v="-999"/>
    <n v="1.5"/>
    <n v="-999"/>
    <n v="0.376"/>
    <n v="0.13900000000000001"/>
    <n v="0"/>
    <n v="-999"/>
    <n v="200611"/>
    <x v="15"/>
  </r>
  <r>
    <n v="-999"/>
    <n v="-7.8"/>
    <n v="-5.0999999999999996"/>
    <n v="-9.4"/>
    <n v="97.3"/>
    <n v="90.6"/>
    <n v="5.9"/>
    <n v="292"/>
    <n v="-3.3"/>
    <n v="-999"/>
    <n v="-999"/>
    <n v="-999"/>
    <n v="-999"/>
    <n v="1.4"/>
    <n v="-999"/>
    <n v="0.377"/>
    <n v="3.9E-2"/>
    <n v="0"/>
    <n v="-999"/>
    <n v="200611"/>
    <x v="15"/>
  </r>
  <r>
    <n v="-999"/>
    <n v="-10.4"/>
    <n v="-5.3"/>
    <n v="-13"/>
    <n v="95.2"/>
    <n v="79.599999999999994"/>
    <n v="2.8"/>
    <n v="319"/>
    <n v="-2.8"/>
    <n v="-999"/>
    <n v="-999"/>
    <n v="-999"/>
    <n v="-999"/>
    <n v="1.4"/>
    <n v="-999"/>
    <n v="0.32800000000000001"/>
    <n v="8.4000000000000005E-2"/>
    <n v="0"/>
    <n v="-999"/>
    <n v="200611"/>
    <x v="15"/>
  </r>
  <r>
    <n v="-999"/>
    <n v="-9.6"/>
    <n v="-7.3"/>
    <n v="-10.5"/>
    <n v="96.4"/>
    <n v="93.5"/>
    <n v="15.1"/>
    <n v="465"/>
    <n v="-2.5"/>
    <n v="-999"/>
    <n v="-999"/>
    <n v="-999"/>
    <n v="-999"/>
    <n v="1.4"/>
    <n v="-999"/>
    <n v="0.33"/>
    <n v="2.3E-2"/>
    <n v="0"/>
    <n v="-999"/>
    <n v="200611"/>
    <x v="15"/>
  </r>
  <r>
    <n v="-999"/>
    <n v="-20.5"/>
    <n v="-10.3"/>
    <n v="-27.3"/>
    <n v="89.8"/>
    <n v="85.2"/>
    <n v="0"/>
    <n v="440"/>
    <n v="-2.2999999999999998"/>
    <n v="-999"/>
    <n v="-999"/>
    <n v="-999"/>
    <n v="-999"/>
    <n v="1.3"/>
    <n v="-999"/>
    <n v="0.23699999999999999"/>
    <n v="4.1000000000000002E-2"/>
    <n v="0"/>
    <n v="-999"/>
    <n v="200611"/>
    <x v="15"/>
  </r>
  <r>
    <n v="-999"/>
    <n v="-25.7"/>
    <n v="-19.600000000000001"/>
    <n v="-29.5"/>
    <n v="85.4"/>
    <n v="82.5"/>
    <n v="0"/>
    <n v="435"/>
    <n v="-3.7"/>
    <n v="-999"/>
    <n v="-999"/>
    <n v="-999"/>
    <n v="-999"/>
    <n v="1.2"/>
    <n v="-999"/>
    <n v="0.107"/>
    <n v="2.3E-2"/>
    <n v="0"/>
    <n v="-999"/>
    <n v="200611"/>
    <x v="15"/>
  </r>
  <r>
    <n v="-999"/>
    <n v="-17.100000000000001"/>
    <n v="-13.1"/>
    <n v="-25.2"/>
    <n v="92.3"/>
    <n v="86.9"/>
    <n v="0"/>
    <n v="435"/>
    <n v="-4.5999999999999996"/>
    <n v="-999"/>
    <n v="-999"/>
    <n v="-999"/>
    <n v="-999"/>
    <n v="1.3"/>
    <n v="-999"/>
    <n v="0.19400000000000001"/>
    <n v="2.9000000000000001E-2"/>
    <n v="0"/>
    <n v="-999"/>
    <n v="200611"/>
    <x v="15"/>
  </r>
  <r>
    <n v="-999"/>
    <n v="-10.4"/>
    <n v="-6.5"/>
    <n v="-16"/>
    <n v="96.6"/>
    <n v="92.3"/>
    <n v="0"/>
    <n v="430"/>
    <n v="-3.1"/>
    <n v="-999"/>
    <n v="-999"/>
    <n v="-999"/>
    <n v="-999"/>
    <n v="1.3"/>
    <n v="-999"/>
    <n v="0.34799999999999998"/>
    <n v="2.9000000000000001E-2"/>
    <n v="430"/>
    <n v="-3.1"/>
    <n v="200611"/>
    <x v="15"/>
  </r>
  <r>
    <n v="-999"/>
    <n v="-9.8000000000000007"/>
    <n v="-8.8000000000000007"/>
    <n v="-12"/>
    <n v="97"/>
    <n v="95.6"/>
    <n v="0"/>
    <n v="420"/>
    <n v="-2.2000000000000002"/>
    <n v="-999"/>
    <n v="-999"/>
    <n v="-999"/>
    <n v="-999"/>
    <n v="1.3"/>
    <n v="-999"/>
    <n v="0.30099999999999999"/>
    <n v="1.4E-2"/>
    <n v="0"/>
    <n v="-999"/>
    <n v="200612"/>
    <x v="15"/>
  </r>
  <r>
    <n v="-999"/>
    <n v="-10.1"/>
    <n v="-4.2"/>
    <n v="-14.9"/>
    <n v="95.8"/>
    <n v="91.4"/>
    <n v="0"/>
    <n v="390"/>
    <n v="-2.2000000000000002"/>
    <n v="-999"/>
    <n v="-999"/>
    <n v="-999"/>
    <n v="-999"/>
    <n v="1.3"/>
    <n v="-999"/>
    <n v="0.40799999999999997"/>
    <n v="3.7999999999999999E-2"/>
    <n v="0"/>
    <n v="-999"/>
    <n v="200612"/>
    <x v="15"/>
  </r>
  <r>
    <n v="-999"/>
    <n v="-7.1"/>
    <n v="-5"/>
    <n v="-9.8000000000000007"/>
    <n v="97.8"/>
    <n v="93.4"/>
    <n v="0"/>
    <n v="356"/>
    <n v="-2.1"/>
    <n v="-999"/>
    <n v="-999"/>
    <n v="-999"/>
    <n v="-999"/>
    <n v="1.3"/>
    <n v="-999"/>
    <n v="0.39400000000000002"/>
    <n v="2.8000000000000001E-2"/>
    <n v="0"/>
    <n v="-999"/>
    <n v="200612"/>
    <x v="15"/>
  </r>
  <r>
    <n v="-999"/>
    <n v="-5.0999999999999996"/>
    <n v="-3.2"/>
    <n v="-7.2"/>
    <n v="98.9"/>
    <n v="95.2"/>
    <n v="0.9"/>
    <n v="361"/>
    <n v="-1.4"/>
    <n v="-999"/>
    <n v="-999"/>
    <n v="-999"/>
    <n v="-999"/>
    <n v="1.3"/>
    <n v="-999"/>
    <n v="0.45800000000000002"/>
    <n v="2.3E-2"/>
    <n v="0"/>
    <n v="-999"/>
    <n v="200612"/>
    <x v="15"/>
  </r>
  <r>
    <n v="-999"/>
    <n v="-4.3"/>
    <n v="-0.8"/>
    <n v="-7.5"/>
    <n v="96.3"/>
    <n v="80"/>
    <n v="0"/>
    <n v="364"/>
    <n v="-1.3"/>
    <n v="-999"/>
    <n v="-999"/>
    <n v="-999"/>
    <n v="-999"/>
    <n v="1.3"/>
    <n v="-999"/>
    <n v="0.46"/>
    <n v="0.115"/>
    <n v="0"/>
    <n v="-999"/>
    <n v="200612"/>
    <x v="15"/>
  </r>
  <r>
    <n v="-999"/>
    <n v="-0.2"/>
    <n v="9.3000000000000007"/>
    <n v="-3.1"/>
    <n v="95.6"/>
    <n v="65.7"/>
    <n v="1.2"/>
    <n v="374"/>
    <n v="-1"/>
    <n v="-999"/>
    <n v="-999"/>
    <n v="-999"/>
    <n v="-999"/>
    <n v="1.4"/>
    <n v="-999"/>
    <n v="0.77100000000000002"/>
    <n v="0.40200000000000002"/>
    <n v="0"/>
    <n v="-999"/>
    <n v="200612"/>
    <x v="15"/>
  </r>
  <r>
    <n v="-999"/>
    <n v="-0.7"/>
    <n v="2.2999999999999998"/>
    <n v="-3.1"/>
    <n v="87"/>
    <n v="70.7"/>
    <n v="0"/>
    <n v="374"/>
    <n v="-1.2"/>
    <n v="-999"/>
    <n v="-999"/>
    <n v="-999"/>
    <n v="-999"/>
    <n v="1.3"/>
    <n v="-999"/>
    <n v="0.51"/>
    <n v="0.21099999999999999"/>
    <n v="0"/>
    <n v="-999"/>
    <n v="200612"/>
    <x v="15"/>
  </r>
  <r>
    <n v="-999"/>
    <n v="-0.8"/>
    <n v="1.5"/>
    <n v="-2.4"/>
    <n v="76.5"/>
    <n v="63.3"/>
    <n v="0"/>
    <n v="358"/>
    <n v="-0.9"/>
    <n v="-999"/>
    <n v="-999"/>
    <n v="-999"/>
    <n v="-999"/>
    <n v="1.3"/>
    <n v="-999"/>
    <n v="0.432"/>
    <n v="0.25"/>
    <n v="0"/>
    <n v="-999"/>
    <n v="200612"/>
    <x v="15"/>
  </r>
  <r>
    <n v="-999"/>
    <n v="-1.2"/>
    <n v="1.6"/>
    <n v="-3.4"/>
    <n v="82"/>
    <n v="54.5"/>
    <n v="0"/>
    <n v="350"/>
    <n v="-1"/>
    <n v="-999"/>
    <n v="-999"/>
    <n v="-999"/>
    <n v="-999"/>
    <n v="1.3"/>
    <n v="-999"/>
    <n v="0.374"/>
    <n v="0.312"/>
    <n v="0"/>
    <n v="-999"/>
    <n v="200612"/>
    <x v="15"/>
  </r>
  <r>
    <n v="-999"/>
    <n v="-2.2999999999999998"/>
    <n v="0"/>
    <n v="-4.3"/>
    <n v="97.2"/>
    <n v="93.3"/>
    <n v="0"/>
    <n v="350"/>
    <n v="-1.1000000000000001"/>
    <n v="-999"/>
    <n v="-999"/>
    <n v="-999"/>
    <n v="-999"/>
    <n v="1.3"/>
    <n v="-999"/>
    <n v="0.57099999999999995"/>
    <n v="4.1000000000000002E-2"/>
    <n v="0"/>
    <n v="-999"/>
    <n v="200612"/>
    <x v="15"/>
  </r>
  <r>
    <n v="-999"/>
    <n v="-2.8"/>
    <n v="-1.6"/>
    <n v="-4"/>
    <n v="96.9"/>
    <n v="88.8"/>
    <n v="5"/>
    <n v="394"/>
    <n v="-1"/>
    <n v="-999"/>
    <n v="-999"/>
    <n v="-999"/>
    <n v="-999"/>
    <n v="1.3"/>
    <n v="-999"/>
    <n v="0.48099999999999998"/>
    <n v="6.0999999999999999E-2"/>
    <n v="0"/>
    <n v="-999"/>
    <n v="200612"/>
    <x v="15"/>
  </r>
  <r>
    <n v="-999"/>
    <n v="-4.4000000000000004"/>
    <n v="-2.2999999999999998"/>
    <n v="-7.5"/>
    <n v="95.1"/>
    <n v="79.900000000000006"/>
    <n v="0"/>
    <n v="394"/>
    <n v="-0.9"/>
    <n v="-999"/>
    <n v="-999"/>
    <n v="-999"/>
    <n v="-999"/>
    <n v="1.3"/>
    <n v="-999"/>
    <n v="0.41099999999999998"/>
    <n v="0.104"/>
    <n v="0"/>
    <n v="-999"/>
    <n v="200612"/>
    <x v="15"/>
  </r>
  <r>
    <n v="-999"/>
    <n v="-4.5"/>
    <n v="-1.1000000000000001"/>
    <n v="-7.4"/>
    <n v="98.8"/>
    <n v="95.8"/>
    <n v="7.6"/>
    <n v="451"/>
    <n v="-1.2"/>
    <n v="-999"/>
    <n v="-999"/>
    <n v="-999"/>
    <n v="-999"/>
    <n v="1.3"/>
    <n v="-999"/>
    <n v="0.53900000000000003"/>
    <n v="2.4E-2"/>
    <n v="0"/>
    <n v="-999"/>
    <n v="200612"/>
    <x v="15"/>
  </r>
  <r>
    <n v="-999"/>
    <n v="-7.1"/>
    <n v="-2.5"/>
    <n v="-10.1"/>
    <n v="96.3"/>
    <n v="85.6"/>
    <n v="11.3"/>
    <n v="540"/>
    <n v="-1.3"/>
    <n v="-999"/>
    <n v="-999"/>
    <n v="-999"/>
    <n v="-999"/>
    <n v="1.3"/>
    <n v="-999"/>
    <n v="0.435"/>
    <n v="7.2999999999999995E-2"/>
    <n v="0"/>
    <n v="-999"/>
    <n v="200612"/>
    <x v="15"/>
  </r>
  <r>
    <n v="-999"/>
    <n v="-7.7"/>
    <n v="-2.8"/>
    <n v="-13.6"/>
    <n v="98"/>
    <n v="95.2"/>
    <n v="18.5"/>
    <n v="720"/>
    <n v="-1.3"/>
    <n v="-999"/>
    <n v="-999"/>
    <n v="-999"/>
    <n v="-999"/>
    <n v="1.2"/>
    <n v="-999"/>
    <n v="0.47299999999999998"/>
    <n v="2.4E-2"/>
    <n v="0"/>
    <n v="-999"/>
    <n v="200612"/>
    <x v="15"/>
  </r>
  <r>
    <n v="-999"/>
    <n v="-12.1"/>
    <n v="-5.6"/>
    <n v="-16.3"/>
    <n v="95.7"/>
    <n v="93.4"/>
    <n v="0"/>
    <n v="671"/>
    <n v="-1.1000000000000001"/>
    <n v="-999"/>
    <n v="-999"/>
    <n v="-999"/>
    <n v="-999"/>
    <n v="1.3"/>
    <n v="-999"/>
    <n v="0.376"/>
    <n v="2.7E-2"/>
    <n v="0"/>
    <n v="-999"/>
    <n v="200612"/>
    <x v="15"/>
  </r>
  <r>
    <n v="-999"/>
    <n v="-10.5"/>
    <n v="-4.2"/>
    <n v="-13.8"/>
    <n v="95.4"/>
    <n v="88.6"/>
    <n v="0"/>
    <n v="610"/>
    <n v="-1.1000000000000001"/>
    <n v="-999"/>
    <n v="-999"/>
    <n v="-999"/>
    <n v="-999"/>
    <n v="1.3"/>
    <n v="-999"/>
    <n v="0.39600000000000002"/>
    <n v="5.0999999999999997E-2"/>
    <n v="0"/>
    <n v="-999"/>
    <n v="200612"/>
    <x v="15"/>
  </r>
  <r>
    <n v="-999"/>
    <n v="-7.6"/>
    <n v="-5.2"/>
    <n v="-12.6"/>
    <n v="97.2"/>
    <n v="92.5"/>
    <n v="0"/>
    <n v="594"/>
    <n v="-1.3"/>
    <n v="-999"/>
    <n v="-999"/>
    <n v="-999"/>
    <n v="-999"/>
    <n v="1.2"/>
    <n v="-999"/>
    <n v="0.38300000000000001"/>
    <n v="3.1E-2"/>
    <n v="0"/>
    <n v="-999"/>
    <n v="200612"/>
    <x v="15"/>
  </r>
  <r>
    <n v="-999"/>
    <n v="-4.0999999999999996"/>
    <n v="1.4"/>
    <n v="-8.6999999999999993"/>
    <n v="95.8"/>
    <n v="78.8"/>
    <n v="0"/>
    <n v="572"/>
    <n v="-1.1000000000000001"/>
    <n v="-999"/>
    <n v="-999"/>
    <n v="-999"/>
    <n v="-999"/>
    <n v="1.3"/>
    <n v="-999"/>
    <n v="0.53300000000000003"/>
    <n v="0.14299999999999999"/>
    <n v="0"/>
    <n v="-999"/>
    <n v="200612"/>
    <x v="15"/>
  </r>
  <r>
    <n v="-999"/>
    <n v="-4.5999999999999996"/>
    <n v="-3.1"/>
    <n v="-6.3"/>
    <n v="85"/>
    <n v="65.2"/>
    <n v="0"/>
    <n v="542"/>
    <n v="-1"/>
    <n v="-999"/>
    <n v="-999"/>
    <n v="-999"/>
    <n v="-999"/>
    <n v="1.2"/>
    <n v="-999"/>
    <n v="0.317"/>
    <n v="0.16900000000000001"/>
    <n v="0"/>
    <n v="-999"/>
    <n v="200612"/>
    <x v="15"/>
  </r>
  <r>
    <n v="-999"/>
    <n v="-6.3"/>
    <n v="-2"/>
    <n v="-9.3000000000000007"/>
    <n v="93.1"/>
    <n v="68"/>
    <n v="0"/>
    <n v="542"/>
    <n v="-0.9"/>
    <n v="-999"/>
    <n v="-999"/>
    <n v="-999"/>
    <n v="-999"/>
    <n v="1.2"/>
    <n v="-999"/>
    <n v="0.35799999999999998"/>
    <n v="0.16900000000000001"/>
    <n v="0"/>
    <n v="-999"/>
    <n v="200612"/>
    <x v="15"/>
  </r>
  <r>
    <n v="-999"/>
    <n v="-7"/>
    <n v="-1.2"/>
    <n v="-9.3000000000000007"/>
    <n v="87.6"/>
    <n v="60.4"/>
    <n v="0"/>
    <n v="542"/>
    <n v="-1"/>
    <n v="-999"/>
    <n v="-999"/>
    <n v="-999"/>
    <n v="-999"/>
    <n v="1.3"/>
    <n v="-999"/>
    <n v="0.33700000000000002"/>
    <n v="0.221"/>
    <n v="0"/>
    <n v="-999"/>
    <n v="200612"/>
    <x v="15"/>
  </r>
  <r>
    <n v="-999"/>
    <n v="-7.7"/>
    <n v="-5.4"/>
    <n v="-11.7"/>
    <n v="96"/>
    <n v="81.099999999999994"/>
    <n v="5.6"/>
    <n v="595"/>
    <n v="-1.2"/>
    <n v="-999"/>
    <n v="-999"/>
    <n v="-999"/>
    <n v="-999"/>
    <n v="1.2"/>
    <n v="-999"/>
    <n v="0.33100000000000002"/>
    <n v="7.6999999999999999E-2"/>
    <n v="0"/>
    <n v="-999"/>
    <n v="200612"/>
    <x v="15"/>
  </r>
  <r>
    <n v="-999"/>
    <n v="-8"/>
    <n v="-4.4000000000000004"/>
    <n v="-11.8"/>
    <n v="94.7"/>
    <n v="84.9"/>
    <n v="0"/>
    <n v="576"/>
    <n v="-1.2"/>
    <n v="-999"/>
    <n v="-999"/>
    <n v="-999"/>
    <n v="-999"/>
    <n v="1.2"/>
    <n v="-999"/>
    <n v="0.373"/>
    <n v="6.7000000000000004E-2"/>
    <n v="0"/>
    <n v="-999"/>
    <n v="200612"/>
    <x v="15"/>
  </r>
  <r>
    <n v="-999"/>
    <n v="-5"/>
    <n v="-0.4"/>
    <n v="-7.7"/>
    <n v="85.9"/>
    <n v="58.6"/>
    <n v="0"/>
    <n v="570"/>
    <n v="-1.1000000000000001"/>
    <n v="-999"/>
    <n v="-999"/>
    <n v="-999"/>
    <n v="-999"/>
    <n v="1.2"/>
    <n v="-999"/>
    <n v="0.34699999999999998"/>
    <n v="0.245"/>
    <n v="0"/>
    <n v="-999"/>
    <n v="200612"/>
    <x v="15"/>
  </r>
  <r>
    <n v="-999"/>
    <n v="-6"/>
    <n v="-3.8"/>
    <n v="-9"/>
    <n v="94.6"/>
    <n v="81.8"/>
    <n v="4.0999999999999996"/>
    <n v="601"/>
    <n v="-1.2"/>
    <n v="-999"/>
    <n v="-999"/>
    <n v="-999"/>
    <n v="-999"/>
    <n v="1.2"/>
    <n v="-999"/>
    <n v="0.377"/>
    <n v="8.4000000000000005E-2"/>
    <n v="0"/>
    <n v="-999"/>
    <n v="200612"/>
    <x v="15"/>
  </r>
  <r>
    <n v="-999"/>
    <n v="-8.6999999999999993"/>
    <n v="-4.8"/>
    <n v="-12.5"/>
    <n v="97.1"/>
    <n v="94.4"/>
    <n v="15.6"/>
    <n v="734"/>
    <n v="-1.2"/>
    <n v="-999"/>
    <n v="-999"/>
    <n v="-999"/>
    <n v="-999"/>
    <n v="1.1000000000000001"/>
    <n v="-999"/>
    <n v="0.40300000000000002"/>
    <n v="2.4E-2"/>
    <n v="0"/>
    <n v="-999"/>
    <n v="200612"/>
    <x v="15"/>
  </r>
  <r>
    <n v="-999"/>
    <n v="-10.1"/>
    <n v="-1.8"/>
    <n v="-15"/>
    <n v="91.7"/>
    <n v="76.400000000000006"/>
    <n v="0"/>
    <n v="704"/>
    <n v="-0.9"/>
    <n v="-999"/>
    <n v="-999"/>
    <n v="-999"/>
    <n v="-999"/>
    <n v="1.2"/>
    <n v="-999"/>
    <n v="0.40899999999999997"/>
    <n v="0.126"/>
    <n v="0"/>
    <n v="-999"/>
    <n v="200612"/>
    <x v="15"/>
  </r>
  <r>
    <n v="-999"/>
    <n v="-7.1"/>
    <n v="-4"/>
    <n v="-9.4"/>
    <n v="85.4"/>
    <n v="64.3"/>
    <n v="0"/>
    <n v="670"/>
    <n v="-1"/>
    <n v="-999"/>
    <n v="-999"/>
    <n v="-999"/>
    <n v="-999"/>
    <n v="1.1000000000000001"/>
    <n v="-999"/>
    <n v="0.29299999999999998"/>
    <n v="0.16200000000000001"/>
    <n v="0"/>
    <n v="-999"/>
    <n v="200612"/>
    <x v="15"/>
  </r>
  <r>
    <n v="-999"/>
    <n v="-5.9"/>
    <n v="1.6"/>
    <n v="-10.3"/>
    <n v="74"/>
    <n v="35.299999999999997"/>
    <n v="0"/>
    <n v="650"/>
    <n v="-0.9"/>
    <n v="-999"/>
    <n v="-999"/>
    <n v="-999"/>
    <n v="-999"/>
    <n v="1.2"/>
    <n v="-999"/>
    <n v="0.24199999999999999"/>
    <n v="0.443"/>
    <n v="0"/>
    <n v="-999"/>
    <n v="200612"/>
    <x v="15"/>
  </r>
  <r>
    <n v="-999"/>
    <n v="-5.0999999999999996"/>
    <n v="-1.8"/>
    <n v="-8"/>
    <n v="87.5"/>
    <n v="46.7"/>
    <n v="0"/>
    <n v="634"/>
    <n v="-1.1000000000000001"/>
    <n v="-999"/>
    <n v="-999"/>
    <n v="-999"/>
    <n v="-999"/>
    <n v="1.1000000000000001"/>
    <n v="-999"/>
    <n v="0.25"/>
    <n v="0.28499999999999998"/>
    <n v="634"/>
    <n v="-1.1000000000000001"/>
    <n v="200612"/>
    <x v="15"/>
  </r>
  <r>
    <n v="-999"/>
    <n v="-4.7"/>
    <n v="-3.1"/>
    <n v="-6.9"/>
    <n v="92.3"/>
    <n v="75.2"/>
    <n v="0"/>
    <n v="623"/>
    <n v="-1"/>
    <n v="-999"/>
    <n v="-999"/>
    <n v="-999"/>
    <n v="-999"/>
    <n v="1.1000000000000001"/>
    <n v="-999"/>
    <n v="0.36499999999999999"/>
    <n v="0.12"/>
    <n v="0"/>
    <n v="-999"/>
    <n v="200701"/>
    <x v="16"/>
  </r>
  <r>
    <n v="-999"/>
    <n v="-2.7"/>
    <n v="-0.1"/>
    <n v="-5.2"/>
    <n v="98.5"/>
    <n v="92"/>
    <n v="2.6"/>
    <n v="633"/>
    <n v="-0.9"/>
    <n v="-999"/>
    <n v="-999"/>
    <n v="-999"/>
    <n v="-999"/>
    <n v="1.1000000000000001"/>
    <n v="-999"/>
    <n v="0.55900000000000005"/>
    <n v="4.8000000000000001E-2"/>
    <n v="0"/>
    <n v="-999"/>
    <n v="200701"/>
    <x v="16"/>
  </r>
  <r>
    <n v="-999"/>
    <n v="-5.4"/>
    <n v="-2.9"/>
    <n v="-8.1"/>
    <n v="98"/>
    <n v="94.9"/>
    <n v="7.1"/>
    <n v="682"/>
    <n v="-0.8"/>
    <n v="-999"/>
    <n v="-999"/>
    <n v="-999"/>
    <n v="-999"/>
    <n v="1"/>
    <n v="-999"/>
    <n v="0.47"/>
    <n v="2.5000000000000001E-2"/>
    <n v="0"/>
    <n v="-999"/>
    <n v="200701"/>
    <x v="16"/>
  </r>
  <r>
    <n v="-999"/>
    <n v="-8.6999999999999993"/>
    <n v="-2.9"/>
    <n v="-11.6"/>
    <n v="94"/>
    <n v="74.099999999999994"/>
    <n v="9"/>
    <n v="770"/>
    <n v="-0.7"/>
    <n v="-999"/>
    <n v="-999"/>
    <n v="-999"/>
    <n v="-999"/>
    <n v="1.1000000000000001"/>
    <n v="-999"/>
    <n v="0.36599999999999999"/>
    <n v="0.128"/>
    <n v="0"/>
    <n v="-999"/>
    <n v="200701"/>
    <x v="16"/>
  </r>
  <r>
    <n v="-999"/>
    <n v="-9.4"/>
    <n v="-5.3"/>
    <n v="-14.5"/>
    <n v="96.2"/>
    <n v="90"/>
    <n v="1.3"/>
    <n v="765"/>
    <n v="-0.8"/>
    <n v="-999"/>
    <n v="-999"/>
    <n v="-999"/>
    <n v="-999"/>
    <n v="1.1000000000000001"/>
    <n v="-999"/>
    <n v="0.36899999999999999"/>
    <n v="4.1000000000000002E-2"/>
    <n v="0"/>
    <n v="-999"/>
    <n v="200701"/>
    <x v="16"/>
  </r>
  <r>
    <n v="-999"/>
    <n v="-8"/>
    <n v="-4.9000000000000004"/>
    <n v="-10"/>
    <n v="97.9"/>
    <n v="97.1"/>
    <n v="10.7"/>
    <n v="834"/>
    <n v="-0.8"/>
    <n v="-999"/>
    <n v="-999"/>
    <n v="-999"/>
    <n v="-999"/>
    <n v="1.1000000000000001"/>
    <n v="-999"/>
    <n v="0.41199999999999998"/>
    <n v="1.2E-2"/>
    <n v="0"/>
    <n v="-999"/>
    <n v="200701"/>
    <x v="16"/>
  </r>
  <r>
    <n v="-999"/>
    <n v="-4.7"/>
    <n v="-1.5"/>
    <n v="-8.1"/>
    <n v="99.2"/>
    <n v="97.9"/>
    <n v="0"/>
    <n v="795"/>
    <n v="-0.8"/>
    <n v="-999"/>
    <n v="-999"/>
    <n v="-999"/>
    <n v="-999"/>
    <n v="1.1000000000000001"/>
    <n v="-999"/>
    <n v="0.53600000000000003"/>
    <n v="1.0999999999999999E-2"/>
    <n v="0"/>
    <n v="-999"/>
    <n v="200701"/>
    <x v="16"/>
  </r>
  <r>
    <n v="-999"/>
    <n v="-9.3000000000000007"/>
    <n v="-5.9"/>
    <n v="-14.6"/>
    <n v="96.3"/>
    <n v="93.4"/>
    <n v="0"/>
    <n v="781"/>
    <n v="-0.7"/>
    <n v="-999"/>
    <n v="-999"/>
    <n v="-999"/>
    <n v="-999"/>
    <n v="1"/>
    <n v="-999"/>
    <n v="0.36799999999999999"/>
    <n v="2.5999999999999999E-2"/>
    <n v="0"/>
    <n v="-999"/>
    <n v="200701"/>
    <x v="16"/>
  </r>
  <r>
    <n v="-999"/>
    <n v="-4.0999999999999996"/>
    <n v="0.8"/>
    <n v="-10.5"/>
    <n v="91.2"/>
    <n v="64.900000000000006"/>
    <n v="3.5"/>
    <n v="763"/>
    <n v="-0.7"/>
    <n v="-999"/>
    <n v="-999"/>
    <n v="-999"/>
    <n v="-999"/>
    <n v="1"/>
    <n v="-999"/>
    <n v="0.42"/>
    <n v="0.22700000000000001"/>
    <n v="0"/>
    <n v="-999"/>
    <n v="200701"/>
    <x v="16"/>
  </r>
  <r>
    <n v="-999"/>
    <n v="-13.3"/>
    <n v="-9"/>
    <n v="-16.899999999999999"/>
    <n v="90.7"/>
    <n v="78.7"/>
    <n v="1.4"/>
    <n v="760"/>
    <n v="-0.7"/>
    <n v="-999"/>
    <n v="-999"/>
    <n v="-999"/>
    <n v="-999"/>
    <n v="1"/>
    <n v="-999"/>
    <n v="0.24299999999999999"/>
    <n v="6.6000000000000003E-2"/>
    <n v="0"/>
    <n v="-999"/>
    <n v="200701"/>
    <x v="16"/>
  </r>
  <r>
    <n v="-999"/>
    <n v="-18.8"/>
    <n v="-10.9"/>
    <n v="-22.2"/>
    <n v="88"/>
    <n v="71"/>
    <n v="0"/>
    <n v="756"/>
    <n v="-0.8"/>
    <n v="-999"/>
    <n v="-999"/>
    <n v="-999"/>
    <n v="-999"/>
    <n v="1"/>
    <n v="-999"/>
    <n v="0.189"/>
    <n v="7.6999999999999999E-2"/>
    <n v="0"/>
    <n v="-999"/>
    <n v="200701"/>
    <x v="16"/>
  </r>
  <r>
    <n v="-999"/>
    <n v="-13.3"/>
    <n v="-7"/>
    <n v="-19"/>
    <n v="60.9"/>
    <n v="31.7"/>
    <n v="0"/>
    <n v="750"/>
    <n v="-1"/>
    <n v="-999"/>
    <n v="-999"/>
    <n v="-999"/>
    <n v="-999"/>
    <n v="1.1000000000000001"/>
    <n v="-999"/>
    <n v="0.114"/>
    <n v="0.247"/>
    <n v="0"/>
    <n v="-999"/>
    <n v="200701"/>
    <x v="16"/>
  </r>
  <r>
    <n v="-999"/>
    <n v="-12.1"/>
    <n v="-9.4"/>
    <n v="-14.5"/>
    <n v="83.9"/>
    <n v="51.6"/>
    <n v="0"/>
    <n v="725"/>
    <n v="-1.4"/>
    <n v="-999"/>
    <n v="-999"/>
    <n v="-999"/>
    <n v="-999"/>
    <n v="1"/>
    <n v="-999"/>
    <n v="0.155"/>
    <n v="0.14499999999999999"/>
    <n v="0"/>
    <n v="-999"/>
    <n v="200701"/>
    <x v="16"/>
  </r>
  <r>
    <n v="-999"/>
    <n v="-11.2"/>
    <n v="-3.5"/>
    <n v="-15.7"/>
    <n v="93.2"/>
    <n v="70"/>
    <n v="0"/>
    <n v="725"/>
    <n v="-1.5"/>
    <n v="-999"/>
    <n v="-999"/>
    <n v="-999"/>
    <n v="-999"/>
    <n v="1.1000000000000001"/>
    <n v="-999"/>
    <n v="0.33100000000000002"/>
    <n v="0.14099999999999999"/>
    <n v="0"/>
    <n v="-999"/>
    <n v="200701"/>
    <x v="16"/>
  </r>
  <r>
    <n v="-999"/>
    <n v="-8.8000000000000007"/>
    <n v="-2.1"/>
    <n v="-11.5"/>
    <n v="85"/>
    <n v="54.2"/>
    <n v="0"/>
    <n v="713"/>
    <n v="-1.4"/>
    <n v="-999"/>
    <n v="-999"/>
    <n v="-999"/>
    <n v="-999"/>
    <n v="1.1000000000000001"/>
    <n v="-999"/>
    <n v="0.28299999999999997"/>
    <n v="0.24"/>
    <n v="0"/>
    <n v="-999"/>
    <n v="200701"/>
    <x v="16"/>
  </r>
  <r>
    <n v="-999"/>
    <n v="-10.5"/>
    <n v="-8.4"/>
    <n v="-12.5"/>
    <n v="89.7"/>
    <n v="74.3"/>
    <n v="0"/>
    <n v="715"/>
    <n v="-1.5"/>
    <n v="-999"/>
    <n v="-999"/>
    <n v="-999"/>
    <n v="-999"/>
    <n v="1"/>
    <n v="-999"/>
    <n v="0.24"/>
    <n v="8.3000000000000004E-2"/>
    <n v="0"/>
    <n v="-999"/>
    <n v="200701"/>
    <x v="16"/>
  </r>
  <r>
    <n v="-999"/>
    <n v="-9.9"/>
    <n v="-7.7"/>
    <n v="-12.1"/>
    <n v="95"/>
    <n v="85.2"/>
    <n v="1.5"/>
    <n v="730"/>
    <n v="-1.4"/>
    <n v="-999"/>
    <n v="-999"/>
    <n v="-999"/>
    <n v="-999"/>
    <n v="0.9"/>
    <n v="-999"/>
    <n v="0.29099999999999998"/>
    <n v="5.0999999999999997E-2"/>
    <n v="0"/>
    <n v="-999"/>
    <n v="200701"/>
    <x v="16"/>
  </r>
  <r>
    <n v="-999"/>
    <n v="-7.1"/>
    <n v="-3.1"/>
    <n v="-10.4"/>
    <n v="97"/>
    <n v="91.6"/>
    <n v="12.1"/>
    <n v="851"/>
    <n v="-1.3"/>
    <n v="-999"/>
    <n v="-999"/>
    <n v="-999"/>
    <n v="-999"/>
    <n v="1"/>
    <n v="-999"/>
    <n v="0.44400000000000001"/>
    <n v="4.1000000000000002E-2"/>
    <n v="0"/>
    <n v="-999"/>
    <n v="200701"/>
    <x v="16"/>
  </r>
  <r>
    <n v="-999"/>
    <n v="-4.7"/>
    <n v="-1.9"/>
    <n v="-8"/>
    <n v="97.5"/>
    <n v="90.2"/>
    <n v="0"/>
    <n v="851"/>
    <n v="-1.2"/>
    <n v="-999"/>
    <n v="-999"/>
    <n v="-999"/>
    <n v="-999"/>
    <n v="0.9"/>
    <n v="-999"/>
    <n v="0.48"/>
    <n v="5.1999999999999998E-2"/>
    <n v="0"/>
    <n v="-999"/>
    <n v="200701"/>
    <x v="16"/>
  </r>
  <r>
    <n v="-999"/>
    <n v="-7.4"/>
    <n v="-2.1"/>
    <n v="-10.9"/>
    <n v="96.6"/>
    <n v="81.3"/>
    <n v="1.9"/>
    <n v="870"/>
    <n v="-1"/>
    <n v="-999"/>
    <n v="-999"/>
    <n v="-999"/>
    <n v="-999"/>
    <n v="0.9"/>
    <n v="-999"/>
    <n v="0.42599999999999999"/>
    <n v="9.8000000000000004E-2"/>
    <n v="0"/>
    <n v="-999"/>
    <n v="200701"/>
    <x v="16"/>
  </r>
  <r>
    <n v="-999"/>
    <n v="-6.8"/>
    <n v="-3.8"/>
    <n v="-12.1"/>
    <n v="96"/>
    <n v="91.5"/>
    <n v="0"/>
    <n v="860"/>
    <n v="-0.8"/>
    <n v="-999"/>
    <n v="-999"/>
    <n v="-999"/>
    <n v="-999"/>
    <n v="0.9"/>
    <n v="-999"/>
    <n v="0.42199999999999999"/>
    <n v="3.9E-2"/>
    <n v="0"/>
    <n v="-999"/>
    <n v="200701"/>
    <x v="16"/>
  </r>
  <r>
    <n v="-999"/>
    <n v="-2.8"/>
    <n v="-1.1000000000000001"/>
    <n v="-4.9000000000000004"/>
    <n v="97.2"/>
    <n v="90.1"/>
    <n v="0"/>
    <n v="845"/>
    <n v="-0.8"/>
    <n v="-999"/>
    <n v="-999"/>
    <n v="-999"/>
    <n v="-999"/>
    <n v="0.9"/>
    <n v="-999"/>
    <n v="0.50800000000000001"/>
    <n v="5.6000000000000001E-2"/>
    <n v="0"/>
    <n v="-999"/>
    <n v="200701"/>
    <x v="16"/>
  </r>
  <r>
    <n v="-999"/>
    <n v="0.5"/>
    <n v="3.6"/>
    <n v="-2"/>
    <n v="97.3"/>
    <n v="85.5"/>
    <n v="2"/>
    <n v="830"/>
    <n v="-0.6"/>
    <n v="-999"/>
    <n v="-999"/>
    <n v="-999"/>
    <n v="-999"/>
    <n v="1"/>
    <n v="-999"/>
    <n v="0.67700000000000005"/>
    <n v="0.115"/>
    <n v="0"/>
    <n v="-999"/>
    <n v="200701"/>
    <x v="16"/>
  </r>
  <r>
    <n v="-999"/>
    <n v="1.9"/>
    <n v="8.4"/>
    <n v="-0.9"/>
    <n v="79.3"/>
    <n v="48.3"/>
    <n v="0"/>
    <n v="808"/>
    <n v="-0.4"/>
    <n v="-999"/>
    <n v="-999"/>
    <n v="-999"/>
    <n v="-999"/>
    <n v="1.1000000000000001"/>
    <n v="-999"/>
    <n v="0.53300000000000003"/>
    <n v="0.56999999999999995"/>
    <n v="0"/>
    <n v="-999"/>
    <n v="200701"/>
    <x v="16"/>
  </r>
  <r>
    <n v="-999"/>
    <n v="-1.9"/>
    <n v="5.6"/>
    <n v="-5.5"/>
    <n v="74.2"/>
    <n v="42.1"/>
    <n v="0"/>
    <n v="791"/>
    <n v="-0.4"/>
    <n v="-999"/>
    <n v="-999"/>
    <n v="-999"/>
    <n v="-999"/>
    <n v="1"/>
    <n v="-999"/>
    <n v="0.38300000000000001"/>
    <n v="0.52600000000000002"/>
    <n v="0"/>
    <n v="-999"/>
    <n v="200701"/>
    <x v="16"/>
  </r>
  <r>
    <n v="-999"/>
    <n v="-4.3"/>
    <n v="1.4"/>
    <n v="-8.8000000000000007"/>
    <n v="48.5"/>
    <n v="19.600000000000001"/>
    <n v="0"/>
    <n v="788"/>
    <n v="-0.4"/>
    <n v="-999"/>
    <n v="-999"/>
    <n v="-999"/>
    <n v="-999"/>
    <n v="1"/>
    <n v="-999"/>
    <n v="0.13200000000000001"/>
    <n v="0.54300000000000004"/>
    <n v="0"/>
    <n v="-999"/>
    <n v="200701"/>
    <x v="16"/>
  </r>
  <r>
    <n v="-999"/>
    <n v="-3.8"/>
    <n v="5.2"/>
    <n v="-8.8000000000000007"/>
    <n v="39"/>
    <n v="22.3"/>
    <n v="0"/>
    <n v="784"/>
    <n v="-0.5"/>
    <n v="-999"/>
    <n v="-999"/>
    <n v="-999"/>
    <n v="-999"/>
    <n v="1"/>
    <n v="-999"/>
    <n v="0.19700000000000001"/>
    <n v="0.68700000000000006"/>
    <n v="0"/>
    <n v="-999"/>
    <n v="200701"/>
    <x v="16"/>
  </r>
  <r>
    <n v="-999"/>
    <n v="-1.6"/>
    <n v="6.7"/>
    <n v="-5.3"/>
    <n v="45.7"/>
    <n v="19.8"/>
    <n v="0"/>
    <n v="774"/>
    <n v="-0.7"/>
    <n v="-999"/>
    <n v="-999"/>
    <n v="-999"/>
    <n v="-999"/>
    <n v="1"/>
    <n v="-999"/>
    <n v="0.19500000000000001"/>
    <n v="0.78700000000000003"/>
    <n v="0"/>
    <n v="-999"/>
    <n v="200701"/>
    <x v="16"/>
  </r>
  <r>
    <n v="-999"/>
    <n v="-3.8"/>
    <n v="1.6"/>
    <n v="-9.3000000000000007"/>
    <n v="70.2"/>
    <n v="25.2"/>
    <n v="0"/>
    <n v="753"/>
    <n v="-0.9"/>
    <n v="-999"/>
    <n v="-999"/>
    <n v="-999"/>
    <n v="-999"/>
    <n v="0.9"/>
    <n v="-999"/>
    <n v="0.17299999999999999"/>
    <n v="0.51300000000000001"/>
    <n v="0"/>
    <n v="-999"/>
    <n v="200701"/>
    <x v="16"/>
  </r>
  <r>
    <n v="-999"/>
    <n v="-6"/>
    <n v="-0.9"/>
    <n v="-9.8000000000000007"/>
    <n v="86.2"/>
    <n v="63.6"/>
    <n v="0"/>
    <n v="776"/>
    <n v="-0.8"/>
    <n v="-999"/>
    <n v="-999"/>
    <n v="-999"/>
    <n v="-999"/>
    <n v="1"/>
    <n v="-999"/>
    <n v="0.36399999999999999"/>
    <n v="0.20799999999999999"/>
    <n v="0"/>
    <n v="-999"/>
    <n v="200701"/>
    <x v="16"/>
  </r>
  <r>
    <n v="-999"/>
    <n v="-8.6"/>
    <n v="-2.7"/>
    <n v="-12.1"/>
    <n v="86.1"/>
    <n v="61"/>
    <n v="0"/>
    <n v="773"/>
    <n v="-0.8"/>
    <n v="-999"/>
    <n v="-999"/>
    <n v="-999"/>
    <n v="-999"/>
    <n v="0.9"/>
    <n v="-999"/>
    <n v="0.30599999999999999"/>
    <n v="0.19500000000000001"/>
    <n v="773"/>
    <n v="-0.8"/>
    <n v="200701"/>
    <x v="16"/>
  </r>
  <r>
    <n v="-999"/>
    <n v="-10.4"/>
    <n v="-3.8"/>
    <n v="-13.2"/>
    <n v="86"/>
    <n v="51.8"/>
    <n v="0"/>
    <n v="767"/>
    <n v="-0.9"/>
    <n v="-999"/>
    <n v="-999"/>
    <n v="-999"/>
    <n v="-999"/>
    <n v="0.9"/>
    <n v="-999"/>
    <n v="0.23899999999999999"/>
    <n v="0.222"/>
    <n v="0"/>
    <n v="-999"/>
    <n v="200702"/>
    <x v="16"/>
  </r>
  <r>
    <n v="-999"/>
    <n v="-4.5999999999999996"/>
    <n v="4.5999999999999996"/>
    <n v="-13"/>
    <n v="58.9"/>
    <n v="25.9"/>
    <n v="0"/>
    <n v="765"/>
    <n v="-1.1000000000000001"/>
    <n v="-999"/>
    <n v="-999"/>
    <n v="-999"/>
    <n v="-999"/>
    <n v="1"/>
    <n v="-999"/>
    <n v="0.22"/>
    <n v="0.628"/>
    <n v="0"/>
    <n v="-999"/>
    <n v="200702"/>
    <x v="16"/>
  </r>
  <r>
    <n v="-999"/>
    <n v="-1.6"/>
    <n v="5.2"/>
    <n v="-4.7"/>
    <n v="61.7"/>
    <n v="24.6"/>
    <n v="3"/>
    <n v="765"/>
    <n v="-1.2"/>
    <n v="-999"/>
    <n v="-999"/>
    <n v="-999"/>
    <n v="-999"/>
    <n v="1"/>
    <n v="-999"/>
    <n v="0.217"/>
    <n v="0.66700000000000004"/>
    <n v="0"/>
    <n v="-999"/>
    <n v="200702"/>
    <x v="16"/>
  </r>
  <r>
    <n v="-999"/>
    <n v="-0.2"/>
    <n v="2.7"/>
    <n v="-4.4000000000000004"/>
    <n v="98.6"/>
    <n v="93.6"/>
    <n v="4.4000000000000004"/>
    <n v="798"/>
    <n v="-1.2"/>
    <n v="-999"/>
    <n v="-999"/>
    <n v="-999"/>
    <n v="-999"/>
    <n v="0.9"/>
    <n v="-999"/>
    <n v="0.69499999999999995"/>
    <n v="4.7E-2"/>
    <n v="0"/>
    <n v="-999"/>
    <n v="200702"/>
    <x v="16"/>
  </r>
  <r>
    <n v="-999"/>
    <n v="3.3"/>
    <n v="8.6"/>
    <n v="0.8"/>
    <n v="71.3"/>
    <n v="38.6"/>
    <n v="0.9"/>
    <n v="784"/>
    <n v="-0.9"/>
    <n v="-999"/>
    <n v="-999"/>
    <n v="-999"/>
    <n v="-999"/>
    <n v="0.9"/>
    <n v="-999"/>
    <n v="0.43099999999999999"/>
    <n v="0.68600000000000005"/>
    <n v="0"/>
    <n v="-999"/>
    <n v="200702"/>
    <x v="16"/>
  </r>
  <r>
    <n v="-999"/>
    <n v="3.1"/>
    <n v="10.3"/>
    <n v="0.1"/>
    <n v="44.5"/>
    <n v="26"/>
    <n v="0"/>
    <n v="778"/>
    <n v="-0.5"/>
    <n v="-999"/>
    <n v="-999"/>
    <n v="-999"/>
    <n v="-999"/>
    <n v="1"/>
    <n v="-999"/>
    <n v="0.32600000000000001"/>
    <n v="0.92700000000000005"/>
    <n v="0"/>
    <n v="-999"/>
    <n v="200702"/>
    <x v="16"/>
  </r>
  <r>
    <n v="-999"/>
    <n v="1"/>
    <n v="5.4"/>
    <n v="-2.2000000000000002"/>
    <n v="85.2"/>
    <n v="50.4"/>
    <n v="0"/>
    <n v="777"/>
    <n v="-0.4"/>
    <n v="-999"/>
    <n v="-999"/>
    <n v="-999"/>
    <n v="-999"/>
    <n v="0.9"/>
    <n v="-999"/>
    <n v="0.45200000000000001"/>
    <n v="0.44500000000000001"/>
    <n v="0"/>
    <n v="-999"/>
    <n v="200702"/>
    <x v="16"/>
  </r>
  <r>
    <n v="-999"/>
    <n v="-0.8"/>
    <n v="1.3"/>
    <n v="-1.8"/>
    <n v="98.6"/>
    <n v="93"/>
    <n v="1.8"/>
    <n v="745"/>
    <n v="-0.4"/>
    <n v="-999"/>
    <n v="-999"/>
    <n v="-999"/>
    <n v="-999"/>
    <n v="0.9"/>
    <n v="-999"/>
    <n v="0.623"/>
    <n v="4.7E-2"/>
    <n v="0"/>
    <n v="-999"/>
    <n v="200702"/>
    <x v="16"/>
  </r>
  <r>
    <n v="-999"/>
    <n v="-2.1"/>
    <n v="1.6"/>
    <n v="-3.9"/>
    <n v="98.2"/>
    <n v="88.5"/>
    <n v="0"/>
    <n v="745"/>
    <n v="-0.3"/>
    <n v="-999"/>
    <n v="-999"/>
    <n v="-999"/>
    <n v="-999"/>
    <n v="0.9"/>
    <n v="-999"/>
    <n v="0.60599999999999998"/>
    <n v="7.9000000000000001E-2"/>
    <n v="0"/>
    <n v="-999"/>
    <n v="200702"/>
    <x v="16"/>
  </r>
  <r>
    <n v="-999"/>
    <n v="-2.2999999999999998"/>
    <n v="3.7"/>
    <n v="-5.5"/>
    <n v="93.9"/>
    <n v="77.8"/>
    <n v="1.3"/>
    <n v="762"/>
    <n v="-0.2"/>
    <n v="-999"/>
    <n v="-999"/>
    <n v="-999"/>
    <n v="-999"/>
    <n v="0.9"/>
    <n v="-999"/>
    <n v="0.61899999999999999"/>
    <n v="0.17699999999999999"/>
    <n v="0"/>
    <n v="-999"/>
    <n v="200702"/>
    <x v="16"/>
  </r>
  <r>
    <n v="-999"/>
    <n v="-2"/>
    <n v="0.5"/>
    <n v="-4.5999999999999996"/>
    <n v="97.4"/>
    <n v="90.8"/>
    <n v="5.2"/>
    <n v="817"/>
    <n v="-0.3"/>
    <n v="-999"/>
    <n v="-999"/>
    <n v="-999"/>
    <n v="-999"/>
    <n v="0.9"/>
    <n v="-999"/>
    <n v="0.57699999999999996"/>
    <n v="5.8000000000000003E-2"/>
    <n v="0"/>
    <n v="-999"/>
    <n v="200702"/>
    <x v="16"/>
  </r>
  <r>
    <n v="-999"/>
    <n v="-3.4"/>
    <n v="0.5"/>
    <n v="-5.5"/>
    <n v="95.9"/>
    <n v="81.5"/>
    <n v="1.1000000000000001"/>
    <n v="810"/>
    <n v="-0.3"/>
    <n v="-999"/>
    <n v="-999"/>
    <n v="-999"/>
    <n v="-999"/>
    <n v="0.8"/>
    <n v="-999"/>
    <n v="0.51600000000000001"/>
    <n v="0.11700000000000001"/>
    <n v="0"/>
    <n v="-999"/>
    <n v="200702"/>
    <x v="16"/>
  </r>
  <r>
    <n v="-999"/>
    <n v="-4.0999999999999996"/>
    <n v="0.1"/>
    <n v="-7.5"/>
    <n v="97.5"/>
    <n v="86.5"/>
    <n v="0"/>
    <n v="810"/>
    <n v="-0.3"/>
    <n v="-999"/>
    <n v="-999"/>
    <n v="-999"/>
    <n v="-999"/>
    <n v="0.8"/>
    <n v="-999"/>
    <n v="0.53400000000000003"/>
    <n v="8.3000000000000004E-2"/>
    <n v="0"/>
    <n v="-999"/>
    <n v="200702"/>
    <x v="16"/>
  </r>
  <r>
    <n v="-999"/>
    <n v="-4.4000000000000004"/>
    <n v="-1.1000000000000001"/>
    <n v="-7.8"/>
    <n v="96.6"/>
    <n v="80.5"/>
    <n v="6.7"/>
    <n v="860"/>
    <n v="-0.4"/>
    <n v="-999"/>
    <n v="-999"/>
    <n v="-999"/>
    <n v="-999"/>
    <n v="0.8"/>
    <n v="-999"/>
    <n v="0.45200000000000001"/>
    <n v="0.11"/>
    <n v="0"/>
    <n v="-999"/>
    <n v="200702"/>
    <x v="16"/>
  </r>
  <r>
    <n v="-999"/>
    <n v="-2.1"/>
    <n v="1.2"/>
    <n v="-4.4000000000000004"/>
    <n v="97.7"/>
    <n v="92"/>
    <n v="1.6"/>
    <n v="862"/>
    <n v="-0.4"/>
    <n v="-999"/>
    <n v="-999"/>
    <n v="-999"/>
    <n v="-999"/>
    <n v="0.8"/>
    <n v="-999"/>
    <n v="0.61399999999999999"/>
    <n v="5.2999999999999999E-2"/>
    <n v="0"/>
    <n v="-999"/>
    <n v="200702"/>
    <x v="16"/>
  </r>
  <r>
    <n v="-999"/>
    <n v="-2.7"/>
    <n v="2.9"/>
    <n v="-6.9"/>
    <n v="81.7"/>
    <n v="54"/>
    <n v="0"/>
    <n v="849"/>
    <n v="-0.3"/>
    <n v="-999"/>
    <n v="-999"/>
    <n v="-999"/>
    <n v="-999"/>
    <n v="0.9"/>
    <n v="-999"/>
    <n v="0.40699999999999997"/>
    <n v="0.34599999999999997"/>
    <n v="0"/>
    <n v="-999"/>
    <n v="200702"/>
    <x v="16"/>
  </r>
  <r>
    <n v="-999"/>
    <n v="0"/>
    <n v="6.5"/>
    <n v="-3.7"/>
    <n v="76.900000000000006"/>
    <n v="41.7"/>
    <n v="2.4"/>
    <n v="833"/>
    <n v="-0.3"/>
    <n v="-999"/>
    <n v="-999"/>
    <n v="-999"/>
    <n v="-999"/>
    <n v="0.9"/>
    <n v="-999"/>
    <n v="0.40300000000000002"/>
    <n v="0.56399999999999995"/>
    <n v="0"/>
    <n v="-999"/>
    <n v="200702"/>
    <x v="16"/>
  </r>
  <r>
    <n v="-999"/>
    <n v="-4.8"/>
    <n v="-1.7"/>
    <n v="-7"/>
    <n v="91.2"/>
    <n v="75.2"/>
    <n v="1.8"/>
    <n v="833"/>
    <n v="-0.4"/>
    <n v="-999"/>
    <n v="-999"/>
    <n v="-999"/>
    <n v="-999"/>
    <n v="0.8"/>
    <n v="-999"/>
    <n v="0.40500000000000003"/>
    <n v="0.13400000000000001"/>
    <n v="0"/>
    <n v="-999"/>
    <n v="200702"/>
    <x v="16"/>
  </r>
  <r>
    <n v="-999"/>
    <n v="-5"/>
    <n v="-3.1"/>
    <n v="-7"/>
    <n v="94.1"/>
    <n v="86.4"/>
    <n v="4.9000000000000004"/>
    <n v="883"/>
    <n v="-0.4"/>
    <n v="-999"/>
    <n v="-999"/>
    <n v="-999"/>
    <n v="-999"/>
    <n v="0.8"/>
    <n v="-999"/>
    <n v="0.41899999999999998"/>
    <n v="6.6000000000000003E-2"/>
    <n v="0"/>
    <n v="-999"/>
    <n v="200702"/>
    <x v="16"/>
  </r>
  <r>
    <n v="-999"/>
    <n v="-6.2"/>
    <n v="-1.6"/>
    <n v="-11.3"/>
    <n v="86.8"/>
    <n v="61.4"/>
    <n v="0"/>
    <n v="871"/>
    <n v="-0.4"/>
    <n v="-999"/>
    <n v="-999"/>
    <n v="-999"/>
    <n v="-999"/>
    <n v="0.8"/>
    <n v="-999"/>
    <n v="0.33200000000000002"/>
    <n v="0.21"/>
    <n v="0"/>
    <n v="-999"/>
    <n v="200702"/>
    <x v="16"/>
  </r>
  <r>
    <n v="-999"/>
    <n v="-7.5"/>
    <n v="-2.2999999999999998"/>
    <n v="-12.1"/>
    <n v="78.5"/>
    <n v="45.4"/>
    <n v="0"/>
    <n v="866"/>
    <n v="-0.4"/>
    <n v="-999"/>
    <n v="-999"/>
    <n v="-999"/>
    <n v="-999"/>
    <n v="0.8"/>
    <n v="-999"/>
    <n v="0.23499999999999999"/>
    <n v="0.28100000000000003"/>
    <n v="0"/>
    <n v="-999"/>
    <n v="200702"/>
    <x v="16"/>
  </r>
  <r>
    <n v="-999"/>
    <n v="-7.7"/>
    <n v="-2.4"/>
    <n v="-12.1"/>
    <n v="91.2"/>
    <n v="68.599999999999994"/>
    <n v="0"/>
    <n v="861"/>
    <n v="-0.5"/>
    <n v="-999"/>
    <n v="-999"/>
    <n v="-999"/>
    <n v="-999"/>
    <n v="0.8"/>
    <n v="-999"/>
    <n v="0.35"/>
    <n v="0.161"/>
    <n v="0"/>
    <n v="-999"/>
    <n v="200702"/>
    <x v="16"/>
  </r>
  <r>
    <n v="-999"/>
    <n v="-8.8000000000000007"/>
    <n v="-1"/>
    <n v="-14.5"/>
    <n v="84.9"/>
    <n v="50.1"/>
    <n v="0"/>
    <n v="868"/>
    <n v="-0.5"/>
    <n v="-999"/>
    <n v="-999"/>
    <n v="-999"/>
    <n v="-999"/>
    <n v="0.9"/>
    <n v="-999"/>
    <n v="0.28399999999999997"/>
    <n v="0.28299999999999997"/>
    <n v="0"/>
    <n v="-999"/>
    <n v="200702"/>
    <x v="16"/>
  </r>
  <r>
    <n v="-999"/>
    <n v="-9"/>
    <n v="-7.4"/>
    <n v="-11.9"/>
    <n v="95.8"/>
    <n v="88.9"/>
    <n v="4.5"/>
    <n v="904"/>
    <n v="-0.7"/>
    <n v="-999"/>
    <n v="-999"/>
    <n v="-999"/>
    <n v="-999"/>
    <n v="0.8"/>
    <n v="-999"/>
    <n v="0.312"/>
    <n v="3.9E-2"/>
    <n v="0"/>
    <n v="-999"/>
    <n v="200702"/>
    <x v="16"/>
  </r>
  <r>
    <n v="-999"/>
    <n v="-5.5"/>
    <n v="-3.3"/>
    <n v="-7.7"/>
    <n v="98.5"/>
    <n v="95.2"/>
    <n v="0"/>
    <n v="895"/>
    <n v="-0.7"/>
    <n v="-999"/>
    <n v="-999"/>
    <n v="-999"/>
    <n v="-999"/>
    <n v="0.8"/>
    <n v="-999"/>
    <n v="0.45600000000000002"/>
    <n v="2.3E-2"/>
    <n v="0"/>
    <n v="-999"/>
    <n v="200702"/>
    <x v="16"/>
  </r>
  <r>
    <n v="-999"/>
    <n v="-6.1"/>
    <n v="-4.2"/>
    <n v="-9.9"/>
    <n v="97.2"/>
    <n v="92"/>
    <n v="11.1"/>
    <n v="1004"/>
    <n v="-0.8"/>
    <n v="-999"/>
    <n v="-999"/>
    <n v="-999"/>
    <n v="-999"/>
    <n v="0.7"/>
    <n v="-999"/>
    <n v="0.41299999999999998"/>
    <n v="3.5999999999999997E-2"/>
    <n v="0"/>
    <n v="-999"/>
    <n v="200702"/>
    <x v="16"/>
  </r>
  <r>
    <n v="-999"/>
    <n v="-8.1999999999999993"/>
    <n v="-3.6"/>
    <n v="-10.7"/>
    <n v="93.1"/>
    <n v="81"/>
    <n v="0.9"/>
    <n v="1009"/>
    <n v="-0.6"/>
    <n v="-999"/>
    <n v="-999"/>
    <n v="-999"/>
    <n v="-999"/>
    <n v="0.8"/>
    <n v="-999"/>
    <n v="0.38"/>
    <n v="8.8999999999999996E-2"/>
    <n v="0"/>
    <n v="-999"/>
    <n v="200702"/>
    <x v="16"/>
  </r>
  <r>
    <n v="-999"/>
    <n v="-8.1999999999999993"/>
    <n v="-2.4"/>
    <n v="-12"/>
    <n v="90.8"/>
    <n v="64.5"/>
    <n v="6.6"/>
    <n v="1060"/>
    <n v="-0.5"/>
    <n v="-999"/>
    <n v="-999"/>
    <n v="-999"/>
    <n v="-999"/>
    <n v="0.8"/>
    <n v="-999"/>
    <n v="0.33"/>
    <n v="0.182"/>
    <n v="1060"/>
    <n v="-0.5"/>
    <n v="200702"/>
    <x v="16"/>
  </r>
  <r>
    <n v="-999"/>
    <n v="-11.7"/>
    <n v="-3.4"/>
    <n v="-16.899999999999999"/>
    <n v="86.1"/>
    <n v="56.7"/>
    <n v="0"/>
    <n v="1020"/>
    <n v="-0.5"/>
    <n v="-999"/>
    <n v="-999"/>
    <n v="-999"/>
    <n v="-999"/>
    <n v="0.8"/>
    <n v="-999"/>
    <n v="0.26900000000000002"/>
    <n v="0.20599999999999999"/>
    <n v="0"/>
    <n v="-999"/>
    <n v="200703"/>
    <x v="16"/>
  </r>
  <r>
    <n v="-999"/>
    <n v="-9.1"/>
    <n v="-4.2"/>
    <n v="-14.9"/>
    <n v="84"/>
    <n v="59"/>
    <n v="0"/>
    <n v="1008"/>
    <n v="-0.5"/>
    <n v="-999"/>
    <n v="-999"/>
    <n v="-999"/>
    <n v="-999"/>
    <n v="0.8"/>
    <n v="-999"/>
    <n v="0.26400000000000001"/>
    <n v="0.183"/>
    <n v="0"/>
    <n v="-999"/>
    <n v="200703"/>
    <x v="16"/>
  </r>
  <r>
    <n v="-999"/>
    <n v="-2.2000000000000002"/>
    <n v="1.2"/>
    <n v="-7.6"/>
    <n v="97.4"/>
    <n v="90.5"/>
    <n v="0"/>
    <n v="990"/>
    <n v="-0.5"/>
    <n v="-999"/>
    <n v="-999"/>
    <n v="-999"/>
    <n v="-999"/>
    <n v="0.8"/>
    <n v="-999"/>
    <n v="0.60099999999999998"/>
    <n v="6.3E-2"/>
    <n v="0"/>
    <n v="-999"/>
    <n v="200703"/>
    <x v="16"/>
  </r>
  <r>
    <n v="-999"/>
    <n v="-0.9"/>
    <n v="5.4"/>
    <n v="-5.8"/>
    <n v="90.9"/>
    <n v="52.6"/>
    <n v="0"/>
    <n v="974"/>
    <n v="-0.5"/>
    <n v="-999"/>
    <n v="-999"/>
    <n v="-999"/>
    <n v="-999"/>
    <n v="0.8"/>
    <n v="-999"/>
    <n v="0.47099999999999997"/>
    <n v="0.42499999999999999"/>
    <n v="0"/>
    <n v="-999"/>
    <n v="200703"/>
    <x v="16"/>
  </r>
  <r>
    <n v="-999"/>
    <n v="-0.1"/>
    <n v="3.7"/>
    <n v="-2"/>
    <n v="98.2"/>
    <n v="88.6"/>
    <n v="1.6"/>
    <n v="960"/>
    <n v="-0.4"/>
    <n v="-999"/>
    <n v="-999"/>
    <n v="-999"/>
    <n v="-999"/>
    <n v="0.8"/>
    <n v="-999"/>
    <n v="0.70299999999999996"/>
    <n v="9.0999999999999998E-2"/>
    <n v="0"/>
    <n v="-999"/>
    <n v="200703"/>
    <x v="16"/>
  </r>
  <r>
    <n v="-999"/>
    <n v="1.8"/>
    <n v="7.1"/>
    <n v="-1.9"/>
    <n v="88.3"/>
    <n v="69.900000000000006"/>
    <n v="0"/>
    <n v="925"/>
    <n v="-0.3"/>
    <n v="-999"/>
    <n v="-999"/>
    <n v="-999"/>
    <n v="-999"/>
    <n v="0.9"/>
    <n v="-999"/>
    <n v="0.70599999999999996"/>
    <n v="0.30399999999999999"/>
    <n v="0"/>
    <n v="-999"/>
    <n v="200703"/>
    <x v="16"/>
  </r>
  <r>
    <n v="-999"/>
    <n v="1.1000000000000001"/>
    <n v="5"/>
    <n v="-6"/>
    <n v="87.8"/>
    <n v="73.2"/>
    <n v="11.3"/>
    <n v="950"/>
    <n v="-0.3"/>
    <n v="-999"/>
    <n v="-999"/>
    <n v="-999"/>
    <n v="-999"/>
    <n v="0.8"/>
    <n v="-999"/>
    <n v="0.63800000000000001"/>
    <n v="0.23400000000000001"/>
    <n v="0"/>
    <n v="-999"/>
    <n v="200703"/>
    <x v="16"/>
  </r>
  <r>
    <n v="-999"/>
    <n v="-3.7"/>
    <n v="0.6"/>
    <n v="-6.4"/>
    <n v="88.8"/>
    <n v="64.8"/>
    <n v="0"/>
    <n v="926"/>
    <n v="-0.2"/>
    <n v="-999"/>
    <n v="-999"/>
    <n v="-999"/>
    <n v="-999"/>
    <n v="0.8"/>
    <n v="-999"/>
    <n v="0.41399999999999998"/>
    <n v="0.224"/>
    <n v="0"/>
    <n v="-999"/>
    <n v="200703"/>
    <x v="16"/>
  </r>
  <r>
    <n v="-999"/>
    <n v="-0.7"/>
    <n v="6"/>
    <n v="-4.4000000000000004"/>
    <n v="80.900000000000006"/>
    <n v="55.4"/>
    <n v="0"/>
    <n v="918"/>
    <n v="0"/>
    <n v="-999"/>
    <n v="-999"/>
    <n v="-999"/>
    <n v="-999"/>
    <n v="0.9"/>
    <n v="-999"/>
    <n v="0.51700000000000002"/>
    <n v="0.41699999999999998"/>
    <n v="0"/>
    <n v="-999"/>
    <n v="200703"/>
    <x v="16"/>
  </r>
  <r>
    <n v="-999"/>
    <n v="-0.5"/>
    <n v="1.6"/>
    <n v="-4"/>
    <n v="90.1"/>
    <n v="64.2"/>
    <n v="0"/>
    <n v="913"/>
    <n v="-0.1"/>
    <n v="-999"/>
    <n v="-999"/>
    <n v="-999"/>
    <n v="-999"/>
    <n v="0.7"/>
    <n v="-999"/>
    <n v="0.442"/>
    <n v="0.245"/>
    <n v="0"/>
    <n v="-999"/>
    <n v="200703"/>
    <x v="16"/>
  </r>
  <r>
    <n v="-999"/>
    <n v="3.7"/>
    <n v="7.7"/>
    <n v="0.4"/>
    <n v="95.1"/>
    <n v="78.099999999999994"/>
    <n v="6.5"/>
    <n v="850"/>
    <n v="0"/>
    <n v="-999"/>
    <n v="-999"/>
    <n v="-999"/>
    <n v="-999"/>
    <n v="0.8"/>
    <n v="-999"/>
    <n v="0.82299999999999995"/>
    <n v="0.23"/>
    <n v="0"/>
    <n v="-999"/>
    <n v="200703"/>
    <x v="16"/>
  </r>
  <r>
    <n v="-999"/>
    <n v="0.5"/>
    <n v="6.3"/>
    <n v="-6.8"/>
    <n v="83.8"/>
    <n v="47.5"/>
    <n v="1.9"/>
    <n v="814"/>
    <n v="0"/>
    <n v="-999"/>
    <n v="-999"/>
    <n v="-999"/>
    <n v="-999"/>
    <n v="0.8"/>
    <n v="-999"/>
    <n v="0.45400000000000001"/>
    <n v="0.501"/>
    <n v="0"/>
    <n v="-999"/>
    <n v="200703"/>
    <x v="16"/>
  </r>
  <r>
    <n v="-999"/>
    <n v="-5.0999999999999996"/>
    <n v="1.5"/>
    <n v="-9.6"/>
    <n v="69.2"/>
    <n v="37.6"/>
    <n v="0"/>
    <n v="788"/>
    <n v="0"/>
    <n v="-999"/>
    <n v="-999"/>
    <n v="-999"/>
    <n v="-999"/>
    <n v="0.7"/>
    <n v="-999"/>
    <n v="0.255"/>
    <n v="0.42499999999999999"/>
    <n v="0"/>
    <n v="-999"/>
    <n v="200703"/>
    <x v="16"/>
  </r>
  <r>
    <n v="-999"/>
    <n v="-7.2"/>
    <n v="-0.7"/>
    <n v="-11.6"/>
    <n v="80.400000000000006"/>
    <n v="46.9"/>
    <n v="0"/>
    <n v="775"/>
    <n v="-0.1"/>
    <n v="-999"/>
    <n v="-999"/>
    <n v="-999"/>
    <n v="-999"/>
    <n v="0.7"/>
    <n v="-999"/>
    <n v="0.27200000000000002"/>
    <n v="0.308"/>
    <n v="0"/>
    <n v="-999"/>
    <n v="200703"/>
    <x v="16"/>
  </r>
  <r>
    <n v="-999"/>
    <n v="-4.8"/>
    <n v="3"/>
    <n v="-13.2"/>
    <n v="58.3"/>
    <n v="19.600000000000001"/>
    <n v="1.5"/>
    <n v="791"/>
    <n v="-0.1"/>
    <n v="-999"/>
    <n v="-999"/>
    <n v="-999"/>
    <n v="-999"/>
    <n v="0.8"/>
    <n v="-999"/>
    <n v="0.14799999999999999"/>
    <n v="0.60899999999999999"/>
    <n v="0"/>
    <n v="-999"/>
    <n v="200703"/>
    <x v="16"/>
  </r>
  <r>
    <n v="-999"/>
    <n v="1.2"/>
    <n v="4.7"/>
    <n v="-5.0999999999999996"/>
    <n v="95.5"/>
    <n v="86.6"/>
    <n v="3.4"/>
    <n v="786"/>
    <n v="-0.3"/>
    <n v="-999"/>
    <n v="-999"/>
    <n v="-999"/>
    <n v="-999"/>
    <n v="0.8"/>
    <n v="-999"/>
    <n v="0.74"/>
    <n v="0.114"/>
    <n v="0"/>
    <n v="-999"/>
    <n v="200703"/>
    <x v="16"/>
  </r>
  <r>
    <n v="-999"/>
    <n v="3.5"/>
    <n v="9.5"/>
    <n v="0"/>
    <n v="86.7"/>
    <n v="60.3"/>
    <n v="3.7"/>
    <n v="778"/>
    <n v="0"/>
    <n v="-999"/>
    <n v="-999"/>
    <n v="-999"/>
    <n v="-999"/>
    <n v="0.8"/>
    <n v="-999"/>
    <n v="0.71499999999999997"/>
    <n v="0.47099999999999997"/>
    <n v="0"/>
    <n v="-999"/>
    <n v="200703"/>
    <x v="16"/>
  </r>
  <r>
    <n v="-999"/>
    <n v="2"/>
    <n v="5.0999999999999996"/>
    <n v="-0.5"/>
    <n v="87.4"/>
    <n v="66.900000000000006"/>
    <n v="0.2"/>
    <n v="750"/>
    <n v="0.1"/>
    <n v="-999"/>
    <n v="-999"/>
    <n v="-999"/>
    <n v="-999"/>
    <n v="0.8"/>
    <n v="-999"/>
    <n v="0.58599999999999997"/>
    <n v="0.29099999999999998"/>
    <n v="0"/>
    <n v="-999"/>
    <n v="200703"/>
    <x v="16"/>
  </r>
  <r>
    <n v="-999"/>
    <n v="1.6"/>
    <n v="3.3"/>
    <n v="-1.1000000000000001"/>
    <n v="85.2"/>
    <n v="61.9"/>
    <n v="4.7"/>
    <n v="790"/>
    <n v="0"/>
    <n v="-999"/>
    <n v="-999"/>
    <n v="-999"/>
    <n v="-999"/>
    <n v="0.7"/>
    <n v="-999"/>
    <n v="0.48"/>
    <n v="0.29499999999999998"/>
    <n v="0"/>
    <n v="-999"/>
    <n v="200703"/>
    <x v="16"/>
  </r>
  <r>
    <n v="-999"/>
    <n v="-4.0999999999999996"/>
    <n v="1.1000000000000001"/>
    <n v="-10.1"/>
    <n v="82.1"/>
    <n v="52.3"/>
    <n v="1.7"/>
    <n v="790"/>
    <n v="0.1"/>
    <n v="-999"/>
    <n v="-999"/>
    <n v="-999"/>
    <n v="-999"/>
    <n v="0.7"/>
    <n v="-999"/>
    <n v="0.34599999999999997"/>
    <n v="0.315"/>
    <n v="0"/>
    <n v="-999"/>
    <n v="200703"/>
    <x v="16"/>
  </r>
  <r>
    <n v="-999"/>
    <n v="-5.5"/>
    <n v="-0.4"/>
    <n v="-12.3"/>
    <n v="84.8"/>
    <n v="59"/>
    <n v="0"/>
    <n v="771"/>
    <n v="0.1"/>
    <n v="-999"/>
    <n v="-999"/>
    <n v="-999"/>
    <n v="-999"/>
    <n v="0.7"/>
    <n v="-999"/>
    <n v="0.35"/>
    <n v="0.24299999999999999"/>
    <n v="0"/>
    <n v="-999"/>
    <n v="200703"/>
    <x v="16"/>
  </r>
  <r>
    <n v="-999"/>
    <n v="-1.2"/>
    <n v="2.5"/>
    <n v="-3"/>
    <n v="98.3"/>
    <n v="88.5"/>
    <n v="2"/>
    <n v="795"/>
    <n v="0"/>
    <n v="-999"/>
    <n v="-999"/>
    <n v="-999"/>
    <n v="-999"/>
    <n v="0.7"/>
    <n v="-999"/>
    <n v="0.64500000000000002"/>
    <n v="8.4000000000000005E-2"/>
    <n v="0"/>
    <n v="-999"/>
    <n v="200703"/>
    <x v="16"/>
  </r>
  <r>
    <n v="-999"/>
    <n v="-0.2"/>
    <n v="3.6"/>
    <n v="-4.0999999999999996"/>
    <n v="95.5"/>
    <n v="78.2"/>
    <n v="0"/>
    <n v="790"/>
    <n v="0.1"/>
    <n v="-999"/>
    <n v="-999"/>
    <n v="-999"/>
    <n v="-999"/>
    <n v="0.7"/>
    <n v="-999"/>
    <n v="0.61799999999999999"/>
    <n v="0.17199999999999999"/>
    <n v="0"/>
    <n v="-999"/>
    <n v="200703"/>
    <x v="16"/>
  </r>
  <r>
    <n v="-999"/>
    <n v="2"/>
    <n v="5.2"/>
    <n v="-1.8"/>
    <n v="98.9"/>
    <n v="92.2"/>
    <n v="20.6"/>
    <n v="751"/>
    <n v="0.1"/>
    <n v="-999"/>
    <n v="-999"/>
    <n v="-999"/>
    <n v="-999"/>
    <n v="0.6"/>
    <n v="-999"/>
    <n v="0.81699999999999995"/>
    <n v="6.9000000000000006E-2"/>
    <n v="0"/>
    <n v="-999"/>
    <n v="200703"/>
    <x v="16"/>
  </r>
  <r>
    <n v="-999"/>
    <n v="-2.7"/>
    <n v="3"/>
    <n v="-8.5"/>
    <n v="75.2"/>
    <n v="35.9"/>
    <n v="0"/>
    <n v="741"/>
    <n v="0.1"/>
    <n v="-999"/>
    <n v="-999"/>
    <n v="-999"/>
    <n v="-999"/>
    <n v="0.6"/>
    <n v="-999"/>
    <n v="0.27100000000000002"/>
    <n v="0.48599999999999999"/>
    <n v="0"/>
    <n v="-999"/>
    <n v="200703"/>
    <x v="16"/>
  </r>
  <r>
    <n v="-999"/>
    <n v="-2.7"/>
    <n v="3.8"/>
    <n v="-8.9"/>
    <n v="59.7"/>
    <n v="29.2"/>
    <n v="0"/>
    <n v="732"/>
    <n v="0.1"/>
    <n v="-999"/>
    <n v="-999"/>
    <n v="-999"/>
    <n v="-999"/>
    <n v="0.7"/>
    <n v="-999"/>
    <n v="0.23300000000000001"/>
    <n v="0.56699999999999995"/>
    <n v="0"/>
    <n v="-999"/>
    <n v="200703"/>
    <x v="16"/>
  </r>
  <r>
    <n v="-999"/>
    <n v="-0.8"/>
    <n v="5.6"/>
    <n v="-6"/>
    <n v="61.9"/>
    <n v="37.799999999999997"/>
    <n v="0"/>
    <n v="721"/>
    <n v="0.1"/>
    <n v="-999"/>
    <n v="-999"/>
    <n v="-999"/>
    <n v="-999"/>
    <n v="0.7"/>
    <n v="-999"/>
    <n v="0.34499999999999997"/>
    <n v="0.56499999999999995"/>
    <n v="0"/>
    <n v="-999"/>
    <n v="200703"/>
    <x v="16"/>
  </r>
  <r>
    <n v="-999"/>
    <n v="-1.7"/>
    <n v="5.7"/>
    <n v="-8.9"/>
    <n v="65.7"/>
    <n v="30.9"/>
    <n v="0"/>
    <n v="710"/>
    <n v="0.2"/>
    <n v="-999"/>
    <n v="-999"/>
    <n v="-999"/>
    <n v="-999"/>
    <n v="0.7"/>
    <n v="-999"/>
    <n v="0.28299999999999997"/>
    <n v="0.63300000000000001"/>
    <n v="0"/>
    <n v="-999"/>
    <n v="200703"/>
    <x v="16"/>
  </r>
  <r>
    <n v="-999"/>
    <n v="2.2999999999999998"/>
    <n v="7.7"/>
    <n v="-1.4"/>
    <n v="49.3"/>
    <n v="30.4"/>
    <n v="0"/>
    <n v="673"/>
    <n v="0.2"/>
    <n v="-999"/>
    <n v="-999"/>
    <n v="-999"/>
    <n v="-999"/>
    <n v="0.7"/>
    <n v="-999"/>
    <n v="0.31900000000000001"/>
    <n v="0.73099999999999998"/>
    <n v="0"/>
    <n v="-999"/>
    <n v="200703"/>
    <x v="16"/>
  </r>
  <r>
    <n v="-999"/>
    <n v="3.7"/>
    <n v="10.7"/>
    <n v="-0.7"/>
    <n v="53.6"/>
    <n v="26.5"/>
    <n v="0"/>
    <n v="649"/>
    <n v="0.1"/>
    <n v="-999"/>
    <n v="-999"/>
    <n v="-999"/>
    <n v="-999"/>
    <n v="0.7"/>
    <n v="-999"/>
    <n v="0.34100000000000003"/>
    <n v="0.94499999999999995"/>
    <n v="0"/>
    <n v="-999"/>
    <n v="200703"/>
    <x v="16"/>
  </r>
  <r>
    <n v="-999"/>
    <n v="-0.6"/>
    <n v="6.1"/>
    <n v="-7.2"/>
    <n v="64.599999999999994"/>
    <n v="26"/>
    <n v="0"/>
    <n v="645"/>
    <n v="0.1"/>
    <n v="-999"/>
    <n v="-999"/>
    <n v="-999"/>
    <n v="-999"/>
    <n v="0.7"/>
    <n v="-999"/>
    <n v="0.245"/>
    <n v="0.69599999999999995"/>
    <n v="645"/>
    <n v="0.1"/>
    <n v="200703"/>
    <x v="16"/>
  </r>
  <r>
    <n v="-999"/>
    <n v="-5.6"/>
    <n v="0.1"/>
    <n v="-9.5"/>
    <n v="68.7"/>
    <n v="38.5"/>
    <n v="0"/>
    <n v="636"/>
    <n v="0"/>
    <n v="-999"/>
    <n v="-999"/>
    <n v="-999"/>
    <n v="-999"/>
    <n v="0.6"/>
    <n v="-999"/>
    <n v="0.23699999999999999"/>
    <n v="0.378"/>
    <n v="0"/>
    <n v="-999"/>
    <n v="200704"/>
    <x v="16"/>
  </r>
  <r>
    <n v="-999"/>
    <n v="-7.8"/>
    <n v="-1.1000000000000001"/>
    <n v="-13.7"/>
    <n v="76.400000000000006"/>
    <n v="42.3"/>
    <n v="0"/>
    <n v="636"/>
    <n v="0.1"/>
    <n v="-999"/>
    <n v="-999"/>
    <n v="-999"/>
    <n v="-999"/>
    <n v="0.7"/>
    <n v="-999"/>
    <n v="0.23799999999999999"/>
    <n v="0.32500000000000001"/>
    <n v="0"/>
    <n v="-999"/>
    <n v="200704"/>
    <x v="16"/>
  </r>
  <r>
    <n v="-999"/>
    <n v="-5.9"/>
    <n v="2.5"/>
    <n v="-14.5"/>
    <n v="64.8"/>
    <n v="34.700000000000003"/>
    <n v="0"/>
    <n v="639"/>
    <n v="0.1"/>
    <n v="-999"/>
    <n v="-999"/>
    <n v="-999"/>
    <n v="-999"/>
    <n v="0.7"/>
    <n v="-999"/>
    <n v="0.254"/>
    <n v="0.47699999999999998"/>
    <n v="0"/>
    <n v="-999"/>
    <n v="200704"/>
    <x v="16"/>
  </r>
  <r>
    <n v="-999"/>
    <n v="-1.4"/>
    <n v="3.3"/>
    <n v="-5.9"/>
    <n v="75.5"/>
    <n v="49.2"/>
    <n v="0"/>
    <n v="635"/>
    <n v="0.1"/>
    <n v="-999"/>
    <n v="-999"/>
    <n v="-999"/>
    <n v="-999"/>
    <n v="0.7"/>
    <n v="-999"/>
    <n v="0.38"/>
    <n v="0.39300000000000002"/>
    <n v="0"/>
    <n v="-999"/>
    <n v="200704"/>
    <x v="16"/>
  </r>
  <r>
    <n v="-999"/>
    <n v="2.8"/>
    <n v="9.1"/>
    <n v="-2.7"/>
    <n v="78.099999999999994"/>
    <n v="55.2"/>
    <n v="0"/>
    <n v="613"/>
    <n v="0.1"/>
    <n v="-999"/>
    <n v="-999"/>
    <n v="-999"/>
    <n v="-999"/>
    <n v="0.7"/>
    <n v="-999"/>
    <n v="0.63600000000000001"/>
    <n v="0.51800000000000002"/>
    <n v="0"/>
    <n v="-999"/>
    <n v="200704"/>
    <x v="16"/>
  </r>
  <r>
    <n v="-999"/>
    <n v="6.3"/>
    <n v="13.3"/>
    <n v="1.1000000000000001"/>
    <n v="64.8"/>
    <n v="38.700000000000003"/>
    <n v="0"/>
    <n v="575"/>
    <n v="0.1"/>
    <n v="-999"/>
    <n v="-999"/>
    <n v="-999"/>
    <n v="-999"/>
    <n v="0.8"/>
    <n v="-999"/>
    <n v="0.59"/>
    <n v="0.93600000000000005"/>
    <n v="0"/>
    <n v="-999"/>
    <n v="200704"/>
    <x v="16"/>
  </r>
  <r>
    <n v="-999"/>
    <n v="8.6"/>
    <n v="17"/>
    <n v="1.9"/>
    <n v="60.2"/>
    <n v="33.299999999999997"/>
    <n v="0"/>
    <n v="533"/>
    <n v="0.1"/>
    <n v="-999"/>
    <n v="-999"/>
    <n v="-999"/>
    <n v="-999"/>
    <n v="0.7"/>
    <n v="-999"/>
    <n v="0.64600000000000002"/>
    <n v="1.292"/>
    <n v="0"/>
    <n v="-999"/>
    <n v="200704"/>
    <x v="16"/>
  </r>
  <r>
    <n v="-999"/>
    <n v="6.6"/>
    <n v="15.4"/>
    <n v="1"/>
    <n v="79.599999999999994"/>
    <n v="45.6"/>
    <n v="0.8"/>
    <n v="470"/>
    <n v="0.1"/>
    <n v="-999"/>
    <n v="-999"/>
    <n v="-999"/>
    <n v="-999"/>
    <n v="0.7"/>
    <n v="-999"/>
    <n v="0.79900000000000004"/>
    <n v="0.95199999999999996"/>
    <n v="0"/>
    <n v="-999"/>
    <n v="200704"/>
    <x v="16"/>
  </r>
  <r>
    <n v="-999"/>
    <n v="-0.3"/>
    <n v="4.3"/>
    <n v="-5.5"/>
    <n v="86"/>
    <n v="55.7"/>
    <n v="8.6"/>
    <n v="470"/>
    <n v="0.1"/>
    <n v="-999"/>
    <n v="-999"/>
    <n v="-999"/>
    <n v="-999"/>
    <n v="0.7"/>
    <n v="-999"/>
    <n v="0.46400000000000002"/>
    <n v="0.36799999999999999"/>
    <n v="0"/>
    <n v="-999"/>
    <n v="200704"/>
    <x v="16"/>
  </r>
  <r>
    <n v="-999"/>
    <n v="-4"/>
    <n v="2.9"/>
    <n v="-8.6999999999999993"/>
    <n v="84.5"/>
    <n v="56.3"/>
    <n v="3.1"/>
    <n v="492"/>
    <n v="0"/>
    <n v="-999"/>
    <n v="-999"/>
    <n v="-999"/>
    <n v="-999"/>
    <n v="0.7"/>
    <n v="-999"/>
    <n v="0.42399999999999999"/>
    <n v="0.32900000000000001"/>
    <n v="0"/>
    <n v="-999"/>
    <n v="200704"/>
    <x v="16"/>
  </r>
  <r>
    <n v="-999"/>
    <n v="-1.9"/>
    <n v="5.7"/>
    <n v="-9.6"/>
    <n v="60.4"/>
    <n v="19.100000000000001"/>
    <n v="0"/>
    <n v="470"/>
    <n v="0.1"/>
    <n v="-999"/>
    <n v="-999"/>
    <n v="-999"/>
    <n v="-999"/>
    <n v="0.7"/>
    <n v="-999"/>
    <n v="0.17499999999999999"/>
    <n v="0.74099999999999999"/>
    <n v="0"/>
    <n v="-999"/>
    <n v="200704"/>
    <x v="16"/>
  </r>
  <r>
    <n v="-999"/>
    <n v="0.2"/>
    <n v="7.3"/>
    <n v="-5.4"/>
    <n v="62.5"/>
    <n v="32.1"/>
    <n v="0"/>
    <n v="450"/>
    <n v="0"/>
    <n v="-999"/>
    <n v="-999"/>
    <n v="-999"/>
    <n v="-999"/>
    <n v="0.7"/>
    <n v="-999"/>
    <n v="0.32800000000000001"/>
    <n v="0.69399999999999995"/>
    <n v="0"/>
    <n v="-999"/>
    <n v="200704"/>
    <x v="16"/>
  </r>
  <r>
    <n v="-999"/>
    <n v="-0.3"/>
    <n v="3.9"/>
    <n v="-3.5"/>
    <n v="80.900000000000006"/>
    <n v="44.9"/>
    <n v="0"/>
    <n v="449"/>
    <n v="0"/>
    <n v="-999"/>
    <n v="-999"/>
    <n v="-999"/>
    <n v="-999"/>
    <n v="0.6"/>
    <n v="-999"/>
    <n v="0.36099999999999999"/>
    <n v="0.44500000000000001"/>
    <n v="0"/>
    <n v="-999"/>
    <n v="200704"/>
    <x v="16"/>
  </r>
  <r>
    <n v="-999"/>
    <n v="0.4"/>
    <n v="5.5"/>
    <n v="-4.9000000000000004"/>
    <n v="82.1"/>
    <n v="53.6"/>
    <n v="0"/>
    <n v="456"/>
    <n v="0"/>
    <n v="-999"/>
    <n v="-999"/>
    <n v="-999"/>
    <n v="-999"/>
    <n v="0.6"/>
    <n v="-999"/>
    <n v="0.48399999999999999"/>
    <n v="0.41899999999999998"/>
    <n v="0"/>
    <n v="-999"/>
    <n v="200704"/>
    <x v="16"/>
  </r>
  <r>
    <n v="-999"/>
    <n v="-0.8"/>
    <n v="6.7"/>
    <n v="-7"/>
    <n v="67.5"/>
    <n v="33.799999999999997"/>
    <n v="0"/>
    <n v="442"/>
    <n v="0.1"/>
    <n v="-999"/>
    <n v="-999"/>
    <n v="-999"/>
    <n v="-999"/>
    <n v="0.7"/>
    <n v="-999"/>
    <n v="0.33100000000000002"/>
    <n v="0.64900000000000002"/>
    <n v="0"/>
    <n v="-999"/>
    <n v="200704"/>
    <x v="16"/>
  </r>
  <r>
    <n v="-999"/>
    <n v="0"/>
    <n v="2.6"/>
    <n v="-2.1"/>
    <n v="73.099999999999994"/>
    <n v="57"/>
    <n v="0"/>
    <n v="432"/>
    <n v="0"/>
    <n v="-999"/>
    <n v="-999"/>
    <n v="-999"/>
    <n v="-999"/>
    <n v="0.6"/>
    <n v="-999"/>
    <n v="0.41899999999999998"/>
    <n v="0.317"/>
    <n v="0"/>
    <n v="-999"/>
    <n v="200704"/>
    <x v="16"/>
  </r>
  <r>
    <n v="-999"/>
    <n v="-1.2"/>
    <n v="5.5"/>
    <n v="-5.8"/>
    <n v="76.099999999999994"/>
    <n v="36.799999999999997"/>
    <n v="0"/>
    <n v="436"/>
    <n v="0.1"/>
    <n v="-999"/>
    <n v="-999"/>
    <n v="-999"/>
    <n v="-999"/>
    <n v="0.7"/>
    <n v="-999"/>
    <n v="0.33200000000000002"/>
    <n v="0.57099999999999995"/>
    <n v="0"/>
    <n v="-999"/>
    <n v="200704"/>
    <x v="16"/>
  </r>
  <r>
    <n v="-999"/>
    <n v="-1.8"/>
    <n v="4.4000000000000004"/>
    <n v="-6.6"/>
    <n v="79.400000000000006"/>
    <n v="40.799999999999997"/>
    <n v="0"/>
    <n v="439"/>
    <n v="0"/>
    <n v="-999"/>
    <n v="-999"/>
    <n v="-999"/>
    <n v="-999"/>
    <n v="0.7"/>
    <n v="-999"/>
    <n v="0.34200000000000003"/>
    <n v="0.495"/>
    <n v="0"/>
    <n v="-999"/>
    <n v="200704"/>
    <x v="16"/>
  </r>
  <r>
    <n v="-999"/>
    <n v="-1.9"/>
    <n v="4"/>
    <n v="-6.3"/>
    <n v="80.7"/>
    <n v="51"/>
    <n v="0"/>
    <n v="432"/>
    <n v="0"/>
    <n v="-999"/>
    <n v="-999"/>
    <n v="-999"/>
    <n v="-999"/>
    <n v="0.6"/>
    <n v="-999"/>
    <n v="0.41399999999999998"/>
    <n v="0.39800000000000002"/>
    <n v="0"/>
    <n v="-999"/>
    <n v="200704"/>
    <x v="16"/>
  </r>
  <r>
    <n v="-999"/>
    <n v="-0.1"/>
    <n v="6"/>
    <n v="-5.4"/>
    <n v="63.4"/>
    <n v="21.4"/>
    <n v="0"/>
    <n v="417"/>
    <n v="0"/>
    <n v="-999"/>
    <n v="-999"/>
    <n v="-999"/>
    <n v="-999"/>
    <n v="0.7"/>
    <n v="-999"/>
    <n v="0.2"/>
    <n v="0.73499999999999999"/>
    <n v="0"/>
    <n v="-999"/>
    <n v="200704"/>
    <x v="16"/>
  </r>
  <r>
    <n v="-999"/>
    <n v="0.1"/>
    <n v="6.2"/>
    <n v="-3.6"/>
    <n v="73.400000000000006"/>
    <n v="42.5"/>
    <n v="0"/>
    <n v="405"/>
    <n v="0"/>
    <n v="-999"/>
    <n v="-999"/>
    <n v="-999"/>
    <n v="-999"/>
    <n v="0.7"/>
    <n v="-999"/>
    <n v="0.40400000000000003"/>
    <n v="0.54500000000000004"/>
    <n v="0"/>
    <n v="-999"/>
    <n v="200704"/>
    <x v="16"/>
  </r>
  <r>
    <n v="-999"/>
    <n v="2.1"/>
    <n v="8.4"/>
    <n v="-1.2"/>
    <n v="82.1"/>
    <n v="59.4"/>
    <n v="0"/>
    <n v="400"/>
    <n v="0"/>
    <n v="-999"/>
    <n v="-999"/>
    <n v="-999"/>
    <n v="-999"/>
    <n v="0.7"/>
    <n v="-999"/>
    <n v="0.65600000000000003"/>
    <n v="0.44700000000000001"/>
    <n v="0"/>
    <n v="-999"/>
    <n v="200704"/>
    <x v="16"/>
  </r>
  <r>
    <n v="-999"/>
    <n v="5.6"/>
    <n v="13"/>
    <n v="-2.2000000000000002"/>
    <n v="63"/>
    <n v="27.2"/>
    <n v="0"/>
    <n v="354"/>
    <n v="0.2"/>
    <n v="-999"/>
    <n v="-999"/>
    <n v="-999"/>
    <n v="-999"/>
    <n v="0.8"/>
    <n v="-999"/>
    <n v="0.40600000000000003"/>
    <n v="1.0900000000000001"/>
    <n v="0"/>
    <n v="-999"/>
    <n v="200704"/>
    <x v="16"/>
  </r>
  <r>
    <n v="-999"/>
    <n v="4.0999999999999996"/>
    <n v="10.4"/>
    <n v="-0.4"/>
    <n v="75.3"/>
    <n v="45.4"/>
    <n v="0"/>
    <n v="325"/>
    <n v="0.1"/>
    <n v="-999"/>
    <n v="-999"/>
    <n v="-999"/>
    <n v="-999"/>
    <n v="0.7"/>
    <n v="-999"/>
    <n v="0.57399999999999995"/>
    <n v="0.68799999999999994"/>
    <n v="0"/>
    <n v="-999"/>
    <n v="200704"/>
    <x v="16"/>
  </r>
  <r>
    <n v="-999"/>
    <n v="0.2"/>
    <n v="4.0999999999999996"/>
    <n v="-2.8"/>
    <n v="85.6"/>
    <n v="60.1"/>
    <n v="0"/>
    <n v="316"/>
    <n v="0.1"/>
    <n v="-999"/>
    <n v="-999"/>
    <n v="-999"/>
    <n v="-999"/>
    <n v="0.7"/>
    <n v="-999"/>
    <n v="0.49099999999999999"/>
    <n v="0.32700000000000001"/>
    <n v="0"/>
    <n v="-999"/>
    <n v="200704"/>
    <x v="16"/>
  </r>
  <r>
    <n v="-999"/>
    <n v="0.2"/>
    <n v="4.2"/>
    <n v="-3.8"/>
    <n v="89.8"/>
    <n v="72.099999999999994"/>
    <n v="0"/>
    <n v="326"/>
    <n v="0"/>
    <n v="-999"/>
    <n v="-999"/>
    <n v="-999"/>
    <n v="-999"/>
    <n v="0.7"/>
    <n v="-999"/>
    <n v="0.59499999999999997"/>
    <n v="0.23"/>
    <n v="0"/>
    <n v="-999"/>
    <n v="200704"/>
    <x v="16"/>
  </r>
  <r>
    <n v="-999"/>
    <n v="3"/>
    <n v="6.4"/>
    <n v="0.2"/>
    <n v="89.9"/>
    <n v="68.3"/>
    <n v="3.1"/>
    <n v="297"/>
    <n v="0.1"/>
    <n v="-999"/>
    <n v="-999"/>
    <n v="-999"/>
    <n v="-999"/>
    <n v="0.7"/>
    <n v="-999"/>
    <n v="0.65500000000000003"/>
    <n v="0.30499999999999999"/>
    <n v="0"/>
    <n v="-999"/>
    <n v="200704"/>
    <x v="16"/>
  </r>
  <r>
    <n v="-999"/>
    <n v="2.2000000000000002"/>
    <n v="8.8000000000000007"/>
    <n v="-1.5"/>
    <n v="65.400000000000006"/>
    <n v="21.2"/>
    <n v="0.6"/>
    <n v="273"/>
    <n v="0.3"/>
    <n v="-999"/>
    <n v="-999"/>
    <n v="-999"/>
    <n v="-999"/>
    <n v="0.8"/>
    <n v="-999"/>
    <n v="0.24"/>
    <n v="0.89200000000000002"/>
    <n v="0"/>
    <n v="-999"/>
    <n v="200704"/>
    <x v="16"/>
  </r>
  <r>
    <n v="-999"/>
    <n v="0.2"/>
    <n v="6.5"/>
    <n v="-4.2"/>
    <n v="69.400000000000006"/>
    <n v="44.3"/>
    <n v="0"/>
    <n v="254"/>
    <n v="0.2"/>
    <n v="-999"/>
    <n v="-999"/>
    <n v="-999"/>
    <n v="-999"/>
    <n v="0.8"/>
    <n v="-999"/>
    <n v="0.42799999999999999"/>
    <n v="0.53900000000000003"/>
    <n v="0"/>
    <n v="-999"/>
    <n v="200704"/>
    <x v="16"/>
  </r>
  <r>
    <n v="-999"/>
    <n v="3"/>
    <n v="9.3000000000000007"/>
    <n v="-4.3"/>
    <n v="57.5"/>
    <n v="32.5"/>
    <n v="0"/>
    <n v="231"/>
    <n v="0.4"/>
    <n v="-999"/>
    <n v="-999"/>
    <n v="-999"/>
    <n v="-999"/>
    <n v="0.9"/>
    <n v="-999"/>
    <n v="0.38"/>
    <n v="0.79"/>
    <n v="231"/>
    <n v="0.4"/>
    <n v="200704"/>
    <x v="16"/>
  </r>
  <r>
    <n v="-999"/>
    <n v="1.3"/>
    <n v="2.5"/>
    <n v="-0.7"/>
    <n v="96.6"/>
    <n v="68.900000000000006"/>
    <n v="3.7"/>
    <n v="220"/>
    <n v="0.1"/>
    <n v="-999"/>
    <n v="-999"/>
    <n v="-999"/>
    <n v="-999"/>
    <n v="0.8"/>
    <n v="-999"/>
    <n v="0.504"/>
    <n v="0.22700000000000001"/>
    <n v="0"/>
    <n v="-999"/>
    <n v="200705"/>
    <x v="16"/>
  </r>
  <r>
    <n v="-999"/>
    <n v="1.1000000000000001"/>
    <n v="4.5"/>
    <n v="-3.1"/>
    <n v="98"/>
    <n v="84.8"/>
    <n v="10.7"/>
    <n v="258"/>
    <n v="0.1"/>
    <n v="-999"/>
    <n v="-999"/>
    <n v="-999"/>
    <n v="-999"/>
    <n v="0.8"/>
    <n v="-999"/>
    <n v="0.71299999999999997"/>
    <n v="0.128"/>
    <n v="0"/>
    <n v="-999"/>
    <n v="200705"/>
    <x v="16"/>
  </r>
  <r>
    <n v="-999"/>
    <n v="-1.4"/>
    <n v="3.4"/>
    <n v="-4.4000000000000004"/>
    <n v="92.2"/>
    <n v="66.900000000000006"/>
    <n v="0"/>
    <n v="258"/>
    <n v="0.1"/>
    <n v="-999"/>
    <n v="-999"/>
    <n v="-999"/>
    <n v="-999"/>
    <n v="0.9"/>
    <n v="-999"/>
    <n v="0.52100000000000002"/>
    <n v="0.25800000000000001"/>
    <n v="0"/>
    <n v="-999"/>
    <n v="200705"/>
    <x v="16"/>
  </r>
  <r>
    <n v="-999"/>
    <n v="-1.5"/>
    <n v="4.5999999999999996"/>
    <n v="-4.8"/>
    <n v="91.3"/>
    <n v="71.3"/>
    <n v="5.3"/>
    <n v="260"/>
    <n v="0.1"/>
    <n v="-999"/>
    <n v="-999"/>
    <n v="-999"/>
    <n v="-999"/>
    <n v="0.9"/>
    <n v="-999"/>
    <n v="0.60399999999999998"/>
    <n v="0.24299999999999999"/>
    <n v="0"/>
    <n v="-999"/>
    <n v="200705"/>
    <x v="16"/>
  </r>
  <r>
    <n v="-999"/>
    <n v="1.4"/>
    <n v="8.8000000000000007"/>
    <n v="-5"/>
    <n v="69.400000000000006"/>
    <n v="39.9"/>
    <n v="0"/>
    <n v="240"/>
    <n v="0.2"/>
    <n v="-999"/>
    <n v="-999"/>
    <n v="-999"/>
    <n v="-999"/>
    <n v="1"/>
    <n v="-999"/>
    <n v="0.45200000000000001"/>
    <n v="0.68"/>
    <n v="0"/>
    <n v="-999"/>
    <n v="200705"/>
    <x v="16"/>
  </r>
  <r>
    <n v="-999"/>
    <n v="4.9000000000000004"/>
    <n v="12.5"/>
    <n v="-2.6"/>
    <n v="79.900000000000006"/>
    <n v="52.3"/>
    <n v="0"/>
    <n v="192"/>
    <n v="0"/>
    <n v="-999"/>
    <n v="-999"/>
    <n v="-999"/>
    <n v="-999"/>
    <n v="1"/>
    <n v="-999"/>
    <n v="0.75800000000000001"/>
    <n v="0.69099999999999995"/>
    <n v="0"/>
    <n v="-999"/>
    <n v="200705"/>
    <x v="16"/>
  </r>
  <r>
    <n v="-999"/>
    <n v="7.1"/>
    <n v="12.5"/>
    <n v="3.2"/>
    <n v="76.400000000000006"/>
    <n v="55.5"/>
    <n v="0"/>
    <n v="160"/>
    <n v="0"/>
    <n v="-999"/>
    <n v="-999"/>
    <n v="-999"/>
    <n v="-999"/>
    <n v="1.1000000000000001"/>
    <n v="-999"/>
    <n v="0.80200000000000005"/>
    <n v="0.64500000000000002"/>
    <n v="0"/>
    <n v="-999"/>
    <n v="200705"/>
    <x v="16"/>
  </r>
  <r>
    <n v="-999"/>
    <n v="9.1999999999999993"/>
    <n v="16.5"/>
    <n v="-1.2"/>
    <n v="56.7"/>
    <n v="31.8"/>
    <n v="0"/>
    <n v="71"/>
    <n v="0"/>
    <n v="-999"/>
    <n v="-999"/>
    <n v="-999"/>
    <n v="-999"/>
    <n v="1.2"/>
    <n v="-999"/>
    <n v="0.59499999999999997"/>
    <n v="1.28"/>
    <n v="0"/>
    <n v="-999"/>
    <n v="200705"/>
    <x v="16"/>
  </r>
  <r>
    <n v="-999"/>
    <n v="4.2"/>
    <n v="12.6"/>
    <n v="-2.9"/>
    <n v="66.7"/>
    <n v="27.9"/>
    <n v="0"/>
    <n v="19"/>
    <n v="0"/>
    <n v="-999"/>
    <n v="-999"/>
    <n v="-999"/>
    <n v="-999"/>
    <n v="1.6"/>
    <n v="-999"/>
    <n v="0.40600000000000003"/>
    <n v="1.052"/>
    <n v="0"/>
    <n v="-999"/>
    <n v="200705"/>
    <x v="16"/>
  </r>
  <r>
    <n v="-999"/>
    <n v="7.1"/>
    <n v="15.3"/>
    <n v="0.1"/>
    <n v="53.8"/>
    <n v="12.3"/>
    <n v="0"/>
    <n v="0"/>
    <n v="0"/>
    <n v="-999"/>
    <n v="-999"/>
    <n v="-999"/>
    <n v="-999"/>
    <n v="2.9"/>
    <n v="-999"/>
    <n v="0.214"/>
    <n v="1.524"/>
    <n v="0"/>
    <n v="-999"/>
    <n v="200705"/>
    <x v="16"/>
  </r>
  <r>
    <n v="-999"/>
    <n v="8.5"/>
    <n v="16.7"/>
    <n v="-0.4"/>
    <n v="48.4"/>
    <n v="17.5"/>
    <n v="0"/>
    <n v="0"/>
    <n v="0"/>
    <n v="-999"/>
    <n v="-999"/>
    <n v="-999"/>
    <n v="-999"/>
    <n v="4.8"/>
    <n v="-999"/>
    <n v="0.33300000000000002"/>
    <n v="1.5680000000000001"/>
    <n v="0"/>
    <n v="-999"/>
    <n v="200705"/>
    <x v="16"/>
  </r>
  <r>
    <n v="-999"/>
    <n v="8.6"/>
    <n v="14.8"/>
    <n v="3.6"/>
    <n v="46.9"/>
    <n v="24.6"/>
    <n v="0"/>
    <n v="0"/>
    <n v="0"/>
    <n v="-999"/>
    <n v="-999"/>
    <n v="-999"/>
    <n v="-999"/>
    <n v="5.9"/>
    <n v="-999"/>
    <n v="0.41399999999999998"/>
    <n v="1.2689999999999999"/>
    <n v="0"/>
    <n v="-999"/>
    <n v="200705"/>
    <x v="16"/>
  </r>
  <r>
    <n v="-999"/>
    <n v="5.5"/>
    <n v="11.6"/>
    <n v="0.3"/>
    <n v="65.3"/>
    <n v="35.6"/>
    <n v="0"/>
    <n v="0"/>
    <n v="0"/>
    <n v="-999"/>
    <n v="-999"/>
    <n v="-999"/>
    <n v="-999"/>
    <n v="6"/>
    <n v="-999"/>
    <n v="0.48599999999999999"/>
    <n v="0.879"/>
    <n v="0"/>
    <n v="-999"/>
    <n v="200705"/>
    <x v="16"/>
  </r>
  <r>
    <n v="-999"/>
    <n v="7.8"/>
    <n v="15.6"/>
    <n v="0"/>
    <n v="58.4"/>
    <n v="31.4"/>
    <n v="0"/>
    <n v="0"/>
    <n v="0"/>
    <n v="-999"/>
    <n v="-999"/>
    <n v="-999"/>
    <n v="-999"/>
    <n v="5.9"/>
    <n v="-999"/>
    <n v="0.55700000000000005"/>
    <n v="1.2150000000000001"/>
    <n v="0"/>
    <n v="-999"/>
    <n v="200705"/>
    <x v="16"/>
  </r>
  <r>
    <n v="-999"/>
    <n v="11.3"/>
    <n v="18.8"/>
    <n v="4.4000000000000004"/>
    <n v="50.9"/>
    <n v="29.9"/>
    <n v="0"/>
    <n v="0"/>
    <n v="0"/>
    <n v="-999"/>
    <n v="-999"/>
    <n v="-999"/>
    <n v="-999"/>
    <n v="6.9"/>
    <n v="-999"/>
    <n v="0.64900000000000002"/>
    <n v="1.5209999999999999"/>
    <n v="0"/>
    <n v="-999"/>
    <n v="200705"/>
    <x v="16"/>
  </r>
  <r>
    <n v="-999"/>
    <n v="11.3"/>
    <n v="18"/>
    <n v="3.4"/>
    <n v="56.6"/>
    <n v="35.5"/>
    <n v="0"/>
    <n v="0"/>
    <n v="0"/>
    <n v="-999"/>
    <n v="-999"/>
    <n v="-999"/>
    <n v="-999"/>
    <n v="7.5"/>
    <n v="-999"/>
    <n v="0.73199999999999998"/>
    <n v="1.331"/>
    <n v="0"/>
    <n v="-999"/>
    <n v="200705"/>
    <x v="16"/>
  </r>
  <r>
    <n v="-999"/>
    <n v="8"/>
    <n v="16.600000000000001"/>
    <n v="1"/>
    <n v="64.400000000000006"/>
    <n v="33.700000000000003"/>
    <n v="0"/>
    <n v="0"/>
    <n v="0"/>
    <n v="-999"/>
    <n v="-999"/>
    <n v="-999"/>
    <n v="-999"/>
    <n v="7.5"/>
    <n v="-999"/>
    <n v="0.63800000000000001"/>
    <n v="1.252"/>
    <n v="0"/>
    <n v="-999"/>
    <n v="200705"/>
    <x v="16"/>
  </r>
  <r>
    <n v="-999"/>
    <n v="7.6"/>
    <n v="15.8"/>
    <n v="-1.4"/>
    <n v="56.8"/>
    <n v="36.200000000000003"/>
    <n v="0"/>
    <n v="0"/>
    <n v="0"/>
    <n v="-999"/>
    <n v="-999"/>
    <n v="-999"/>
    <n v="-999"/>
    <n v="7.7"/>
    <n v="-999"/>
    <n v="0.64900000000000002"/>
    <n v="1.145"/>
    <n v="0"/>
    <n v="-999"/>
    <n v="200705"/>
    <x v="16"/>
  </r>
  <r>
    <n v="-999"/>
    <n v="4"/>
    <n v="11.5"/>
    <n v="-2.2999999999999998"/>
    <n v="78.099999999999994"/>
    <n v="44.4"/>
    <n v="1.3"/>
    <n v="0"/>
    <n v="0"/>
    <n v="-999"/>
    <n v="-999"/>
    <n v="-999"/>
    <n v="-999"/>
    <n v="7.6"/>
    <n v="-999"/>
    <n v="0.60099999999999998"/>
    <n v="0.754"/>
    <n v="0"/>
    <n v="-999"/>
    <n v="200705"/>
    <x v="16"/>
  </r>
  <r>
    <n v="-999"/>
    <n v="1.4"/>
    <n v="8.1"/>
    <n v="-3.9"/>
    <n v="76.2"/>
    <n v="38.799999999999997"/>
    <n v="0"/>
    <n v="0"/>
    <n v="0"/>
    <n v="-999"/>
    <n v="-999"/>
    <n v="-999"/>
    <n v="-999"/>
    <n v="6.1"/>
    <n v="-999"/>
    <n v="0.41799999999999998"/>
    <n v="0.66100000000000003"/>
    <n v="0"/>
    <n v="-999"/>
    <n v="200705"/>
    <x v="16"/>
  </r>
  <r>
    <n v="-999"/>
    <n v="3.4"/>
    <n v="11.3"/>
    <n v="-2.4"/>
    <n v="73.3"/>
    <n v="37.4"/>
    <n v="0"/>
    <n v="0"/>
    <n v="0"/>
    <n v="-999"/>
    <n v="-999"/>
    <n v="-999"/>
    <n v="-999"/>
    <n v="6.1"/>
    <n v="-999"/>
    <n v="0.5"/>
    <n v="0.83799999999999997"/>
    <n v="0"/>
    <n v="-999"/>
    <n v="200705"/>
    <x v="16"/>
  </r>
  <r>
    <n v="-999"/>
    <n v="5.3"/>
    <n v="13.7"/>
    <n v="-1.8"/>
    <n v="65"/>
    <n v="29.8"/>
    <n v="0"/>
    <n v="0"/>
    <n v="0"/>
    <n v="-999"/>
    <n v="-999"/>
    <n v="-999"/>
    <n v="-999"/>
    <n v="6.7"/>
    <n v="-999"/>
    <n v="0.46600000000000003"/>
    <n v="1.1000000000000001"/>
    <n v="0"/>
    <n v="-999"/>
    <n v="200705"/>
    <x v="16"/>
  </r>
  <r>
    <n v="-999"/>
    <n v="7.2"/>
    <n v="14.8"/>
    <n v="0.3"/>
    <n v="61.4"/>
    <n v="34.1"/>
    <n v="0"/>
    <n v="0"/>
    <n v="0"/>
    <n v="-999"/>
    <n v="-999"/>
    <n v="-999"/>
    <n v="-999"/>
    <n v="7.3"/>
    <n v="-999"/>
    <n v="0.57399999999999995"/>
    <n v="1.109"/>
    <n v="0"/>
    <n v="-999"/>
    <n v="200705"/>
    <x v="16"/>
  </r>
  <r>
    <n v="-999"/>
    <n v="4.5"/>
    <n v="10.3"/>
    <n v="-0.1"/>
    <n v="54.7"/>
    <n v="30.9"/>
    <n v="0"/>
    <n v="0"/>
    <n v="0"/>
    <n v="-999"/>
    <n v="-999"/>
    <n v="-999"/>
    <n v="-999"/>
    <n v="7.5"/>
    <n v="-999"/>
    <n v="0.38600000000000001"/>
    <n v="0.86499999999999999"/>
    <n v="0"/>
    <n v="-999"/>
    <n v="200705"/>
    <x v="16"/>
  </r>
  <r>
    <n v="-999"/>
    <n v="7.9"/>
    <n v="16.8"/>
    <n v="-0.7"/>
    <n v="53.8"/>
    <n v="25.3"/>
    <n v="0"/>
    <n v="0"/>
    <n v="0"/>
    <n v="-999"/>
    <n v="-999"/>
    <n v="-999"/>
    <n v="-999"/>
    <n v="7.9"/>
    <n v="-999"/>
    <n v="0.48499999999999999"/>
    <n v="1.429"/>
    <n v="0"/>
    <n v="-999"/>
    <n v="200705"/>
    <x v="16"/>
  </r>
  <r>
    <n v="-999"/>
    <n v="8.6999999999999993"/>
    <n v="16.8"/>
    <n v="3.6"/>
    <n v="69.400000000000006"/>
    <n v="40.6"/>
    <n v="0"/>
    <n v="0"/>
    <n v="0"/>
    <n v="-999"/>
    <n v="-999"/>
    <n v="-999"/>
    <n v="-999"/>
    <n v="8.3000000000000007"/>
    <n v="-999"/>
    <n v="0.77800000000000002"/>
    <n v="1.1359999999999999"/>
    <n v="0"/>
    <n v="-999"/>
    <n v="200705"/>
    <x v="16"/>
  </r>
  <r>
    <n v="-999"/>
    <n v="6.2"/>
    <n v="13.5"/>
    <n v="0.9"/>
    <n v="78"/>
    <n v="45.1"/>
    <n v="0"/>
    <n v="0"/>
    <n v="0"/>
    <n v="-999"/>
    <n v="-999"/>
    <n v="-999"/>
    <n v="-999"/>
    <n v="8.6"/>
    <n v="-999"/>
    <n v="0.69699999999999995"/>
    <n v="0.84899999999999998"/>
    <n v="0"/>
    <n v="-999"/>
    <n v="200705"/>
    <x v="16"/>
  </r>
  <r>
    <n v="-999"/>
    <n v="5.5"/>
    <n v="12.7"/>
    <n v="-0.1"/>
    <n v="72.400000000000006"/>
    <n v="41.2"/>
    <n v="0"/>
    <n v="0"/>
    <n v="0"/>
    <n v="-999"/>
    <n v="-999"/>
    <n v="-999"/>
    <n v="-999"/>
    <n v="9.1"/>
    <n v="-999"/>
    <n v="0.60299999999999998"/>
    <n v="0.86299999999999999"/>
    <n v="0"/>
    <n v="-999"/>
    <n v="200705"/>
    <x v="16"/>
  </r>
  <r>
    <n v="-999"/>
    <n v="9.6"/>
    <n v="17.7"/>
    <n v="0.3"/>
    <n v="61.3"/>
    <n v="35"/>
    <n v="0"/>
    <n v="0"/>
    <n v="0"/>
    <n v="-999"/>
    <n v="-999"/>
    <n v="-999"/>
    <n v="-999"/>
    <n v="9.3000000000000007"/>
    <n v="-999"/>
    <n v="0.70699999999999996"/>
    <n v="1.3160000000000001"/>
    <n v="0"/>
    <n v="-999"/>
    <n v="200705"/>
    <x v="16"/>
  </r>
  <r>
    <n v="-999"/>
    <n v="13.8"/>
    <n v="22.2"/>
    <n v="6"/>
    <n v="50.8"/>
    <n v="26.8"/>
    <n v="0"/>
    <n v="0"/>
    <n v="0"/>
    <n v="-999"/>
    <n v="-999"/>
    <n v="-999"/>
    <n v="-999"/>
    <n v="10.4"/>
    <n v="-999"/>
    <n v="0.71599999999999997"/>
    <n v="1.9590000000000001"/>
    <n v="0"/>
    <n v="-999"/>
    <n v="200705"/>
    <x v="16"/>
  </r>
  <r>
    <n v="-999"/>
    <n v="15.1"/>
    <n v="23.5"/>
    <n v="6.9"/>
    <n v="47.2"/>
    <n v="16.5"/>
    <n v="0"/>
    <n v="0"/>
    <n v="0"/>
    <n v="-999"/>
    <n v="-999"/>
    <n v="-999"/>
    <n v="-999"/>
    <n v="11.2"/>
    <n v="-999"/>
    <n v="0.47699999999999998"/>
    <n v="2.4169999999999998"/>
    <n v="0"/>
    <n v="-999"/>
    <n v="200705"/>
    <x v="16"/>
  </r>
  <r>
    <n v="-999"/>
    <n v="16.2"/>
    <n v="25"/>
    <n v="7.7"/>
    <n v="45.2"/>
    <n v="17.7"/>
    <n v="0"/>
    <n v="0"/>
    <n v="0"/>
    <n v="-999"/>
    <n v="-999"/>
    <n v="-999"/>
    <n v="-999"/>
    <n v="11.9"/>
    <n v="-999"/>
    <n v="0.56000000000000005"/>
    <n v="2.6070000000000002"/>
    <n v="0"/>
    <n v="-999"/>
    <n v="200706"/>
    <x v="16"/>
  </r>
  <r>
    <n v="-999"/>
    <n v="17.8"/>
    <n v="27"/>
    <n v="8.6999999999999993"/>
    <n v="44.3"/>
    <n v="16.600000000000001"/>
    <n v="0"/>
    <n v="0"/>
    <n v="0"/>
    <n v="-999"/>
    <n v="-999"/>
    <n v="-999"/>
    <n v="-999"/>
    <n v="12.6"/>
    <n v="-999"/>
    <n v="0.59099999999999997"/>
    <n v="2.9729999999999999"/>
    <n v="0"/>
    <n v="-999"/>
    <n v="200706"/>
    <x v="16"/>
  </r>
  <r>
    <n v="-999"/>
    <n v="18.3"/>
    <n v="27.4"/>
    <n v="11.3"/>
    <n v="48.6"/>
    <n v="26.9"/>
    <n v="0"/>
    <n v="0"/>
    <n v="0"/>
    <n v="-999"/>
    <n v="-999"/>
    <n v="-999"/>
    <n v="-999"/>
    <n v="13"/>
    <n v="-999"/>
    <n v="0.98199999999999998"/>
    <n v="2.6680000000000001"/>
    <n v="0"/>
    <n v="-999"/>
    <n v="200706"/>
    <x v="16"/>
  </r>
  <r>
    <n v="-999"/>
    <n v="12.7"/>
    <n v="19.399999999999999"/>
    <n v="8.1999999999999993"/>
    <n v="84.1"/>
    <n v="53.3"/>
    <n v="17.399999999999999"/>
    <n v="0"/>
    <n v="0"/>
    <n v="-999"/>
    <n v="-999"/>
    <n v="-999"/>
    <n v="-999"/>
    <n v="12.7"/>
    <n v="-999"/>
    <n v="1.202"/>
    <n v="1.052"/>
    <n v="0"/>
    <n v="-999"/>
    <n v="200706"/>
    <x v="16"/>
  </r>
  <r>
    <n v="-999"/>
    <n v="4.8"/>
    <n v="8.5"/>
    <n v="0.3"/>
    <n v="99"/>
    <n v="98.7"/>
    <n v="12.8"/>
    <n v="0"/>
    <n v="0"/>
    <n v="-999"/>
    <n v="-999"/>
    <n v="-999"/>
    <n v="-999"/>
    <n v="11.1"/>
    <n v="-999"/>
    <n v="1.093"/>
    <n v="1.4E-2"/>
    <n v="0"/>
    <n v="-999"/>
    <n v="200706"/>
    <x v="16"/>
  </r>
  <r>
    <n v="-999"/>
    <n v="2.2999999999999998"/>
    <n v="4.4000000000000004"/>
    <n v="0.2"/>
    <n v="99"/>
    <n v="96.7"/>
    <n v="0.5"/>
    <n v="0"/>
    <n v="0"/>
    <n v="-999"/>
    <n v="-999"/>
    <n v="-999"/>
    <n v="-999"/>
    <n v="8.9"/>
    <n v="-999"/>
    <n v="0.80700000000000005"/>
    <n v="2.8000000000000001E-2"/>
    <n v="0"/>
    <n v="-999"/>
    <n v="200706"/>
    <x v="16"/>
  </r>
  <r>
    <n v="-999"/>
    <n v="4.8"/>
    <n v="8.8000000000000007"/>
    <n v="1.7"/>
    <n v="94.6"/>
    <n v="80.7"/>
    <n v="0"/>
    <n v="0"/>
    <n v="0"/>
    <n v="-999"/>
    <n v="-999"/>
    <n v="-999"/>
    <n v="-999"/>
    <n v="8.6999999999999993"/>
    <n v="-999"/>
    <n v="0.91100000000000003"/>
    <n v="0.219"/>
    <n v="0"/>
    <n v="-999"/>
    <n v="200706"/>
    <x v="16"/>
  </r>
  <r>
    <n v="-999"/>
    <n v="8.1"/>
    <n v="15.5"/>
    <n v="3.5"/>
    <n v="87.6"/>
    <n v="54.5"/>
    <n v="0.3"/>
    <n v="0"/>
    <n v="0"/>
    <n v="-999"/>
    <n v="-999"/>
    <n v="-999"/>
    <n v="-999"/>
    <n v="9.5"/>
    <n v="-999"/>
    <n v="0.95799999999999996"/>
    <n v="0.80100000000000005"/>
    <n v="0"/>
    <n v="-999"/>
    <n v="200706"/>
    <x v="16"/>
  </r>
  <r>
    <n v="-999"/>
    <n v="6.4"/>
    <n v="9.4"/>
    <n v="4.8"/>
    <n v="94"/>
    <n v="77.400000000000006"/>
    <n v="6.4"/>
    <n v="0"/>
    <n v="0"/>
    <n v="-999"/>
    <n v="-999"/>
    <n v="-999"/>
    <n v="-999"/>
    <n v="9.6999999999999993"/>
    <n v="-999"/>
    <n v="0.91300000000000003"/>
    <n v="0.26600000000000001"/>
    <n v="0"/>
    <n v="-999"/>
    <n v="200706"/>
    <x v="16"/>
  </r>
  <r>
    <n v="-999"/>
    <n v="7.5"/>
    <n v="14.8"/>
    <n v="2.4"/>
    <n v="84.7"/>
    <n v="47.6"/>
    <n v="2.7"/>
    <n v="0"/>
    <n v="0"/>
    <n v="-999"/>
    <n v="-999"/>
    <n v="-999"/>
    <n v="-999"/>
    <n v="10"/>
    <n v="-999"/>
    <n v="0.80100000000000005"/>
    <n v="0.88200000000000001"/>
    <n v="0"/>
    <n v="-999"/>
    <n v="200706"/>
    <x v="16"/>
  </r>
  <r>
    <n v="-999"/>
    <n v="1.9"/>
    <n v="6.3"/>
    <n v="-2.2999999999999998"/>
    <n v="92.1"/>
    <n v="66.3"/>
    <n v="3.2"/>
    <n v="0"/>
    <n v="0"/>
    <n v="-999"/>
    <n v="-999"/>
    <n v="-999"/>
    <n v="-999"/>
    <n v="9.6"/>
    <n v="-999"/>
    <n v="0.63100000000000001"/>
    <n v="0.32200000000000001"/>
    <n v="0"/>
    <n v="-999"/>
    <n v="200706"/>
    <x v="16"/>
  </r>
  <r>
    <n v="-999"/>
    <n v="4.4000000000000004"/>
    <n v="12.3"/>
    <n v="-3.4"/>
    <n v="75"/>
    <n v="40"/>
    <n v="0"/>
    <n v="0"/>
    <n v="0"/>
    <n v="-999"/>
    <n v="-999"/>
    <n v="-999"/>
    <n v="-999"/>
    <n v="8.6"/>
    <n v="-999"/>
    <n v="0.57099999999999995"/>
    <n v="0.85799999999999998"/>
    <n v="0"/>
    <n v="-999"/>
    <n v="200706"/>
    <x v="16"/>
  </r>
  <r>
    <n v="-999"/>
    <n v="7.6"/>
    <n v="14.7"/>
    <n v="-0.5"/>
    <n v="71.599999999999994"/>
    <n v="40"/>
    <n v="0"/>
    <n v="0"/>
    <n v="0"/>
    <n v="-999"/>
    <n v="-999"/>
    <n v="-999"/>
    <n v="-999"/>
    <n v="9.4"/>
    <n v="-999"/>
    <n v="0.66700000000000004"/>
    <n v="1.0029999999999999"/>
    <n v="0"/>
    <n v="-999"/>
    <n v="200706"/>
    <x v="16"/>
  </r>
  <r>
    <n v="-999"/>
    <n v="4.4000000000000004"/>
    <n v="12.3"/>
    <n v="-1.7"/>
    <n v="82"/>
    <n v="45.9"/>
    <n v="0.5"/>
    <n v="0"/>
    <n v="0"/>
    <n v="-999"/>
    <n v="-999"/>
    <n v="-999"/>
    <n v="-999"/>
    <n v="9.5"/>
    <n v="-999"/>
    <n v="0.65600000000000003"/>
    <n v="0.77400000000000002"/>
    <n v="0"/>
    <n v="-999"/>
    <n v="200706"/>
    <x v="16"/>
  </r>
  <r>
    <n v="-999"/>
    <n v="6.1"/>
    <n v="11.9"/>
    <n v="0.8"/>
    <n v="82.7"/>
    <n v="44.8"/>
    <n v="1.1000000000000001"/>
    <n v="0"/>
    <n v="0"/>
    <n v="-999"/>
    <n v="-999"/>
    <n v="-999"/>
    <n v="-999"/>
    <n v="9.3000000000000007"/>
    <n v="-999"/>
    <n v="0.625"/>
    <n v="0.76900000000000002"/>
    <n v="0"/>
    <n v="-999"/>
    <n v="200706"/>
    <x v="16"/>
  </r>
  <r>
    <n v="-999"/>
    <n v="5.2"/>
    <n v="14.8"/>
    <n v="0.3"/>
    <n v="91.1"/>
    <n v="51.1"/>
    <n v="20.3"/>
    <n v="0"/>
    <n v="0"/>
    <n v="-999"/>
    <n v="-999"/>
    <n v="-999"/>
    <n v="-999"/>
    <n v="9.1999999999999993"/>
    <n v="-999"/>
    <n v="0.85799999999999998"/>
    <n v="0.82299999999999995"/>
    <n v="0"/>
    <n v="-999"/>
    <n v="200706"/>
    <x v="16"/>
  </r>
  <r>
    <n v="-999"/>
    <n v="3.2"/>
    <n v="6.3"/>
    <n v="0.1"/>
    <n v="98.9"/>
    <n v="95.2"/>
    <n v="12.8"/>
    <n v="0"/>
    <n v="0"/>
    <n v="-999"/>
    <n v="-999"/>
    <n v="-999"/>
    <n v="-999"/>
    <n v="7.5"/>
    <n v="-999"/>
    <n v="0.91100000000000003"/>
    <n v="4.5999999999999999E-2"/>
    <n v="0"/>
    <n v="-999"/>
    <n v="200706"/>
    <x v="16"/>
  </r>
  <r>
    <n v="-999"/>
    <n v="5.2"/>
    <n v="12.7"/>
    <n v="0.6"/>
    <n v="86"/>
    <n v="52.1"/>
    <n v="0"/>
    <n v="0"/>
    <n v="0"/>
    <n v="-999"/>
    <n v="-999"/>
    <n v="-999"/>
    <n v="-999"/>
    <n v="7.8"/>
    <n v="-999"/>
    <n v="0.76300000000000001"/>
    <n v="0.70299999999999996"/>
    <n v="0"/>
    <n v="-999"/>
    <n v="200706"/>
    <x v="16"/>
  </r>
  <r>
    <n v="-999"/>
    <n v="12.1"/>
    <n v="20.7"/>
    <n v="2"/>
    <n v="63.2"/>
    <n v="37.9"/>
    <n v="0"/>
    <n v="0"/>
    <n v="0"/>
    <n v="-999"/>
    <n v="-999"/>
    <n v="-999"/>
    <n v="-999"/>
    <n v="9.3000000000000007"/>
    <n v="-999"/>
    <n v="0.92400000000000004"/>
    <n v="1.516"/>
    <n v="0"/>
    <n v="-999"/>
    <n v="200706"/>
    <x v="16"/>
  </r>
  <r>
    <n v="-999"/>
    <n v="14.8"/>
    <n v="22.1"/>
    <n v="8.5"/>
    <n v="47.2"/>
    <n v="26.1"/>
    <n v="0"/>
    <n v="0"/>
    <n v="0"/>
    <n v="-999"/>
    <n v="-999"/>
    <n v="-999"/>
    <n v="-999"/>
    <n v="10.8"/>
    <n v="-999"/>
    <n v="0.69399999999999995"/>
    <n v="1.9650000000000001"/>
    <n v="0"/>
    <n v="-999"/>
    <n v="200706"/>
    <x v="16"/>
  </r>
  <r>
    <n v="-999"/>
    <n v="12.6"/>
    <n v="20.5"/>
    <n v="4.4000000000000004"/>
    <n v="58.4"/>
    <n v="31"/>
    <n v="0"/>
    <n v="0"/>
    <n v="0"/>
    <n v="-999"/>
    <n v="-999"/>
    <n v="-999"/>
    <n v="-999"/>
    <n v="11.7"/>
    <n v="-999"/>
    <n v="0.747"/>
    <n v="1.6639999999999999"/>
    <n v="0"/>
    <n v="-999"/>
    <n v="200706"/>
    <x v="16"/>
  </r>
  <r>
    <n v="-999"/>
    <n v="8.6999999999999993"/>
    <n v="18.5"/>
    <n v="0.5"/>
    <n v="68.3"/>
    <n v="34.6"/>
    <n v="0"/>
    <n v="0"/>
    <n v="0"/>
    <n v="-999"/>
    <n v="-999"/>
    <n v="-999"/>
    <n v="-999"/>
    <n v="11.8"/>
    <n v="-999"/>
    <n v="0.73899999999999999"/>
    <n v="1.3919999999999999"/>
    <n v="0"/>
    <n v="-999"/>
    <n v="200706"/>
    <x v="16"/>
  </r>
  <r>
    <n v="-999"/>
    <n v="6.3"/>
    <n v="14.8"/>
    <n v="-1.1000000000000001"/>
    <n v="70.7"/>
    <n v="30.4"/>
    <n v="0"/>
    <n v="0"/>
    <n v="0"/>
    <n v="-999"/>
    <n v="-999"/>
    <n v="-999"/>
    <n v="-999"/>
    <n v="11.6"/>
    <n v="-999"/>
    <n v="0.51300000000000001"/>
    <n v="1.171"/>
    <n v="0"/>
    <n v="-999"/>
    <n v="200706"/>
    <x v="16"/>
  </r>
  <r>
    <n v="-999"/>
    <n v="4.5999999999999996"/>
    <n v="12.8"/>
    <n v="-0.7"/>
    <n v="81.400000000000006"/>
    <n v="48"/>
    <n v="8.8000000000000007"/>
    <n v="0"/>
    <n v="0"/>
    <n v="-999"/>
    <n v="-999"/>
    <n v="-999"/>
    <n v="-999"/>
    <n v="11.2"/>
    <n v="-999"/>
    <n v="0.70699999999999996"/>
    <n v="0.76800000000000002"/>
    <n v="0"/>
    <n v="-999"/>
    <n v="200706"/>
    <x v="16"/>
  </r>
  <r>
    <n v="-999"/>
    <n v="2.4"/>
    <n v="9"/>
    <n v="-1"/>
    <n v="93.3"/>
    <n v="71"/>
    <n v="33.5"/>
    <n v="0"/>
    <n v="0"/>
    <n v="-999"/>
    <n v="-999"/>
    <n v="-999"/>
    <n v="-999"/>
    <n v="9.1999999999999993"/>
    <n v="-999"/>
    <n v="0.81299999999999994"/>
    <n v="0.33300000000000002"/>
    <n v="0"/>
    <n v="-999"/>
    <n v="200706"/>
    <x v="16"/>
  </r>
  <r>
    <n v="-999"/>
    <n v="9.8000000000000007"/>
    <n v="15.1"/>
    <n v="0.9"/>
    <n v="55.3"/>
    <n v="37.5"/>
    <n v="5.6"/>
    <n v="0"/>
    <n v="0"/>
    <n v="-999"/>
    <n v="-999"/>
    <n v="-999"/>
    <n v="-999"/>
    <n v="6.8"/>
    <n v="-999"/>
    <n v="0.64300000000000002"/>
    <n v="1.0720000000000001"/>
    <n v="0"/>
    <n v="-999"/>
    <n v="200706"/>
    <x v="16"/>
  </r>
  <r>
    <n v="-999"/>
    <n v="14"/>
    <n v="18.399999999999999"/>
    <n v="6.8"/>
    <n v="44.3"/>
    <n v="29.5"/>
    <n v="0"/>
    <n v="0"/>
    <n v="0"/>
    <n v="-999"/>
    <n v="-999"/>
    <n v="-999"/>
    <n v="-999"/>
    <n v="7.9"/>
    <n v="-999"/>
    <n v="0.626"/>
    <n v="1.492"/>
    <n v="0"/>
    <n v="-999"/>
    <n v="200706"/>
    <x v="16"/>
  </r>
  <r>
    <n v="-999"/>
    <n v="13"/>
    <n v="19.7"/>
    <n v="6.4"/>
    <n v="62.8"/>
    <n v="38.799999999999997"/>
    <n v="0"/>
    <n v="0"/>
    <n v="0"/>
    <n v="-999"/>
    <n v="-999"/>
    <n v="-999"/>
    <n v="-999"/>
    <n v="9.6"/>
    <n v="-999"/>
    <n v="0.88900000000000001"/>
    <n v="1.4039999999999999"/>
    <n v="0"/>
    <n v="-999"/>
    <n v="200706"/>
    <x v="16"/>
  </r>
  <r>
    <n v="-999"/>
    <n v="7.1"/>
    <n v="12"/>
    <n v="1.6"/>
    <n v="95.4"/>
    <n v="79.8"/>
    <n v="25.9"/>
    <n v="0"/>
    <n v="0"/>
    <n v="-999"/>
    <n v="-999"/>
    <n v="-999"/>
    <n v="-999"/>
    <n v="9.3000000000000007"/>
    <n v="-999"/>
    <n v="1.1160000000000001"/>
    <n v="0.28299999999999997"/>
    <n v="0"/>
    <n v="-999"/>
    <n v="200706"/>
    <x v="16"/>
  </r>
  <r>
    <n v="-999"/>
    <n v="7.1"/>
    <n v="15.3"/>
    <n v="-0.4"/>
    <n v="80.8"/>
    <n v="41"/>
    <n v="0"/>
    <n v="0"/>
    <n v="0"/>
    <n v="-999"/>
    <n v="-999"/>
    <n v="-999"/>
    <n v="-999"/>
    <n v="9"/>
    <n v="-999"/>
    <n v="0.71399999999999997"/>
    <n v="1.0249999999999999"/>
    <n v="0"/>
    <n v="-999"/>
    <n v="200706"/>
    <x v="16"/>
  </r>
  <r>
    <n v="-999"/>
    <n v="11.9"/>
    <n v="19.2"/>
    <n v="4.8"/>
    <n v="61.6"/>
    <n v="32.6"/>
    <n v="0"/>
    <n v="0"/>
    <n v="0"/>
    <n v="-999"/>
    <n v="-999"/>
    <n v="-999"/>
    <n v="-999"/>
    <n v="10.6"/>
    <n v="-999"/>
    <n v="0.72399999999999998"/>
    <n v="1.4990000000000001"/>
    <n v="0"/>
    <n v="-999"/>
    <n v="200707"/>
    <x v="16"/>
  </r>
  <r>
    <n v="-999"/>
    <n v="12.9"/>
    <n v="21.1"/>
    <n v="6.1"/>
    <n v="64"/>
    <n v="34.700000000000003"/>
    <n v="0"/>
    <n v="0"/>
    <n v="0"/>
    <n v="-999"/>
    <n v="-999"/>
    <n v="-999"/>
    <n v="-999"/>
    <n v="11.7"/>
    <n v="-999"/>
    <n v="0.86899999999999999"/>
    <n v="1.6339999999999999"/>
    <n v="0"/>
    <n v="-999"/>
    <n v="200707"/>
    <x v="16"/>
  </r>
  <r>
    <n v="-999"/>
    <n v="14.3"/>
    <n v="22.2"/>
    <n v="7.3"/>
    <n v="67.5"/>
    <n v="37.799999999999997"/>
    <n v="0"/>
    <n v="0"/>
    <n v="0"/>
    <n v="-999"/>
    <n v="-999"/>
    <n v="-999"/>
    <n v="-999"/>
    <n v="12.3"/>
    <n v="-999"/>
    <n v="1.0129999999999999"/>
    <n v="1.6639999999999999"/>
    <n v="0"/>
    <n v="-999"/>
    <n v="200707"/>
    <x v="16"/>
  </r>
  <r>
    <n v="-999"/>
    <n v="17.8"/>
    <n v="25.6"/>
    <n v="8.8000000000000007"/>
    <n v="61.5"/>
    <n v="31.2"/>
    <n v="0"/>
    <n v="0"/>
    <n v="0"/>
    <n v="-999"/>
    <n v="-999"/>
    <n v="-999"/>
    <n v="-999"/>
    <n v="13.1"/>
    <n v="-999"/>
    <n v="1.0249999999999999"/>
    <n v="2.258"/>
    <n v="0"/>
    <n v="-999"/>
    <n v="200707"/>
    <x v="16"/>
  </r>
  <r>
    <n v="-999"/>
    <n v="21.1"/>
    <n v="29.2"/>
    <n v="13.7"/>
    <n v="50.6"/>
    <n v="27.3"/>
    <n v="0"/>
    <n v="0"/>
    <n v="0"/>
    <n v="-999"/>
    <n v="-999"/>
    <n v="-999"/>
    <n v="-999"/>
    <n v="14.3"/>
    <n v="-999"/>
    <n v="1.105"/>
    <n v="2.9449999999999998"/>
    <n v="0"/>
    <n v="-999"/>
    <n v="200707"/>
    <x v="16"/>
  </r>
  <r>
    <n v="-999"/>
    <n v="16.399999999999999"/>
    <n v="24.7"/>
    <n v="7.5"/>
    <n v="44.8"/>
    <n v="23.1"/>
    <n v="0"/>
    <n v="0"/>
    <n v="0"/>
    <n v="-999"/>
    <n v="-999"/>
    <n v="-999"/>
    <n v="-999"/>
    <n v="14.9"/>
    <n v="-999"/>
    <n v="0.71699999999999997"/>
    <n v="2.3919999999999999"/>
    <n v="0"/>
    <n v="-999"/>
    <n v="200707"/>
    <x v="16"/>
  </r>
  <r>
    <n v="-999"/>
    <n v="13.9"/>
    <n v="21.1"/>
    <n v="7.2"/>
    <n v="52.5"/>
    <n v="29.8"/>
    <n v="0"/>
    <n v="0"/>
    <n v="0"/>
    <n v="-999"/>
    <n v="-999"/>
    <n v="-999"/>
    <n v="-999"/>
    <n v="14.4"/>
    <n v="-999"/>
    <n v="0.747"/>
    <n v="1.756"/>
    <n v="0"/>
    <n v="-999"/>
    <n v="200707"/>
    <x v="16"/>
  </r>
  <r>
    <n v="-999"/>
    <n v="12.5"/>
    <n v="21.1"/>
    <n v="5.8"/>
    <n v="58.8"/>
    <n v="35"/>
    <n v="0"/>
    <n v="0"/>
    <n v="0"/>
    <n v="-999"/>
    <n v="-999"/>
    <n v="-999"/>
    <n v="-999"/>
    <n v="13.9"/>
    <n v="-999"/>
    <n v="0.876"/>
    <n v="1.6259999999999999"/>
    <n v="0"/>
    <n v="-999"/>
    <n v="200707"/>
    <x v="16"/>
  </r>
  <r>
    <n v="-999"/>
    <n v="12.5"/>
    <n v="18.2"/>
    <n v="6.5"/>
    <n v="57.1"/>
    <n v="29.4"/>
    <n v="0"/>
    <n v="0"/>
    <n v="0"/>
    <n v="-999"/>
    <n v="-999"/>
    <n v="-999"/>
    <n v="-999"/>
    <n v="13.8"/>
    <n v="-999"/>
    <n v="0.61499999999999999"/>
    <n v="1.4750000000000001"/>
    <n v="0"/>
    <n v="-999"/>
    <n v="200707"/>
    <x v="16"/>
  </r>
  <r>
    <n v="-999"/>
    <n v="15.8"/>
    <n v="22.4"/>
    <n v="8.1999999999999993"/>
    <n v="45.8"/>
    <n v="29.7"/>
    <n v="0"/>
    <n v="0"/>
    <n v="0"/>
    <n v="-999"/>
    <n v="-999"/>
    <n v="-999"/>
    <n v="-999"/>
    <n v="14"/>
    <n v="-999"/>
    <n v="0.80200000000000005"/>
    <n v="1.9039999999999999"/>
    <n v="0"/>
    <n v="-999"/>
    <n v="200707"/>
    <x v="16"/>
  </r>
  <r>
    <n v="-999"/>
    <n v="18.2"/>
    <n v="24.7"/>
    <n v="10.6"/>
    <n v="46.5"/>
    <n v="26.2"/>
    <n v="0"/>
    <n v="0"/>
    <n v="0"/>
    <n v="-999"/>
    <n v="-999"/>
    <n v="-999"/>
    <n v="-999"/>
    <n v="14.7"/>
    <n v="-999"/>
    <n v="0.81299999999999994"/>
    <n v="2.2959999999999998"/>
    <n v="0"/>
    <n v="-999"/>
    <n v="200707"/>
    <x v="16"/>
  </r>
  <r>
    <n v="-999"/>
    <n v="21.2"/>
    <n v="28.3"/>
    <n v="14.4"/>
    <n v="35.6"/>
    <n v="21"/>
    <n v="0"/>
    <n v="0"/>
    <n v="0"/>
    <n v="-999"/>
    <n v="-999"/>
    <n v="-999"/>
    <n v="-999"/>
    <n v="15.3"/>
    <n v="-999"/>
    <n v="0.80600000000000005"/>
    <n v="3.0379999999999998"/>
    <n v="0"/>
    <n v="-999"/>
    <n v="200707"/>
    <x v="16"/>
  </r>
  <r>
    <n v="-999"/>
    <n v="20.5"/>
    <n v="29.6"/>
    <n v="15.1"/>
    <n v="38.700000000000003"/>
    <n v="21.5"/>
    <n v="0.3"/>
    <n v="0"/>
    <n v="0"/>
    <n v="-999"/>
    <n v="-999"/>
    <n v="-999"/>
    <n v="-999"/>
    <n v="15.6"/>
    <n v="-999"/>
    <n v="0.88900000000000001"/>
    <n v="3.2549999999999999"/>
    <n v="0"/>
    <n v="-999"/>
    <n v="200707"/>
    <x v="16"/>
  </r>
  <r>
    <n v="-999"/>
    <n v="20.399999999999999"/>
    <n v="28.2"/>
    <n v="14.3"/>
    <n v="45.4"/>
    <n v="16.8"/>
    <n v="0"/>
    <n v="0"/>
    <n v="0"/>
    <n v="-999"/>
    <n v="-999"/>
    <n v="-999"/>
    <n v="-999"/>
    <n v="15.5"/>
    <n v="-999"/>
    <n v="0.64300000000000002"/>
    <n v="3.181"/>
    <n v="0"/>
    <n v="-999"/>
    <n v="200707"/>
    <x v="16"/>
  </r>
  <r>
    <n v="-999"/>
    <n v="18"/>
    <n v="26.4"/>
    <n v="10.7"/>
    <n v="49.4"/>
    <n v="22.8"/>
    <n v="0"/>
    <n v="0"/>
    <n v="0"/>
    <n v="-999"/>
    <n v="-999"/>
    <n v="-999"/>
    <n v="-999"/>
    <n v="15.8"/>
    <n v="-999"/>
    <n v="0.78600000000000003"/>
    <n v="2.657"/>
    <n v="0"/>
    <n v="-999"/>
    <n v="200707"/>
    <x v="16"/>
  </r>
  <r>
    <n v="-999"/>
    <n v="15.4"/>
    <n v="23"/>
    <n v="7.8"/>
    <n v="60.1"/>
    <n v="26.8"/>
    <n v="0"/>
    <n v="0"/>
    <n v="0"/>
    <n v="-999"/>
    <n v="-999"/>
    <n v="-999"/>
    <n v="-999"/>
    <n v="15.6"/>
    <n v="-999"/>
    <n v="0.752"/>
    <n v="2.056"/>
    <n v="0"/>
    <n v="-999"/>
    <n v="200707"/>
    <x v="16"/>
  </r>
  <r>
    <n v="-999"/>
    <n v="16.600000000000001"/>
    <n v="23.5"/>
    <n v="11.2"/>
    <n v="60.5"/>
    <n v="32.6"/>
    <n v="1.6"/>
    <n v="0"/>
    <n v="0"/>
    <n v="-999"/>
    <n v="-999"/>
    <n v="-999"/>
    <n v="-999"/>
    <n v="15.3"/>
    <n v="-999"/>
    <n v="0.94399999999999995"/>
    <n v="1.9510000000000001"/>
    <n v="0"/>
    <n v="-999"/>
    <n v="200707"/>
    <x v="16"/>
  </r>
  <r>
    <n v="-999"/>
    <n v="13.7"/>
    <n v="16.7"/>
    <n v="10.5"/>
    <n v="88.3"/>
    <n v="55.4"/>
    <n v="14.7"/>
    <n v="0"/>
    <n v="0"/>
    <n v="-999"/>
    <n v="-999"/>
    <n v="-999"/>
    <n v="-999"/>
    <n v="14.6"/>
    <n v="-999"/>
    <n v="1.0549999999999999"/>
    <n v="0.84799999999999998"/>
    <n v="0"/>
    <n v="-999"/>
    <n v="200707"/>
    <x v="16"/>
  </r>
  <r>
    <n v="-999"/>
    <n v="8.6"/>
    <n v="13.4"/>
    <n v="4.2"/>
    <n v="96.1"/>
    <n v="70"/>
    <n v="22.4"/>
    <n v="0"/>
    <n v="0"/>
    <n v="-999"/>
    <n v="-999"/>
    <n v="-999"/>
    <n v="-999"/>
    <n v="13.5"/>
    <n v="-999"/>
    <n v="1.079"/>
    <n v="0.46100000000000002"/>
    <n v="0"/>
    <n v="-999"/>
    <n v="200707"/>
    <x v="16"/>
  </r>
  <r>
    <n v="-999"/>
    <n v="9.5"/>
    <n v="14.3"/>
    <n v="4.5999999999999996"/>
    <n v="80.900000000000006"/>
    <n v="57.3"/>
    <n v="0.3"/>
    <n v="0"/>
    <n v="0"/>
    <n v="-999"/>
    <n v="-999"/>
    <n v="-999"/>
    <n v="-999"/>
    <n v="12.4"/>
    <n v="-999"/>
    <n v="0.93300000000000005"/>
    <n v="0.69599999999999995"/>
    <n v="0"/>
    <n v="-999"/>
    <n v="200707"/>
    <x v="16"/>
  </r>
  <r>
    <n v="-999"/>
    <n v="12.2"/>
    <n v="16.100000000000001"/>
    <n v="8"/>
    <n v="70.099999999999994"/>
    <n v="48.3"/>
    <n v="0"/>
    <n v="0"/>
    <n v="0"/>
    <n v="-999"/>
    <n v="-999"/>
    <n v="-999"/>
    <n v="-999"/>
    <n v="12.6"/>
    <n v="-999"/>
    <n v="0.88500000000000001"/>
    <n v="0.94599999999999995"/>
    <n v="0"/>
    <n v="-999"/>
    <n v="200707"/>
    <x v="16"/>
  </r>
  <r>
    <n v="-999"/>
    <n v="13.9"/>
    <n v="19.899999999999999"/>
    <n v="9.6"/>
    <n v="75.7"/>
    <n v="57.3"/>
    <n v="0.5"/>
    <n v="0"/>
    <n v="0"/>
    <n v="-999"/>
    <n v="-999"/>
    <n v="-999"/>
    <n v="-999"/>
    <n v="13"/>
    <n v="-999"/>
    <n v="1.333"/>
    <n v="0.99199999999999999"/>
    <n v="0"/>
    <n v="-999"/>
    <n v="200707"/>
    <x v="16"/>
  </r>
  <r>
    <n v="-999"/>
    <n v="15.7"/>
    <n v="23.3"/>
    <n v="8.4"/>
    <n v="75.3"/>
    <n v="48.8"/>
    <n v="0"/>
    <n v="0"/>
    <n v="0"/>
    <n v="-999"/>
    <n v="-999"/>
    <n v="-999"/>
    <n v="-999"/>
    <n v="13.7"/>
    <n v="-999"/>
    <n v="1.395"/>
    <n v="1.464"/>
    <n v="0"/>
    <n v="-999"/>
    <n v="200707"/>
    <x v="16"/>
  </r>
  <r>
    <n v="-999"/>
    <n v="11.4"/>
    <n v="18.3"/>
    <n v="4.7"/>
    <n v="63.1"/>
    <n v="31"/>
    <n v="0"/>
    <n v="0"/>
    <n v="0"/>
    <n v="-999"/>
    <n v="-999"/>
    <n v="-999"/>
    <n v="-999"/>
    <n v="13.9"/>
    <n v="-999"/>
    <n v="0.65100000000000002"/>
    <n v="1.4510000000000001"/>
    <n v="0"/>
    <n v="-999"/>
    <n v="200707"/>
    <x v="16"/>
  </r>
  <r>
    <n v="-999"/>
    <n v="14.3"/>
    <n v="21.5"/>
    <n v="6.8"/>
    <n v="47.1"/>
    <n v="30.7"/>
    <n v="0"/>
    <n v="0"/>
    <n v="0"/>
    <n v="-999"/>
    <n v="-999"/>
    <n v="-999"/>
    <n v="-999"/>
    <n v="13.9"/>
    <n v="-999"/>
    <n v="0.78600000000000003"/>
    <n v="1.7769999999999999"/>
    <n v="0"/>
    <n v="-999"/>
    <n v="200707"/>
    <x v="16"/>
  </r>
  <r>
    <n v="-999"/>
    <n v="17.899999999999999"/>
    <n v="26.2"/>
    <n v="10.7"/>
    <n v="42"/>
    <n v="17.3"/>
    <n v="0"/>
    <n v="0"/>
    <n v="0"/>
    <n v="-999"/>
    <n v="-999"/>
    <n v="-999"/>
    <n v="-999"/>
    <n v="14.4"/>
    <n v="-999"/>
    <n v="0.58699999999999997"/>
    <n v="2.8119999999999998"/>
    <n v="0"/>
    <n v="-999"/>
    <n v="200707"/>
    <x v="16"/>
  </r>
  <r>
    <n v="-999"/>
    <n v="17.100000000000001"/>
    <n v="26.2"/>
    <n v="9.1999999999999993"/>
    <n v="39.5"/>
    <n v="20"/>
    <n v="0"/>
    <n v="0"/>
    <n v="0"/>
    <n v="-999"/>
    <n v="-999"/>
    <n v="-999"/>
    <n v="-999"/>
    <n v="14.7"/>
    <n v="-999"/>
    <n v="0.68100000000000005"/>
    <n v="2.7210000000000001"/>
    <n v="0"/>
    <n v="-999"/>
    <n v="200707"/>
    <x v="16"/>
  </r>
  <r>
    <n v="-999"/>
    <n v="16.600000000000001"/>
    <n v="25.4"/>
    <n v="8.9"/>
    <n v="46.2"/>
    <n v="22.4"/>
    <n v="0"/>
    <n v="0"/>
    <n v="0"/>
    <n v="-999"/>
    <n v="-999"/>
    <n v="-999"/>
    <n v="-999"/>
    <n v="14.9"/>
    <n v="-999"/>
    <n v="0.72799999999999998"/>
    <n v="2.5169999999999999"/>
    <n v="0"/>
    <n v="-999"/>
    <n v="200707"/>
    <x v="16"/>
  </r>
  <r>
    <n v="-999"/>
    <n v="13.8"/>
    <n v="22.2"/>
    <n v="6.5"/>
    <n v="65"/>
    <n v="34.9"/>
    <n v="0"/>
    <n v="0"/>
    <n v="0"/>
    <n v="-999"/>
    <n v="-999"/>
    <n v="-999"/>
    <n v="-999"/>
    <n v="15"/>
    <n v="-999"/>
    <n v="0.93200000000000005"/>
    <n v="1.742"/>
    <n v="0"/>
    <n v="-999"/>
    <n v="200707"/>
    <x v="16"/>
  </r>
  <r>
    <n v="-999"/>
    <n v="11.2"/>
    <n v="19.7"/>
    <n v="2.4"/>
    <n v="52.3"/>
    <n v="22.8"/>
    <n v="0"/>
    <n v="0"/>
    <n v="0"/>
    <n v="-999"/>
    <n v="-999"/>
    <n v="-999"/>
    <n v="-999"/>
    <n v="14.6"/>
    <n v="-999"/>
    <n v="0.52400000000000002"/>
    <n v="1.7709999999999999"/>
    <n v="0"/>
    <n v="-999"/>
    <n v="200707"/>
    <x v="16"/>
  </r>
  <r>
    <n v="-999"/>
    <n v="10.8"/>
    <n v="18.5"/>
    <n v="3.3"/>
    <n v="53.9"/>
    <n v="24.5"/>
    <n v="0"/>
    <n v="0"/>
    <n v="0"/>
    <n v="-999"/>
    <n v="-999"/>
    <n v="-999"/>
    <n v="-999"/>
    <n v="14.1"/>
    <n v="-999"/>
    <n v="0.52"/>
    <n v="1.6080000000000001"/>
    <n v="0"/>
    <n v="-999"/>
    <n v="200707"/>
    <x v="16"/>
  </r>
  <r>
    <n v="-999"/>
    <n v="15.7"/>
    <n v="24"/>
    <n v="6.7"/>
    <n v="37"/>
    <n v="14"/>
    <n v="0"/>
    <n v="0"/>
    <n v="0"/>
    <n v="-999"/>
    <n v="-999"/>
    <n v="-999"/>
    <n v="-999"/>
    <n v="14"/>
    <n v="-999"/>
    <n v="0.41799999999999998"/>
    <n v="2.5659999999999998"/>
    <n v="0"/>
    <n v="-999"/>
    <n v="200708"/>
    <x v="16"/>
  </r>
  <r>
    <n v="-999"/>
    <n v="18.3"/>
    <n v="26.9"/>
    <n v="10.9"/>
    <n v="35"/>
    <n v="19.100000000000001"/>
    <n v="0"/>
    <n v="0"/>
    <n v="0"/>
    <n v="-999"/>
    <n v="-999"/>
    <n v="-999"/>
    <n v="-999"/>
    <n v="14.4"/>
    <n v="-999"/>
    <n v="0.67600000000000005"/>
    <n v="2.867"/>
    <n v="0"/>
    <n v="-999"/>
    <n v="200708"/>
    <x v="16"/>
  </r>
  <r>
    <n v="-999"/>
    <n v="12.5"/>
    <n v="19.3"/>
    <n v="6"/>
    <n v="53.6"/>
    <n v="33"/>
    <n v="0"/>
    <n v="0"/>
    <n v="0"/>
    <n v="-999"/>
    <n v="-999"/>
    <n v="-999"/>
    <n v="-999"/>
    <n v="14.5"/>
    <n v="-999"/>
    <n v="0.73799999999999999"/>
    <n v="1.5"/>
    <n v="0"/>
    <n v="-999"/>
    <n v="200708"/>
    <x v="16"/>
  </r>
  <r>
    <n v="-999"/>
    <n v="11.1"/>
    <n v="18.7"/>
    <n v="5"/>
    <n v="68"/>
    <n v="36.9"/>
    <n v="0"/>
    <n v="0"/>
    <n v="0"/>
    <n v="-999"/>
    <n v="-999"/>
    <n v="-999"/>
    <n v="-999"/>
    <n v="14.1"/>
    <n v="-999"/>
    <n v="0.79400000000000004"/>
    <n v="1.36"/>
    <n v="0"/>
    <n v="-999"/>
    <n v="200708"/>
    <x v="16"/>
  </r>
  <r>
    <n v="-999"/>
    <n v="13"/>
    <n v="20.5"/>
    <n v="5.7"/>
    <n v="60.7"/>
    <n v="29.3"/>
    <n v="0"/>
    <n v="0"/>
    <n v="0"/>
    <n v="-999"/>
    <n v="-999"/>
    <n v="-999"/>
    <n v="-999"/>
    <n v="14"/>
    <n v="-999"/>
    <n v="0.70599999999999996"/>
    <n v="1.7050000000000001"/>
    <n v="0"/>
    <n v="-999"/>
    <n v="200708"/>
    <x v="16"/>
  </r>
  <r>
    <n v="-999"/>
    <n v="14.1"/>
    <n v="22.3"/>
    <n v="7.8"/>
    <n v="58.1"/>
    <n v="32.6"/>
    <n v="0"/>
    <n v="0"/>
    <n v="0"/>
    <n v="-999"/>
    <n v="-999"/>
    <n v="-999"/>
    <n v="-999"/>
    <n v="14"/>
    <n v="-999"/>
    <n v="0.879"/>
    <n v="1.8140000000000001"/>
    <n v="0"/>
    <n v="-999"/>
    <n v="200708"/>
    <x v="16"/>
  </r>
  <r>
    <n v="-999"/>
    <n v="11"/>
    <n v="18"/>
    <n v="5.7"/>
    <n v="70.599999999999994"/>
    <n v="50.8"/>
    <n v="0"/>
    <n v="0"/>
    <n v="0"/>
    <n v="-999"/>
    <n v="-999"/>
    <n v="-999"/>
    <n v="-999"/>
    <n v="13.7"/>
    <n v="-999"/>
    <n v="1.0489999999999999"/>
    <n v="1.0149999999999999"/>
    <n v="0"/>
    <n v="-999"/>
    <n v="200708"/>
    <x v="16"/>
  </r>
  <r>
    <n v="-999"/>
    <n v="9.6999999999999993"/>
    <n v="17.899999999999999"/>
    <n v="4.8"/>
    <n v="66.599999999999994"/>
    <n v="34"/>
    <n v="0"/>
    <n v="0"/>
    <n v="0"/>
    <n v="-999"/>
    <n v="-999"/>
    <n v="-999"/>
    <n v="-999"/>
    <n v="13.5"/>
    <n v="-999"/>
    <n v="0.69499999999999995"/>
    <n v="1.353"/>
    <n v="0"/>
    <n v="-999"/>
    <n v="200708"/>
    <x v="16"/>
  </r>
  <r>
    <n v="-999"/>
    <n v="8.4"/>
    <n v="14.7"/>
    <n v="3.4"/>
    <n v="72.900000000000006"/>
    <n v="51.7"/>
    <n v="0.3"/>
    <n v="0"/>
    <n v="0"/>
    <n v="-999"/>
    <n v="-999"/>
    <n v="-999"/>
    <n v="-999"/>
    <n v="12.9"/>
    <n v="-999"/>
    <n v="0.86299999999999999"/>
    <n v="0.80800000000000005"/>
    <n v="0"/>
    <n v="-999"/>
    <n v="200708"/>
    <x v="16"/>
  </r>
  <r>
    <n v="-999"/>
    <n v="7.7"/>
    <n v="15.9"/>
    <n v="2.6"/>
    <n v="70.7"/>
    <n v="36"/>
    <n v="0"/>
    <n v="0"/>
    <n v="0"/>
    <n v="-999"/>
    <n v="-999"/>
    <n v="-999"/>
    <n v="-999"/>
    <n v="12.5"/>
    <n v="-999"/>
    <n v="0.65"/>
    <n v="1.1559999999999999"/>
    <n v="0"/>
    <n v="-999"/>
    <n v="200708"/>
    <x v="16"/>
  </r>
  <r>
    <n v="-999"/>
    <n v="11.1"/>
    <n v="19"/>
    <n v="3.9"/>
    <n v="46.7"/>
    <n v="26.2"/>
    <n v="0"/>
    <n v="0"/>
    <n v="0"/>
    <n v="-999"/>
    <n v="-999"/>
    <n v="-999"/>
    <n v="-999"/>
    <n v="12"/>
    <n v="-999"/>
    <n v="0.57499999999999996"/>
    <n v="1.621"/>
    <n v="0"/>
    <n v="-999"/>
    <n v="200708"/>
    <x v="16"/>
  </r>
  <r>
    <n v="-999"/>
    <n v="8.5"/>
    <n v="12.1"/>
    <n v="3.4"/>
    <n v="69.2"/>
    <n v="30"/>
    <n v="0.5"/>
    <n v="0"/>
    <n v="0"/>
    <n v="-999"/>
    <n v="-999"/>
    <n v="-999"/>
    <n v="-999"/>
    <n v="12"/>
    <n v="-999"/>
    <n v="0.42399999999999999"/>
    <n v="0.98799999999999999"/>
    <n v="0"/>
    <n v="-999"/>
    <n v="200708"/>
    <x v="16"/>
  </r>
  <r>
    <n v="-999"/>
    <n v="10.6"/>
    <n v="19.5"/>
    <n v="2"/>
    <n v="53.4"/>
    <n v="24.2"/>
    <n v="0"/>
    <n v="0"/>
    <n v="0"/>
    <n v="-999"/>
    <n v="-999"/>
    <n v="-999"/>
    <n v="-999"/>
    <n v="12"/>
    <n v="-999"/>
    <n v="0.54700000000000004"/>
    <n v="1.718"/>
    <n v="0"/>
    <n v="-999"/>
    <n v="200708"/>
    <x v="16"/>
  </r>
  <r>
    <n v="-999"/>
    <n v="13.8"/>
    <n v="22.9"/>
    <n v="5.6"/>
    <n v="45.4"/>
    <n v="27.9"/>
    <n v="0"/>
    <n v="0"/>
    <n v="0"/>
    <n v="-999"/>
    <n v="-999"/>
    <n v="-999"/>
    <n v="-999"/>
    <n v="12.4"/>
    <n v="-999"/>
    <n v="0.77700000000000002"/>
    <n v="2.0129999999999999"/>
    <n v="0"/>
    <n v="-999"/>
    <n v="200708"/>
    <x v="16"/>
  </r>
  <r>
    <n v="-999"/>
    <n v="16.5"/>
    <n v="25.4"/>
    <n v="7.9"/>
    <n v="40.5"/>
    <n v="19.399999999999999"/>
    <n v="0"/>
    <n v="0"/>
    <n v="0"/>
    <n v="-999"/>
    <n v="-999"/>
    <n v="-999"/>
    <n v="-999"/>
    <n v="12.8"/>
    <n v="-999"/>
    <n v="0.628"/>
    <n v="2.6139999999999999"/>
    <n v="0"/>
    <n v="-999"/>
    <n v="200708"/>
    <x v="16"/>
  </r>
  <r>
    <n v="-999"/>
    <n v="18"/>
    <n v="27.2"/>
    <n v="7"/>
    <n v="37.200000000000003"/>
    <n v="13.2"/>
    <n v="0"/>
    <n v="0"/>
    <n v="0"/>
    <n v="-999"/>
    <n v="-999"/>
    <n v="-999"/>
    <n v="-999"/>
    <n v="13.3"/>
    <n v="-999"/>
    <n v="0.47499999999999998"/>
    <n v="3.1309999999999998"/>
    <n v="0"/>
    <n v="-999"/>
    <n v="200708"/>
    <x v="16"/>
  </r>
  <r>
    <n v="-999"/>
    <n v="11.5"/>
    <n v="21"/>
    <n v="4.5"/>
    <n v="59.5"/>
    <n v="19.7"/>
    <n v="0"/>
    <n v="0"/>
    <n v="0"/>
    <n v="-999"/>
    <n v="-999"/>
    <n v="-999"/>
    <n v="-999"/>
    <n v="13.2"/>
    <n v="-999"/>
    <n v="0.49099999999999999"/>
    <n v="1.9970000000000001"/>
    <n v="0"/>
    <n v="-999"/>
    <n v="200708"/>
    <x v="16"/>
  </r>
  <r>
    <n v="-999"/>
    <n v="9.8000000000000007"/>
    <n v="17.5"/>
    <n v="3.2"/>
    <n v="59.4"/>
    <n v="22.8"/>
    <n v="0"/>
    <n v="0"/>
    <n v="0"/>
    <n v="-999"/>
    <n v="-999"/>
    <n v="-999"/>
    <n v="-999"/>
    <n v="12.7"/>
    <n v="-999"/>
    <n v="0.45700000000000002"/>
    <n v="1.544"/>
    <n v="0"/>
    <n v="-999"/>
    <n v="200708"/>
    <x v="16"/>
  </r>
  <r>
    <n v="-999"/>
    <n v="5.7"/>
    <n v="8.9"/>
    <n v="3.5"/>
    <n v="94.9"/>
    <n v="72.900000000000006"/>
    <n v="8.8000000000000007"/>
    <n v="0"/>
    <n v="0"/>
    <n v="-999"/>
    <n v="-999"/>
    <n v="-999"/>
    <n v="-999"/>
    <n v="12"/>
    <n v="-999"/>
    <n v="0.83199999999999996"/>
    <n v="0.309"/>
    <n v="0"/>
    <n v="-999"/>
    <n v="200708"/>
    <x v="16"/>
  </r>
  <r>
    <n v="-999"/>
    <n v="5.7"/>
    <n v="10.8"/>
    <n v="2.2000000000000002"/>
    <n v="91.6"/>
    <n v="63.5"/>
    <n v="1.6"/>
    <n v="0"/>
    <n v="0"/>
    <n v="-999"/>
    <n v="-999"/>
    <n v="-999"/>
    <n v="-999"/>
    <n v="11.4"/>
    <n v="-999"/>
    <n v="0.82399999999999995"/>
    <n v="0.47299999999999998"/>
    <n v="0"/>
    <n v="-999"/>
    <n v="200708"/>
    <x v="16"/>
  </r>
  <r>
    <n v="-999"/>
    <n v="8.4"/>
    <n v="15.3"/>
    <n v="3"/>
    <n v="78.3"/>
    <n v="46.8"/>
    <n v="0.3"/>
    <n v="0"/>
    <n v="0"/>
    <n v="-999"/>
    <n v="-999"/>
    <n v="-999"/>
    <n v="-999"/>
    <n v="11.3"/>
    <n v="-999"/>
    <n v="0.81299999999999994"/>
    <n v="0.92500000000000004"/>
    <n v="0"/>
    <n v="-999"/>
    <n v="200708"/>
    <x v="16"/>
  </r>
  <r>
    <n v="-999"/>
    <n v="9.6"/>
    <n v="16.399999999999999"/>
    <n v="4"/>
    <n v="66.900000000000006"/>
    <n v="36.6"/>
    <n v="0"/>
    <n v="0"/>
    <n v="0"/>
    <n v="-999"/>
    <n v="-999"/>
    <n v="-999"/>
    <n v="-999"/>
    <n v="11.2"/>
    <n v="-999"/>
    <n v="0.68200000000000005"/>
    <n v="1.1819999999999999"/>
    <n v="0"/>
    <n v="-999"/>
    <n v="200708"/>
    <x v="16"/>
  </r>
  <r>
    <n v="-999"/>
    <n v="11.1"/>
    <n v="18.3"/>
    <n v="4.2"/>
    <n v="53.3"/>
    <n v="31.4"/>
    <n v="0"/>
    <n v="0"/>
    <n v="0"/>
    <n v="-999"/>
    <n v="-999"/>
    <n v="-999"/>
    <n v="-999"/>
    <n v="11.3"/>
    <n v="-999"/>
    <n v="0.66"/>
    <n v="1.4419999999999999"/>
    <n v="0"/>
    <n v="-999"/>
    <n v="200708"/>
    <x v="16"/>
  </r>
  <r>
    <n v="-999"/>
    <n v="13.9"/>
    <n v="21.4"/>
    <n v="7.5"/>
    <n v="48.9"/>
    <n v="21.1"/>
    <n v="0"/>
    <n v="0"/>
    <n v="0"/>
    <n v="-999"/>
    <n v="-999"/>
    <n v="-999"/>
    <n v="-999"/>
    <n v="11.8"/>
    <n v="-999"/>
    <n v="0.53700000000000003"/>
    <n v="2.0099999999999998"/>
    <n v="0"/>
    <n v="-999"/>
    <n v="200708"/>
    <x v="16"/>
  </r>
  <r>
    <n v="-999"/>
    <n v="9.4"/>
    <n v="18.899999999999999"/>
    <n v="4.3"/>
    <n v="63.3"/>
    <n v="33.799999999999997"/>
    <n v="0"/>
    <n v="0"/>
    <n v="0"/>
    <n v="-999"/>
    <n v="-999"/>
    <n v="-999"/>
    <n v="-999"/>
    <n v="11.8"/>
    <n v="-999"/>
    <n v="0.73699999999999999"/>
    <n v="1.4450000000000001"/>
    <n v="0"/>
    <n v="-999"/>
    <n v="200708"/>
    <x v="16"/>
  </r>
  <r>
    <n v="-999"/>
    <n v="5.4"/>
    <n v="11.5"/>
    <n v="0.4"/>
    <n v="81.2"/>
    <n v="54.5"/>
    <n v="0"/>
    <n v="0"/>
    <n v="0"/>
    <n v="-999"/>
    <n v="-999"/>
    <n v="-999"/>
    <n v="-999"/>
    <n v="11.1"/>
    <n v="-999"/>
    <n v="0.73899999999999999"/>
    <n v="0.61699999999999999"/>
    <n v="0"/>
    <n v="-999"/>
    <n v="200708"/>
    <x v="16"/>
  </r>
  <r>
    <n v="-999"/>
    <n v="5.7"/>
    <n v="13.2"/>
    <n v="0.3"/>
    <n v="71.2"/>
    <n v="38.200000000000003"/>
    <n v="0"/>
    <n v="0"/>
    <n v="0"/>
    <n v="-999"/>
    <n v="-999"/>
    <n v="-999"/>
    <n v="-999"/>
    <n v="10.5"/>
    <n v="-999"/>
    <n v="0.57899999999999996"/>
    <n v="0.93700000000000006"/>
    <n v="0"/>
    <n v="-999"/>
    <n v="200708"/>
    <x v="16"/>
  </r>
  <r>
    <n v="-999"/>
    <n v="9.1"/>
    <n v="16.100000000000001"/>
    <n v="1.9"/>
    <n v="56.7"/>
    <n v="34.799999999999997"/>
    <n v="0"/>
    <n v="0"/>
    <n v="0"/>
    <n v="-999"/>
    <n v="-999"/>
    <n v="-999"/>
    <n v="-999"/>
    <n v="10.3"/>
    <n v="-999"/>
    <n v="0.63700000000000001"/>
    <n v="1.1930000000000001"/>
    <n v="0"/>
    <n v="-999"/>
    <n v="200708"/>
    <x v="16"/>
  </r>
  <r>
    <n v="-999"/>
    <n v="15.7"/>
    <n v="24.1"/>
    <n v="7.7"/>
    <n v="43.9"/>
    <n v="25.7"/>
    <n v="0"/>
    <n v="0"/>
    <n v="0"/>
    <n v="-999"/>
    <n v="-999"/>
    <n v="-999"/>
    <n v="-999"/>
    <n v="11.1"/>
    <n v="-999"/>
    <n v="0.77"/>
    <n v="2.23"/>
    <n v="0"/>
    <n v="-999"/>
    <n v="200708"/>
    <x v="16"/>
  </r>
  <r>
    <n v="-999"/>
    <n v="18.2"/>
    <n v="25.8"/>
    <n v="11.8"/>
    <n v="33.1"/>
    <n v="17.7"/>
    <n v="0"/>
    <n v="0"/>
    <n v="0"/>
    <n v="-999"/>
    <n v="-999"/>
    <n v="-999"/>
    <n v="-999"/>
    <n v="12.1"/>
    <n v="-999"/>
    <n v="0.58599999999999997"/>
    <n v="2.7330000000000001"/>
    <n v="0"/>
    <n v="-999"/>
    <n v="200708"/>
    <x v="16"/>
  </r>
  <r>
    <n v="-999"/>
    <n v="12.5"/>
    <n v="20.8"/>
    <n v="3.9"/>
    <n v="55.7"/>
    <n v="33.6"/>
    <n v="0"/>
    <n v="0"/>
    <n v="0"/>
    <n v="-999"/>
    <n v="-999"/>
    <n v="-999"/>
    <n v="-999"/>
    <n v="12.1"/>
    <n v="-999"/>
    <n v="0.82599999999999996"/>
    <n v="1.631"/>
    <n v="0"/>
    <n v="-999"/>
    <n v="200708"/>
    <x v="16"/>
  </r>
  <r>
    <n v="-999"/>
    <n v="9.1999999999999993"/>
    <n v="17.3"/>
    <n v="0.9"/>
    <n v="59.6"/>
    <n v="29.5"/>
    <n v="0"/>
    <n v="0"/>
    <n v="0"/>
    <n v="-999"/>
    <n v="-999"/>
    <n v="-999"/>
    <n v="-999"/>
    <n v="11.7"/>
    <n v="-999"/>
    <n v="0.58399999999999996"/>
    <n v="1.3919999999999999"/>
    <n v="0"/>
    <n v="-999"/>
    <n v="200709"/>
    <x v="16"/>
  </r>
  <r>
    <n v="-999"/>
    <n v="11.5"/>
    <n v="16.899999999999999"/>
    <n v="7.2"/>
    <n v="51.8"/>
    <n v="39"/>
    <n v="0"/>
    <n v="0"/>
    <n v="0"/>
    <n v="-999"/>
    <n v="-999"/>
    <n v="-999"/>
    <n v="-999"/>
    <n v="11.7"/>
    <n v="-999"/>
    <n v="0.75"/>
    <n v="1.1739999999999999"/>
    <n v="0"/>
    <n v="-999"/>
    <n v="200709"/>
    <x v="16"/>
  </r>
  <r>
    <n v="-999"/>
    <n v="11.5"/>
    <n v="19.600000000000001"/>
    <n v="6"/>
    <n v="60.9"/>
    <n v="38"/>
    <n v="0"/>
    <n v="0"/>
    <n v="0"/>
    <n v="-999"/>
    <n v="-999"/>
    <n v="-999"/>
    <n v="-999"/>
    <n v="11.6"/>
    <n v="-999"/>
    <n v="0.86799999999999999"/>
    <n v="1.4139999999999999"/>
    <n v="0"/>
    <n v="-999"/>
    <n v="200709"/>
    <x v="16"/>
  </r>
  <r>
    <n v="-999"/>
    <n v="11.3"/>
    <n v="19.399999999999999"/>
    <n v="6.3"/>
    <n v="65.8"/>
    <n v="36.200000000000003"/>
    <n v="0"/>
    <n v="0"/>
    <n v="0"/>
    <n v="-999"/>
    <n v="-999"/>
    <n v="-999"/>
    <n v="-999"/>
    <n v="11.6"/>
    <n v="-999"/>
    <n v="0.81499999999999995"/>
    <n v="1.4370000000000001"/>
    <n v="0"/>
    <n v="-999"/>
    <n v="200709"/>
    <x v="16"/>
  </r>
  <r>
    <n v="-999"/>
    <n v="11.4"/>
    <n v="20.6"/>
    <n v="5.0999999999999996"/>
    <n v="68.900000000000006"/>
    <n v="27.1"/>
    <n v="0"/>
    <n v="0"/>
    <n v="0"/>
    <n v="-999"/>
    <n v="-999"/>
    <n v="-999"/>
    <n v="-999"/>
    <n v="11.7"/>
    <n v="-999"/>
    <n v="0.65500000000000003"/>
    <n v="1.7689999999999999"/>
    <n v="0"/>
    <n v="-999"/>
    <n v="200709"/>
    <x v="16"/>
  </r>
  <r>
    <n v="-999"/>
    <n v="7.5"/>
    <n v="14.7"/>
    <n v="4.7"/>
    <n v="72"/>
    <n v="39.200000000000003"/>
    <n v="0.8"/>
    <n v="0"/>
    <n v="0"/>
    <n v="-999"/>
    <n v="-999"/>
    <n v="-999"/>
    <n v="-999"/>
    <n v="11.7"/>
    <n v="-999"/>
    <n v="0.65400000000000003"/>
    <n v="1.0169999999999999"/>
    <n v="0"/>
    <n v="-999"/>
    <n v="200709"/>
    <x v="16"/>
  </r>
  <r>
    <n v="-999"/>
    <n v="3.8"/>
    <n v="8.6999999999999993"/>
    <n v="0.8"/>
    <n v="78.8"/>
    <n v="53.4"/>
    <n v="0.8"/>
    <n v="0"/>
    <n v="0"/>
    <n v="-999"/>
    <n v="-999"/>
    <n v="-999"/>
    <n v="-999"/>
    <n v="10.5"/>
    <n v="-999"/>
    <n v="0.59899999999999998"/>
    <n v="0.52400000000000002"/>
    <n v="0"/>
    <n v="-999"/>
    <n v="200709"/>
    <x v="16"/>
  </r>
  <r>
    <n v="-999"/>
    <n v="5.9"/>
    <n v="13.1"/>
    <n v="-0.7"/>
    <n v="60.1"/>
    <n v="30.7"/>
    <n v="0.3"/>
    <n v="0"/>
    <n v="0"/>
    <n v="-999"/>
    <n v="-999"/>
    <n v="-999"/>
    <n v="-999"/>
    <n v="9.8000000000000007"/>
    <n v="-999"/>
    <n v="0.46300000000000002"/>
    <n v="1.044"/>
    <n v="0"/>
    <n v="-999"/>
    <n v="200709"/>
    <x v="16"/>
  </r>
  <r>
    <n v="-999"/>
    <n v="8.6999999999999993"/>
    <n v="16.5"/>
    <n v="1.5"/>
    <n v="47.1"/>
    <n v="10.9"/>
    <n v="0"/>
    <n v="0"/>
    <n v="0"/>
    <n v="-999"/>
    <n v="-999"/>
    <n v="-999"/>
    <n v="-999"/>
    <n v="9.6999999999999993"/>
    <n v="-999"/>
    <n v="0.20399999999999999"/>
    <n v="1.6719999999999999"/>
    <n v="0"/>
    <n v="-999"/>
    <n v="200709"/>
    <x v="16"/>
  </r>
  <r>
    <n v="-999"/>
    <n v="13.5"/>
    <n v="22.6"/>
    <n v="5.6"/>
    <n v="47.9"/>
    <n v="25"/>
    <n v="0"/>
    <n v="0"/>
    <n v="0"/>
    <n v="-999"/>
    <n v="-999"/>
    <n v="-999"/>
    <n v="-999"/>
    <n v="10.3"/>
    <n v="-999"/>
    <n v="0.68600000000000005"/>
    <n v="2.056"/>
    <n v="0"/>
    <n v="-999"/>
    <n v="200709"/>
    <x v="16"/>
  </r>
  <r>
    <n v="-999"/>
    <n v="16"/>
    <n v="24.7"/>
    <n v="10.1"/>
    <n v="37.799999999999997"/>
    <n v="20"/>
    <n v="0"/>
    <n v="0"/>
    <n v="0"/>
    <n v="-999"/>
    <n v="-999"/>
    <n v="-999"/>
    <n v="-999"/>
    <n v="11"/>
    <n v="-999"/>
    <n v="0.621"/>
    <n v="2.4889999999999999"/>
    <n v="0"/>
    <n v="-999"/>
    <n v="200709"/>
    <x v="16"/>
  </r>
  <r>
    <n v="-999"/>
    <n v="11"/>
    <n v="16.399999999999999"/>
    <n v="7.2"/>
    <n v="50.5"/>
    <n v="34.799999999999997"/>
    <n v="0"/>
    <n v="0"/>
    <n v="0"/>
    <n v="-999"/>
    <n v="-999"/>
    <n v="-999"/>
    <n v="-999"/>
    <n v="11.2"/>
    <n v="-999"/>
    <n v="0.64700000000000002"/>
    <n v="1.216"/>
    <n v="0"/>
    <n v="-999"/>
    <n v="200709"/>
    <x v="16"/>
  </r>
  <r>
    <n v="-999"/>
    <n v="11.3"/>
    <n v="20.2"/>
    <n v="4.4000000000000004"/>
    <n v="36.299999999999997"/>
    <n v="21"/>
    <n v="0"/>
    <n v="0"/>
    <n v="0"/>
    <n v="-999"/>
    <n v="-999"/>
    <n v="-999"/>
    <n v="-999"/>
    <n v="10.8"/>
    <n v="-999"/>
    <n v="0.496"/>
    <n v="1.87"/>
    <n v="0"/>
    <n v="-999"/>
    <n v="200709"/>
    <x v="16"/>
  </r>
  <r>
    <n v="-999"/>
    <n v="13.3"/>
    <n v="22.4"/>
    <n v="5.9"/>
    <n v="28.6"/>
    <n v="12.6"/>
    <n v="0"/>
    <n v="0"/>
    <n v="0"/>
    <n v="-999"/>
    <n v="-999"/>
    <n v="-999"/>
    <n v="-999"/>
    <n v="10.6"/>
    <n v="-999"/>
    <n v="0.34200000000000003"/>
    <n v="2.367"/>
    <n v="0"/>
    <n v="-999"/>
    <n v="200709"/>
    <x v="16"/>
  </r>
  <r>
    <n v="-999"/>
    <n v="14"/>
    <n v="23.2"/>
    <n v="7.2"/>
    <n v="30.1"/>
    <n v="7"/>
    <n v="0"/>
    <n v="0"/>
    <n v="0"/>
    <n v="-999"/>
    <n v="-999"/>
    <n v="-999"/>
    <n v="-999"/>
    <n v="10.7"/>
    <n v="-999"/>
    <n v="0.19900000000000001"/>
    <n v="2.6440000000000001"/>
    <n v="0"/>
    <n v="-999"/>
    <n v="200709"/>
    <x v="16"/>
  </r>
  <r>
    <n v="-999"/>
    <n v="5.9"/>
    <n v="10.6"/>
    <n v="2.2000000000000002"/>
    <n v="68"/>
    <n v="31.7"/>
    <n v="0"/>
    <n v="0"/>
    <n v="0"/>
    <n v="-999"/>
    <n v="-999"/>
    <n v="-999"/>
    <n v="-999"/>
    <n v="10.1"/>
    <n v="-999"/>
    <n v="0.40600000000000003"/>
    <n v="0.873"/>
    <n v="0"/>
    <n v="-999"/>
    <n v="200709"/>
    <x v="16"/>
  </r>
  <r>
    <n v="-999"/>
    <n v="3.8"/>
    <n v="10.8"/>
    <n v="-1.6"/>
    <n v="76.7"/>
    <n v="37.5"/>
    <n v="0"/>
    <n v="0"/>
    <n v="0"/>
    <n v="-999"/>
    <n v="-999"/>
    <n v="-999"/>
    <n v="-999"/>
    <n v="9.6999999999999993"/>
    <n v="-999"/>
    <n v="0.48399999999999999"/>
    <n v="0.80900000000000005"/>
    <n v="0"/>
    <n v="-999"/>
    <n v="200709"/>
    <x v="16"/>
  </r>
  <r>
    <n v="-999"/>
    <n v="1.6"/>
    <n v="8.3000000000000007"/>
    <n v="-2.1"/>
    <n v="85.7"/>
    <n v="58.7"/>
    <n v="0.3"/>
    <n v="0"/>
    <n v="0"/>
    <n v="-999"/>
    <n v="-999"/>
    <n v="-999"/>
    <n v="-999"/>
    <n v="8.5"/>
    <n v="-999"/>
    <n v="0.64"/>
    <n v="0.45200000000000001"/>
    <n v="0"/>
    <n v="-999"/>
    <n v="200709"/>
    <x v="16"/>
  </r>
  <r>
    <n v="-999"/>
    <n v="2.6"/>
    <n v="10.1"/>
    <n v="-1.1000000000000001"/>
    <n v="83.3"/>
    <n v="50.7"/>
    <n v="0.3"/>
    <n v="0"/>
    <n v="0"/>
    <n v="-999"/>
    <n v="-999"/>
    <n v="-999"/>
    <n v="-999"/>
    <n v="8.1"/>
    <n v="-999"/>
    <n v="0.627"/>
    <n v="0.60899999999999999"/>
    <n v="0"/>
    <n v="-999"/>
    <n v="200709"/>
    <x v="16"/>
  </r>
  <r>
    <n v="-999"/>
    <n v="0.7"/>
    <n v="2.9"/>
    <n v="-0.6"/>
    <n v="93.8"/>
    <n v="73.400000000000006"/>
    <n v="11.7"/>
    <n v="0"/>
    <n v="0"/>
    <n v="-999"/>
    <n v="-999"/>
    <n v="-999"/>
    <n v="-999"/>
    <n v="7"/>
    <n v="-999"/>
    <n v="0.55100000000000005"/>
    <n v="0.2"/>
    <n v="0"/>
    <n v="-999"/>
    <n v="200709"/>
    <x v="16"/>
  </r>
  <r>
    <n v="-999"/>
    <n v="4"/>
    <n v="10.9"/>
    <n v="-0.6"/>
    <n v="86.9"/>
    <n v="47.5"/>
    <n v="7.2"/>
    <n v="0"/>
    <n v="0"/>
    <n v="-999"/>
    <n v="-999"/>
    <n v="-999"/>
    <n v="-999"/>
    <n v="6.6"/>
    <n v="-999"/>
    <n v="0.62"/>
    <n v="0.68400000000000005"/>
    <n v="0"/>
    <n v="-999"/>
    <n v="200709"/>
    <x v="16"/>
  </r>
  <r>
    <n v="-999"/>
    <n v="0.7"/>
    <n v="4.5"/>
    <n v="-2"/>
    <n v="95.9"/>
    <n v="81.2"/>
    <n v="4"/>
    <n v="0"/>
    <n v="0"/>
    <n v="-999"/>
    <n v="-999"/>
    <n v="-999"/>
    <n v="-999"/>
    <n v="6.3"/>
    <n v="-999"/>
    <n v="0.68400000000000005"/>
    <n v="0.158"/>
    <n v="0"/>
    <n v="-999"/>
    <n v="200709"/>
    <x v="16"/>
  </r>
  <r>
    <n v="-999"/>
    <n v="0.6"/>
    <n v="5.7"/>
    <n v="-1.7"/>
    <n v="88.4"/>
    <n v="62.9"/>
    <n v="0"/>
    <n v="0"/>
    <n v="0"/>
    <n v="-999"/>
    <n v="-999"/>
    <n v="-999"/>
    <n v="-999"/>
    <n v="6"/>
    <n v="-999"/>
    <n v="0.57699999999999996"/>
    <n v="0.34"/>
    <n v="0"/>
    <n v="-999"/>
    <n v="200709"/>
    <x v="16"/>
  </r>
  <r>
    <n v="-999"/>
    <n v="3.6"/>
    <n v="11.1"/>
    <n v="-2.2999999999999998"/>
    <n v="71.5"/>
    <n v="35.5"/>
    <n v="4.5"/>
    <n v="0"/>
    <n v="0"/>
    <n v="-999"/>
    <n v="-999"/>
    <n v="-999"/>
    <n v="-999"/>
    <n v="6.2"/>
    <n v="-999"/>
    <n v="0.47"/>
    <n v="0.85199999999999998"/>
    <n v="0"/>
    <n v="-999"/>
    <n v="200709"/>
    <x v="16"/>
  </r>
  <r>
    <n v="-999"/>
    <n v="3.3"/>
    <n v="8.5"/>
    <n v="0.1"/>
    <n v="89.2"/>
    <n v="66.3"/>
    <n v="0"/>
    <n v="0"/>
    <n v="0"/>
    <n v="-999"/>
    <n v="-999"/>
    <n v="-999"/>
    <n v="-999"/>
    <n v="6.7"/>
    <n v="-999"/>
    <n v="0.73299999999999998"/>
    <n v="0.374"/>
    <n v="0"/>
    <n v="-999"/>
    <n v="200709"/>
    <x v="16"/>
  </r>
  <r>
    <n v="-999"/>
    <n v="4.8"/>
    <n v="9.6"/>
    <n v="0.2"/>
    <n v="78.599999999999994"/>
    <n v="58"/>
    <n v="0"/>
    <n v="0"/>
    <n v="0"/>
    <n v="-999"/>
    <n v="-999"/>
    <n v="-999"/>
    <n v="-999"/>
    <n v="6.5"/>
    <n v="-999"/>
    <n v="0.69499999999999995"/>
    <n v="0.502"/>
    <n v="0"/>
    <n v="-999"/>
    <n v="200709"/>
    <x v="16"/>
  </r>
  <r>
    <n v="-999"/>
    <n v="6.9"/>
    <n v="10"/>
    <n v="2.9"/>
    <n v="74.3"/>
    <n v="58.3"/>
    <n v="2.9"/>
    <n v="0"/>
    <n v="0"/>
    <n v="-999"/>
    <n v="-999"/>
    <n v="-999"/>
    <n v="-999"/>
    <n v="6.9"/>
    <n v="-999"/>
    <n v="0.71399999999999997"/>
    <n v="0.51200000000000001"/>
    <n v="0"/>
    <n v="-999"/>
    <n v="200709"/>
    <x v="16"/>
  </r>
  <r>
    <n v="-999"/>
    <n v="-0.6"/>
    <n v="3"/>
    <n v="-3.6"/>
    <n v="96.9"/>
    <n v="92.3"/>
    <n v="15.1"/>
    <n v="0"/>
    <n v="0"/>
    <n v="-999"/>
    <n v="-999"/>
    <n v="-999"/>
    <n v="-999"/>
    <n v="6"/>
    <n v="-999"/>
    <n v="0.69899999999999995"/>
    <n v="5.8000000000000003E-2"/>
    <n v="0"/>
    <n v="-999"/>
    <n v="200709"/>
    <x v="16"/>
  </r>
  <r>
    <n v="-999"/>
    <n v="-1.5"/>
    <n v="3.1"/>
    <n v="-5.8"/>
    <n v="87.5"/>
    <n v="63.6"/>
    <n v="3.3"/>
    <n v="0"/>
    <n v="0"/>
    <n v="-999"/>
    <n v="-999"/>
    <n v="-999"/>
    <n v="-999"/>
    <n v="5.0999999999999996"/>
    <n v="-999"/>
    <n v="0.48599999999999999"/>
    <n v="0.27800000000000002"/>
    <n v="0"/>
    <n v="-999"/>
    <n v="200709"/>
    <x v="16"/>
  </r>
  <r>
    <n v="-999"/>
    <n v="-0.4"/>
    <n v="0.7"/>
    <n v="-1.5"/>
    <n v="97.3"/>
    <n v="93.1"/>
    <n v="8"/>
    <n v="0"/>
    <n v="0"/>
    <n v="-999"/>
    <n v="-999"/>
    <n v="-999"/>
    <n v="-999"/>
    <n v="4.5999999999999996"/>
    <n v="-999"/>
    <n v="0.59799999999999998"/>
    <n v="4.3999999999999997E-2"/>
    <n v="0"/>
    <n v="-999"/>
    <n v="200709"/>
    <x v="16"/>
  </r>
  <r>
    <n v="-999"/>
    <n v="1"/>
    <n v="6.2"/>
    <n v="-0.3"/>
    <n v="93.4"/>
    <n v="76.900000000000006"/>
    <n v="3.8"/>
    <n v="0"/>
    <n v="0"/>
    <n v="-999"/>
    <n v="-999"/>
    <n v="-999"/>
    <n v="-999"/>
    <n v="4.3"/>
    <n v="-999"/>
    <n v="0.73"/>
    <n v="0.219"/>
    <n v="0"/>
    <n v="-999"/>
    <n v="200710"/>
    <x v="16"/>
  </r>
  <r>
    <n v="-999"/>
    <n v="0.5"/>
    <n v="2.1"/>
    <n v="-1.3"/>
    <n v="91"/>
    <n v="72.3"/>
    <n v="5.6"/>
    <n v="0"/>
    <n v="0"/>
    <n v="-999"/>
    <n v="-999"/>
    <n v="-999"/>
    <n v="-999"/>
    <n v="3.9"/>
    <n v="-999"/>
    <n v="0.51200000000000001"/>
    <n v="0.19700000000000001"/>
    <n v="0"/>
    <n v="-999"/>
    <n v="200710"/>
    <x v="16"/>
  </r>
  <r>
    <n v="-999"/>
    <n v="-0.8"/>
    <n v="3.9"/>
    <n v="-2.7"/>
    <n v="88.3"/>
    <n v="66"/>
    <n v="2.2000000000000002"/>
    <n v="0"/>
    <n v="0"/>
    <n v="-999"/>
    <n v="-999"/>
    <n v="-999"/>
    <n v="-999"/>
    <n v="3.8"/>
    <n v="-999"/>
    <n v="0.53100000000000003"/>
    <n v="0.27400000000000002"/>
    <n v="0"/>
    <n v="-999"/>
    <n v="200710"/>
    <x v="16"/>
  </r>
  <r>
    <n v="-999"/>
    <n v="-2.2000000000000002"/>
    <n v="1.6"/>
    <n v="-5.8"/>
    <n v="92.4"/>
    <n v="69.7"/>
    <n v="11.2"/>
    <n v="0"/>
    <n v="0"/>
    <n v="-999"/>
    <n v="-999"/>
    <n v="-999"/>
    <n v="-999"/>
    <n v="3.6"/>
    <n v="-999"/>
    <n v="0.47799999999999998"/>
    <n v="0.20799999999999999"/>
    <n v="0"/>
    <n v="-999"/>
    <n v="200710"/>
    <x v="16"/>
  </r>
  <r>
    <n v="-999"/>
    <n v="-2.2000000000000002"/>
    <n v="3.6"/>
    <n v="-6.2"/>
    <n v="91"/>
    <n v="72.2"/>
    <n v="0.3"/>
    <n v="0"/>
    <n v="0"/>
    <n v="-999"/>
    <n v="-999"/>
    <n v="-999"/>
    <n v="-999"/>
    <n v="3.6"/>
    <n v="-999"/>
    <n v="0.57099999999999995"/>
    <n v="0.22"/>
    <n v="0"/>
    <n v="-999"/>
    <n v="200710"/>
    <x v="16"/>
  </r>
  <r>
    <n v="-999"/>
    <n v="0"/>
    <n v="4.3"/>
    <n v="-5"/>
    <n v="87.2"/>
    <n v="72.400000000000006"/>
    <n v="0.3"/>
    <n v="0"/>
    <n v="0"/>
    <n v="-999"/>
    <n v="-999"/>
    <n v="-999"/>
    <n v="-999"/>
    <n v="3.4"/>
    <n v="-999"/>
    <n v="0.60099999999999998"/>
    <n v="0.22900000000000001"/>
    <n v="0"/>
    <n v="-999"/>
    <n v="200710"/>
    <x v="16"/>
  </r>
  <r>
    <n v="-999"/>
    <n v="3"/>
    <n v="7.3"/>
    <n v="-0.8"/>
    <n v="90.3"/>
    <n v="73.099999999999994"/>
    <n v="3.5"/>
    <n v="0"/>
    <n v="0"/>
    <n v="-999"/>
    <n v="-999"/>
    <n v="-999"/>
    <n v="-999"/>
    <n v="3.2"/>
    <n v="-999"/>
    <n v="0.749"/>
    <n v="0.27500000000000002"/>
    <n v="0"/>
    <n v="-999"/>
    <n v="200710"/>
    <x v="16"/>
  </r>
  <r>
    <n v="-999"/>
    <n v="0.6"/>
    <n v="4.2"/>
    <n v="-3.9"/>
    <n v="86.6"/>
    <n v="59.7"/>
    <n v="5.3"/>
    <n v="0"/>
    <n v="0"/>
    <n v="-999"/>
    <n v="-999"/>
    <n v="-999"/>
    <n v="-999"/>
    <n v="3.1"/>
    <n v="-999"/>
    <n v="0.49299999999999999"/>
    <n v="0.33200000000000002"/>
    <n v="0"/>
    <n v="-999"/>
    <n v="200710"/>
    <x v="16"/>
  </r>
  <r>
    <n v="-999"/>
    <n v="7.6"/>
    <n v="12"/>
    <n v="2.2000000000000002"/>
    <n v="65.5"/>
    <n v="35.299999999999997"/>
    <n v="0"/>
    <n v="0"/>
    <n v="0"/>
    <n v="-999"/>
    <n v="-999"/>
    <n v="-999"/>
    <n v="-999"/>
    <n v="3.8"/>
    <n v="-999"/>
    <n v="0.495"/>
    <n v="0.90700000000000003"/>
    <n v="0"/>
    <n v="-999"/>
    <n v="200710"/>
    <x v="16"/>
  </r>
  <r>
    <n v="-999"/>
    <n v="4.4000000000000004"/>
    <n v="10"/>
    <n v="-1.8"/>
    <n v="74.5"/>
    <n v="32.4"/>
    <n v="5.6"/>
    <n v="0"/>
    <n v="0"/>
    <n v="-999"/>
    <n v="-999"/>
    <n v="-999"/>
    <n v="-999"/>
    <n v="4.4000000000000004"/>
    <n v="-999"/>
    <n v="0.39700000000000002"/>
    <n v="0.83"/>
    <n v="0"/>
    <n v="-999"/>
    <n v="200710"/>
    <x v="16"/>
  </r>
  <r>
    <n v="-999"/>
    <n v="0.5"/>
    <n v="5.9"/>
    <n v="-2.5"/>
    <n v="91.1"/>
    <n v="67.5"/>
    <n v="0.3"/>
    <n v="0"/>
    <n v="0"/>
    <n v="-999"/>
    <n v="-999"/>
    <n v="-999"/>
    <n v="-999"/>
    <n v="4"/>
    <n v="-999"/>
    <n v="0.627"/>
    <n v="0.30199999999999999"/>
    <n v="0"/>
    <n v="-999"/>
    <n v="200710"/>
    <x v="16"/>
  </r>
  <r>
    <n v="-999"/>
    <n v="1.2"/>
    <n v="6.2"/>
    <n v="-2.2999999999999998"/>
    <n v="82.1"/>
    <n v="55.9"/>
    <n v="0"/>
    <n v="0"/>
    <n v="0"/>
    <n v="-999"/>
    <n v="-999"/>
    <n v="-999"/>
    <n v="-999"/>
    <n v="4.2"/>
    <n v="-999"/>
    <n v="0.52800000000000002"/>
    <n v="0.41799999999999998"/>
    <n v="0"/>
    <n v="-999"/>
    <n v="200710"/>
    <x v="16"/>
  </r>
  <r>
    <n v="-999"/>
    <n v="3.1"/>
    <n v="11"/>
    <n v="-2.7"/>
    <n v="65.900000000000006"/>
    <n v="29.8"/>
    <n v="0"/>
    <n v="0"/>
    <n v="0"/>
    <n v="-999"/>
    <n v="-999"/>
    <n v="-999"/>
    <n v="-999"/>
    <n v="4.4000000000000004"/>
    <n v="-999"/>
    <n v="0.39"/>
    <n v="0.92100000000000004"/>
    <n v="0"/>
    <n v="-999"/>
    <n v="200710"/>
    <x v="16"/>
  </r>
  <r>
    <n v="-999"/>
    <n v="5.3"/>
    <n v="11.1"/>
    <n v="1"/>
    <n v="62.1"/>
    <n v="31.8"/>
    <n v="0"/>
    <n v="0"/>
    <n v="0"/>
    <n v="-999"/>
    <n v="-999"/>
    <n v="-999"/>
    <n v="-999"/>
    <n v="4.5"/>
    <n v="-999"/>
    <n v="0.42"/>
    <n v="0.90100000000000002"/>
    <n v="0"/>
    <n v="-999"/>
    <n v="200710"/>
    <x v="16"/>
  </r>
  <r>
    <n v="-999"/>
    <n v="6"/>
    <n v="11"/>
    <n v="2.1"/>
    <n v="74.8"/>
    <n v="51"/>
    <n v="0.3"/>
    <n v="0"/>
    <n v="0"/>
    <n v="-999"/>
    <n v="-999"/>
    <n v="-999"/>
    <n v="-999"/>
    <n v="4.7"/>
    <n v="-999"/>
    <n v="0.66800000000000004"/>
    <n v="0.64300000000000002"/>
    <n v="0"/>
    <n v="-999"/>
    <n v="200710"/>
    <x v="16"/>
  </r>
  <r>
    <n v="-999"/>
    <n v="1.5"/>
    <n v="5.4"/>
    <n v="-2"/>
    <n v="85.4"/>
    <n v="64.900000000000006"/>
    <n v="9.6"/>
    <n v="0"/>
    <n v="0"/>
    <n v="-999"/>
    <n v="-999"/>
    <n v="-999"/>
    <n v="-999"/>
    <n v="4.8"/>
    <n v="-999"/>
    <n v="0.58099999999999996"/>
    <n v="0.315"/>
    <n v="0"/>
    <n v="-999"/>
    <n v="200710"/>
    <x v="16"/>
  </r>
  <r>
    <n v="-999"/>
    <n v="-1.1000000000000001"/>
    <n v="5.7"/>
    <n v="-3.9"/>
    <n v="85.4"/>
    <n v="43.4"/>
    <n v="0.3"/>
    <n v="0"/>
    <n v="0"/>
    <n v="-999"/>
    <n v="-999"/>
    <n v="-999"/>
    <n v="-999"/>
    <n v="4.3"/>
    <n v="-999"/>
    <n v="0.39800000000000002"/>
    <n v="0.51800000000000002"/>
    <n v="0"/>
    <n v="-999"/>
    <n v="200710"/>
    <x v="16"/>
  </r>
  <r>
    <n v="-999"/>
    <n v="-2.5"/>
    <n v="-0.9"/>
    <n v="-3.5"/>
    <n v="94"/>
    <n v="81.400000000000006"/>
    <n v="4"/>
    <n v="28"/>
    <n v="0"/>
    <n v="-999"/>
    <n v="-999"/>
    <n v="-999"/>
    <n v="-999"/>
    <n v="3.6"/>
    <n v="-999"/>
    <n v="0.46500000000000002"/>
    <n v="0.106"/>
    <n v="0"/>
    <n v="-999"/>
    <n v="200710"/>
    <x v="16"/>
  </r>
  <r>
    <n v="-999"/>
    <n v="-1.2"/>
    <n v="1.7"/>
    <n v="-4.8"/>
    <n v="93.4"/>
    <n v="79.5"/>
    <n v="7.4"/>
    <n v="37"/>
    <n v="0"/>
    <n v="-999"/>
    <n v="-999"/>
    <n v="-999"/>
    <n v="-999"/>
    <n v="3"/>
    <n v="-999"/>
    <n v="0.54900000000000004"/>
    <n v="0.14199999999999999"/>
    <n v="0"/>
    <n v="-999"/>
    <n v="200710"/>
    <x v="16"/>
  </r>
  <r>
    <n v="-999"/>
    <n v="-2.4"/>
    <n v="3.6"/>
    <n v="-5"/>
    <n v="88.1"/>
    <n v="59.6"/>
    <n v="1.4"/>
    <n v="32"/>
    <n v="0"/>
    <n v="-999"/>
    <n v="-999"/>
    <n v="-999"/>
    <n v="-999"/>
    <n v="2.8"/>
    <n v="-999"/>
    <n v="0.47"/>
    <n v="0.31900000000000001"/>
    <n v="0"/>
    <n v="-999"/>
    <n v="200710"/>
    <x v="16"/>
  </r>
  <r>
    <n v="-999"/>
    <n v="-2.1"/>
    <n v="-0.1"/>
    <n v="-4.7"/>
    <n v="92.8"/>
    <n v="76.900000000000006"/>
    <n v="10.6"/>
    <n v="126"/>
    <n v="0"/>
    <n v="-999"/>
    <n v="-999"/>
    <n v="-999"/>
    <n v="-999"/>
    <n v="2.6"/>
    <n v="-999"/>
    <n v="0.46700000000000003"/>
    <n v="0.14000000000000001"/>
    <n v="0"/>
    <n v="-999"/>
    <n v="200710"/>
    <x v="16"/>
  </r>
  <r>
    <n v="-999"/>
    <n v="3.4"/>
    <n v="5.9"/>
    <n v="-0.6"/>
    <n v="94.6"/>
    <n v="87.3"/>
    <n v="0.9"/>
    <n v="45"/>
    <n v="0"/>
    <n v="-999"/>
    <n v="-999"/>
    <n v="-999"/>
    <n v="-999"/>
    <n v="2.6"/>
    <n v="-999"/>
    <n v="0.81"/>
    <n v="0.11799999999999999"/>
    <n v="0"/>
    <n v="-999"/>
    <n v="200710"/>
    <x v="16"/>
  </r>
  <r>
    <n v="-999"/>
    <n v="9.6"/>
    <n v="15.3"/>
    <n v="3.7"/>
    <n v="67"/>
    <n v="50.5"/>
    <n v="0"/>
    <n v="0"/>
    <n v="0"/>
    <n v="-999"/>
    <n v="-999"/>
    <n v="-999"/>
    <n v="-999"/>
    <n v="2.6"/>
    <n v="-999"/>
    <n v="0.877"/>
    <n v="0.86"/>
    <n v="0"/>
    <n v="-999"/>
    <n v="200710"/>
    <x v="16"/>
  </r>
  <r>
    <n v="-999"/>
    <n v="3.5"/>
    <n v="9"/>
    <n v="-3.1"/>
    <n v="80.8"/>
    <n v="60.4"/>
    <n v="3.7"/>
    <n v="0"/>
    <n v="0"/>
    <n v="-999"/>
    <n v="-999"/>
    <n v="-999"/>
    <n v="-999"/>
    <n v="3"/>
    <n v="-999"/>
    <n v="0.69499999999999995"/>
    <n v="0.45400000000000001"/>
    <n v="0"/>
    <n v="-999"/>
    <n v="200710"/>
    <x v="16"/>
  </r>
  <r>
    <n v="-999"/>
    <n v="-3.8"/>
    <n v="0.2"/>
    <n v="-6.7"/>
    <n v="81.8"/>
    <n v="59.8"/>
    <n v="2.6"/>
    <n v="10"/>
    <n v="0"/>
    <n v="-999"/>
    <n v="-999"/>
    <n v="-999"/>
    <n v="-999"/>
    <n v="2.8"/>
    <n v="-999"/>
    <n v="0.371"/>
    <n v="0.249"/>
    <n v="0"/>
    <n v="-999"/>
    <n v="200710"/>
    <x v="16"/>
  </r>
  <r>
    <n v="-999"/>
    <n v="-2.5"/>
    <n v="5.0999999999999996"/>
    <n v="-6.8"/>
    <n v="70.599999999999994"/>
    <n v="41.9"/>
    <n v="0"/>
    <n v="12"/>
    <n v="0"/>
    <n v="-999"/>
    <n v="-999"/>
    <n v="-999"/>
    <n v="-999"/>
    <n v="2.4"/>
    <n v="-999"/>
    <n v="0.36899999999999999"/>
    <n v="0.51"/>
    <n v="0"/>
    <n v="-999"/>
    <n v="200710"/>
    <x v="16"/>
  </r>
  <r>
    <n v="-999"/>
    <n v="0.5"/>
    <n v="6.1"/>
    <n v="-3.5"/>
    <n v="48.9"/>
    <n v="32.4"/>
    <n v="0"/>
    <n v="7"/>
    <n v="0"/>
    <n v="-999"/>
    <n v="-999"/>
    <n v="-999"/>
    <n v="-999"/>
    <n v="2"/>
    <n v="-999"/>
    <n v="0.30599999999999999"/>
    <n v="0.63600000000000001"/>
    <n v="0"/>
    <n v="-999"/>
    <n v="200710"/>
    <x v="16"/>
  </r>
  <r>
    <n v="-999"/>
    <n v="3.6"/>
    <n v="6.4"/>
    <n v="1.2"/>
    <n v="59.4"/>
    <n v="34.799999999999997"/>
    <n v="0"/>
    <n v="8"/>
    <n v="0"/>
    <n v="-999"/>
    <n v="-999"/>
    <n v="-999"/>
    <n v="-999"/>
    <n v="1.9"/>
    <n v="-999"/>
    <n v="0.33300000000000002"/>
    <n v="0.627"/>
    <n v="0"/>
    <n v="-999"/>
    <n v="200710"/>
    <x v="16"/>
  </r>
  <r>
    <n v="-999"/>
    <n v="0.9"/>
    <n v="5.5"/>
    <n v="-5.5"/>
    <n v="69"/>
    <n v="51.7"/>
    <n v="0"/>
    <n v="8"/>
    <n v="0"/>
    <n v="-999"/>
    <n v="-999"/>
    <n v="-999"/>
    <n v="-999"/>
    <n v="2"/>
    <n v="-999"/>
    <n v="0.46800000000000003"/>
    <n v="0.436"/>
    <n v="0"/>
    <n v="-999"/>
    <n v="200710"/>
    <x v="16"/>
  </r>
  <r>
    <n v="-999"/>
    <n v="-2.4"/>
    <n v="5.0999999999999996"/>
    <n v="-6.5"/>
    <n v="68"/>
    <n v="33.5"/>
    <n v="0"/>
    <n v="5"/>
    <n v="0"/>
    <n v="-999"/>
    <n v="-999"/>
    <n v="-999"/>
    <n v="-999"/>
    <n v="2"/>
    <n v="-999"/>
    <n v="0.29399999999999998"/>
    <n v="0.58399999999999996"/>
    <n v="0"/>
    <n v="-999"/>
    <n v="200710"/>
    <x v="16"/>
  </r>
  <r>
    <n v="-999"/>
    <n v="-0.4"/>
    <n v="1.7"/>
    <n v="-2.4"/>
    <n v="43.9"/>
    <n v="32.700000000000003"/>
    <n v="0"/>
    <n v="6"/>
    <n v="0"/>
    <n v="-999"/>
    <n v="-999"/>
    <n v="-999"/>
    <n v="-999"/>
    <n v="1.8"/>
    <n v="-999"/>
    <n v="0.22500000000000001"/>
    <n v="0.46500000000000002"/>
    <n v="6"/>
    <n v="0"/>
    <n v="200710"/>
    <x v="16"/>
  </r>
  <r>
    <n v="-999"/>
    <n v="-3.7"/>
    <n v="1.2"/>
    <n v="-7.3"/>
    <n v="71.7"/>
    <n v="41.8"/>
    <n v="0"/>
    <n v="10"/>
    <n v="0"/>
    <n v="-999"/>
    <n v="-999"/>
    <n v="-999"/>
    <n v="-999"/>
    <n v="1.6"/>
    <n v="-999"/>
    <n v="0.27800000000000002"/>
    <n v="0.38800000000000001"/>
    <n v="0"/>
    <n v="-999"/>
    <n v="200711"/>
    <x v="16"/>
  </r>
  <r>
    <n v="-999"/>
    <n v="-2.4"/>
    <n v="1.1000000000000001"/>
    <n v="-7.1"/>
    <n v="59.3"/>
    <n v="34.200000000000003"/>
    <n v="0"/>
    <n v="17"/>
    <n v="0"/>
    <n v="-999"/>
    <n v="-999"/>
    <n v="-999"/>
    <n v="-999"/>
    <n v="1.5"/>
    <n v="-999"/>
    <n v="0.22500000000000001"/>
    <n v="0.435"/>
    <n v="0"/>
    <n v="-999"/>
    <n v="200711"/>
    <x v="16"/>
  </r>
  <r>
    <n v="-999"/>
    <n v="1.9"/>
    <n v="4.5999999999999996"/>
    <n v="-1.1000000000000001"/>
    <n v="82.7"/>
    <n v="70.5"/>
    <n v="2.1"/>
    <n v="16"/>
    <n v="0"/>
    <n v="-999"/>
    <n v="-999"/>
    <n v="-999"/>
    <n v="-999"/>
    <n v="1.4"/>
    <n v="-999"/>
    <n v="0.59799999999999998"/>
    <n v="0.25"/>
    <n v="0"/>
    <n v="-999"/>
    <n v="200711"/>
    <x v="16"/>
  </r>
  <r>
    <n v="-999"/>
    <n v="-1.9"/>
    <n v="3.3"/>
    <n v="-6.5"/>
    <n v="84.6"/>
    <n v="67.400000000000006"/>
    <n v="1.3"/>
    <n v="15"/>
    <n v="0"/>
    <n v="-999"/>
    <n v="-999"/>
    <n v="-999"/>
    <n v="-999"/>
    <n v="1.3"/>
    <n v="-999"/>
    <n v="0.52100000000000002"/>
    <n v="0.252"/>
    <n v="0"/>
    <n v="-999"/>
    <n v="200711"/>
    <x v="16"/>
  </r>
  <r>
    <n v="-999"/>
    <n v="-0.9"/>
    <n v="7.7"/>
    <n v="-6.3"/>
    <n v="59.2"/>
    <n v="30.5"/>
    <n v="0.8"/>
    <n v="15"/>
    <n v="0"/>
    <n v="-999"/>
    <n v="-999"/>
    <n v="-999"/>
    <n v="-999"/>
    <n v="1.4"/>
    <n v="-999"/>
    <n v="0.32"/>
    <n v="0.73"/>
    <n v="0"/>
    <n v="-999"/>
    <n v="200711"/>
    <x v="16"/>
  </r>
  <r>
    <n v="-999"/>
    <n v="2.6"/>
    <n v="7.9"/>
    <n v="-0.1"/>
    <n v="57.2"/>
    <n v="35.1"/>
    <n v="0"/>
    <n v="13"/>
    <n v="0"/>
    <n v="-999"/>
    <n v="-999"/>
    <n v="-999"/>
    <n v="-999"/>
    <n v="1.4"/>
    <n v="-999"/>
    <n v="0.373"/>
    <n v="0.69099999999999995"/>
    <n v="0"/>
    <n v="-999"/>
    <n v="200711"/>
    <x v="16"/>
  </r>
  <r>
    <n v="-999"/>
    <n v="1.3"/>
    <n v="2.6"/>
    <n v="0.4"/>
    <n v="92.7"/>
    <n v="77.7"/>
    <n v="1.3"/>
    <n v="8"/>
    <n v="0"/>
    <n v="-999"/>
    <n v="-999"/>
    <n v="-999"/>
    <n v="-999"/>
    <n v="1.3"/>
    <n v="-999"/>
    <n v="0.57099999999999995"/>
    <n v="0.16400000000000001"/>
    <n v="0"/>
    <n v="-999"/>
    <n v="200711"/>
    <x v="16"/>
  </r>
  <r>
    <n v="-999"/>
    <n v="0.8"/>
    <n v="2.8"/>
    <n v="-0.8"/>
    <n v="97.1"/>
    <n v="84.3"/>
    <n v="4.3"/>
    <n v="5"/>
    <n v="0"/>
    <n v="-999"/>
    <n v="-999"/>
    <n v="-999"/>
    <n v="-999"/>
    <n v="1.4"/>
    <n v="-999"/>
    <n v="0.628"/>
    <n v="0.11700000000000001"/>
    <n v="0"/>
    <n v="-999"/>
    <n v="200711"/>
    <x v="16"/>
  </r>
  <r>
    <n v="-999"/>
    <n v="1.2"/>
    <n v="3.3"/>
    <n v="0.1"/>
    <n v="84.5"/>
    <n v="52.4"/>
    <n v="1.8"/>
    <n v="8"/>
    <n v="0"/>
    <n v="-999"/>
    <n v="-999"/>
    <n v="-999"/>
    <n v="-999"/>
    <n v="1.6"/>
    <n v="-999"/>
    <n v="0.40600000000000003"/>
    <n v="0.36799999999999999"/>
    <n v="0"/>
    <n v="-999"/>
    <n v="200711"/>
    <x v="16"/>
  </r>
  <r>
    <n v="-999"/>
    <n v="-1.9"/>
    <n v="1.6"/>
    <n v="-6.9"/>
    <n v="83.2"/>
    <n v="57.6"/>
    <n v="4.5999999999999996"/>
    <n v="5"/>
    <n v="0"/>
    <n v="-999"/>
    <n v="-999"/>
    <n v="-999"/>
    <n v="-999"/>
    <n v="1.7"/>
    <n v="-999"/>
    <n v="0.39400000000000002"/>
    <n v="0.29099999999999998"/>
    <n v="0"/>
    <n v="-999"/>
    <n v="200711"/>
    <x v="16"/>
  </r>
  <r>
    <n v="-999"/>
    <n v="-2.7"/>
    <n v="0"/>
    <n v="-4.3"/>
    <n v="63.6"/>
    <n v="43.9"/>
    <n v="0"/>
    <n v="12"/>
    <n v="0"/>
    <n v="-999"/>
    <n v="-999"/>
    <n v="-999"/>
    <n v="-999"/>
    <n v="1.5"/>
    <n v="-999"/>
    <n v="0.26800000000000002"/>
    <n v="0.34200000000000003"/>
    <n v="0"/>
    <n v="-999"/>
    <n v="200711"/>
    <x v="16"/>
  </r>
  <r>
    <n v="-999"/>
    <n v="-2.8"/>
    <n v="-0.6"/>
    <n v="-6.7"/>
    <n v="81.7"/>
    <n v="49.9"/>
    <n v="6.6"/>
    <n v="45"/>
    <n v="0"/>
    <n v="-999"/>
    <n v="-999"/>
    <n v="-999"/>
    <n v="-999"/>
    <n v="1.2"/>
    <n v="-999"/>
    <n v="0.29199999999999998"/>
    <n v="0.29299999999999998"/>
    <n v="0"/>
    <n v="-999"/>
    <n v="200711"/>
    <x v="16"/>
  </r>
  <r>
    <n v="-999"/>
    <n v="-6.2"/>
    <n v="-2.5"/>
    <n v="-10"/>
    <n v="86.3"/>
    <n v="67.099999999999994"/>
    <n v="0.6"/>
    <n v="48"/>
    <n v="0"/>
    <n v="-999"/>
    <n v="-999"/>
    <n v="-999"/>
    <n v="-999"/>
    <n v="1.1000000000000001"/>
    <n v="-999"/>
    <n v="0.34100000000000003"/>
    <n v="0.16700000000000001"/>
    <n v="0"/>
    <n v="-999"/>
    <n v="200711"/>
    <x v="16"/>
  </r>
  <r>
    <n v="-999"/>
    <n v="-6.4"/>
    <n v="-4.0999999999999996"/>
    <n v="-10.5"/>
    <n v="75.5"/>
    <n v="51.1"/>
    <n v="1.7"/>
    <n v="64"/>
    <n v="0"/>
    <n v="-999"/>
    <n v="-999"/>
    <n v="-999"/>
    <n v="-999"/>
    <n v="1"/>
    <n v="-999"/>
    <n v="0.22900000000000001"/>
    <n v="0.22"/>
    <n v="0"/>
    <n v="-999"/>
    <n v="200711"/>
    <x v="16"/>
  </r>
  <r>
    <n v="-999"/>
    <n v="-1.5"/>
    <n v="0.6"/>
    <n v="-4.5999999999999996"/>
    <n v="84.4"/>
    <n v="72.400000000000006"/>
    <n v="0"/>
    <n v="58"/>
    <n v="0"/>
    <n v="-999"/>
    <n v="-999"/>
    <n v="-999"/>
    <n v="-999"/>
    <n v="1"/>
    <n v="-999"/>
    <n v="0.46300000000000002"/>
    <n v="0.17599999999999999"/>
    <n v="0"/>
    <n v="-999"/>
    <n v="200711"/>
    <x v="16"/>
  </r>
  <r>
    <n v="-999"/>
    <n v="-0.3"/>
    <n v="3.7"/>
    <n v="-1.8"/>
    <n v="92.2"/>
    <n v="68.400000000000006"/>
    <n v="1.4"/>
    <n v="60"/>
    <n v="0"/>
    <n v="-999"/>
    <n v="-999"/>
    <n v="-999"/>
    <n v="-999"/>
    <n v="1"/>
    <n v="-999"/>
    <n v="0.54300000000000004"/>
    <n v="0.252"/>
    <n v="0"/>
    <n v="-999"/>
    <n v="200711"/>
    <x v="16"/>
  </r>
  <r>
    <n v="-999"/>
    <n v="-2"/>
    <n v="1.1000000000000001"/>
    <n v="-7.2"/>
    <n v="90.9"/>
    <n v="66.3"/>
    <n v="9.8000000000000007"/>
    <n v="127"/>
    <n v="0"/>
    <n v="-999"/>
    <n v="-999"/>
    <n v="-999"/>
    <n v="-999"/>
    <n v="0.9"/>
    <n v="-999"/>
    <n v="0.439"/>
    <n v="0.223"/>
    <n v="0"/>
    <n v="-999"/>
    <n v="200711"/>
    <x v="16"/>
  </r>
  <r>
    <n v="-999"/>
    <n v="-8.1"/>
    <n v="-3.8"/>
    <n v="-12.3"/>
    <n v="83.1"/>
    <n v="60.7"/>
    <n v="0"/>
    <n v="110"/>
    <n v="0"/>
    <n v="-999"/>
    <n v="-999"/>
    <n v="-999"/>
    <n v="-999"/>
    <n v="0.8"/>
    <n v="-999"/>
    <n v="0.27900000000000003"/>
    <n v="0.18099999999999999"/>
    <n v="0"/>
    <n v="-999"/>
    <n v="200711"/>
    <x v="16"/>
  </r>
  <r>
    <n v="-999"/>
    <n v="-8.6999999999999993"/>
    <n v="-0.1"/>
    <n v="-13.2"/>
    <n v="77.400000000000006"/>
    <n v="35.299999999999997"/>
    <n v="0"/>
    <n v="110"/>
    <n v="0"/>
    <n v="-999"/>
    <n v="-999"/>
    <n v="-999"/>
    <n v="-999"/>
    <n v="0.9"/>
    <n v="-999"/>
    <n v="0.214"/>
    <n v="0.39200000000000002"/>
    <n v="0"/>
    <n v="-999"/>
    <n v="200711"/>
    <x v="16"/>
  </r>
  <r>
    <n v="-999"/>
    <n v="-9.9"/>
    <n v="-3.7"/>
    <n v="-12.5"/>
    <n v="80.599999999999994"/>
    <n v="48.3"/>
    <n v="0"/>
    <n v="120"/>
    <n v="0"/>
    <n v="-999"/>
    <n v="-999"/>
    <n v="-999"/>
    <n v="-999"/>
    <n v="0.8"/>
    <n v="-999"/>
    <n v="0.22500000000000001"/>
    <n v="0.24"/>
    <n v="0"/>
    <n v="-999"/>
    <n v="200711"/>
    <x v="16"/>
  </r>
  <r>
    <n v="-999"/>
    <n v="-8.6"/>
    <n v="-0.6"/>
    <n v="-12.8"/>
    <n v="60.1"/>
    <n v="24.2"/>
    <n v="0"/>
    <n v="127"/>
    <n v="0"/>
    <n v="-999"/>
    <n v="-999"/>
    <n v="-999"/>
    <n v="-999"/>
    <n v="0.7"/>
    <n v="-999"/>
    <n v="0.14099999999999999"/>
    <n v="0.443"/>
    <n v="0"/>
    <n v="-999"/>
    <n v="200711"/>
    <x v="16"/>
  </r>
  <r>
    <n v="-999"/>
    <n v="-6.3"/>
    <n v="-0.2"/>
    <n v="-10.9"/>
    <n v="54.5"/>
    <n v="35.200000000000003"/>
    <n v="0"/>
    <n v="127"/>
    <n v="0"/>
    <n v="-999"/>
    <n v="-999"/>
    <n v="-999"/>
    <n v="-999"/>
    <n v="0.6"/>
    <n v="-999"/>
    <n v="0.21199999999999999"/>
    <n v="0.39"/>
    <n v="0"/>
    <n v="-999"/>
    <n v="200711"/>
    <x v="16"/>
  </r>
  <r>
    <n v="-999"/>
    <n v="-5"/>
    <n v="1.5"/>
    <n v="-8.6"/>
    <n v="56.3"/>
    <n v="35.700000000000003"/>
    <n v="0"/>
    <n v="129"/>
    <n v="0"/>
    <n v="-999"/>
    <n v="-999"/>
    <n v="-999"/>
    <n v="-999"/>
    <n v="0.5"/>
    <n v="-999"/>
    <n v="0.24199999999999999"/>
    <n v="0.438"/>
    <n v="0"/>
    <n v="-999"/>
    <n v="200711"/>
    <x v="16"/>
  </r>
  <r>
    <n v="-999"/>
    <n v="-4.8"/>
    <n v="-1.9"/>
    <n v="-7.9"/>
    <n v="62"/>
    <n v="31.4"/>
    <n v="0"/>
    <n v="125"/>
    <n v="0"/>
    <n v="-999"/>
    <n v="-999"/>
    <n v="-999"/>
    <n v="-999"/>
    <n v="0.3"/>
    <n v="-999"/>
    <n v="0.16700000000000001"/>
    <n v="0.36399999999999999"/>
    <n v="0"/>
    <n v="-999"/>
    <n v="200711"/>
    <x v="16"/>
  </r>
  <r>
    <n v="-999"/>
    <n v="-7.5"/>
    <n v="-1"/>
    <n v="-10.6"/>
    <n v="84.4"/>
    <n v="58.6"/>
    <n v="0"/>
    <n v="125"/>
    <n v="0"/>
    <n v="-999"/>
    <n v="-999"/>
    <n v="-999"/>
    <n v="-999"/>
    <n v="0.3"/>
    <n v="-999"/>
    <n v="0.33200000000000002"/>
    <n v="0.23499999999999999"/>
    <n v="0"/>
    <n v="-999"/>
    <n v="200711"/>
    <x v="16"/>
  </r>
  <r>
    <n v="-999"/>
    <n v="-7.8"/>
    <n v="-3.7"/>
    <n v="-10.9"/>
    <n v="72.599999999999994"/>
    <n v="51.8"/>
    <n v="9"/>
    <n v="215"/>
    <n v="-7.6"/>
    <n v="-999"/>
    <n v="-999"/>
    <n v="-999"/>
    <n v="-999"/>
    <n v="0.2"/>
    <n v="-999"/>
    <n v="0.24"/>
    <n v="0.224"/>
    <n v="0"/>
    <n v="-999"/>
    <n v="200711"/>
    <x v="16"/>
  </r>
  <r>
    <n v="-999"/>
    <n v="-8"/>
    <n v="-5.4"/>
    <n v="-10.7"/>
    <n v="90.5"/>
    <n v="78.8"/>
    <n v="1.4"/>
    <n v="199"/>
    <n v="-3.5"/>
    <n v="-999"/>
    <n v="-999"/>
    <n v="-999"/>
    <n v="-999"/>
    <n v="0.2"/>
    <n v="-999"/>
    <n v="0.32300000000000001"/>
    <n v="8.6999999999999994E-2"/>
    <n v="0"/>
    <n v="-999"/>
    <n v="200711"/>
    <x v="16"/>
  </r>
  <r>
    <n v="-999"/>
    <n v="-9.1"/>
    <n v="-6.2"/>
    <n v="-13"/>
    <n v="88.5"/>
    <n v="79.2"/>
    <n v="4.2"/>
    <n v="213"/>
    <n v="-4.9000000000000004"/>
    <n v="-999"/>
    <n v="-999"/>
    <n v="-999"/>
    <n v="-999"/>
    <n v="0.2"/>
    <n v="-999"/>
    <n v="0.30299999999999999"/>
    <n v="0.08"/>
    <n v="0"/>
    <n v="-999"/>
    <n v="200711"/>
    <x v="16"/>
  </r>
  <r>
    <n v="-999"/>
    <n v="-10.4"/>
    <n v="-5.2"/>
    <n v="-15.4"/>
    <n v="83.2"/>
    <n v="59.9"/>
    <n v="0"/>
    <n v="200"/>
    <n v="-5.6"/>
    <n v="-999"/>
    <n v="-999"/>
    <n v="-999"/>
    <n v="-999"/>
    <n v="0.3"/>
    <n v="-999"/>
    <n v="0.248"/>
    <n v="0.16600000000000001"/>
    <n v="0"/>
    <n v="-999"/>
    <n v="200711"/>
    <x v="16"/>
  </r>
  <r>
    <n v="-999"/>
    <n v="-13.4"/>
    <n v="-6.7"/>
    <n v="-19.2"/>
    <n v="82.5"/>
    <n v="51"/>
    <n v="0"/>
    <n v="200"/>
    <n v="-7.9"/>
    <n v="-999"/>
    <n v="-999"/>
    <n v="-999"/>
    <n v="-999"/>
    <n v="0.2"/>
    <n v="-999"/>
    <n v="0.188"/>
    <n v="0.18099999999999999"/>
    <n v="200"/>
    <n v="-7.9"/>
    <n v="200711"/>
    <x v="16"/>
  </r>
  <r>
    <n v="-999"/>
    <n v="-15"/>
    <n v="-11.7"/>
    <n v="-19.7"/>
    <n v="82"/>
    <n v="68.5"/>
    <n v="0.9"/>
    <n v="217"/>
    <n v="-8.5"/>
    <n v="-999"/>
    <n v="-999"/>
    <n v="-999"/>
    <n v="-999"/>
    <n v="0.2"/>
    <n v="-999"/>
    <n v="0.17100000000000001"/>
    <n v="7.9000000000000001E-2"/>
    <n v="0"/>
    <n v="-999"/>
    <n v="200712"/>
    <x v="16"/>
  </r>
  <r>
    <n v="-999"/>
    <n v="-8"/>
    <n v="-3.1"/>
    <n v="-13.7"/>
    <n v="90"/>
    <n v="81.3"/>
    <n v="2.8"/>
    <n v="215"/>
    <n v="-5.6"/>
    <n v="-999"/>
    <n v="-999"/>
    <n v="-999"/>
    <n v="-999"/>
    <n v="0.2"/>
    <n v="-999"/>
    <n v="0.39500000000000002"/>
    <n v="9.0999999999999998E-2"/>
    <n v="0"/>
    <n v="-999"/>
    <n v="200712"/>
    <x v="16"/>
  </r>
  <r>
    <n v="-999"/>
    <n v="0.2"/>
    <n v="2.4"/>
    <n v="-3"/>
    <n v="98.9"/>
    <n v="97.2"/>
    <n v="8.6"/>
    <n v="200"/>
    <n v="-0.9"/>
    <n v="-999"/>
    <n v="-999"/>
    <n v="-999"/>
    <n v="-999"/>
    <n v="0.2"/>
    <n v="-999"/>
    <n v="0.70599999999999996"/>
    <n v="0.02"/>
    <n v="0"/>
    <n v="-999"/>
    <n v="200712"/>
    <x v="16"/>
  </r>
  <r>
    <n v="-999"/>
    <n v="1.3"/>
    <n v="3.2"/>
    <n v="-1.4"/>
    <n v="91"/>
    <n v="77.3"/>
    <n v="1.9"/>
    <n v="172"/>
    <n v="-0.2"/>
    <n v="-999"/>
    <n v="-999"/>
    <n v="-999"/>
    <n v="-999"/>
    <n v="0.2"/>
    <n v="-999"/>
    <n v="0.59599999999999997"/>
    <n v="0.17399999999999999"/>
    <n v="0"/>
    <n v="-999"/>
    <n v="200712"/>
    <x v="16"/>
  </r>
  <r>
    <n v="-999"/>
    <n v="-3.6"/>
    <n v="0.8"/>
    <n v="-5.9"/>
    <n v="90.3"/>
    <n v="69.2"/>
    <n v="3.2"/>
    <n v="190"/>
    <n v="-2.6"/>
    <n v="-999"/>
    <n v="-999"/>
    <n v="-999"/>
    <n v="-999"/>
    <n v="0.2"/>
    <n v="-999"/>
    <n v="0.44900000000000001"/>
    <n v="0.19900000000000001"/>
    <n v="0"/>
    <n v="-999"/>
    <n v="200712"/>
    <x v="16"/>
  </r>
  <r>
    <n v="-999"/>
    <n v="-7.9"/>
    <n v="-5.8"/>
    <n v="-11.1"/>
    <n v="91.7"/>
    <n v="84.3"/>
    <n v="0"/>
    <n v="180"/>
    <n v="-3.3"/>
    <n v="-999"/>
    <n v="-999"/>
    <n v="-999"/>
    <n v="-999"/>
    <n v="0.1"/>
    <n v="-999"/>
    <n v="0.33400000000000002"/>
    <n v="6.2E-2"/>
    <n v="0"/>
    <n v="-999"/>
    <n v="200712"/>
    <x v="16"/>
  </r>
  <r>
    <n v="-999"/>
    <n v="-13.3"/>
    <n v="-8.6"/>
    <n v="-17.5"/>
    <n v="84.7"/>
    <n v="66.3"/>
    <n v="0"/>
    <n v="180"/>
    <n v="-5.9"/>
    <n v="-999"/>
    <n v="-999"/>
    <n v="-999"/>
    <n v="-999"/>
    <n v="0.2"/>
    <n v="-999"/>
    <n v="0.21199999999999999"/>
    <n v="0.107"/>
    <n v="0"/>
    <n v="-999"/>
    <n v="200712"/>
    <x v="16"/>
  </r>
  <r>
    <n v="-999"/>
    <n v="-11.1"/>
    <n v="-5.6"/>
    <n v="-17.899999999999999"/>
    <n v="55.7"/>
    <n v="25.1"/>
    <n v="3.3"/>
    <n v="210"/>
    <n v="-7.6"/>
    <n v="-999"/>
    <n v="-999"/>
    <n v="-999"/>
    <n v="-999"/>
    <n v="0.3"/>
    <n v="-999"/>
    <n v="0.10100000000000001"/>
    <n v="0.30099999999999999"/>
    <n v="0"/>
    <n v="-999"/>
    <n v="200712"/>
    <x v="16"/>
  </r>
  <r>
    <n v="-999"/>
    <n v="-8"/>
    <n v="-5.9"/>
    <n v="-10.199999999999999"/>
    <n v="68.3"/>
    <n v="26.5"/>
    <n v="1.2"/>
    <n v="221"/>
    <n v="-5.5"/>
    <n v="-999"/>
    <n v="-999"/>
    <n v="-999"/>
    <n v="-999"/>
    <n v="0.2"/>
    <n v="-999"/>
    <n v="0.104"/>
    <n v="0.28899999999999998"/>
    <n v="0"/>
    <n v="-999"/>
    <n v="200712"/>
    <x v="16"/>
  </r>
  <r>
    <n v="-999"/>
    <n v="-9.6999999999999993"/>
    <n v="-3.7"/>
    <n v="-12"/>
    <n v="86.9"/>
    <n v="58"/>
    <n v="0"/>
    <n v="200"/>
    <n v="-4.3"/>
    <n v="-999"/>
    <n v="-999"/>
    <n v="-999"/>
    <n v="-999"/>
    <n v="0.3"/>
    <n v="-999"/>
    <n v="0.27"/>
    <n v="0.19500000000000001"/>
    <n v="0"/>
    <n v="-999"/>
    <n v="200712"/>
    <x v="16"/>
  </r>
  <r>
    <n v="-999"/>
    <n v="-8.4"/>
    <n v="-4.9000000000000004"/>
    <n v="-12.2"/>
    <n v="86.1"/>
    <n v="72.599999999999994"/>
    <n v="0"/>
    <n v="200"/>
    <n v="-4.9000000000000004"/>
    <n v="-999"/>
    <n v="-999"/>
    <n v="-999"/>
    <n v="-999"/>
    <n v="0.2"/>
    <n v="-999"/>
    <n v="0.307"/>
    <n v="0.11600000000000001"/>
    <n v="0"/>
    <n v="-999"/>
    <n v="200712"/>
    <x v="16"/>
  </r>
  <r>
    <n v="-999"/>
    <n v="-8.6999999999999993"/>
    <n v="-4"/>
    <n v="-11.2"/>
    <n v="88.1"/>
    <n v="70.599999999999994"/>
    <n v="1.4"/>
    <n v="213"/>
    <n v="-4.5"/>
    <n v="-999"/>
    <n v="-999"/>
    <n v="-999"/>
    <n v="-999"/>
    <n v="0.2"/>
    <n v="-999"/>
    <n v="0.32"/>
    <n v="0.13300000000000001"/>
    <n v="0"/>
    <n v="-999"/>
    <n v="200712"/>
    <x v="16"/>
  </r>
  <r>
    <n v="-999"/>
    <n v="-7.8"/>
    <n v="-5.9"/>
    <n v="-10.3"/>
    <n v="91"/>
    <n v="80.400000000000006"/>
    <n v="5.2"/>
    <n v="260"/>
    <n v="-3.7"/>
    <n v="-999"/>
    <n v="-999"/>
    <n v="-999"/>
    <n v="-999"/>
    <n v="0.2"/>
    <n v="-999"/>
    <n v="0.315"/>
    <n v="7.6999999999999999E-2"/>
    <n v="0"/>
    <n v="-999"/>
    <n v="200712"/>
    <x v="16"/>
  </r>
  <r>
    <n v="-999"/>
    <n v="-6.4"/>
    <n v="-4.5999999999999996"/>
    <n v="-8.9"/>
    <n v="91.5"/>
    <n v="84"/>
    <n v="1.7"/>
    <n v="271"/>
    <n v="-2.6"/>
    <n v="-999"/>
    <n v="-999"/>
    <n v="-999"/>
    <n v="-999"/>
    <n v="0.1"/>
    <n v="-999"/>
    <n v="0.36399999999999999"/>
    <n v="6.9000000000000006E-2"/>
    <n v="0"/>
    <n v="-999"/>
    <n v="200712"/>
    <x v="16"/>
  </r>
  <r>
    <n v="-999"/>
    <n v="-6.3"/>
    <n v="-3"/>
    <n v="-7.5"/>
    <n v="87.8"/>
    <n v="73.400000000000006"/>
    <n v="3.3"/>
    <n v="281"/>
    <n v="-2.1"/>
    <n v="-999"/>
    <n v="-999"/>
    <n v="-999"/>
    <n v="-999"/>
    <n v="0.2"/>
    <n v="-999"/>
    <n v="0.35899999999999999"/>
    <n v="0.13"/>
    <n v="0"/>
    <n v="-999"/>
    <n v="200712"/>
    <x v="16"/>
  </r>
  <r>
    <n v="-999"/>
    <n v="-6.7"/>
    <n v="-4.8"/>
    <n v="-8.5"/>
    <n v="88.7"/>
    <n v="80.900000000000006"/>
    <n v="2.9"/>
    <n v="305"/>
    <n v="-2.9"/>
    <n v="-999"/>
    <n v="-999"/>
    <n v="-999"/>
    <n v="-999"/>
    <n v="0.1"/>
    <n v="-999"/>
    <n v="0.34599999999999997"/>
    <n v="8.2000000000000003E-2"/>
    <n v="0"/>
    <n v="-999"/>
    <n v="200712"/>
    <x v="16"/>
  </r>
  <r>
    <n v="-999"/>
    <n v="-7.3"/>
    <n v="-4.2"/>
    <n v="-10.8"/>
    <n v="89.6"/>
    <n v="80"/>
    <n v="0"/>
    <n v="280"/>
    <n v="-2.7"/>
    <n v="-999"/>
    <n v="-999"/>
    <n v="-999"/>
    <n v="-999"/>
    <n v="0.1"/>
    <n v="-999"/>
    <n v="0.35699999999999998"/>
    <n v="8.8999999999999996E-2"/>
    <n v="0"/>
    <n v="-999"/>
    <n v="200712"/>
    <x v="16"/>
  </r>
  <r>
    <n v="-999"/>
    <n v="-6.1"/>
    <n v="-3.7"/>
    <n v="-9"/>
    <n v="91.4"/>
    <n v="74.2"/>
    <n v="3.9"/>
    <n v="308"/>
    <n v="-3"/>
    <n v="-999"/>
    <n v="-999"/>
    <n v="-999"/>
    <n v="-999"/>
    <n v="0.1"/>
    <n v="-999"/>
    <n v="0.34499999999999997"/>
    <n v="0.12"/>
    <n v="0"/>
    <n v="-999"/>
    <n v="200712"/>
    <x v="16"/>
  </r>
  <r>
    <n v="-999"/>
    <n v="-5.5"/>
    <n v="-3.9"/>
    <n v="-6.7"/>
    <n v="90.7"/>
    <n v="83"/>
    <n v="0"/>
    <n v="296"/>
    <n v="-2.4"/>
    <n v="-999"/>
    <n v="-999"/>
    <n v="-999"/>
    <n v="-999"/>
    <n v="0.1"/>
    <n v="-999"/>
    <n v="0.379"/>
    <n v="7.8E-2"/>
    <n v="0"/>
    <n v="-999"/>
    <n v="200712"/>
    <x v="16"/>
  </r>
  <r>
    <n v="-999"/>
    <n v="-8.6"/>
    <n v="-5"/>
    <n v="-15.9"/>
    <n v="88.9"/>
    <n v="75.3"/>
    <n v="3.6"/>
    <n v="325"/>
    <n v="-2.6"/>
    <n v="-999"/>
    <n v="-999"/>
    <n v="-999"/>
    <n v="-999"/>
    <n v="0.1"/>
    <n v="-999"/>
    <n v="0.316"/>
    <n v="0.104"/>
    <n v="0"/>
    <n v="-999"/>
    <n v="200712"/>
    <x v="16"/>
  </r>
  <r>
    <n v="-999"/>
    <n v="-11"/>
    <n v="-5.3"/>
    <n v="-15.8"/>
    <n v="81.5"/>
    <n v="58.6"/>
    <n v="0.9"/>
    <n v="338"/>
    <n v="-3.2"/>
    <n v="-999"/>
    <n v="-999"/>
    <n v="-999"/>
    <n v="-999"/>
    <n v="0.2"/>
    <n v="-999"/>
    <n v="0.24099999999999999"/>
    <n v="0.17"/>
    <n v="0"/>
    <n v="-999"/>
    <n v="200712"/>
    <x v="16"/>
  </r>
  <r>
    <n v="-999"/>
    <n v="-8.5"/>
    <n v="-7.2"/>
    <n v="-9.6999999999999993"/>
    <n v="90.3"/>
    <n v="85.3"/>
    <n v="8"/>
    <n v="400"/>
    <n v="-2.9"/>
    <n v="-999"/>
    <n v="-999"/>
    <n v="-999"/>
    <n v="-999"/>
    <n v="0.1"/>
    <n v="-999"/>
    <n v="0.30299999999999999"/>
    <n v="5.1999999999999998E-2"/>
    <n v="0"/>
    <n v="-999"/>
    <n v="200712"/>
    <x v="16"/>
  </r>
  <r>
    <n v="-999"/>
    <n v="-6.1"/>
    <n v="-4.4000000000000004"/>
    <n v="-7.9"/>
    <n v="92.8"/>
    <n v="83.5"/>
    <n v="3.4"/>
    <n v="437"/>
    <n v="-2.2999999999999998"/>
    <n v="-999"/>
    <n v="-999"/>
    <n v="-999"/>
    <n v="-999"/>
    <n v="0.1"/>
    <n v="-999"/>
    <n v="0.36699999999999999"/>
    <n v="7.2999999999999995E-2"/>
    <n v="0"/>
    <n v="-999"/>
    <n v="200712"/>
    <x v="16"/>
  </r>
  <r>
    <n v="-999"/>
    <n v="-7.7"/>
    <n v="-4.5999999999999996"/>
    <n v="-10.1"/>
    <n v="90.3"/>
    <n v="80.900000000000006"/>
    <n v="0"/>
    <n v="404"/>
    <n v="-1.9"/>
    <n v="-999"/>
    <n v="-999"/>
    <n v="-999"/>
    <n v="-999"/>
    <n v="0.1"/>
    <n v="-999"/>
    <n v="0.35099999999999998"/>
    <n v="8.3000000000000004E-2"/>
    <n v="0"/>
    <n v="-999"/>
    <n v="200712"/>
    <x v="16"/>
  </r>
  <r>
    <n v="-999"/>
    <n v="-9.8000000000000007"/>
    <n v="-8.1"/>
    <n v="-11.3"/>
    <n v="86.5"/>
    <n v="76.7"/>
    <n v="7.4"/>
    <n v="474"/>
    <n v="-2.6"/>
    <n v="-999"/>
    <n v="-999"/>
    <n v="-999"/>
    <n v="-999"/>
    <n v="0.1"/>
    <n v="-999"/>
    <n v="0.254"/>
    <n v="7.6999999999999999E-2"/>
    <n v="0"/>
    <n v="-999"/>
    <n v="200712"/>
    <x v="16"/>
  </r>
  <r>
    <n v="-999"/>
    <n v="-9.5"/>
    <n v="-6.7"/>
    <n v="-11.6"/>
    <n v="90.6"/>
    <n v="87.7"/>
    <n v="0"/>
    <n v="474"/>
    <n v="-2.5"/>
    <n v="-999"/>
    <n v="-999"/>
    <n v="-999"/>
    <n v="-999"/>
    <n v="0.1"/>
    <n v="-999"/>
    <n v="0.32500000000000001"/>
    <n v="4.4999999999999998E-2"/>
    <n v="0"/>
    <n v="-999"/>
    <n v="200712"/>
    <x v="16"/>
  </r>
  <r>
    <n v="-999"/>
    <n v="-10.5"/>
    <n v="-8.9"/>
    <n v="-12.4"/>
    <n v="88.1"/>
    <n v="81.7"/>
    <n v="2.2000000000000002"/>
    <n v="490"/>
    <n v="-2.1"/>
    <n v="-999"/>
    <n v="-999"/>
    <n v="-999"/>
    <n v="-999"/>
    <n v="0.1"/>
    <n v="-999"/>
    <n v="0.255"/>
    <n v="5.7000000000000002E-2"/>
    <n v="0"/>
    <n v="-999"/>
    <n v="200712"/>
    <x v="16"/>
  </r>
  <r>
    <n v="-999"/>
    <n v="-9.4"/>
    <n v="-5.2"/>
    <n v="-11.3"/>
    <n v="90.6"/>
    <n v="88.4"/>
    <n v="4.4000000000000004"/>
    <n v="525"/>
    <n v="-2.1"/>
    <n v="-999"/>
    <n v="-999"/>
    <n v="-999"/>
    <n v="-999"/>
    <n v="0.1"/>
    <n v="-999"/>
    <n v="0.36499999999999999"/>
    <n v="4.8000000000000001E-2"/>
    <n v="0"/>
    <n v="-999"/>
    <n v="200712"/>
    <x v="16"/>
  </r>
  <r>
    <n v="-999"/>
    <n v="-9.4"/>
    <n v="-6.3"/>
    <n v="-11.1"/>
    <n v="90.4"/>
    <n v="85.9"/>
    <n v="1.7"/>
    <n v="525"/>
    <n v="-1.9"/>
    <n v="-999"/>
    <n v="-999"/>
    <n v="-999"/>
    <n v="-999"/>
    <n v="0.1"/>
    <n v="-999"/>
    <n v="0.32700000000000001"/>
    <n v="5.3999999999999999E-2"/>
    <n v="0"/>
    <n v="-999"/>
    <n v="200712"/>
    <x v="16"/>
  </r>
  <r>
    <n v="-999"/>
    <n v="-9.5"/>
    <n v="-7.6"/>
    <n v="-10.8"/>
    <n v="90"/>
    <n v="88.2"/>
    <n v="0"/>
    <n v="510"/>
    <n v="-1.8"/>
    <n v="-999"/>
    <n v="-999"/>
    <n v="-999"/>
    <n v="-999"/>
    <n v="0.1"/>
    <n v="-999"/>
    <n v="0.30499999999999999"/>
    <n v="4.1000000000000002E-2"/>
    <n v="0"/>
    <n v="-999"/>
    <n v="200712"/>
    <x v="16"/>
  </r>
  <r>
    <n v="-999"/>
    <n v="-10.3"/>
    <n v="-6.6"/>
    <n v="-13.2"/>
    <n v="87.9"/>
    <n v="81"/>
    <n v="0"/>
    <n v="500"/>
    <n v="-1.8"/>
    <n v="-999"/>
    <n v="-999"/>
    <n v="-999"/>
    <n v="-999"/>
    <n v="0.1"/>
    <n v="-999"/>
    <n v="0.30199999999999999"/>
    <n v="7.0999999999999994E-2"/>
    <n v="500"/>
    <n v="-1.8"/>
    <n v="200712"/>
    <x v="16"/>
  </r>
  <r>
    <n v="-999"/>
    <n v="-10.199999999999999"/>
    <n v="-7.1"/>
    <n v="-11.6"/>
    <n v="80.5"/>
    <n v="54.1"/>
    <n v="0"/>
    <n v="495"/>
    <n v="-2.1"/>
    <n v="-999"/>
    <n v="-999"/>
    <n v="-999"/>
    <n v="-999"/>
    <n v="0.1"/>
    <n v="-999"/>
    <n v="0.19500000000000001"/>
    <n v="0.16400000000000001"/>
    <n v="0"/>
    <n v="-999"/>
    <n v="200801"/>
    <x v="17"/>
  </r>
  <r>
    <n v="-999"/>
    <n v="-6.8"/>
    <n v="-3.5"/>
    <n v="-8.1"/>
    <n v="77.2"/>
    <n v="55.3"/>
    <n v="0"/>
    <n v="480"/>
    <n v="-2.1"/>
    <n v="-999"/>
    <n v="-999"/>
    <n v="-999"/>
    <n v="-999"/>
    <n v="0.1"/>
    <n v="-999"/>
    <n v="0.26100000000000001"/>
    <n v="0.21099999999999999"/>
    <n v="0"/>
    <n v="-999"/>
    <n v="200801"/>
    <x v="17"/>
  </r>
  <r>
    <n v="-999"/>
    <n v="-5"/>
    <n v="-3.3"/>
    <n v="-7.5"/>
    <n v="93.1"/>
    <n v="84.2"/>
    <n v="0"/>
    <n v="471"/>
    <n v="-1.9"/>
    <n v="-999"/>
    <n v="-999"/>
    <n v="-999"/>
    <n v="-999"/>
    <n v="0.1"/>
    <n v="-999"/>
    <n v="0.40200000000000002"/>
    <n v="7.5999999999999998E-2"/>
    <n v="0"/>
    <n v="-999"/>
    <n v="200801"/>
    <x v="17"/>
  </r>
  <r>
    <n v="-999"/>
    <n v="-3.9"/>
    <n v="-2.4"/>
    <n v="-5.9"/>
    <n v="93.4"/>
    <n v="79.599999999999994"/>
    <n v="4.51"/>
    <n v="492"/>
    <n v="-1.6"/>
    <n v="-999"/>
    <n v="-999"/>
    <n v="-999"/>
    <n v="-999"/>
    <n v="0.1"/>
    <n v="-999"/>
    <n v="0.40799999999999997"/>
    <n v="0.104"/>
    <n v="0"/>
    <n v="-999"/>
    <n v="200801"/>
    <x v="17"/>
  </r>
  <r>
    <n v="-999"/>
    <n v="-5.5"/>
    <n v="-2.1"/>
    <n v="-8.8000000000000007"/>
    <n v="85.6"/>
    <n v="64.7"/>
    <n v="0"/>
    <n v="480"/>
    <n v="-1.3"/>
    <n v="-999"/>
    <n v="-999"/>
    <n v="-999"/>
    <n v="-999"/>
    <n v="0.1"/>
    <n v="-999"/>
    <n v="0.34"/>
    <n v="0.185"/>
    <n v="0"/>
    <n v="-999"/>
    <n v="200801"/>
    <x v="17"/>
  </r>
  <r>
    <n v="-999"/>
    <n v="-9.4"/>
    <n v="-2.4"/>
    <n v="-12.9"/>
    <n v="79.8"/>
    <n v="46.3"/>
    <n v="0"/>
    <n v="463"/>
    <n v="-1.9"/>
    <n v="-999"/>
    <n v="-999"/>
    <n v="-999"/>
    <n v="-999"/>
    <n v="0.2"/>
    <n v="-999"/>
    <n v="0.23699999999999999"/>
    <n v="0.27500000000000002"/>
    <n v="0"/>
    <n v="-999"/>
    <n v="200801"/>
    <x v="17"/>
  </r>
  <r>
    <n v="-999"/>
    <n v="-10.199999999999999"/>
    <n v="-4.2"/>
    <n v="-13.3"/>
    <n v="81.900000000000006"/>
    <n v="55.6"/>
    <n v="0"/>
    <n v="460"/>
    <n v="-2.7"/>
    <n v="-999"/>
    <n v="-999"/>
    <n v="-999"/>
    <n v="-999"/>
    <n v="0.2"/>
    <n v="-999"/>
    <n v="0.249"/>
    <n v="0.19900000000000001"/>
    <n v="0"/>
    <n v="-999"/>
    <n v="200801"/>
    <x v="17"/>
  </r>
  <r>
    <n v="-999"/>
    <n v="-9.4"/>
    <n v="-7.7"/>
    <n v="-10.4"/>
    <n v="89.5"/>
    <n v="82.6"/>
    <n v="12.760000000000002"/>
    <n v="558"/>
    <n v="-3"/>
    <n v="-999"/>
    <n v="-999"/>
    <n v="-999"/>
    <n v="-999"/>
    <n v="0.1"/>
    <n v="-999"/>
    <n v="0.28199999999999997"/>
    <n v="0.06"/>
    <n v="0"/>
    <n v="-999"/>
    <n v="200801"/>
    <x v="17"/>
  </r>
  <r>
    <n v="-999"/>
    <n v="-8"/>
    <n v="-3.8"/>
    <n v="-9.8000000000000007"/>
    <n v="89.1"/>
    <n v="81.900000000000006"/>
    <n v="0"/>
    <n v="545"/>
    <n v="-2.4"/>
    <n v="-999"/>
    <n v="-999"/>
    <n v="-999"/>
    <n v="-999"/>
    <n v="0.2"/>
    <n v="-999"/>
    <n v="0.379"/>
    <n v="8.3000000000000004E-2"/>
    <n v="0"/>
    <n v="-999"/>
    <n v="200801"/>
    <x v="17"/>
  </r>
  <r>
    <n v="-999"/>
    <n v="-6.8"/>
    <n v="-2.2000000000000002"/>
    <n v="-10"/>
    <n v="93.4"/>
    <n v="87.8"/>
    <n v="12.43"/>
    <n v="600"/>
    <n v="-2"/>
    <n v="-999"/>
    <n v="-999"/>
    <n v="-999"/>
    <n v="-999"/>
    <n v="0.1"/>
    <n v="-999"/>
    <n v="0.45500000000000002"/>
    <n v="6.3E-2"/>
    <n v="0"/>
    <n v="-999"/>
    <n v="200801"/>
    <x v="17"/>
  </r>
  <r>
    <n v="-999"/>
    <n v="-4.7"/>
    <n v="0.1"/>
    <n v="-6.5"/>
    <n v="95.2"/>
    <n v="90.6"/>
    <n v="0"/>
    <n v="560"/>
    <n v="-1.7"/>
    <n v="-999"/>
    <n v="-999"/>
    <n v="-999"/>
    <n v="-999"/>
    <n v="0.2"/>
    <n v="-999"/>
    <n v="0.55700000000000005"/>
    <n v="5.8000000000000003E-2"/>
    <n v="0"/>
    <n v="-999"/>
    <n v="200801"/>
    <x v="17"/>
  </r>
  <r>
    <n v="-999"/>
    <n v="-5.0999999999999996"/>
    <n v="-2.7"/>
    <n v="-7.9"/>
    <n v="92.7"/>
    <n v="81.400000000000006"/>
    <n v="1.65"/>
    <n v="575"/>
    <n v="-1.6"/>
    <n v="-999"/>
    <n v="-999"/>
    <n v="-999"/>
    <n v="-999"/>
    <n v="0.1"/>
    <n v="-999"/>
    <n v="0.40799999999999997"/>
    <n v="9.2999999999999999E-2"/>
    <n v="0"/>
    <n v="-999"/>
    <n v="200801"/>
    <x v="17"/>
  </r>
  <r>
    <n v="-999"/>
    <n v="-3.4"/>
    <n v="1.7"/>
    <n v="-5.9"/>
    <n v="83.9"/>
    <n v="60.1"/>
    <n v="0"/>
    <n v="575"/>
    <n v="-1.4"/>
    <n v="-999"/>
    <n v="-999"/>
    <n v="-999"/>
    <n v="-999"/>
    <n v="0.2"/>
    <n v="-999"/>
    <n v="0.41399999999999998"/>
    <n v="0.27500000000000002"/>
    <n v="0"/>
    <n v="-999"/>
    <n v="200801"/>
    <x v="17"/>
  </r>
  <r>
    <n v="-999"/>
    <n v="-4.9000000000000004"/>
    <n v="0.9"/>
    <n v="-12.7"/>
    <n v="77.5"/>
    <n v="53.1"/>
    <n v="5.0600000000000005"/>
    <n v="623"/>
    <n v="-1.4"/>
    <n v="-999"/>
    <n v="-999"/>
    <n v="-999"/>
    <n v="-999"/>
    <n v="0.1"/>
    <n v="-999"/>
    <n v="0.34699999999999998"/>
    <n v="0.30599999999999999"/>
    <n v="0"/>
    <n v="-999"/>
    <n v="200801"/>
    <x v="17"/>
  </r>
  <r>
    <n v="-999"/>
    <n v="-14.1"/>
    <n v="-10.5"/>
    <n v="-16.3"/>
    <n v="79"/>
    <n v="57.4"/>
    <n v="0"/>
    <n v="591"/>
    <n v="-1.3"/>
    <n v="-999"/>
    <n v="-999"/>
    <n v="-999"/>
    <n v="-999"/>
    <n v="0.1"/>
    <n v="-999"/>
    <n v="0.158"/>
    <n v="0.11700000000000001"/>
    <n v="0"/>
    <n v="-999"/>
    <n v="200801"/>
    <x v="17"/>
  </r>
  <r>
    <n v="-999"/>
    <n v="-8.6"/>
    <n v="-2.6"/>
    <n v="-15.2"/>
    <n v="90.1"/>
    <n v="82"/>
    <n v="0"/>
    <n v="588"/>
    <n v="-1.8"/>
    <n v="-999"/>
    <n v="-999"/>
    <n v="-999"/>
    <n v="-999"/>
    <n v="0.2"/>
    <n v="-999"/>
    <n v="0.41499999999999998"/>
    <n v="9.0999999999999998E-2"/>
    <n v="0"/>
    <n v="-999"/>
    <n v="200801"/>
    <x v="17"/>
  </r>
  <r>
    <n v="-999"/>
    <n v="-3.7"/>
    <n v="-1.7"/>
    <n v="-5.3"/>
    <n v="88.6"/>
    <n v="73"/>
    <n v="0"/>
    <n v="590"/>
    <n v="-1.8"/>
    <n v="-999"/>
    <n v="-999"/>
    <n v="-999"/>
    <n v="-999"/>
    <n v="0.1"/>
    <n v="-999"/>
    <n v="0.39500000000000002"/>
    <n v="0.14599999999999999"/>
    <n v="0"/>
    <n v="-999"/>
    <n v="200801"/>
    <x v="17"/>
  </r>
  <r>
    <n v="-999"/>
    <n v="-4.7"/>
    <n v="-0.9"/>
    <n v="-7.8"/>
    <n v="87.6"/>
    <n v="74.099999999999994"/>
    <n v="0"/>
    <n v="578"/>
    <n v="-1.4"/>
    <n v="-999"/>
    <n v="-999"/>
    <n v="-999"/>
    <n v="-999"/>
    <n v="0.1"/>
    <n v="-999"/>
    <n v="0.42499999999999999"/>
    <n v="0.14799999999999999"/>
    <n v="0"/>
    <n v="-999"/>
    <n v="200801"/>
    <x v="17"/>
  </r>
  <r>
    <n v="-999"/>
    <n v="-5.7"/>
    <n v="-1.5"/>
    <n v="-8.5"/>
    <n v="89.6"/>
    <n v="70.2"/>
    <n v="3.96"/>
    <n v="608"/>
    <n v="-1.5"/>
    <n v="-999"/>
    <n v="-999"/>
    <n v="-999"/>
    <n v="-999"/>
    <n v="0.1"/>
    <n v="-999"/>
    <n v="0.38400000000000001"/>
    <n v="0.16300000000000001"/>
    <n v="0"/>
    <n v="-999"/>
    <n v="200801"/>
    <x v="17"/>
  </r>
  <r>
    <n v="-999"/>
    <n v="-11.3"/>
    <n v="-7.1"/>
    <n v="-15.6"/>
    <n v="75.3"/>
    <n v="49.4"/>
    <n v="5.83"/>
    <n v="653"/>
    <n v="-1.4"/>
    <n v="-999"/>
    <n v="-999"/>
    <n v="-999"/>
    <n v="-999"/>
    <n v="0.1"/>
    <n v="-999"/>
    <n v="0.17699999999999999"/>
    <n v="0.18099999999999999"/>
    <n v="0"/>
    <n v="-999"/>
    <n v="200801"/>
    <x v="17"/>
  </r>
  <r>
    <n v="-999"/>
    <n v="-13.5"/>
    <n v="-7.8"/>
    <n v="-18.3"/>
    <n v="65.5"/>
    <n v="38.1"/>
    <n v="0"/>
    <n v="632"/>
    <n v="-1.6"/>
    <n v="-999"/>
    <n v="-999"/>
    <n v="-999"/>
    <n v="-999"/>
    <n v="0.2"/>
    <n v="-999"/>
    <n v="0.13"/>
    <n v="0.21"/>
    <n v="0"/>
    <n v="-999"/>
    <n v="200801"/>
    <x v="17"/>
  </r>
  <r>
    <n v="-999"/>
    <n v="-9.8000000000000007"/>
    <n v="-1"/>
    <n v="-13.7"/>
    <n v="67.900000000000006"/>
    <n v="37"/>
    <n v="0.88"/>
    <n v="618"/>
    <n v="-2.1"/>
    <n v="-999"/>
    <n v="-999"/>
    <n v="-999"/>
    <n v="-999"/>
    <n v="0.2"/>
    <n v="-999"/>
    <n v="0.21"/>
    <n v="0.35799999999999998"/>
    <n v="0"/>
    <n v="-999"/>
    <n v="200801"/>
    <x v="17"/>
  </r>
  <r>
    <n v="-999"/>
    <n v="-9.6999999999999993"/>
    <n v="-1.8"/>
    <n v="-13.4"/>
    <n v="68.7"/>
    <n v="40.5"/>
    <n v="0"/>
    <n v="615"/>
    <n v="-2.2999999999999998"/>
    <n v="-999"/>
    <n v="-999"/>
    <n v="-999"/>
    <n v="-999"/>
    <n v="0.2"/>
    <n v="-999"/>
    <n v="0.217"/>
    <n v="0.318"/>
    <n v="0"/>
    <n v="-999"/>
    <n v="200801"/>
    <x v="17"/>
  </r>
  <r>
    <n v="-999"/>
    <n v="-8.5"/>
    <n v="-1.6"/>
    <n v="-12.1"/>
    <n v="51.1"/>
    <n v="28.2"/>
    <n v="0"/>
    <n v="610"/>
    <n v="-2.4"/>
    <n v="-999"/>
    <n v="-999"/>
    <n v="-999"/>
    <n v="-999"/>
    <n v="0.2"/>
    <n v="-999"/>
    <n v="0.153"/>
    <n v="0.39"/>
    <n v="0"/>
    <n v="-999"/>
    <n v="200801"/>
    <x v="17"/>
  </r>
  <r>
    <n v="-999"/>
    <n v="-9.1"/>
    <n v="-1.7"/>
    <n v="-13.3"/>
    <n v="60.8"/>
    <n v="36.299999999999997"/>
    <n v="0"/>
    <n v="608"/>
    <n v="-2.5"/>
    <n v="-999"/>
    <n v="-999"/>
    <n v="-999"/>
    <n v="-999"/>
    <n v="0.2"/>
    <n v="-999"/>
    <n v="0.19600000000000001"/>
    <n v="0.34300000000000003"/>
    <n v="0"/>
    <n v="-999"/>
    <n v="200801"/>
    <x v="17"/>
  </r>
  <r>
    <n v="-999"/>
    <n v="-7"/>
    <n v="-2.2999999999999998"/>
    <n v="-9"/>
    <n v="68.5"/>
    <n v="39.200000000000003"/>
    <n v="0"/>
    <n v="597"/>
    <n v="-2.6"/>
    <n v="-999"/>
    <n v="-999"/>
    <n v="-999"/>
    <n v="-999"/>
    <n v="0.1"/>
    <n v="-999"/>
    <n v="0.20200000000000001"/>
    <n v="0.313"/>
    <n v="0"/>
    <n v="-999"/>
    <n v="200801"/>
    <x v="17"/>
  </r>
  <r>
    <n v="-999"/>
    <n v="-10.6"/>
    <n v="-7.3"/>
    <n v="-14.5"/>
    <n v="81.099999999999994"/>
    <n v="50.3"/>
    <n v="0"/>
    <n v="581"/>
    <n v="-2.4"/>
    <n v="-999"/>
    <n v="-999"/>
    <n v="-999"/>
    <n v="-999"/>
    <n v="0.1"/>
    <n v="-999"/>
    <n v="0.17799999999999999"/>
    <n v="0.17499999999999999"/>
    <n v="0"/>
    <n v="-999"/>
    <n v="200801"/>
    <x v="17"/>
  </r>
  <r>
    <n v="-999"/>
    <n v="-17.2"/>
    <n v="-14.1"/>
    <n v="-22.4"/>
    <n v="79.400000000000006"/>
    <n v="64.3"/>
    <n v="2.5300000000000002"/>
    <n v="604"/>
    <n v="-2.5"/>
    <n v="-999"/>
    <n v="-999"/>
    <n v="-999"/>
    <n v="-999"/>
    <n v="0.1"/>
    <n v="-999"/>
    <n v="0.13200000000000001"/>
    <n v="7.2999999999999995E-2"/>
    <n v="0"/>
    <n v="-999"/>
    <n v="200801"/>
    <x v="17"/>
  </r>
  <r>
    <n v="-999"/>
    <n v="-11.5"/>
    <n v="-7"/>
    <n v="-14.2"/>
    <n v="87.3"/>
    <n v="79.900000000000006"/>
    <n v="4.51"/>
    <n v="628"/>
    <n v="-2.8"/>
    <n v="-999"/>
    <n v="-999"/>
    <n v="-999"/>
    <n v="-999"/>
    <n v="0.1"/>
    <n v="-999"/>
    <n v="0.28799999999999998"/>
    <n v="7.2999999999999995E-2"/>
    <n v="0"/>
    <n v="-999"/>
    <n v="200801"/>
    <x v="17"/>
  </r>
  <r>
    <n v="-999"/>
    <n v="-9.3000000000000007"/>
    <n v="-5.7"/>
    <n v="-11.9"/>
    <n v="81.900000000000006"/>
    <n v="65.400000000000006"/>
    <n v="1.1000000000000001"/>
    <n v="635"/>
    <n v="-2.6"/>
    <n v="-999"/>
    <n v="-999"/>
    <n v="-999"/>
    <n v="-999"/>
    <n v="0.1"/>
    <n v="-999"/>
    <n v="0.26200000000000001"/>
    <n v="0.13800000000000001"/>
    <n v="0"/>
    <n v="-999"/>
    <n v="200801"/>
    <x v="17"/>
  </r>
  <r>
    <n v="-999"/>
    <n v="-8.1999999999999993"/>
    <n v="-3.4"/>
    <n v="-12.1"/>
    <n v="87"/>
    <n v="65.8"/>
    <n v="0"/>
    <n v="635"/>
    <n v="-2.2999999999999998"/>
    <n v="-999"/>
    <n v="-999"/>
    <n v="-999"/>
    <n v="-999"/>
    <n v="0.1"/>
    <n v="-999"/>
    <n v="0.312"/>
    <n v="0.16200000000000001"/>
    <n v="635"/>
    <n v="-2.2999999999999998"/>
    <n v="200801"/>
    <x v="17"/>
  </r>
  <r>
    <n v="-999"/>
    <n v="-9.4"/>
    <n v="-4.3"/>
    <n v="-12.8"/>
    <n v="88.8"/>
    <n v="74.2"/>
    <n v="10.01"/>
    <n v="726"/>
    <n v="-2"/>
    <n v="-999"/>
    <n v="-999"/>
    <n v="-999"/>
    <n v="-999"/>
    <n v="0.1"/>
    <n v="-999"/>
    <n v="0.32800000000000001"/>
    <n v="0.115"/>
    <n v="0"/>
    <n v="-999"/>
    <n v="200802"/>
    <x v="17"/>
  </r>
  <r>
    <n v="-999"/>
    <n v="-10.7"/>
    <n v="-7.4"/>
    <n v="-14"/>
    <n v="85.8"/>
    <n v="75.900000000000006"/>
    <n v="0"/>
    <n v="719"/>
    <n v="-1.9"/>
    <n v="-999"/>
    <n v="-999"/>
    <n v="-999"/>
    <n v="-999"/>
    <n v="0.1"/>
    <n v="-999"/>
    <n v="0.26600000000000001"/>
    <n v="8.4000000000000005E-2"/>
    <n v="0"/>
    <n v="-999"/>
    <n v="200802"/>
    <x v="17"/>
  </r>
  <r>
    <n v="-999"/>
    <n v="-10.7"/>
    <n v="-4"/>
    <n v="-15.3"/>
    <n v="82.3"/>
    <n v="54.6"/>
    <n v="0"/>
    <n v="704"/>
    <n v="-1.7"/>
    <n v="-999"/>
    <n v="-999"/>
    <n v="-999"/>
    <n v="-999"/>
    <n v="0.2"/>
    <n v="-999"/>
    <n v="0.248"/>
    <n v="0.20599999999999999"/>
    <n v="0"/>
    <n v="-999"/>
    <n v="200802"/>
    <x v="17"/>
  </r>
  <r>
    <n v="-999"/>
    <n v="-10.8"/>
    <n v="-6.2"/>
    <n v="-15.7"/>
    <n v="81.7"/>
    <n v="62.2"/>
    <n v="0"/>
    <n v="704"/>
    <n v="-1.7"/>
    <n v="-999"/>
    <n v="-999"/>
    <n v="-999"/>
    <n v="-999"/>
    <n v="0.1"/>
    <n v="-999"/>
    <n v="0.23799999999999999"/>
    <n v="0.14499999999999999"/>
    <n v="0"/>
    <n v="-999"/>
    <n v="200802"/>
    <x v="17"/>
  </r>
  <r>
    <n v="-999"/>
    <n v="-7.4"/>
    <n v="-5.2"/>
    <n v="-9.6999999999999993"/>
    <n v="88.2"/>
    <n v="82"/>
    <n v="0"/>
    <n v="693"/>
    <n v="-1.7"/>
    <n v="-999"/>
    <n v="-999"/>
    <n v="-999"/>
    <n v="-999"/>
    <n v="0.1"/>
    <n v="-999"/>
    <n v="0.34100000000000003"/>
    <n v="7.4999999999999997E-2"/>
    <n v="0"/>
    <n v="-999"/>
    <n v="200802"/>
    <x v="17"/>
  </r>
  <r>
    <n v="-999"/>
    <n v="-8.6999999999999993"/>
    <n v="-5.2"/>
    <n v="-10.6"/>
    <n v="80.900000000000006"/>
    <n v="62.9"/>
    <n v="3.08"/>
    <n v="712"/>
    <n v="-1.6"/>
    <n v="-999"/>
    <n v="-999"/>
    <n v="-999"/>
    <n v="-999"/>
    <n v="0.1"/>
    <n v="-999"/>
    <n v="0.26200000000000001"/>
    <n v="0.154"/>
    <n v="0"/>
    <n v="-999"/>
    <n v="200802"/>
    <x v="17"/>
  </r>
  <r>
    <n v="-999"/>
    <n v="-6.3"/>
    <n v="-4.0999999999999996"/>
    <n v="-8.6999999999999993"/>
    <n v="91.9"/>
    <n v="87.3"/>
    <n v="2.31"/>
    <n v="730"/>
    <n v="-1.5"/>
    <n v="-999"/>
    <n v="-999"/>
    <n v="-999"/>
    <n v="-999"/>
    <n v="0.1"/>
    <n v="-999"/>
    <n v="0.39400000000000002"/>
    <n v="5.7000000000000002E-2"/>
    <n v="0"/>
    <n v="-999"/>
    <n v="200802"/>
    <x v="17"/>
  </r>
  <r>
    <n v="-999"/>
    <n v="-6.2"/>
    <n v="-4.0999999999999996"/>
    <n v="-7.1"/>
    <n v="87"/>
    <n v="74.7"/>
    <n v="0"/>
    <n v="722"/>
    <n v="-1.4"/>
    <n v="-999"/>
    <n v="-999"/>
    <n v="-999"/>
    <n v="-999"/>
    <n v="0.1"/>
    <n v="-999"/>
    <n v="0.33700000000000002"/>
    <n v="0.114"/>
    <n v="0"/>
    <n v="-999"/>
    <n v="200802"/>
    <x v="17"/>
  </r>
  <r>
    <n v="-999"/>
    <n v="-2.5"/>
    <n v="3"/>
    <n v="-6.5"/>
    <n v="83.6"/>
    <n v="65.2"/>
    <n v="0"/>
    <n v="698"/>
    <n v="-1.1000000000000001"/>
    <n v="-999"/>
    <n v="-999"/>
    <n v="-999"/>
    <n v="-999"/>
    <n v="0.2"/>
    <n v="-999"/>
    <n v="0.49299999999999999"/>
    <n v="0.26400000000000001"/>
    <n v="0"/>
    <n v="-999"/>
    <n v="200802"/>
    <x v="17"/>
  </r>
  <r>
    <n v="-999"/>
    <n v="-2.8"/>
    <n v="0.8"/>
    <n v="-5.9"/>
    <n v="80.400000000000006"/>
    <n v="67.400000000000006"/>
    <n v="0"/>
    <n v="696"/>
    <n v="-1"/>
    <n v="-999"/>
    <n v="-999"/>
    <n v="-999"/>
    <n v="-999"/>
    <n v="0.1"/>
    <n v="-999"/>
    <n v="0.435"/>
    <n v="0.21099999999999999"/>
    <n v="0"/>
    <n v="-999"/>
    <n v="200802"/>
    <x v="17"/>
  </r>
  <r>
    <n v="-999"/>
    <n v="-5"/>
    <n v="-2.4"/>
    <n v="-8.1"/>
    <n v="91"/>
    <n v="79.3"/>
    <n v="11.33"/>
    <n v="800"/>
    <n v="-0.9"/>
    <n v="-999"/>
    <n v="-999"/>
    <n v="-999"/>
    <n v="-999"/>
    <n v="0.1"/>
    <n v="-999"/>
    <n v="0.40600000000000003"/>
    <n v="0.106"/>
    <n v="0"/>
    <n v="-999"/>
    <n v="200802"/>
    <x v="17"/>
  </r>
  <r>
    <n v="-999"/>
    <n v="-2.1"/>
    <n v="3.6"/>
    <n v="-7"/>
    <n v="91.9"/>
    <n v="72.900000000000006"/>
    <n v="6.7200000000000006"/>
    <n v="839"/>
    <n v="-0.9"/>
    <n v="-999"/>
    <n v="-999"/>
    <n v="-999"/>
    <n v="-999"/>
    <n v="0.1"/>
    <n v="-999"/>
    <n v="0.57599999999999996"/>
    <n v="0.214"/>
    <n v="0"/>
    <n v="-999"/>
    <n v="200802"/>
    <x v="17"/>
  </r>
  <r>
    <n v="-999"/>
    <n v="-7.4"/>
    <n v="-5.5"/>
    <n v="-9.9"/>
    <n v="86.1"/>
    <n v="76.7"/>
    <n v="0"/>
    <n v="832"/>
    <n v="-0.9"/>
    <n v="-999"/>
    <n v="-999"/>
    <n v="-999"/>
    <n v="-999"/>
    <n v="0.1"/>
    <n v="-999"/>
    <n v="0.31"/>
    <n v="9.4E-2"/>
    <n v="0"/>
    <n v="-999"/>
    <n v="200802"/>
    <x v="17"/>
  </r>
  <r>
    <n v="-999"/>
    <n v="-5.2"/>
    <n v="0"/>
    <n v="-10.5"/>
    <n v="80.8"/>
    <n v="53"/>
    <n v="0"/>
    <n v="800"/>
    <n v="-0.8"/>
    <n v="-999"/>
    <n v="-999"/>
    <n v="-999"/>
    <n v="-999"/>
    <n v="0.1"/>
    <n v="-999"/>
    <n v="0.32400000000000001"/>
    <n v="0.28699999999999998"/>
    <n v="0"/>
    <n v="-999"/>
    <n v="200802"/>
    <x v="17"/>
  </r>
  <r>
    <n v="-999"/>
    <n v="-2.4"/>
    <n v="0.8"/>
    <n v="-5.0999999999999996"/>
    <n v="87.8"/>
    <n v="69.5"/>
    <n v="0"/>
    <n v="784"/>
    <n v="-0.9"/>
    <n v="-999"/>
    <n v="-999"/>
    <n v="-999"/>
    <n v="-999"/>
    <n v="0.1"/>
    <n v="-999"/>
    <n v="0.45"/>
    <n v="0.19700000000000001"/>
    <n v="0"/>
    <n v="-999"/>
    <n v="200802"/>
    <x v="17"/>
  </r>
  <r>
    <n v="-999"/>
    <n v="-5.5"/>
    <n v="0"/>
    <n v="-9.9"/>
    <n v="81.7"/>
    <n v="57"/>
    <n v="0"/>
    <n v="784"/>
    <n v="-0.8"/>
    <n v="-999"/>
    <n v="-999"/>
    <n v="-999"/>
    <n v="-999"/>
    <n v="0.1"/>
    <n v="-999"/>
    <n v="0.34699999999999998"/>
    <n v="0.26300000000000001"/>
    <n v="0"/>
    <n v="-999"/>
    <n v="200802"/>
    <x v="17"/>
  </r>
  <r>
    <n v="-999"/>
    <n v="-5.3"/>
    <n v="3.1"/>
    <n v="-10.7"/>
    <n v="62.2"/>
    <n v="19.899999999999999"/>
    <n v="0"/>
    <n v="780"/>
    <n v="-0.8"/>
    <n v="-999"/>
    <n v="-999"/>
    <n v="-999"/>
    <n v="-999"/>
    <n v="0.2"/>
    <n v="-999"/>
    <n v="0.152"/>
    <n v="0.61099999999999999"/>
    <n v="0"/>
    <n v="-999"/>
    <n v="200802"/>
    <x v="17"/>
  </r>
  <r>
    <n v="-999"/>
    <n v="-0.2"/>
    <n v="9.4"/>
    <n v="-6.1"/>
    <n v="46.4"/>
    <n v="19.8"/>
    <n v="0"/>
    <n v="771"/>
    <n v="-0.9"/>
    <n v="-999"/>
    <n v="-999"/>
    <n v="-999"/>
    <n v="-999"/>
    <n v="0.2"/>
    <n v="-999"/>
    <n v="0.23400000000000001"/>
    <n v="0.94599999999999995"/>
    <n v="0"/>
    <n v="-999"/>
    <n v="200802"/>
    <x v="17"/>
  </r>
  <r>
    <n v="-999"/>
    <n v="-0.2"/>
    <n v="8.3000000000000007"/>
    <n v="-4.4000000000000004"/>
    <n v="44.6"/>
    <n v="28.5"/>
    <n v="0"/>
    <n v="757"/>
    <n v="-1.1000000000000001"/>
    <n v="-999"/>
    <n v="-999"/>
    <n v="-999"/>
    <n v="-999"/>
    <n v="0.2"/>
    <n v="-999"/>
    <n v="0.311"/>
    <n v="0.78300000000000003"/>
    <n v="0"/>
    <n v="-999"/>
    <n v="200802"/>
    <x v="17"/>
  </r>
  <r>
    <n v="-999"/>
    <n v="-0.1"/>
    <n v="8.6"/>
    <n v="-3.8"/>
    <n v="62.1"/>
    <n v="36.1"/>
    <n v="0"/>
    <n v="748"/>
    <n v="-1"/>
    <n v="-999"/>
    <n v="-999"/>
    <n v="-999"/>
    <n v="-999"/>
    <n v="0.2"/>
    <n v="-999"/>
    <n v="0.40400000000000003"/>
    <n v="0.71399999999999997"/>
    <n v="0"/>
    <n v="-999"/>
    <n v="200802"/>
    <x v="17"/>
  </r>
  <r>
    <n v="-999"/>
    <n v="-0.8"/>
    <n v="5.3"/>
    <n v="-4.3"/>
    <n v="69.099999999999994"/>
    <n v="41.6"/>
    <n v="0"/>
    <n v="743"/>
    <n v="-0.8"/>
    <n v="-999"/>
    <n v="-999"/>
    <n v="-999"/>
    <n v="-999"/>
    <n v="0.2"/>
    <n v="-999"/>
    <n v="0.371"/>
    <n v="0.52"/>
    <n v="0"/>
    <n v="-999"/>
    <n v="200802"/>
    <x v="17"/>
  </r>
  <r>
    <n v="-999"/>
    <n v="-1.7"/>
    <n v="5"/>
    <n v="-5"/>
    <n v="78.5"/>
    <n v="49.8"/>
    <n v="0"/>
    <n v="737"/>
    <n v="-0.8"/>
    <n v="-999"/>
    <n v="-999"/>
    <n v="-999"/>
    <n v="-999"/>
    <n v="0.2"/>
    <n v="-999"/>
    <n v="0.433"/>
    <n v="0.438"/>
    <n v="0"/>
    <n v="-999"/>
    <n v="200802"/>
    <x v="17"/>
  </r>
  <r>
    <n v="-999"/>
    <n v="-2.2999999999999998"/>
    <n v="3.8"/>
    <n v="-6.2"/>
    <n v="83.5"/>
    <n v="48.9"/>
    <n v="0"/>
    <n v="725"/>
    <n v="-0.8"/>
    <n v="-999"/>
    <n v="-999"/>
    <n v="-999"/>
    <n v="-999"/>
    <n v="0.1"/>
    <n v="-999"/>
    <n v="0.39300000000000002"/>
    <n v="0.41"/>
    <n v="0"/>
    <n v="-999"/>
    <n v="200802"/>
    <x v="17"/>
  </r>
  <r>
    <n v="-999"/>
    <n v="-4.4000000000000004"/>
    <n v="-1.8"/>
    <n v="-7"/>
    <n v="89.8"/>
    <n v="79.400000000000006"/>
    <n v="2.64"/>
    <n v="748"/>
    <n v="-0.9"/>
    <n v="-999"/>
    <n v="-999"/>
    <n v="-999"/>
    <n v="-999"/>
    <n v="0.1"/>
    <n v="-999"/>
    <n v="0.42399999999999999"/>
    <n v="0.11"/>
    <n v="0"/>
    <n v="-999"/>
    <n v="200802"/>
    <x v="17"/>
  </r>
  <r>
    <n v="-999"/>
    <n v="-3.2"/>
    <n v="1.7"/>
    <n v="-6.9"/>
    <n v="83.3"/>
    <n v="53.6"/>
    <n v="0"/>
    <n v="751"/>
    <n v="-1"/>
    <n v="-999"/>
    <n v="-999"/>
    <n v="-999"/>
    <n v="-999"/>
    <n v="0.2"/>
    <n v="-999"/>
    <n v="0.37"/>
    <n v="0.32"/>
    <n v="0"/>
    <n v="-999"/>
    <n v="200802"/>
    <x v="17"/>
  </r>
  <r>
    <n v="-999"/>
    <n v="-2.2000000000000002"/>
    <n v="1.1000000000000001"/>
    <n v="-5.4"/>
    <n v="82.9"/>
    <n v="67.7"/>
    <n v="0"/>
    <n v="741"/>
    <n v="-1"/>
    <n v="-999"/>
    <n v="-999"/>
    <n v="-999"/>
    <n v="-999"/>
    <n v="0.2"/>
    <n v="-999"/>
    <n v="0.44900000000000001"/>
    <n v="0.214"/>
    <n v="0"/>
    <n v="-999"/>
    <n v="200802"/>
    <x v="17"/>
  </r>
  <r>
    <n v="-999"/>
    <n v="-0.3"/>
    <n v="3.4"/>
    <n v="-2.4"/>
    <n v="75.8"/>
    <n v="56.3"/>
    <n v="0.5"/>
    <n v="740"/>
    <n v="-0.9"/>
    <n v="-999"/>
    <n v="-999"/>
    <n v="-999"/>
    <n v="-999"/>
    <n v="0.2"/>
    <n v="-999"/>
    <n v="0.439"/>
    <n v="0.34100000000000003"/>
    <n v="0"/>
    <n v="-999"/>
    <n v="200802"/>
    <x v="17"/>
  </r>
  <r>
    <n v="-999"/>
    <n v="-0.3"/>
    <n v="6.2"/>
    <n v="-2.7"/>
    <n v="78.099999999999994"/>
    <n v="45"/>
    <n v="2.1"/>
    <n v="732"/>
    <n v="-0.6"/>
    <n v="-999"/>
    <n v="-999"/>
    <n v="-999"/>
    <n v="-999"/>
    <n v="0.2"/>
    <n v="-999"/>
    <n v="0.42699999999999999"/>
    <n v="0.52100000000000002"/>
    <n v="0"/>
    <n v="-999"/>
    <n v="200802"/>
    <x v="17"/>
  </r>
  <r>
    <n v="-999"/>
    <n v="1.2"/>
    <n v="7.1"/>
    <n v="-4"/>
    <n v="66.7"/>
    <n v="39.1"/>
    <n v="0"/>
    <n v="725"/>
    <n v="-0.4"/>
    <n v="-999"/>
    <n v="-999"/>
    <n v="-999"/>
    <n v="-999"/>
    <n v="0.2"/>
    <n v="-999"/>
    <n v="0.39300000000000002"/>
    <n v="0.61399999999999999"/>
    <n v="725"/>
    <n v="-0.4"/>
    <n v="200802"/>
    <x v="17"/>
  </r>
  <r>
    <n v="-999"/>
    <n v="-4.9000000000000004"/>
    <n v="0"/>
    <n v="-7.6"/>
    <n v="68"/>
    <n v="45.6"/>
    <n v="1.76"/>
    <n v="748"/>
    <n v="-0.3"/>
    <n v="-999"/>
    <n v="-999"/>
    <n v="-999"/>
    <n v="-999"/>
    <n v="0.1"/>
    <n v="-999"/>
    <n v="0.27800000000000002"/>
    <n v="0.33200000000000002"/>
    <n v="0"/>
    <n v="-999"/>
    <n v="200803"/>
    <x v="17"/>
  </r>
  <r>
    <n v="-999"/>
    <n v="-5.4"/>
    <n v="1.1000000000000001"/>
    <n v="-10.7"/>
    <n v="73.2"/>
    <n v="38.799999999999997"/>
    <n v="2.09"/>
    <n v="767"/>
    <n v="-0.4"/>
    <n v="-999"/>
    <n v="-999"/>
    <n v="-999"/>
    <n v="-999"/>
    <n v="0.2"/>
    <n v="-999"/>
    <n v="0.25600000000000001"/>
    <n v="0.40500000000000003"/>
    <n v="0"/>
    <n v="-999"/>
    <n v="200803"/>
    <x v="17"/>
  </r>
  <r>
    <n v="-999"/>
    <n v="-4.9000000000000004"/>
    <n v="-1.3"/>
    <n v="-6.4"/>
    <n v="90.9"/>
    <n v="72.099999999999994"/>
    <n v="16.059999999999999"/>
    <n v="910"/>
    <n v="-0.7"/>
    <n v="-999"/>
    <n v="-999"/>
    <n v="-999"/>
    <n v="-999"/>
    <n v="0.1"/>
    <n v="-999"/>
    <n v="0.4"/>
    <n v="0.155"/>
    <n v="0"/>
    <n v="-999"/>
    <n v="200803"/>
    <x v="17"/>
  </r>
  <r>
    <n v="-999"/>
    <n v="-6.9"/>
    <n v="-4.4000000000000004"/>
    <n v="-11"/>
    <n v="92.5"/>
    <n v="88.8"/>
    <n v="4.4000000000000004"/>
    <n v="920"/>
    <n v="-0.8"/>
    <n v="-999"/>
    <n v="-999"/>
    <n v="-999"/>
    <n v="-999"/>
    <n v="0.1"/>
    <n v="-999"/>
    <n v="0.39100000000000001"/>
    <n v="4.9000000000000002E-2"/>
    <n v="0"/>
    <n v="-999"/>
    <n v="200803"/>
    <x v="17"/>
  </r>
  <r>
    <n v="-999"/>
    <n v="-5.0999999999999996"/>
    <n v="2.6"/>
    <n v="-11.2"/>
    <n v="79.400000000000006"/>
    <n v="50"/>
    <n v="0"/>
    <n v="900"/>
    <n v="-0.6"/>
    <n v="-999"/>
    <n v="-999"/>
    <n v="-999"/>
    <n v="-999"/>
    <n v="0.3"/>
    <n v="-999"/>
    <n v="0.36899999999999999"/>
    <n v="0.36799999999999999"/>
    <n v="0"/>
    <n v="-999"/>
    <n v="200803"/>
    <x v="17"/>
  </r>
  <r>
    <n v="-999"/>
    <n v="-0.3"/>
    <n v="9.6"/>
    <n v="-6.7"/>
    <n v="65.5"/>
    <n v="26.8"/>
    <n v="0"/>
    <n v="865"/>
    <n v="-0.6"/>
    <n v="-999"/>
    <n v="-999"/>
    <n v="-999"/>
    <n v="-999"/>
    <n v="0.3"/>
    <n v="-999"/>
    <n v="0.32100000000000001"/>
    <n v="0.875"/>
    <n v="0"/>
    <n v="-999"/>
    <n v="200803"/>
    <x v="17"/>
  </r>
  <r>
    <n v="-999"/>
    <n v="-0.9"/>
    <n v="6.8"/>
    <n v="-5.0999999999999996"/>
    <n v="71.2"/>
    <n v="40.6"/>
    <n v="0"/>
    <n v="813"/>
    <n v="-0.6"/>
    <n v="-999"/>
    <n v="-999"/>
    <n v="-999"/>
    <n v="-999"/>
    <n v="0.3"/>
    <n v="-999"/>
    <n v="0.40200000000000002"/>
    <n v="0.58699999999999997"/>
    <n v="0"/>
    <n v="-999"/>
    <n v="200803"/>
    <x v="17"/>
  </r>
  <r>
    <n v="-999"/>
    <n v="-1.3"/>
    <n v="6.3"/>
    <n v="-5.7"/>
    <n v="76"/>
    <n v="36"/>
    <n v="3.1900000000000004"/>
    <n v="838"/>
    <n v="-0.2"/>
    <n v="-999"/>
    <n v="-999"/>
    <n v="-999"/>
    <n v="-999"/>
    <n v="0.2"/>
    <n v="-999"/>
    <n v="0.34300000000000003"/>
    <n v="0.61099999999999999"/>
    <n v="0"/>
    <n v="-999"/>
    <n v="200803"/>
    <x v="17"/>
  </r>
  <r>
    <n v="-999"/>
    <n v="-0.9"/>
    <n v="4.8"/>
    <n v="-5.7"/>
    <n v="68.099999999999994"/>
    <n v="41.1"/>
    <n v="0"/>
    <n v="830"/>
    <n v="-0.2"/>
    <n v="-999"/>
    <n v="-999"/>
    <n v="-999"/>
    <n v="-999"/>
    <n v="0.2"/>
    <n v="-999"/>
    <n v="0.35299999999999998"/>
    <n v="0.50600000000000001"/>
    <n v="0"/>
    <n v="-999"/>
    <n v="200803"/>
    <x v="17"/>
  </r>
  <r>
    <n v="-999"/>
    <n v="0"/>
    <n v="2.6"/>
    <n v="-2.2999999999999998"/>
    <n v="77.7"/>
    <n v="54.1"/>
    <n v="1.87"/>
    <n v="830"/>
    <n v="-0.3"/>
    <n v="-999"/>
    <n v="-999"/>
    <n v="-999"/>
    <n v="-999"/>
    <n v="0.2"/>
    <n v="-999"/>
    <n v="0.39900000000000002"/>
    <n v="0.33800000000000002"/>
    <n v="0"/>
    <n v="-999"/>
    <n v="200803"/>
    <x v="17"/>
  </r>
  <r>
    <n v="-999"/>
    <n v="-2.6"/>
    <n v="1.5"/>
    <n v="-8.6"/>
    <n v="75.3"/>
    <n v="46.9"/>
    <n v="0.77"/>
    <n v="843"/>
    <n v="-0.4"/>
    <n v="-999"/>
    <n v="-999"/>
    <n v="-999"/>
    <n v="-999"/>
    <n v="0.2"/>
    <n v="-999"/>
    <n v="0.32"/>
    <n v="0.36099999999999999"/>
    <n v="0"/>
    <n v="-999"/>
    <n v="200803"/>
    <x v="17"/>
  </r>
  <r>
    <n v="-999"/>
    <n v="-5"/>
    <n v="3.6"/>
    <n v="-11.1"/>
    <n v="63.1"/>
    <n v="27.2"/>
    <n v="0"/>
    <n v="841"/>
    <n v="-0.3"/>
    <n v="-999"/>
    <n v="-999"/>
    <n v="-999"/>
    <n v="-999"/>
    <n v="0.3"/>
    <n v="-999"/>
    <n v="0.214"/>
    <n v="0.57499999999999996"/>
    <n v="0"/>
    <n v="-999"/>
    <n v="200803"/>
    <x v="17"/>
  </r>
  <r>
    <n v="-999"/>
    <n v="-3.6"/>
    <n v="2.2999999999999998"/>
    <n v="-7.6"/>
    <n v="74.2"/>
    <n v="44.9"/>
    <n v="0.55000000000000004"/>
    <n v="835"/>
    <n v="-0.5"/>
    <n v="-999"/>
    <n v="-999"/>
    <n v="-999"/>
    <n v="-999"/>
    <n v="0.2"/>
    <n v="-999"/>
    <n v="0.32300000000000001"/>
    <n v="0.39700000000000002"/>
    <n v="0"/>
    <n v="-999"/>
    <n v="200803"/>
    <x v="17"/>
  </r>
  <r>
    <n v="-999"/>
    <n v="-4.0999999999999996"/>
    <n v="-1.4"/>
    <n v="-6.5"/>
    <n v="92"/>
    <n v="75.900000000000006"/>
    <n v="5.5"/>
    <n v="885"/>
    <n v="-0.7"/>
    <n v="-999"/>
    <n v="-999"/>
    <n v="-999"/>
    <n v="-999"/>
    <n v="0.2"/>
    <n v="-999"/>
    <n v="0.41699999999999998"/>
    <n v="0.13300000000000001"/>
    <n v="0"/>
    <n v="-999"/>
    <n v="200803"/>
    <x v="17"/>
  </r>
  <r>
    <n v="-999"/>
    <n v="-4.5"/>
    <n v="2.4"/>
    <n v="-7"/>
    <n v="89.8"/>
    <n v="55.4"/>
    <n v="0"/>
    <n v="885"/>
    <n v="-0.7"/>
    <n v="-999"/>
    <n v="-999"/>
    <n v="-999"/>
    <n v="-999"/>
    <n v="0.2"/>
    <n v="-999"/>
    <n v="0.40100000000000002"/>
    <n v="0.32400000000000001"/>
    <n v="0"/>
    <n v="-999"/>
    <n v="200803"/>
    <x v="17"/>
  </r>
  <r>
    <n v="-999"/>
    <n v="-5"/>
    <n v="-0.3"/>
    <n v="-8.8000000000000007"/>
    <n v="83.3"/>
    <n v="49.9"/>
    <n v="9.9"/>
    <n v="976"/>
    <n v="-0.6"/>
    <n v="-999"/>
    <n v="-999"/>
    <n v="-999"/>
    <n v="-999"/>
    <n v="0.3"/>
    <n v="-999"/>
    <n v="0.29699999999999999"/>
    <n v="0.29899999999999999"/>
    <n v="0"/>
    <n v="-999"/>
    <n v="200803"/>
    <x v="17"/>
  </r>
  <r>
    <n v="-999"/>
    <n v="-3.9"/>
    <n v="2.2999999999999998"/>
    <n v="-7"/>
    <n v="83.3"/>
    <n v="60.8"/>
    <n v="0"/>
    <n v="944"/>
    <n v="-0.5"/>
    <n v="-999"/>
    <n v="-999"/>
    <n v="-999"/>
    <n v="-999"/>
    <n v="0.3"/>
    <n v="-999"/>
    <n v="0.439"/>
    <n v="0.28199999999999997"/>
    <n v="0"/>
    <n v="-999"/>
    <n v="200803"/>
    <x v="17"/>
  </r>
  <r>
    <n v="-999"/>
    <n v="-5.6"/>
    <n v="1.3"/>
    <n v="-10.6"/>
    <n v="76.5"/>
    <n v="49.8"/>
    <n v="0"/>
    <n v="934"/>
    <n v="-0.5"/>
    <n v="-999"/>
    <n v="-999"/>
    <n v="-999"/>
    <n v="-999"/>
    <n v="0.2"/>
    <n v="-999"/>
    <n v="0.33400000000000002"/>
    <n v="0.33700000000000002"/>
    <n v="0"/>
    <n v="-999"/>
    <n v="200803"/>
    <x v="17"/>
  </r>
  <r>
    <n v="-999"/>
    <n v="-5.5"/>
    <n v="2.7"/>
    <n v="-11.4"/>
    <n v="69"/>
    <n v="32.799999999999997"/>
    <n v="0"/>
    <n v="910"/>
    <n v="-0.5"/>
    <n v="-999"/>
    <n v="-999"/>
    <n v="-999"/>
    <n v="-999"/>
    <n v="0.3"/>
    <n v="-999"/>
    <n v="0.24299999999999999"/>
    <n v="0.498"/>
    <n v="0"/>
    <n v="-999"/>
    <n v="200803"/>
    <x v="17"/>
  </r>
  <r>
    <n v="-999"/>
    <n v="-4.7"/>
    <n v="1.5"/>
    <n v="-7.9"/>
    <n v="75.5"/>
    <n v="33"/>
    <n v="0"/>
    <n v="910"/>
    <n v="-0.6"/>
    <n v="-999"/>
    <n v="-999"/>
    <n v="-999"/>
    <n v="-999"/>
    <n v="0.3"/>
    <n v="-999"/>
    <n v="0.224"/>
    <n v="0.45600000000000002"/>
    <n v="0"/>
    <n v="-999"/>
    <n v="200803"/>
    <x v="17"/>
  </r>
  <r>
    <n v="-999"/>
    <n v="-6.4"/>
    <n v="0.9"/>
    <n v="-12"/>
    <n v="69.5"/>
    <n v="36.6"/>
    <n v="1.43"/>
    <n v="916"/>
    <n v="-0.6"/>
    <n v="-999"/>
    <n v="-999"/>
    <n v="-999"/>
    <n v="-999"/>
    <n v="0.3"/>
    <n v="-999"/>
    <n v="0.23899999999999999"/>
    <n v="0.41299999999999998"/>
    <n v="0"/>
    <n v="-999"/>
    <n v="200803"/>
    <x v="17"/>
  </r>
  <r>
    <n v="-999"/>
    <n v="-4.9000000000000004"/>
    <n v="1.4"/>
    <n v="-11.7"/>
    <n v="62.3"/>
    <n v="36.4"/>
    <n v="0"/>
    <n v="909"/>
    <n v="-0.5"/>
    <n v="-999"/>
    <n v="-999"/>
    <n v="-999"/>
    <n v="-999"/>
    <n v="0.3"/>
    <n v="-999"/>
    <n v="0.246"/>
    <n v="0.43"/>
    <n v="0"/>
    <n v="-999"/>
    <n v="200803"/>
    <x v="17"/>
  </r>
  <r>
    <n v="-999"/>
    <n v="-4.2"/>
    <n v="0.3"/>
    <n v="-10.199999999999999"/>
    <n v="77.7"/>
    <n v="53"/>
    <n v="3.5199999999999996"/>
    <n v="943"/>
    <n v="-0.7"/>
    <n v="-999"/>
    <n v="-999"/>
    <n v="-999"/>
    <n v="-999"/>
    <n v="0.2"/>
    <n v="-999"/>
    <n v="0.33"/>
    <n v="0.29299999999999998"/>
    <n v="0"/>
    <n v="-999"/>
    <n v="200803"/>
    <x v="17"/>
  </r>
  <r>
    <n v="-999"/>
    <n v="-7.7"/>
    <n v="-0.6"/>
    <n v="-12.1"/>
    <n v="62.7"/>
    <n v="35.5"/>
    <n v="0"/>
    <n v="933"/>
    <n v="-0.7"/>
    <n v="-999"/>
    <n v="-999"/>
    <n v="-999"/>
    <n v="-999"/>
    <n v="0.2"/>
    <n v="-999"/>
    <n v="0.20699999999999999"/>
    <n v="0.377"/>
    <n v="0"/>
    <n v="-999"/>
    <n v="200803"/>
    <x v="17"/>
  </r>
  <r>
    <n v="-999"/>
    <n v="-6.3"/>
    <n v="0.8"/>
    <n v="-12.8"/>
    <n v="57.7"/>
    <n v="18.600000000000001"/>
    <n v="0"/>
    <n v="930"/>
    <n v="-0.7"/>
    <n v="-999"/>
    <n v="-999"/>
    <n v="-999"/>
    <n v="-999"/>
    <n v="0.3"/>
    <n v="-999"/>
    <n v="0.12"/>
    <n v="0.52700000000000002"/>
    <n v="0"/>
    <n v="-999"/>
    <n v="200803"/>
    <x v="17"/>
  </r>
  <r>
    <n v="-999"/>
    <n v="-7.4"/>
    <n v="-2.7"/>
    <n v="-11.6"/>
    <n v="81.8"/>
    <n v="66.2"/>
    <n v="6.27"/>
    <n v="987"/>
    <n v="-0.9"/>
    <n v="-999"/>
    <n v="-999"/>
    <n v="-999"/>
    <n v="-999"/>
    <n v="0.2"/>
    <n v="-999"/>
    <n v="0.33"/>
    <n v="0.16900000000000001"/>
    <n v="0"/>
    <n v="-999"/>
    <n v="200803"/>
    <x v="17"/>
  </r>
  <r>
    <n v="-999"/>
    <n v="-8.6999999999999993"/>
    <n v="-2.9"/>
    <n v="-12"/>
    <n v="74.3"/>
    <n v="44.5"/>
    <n v="0"/>
    <n v="987"/>
    <n v="-0.9"/>
    <n v="-999"/>
    <n v="-999"/>
    <n v="-999"/>
    <n v="-999"/>
    <n v="0.2"/>
    <n v="-999"/>
    <n v="0.219"/>
    <n v="0.27400000000000002"/>
    <n v="0"/>
    <n v="-999"/>
    <n v="200803"/>
    <x v="17"/>
  </r>
  <r>
    <n v="-999"/>
    <n v="-9.1999999999999993"/>
    <n v="-6.2"/>
    <n v="-12"/>
    <n v="85.9"/>
    <n v="72.3"/>
    <n v="9.35"/>
    <n v="1070"/>
    <n v="-1"/>
    <n v="-999"/>
    <n v="-999"/>
    <n v="-999"/>
    <n v="-999"/>
    <n v="0.2"/>
    <n v="-999"/>
    <n v="0.27700000000000002"/>
    <n v="0.106"/>
    <n v="0"/>
    <n v="-999"/>
    <n v="200803"/>
    <x v="17"/>
  </r>
  <r>
    <n v="-999"/>
    <n v="-7.5"/>
    <n v="-1.5"/>
    <n v="-12.9"/>
    <n v="80.7"/>
    <n v="46"/>
    <n v="0"/>
    <n v="1000"/>
    <n v="-0.9"/>
    <n v="-999"/>
    <n v="-999"/>
    <n v="-999"/>
    <n v="-999"/>
    <n v="0.3"/>
    <n v="-999"/>
    <n v="0.252"/>
    <n v="0.29499999999999998"/>
    <n v="0"/>
    <n v="-999"/>
    <n v="200803"/>
    <x v="17"/>
  </r>
  <r>
    <n v="-999"/>
    <n v="-7.1"/>
    <n v="-0.1"/>
    <n v="-13.4"/>
    <n v="55.9"/>
    <n v="21.9"/>
    <n v="0"/>
    <n v="989"/>
    <n v="-0.8"/>
    <n v="-999"/>
    <n v="-999"/>
    <n v="-999"/>
    <n v="-999"/>
    <n v="0.4"/>
    <n v="-999"/>
    <n v="0.13300000000000001"/>
    <n v="0.47299999999999998"/>
    <n v="0"/>
    <n v="-999"/>
    <n v="200803"/>
    <x v="17"/>
  </r>
  <r>
    <n v="-999"/>
    <n v="-9.1"/>
    <n v="-3.1"/>
    <n v="-14.4"/>
    <n v="83.3"/>
    <n v="60.1"/>
    <n v="4.4000000000000004"/>
    <n v="1014"/>
    <n v="-0.9"/>
    <n v="-999"/>
    <n v="-999"/>
    <n v="-999"/>
    <n v="-999"/>
    <n v="0.2"/>
    <n v="-999"/>
    <n v="0.29199999999999998"/>
    <n v="0.19400000000000001"/>
    <n v="1014"/>
    <n v="-0.9"/>
    <n v="200803"/>
    <x v="17"/>
  </r>
  <r>
    <n v="-999"/>
    <n v="-8"/>
    <n v="0.2"/>
    <n v="-15.2"/>
    <n v="65.8"/>
    <n v="27"/>
    <n v="0"/>
    <n v="1007"/>
    <n v="-0.8"/>
    <n v="-999"/>
    <n v="-999"/>
    <n v="-999"/>
    <n v="-999"/>
    <n v="0.4"/>
    <n v="-999"/>
    <n v="0.16700000000000001"/>
    <n v="0.45200000000000001"/>
    <n v="0"/>
    <n v="-999"/>
    <n v="200804"/>
    <x v="17"/>
  </r>
  <r>
    <n v="-999"/>
    <n v="-5.0999999999999996"/>
    <n v="2.4"/>
    <n v="-12.8"/>
    <n v="61.9"/>
    <n v="31.2"/>
    <n v="0"/>
    <n v="989"/>
    <n v="-0.7"/>
    <n v="-999"/>
    <n v="-999"/>
    <n v="-999"/>
    <n v="-999"/>
    <n v="0.4"/>
    <n v="-999"/>
    <n v="0.22700000000000001"/>
    <n v="0.499"/>
    <n v="0"/>
    <n v="-999"/>
    <n v="200804"/>
    <x v="17"/>
  </r>
  <r>
    <n v="-999"/>
    <n v="-1.1000000000000001"/>
    <n v="4.5999999999999996"/>
    <n v="-7"/>
    <n v="55.6"/>
    <n v="31.1"/>
    <n v="1.1000000000000001"/>
    <n v="981"/>
    <n v="-0.8"/>
    <n v="-999"/>
    <n v="-999"/>
    <n v="-999"/>
    <n v="-999"/>
    <n v="0.3"/>
    <n v="-999"/>
    <n v="0.26300000000000001"/>
    <n v="0.58399999999999996"/>
    <n v="0"/>
    <n v="-999"/>
    <n v="200804"/>
    <x v="17"/>
  </r>
  <r>
    <n v="-999"/>
    <n v="-2.6"/>
    <n v="1.4"/>
    <n v="-4.7"/>
    <n v="75"/>
    <n v="36.6"/>
    <n v="0"/>
    <n v="975"/>
    <n v="-0.9"/>
    <n v="-999"/>
    <n v="-999"/>
    <n v="-999"/>
    <n v="-999"/>
    <n v="0.2"/>
    <n v="-999"/>
    <n v="0.247"/>
    <n v="0.42799999999999999"/>
    <n v="0"/>
    <n v="-999"/>
    <n v="200804"/>
    <x v="17"/>
  </r>
  <r>
    <n v="-999"/>
    <n v="-2.6"/>
    <n v="4.2"/>
    <n v="-5.7"/>
    <n v="76.599999999999994"/>
    <n v="45.4"/>
    <n v="0"/>
    <n v="975"/>
    <n v="-0.7"/>
    <n v="-999"/>
    <n v="-999"/>
    <n v="-999"/>
    <n v="-999"/>
    <n v="0.3"/>
    <n v="-999"/>
    <n v="0.374"/>
    <n v="0.45"/>
    <n v="0"/>
    <n v="-999"/>
    <n v="200804"/>
    <x v="17"/>
  </r>
  <r>
    <n v="-999"/>
    <n v="-3"/>
    <n v="2.7"/>
    <n v="-6.8"/>
    <n v="77.3"/>
    <n v="46.3"/>
    <n v="0"/>
    <n v="975"/>
    <n v="-0.7"/>
    <n v="-999"/>
    <n v="-999"/>
    <n v="-999"/>
    <n v="-999"/>
    <n v="0.3"/>
    <n v="-999"/>
    <n v="0.34399999999999997"/>
    <n v="0.39800000000000002"/>
    <n v="0"/>
    <n v="-999"/>
    <n v="200804"/>
    <x v="17"/>
  </r>
  <r>
    <n v="-999"/>
    <n v="-3.4"/>
    <n v="4.7"/>
    <n v="-8.6"/>
    <n v="71"/>
    <n v="29.8"/>
    <n v="3.63"/>
    <n v="975"/>
    <n v="-0.5"/>
    <n v="-999"/>
    <n v="-999"/>
    <n v="-999"/>
    <n v="-999"/>
    <n v="0.3"/>
    <n v="-999"/>
    <n v="0.255"/>
    <n v="0.59899999999999998"/>
    <n v="0"/>
    <n v="-999"/>
    <n v="200804"/>
    <x v="17"/>
  </r>
  <r>
    <n v="-999"/>
    <n v="-4.9000000000000004"/>
    <n v="-0.3"/>
    <n v="-9"/>
    <n v="86.3"/>
    <n v="62.8"/>
    <n v="8.8000000000000007"/>
    <n v="1079"/>
    <n v="-0.6"/>
    <n v="-999"/>
    <n v="-999"/>
    <n v="-999"/>
    <n v="-999"/>
    <n v="0.2"/>
    <n v="-999"/>
    <n v="0.375"/>
    <n v="0.222"/>
    <n v="0"/>
    <n v="-999"/>
    <n v="200804"/>
    <x v="17"/>
  </r>
  <r>
    <n v="-999"/>
    <n v="-5.7"/>
    <n v="1"/>
    <n v="-10"/>
    <n v="79.400000000000006"/>
    <n v="55"/>
    <n v="0"/>
    <n v="1045"/>
    <n v="-0.6"/>
    <n v="-999"/>
    <n v="-999"/>
    <n v="-999"/>
    <n v="-999"/>
    <n v="0.3"/>
    <n v="-999"/>
    <n v="0.36199999999999999"/>
    <n v="0.29499999999999998"/>
    <n v="0"/>
    <n v="-999"/>
    <n v="200804"/>
    <x v="17"/>
  </r>
  <r>
    <n v="-999"/>
    <n v="-4.5999999999999996"/>
    <n v="1.5"/>
    <n v="-9"/>
    <n v="76.900000000000006"/>
    <n v="49.5"/>
    <n v="0"/>
    <n v="1040"/>
    <n v="-0.6"/>
    <n v="-999"/>
    <n v="-999"/>
    <n v="-999"/>
    <n v="-999"/>
    <n v="0.3"/>
    <n v="-999"/>
    <n v="0.33700000000000002"/>
    <n v="0.34399999999999997"/>
    <n v="0"/>
    <n v="-999"/>
    <n v="200804"/>
    <x v="17"/>
  </r>
  <r>
    <n v="-999"/>
    <n v="-0.2"/>
    <n v="7.7"/>
    <n v="-8.6999999999999993"/>
    <n v="72.2"/>
    <n v="46"/>
    <n v="0"/>
    <n v="984"/>
    <n v="-0.4"/>
    <n v="-999"/>
    <n v="-999"/>
    <n v="-999"/>
    <n v="-999"/>
    <n v="0.4"/>
    <n v="-999"/>
    <n v="0.48199999999999998"/>
    <n v="0.56699999999999995"/>
    <n v="0"/>
    <n v="-999"/>
    <n v="200804"/>
    <x v="17"/>
  </r>
  <r>
    <n v="-999"/>
    <n v="6.7"/>
    <n v="13.7"/>
    <n v="-1.1000000000000001"/>
    <n v="57.8"/>
    <n v="28.5"/>
    <n v="0"/>
    <n v="891"/>
    <n v="-0.3"/>
    <n v="-999"/>
    <n v="-999"/>
    <n v="-999"/>
    <n v="-999"/>
    <n v="0.4"/>
    <n v="-999"/>
    <n v="0.44600000000000001"/>
    <n v="1.121"/>
    <n v="0"/>
    <n v="-999"/>
    <n v="200804"/>
    <x v="17"/>
  </r>
  <r>
    <n v="-999"/>
    <n v="6.4"/>
    <n v="12.4"/>
    <n v="-0.1"/>
    <n v="62.9"/>
    <n v="36"/>
    <n v="3.9"/>
    <n v="820"/>
    <n v="0"/>
    <n v="-999"/>
    <n v="-999"/>
    <n v="-999"/>
    <n v="-999"/>
    <n v="0.4"/>
    <n v="-999"/>
    <n v="0.51900000000000002"/>
    <n v="0.92100000000000004"/>
    <n v="0"/>
    <n v="-999"/>
    <n v="200804"/>
    <x v="17"/>
  </r>
  <r>
    <n v="-999"/>
    <n v="-1.4"/>
    <n v="3.4"/>
    <n v="-6.3"/>
    <n v="69"/>
    <n v="36"/>
    <n v="1.7999999999999998"/>
    <n v="803"/>
    <n v="0"/>
    <n v="-999"/>
    <n v="-999"/>
    <n v="-999"/>
    <n v="-999"/>
    <n v="0.3"/>
    <n v="-999"/>
    <n v="0.28100000000000003"/>
    <n v="0.499"/>
    <n v="0"/>
    <n v="-999"/>
    <n v="200804"/>
    <x v="17"/>
  </r>
  <r>
    <n v="-999"/>
    <n v="-5"/>
    <n v="-0.1"/>
    <n v="-7.3"/>
    <n v="84.4"/>
    <n v="64.7"/>
    <n v="5.28"/>
    <n v="828"/>
    <n v="-0.1"/>
    <n v="-999"/>
    <n v="-999"/>
    <n v="-999"/>
    <n v="-999"/>
    <n v="0.3"/>
    <n v="-999"/>
    <n v="0.39100000000000001"/>
    <n v="0.214"/>
    <n v="0"/>
    <n v="-999"/>
    <n v="200804"/>
    <x v="17"/>
  </r>
  <r>
    <n v="-999"/>
    <n v="-1.9"/>
    <n v="5.9"/>
    <n v="-8.6"/>
    <n v="77.400000000000006"/>
    <n v="50.6"/>
    <n v="0"/>
    <n v="814"/>
    <n v="0"/>
    <n v="-999"/>
    <n v="-999"/>
    <n v="-999"/>
    <n v="-999"/>
    <n v="0.4"/>
    <n v="-999"/>
    <n v="0.47"/>
    <n v="0.45900000000000002"/>
    <n v="0"/>
    <n v="-999"/>
    <n v="200804"/>
    <x v="17"/>
  </r>
  <r>
    <n v="-999"/>
    <n v="0.1"/>
    <n v="8.1999999999999993"/>
    <n v="-5.4"/>
    <n v="63.3"/>
    <n v="33.299999999999997"/>
    <n v="0"/>
    <n v="796"/>
    <n v="0"/>
    <n v="-999"/>
    <n v="-999"/>
    <n v="-999"/>
    <n v="-999"/>
    <n v="0.4"/>
    <n v="-999"/>
    <n v="0.36199999999999999"/>
    <n v="0.72499999999999998"/>
    <n v="0"/>
    <n v="-999"/>
    <n v="200804"/>
    <x v="17"/>
  </r>
  <r>
    <n v="-999"/>
    <n v="-4.5"/>
    <n v="-0.2"/>
    <n v="-8.8000000000000007"/>
    <n v="67.2"/>
    <n v="39"/>
    <n v="3.3000000000000003"/>
    <n v="830"/>
    <n v="-0.1"/>
    <n v="-999"/>
    <n v="-999"/>
    <n v="-999"/>
    <n v="-999"/>
    <n v="0.3"/>
    <n v="-999"/>
    <n v="0.23499999999999999"/>
    <n v="0.36699999999999999"/>
    <n v="0"/>
    <n v="-999"/>
    <n v="200804"/>
    <x v="17"/>
  </r>
  <r>
    <n v="-999"/>
    <n v="-9.6"/>
    <n v="-4.2"/>
    <n v="-13.3"/>
    <n v="81.900000000000006"/>
    <n v="61.3"/>
    <n v="2.8600000000000003"/>
    <n v="856"/>
    <n v="-0.1"/>
    <n v="-999"/>
    <n v="-999"/>
    <n v="-999"/>
    <n v="-999"/>
    <n v="0.2"/>
    <n v="-999"/>
    <n v="0.27500000000000002"/>
    <n v="0.17299999999999999"/>
    <n v="0"/>
    <n v="-999"/>
    <n v="200804"/>
    <x v="17"/>
  </r>
  <r>
    <n v="-999"/>
    <n v="-9.8000000000000007"/>
    <n v="-5.0999999999999996"/>
    <n v="-16.100000000000001"/>
    <n v="77.099999999999994"/>
    <n v="56.8"/>
    <n v="0"/>
    <n v="856"/>
    <n v="-0.1"/>
    <n v="-999"/>
    <n v="-999"/>
    <n v="-999"/>
    <n v="-999"/>
    <n v="0.3"/>
    <n v="-999"/>
    <n v="0.23799999999999999"/>
    <n v="0.18"/>
    <n v="0"/>
    <n v="-999"/>
    <n v="200804"/>
    <x v="17"/>
  </r>
  <r>
    <n v="-999"/>
    <n v="-8.1"/>
    <n v="-1.4"/>
    <n v="-14.1"/>
    <n v="67.5"/>
    <n v="36"/>
    <n v="0"/>
    <n v="835"/>
    <n v="0"/>
    <n v="-999"/>
    <n v="-999"/>
    <n v="-999"/>
    <n v="-999"/>
    <n v="0.3"/>
    <n v="-999"/>
    <n v="0.19900000000000001"/>
    <n v="0.35299999999999998"/>
    <n v="0"/>
    <n v="-999"/>
    <n v="200804"/>
    <x v="17"/>
  </r>
  <r>
    <n v="-999"/>
    <n v="-5.7"/>
    <n v="3.2"/>
    <n v="-14.1"/>
    <n v="59.3"/>
    <n v="29"/>
    <n v="0"/>
    <n v="803"/>
    <n v="0.1"/>
    <n v="-999"/>
    <n v="-999"/>
    <n v="-999"/>
    <n v="-999"/>
    <n v="0.4"/>
    <n v="-999"/>
    <n v="0.223"/>
    <n v="0.54500000000000004"/>
    <n v="0"/>
    <n v="-999"/>
    <n v="200804"/>
    <x v="17"/>
  </r>
  <r>
    <n v="-999"/>
    <n v="-3.5"/>
    <n v="0.5"/>
    <n v="-6.5"/>
    <n v="81.599999999999994"/>
    <n v="54.9"/>
    <n v="5.5"/>
    <n v="855"/>
    <n v="0"/>
    <n v="-999"/>
    <n v="-999"/>
    <n v="-999"/>
    <n v="-999"/>
    <n v="0.3"/>
    <n v="-999"/>
    <n v="0.34799999999999998"/>
    <n v="0.28599999999999998"/>
    <n v="0"/>
    <n v="-999"/>
    <n v="200804"/>
    <x v="17"/>
  </r>
  <r>
    <n v="-999"/>
    <n v="-3.7"/>
    <n v="0.2"/>
    <n v="-6.5"/>
    <n v="89"/>
    <n v="70.8"/>
    <n v="4.95"/>
    <n v="900"/>
    <n v="-0.1"/>
    <n v="-999"/>
    <n v="-999"/>
    <n v="-999"/>
    <n v="-999"/>
    <n v="0.3"/>
    <n v="-999"/>
    <n v="0.439"/>
    <n v="0.18099999999999999"/>
    <n v="0"/>
    <n v="-999"/>
    <n v="200804"/>
    <x v="17"/>
  </r>
  <r>
    <n v="-999"/>
    <n v="-3.3"/>
    <n v="3.7"/>
    <n v="-7.1"/>
    <n v="73.7"/>
    <n v="43.4"/>
    <n v="0"/>
    <n v="848"/>
    <n v="0"/>
    <n v="-999"/>
    <n v="-999"/>
    <n v="-999"/>
    <n v="-999"/>
    <n v="0.4"/>
    <n v="-999"/>
    <n v="0.34599999999999997"/>
    <n v="0.45"/>
    <n v="0"/>
    <n v="-999"/>
    <n v="200804"/>
    <x v="17"/>
  </r>
  <r>
    <n v="-999"/>
    <n v="2.2999999999999998"/>
    <n v="10.9"/>
    <n v="-7"/>
    <n v="47.1"/>
    <n v="17.8"/>
    <n v="0"/>
    <n v="789"/>
    <n v="0.1"/>
    <n v="-999"/>
    <n v="-999"/>
    <n v="-999"/>
    <n v="-999"/>
    <n v="0.4"/>
    <n v="-999"/>
    <n v="0.23200000000000001"/>
    <n v="1.0720000000000001"/>
    <n v="0"/>
    <n v="-999"/>
    <n v="200804"/>
    <x v="17"/>
  </r>
  <r>
    <n v="-999"/>
    <n v="5"/>
    <n v="11.6"/>
    <n v="-1.1000000000000001"/>
    <n v="39.299999999999997"/>
    <n v="24.6"/>
    <n v="0"/>
    <n v="784"/>
    <n v="0.1"/>
    <n v="-999"/>
    <n v="-999"/>
    <n v="-999"/>
    <n v="-999"/>
    <n v="0.4"/>
    <n v="-999"/>
    <n v="0.33600000000000002"/>
    <n v="1.03"/>
    <n v="0"/>
    <n v="-999"/>
    <n v="200804"/>
    <x v="17"/>
  </r>
  <r>
    <n v="-999"/>
    <n v="4.0999999999999996"/>
    <n v="12.1"/>
    <n v="-0.5"/>
    <n v="73.099999999999994"/>
    <n v="37.6"/>
    <n v="6.5"/>
    <n v="733"/>
    <n v="0"/>
    <n v="-999"/>
    <n v="-999"/>
    <n v="-999"/>
    <n v="-999"/>
    <n v="0.4"/>
    <n v="-999"/>
    <n v="0.53200000000000003"/>
    <n v="0.88100000000000001"/>
    <n v="0"/>
    <n v="-999"/>
    <n v="200804"/>
    <x v="17"/>
  </r>
  <r>
    <n v="-999"/>
    <n v="-2.2999999999999998"/>
    <n v="2.9"/>
    <n v="-8.1"/>
    <n v="80.3"/>
    <n v="50.3"/>
    <n v="11.600000000000001"/>
    <n v="758"/>
    <n v="0"/>
    <n v="-999"/>
    <n v="-999"/>
    <n v="-999"/>
    <n v="-999"/>
    <n v="0.3"/>
    <n v="-999"/>
    <n v="0.378"/>
    <n v="0.374"/>
    <n v="0"/>
    <n v="-999"/>
    <n v="200804"/>
    <x v="17"/>
  </r>
  <r>
    <n v="-999"/>
    <n v="-4.5999999999999996"/>
    <n v="2.2000000000000002"/>
    <n v="-8.8000000000000007"/>
    <n v="84.6"/>
    <n v="57.7"/>
    <n v="7.74"/>
    <n v="790"/>
    <n v="0"/>
    <n v="-999"/>
    <n v="-999"/>
    <n v="-999"/>
    <n v="-999"/>
    <n v="0.3"/>
    <n v="-999"/>
    <n v="0.41199999999999998"/>
    <n v="0.30299999999999999"/>
    <n v="790"/>
    <n v="0"/>
    <n v="200804"/>
    <x v="17"/>
  </r>
  <r>
    <n v="-999"/>
    <n v="-1.1000000000000001"/>
    <n v="6.4"/>
    <n v="-9"/>
    <n v="60.2"/>
    <n v="29.9"/>
    <n v="0"/>
    <n v="745"/>
    <n v="0.1"/>
    <n v="-999"/>
    <n v="-999"/>
    <n v="-999"/>
    <n v="-999"/>
    <n v="0.4"/>
    <n v="-999"/>
    <n v="0.28699999999999998"/>
    <n v="0.67400000000000004"/>
    <n v="0"/>
    <n v="-999"/>
    <n v="200805"/>
    <x v="17"/>
  </r>
  <r>
    <n v="-999"/>
    <n v="3"/>
    <n v="9.8000000000000007"/>
    <n v="-3.1"/>
    <n v="45.5"/>
    <n v="28"/>
    <n v="0"/>
    <n v="715"/>
    <n v="0.1"/>
    <n v="-999"/>
    <n v="-999"/>
    <n v="-999"/>
    <n v="-999"/>
    <n v="0.4"/>
    <n v="-999"/>
    <n v="0.34"/>
    <n v="0.872"/>
    <n v="0"/>
    <n v="-999"/>
    <n v="200805"/>
    <x v="17"/>
  </r>
  <r>
    <n v="-999"/>
    <n v="2.5"/>
    <n v="8.6"/>
    <n v="-1.1000000000000001"/>
    <n v="75.5"/>
    <n v="52.5"/>
    <n v="0"/>
    <n v="688"/>
    <n v="0"/>
    <n v="-999"/>
    <n v="-999"/>
    <n v="-999"/>
    <n v="-999"/>
    <n v="0.4"/>
    <n v="-999"/>
    <n v="0.58699999999999997"/>
    <n v="0.53100000000000003"/>
    <n v="0"/>
    <n v="-999"/>
    <n v="200805"/>
    <x v="17"/>
  </r>
  <r>
    <n v="-999"/>
    <n v="5.5"/>
    <n v="13.5"/>
    <n v="-1.8"/>
    <n v="62.7"/>
    <n v="30.2"/>
    <n v="0"/>
    <n v="638"/>
    <n v="0.1"/>
    <n v="-999"/>
    <n v="-999"/>
    <n v="-999"/>
    <n v="-999"/>
    <n v="0.4"/>
    <n v="-999"/>
    <n v="0.46800000000000003"/>
    <n v="1.08"/>
    <n v="0"/>
    <n v="-999"/>
    <n v="200805"/>
    <x v="17"/>
  </r>
  <r>
    <n v="-999"/>
    <n v="4.8"/>
    <n v="11.4"/>
    <n v="-1.4"/>
    <n v="58.7"/>
    <n v="30.6"/>
    <n v="0"/>
    <n v="596"/>
    <n v="0.1"/>
    <n v="-999"/>
    <n v="-999"/>
    <n v="-999"/>
    <n v="-999"/>
    <n v="0.4"/>
    <n v="-999"/>
    <n v="0.41299999999999998"/>
    <n v="0.93500000000000005"/>
    <n v="0"/>
    <n v="-999"/>
    <n v="200805"/>
    <x v="17"/>
  </r>
  <r>
    <n v="-999"/>
    <n v="3.5"/>
    <n v="10.9"/>
    <n v="-1.9"/>
    <n v="68.8"/>
    <n v="37.299999999999997"/>
    <n v="0"/>
    <n v="570"/>
    <n v="0"/>
    <n v="-999"/>
    <n v="-999"/>
    <n v="-999"/>
    <n v="-999"/>
    <n v="0.4"/>
    <n v="-999"/>
    <n v="0.48699999999999999"/>
    <n v="0.81699999999999995"/>
    <n v="0"/>
    <n v="-999"/>
    <n v="200805"/>
    <x v="17"/>
  </r>
  <r>
    <n v="-999"/>
    <n v="1.3"/>
    <n v="8.3000000000000007"/>
    <n v="-3.5"/>
    <n v="72.400000000000006"/>
    <n v="33.299999999999997"/>
    <n v="4.07"/>
    <n v="568"/>
    <n v="0.1"/>
    <n v="-999"/>
    <n v="-999"/>
    <n v="-999"/>
    <n v="-999"/>
    <n v="0.4"/>
    <n v="-999"/>
    <n v="0.36399999999999999"/>
    <n v="0.73"/>
    <n v="0"/>
    <n v="-999"/>
    <n v="200805"/>
    <x v="17"/>
  </r>
  <r>
    <n v="-999"/>
    <n v="-1.6"/>
    <n v="3.8"/>
    <n v="-4.4000000000000004"/>
    <n v="88.1"/>
    <n v="63.2"/>
    <n v="4.1999999999999993"/>
    <n v="560"/>
    <n v="0"/>
    <n v="-999"/>
    <n v="-999"/>
    <n v="-999"/>
    <n v="-999"/>
    <n v="0.4"/>
    <n v="-999"/>
    <n v="0.50600000000000001"/>
    <n v="0.29499999999999998"/>
    <n v="0"/>
    <n v="-999"/>
    <n v="200805"/>
    <x v="17"/>
  </r>
  <r>
    <n v="-999"/>
    <n v="2.2000000000000002"/>
    <n v="8.6"/>
    <n v="-4.4000000000000004"/>
    <n v="66.900000000000006"/>
    <n v="38.4"/>
    <n v="0.7"/>
    <n v="539"/>
    <n v="0.1"/>
    <n v="-999"/>
    <n v="-999"/>
    <n v="-999"/>
    <n v="-999"/>
    <n v="0.4"/>
    <n v="-999"/>
    <n v="0.42899999999999999"/>
    <n v="0.68799999999999994"/>
    <n v="0"/>
    <n v="-999"/>
    <n v="200805"/>
    <x v="17"/>
  </r>
  <r>
    <n v="-999"/>
    <n v="2.7"/>
    <n v="8.1"/>
    <n v="-0.6"/>
    <n v="68.3"/>
    <n v="45.9"/>
    <n v="1"/>
    <n v="535"/>
    <n v="0"/>
    <n v="-999"/>
    <n v="-999"/>
    <n v="-999"/>
    <n v="-999"/>
    <n v="0.4"/>
    <n v="-999"/>
    <n v="0.495"/>
    <n v="0.58399999999999996"/>
    <n v="0"/>
    <n v="-999"/>
    <n v="200805"/>
    <x v="17"/>
  </r>
  <r>
    <n v="-999"/>
    <n v="-1.4"/>
    <n v="1.3"/>
    <n v="-2.9"/>
    <n v="95.6"/>
    <n v="86"/>
    <n v="25.270000000000007"/>
    <n v="727"/>
    <n v="-0.1"/>
    <n v="-999"/>
    <n v="-999"/>
    <n v="-999"/>
    <n v="-999"/>
    <n v="0.3"/>
    <n v="-999"/>
    <n v="0.57499999999999996"/>
    <n v="9.4E-2"/>
    <n v="0"/>
    <n v="-999"/>
    <n v="200805"/>
    <x v="17"/>
  </r>
  <r>
    <n v="-999"/>
    <n v="1.7"/>
    <n v="7.5"/>
    <n v="-2.4"/>
    <n v="81.8"/>
    <n v="52.6"/>
    <n v="0.2"/>
    <n v="598"/>
    <n v="0.1"/>
    <n v="-999"/>
    <n v="-999"/>
    <n v="-999"/>
    <n v="-999"/>
    <n v="0.4"/>
    <n v="-999"/>
    <n v="0.54600000000000004"/>
    <n v="0.49099999999999999"/>
    <n v="0"/>
    <n v="-999"/>
    <n v="200805"/>
    <x v="17"/>
  </r>
  <r>
    <n v="-999"/>
    <n v="0.8"/>
    <n v="2.4"/>
    <n v="-0.2"/>
    <n v="91.3"/>
    <n v="69.5"/>
    <n v="11.400000000000002"/>
    <n v="620"/>
    <n v="0"/>
    <n v="-999"/>
    <n v="-999"/>
    <n v="-999"/>
    <n v="-999"/>
    <n v="0.3"/>
    <n v="-999"/>
    <n v="0.50600000000000001"/>
    <n v="0.221"/>
    <n v="0"/>
    <n v="-999"/>
    <n v="200805"/>
    <x v="17"/>
  </r>
  <r>
    <n v="-999"/>
    <n v="4"/>
    <n v="9.8000000000000007"/>
    <n v="-0.2"/>
    <n v="93.9"/>
    <n v="75.5"/>
    <n v="4.5"/>
    <n v="565"/>
    <n v="0.1"/>
    <n v="-999"/>
    <n v="-999"/>
    <n v="-999"/>
    <n v="-999"/>
    <n v="0.4"/>
    <n v="-999"/>
    <n v="0.91300000000000003"/>
    <n v="0.29699999999999999"/>
    <n v="0"/>
    <n v="-999"/>
    <n v="200805"/>
    <x v="17"/>
  </r>
  <r>
    <n v="-999"/>
    <n v="11.4"/>
    <n v="20.3"/>
    <n v="3"/>
    <n v="61.3"/>
    <n v="25.7"/>
    <n v="0.4"/>
    <n v="486"/>
    <n v="0.2"/>
    <n v="-999"/>
    <n v="-999"/>
    <n v="-999"/>
    <n v="-999"/>
    <n v="0.5"/>
    <n v="-999"/>
    <n v="0.61099999999999999"/>
    <n v="1.7689999999999999"/>
    <n v="0"/>
    <n v="-999"/>
    <n v="200805"/>
    <x v="17"/>
  </r>
  <r>
    <n v="-999"/>
    <n v="14.3"/>
    <n v="22.8"/>
    <n v="5.5"/>
    <n v="44.6"/>
    <n v="9.4"/>
    <n v="0"/>
    <n v="394"/>
    <n v="0.2"/>
    <n v="-999"/>
    <n v="-999"/>
    <n v="-999"/>
    <n v="-999"/>
    <n v="0.5"/>
    <n v="-999"/>
    <n v="0.26100000000000001"/>
    <n v="2.5139999999999998"/>
    <n v="0"/>
    <n v="-999"/>
    <n v="200805"/>
    <x v="17"/>
  </r>
  <r>
    <n v="-999"/>
    <n v="16.600000000000001"/>
    <n v="23.7"/>
    <n v="9.4"/>
    <n v="40.6"/>
    <n v="20.9"/>
    <n v="0"/>
    <n v="275"/>
    <n v="0.1"/>
    <n v="-999"/>
    <n v="-999"/>
    <n v="-999"/>
    <n v="-999"/>
    <n v="0.5"/>
    <n v="-999"/>
    <n v="0.61299999999999999"/>
    <n v="2.3180000000000001"/>
    <n v="0"/>
    <n v="-999"/>
    <n v="200805"/>
    <x v="17"/>
  </r>
  <r>
    <n v="-999"/>
    <n v="11.9"/>
    <n v="17.899999999999999"/>
    <n v="5.7"/>
    <n v="55.7"/>
    <n v="35.5"/>
    <n v="0"/>
    <n v="171"/>
    <n v="0"/>
    <n v="-999"/>
    <n v="-999"/>
    <n v="-999"/>
    <n v="-999"/>
    <n v="0.5"/>
    <n v="-999"/>
    <n v="0.72699999999999998"/>
    <n v="1.323"/>
    <n v="0"/>
    <n v="-999"/>
    <n v="200805"/>
    <x v="17"/>
  </r>
  <r>
    <n v="-999"/>
    <n v="8"/>
    <n v="15.3"/>
    <n v="4.2"/>
    <n v="79.5"/>
    <n v="41.6"/>
    <n v="3.7379999999999995"/>
    <n v="100"/>
    <n v="0"/>
    <n v="-999"/>
    <n v="-999"/>
    <n v="-999"/>
    <n v="-999"/>
    <n v="0.5"/>
    <n v="-999"/>
    <n v="0.72199999999999998"/>
    <n v="1.0149999999999999"/>
    <n v="0"/>
    <n v="-999"/>
    <n v="200805"/>
    <x v="17"/>
  </r>
  <r>
    <n v="-999"/>
    <n v="3.3"/>
    <n v="8.1999999999999993"/>
    <n v="-2.2000000000000002"/>
    <n v="91.8"/>
    <n v="70.8"/>
    <n v="7.2089999999999996"/>
    <n v="60"/>
    <n v="0"/>
    <n v="-999"/>
    <n v="-999"/>
    <n v="-999"/>
    <n v="-999"/>
    <n v="0.5"/>
    <n v="-999"/>
    <n v="0.76800000000000002"/>
    <n v="0.317"/>
    <n v="0"/>
    <n v="-999"/>
    <n v="200805"/>
    <x v="17"/>
  </r>
  <r>
    <n v="-999"/>
    <n v="0.1"/>
    <n v="5.4"/>
    <n v="-2.7"/>
    <n v="95.5"/>
    <n v="84.4"/>
    <n v="9.3450000000000006"/>
    <n v="80"/>
    <n v="0"/>
    <n v="-999"/>
    <n v="-999"/>
    <n v="-999"/>
    <n v="-999"/>
    <n v="0.7"/>
    <n v="-999"/>
    <n v="0.755"/>
    <n v="0.14000000000000001"/>
    <n v="0"/>
    <n v="-999"/>
    <n v="200805"/>
    <x v="17"/>
  </r>
  <r>
    <n v="-999"/>
    <n v="4.2"/>
    <n v="10.4"/>
    <n v="0.1"/>
    <n v="85"/>
    <n v="53.3"/>
    <n v="0.53400000000000003"/>
    <n v="0"/>
    <n v="0"/>
    <n v="-999"/>
    <n v="-999"/>
    <n v="-999"/>
    <n v="-999"/>
    <n v="1"/>
    <n v="-999"/>
    <n v="0.67200000000000004"/>
    <n v="0.58899999999999997"/>
    <n v="0"/>
    <n v="-999"/>
    <n v="200805"/>
    <x v="17"/>
  </r>
  <r>
    <n v="-999"/>
    <n v="6"/>
    <n v="9.6999999999999993"/>
    <n v="2.5"/>
    <n v="77.3"/>
    <n v="51.6"/>
    <n v="4.2720000000000002"/>
    <n v="0"/>
    <n v="0"/>
    <n v="-999"/>
    <n v="-999"/>
    <n v="-999"/>
    <n v="-999"/>
    <n v="2.4"/>
    <n v="-999"/>
    <n v="0.621"/>
    <n v="0.58199999999999996"/>
    <n v="0"/>
    <n v="-999"/>
    <n v="200805"/>
    <x v="17"/>
  </r>
  <r>
    <n v="-999"/>
    <n v="7.6"/>
    <n v="13.4"/>
    <n v="2.1"/>
    <n v="72.099999999999994"/>
    <n v="43.7"/>
    <n v="0.80100000000000005"/>
    <n v="0"/>
    <n v="0"/>
    <n v="-999"/>
    <n v="-999"/>
    <n v="-999"/>
    <n v="-999"/>
    <n v="4.2"/>
    <n v="-999"/>
    <n v="0.67200000000000004"/>
    <n v="0.86499999999999999"/>
    <n v="0"/>
    <n v="-999"/>
    <n v="200805"/>
    <x v="17"/>
  </r>
  <r>
    <n v="-999"/>
    <n v="7.4"/>
    <n v="14.4"/>
    <n v="2.7"/>
    <n v="84.3"/>
    <n v="42.7"/>
    <n v="17.622"/>
    <n v="0"/>
    <n v="0"/>
    <n v="-999"/>
    <n v="-999"/>
    <n v="-999"/>
    <n v="-999"/>
    <n v="5"/>
    <n v="-999"/>
    <n v="0.70099999999999996"/>
    <n v="0.94"/>
    <n v="0"/>
    <n v="-999"/>
    <n v="200805"/>
    <x v="17"/>
  </r>
  <r>
    <n v="-999"/>
    <n v="6.1"/>
    <n v="10.7"/>
    <n v="3.3"/>
    <n v="89"/>
    <n v="68.599999999999994"/>
    <n v="20.826000000000001"/>
    <n v="0"/>
    <n v="0"/>
    <n v="-999"/>
    <n v="-999"/>
    <n v="-999"/>
    <n v="-999"/>
    <n v="5.2"/>
    <n v="-999"/>
    <n v="0.879"/>
    <n v="0.40400000000000003"/>
    <n v="0"/>
    <n v="-999"/>
    <n v="200805"/>
    <x v="17"/>
  </r>
  <r>
    <n v="-999"/>
    <n v="7.5"/>
    <n v="12.9"/>
    <n v="2.4"/>
    <n v="66.8"/>
    <n v="41"/>
    <n v="0.26700000000000002"/>
    <n v="0"/>
    <n v="0"/>
    <n v="-999"/>
    <n v="-999"/>
    <n v="-999"/>
    <n v="-999"/>
    <n v="5.3"/>
    <n v="-999"/>
    <n v="0.61099999999999999"/>
    <n v="0.878"/>
    <n v="0"/>
    <n v="-999"/>
    <n v="200805"/>
    <x v="17"/>
  </r>
  <r>
    <n v="-999"/>
    <n v="9.1"/>
    <n v="16.7"/>
    <n v="3.6"/>
    <n v="67.900000000000006"/>
    <n v="38.6"/>
    <n v="0"/>
    <n v="0"/>
    <n v="0"/>
    <n v="-999"/>
    <n v="-999"/>
    <n v="-999"/>
    <n v="-999"/>
    <n v="6.1"/>
    <n v="-999"/>
    <n v="0.73299999999999998"/>
    <n v="1.167"/>
    <n v="0"/>
    <n v="-999"/>
    <n v="200805"/>
    <x v="17"/>
  </r>
  <r>
    <n v="-999"/>
    <n v="8.3000000000000007"/>
    <n v="16"/>
    <n v="2.4"/>
    <n v="61.9"/>
    <n v="33.799999999999997"/>
    <n v="0"/>
    <n v="0"/>
    <n v="0"/>
    <n v="-999"/>
    <n v="-999"/>
    <n v="-999"/>
    <n v="-999"/>
    <n v="6.6"/>
    <n v="-999"/>
    <n v="0.61299999999999999"/>
    <n v="1.2030000000000001"/>
    <n v="0"/>
    <n v="-999"/>
    <n v="200805"/>
    <x v="17"/>
  </r>
  <r>
    <n v="-999"/>
    <n v="9.1999999999999993"/>
    <n v="16.899999999999999"/>
    <n v="0.6"/>
    <n v="52.9"/>
    <n v="23"/>
    <n v="0"/>
    <n v="0"/>
    <n v="0"/>
    <n v="-999"/>
    <n v="-999"/>
    <n v="-999"/>
    <n v="-999"/>
    <n v="7.1"/>
    <n v="-999"/>
    <n v="0.443"/>
    <n v="1.482"/>
    <n v="0"/>
    <n v="-999"/>
    <n v="200805"/>
    <x v="17"/>
  </r>
  <r>
    <n v="-999"/>
    <n v="10.3"/>
    <n v="18.100000000000001"/>
    <n v="2.8"/>
    <n v="57.2"/>
    <n v="30.5"/>
    <n v="0"/>
    <n v="0"/>
    <n v="0"/>
    <n v="-999"/>
    <n v="-999"/>
    <n v="-999"/>
    <n v="-999"/>
    <n v="7.6"/>
    <n v="-999"/>
    <n v="0.63300000000000001"/>
    <n v="1.4430000000000001"/>
    <n v="0"/>
    <n v="-999"/>
    <n v="200805"/>
    <x v="17"/>
  </r>
  <r>
    <n v="-999"/>
    <n v="5.8"/>
    <n v="9.1"/>
    <n v="1.6"/>
    <n v="89.3"/>
    <n v="55.6"/>
    <n v="12.816000000000001"/>
    <n v="0"/>
    <n v="0"/>
    <n v="-999"/>
    <n v="-999"/>
    <n v="-999"/>
    <n v="-999"/>
    <n v="7.1"/>
    <n v="-999"/>
    <n v="0.64200000000000002"/>
    <n v="0.51300000000000001"/>
    <n v="0"/>
    <n v="-999"/>
    <n v="200806"/>
    <x v="17"/>
  </r>
  <r>
    <n v="-999"/>
    <n v="3.7"/>
    <n v="9.8000000000000007"/>
    <n v="-0.5"/>
    <n v="90.5"/>
    <n v="60.6"/>
    <n v="0.26700000000000002"/>
    <n v="0"/>
    <n v="0"/>
    <n v="-999"/>
    <n v="-999"/>
    <n v="-999"/>
    <n v="-999"/>
    <n v="6"/>
    <n v="-999"/>
    <n v="0.73599999999999999"/>
    <n v="0.47699999999999998"/>
    <n v="0"/>
    <n v="-999"/>
    <n v="200806"/>
    <x v="17"/>
  </r>
  <r>
    <n v="-999"/>
    <n v="4.2"/>
    <n v="9.4"/>
    <n v="1"/>
    <n v="89.3"/>
    <n v="57.2"/>
    <n v="2.403"/>
    <n v="0"/>
    <n v="0"/>
    <n v="-999"/>
    <n v="-999"/>
    <n v="-999"/>
    <n v="-999"/>
    <n v="5.8"/>
    <n v="-999"/>
    <n v="0.67200000000000004"/>
    <n v="0.505"/>
    <n v="0"/>
    <n v="-999"/>
    <n v="200806"/>
    <x v="17"/>
  </r>
  <r>
    <n v="-999"/>
    <n v="4.4000000000000004"/>
    <n v="11.5"/>
    <n v="1"/>
    <n v="91.6"/>
    <n v="64.7"/>
    <n v="0.80100000000000005"/>
    <n v="0"/>
    <n v="0"/>
    <n v="-999"/>
    <n v="-999"/>
    <n v="-999"/>
    <n v="-999"/>
    <n v="6.2"/>
    <n v="-999"/>
    <n v="0.879"/>
    <n v="0.47899999999999998"/>
    <n v="0"/>
    <n v="-999"/>
    <n v="200806"/>
    <x v="17"/>
  </r>
  <r>
    <n v="-999"/>
    <n v="2.4"/>
    <n v="6"/>
    <n v="-1.1000000000000001"/>
    <n v="90.8"/>
    <n v="69.3"/>
    <n v="4.0049999999999999"/>
    <n v="0"/>
    <n v="0"/>
    <n v="-999"/>
    <n v="-999"/>
    <n v="-999"/>
    <n v="-999"/>
    <n v="5.7"/>
    <n v="-999"/>
    <n v="0.64700000000000002"/>
    <n v="0.28699999999999998"/>
    <n v="0"/>
    <n v="-999"/>
    <n v="200806"/>
    <x v="17"/>
  </r>
  <r>
    <n v="-999"/>
    <n v="2.5"/>
    <n v="9.3000000000000007"/>
    <n v="-1.6"/>
    <n v="85.1"/>
    <n v="47.7"/>
    <n v="9.3079999999999998"/>
    <n v="0"/>
    <n v="0"/>
    <n v="-999"/>
    <n v="-999"/>
    <n v="-999"/>
    <n v="-999"/>
    <n v="5.5"/>
    <n v="-999"/>
    <n v="0.55800000000000005"/>
    <n v="0.61199999999999999"/>
    <n v="0"/>
    <n v="-999"/>
    <n v="200806"/>
    <x v="17"/>
  </r>
  <r>
    <n v="-999"/>
    <n v="1.6"/>
    <n v="7.2"/>
    <n v="-0.8"/>
    <n v="93.2"/>
    <n v="71.599999999999994"/>
    <n v="13.3"/>
    <n v="0"/>
    <n v="0"/>
    <n v="-999"/>
    <n v="-999"/>
    <n v="-999"/>
    <n v="-999"/>
    <n v="4.5999999999999996"/>
    <n v="-999"/>
    <n v="0.72899999999999998"/>
    <n v="0.28799999999999998"/>
    <n v="0"/>
    <n v="-999"/>
    <n v="200806"/>
    <x v="17"/>
  </r>
  <r>
    <n v="-999"/>
    <n v="3.5"/>
    <n v="10.6"/>
    <n v="-1.4"/>
    <n v="75.3"/>
    <n v="45.4"/>
    <n v="0"/>
    <n v="0"/>
    <n v="0"/>
    <n v="-999"/>
    <n v="-999"/>
    <n v="-999"/>
    <n v="-999"/>
    <n v="4.0999999999999996"/>
    <n v="-999"/>
    <n v="0.57799999999999996"/>
    <n v="0.69799999999999995"/>
    <n v="0"/>
    <n v="-999"/>
    <n v="200806"/>
    <x v="17"/>
  </r>
  <r>
    <n v="-999"/>
    <n v="2.8"/>
    <n v="9.8000000000000007"/>
    <n v="-1.2"/>
    <n v="84.7"/>
    <n v="49.7"/>
    <n v="3.4710000000000001"/>
    <n v="0"/>
    <n v="0"/>
    <n v="-999"/>
    <n v="-999"/>
    <n v="-999"/>
    <n v="-999"/>
    <n v="5"/>
    <n v="-999"/>
    <n v="0.6"/>
    <n v="0.60899999999999999"/>
    <n v="0"/>
    <n v="-999"/>
    <n v="200806"/>
    <x v="17"/>
  </r>
  <r>
    <n v="-999"/>
    <n v="2"/>
    <n v="5.9"/>
    <n v="-0.5"/>
    <n v="96.1"/>
    <n v="84.2"/>
    <n v="18.155999999999999"/>
    <n v="0"/>
    <n v="0"/>
    <n v="-999"/>
    <n v="-999"/>
    <n v="-999"/>
    <n v="-999"/>
    <n v="3.9"/>
    <n v="-999"/>
    <n v="0.77900000000000003"/>
    <n v="0.14699999999999999"/>
    <n v="0"/>
    <n v="-999"/>
    <n v="200806"/>
    <x v="17"/>
  </r>
  <r>
    <n v="-999"/>
    <n v="4"/>
    <n v="11.6"/>
    <n v="1.9"/>
    <n v="95.8"/>
    <n v="63.7"/>
    <n v="1.6019999999999999"/>
    <n v="0"/>
    <n v="0"/>
    <n v="-999"/>
    <n v="-999"/>
    <n v="-999"/>
    <n v="-999"/>
    <n v="3.6"/>
    <n v="-999"/>
    <n v="0.86699999999999999"/>
    <n v="0.496"/>
    <n v="0"/>
    <n v="-999"/>
    <n v="200806"/>
    <x v="17"/>
  </r>
  <r>
    <n v="-999"/>
    <n v="8.4"/>
    <n v="16.8"/>
    <n v="1"/>
    <n v="68.900000000000006"/>
    <n v="31"/>
    <n v="0"/>
    <n v="0"/>
    <n v="0"/>
    <n v="-999"/>
    <n v="-999"/>
    <n v="-999"/>
    <n v="-999"/>
    <n v="5.7"/>
    <n v="-999"/>
    <n v="0.59199999999999997"/>
    <n v="1.32"/>
    <n v="0"/>
    <n v="-999"/>
    <n v="200806"/>
    <x v="17"/>
  </r>
  <r>
    <n v="-999"/>
    <n v="7.1"/>
    <n v="14.3"/>
    <n v="0.9"/>
    <n v="64.900000000000006"/>
    <n v="34.5"/>
    <n v="0"/>
    <n v="0"/>
    <n v="0"/>
    <n v="-999"/>
    <n v="-999"/>
    <n v="-999"/>
    <n v="-999"/>
    <n v="7.4"/>
    <n v="-999"/>
    <n v="0.56100000000000005"/>
    <n v="1.0669999999999999"/>
    <n v="0"/>
    <n v="-999"/>
    <n v="200806"/>
    <x v="17"/>
  </r>
  <r>
    <n v="-999"/>
    <n v="5.2"/>
    <n v="11.8"/>
    <n v="-1.7"/>
    <n v="69.599999999999994"/>
    <n v="40.1"/>
    <n v="0"/>
    <n v="0"/>
    <n v="0"/>
    <n v="-999"/>
    <n v="-999"/>
    <n v="-999"/>
    <n v="-999"/>
    <n v="7.2"/>
    <n v="-999"/>
    <n v="0.55500000000000005"/>
    <n v="0.82899999999999996"/>
    <n v="0"/>
    <n v="-999"/>
    <n v="200806"/>
    <x v="17"/>
  </r>
  <r>
    <n v="-999"/>
    <n v="9.1999999999999993"/>
    <n v="17.899999999999999"/>
    <n v="1.4"/>
    <n v="56.1"/>
    <n v="21.4"/>
    <n v="0"/>
    <n v="0"/>
    <n v="0"/>
    <n v="-999"/>
    <n v="-999"/>
    <n v="-999"/>
    <n v="-999"/>
    <n v="7.5"/>
    <n v="-999"/>
    <n v="0.44"/>
    <n v="1.6120000000000001"/>
    <n v="0"/>
    <n v="-999"/>
    <n v="200806"/>
    <x v="17"/>
  </r>
  <r>
    <n v="-999"/>
    <n v="11.3"/>
    <n v="19.7"/>
    <n v="2.2000000000000002"/>
    <n v="40.700000000000003"/>
    <n v="17.399999999999999"/>
    <n v="0"/>
    <n v="0"/>
    <n v="0"/>
    <n v="-999"/>
    <n v="-999"/>
    <n v="-999"/>
    <n v="-999"/>
    <n v="8.6"/>
    <n v="-999"/>
    <n v="0.39800000000000002"/>
    <n v="1.895"/>
    <n v="0"/>
    <n v="-999"/>
    <n v="200806"/>
    <x v="17"/>
  </r>
  <r>
    <n v="-999"/>
    <n v="7.3"/>
    <n v="15.1"/>
    <n v="0"/>
    <n v="58.5"/>
    <n v="33"/>
    <n v="0"/>
    <n v="0"/>
    <n v="0"/>
    <n v="-999"/>
    <n v="-999"/>
    <n v="-999"/>
    <n v="-999"/>
    <n v="9"/>
    <n v="-999"/>
    <n v="0.56699999999999995"/>
    <n v="1.1499999999999999"/>
    <n v="0"/>
    <n v="-999"/>
    <n v="200806"/>
    <x v="17"/>
  </r>
  <r>
    <n v="-999"/>
    <n v="4.8"/>
    <n v="11.5"/>
    <n v="-1.8"/>
    <n v="65.599999999999994"/>
    <n v="37"/>
    <n v="0"/>
    <n v="0"/>
    <n v="0"/>
    <n v="-999"/>
    <n v="-999"/>
    <n v="-999"/>
    <n v="-999"/>
    <n v="8.6999999999999993"/>
    <n v="-999"/>
    <n v="0.502"/>
    <n v="0.85499999999999998"/>
    <n v="0"/>
    <n v="-999"/>
    <n v="200806"/>
    <x v="17"/>
  </r>
  <r>
    <n v="-999"/>
    <n v="6.9"/>
    <n v="14.4"/>
    <n v="-1.3"/>
    <n v="62.1"/>
    <n v="40.1"/>
    <n v="0"/>
    <n v="0"/>
    <n v="0"/>
    <n v="-999"/>
    <n v="-999"/>
    <n v="-999"/>
    <n v="-999"/>
    <n v="8.4"/>
    <n v="-999"/>
    <n v="0.65800000000000003"/>
    <n v="0.98199999999999998"/>
    <n v="0"/>
    <n v="-999"/>
    <n v="200806"/>
    <x v="17"/>
  </r>
  <r>
    <n v="-999"/>
    <n v="12.4"/>
    <n v="19.8"/>
    <n v="7"/>
    <n v="46"/>
    <n v="26.8"/>
    <n v="0"/>
    <n v="0"/>
    <n v="0"/>
    <n v="-999"/>
    <n v="-999"/>
    <n v="-999"/>
    <n v="-999"/>
    <n v="8.9"/>
    <n v="-999"/>
    <n v="0.61799999999999999"/>
    <n v="1.69"/>
    <n v="0"/>
    <n v="-999"/>
    <n v="200806"/>
    <x v="17"/>
  </r>
  <r>
    <n v="-999"/>
    <n v="12.7"/>
    <n v="16.8"/>
    <n v="6.9"/>
    <n v="58.4"/>
    <n v="32"/>
    <n v="2.1360000000000001"/>
    <n v="0"/>
    <n v="0"/>
    <n v="-999"/>
    <n v="-999"/>
    <n v="-999"/>
    <n v="-999"/>
    <n v="9"/>
    <n v="-999"/>
    <n v="0.61"/>
    <n v="1.3009999999999999"/>
    <n v="0"/>
    <n v="-999"/>
    <n v="200806"/>
    <x v="17"/>
  </r>
  <r>
    <n v="-999"/>
    <n v="9"/>
    <n v="15.9"/>
    <n v="2.2999999999999998"/>
    <n v="70"/>
    <n v="35.6"/>
    <n v="0.26700000000000002"/>
    <n v="0"/>
    <n v="0"/>
    <n v="-999"/>
    <n v="-999"/>
    <n v="-999"/>
    <n v="-999"/>
    <n v="9.6"/>
    <n v="-999"/>
    <n v="0.64500000000000002"/>
    <n v="1.163"/>
    <n v="0"/>
    <n v="-999"/>
    <n v="200806"/>
    <x v="17"/>
  </r>
  <r>
    <n v="-999"/>
    <n v="8"/>
    <n v="16.600000000000001"/>
    <n v="0.4"/>
    <n v="66.8"/>
    <n v="30.5"/>
    <n v="0.26700000000000002"/>
    <n v="0"/>
    <n v="0"/>
    <n v="-999"/>
    <n v="-999"/>
    <n v="-999"/>
    <n v="-999"/>
    <n v="9.8000000000000007"/>
    <n v="-999"/>
    <n v="0.57499999999999996"/>
    <n v="1.3129999999999999"/>
    <n v="0"/>
    <n v="-999"/>
    <n v="200806"/>
    <x v="17"/>
  </r>
  <r>
    <n v="-999"/>
    <n v="8.3000000000000007"/>
    <n v="16.5"/>
    <n v="1.5"/>
    <n v="56.9"/>
    <n v="31"/>
    <n v="0"/>
    <n v="0"/>
    <n v="0"/>
    <n v="-999"/>
    <n v="-999"/>
    <n v="-999"/>
    <n v="-999"/>
    <n v="10.199999999999999"/>
    <n v="-999"/>
    <n v="0.58299999999999996"/>
    <n v="1.2949999999999999"/>
    <n v="0"/>
    <n v="-999"/>
    <n v="200806"/>
    <x v="17"/>
  </r>
  <r>
    <n v="-999"/>
    <n v="8.6"/>
    <n v="16.2"/>
    <n v="0.7"/>
    <n v="50.5"/>
    <n v="19.600000000000001"/>
    <n v="0"/>
    <n v="0"/>
    <n v="0"/>
    <n v="-999"/>
    <n v="-999"/>
    <n v="-999"/>
    <n v="-999"/>
    <n v="10.199999999999999"/>
    <n v="-999"/>
    <n v="0.36199999999999999"/>
    <n v="1.48"/>
    <n v="0"/>
    <n v="-999"/>
    <n v="200806"/>
    <x v="17"/>
  </r>
  <r>
    <n v="-999"/>
    <n v="7.5"/>
    <n v="12.8"/>
    <n v="3"/>
    <n v="62.4"/>
    <n v="39.4"/>
    <n v="0"/>
    <n v="0"/>
    <n v="0"/>
    <n v="-999"/>
    <n v="-999"/>
    <n v="-999"/>
    <n v="-999"/>
    <n v="10"/>
    <n v="-999"/>
    <n v="0.58299999999999996"/>
    <n v="0.89600000000000002"/>
    <n v="0"/>
    <n v="-999"/>
    <n v="200806"/>
    <x v="17"/>
  </r>
  <r>
    <n v="-999"/>
    <n v="12.3"/>
    <n v="20.7"/>
    <n v="2.4"/>
    <n v="59.4"/>
    <n v="29.1"/>
    <n v="0"/>
    <n v="0"/>
    <n v="0"/>
    <n v="-999"/>
    <n v="-999"/>
    <n v="-999"/>
    <n v="-999"/>
    <n v="10.4"/>
    <n v="-999"/>
    <n v="0.71199999999999997"/>
    <n v="1.7310000000000001"/>
    <n v="0"/>
    <n v="-999"/>
    <n v="200806"/>
    <x v="17"/>
  </r>
  <r>
    <n v="-999"/>
    <n v="19"/>
    <n v="26.8"/>
    <n v="9.4"/>
    <n v="44"/>
    <n v="24.4"/>
    <n v="0"/>
    <n v="0"/>
    <n v="0"/>
    <n v="-999"/>
    <n v="-999"/>
    <n v="-999"/>
    <n v="-999"/>
    <n v="12"/>
    <n v="-999"/>
    <n v="0.85799999999999998"/>
    <n v="2.6629999999999998"/>
    <n v="0"/>
    <n v="-999"/>
    <n v="200806"/>
    <x v="17"/>
  </r>
  <r>
    <n v="-999"/>
    <n v="20.9"/>
    <n v="29.1"/>
    <n v="10.3"/>
    <n v="43.9"/>
    <n v="18.100000000000001"/>
    <n v="0"/>
    <n v="0"/>
    <n v="0"/>
    <n v="-999"/>
    <n v="-999"/>
    <n v="-999"/>
    <n v="-999"/>
    <n v="0"/>
    <n v="-999"/>
    <n v="0.72899999999999998"/>
    <n v="3.2989999999999999"/>
    <n v="0"/>
    <n v="-999"/>
    <n v="200806"/>
    <x v="17"/>
  </r>
  <r>
    <n v="-999"/>
    <n v="20.5"/>
    <n v="27.7"/>
    <n v="13.1"/>
    <n v="43.9"/>
    <n v="19.2"/>
    <n v="0"/>
    <n v="0"/>
    <n v="0"/>
    <n v="-999"/>
    <n v="-999"/>
    <n v="-999"/>
    <n v="-999"/>
    <n v="0"/>
    <n v="-999"/>
    <n v="0.71299999999999997"/>
    <n v="3.0009999999999999"/>
    <n v="0"/>
    <n v="-999"/>
    <n v="200806"/>
    <x v="17"/>
  </r>
  <r>
    <n v="-999"/>
    <n v="19.100000000000001"/>
    <n v="25"/>
    <n v="13.2"/>
    <n v="48.3"/>
    <n v="27.4"/>
    <n v="0"/>
    <n v="0"/>
    <n v="0"/>
    <n v="-999"/>
    <n v="-999"/>
    <n v="-999"/>
    <n v="-999"/>
    <n v="0"/>
    <n v="-999"/>
    <n v="0.86799999999999999"/>
    <n v="2.2989999999999999"/>
    <n v="0"/>
    <n v="-999"/>
    <n v="200807"/>
    <x v="17"/>
  </r>
  <r>
    <n v="-999"/>
    <n v="19.100000000000001"/>
    <n v="26.1"/>
    <n v="10"/>
    <n v="46.8"/>
    <n v="13.3"/>
    <n v="0"/>
    <n v="0"/>
    <n v="0"/>
    <n v="-999"/>
    <n v="-999"/>
    <n v="-999"/>
    <n v="-999"/>
    <n v="0"/>
    <n v="-999"/>
    <n v="0.45"/>
    <n v="2.931"/>
    <n v="0"/>
    <n v="-999"/>
    <n v="200807"/>
    <x v="17"/>
  </r>
  <r>
    <n v="-999"/>
    <n v="16.3"/>
    <n v="22.4"/>
    <n v="10.9"/>
    <n v="64.599999999999994"/>
    <n v="38.5"/>
    <n v="1.524"/>
    <n v="0"/>
    <n v="0"/>
    <n v="-999"/>
    <n v="-999"/>
    <n v="-999"/>
    <n v="-999"/>
    <n v="0"/>
    <n v="-999"/>
    <n v="1.0429999999999999"/>
    <n v="1.6659999999999999"/>
    <n v="0"/>
    <n v="-999"/>
    <n v="200807"/>
    <x v="17"/>
  </r>
  <r>
    <n v="-999"/>
    <n v="12.2"/>
    <n v="18.2"/>
    <n v="7.2"/>
    <n v="79.400000000000006"/>
    <n v="46.1"/>
    <n v="2.032"/>
    <n v="0"/>
    <n v="0"/>
    <n v="-999"/>
    <n v="-999"/>
    <n v="-999"/>
    <n v="-999"/>
    <n v="0"/>
    <n v="-999"/>
    <n v="0.96299999999999997"/>
    <n v="1.1259999999999999"/>
    <n v="0"/>
    <n v="-999"/>
    <n v="200807"/>
    <x v="17"/>
  </r>
  <r>
    <n v="-999"/>
    <n v="11.6"/>
    <n v="17.2"/>
    <n v="5.5"/>
    <n v="69.2"/>
    <n v="40.700000000000003"/>
    <n v="0.76200000000000001"/>
    <n v="0"/>
    <n v="0"/>
    <n v="-999"/>
    <n v="-999"/>
    <n v="-999"/>
    <n v="-999"/>
    <n v="0"/>
    <n v="-999"/>
    <n v="0.79800000000000004"/>
    <n v="1.163"/>
    <n v="0"/>
    <n v="-999"/>
    <n v="200807"/>
    <x v="17"/>
  </r>
  <r>
    <n v="-999"/>
    <n v="11"/>
    <n v="16.899999999999999"/>
    <n v="4.0999999999999996"/>
    <n v="62.6"/>
    <n v="35.6"/>
    <n v="0"/>
    <n v="0"/>
    <n v="0"/>
    <n v="-999"/>
    <n v="-999"/>
    <n v="-999"/>
    <n v="-999"/>
    <n v="0"/>
    <n v="-999"/>
    <n v="0.68500000000000005"/>
    <n v="1.24"/>
    <n v="0"/>
    <n v="-999"/>
    <n v="200807"/>
    <x v="17"/>
  </r>
  <r>
    <n v="-999"/>
    <n v="10.5"/>
    <n v="16.3"/>
    <n v="3.6"/>
    <n v="66.8"/>
    <n v="41.1"/>
    <n v="0"/>
    <n v="0"/>
    <n v="0"/>
    <n v="-999"/>
    <n v="-999"/>
    <n v="-999"/>
    <n v="-999"/>
    <n v="0"/>
    <n v="-999"/>
    <n v="0.76200000000000001"/>
    <n v="1.091"/>
    <n v="0"/>
    <n v="-999"/>
    <n v="200807"/>
    <x v="17"/>
  </r>
  <r>
    <n v="-999"/>
    <n v="13.4"/>
    <n v="20.399999999999999"/>
    <n v="4.0999999999999996"/>
    <n v="58"/>
    <n v="32"/>
    <n v="0"/>
    <n v="0"/>
    <n v="0"/>
    <n v="-999"/>
    <n v="-999"/>
    <n v="-999"/>
    <n v="-999"/>
    <n v="0"/>
    <n v="-999"/>
    <n v="0.76700000000000002"/>
    <n v="1.629"/>
    <n v="0"/>
    <n v="-999"/>
    <n v="200807"/>
    <x v="17"/>
  </r>
  <r>
    <n v="-999"/>
    <n v="14.8"/>
    <n v="21.3"/>
    <n v="8.4"/>
    <n v="47.1"/>
    <n v="27.6"/>
    <n v="0"/>
    <n v="0"/>
    <n v="0"/>
    <n v="-999"/>
    <n v="-999"/>
    <n v="-999"/>
    <n v="-999"/>
    <n v="0"/>
    <n v="-999"/>
    <n v="0.69899999999999995"/>
    <n v="1.8340000000000001"/>
    <n v="0"/>
    <n v="-999"/>
    <n v="200807"/>
    <x v="17"/>
  </r>
  <r>
    <n v="-999"/>
    <n v="7.1"/>
    <n v="12.6"/>
    <n v="2.1"/>
    <n v="62.1"/>
    <n v="32.700000000000003"/>
    <n v="1.27"/>
    <n v="0"/>
    <n v="0"/>
    <n v="-999"/>
    <n v="-999"/>
    <n v="-999"/>
    <n v="-999"/>
    <n v="0"/>
    <n v="-999"/>
    <n v="0.47699999999999998"/>
    <n v="0.98199999999999998"/>
    <n v="0"/>
    <n v="-999"/>
    <n v="200807"/>
    <x v="17"/>
  </r>
  <r>
    <n v="-999"/>
    <n v="9.3000000000000007"/>
    <n v="17.7"/>
    <n v="-1"/>
    <n v="56.4"/>
    <n v="29.6"/>
    <n v="0"/>
    <n v="0"/>
    <n v="0"/>
    <n v="-999"/>
    <n v="-999"/>
    <n v="-999"/>
    <n v="-999"/>
    <n v="0"/>
    <n v="-999"/>
    <n v="0.59899999999999998"/>
    <n v="1.425"/>
    <n v="0"/>
    <n v="-999"/>
    <n v="200807"/>
    <x v="17"/>
  </r>
  <r>
    <n v="-999"/>
    <n v="14.3"/>
    <n v="22.9"/>
    <n v="2.5"/>
    <n v="45.4"/>
    <n v="19.2"/>
    <n v="0"/>
    <n v="0"/>
    <n v="0"/>
    <n v="-999"/>
    <n v="-999"/>
    <n v="-999"/>
    <n v="-999"/>
    <n v="0"/>
    <n v="-999"/>
    <n v="0.53600000000000003"/>
    <n v="2.2559999999999998"/>
    <n v="0"/>
    <n v="-999"/>
    <n v="200807"/>
    <x v="17"/>
  </r>
  <r>
    <n v="-999"/>
    <n v="16.7"/>
    <n v="23.2"/>
    <n v="9.3000000000000007"/>
    <n v="36.4"/>
    <n v="18.3"/>
    <n v="0"/>
    <n v="0"/>
    <n v="0"/>
    <n v="-999"/>
    <n v="-999"/>
    <n v="-999"/>
    <n v="-999"/>
    <n v="0"/>
    <n v="-999"/>
    <n v="0.52"/>
    <n v="2.323"/>
    <n v="0"/>
    <n v="-999"/>
    <n v="200807"/>
    <x v="17"/>
  </r>
  <r>
    <n v="-999"/>
    <n v="14.5"/>
    <n v="20.3"/>
    <n v="7.8"/>
    <n v="41.5"/>
    <n v="25.5"/>
    <n v="0"/>
    <n v="0"/>
    <n v="0"/>
    <n v="-999"/>
    <n v="-999"/>
    <n v="-999"/>
    <n v="-999"/>
    <n v="0"/>
    <n v="-999"/>
    <n v="0.60699999999999998"/>
    <n v="1.774"/>
    <n v="0"/>
    <n v="-999"/>
    <n v="200807"/>
    <x v="17"/>
  </r>
  <r>
    <n v="-999"/>
    <n v="13.9"/>
    <n v="19.2"/>
    <n v="7"/>
    <n v="33.700000000000003"/>
    <n v="22.4"/>
    <n v="0"/>
    <n v="0"/>
    <n v="0"/>
    <n v="-999"/>
    <n v="-999"/>
    <n v="-999"/>
    <n v="-999"/>
    <n v="0"/>
    <n v="-999"/>
    <n v="0.498"/>
    <n v="1.726"/>
    <n v="0"/>
    <n v="-999"/>
    <n v="200807"/>
    <x v="17"/>
  </r>
  <r>
    <n v="-999"/>
    <n v="12.7"/>
    <n v="20.7"/>
    <n v="3.6"/>
    <n v="47.2"/>
    <n v="18.600000000000001"/>
    <n v="0"/>
    <n v="0"/>
    <n v="0"/>
    <n v="-999"/>
    <n v="-999"/>
    <n v="-999"/>
    <n v="-999"/>
    <n v="0"/>
    <n v="-999"/>
    <n v="0.45400000000000001"/>
    <n v="1.9870000000000001"/>
    <n v="0"/>
    <n v="-999"/>
    <n v="200807"/>
    <x v="17"/>
  </r>
  <r>
    <n v="-999"/>
    <n v="13.5"/>
    <n v="21"/>
    <n v="4.3"/>
    <n v="41"/>
    <n v="17.899999999999999"/>
    <n v="0"/>
    <n v="0"/>
    <n v="0"/>
    <n v="-999"/>
    <n v="-999"/>
    <n v="-999"/>
    <n v="-999"/>
    <n v="0"/>
    <n v="-999"/>
    <n v="0.44500000000000001"/>
    <n v="2.0409999999999999"/>
    <n v="0"/>
    <n v="-999"/>
    <n v="200807"/>
    <x v="17"/>
  </r>
  <r>
    <n v="-999"/>
    <n v="11"/>
    <n v="18"/>
    <n v="4.8"/>
    <n v="60.2"/>
    <n v="32.6"/>
    <n v="0"/>
    <n v="0"/>
    <n v="0"/>
    <n v="-999"/>
    <n v="-999"/>
    <n v="-999"/>
    <n v="-999"/>
    <n v="0"/>
    <n v="-999"/>
    <n v="0.67300000000000004"/>
    <n v="1.391"/>
    <n v="0"/>
    <n v="-999"/>
    <n v="200807"/>
    <x v="17"/>
  </r>
  <r>
    <n v="-999"/>
    <n v="13.5"/>
    <n v="22.1"/>
    <n v="3.2"/>
    <n v="52.9"/>
    <n v="17.899999999999999"/>
    <n v="0"/>
    <n v="0"/>
    <n v="0"/>
    <n v="-999"/>
    <n v="-999"/>
    <n v="-999"/>
    <n v="-999"/>
    <n v="0"/>
    <n v="-999"/>
    <n v="0.47599999999999998"/>
    <n v="2.1829999999999998"/>
    <n v="0"/>
    <n v="-999"/>
    <n v="200807"/>
    <x v="17"/>
  </r>
  <r>
    <n v="-999"/>
    <n v="16.100000000000001"/>
    <n v="25.2"/>
    <n v="5.4"/>
    <n v="43.3"/>
    <n v="16.899999999999999"/>
    <n v="0"/>
    <n v="0"/>
    <n v="0"/>
    <n v="-999"/>
    <n v="-999"/>
    <n v="-999"/>
    <n v="-999"/>
    <n v="0"/>
    <n v="-999"/>
    <n v="0.54200000000000004"/>
    <n v="2.6629999999999998"/>
    <n v="0"/>
    <n v="-999"/>
    <n v="200807"/>
    <x v="17"/>
  </r>
  <r>
    <n v="-999"/>
    <n v="17.100000000000001"/>
    <n v="24.8"/>
    <n v="7.3"/>
    <n v="42.3"/>
    <n v="25.2"/>
    <n v="0.254"/>
    <n v="0"/>
    <n v="0"/>
    <n v="-999"/>
    <n v="-999"/>
    <n v="-999"/>
    <n v="-999"/>
    <n v="0"/>
    <n v="-999"/>
    <n v="0.78900000000000003"/>
    <n v="2.3410000000000002"/>
    <n v="0"/>
    <n v="-999"/>
    <n v="200807"/>
    <x v="17"/>
  </r>
  <r>
    <n v="-999"/>
    <n v="15.2"/>
    <n v="21.1"/>
    <n v="6.4"/>
    <n v="51.5"/>
    <n v="26.8"/>
    <n v="0.254"/>
    <n v="0"/>
    <n v="0"/>
    <n v="-999"/>
    <n v="-999"/>
    <n v="-999"/>
    <n v="-999"/>
    <n v="0"/>
    <n v="-999"/>
    <n v="0.67"/>
    <n v="1.831"/>
    <n v="0"/>
    <n v="-999"/>
    <n v="200807"/>
    <x v="17"/>
  </r>
  <r>
    <n v="-999"/>
    <n v="10.5"/>
    <n v="14"/>
    <n v="6"/>
    <n v="76"/>
    <n v="44.2"/>
    <n v="3.81"/>
    <n v="0"/>
    <n v="0"/>
    <n v="-999"/>
    <n v="-999"/>
    <n v="-999"/>
    <n v="-999"/>
    <n v="0"/>
    <n v="-999"/>
    <n v="0.70599999999999996"/>
    <n v="0.89200000000000002"/>
    <n v="0"/>
    <n v="-999"/>
    <n v="200807"/>
    <x v="17"/>
  </r>
  <r>
    <n v="-999"/>
    <n v="13"/>
    <n v="22.2"/>
    <n v="3"/>
    <n v="57.1"/>
    <n v="23.7"/>
    <n v="0"/>
    <n v="0"/>
    <n v="0"/>
    <n v="-999"/>
    <n v="-999"/>
    <n v="-999"/>
    <n v="-999"/>
    <n v="0"/>
    <n v="-999"/>
    <n v="0.63400000000000001"/>
    <n v="2.0419999999999998"/>
    <n v="0"/>
    <n v="-999"/>
    <n v="200807"/>
    <x v="17"/>
  </r>
  <r>
    <n v="-999"/>
    <n v="15"/>
    <n v="23.5"/>
    <n v="5.0999999999999996"/>
    <n v="48.4"/>
    <n v="18.8"/>
    <n v="0"/>
    <n v="0"/>
    <n v="0"/>
    <n v="-999"/>
    <n v="-999"/>
    <n v="-999"/>
    <n v="-999"/>
    <n v="0"/>
    <n v="-999"/>
    <n v="0.54400000000000004"/>
    <n v="2.351"/>
    <n v="0"/>
    <n v="-999"/>
    <n v="200807"/>
    <x v="17"/>
  </r>
  <r>
    <n v="-999"/>
    <n v="15.4"/>
    <n v="21"/>
    <n v="9.5"/>
    <n v="48.9"/>
    <n v="26.8"/>
    <n v="0"/>
    <n v="0"/>
    <n v="0"/>
    <n v="-999"/>
    <n v="-999"/>
    <n v="-999"/>
    <n v="-999"/>
    <n v="0"/>
    <n v="-999"/>
    <n v="0.66600000000000004"/>
    <n v="1.82"/>
    <n v="0"/>
    <n v="-999"/>
    <n v="200807"/>
    <x v="17"/>
  </r>
  <r>
    <n v="-999"/>
    <n v="11.9"/>
    <n v="17.7"/>
    <n v="7.3"/>
    <n v="60.3"/>
    <n v="35"/>
    <n v="0"/>
    <n v="0"/>
    <n v="0"/>
    <n v="-999"/>
    <n v="-999"/>
    <n v="-999"/>
    <n v="-999"/>
    <n v="0"/>
    <n v="-999"/>
    <n v="0.70899999999999996"/>
    <n v="1.3160000000000001"/>
    <n v="0"/>
    <n v="-999"/>
    <n v="200807"/>
    <x v="17"/>
  </r>
  <r>
    <n v="-999"/>
    <n v="11.4"/>
    <n v="19.7"/>
    <n v="1.9"/>
    <n v="56.3"/>
    <n v="24.4"/>
    <n v="0"/>
    <n v="0"/>
    <n v="0"/>
    <n v="-999"/>
    <n v="-999"/>
    <n v="-999"/>
    <n v="-999"/>
    <n v="0"/>
    <n v="-999"/>
    <n v="0.56000000000000005"/>
    <n v="1.7350000000000001"/>
    <n v="0"/>
    <n v="-999"/>
    <n v="200807"/>
    <x v="17"/>
  </r>
  <r>
    <n v="-999"/>
    <n v="11.2"/>
    <n v="16.399999999999999"/>
    <n v="4.5"/>
    <n v="71.2"/>
    <n v="40.9"/>
    <n v="2.1360000000000001"/>
    <n v="0"/>
    <n v="0"/>
    <n v="-999"/>
    <n v="-999"/>
    <n v="-999"/>
    <n v="-999"/>
    <n v="12.8"/>
    <n v="-999"/>
    <n v="0.76300000000000001"/>
    <n v="1.1020000000000001"/>
    <n v="0"/>
    <n v="-999"/>
    <n v="200807"/>
    <x v="17"/>
  </r>
  <r>
    <n v="-999"/>
    <n v="6.9"/>
    <n v="14.4"/>
    <n v="2.2000000000000002"/>
    <n v="68.900000000000006"/>
    <n v="33.9"/>
    <n v="0.26700000000000002"/>
    <n v="0"/>
    <n v="0"/>
    <n v="-999"/>
    <n v="-999"/>
    <n v="-999"/>
    <n v="-999"/>
    <n v="12.4"/>
    <n v="-999"/>
    <n v="0.55700000000000005"/>
    <n v="1.0840000000000001"/>
    <n v="0"/>
    <n v="-999"/>
    <n v="200807"/>
    <x v="17"/>
  </r>
  <r>
    <n v="-999"/>
    <n v="9.3000000000000007"/>
    <n v="16.100000000000001"/>
    <n v="2.8"/>
    <n v="52.2"/>
    <n v="16.399999999999999"/>
    <n v="0.80100000000000005"/>
    <n v="0"/>
    <n v="0"/>
    <n v="-999"/>
    <n v="-999"/>
    <n v="-999"/>
    <n v="-999"/>
    <n v="11.7"/>
    <n v="-999"/>
    <n v="0.29899999999999999"/>
    <n v="1.5289999999999999"/>
    <n v="0"/>
    <n v="-999"/>
    <n v="200807"/>
    <x v="17"/>
  </r>
  <r>
    <n v="-999"/>
    <n v="8.6"/>
    <n v="16.100000000000001"/>
    <n v="1.8"/>
    <n v="71.5"/>
    <n v="39.700000000000003"/>
    <n v="4.0049999999999999"/>
    <n v="0"/>
    <n v="0"/>
    <n v="-999"/>
    <n v="-999"/>
    <n v="-999"/>
    <n v="-999"/>
    <n v="11.8"/>
    <n v="-999"/>
    <n v="0.72799999999999998"/>
    <n v="1.103"/>
    <n v="0"/>
    <n v="-999"/>
    <n v="200808"/>
    <x v="17"/>
  </r>
  <r>
    <n v="-999"/>
    <n v="7.7"/>
    <n v="16.3"/>
    <n v="1.2"/>
    <n v="69.599999999999994"/>
    <n v="35.5"/>
    <n v="0"/>
    <n v="0"/>
    <n v="0"/>
    <n v="-999"/>
    <n v="-999"/>
    <n v="-999"/>
    <n v="-999"/>
    <n v="11.2"/>
    <n v="-999"/>
    <n v="0.65800000000000003"/>
    <n v="1.1950000000000001"/>
    <n v="0"/>
    <n v="-999"/>
    <n v="200808"/>
    <x v="17"/>
  </r>
  <r>
    <n v="-999"/>
    <n v="10.9"/>
    <n v="17.600000000000001"/>
    <n v="5"/>
    <n v="57"/>
    <n v="28.7"/>
    <n v="0"/>
    <n v="0"/>
    <n v="0"/>
    <n v="-999"/>
    <n v="-999"/>
    <n v="-999"/>
    <n v="-999"/>
    <n v="11.4"/>
    <n v="-999"/>
    <n v="0.57899999999999996"/>
    <n v="1.4350000000000001"/>
    <n v="0"/>
    <n v="-999"/>
    <n v="200808"/>
    <x v="17"/>
  </r>
  <r>
    <n v="-999"/>
    <n v="13.9"/>
    <n v="22.2"/>
    <n v="5"/>
    <n v="44.6"/>
    <n v="21.1"/>
    <n v="0"/>
    <n v="0"/>
    <n v="0"/>
    <n v="-999"/>
    <n v="-999"/>
    <n v="-999"/>
    <n v="-999"/>
    <n v="11.8"/>
    <n v="-999"/>
    <n v="0.56499999999999995"/>
    <n v="2.1110000000000002"/>
    <n v="0"/>
    <n v="-999"/>
    <n v="200808"/>
    <x v="17"/>
  </r>
  <r>
    <n v="-999"/>
    <n v="16.600000000000001"/>
    <n v="24.4"/>
    <n v="8.6999999999999993"/>
    <n v="35.5"/>
    <n v="18.899999999999999"/>
    <n v="0"/>
    <n v="0"/>
    <n v="0"/>
    <n v="-999"/>
    <n v="-999"/>
    <n v="-999"/>
    <n v="-999"/>
    <n v="12.4"/>
    <n v="-999"/>
    <n v="0.57899999999999996"/>
    <n v="2.4780000000000002"/>
    <n v="0"/>
    <n v="-999"/>
    <n v="200808"/>
    <x v="17"/>
  </r>
  <r>
    <n v="-999"/>
    <n v="19.899999999999999"/>
    <n v="28.1"/>
    <n v="12"/>
    <n v="27.2"/>
    <n v="12.2"/>
    <n v="0"/>
    <n v="0"/>
    <n v="0"/>
    <n v="-999"/>
    <n v="-999"/>
    <n v="-999"/>
    <n v="-999"/>
    <n v="13"/>
    <n v="-999"/>
    <n v="0.46300000000000002"/>
    <n v="3.3380000000000001"/>
    <n v="0"/>
    <n v="-999"/>
    <n v="200808"/>
    <x v="17"/>
  </r>
  <r>
    <n v="-999"/>
    <n v="19.8"/>
    <n v="27.6"/>
    <n v="13.6"/>
    <n v="28.9"/>
    <n v="10.8"/>
    <n v="0"/>
    <n v="0"/>
    <n v="0"/>
    <n v="-999"/>
    <n v="-999"/>
    <n v="-999"/>
    <n v="-999"/>
    <n v="13.9"/>
    <n v="-999"/>
    <n v="0.39800000000000002"/>
    <n v="3.2930000000000001"/>
    <n v="0"/>
    <n v="-999"/>
    <n v="200808"/>
    <x v="17"/>
  </r>
  <r>
    <n v="-999"/>
    <n v="16.399999999999999"/>
    <n v="22.1"/>
    <n v="10.5"/>
    <n v="46.9"/>
    <n v="31.6"/>
    <n v="0.26700000000000002"/>
    <n v="0"/>
    <n v="0"/>
    <n v="-999"/>
    <n v="-999"/>
    <n v="-999"/>
    <n v="-999"/>
    <n v="13.8"/>
    <n v="-999"/>
    <n v="0.84"/>
    <n v="1.819"/>
    <n v="0"/>
    <n v="-999"/>
    <n v="200808"/>
    <x v="17"/>
  </r>
  <r>
    <n v="-999"/>
    <n v="9.6999999999999993"/>
    <n v="16.399999999999999"/>
    <n v="3.7"/>
    <n v="82.4"/>
    <n v="48.9"/>
    <n v="8.5440000000000005"/>
    <n v="0"/>
    <n v="0"/>
    <n v="-999"/>
    <n v="-999"/>
    <n v="-999"/>
    <n v="-999"/>
    <n v="13.2"/>
    <n v="-999"/>
    <n v="0.91300000000000003"/>
    <n v="0.95299999999999996"/>
    <n v="0"/>
    <n v="-999"/>
    <n v="200808"/>
    <x v="17"/>
  </r>
  <r>
    <n v="-999"/>
    <n v="6.3"/>
    <n v="13"/>
    <n v="1.3"/>
    <n v="79.5"/>
    <n v="43.8"/>
    <n v="1.0680000000000001"/>
    <n v="0"/>
    <n v="0"/>
    <n v="-999"/>
    <n v="-999"/>
    <n v="-999"/>
    <n v="-999"/>
    <n v="12.2"/>
    <n v="-999"/>
    <n v="0.65800000000000003"/>
    <n v="0.84099999999999997"/>
    <n v="0"/>
    <n v="-999"/>
    <n v="200808"/>
    <x v="17"/>
  </r>
  <r>
    <n v="-999"/>
    <n v="9.1999999999999993"/>
    <n v="17.399999999999999"/>
    <n v="1.6"/>
    <n v="67.8"/>
    <n v="36.6"/>
    <n v="0"/>
    <n v="0"/>
    <n v="0"/>
    <n v="-999"/>
    <n v="-999"/>
    <n v="-999"/>
    <n v="-999"/>
    <n v="12"/>
    <n v="-999"/>
    <n v="0.72599999999999998"/>
    <n v="1.26"/>
    <n v="0"/>
    <n v="-999"/>
    <n v="200808"/>
    <x v="17"/>
  </r>
  <r>
    <n v="-999"/>
    <n v="13.3"/>
    <n v="21.1"/>
    <n v="5.8"/>
    <n v="55.1"/>
    <n v="28.7"/>
    <n v="0"/>
    <n v="0"/>
    <n v="0"/>
    <n v="-999"/>
    <n v="-999"/>
    <n v="-999"/>
    <n v="-999"/>
    <n v="12.1"/>
    <n v="-999"/>
    <n v="0.71699999999999997"/>
    <n v="1.784"/>
    <n v="0"/>
    <n v="-999"/>
    <n v="200808"/>
    <x v="17"/>
  </r>
  <r>
    <n v="-999"/>
    <n v="13.6"/>
    <n v="21.4"/>
    <n v="6.4"/>
    <n v="61.5"/>
    <n v="32.799999999999997"/>
    <n v="0"/>
    <n v="0"/>
    <n v="0"/>
    <n v="-999"/>
    <n v="-999"/>
    <n v="-999"/>
    <n v="-999"/>
    <n v="12.4"/>
    <n v="-999"/>
    <n v="0.83599999999999997"/>
    <n v="1.712"/>
    <n v="0"/>
    <n v="-999"/>
    <n v="200808"/>
    <x v="17"/>
  </r>
  <r>
    <n v="-999"/>
    <n v="18.7"/>
    <n v="26.4"/>
    <n v="10.9"/>
    <n v="42.5"/>
    <n v="19"/>
    <n v="0"/>
    <n v="0"/>
    <n v="0"/>
    <n v="-999"/>
    <n v="-999"/>
    <n v="-999"/>
    <n v="-999"/>
    <n v="12.9"/>
    <n v="-999"/>
    <n v="0.65500000000000003"/>
    <n v="2.7869999999999999"/>
    <n v="0"/>
    <n v="-999"/>
    <n v="200808"/>
    <x v="17"/>
  </r>
  <r>
    <n v="-999"/>
    <n v="22"/>
    <n v="29.6"/>
    <n v="16.3"/>
    <n v="33.799999999999997"/>
    <n v="17.600000000000001"/>
    <n v="0"/>
    <n v="0"/>
    <n v="0"/>
    <n v="-999"/>
    <n v="-999"/>
    <n v="-999"/>
    <n v="-999"/>
    <n v="13.8"/>
    <n v="-999"/>
    <n v="0.72799999999999998"/>
    <n v="3.4159999999999999"/>
    <n v="0"/>
    <n v="-999"/>
    <n v="200808"/>
    <x v="17"/>
  </r>
  <r>
    <n v="-999"/>
    <n v="22.6"/>
    <n v="30.4"/>
    <n v="14.1"/>
    <n v="31.6"/>
    <n v="16.8"/>
    <n v="0"/>
    <n v="0"/>
    <n v="0"/>
    <n v="-999"/>
    <n v="-999"/>
    <n v="-999"/>
    <n v="-999"/>
    <n v="14.4"/>
    <n v="-999"/>
    <n v="0.72899999999999998"/>
    <n v="3.6110000000000002"/>
    <n v="0"/>
    <n v="-999"/>
    <n v="200808"/>
    <x v="17"/>
  </r>
  <r>
    <n v="-999"/>
    <n v="21.6"/>
    <n v="28.2"/>
    <n v="16.2"/>
    <n v="33.4"/>
    <n v="18.8"/>
    <n v="0"/>
    <n v="0"/>
    <n v="0"/>
    <n v="-999"/>
    <n v="-999"/>
    <n v="-999"/>
    <n v="-999"/>
    <n v="14.6"/>
    <n v="-999"/>
    <n v="0.71899999999999997"/>
    <n v="3.105"/>
    <n v="0"/>
    <n v="-999"/>
    <n v="200808"/>
    <x v="17"/>
  </r>
  <r>
    <n v="-999"/>
    <n v="17.600000000000001"/>
    <n v="26.5"/>
    <n v="10"/>
    <n v="52.6"/>
    <n v="29"/>
    <n v="7.476"/>
    <n v="0"/>
    <n v="0"/>
    <n v="-999"/>
    <n v="-999"/>
    <n v="-999"/>
    <n v="-999"/>
    <n v="14.4"/>
    <n v="-999"/>
    <n v="1.0009999999999999"/>
    <n v="2.4580000000000002"/>
    <n v="0"/>
    <n v="-999"/>
    <n v="200808"/>
    <x v="17"/>
  </r>
  <r>
    <n v="-999"/>
    <n v="9.8000000000000007"/>
    <n v="13.4"/>
    <n v="7.5"/>
    <n v="92.8"/>
    <n v="70.099999999999994"/>
    <n v="9.8790000000000013"/>
    <n v="0"/>
    <n v="0"/>
    <n v="0.86"/>
    <n v="4.33"/>
    <n v="-999"/>
    <n v="-999"/>
    <n v="13.9"/>
    <n v="-999"/>
    <n v="1.0760000000000001"/>
    <n v="0.46"/>
    <n v="0"/>
    <n v="-999"/>
    <n v="200808"/>
    <x v="17"/>
  </r>
  <r>
    <n v="-999"/>
    <n v="8.1"/>
    <n v="12.6"/>
    <n v="4.8"/>
    <n v="90.9"/>
    <n v="71.5"/>
    <n v="14.685"/>
    <n v="0"/>
    <n v="0"/>
    <n v="1.94"/>
    <n v="4.49"/>
    <n v="-999"/>
    <n v="-999"/>
    <n v="12.8"/>
    <n v="-999"/>
    <n v="1.0409999999999999"/>
    <n v="0.41599999999999998"/>
    <n v="0"/>
    <n v="-999"/>
    <n v="200808"/>
    <x v="17"/>
  </r>
  <r>
    <n v="-999"/>
    <n v="4.4000000000000004"/>
    <n v="8.9"/>
    <n v="1.4"/>
    <n v="93.6"/>
    <n v="75"/>
    <n v="3.7380000000000004"/>
    <n v="0"/>
    <n v="0"/>
    <n v="0.94"/>
    <n v="2.21"/>
    <n v="-999"/>
    <n v="-999"/>
    <n v="11.7"/>
    <n v="-999"/>
    <n v="0.85699999999999998"/>
    <n v="0.28499999999999998"/>
    <n v="0"/>
    <n v="-999"/>
    <n v="200808"/>
    <x v="17"/>
  </r>
  <r>
    <n v="-999"/>
    <n v="8"/>
    <n v="16.600000000000001"/>
    <n v="0.8"/>
    <n v="72.599999999999994"/>
    <n v="36.200000000000003"/>
    <n v="0.26700000000000002"/>
    <n v="0"/>
    <n v="0"/>
    <n v="0.99"/>
    <n v="2.7"/>
    <n v="-999"/>
    <n v="-999"/>
    <n v="10.8"/>
    <n v="-999"/>
    <n v="0.68400000000000005"/>
    <n v="1.2050000000000001"/>
    <n v="0"/>
    <n v="-999"/>
    <n v="200808"/>
    <x v="17"/>
  </r>
  <r>
    <n v="-999"/>
    <n v="13.4"/>
    <n v="19.899999999999999"/>
    <n v="6.1"/>
    <n v="47"/>
    <n v="29.2"/>
    <n v="0"/>
    <n v="0"/>
    <n v="0"/>
    <n v="1.23"/>
    <n v="3.65"/>
    <n v="-999"/>
    <n v="-999"/>
    <n v="11.4"/>
    <n v="-999"/>
    <n v="0.67900000000000005"/>
    <n v="1.645"/>
    <n v="0"/>
    <n v="-999"/>
    <n v="200808"/>
    <x v="17"/>
  </r>
  <r>
    <n v="-999"/>
    <n v="12.2"/>
    <n v="21.1"/>
    <n v="6.6"/>
    <n v="59.8"/>
    <n v="26.6"/>
    <n v="12.015000000000001"/>
    <n v="0"/>
    <n v="0"/>
    <n v="1.67"/>
    <n v="4.9000000000000004"/>
    <n v="-999"/>
    <n v="-999"/>
    <n v="11.9"/>
    <n v="-999"/>
    <n v="0.66500000000000004"/>
    <n v="1.8360000000000001"/>
    <n v="0"/>
    <n v="-999"/>
    <n v="200808"/>
    <x v="17"/>
  </r>
  <r>
    <n v="-999"/>
    <n v="5.8"/>
    <n v="10.8"/>
    <n v="0.7"/>
    <n v="85.9"/>
    <n v="56.1"/>
    <n v="6.4080000000000013"/>
    <n v="0"/>
    <n v="0"/>
    <n v="1.08"/>
    <n v="3.69"/>
    <n v="-999"/>
    <n v="-999"/>
    <n v="11.4"/>
    <n v="-999"/>
    <n v="0.72599999999999998"/>
    <n v="0.56799999999999995"/>
    <n v="0"/>
    <n v="-999"/>
    <n v="200808"/>
    <x v="17"/>
  </r>
  <r>
    <n v="-999"/>
    <n v="5.3"/>
    <n v="11.9"/>
    <n v="0.3"/>
    <n v="74.900000000000006"/>
    <n v="39.299999999999997"/>
    <n v="6.4080000000000004"/>
    <n v="0"/>
    <n v="0"/>
    <n v="1.0900000000000001"/>
    <n v="3.81"/>
    <n v="-999"/>
    <n v="-999"/>
    <n v="10.6"/>
    <n v="-999"/>
    <n v="0.54700000000000004"/>
    <n v="0.84499999999999997"/>
    <n v="0"/>
    <n v="-999"/>
    <n v="200808"/>
    <x v="17"/>
  </r>
  <r>
    <n v="-999"/>
    <n v="5.2"/>
    <n v="10.1"/>
    <n v="1.8"/>
    <n v="84.6"/>
    <n v="61.8"/>
    <n v="2.1360000000000001"/>
    <n v="0"/>
    <n v="0"/>
    <n v="1.21"/>
    <n v="2.81"/>
    <n v="-999"/>
    <n v="-999"/>
    <n v="10.4"/>
    <n v="-999"/>
    <n v="0.76500000000000001"/>
    <n v="0.47199999999999998"/>
    <n v="0"/>
    <n v="-999"/>
    <n v="200808"/>
    <x v="17"/>
  </r>
  <r>
    <n v="-999"/>
    <n v="8.4"/>
    <n v="14.6"/>
    <n v="3.4"/>
    <n v="82.2"/>
    <n v="60.1"/>
    <n v="4.2720000000000002"/>
    <n v="0"/>
    <n v="0"/>
    <n v="0.99"/>
    <n v="2.4300000000000002"/>
    <n v="-999"/>
    <n v="-999"/>
    <n v="10.5"/>
    <n v="-999"/>
    <n v="1"/>
    <n v="0.66300000000000003"/>
    <n v="0"/>
    <n v="-999"/>
    <n v="200808"/>
    <x v="17"/>
  </r>
  <r>
    <n v="-999"/>
    <n v="10.1"/>
    <n v="17.3"/>
    <n v="3.1"/>
    <n v="82.7"/>
    <n v="50.8"/>
    <n v="3.7380000000000004"/>
    <n v="0"/>
    <n v="0"/>
    <n v="1.33"/>
    <n v="4.33"/>
    <n v="-999"/>
    <n v="-999"/>
    <n v="11.1"/>
    <n v="-999"/>
    <n v="1"/>
    <n v="0.97099999999999997"/>
    <n v="0"/>
    <n v="-999"/>
    <n v="200808"/>
    <x v="17"/>
  </r>
  <r>
    <n v="-999"/>
    <n v="3.2"/>
    <n v="9.8000000000000007"/>
    <n v="-1.1000000000000001"/>
    <n v="77.400000000000006"/>
    <n v="48.1"/>
    <n v="0"/>
    <n v="0"/>
    <n v="0"/>
    <n v="0.91"/>
    <n v="2.67"/>
    <n v="-999"/>
    <n v="-999"/>
    <n v="10.4"/>
    <n v="-999"/>
    <n v="0.58399999999999996"/>
    <n v="0.629"/>
    <n v="0"/>
    <n v="-999"/>
    <n v="200808"/>
    <x v="17"/>
  </r>
  <r>
    <n v="-999"/>
    <n v="3.2"/>
    <n v="9.1"/>
    <n v="-1.7"/>
    <n v="73.400000000000006"/>
    <n v="44.6"/>
    <n v="0.26700000000000002"/>
    <n v="0"/>
    <n v="0"/>
    <n v="1.04"/>
    <n v="2.58"/>
    <n v="-999"/>
    <n v="-999"/>
    <n v="9.4"/>
    <n v="-999"/>
    <n v="0.51400000000000001"/>
    <n v="0.64"/>
    <n v="0"/>
    <n v="-999"/>
    <n v="200808"/>
    <x v="17"/>
  </r>
  <r>
    <n v="-999"/>
    <n v="3.8"/>
    <n v="11.9"/>
    <n v="-1.4"/>
    <n v="73.5"/>
    <n v="41.7"/>
    <n v="0"/>
    <n v="0"/>
    <n v="0"/>
    <n v="0.86"/>
    <n v="2.09"/>
    <n v="-999"/>
    <n v="-999"/>
    <n v="8.9"/>
    <n v="-999"/>
    <n v="0.58199999999999996"/>
    <n v="0.81200000000000006"/>
    <n v="0"/>
    <n v="-999"/>
    <n v="200809"/>
    <x v="17"/>
  </r>
  <r>
    <n v="-999"/>
    <n v="5.4"/>
    <n v="12.4"/>
    <n v="-0.1"/>
    <n v="68.3"/>
    <n v="34.299999999999997"/>
    <n v="0"/>
    <n v="0"/>
    <n v="0"/>
    <n v="0.88"/>
    <n v="2.41"/>
    <n v="-999"/>
    <n v="-999"/>
    <n v="8.6"/>
    <n v="-999"/>
    <n v="0.49199999999999999"/>
    <n v="0.94599999999999995"/>
    <n v="0"/>
    <n v="-999"/>
    <n v="200809"/>
    <x v="17"/>
  </r>
  <r>
    <n v="-999"/>
    <n v="5.5"/>
    <n v="13.1"/>
    <n v="0.7"/>
    <n v="70.3"/>
    <n v="38.6"/>
    <n v="0"/>
    <n v="0"/>
    <n v="0"/>
    <n v="0.87"/>
    <n v="3.39"/>
    <n v="-999"/>
    <n v="-999"/>
    <n v="8.9"/>
    <n v="-999"/>
    <n v="0.58099999999999996"/>
    <n v="0.92500000000000004"/>
    <n v="0"/>
    <n v="-999"/>
    <n v="200809"/>
    <x v="17"/>
  </r>
  <r>
    <n v="-999"/>
    <n v="7.5"/>
    <n v="14.9"/>
    <n v="1.9"/>
    <n v="56"/>
    <n v="30.2"/>
    <n v="0"/>
    <n v="0"/>
    <n v="0"/>
    <n v="0.93"/>
    <n v="2.81"/>
    <n v="-999"/>
    <n v="-999"/>
    <n v="9.1999999999999993"/>
    <n v="-999"/>
    <n v="0.51200000000000001"/>
    <n v="1.1819999999999999"/>
    <n v="0"/>
    <n v="-999"/>
    <n v="200809"/>
    <x v="17"/>
  </r>
  <r>
    <n v="-999"/>
    <n v="6.9"/>
    <n v="12.5"/>
    <n v="4.8"/>
    <n v="83"/>
    <n v="59.3"/>
    <n v="0.53400000000000003"/>
    <n v="0"/>
    <n v="0"/>
    <n v="0.86"/>
    <n v="2.4900000000000002"/>
    <n v="-999"/>
    <n v="-999"/>
    <n v="9.3000000000000007"/>
    <n v="-999"/>
    <n v="0.85799999999999998"/>
    <n v="0.59"/>
    <n v="0"/>
    <n v="-999"/>
    <n v="200809"/>
    <x v="17"/>
  </r>
  <r>
    <n v="-999"/>
    <n v="7.2"/>
    <n v="13.5"/>
    <n v="2.8"/>
    <n v="81.099999999999994"/>
    <n v="49.8"/>
    <n v="0.26700000000000002"/>
    <n v="0"/>
    <n v="0"/>
    <n v="0.81"/>
    <n v="2.42"/>
    <n v="-999"/>
    <n v="-999"/>
    <n v="9.6"/>
    <n v="-999"/>
    <n v="0.76900000000000002"/>
    <n v="0.77700000000000002"/>
    <n v="0"/>
    <n v="-999"/>
    <n v="200809"/>
    <x v="17"/>
  </r>
  <r>
    <n v="-999"/>
    <n v="7.2"/>
    <n v="13.9"/>
    <n v="1.8"/>
    <n v="68.2"/>
    <n v="32.4"/>
    <n v="0"/>
    <n v="0"/>
    <n v="0"/>
    <n v="0.95"/>
    <n v="2.57"/>
    <n v="-999"/>
    <n v="-999"/>
    <n v="9.3000000000000007"/>
    <n v="-999"/>
    <n v="0.51400000000000001"/>
    <n v="1.073"/>
    <n v="0"/>
    <n v="-999"/>
    <n v="200809"/>
    <x v="17"/>
  </r>
  <r>
    <n v="-999"/>
    <n v="8.6999999999999993"/>
    <n v="16.8"/>
    <n v="1.9"/>
    <n v="57"/>
    <n v="32.200000000000003"/>
    <n v="0"/>
    <n v="0"/>
    <n v="0"/>
    <n v="0.78"/>
    <n v="2.13"/>
    <n v="-999"/>
    <n v="-999"/>
    <n v="9.1"/>
    <n v="-999"/>
    <n v="0.61599999999999999"/>
    <n v="1.2969999999999999"/>
    <n v="0"/>
    <n v="-999"/>
    <n v="200809"/>
    <x v="17"/>
  </r>
  <r>
    <n v="-999"/>
    <n v="6.8"/>
    <n v="13.6"/>
    <n v="1.1000000000000001"/>
    <n v="56.7"/>
    <n v="36.5"/>
    <n v="0"/>
    <n v="0"/>
    <n v="0"/>
    <n v="1.05"/>
    <n v="3.1"/>
    <n v="-999"/>
    <n v="-999"/>
    <n v="9.1"/>
    <n v="-999"/>
    <n v="0.56699999999999995"/>
    <n v="0.98899999999999999"/>
    <n v="0"/>
    <n v="-999"/>
    <n v="200809"/>
    <x v="17"/>
  </r>
  <r>
    <n v="-999"/>
    <n v="8.5"/>
    <n v="15.9"/>
    <n v="2.7"/>
    <n v="49.4"/>
    <n v="24.4"/>
    <n v="0"/>
    <n v="0"/>
    <n v="0"/>
    <n v="1.17"/>
    <n v="3.05"/>
    <n v="-999"/>
    <n v="-999"/>
    <n v="8.8000000000000007"/>
    <n v="-999"/>
    <n v="0.441"/>
    <n v="1.365"/>
    <n v="0"/>
    <n v="-999"/>
    <n v="200809"/>
    <x v="17"/>
  </r>
  <r>
    <n v="-999"/>
    <n v="12.7"/>
    <n v="21.7"/>
    <n v="5.4"/>
    <n v="41.6"/>
    <n v="25.9"/>
    <n v="0"/>
    <n v="0"/>
    <n v="0"/>
    <n v="0.86"/>
    <n v="2.77"/>
    <n v="-999"/>
    <n v="-999"/>
    <n v="9.3000000000000007"/>
    <n v="-999"/>
    <n v="0.67200000000000004"/>
    <n v="1.923"/>
    <n v="0"/>
    <n v="-999"/>
    <n v="200809"/>
    <x v="17"/>
  </r>
  <r>
    <n v="-999"/>
    <n v="9.1999999999999993"/>
    <n v="18"/>
    <n v="0.4"/>
    <n v="60.6"/>
    <n v="38.700000000000003"/>
    <n v="0"/>
    <n v="0"/>
    <n v="0"/>
    <n v="1.1599999999999999"/>
    <n v="2.73"/>
    <n v="-999"/>
    <n v="-999"/>
    <n v="9.6999999999999993"/>
    <n v="-999"/>
    <n v="0.79700000000000004"/>
    <n v="1.2649999999999999"/>
    <n v="0"/>
    <n v="-999"/>
    <n v="200809"/>
    <x v="17"/>
  </r>
  <r>
    <n v="-999"/>
    <n v="8"/>
    <n v="16.899999999999999"/>
    <n v="-1"/>
    <n v="47.6"/>
    <n v="29.2"/>
    <n v="0"/>
    <n v="0"/>
    <n v="0"/>
    <n v="0.91"/>
    <n v="2.57"/>
    <n v="-999"/>
    <n v="-999"/>
    <n v="9.1"/>
    <n v="-999"/>
    <n v="0.56200000000000006"/>
    <n v="1.363"/>
    <n v="0"/>
    <n v="-999"/>
    <n v="200809"/>
    <x v="17"/>
  </r>
  <r>
    <n v="-999"/>
    <n v="11.9"/>
    <n v="21.2"/>
    <n v="3.6"/>
    <n v="32.1"/>
    <n v="16.5"/>
    <n v="0"/>
    <n v="0"/>
    <n v="0"/>
    <n v="0.87"/>
    <n v="2.5099999999999998"/>
    <n v="-999"/>
    <n v="-999"/>
    <n v="9.1999999999999993"/>
    <n v="-999"/>
    <n v="0.41599999999999998"/>
    <n v="2.1019999999999999"/>
    <n v="0"/>
    <n v="-999"/>
    <n v="200809"/>
    <x v="17"/>
  </r>
  <r>
    <n v="-999"/>
    <n v="14.9"/>
    <n v="24"/>
    <n v="9"/>
    <n v="25.5"/>
    <n v="14.8"/>
    <n v="0"/>
    <n v="0"/>
    <n v="0"/>
    <n v="0.88"/>
    <n v="2.67"/>
    <n v="-999"/>
    <n v="-999"/>
    <n v="9.6"/>
    <n v="-999"/>
    <n v="0.442"/>
    <n v="2.5419999999999998"/>
    <n v="0"/>
    <n v="-999"/>
    <n v="200809"/>
    <x v="17"/>
  </r>
  <r>
    <n v="-999"/>
    <n v="15.9"/>
    <n v="25"/>
    <n v="9.4"/>
    <n v="20.5"/>
    <n v="7.3"/>
    <n v="0"/>
    <n v="0"/>
    <n v="0"/>
    <n v="0.9"/>
    <n v="2.75"/>
    <n v="-999"/>
    <n v="-999"/>
    <n v="9.9"/>
    <n v="-999"/>
    <n v="0.23100000000000001"/>
    <n v="2.9359999999999999"/>
    <n v="0"/>
    <n v="-999"/>
    <n v="200809"/>
    <x v="17"/>
  </r>
  <r>
    <n v="-999"/>
    <n v="17"/>
    <n v="25.9"/>
    <n v="12.1"/>
    <n v="24.5"/>
    <n v="8.1"/>
    <n v="0"/>
    <n v="0"/>
    <n v="0"/>
    <n v="0.82"/>
    <n v="2.63"/>
    <n v="-999"/>
    <n v="-999"/>
    <n v="10.3"/>
    <n v="-999"/>
    <n v="0.27"/>
    <n v="3.07"/>
    <n v="0"/>
    <n v="-999"/>
    <n v="200809"/>
    <x v="17"/>
  </r>
  <r>
    <n v="-999"/>
    <n v="17.8"/>
    <n v="26.7"/>
    <n v="11.8"/>
    <n v="21.4"/>
    <n v="9.6999999999999993"/>
    <n v="0"/>
    <n v="0"/>
    <n v="0"/>
    <n v="0.93"/>
    <n v="2.61"/>
    <n v="-999"/>
    <n v="-999"/>
    <n v="10.7"/>
    <n v="-999"/>
    <n v="0.34"/>
    <n v="3.1629999999999998"/>
    <n v="0"/>
    <n v="-999"/>
    <n v="200809"/>
    <x v="17"/>
  </r>
  <r>
    <n v="-999"/>
    <n v="16.3"/>
    <n v="24.4"/>
    <n v="10.6"/>
    <n v="29.5"/>
    <n v="9.1999999999999993"/>
    <n v="0"/>
    <n v="0"/>
    <n v="0"/>
    <n v="0.85"/>
    <n v="2.82"/>
    <n v="-999"/>
    <n v="-999"/>
    <n v="10.8"/>
    <n v="-999"/>
    <n v="0.28100000000000003"/>
    <n v="2.7749999999999999"/>
    <n v="0"/>
    <n v="-999"/>
    <n v="200809"/>
    <x v="17"/>
  </r>
  <r>
    <n v="-999"/>
    <n v="13.3"/>
    <n v="21"/>
    <n v="7.4"/>
    <n v="36.9"/>
    <n v="19.399999999999999"/>
    <n v="0"/>
    <n v="0"/>
    <n v="0"/>
    <n v="0.82"/>
    <n v="2.4900000000000002"/>
    <n v="-999"/>
    <n v="-999"/>
    <n v="10.9"/>
    <n v="-999"/>
    <n v="0.48199999999999998"/>
    <n v="2.004"/>
    <n v="0"/>
    <n v="-999"/>
    <n v="200809"/>
    <x v="17"/>
  </r>
  <r>
    <n v="-999"/>
    <n v="3.8"/>
    <n v="7.4"/>
    <n v="1"/>
    <n v="96.5"/>
    <n v="73.5"/>
    <n v="4.5390000000000006"/>
    <n v="0"/>
    <n v="0"/>
    <n v="1.02"/>
    <n v="1.94"/>
    <n v="-999"/>
    <n v="-999"/>
    <n v="10.199999999999999"/>
    <n v="-999"/>
    <n v="0.755"/>
    <n v="0.27300000000000002"/>
    <n v="0"/>
    <n v="-999"/>
    <n v="200809"/>
    <x v="17"/>
  </r>
  <r>
    <n v="-999"/>
    <n v="0.6"/>
    <n v="4.4000000000000004"/>
    <n v="-2.2999999999999998"/>
    <n v="94.8"/>
    <n v="82.3"/>
    <n v="2.1360000000000001"/>
    <n v="0"/>
    <n v="0"/>
    <n v="1.1200000000000001"/>
    <n v="2.54"/>
    <n v="-999"/>
    <n v="-999"/>
    <n v="8.6999999999999993"/>
    <n v="-999"/>
    <n v="0.68700000000000006"/>
    <n v="0.14799999999999999"/>
    <n v="0"/>
    <n v="-999"/>
    <n v="200809"/>
    <x v="17"/>
  </r>
  <r>
    <n v="-999"/>
    <n v="1.6"/>
    <n v="8.6"/>
    <n v="-3.8"/>
    <n v="73.8"/>
    <n v="37.799999999999997"/>
    <n v="1.2"/>
    <n v="0"/>
    <n v="0"/>
    <n v="1.05"/>
    <n v="3.55"/>
    <n v="-999"/>
    <n v="-999"/>
    <n v="7.7"/>
    <n v="-999"/>
    <n v="0.42199999999999999"/>
    <n v="0.69499999999999995"/>
    <n v="0"/>
    <n v="-999"/>
    <n v="200809"/>
    <x v="17"/>
  </r>
  <r>
    <n v="-999"/>
    <n v="4"/>
    <n v="9.6999999999999993"/>
    <n v="-0.5"/>
    <n v="63.1"/>
    <n v="39.299999999999997"/>
    <n v="0.53400000000000003"/>
    <n v="0"/>
    <n v="0"/>
    <n v="1.85"/>
    <n v="4.13"/>
    <n v="-999"/>
    <n v="-999"/>
    <n v="7.3"/>
    <n v="-999"/>
    <n v="0.47199999999999998"/>
    <n v="0.73"/>
    <n v="0"/>
    <n v="-999"/>
    <n v="200809"/>
    <x v="17"/>
  </r>
  <r>
    <n v="-999"/>
    <n v="5"/>
    <n v="11.3"/>
    <n v="-0.2"/>
    <n v="75.900000000000006"/>
    <n v="52.2"/>
    <n v="0"/>
    <n v="0"/>
    <n v="0"/>
    <n v="0.96"/>
    <n v="2.63"/>
    <n v="-999"/>
    <n v="-999"/>
    <n v="7.3"/>
    <n v="-999"/>
    <n v="0.69899999999999995"/>
    <n v="0.64"/>
    <n v="0"/>
    <n v="-999"/>
    <n v="200809"/>
    <x v="17"/>
  </r>
  <r>
    <n v="-999"/>
    <n v="4.4000000000000004"/>
    <n v="9.1999999999999993"/>
    <n v="-1.1000000000000001"/>
    <n v="77.900000000000006"/>
    <n v="58.4"/>
    <n v="0.26700000000000002"/>
    <n v="0"/>
    <n v="0"/>
    <n v="1.34"/>
    <n v="3.82"/>
    <n v="-999"/>
    <n v="-999"/>
    <n v="7"/>
    <n v="-999"/>
    <n v="0.67700000000000005"/>
    <n v="0.48399999999999999"/>
    <n v="0"/>
    <n v="-999"/>
    <n v="200809"/>
    <x v="17"/>
  </r>
  <r>
    <n v="-999"/>
    <n v="5.4"/>
    <n v="12.9"/>
    <n v="1"/>
    <n v="65.599999999999994"/>
    <n v="40.5"/>
    <n v="0"/>
    <n v="0"/>
    <n v="0"/>
    <n v="0.92"/>
    <n v="2.59"/>
    <n v="-999"/>
    <n v="-999"/>
    <n v="7"/>
    <n v="-999"/>
    <n v="0.60099999999999998"/>
    <n v="0.88500000000000001"/>
    <n v="0"/>
    <n v="-999"/>
    <n v="200809"/>
    <x v="17"/>
  </r>
  <r>
    <n v="-999"/>
    <n v="8.5"/>
    <n v="17.7"/>
    <n v="0.4"/>
    <n v="43.2"/>
    <n v="21.4"/>
    <n v="0"/>
    <n v="0"/>
    <n v="0"/>
    <n v="0.9"/>
    <n v="2.0299999999999998"/>
    <n v="-999"/>
    <n v="-999"/>
    <n v="7"/>
    <n v="-999"/>
    <n v="0.433"/>
    <n v="1.591"/>
    <n v="0"/>
    <n v="-999"/>
    <n v="200809"/>
    <x v="17"/>
  </r>
  <r>
    <n v="-999"/>
    <n v="12.9"/>
    <n v="22.1"/>
    <n v="6.2"/>
    <n v="29.6"/>
    <n v="14.7"/>
    <n v="0"/>
    <n v="0"/>
    <n v="0"/>
    <n v="0.96"/>
    <n v="2.58"/>
    <n v="-999"/>
    <n v="-999"/>
    <n v="7.5"/>
    <n v="-999"/>
    <n v="0.39100000000000001"/>
    <n v="2.2690000000000001"/>
    <n v="0"/>
    <n v="-999"/>
    <n v="200809"/>
    <x v="17"/>
  </r>
  <r>
    <n v="-999"/>
    <n v="15.7"/>
    <n v="24.3"/>
    <n v="9.4"/>
    <n v="27.6"/>
    <n v="17.7"/>
    <n v="0"/>
    <n v="0"/>
    <n v="0"/>
    <n v="0.93"/>
    <n v="2.21"/>
    <n v="-999"/>
    <n v="-999"/>
    <n v="8.1"/>
    <n v="-999"/>
    <n v="0.53800000000000003"/>
    <n v="2.5"/>
    <n v="0"/>
    <n v="-999"/>
    <n v="200809"/>
    <x v="17"/>
  </r>
  <r>
    <n v="-999"/>
    <n v="17.100000000000001"/>
    <n v="24.7"/>
    <n v="12.1"/>
    <n v="34.299999999999997"/>
    <n v="23.4"/>
    <n v="0"/>
    <n v="0"/>
    <n v="0"/>
    <n v="1.38"/>
    <n v="3.58"/>
    <n v="-999"/>
    <n v="-999"/>
    <n v="9"/>
    <n v="-999"/>
    <n v="0.72699999999999998"/>
    <n v="2.383"/>
    <n v="0"/>
    <n v="-999"/>
    <n v="200810"/>
    <x v="17"/>
  </r>
  <r>
    <n v="-999"/>
    <n v="10.9"/>
    <n v="15.9"/>
    <n v="7.4"/>
    <n v="70.3"/>
    <n v="47.9"/>
    <n v="3.4710000000000001"/>
    <n v="0"/>
    <n v="0"/>
    <n v="1.92"/>
    <n v="4.7699999999999996"/>
    <n v="-999"/>
    <n v="-999"/>
    <n v="9.5"/>
    <n v="-999"/>
    <n v="0.86499999999999999"/>
    <n v="0.94099999999999995"/>
    <n v="0"/>
    <n v="-999"/>
    <n v="200810"/>
    <x v="17"/>
  </r>
  <r>
    <n v="-999"/>
    <n v="7.1"/>
    <n v="10"/>
    <n v="5.6"/>
    <n v="82.2"/>
    <n v="61.5"/>
    <n v="0.26700000000000002"/>
    <n v="0"/>
    <n v="0"/>
    <n v="2.14"/>
    <n v="4.1399999999999997"/>
    <n v="-999"/>
    <n v="-999"/>
    <n v="8.9"/>
    <n v="-999"/>
    <n v="0.754"/>
    <n v="0.47299999999999998"/>
    <n v="0"/>
    <n v="-999"/>
    <n v="200810"/>
    <x v="17"/>
  </r>
  <r>
    <n v="-999"/>
    <n v="5.6"/>
    <n v="7.4"/>
    <n v="1.5"/>
    <n v="93.5"/>
    <n v="80.900000000000006"/>
    <n v="9.0779999999999994"/>
    <n v="0"/>
    <n v="0"/>
    <n v="2.04"/>
    <n v="4.3499999999999996"/>
    <n v="-999"/>
    <n v="-999"/>
    <n v="8.4"/>
    <n v="-999"/>
    <n v="0.83199999999999996"/>
    <n v="0.19700000000000001"/>
    <n v="0"/>
    <n v="-999"/>
    <n v="200810"/>
    <x v="17"/>
  </r>
  <r>
    <n v="-999"/>
    <n v="-0.4"/>
    <n v="4.5"/>
    <n v="-3"/>
    <n v="84.6"/>
    <n v="55.9"/>
    <n v="0"/>
    <n v="0"/>
    <n v="0"/>
    <n v="0.88"/>
    <n v="2.85"/>
    <n v="-999"/>
    <n v="-999"/>
    <n v="7.4"/>
    <n v="-999"/>
    <n v="0.47"/>
    <n v="0.371"/>
    <n v="0"/>
    <n v="-999"/>
    <n v="200810"/>
    <x v="17"/>
  </r>
  <r>
    <n v="-999"/>
    <n v="1.7"/>
    <n v="7.1"/>
    <n v="-3.4"/>
    <n v="80.900000000000006"/>
    <n v="46.5"/>
    <n v="3.7380000000000004"/>
    <n v="0"/>
    <n v="0"/>
    <n v="2.11"/>
    <n v="6.91"/>
    <n v="-999"/>
    <n v="-999"/>
    <n v="6.2"/>
    <n v="-999"/>
    <n v="0.46899999999999997"/>
    <n v="0.53900000000000003"/>
    <n v="0"/>
    <n v="-999"/>
    <n v="200810"/>
    <x v="17"/>
  </r>
  <r>
    <n v="-999"/>
    <n v="1.6"/>
    <n v="5.9"/>
    <n v="-3.2"/>
    <n v="75.8"/>
    <n v="50.6"/>
    <n v="0"/>
    <n v="0"/>
    <n v="0"/>
    <n v="2.17"/>
    <n v="6.45"/>
    <n v="-999"/>
    <n v="-999"/>
    <n v="6.3"/>
    <n v="-999"/>
    <n v="0.46800000000000003"/>
    <n v="0.45900000000000002"/>
    <n v="0"/>
    <n v="-999"/>
    <n v="200810"/>
    <x v="17"/>
  </r>
  <r>
    <n v="-999"/>
    <n v="-2.2000000000000002"/>
    <n v="4.5999999999999996"/>
    <n v="-5.7"/>
    <n v="68.900000000000006"/>
    <n v="38.1"/>
    <n v="0"/>
    <n v="0"/>
    <n v="0"/>
    <n v="1"/>
    <n v="2.83"/>
    <n v="-999"/>
    <n v="-999"/>
    <n v="5.4"/>
    <n v="-999"/>
    <n v="0.32200000000000001"/>
    <n v="0.52500000000000002"/>
    <n v="0"/>
    <n v="-999"/>
    <n v="200810"/>
    <x v="17"/>
  </r>
  <r>
    <n v="-999"/>
    <n v="-2.4"/>
    <n v="3.9"/>
    <n v="-6.4"/>
    <n v="60.4"/>
    <n v="35.6"/>
    <n v="0"/>
    <n v="0"/>
    <n v="0"/>
    <n v="1.01"/>
    <n v="2.46"/>
    <n v="-999"/>
    <n v="-999"/>
    <n v="4.5"/>
    <n v="-999"/>
    <n v="0.28699999999999998"/>
    <n v="0.52"/>
    <n v="0"/>
    <n v="-999"/>
    <n v="200810"/>
    <x v="17"/>
  </r>
  <r>
    <n v="-999"/>
    <n v="-2.5"/>
    <n v="3.4"/>
    <n v="-5.8"/>
    <n v="64"/>
    <n v="38.700000000000003"/>
    <n v="0"/>
    <n v="0"/>
    <n v="0"/>
    <n v="1.24"/>
    <n v="3.1"/>
    <n v="-999"/>
    <n v="-999"/>
    <n v="3.9"/>
    <n v="-999"/>
    <n v="0.30099999999999999"/>
    <n v="0.47799999999999998"/>
    <n v="0"/>
    <n v="-999"/>
    <n v="200810"/>
    <x v="17"/>
  </r>
  <r>
    <n v="-999"/>
    <n v="-1.9"/>
    <n v="4.2"/>
    <n v="-7"/>
    <n v="56.9"/>
    <n v="28.4"/>
    <n v="0"/>
    <n v="0"/>
    <n v="0"/>
    <n v="0.98"/>
    <n v="2.57"/>
    <n v="-999"/>
    <n v="-999"/>
    <n v="3.4"/>
    <n v="-999"/>
    <n v="0.23400000000000001"/>
    <n v="0.59"/>
    <n v="0"/>
    <n v="-999"/>
    <n v="200810"/>
    <x v="17"/>
  </r>
  <r>
    <n v="-999"/>
    <n v="2.9"/>
    <n v="10.6"/>
    <n v="-2.8"/>
    <n v="75.7"/>
    <n v="51"/>
    <n v="0"/>
    <n v="0"/>
    <n v="0"/>
    <n v="0.97"/>
    <n v="2.75"/>
    <n v="-999"/>
    <n v="-999"/>
    <n v="3.6"/>
    <n v="-999"/>
    <n v="0.65200000000000002"/>
    <n v="0.626"/>
    <n v="0"/>
    <n v="-999"/>
    <n v="200810"/>
    <x v="17"/>
  </r>
  <r>
    <n v="-999"/>
    <n v="3.7"/>
    <n v="8.4"/>
    <n v="-1.4"/>
    <n v="85.6"/>
    <n v="63.5"/>
    <n v="5.8739999999999997"/>
    <n v="0"/>
    <n v="0"/>
    <n v="0.92"/>
    <n v="2.27"/>
    <n v="-999"/>
    <n v="-999"/>
    <n v="4.3"/>
    <n v="-999"/>
    <n v="0.69899999999999995"/>
    <n v="0.40200000000000002"/>
    <n v="0"/>
    <n v="-999"/>
    <n v="200810"/>
    <x v="17"/>
  </r>
  <r>
    <n v="-999"/>
    <n v="-2.9"/>
    <n v="2.2000000000000002"/>
    <n v="-7.4"/>
    <n v="84.4"/>
    <n v="53"/>
    <n v="5.6070000000000002"/>
    <n v="0"/>
    <n v="0"/>
    <n v="0.82"/>
    <n v="2.0699999999999998"/>
    <n v="-999"/>
    <n v="-999"/>
    <n v="4.3"/>
    <n v="-999"/>
    <n v="0.379"/>
    <n v="0.33600000000000002"/>
    <n v="0"/>
    <n v="-999"/>
    <n v="200810"/>
    <x v="17"/>
  </r>
  <r>
    <n v="-999"/>
    <n v="-2.2000000000000002"/>
    <n v="4.5"/>
    <n v="-7.8"/>
    <n v="68.8"/>
    <n v="40.299999999999997"/>
    <n v="0"/>
    <n v="0"/>
    <n v="0"/>
    <n v="1.01"/>
    <n v="2.59"/>
    <n v="-999"/>
    <n v="-999"/>
    <n v="3.5"/>
    <n v="-999"/>
    <n v="0.34"/>
    <n v="0.503"/>
    <n v="0"/>
    <n v="-999"/>
    <n v="200810"/>
    <x v="17"/>
  </r>
  <r>
    <n v="-999"/>
    <n v="-0.3"/>
    <n v="3.4"/>
    <n v="-2.8"/>
    <n v="91.7"/>
    <n v="83.5"/>
    <n v="1.1000000000000001"/>
    <n v="0"/>
    <n v="0"/>
    <n v="0.97"/>
    <n v="3.27"/>
    <n v="-999"/>
    <n v="-999"/>
    <n v="3.1"/>
    <n v="-999"/>
    <n v="0.64900000000000002"/>
    <n v="0.129"/>
    <n v="0"/>
    <n v="-999"/>
    <n v="200810"/>
    <x v="17"/>
  </r>
  <r>
    <n v="-999"/>
    <n v="4.9000000000000004"/>
    <n v="8.1"/>
    <n v="3.2"/>
    <n v="91.6"/>
    <n v="79.099999999999994"/>
    <n v="2.67"/>
    <n v="0"/>
    <n v="0"/>
    <n v="1.0900000000000001"/>
    <n v="3.62"/>
    <n v="-999"/>
    <n v="-999"/>
    <n v="3.9"/>
    <n v="-999"/>
    <n v="0.85599999999999998"/>
    <n v="0.22600000000000001"/>
    <n v="0"/>
    <n v="-999"/>
    <n v="200810"/>
    <x v="17"/>
  </r>
  <r>
    <n v="-999"/>
    <n v="1.5"/>
    <n v="7.4"/>
    <n v="-2.5"/>
    <n v="72.7"/>
    <n v="33.9"/>
    <n v="0"/>
    <n v="0"/>
    <n v="0"/>
    <n v="0.9"/>
    <n v="2.0299999999999998"/>
    <n v="-999"/>
    <n v="-999"/>
    <n v="4.4000000000000004"/>
    <n v="-999"/>
    <n v="0.34799999999999998"/>
    <n v="0.68"/>
    <n v="0"/>
    <n v="-999"/>
    <n v="200810"/>
    <x v="17"/>
  </r>
  <r>
    <n v="-999"/>
    <n v="1.8"/>
    <n v="8.6999999999999993"/>
    <n v="-3.3"/>
    <n v="45.9"/>
    <n v="20.100000000000001"/>
    <n v="0"/>
    <n v="0"/>
    <n v="0"/>
    <n v="1.27"/>
    <n v="3.9"/>
    <n v="-999"/>
    <n v="-999"/>
    <n v="3.9"/>
    <n v="-999"/>
    <n v="0.22600000000000001"/>
    <n v="0.89900000000000002"/>
    <n v="0"/>
    <n v="-999"/>
    <n v="200810"/>
    <x v="17"/>
  </r>
  <r>
    <n v="-999"/>
    <n v="-0.6"/>
    <n v="2.2000000000000002"/>
    <n v="-3.4"/>
    <n v="84.9"/>
    <n v="53.1"/>
    <n v="2.0000000000000018"/>
    <n v="15.000000000000124"/>
    <n v="0"/>
    <n v="1.81"/>
    <n v="4.66"/>
    <n v="-999"/>
    <n v="-999"/>
    <n v="3.5"/>
    <n v="-999"/>
    <n v="0.379"/>
    <n v="0.33600000000000002"/>
    <n v="0"/>
    <n v="-999"/>
    <n v="200810"/>
    <x v="17"/>
  </r>
  <r>
    <n v="-999"/>
    <n v="-2.2000000000000002"/>
    <n v="3.5"/>
    <n v="-6.3"/>
    <n v="78.8"/>
    <n v="54.9"/>
    <n v="5.2000000000000046"/>
    <n v="39.000000000000142"/>
    <n v="0"/>
    <n v="1"/>
    <n v="2.85"/>
    <n v="-999"/>
    <n v="-999"/>
    <n v="3.2"/>
    <n v="-999"/>
    <n v="0.43"/>
    <n v="0.35399999999999998"/>
    <n v="0"/>
    <n v="-999"/>
    <n v="200810"/>
    <x v="17"/>
  </r>
  <r>
    <n v="-999"/>
    <n v="1.5"/>
    <n v="7.5"/>
    <n v="-3.4"/>
    <n v="51.2"/>
    <n v="31.2"/>
    <n v="0"/>
    <n v="10.000000000000231"/>
    <n v="0"/>
    <n v="1.43"/>
    <n v="4.0199999999999996"/>
    <n v="-999"/>
    <n v="-999"/>
    <n v="2.9"/>
    <n v="-999"/>
    <n v="0.32300000000000001"/>
    <n v="0.71299999999999997"/>
    <n v="0"/>
    <n v="-999"/>
    <n v="200810"/>
    <x v="17"/>
  </r>
  <r>
    <n v="-999"/>
    <n v="0.5"/>
    <n v="5.8"/>
    <n v="-2.7"/>
    <n v="57.9"/>
    <n v="31.7"/>
    <n v="0"/>
    <n v="0"/>
    <n v="0"/>
    <n v="0.83"/>
    <n v="2.54"/>
    <n v="-999"/>
    <n v="-999"/>
    <n v="2.7"/>
    <n v="-999"/>
    <n v="0.29099999999999998"/>
    <n v="0.63"/>
    <n v="0"/>
    <n v="-999"/>
    <n v="200810"/>
    <x v="17"/>
  </r>
  <r>
    <n v="-999"/>
    <n v="1.4"/>
    <n v="6.9"/>
    <n v="-1.3"/>
    <n v="63.3"/>
    <n v="41.9"/>
    <n v="0"/>
    <n v="0"/>
    <n v="0"/>
    <n v="1.26"/>
    <n v="2.94"/>
    <n v="-999"/>
    <n v="-999"/>
    <n v="2.6"/>
    <n v="-999"/>
    <n v="0.41799999999999998"/>
    <n v="0.57799999999999996"/>
    <n v="0"/>
    <n v="-999"/>
    <n v="200810"/>
    <x v="17"/>
  </r>
  <r>
    <n v="-999"/>
    <n v="-1.9"/>
    <n v="2.9"/>
    <n v="-5.3"/>
    <n v="67.8"/>
    <n v="41.3"/>
    <n v="0"/>
    <n v="0"/>
    <n v="0"/>
    <n v="1.26"/>
    <n v="3.07"/>
    <n v="-999"/>
    <n v="-999"/>
    <n v="2.4"/>
    <n v="-999"/>
    <n v="0.311"/>
    <n v="0.441"/>
    <n v="0"/>
    <n v="-999"/>
    <n v="200810"/>
    <x v="17"/>
  </r>
  <r>
    <n v="-999"/>
    <n v="0.5"/>
    <n v="6.4"/>
    <n v="-6.3"/>
    <n v="20.5"/>
    <n v="6.3"/>
    <n v="0"/>
    <n v="0"/>
    <n v="0"/>
    <n v="1.07"/>
    <n v="2.5299999999999998"/>
    <n v="-999"/>
    <n v="-999"/>
    <n v="2.2000000000000002"/>
    <n v="-999"/>
    <n v="6.0999999999999999E-2"/>
    <n v="0.9"/>
    <n v="0"/>
    <n v="-999"/>
    <n v="200810"/>
    <x v="17"/>
  </r>
  <r>
    <n v="-999"/>
    <n v="6.1"/>
    <n v="14"/>
    <n v="1.4"/>
    <n v="18.5"/>
    <n v="5.2"/>
    <n v="0"/>
    <n v="0"/>
    <n v="0"/>
    <n v="0.84"/>
    <n v="2.59"/>
    <n v="-999"/>
    <n v="-999"/>
    <n v="2"/>
    <n v="-999"/>
    <n v="8.3000000000000004E-2"/>
    <n v="1.5149999999999999"/>
    <n v="0"/>
    <n v="-999"/>
    <n v="200810"/>
    <x v="17"/>
  </r>
  <r>
    <n v="-999"/>
    <n v="7.2"/>
    <n v="14.9"/>
    <n v="4"/>
    <n v="36.299999999999997"/>
    <n v="23.3"/>
    <n v="0"/>
    <n v="0"/>
    <n v="0"/>
    <n v="0.76"/>
    <n v="2.2599999999999998"/>
    <n v="-999"/>
    <n v="-999"/>
    <n v="2.2999999999999998"/>
    <n v="-999"/>
    <n v="0.39500000000000002"/>
    <n v="1.2989999999999999"/>
    <n v="0"/>
    <n v="-999"/>
    <n v="200810"/>
    <x v="17"/>
  </r>
  <r>
    <n v="-999"/>
    <n v="3.9"/>
    <n v="7.5"/>
    <n v="1.1000000000000001"/>
    <n v="45.7"/>
    <n v="30.8"/>
    <n v="0"/>
    <n v="0"/>
    <n v="0"/>
    <n v="0.67"/>
    <n v="2.27"/>
    <n v="-999"/>
    <n v="-999"/>
    <n v="2.5"/>
    <n v="-999"/>
    <n v="0.32"/>
    <n v="0.71699999999999997"/>
    <n v="0"/>
    <n v="-999"/>
    <n v="200810"/>
    <x v="17"/>
  </r>
  <r>
    <n v="-999"/>
    <n v="6.5"/>
    <n v="8.6999999999999993"/>
    <n v="3.7"/>
    <n v="48.9"/>
    <n v="40.6"/>
    <n v="0"/>
    <n v="0"/>
    <n v="0"/>
    <n v="1.48"/>
    <n v="4.1399999999999997"/>
    <n v="-999"/>
    <n v="-999"/>
    <n v="2.7"/>
    <n v="-999"/>
    <n v="0.45500000000000002"/>
    <n v="0.66800000000000004"/>
    <n v="0"/>
    <n v="-999"/>
    <n v="200810"/>
    <x v="17"/>
  </r>
  <r>
    <n v="-999"/>
    <n v="5.6"/>
    <n v="10.4"/>
    <n v="1"/>
    <n v="76"/>
    <n v="42.3"/>
    <n v="4.0050000000000008"/>
    <n v="0"/>
    <n v="0"/>
    <n v="2.0099999999999998"/>
    <n v="5.05"/>
    <n v="-999"/>
    <n v="-999"/>
    <n v="3.6"/>
    <n v="-999"/>
    <n v="0.53300000000000003"/>
    <n v="0.72699999999999998"/>
    <n v="0"/>
    <n v="-999"/>
    <n v="200810"/>
    <x v="17"/>
  </r>
  <r>
    <n v="-999"/>
    <n v="3"/>
    <n v="5.2"/>
    <n v="0"/>
    <n v="93"/>
    <n v="82.7"/>
    <n v="1.0680000000000001"/>
    <n v="0"/>
    <n v="0"/>
    <n v="2.2999999999999998"/>
    <n v="4.82"/>
    <n v="-999"/>
    <n v="-999"/>
    <n v="3.4"/>
    <n v="-999"/>
    <n v="0.73099999999999998"/>
    <n v="0.153"/>
    <n v="0"/>
    <n v="-999"/>
    <n v="200811"/>
    <x v="17"/>
  </r>
  <r>
    <n v="-999"/>
    <n v="1.9"/>
    <n v="5.3"/>
    <n v="-3.2"/>
    <n v="94.4"/>
    <n v="78.400000000000006"/>
    <n v="3.738"/>
    <n v="0"/>
    <n v="0"/>
    <n v="1.61"/>
    <n v="4.42"/>
    <n v="-999"/>
    <n v="-999"/>
    <n v="3.7"/>
    <n v="-999"/>
    <n v="0.69899999999999995"/>
    <n v="0.192"/>
    <n v="0"/>
    <n v="-999"/>
    <n v="200811"/>
    <x v="17"/>
  </r>
  <r>
    <n v="-999"/>
    <n v="-2.1"/>
    <n v="-1"/>
    <n v="-3.3"/>
    <n v="93.1"/>
    <n v="83.3"/>
    <n v="6.2000000000000277"/>
    <n v="59.000000000000163"/>
    <n v="0"/>
    <n v="1.41"/>
    <n v="3.25"/>
    <n v="-999"/>
    <n v="-999"/>
    <n v="2.9"/>
    <n v="-999"/>
    <n v="0.47399999999999998"/>
    <n v="9.5000000000000001E-2"/>
    <n v="0"/>
    <n v="-999"/>
    <n v="200811"/>
    <x v="17"/>
  </r>
  <r>
    <n v="-999"/>
    <n v="-3.2"/>
    <n v="-1.4"/>
    <n v="-5.4"/>
    <n v="94.3"/>
    <n v="87.9"/>
    <n v="17.100000000000005"/>
    <n v="224.0000000000002"/>
    <n v="0"/>
    <n v="1.1200000000000001"/>
    <n v="3.26"/>
    <n v="-999"/>
    <n v="-999"/>
    <n v="2.5"/>
    <n v="-999"/>
    <n v="0.48399999999999999"/>
    <n v="6.7000000000000004E-2"/>
    <n v="0"/>
    <n v="-999"/>
    <n v="200811"/>
    <x v="17"/>
  </r>
  <r>
    <n v="-999"/>
    <n v="-5.0999999999999996"/>
    <n v="0.8"/>
    <n v="-8.8000000000000007"/>
    <n v="86.6"/>
    <n v="60.4"/>
    <n v="0"/>
    <n v="177.99999999999994"/>
    <n v="0"/>
    <n v="1.05"/>
    <n v="3.21"/>
    <n v="-999"/>
    <n v="-999"/>
    <n v="2.4"/>
    <n v="-999"/>
    <n v="0.39"/>
    <n v="0.25600000000000001"/>
    <n v="0"/>
    <n v="-999"/>
    <n v="200811"/>
    <x v="17"/>
  </r>
  <r>
    <n v="-999"/>
    <n v="-3.7"/>
    <n v="-0.1"/>
    <n v="-7.1"/>
    <n v="93.6"/>
    <n v="88.1"/>
    <n v="4.6999999999999718"/>
    <n v="209.00000000000009"/>
    <n v="0"/>
    <n v="1.79"/>
    <n v="4.47"/>
    <n v="-999"/>
    <n v="-999"/>
    <n v="2.2000000000000002"/>
    <n v="-999"/>
    <n v="0.53400000000000003"/>
    <n v="7.1999999999999995E-2"/>
    <n v="0"/>
    <n v="-999"/>
    <n v="200811"/>
    <x v="17"/>
  </r>
  <r>
    <n v="-999"/>
    <n v="1.3"/>
    <n v="3.6"/>
    <n v="-1"/>
    <n v="97.1"/>
    <n v="92.3"/>
    <n v="1.8000000000000003"/>
    <n v="141.99999999999991"/>
    <n v="0"/>
    <n v="0.92"/>
    <n v="3.09"/>
    <n v="-999"/>
    <n v="-999"/>
    <n v="2.2000000000000002"/>
    <n v="-999"/>
    <n v="0.73"/>
    <n v="6.0999999999999999E-2"/>
    <n v="0"/>
    <n v="-999"/>
    <n v="200811"/>
    <x v="17"/>
  </r>
  <r>
    <n v="-999"/>
    <n v="1.8"/>
    <n v="3.1"/>
    <n v="1"/>
    <n v="97.2"/>
    <n v="95.1"/>
    <n v="5.9999999999999991"/>
    <n v="84.000000000000071"/>
    <n v="0"/>
    <n v="1.75"/>
    <n v="3.87"/>
    <n v="-999"/>
    <n v="-999"/>
    <n v="2.1"/>
    <n v="-999"/>
    <n v="0.72499999999999998"/>
    <n v="3.6999999999999998E-2"/>
    <n v="0"/>
    <n v="-999"/>
    <n v="200811"/>
    <x v="17"/>
  </r>
  <r>
    <n v="-999"/>
    <n v="0.5"/>
    <n v="3.3"/>
    <n v="-1.5"/>
    <n v="95.6"/>
    <n v="80.900000000000006"/>
    <n v="1.4"/>
    <n v="64.999999999999943"/>
    <n v="0"/>
    <n v="0.76"/>
    <n v="2.13"/>
    <n v="-999"/>
    <n v="-999"/>
    <n v="2"/>
    <n v="-999"/>
    <n v="0.624"/>
    <n v="0.14799999999999999"/>
    <n v="0"/>
    <n v="-999"/>
    <n v="200811"/>
    <x v="17"/>
  </r>
  <r>
    <n v="-999"/>
    <n v="-1.2"/>
    <n v="3.6"/>
    <n v="-4.7"/>
    <n v="88.1"/>
    <n v="64.400000000000006"/>
    <n v="1.1000000000000001"/>
    <n v="54.00000000000027"/>
    <n v="0"/>
    <n v="1.0900000000000001"/>
    <n v="2.65"/>
    <n v="-999"/>
    <n v="-999"/>
    <n v="1.9"/>
    <n v="-999"/>
    <n v="0.50900000000000001"/>
    <n v="0.28100000000000003"/>
    <n v="0"/>
    <n v="-999"/>
    <n v="200811"/>
    <x v="17"/>
  </r>
  <r>
    <n v="-999"/>
    <n v="-2.2000000000000002"/>
    <n v="-0.5"/>
    <n v="-3.7"/>
    <n v="91.7"/>
    <n v="71.400000000000006"/>
    <n v="1.2000000000000413"/>
    <n v="86.000000000000298"/>
    <n v="0"/>
    <n v="1.77"/>
    <n v="5.03"/>
    <n v="-999"/>
    <n v="-999"/>
    <n v="1.8"/>
    <n v="-999"/>
    <n v="0.42099999999999999"/>
    <n v="0.16800000000000001"/>
    <n v="0"/>
    <n v="-999"/>
    <n v="200811"/>
    <x v="17"/>
  </r>
  <r>
    <n v="-999"/>
    <n v="0.7"/>
    <n v="1.9"/>
    <n v="-0.9"/>
    <n v="91.8"/>
    <n v="77.8"/>
    <n v="4.5390000000000006"/>
    <n v="68.999999999999943"/>
    <n v="0"/>
    <n v="1.76"/>
    <n v="4.6500000000000004"/>
    <n v="-999"/>
    <n v="-999"/>
    <n v="1.8"/>
    <n v="-999"/>
    <n v="0.54300000000000004"/>
    <n v="0.155"/>
    <n v="0"/>
    <n v="-999"/>
    <n v="200811"/>
    <x v="17"/>
  </r>
  <r>
    <n v="-999"/>
    <n v="-4.5"/>
    <n v="-0.9"/>
    <n v="-9.6999999999999993"/>
    <n v="75.599999999999994"/>
    <n v="54.5"/>
    <n v="2.400000000000003"/>
    <n v="92.000000000000085"/>
    <n v="0"/>
    <n v="1.44"/>
    <n v="3.41"/>
    <n v="-999"/>
    <n v="-999"/>
    <n v="1.8"/>
    <n v="-999"/>
    <n v="0.313"/>
    <n v="0.26"/>
    <n v="0"/>
    <n v="-999"/>
    <n v="200811"/>
    <x v="17"/>
  </r>
  <r>
    <n v="-999"/>
    <n v="-5.0999999999999996"/>
    <n v="1.1000000000000001"/>
    <n v="-10.199999999999999"/>
    <n v="72.8"/>
    <n v="42.3"/>
    <n v="0"/>
    <n v="92.000000000000085"/>
    <n v="0"/>
    <n v="0.69"/>
    <n v="2.15"/>
    <n v="-999"/>
    <n v="-999"/>
    <n v="1.7"/>
    <n v="-999"/>
    <n v="0.28000000000000003"/>
    <n v="0.38100000000000001"/>
    <n v="0"/>
    <n v="-999"/>
    <n v="200811"/>
    <x v="17"/>
  </r>
  <r>
    <n v="-999"/>
    <n v="2.2999999999999998"/>
    <n v="4.5999999999999996"/>
    <n v="-0.2"/>
    <n v="87.7"/>
    <n v="79.099999999999994"/>
    <n v="0"/>
    <n v="84.999999999999972"/>
    <n v="0"/>
    <n v="0.94"/>
    <n v="2.0699999999999998"/>
    <n v="-999"/>
    <n v="-999"/>
    <n v="1.6"/>
    <n v="-999"/>
    <n v="0.67100000000000004"/>
    <n v="0.17699999999999999"/>
    <n v="0"/>
    <n v="-999"/>
    <n v="200811"/>
    <x v="17"/>
  </r>
  <r>
    <n v="-999"/>
    <n v="4.8"/>
    <n v="7.6"/>
    <n v="2.2999999999999998"/>
    <n v="59.8"/>
    <n v="31.4"/>
    <n v="0"/>
    <n v="70.000000000000284"/>
    <n v="0"/>
    <n v="0.71"/>
    <n v="1.98"/>
    <n v="-999"/>
    <n v="-999"/>
    <n v="1.7"/>
    <n v="-999"/>
    <n v="0.32700000000000001"/>
    <n v="0.71599999999999997"/>
    <n v="0"/>
    <n v="-999"/>
    <n v="200811"/>
    <x v="17"/>
  </r>
  <r>
    <n v="-999"/>
    <n v="5.7"/>
    <n v="12"/>
    <n v="1.3"/>
    <n v="39"/>
    <n v="20.399999999999999"/>
    <n v="0"/>
    <n v="72.999999999999957"/>
    <n v="0"/>
    <n v="0.74"/>
    <n v="2.2599999999999998"/>
    <n v="-999"/>
    <n v="-999"/>
    <n v="1.7"/>
    <n v="-999"/>
    <n v="0.28599999999999998"/>
    <n v="1.1160000000000001"/>
    <n v="0"/>
    <n v="-999"/>
    <n v="200811"/>
    <x v="17"/>
  </r>
  <r>
    <n v="-999"/>
    <n v="-0.2"/>
    <n v="5.4"/>
    <n v="-5.6"/>
    <n v="71.900000000000006"/>
    <n v="43.3"/>
    <n v="0"/>
    <n v="70.000000000000284"/>
    <n v="0"/>
    <n v="0.97"/>
    <n v="2.93"/>
    <n v="-999"/>
    <n v="-999"/>
    <n v="1.6"/>
    <n v="-999"/>
    <n v="0.38800000000000001"/>
    <n v="0.50800000000000001"/>
    <n v="0"/>
    <n v="-999"/>
    <n v="200811"/>
    <x v="17"/>
  </r>
  <r>
    <n v="-999"/>
    <n v="-1.5"/>
    <n v="5.7"/>
    <n v="-7.6"/>
    <n v="25.6"/>
    <n v="5.2"/>
    <n v="0"/>
    <n v="71.000000000000171"/>
    <n v="0"/>
    <n v="1.96"/>
    <n v="4.83"/>
    <n v="-999"/>
    <n v="-999"/>
    <n v="1.5"/>
    <n v="-999"/>
    <n v="4.8000000000000001E-2"/>
    <n v="0.86799999999999999"/>
    <n v="0"/>
    <n v="-999"/>
    <n v="200811"/>
    <x v="17"/>
  </r>
  <r>
    <n v="-999"/>
    <n v="-1.5"/>
    <n v="1.1000000000000001"/>
    <n v="-3.9"/>
    <n v="59.2"/>
    <n v="18.899999999999999"/>
    <n v="5.2000000000000037"/>
    <n v="120.00000000000011"/>
    <n v="0"/>
    <n v="2.61"/>
    <n v="6.33"/>
    <n v="-999"/>
    <n v="-999"/>
    <n v="1.3"/>
    <n v="-999"/>
    <n v="0.125"/>
    <n v="0.53600000000000003"/>
    <n v="0"/>
    <n v="-999"/>
    <n v="200811"/>
    <x v="17"/>
  </r>
  <r>
    <n v="-999"/>
    <n v="-4.8"/>
    <n v="-0.5"/>
    <n v="-8.4"/>
    <n v="81.400000000000006"/>
    <n v="54.5"/>
    <n v="0"/>
    <n v="108.99999999999999"/>
    <n v="0"/>
    <n v="2.27"/>
    <n v="6.34"/>
    <n v="-999"/>
    <n v="-999"/>
    <n v="1.2"/>
    <n v="-999"/>
    <n v="0.32"/>
    <n v="0.26800000000000002"/>
    <n v="0"/>
    <n v="-999"/>
    <n v="200811"/>
    <x v="17"/>
  </r>
  <r>
    <n v="-999"/>
    <n v="-4.9000000000000004"/>
    <n v="-0.4"/>
    <n v="-7.3"/>
    <n v="80.5"/>
    <n v="57.4"/>
    <n v="0"/>
    <n v="104.00000000000009"/>
    <n v="0"/>
    <n v="1.02"/>
    <n v="4.55"/>
    <n v="-999"/>
    <n v="-999"/>
    <n v="1.2"/>
    <n v="-999"/>
    <n v="0.34"/>
    <n v="0.253"/>
    <n v="0"/>
    <n v="-999"/>
    <n v="200811"/>
    <x v="17"/>
  </r>
  <r>
    <n v="-999"/>
    <n v="-5.3"/>
    <n v="1.3"/>
    <n v="-9.4"/>
    <n v="71.7"/>
    <n v="38.1"/>
    <n v="0"/>
    <n v="100.00000000000009"/>
    <n v="0"/>
    <n v="1.23"/>
    <n v="2.98"/>
    <n v="-999"/>
    <n v="-999"/>
    <n v="1.1000000000000001"/>
    <n v="-999"/>
    <n v="0.255"/>
    <n v="0.41499999999999998"/>
    <n v="0"/>
    <n v="-999"/>
    <n v="200811"/>
    <x v="17"/>
  </r>
  <r>
    <n v="-999"/>
    <n v="-3"/>
    <n v="0.3"/>
    <n v="-5.4"/>
    <n v="59.1"/>
    <n v="45.9"/>
    <n v="0"/>
    <n v="104.99999999999999"/>
    <n v="0"/>
    <n v="0.74"/>
    <n v="2.34"/>
    <n v="-999"/>
    <n v="-999"/>
    <n v="1"/>
    <n v="-999"/>
    <n v="0.28599999999999998"/>
    <n v="0.33800000000000002"/>
    <n v="0"/>
    <n v="-999"/>
    <n v="200811"/>
    <x v="17"/>
  </r>
  <r>
    <n v="-999"/>
    <n v="-2.9"/>
    <n v="2.2000000000000002"/>
    <n v="-6.3"/>
    <n v="74.7"/>
    <n v="52.2"/>
    <n v="0"/>
    <n v="108.0000000000001"/>
    <n v="0"/>
    <n v="0.69"/>
    <n v="2.13"/>
    <n v="-999"/>
    <n v="-999"/>
    <n v="1"/>
    <n v="-999"/>
    <n v="0.374"/>
    <n v="0.34200000000000003"/>
    <n v="0"/>
    <n v="-999"/>
    <n v="200811"/>
    <x v="17"/>
  </r>
  <r>
    <n v="-999"/>
    <n v="-5.3"/>
    <n v="-0.9"/>
    <n v="-8.6"/>
    <n v="75.3"/>
    <n v="41.4"/>
    <n v="1.6000000000000114"/>
    <n v="121"/>
    <n v="0"/>
    <n v="0.94"/>
    <n v="3.14"/>
    <n v="-999"/>
    <n v="-999"/>
    <n v="1"/>
    <n v="-999"/>
    <n v="0.23699999999999999"/>
    <n v="0.33500000000000002"/>
    <n v="0"/>
    <n v="-999"/>
    <n v="200811"/>
    <x v="17"/>
  </r>
  <r>
    <n v="-999"/>
    <n v="-3.5"/>
    <n v="1.2"/>
    <n v="-6.4"/>
    <n v="50.2"/>
    <n v="21.3"/>
    <n v="0"/>
    <n v="125"/>
    <n v="0"/>
    <n v="1.05"/>
    <n v="3.49"/>
    <n v="-999"/>
    <n v="-999"/>
    <n v="0.9"/>
    <n v="-999"/>
    <n v="0.14199999999999999"/>
    <n v="0.52400000000000002"/>
    <n v="0"/>
    <n v="-999"/>
    <n v="200811"/>
    <x v="17"/>
  </r>
  <r>
    <n v="-999"/>
    <n v="-2.4"/>
    <n v="-0.5"/>
    <n v="-4"/>
    <n v="94"/>
    <n v="83.8"/>
    <n v="10.399999999999997"/>
    <n v="217.99999999999997"/>
    <n v="-2.2999999999999998"/>
    <n v="0.77"/>
    <n v="2.14"/>
    <n v="-999"/>
    <n v="-999"/>
    <n v="0.8"/>
    <n v="-999"/>
    <n v="0.49199999999999999"/>
    <n v="9.5000000000000001E-2"/>
    <n v="0"/>
    <n v="-999"/>
    <n v="200811"/>
    <x v="17"/>
  </r>
  <r>
    <n v="-999"/>
    <n v="0.3"/>
    <n v="1.8"/>
    <n v="-0.7"/>
    <n v="97.4"/>
    <n v="93.5"/>
    <n v="4.7999999999999989"/>
    <n v="221.99999999999997"/>
    <n v="-0.3"/>
    <n v="0.75"/>
    <n v="1.97"/>
    <n v="-999"/>
    <n v="-999"/>
    <n v="0.9"/>
    <n v="-999"/>
    <n v="0.65"/>
    <n v="4.4999999999999998E-2"/>
    <n v="0"/>
    <n v="-999"/>
    <n v="200811"/>
    <x v="17"/>
  </r>
  <r>
    <n v="-999"/>
    <n v="3.2"/>
    <n v="8"/>
    <n v="0.7"/>
    <n v="91"/>
    <n v="69.2"/>
    <n v="1.7000000000000002"/>
    <n v="181.99999999999994"/>
    <n v="0"/>
    <n v="0.83"/>
    <n v="2.09"/>
    <n v="-999"/>
    <n v="-999"/>
    <n v="0.9"/>
    <n v="-999"/>
    <n v="0.74399999999999999"/>
    <n v="0.33"/>
    <n v="181.99999999999994"/>
    <n v="0"/>
    <n v="200811"/>
    <x v="17"/>
  </r>
  <r>
    <n v="-999"/>
    <n v="3.6"/>
    <n v="9.3000000000000007"/>
    <n v="-0.7"/>
    <n v="67.599999999999994"/>
    <n v="36.9"/>
    <n v="0.7"/>
    <n v="173.99999999999994"/>
    <n v="0"/>
    <n v="0.76"/>
    <n v="2.0499999999999998"/>
    <n v="-999"/>
    <n v="-999"/>
    <n v="0.9"/>
    <n v="-999"/>
    <n v="0.432"/>
    <n v="0.73899999999999999"/>
    <n v="0"/>
    <n v="-999"/>
    <n v="200812"/>
    <x v="17"/>
  </r>
  <r>
    <n v="-999"/>
    <n v="-7.3"/>
    <n v="-0.8"/>
    <n v="-11.7"/>
    <n v="83.5"/>
    <n v="56"/>
    <n v="1.2000000000000286"/>
    <n v="185.00000000000006"/>
    <n v="0"/>
    <n v="0.99"/>
    <n v="2.79"/>
    <n v="-999"/>
    <n v="-999"/>
    <n v="0.9"/>
    <n v="-999"/>
    <n v="0.32300000000000001"/>
    <n v="0.253"/>
    <n v="0"/>
    <n v="-999"/>
    <n v="200812"/>
    <x v="17"/>
  </r>
  <r>
    <n v="-999"/>
    <n v="-9.8000000000000007"/>
    <n v="-5.0999999999999996"/>
    <n v="-12.5"/>
    <n v="65.7"/>
    <n v="40.5"/>
    <n v="0"/>
    <n v="184.00000000000017"/>
    <n v="0"/>
    <n v="0.87"/>
    <n v="2.06"/>
    <n v="-999"/>
    <n v="-999"/>
    <n v="0.8"/>
    <n v="-999"/>
    <n v="0.16900000000000001"/>
    <n v="0.249"/>
    <n v="0"/>
    <n v="-999"/>
    <n v="200812"/>
    <x v="17"/>
  </r>
  <r>
    <n v="-999"/>
    <n v="-7.4"/>
    <n v="-0.8"/>
    <n v="-14"/>
    <n v="40.1"/>
    <n v="11.7"/>
    <n v="0"/>
    <n v="185.99999999999994"/>
    <n v="0"/>
    <n v="0.77"/>
    <n v="2.65"/>
    <n v="-999"/>
    <n v="-999"/>
    <n v="0.8"/>
    <n v="-999"/>
    <n v="6.8000000000000005E-2"/>
    <n v="0.50800000000000001"/>
    <n v="0"/>
    <n v="-999"/>
    <n v="200812"/>
    <x v="17"/>
  </r>
  <r>
    <n v="-999"/>
    <n v="-1.6"/>
    <n v="0.2"/>
    <n v="-4.0999999999999996"/>
    <n v="81.400000000000006"/>
    <n v="56"/>
    <n v="6.3"/>
    <n v="181.99999999999994"/>
    <n v="0"/>
    <n v="0.83"/>
    <n v="2.2999999999999998"/>
    <n v="-999"/>
    <n v="-999"/>
    <n v="0.7"/>
    <n v="-999"/>
    <n v="0.34799999999999998"/>
    <n v="0.27300000000000002"/>
    <n v="0"/>
    <n v="-999"/>
    <n v="200812"/>
    <x v="17"/>
  </r>
  <r>
    <n v="-999"/>
    <n v="0.6"/>
    <n v="2.2000000000000002"/>
    <n v="-0.8"/>
    <n v="97.8"/>
    <n v="93.5"/>
    <n v="2.8000000000000003"/>
    <n v="157.00000000000003"/>
    <n v="0"/>
    <n v="0.95"/>
    <n v="2.2200000000000002"/>
    <n v="-999"/>
    <n v="-999"/>
    <n v="0.8"/>
    <n v="-999"/>
    <n v="0.66900000000000004"/>
    <n v="4.7E-2"/>
    <n v="0"/>
    <n v="-999"/>
    <n v="200812"/>
    <x v="17"/>
  </r>
  <r>
    <n v="-999"/>
    <n v="-2.7"/>
    <n v="-0.3"/>
    <n v="-6.1"/>
    <n v="95.3"/>
    <n v="83.4"/>
    <n v="6.0999999999999783"/>
    <n v="185.00000000000006"/>
    <n v="0"/>
    <n v="0.91"/>
    <n v="2.17"/>
    <n v="-999"/>
    <n v="-999"/>
    <n v="0.7"/>
    <n v="-999"/>
    <n v="0.5"/>
    <n v="9.9000000000000005E-2"/>
    <n v="0"/>
    <n v="-999"/>
    <n v="200812"/>
    <x v="17"/>
  </r>
  <r>
    <n v="-999"/>
    <n v="-5.0999999999999996"/>
    <n v="-2.7"/>
    <n v="-6"/>
    <n v="89.2"/>
    <n v="65.8"/>
    <n v="0"/>
    <n v="176.00000000000017"/>
    <n v="0"/>
    <n v="0.87"/>
    <n v="2.17"/>
    <n v="-999"/>
    <n v="-999"/>
    <n v="0.7"/>
    <n v="-999"/>
    <n v="0.32900000000000001"/>
    <n v="0.17100000000000001"/>
    <n v="0"/>
    <n v="-999"/>
    <n v="200812"/>
    <x v="17"/>
  </r>
  <r>
    <n v="-999"/>
    <n v="-4"/>
    <n v="-1.3"/>
    <n v="-6.5"/>
    <n v="93.2"/>
    <n v="85.7"/>
    <n v="6.599999999999949"/>
    <n v="242"/>
    <n v="-1.9"/>
    <n v="0.9"/>
    <n v="2.74"/>
    <n v="-999"/>
    <n v="-999"/>
    <n v="0.7"/>
    <n v="-999"/>
    <n v="0.47399999999999998"/>
    <n v="7.9000000000000001E-2"/>
    <n v="0"/>
    <n v="-999"/>
    <n v="200812"/>
    <x v="17"/>
  </r>
  <r>
    <n v="-999"/>
    <n v="-2.6"/>
    <n v="1.8"/>
    <n v="-7"/>
    <n v="91.6"/>
    <n v="72.900000000000006"/>
    <n v="0"/>
    <n v="229.99999999999997"/>
    <n v="-1.2"/>
    <n v="0.78"/>
    <n v="2.25"/>
    <n v="-999"/>
    <n v="-999"/>
    <n v="0.8"/>
    <n v="-999"/>
    <n v="0.50600000000000001"/>
    <n v="0.188"/>
    <n v="0"/>
    <n v="-999"/>
    <n v="200812"/>
    <x v="17"/>
  </r>
  <r>
    <n v="-999"/>
    <n v="-4.8"/>
    <n v="2.9"/>
    <n v="-8.1"/>
    <n v="77.8"/>
    <n v="39.4"/>
    <n v="0"/>
    <n v="228"/>
    <n v="-4"/>
    <n v="0.67"/>
    <n v="1.59"/>
    <n v="-999"/>
    <n v="-999"/>
    <n v="0.8"/>
    <n v="-999"/>
    <n v="0.29599999999999999"/>
    <n v="0.45600000000000002"/>
    <n v="0"/>
    <n v="-999"/>
    <n v="200812"/>
    <x v="17"/>
  </r>
  <r>
    <n v="-999"/>
    <n v="-6.5"/>
    <n v="-3.4"/>
    <n v="-8.9"/>
    <n v="84.1"/>
    <n v="53.2"/>
    <n v="10.799999999999963"/>
    <n v="334.00000000000006"/>
    <n v="-2.9"/>
    <n v="1.29"/>
    <n v="3.42"/>
    <n v="-999"/>
    <n v="-999"/>
    <n v="0.7"/>
    <n v="-999"/>
    <n v="0.252"/>
    <n v="0.222"/>
    <n v="0"/>
    <n v="-999"/>
    <n v="200812"/>
    <x v="17"/>
  </r>
  <r>
    <n v="-999"/>
    <n v="-13.2"/>
    <n v="-8.3000000000000007"/>
    <n v="-17"/>
    <n v="86.7"/>
    <n v="83"/>
    <n v="10.600000000000076"/>
    <n v="438.00000000000017"/>
    <n v="-2"/>
    <n v="0.91"/>
    <n v="2.37"/>
    <n v="-999"/>
    <n v="-999"/>
    <n v="0.7"/>
    <n v="-999"/>
    <n v="0.27100000000000002"/>
    <n v="5.5E-2"/>
    <n v="0"/>
    <n v="-999"/>
    <n v="200812"/>
    <x v="17"/>
  </r>
  <r>
    <n v="-999"/>
    <n v="-19.3"/>
    <n v="-16"/>
    <n v="-24.2"/>
    <n v="80.599999999999994"/>
    <n v="76.2"/>
    <n v="0"/>
    <n v="398.00000000000011"/>
    <n v="-2.2999999999999998"/>
    <n v="0.7"/>
    <n v="1.93"/>
    <n v="-999"/>
    <n v="-999"/>
    <n v="0.7"/>
    <n v="-999"/>
    <n v="0.13400000000000001"/>
    <n v="4.2000000000000003E-2"/>
    <n v="0"/>
    <n v="-999"/>
    <n v="200812"/>
    <x v="17"/>
  </r>
  <r>
    <n v="-999"/>
    <n v="-22.7"/>
    <n v="-16.5"/>
    <n v="-25.1"/>
    <n v="76.8"/>
    <n v="73.099999999999994"/>
    <n v="0"/>
    <n v="378.00000000000011"/>
    <n v="-3.5"/>
    <n v="0.86"/>
    <n v="2.31"/>
    <n v="-999"/>
    <n v="-999"/>
    <n v="0.6"/>
    <n v="-999"/>
    <n v="0.123"/>
    <n v="4.4999999999999998E-2"/>
    <n v="0"/>
    <n v="-999"/>
    <n v="200812"/>
    <x v="17"/>
  </r>
  <r>
    <n v="-999"/>
    <n v="-16.600000000000001"/>
    <n v="-7.9"/>
    <n v="-24.1"/>
    <n v="81"/>
    <n v="73.900000000000006"/>
    <n v="0"/>
    <n v="375"/>
    <n v="-4.0999999999999996"/>
    <n v="1"/>
    <n v="3.47"/>
    <n v="-999"/>
    <n v="-999"/>
    <n v="0.6"/>
    <n v="-999"/>
    <n v="0.249"/>
    <n v="8.7999999999999995E-2"/>
    <n v="0"/>
    <n v="-999"/>
    <n v="200812"/>
    <x v="17"/>
  </r>
  <r>
    <n v="-999"/>
    <n v="-17.100000000000001"/>
    <n v="-14.4"/>
    <n v="-19.600000000000001"/>
    <n v="82"/>
    <n v="75.400000000000006"/>
    <n v="2.3000000000000456"/>
    <n v="403"/>
    <n v="-3.4"/>
    <n v="0.72"/>
    <n v="2.4500000000000002"/>
    <n v="-999"/>
    <n v="-999"/>
    <n v="0.7"/>
    <n v="-999"/>
    <n v="0.151"/>
    <n v="4.9000000000000002E-2"/>
    <n v="0"/>
    <n v="-999"/>
    <n v="200812"/>
    <x v="17"/>
  </r>
  <r>
    <n v="-999"/>
    <n v="-18.899999999999999"/>
    <n v="-15.9"/>
    <n v="-24.1"/>
    <n v="80.5"/>
    <n v="76.3"/>
    <n v="1.6999999999999886"/>
    <n v="419.99999999999994"/>
    <n v="-3.3"/>
    <n v="0.7"/>
    <n v="1.99"/>
    <n v="-999"/>
    <n v="-999"/>
    <n v="0.6"/>
    <n v="-999"/>
    <n v="0.13500000000000001"/>
    <n v="4.2000000000000003E-2"/>
    <n v="0"/>
    <n v="-999"/>
    <n v="200812"/>
    <x v="17"/>
  </r>
  <r>
    <n v="-999"/>
    <n v="-26.1"/>
    <n v="-20.399999999999999"/>
    <n v="-29.9"/>
    <n v="72.599999999999994"/>
    <n v="64.599999999999994"/>
    <n v="0"/>
    <n v="414.00000000000017"/>
    <n v="-4.0999999999999996"/>
    <n v="0.63"/>
    <n v="1.86"/>
    <n v="-999"/>
    <n v="-999"/>
    <n v="0.4"/>
    <n v="-999"/>
    <n v="7.8E-2"/>
    <n v="4.2999999999999997E-2"/>
    <n v="0"/>
    <n v="-999"/>
    <n v="200812"/>
    <x v="17"/>
  </r>
  <r>
    <n v="-999"/>
    <n v="-23.8"/>
    <n v="-14"/>
    <n v="-30.1"/>
    <n v="72.7"/>
    <n v="62.2"/>
    <n v="0.70000000000001705"/>
    <n v="419.00000000000006"/>
    <n v="-5.3"/>
    <n v="1.36"/>
    <n v="5.51"/>
    <n v="-999"/>
    <n v="-999"/>
    <n v="0.4"/>
    <n v="-999"/>
    <n v="0.128"/>
    <n v="7.8E-2"/>
    <n v="0"/>
    <n v="-999"/>
    <n v="200812"/>
    <x v="17"/>
  </r>
  <r>
    <n v="-999"/>
    <n v="-16.2"/>
    <n v="-13"/>
    <n v="-21.6"/>
    <n v="83.3"/>
    <n v="77.3"/>
    <n v="14.700000000000051"/>
    <n v="545"/>
    <n v="-4.5"/>
    <n v="1.97"/>
    <n v="5.54"/>
    <n v="-999"/>
    <n v="-999"/>
    <n v="0.5"/>
    <n v="-999"/>
    <n v="0.17399999999999999"/>
    <n v="5.0999999999999997E-2"/>
    <n v="0"/>
    <n v="-999"/>
    <n v="200812"/>
    <x v="17"/>
  </r>
  <r>
    <n v="-999"/>
    <n v="-15.5"/>
    <n v="-11.4"/>
    <n v="-21.1"/>
    <n v="84.3"/>
    <n v="79.400000000000006"/>
    <n v="0"/>
    <n v="520.99999999999989"/>
    <n v="-3.1"/>
    <n v="0.72"/>
    <n v="1.73"/>
    <n v="-999"/>
    <n v="-999"/>
    <n v="0.5"/>
    <n v="-999"/>
    <n v="0.20300000000000001"/>
    <n v="5.2999999999999999E-2"/>
    <n v="0"/>
    <n v="-999"/>
    <n v="200812"/>
    <x v="17"/>
  </r>
  <r>
    <n v="-999"/>
    <n v="-16.7"/>
    <n v="-8.5"/>
    <n v="-21.4"/>
    <n v="83.1"/>
    <n v="79.099999999999994"/>
    <n v="0"/>
    <n v="500"/>
    <n v="-3.1"/>
    <n v="0.6"/>
    <n v="1.54"/>
    <n v="-999"/>
    <n v="-999"/>
    <n v="0.5"/>
    <n v="-999"/>
    <n v="0.253"/>
    <n v="6.7000000000000004E-2"/>
    <n v="0"/>
    <n v="-999"/>
    <n v="200812"/>
    <x v="17"/>
  </r>
  <r>
    <n v="-999"/>
    <n v="-13.7"/>
    <n v="-11.5"/>
    <n v="-17.8"/>
    <n v="85.9"/>
    <n v="81.900000000000006"/>
    <n v="0"/>
    <n v="504.99999999999989"/>
    <n v="-3"/>
    <n v="1.38"/>
    <n v="3.78"/>
    <n v="-999"/>
    <n v="-999"/>
    <n v="0.5"/>
    <n v="-999"/>
    <n v="0.20699999999999999"/>
    <n v="4.5999999999999999E-2"/>
    <n v="0"/>
    <n v="-999"/>
    <n v="200812"/>
    <x v="17"/>
  </r>
  <r>
    <n v="-999"/>
    <n v="-13.3"/>
    <n v="-10.199999999999999"/>
    <n v="-16.5"/>
    <n v="86.7"/>
    <n v="83.8"/>
    <n v="0"/>
    <n v="492"/>
    <n v="-2.6"/>
    <n v="0.68"/>
    <n v="1.89"/>
    <n v="-999"/>
    <n v="-999"/>
    <n v="0.5"/>
    <n v="-999"/>
    <n v="0.23499999999999999"/>
    <n v="4.5999999999999999E-2"/>
    <n v="0"/>
    <n v="-999"/>
    <n v="200812"/>
    <x v="17"/>
  </r>
  <r>
    <n v="-999"/>
    <n v="-13"/>
    <n v="-9.4"/>
    <n v="-18.2"/>
    <n v="86.8"/>
    <n v="82.3"/>
    <n v="4.8999999999999897"/>
    <n v="532"/>
    <n v="-2.9"/>
    <n v="0.89"/>
    <n v="3.1"/>
    <n v="-999"/>
    <n v="-999"/>
    <n v="0.5"/>
    <n v="-999"/>
    <n v="0.247"/>
    <n v="5.2999999999999999E-2"/>
    <n v="0"/>
    <n v="-999"/>
    <n v="200812"/>
    <x v="17"/>
  </r>
  <r>
    <n v="-999"/>
    <n v="-6.1"/>
    <n v="-2.9"/>
    <n v="-9.6"/>
    <n v="93.5"/>
    <n v="90"/>
    <n v="0"/>
    <n v="518.00000000000023"/>
    <n v="-2.4"/>
    <n v="0.71"/>
    <n v="2.2999999999999998"/>
    <n v="-999"/>
    <n v="-999"/>
    <n v="0.4"/>
    <n v="-999"/>
    <n v="0.443"/>
    <n v="4.9000000000000002E-2"/>
    <n v="0"/>
    <n v="-999"/>
    <n v="200812"/>
    <x v="17"/>
  </r>
  <r>
    <n v="-999"/>
    <n v="-8.1999999999999993"/>
    <n v="-6"/>
    <n v="-11.7"/>
    <n v="90.9"/>
    <n v="84.3"/>
    <n v="0"/>
    <n v="512"/>
    <n v="-1.7"/>
    <n v="0.81"/>
    <n v="2.23"/>
    <n v="-999"/>
    <n v="-999"/>
    <n v="0.5"/>
    <n v="-999"/>
    <n v="0.32800000000000001"/>
    <n v="6.0999999999999999E-2"/>
    <n v="0"/>
    <n v="-999"/>
    <n v="200812"/>
    <x v="17"/>
  </r>
  <r>
    <n v="-999"/>
    <n v="-8.4"/>
    <n v="-6.2"/>
    <n v="-11.6"/>
    <n v="89.9"/>
    <n v="85.2"/>
    <n v="1.2000000000000002"/>
    <n v="522.00000000000023"/>
    <n v="-2"/>
    <n v="2.0699999999999998"/>
    <n v="4.93"/>
    <n v="-999"/>
    <n v="-999"/>
    <n v="0.4"/>
    <n v="-999"/>
    <n v="0.32600000000000001"/>
    <n v="5.7000000000000002E-2"/>
    <n v="0"/>
    <n v="-999"/>
    <n v="200812"/>
    <x v="17"/>
  </r>
  <r>
    <n v="-999"/>
    <n v="-10.8"/>
    <n v="-7.7"/>
    <n v="-12.9"/>
    <n v="83.4"/>
    <n v="68.900000000000006"/>
    <n v="5.2000000000000117"/>
    <n v="568.00000000000011"/>
    <n v="-2.1"/>
    <n v="1.58"/>
    <n v="4.51"/>
    <n v="-999"/>
    <n v="-999"/>
    <n v="0.4"/>
    <n v="-999"/>
    <n v="0.23499999999999999"/>
    <n v="0.106"/>
    <n v="0"/>
    <n v="-999"/>
    <n v="200812"/>
    <x v="17"/>
  </r>
  <r>
    <n v="-999"/>
    <n v="-10.199999999999999"/>
    <n v="-7.6"/>
    <n v="-12.9"/>
    <n v="88.4"/>
    <n v="82.4"/>
    <n v="0"/>
    <n v="556"/>
    <n v="-2.2000000000000002"/>
    <n v="2.13"/>
    <n v="6.15"/>
    <n v="-999"/>
    <n v="-999"/>
    <n v="0.4"/>
    <n v="-999"/>
    <n v="0.28499999999999998"/>
    <n v="6.0999999999999999E-2"/>
    <n v="556"/>
    <n v="-2.2000000000000002"/>
    <n v="200812"/>
    <x v="17"/>
  </r>
  <r>
    <n v="-999"/>
    <n v="-10"/>
    <n v="-7.2"/>
    <n v="-13"/>
    <n v="90.3"/>
    <n v="81.900000000000006"/>
    <n v="18.700000000000024"/>
    <n v="730.00000000000023"/>
    <n v="-2.1"/>
    <n v="1.02"/>
    <n v="3.14"/>
    <n v="-999"/>
    <n v="-999"/>
    <n v="0.4"/>
    <n v="-999"/>
    <n v="0.29099999999999998"/>
    <n v="6.4000000000000001E-2"/>
    <n v="0"/>
    <n v="-999"/>
    <n v="200901"/>
    <x v="18"/>
  </r>
  <r>
    <n v="-999"/>
    <n v="-15.3"/>
    <n v="-10.5"/>
    <n v="-20.3"/>
    <n v="85.6"/>
    <n v="81.400000000000006"/>
    <n v="0"/>
    <n v="691.00000000000011"/>
    <n v="-1.7"/>
    <n v="0.8"/>
    <n v="1.77"/>
    <n v="-999"/>
    <n v="-999"/>
    <n v="0.4"/>
    <n v="-999"/>
    <n v="0.223"/>
    <n v="5.0999999999999997E-2"/>
    <n v="0"/>
    <n v="-999"/>
    <n v="200901"/>
    <x v="18"/>
  </r>
  <r>
    <n v="-999"/>
    <n v="-14.2"/>
    <n v="-7.4"/>
    <n v="-19.8"/>
    <n v="86.6"/>
    <n v="82"/>
    <n v="0"/>
    <n v="680"/>
    <n v="-1.7"/>
    <n v="0.62"/>
    <n v="1.79"/>
    <n v="-999"/>
    <n v="-999"/>
    <n v="0.4"/>
    <n v="-999"/>
    <n v="0.28799999999999998"/>
    <n v="6.3E-2"/>
    <n v="0"/>
    <n v="-999"/>
    <n v="200901"/>
    <x v="18"/>
  </r>
  <r>
    <n v="-999"/>
    <n v="-10.7"/>
    <n v="-8.5"/>
    <n v="-12.1"/>
    <n v="88.3"/>
    <n v="80.2"/>
    <n v="2.5"/>
    <n v="700"/>
    <n v="-1.8"/>
    <n v="2.31"/>
    <n v="6.14"/>
    <n v="-999"/>
    <n v="-999"/>
    <n v="0.4"/>
    <n v="-999"/>
    <n v="0.25800000000000001"/>
    <n v="6.4000000000000001E-2"/>
    <n v="0"/>
    <n v="-999"/>
    <n v="200901"/>
    <x v="18"/>
  </r>
  <r>
    <n v="-999"/>
    <n v="-7.7"/>
    <n v="-4.2"/>
    <n v="-12.3"/>
    <n v="92.2"/>
    <n v="87.1"/>
    <n v="2.2000000000000228"/>
    <n v="695"/>
    <n v="-1.6"/>
    <n v="1.05"/>
    <n v="2.95"/>
    <n v="-999"/>
    <n v="-999"/>
    <n v="0.4"/>
    <n v="-999"/>
    <n v="0.38900000000000001"/>
    <n v="5.8000000000000003E-2"/>
    <n v="0"/>
    <n v="-999"/>
    <n v="200901"/>
    <x v="18"/>
  </r>
  <r>
    <n v="-999"/>
    <n v="-4.0999999999999996"/>
    <n v="-1.2"/>
    <n v="-5.7"/>
    <n v="95.8"/>
    <n v="90.8"/>
    <n v="11.000000000000023"/>
    <n v="805.00000000000011"/>
    <n v="-1.4"/>
    <n v="1.1399999999999999"/>
    <n v="2.39"/>
    <n v="-999"/>
    <n v="-999"/>
    <n v="0.4"/>
    <n v="-999"/>
    <n v="0.50900000000000001"/>
    <n v="5.0999999999999997E-2"/>
    <n v="0"/>
    <n v="-999"/>
    <n v="200901"/>
    <x v="18"/>
  </r>
  <r>
    <n v="-999"/>
    <n v="-0.4"/>
    <n v="0.2"/>
    <n v="-1.2"/>
    <n v="98.2"/>
    <n v="95.9"/>
    <n v="3.3"/>
    <n v="769.00000000000011"/>
    <n v="-1.1000000000000001"/>
    <n v="1.35"/>
    <n v="3.49"/>
    <n v="-999"/>
    <n v="-999"/>
    <n v="0.4"/>
    <n v="-999"/>
    <n v="0.59499999999999997"/>
    <n v="2.5000000000000001E-2"/>
    <n v="0"/>
    <n v="-999"/>
    <n v="200901"/>
    <x v="18"/>
  </r>
  <r>
    <n v="-999"/>
    <n v="-3.6"/>
    <n v="-0.7"/>
    <n v="-11.2"/>
    <n v="94.9"/>
    <n v="89.6"/>
    <n v="6.6000000000000112"/>
    <n v="800"/>
    <n v="-0.8"/>
    <n v="1.31"/>
    <n v="2.7"/>
    <n v="-999"/>
    <n v="-999"/>
    <n v="0.4"/>
    <n v="-999"/>
    <n v="0.52100000000000002"/>
    <n v="0.06"/>
    <n v="0"/>
    <n v="-999"/>
    <n v="200901"/>
    <x v="18"/>
  </r>
  <r>
    <n v="-999"/>
    <n v="-7.4"/>
    <n v="-5.3"/>
    <n v="-11.6"/>
    <n v="91.5"/>
    <n v="87.9"/>
    <n v="0"/>
    <n v="778"/>
    <n v="-0.6"/>
    <n v="0.82"/>
    <n v="2.11"/>
    <n v="-999"/>
    <n v="-999"/>
    <n v="0.4"/>
    <n v="-999"/>
    <n v="0.36099999999999999"/>
    <n v="0.05"/>
    <n v="0"/>
    <n v="-999"/>
    <n v="200901"/>
    <x v="18"/>
  </r>
  <r>
    <n v="-999"/>
    <n v="-4.0999999999999996"/>
    <n v="-2.2999999999999998"/>
    <n v="-6.1"/>
    <n v="94.5"/>
    <n v="88"/>
    <n v="8.9000000000000234"/>
    <n v="859.00000000000023"/>
    <n v="-0.8"/>
    <n v="0.84"/>
    <n v="1.97"/>
    <n v="-999"/>
    <n v="-999"/>
    <n v="0.4"/>
    <n v="-999"/>
    <n v="0.45300000000000001"/>
    <n v="6.2E-2"/>
    <n v="0"/>
    <n v="-999"/>
    <n v="200901"/>
    <x v="18"/>
  </r>
  <r>
    <n v="-999"/>
    <n v="-3"/>
    <n v="-0.5"/>
    <n v="-5"/>
    <n v="94.7"/>
    <n v="83"/>
    <n v="0"/>
    <n v="827.00000000000023"/>
    <n v="-0.8"/>
    <n v="1.06"/>
    <n v="2.77"/>
    <n v="-999"/>
    <n v="-999"/>
    <n v="0.4"/>
    <n v="-999"/>
    <n v="0.48899999999999999"/>
    <n v="0.1"/>
    <n v="0"/>
    <n v="-999"/>
    <n v="200901"/>
    <x v="18"/>
  </r>
  <r>
    <n v="-999"/>
    <n v="-2"/>
    <n v="2.7"/>
    <n v="-5.5"/>
    <n v="89.1"/>
    <n v="74.900000000000006"/>
    <n v="0"/>
    <n v="804"/>
    <n v="-0.7"/>
    <n v="1.1299999999999999"/>
    <n v="2.78"/>
    <n v="-999"/>
    <n v="-999"/>
    <n v="0.4"/>
    <n v="-999"/>
    <n v="0.55500000000000005"/>
    <n v="0.186"/>
    <n v="0"/>
    <n v="-999"/>
    <n v="200901"/>
    <x v="18"/>
  </r>
  <r>
    <n v="-999"/>
    <n v="-1.1000000000000001"/>
    <n v="6.5"/>
    <n v="-3.2"/>
    <n v="76.099999999999994"/>
    <n v="42.5"/>
    <n v="0"/>
    <n v="786"/>
    <n v="-0.6"/>
    <n v="0.95"/>
    <n v="2.54"/>
    <n v="-999"/>
    <n v="-999"/>
    <n v="0.5"/>
    <n v="-999"/>
    <n v="0.41"/>
    <n v="0.55600000000000005"/>
    <n v="0"/>
    <n v="-999"/>
    <n v="200901"/>
    <x v="18"/>
  </r>
  <r>
    <n v="-999"/>
    <n v="-1.6"/>
    <n v="5.0999999999999996"/>
    <n v="-4.7"/>
    <n v="90.9"/>
    <n v="61.1"/>
    <n v="0"/>
    <n v="770"/>
    <n v="-0.7"/>
    <n v="0.7"/>
    <n v="1.89"/>
    <n v="-999"/>
    <n v="-999"/>
    <n v="0.5"/>
    <n v="-999"/>
    <n v="0.53700000000000003"/>
    <n v="0.34200000000000003"/>
    <n v="0"/>
    <n v="-999"/>
    <n v="200901"/>
    <x v="18"/>
  </r>
  <r>
    <n v="-999"/>
    <n v="0.4"/>
    <n v="9.6"/>
    <n v="-3.3"/>
    <n v="70.3"/>
    <n v="35.4"/>
    <n v="0"/>
    <n v="752"/>
    <n v="-0.7"/>
    <n v="0.76"/>
    <n v="1.34"/>
    <n v="-999"/>
    <n v="-999"/>
    <n v="0.5"/>
    <n v="-999"/>
    <n v="0.42299999999999999"/>
    <n v="0.77200000000000002"/>
    <n v="0"/>
    <n v="-999"/>
    <n v="200901"/>
    <x v="18"/>
  </r>
  <r>
    <n v="-999"/>
    <n v="2.1"/>
    <n v="10.199999999999999"/>
    <n v="-1.3"/>
    <n v="37.299999999999997"/>
    <n v="15.8"/>
    <n v="0"/>
    <n v="735.00000000000011"/>
    <n v="-0.8"/>
    <n v="0.76"/>
    <n v="1.78"/>
    <n v="-999"/>
    <n v="-999"/>
    <n v="0.5"/>
    <n v="-999"/>
    <n v="0.19600000000000001"/>
    <n v="1.0469999999999999"/>
    <n v="0"/>
    <n v="-999"/>
    <n v="200901"/>
    <x v="18"/>
  </r>
  <r>
    <n v="-999"/>
    <n v="3.3"/>
    <n v="11.7"/>
    <n v="-1.4"/>
    <n v="41"/>
    <n v="21"/>
    <n v="0"/>
    <n v="725.00000000000011"/>
    <n v="-0.7"/>
    <n v="0.8"/>
    <n v="2.0099999999999998"/>
    <n v="-999"/>
    <n v="-999"/>
    <n v="0.5"/>
    <n v="-999"/>
    <n v="0.28899999999999998"/>
    <n v="1.0860000000000001"/>
    <n v="0"/>
    <n v="-999"/>
    <n v="200901"/>
    <x v="18"/>
  </r>
  <r>
    <n v="-999"/>
    <n v="4.5999999999999996"/>
    <n v="13.5"/>
    <n v="-0.6"/>
    <n v="39.200000000000003"/>
    <n v="18.100000000000001"/>
    <n v="0"/>
    <n v="708.00000000000023"/>
    <n v="-0.4"/>
    <n v="0.84"/>
    <n v="1.86"/>
    <n v="-999"/>
    <n v="-999"/>
    <n v="0.5"/>
    <n v="-999"/>
    <n v="0.27900000000000003"/>
    <n v="1.2669999999999999"/>
    <n v="0"/>
    <n v="-999"/>
    <n v="200901"/>
    <x v="18"/>
  </r>
  <r>
    <n v="-999"/>
    <n v="6.1"/>
    <n v="14.7"/>
    <n v="1.4"/>
    <n v="19.600000000000001"/>
    <n v="7.2"/>
    <n v="0"/>
    <n v="698.00000000000023"/>
    <n v="-0.2"/>
    <n v="0.9"/>
    <n v="2.27"/>
    <n v="-999"/>
    <n v="-999"/>
    <n v="0.5"/>
    <n v="-999"/>
    <n v="0.12"/>
    <n v="1.552"/>
    <n v="0"/>
    <n v="-999"/>
    <n v="200901"/>
    <x v="18"/>
  </r>
  <r>
    <n v="-999"/>
    <n v="2.2999999999999998"/>
    <n v="10.7"/>
    <n v="-2.7"/>
    <n v="35.299999999999997"/>
    <n v="17.5"/>
    <n v="0"/>
    <n v="688.00000000000011"/>
    <n v="-0.3"/>
    <n v="0.81"/>
    <n v="1.77"/>
    <n v="-999"/>
    <n v="-999"/>
    <n v="0.5"/>
    <n v="-999"/>
    <n v="0.22600000000000001"/>
    <n v="1.0609999999999999"/>
    <n v="0"/>
    <n v="-999"/>
    <n v="200901"/>
    <x v="18"/>
  </r>
  <r>
    <n v="-999"/>
    <n v="-1.2"/>
    <n v="5.7"/>
    <n v="-3.7"/>
    <n v="40.299999999999997"/>
    <n v="25.4"/>
    <n v="0"/>
    <n v="689"/>
    <n v="-0.4"/>
    <n v="0.7"/>
    <n v="1.42"/>
    <n v="-999"/>
    <n v="-999"/>
    <n v="0.5"/>
    <n v="-999"/>
    <n v="0.23200000000000001"/>
    <n v="0.68300000000000005"/>
    <n v="0"/>
    <n v="-999"/>
    <n v="200901"/>
    <x v="18"/>
  </r>
  <r>
    <n v="-999"/>
    <n v="-4.7"/>
    <n v="0.6"/>
    <n v="-8.8000000000000007"/>
    <n v="54.2"/>
    <n v="40.700000000000003"/>
    <n v="0"/>
    <n v="682.00000000000011"/>
    <n v="-0.8"/>
    <n v="1.03"/>
    <n v="2.82"/>
    <n v="-999"/>
    <n v="-999"/>
    <n v="0.5"/>
    <n v="-999"/>
    <n v="0.26"/>
    <n v="0.378"/>
    <n v="0"/>
    <n v="-999"/>
    <n v="200901"/>
    <x v="18"/>
  </r>
  <r>
    <n v="-999"/>
    <n v="-10.4"/>
    <n v="-3.6"/>
    <n v="-14.7"/>
    <n v="72.8"/>
    <n v="41.1"/>
    <n v="0"/>
    <n v="680.00000000000011"/>
    <n v="-1.2"/>
    <n v="0.79"/>
    <n v="1.94"/>
    <n v="-999"/>
    <n v="-999"/>
    <n v="0.5"/>
    <n v="-999"/>
    <n v="0.192"/>
    <n v="0.27600000000000002"/>
    <n v="0"/>
    <n v="-999"/>
    <n v="200901"/>
    <x v="18"/>
  </r>
  <r>
    <n v="-999"/>
    <n v="-15.4"/>
    <n v="-8.6999999999999993"/>
    <n v="-19.2"/>
    <n v="81.599999999999994"/>
    <n v="67.099999999999994"/>
    <n v="0"/>
    <n v="679"/>
    <n v="-1.8"/>
    <n v="0.7"/>
    <n v="1.9"/>
    <n v="-999"/>
    <n v="-999"/>
    <n v="0.4"/>
    <n v="-999"/>
    <n v="0.21299999999999999"/>
    <n v="0.104"/>
    <n v="0"/>
    <n v="-999"/>
    <n v="200901"/>
    <x v="18"/>
  </r>
  <r>
    <n v="-999"/>
    <n v="-16.5"/>
    <n v="-9.4"/>
    <n v="-22.7"/>
    <n v="63.1"/>
    <n v="34.5"/>
    <n v="0"/>
    <n v="674.00000000000011"/>
    <n v="-2.2999999999999998"/>
    <n v="0.81"/>
    <n v="2.11"/>
    <n v="-999"/>
    <n v="-999"/>
    <n v="0.4"/>
    <n v="-999"/>
    <n v="0.10299999999999999"/>
    <n v="0.19600000000000001"/>
    <n v="0"/>
    <n v="-999"/>
    <n v="200901"/>
    <x v="18"/>
  </r>
  <r>
    <n v="-999"/>
    <n v="-12.8"/>
    <n v="-5.4"/>
    <n v="-19"/>
    <n v="39.700000000000003"/>
    <n v="15.8"/>
    <n v="0"/>
    <n v="677"/>
    <n v="-2.8"/>
    <n v="0.82"/>
    <n v="2.58"/>
    <n v="-999"/>
    <n v="-999"/>
    <n v="0.4"/>
    <n v="-999"/>
    <n v="6.5000000000000002E-2"/>
    <n v="0.34399999999999997"/>
    <n v="0"/>
    <n v="-999"/>
    <n v="200901"/>
    <x v="18"/>
  </r>
  <r>
    <n v="-999"/>
    <n v="-10.3"/>
    <n v="-7.5"/>
    <n v="-13.2"/>
    <n v="79.400000000000006"/>
    <n v="62.9"/>
    <n v="0"/>
    <n v="674.00000000000011"/>
    <n v="-3.1"/>
    <n v="0.95"/>
    <n v="2.81"/>
    <n v="-999"/>
    <n v="-999"/>
    <n v="0.4"/>
    <n v="-999"/>
    <n v="0.219"/>
    <n v="0.129"/>
    <n v="0"/>
    <n v="-999"/>
    <n v="200901"/>
    <x v="18"/>
  </r>
  <r>
    <n v="-999"/>
    <n v="-7.6"/>
    <n v="-4.0999999999999996"/>
    <n v="-10.5"/>
    <n v="81.400000000000006"/>
    <n v="65.2"/>
    <n v="0"/>
    <n v="681"/>
    <n v="-2.6"/>
    <n v="1.3"/>
    <n v="2.98"/>
    <n v="-999"/>
    <n v="-999"/>
    <n v="0.4"/>
    <n v="-999"/>
    <n v="0.29299999999999998"/>
    <n v="0.157"/>
    <n v="0"/>
    <n v="-999"/>
    <n v="200901"/>
    <x v="18"/>
  </r>
  <r>
    <n v="-999"/>
    <n v="-3.4"/>
    <n v="2.5"/>
    <n v="-8.1"/>
    <n v="77.599999999999994"/>
    <n v="54.6"/>
    <n v="0"/>
    <n v="681"/>
    <n v="-2.1"/>
    <n v="1.1599999999999999"/>
    <n v="2.93"/>
    <n v="-999"/>
    <n v="-999"/>
    <n v="0.4"/>
    <n v="-999"/>
    <n v="0.39800000000000002"/>
    <n v="0.33200000000000002"/>
    <n v="0"/>
    <n v="-999"/>
    <n v="200901"/>
    <x v="18"/>
  </r>
  <r>
    <n v="-999"/>
    <n v="-1.4"/>
    <n v="5.5"/>
    <n v="-7.2"/>
    <n v="60.5"/>
    <n v="30.1"/>
    <n v="0"/>
    <n v="683"/>
    <n v="-1.7"/>
    <n v="1.1499999999999999"/>
    <n v="3.47"/>
    <n v="-999"/>
    <n v="-999"/>
    <n v="0.5"/>
    <n v="-999"/>
    <n v="0.27100000000000002"/>
    <n v="0.63100000000000001"/>
    <n v="0"/>
    <n v="-999"/>
    <n v="200901"/>
    <x v="18"/>
  </r>
  <r>
    <n v="-999"/>
    <n v="-8.6999999999999993"/>
    <n v="-4.7"/>
    <n v="-11.7"/>
    <n v="71.900000000000006"/>
    <n v="52.2"/>
    <n v="0"/>
    <n v="679"/>
    <n v="-1.5"/>
    <n v="1.46"/>
    <n v="3.17"/>
    <n v="-999"/>
    <n v="-999"/>
    <n v="0.4"/>
    <n v="-999"/>
    <n v="0.22500000000000001"/>
    <n v="0.20599999999999999"/>
    <n v="679"/>
    <n v="-1.5"/>
    <n v="200901"/>
    <x v="18"/>
  </r>
  <r>
    <n v="-999"/>
    <n v="-8"/>
    <n v="-4.5"/>
    <n v="-11.6"/>
    <n v="88.2"/>
    <n v="76.8"/>
    <n v="10.4"/>
    <n v="788"/>
    <n v="-1.7"/>
    <n v="0.74"/>
    <n v="2.5299999999999998"/>
    <n v="-999"/>
    <n v="-999"/>
    <n v="0.4"/>
    <n v="-999"/>
    <n v="0.33600000000000002"/>
    <n v="0.10100000000000001"/>
    <n v="0"/>
    <n v="-999"/>
    <n v="200902"/>
    <x v="18"/>
  </r>
  <r>
    <n v="-999"/>
    <n v="-2.2000000000000002"/>
    <n v="0"/>
    <n v="-5.5"/>
    <n v="87.6"/>
    <n v="59.4"/>
    <n v="0"/>
    <n v="780"/>
    <n v="-1.7"/>
    <n v="0.81"/>
    <n v="1.99"/>
    <n v="-999"/>
    <n v="-999"/>
    <n v="0.4"/>
    <n v="-999"/>
    <n v="0.36399999999999999"/>
    <n v="0.248"/>
    <n v="0"/>
    <n v="-999"/>
    <n v="200902"/>
    <x v="18"/>
  </r>
  <r>
    <n v="-999"/>
    <n v="-0.3"/>
    <n v="5.3"/>
    <n v="-3.8"/>
    <n v="67.900000000000006"/>
    <n v="26.6"/>
    <n v="0"/>
    <n v="772"/>
    <n v="-1.4"/>
    <n v="0.97"/>
    <n v="4.58"/>
    <n v="-999"/>
    <n v="-999"/>
    <n v="0.4"/>
    <n v="-999"/>
    <n v="0.23699999999999999"/>
    <n v="0.65400000000000003"/>
    <n v="0"/>
    <n v="-999"/>
    <n v="200902"/>
    <x v="18"/>
  </r>
  <r>
    <n v="-999"/>
    <n v="0.5"/>
    <n v="8.3000000000000007"/>
    <n v="-3.1"/>
    <n v="55.1"/>
    <n v="30.1"/>
    <n v="0"/>
    <n v="763.00000000000011"/>
    <n v="-1.1000000000000001"/>
    <n v="0.74"/>
    <n v="1.63"/>
    <n v="-999"/>
    <n v="-999"/>
    <n v="0.4"/>
    <n v="-999"/>
    <n v="0.32800000000000001"/>
    <n v="0.76500000000000001"/>
    <n v="0"/>
    <n v="-999"/>
    <n v="200902"/>
    <x v="18"/>
  </r>
  <r>
    <n v="-999"/>
    <n v="1.5"/>
    <n v="9"/>
    <n v="-2"/>
    <n v="52.2"/>
    <n v="27.4"/>
    <n v="0"/>
    <n v="749.00000000000011"/>
    <n v="-1"/>
    <n v="0.68"/>
    <n v="2.4500000000000002"/>
    <n v="-999"/>
    <n v="-999"/>
    <n v="0.5"/>
    <n v="-999"/>
    <n v="0.315"/>
    <n v="0.83299999999999996"/>
    <n v="0"/>
    <n v="-999"/>
    <n v="200902"/>
    <x v="18"/>
  </r>
  <r>
    <n v="-999"/>
    <n v="-5.4"/>
    <n v="-2"/>
    <n v="-11.4"/>
    <n v="88.2"/>
    <n v="70.8"/>
    <n v="2.9000000000000226"/>
    <n v="777.00000000000011"/>
    <n v="-1"/>
    <n v="0.98"/>
    <n v="2.62"/>
    <n v="-999"/>
    <n v="-999"/>
    <n v="0.4"/>
    <n v="-999"/>
    <n v="0.374"/>
    <n v="0.154"/>
    <n v="0"/>
    <n v="-999"/>
    <n v="200902"/>
    <x v="18"/>
  </r>
  <r>
    <n v="-999"/>
    <n v="-4.5999999999999996"/>
    <n v="3.9"/>
    <n v="-11.2"/>
    <n v="50.1"/>
    <n v="22.7"/>
    <n v="0"/>
    <n v="772"/>
    <n v="-0.8"/>
    <n v="0.81"/>
    <n v="2.4500000000000002"/>
    <n v="-999"/>
    <n v="-999"/>
    <n v="0.4"/>
    <n v="-999"/>
    <n v="0.184"/>
    <n v="0.624"/>
    <n v="0"/>
    <n v="-999"/>
    <n v="200902"/>
    <x v="18"/>
  </r>
  <r>
    <n v="-999"/>
    <n v="-3.1"/>
    <n v="3.3"/>
    <n v="-8.4"/>
    <n v="43.4"/>
    <n v="15"/>
    <n v="0"/>
    <n v="762"/>
    <n v="-1"/>
    <n v="1.21"/>
    <n v="3.83"/>
    <n v="-999"/>
    <n v="-999"/>
    <n v="0.4"/>
    <n v="-999"/>
    <n v="0.11600000000000001"/>
    <n v="0.65800000000000003"/>
    <n v="0"/>
    <n v="-999"/>
    <n v="200902"/>
    <x v="18"/>
  </r>
  <r>
    <n v="-999"/>
    <n v="-8.1"/>
    <n v="-1.1000000000000001"/>
    <n v="-14.8"/>
    <n v="69.7"/>
    <n v="32"/>
    <n v="0"/>
    <n v="759.00000000000011"/>
    <n v="-1.1000000000000001"/>
    <n v="0.91"/>
    <n v="2.54"/>
    <n v="-999"/>
    <n v="-999"/>
    <n v="0.4"/>
    <n v="-999"/>
    <n v="0.18"/>
    <n v="0.38300000000000001"/>
    <n v="0"/>
    <n v="-999"/>
    <n v="200902"/>
    <x v="18"/>
  </r>
  <r>
    <n v="-999"/>
    <n v="-11.5"/>
    <n v="-5.9"/>
    <n v="-15.6"/>
    <n v="73.099999999999994"/>
    <n v="40.1"/>
    <n v="0"/>
    <n v="757.00000000000011"/>
    <n v="-1.3"/>
    <n v="1.19"/>
    <n v="2.86"/>
    <n v="-999"/>
    <n v="-999"/>
    <n v="0.4"/>
    <n v="-999"/>
    <n v="0.158"/>
    <n v="0.23499999999999999"/>
    <n v="0"/>
    <n v="-999"/>
    <n v="200902"/>
    <x v="18"/>
  </r>
  <r>
    <n v="-999"/>
    <n v="-9"/>
    <n v="-3.3"/>
    <n v="-13.2"/>
    <n v="83.1"/>
    <n v="64.2"/>
    <n v="0"/>
    <n v="758"/>
    <n v="-1.6"/>
    <n v="0.64"/>
    <n v="1.82"/>
    <n v="-999"/>
    <n v="-999"/>
    <n v="0.4"/>
    <n v="-999"/>
    <n v="0.307"/>
    <n v="0.17100000000000001"/>
    <n v="0"/>
    <n v="-999"/>
    <n v="200902"/>
    <x v="18"/>
  </r>
  <r>
    <n v="-999"/>
    <n v="-8.6"/>
    <n v="-5.3"/>
    <n v="-10.4"/>
    <n v="84.6"/>
    <n v="68.5"/>
    <n v="0"/>
    <n v="763.00000000000011"/>
    <n v="-1.6"/>
    <n v="1.21"/>
    <n v="3.03"/>
    <n v="-999"/>
    <n v="-999"/>
    <n v="0.3"/>
    <n v="-999"/>
    <n v="0.28100000000000003"/>
    <n v="0.13"/>
    <n v="0"/>
    <n v="-999"/>
    <n v="200902"/>
    <x v="18"/>
  </r>
  <r>
    <n v="-999"/>
    <n v="-7.8"/>
    <n v="-3.6"/>
    <n v="-11.1"/>
    <n v="74.599999999999994"/>
    <n v="48.5"/>
    <n v="0"/>
    <n v="765.00000000000011"/>
    <n v="-1.5"/>
    <n v="1.53"/>
    <n v="3.81"/>
    <n v="-999"/>
    <n v="-999"/>
    <n v="0.4"/>
    <n v="-999"/>
    <n v="0.22700000000000001"/>
    <n v="0.24099999999999999"/>
    <n v="0"/>
    <n v="-999"/>
    <n v="200902"/>
    <x v="18"/>
  </r>
  <r>
    <n v="-999"/>
    <n v="-7.7"/>
    <n v="-4.4000000000000004"/>
    <n v="-9.8000000000000007"/>
    <n v="78.400000000000006"/>
    <n v="62.7"/>
    <n v="0.9"/>
    <n v="768"/>
    <n v="-1.4"/>
    <n v="0.72"/>
    <n v="2.27"/>
    <n v="-999"/>
    <n v="-999"/>
    <n v="0.3"/>
    <n v="-999"/>
    <n v="0.27600000000000002"/>
    <n v="0.16400000000000001"/>
    <n v="0"/>
    <n v="-999"/>
    <n v="200902"/>
    <x v="18"/>
  </r>
  <r>
    <n v="-999"/>
    <n v="-7.8"/>
    <n v="-4.5"/>
    <n v="-9.1999999999999993"/>
    <n v="85"/>
    <n v="63.1"/>
    <n v="2"/>
    <n v="786"/>
    <n v="-1.4"/>
    <n v="1.04"/>
    <n v="2.65"/>
    <n v="-999"/>
    <n v="-999"/>
    <n v="0.3"/>
    <n v="-999"/>
    <n v="0.27600000000000002"/>
    <n v="0.161"/>
    <n v="0"/>
    <n v="-999"/>
    <n v="200902"/>
    <x v="18"/>
  </r>
  <r>
    <n v="-999"/>
    <n v="-6"/>
    <n v="0.7"/>
    <n v="-9.6999999999999993"/>
    <n v="85"/>
    <n v="54"/>
    <n v="0"/>
    <n v="775.00000000000011"/>
    <n v="-1.2"/>
    <n v="1.1100000000000001"/>
    <n v="2.46"/>
    <n v="-999"/>
    <n v="-999"/>
    <n v="0.4"/>
    <n v="-999"/>
    <n v="0.34799999999999998"/>
    <n v="0.29499999999999998"/>
    <n v="0"/>
    <n v="-999"/>
    <n v="200902"/>
    <x v="18"/>
  </r>
  <r>
    <n v="-999"/>
    <n v="-4.2"/>
    <n v="2.5"/>
    <n v="-8.8000000000000007"/>
    <n v="84.1"/>
    <n v="54.4"/>
    <n v="0"/>
    <n v="772"/>
    <n v="-1.1000000000000001"/>
    <n v="0.79"/>
    <n v="2.0099999999999998"/>
    <n v="-999"/>
    <n v="-999"/>
    <n v="0.4"/>
    <n v="-999"/>
    <n v="0.39700000000000002"/>
    <n v="0.33300000000000002"/>
    <n v="0"/>
    <n v="-999"/>
    <n v="200902"/>
    <x v="18"/>
  </r>
  <r>
    <n v="-999"/>
    <n v="-3.9"/>
    <n v="1.9"/>
    <n v="-7.5"/>
    <n v="78.8"/>
    <n v="44.6"/>
    <n v="0"/>
    <n v="766"/>
    <n v="-1.1000000000000001"/>
    <n v="0.68"/>
    <n v="1.7"/>
    <n v="-999"/>
    <n v="-999"/>
    <n v="0.4"/>
    <n v="-999"/>
    <n v="0.311"/>
    <n v="0.38800000000000001"/>
    <n v="0"/>
    <n v="-999"/>
    <n v="200902"/>
    <x v="18"/>
  </r>
  <r>
    <n v="-999"/>
    <n v="-5.0999999999999996"/>
    <n v="2.5"/>
    <n v="-8.8000000000000007"/>
    <n v="72.599999999999994"/>
    <n v="35.9"/>
    <n v="0"/>
    <n v="763.00000000000011"/>
    <n v="-1.1000000000000001"/>
    <n v="0.89"/>
    <n v="2.2200000000000002"/>
    <n v="-999"/>
    <n v="-999"/>
    <n v="0.4"/>
    <n v="-999"/>
    <n v="0.26200000000000001"/>
    <n v="0.46899999999999997"/>
    <n v="0"/>
    <n v="-999"/>
    <n v="200902"/>
    <x v="18"/>
  </r>
  <r>
    <n v="-999"/>
    <n v="-5.4"/>
    <n v="2.9"/>
    <n v="-11.2"/>
    <n v="54"/>
    <n v="11.5"/>
    <n v="0"/>
    <n v="762"/>
    <n v="-1.2"/>
    <n v="0.8"/>
    <n v="2.0699999999999998"/>
    <n v="-999"/>
    <n v="-999"/>
    <n v="0.4"/>
    <n v="-999"/>
    <n v="8.5999999999999993E-2"/>
    <n v="0.66600000000000004"/>
    <n v="0"/>
    <n v="-999"/>
    <n v="200902"/>
    <x v="18"/>
  </r>
  <r>
    <n v="-999"/>
    <n v="-2.4"/>
    <n v="6.8"/>
    <n v="-7.6"/>
    <n v="45.5"/>
    <n v="27.7"/>
    <n v="0"/>
    <n v="753.00000000000011"/>
    <n v="-1.3"/>
    <n v="1.05"/>
    <n v="2.78"/>
    <n v="-999"/>
    <n v="-999"/>
    <n v="0.4"/>
    <n v="-999"/>
    <n v="0.27400000000000002"/>
    <n v="0.71399999999999997"/>
    <n v="0"/>
    <n v="-999"/>
    <n v="200902"/>
    <x v="18"/>
  </r>
  <r>
    <n v="-999"/>
    <n v="-1.5"/>
    <n v="1.6"/>
    <n v="-3.6"/>
    <n v="60.2"/>
    <n v="37.799999999999997"/>
    <n v="0"/>
    <n v="751.00000000000011"/>
    <n v="-1.4"/>
    <n v="1.69"/>
    <n v="4.0999999999999996"/>
    <n v="-999"/>
    <n v="-999"/>
    <n v="0.3"/>
    <n v="-999"/>
    <n v="0.25900000000000001"/>
    <n v="0.42599999999999999"/>
    <n v="0"/>
    <n v="-999"/>
    <n v="200902"/>
    <x v="18"/>
  </r>
  <r>
    <n v="-999"/>
    <n v="-1"/>
    <n v="4.3"/>
    <n v="-3"/>
    <n v="89.3"/>
    <n v="60.5"/>
    <n v="3.2000000000000117"/>
    <n v="784"/>
    <n v="-1.2"/>
    <n v="0.92"/>
    <n v="2.74"/>
    <n v="-999"/>
    <n v="-999"/>
    <n v="0.4"/>
    <n v="-999"/>
    <n v="0.501"/>
    <n v="0.32800000000000001"/>
    <n v="0"/>
    <n v="-999"/>
    <n v="200902"/>
    <x v="18"/>
  </r>
  <r>
    <n v="-999"/>
    <n v="-3"/>
    <n v="1.8"/>
    <n v="-4.8"/>
    <n v="91.2"/>
    <n v="70.8"/>
    <n v="2.8000000000000003"/>
    <n v="795.00000000000011"/>
    <n v="-0.9"/>
    <n v="1.26"/>
    <n v="3.18"/>
    <n v="-999"/>
    <n v="-999"/>
    <n v="0.3"/>
    <n v="-999"/>
    <n v="0.49199999999999999"/>
    <n v="0.20300000000000001"/>
    <n v="0"/>
    <n v="-999"/>
    <n v="200902"/>
    <x v="18"/>
  </r>
  <r>
    <n v="-999"/>
    <n v="-5.2"/>
    <n v="-0.8"/>
    <n v="-12.7"/>
    <n v="83.3"/>
    <n v="62.7"/>
    <n v="12.799999999999988"/>
    <n v="916.00000000000011"/>
    <n v="-0.7"/>
    <n v="2.0699999999999998"/>
    <n v="4.7300000000000004"/>
    <n v="-999"/>
    <n v="-999"/>
    <n v="0.3"/>
    <n v="-999"/>
    <n v="0.36"/>
    <n v="0.215"/>
    <n v="0"/>
    <n v="-999"/>
    <n v="200902"/>
    <x v="18"/>
  </r>
  <r>
    <n v="-999"/>
    <n v="-13"/>
    <n v="-5.3"/>
    <n v="-18"/>
    <n v="81.400000000000006"/>
    <n v="57.9"/>
    <n v="0"/>
    <n v="880.00000000000011"/>
    <n v="-0.6"/>
    <n v="0.87"/>
    <n v="2.17"/>
    <n v="-999"/>
    <n v="-999"/>
    <n v="0.4"/>
    <n v="-999"/>
    <n v="0.23799999999999999"/>
    <n v="0.17299999999999999"/>
    <n v="0"/>
    <n v="-999"/>
    <n v="200902"/>
    <x v="18"/>
  </r>
  <r>
    <n v="-999"/>
    <n v="-9.8000000000000007"/>
    <n v="-2.6"/>
    <n v="-14.7"/>
    <n v="79.900000000000006"/>
    <n v="53.8"/>
    <n v="0"/>
    <n v="868.00000000000011"/>
    <n v="-0.6"/>
    <n v="1.23"/>
    <n v="3.15"/>
    <n v="-999"/>
    <n v="-999"/>
    <n v="0.4"/>
    <n v="-999"/>
    <n v="0.27100000000000002"/>
    <n v="0.23300000000000001"/>
    <n v="0"/>
    <n v="-999"/>
    <n v="200902"/>
    <x v="18"/>
  </r>
  <r>
    <n v="-999"/>
    <n v="-6.7"/>
    <n v="-2.4"/>
    <n v="-12.2"/>
    <n v="76.8"/>
    <n v="59.2"/>
    <n v="0"/>
    <n v="858.00000000000011"/>
    <n v="-0.8"/>
    <n v="1.85"/>
    <n v="4.1399999999999997"/>
    <n v="-999"/>
    <n v="-999"/>
    <n v="0.3"/>
    <n v="-999"/>
    <n v="0.30399999999999999"/>
    <n v="0.20899999999999999"/>
    <n v="858.00000000000011"/>
    <n v="-0.8"/>
    <n v="200902"/>
    <x v="18"/>
  </r>
  <r>
    <n v="-999"/>
    <n v="-1.7"/>
    <n v="2.5"/>
    <n v="-5"/>
    <n v="86.5"/>
    <n v="63.4"/>
    <n v="1.2000000000000002"/>
    <n v="854.00000000000011"/>
    <n v="-0.8"/>
    <n v="2.13"/>
    <n v="4.6100000000000003"/>
    <n v="-999"/>
    <n v="-999"/>
    <n v="0.4"/>
    <n v="-999"/>
    <n v="0.46300000000000002"/>
    <n v="0.26800000000000002"/>
    <n v="0"/>
    <n v="-999"/>
    <n v="200903"/>
    <x v="18"/>
  </r>
  <r>
    <n v="-999"/>
    <n v="-1.1000000000000001"/>
    <n v="3.8"/>
    <n v="-4.8"/>
    <n v="92.3"/>
    <n v="70.7"/>
    <n v="4.3999999999999888"/>
    <n v="861.00000000000023"/>
    <n v="-0.7"/>
    <n v="2.0299999999999998"/>
    <n v="5.3"/>
    <n v="-999"/>
    <n v="-999"/>
    <n v="0.4"/>
    <n v="-999"/>
    <n v="0.56799999999999995"/>
    <n v="0.23499999999999999"/>
    <n v="0"/>
    <n v="-999"/>
    <n v="200903"/>
    <x v="18"/>
  </r>
  <r>
    <n v="-999"/>
    <n v="-4.4000000000000004"/>
    <n v="-1"/>
    <n v="-7.8"/>
    <n v="90.2"/>
    <n v="70.7"/>
    <n v="0"/>
    <n v="858.00000000000011"/>
    <n v="-0.6"/>
    <n v="0.81"/>
    <n v="2.39"/>
    <n v="-999"/>
    <n v="-999"/>
    <n v="0.3"/>
    <n v="-999"/>
    <n v="0.40100000000000002"/>
    <n v="0.16600000000000001"/>
    <n v="0"/>
    <n v="-999"/>
    <n v="200903"/>
    <x v="18"/>
  </r>
  <r>
    <n v="-999"/>
    <n v="-4.2"/>
    <n v="3.5"/>
    <n v="-9.5"/>
    <n v="75"/>
    <n v="32.4"/>
    <n v="1.4000000000000001"/>
    <n v="869.00000000000023"/>
    <n v="-0.6"/>
    <n v="1.19"/>
    <n v="3.18"/>
    <n v="-999"/>
    <n v="-999"/>
    <n v="0.4"/>
    <n v="-999"/>
    <n v="0.254"/>
    <n v="0.53"/>
    <n v="0"/>
    <n v="-999"/>
    <n v="200903"/>
    <x v="18"/>
  </r>
  <r>
    <n v="-999"/>
    <n v="-11.2"/>
    <n v="-5.9"/>
    <n v="-15.3"/>
    <n v="82.3"/>
    <n v="64.400000000000006"/>
    <n v="7.7999999999999892"/>
    <n v="945.00000000000011"/>
    <n v="-0.8"/>
    <n v="1.19"/>
    <n v="2.59"/>
    <n v="-999"/>
    <n v="-999"/>
    <n v="0.3"/>
    <n v="-999"/>
    <n v="0.252"/>
    <n v="0.14000000000000001"/>
    <n v="0"/>
    <n v="-999"/>
    <n v="200903"/>
    <x v="18"/>
  </r>
  <r>
    <n v="-999"/>
    <n v="-10.7"/>
    <n v="-3"/>
    <n v="-18.3"/>
    <n v="64.900000000000006"/>
    <n v="25.4"/>
    <n v="0"/>
    <n v="917"/>
    <n v="-0.8"/>
    <n v="0.75"/>
    <n v="2.67"/>
    <n v="-999"/>
    <n v="-999"/>
    <n v="0.3"/>
    <n v="-999"/>
    <n v="0.124"/>
    <n v="0.36499999999999999"/>
    <n v="0"/>
    <n v="-999"/>
    <n v="200903"/>
    <x v="18"/>
  </r>
  <r>
    <n v="-999"/>
    <n v="-10.5"/>
    <n v="-6.8"/>
    <n v="-15.5"/>
    <n v="83.8"/>
    <n v="69.8"/>
    <n v="17.3"/>
    <n v="1061.0000000000002"/>
    <n v="-0.9"/>
    <n v="0.79"/>
    <n v="2.29"/>
    <n v="-999"/>
    <n v="-999"/>
    <n v="0.3"/>
    <n v="-999"/>
    <n v="0.25600000000000001"/>
    <n v="0.111"/>
    <n v="0"/>
    <n v="-999"/>
    <n v="200903"/>
    <x v="18"/>
  </r>
  <r>
    <n v="-999"/>
    <n v="-14.6"/>
    <n v="-8.6999999999999993"/>
    <n v="-20.100000000000001"/>
    <n v="79"/>
    <n v="56.6"/>
    <n v="0"/>
    <n v="1017.0000000000001"/>
    <n v="-0.9"/>
    <n v="0.73"/>
    <n v="2.11"/>
    <n v="-999"/>
    <n v="-999"/>
    <n v="0.3"/>
    <n v="-999"/>
    <n v="0.17899999999999999"/>
    <n v="0.13700000000000001"/>
    <n v="0"/>
    <n v="-999"/>
    <n v="200903"/>
    <x v="18"/>
  </r>
  <r>
    <n v="-999"/>
    <n v="-17"/>
    <n v="-11.7"/>
    <n v="-24.1"/>
    <n v="77"/>
    <n v="62.8"/>
    <n v="0"/>
    <n v="1008"/>
    <n v="-1"/>
    <n v="0.82"/>
    <n v="2.14"/>
    <n v="-999"/>
    <n v="-999"/>
    <n v="0.3"/>
    <n v="-999"/>
    <n v="0.156"/>
    <n v="9.2999999999999999E-2"/>
    <n v="0"/>
    <n v="-999"/>
    <n v="200903"/>
    <x v="18"/>
  </r>
  <r>
    <n v="-999"/>
    <n v="-20.9"/>
    <n v="-13.9"/>
    <n v="-27.2"/>
    <n v="64.2"/>
    <n v="30.5"/>
    <n v="0"/>
    <n v="992.00000000000023"/>
    <n v="-1.1000000000000001"/>
    <n v="0.82"/>
    <n v="2.59"/>
    <n v="-999"/>
    <n v="-999"/>
    <n v="0.2"/>
    <n v="-999"/>
    <n v="6.4000000000000001E-2"/>
    <n v="0.14499999999999999"/>
    <n v="0"/>
    <n v="-999"/>
    <n v="200903"/>
    <x v="18"/>
  </r>
  <r>
    <n v="-999"/>
    <n v="-14"/>
    <n v="-5.9"/>
    <n v="-21.5"/>
    <n v="60.4"/>
    <n v="22.4"/>
    <n v="0"/>
    <n v="978.00000000000023"/>
    <n v="-1.1000000000000001"/>
    <n v="0.81"/>
    <n v="2.2599999999999998"/>
    <n v="-999"/>
    <n v="-999"/>
    <n v="0.3"/>
    <n v="-999"/>
    <n v="8.7999999999999995E-2"/>
    <n v="0.30499999999999999"/>
    <n v="0"/>
    <n v="-999"/>
    <n v="200903"/>
    <x v="18"/>
  </r>
  <r>
    <n v="-999"/>
    <n v="-6.2"/>
    <n v="3.7"/>
    <n v="-15.1"/>
    <n v="61.8"/>
    <n v="30.5"/>
    <n v="0"/>
    <n v="963.00000000000011"/>
    <n v="-1.2"/>
    <n v="0.79"/>
    <n v="2.0499999999999998"/>
    <n v="-999"/>
    <n v="-999"/>
    <n v="0.4"/>
    <n v="-999"/>
    <n v="0.24199999999999999"/>
    <n v="0.55300000000000005"/>
    <n v="0"/>
    <n v="-999"/>
    <n v="200903"/>
    <x v="18"/>
  </r>
  <r>
    <n v="-999"/>
    <n v="-2.7"/>
    <n v="4.8"/>
    <n v="-6.2"/>
    <n v="55.8"/>
    <n v="31.1"/>
    <n v="0"/>
    <n v="940.00000000000011"/>
    <n v="-1.2"/>
    <n v="0.8"/>
    <n v="2.85"/>
    <n v="-999"/>
    <n v="-999"/>
    <n v="0.4"/>
    <n v="-999"/>
    <n v="0.26700000000000002"/>
    <n v="0.59199999999999997"/>
    <n v="0"/>
    <n v="-999"/>
    <n v="200903"/>
    <x v="18"/>
  </r>
  <r>
    <n v="-999"/>
    <n v="-5"/>
    <n v="-2.5"/>
    <n v="-7.8"/>
    <n v="80.8"/>
    <n v="64.8"/>
    <n v="0"/>
    <n v="933"/>
    <n v="-1.2"/>
    <n v="1.91"/>
    <n v="5.38"/>
    <n v="-999"/>
    <n v="-999"/>
    <n v="0.3"/>
    <n v="-999"/>
    <n v="0.33"/>
    <n v="0.17899999999999999"/>
    <n v="0"/>
    <n v="-999"/>
    <n v="200903"/>
    <x v="18"/>
  </r>
  <r>
    <n v="-999"/>
    <n v="-6.9"/>
    <n v="-3.5"/>
    <n v="-10.4"/>
    <n v="85.9"/>
    <n v="61.2"/>
    <n v="2.800000000000046"/>
    <n v="955.00000000000011"/>
    <n v="-1.1000000000000001"/>
    <n v="1.96"/>
    <n v="5.57"/>
    <n v="-999"/>
    <n v="-999"/>
    <n v="0.3"/>
    <n v="-999"/>
    <n v="0.28799999999999998"/>
    <n v="0.183"/>
    <n v="0"/>
    <n v="-999"/>
    <n v="200903"/>
    <x v="18"/>
  </r>
  <r>
    <n v="-999"/>
    <n v="-6.5"/>
    <n v="0.9"/>
    <n v="-10.7"/>
    <n v="66"/>
    <n v="32.4"/>
    <n v="2.2000000000000344"/>
    <n v="961.00000000000011"/>
    <n v="-1"/>
    <n v="1.6"/>
    <n v="3.95"/>
    <n v="-999"/>
    <n v="-999"/>
    <n v="0.3"/>
    <n v="-999"/>
    <n v="0.21099999999999999"/>
    <n v="0.441"/>
    <n v="0"/>
    <n v="-999"/>
    <n v="200903"/>
    <x v="18"/>
  </r>
  <r>
    <n v="-999"/>
    <n v="-7.6"/>
    <n v="-3.1"/>
    <n v="-10.9"/>
    <n v="81"/>
    <n v="59.1"/>
    <n v="4.5000000000000115"/>
    <n v="995.00000000000011"/>
    <n v="-1"/>
    <n v="0.97"/>
    <n v="2.86"/>
    <n v="-999"/>
    <n v="-999"/>
    <n v="0.3"/>
    <n v="-999"/>
    <n v="0.28799999999999998"/>
    <n v="0.19900000000000001"/>
    <n v="0"/>
    <n v="-999"/>
    <n v="200903"/>
    <x v="18"/>
  </r>
  <r>
    <n v="-999"/>
    <n v="-3.3"/>
    <n v="4.2"/>
    <n v="-9.8000000000000007"/>
    <n v="67.2"/>
    <n v="38.6"/>
    <n v="0"/>
    <n v="955.00000000000011"/>
    <n v="-0.9"/>
    <n v="1.72"/>
    <n v="4.17"/>
    <n v="-999"/>
    <n v="-999"/>
    <n v="0.3"/>
    <n v="-999"/>
    <n v="0.318"/>
    <n v="0.50600000000000001"/>
    <n v="0"/>
    <n v="-999"/>
    <n v="200903"/>
    <x v="18"/>
  </r>
  <r>
    <n v="-999"/>
    <n v="-1.5"/>
    <n v="4.3"/>
    <n v="-3.5"/>
    <n v="86.4"/>
    <n v="58.1"/>
    <n v="0"/>
    <n v="941.00000000000011"/>
    <n v="-0.9"/>
    <n v="2.11"/>
    <n v="4.55"/>
    <n v="-999"/>
    <n v="-999"/>
    <n v="0.3"/>
    <n v="-999"/>
    <n v="0.48299999999999998"/>
    <n v="0.34799999999999998"/>
    <n v="0"/>
    <n v="-999"/>
    <n v="200903"/>
    <x v="18"/>
  </r>
  <r>
    <n v="-999"/>
    <n v="0.1"/>
    <n v="4.3"/>
    <n v="-2.5"/>
    <n v="84.6"/>
    <n v="60.3"/>
    <n v="1"/>
    <n v="927"/>
    <n v="-0.8"/>
    <n v="2.9"/>
    <n v="5.81"/>
    <n v="-999"/>
    <n v="-999"/>
    <n v="0.4"/>
    <n v="-999"/>
    <n v="0.5"/>
    <n v="0.33"/>
    <n v="0"/>
    <n v="-999"/>
    <n v="200903"/>
    <x v="18"/>
  </r>
  <r>
    <n v="-999"/>
    <n v="-1.7"/>
    <n v="4.0999999999999996"/>
    <n v="-7.4"/>
    <n v="70.8"/>
    <n v="41.7"/>
    <n v="0"/>
    <n v="921"/>
    <n v="-0.6"/>
    <n v="1.41"/>
    <n v="4.2699999999999996"/>
    <n v="-999"/>
    <n v="-999"/>
    <n v="0.4"/>
    <n v="-999"/>
    <n v="0.34300000000000003"/>
    <n v="0.47699999999999998"/>
    <n v="0"/>
    <n v="-999"/>
    <n v="200903"/>
    <x v="18"/>
  </r>
  <r>
    <n v="-999"/>
    <n v="-2.1"/>
    <n v="5.4"/>
    <n v="-6.6"/>
    <n v="68.8"/>
    <n v="37.4"/>
    <n v="0"/>
    <n v="914.00000000000011"/>
    <n v="-0.5"/>
    <n v="0.89"/>
    <n v="2.46"/>
    <n v="-999"/>
    <n v="-999"/>
    <n v="0.4"/>
    <n v="-999"/>
    <n v="0.33500000000000002"/>
    <n v="0.56100000000000005"/>
    <n v="0"/>
    <n v="-999"/>
    <n v="200903"/>
    <x v="18"/>
  </r>
  <r>
    <n v="-999"/>
    <n v="-3.7"/>
    <n v="2.2999999999999998"/>
    <n v="-7.9"/>
    <n v="63.6"/>
    <n v="29.4"/>
    <n v="0"/>
    <n v="912.00000000000011"/>
    <n v="-0.4"/>
    <n v="1.24"/>
    <n v="3.14"/>
    <n v="-999"/>
    <n v="-999"/>
    <n v="0.4"/>
    <n v="-999"/>
    <n v="0.21099999999999999"/>
    <n v="0.50900000000000001"/>
    <n v="0"/>
    <n v="-999"/>
    <n v="200903"/>
    <x v="18"/>
  </r>
  <r>
    <n v="-999"/>
    <n v="-4.0999999999999996"/>
    <n v="2.2999999999999998"/>
    <n v="-6.4"/>
    <n v="89.6"/>
    <n v="65.400000000000006"/>
    <n v="8.4999999999999893"/>
    <n v="1006"/>
    <n v="-0.5"/>
    <n v="1.05"/>
    <n v="2.65"/>
    <n v="-999"/>
    <n v="-999"/>
    <n v="0.3"/>
    <n v="-999"/>
    <n v="0.47099999999999997"/>
    <n v="0.249"/>
    <n v="0"/>
    <n v="-999"/>
    <n v="200903"/>
    <x v="18"/>
  </r>
  <r>
    <n v="-999"/>
    <n v="-6.3"/>
    <n v="-2.6"/>
    <n v="-8.5"/>
    <n v="89.1"/>
    <n v="73"/>
    <n v="19.700000000000003"/>
    <n v="1153"/>
    <n v="-0.6"/>
    <n v="0.93"/>
    <n v="2.9"/>
    <n v="-999"/>
    <n v="-999"/>
    <n v="0.3"/>
    <n v="-999"/>
    <n v="0.36899999999999999"/>
    <n v="0.13600000000000001"/>
    <n v="0"/>
    <n v="-999"/>
    <n v="200903"/>
    <x v="18"/>
  </r>
  <r>
    <n v="-999"/>
    <n v="-4.7"/>
    <n v="3"/>
    <n v="-11.2"/>
    <n v="76.3"/>
    <n v="41.1"/>
    <n v="0"/>
    <n v="1079.0000000000002"/>
    <n v="-0.5"/>
    <n v="0.99"/>
    <n v="2.7"/>
    <n v="-999"/>
    <n v="-999"/>
    <n v="0.4"/>
    <n v="-999"/>
    <n v="0.311"/>
    <n v="0.44600000000000001"/>
    <n v="0"/>
    <n v="-999"/>
    <n v="200903"/>
    <x v="18"/>
  </r>
  <r>
    <n v="-999"/>
    <n v="-2.7"/>
    <n v="3.6"/>
    <n v="-6.3"/>
    <n v="72"/>
    <n v="45.6"/>
    <n v="0"/>
    <n v="1044"/>
    <n v="-0.5"/>
    <n v="1.56"/>
    <n v="3.11"/>
    <n v="-999"/>
    <n v="-999"/>
    <n v="0.4"/>
    <n v="-999"/>
    <n v="0.36"/>
    <n v="0.43"/>
    <n v="0"/>
    <n v="-999"/>
    <n v="200903"/>
    <x v="18"/>
  </r>
  <r>
    <n v="-999"/>
    <n v="-5.2"/>
    <n v="-1.3"/>
    <n v="-7.9"/>
    <n v="84.6"/>
    <n v="60.6"/>
    <n v="11.100000000000025"/>
    <n v="1152.0000000000002"/>
    <n v="-0.5"/>
    <n v="0.96"/>
    <n v="2.79"/>
    <n v="-999"/>
    <n v="-999"/>
    <n v="0.3"/>
    <n v="-999"/>
    <n v="0.33700000000000002"/>
    <n v="0.219"/>
    <n v="0"/>
    <n v="-999"/>
    <n v="200903"/>
    <x v="18"/>
  </r>
  <r>
    <n v="-999"/>
    <n v="-7.8"/>
    <n v="-1.2"/>
    <n v="-11.4"/>
    <n v="78.8"/>
    <n v="51.3"/>
    <n v="0"/>
    <n v="1121"/>
    <n v="-0.4"/>
    <n v="1.1000000000000001"/>
    <n v="3.21"/>
    <n v="-999"/>
    <n v="-999"/>
    <n v="0.4"/>
    <n v="-999"/>
    <n v="0.28699999999999998"/>
    <n v="0.27200000000000002"/>
    <n v="0"/>
    <n v="-999"/>
    <n v="200903"/>
    <x v="18"/>
  </r>
  <r>
    <n v="-999"/>
    <n v="-6.4"/>
    <n v="-2.4"/>
    <n v="-11.7"/>
    <n v="80.7"/>
    <n v="66.099999999999994"/>
    <n v="1.5000000000000226"/>
    <n v="1128"/>
    <n v="-0.4"/>
    <n v="0.94"/>
    <n v="2.29"/>
    <n v="-999"/>
    <n v="-999"/>
    <n v="0.3"/>
    <n v="-999"/>
    <n v="0.33900000000000002"/>
    <n v="0.17299999999999999"/>
    <n v="0"/>
    <n v="-999"/>
    <n v="200903"/>
    <x v="18"/>
  </r>
  <r>
    <n v="-999"/>
    <n v="-4.7"/>
    <n v="0.8"/>
    <n v="-8.1"/>
    <n v="83.4"/>
    <n v="50.9"/>
    <n v="12.800000000000024"/>
    <n v="1256"/>
    <n v="-0.4"/>
    <n v="1.1399999999999999"/>
    <n v="2.73"/>
    <n v="-999"/>
    <n v="-999"/>
    <n v="0.3"/>
    <n v="-999"/>
    <n v="0.32900000000000001"/>
    <n v="0.318"/>
    <n v="1256"/>
    <n v="-0.4"/>
    <n v="200903"/>
    <x v="18"/>
  </r>
  <r>
    <n v="-999"/>
    <n v="-7.1"/>
    <n v="-3.4"/>
    <n v="-11.9"/>
    <n v="87.5"/>
    <n v="74.3"/>
    <n v="2"/>
    <n v="1270"/>
    <n v="-0.5"/>
    <n v="0.79"/>
    <n v="2.89"/>
    <n v="-999"/>
    <n v="-999"/>
    <n v="0.3"/>
    <n v="-999"/>
    <n v="0.35299999999999998"/>
    <n v="0.122"/>
    <n v="0"/>
    <n v="-999"/>
    <n v="200904"/>
    <x v="18"/>
  </r>
  <r>
    <n v="-999"/>
    <n v="-4.4000000000000004"/>
    <n v="0.3"/>
    <n v="-7.5"/>
    <n v="86.4"/>
    <n v="68.400000000000006"/>
    <n v="2.7000000000000228"/>
    <n v="1272"/>
    <n v="-0.5"/>
    <n v="0.79"/>
    <n v="1.87"/>
    <n v="-999"/>
    <n v="-999"/>
    <n v="0.3"/>
    <n v="-999"/>
    <n v="0.42699999999999999"/>
    <n v="0.19700000000000001"/>
    <n v="0"/>
    <n v="-999"/>
    <n v="200904"/>
    <x v="18"/>
  </r>
  <r>
    <n v="-999"/>
    <n v="-6.2"/>
    <n v="-2.4"/>
    <n v="-10"/>
    <n v="86.5"/>
    <n v="68"/>
    <n v="7.6000000000000005"/>
    <n v="1311.0000000000002"/>
    <n v="-0.5"/>
    <n v="0.81"/>
    <n v="1.82"/>
    <n v="-999"/>
    <n v="-999"/>
    <n v="0.3"/>
    <n v="-999"/>
    <n v="0.34899999999999998"/>
    <n v="0.16400000000000001"/>
    <n v="0"/>
    <n v="-999"/>
    <n v="200904"/>
    <x v="18"/>
  </r>
  <r>
    <n v="-999"/>
    <n v="-3.2"/>
    <n v="5.3"/>
    <n v="-12.1"/>
    <n v="69.8"/>
    <n v="37.799999999999997"/>
    <n v="0"/>
    <n v="1201"/>
    <n v="-0.4"/>
    <n v="1.0900000000000001"/>
    <n v="3.07"/>
    <n v="-999"/>
    <n v="-999"/>
    <n v="0.4"/>
    <n v="-999"/>
    <n v="0.33700000000000002"/>
    <n v="0.55400000000000005"/>
    <n v="0"/>
    <n v="-999"/>
    <n v="200904"/>
    <x v="18"/>
  </r>
  <r>
    <n v="-999"/>
    <n v="0.9"/>
    <n v="8.4"/>
    <n v="-4.5999999999999996"/>
    <n v="57.4"/>
    <n v="24"/>
    <n v="0"/>
    <n v="1121"/>
    <n v="-0.3"/>
    <n v="1.82"/>
    <n v="3.73"/>
    <n v="-999"/>
    <n v="-999"/>
    <n v="0.4"/>
    <n v="-999"/>
    <n v="0.26400000000000001"/>
    <n v="0.83699999999999997"/>
    <n v="0"/>
    <n v="-999"/>
    <n v="200904"/>
    <x v="18"/>
  </r>
  <r>
    <n v="-999"/>
    <n v="3.3"/>
    <n v="12.2"/>
    <n v="-2.8"/>
    <n v="51.1"/>
    <n v="19"/>
    <n v="0"/>
    <n v="1071.0000000000002"/>
    <n v="-0.3"/>
    <n v="0.98"/>
    <n v="3.22"/>
    <n v="-999"/>
    <n v="-999"/>
    <n v="0.4"/>
    <n v="-999"/>
    <n v="0.27"/>
    <n v="1.151"/>
    <n v="0"/>
    <n v="-999"/>
    <n v="200904"/>
    <x v="18"/>
  </r>
  <r>
    <n v="-999"/>
    <n v="5.9"/>
    <n v="14.1"/>
    <n v="-1.7"/>
    <n v="39.1"/>
    <n v="13.9"/>
    <n v="0"/>
    <n v="1026"/>
    <n v="-0.2"/>
    <n v="1.04"/>
    <n v="2.85"/>
    <n v="-999"/>
    <n v="-999"/>
    <n v="0.4"/>
    <n v="-999"/>
    <n v="0.224"/>
    <n v="1.385"/>
    <n v="0"/>
    <n v="-999"/>
    <n v="200904"/>
    <x v="18"/>
  </r>
  <r>
    <n v="-999"/>
    <n v="5.0999999999999996"/>
    <n v="13.7"/>
    <n v="-2.2999999999999998"/>
    <n v="47.7"/>
    <n v="17"/>
    <n v="0"/>
    <n v="996"/>
    <n v="-0.2"/>
    <n v="0.93"/>
    <n v="2.25"/>
    <n v="-999"/>
    <n v="-999"/>
    <n v="0.5"/>
    <n v="-999"/>
    <n v="0.26600000000000001"/>
    <n v="1.3009999999999999"/>
    <n v="0"/>
    <n v="-999"/>
    <n v="200904"/>
    <x v="18"/>
  </r>
  <r>
    <n v="-999"/>
    <n v="0.1"/>
    <n v="7.3"/>
    <n v="-4.9000000000000004"/>
    <n v="72.099999999999994"/>
    <n v="40"/>
    <n v="0"/>
    <n v="981.00000000000011"/>
    <n v="-0.1"/>
    <n v="0.93"/>
    <n v="2.99"/>
    <n v="-999"/>
    <n v="-999"/>
    <n v="0.4"/>
    <n v="-999"/>
    <n v="0.40899999999999997"/>
    <n v="0.61299999999999999"/>
    <n v="0"/>
    <n v="-999"/>
    <n v="200904"/>
    <x v="18"/>
  </r>
  <r>
    <n v="-999"/>
    <n v="1.6"/>
    <n v="10.6"/>
    <n v="-4.3"/>
    <n v="65"/>
    <n v="28.1"/>
    <n v="0"/>
    <n v="947.00000000000011"/>
    <n v="-0.1"/>
    <n v="0.9"/>
    <n v="3.33"/>
    <n v="-999"/>
    <n v="-999"/>
    <n v="0.4"/>
    <n v="-999"/>
    <n v="0.35799999999999998"/>
    <n v="0.91900000000000004"/>
    <n v="0"/>
    <n v="-999"/>
    <n v="200904"/>
    <x v="18"/>
  </r>
  <r>
    <n v="-999"/>
    <n v="0.4"/>
    <n v="5.6"/>
    <n v="-4.3"/>
    <n v="68.599999999999994"/>
    <n v="45.5"/>
    <n v="2.2000000000000002"/>
    <n v="951.00000000000011"/>
    <n v="-0.1"/>
    <n v="1.22"/>
    <n v="2.75"/>
    <n v="-999"/>
    <n v="-999"/>
    <n v="0.4"/>
    <n v="-999"/>
    <n v="0.41299999999999998"/>
    <n v="0.495"/>
    <n v="0"/>
    <n v="-999"/>
    <n v="200904"/>
    <x v="18"/>
  </r>
  <r>
    <n v="-999"/>
    <n v="-1.3"/>
    <n v="0.8"/>
    <n v="-4.3"/>
    <n v="81.900000000000006"/>
    <n v="55.7"/>
    <n v="3.6000000000000112"/>
    <n v="984.00000000000023"/>
    <n v="-0.1"/>
    <n v="2.2999999999999998"/>
    <n v="4.7699999999999996"/>
    <n v="-999"/>
    <n v="-999"/>
    <n v="0.3"/>
    <n v="-999"/>
    <n v="0.36099999999999999"/>
    <n v="0.28699999999999998"/>
    <n v="0"/>
    <n v="-999"/>
    <n v="200904"/>
    <x v="18"/>
  </r>
  <r>
    <n v="-999"/>
    <n v="-3.6"/>
    <n v="2.9"/>
    <n v="-8.4"/>
    <n v="68.099999999999994"/>
    <n v="29.7"/>
    <n v="0"/>
    <n v="973.00000000000011"/>
    <n v="-0.1"/>
    <n v="1.2"/>
    <n v="2.7"/>
    <n v="-999"/>
    <n v="-999"/>
    <n v="0.4"/>
    <n v="-999"/>
    <n v="0.223"/>
    <n v="0.52900000000000003"/>
    <n v="0"/>
    <n v="-999"/>
    <n v="200904"/>
    <x v="18"/>
  </r>
  <r>
    <n v="-999"/>
    <n v="-4.4000000000000004"/>
    <n v="-0.2"/>
    <n v="-7.6"/>
    <n v="83.9"/>
    <n v="68.7"/>
    <n v="1.1000000000000114"/>
    <n v="986.00000000000023"/>
    <n v="-0.1"/>
    <n v="0.99"/>
    <n v="2.5099999999999998"/>
    <n v="-999"/>
    <n v="-999"/>
    <n v="0.3"/>
    <n v="-999"/>
    <n v="0.41399999999999998"/>
    <n v="0.188"/>
    <n v="0"/>
    <n v="-999"/>
    <n v="200904"/>
    <x v="18"/>
  </r>
  <r>
    <n v="-999"/>
    <n v="-0.9"/>
    <n v="6.4"/>
    <n v="-7.4"/>
    <n v="60.6"/>
    <n v="29"/>
    <n v="0"/>
    <n v="953.00000000000011"/>
    <n v="-0.1"/>
    <n v="1"/>
    <n v="2.59"/>
    <n v="-999"/>
    <n v="-999"/>
    <n v="0.4"/>
    <n v="-999"/>
    <n v="0.27800000000000002"/>
    <n v="0.68200000000000005"/>
    <n v="0"/>
    <n v="-999"/>
    <n v="200904"/>
    <x v="18"/>
  </r>
  <r>
    <n v="-999"/>
    <n v="2.5"/>
    <n v="9.1999999999999993"/>
    <n v="-4.9000000000000004"/>
    <n v="47.8"/>
    <n v="24.6"/>
    <n v="0"/>
    <n v="924.00000000000011"/>
    <n v="-0.1"/>
    <n v="1.38"/>
    <n v="3.41"/>
    <n v="-999"/>
    <n v="-999"/>
    <n v="0.4"/>
    <n v="-999"/>
    <n v="0.28699999999999998"/>
    <n v="0.877"/>
    <n v="0"/>
    <n v="-999"/>
    <n v="200904"/>
    <x v="18"/>
  </r>
  <r>
    <n v="-999"/>
    <n v="-0.9"/>
    <n v="4"/>
    <n v="-5.7"/>
    <n v="86"/>
    <n v="56.9"/>
    <n v="13.500000000000025"/>
    <n v="976.00000000000023"/>
    <n v="-0.1"/>
    <n v="1.66"/>
    <n v="3.83"/>
    <n v="-999"/>
    <n v="-999"/>
    <n v="0.3"/>
    <n v="-999"/>
    <n v="0.46300000000000002"/>
    <n v="0.35"/>
    <n v="0"/>
    <n v="-999"/>
    <n v="200904"/>
    <x v="18"/>
  </r>
  <r>
    <n v="-999"/>
    <n v="-0.6"/>
    <n v="5.9"/>
    <n v="-7.3"/>
    <n v="63"/>
    <n v="35.700000000000003"/>
    <n v="0"/>
    <n v="955.00000000000011"/>
    <n v="-0.1"/>
    <n v="0.87"/>
    <n v="3.29"/>
    <n v="-999"/>
    <n v="-999"/>
    <n v="0.4"/>
    <n v="-999"/>
    <n v="0.33100000000000002"/>
    <n v="0.59699999999999998"/>
    <n v="0"/>
    <n v="-999"/>
    <n v="200904"/>
    <x v="18"/>
  </r>
  <r>
    <n v="-999"/>
    <n v="4.0999999999999996"/>
    <n v="10.1"/>
    <n v="-1.3"/>
    <n v="52.9"/>
    <n v="37.799999999999997"/>
    <n v="0"/>
    <n v="928.00000000000011"/>
    <n v="0"/>
    <n v="1"/>
    <n v="3.31"/>
    <n v="-999"/>
    <n v="-999"/>
    <n v="0.4"/>
    <n v="-999"/>
    <n v="0.46600000000000003"/>
    <n v="0.76900000000000002"/>
    <n v="0"/>
    <n v="-999"/>
    <n v="200904"/>
    <x v="18"/>
  </r>
  <r>
    <n v="-999"/>
    <n v="6.8"/>
    <n v="11.7"/>
    <n v="2.4"/>
    <n v="60.9"/>
    <n v="45.2"/>
    <n v="0"/>
    <n v="876.00000000000011"/>
    <n v="0"/>
    <n v="0.91"/>
    <n v="2.4700000000000002"/>
    <n v="-999"/>
    <n v="-999"/>
    <n v="0.5"/>
    <n v="-999"/>
    <n v="0.622"/>
    <n v="0.753"/>
    <n v="0"/>
    <n v="-999"/>
    <n v="200904"/>
    <x v="18"/>
  </r>
  <r>
    <n v="-999"/>
    <n v="8.6999999999999993"/>
    <n v="15.3"/>
    <n v="3.2"/>
    <n v="39.6"/>
    <n v="17.100000000000001"/>
    <n v="0"/>
    <n v="821.00000000000023"/>
    <n v="0"/>
    <n v="1.18"/>
    <n v="2.73"/>
    <n v="-999"/>
    <n v="-999"/>
    <n v="0.4"/>
    <n v="-999"/>
    <n v="0.29599999999999999"/>
    <n v="1.4410000000000001"/>
    <n v="0"/>
    <n v="-999"/>
    <n v="200904"/>
    <x v="18"/>
  </r>
  <r>
    <n v="-999"/>
    <n v="0"/>
    <n v="4.2"/>
    <n v="-7.6"/>
    <n v="63.4"/>
    <n v="33.1"/>
    <n v="0"/>
    <n v="797.00000000000011"/>
    <n v="0"/>
    <n v="1.25"/>
    <n v="2.74"/>
    <n v="-999"/>
    <n v="-999"/>
    <n v="0.4"/>
    <n v="-999"/>
    <n v="0.27400000000000002"/>
    <n v="0.55200000000000005"/>
    <n v="0"/>
    <n v="-999"/>
    <n v="200904"/>
    <x v="18"/>
  </r>
  <r>
    <n v="-999"/>
    <n v="-5.2"/>
    <n v="0.5"/>
    <n v="-9.9"/>
    <n v="57.8"/>
    <n v="33.4"/>
    <n v="0"/>
    <n v="782"/>
    <n v="-0.1"/>
    <n v="1.07"/>
    <n v="2.83"/>
    <n v="-999"/>
    <n v="-999"/>
    <n v="0.4"/>
    <n v="-999"/>
    <n v="0.21099999999999999"/>
    <n v="0.42199999999999999"/>
    <n v="0"/>
    <n v="-999"/>
    <n v="200904"/>
    <x v="18"/>
  </r>
  <r>
    <n v="-999"/>
    <n v="-1.2"/>
    <n v="6.7"/>
    <n v="-8.6999999999999993"/>
    <n v="44.6"/>
    <n v="24.1"/>
    <n v="0"/>
    <n v="755.00000000000011"/>
    <n v="0"/>
    <n v="1.27"/>
    <n v="2.5499999999999998"/>
    <n v="-999"/>
    <n v="-999"/>
    <n v="0.4"/>
    <n v="-999"/>
    <n v="0.23699999999999999"/>
    <n v="0.745"/>
    <n v="0"/>
    <n v="-999"/>
    <n v="200904"/>
    <x v="18"/>
  </r>
  <r>
    <n v="-999"/>
    <n v="-2.2000000000000002"/>
    <n v="4.3"/>
    <n v="-4.8"/>
    <n v="73.3"/>
    <n v="45.8"/>
    <n v="5"/>
    <n v="763.00000000000011"/>
    <n v="-0.1"/>
    <n v="1.04"/>
    <n v="2.63"/>
    <n v="-999"/>
    <n v="-999"/>
    <n v="0.4"/>
    <n v="-999"/>
    <n v="0.379"/>
    <n v="0.45"/>
    <n v="0"/>
    <n v="-999"/>
    <n v="200904"/>
    <x v="18"/>
  </r>
  <r>
    <n v="-999"/>
    <n v="-0.2"/>
    <n v="7.3"/>
    <n v="-5.8"/>
    <n v="59.4"/>
    <n v="20.399999999999999"/>
    <n v="0"/>
    <n v="740.00000000000023"/>
    <n v="-0.1"/>
    <n v="1.01"/>
    <n v="3.39"/>
    <n v="-999"/>
    <n v="-999"/>
    <n v="0.4"/>
    <n v="-999"/>
    <n v="0.20899999999999999"/>
    <n v="0.81399999999999995"/>
    <n v="0"/>
    <n v="-999"/>
    <n v="200904"/>
    <x v="18"/>
  </r>
  <r>
    <n v="-999"/>
    <n v="-2.2000000000000002"/>
    <n v="4.7"/>
    <n v="-5.5"/>
    <n v="69.2"/>
    <n v="31.1"/>
    <n v="4.9999999999999778"/>
    <n v="773.00000000000011"/>
    <n v="-0.1"/>
    <n v="1.33"/>
    <n v="2.65"/>
    <n v="-999"/>
    <n v="-999"/>
    <n v="0.4"/>
    <n v="-999"/>
    <n v="0.26600000000000001"/>
    <n v="0.58799999999999997"/>
    <n v="0"/>
    <n v="-999"/>
    <n v="200904"/>
    <x v="18"/>
  </r>
  <r>
    <n v="-999"/>
    <n v="-2.7"/>
    <n v="3.6"/>
    <n v="-9"/>
    <n v="62.5"/>
    <n v="35.4"/>
    <n v="0"/>
    <n v="735.00000000000011"/>
    <n v="-0.1"/>
    <n v="1.7"/>
    <n v="3.63"/>
    <n v="-999"/>
    <n v="-999"/>
    <n v="0.4"/>
    <n v="-999"/>
    <n v="0.28000000000000003"/>
    <n v="0.51100000000000001"/>
    <n v="0"/>
    <n v="-999"/>
    <n v="200904"/>
    <x v="18"/>
  </r>
  <r>
    <n v="-999"/>
    <n v="-1.9"/>
    <n v="2.8"/>
    <n v="-5.8"/>
    <n v="64"/>
    <n v="38.700000000000003"/>
    <n v="0"/>
    <n v="728.00000000000023"/>
    <n v="-0.1"/>
    <n v="1.06"/>
    <n v="2.57"/>
    <n v="-999"/>
    <n v="-999"/>
    <n v="0.4"/>
    <n v="-999"/>
    <n v="0.28799999999999998"/>
    <n v="0.45800000000000002"/>
    <n v="0"/>
    <n v="-999"/>
    <n v="200904"/>
    <x v="18"/>
  </r>
  <r>
    <n v="-999"/>
    <n v="0.7"/>
    <n v="9.4"/>
    <n v="-6.4"/>
    <n v="50.4"/>
    <n v="20"/>
    <n v="0"/>
    <n v="705.00000000000011"/>
    <n v="0"/>
    <n v="0.89"/>
    <n v="2.65"/>
    <n v="-999"/>
    <n v="-999"/>
    <n v="0.4"/>
    <n v="-999"/>
    <n v="0.23599999999999999"/>
    <n v="0.94299999999999995"/>
    <n v="705.00000000000011"/>
    <n v="0"/>
    <n v="200904"/>
    <x v="18"/>
  </r>
  <r>
    <n v="-999"/>
    <n v="3.5"/>
    <n v="10.5"/>
    <n v="-2.8"/>
    <n v="43.4"/>
    <n v="18.399999999999999"/>
    <n v="0"/>
    <n v="656.00000000000011"/>
    <n v="0"/>
    <n v="1.17"/>
    <n v="2.85"/>
    <n v="-999"/>
    <n v="-999"/>
    <n v="0.4"/>
    <n v="-999"/>
    <n v="0.23300000000000001"/>
    <n v="1.036"/>
    <n v="0"/>
    <n v="-999"/>
    <n v="200905"/>
    <x v="18"/>
  </r>
  <r>
    <n v="-999"/>
    <n v="4.7"/>
    <n v="12.9"/>
    <n v="-1.3"/>
    <n v="46.5"/>
    <n v="14.3"/>
    <n v="0.5"/>
    <n v="612.00000000000011"/>
    <n v="0"/>
    <n v="2.16"/>
    <n v="5.01"/>
    <n v="-999"/>
    <n v="-999"/>
    <n v="0.4"/>
    <n v="-999"/>
    <n v="0.21299999999999999"/>
    <n v="1.2749999999999999"/>
    <n v="0"/>
    <n v="-999"/>
    <n v="200905"/>
    <x v="18"/>
  </r>
  <r>
    <n v="-999"/>
    <n v="1.9"/>
    <n v="8.6999999999999993"/>
    <n v="-3"/>
    <n v="69.400000000000006"/>
    <n v="25.7"/>
    <n v="5.8000000000000007"/>
    <n v="582.00000000000034"/>
    <n v="0"/>
    <n v="1.02"/>
    <n v="2.5"/>
    <n v="-999"/>
    <n v="-999"/>
    <n v="0.4"/>
    <n v="-999"/>
    <n v="0.28899999999999998"/>
    <n v="0.83599999999999997"/>
    <n v="0"/>
    <n v="-999"/>
    <n v="200905"/>
    <x v="18"/>
  </r>
  <r>
    <n v="-999"/>
    <n v="1.6"/>
    <n v="8.4"/>
    <n v="-4.4000000000000004"/>
    <n v="63.8"/>
    <n v="29.9"/>
    <n v="1.2"/>
    <n v="573"/>
    <n v="-0.1"/>
    <n v="2.2200000000000002"/>
    <n v="4.8899999999999997"/>
    <n v="-999"/>
    <n v="-999"/>
    <n v="0.4"/>
    <n v="-999"/>
    <n v="0.32900000000000001"/>
    <n v="0.77200000000000002"/>
    <n v="0"/>
    <n v="-999"/>
    <n v="200905"/>
    <x v="18"/>
  </r>
  <r>
    <n v="-999"/>
    <n v="1.9"/>
    <n v="6.7"/>
    <n v="-2.6"/>
    <n v="77.099999999999994"/>
    <n v="44.2"/>
    <n v="3.1999999999999997"/>
    <n v="530.00000000000023"/>
    <n v="0"/>
    <n v="1.61"/>
    <n v="3.94"/>
    <n v="-999"/>
    <n v="-999"/>
    <n v="0.4"/>
    <n v="-999"/>
    <n v="0.434"/>
    <n v="0.54700000000000004"/>
    <n v="0"/>
    <n v="-999"/>
    <n v="200905"/>
    <x v="18"/>
  </r>
  <r>
    <n v="-999"/>
    <n v="0"/>
    <n v="4.5999999999999996"/>
    <n v="-3.7"/>
    <n v="83.1"/>
    <n v="55"/>
    <n v="5.2000000000000011"/>
    <n v="555.00000000000011"/>
    <n v="-0.1"/>
    <n v="1.1399999999999999"/>
    <n v="3.25"/>
    <n v="-999"/>
    <n v="-999"/>
    <n v="0.4"/>
    <n v="-999"/>
    <n v="0.46600000000000003"/>
    <n v="0.38200000000000001"/>
    <n v="0"/>
    <n v="-999"/>
    <n v="200905"/>
    <x v="18"/>
  </r>
  <r>
    <n v="-999"/>
    <n v="-1.3"/>
    <n v="2.6"/>
    <n v="-3.2"/>
    <n v="94.4"/>
    <n v="81.2"/>
    <n v="20.299999999999997"/>
    <n v="700.00000000000023"/>
    <n v="-0.1"/>
    <n v="1.08"/>
    <n v="2.33"/>
    <n v="-999"/>
    <n v="-999"/>
    <n v="0.4"/>
    <n v="-999"/>
    <n v="0.59899999999999998"/>
    <n v="0.13800000000000001"/>
    <n v="0"/>
    <n v="-999"/>
    <n v="200905"/>
    <x v="18"/>
  </r>
  <r>
    <n v="-999"/>
    <n v="0.7"/>
    <n v="7.8"/>
    <n v="-3"/>
    <n v="81.7"/>
    <n v="44.9"/>
    <n v="0"/>
    <n v="591.00000000000023"/>
    <n v="0"/>
    <n v="0.75"/>
    <n v="2.13"/>
    <n v="-999"/>
    <n v="-999"/>
    <n v="0.4"/>
    <n v="-999"/>
    <n v="0.47499999999999998"/>
    <n v="0.58299999999999996"/>
    <n v="0"/>
    <n v="-999"/>
    <n v="200905"/>
    <x v="18"/>
  </r>
  <r>
    <n v="-999"/>
    <n v="1.4"/>
    <n v="9.1999999999999993"/>
    <n v="-3.6"/>
    <n v="74"/>
    <n v="39.1"/>
    <n v="0"/>
    <n v="565"/>
    <n v="-0.1"/>
    <n v="0.81"/>
    <n v="2.85"/>
    <n v="-999"/>
    <n v="-999"/>
    <n v="0.4"/>
    <n v="-999"/>
    <n v="0.45500000000000002"/>
    <n v="0.70799999999999996"/>
    <n v="0"/>
    <n v="-999"/>
    <n v="200905"/>
    <x v="18"/>
  </r>
  <r>
    <n v="-999"/>
    <n v="4.5999999999999996"/>
    <n v="11.7"/>
    <n v="-2.8"/>
    <n v="56.1"/>
    <n v="23.6"/>
    <n v="0"/>
    <n v="525"/>
    <n v="0"/>
    <n v="1.3"/>
    <n v="3.69"/>
    <n v="-999"/>
    <n v="-999"/>
    <n v="0.4"/>
    <n v="-999"/>
    <n v="0.32500000000000001"/>
    <n v="1.05"/>
    <n v="0"/>
    <n v="-999"/>
    <n v="200905"/>
    <x v="18"/>
  </r>
  <r>
    <n v="-999"/>
    <n v="2.6"/>
    <n v="8.1"/>
    <n v="-1.5"/>
    <n v="83.9"/>
    <n v="54.8"/>
    <n v="3.9000000000000004"/>
    <n v="506.00000000000023"/>
    <n v="0"/>
    <n v="1.1100000000000001"/>
    <n v="3.47"/>
    <n v="-999"/>
    <n v="-999"/>
    <n v="0.5"/>
    <n v="-999"/>
    <n v="0.59199999999999997"/>
    <n v="0.48799999999999999"/>
    <n v="0"/>
    <n v="-999"/>
    <n v="200905"/>
    <x v="18"/>
  </r>
  <r>
    <n v="-999"/>
    <n v="-1.5"/>
    <n v="1.9"/>
    <n v="-3.3"/>
    <n v="75.599999999999994"/>
    <n v="55.4"/>
    <n v="0"/>
    <n v="500.99999999999989"/>
    <n v="-0.1"/>
    <n v="1.22"/>
    <n v="2.67"/>
    <n v="-999"/>
    <n v="-999"/>
    <n v="0.4"/>
    <n v="-999"/>
    <n v="0.38800000000000001"/>
    <n v="0.312"/>
    <n v="0"/>
    <n v="-999"/>
    <n v="200905"/>
    <x v="18"/>
  </r>
  <r>
    <n v="-999"/>
    <n v="-0.6"/>
    <n v="4.2"/>
    <n v="-5.3"/>
    <n v="68.099999999999994"/>
    <n v="31.4"/>
    <n v="4.3000000000000114"/>
    <n v="548"/>
    <n v="-0.1"/>
    <n v="1.78"/>
    <n v="5.3"/>
    <n v="-999"/>
    <n v="-999"/>
    <n v="0.4"/>
    <n v="-999"/>
    <n v="0.25800000000000001"/>
    <n v="0.56599999999999995"/>
    <n v="0"/>
    <n v="-999"/>
    <n v="200905"/>
    <x v="18"/>
  </r>
  <r>
    <n v="-999"/>
    <n v="-0.4"/>
    <n v="5"/>
    <n v="-3"/>
    <n v="89"/>
    <n v="64.3"/>
    <n v="6.8000000000000114"/>
    <n v="519.00000000000011"/>
    <n v="-0.1"/>
    <n v="0.98"/>
    <n v="2.42"/>
    <n v="-999"/>
    <n v="-999"/>
    <n v="0.4"/>
    <n v="-999"/>
    <n v="0.56000000000000005"/>
    <n v="0.311"/>
    <n v="0"/>
    <n v="-999"/>
    <n v="200905"/>
    <x v="18"/>
  </r>
  <r>
    <n v="-999"/>
    <n v="3.7"/>
    <n v="11.8"/>
    <n v="-3.9"/>
    <n v="60.6"/>
    <n v="23.4"/>
    <n v="0.3"/>
    <n v="480"/>
    <n v="0"/>
    <n v="0.96"/>
    <n v="3.21"/>
    <n v="-999"/>
    <n v="-999"/>
    <n v="0.4"/>
    <n v="-999"/>
    <n v="0.32300000000000001"/>
    <n v="1.06"/>
    <n v="0"/>
    <n v="-999"/>
    <n v="200905"/>
    <x v="18"/>
  </r>
  <r>
    <n v="-999"/>
    <n v="7.2"/>
    <n v="13.7"/>
    <n v="1.6"/>
    <n v="48.1"/>
    <n v="22.9"/>
    <n v="0"/>
    <n v="439.00000000000006"/>
    <n v="0"/>
    <n v="0.96"/>
    <n v="2.95"/>
    <n v="-999"/>
    <n v="-999"/>
    <n v="0.5"/>
    <n v="-999"/>
    <n v="0.35799999999999998"/>
    <n v="1.208"/>
    <n v="0"/>
    <n v="-999"/>
    <n v="200905"/>
    <x v="18"/>
  </r>
  <r>
    <n v="-999"/>
    <n v="11.2"/>
    <n v="18"/>
    <n v="6.1"/>
    <n v="46.8"/>
    <n v="30.8"/>
    <n v="0"/>
    <n v="351"/>
    <n v="0"/>
    <n v="1.26"/>
    <n v="3.45"/>
    <n v="-999"/>
    <n v="-999"/>
    <n v="0.5"/>
    <n v="-999"/>
    <n v="0.63400000000000001"/>
    <n v="1.4279999999999999"/>
    <n v="0"/>
    <n v="-999"/>
    <n v="200905"/>
    <x v="18"/>
  </r>
  <r>
    <n v="-999"/>
    <n v="9.4"/>
    <n v="18.100000000000001"/>
    <n v="2.2000000000000002"/>
    <n v="62"/>
    <n v="29.6"/>
    <n v="0"/>
    <n v="294.99999999999994"/>
    <n v="0"/>
    <n v="1.01"/>
    <n v="3.89"/>
    <n v="-999"/>
    <n v="-999"/>
    <n v="0.5"/>
    <n v="-999"/>
    <n v="0.61299999999999999"/>
    <n v="1.462"/>
    <n v="0"/>
    <n v="-999"/>
    <n v="200905"/>
    <x v="18"/>
  </r>
  <r>
    <n v="-999"/>
    <n v="1.6"/>
    <n v="7.1"/>
    <n v="-2.8"/>
    <n v="71.3"/>
    <n v="32.4"/>
    <n v="1.0680000000000001"/>
    <n v="253.00000000000011"/>
    <n v="0"/>
    <n v="1.32"/>
    <n v="2.91"/>
    <n v="-999"/>
    <n v="-999"/>
    <n v="0.4"/>
    <n v="-999"/>
    <n v="0.32600000000000001"/>
    <n v="0.68200000000000005"/>
    <n v="0"/>
    <n v="-999"/>
    <n v="200905"/>
    <x v="18"/>
  </r>
  <r>
    <n v="-999"/>
    <n v="0.7"/>
    <n v="7.8"/>
    <n v="-2.8"/>
    <n v="72.8"/>
    <n v="38.4"/>
    <n v="0"/>
    <n v="236.0000000000002"/>
    <n v="0.1"/>
    <n v="1.1499999999999999"/>
    <n v="2.91"/>
    <n v="-999"/>
    <n v="-999"/>
    <n v="0.4"/>
    <n v="-999"/>
    <n v="0.40600000000000003"/>
    <n v="0.65200000000000002"/>
    <n v="0"/>
    <n v="-999"/>
    <n v="200905"/>
    <x v="18"/>
  </r>
  <r>
    <n v="-999"/>
    <n v="3.1"/>
    <n v="9.6999999999999993"/>
    <n v="-3.4"/>
    <n v="60.7"/>
    <n v="31.6"/>
    <n v="0.26700000000000002"/>
    <n v="216.0000000000002"/>
    <n v="0.1"/>
    <n v="0.93"/>
    <n v="2.46"/>
    <n v="-999"/>
    <n v="-999"/>
    <n v="0.5"/>
    <n v="-999"/>
    <n v="0.38100000000000001"/>
    <n v="0.82299999999999995"/>
    <n v="0"/>
    <n v="-999"/>
    <n v="200905"/>
    <x v="18"/>
  </r>
  <r>
    <n v="-999"/>
    <n v="7.1"/>
    <n v="14.9"/>
    <n v="-1"/>
    <n v="46.5"/>
    <n v="22.7"/>
    <n v="0"/>
    <n v="171.00000000000026"/>
    <n v="0"/>
    <n v="0.94"/>
    <n v="2.23"/>
    <n v="-999"/>
    <n v="-999"/>
    <n v="0.5"/>
    <n v="-999"/>
    <n v="0.38300000000000001"/>
    <n v="1.3089999999999999"/>
    <n v="0"/>
    <n v="-999"/>
    <n v="200905"/>
    <x v="18"/>
  </r>
  <r>
    <n v="-999"/>
    <n v="10.199999999999999"/>
    <n v="17.899999999999999"/>
    <n v="2.9"/>
    <n v="41"/>
    <n v="15"/>
    <n v="0"/>
    <n v="99.000000000000199"/>
    <n v="0"/>
    <n v="0.93"/>
    <n v="2.38"/>
    <n v="-999"/>
    <n v="-999"/>
    <n v="0.6"/>
    <n v="-999"/>
    <n v="0.307"/>
    <n v="1.7430000000000001"/>
    <n v="0"/>
    <n v="-999"/>
    <n v="200905"/>
    <x v="18"/>
  </r>
  <r>
    <n v="-999"/>
    <n v="10.4"/>
    <n v="18.100000000000001"/>
    <n v="2.5"/>
    <n v="38.5"/>
    <n v="11.6"/>
    <n v="0"/>
    <n v="0"/>
    <n v="0"/>
    <n v="0.93"/>
    <n v="2.29"/>
    <n v="-999"/>
    <n v="-999"/>
    <n v="1"/>
    <n v="-999"/>
    <n v="0.24099999999999999"/>
    <n v="1.8360000000000001"/>
    <n v="0"/>
    <n v="-999"/>
    <n v="200905"/>
    <x v="18"/>
  </r>
  <r>
    <n v="-999"/>
    <n v="10.7"/>
    <n v="19"/>
    <n v="4.0999999999999996"/>
    <n v="44.2"/>
    <n v="16.600000000000001"/>
    <n v="0"/>
    <n v="0"/>
    <n v="0"/>
    <n v="0.98"/>
    <n v="3.07"/>
    <n v="-999"/>
    <n v="-999"/>
    <n v="3.2"/>
    <n v="-999"/>
    <n v="0.36399999999999999"/>
    <n v="1.8320000000000001"/>
    <n v="0"/>
    <n v="-999"/>
    <n v="200905"/>
    <x v="18"/>
  </r>
  <r>
    <n v="-999"/>
    <n v="5.6"/>
    <n v="11.7"/>
    <n v="0.6"/>
    <n v="74.400000000000006"/>
    <n v="51.5"/>
    <n v="1.335"/>
    <n v="0"/>
    <n v="0"/>
    <n v="0.91"/>
    <n v="2.35"/>
    <n v="-999"/>
    <n v="-999"/>
    <n v="5.0999999999999996"/>
    <n v="-999"/>
    <n v="0.70899999999999996"/>
    <n v="0.66700000000000004"/>
    <n v="0"/>
    <n v="-999"/>
    <n v="200905"/>
    <x v="18"/>
  </r>
  <r>
    <n v="-999"/>
    <n v="6.2"/>
    <n v="13.8"/>
    <n v="-0.2"/>
    <n v="62"/>
    <n v="30"/>
    <n v="0"/>
    <n v="0"/>
    <n v="0"/>
    <n v="1.08"/>
    <n v="2.66"/>
    <n v="-999"/>
    <n v="-999"/>
    <n v="5.5"/>
    <n v="-999"/>
    <n v="0.47199999999999998"/>
    <n v="1.1040000000000001"/>
    <n v="0"/>
    <n v="-999"/>
    <n v="200905"/>
    <x v="18"/>
  </r>
  <r>
    <n v="-999"/>
    <n v="9.6999999999999993"/>
    <n v="18.7"/>
    <n v="1.2"/>
    <n v="53"/>
    <n v="29.8"/>
    <n v="0"/>
    <n v="0"/>
    <n v="0"/>
    <n v="1.05"/>
    <n v="3.03"/>
    <n v="-999"/>
    <n v="-999"/>
    <n v="6.5"/>
    <n v="-999"/>
    <n v="0.64100000000000001"/>
    <n v="1.514"/>
    <n v="0"/>
    <n v="-999"/>
    <n v="200905"/>
    <x v="18"/>
  </r>
  <r>
    <n v="-999"/>
    <n v="15.3"/>
    <n v="23.3"/>
    <n v="6.3"/>
    <n v="42.2"/>
    <n v="22"/>
    <n v="0"/>
    <n v="0"/>
    <n v="0"/>
    <n v="1.37"/>
    <n v="3.95"/>
    <n v="-999"/>
    <n v="-999"/>
    <n v="7.9"/>
    <n v="-999"/>
    <n v="0.628"/>
    <n v="2.2309999999999999"/>
    <n v="0"/>
    <n v="-999"/>
    <n v="200905"/>
    <x v="18"/>
  </r>
  <r>
    <n v="-999"/>
    <n v="13"/>
    <n v="20.6"/>
    <n v="7.2"/>
    <n v="45.9"/>
    <n v="19.3"/>
    <n v="0"/>
    <n v="0"/>
    <n v="0"/>
    <n v="1.17"/>
    <n v="2.74"/>
    <n v="-999"/>
    <n v="-999"/>
    <n v="8.6999999999999993"/>
    <n v="-999"/>
    <n v="0.46700000000000003"/>
    <n v="1.958"/>
    <n v="0"/>
    <n v="-999"/>
    <n v="200905"/>
    <x v="18"/>
  </r>
  <r>
    <n v="-999"/>
    <n v="11.4"/>
    <n v="18.600000000000001"/>
    <n v="5.8"/>
    <n v="31.4"/>
    <n v="16.100000000000001"/>
    <n v="0"/>
    <n v="0"/>
    <n v="0"/>
    <n v="1.04"/>
    <n v="2.5099999999999998"/>
    <n v="-999"/>
    <n v="-999"/>
    <n v="9.1"/>
    <n v="-999"/>
    <n v="0.34499999999999997"/>
    <n v="1.798"/>
    <n v="0"/>
    <n v="-999"/>
    <n v="200905"/>
    <x v="18"/>
  </r>
  <r>
    <n v="-999"/>
    <n v="10.8"/>
    <n v="17.600000000000001"/>
    <n v="3.9"/>
    <n v="32.9"/>
    <n v="12.8"/>
    <n v="0"/>
    <n v="0"/>
    <n v="0"/>
    <n v="1.23"/>
    <n v="3.74"/>
    <n v="-999"/>
    <n v="-999"/>
    <n v="9"/>
    <n v="-999"/>
    <n v="0.25700000000000001"/>
    <n v="1.7549999999999999"/>
    <n v="0"/>
    <n v="-999"/>
    <n v="200906"/>
    <x v="18"/>
  </r>
  <r>
    <n v="-999"/>
    <n v="11.7"/>
    <n v="18.600000000000001"/>
    <n v="4.5999999999999996"/>
    <n v="40.6"/>
    <n v="23.2"/>
    <n v="0"/>
    <n v="0"/>
    <n v="0"/>
    <n v="1.26"/>
    <n v="2.9"/>
    <n v="-999"/>
    <n v="-999"/>
    <n v="9.3000000000000007"/>
    <n v="-999"/>
    <n v="0.496"/>
    <n v="1.645"/>
    <n v="0"/>
    <n v="-999"/>
    <n v="200906"/>
    <x v="18"/>
  </r>
  <r>
    <n v="-999"/>
    <n v="13.4"/>
    <n v="21.1"/>
    <n v="4.7"/>
    <n v="30"/>
    <n v="11.1"/>
    <n v="0"/>
    <n v="0"/>
    <n v="0"/>
    <n v="1.1399999999999999"/>
    <n v="3.01"/>
    <n v="-999"/>
    <n v="-999"/>
    <n v="9.6"/>
    <n v="-999"/>
    <n v="0.27700000000000002"/>
    <n v="2.2240000000000002"/>
    <n v="0"/>
    <n v="-999"/>
    <n v="200906"/>
    <x v="18"/>
  </r>
  <r>
    <n v="-999"/>
    <n v="15.4"/>
    <n v="23.4"/>
    <n v="7.2"/>
    <n v="29"/>
    <n v="11.6"/>
    <n v="0"/>
    <n v="0"/>
    <n v="0"/>
    <n v="1.1000000000000001"/>
    <n v="2.79"/>
    <n v="-999"/>
    <n v="-999"/>
    <n v="10.199999999999999"/>
    <n v="-999"/>
    <n v="0.33400000000000002"/>
    <n v="2.544"/>
    <n v="0"/>
    <n v="-999"/>
    <n v="200906"/>
    <x v="18"/>
  </r>
  <r>
    <n v="-999"/>
    <n v="15.6"/>
    <n v="22.6"/>
    <n v="9.1"/>
    <n v="35.700000000000003"/>
    <n v="17.8"/>
    <n v="0"/>
    <n v="0"/>
    <n v="0"/>
    <n v="0.98"/>
    <n v="3.19"/>
    <n v="-999"/>
    <n v="-999"/>
    <n v="10.7"/>
    <n v="-999"/>
    <n v="0.48899999999999999"/>
    <n v="2.254"/>
    <n v="0"/>
    <n v="-999"/>
    <n v="200906"/>
    <x v="18"/>
  </r>
  <r>
    <n v="-999"/>
    <n v="8.6999999999999993"/>
    <n v="14"/>
    <n v="2.5"/>
    <n v="47"/>
    <n v="19.399999999999999"/>
    <n v="0"/>
    <n v="0"/>
    <n v="0"/>
    <n v="1.29"/>
    <n v="2.75"/>
    <n v="-999"/>
    <n v="-999"/>
    <n v="10.8"/>
    <n v="-999"/>
    <n v="0.31"/>
    <n v="1.288"/>
    <n v="0"/>
    <n v="-999"/>
    <n v="200906"/>
    <x v="18"/>
  </r>
  <r>
    <n v="-999"/>
    <n v="3.9"/>
    <n v="11"/>
    <n v="0.6"/>
    <n v="80.099999999999994"/>
    <n v="50.6"/>
    <n v="12.282000000000002"/>
    <n v="0"/>
    <n v="0"/>
    <n v="1.19"/>
    <n v="3.1"/>
    <n v="-999"/>
    <n v="-999"/>
    <n v="9.6"/>
    <n v="-999"/>
    <n v="0.66300000000000003"/>
    <n v="0.64800000000000002"/>
    <n v="0"/>
    <n v="-999"/>
    <n v="200906"/>
    <x v="18"/>
  </r>
  <r>
    <n v="-999"/>
    <n v="5.4"/>
    <n v="11.9"/>
    <n v="0.9"/>
    <n v="78.2"/>
    <n v="37.700000000000003"/>
    <n v="2.1360000000000001"/>
    <n v="0"/>
    <n v="0"/>
    <n v="0.82"/>
    <n v="2.65"/>
    <n v="-999"/>
    <n v="-999"/>
    <n v="8.3000000000000007"/>
    <n v="-999"/>
    <n v="0.52500000000000002"/>
    <n v="0.86799999999999999"/>
    <n v="0"/>
    <n v="-999"/>
    <n v="200906"/>
    <x v="18"/>
  </r>
  <r>
    <n v="-999"/>
    <n v="7.6"/>
    <n v="16"/>
    <n v="2.2999999999999998"/>
    <n v="76"/>
    <n v="35.200000000000003"/>
    <n v="0"/>
    <n v="0"/>
    <n v="0"/>
    <n v="1.1000000000000001"/>
    <n v="2.65"/>
    <n v="-999"/>
    <n v="-999"/>
    <n v="8.6"/>
    <n v="-999"/>
    <n v="0.63900000000000001"/>
    <n v="1.1779999999999999"/>
    <n v="0"/>
    <n v="-999"/>
    <n v="200906"/>
    <x v="18"/>
  </r>
  <r>
    <n v="-999"/>
    <n v="9.3000000000000007"/>
    <n v="18.2"/>
    <n v="2.2000000000000002"/>
    <n v="68.599999999999994"/>
    <n v="36.4"/>
    <n v="0"/>
    <n v="0"/>
    <n v="0"/>
    <n v="0.94"/>
    <n v="2.9"/>
    <n v="-999"/>
    <n v="-999"/>
    <n v="8.8000000000000007"/>
    <n v="-999"/>
    <n v="0.76"/>
    <n v="1.329"/>
    <n v="0"/>
    <n v="-999"/>
    <n v="200906"/>
    <x v="18"/>
  </r>
  <r>
    <n v="-999"/>
    <n v="11"/>
    <n v="19.3"/>
    <n v="4.5"/>
    <n v="65.8"/>
    <n v="25.7"/>
    <n v="1.335"/>
    <n v="0"/>
    <n v="0"/>
    <n v="0.9"/>
    <n v="2.33"/>
    <n v="-999"/>
    <n v="-999"/>
    <n v="9.3000000000000007"/>
    <n v="-999"/>
    <n v="0.57399999999999995"/>
    <n v="1.663"/>
    <n v="0"/>
    <n v="-999"/>
    <n v="200906"/>
    <x v="18"/>
  </r>
  <r>
    <n v="-999"/>
    <n v="12.6"/>
    <n v="20.8"/>
    <n v="6"/>
    <n v="58.9"/>
    <n v="30.4"/>
    <n v="0"/>
    <n v="0"/>
    <n v="0"/>
    <n v="0.87"/>
    <n v="2.63"/>
    <n v="-999"/>
    <n v="-999"/>
    <n v="9.6999999999999993"/>
    <n v="-999"/>
    <n v="0.74399999999999999"/>
    <n v="1.7090000000000001"/>
    <n v="0"/>
    <n v="-999"/>
    <n v="200906"/>
    <x v="18"/>
  </r>
  <r>
    <n v="-999"/>
    <n v="9.6"/>
    <n v="17.399999999999999"/>
    <n v="5.6"/>
    <n v="79.3"/>
    <n v="40.700000000000003"/>
    <n v="4.0050000000000008"/>
    <n v="0"/>
    <n v="0"/>
    <n v="0.75"/>
    <n v="2.77"/>
    <n v="-999"/>
    <n v="-999"/>
    <n v="9.8000000000000007"/>
    <n v="-999"/>
    <n v="0.80900000000000005"/>
    <n v="1.1779999999999999"/>
    <n v="0"/>
    <n v="-999"/>
    <n v="200906"/>
    <x v="18"/>
  </r>
  <r>
    <n v="-999"/>
    <n v="10.7"/>
    <n v="17.3"/>
    <n v="5.3"/>
    <n v="80.099999999999994"/>
    <n v="40.799999999999997"/>
    <n v="2.67"/>
    <n v="0"/>
    <n v="0"/>
    <n v="0.76"/>
    <n v="2.21"/>
    <n v="-999"/>
    <n v="-999"/>
    <n v="9.6"/>
    <n v="-999"/>
    <n v="0.80600000000000005"/>
    <n v="1.169"/>
    <n v="0"/>
    <n v="-999"/>
    <n v="200906"/>
    <x v="18"/>
  </r>
  <r>
    <n v="-999"/>
    <n v="10.4"/>
    <n v="16.899999999999999"/>
    <n v="6.4"/>
    <n v="76.900000000000006"/>
    <n v="50.9"/>
    <n v="1.8689999999999998"/>
    <n v="0"/>
    <n v="0"/>
    <n v="0.88"/>
    <n v="2.67"/>
    <n v="-999"/>
    <n v="-999"/>
    <n v="10.1"/>
    <n v="-999"/>
    <n v="0.97699999999999998"/>
    <n v="0.94499999999999995"/>
    <n v="0"/>
    <n v="-999"/>
    <n v="200906"/>
    <x v="18"/>
  </r>
  <r>
    <n v="-999"/>
    <n v="11.6"/>
    <n v="19"/>
    <n v="4"/>
    <n v="60.9"/>
    <n v="29.4"/>
    <n v="0"/>
    <n v="0"/>
    <n v="0"/>
    <n v="0.93"/>
    <n v="2.87"/>
    <n v="-999"/>
    <n v="-999"/>
    <n v="10.4"/>
    <n v="-999"/>
    <n v="0.64700000000000002"/>
    <n v="1.5509999999999999"/>
    <n v="0"/>
    <n v="-999"/>
    <n v="200906"/>
    <x v="18"/>
  </r>
  <r>
    <n v="-999"/>
    <n v="7.8"/>
    <n v="16.100000000000001"/>
    <n v="3.1"/>
    <n v="85"/>
    <n v="45.7"/>
    <n v="3.738"/>
    <n v="0"/>
    <n v="0"/>
    <n v="0.9"/>
    <n v="2.2999999999999998"/>
    <n v="-999"/>
    <n v="-999"/>
    <n v="10.7"/>
    <n v="-999"/>
    <n v="0.83699999999999997"/>
    <n v="0.99299999999999999"/>
    <n v="0"/>
    <n v="-999"/>
    <n v="200906"/>
    <x v="18"/>
  </r>
  <r>
    <n v="-999"/>
    <n v="8"/>
    <n v="16.899999999999999"/>
    <n v="2.4"/>
    <n v="82.5"/>
    <n v="37"/>
    <n v="1.6020000000000001"/>
    <n v="0"/>
    <n v="0"/>
    <n v="0.88"/>
    <n v="2.81"/>
    <n v="-999"/>
    <n v="-999"/>
    <n v="10.199999999999999"/>
    <n v="-999"/>
    <n v="0.71199999999999997"/>
    <n v="1.2130000000000001"/>
    <n v="0"/>
    <n v="-999"/>
    <n v="200906"/>
    <x v="18"/>
  </r>
  <r>
    <n v="-999"/>
    <n v="6.9"/>
    <n v="14.3"/>
    <n v="1.8"/>
    <n v="82.4"/>
    <n v="50.7"/>
    <n v="1.6019999999999999"/>
    <n v="0"/>
    <n v="0"/>
    <n v="0.89"/>
    <n v="2.54"/>
    <n v="-999"/>
    <n v="-999"/>
    <n v="10.199999999999999"/>
    <n v="-999"/>
    <n v="0.82499999999999996"/>
    <n v="0.80300000000000005"/>
    <n v="0"/>
    <n v="-999"/>
    <n v="200906"/>
    <x v="18"/>
  </r>
  <r>
    <n v="-999"/>
    <n v="7.6"/>
    <n v="14.7"/>
    <n v="1.3"/>
    <n v="70.900000000000006"/>
    <n v="39"/>
    <n v="0"/>
    <n v="0"/>
    <n v="0"/>
    <n v="0.84"/>
    <n v="2.2599999999999998"/>
    <n v="-999"/>
    <n v="-999"/>
    <n v="9.9"/>
    <n v="-999"/>
    <n v="0.65100000000000002"/>
    <n v="1.02"/>
    <n v="0"/>
    <n v="-999"/>
    <n v="200906"/>
    <x v="18"/>
  </r>
  <r>
    <n v="-999"/>
    <n v="4.4000000000000004"/>
    <n v="9.6999999999999993"/>
    <n v="1.3"/>
    <n v="89.6"/>
    <n v="69.2"/>
    <n v="20.025000000000002"/>
    <n v="0"/>
    <n v="0"/>
    <n v="0.78"/>
    <n v="2.39"/>
    <n v="-999"/>
    <n v="-999"/>
    <n v="9.6999999999999993"/>
    <n v="-999"/>
    <n v="0.83199999999999996"/>
    <n v="0.371"/>
    <n v="0"/>
    <n v="-999"/>
    <n v="200906"/>
    <x v="18"/>
  </r>
  <r>
    <n v="-999"/>
    <n v="3.2"/>
    <n v="10.3"/>
    <n v="-0.5"/>
    <n v="93.8"/>
    <n v="74.2"/>
    <n v="13.083"/>
    <n v="0"/>
    <n v="0"/>
    <n v="0.83"/>
    <n v="2.17"/>
    <n v="-999"/>
    <n v="-999"/>
    <n v="8.3000000000000007"/>
    <n v="-999"/>
    <n v="0.92800000000000005"/>
    <n v="0.32300000000000001"/>
    <n v="0"/>
    <n v="-999"/>
    <n v="200906"/>
    <x v="18"/>
  </r>
  <r>
    <n v="-999"/>
    <n v="6.4"/>
    <n v="14.3"/>
    <n v="-1.5"/>
    <n v="70.099999999999994"/>
    <n v="37.9"/>
    <n v="0"/>
    <n v="0"/>
    <n v="0"/>
    <n v="1.03"/>
    <n v="2.9"/>
    <n v="-999"/>
    <n v="-999"/>
    <n v="8"/>
    <n v="-999"/>
    <n v="0.61799999999999999"/>
    <n v="1.012"/>
    <n v="0"/>
    <n v="-999"/>
    <n v="200906"/>
    <x v="18"/>
  </r>
  <r>
    <n v="-999"/>
    <n v="9.3000000000000007"/>
    <n v="12.9"/>
    <n v="5"/>
    <n v="65.400000000000006"/>
    <n v="40.299999999999997"/>
    <n v="0.80100000000000005"/>
    <n v="0"/>
    <n v="0"/>
    <n v="1.84"/>
    <n v="4.7300000000000004"/>
    <n v="-999"/>
    <n v="-999"/>
    <n v="8.6999999999999993"/>
    <n v="-999"/>
    <n v="0.59899999999999998"/>
    <n v="0.88800000000000001"/>
    <n v="0"/>
    <n v="-999"/>
    <n v="200906"/>
    <x v="18"/>
  </r>
  <r>
    <n v="-999"/>
    <n v="7.2"/>
    <n v="14.2"/>
    <n v="0.8"/>
    <n v="70.5"/>
    <n v="44.1"/>
    <n v="0"/>
    <n v="0"/>
    <n v="0"/>
    <n v="1.1399999999999999"/>
    <n v="2.59"/>
    <n v="-999"/>
    <n v="-999"/>
    <n v="9"/>
    <n v="-999"/>
    <n v="0.71399999999999997"/>
    <n v="0.90500000000000003"/>
    <n v="0"/>
    <n v="-999"/>
    <n v="200906"/>
    <x v="18"/>
  </r>
  <r>
    <n v="-999"/>
    <n v="5.6"/>
    <n v="13.8"/>
    <n v="0"/>
    <n v="72.099999999999994"/>
    <n v="39"/>
    <n v="0"/>
    <n v="0"/>
    <n v="0"/>
    <n v="0.98"/>
    <n v="2.34"/>
    <n v="-999"/>
    <n v="-999"/>
    <n v="9.1999999999999993"/>
    <n v="-999"/>
    <n v="0.61399999999999999"/>
    <n v="0.96199999999999997"/>
    <n v="0"/>
    <n v="-999"/>
    <n v="200906"/>
    <x v="18"/>
  </r>
  <r>
    <n v="-999"/>
    <n v="11.7"/>
    <n v="20.5"/>
    <n v="1.1000000000000001"/>
    <n v="44"/>
    <n v="20.2"/>
    <n v="0"/>
    <n v="0"/>
    <n v="0"/>
    <n v="1.34"/>
    <n v="4.09"/>
    <n v="-999"/>
    <n v="-999"/>
    <n v="9.5"/>
    <n v="-999"/>
    <n v="0.48799999999999999"/>
    <n v="1.9239999999999999"/>
    <n v="0"/>
    <n v="-999"/>
    <n v="200906"/>
    <x v="18"/>
  </r>
  <r>
    <n v="-999"/>
    <n v="9.5"/>
    <n v="17"/>
    <n v="1.5"/>
    <n v="48.2"/>
    <n v="21.4"/>
    <n v="0"/>
    <n v="0"/>
    <n v="0"/>
    <n v="1.1299999999999999"/>
    <n v="3.09"/>
    <n v="-999"/>
    <n v="-999"/>
    <n v="10.5"/>
    <n v="-999"/>
    <n v="0.41399999999999998"/>
    <n v="1.5229999999999999"/>
    <n v="0"/>
    <n v="-999"/>
    <n v="200906"/>
    <x v="18"/>
  </r>
  <r>
    <n v="-999"/>
    <n v="9.4"/>
    <n v="18.100000000000001"/>
    <n v="1"/>
    <n v="46.5"/>
    <n v="17.5"/>
    <n v="0"/>
    <n v="0"/>
    <n v="0"/>
    <n v="1.04"/>
    <n v="2.87"/>
    <n v="-999"/>
    <n v="-999"/>
    <n v="10.6"/>
    <n v="-999"/>
    <n v="0.36299999999999999"/>
    <n v="1.7130000000000001"/>
    <n v="0"/>
    <n v="-999"/>
    <n v="200906"/>
    <x v="18"/>
  </r>
  <r>
    <n v="-999"/>
    <n v="8.3000000000000007"/>
    <n v="16.100000000000001"/>
    <n v="0.5"/>
    <n v="45.8"/>
    <n v="19.7"/>
    <n v="0"/>
    <n v="0"/>
    <n v="0"/>
    <n v="1.0900000000000001"/>
    <n v="2.69"/>
    <n v="-999"/>
    <n v="-999"/>
    <n v="10.8"/>
    <n v="-999"/>
    <n v="0.36"/>
    <n v="1.4690000000000001"/>
    <n v="0"/>
    <n v="-999"/>
    <n v="200906"/>
    <x v="18"/>
  </r>
  <r>
    <n v="-999"/>
    <n v="10.4"/>
    <n v="17.5"/>
    <n v="3.4"/>
    <n v="33.6"/>
    <n v="14.7"/>
    <n v="0"/>
    <n v="0"/>
    <n v="0"/>
    <n v="1.1200000000000001"/>
    <n v="2.89"/>
    <n v="-999"/>
    <n v="-999"/>
    <n v="11"/>
    <n v="-999"/>
    <n v="0.29299999999999998"/>
    <n v="1.706"/>
    <n v="0"/>
    <n v="-999"/>
    <n v="200907"/>
    <x v="18"/>
  </r>
  <r>
    <n v="-999"/>
    <n v="14"/>
    <n v="21.2"/>
    <n v="6.3"/>
    <n v="27.7"/>
    <n v="17.100000000000001"/>
    <n v="0"/>
    <n v="0"/>
    <n v="0"/>
    <n v="1.19"/>
    <n v="2.78"/>
    <n v="-999"/>
    <n v="-999"/>
    <n v="11.3"/>
    <n v="-999"/>
    <n v="0.43"/>
    <n v="2.0870000000000002"/>
    <n v="0"/>
    <n v="-999"/>
    <n v="200907"/>
    <x v="18"/>
  </r>
  <r>
    <n v="-999"/>
    <n v="16.7"/>
    <n v="24.7"/>
    <n v="8.4"/>
    <n v="29.2"/>
    <n v="16.8"/>
    <n v="0"/>
    <n v="0"/>
    <n v="0"/>
    <n v="1"/>
    <n v="3.01"/>
    <n v="-999"/>
    <n v="-999"/>
    <n v="12.1"/>
    <n v="-999"/>
    <n v="0.52300000000000002"/>
    <n v="2.5880000000000001"/>
    <n v="0"/>
    <n v="-999"/>
    <n v="200907"/>
    <x v="18"/>
  </r>
  <r>
    <n v="-999"/>
    <n v="17.899999999999999"/>
    <n v="25.8"/>
    <n v="10.6"/>
    <n v="32.799999999999997"/>
    <n v="17.600000000000001"/>
    <n v="0"/>
    <n v="0"/>
    <n v="0"/>
    <n v="0.92"/>
    <n v="2.79"/>
    <n v="-999"/>
    <n v="-999"/>
    <n v="13"/>
    <n v="-999"/>
    <n v="0.58399999999999996"/>
    <n v="2.7370000000000001"/>
    <n v="0"/>
    <n v="-999"/>
    <n v="200907"/>
    <x v="18"/>
  </r>
  <r>
    <n v="-999"/>
    <n v="16.7"/>
    <n v="22.9"/>
    <n v="10.5"/>
    <n v="33.799999999999997"/>
    <n v="12.9"/>
    <n v="0"/>
    <n v="0"/>
    <n v="0"/>
    <n v="0.93"/>
    <n v="3.33"/>
    <n v="-999"/>
    <n v="-999"/>
    <n v="13"/>
    <n v="-999"/>
    <n v="0.35899999999999999"/>
    <n v="2.4319999999999999"/>
    <n v="0"/>
    <n v="-999"/>
    <n v="200907"/>
    <x v="18"/>
  </r>
  <r>
    <n v="-999"/>
    <n v="7.2"/>
    <n v="14.1"/>
    <n v="3.4"/>
    <n v="88.2"/>
    <n v="37.200000000000003"/>
    <n v="21.092999999999996"/>
    <n v="0"/>
    <n v="0"/>
    <n v="0.91"/>
    <n v="3.51"/>
    <n v="-999"/>
    <n v="-999"/>
    <n v="12.3"/>
    <n v="-999"/>
    <n v="0.6"/>
    <n v="1.01"/>
    <n v="0"/>
    <n v="-999"/>
    <n v="200907"/>
    <x v="18"/>
  </r>
  <r>
    <n v="-999"/>
    <n v="5.8"/>
    <n v="12.9"/>
    <n v="2.2000000000000002"/>
    <n v="88.1"/>
    <n v="53.2"/>
    <n v="1.6020000000000001"/>
    <n v="0"/>
    <n v="0"/>
    <n v="0.84"/>
    <n v="2.61"/>
    <n v="-999"/>
    <n v="-999"/>
    <n v="11.4"/>
    <n v="-999"/>
    <n v="0.79100000000000004"/>
    <n v="0.69599999999999995"/>
    <n v="0"/>
    <n v="-999"/>
    <n v="200907"/>
    <x v="18"/>
  </r>
  <r>
    <n v="-999"/>
    <n v="5.5"/>
    <n v="11.5"/>
    <n v="1.8"/>
    <n v="87"/>
    <n v="62.9"/>
    <n v="0.26700000000000002"/>
    <n v="0"/>
    <n v="0"/>
    <n v="0.87"/>
    <n v="2.11"/>
    <n v="-999"/>
    <n v="-999"/>
    <n v="10.8"/>
    <n v="-999"/>
    <n v="0.85199999999999998"/>
    <n v="0.503"/>
    <n v="0"/>
    <n v="-999"/>
    <n v="200907"/>
    <x v="18"/>
  </r>
  <r>
    <n v="-999"/>
    <n v="7.2"/>
    <n v="13.1"/>
    <n v="1"/>
    <n v="86.2"/>
    <n v="55"/>
    <n v="7.2089999999999996"/>
    <n v="0"/>
    <n v="0"/>
    <n v="0.73"/>
    <n v="2.37"/>
    <n v="-999"/>
    <n v="-999"/>
    <n v="10"/>
    <n v="-999"/>
    <n v="0.83099999999999996"/>
    <n v="0.67800000000000005"/>
    <n v="0"/>
    <n v="-999"/>
    <n v="200907"/>
    <x v="18"/>
  </r>
  <r>
    <n v="-999"/>
    <n v="11.7"/>
    <n v="19.3"/>
    <n v="4.9000000000000004"/>
    <n v="70.599999999999994"/>
    <n v="34.700000000000003"/>
    <n v="0.26700000000000002"/>
    <n v="0"/>
    <n v="0"/>
    <n v="0.85"/>
    <n v="2.37"/>
    <n v="-999"/>
    <n v="-999"/>
    <n v="10.6"/>
    <n v="-999"/>
    <n v="0.77900000000000003"/>
    <n v="1.462"/>
    <n v="0"/>
    <n v="-999"/>
    <n v="200907"/>
    <x v="18"/>
  </r>
  <r>
    <n v="-999"/>
    <n v="14.7"/>
    <n v="22.5"/>
    <n v="8.5"/>
    <n v="53.9"/>
    <n v="29.2"/>
    <n v="0"/>
    <n v="0"/>
    <n v="0"/>
    <n v="0.76"/>
    <n v="2.39"/>
    <n v="-999"/>
    <n v="-999"/>
    <n v="11.3"/>
    <n v="-999"/>
    <n v="0.79600000000000004"/>
    <n v="1.929"/>
    <n v="0"/>
    <n v="-999"/>
    <n v="200907"/>
    <x v="18"/>
  </r>
  <r>
    <n v="-999"/>
    <n v="15"/>
    <n v="23.2"/>
    <n v="8.6999999999999993"/>
    <n v="56.9"/>
    <n v="22.9"/>
    <n v="1.335"/>
    <n v="0"/>
    <n v="0"/>
    <n v="0.87"/>
    <n v="2.87"/>
    <n v="-999"/>
    <n v="-999"/>
    <n v="11.8"/>
    <n v="-999"/>
    <n v="0.65200000000000002"/>
    <n v="2.1920000000000002"/>
    <n v="0"/>
    <n v="-999"/>
    <n v="200907"/>
    <x v="18"/>
  </r>
  <r>
    <n v="-999"/>
    <n v="10.7"/>
    <n v="18"/>
    <n v="5.5"/>
    <n v="81.8"/>
    <n v="55.7"/>
    <n v="2.1360000000000001"/>
    <n v="0"/>
    <n v="0"/>
    <n v="0.86"/>
    <n v="2.1"/>
    <n v="-999"/>
    <n v="-999"/>
    <n v="11.9"/>
    <n v="-999"/>
    <n v="1.1459999999999999"/>
    <n v="0.91400000000000003"/>
    <n v="0"/>
    <n v="-999"/>
    <n v="200907"/>
    <x v="18"/>
  </r>
  <r>
    <n v="-999"/>
    <n v="12.3"/>
    <n v="20"/>
    <n v="4.9000000000000004"/>
    <n v="67.8"/>
    <n v="33.9"/>
    <n v="2.1360000000000001"/>
    <n v="0"/>
    <n v="0"/>
    <n v="0.98"/>
    <n v="2.35"/>
    <n v="-999"/>
    <n v="-999"/>
    <n v="12"/>
    <n v="-999"/>
    <n v="0.79200000000000004"/>
    <n v="1.5449999999999999"/>
    <n v="0"/>
    <n v="-999"/>
    <n v="200907"/>
    <x v="18"/>
  </r>
  <r>
    <n v="-999"/>
    <n v="14"/>
    <n v="21.9"/>
    <n v="6.6"/>
    <n v="62.3"/>
    <n v="25.2"/>
    <n v="0.26700000000000002"/>
    <n v="0"/>
    <n v="0"/>
    <n v="0.99"/>
    <n v="2.78"/>
    <n v="-999"/>
    <n v="-999"/>
    <n v="12.8"/>
    <n v="-999"/>
    <n v="0.66"/>
    <n v="1.9650000000000001"/>
    <n v="0"/>
    <n v="-999"/>
    <n v="200907"/>
    <x v="18"/>
  </r>
  <r>
    <n v="-999"/>
    <n v="15.6"/>
    <n v="24"/>
    <n v="7.5"/>
    <n v="48"/>
    <n v="23.4"/>
    <n v="0"/>
    <n v="0"/>
    <n v="0"/>
    <n v="0.94"/>
    <n v="2.23"/>
    <n v="-999"/>
    <n v="-999"/>
    <n v="13.2"/>
    <n v="-999"/>
    <n v="0.69699999999999995"/>
    <n v="2.2850000000000001"/>
    <n v="0"/>
    <n v="-999"/>
    <n v="200907"/>
    <x v="18"/>
  </r>
  <r>
    <n v="-999"/>
    <n v="18.100000000000001"/>
    <n v="26.3"/>
    <n v="9.8000000000000007"/>
    <n v="42.7"/>
    <n v="17"/>
    <n v="0"/>
    <n v="0"/>
    <n v="0"/>
    <n v="1.02"/>
    <n v="3.31"/>
    <n v="-999"/>
    <n v="-999"/>
    <n v="13.8"/>
    <n v="-999"/>
    <n v="0.58199999999999996"/>
    <n v="2.839"/>
    <n v="0"/>
    <n v="-999"/>
    <n v="200907"/>
    <x v="18"/>
  </r>
  <r>
    <n v="-999"/>
    <n v="16.3"/>
    <n v="25.3"/>
    <n v="6.6"/>
    <n v="41.5"/>
    <n v="14.9"/>
    <n v="0"/>
    <n v="0"/>
    <n v="0"/>
    <n v="1.1399999999999999"/>
    <n v="3.17"/>
    <n v="-999"/>
    <n v="-999"/>
    <n v="14.2"/>
    <n v="-999"/>
    <n v="0.47899999999999998"/>
    <n v="2.7440000000000002"/>
    <n v="0"/>
    <n v="-999"/>
    <n v="200907"/>
    <x v="18"/>
  </r>
  <r>
    <n v="-999"/>
    <n v="10.8"/>
    <n v="17.5"/>
    <n v="4.4000000000000004"/>
    <n v="56.1"/>
    <n v="33.1"/>
    <n v="0"/>
    <n v="0"/>
    <n v="0"/>
    <n v="1.02"/>
    <n v="2.7"/>
    <n v="-999"/>
    <n v="-999"/>
    <n v="13.6"/>
    <n v="-999"/>
    <n v="0.66300000000000003"/>
    <n v="1.3380000000000001"/>
    <n v="0"/>
    <n v="-999"/>
    <n v="200907"/>
    <x v="18"/>
  </r>
  <r>
    <n v="-999"/>
    <n v="14.2"/>
    <n v="22.6"/>
    <n v="6.4"/>
    <n v="41.6"/>
    <n v="17.3"/>
    <n v="0"/>
    <n v="0"/>
    <n v="0"/>
    <n v="0.91"/>
    <n v="2.5499999999999998"/>
    <n v="-999"/>
    <n v="-999"/>
    <n v="13.3"/>
    <n v="-999"/>
    <n v="0.47499999999999998"/>
    <n v="2.2669999999999999"/>
    <n v="0"/>
    <n v="-999"/>
    <n v="200907"/>
    <x v="18"/>
  </r>
  <r>
    <n v="-999"/>
    <n v="17.7"/>
    <n v="26.3"/>
    <n v="8.4"/>
    <n v="36.1"/>
    <n v="16.600000000000001"/>
    <n v="0"/>
    <n v="0"/>
    <n v="0"/>
    <n v="0.86"/>
    <n v="2.65"/>
    <n v="-999"/>
    <n v="-999"/>
    <n v="13.7"/>
    <n v="-999"/>
    <n v="0.56899999999999995"/>
    <n v="2.8530000000000002"/>
    <n v="0"/>
    <n v="-999"/>
    <n v="200907"/>
    <x v="18"/>
  </r>
  <r>
    <n v="-999"/>
    <n v="18.8"/>
    <n v="26.7"/>
    <n v="11.4"/>
    <n v="40.799999999999997"/>
    <n v="18.8"/>
    <n v="0"/>
    <n v="0"/>
    <n v="0"/>
    <n v="0.94"/>
    <n v="3.05"/>
    <n v="-999"/>
    <n v="-999"/>
    <n v="14.3"/>
    <n v="-999"/>
    <n v="0.65800000000000003"/>
    <n v="2.8439999999999999"/>
    <n v="0"/>
    <n v="-999"/>
    <n v="200907"/>
    <x v="18"/>
  </r>
  <r>
    <n v="-999"/>
    <n v="12.6"/>
    <n v="21.6"/>
    <n v="8.3000000000000007"/>
    <n v="69.8"/>
    <n v="31.8"/>
    <n v="6.6749999999999998"/>
    <n v="0"/>
    <n v="0"/>
    <n v="0.89"/>
    <n v="3.15"/>
    <n v="-999"/>
    <n v="-999"/>
    <n v="13.8"/>
    <n v="-999"/>
    <n v="0.81899999999999995"/>
    <n v="1.7589999999999999"/>
    <n v="0"/>
    <n v="-999"/>
    <n v="200907"/>
    <x v="18"/>
  </r>
  <r>
    <n v="-999"/>
    <n v="14.1"/>
    <n v="21"/>
    <n v="8.5"/>
    <n v="76"/>
    <n v="46.2"/>
    <n v="0.80100000000000005"/>
    <n v="0"/>
    <n v="0"/>
    <n v="0.93"/>
    <n v="3.1"/>
    <n v="-999"/>
    <n v="-999"/>
    <n v="13.5"/>
    <n v="-999"/>
    <n v="1.151"/>
    <n v="1.3380000000000001"/>
    <n v="0"/>
    <n v="-999"/>
    <n v="200907"/>
    <x v="18"/>
  </r>
  <r>
    <n v="-999"/>
    <n v="13.9"/>
    <n v="24.2"/>
    <n v="9.6999999999999993"/>
    <n v="75"/>
    <n v="30.4"/>
    <n v="4.0049999999999999"/>
    <n v="0"/>
    <n v="0"/>
    <n v="1"/>
    <n v="4.87"/>
    <n v="-999"/>
    <n v="-999"/>
    <n v="13.8"/>
    <n v="-999"/>
    <n v="0.92"/>
    <n v="2.101"/>
    <n v="0"/>
    <n v="-999"/>
    <n v="200907"/>
    <x v="18"/>
  </r>
  <r>
    <n v="-999"/>
    <n v="17.7"/>
    <n v="24.6"/>
    <n v="9.1999999999999993"/>
    <n v="60.8"/>
    <n v="36.700000000000003"/>
    <n v="0"/>
    <n v="0"/>
    <n v="0"/>
    <n v="0.97"/>
    <n v="2.4900000000000002"/>
    <n v="-999"/>
    <n v="-999"/>
    <n v="13.9"/>
    <n v="-999"/>
    <n v="1.137"/>
    <n v="1.958"/>
    <n v="0"/>
    <n v="-999"/>
    <n v="200907"/>
    <x v="18"/>
  </r>
  <r>
    <n v="-999"/>
    <n v="19.899999999999999"/>
    <n v="27.2"/>
    <n v="13.4"/>
    <n v="48.1"/>
    <n v="21.4"/>
    <n v="0"/>
    <n v="0"/>
    <n v="0"/>
    <n v="0.94"/>
    <n v="2.25"/>
    <n v="-999"/>
    <n v="-999"/>
    <n v="14.8"/>
    <n v="-999"/>
    <n v="0.77100000000000002"/>
    <n v="2.835"/>
    <n v="0"/>
    <n v="-999"/>
    <n v="200907"/>
    <x v="18"/>
  </r>
  <r>
    <n v="-999"/>
    <n v="19.399999999999999"/>
    <n v="25.5"/>
    <n v="14.1"/>
    <n v="46.3"/>
    <n v="33"/>
    <n v="0"/>
    <n v="0"/>
    <n v="0"/>
    <n v="1.01"/>
    <n v="2.69"/>
    <n v="-999"/>
    <n v="-999"/>
    <n v="15.1"/>
    <n v="-999"/>
    <n v="1.079"/>
    <n v="2.1859999999999999"/>
    <n v="0"/>
    <n v="-999"/>
    <n v="200907"/>
    <x v="18"/>
  </r>
  <r>
    <n v="-999"/>
    <n v="17.5"/>
    <n v="25"/>
    <n v="12.4"/>
    <n v="57.8"/>
    <n v="34.9"/>
    <n v="0"/>
    <n v="0"/>
    <n v="0"/>
    <n v="1.2"/>
    <n v="3.22"/>
    <n v="-999"/>
    <n v="-999"/>
    <n v="15.3"/>
    <n v="-999"/>
    <n v="1.105"/>
    <n v="2.0619999999999998"/>
    <n v="0"/>
    <n v="-999"/>
    <n v="200907"/>
    <x v="18"/>
  </r>
  <r>
    <n v="-999"/>
    <n v="17.5"/>
    <n v="26.3"/>
    <n v="12.2"/>
    <n v="57.1"/>
    <n v="33.9"/>
    <n v="0"/>
    <n v="0"/>
    <n v="0"/>
    <n v="0.77"/>
    <n v="2.34"/>
    <n v="-999"/>
    <n v="-999"/>
    <n v="15.1"/>
    <n v="-999"/>
    <n v="1.161"/>
    <n v="2.2610000000000001"/>
    <n v="0"/>
    <n v="-999"/>
    <n v="200907"/>
    <x v="18"/>
  </r>
  <r>
    <n v="-999"/>
    <n v="19.899999999999999"/>
    <n v="27.4"/>
    <n v="12.1"/>
    <n v="46.9"/>
    <n v="28.1"/>
    <n v="0"/>
    <n v="0"/>
    <n v="0"/>
    <n v="0.83"/>
    <n v="2.15"/>
    <n v="-999"/>
    <n v="-999"/>
    <n v="15.3"/>
    <n v="-999"/>
    <n v="1.0249999999999999"/>
    <n v="2.6240000000000001"/>
    <n v="0"/>
    <n v="-999"/>
    <n v="200907"/>
    <x v="18"/>
  </r>
  <r>
    <n v="-999"/>
    <n v="20.100000000000001"/>
    <n v="28.4"/>
    <n v="13.3"/>
    <n v="35.6"/>
    <n v="15.8"/>
    <n v="0"/>
    <n v="0"/>
    <n v="0"/>
    <n v="1.03"/>
    <n v="2.91"/>
    <n v="-999"/>
    <n v="-999"/>
    <n v="15.6"/>
    <n v="-999"/>
    <n v="0.61"/>
    <n v="3.2570000000000001"/>
    <n v="0"/>
    <n v="-999"/>
    <n v="200908"/>
    <x v="18"/>
  </r>
  <r>
    <n v="-999"/>
    <n v="18.600000000000001"/>
    <n v="26.4"/>
    <n v="12.2"/>
    <n v="45"/>
    <n v="21.6"/>
    <n v="0"/>
    <n v="0"/>
    <n v="0"/>
    <n v="0.92"/>
    <n v="2.46"/>
    <n v="-999"/>
    <n v="-999"/>
    <n v="15.5"/>
    <n v="-999"/>
    <n v="0.745"/>
    <n v="2.698"/>
    <n v="0"/>
    <n v="-999"/>
    <n v="200908"/>
    <x v="18"/>
  </r>
  <r>
    <n v="-999"/>
    <n v="18.5"/>
    <n v="26"/>
    <n v="12.1"/>
    <n v="39.9"/>
    <n v="25.5"/>
    <n v="0"/>
    <n v="0"/>
    <n v="0"/>
    <n v="0.9"/>
    <n v="3.02"/>
    <n v="-999"/>
    <n v="-999"/>
    <n v="15.4"/>
    <n v="-999"/>
    <n v="0.85899999999999999"/>
    <n v="2.504"/>
    <n v="0"/>
    <n v="-999"/>
    <n v="200908"/>
    <x v="18"/>
  </r>
  <r>
    <n v="-999"/>
    <n v="14.4"/>
    <n v="20.9"/>
    <n v="10.4"/>
    <n v="52.1"/>
    <n v="33.1"/>
    <n v="0"/>
    <n v="0"/>
    <n v="0"/>
    <n v="0.78"/>
    <n v="2.0099999999999998"/>
    <n v="-999"/>
    <n v="-999"/>
    <n v="14.9"/>
    <n v="-999"/>
    <n v="0.81599999999999995"/>
    <n v="1.653"/>
    <n v="0"/>
    <n v="-999"/>
    <n v="200908"/>
    <x v="18"/>
  </r>
  <r>
    <n v="-999"/>
    <n v="15.3"/>
    <n v="23.7"/>
    <n v="9.3000000000000007"/>
    <n v="53.4"/>
    <n v="27"/>
    <n v="0"/>
    <n v="0"/>
    <n v="0"/>
    <n v="1.1100000000000001"/>
    <n v="2.7"/>
    <n v="-999"/>
    <n v="-999"/>
    <n v="14.4"/>
    <n v="-999"/>
    <n v="0.78900000000000003"/>
    <n v="2.1389999999999998"/>
    <n v="0"/>
    <n v="-999"/>
    <n v="200908"/>
    <x v="18"/>
  </r>
  <r>
    <n v="-999"/>
    <n v="13.7"/>
    <n v="20.100000000000001"/>
    <n v="8.5"/>
    <n v="55.5"/>
    <n v="28.8"/>
    <n v="0"/>
    <n v="0"/>
    <n v="0"/>
    <n v="1.1000000000000001"/>
    <n v="3.21"/>
    <n v="-999"/>
    <n v="-999"/>
    <n v="14.4"/>
    <n v="-999"/>
    <n v="0.67900000000000005"/>
    <n v="1.675"/>
    <n v="0"/>
    <n v="-999"/>
    <n v="200908"/>
    <x v="18"/>
  </r>
  <r>
    <n v="-999"/>
    <n v="14.7"/>
    <n v="22.4"/>
    <n v="7.4"/>
    <n v="43.7"/>
    <n v="18.8"/>
    <n v="0"/>
    <n v="0"/>
    <n v="0"/>
    <n v="0.95"/>
    <n v="2.5499999999999998"/>
    <n v="-999"/>
    <n v="-999"/>
    <n v="14.1"/>
    <n v="-999"/>
    <n v="0.50900000000000001"/>
    <n v="2.1989999999999998"/>
    <n v="0"/>
    <n v="-999"/>
    <n v="200908"/>
    <x v="18"/>
  </r>
  <r>
    <n v="-999"/>
    <n v="13.3"/>
    <n v="20.8"/>
    <n v="6.7"/>
    <n v="64.7"/>
    <n v="37.799999999999997"/>
    <n v="0"/>
    <n v="0"/>
    <n v="0"/>
    <n v="0.82"/>
    <n v="2.11"/>
    <n v="-999"/>
    <n v="-999"/>
    <n v="13.9"/>
    <n v="-999"/>
    <n v="0.92800000000000005"/>
    <n v="1.528"/>
    <n v="0"/>
    <n v="-999"/>
    <n v="200908"/>
    <x v="18"/>
  </r>
  <r>
    <n v="-999"/>
    <n v="13.3"/>
    <n v="21.5"/>
    <n v="5.7"/>
    <n v="65.2"/>
    <n v="33.799999999999997"/>
    <n v="0"/>
    <n v="0"/>
    <n v="0"/>
    <n v="1.0900000000000001"/>
    <n v="3.57"/>
    <n v="-999"/>
    <n v="-999"/>
    <n v="13.8"/>
    <n v="-999"/>
    <n v="0.86699999999999999"/>
    <n v="1.6970000000000001"/>
    <n v="0"/>
    <n v="-999"/>
    <n v="200908"/>
    <x v="18"/>
  </r>
  <r>
    <n v="-999"/>
    <n v="11.1"/>
    <n v="16.2"/>
    <n v="7.5"/>
    <n v="77.5"/>
    <n v="50.4"/>
    <n v="4.806"/>
    <n v="0"/>
    <n v="0"/>
    <n v="0.96"/>
    <n v="2.74"/>
    <n v="-999"/>
    <n v="-999"/>
    <n v="13.6"/>
    <n v="-999"/>
    <n v="0.92800000000000005"/>
    <n v="0.91300000000000003"/>
    <n v="0"/>
    <n v="-999"/>
    <n v="200908"/>
    <x v="18"/>
  </r>
  <r>
    <n v="-999"/>
    <n v="8.6999999999999993"/>
    <n v="16.3"/>
    <n v="5"/>
    <n v="82.5"/>
    <n v="48.1"/>
    <n v="3.4709999999999996"/>
    <n v="0"/>
    <n v="0"/>
    <n v="0.75"/>
    <n v="2.23"/>
    <n v="-999"/>
    <n v="-999"/>
    <n v="13.1"/>
    <n v="-999"/>
    <n v="0.89300000000000002"/>
    <n v="0.96199999999999997"/>
    <n v="0"/>
    <n v="-999"/>
    <n v="200908"/>
    <x v="18"/>
  </r>
  <r>
    <n v="-999"/>
    <n v="9.1999999999999993"/>
    <n v="16.399999999999999"/>
    <n v="3.7"/>
    <n v="66.8"/>
    <n v="36.200000000000003"/>
    <n v="0"/>
    <n v="0"/>
    <n v="0"/>
    <n v="0.81"/>
    <n v="2.35"/>
    <n v="-999"/>
    <n v="-999"/>
    <n v="12.6"/>
    <n v="-999"/>
    <n v="0.67600000000000005"/>
    <n v="1.19"/>
    <n v="0"/>
    <n v="-999"/>
    <n v="200908"/>
    <x v="18"/>
  </r>
  <r>
    <n v="-999"/>
    <n v="6.4"/>
    <n v="11.8"/>
    <n v="2.8"/>
    <n v="84.6"/>
    <n v="58.9"/>
    <n v="8.8110000000000017"/>
    <n v="0"/>
    <n v="0"/>
    <n v="0.75"/>
    <n v="2.17"/>
    <n v="-999"/>
    <n v="-999"/>
    <n v="11.8"/>
    <n v="-999"/>
    <n v="0.81599999999999995"/>
    <n v="0.56899999999999995"/>
    <n v="0"/>
    <n v="-999"/>
    <n v="200908"/>
    <x v="18"/>
  </r>
  <r>
    <n v="-999"/>
    <n v="3.2"/>
    <n v="8.1"/>
    <n v="-0.1"/>
    <n v="98.1"/>
    <n v="88.5"/>
    <n v="24.564"/>
    <n v="0"/>
    <n v="0"/>
    <n v="0.65"/>
    <n v="1.74"/>
    <n v="-999"/>
    <n v="-999"/>
    <n v="9.8000000000000007"/>
    <n v="-999"/>
    <n v="0.95499999999999996"/>
    <n v="0.124"/>
    <n v="0"/>
    <n v="-999"/>
    <n v="200908"/>
    <x v="18"/>
  </r>
  <r>
    <n v="-999"/>
    <n v="5.5"/>
    <n v="10.4"/>
    <n v="1.7"/>
    <n v="96.5"/>
    <n v="79.5"/>
    <n v="4.806"/>
    <n v="0"/>
    <n v="0"/>
    <n v="0.7"/>
    <n v="1.67"/>
    <n v="-999"/>
    <n v="-999"/>
    <n v="9.5"/>
    <n v="-999"/>
    <n v="1.004"/>
    <n v="0.25800000000000001"/>
    <n v="0"/>
    <n v="-999"/>
    <n v="200908"/>
    <x v="18"/>
  </r>
  <r>
    <n v="-999"/>
    <n v="8"/>
    <n v="13.9"/>
    <n v="3.7"/>
    <n v="85.7"/>
    <n v="54.2"/>
    <n v="0"/>
    <n v="0"/>
    <n v="0"/>
    <n v="0.84"/>
    <n v="2.4300000000000002"/>
    <n v="-999"/>
    <n v="-999"/>
    <n v="10.1"/>
    <n v="-999"/>
    <n v="0.86199999999999999"/>
    <n v="0.72699999999999998"/>
    <n v="0"/>
    <n v="-999"/>
    <n v="200908"/>
    <x v="18"/>
  </r>
  <r>
    <n v="-999"/>
    <n v="13.1"/>
    <n v="20.3"/>
    <n v="6.6"/>
    <n v="70.2"/>
    <n v="43.3"/>
    <n v="0"/>
    <n v="0"/>
    <n v="0"/>
    <n v="0.74"/>
    <n v="1.77"/>
    <n v="-999"/>
    <n v="-999"/>
    <n v="11"/>
    <n v="-999"/>
    <n v="1.0329999999999999"/>
    <n v="1.35"/>
    <n v="0"/>
    <n v="-999"/>
    <n v="200908"/>
    <x v="18"/>
  </r>
  <r>
    <n v="-999"/>
    <n v="16.8"/>
    <n v="22.7"/>
    <n v="8.5"/>
    <n v="57.4"/>
    <n v="37.799999999999997"/>
    <n v="0"/>
    <n v="0"/>
    <n v="0"/>
    <n v="0.9"/>
    <n v="2.5"/>
    <n v="-999"/>
    <n v="-999"/>
    <n v="11"/>
    <n v="-999"/>
    <n v="1.0429999999999999"/>
    <n v="1.716"/>
    <n v="0"/>
    <n v="-999"/>
    <n v="200908"/>
    <x v="18"/>
  </r>
  <r>
    <n v="-999"/>
    <n v="17.600000000000001"/>
    <n v="25.4"/>
    <n v="10.6"/>
    <n v="49.4"/>
    <n v="21.3"/>
    <n v="0"/>
    <n v="0"/>
    <n v="0"/>
    <n v="0.9"/>
    <n v="2.7"/>
    <n v="-999"/>
    <n v="-999"/>
    <n v="11"/>
    <n v="-999"/>
    <n v="0.69099999999999995"/>
    <n v="2.5529999999999999"/>
    <n v="0"/>
    <n v="-999"/>
    <n v="200908"/>
    <x v="18"/>
  </r>
  <r>
    <n v="-999"/>
    <n v="19.3"/>
    <n v="27.7"/>
    <n v="9.9"/>
    <n v="53"/>
    <n v="21.2"/>
    <n v="0"/>
    <n v="0"/>
    <n v="0"/>
    <n v="1.2"/>
    <n v="3.3"/>
    <n v="-999"/>
    <n v="-999"/>
    <n v="11"/>
    <n v="-999"/>
    <n v="0.78700000000000003"/>
    <n v="2.9260000000000002"/>
    <n v="0"/>
    <n v="-999"/>
    <n v="200908"/>
    <x v="18"/>
  </r>
  <r>
    <n v="-999"/>
    <n v="15.1"/>
    <n v="21.6"/>
    <n v="8.1999999999999993"/>
    <n v="54.5"/>
    <n v="35.4"/>
    <n v="0"/>
    <n v="0"/>
    <n v="0"/>
    <n v="1.2"/>
    <n v="3.3"/>
    <n v="-999"/>
    <n v="-999"/>
    <n v="11"/>
    <n v="-999"/>
    <n v="0.91300000000000003"/>
    <n v="1.6659999999999999"/>
    <n v="0"/>
    <n v="-999"/>
    <n v="200908"/>
    <x v="18"/>
  </r>
  <r>
    <n v="-999"/>
    <n v="11.2"/>
    <n v="19.3"/>
    <n v="2.8"/>
    <n v="55.8"/>
    <n v="19.5"/>
    <n v="0"/>
    <n v="0"/>
    <n v="0"/>
    <n v="0.9"/>
    <n v="3.2"/>
    <n v="-999"/>
    <n v="-999"/>
    <n v="11"/>
    <n v="-999"/>
    <n v="0.436"/>
    <n v="1.802"/>
    <n v="0"/>
    <n v="-999"/>
    <n v="200908"/>
    <x v="18"/>
  </r>
  <r>
    <n v="-999"/>
    <n v="8.8000000000000007"/>
    <n v="15.3"/>
    <n v="3.2"/>
    <n v="58.4"/>
    <n v="34.200000000000003"/>
    <n v="0"/>
    <n v="0"/>
    <n v="0"/>
    <n v="1.1000000000000001"/>
    <n v="2.5"/>
    <n v="-999"/>
    <n v="-999"/>
    <n v="11"/>
    <n v="-999"/>
    <n v="0.59399999999999997"/>
    <n v="1.1439999999999999"/>
    <n v="0"/>
    <n v="-999"/>
    <n v="200908"/>
    <x v="18"/>
  </r>
  <r>
    <n v="-999"/>
    <n v="11.1"/>
    <n v="19.8"/>
    <n v="0.8"/>
    <n v="54.2"/>
    <n v="23.4"/>
    <n v="0"/>
    <n v="0"/>
    <n v="0"/>
    <n v="1.2"/>
    <n v="3.7"/>
    <n v="-999"/>
    <n v="-999"/>
    <n v="11"/>
    <n v="-999"/>
    <n v="0.54"/>
    <n v="1.7689999999999999"/>
    <n v="0"/>
    <n v="-999"/>
    <n v="200908"/>
    <x v="18"/>
  </r>
  <r>
    <n v="-999"/>
    <n v="11.9"/>
    <n v="18.2"/>
    <n v="5.2"/>
    <n v="50.1"/>
    <n v="33.700000000000003"/>
    <n v="0"/>
    <n v="0"/>
    <n v="0"/>
    <n v="1"/>
    <n v="2.7"/>
    <n v="-999"/>
    <n v="-999"/>
    <n v="11"/>
    <n v="-999"/>
    <n v="0.70399999999999996"/>
    <n v="1.385"/>
    <n v="0"/>
    <n v="-999"/>
    <n v="200908"/>
    <x v="18"/>
  </r>
  <r>
    <n v="-999"/>
    <n v="10.3"/>
    <n v="18.2"/>
    <n v="2.2999999999999998"/>
    <n v="54.8"/>
    <n v="18.899999999999999"/>
    <n v="0"/>
    <n v="0"/>
    <n v="0"/>
    <n v="0.9"/>
    <n v="3"/>
    <n v="-999"/>
    <n v="-999"/>
    <n v="11"/>
    <n v="-999"/>
    <n v="0.39500000000000002"/>
    <n v="1.6950000000000001"/>
    <n v="0"/>
    <n v="-999"/>
    <n v="200908"/>
    <x v="18"/>
  </r>
  <r>
    <n v="-999"/>
    <n v="14.6"/>
    <n v="26.4"/>
    <n v="3.5"/>
    <n v="42.5"/>
    <n v="12.5"/>
    <n v="0"/>
    <n v="0"/>
    <n v="0"/>
    <n v="1.1000000000000001"/>
    <n v="2.5"/>
    <n v="-999"/>
    <n v="-999"/>
    <n v="11"/>
    <n v="-999"/>
    <n v="0.43"/>
    <n v="3.0110000000000001"/>
    <n v="0"/>
    <n v="-999"/>
    <n v="200908"/>
    <x v="18"/>
  </r>
  <r>
    <n v="-999"/>
    <n v="19.899999999999999"/>
    <n v="28.6"/>
    <n v="8.6999999999999993"/>
    <n v="30.2"/>
    <n v="11.6"/>
    <n v="0"/>
    <n v="0"/>
    <n v="0"/>
    <n v="1.2"/>
    <n v="3.1"/>
    <n v="-999"/>
    <n v="-999"/>
    <n v="11"/>
    <n v="-999"/>
    <n v="0.45400000000000001"/>
    <n v="3.4590000000000001"/>
    <n v="0"/>
    <n v="-999"/>
    <n v="200908"/>
    <x v="18"/>
  </r>
  <r>
    <n v="-999"/>
    <n v="16.2"/>
    <n v="21.9"/>
    <n v="10.6"/>
    <n v="53.7"/>
    <n v="35.799999999999997"/>
    <n v="0"/>
    <n v="0"/>
    <n v="0"/>
    <n v="0.9"/>
    <n v="2.4"/>
    <n v="-999"/>
    <n v="-999"/>
    <n v="11"/>
    <n v="-999"/>
    <n v="0.94099999999999995"/>
    <n v="1.6870000000000001"/>
    <n v="0"/>
    <n v="-999"/>
    <n v="200908"/>
    <x v="18"/>
  </r>
  <r>
    <n v="-999"/>
    <n v="17.5"/>
    <n v="24.2"/>
    <n v="9"/>
    <n v="51.8"/>
    <n v="28.5"/>
    <n v="0"/>
    <n v="0"/>
    <n v="0"/>
    <n v="1.2"/>
    <n v="2.5"/>
    <n v="-999"/>
    <n v="-999"/>
    <n v="11"/>
    <n v="-999"/>
    <n v="0.86"/>
    <n v="2.1589999999999998"/>
    <n v="0"/>
    <n v="-999"/>
    <n v="200908"/>
    <x v="18"/>
  </r>
  <r>
    <n v="-999"/>
    <n v="17.899999999999999"/>
    <n v="26.6"/>
    <n v="9"/>
    <n v="55.5"/>
    <n v="27.4"/>
    <n v="0"/>
    <n v="0"/>
    <n v="0"/>
    <n v="0.8"/>
    <n v="2.5"/>
    <n v="-999"/>
    <n v="-999"/>
    <n v="11"/>
    <n v="-999"/>
    <n v="0.95399999999999996"/>
    <n v="2.528"/>
    <n v="0"/>
    <n v="-999"/>
    <n v="200908"/>
    <x v="18"/>
  </r>
</pivotCacheRecords>
</file>

<file path=xl/pivotCache/pivotCacheRecords2.xml><?xml version="1.0" encoding="utf-8"?>
<pivotCacheRecords xmlns="http://schemas.openxmlformats.org/spreadsheetml/2006/main" xmlns:r="http://schemas.openxmlformats.org/officeDocument/2006/relationships" count="6585">
  <r>
    <d v="1991-08-22T00:00:00"/>
    <n v="234"/>
    <n v="23.49"/>
    <n v="16.3"/>
    <n v="23.4"/>
    <n v="9.3000000000000007"/>
    <n v="41.8"/>
    <n v="21.5"/>
    <n v="0.8"/>
    <n v="-999"/>
    <n v="-999"/>
    <n v="1.2"/>
    <n v="5.5"/>
    <n v="-999"/>
    <n v="-999"/>
    <n v="-999"/>
    <n v="13"/>
    <n v="0.61799999999999999"/>
    <n v="2.2589999999999999"/>
    <n v="-999"/>
    <n v="-999"/>
    <x v="0"/>
  </r>
  <r>
    <d v="1991-08-23T00:00:00"/>
    <n v="235"/>
    <n v="21.66"/>
    <n v="12.4"/>
    <n v="18.8"/>
    <n v="7.7"/>
    <n v="52.2"/>
    <n v="36.1"/>
    <n v="0"/>
    <n v="-999"/>
    <n v="-999"/>
    <n v="1.4"/>
    <n v="6.4"/>
    <n v="-999"/>
    <n v="-999"/>
    <n v="-999"/>
    <n v="13.1"/>
    <n v="0.78200000000000003"/>
    <n v="1.3859999999999999"/>
    <n v="0"/>
    <n v="-999"/>
    <x v="0"/>
  </r>
  <r>
    <d v="1991-08-24T00:00:00"/>
    <n v="236"/>
    <n v="22.86"/>
    <n v="8.6"/>
    <n v="15.5"/>
    <n v="1.6"/>
    <n v="53.1"/>
    <n v="36.6"/>
    <n v="0"/>
    <n v="-999"/>
    <n v="-999"/>
    <n v="1.1000000000000001"/>
    <n v="5.8"/>
    <n v="-999"/>
    <n v="-999"/>
    <n v="-999"/>
    <n v="13"/>
    <n v="0.64600000000000002"/>
    <n v="1.1160000000000001"/>
    <n v="0"/>
    <n v="-999"/>
    <x v="0"/>
  </r>
  <r>
    <d v="1991-08-25T00:00:00"/>
    <n v="237"/>
    <n v="18.420000000000002"/>
    <n v="7.3"/>
    <n v="14.9"/>
    <n v="1"/>
    <n v="65.400000000000006"/>
    <n v="40.5"/>
    <n v="0"/>
    <n v="-999"/>
    <n v="-999"/>
    <n v="1.2"/>
    <n v="6.1"/>
    <n v="-999"/>
    <n v="-999"/>
    <n v="-999"/>
    <n v="12.8"/>
    <n v="0.68600000000000005"/>
    <n v="1.008"/>
    <n v="0"/>
    <n v="-999"/>
    <x v="0"/>
  </r>
  <r>
    <d v="1991-08-26T00:00:00"/>
    <n v="238"/>
    <n v="6.14"/>
    <n v="6.7"/>
    <n v="9.5"/>
    <n v="2.2000000000000002"/>
    <n v="66.2"/>
    <n v="47.2"/>
    <n v="4.0999999999999996"/>
    <n v="-999"/>
    <n v="-999"/>
    <n v="1.9"/>
    <n v="9.6999999999999993"/>
    <n v="-999"/>
    <n v="-999"/>
    <n v="-999"/>
    <n v="12.3"/>
    <n v="0.56100000000000005"/>
    <n v="0.627"/>
    <n v="0"/>
    <n v="-999"/>
    <x v="0"/>
  </r>
  <r>
    <d v="1991-08-27T00:00:00"/>
    <n v="239"/>
    <n v="5.34"/>
    <n v="7.7"/>
    <n v="11.3"/>
    <n v="5.2"/>
    <n v="84.1"/>
    <n v="53.4"/>
    <n v="17.5"/>
    <n v="-999"/>
    <n v="-999"/>
    <n v="2.4"/>
    <n v="8.1"/>
    <n v="-999"/>
    <n v="-999"/>
    <n v="-999"/>
    <n v="11.6"/>
    <n v="0.71699999999999997"/>
    <n v="0.624"/>
    <n v="0"/>
    <n v="-999"/>
    <x v="0"/>
  </r>
  <r>
    <d v="1991-08-28T00:00:00"/>
    <n v="240"/>
    <n v="7.63"/>
    <n v="7.3"/>
    <n v="10.1"/>
    <n v="5.7"/>
    <n v="85.8"/>
    <n v="78.099999999999994"/>
    <n v="0.5"/>
    <n v="-999"/>
    <n v="-999"/>
    <n v="2.8"/>
    <n v="7.9"/>
    <n v="-999"/>
    <n v="-999"/>
    <n v="-999"/>
    <n v="11.1"/>
    <n v="0.96299999999999997"/>
    <n v="0.27100000000000002"/>
    <n v="0"/>
    <n v="-999"/>
    <x v="0"/>
  </r>
  <r>
    <d v="1991-08-29T00:00:00"/>
    <n v="241"/>
    <n v="8.16"/>
    <n v="9"/>
    <n v="13.4"/>
    <n v="4.7"/>
    <n v="85.3"/>
    <n v="64.099999999999994"/>
    <n v="1"/>
    <n v="-999"/>
    <n v="-999"/>
    <n v="4.2"/>
    <n v="10.7"/>
    <n v="-999"/>
    <n v="-999"/>
    <n v="-999"/>
    <n v="10.8"/>
    <n v="0.98499999999999999"/>
    <n v="0.55200000000000005"/>
    <n v="0"/>
    <n v="-999"/>
    <x v="0"/>
  </r>
  <r>
    <d v="1991-08-30T00:00:00"/>
    <n v="242"/>
    <n v="15.7"/>
    <n v="14.4"/>
    <n v="18.7"/>
    <n v="11.1"/>
    <n v="56.4"/>
    <n v="45"/>
    <n v="0"/>
    <n v="-999"/>
    <n v="-999"/>
    <n v="3.6"/>
    <n v="11.3"/>
    <n v="-999"/>
    <n v="-999"/>
    <n v="-999"/>
    <n v="10.7"/>
    <n v="0.97099999999999997"/>
    <n v="1.1859999999999999"/>
    <n v="0"/>
    <n v="-999"/>
    <x v="0"/>
  </r>
  <r>
    <d v="1991-08-31T00:00:00"/>
    <n v="243"/>
    <n v="9.0500000000000007"/>
    <n v="11.7"/>
    <n v="16.399999999999999"/>
    <n v="5.2"/>
    <n v="69.8"/>
    <n v="50.5"/>
    <n v="6.6"/>
    <n v="-999"/>
    <n v="-999"/>
    <n v="1.2"/>
    <n v="5.5"/>
    <n v="-999"/>
    <n v="-999"/>
    <n v="-999"/>
    <n v="10.8"/>
    <n v="0.94199999999999995"/>
    <n v="0.92300000000000004"/>
    <n v="-999"/>
    <n v="-999"/>
    <x v="0"/>
  </r>
  <r>
    <d v="1991-09-01T00:00:00"/>
    <n v="244"/>
    <n v="17.54"/>
    <n v="5.2"/>
    <n v="11.3"/>
    <n v="-0.2"/>
    <n v="76.099999999999994"/>
    <n v="51.5"/>
    <n v="0.3"/>
    <n v="-999"/>
    <n v="-999"/>
    <n v="1.5"/>
    <n v="6.5"/>
    <n v="-999"/>
    <n v="-999"/>
    <n v="-999"/>
    <n v="10.9"/>
    <n v="0.68700000000000006"/>
    <n v="0.64900000000000002"/>
    <n v="0"/>
    <n v="-999"/>
    <x v="1"/>
  </r>
  <r>
    <d v="1991-09-02T00:00:00"/>
    <n v="245"/>
    <n v="20.66"/>
    <n v="5.8"/>
    <n v="13.3"/>
    <n v="-1.6"/>
    <n v="73.2"/>
    <n v="50.1"/>
    <n v="0"/>
    <n v="-999"/>
    <n v="-999"/>
    <n v="1.2"/>
    <n v="4.7"/>
    <n v="-999"/>
    <n v="-999"/>
    <n v="-999"/>
    <n v="10.7"/>
    <n v="0.76500000000000001"/>
    <n v="0.76200000000000001"/>
    <n v="0"/>
    <n v="-999"/>
    <x v="1"/>
  </r>
  <r>
    <d v="1991-09-03T00:00:00"/>
    <n v="246"/>
    <n v="21.46"/>
    <n v="9.3000000000000007"/>
    <n v="17"/>
    <n v="1.8"/>
    <n v="59.3"/>
    <n v="34.799999999999997"/>
    <n v="0"/>
    <n v="-999"/>
    <n v="-999"/>
    <n v="1.3"/>
    <n v="4.0999999999999996"/>
    <n v="-999"/>
    <n v="-999"/>
    <n v="-999"/>
    <n v="10.6"/>
    <n v="0.67400000000000004"/>
    <n v="1.2629999999999999"/>
    <n v="0"/>
    <n v="-999"/>
    <x v="1"/>
  </r>
  <r>
    <d v="1991-09-04T00:00:00"/>
    <n v="247"/>
    <n v="21.67"/>
    <n v="12.7"/>
    <n v="19.100000000000001"/>
    <n v="3.2"/>
    <n v="50.5"/>
    <n v="40.1"/>
    <n v="0"/>
    <n v="-999"/>
    <n v="-999"/>
    <n v="1.3"/>
    <n v="4.5999999999999996"/>
    <n v="-999"/>
    <n v="-999"/>
    <n v="-999"/>
    <n v="10.6"/>
    <n v="0.88700000000000001"/>
    <n v="1.3240000000000001"/>
    <n v="0"/>
    <n v="-999"/>
    <x v="1"/>
  </r>
  <r>
    <d v="1991-09-05T00:00:00"/>
    <n v="248"/>
    <n v="21.57"/>
    <n v="14"/>
    <n v="21.7"/>
    <n v="5.7"/>
    <n v="50.7"/>
    <n v="17.3"/>
    <n v="0"/>
    <n v="-999"/>
    <n v="-999"/>
    <n v="1.2"/>
    <n v="4.5999999999999996"/>
    <n v="-999"/>
    <n v="-999"/>
    <n v="-999"/>
    <n v="10.8"/>
    <n v="0.45"/>
    <n v="2.1459999999999999"/>
    <n v="0"/>
    <n v="-999"/>
    <x v="1"/>
  </r>
  <r>
    <d v="1991-09-06T00:00:00"/>
    <n v="249"/>
    <n v="19.420000000000002"/>
    <n v="13.5"/>
    <n v="21.1"/>
    <n v="6.7"/>
    <n v="48.7"/>
    <n v="29.1"/>
    <n v="0"/>
    <n v="-999"/>
    <n v="-999"/>
    <n v="1.2"/>
    <n v="4.5"/>
    <n v="-999"/>
    <n v="-999"/>
    <n v="-999"/>
    <n v="11"/>
    <n v="0.72699999999999998"/>
    <n v="1.774"/>
    <n v="0"/>
    <n v="-999"/>
    <x v="1"/>
  </r>
  <r>
    <d v="1991-09-07T00:00:00"/>
    <n v="250"/>
    <n v="12.07"/>
    <n v="9.4"/>
    <n v="15"/>
    <n v="4.5"/>
    <n v="75.400000000000006"/>
    <n v="56.1"/>
    <n v="0"/>
    <n v="-999"/>
    <n v="-999"/>
    <n v="1.3"/>
    <n v="4.9000000000000004"/>
    <n v="-999"/>
    <n v="-999"/>
    <n v="-999"/>
    <n v="11.2"/>
    <n v="0.95699999999999996"/>
    <n v="0.748"/>
    <n v="0"/>
    <n v="-999"/>
    <x v="1"/>
  </r>
  <r>
    <d v="1991-09-08T00:00:00"/>
    <n v="251"/>
    <n v="16.829999999999998"/>
    <n v="5.7"/>
    <n v="10.5"/>
    <n v="1.3"/>
    <n v="76.2"/>
    <n v="53.9"/>
    <n v="0"/>
    <n v="-999"/>
    <n v="-999"/>
    <n v="1.6"/>
    <n v="5.8"/>
    <n v="-999"/>
    <n v="-999"/>
    <n v="-999"/>
    <n v="11.1"/>
    <n v="0.68300000000000005"/>
    <n v="0.58499999999999996"/>
    <n v="0"/>
    <n v="-999"/>
    <x v="1"/>
  </r>
  <r>
    <d v="1991-09-09T00:00:00"/>
    <n v="252"/>
    <n v="16.59"/>
    <n v="8"/>
    <n v="15.7"/>
    <n v="0.4"/>
    <n v="71.900000000000006"/>
    <n v="51.5"/>
    <n v="0"/>
    <n v="-999"/>
    <n v="-999"/>
    <n v="1.2"/>
    <n v="5.3"/>
    <n v="-999"/>
    <n v="-999"/>
    <n v="-999"/>
    <n v="10.9"/>
    <n v="0.91800000000000004"/>
    <n v="0.86499999999999999"/>
    <n v="0"/>
    <n v="-999"/>
    <x v="1"/>
  </r>
  <r>
    <d v="1991-09-10T00:00:00"/>
    <n v="253"/>
    <n v="18.3"/>
    <n v="9.9"/>
    <n v="16.3"/>
    <n v="4.2"/>
    <n v="60.9"/>
    <n v="42"/>
    <n v="0"/>
    <n v="-999"/>
    <n v="-999"/>
    <n v="1.2"/>
    <n v="5.8"/>
    <n v="-999"/>
    <n v="-999"/>
    <n v="-999"/>
    <n v="10.8"/>
    <n v="0.77700000000000002"/>
    <n v="1.075"/>
    <n v="0"/>
    <n v="-999"/>
    <x v="1"/>
  </r>
  <r>
    <d v="1991-09-11T00:00:00"/>
    <n v="254"/>
    <n v="18.010000000000002"/>
    <n v="12"/>
    <n v="19.5"/>
    <n v="5.5"/>
    <n v="56.9"/>
    <n v="37.1"/>
    <n v="0"/>
    <n v="-999"/>
    <n v="-999"/>
    <n v="1.2"/>
    <n v="5"/>
    <n v="-999"/>
    <n v="-999"/>
    <n v="-999"/>
    <n v="10.7"/>
    <n v="0.84099999999999997"/>
    <n v="1.425"/>
    <n v="0"/>
    <n v="-999"/>
    <x v="1"/>
  </r>
  <r>
    <d v="1991-09-12T00:00:00"/>
    <n v="255"/>
    <n v="16.27"/>
    <n v="12.8"/>
    <n v="19"/>
    <n v="7.8"/>
    <n v="54.7"/>
    <n v="38.799999999999997"/>
    <n v="0"/>
    <n v="-999"/>
    <n v="-999"/>
    <n v="1.3"/>
    <n v="5.8"/>
    <n v="-999"/>
    <n v="-999"/>
    <n v="-999"/>
    <n v="10.8"/>
    <n v="0.85099999999999998"/>
    <n v="1.3440000000000001"/>
    <n v="0"/>
    <n v="-999"/>
    <x v="1"/>
  </r>
  <r>
    <d v="1991-09-13T00:00:00"/>
    <n v="256"/>
    <n v="7.53"/>
    <n v="4.8"/>
    <n v="8.5"/>
    <n v="1.8"/>
    <n v="79.7"/>
    <n v="66.2"/>
    <n v="1"/>
    <n v="-999"/>
    <n v="-999"/>
    <n v="2"/>
    <n v="8"/>
    <n v="-999"/>
    <n v="-999"/>
    <n v="-999"/>
    <n v="10.8"/>
    <n v="0.73399999999999999"/>
    <n v="0.375"/>
    <n v="0"/>
    <n v="-999"/>
    <x v="1"/>
  </r>
  <r>
    <d v="1991-09-14T00:00:00"/>
    <n v="257"/>
    <n v="18.809999999999999"/>
    <n v="6.1"/>
    <n v="13.6"/>
    <n v="0.5"/>
    <n v="71.8"/>
    <n v="43.7"/>
    <n v="0"/>
    <n v="-999"/>
    <n v="-999"/>
    <n v="1.3"/>
    <n v="5.7"/>
    <n v="-999"/>
    <n v="-999"/>
    <n v="-999"/>
    <n v="10.4"/>
    <n v="0.68100000000000005"/>
    <n v="0.877"/>
    <n v="0"/>
    <n v="-999"/>
    <x v="1"/>
  </r>
  <r>
    <d v="1991-09-15T00:00:00"/>
    <n v="258"/>
    <n v="18.559999999999999"/>
    <n v="9.8000000000000007"/>
    <n v="16.899999999999999"/>
    <n v="2"/>
    <n v="64.599999999999994"/>
    <n v="46.9"/>
    <n v="0"/>
    <n v="-999"/>
    <n v="-999"/>
    <n v="1"/>
    <n v="4"/>
    <n v="-999"/>
    <n v="-999"/>
    <n v="-999"/>
    <n v="10.199999999999999"/>
    <n v="0.90500000000000003"/>
    <n v="1.022"/>
    <n v="0"/>
    <n v="-999"/>
    <x v="1"/>
  </r>
  <r>
    <d v="1991-09-16T00:00:00"/>
    <n v="259"/>
    <n v="16.2"/>
    <n v="10.199999999999999"/>
    <n v="15.5"/>
    <n v="6.6"/>
    <n v="64.900000000000006"/>
    <n v="46.7"/>
    <n v="0"/>
    <n v="-999"/>
    <n v="-999"/>
    <n v="1.3"/>
    <n v="6.8"/>
    <n v="-999"/>
    <n v="-999"/>
    <n v="-999"/>
    <n v="10.3"/>
    <n v="0.82099999999999995"/>
    <n v="0.93799999999999994"/>
    <n v="0"/>
    <n v="-999"/>
    <x v="1"/>
  </r>
  <r>
    <d v="1991-09-17T00:00:00"/>
    <n v="260"/>
    <n v="17.809999999999999"/>
    <n v="9.9"/>
    <n v="16.5"/>
    <n v="1.6"/>
    <n v="64.7"/>
    <n v="48.3"/>
    <n v="0"/>
    <n v="-999"/>
    <n v="-999"/>
    <n v="1.3"/>
    <n v="3.9"/>
    <n v="-999"/>
    <n v="-999"/>
    <n v="-999"/>
    <n v="10.3"/>
    <n v="0.90800000000000003"/>
    <n v="0.97"/>
    <n v="0"/>
    <n v="-999"/>
    <x v="1"/>
  </r>
  <r>
    <d v="1991-09-18T00:00:00"/>
    <n v="261"/>
    <n v="17.79"/>
    <n v="12.4"/>
    <n v="19.899999999999999"/>
    <n v="7.4"/>
    <n v="53.9"/>
    <n v="35.299999999999997"/>
    <n v="0"/>
    <n v="-999"/>
    <n v="-999"/>
    <n v="1.1000000000000001"/>
    <n v="3.6"/>
    <n v="-999"/>
    <n v="-999"/>
    <n v="-999"/>
    <n v="10.4"/>
    <n v="0.82199999999999995"/>
    <n v="1.5029999999999999"/>
    <n v="0"/>
    <n v="-999"/>
    <x v="1"/>
  </r>
  <r>
    <d v="1991-09-19T00:00:00"/>
    <n v="262"/>
    <n v="17.84"/>
    <n v="13.4"/>
    <n v="20.100000000000001"/>
    <n v="5.5"/>
    <n v="47"/>
    <n v="31.3"/>
    <n v="0"/>
    <n v="-999"/>
    <n v="-999"/>
    <n v="1.1000000000000001"/>
    <n v="4.7"/>
    <n v="-999"/>
    <n v="-999"/>
    <n v="-999"/>
    <n v="10.6"/>
    <n v="0.73799999999999999"/>
    <n v="1.6160000000000001"/>
    <n v="0"/>
    <n v="-999"/>
    <x v="1"/>
  </r>
  <r>
    <d v="1991-09-20T00:00:00"/>
    <n v="263"/>
    <n v="8.1"/>
    <n v="5"/>
    <n v="9.6999999999999993"/>
    <n v="-0.5"/>
    <n v="59"/>
    <n v="46.1"/>
    <n v="0"/>
    <n v="-999"/>
    <n v="-999"/>
    <n v="1.4"/>
    <n v="5.2"/>
    <n v="-999"/>
    <n v="-999"/>
    <n v="-999"/>
    <n v="10.6"/>
    <n v="0.55500000000000005"/>
    <n v="0.64800000000000002"/>
    <n v="0"/>
    <n v="-999"/>
    <x v="1"/>
  </r>
  <r>
    <d v="1991-09-21T00:00:00"/>
    <n v="264"/>
    <n v="14.67"/>
    <n v="1.8"/>
    <n v="8.5"/>
    <n v="-3.1"/>
    <n v="62.6"/>
    <n v="44.6"/>
    <n v="0"/>
    <n v="-999"/>
    <n v="-999"/>
    <n v="1.6"/>
    <n v="7"/>
    <n v="-999"/>
    <n v="-999"/>
    <n v="-999"/>
    <n v="10"/>
    <n v="0.495"/>
    <n v="0.61499999999999999"/>
    <n v="0"/>
    <n v="-999"/>
    <x v="1"/>
  </r>
  <r>
    <d v="1991-09-22T00:00:00"/>
    <n v="265"/>
    <n v="8.32"/>
    <n v="2.9"/>
    <n v="9.3000000000000007"/>
    <n v="-3.3"/>
    <n v="67.8"/>
    <n v="40.9"/>
    <n v="0.8"/>
    <n v="-999"/>
    <n v="-999"/>
    <n v="1.4"/>
    <n v="7.7"/>
    <n v="-999"/>
    <n v="-999"/>
    <n v="-999"/>
    <n v="9.5"/>
    <n v="0.47899999999999998"/>
    <n v="0.69199999999999995"/>
    <n v="0"/>
    <n v="-999"/>
    <x v="1"/>
  </r>
  <r>
    <d v="1991-09-23T00:00:00"/>
    <n v="266"/>
    <n v="12.92"/>
    <n v="7.5"/>
    <n v="14"/>
    <n v="3.3"/>
    <n v="78.2"/>
    <n v="59.1"/>
    <n v="0"/>
    <n v="-999"/>
    <n v="-999"/>
    <n v="0.8"/>
    <n v="5.4"/>
    <n v="-999"/>
    <n v="-999"/>
    <n v="-999"/>
    <n v="9"/>
    <n v="0.94699999999999995"/>
    <n v="0.65400000000000003"/>
    <n v="0"/>
    <n v="-999"/>
    <x v="1"/>
  </r>
  <r>
    <d v="1991-09-24T00:00:00"/>
    <n v="267"/>
    <n v="16.97"/>
    <n v="11.4"/>
    <n v="18.600000000000001"/>
    <n v="4.0999999999999996"/>
    <n v="72.400000000000006"/>
    <n v="51.5"/>
    <n v="0"/>
    <n v="-999"/>
    <n v="-999"/>
    <n v="1.1000000000000001"/>
    <n v="4.5"/>
    <n v="-999"/>
    <n v="-999"/>
    <n v="-999"/>
    <n v="9.1999999999999993"/>
    <n v="1.105"/>
    <n v="1.0389999999999999"/>
    <n v="0"/>
    <n v="-999"/>
    <x v="1"/>
  </r>
  <r>
    <d v="1991-09-25T00:00:00"/>
    <n v="268"/>
    <n v="16.41"/>
    <n v="13.2"/>
    <n v="20.8"/>
    <n v="4.9000000000000004"/>
    <n v="52.5"/>
    <n v="39.6"/>
    <n v="0"/>
    <n v="-999"/>
    <n v="-999"/>
    <n v="1.1000000000000001"/>
    <n v="3.4"/>
    <n v="-999"/>
    <n v="-999"/>
    <n v="-999"/>
    <n v="9.4"/>
    <n v="0.97099999999999997"/>
    <n v="1.4830000000000001"/>
    <n v="0"/>
    <n v="-999"/>
    <x v="1"/>
  </r>
  <r>
    <d v="1991-09-26T00:00:00"/>
    <n v="269"/>
    <n v="16.09"/>
    <n v="14.9"/>
    <n v="23.1"/>
    <n v="8.3000000000000007"/>
    <n v="53.3"/>
    <n v="28.3"/>
    <n v="0"/>
    <n v="-999"/>
    <n v="-999"/>
    <n v="1.1000000000000001"/>
    <n v="3.7"/>
    <n v="-999"/>
    <n v="-999"/>
    <n v="-999"/>
    <n v="9.6"/>
    <n v="0.8"/>
    <n v="2.0259999999999998"/>
    <n v="0"/>
    <n v="-999"/>
    <x v="1"/>
  </r>
  <r>
    <d v="1991-09-27T00:00:00"/>
    <n v="270"/>
    <n v="15.36"/>
    <n v="14.3"/>
    <n v="21.8"/>
    <n v="7.5"/>
    <n v="51.4"/>
    <n v="36.200000000000003"/>
    <n v="0"/>
    <n v="-999"/>
    <n v="-999"/>
    <n v="1.3"/>
    <n v="4"/>
    <n v="-999"/>
    <n v="-999"/>
    <n v="-999"/>
    <n v="9.9"/>
    <n v="0.94399999999999995"/>
    <n v="1.6659999999999999"/>
    <n v="0"/>
    <n v="-999"/>
    <x v="1"/>
  </r>
  <r>
    <d v="1991-09-28T00:00:00"/>
    <n v="271"/>
    <n v="12.09"/>
    <n v="11"/>
    <n v="17.399999999999999"/>
    <n v="6.2"/>
    <n v="62.5"/>
    <n v="49.3"/>
    <n v="0"/>
    <n v="-999"/>
    <n v="-999"/>
    <n v="1"/>
    <n v="4.7"/>
    <n v="-999"/>
    <n v="-999"/>
    <n v="-999"/>
    <n v="10"/>
    <n v="0.97599999999999998"/>
    <n v="1.0069999999999999"/>
    <n v="0"/>
    <n v="-999"/>
    <x v="1"/>
  </r>
  <r>
    <d v="1991-09-29T00:00:00"/>
    <n v="272"/>
    <n v="14.87"/>
    <n v="9.5"/>
    <n v="15.9"/>
    <n v="5"/>
    <n v="50.1"/>
    <n v="37.700000000000003"/>
    <n v="0"/>
    <n v="-999"/>
    <n v="-999"/>
    <n v="1.1000000000000001"/>
    <n v="4"/>
    <n v="-999"/>
    <n v="-999"/>
    <n v="-999"/>
    <n v="9.9"/>
    <n v="0.68200000000000005"/>
    <n v="1.125"/>
    <n v="0"/>
    <n v="-999"/>
    <x v="1"/>
  </r>
  <r>
    <d v="1991-09-30T00:00:00"/>
    <n v="273"/>
    <n v="11.75"/>
    <n v="12.2"/>
    <n v="19.399999999999999"/>
    <n v="5"/>
    <n v="42.5"/>
    <n v="17.5"/>
    <n v="0"/>
    <n v="-999"/>
    <n v="-999"/>
    <n v="2.2999999999999998"/>
    <n v="8.6"/>
    <n v="-999"/>
    <n v="-999"/>
    <n v="-999"/>
    <n v="9.8000000000000007"/>
    <n v="0.39300000000000002"/>
    <n v="1.8580000000000001"/>
    <n v="-999"/>
    <n v="-999"/>
    <x v="1"/>
  </r>
  <r>
    <d v="1991-10-01T00:00:00"/>
    <n v="274"/>
    <n v="13.75"/>
    <n v="9"/>
    <n v="14.5"/>
    <n v="2.1"/>
    <n v="49.4"/>
    <n v="17.8"/>
    <n v="0"/>
    <n v="-999"/>
    <n v="-999"/>
    <n v="2"/>
    <n v="7.9"/>
    <n v="-999"/>
    <n v="-999"/>
    <n v="-999"/>
    <n v="9.8000000000000007"/>
    <n v="0.29499999999999998"/>
    <n v="1.357"/>
    <n v="0"/>
    <n v="-999"/>
    <x v="2"/>
  </r>
  <r>
    <d v="1991-10-02T00:00:00"/>
    <n v="275"/>
    <n v="13.11"/>
    <n v="5"/>
    <n v="11.8"/>
    <n v="0.3"/>
    <n v="67.599999999999994"/>
    <n v="49.3"/>
    <n v="0"/>
    <n v="-999"/>
    <n v="-999"/>
    <n v="1.2"/>
    <n v="5.6"/>
    <n v="-999"/>
    <n v="-999"/>
    <n v="-999"/>
    <n v="9.6999999999999993"/>
    <n v="0.68300000000000005"/>
    <n v="0.70199999999999996"/>
    <n v="0"/>
    <n v="-999"/>
    <x v="2"/>
  </r>
  <r>
    <d v="1991-10-03T00:00:00"/>
    <n v="276"/>
    <n v="13.11"/>
    <n v="1.5"/>
    <n v="7.1"/>
    <n v="-2.2999999999999998"/>
    <n v="56.2"/>
    <n v="45.2"/>
    <n v="0"/>
    <n v="-999"/>
    <n v="-999"/>
    <n v="1.4"/>
    <n v="6.7"/>
    <n v="-999"/>
    <n v="-999"/>
    <n v="-999"/>
    <n v="9.3000000000000007"/>
    <n v="0.45600000000000002"/>
    <n v="0.55300000000000005"/>
    <n v="0"/>
    <n v="-999"/>
    <x v="2"/>
  </r>
  <r>
    <d v="1991-10-04T00:00:00"/>
    <n v="277"/>
    <n v="14.21"/>
    <n v="2.2999999999999998"/>
    <n v="10.8"/>
    <n v="-5.3"/>
    <n v="53.5"/>
    <n v="31.2"/>
    <n v="0"/>
    <n v="-999"/>
    <n v="-999"/>
    <n v="1.2"/>
    <n v="4"/>
    <n v="-999"/>
    <n v="-999"/>
    <n v="-999"/>
    <n v="8.8000000000000007"/>
    <n v="0.40400000000000003"/>
    <n v="0.89100000000000001"/>
    <n v="0"/>
    <n v="-999"/>
    <x v="2"/>
  </r>
  <r>
    <d v="1991-10-05T00:00:00"/>
    <n v="278"/>
    <n v="14"/>
    <n v="8"/>
    <n v="16.2"/>
    <n v="-0.7"/>
    <n v="37.1"/>
    <n v="19.2"/>
    <n v="0"/>
    <n v="-999"/>
    <n v="-999"/>
    <n v="1.6"/>
    <n v="7"/>
    <n v="-999"/>
    <n v="-999"/>
    <n v="-999"/>
    <n v="8.4"/>
    <n v="0.35299999999999998"/>
    <n v="1.488"/>
    <n v="0"/>
    <n v="-999"/>
    <x v="2"/>
  </r>
  <r>
    <d v="1991-10-06T00:00:00"/>
    <n v="279"/>
    <n v="12.68"/>
    <n v="9.9"/>
    <n v="16.7"/>
    <n v="4.2"/>
    <n v="28.8"/>
    <n v="19.100000000000001"/>
    <n v="0"/>
    <n v="-999"/>
    <n v="-999"/>
    <n v="1.1000000000000001"/>
    <n v="4.5999999999999996"/>
    <n v="-999"/>
    <n v="-999"/>
    <n v="-999"/>
    <n v="8.3000000000000007"/>
    <n v="0.36199999999999999"/>
    <n v="1.538"/>
    <n v="0"/>
    <n v="-999"/>
    <x v="2"/>
  </r>
  <r>
    <d v="1991-10-07T00:00:00"/>
    <n v="280"/>
    <n v="13.76"/>
    <n v="5"/>
    <n v="12"/>
    <n v="-1.5"/>
    <n v="64.8"/>
    <n v="43.1"/>
    <n v="0"/>
    <n v="-999"/>
    <n v="-999"/>
    <n v="1"/>
    <n v="5"/>
    <n v="-999"/>
    <n v="-999"/>
    <n v="-999"/>
    <n v="8.3000000000000007"/>
    <n v="0.60399999999999998"/>
    <n v="0.79800000000000004"/>
    <n v="0"/>
    <n v="-999"/>
    <x v="2"/>
  </r>
  <r>
    <d v="1991-10-08T00:00:00"/>
    <n v="281"/>
    <n v="13.33"/>
    <n v="5.9"/>
    <n v="13.5"/>
    <n v="-1.9"/>
    <n v="63"/>
    <n v="38.299999999999997"/>
    <n v="0"/>
    <n v="-999"/>
    <n v="-999"/>
    <n v="1.2"/>
    <n v="3.8"/>
    <n v="-999"/>
    <n v="-999"/>
    <n v="-999"/>
    <n v="8.1"/>
    <n v="0.59399999999999997"/>
    <n v="0.95399999999999996"/>
    <n v="0"/>
    <n v="-999"/>
    <x v="2"/>
  </r>
  <r>
    <d v="1991-10-09T00:00:00"/>
    <n v="282"/>
    <n v="6.28"/>
    <n v="10.8"/>
    <n v="15.2"/>
    <n v="5"/>
    <n v="41.1"/>
    <n v="34.200000000000003"/>
    <n v="0"/>
    <n v="-999"/>
    <n v="-999"/>
    <n v="0.9"/>
    <n v="4.5"/>
    <n v="-999"/>
    <n v="-999"/>
    <n v="-999"/>
    <n v="8"/>
    <n v="0.59099999999999997"/>
    <n v="1.1359999999999999"/>
    <n v="0"/>
    <n v="-999"/>
    <x v="2"/>
  </r>
  <r>
    <d v="1991-10-10T00:00:00"/>
    <n v="283"/>
    <n v="12.98"/>
    <n v="15.3"/>
    <n v="22.5"/>
    <n v="10.1"/>
    <n v="44.6"/>
    <n v="33.9"/>
    <n v="0"/>
    <n v="-999"/>
    <n v="-999"/>
    <n v="0.9"/>
    <n v="3.5"/>
    <n v="-999"/>
    <n v="-999"/>
    <n v="-999"/>
    <n v="8"/>
    <n v="0.92200000000000004"/>
    <n v="1.8009999999999999"/>
    <n v="0"/>
    <n v="-999"/>
    <x v="2"/>
  </r>
  <r>
    <d v="1991-10-11T00:00:00"/>
    <n v="284"/>
    <n v="12.92"/>
    <n v="14.1"/>
    <n v="21.2"/>
    <n v="7.8"/>
    <n v="31.5"/>
    <n v="21.5"/>
    <n v="0"/>
    <n v="-999"/>
    <n v="-999"/>
    <n v="1.1000000000000001"/>
    <n v="5.5"/>
    <n v="-999"/>
    <n v="-999"/>
    <n v="-999"/>
    <n v="8.1999999999999993"/>
    <n v="0.54300000000000004"/>
    <n v="1.976"/>
    <n v="0"/>
    <n v="-999"/>
    <x v="2"/>
  </r>
  <r>
    <d v="1991-10-12T00:00:00"/>
    <n v="285"/>
    <n v="9.66"/>
    <n v="6.1"/>
    <n v="10.5"/>
    <n v="-1.5"/>
    <n v="59.3"/>
    <n v="34.799999999999997"/>
    <n v="0.3"/>
    <n v="-999"/>
    <n v="-999"/>
    <n v="1.9"/>
    <n v="9.3000000000000007"/>
    <n v="-999"/>
    <n v="-999"/>
    <n v="-999"/>
    <n v="8.4"/>
    <n v="0.442"/>
    <n v="0.82799999999999996"/>
    <n v="0"/>
    <n v="-999"/>
    <x v="2"/>
  </r>
  <r>
    <d v="1991-10-13T00:00:00"/>
    <n v="286"/>
    <n v="11.98"/>
    <n v="6.7"/>
    <n v="15.4"/>
    <n v="-1.7"/>
    <n v="48.3"/>
    <n v="23.1"/>
    <n v="0"/>
    <n v="-999"/>
    <n v="-999"/>
    <n v="1"/>
    <n v="3.9"/>
    <n v="-999"/>
    <n v="-999"/>
    <n v="-999"/>
    <n v="8.1999999999999993"/>
    <n v="0.40300000000000002"/>
    <n v="1.345"/>
    <n v="0"/>
    <n v="-999"/>
    <x v="2"/>
  </r>
  <r>
    <d v="1991-10-14T00:00:00"/>
    <n v="287"/>
    <n v="11.94"/>
    <n v="12.7"/>
    <n v="19.7"/>
    <n v="5.7"/>
    <n v="54.9"/>
    <n v="42.4"/>
    <n v="0"/>
    <n v="-999"/>
    <n v="-999"/>
    <n v="1"/>
    <n v="4.4000000000000004"/>
    <n v="-999"/>
    <n v="-999"/>
    <n v="-999"/>
    <n v="8"/>
    <n v="0.97199999999999998"/>
    <n v="1.3220000000000001"/>
    <n v="0"/>
    <n v="-999"/>
    <x v="2"/>
  </r>
  <r>
    <d v="1991-10-15T00:00:00"/>
    <n v="288"/>
    <n v="11.67"/>
    <n v="12.6"/>
    <n v="18"/>
    <n v="9.1999999999999993"/>
    <n v="51.4"/>
    <n v="40.700000000000003"/>
    <n v="0"/>
    <n v="-999"/>
    <n v="-999"/>
    <n v="2.2000000000000002"/>
    <n v="8.6"/>
    <n v="-999"/>
    <n v="-999"/>
    <n v="-999"/>
    <n v="8.1"/>
    <n v="0.84099999999999997"/>
    <n v="1.224"/>
    <n v="0"/>
    <n v="-999"/>
    <x v="2"/>
  </r>
  <r>
    <d v="1991-10-16T00:00:00"/>
    <n v="289"/>
    <n v="7.82"/>
    <n v="2.5"/>
    <n v="10.6"/>
    <n v="-5.0999999999999996"/>
    <n v="62.9"/>
    <n v="44.3"/>
    <n v="0.8"/>
    <n v="-999"/>
    <n v="-999"/>
    <n v="4.5999999999999996"/>
    <n v="17.8"/>
    <n v="-999"/>
    <n v="-999"/>
    <n v="-999"/>
    <n v="8.3000000000000007"/>
    <n v="0.56599999999999995"/>
    <n v="0.71199999999999997"/>
    <n v="0"/>
    <n v="-999"/>
    <x v="2"/>
  </r>
  <r>
    <d v="1991-10-17T00:00:00"/>
    <n v="290"/>
    <n v="8.7799999999999994"/>
    <n v="-4.2"/>
    <n v="1.2"/>
    <n v="-7.5"/>
    <n v="73.099999999999994"/>
    <n v="46.4"/>
    <n v="0.3"/>
    <n v="-999"/>
    <n v="-999"/>
    <n v="0.9"/>
    <n v="4.7"/>
    <n v="-999"/>
    <n v="-999"/>
    <n v="-999"/>
    <n v="7.9"/>
    <n v="0.308"/>
    <n v="0.35699999999999998"/>
    <n v="0"/>
    <n v="-999"/>
    <x v="2"/>
  </r>
  <r>
    <d v="1991-10-18T00:00:00"/>
    <n v="291"/>
    <n v="6.49"/>
    <n v="-1.4"/>
    <n v="3"/>
    <n v="-6.8"/>
    <n v="70.599999999999994"/>
    <n v="58.6"/>
    <n v="0"/>
    <n v="-999"/>
    <n v="-999"/>
    <n v="1.1000000000000001"/>
    <n v="5.2"/>
    <n v="-999"/>
    <n v="-999"/>
    <n v="-999"/>
    <n v="7.2"/>
    <n v="0.44500000000000001"/>
    <n v="0.314"/>
    <n v="0"/>
    <n v="-999"/>
    <x v="2"/>
  </r>
  <r>
    <d v="1991-10-19T00:00:00"/>
    <n v="292"/>
    <n v="10.6"/>
    <n v="3.9"/>
    <n v="11.1"/>
    <n v="-2.5"/>
    <n v="77.5"/>
    <n v="52.5"/>
    <n v="0"/>
    <n v="-999"/>
    <n v="-999"/>
    <n v="0.8"/>
    <n v="4"/>
    <n v="-999"/>
    <n v="-999"/>
    <n v="-999"/>
    <n v="6.7"/>
    <n v="0.69299999999999995"/>
    <n v="0.627"/>
    <n v="0"/>
    <n v="-999"/>
    <x v="2"/>
  </r>
  <r>
    <d v="1991-10-20T00:00:00"/>
    <n v="293"/>
    <n v="8.92"/>
    <n v="6.5"/>
    <n v="11.2"/>
    <n v="1.1000000000000001"/>
    <n v="78.2"/>
    <n v="67.8"/>
    <n v="0"/>
    <n v="-999"/>
    <n v="-999"/>
    <n v="1.9"/>
    <n v="7.8"/>
    <n v="-999"/>
    <n v="-999"/>
    <n v="-999"/>
    <n v="6.7"/>
    <n v="0.90300000000000002"/>
    <n v="0.42799999999999999"/>
    <n v="0"/>
    <n v="-999"/>
    <x v="2"/>
  </r>
  <r>
    <d v="1991-10-21T00:00:00"/>
    <n v="294"/>
    <n v="3.68"/>
    <n v="0.2"/>
    <n v="6.7"/>
    <n v="-4.9000000000000004"/>
    <n v="85"/>
    <n v="61.3"/>
    <n v="4.9000000000000004"/>
    <n v="-999"/>
    <n v="-999"/>
    <n v="2.6"/>
    <n v="12.1"/>
    <n v="-999"/>
    <n v="-999"/>
    <n v="-999"/>
    <n v="6.7"/>
    <n v="0.60299999999999998"/>
    <n v="0.38"/>
    <n v="0"/>
    <n v="-999"/>
    <x v="2"/>
  </r>
  <r>
    <d v="1991-10-22T00:00:00"/>
    <n v="295"/>
    <n v="1.81"/>
    <n v="-5.5"/>
    <n v="-3.4"/>
    <n v="-6.9"/>
    <n v="93.9"/>
    <n v="93.1"/>
    <n v="0.8"/>
    <n v="-999"/>
    <n v="-999"/>
    <n v="1"/>
    <n v="4.3"/>
    <n v="-999"/>
    <n v="-999"/>
    <n v="-999"/>
    <n v="6.5"/>
    <n v="0.442"/>
    <n v="3.3000000000000002E-2"/>
    <n v="0"/>
    <n v="-999"/>
    <x v="2"/>
  </r>
  <r>
    <d v="1991-10-23T00:00:00"/>
    <n v="296"/>
    <n v="1.84"/>
    <n v="-5.0999999999999996"/>
    <n v="-3.5"/>
    <n v="-7.8"/>
    <n v="93.7"/>
    <n v="89.4"/>
    <n v="3.1"/>
    <n v="-999"/>
    <n v="-999"/>
    <n v="1.3"/>
    <n v="4.7"/>
    <n v="-999"/>
    <n v="-999"/>
    <n v="-999"/>
    <n v="6"/>
    <n v="0.42199999999999999"/>
    <n v="0.05"/>
    <n v="0"/>
    <n v="-999"/>
    <x v="2"/>
  </r>
  <r>
    <d v="1991-10-24T00:00:00"/>
    <n v="297"/>
    <n v="0.94"/>
    <n v="-4.8"/>
    <n v="-1.9"/>
    <n v="-6"/>
    <n v="94.7"/>
    <n v="93.9"/>
    <n v="8.1999999999999993"/>
    <n v="-999"/>
    <n v="-999"/>
    <n v="0.7"/>
    <n v="3.9"/>
    <n v="-999"/>
    <n v="-999"/>
    <n v="-999"/>
    <n v="5.7"/>
    <n v="0.5"/>
    <n v="3.2000000000000001E-2"/>
    <n v="0"/>
    <n v="-999"/>
    <x v="2"/>
  </r>
  <r>
    <d v="1991-10-25T00:00:00"/>
    <n v="298"/>
    <n v="1.71"/>
    <n v="-5.8"/>
    <n v="-1.9"/>
    <n v="-8.1999999999999993"/>
    <n v="93.7"/>
    <n v="92"/>
    <n v="3.1"/>
    <n v="-999"/>
    <n v="-999"/>
    <n v="0.8"/>
    <n v="3.7"/>
    <n v="-999"/>
    <n v="-999"/>
    <n v="-999"/>
    <n v="5.4"/>
    <n v="0.48899999999999999"/>
    <n v="4.2000000000000003E-2"/>
    <n v="0"/>
    <n v="-999"/>
    <x v="2"/>
  </r>
  <r>
    <d v="1991-10-26T00:00:00"/>
    <n v="299"/>
    <n v="8.0399999999999991"/>
    <n v="-7.5"/>
    <n v="-2.2999999999999998"/>
    <n v="-11.1"/>
    <n v="90.2"/>
    <n v="83.5"/>
    <n v="0"/>
    <n v="-999"/>
    <n v="-999"/>
    <n v="1"/>
    <n v="4.3"/>
    <n v="-999"/>
    <n v="-999"/>
    <n v="-999"/>
    <n v="5.2"/>
    <n v="0.43"/>
    <n v="8.5000000000000006E-2"/>
    <n v="0"/>
    <n v="-999"/>
    <x v="2"/>
  </r>
  <r>
    <d v="1991-10-27T00:00:00"/>
    <n v="300"/>
    <n v="7.41"/>
    <n v="-13.6"/>
    <n v="-8.5"/>
    <n v="-20.6"/>
    <n v="82.8"/>
    <n v="76.400000000000006"/>
    <n v="0"/>
    <n v="-999"/>
    <n v="-999"/>
    <n v="1.1000000000000001"/>
    <n v="5.7"/>
    <n v="-999"/>
    <n v="-999"/>
    <n v="-999"/>
    <n v="5"/>
    <n v="0.246"/>
    <n v="7.5999999999999998E-2"/>
    <n v="0"/>
    <n v="-999"/>
    <x v="2"/>
  </r>
  <r>
    <d v="1991-10-28T00:00:00"/>
    <n v="301"/>
    <n v="6.47"/>
    <n v="-13.3"/>
    <n v="-5.4"/>
    <n v="-21.7"/>
    <n v="76.3"/>
    <n v="61.6"/>
    <n v="0"/>
    <n v="-999"/>
    <n v="-999"/>
    <n v="0.8"/>
    <n v="3.7"/>
    <n v="-999"/>
    <n v="-999"/>
    <n v="-999"/>
    <n v="4.9000000000000004"/>
    <n v="0.252"/>
    <n v="0.157"/>
    <n v="0"/>
    <n v="-999"/>
    <x v="2"/>
  </r>
  <r>
    <d v="1991-10-29T00:00:00"/>
    <n v="302"/>
    <n v="9.39"/>
    <n v="-12.4"/>
    <n v="-5.3"/>
    <n v="-16.7"/>
    <n v="72.8"/>
    <n v="58.2"/>
    <n v="0"/>
    <n v="-999"/>
    <n v="-999"/>
    <n v="1.3"/>
    <n v="5.0999999999999996"/>
    <n v="-999"/>
    <n v="-999"/>
    <n v="-999"/>
    <n v="4.5999999999999996"/>
    <n v="0.23899999999999999"/>
    <n v="0.17199999999999999"/>
    <n v="0"/>
    <n v="-999"/>
    <x v="2"/>
  </r>
  <r>
    <d v="1991-10-30T00:00:00"/>
    <n v="303"/>
    <n v="2.98"/>
    <n v="-7.2"/>
    <n v="-4.5"/>
    <n v="-14.5"/>
    <n v="68.099999999999994"/>
    <n v="49.9"/>
    <n v="1"/>
    <n v="-999"/>
    <n v="-999"/>
    <n v="0.8"/>
    <n v="4.2"/>
    <n v="-999"/>
    <n v="-999"/>
    <n v="-999"/>
    <n v="4.4000000000000004"/>
    <n v="0.218"/>
    <n v="0.219"/>
    <n v="0"/>
    <n v="-999"/>
    <x v="2"/>
  </r>
  <r>
    <d v="1991-10-31T00:00:00"/>
    <n v="304"/>
    <n v="3.23"/>
    <n v="-5"/>
    <n v="0.4"/>
    <n v="-7.6"/>
    <n v="91.2"/>
    <n v="71.8"/>
    <n v="0"/>
    <n v="-999"/>
    <n v="-999"/>
    <n v="0.6"/>
    <n v="4.5"/>
    <n v="-999"/>
    <n v="-999"/>
    <n v="-999"/>
    <n v="4.3"/>
    <n v="0.45100000000000001"/>
    <n v="0.17699999999999999"/>
    <n v="-999"/>
    <n v="-999"/>
    <x v="2"/>
  </r>
  <r>
    <d v="1991-11-01T00:00:00"/>
    <n v="305"/>
    <n v="2.58"/>
    <n v="-8.8000000000000007"/>
    <n v="-6.2"/>
    <n v="-11.9"/>
    <n v="88.1"/>
    <n v="82.9"/>
    <n v="0"/>
    <n v="-999"/>
    <n v="-999"/>
    <n v="1.6"/>
    <n v="4.5999999999999996"/>
    <n v="-999"/>
    <n v="-999"/>
    <n v="-999"/>
    <n v="4.0999999999999996"/>
    <n v="0.318"/>
    <n v="6.6000000000000003E-2"/>
    <n v="0"/>
    <n v="-999"/>
    <x v="3"/>
  </r>
  <r>
    <d v="1991-11-02T00:00:00"/>
    <n v="306"/>
    <n v="8.2200000000000006"/>
    <n v="-8.6999999999999993"/>
    <n v="-2.4"/>
    <n v="-13.8"/>
    <n v="54.5"/>
    <n v="30.4"/>
    <n v="0"/>
    <n v="-999"/>
    <n v="-999"/>
    <n v="1.4"/>
    <n v="4.7"/>
    <n v="-999"/>
    <n v="-999"/>
    <n v="-999"/>
    <n v="4"/>
    <n v="0.156"/>
    <n v="0.35599999999999998"/>
    <n v="0"/>
    <n v="-999"/>
    <x v="3"/>
  </r>
  <r>
    <d v="1991-11-03T00:00:00"/>
    <n v="307"/>
    <n v="4.97"/>
    <n v="-6"/>
    <n v="-2.2000000000000002"/>
    <n v="-9.9"/>
    <n v="58.1"/>
    <n v="31.7"/>
    <n v="9.3000000000000007"/>
    <n v="-999"/>
    <n v="-999"/>
    <n v="0.5"/>
    <n v="3.8"/>
    <n v="-999"/>
    <n v="-999"/>
    <n v="-999"/>
    <n v="3.9"/>
    <n v="0.16500000000000001"/>
    <n v="0.35499999999999998"/>
    <n v="0"/>
    <n v="-999"/>
    <x v="3"/>
  </r>
  <r>
    <d v="1991-11-04T00:00:00"/>
    <n v="308"/>
    <n v="0.88"/>
    <n v="-1.5"/>
    <n v="0.9"/>
    <n v="-4.8"/>
    <n v="96.4"/>
    <n v="92.2"/>
    <n v="23.1"/>
    <n v="-999"/>
    <n v="-999"/>
    <n v="0.8"/>
    <n v="5.3"/>
    <n v="-999"/>
    <n v="-999"/>
    <n v="-999"/>
    <n v="3.8"/>
    <n v="0.59899999999999998"/>
    <n v="5.0999999999999997E-2"/>
    <n v="0"/>
    <n v="-999"/>
    <x v="3"/>
  </r>
  <r>
    <d v="1991-11-05T00:00:00"/>
    <n v="309"/>
    <n v="2.74"/>
    <n v="0.5"/>
    <n v="4.3"/>
    <n v="-1.8"/>
    <n v="96.1"/>
    <n v="92.3"/>
    <n v="3.2"/>
    <n v="-999"/>
    <n v="-999"/>
    <n v="1.3"/>
    <n v="7.1"/>
    <n v="-999"/>
    <n v="-999"/>
    <n v="-999"/>
    <n v="3.7"/>
    <n v="0.76600000000000001"/>
    <n v="6.4000000000000001E-2"/>
    <n v="0"/>
    <n v="-999"/>
    <x v="3"/>
  </r>
  <r>
    <d v="1991-11-06T00:00:00"/>
    <n v="310"/>
    <n v="2.58"/>
    <n v="-1.4"/>
    <n v="3.3"/>
    <n v="-4.5"/>
    <n v="94.6"/>
    <n v="87.3"/>
    <n v="0"/>
    <n v="-999"/>
    <n v="-999"/>
    <n v="0.8"/>
    <n v="3.2"/>
    <n v="-999"/>
    <n v="-999"/>
    <n v="-999"/>
    <n v="3.6"/>
    <n v="0.67600000000000005"/>
    <n v="9.8000000000000004E-2"/>
    <n v="0"/>
    <n v="-999"/>
    <x v="3"/>
  </r>
  <r>
    <d v="1991-11-07T00:00:00"/>
    <n v="311"/>
    <n v="1.26"/>
    <n v="-0.5"/>
    <n v="1.1000000000000001"/>
    <n v="-3.3"/>
    <n v="93.3"/>
    <n v="83.3"/>
    <n v="0"/>
    <n v="-999"/>
    <n v="-999"/>
    <n v="2.2000000000000002"/>
    <n v="7.9"/>
    <n v="-999"/>
    <n v="-999"/>
    <n v="-999"/>
    <n v="3.6"/>
    <n v="0.55300000000000005"/>
    <n v="0.11"/>
    <n v="0"/>
    <n v="-999"/>
    <x v="3"/>
  </r>
  <r>
    <d v="1991-11-08T00:00:00"/>
    <n v="312"/>
    <n v="2.4300000000000002"/>
    <n v="0.7"/>
    <n v="4.2"/>
    <n v="-2.2999999999999998"/>
    <n v="95.6"/>
    <n v="91"/>
    <n v="0"/>
    <n v="-999"/>
    <n v="-999"/>
    <n v="1.1000000000000001"/>
    <n v="5.5"/>
    <n v="-999"/>
    <n v="-999"/>
    <n v="-999"/>
    <n v="3.5"/>
    <n v="0.751"/>
    <n v="7.3999999999999996E-2"/>
    <n v="0"/>
    <n v="-999"/>
    <x v="3"/>
  </r>
  <r>
    <d v="1991-11-09T00:00:00"/>
    <n v="313"/>
    <n v="2.4"/>
    <n v="-0.1"/>
    <n v="2.8"/>
    <n v="-1.9"/>
    <n v="93.7"/>
    <n v="86.5"/>
    <n v="2.4"/>
    <n v="-999"/>
    <n v="-999"/>
    <n v="0.8"/>
    <n v="4"/>
    <n v="-999"/>
    <n v="-999"/>
    <n v="-999"/>
    <n v="3.5"/>
    <n v="0.64400000000000002"/>
    <n v="0.10100000000000001"/>
    <n v="0"/>
    <n v="-999"/>
    <x v="3"/>
  </r>
  <r>
    <d v="1991-11-10T00:00:00"/>
    <n v="314"/>
    <n v="4.18"/>
    <n v="-0.2"/>
    <n v="3.5"/>
    <n v="-3.1"/>
    <n v="88.2"/>
    <n v="71.099999999999994"/>
    <n v="0"/>
    <n v="-999"/>
    <n v="-999"/>
    <n v="0.9"/>
    <n v="4.5999999999999996"/>
    <n v="-999"/>
    <n v="-999"/>
    <n v="-999"/>
    <n v="3.4"/>
    <n v="0.55800000000000005"/>
    <n v="0.22700000000000001"/>
    <n v="0"/>
    <n v="-999"/>
    <x v="3"/>
  </r>
  <r>
    <d v="1991-11-11T00:00:00"/>
    <n v="315"/>
    <n v="1.5"/>
    <n v="0.6"/>
    <n v="2.6"/>
    <n v="-1.4"/>
    <n v="88.9"/>
    <n v="61.5"/>
    <n v="0"/>
    <n v="-999"/>
    <n v="-999"/>
    <n v="3.2"/>
    <n v="8.8000000000000007"/>
    <n v="-999"/>
    <n v="-999"/>
    <n v="-999"/>
    <n v="3.4"/>
    <n v="0.45300000000000001"/>
    <n v="0.28299999999999997"/>
    <n v="0"/>
    <n v="-999"/>
    <x v="3"/>
  </r>
  <r>
    <d v="1991-11-12T00:00:00"/>
    <n v="316"/>
    <n v="5.87"/>
    <n v="0.2"/>
    <n v="4.3"/>
    <n v="-4.4000000000000004"/>
    <n v="80.900000000000006"/>
    <n v="58.5"/>
    <n v="0.8"/>
    <n v="-999"/>
    <n v="-999"/>
    <n v="3.6"/>
    <n v="12.9"/>
    <n v="-999"/>
    <n v="-999"/>
    <n v="-999"/>
    <n v="3.3"/>
    <n v="0.48699999999999999"/>
    <n v="0.34499999999999997"/>
    <n v="0"/>
    <n v="-999"/>
    <x v="3"/>
  </r>
  <r>
    <d v="1991-11-13T00:00:00"/>
    <n v="317"/>
    <n v="3.31"/>
    <n v="-3.6"/>
    <n v="0.9"/>
    <n v="-6.6"/>
    <n v="79.400000000000006"/>
    <n v="66"/>
    <n v="0"/>
    <n v="-999"/>
    <n v="-999"/>
    <n v="1.6"/>
    <n v="8.5"/>
    <n v="-999"/>
    <n v="-999"/>
    <n v="-999"/>
    <n v="3.3"/>
    <n v="0.43099999999999999"/>
    <n v="0.222"/>
    <n v="0"/>
    <n v="-999"/>
    <x v="3"/>
  </r>
  <r>
    <d v="1991-11-14T00:00:00"/>
    <n v="318"/>
    <n v="5.81"/>
    <n v="-4.8"/>
    <n v="1.6"/>
    <n v="-8.9"/>
    <n v="78.400000000000006"/>
    <n v="48.5"/>
    <n v="0"/>
    <n v="-999"/>
    <n v="-999"/>
    <n v="0.7"/>
    <n v="3.4"/>
    <n v="-999"/>
    <n v="-999"/>
    <n v="-999"/>
    <n v="3.2"/>
    <n v="0.33100000000000002"/>
    <n v="0.35299999999999998"/>
    <n v="0"/>
    <n v="-999"/>
    <x v="3"/>
  </r>
  <r>
    <d v="1991-11-15T00:00:00"/>
    <n v="319"/>
    <n v="5"/>
    <n v="-3.2"/>
    <n v="1.2"/>
    <n v="-7.4"/>
    <n v="62.6"/>
    <n v="50.5"/>
    <n v="0"/>
    <n v="-999"/>
    <n v="-999"/>
    <n v="1.3"/>
    <n v="5.7"/>
    <n v="-999"/>
    <n v="-999"/>
    <n v="-999"/>
    <n v="3.2"/>
    <n v="0.33600000000000002"/>
    <n v="0.33"/>
    <n v="0"/>
    <n v="-999"/>
    <x v="3"/>
  </r>
  <r>
    <d v="1991-11-16T00:00:00"/>
    <n v="320"/>
    <n v="0.78"/>
    <n v="-4.5"/>
    <n v="-2.2999999999999998"/>
    <n v="-6.6"/>
    <n v="83.7"/>
    <n v="57.8"/>
    <n v="1.2"/>
    <n v="-999"/>
    <n v="-999"/>
    <n v="4.4000000000000004"/>
    <n v="11.2"/>
    <n v="-999"/>
    <n v="-999"/>
    <n v="-999"/>
    <n v="3.1"/>
    <n v="0.29899999999999999"/>
    <n v="0.218"/>
    <n v="0"/>
    <n v="-999"/>
    <x v="3"/>
  </r>
  <r>
    <d v="1991-11-17T00:00:00"/>
    <n v="321"/>
    <n v="4.1399999999999997"/>
    <n v="-2.4"/>
    <n v="0.6"/>
    <n v="-4.8"/>
    <n v="87"/>
    <n v="73.3"/>
    <n v="0"/>
    <n v="-999"/>
    <n v="-999"/>
    <n v="2.7"/>
    <n v="13.6"/>
    <n v="-999"/>
    <n v="-999"/>
    <n v="-999"/>
    <n v="3"/>
    <n v="0.46800000000000003"/>
    <n v="0.17"/>
    <n v="0"/>
    <n v="-999"/>
    <x v="3"/>
  </r>
  <r>
    <d v="1991-11-18T00:00:00"/>
    <n v="322"/>
    <n v="1.39"/>
    <n v="-3.4"/>
    <n v="-1.4"/>
    <n v="-5.6"/>
    <n v="86.1"/>
    <n v="75.599999999999994"/>
    <n v="0.8"/>
    <n v="-999"/>
    <n v="-999"/>
    <n v="1.7"/>
    <n v="6.2"/>
    <n v="-999"/>
    <n v="-999"/>
    <n v="-999"/>
    <n v="3"/>
    <n v="0.41699999999999998"/>
    <n v="0.13400000000000001"/>
    <n v="0"/>
    <n v="-999"/>
    <x v="3"/>
  </r>
  <r>
    <d v="1991-11-19T00:00:00"/>
    <n v="323"/>
    <n v="0.76"/>
    <n v="-2.2999999999999998"/>
    <n v="-1.4"/>
    <n v="-3.7"/>
    <n v="89.8"/>
    <n v="74.099999999999994"/>
    <n v="15.8"/>
    <n v="-999"/>
    <n v="-999"/>
    <n v="4.0999999999999996"/>
    <n v="11.9"/>
    <n v="-999"/>
    <n v="-999"/>
    <n v="-999"/>
    <n v="2.9"/>
    <n v="0.41"/>
    <n v="0.14299999999999999"/>
    <n v="0"/>
    <n v="-999"/>
    <x v="3"/>
  </r>
  <r>
    <d v="1991-11-20T00:00:00"/>
    <n v="324"/>
    <n v="3.93"/>
    <n v="-3.3"/>
    <n v="-0.4"/>
    <n v="-6.5"/>
    <n v="93.7"/>
    <n v="87.8"/>
    <n v="0.8"/>
    <n v="-999"/>
    <n v="-999"/>
    <n v="2.2999999999999998"/>
    <n v="7.5"/>
    <n v="-999"/>
    <n v="-999"/>
    <n v="-999"/>
    <n v="2.9"/>
    <n v="0.52200000000000002"/>
    <n v="7.1999999999999995E-2"/>
    <n v="0"/>
    <n v="-999"/>
    <x v="3"/>
  </r>
  <r>
    <d v="1991-11-21T00:00:00"/>
    <n v="325"/>
    <n v="2.09"/>
    <n v="-6.9"/>
    <n v="-1.9"/>
    <n v="-10.3"/>
    <n v="87.1"/>
    <n v="75.099999999999994"/>
    <n v="0"/>
    <n v="-999"/>
    <n v="-999"/>
    <n v="1.3"/>
    <n v="5.4"/>
    <n v="-999"/>
    <n v="-999"/>
    <n v="-999"/>
    <n v="2.9"/>
    <n v="0.39900000000000002"/>
    <n v="0.13200000000000001"/>
    <n v="0"/>
    <n v="-999"/>
    <x v="3"/>
  </r>
  <r>
    <d v="1991-11-22T00:00:00"/>
    <n v="326"/>
    <n v="3.92"/>
    <n v="-7.7"/>
    <n v="-0.8"/>
    <n v="-13"/>
    <n v="77.3"/>
    <n v="58.8"/>
    <n v="0"/>
    <n v="-999"/>
    <n v="-999"/>
    <n v="1.2"/>
    <n v="5.8"/>
    <n v="-999"/>
    <n v="-999"/>
    <n v="-999"/>
    <n v="2.9"/>
    <n v="0.33900000000000002"/>
    <n v="0.23699999999999999"/>
    <n v="0"/>
    <n v="-999"/>
    <x v="3"/>
  </r>
  <r>
    <d v="1991-11-23T00:00:00"/>
    <n v="327"/>
    <n v="2.06"/>
    <n v="-6"/>
    <n v="-4"/>
    <n v="-7.5"/>
    <n v="82.8"/>
    <n v="72"/>
    <n v="0.4"/>
    <n v="-999"/>
    <n v="-999"/>
    <n v="1.6"/>
    <n v="6.5"/>
    <n v="-999"/>
    <n v="-999"/>
    <n v="-999"/>
    <n v="2.8"/>
    <n v="0.32600000000000001"/>
    <n v="0.127"/>
    <n v="0"/>
    <n v="-999"/>
    <x v="3"/>
  </r>
  <r>
    <d v="1991-11-24T00:00:00"/>
    <n v="328"/>
    <n v="1.33"/>
    <n v="-2.4"/>
    <n v="-0.3"/>
    <n v="-5"/>
    <n v="94"/>
    <n v="89.2"/>
    <n v="0.8"/>
    <n v="-999"/>
    <n v="-999"/>
    <n v="0.6"/>
    <n v="4.2"/>
    <n v="-999"/>
    <n v="-999"/>
    <n v="-999"/>
    <n v="2.8"/>
    <n v="0.53400000000000003"/>
    <n v="6.5000000000000002E-2"/>
    <n v="0"/>
    <n v="-999"/>
    <x v="3"/>
  </r>
  <r>
    <d v="1991-11-25T00:00:00"/>
    <n v="329"/>
    <n v="0.95"/>
    <n v="-2.9"/>
    <n v="-1.2"/>
    <n v="-4.8"/>
    <n v="91"/>
    <n v="83.9"/>
    <n v="2.8"/>
    <n v="-999"/>
    <n v="-999"/>
    <n v="1.6"/>
    <n v="5.9"/>
    <n v="-999"/>
    <n v="-999"/>
    <n v="-999"/>
    <n v="2.8"/>
    <n v="0.47"/>
    <n v="0.09"/>
    <n v="0"/>
    <n v="-999"/>
    <x v="3"/>
  </r>
  <r>
    <d v="1991-11-26T00:00:00"/>
    <n v="330"/>
    <n v="1.1000000000000001"/>
    <n v="-4"/>
    <n v="-1.7"/>
    <n v="-5.5"/>
    <n v="91.5"/>
    <n v="82.8"/>
    <n v="8.5"/>
    <n v="-999"/>
    <n v="-999"/>
    <n v="1.8"/>
    <n v="7.4"/>
    <n v="-999"/>
    <n v="-999"/>
    <n v="-999"/>
    <n v="2.7"/>
    <n v="0.44600000000000001"/>
    <n v="9.2999999999999999E-2"/>
    <n v="0"/>
    <n v="-999"/>
    <x v="3"/>
  </r>
  <r>
    <d v="1991-11-27T00:00:00"/>
    <n v="331"/>
    <n v="0.53"/>
    <n v="-6"/>
    <n v="-3.1"/>
    <n v="-8.8000000000000007"/>
    <n v="93.6"/>
    <n v="92.2"/>
    <n v="6.9"/>
    <n v="-999"/>
    <n v="-999"/>
    <n v="0.7"/>
    <n v="4.3"/>
    <n v="-999"/>
    <n v="-999"/>
    <n v="-999"/>
    <n v="2.7"/>
    <n v="0.44700000000000001"/>
    <n v="3.7999999999999999E-2"/>
    <n v="0"/>
    <n v="-999"/>
    <x v="3"/>
  </r>
  <r>
    <d v="1991-11-28T00:00:00"/>
    <n v="332"/>
    <n v="0.56000000000000005"/>
    <n v="-6.2"/>
    <n v="-3"/>
    <n v="-8.4"/>
    <n v="93.1"/>
    <n v="91.8"/>
    <n v="0.8"/>
    <n v="-999"/>
    <n v="-999"/>
    <n v="2"/>
    <n v="8.8000000000000007"/>
    <n v="-999"/>
    <n v="-999"/>
    <n v="-999"/>
    <n v="2.7"/>
    <n v="0.44800000000000001"/>
    <n v="0.04"/>
    <n v="0"/>
    <n v="-999"/>
    <x v="3"/>
  </r>
  <r>
    <d v="1991-11-29T00:00:00"/>
    <n v="333"/>
    <n v="2.1"/>
    <n v="-10.1"/>
    <n v="-8.3000000000000007"/>
    <n v="-13.6"/>
    <n v="87"/>
    <n v="80.099999999999994"/>
    <n v="1.2"/>
    <n v="-999"/>
    <n v="-999"/>
    <n v="1.7"/>
    <n v="7.7"/>
    <n v="-999"/>
    <n v="-999"/>
    <n v="-999"/>
    <n v="2.7"/>
    <n v="0.26200000000000001"/>
    <n v="6.5000000000000002E-2"/>
    <n v="0"/>
    <n v="-999"/>
    <x v="3"/>
  </r>
  <r>
    <d v="1991-11-30T00:00:00"/>
    <n v="334"/>
    <n v="1.39"/>
    <n v="-7.6"/>
    <n v="-5.8"/>
    <n v="-11.1"/>
    <n v="86.4"/>
    <n v="72.3"/>
    <n v="3.7"/>
    <n v="-999"/>
    <n v="-999"/>
    <n v="1.3"/>
    <n v="4.9000000000000004"/>
    <n v="-999"/>
    <n v="-999"/>
    <n v="-999"/>
    <n v="2.6"/>
    <n v="0.28599999999999998"/>
    <n v="0.11"/>
    <n v="-999"/>
    <n v="-999"/>
    <x v="3"/>
  </r>
  <r>
    <d v="1991-12-01T00:00:00"/>
    <n v="335"/>
    <n v="0.79"/>
    <n v="-3.9"/>
    <n v="-1.2"/>
    <n v="-6.6"/>
    <n v="93.9"/>
    <n v="90.3"/>
    <n v="2"/>
    <n v="-999"/>
    <n v="-999"/>
    <n v="3"/>
    <n v="11.2"/>
    <n v="-999"/>
    <n v="-999"/>
    <n v="-999"/>
    <n v="2.6"/>
    <n v="0.50600000000000001"/>
    <n v="5.3999999999999999E-2"/>
    <n v="0"/>
    <n v="-999"/>
    <x v="4"/>
  </r>
  <r>
    <d v="1991-12-02T00:00:00"/>
    <n v="336"/>
    <n v="0.94"/>
    <n v="-5.6"/>
    <n v="-3.9"/>
    <n v="-7"/>
    <n v="93.7"/>
    <n v="92.7"/>
    <n v="5.8"/>
    <n v="-999"/>
    <n v="-999"/>
    <n v="1.5"/>
    <n v="5"/>
    <n v="-999"/>
    <n v="-999"/>
    <n v="-999"/>
    <n v="2.6"/>
    <n v="0.42499999999999999"/>
    <n v="3.3000000000000002E-2"/>
    <n v="0"/>
    <n v="-999"/>
    <x v="4"/>
  </r>
  <r>
    <d v="1991-12-03T00:00:00"/>
    <n v="337"/>
    <n v="0.25"/>
    <n v="-1.2"/>
    <n v="-0.1"/>
    <n v="-3.9"/>
    <n v="96.1"/>
    <n v="94.5"/>
    <n v="0.6"/>
    <n v="-999"/>
    <n v="-999"/>
    <n v="2.2000000000000002"/>
    <n v="10.4"/>
    <n v="-999"/>
    <n v="-999"/>
    <n v="-999"/>
    <n v="2.6"/>
    <n v="0.57099999999999995"/>
    <n v="3.3000000000000002E-2"/>
    <n v="0"/>
    <n v="-999"/>
    <x v="4"/>
  </r>
  <r>
    <d v="1991-12-04T00:00:00"/>
    <n v="338"/>
    <n v="1.21"/>
    <n v="-2.4"/>
    <n v="0.8"/>
    <n v="-5"/>
    <n v="93.6"/>
    <n v="81.599999999999994"/>
    <n v="0.9"/>
    <n v="-999"/>
    <n v="-999"/>
    <n v="1.1000000000000001"/>
    <n v="5.8"/>
    <n v="-999"/>
    <n v="-999"/>
    <n v="-999"/>
    <n v="2.5"/>
    <n v="0.52700000000000002"/>
    <n v="0.11899999999999999"/>
    <n v="0"/>
    <n v="-999"/>
    <x v="4"/>
  </r>
  <r>
    <d v="1991-12-05T00:00:00"/>
    <n v="339"/>
    <n v="1.44"/>
    <n v="-1.1000000000000001"/>
    <n v="1.1000000000000001"/>
    <n v="-3.6"/>
    <n v="93.4"/>
    <n v="81.2"/>
    <n v="0.3"/>
    <n v="-999"/>
    <n v="-999"/>
    <n v="2.7"/>
    <n v="8.6999999999999993"/>
    <n v="-999"/>
    <n v="-999"/>
    <n v="-999"/>
    <n v="2.5"/>
    <n v="0.53800000000000003"/>
    <n v="0.124"/>
    <n v="0"/>
    <n v="-999"/>
    <x v="4"/>
  </r>
  <r>
    <d v="1991-12-06T00:00:00"/>
    <n v="340"/>
    <n v="3.15"/>
    <n v="-3.2"/>
    <n v="0"/>
    <n v="-6.1"/>
    <n v="86.5"/>
    <n v="67.099999999999994"/>
    <n v="0.6"/>
    <n v="-999"/>
    <n v="-999"/>
    <n v="2.6"/>
    <n v="7.4"/>
    <n v="-999"/>
    <n v="-999"/>
    <n v="-999"/>
    <n v="2.5"/>
    <n v="0.40799999999999997"/>
    <n v="0.20100000000000001"/>
    <n v="0"/>
    <n v="-999"/>
    <x v="4"/>
  </r>
  <r>
    <d v="1991-12-07T00:00:00"/>
    <n v="341"/>
    <n v="1.66"/>
    <n v="-4.8"/>
    <n v="-3.1"/>
    <n v="-6.3"/>
    <n v="83.3"/>
    <n v="76.3"/>
    <n v="4.0999999999999996"/>
    <n v="-999"/>
    <n v="-999"/>
    <n v="2.9"/>
    <n v="8.8000000000000007"/>
    <n v="-999"/>
    <n v="-999"/>
    <n v="-999"/>
    <n v="2.4"/>
    <n v="0.36899999999999999"/>
    <n v="0.115"/>
    <n v="0"/>
    <n v="-999"/>
    <x v="4"/>
  </r>
  <r>
    <d v="1991-12-08T00:00:00"/>
    <n v="342"/>
    <n v="1.85"/>
    <n v="-3.5"/>
    <n v="-1.7"/>
    <n v="-5.9"/>
    <n v="91.8"/>
    <n v="86.5"/>
    <n v="0.3"/>
    <n v="-999"/>
    <n v="-999"/>
    <n v="2.4"/>
    <n v="9.5"/>
    <n v="-999"/>
    <n v="-999"/>
    <n v="-999"/>
    <n v="2.4"/>
    <n v="0.46600000000000003"/>
    <n v="7.2999999999999995E-2"/>
    <n v="0"/>
    <n v="-999"/>
    <x v="4"/>
  </r>
  <r>
    <d v="1991-12-09T00:00:00"/>
    <n v="343"/>
    <n v="2.21"/>
    <n v="-3.8"/>
    <n v="-1"/>
    <n v="-7.2"/>
    <n v="79.400000000000006"/>
    <n v="66.8"/>
    <n v="0"/>
    <n v="-999"/>
    <n v="-999"/>
    <n v="4.9000000000000004"/>
    <n v="11.9"/>
    <n v="-999"/>
    <n v="-999"/>
    <n v="-999"/>
    <n v="2.4"/>
    <n v="0.378"/>
    <n v="0.188"/>
    <n v="0"/>
    <n v="-999"/>
    <x v="4"/>
  </r>
  <r>
    <d v="1991-12-10T00:00:00"/>
    <n v="344"/>
    <n v="1.43"/>
    <n v="-6.5"/>
    <n v="-4.4000000000000004"/>
    <n v="-10"/>
    <n v="74.900000000000006"/>
    <n v="67"/>
    <n v="2.9"/>
    <n v="-999"/>
    <n v="-999"/>
    <n v="2.2000000000000002"/>
    <n v="8.8000000000000007"/>
    <n v="-999"/>
    <n v="-999"/>
    <n v="-999"/>
    <n v="2.4"/>
    <n v="0.29499999999999998"/>
    <n v="0.14499999999999999"/>
    <n v="0"/>
    <n v="-999"/>
    <x v="4"/>
  </r>
  <r>
    <d v="1991-12-11T00:00:00"/>
    <n v="345"/>
    <n v="0.5"/>
    <n v="-6.7"/>
    <n v="-4.8"/>
    <n v="-8.4"/>
    <n v="89.6"/>
    <n v="73.7"/>
    <n v="5.3"/>
    <n v="-999"/>
    <n v="-999"/>
    <n v="2.1"/>
    <n v="7.1"/>
    <n v="-999"/>
    <n v="-999"/>
    <n v="-999"/>
    <n v="2.4"/>
    <n v="0.314"/>
    <n v="0.112"/>
    <n v="0"/>
    <n v="-999"/>
    <x v="4"/>
  </r>
  <r>
    <d v="1991-12-12T00:00:00"/>
    <n v="346"/>
    <n v="0.93"/>
    <n v="-6.5"/>
    <n v="-3.8"/>
    <n v="-10.5"/>
    <n v="92.7"/>
    <n v="89.9"/>
    <n v="2.2999999999999998"/>
    <n v="-999"/>
    <n v="-999"/>
    <n v="2.8"/>
    <n v="8"/>
    <n v="-999"/>
    <n v="-999"/>
    <n v="-999"/>
    <n v="2.2999999999999998"/>
    <n v="0.41499999999999998"/>
    <n v="4.7E-2"/>
    <n v="0"/>
    <n v="-999"/>
    <x v="4"/>
  </r>
  <r>
    <d v="1991-12-13T00:00:00"/>
    <n v="347"/>
    <n v="3.08"/>
    <n v="-9.9"/>
    <n v="-6"/>
    <n v="-14.3"/>
    <n v="90"/>
    <n v="87.8"/>
    <n v="3.8"/>
    <n v="-999"/>
    <n v="-999"/>
    <n v="0.8"/>
    <n v="5.2"/>
    <n v="-999"/>
    <n v="-999"/>
    <n v="-999"/>
    <n v="2.2999999999999998"/>
    <n v="0.34300000000000003"/>
    <n v="4.8000000000000001E-2"/>
    <n v="0"/>
    <n v="-999"/>
    <x v="4"/>
  </r>
  <r>
    <d v="1991-12-14T00:00:00"/>
    <n v="348"/>
    <n v="3.22"/>
    <n v="-7.4"/>
    <n v="0.5"/>
    <n v="-12.4"/>
    <n v="89.7"/>
    <n v="85.7"/>
    <n v="0"/>
    <n v="-999"/>
    <n v="-999"/>
    <n v="0.7"/>
    <n v="3"/>
    <n v="-999"/>
    <n v="-999"/>
    <n v="-999"/>
    <n v="2.2999999999999998"/>
    <n v="0.54300000000000004"/>
    <n v="9.0999999999999998E-2"/>
    <n v="0"/>
    <n v="-999"/>
    <x v="4"/>
  </r>
  <r>
    <d v="1991-12-15T00:00:00"/>
    <n v="349"/>
    <n v="2.93"/>
    <n v="-3.4"/>
    <n v="2.6"/>
    <n v="-7.4"/>
    <n v="72.5"/>
    <n v="54.2"/>
    <n v="0"/>
    <n v="-999"/>
    <n v="-999"/>
    <n v="0.5"/>
    <n v="2.9"/>
    <n v="-999"/>
    <n v="-999"/>
    <n v="-999"/>
    <n v="2.2999999999999998"/>
    <n v="0.39800000000000002"/>
    <n v="0.33700000000000002"/>
    <n v="0"/>
    <n v="-999"/>
    <x v="4"/>
  </r>
  <r>
    <d v="1991-12-16T00:00:00"/>
    <n v="350"/>
    <n v="4.1399999999999997"/>
    <n v="-3.6"/>
    <n v="3.5"/>
    <n v="-8.6"/>
    <n v="59.7"/>
    <n v="47.8"/>
    <n v="0"/>
    <n v="-999"/>
    <n v="-999"/>
    <n v="1.2"/>
    <n v="4.8"/>
    <n v="-999"/>
    <n v="-999"/>
    <n v="-999"/>
    <n v="2.2999999999999998"/>
    <n v="0.375"/>
    <n v="0.41"/>
    <n v="0"/>
    <n v="-999"/>
    <x v="4"/>
  </r>
  <r>
    <d v="1991-12-17T00:00:00"/>
    <n v="351"/>
    <n v="2.83"/>
    <n v="-2.9"/>
    <n v="1.1000000000000001"/>
    <n v="-4.8"/>
    <n v="61.8"/>
    <n v="50.6"/>
    <n v="0"/>
    <n v="-999"/>
    <n v="-999"/>
    <n v="2.2000000000000002"/>
    <n v="8.1999999999999993"/>
    <n v="-999"/>
    <n v="-999"/>
    <n v="-999"/>
    <n v="2.2000000000000002"/>
    <n v="0.33500000000000002"/>
    <n v="0.32700000000000001"/>
    <n v="0"/>
    <n v="-999"/>
    <x v="4"/>
  </r>
  <r>
    <d v="1991-12-18T00:00:00"/>
    <n v="352"/>
    <n v="1.29"/>
    <n v="-4.7"/>
    <n v="-3"/>
    <n v="-7.2"/>
    <n v="81.3"/>
    <n v="58.7"/>
    <n v="0.9"/>
    <n v="-999"/>
    <n v="-999"/>
    <n v="3.4"/>
    <n v="12.1"/>
    <n v="-999"/>
    <n v="-999"/>
    <n v="-999"/>
    <n v="2.2000000000000002"/>
    <n v="0.28699999999999998"/>
    <n v="0.20200000000000001"/>
    <n v="0"/>
    <n v="-999"/>
    <x v="4"/>
  </r>
  <r>
    <d v="1991-12-19T00:00:00"/>
    <n v="353"/>
    <n v="1.23"/>
    <n v="-7.4"/>
    <n v="-5.5"/>
    <n v="-8.8000000000000007"/>
    <n v="81.599999999999994"/>
    <n v="73.599999999999994"/>
    <n v="0"/>
    <n v="-999"/>
    <n v="-999"/>
    <n v="2.2999999999999998"/>
    <n v="7.6"/>
    <n v="-999"/>
    <n v="-999"/>
    <n v="-999"/>
    <n v="2.2000000000000002"/>
    <n v="0.29899999999999999"/>
    <n v="0.107"/>
    <n v="0"/>
    <n v="-999"/>
    <x v="4"/>
  </r>
  <r>
    <d v="1991-12-20T00:00:00"/>
    <n v="354"/>
    <n v="1.82"/>
    <n v="-6.4"/>
    <n v="-5"/>
    <n v="-8.1999999999999993"/>
    <n v="69.8"/>
    <n v="58.1"/>
    <n v="0"/>
    <n v="-999"/>
    <n v="-999"/>
    <n v="3.2"/>
    <n v="10.5"/>
    <n v="-999"/>
    <n v="-999"/>
    <n v="-999"/>
    <n v="2.2000000000000002"/>
    <n v="0.24399999999999999"/>
    <n v="0.17599999999999999"/>
    <n v="0"/>
    <n v="-999"/>
    <x v="4"/>
  </r>
  <r>
    <d v="1991-12-21T00:00:00"/>
    <n v="355"/>
    <n v="1.37"/>
    <n v="-4.2"/>
    <n v="-1.8"/>
    <n v="-5.8"/>
    <n v="81.599999999999994"/>
    <n v="62.6"/>
    <n v="0"/>
    <n v="-999"/>
    <n v="-999"/>
    <n v="0.7"/>
    <n v="6.9"/>
    <n v="-999"/>
    <n v="-999"/>
    <n v="-999"/>
    <n v="2.2000000000000002"/>
    <n v="0.33600000000000002"/>
    <n v="0.2"/>
    <n v="0"/>
    <n v="-999"/>
    <x v="4"/>
  </r>
  <r>
    <d v="1991-12-22T00:00:00"/>
    <n v="356"/>
    <n v="4.28"/>
    <n v="-6"/>
    <n v="1.8"/>
    <n v="-10.5"/>
    <n v="79"/>
    <n v="56.8"/>
    <n v="0"/>
    <n v="-999"/>
    <n v="-999"/>
    <n v="0.7"/>
    <n v="2.6"/>
    <n v="-999"/>
    <n v="-999"/>
    <n v="-999"/>
    <n v="2.1"/>
    <n v="0.39600000000000002"/>
    <n v="0.3"/>
    <n v="0"/>
    <n v="-999"/>
    <x v="4"/>
  </r>
  <r>
    <d v="1991-12-23T00:00:00"/>
    <n v="357"/>
    <n v="2.52"/>
    <n v="-6.6"/>
    <n v="-2.5"/>
    <n v="-11.2"/>
    <n v="89.5"/>
    <n v="75.400000000000006"/>
    <n v="0"/>
    <n v="-999"/>
    <n v="-999"/>
    <n v="0.6"/>
    <n v="3.2"/>
    <n v="-999"/>
    <n v="-999"/>
    <n v="-999"/>
    <n v="2.1"/>
    <n v="0.38200000000000001"/>
    <n v="0.125"/>
    <n v="0"/>
    <n v="-999"/>
    <x v="4"/>
  </r>
  <r>
    <d v="1991-12-24T00:00:00"/>
    <n v="358"/>
    <n v="2.63"/>
    <n v="-3"/>
    <n v="0.9"/>
    <n v="-6.3"/>
    <n v="86.3"/>
    <n v="76.3"/>
    <n v="0"/>
    <n v="-999"/>
    <n v="-999"/>
    <n v="0.5"/>
    <n v="2.9"/>
    <n v="-999"/>
    <n v="-999"/>
    <n v="-999"/>
    <n v="2.1"/>
    <n v="0.499"/>
    <n v="0.154"/>
    <n v="0"/>
    <n v="-999"/>
    <x v="4"/>
  </r>
  <r>
    <d v="1991-12-25T00:00:00"/>
    <n v="359"/>
    <n v="1.72"/>
    <n v="-2.4"/>
    <n v="-0.3"/>
    <n v="-5.0999999999999996"/>
    <n v="89.9"/>
    <n v="77.400000000000006"/>
    <n v="0"/>
    <n v="-999"/>
    <n v="-999"/>
    <n v="2.5"/>
    <n v="8.5"/>
    <n v="-999"/>
    <n v="-999"/>
    <n v="-999"/>
    <n v="2.1"/>
    <n v="0.46100000000000002"/>
    <n v="0.13500000000000001"/>
    <n v="0"/>
    <n v="-999"/>
    <x v="4"/>
  </r>
  <r>
    <d v="1991-12-26T00:00:00"/>
    <n v="360"/>
    <n v="3.06"/>
    <n v="-0.8"/>
    <n v="2.4"/>
    <n v="-2.6"/>
    <n v="71.8"/>
    <n v="65.099999999999994"/>
    <n v="0"/>
    <n v="-999"/>
    <n v="-999"/>
    <n v="2.7"/>
    <n v="8.5"/>
    <n v="-999"/>
    <n v="-999"/>
    <n v="-999"/>
    <n v="2.1"/>
    <n v="0.47099999999999997"/>
    <n v="0.253"/>
    <n v="0"/>
    <n v="-999"/>
    <x v="4"/>
  </r>
  <r>
    <d v="1991-12-27T00:00:00"/>
    <n v="361"/>
    <n v="2.38"/>
    <n v="0.2"/>
    <n v="2.7"/>
    <n v="-4"/>
    <n v="66.8"/>
    <n v="51.2"/>
    <n v="0"/>
    <n v="-999"/>
    <n v="-999"/>
    <n v="3.7"/>
    <n v="8.5"/>
    <n v="-999"/>
    <n v="-999"/>
    <n v="-999"/>
    <n v="2"/>
    <n v="0.38"/>
    <n v="0.36199999999999999"/>
    <n v="0"/>
    <n v="-999"/>
    <x v="4"/>
  </r>
  <r>
    <d v="1991-12-28T00:00:00"/>
    <n v="362"/>
    <n v="4"/>
    <n v="0.5"/>
    <n v="5.6"/>
    <n v="-3.1"/>
    <n v="52"/>
    <n v="42.2"/>
    <n v="1.2"/>
    <n v="-999"/>
    <n v="-999"/>
    <n v="2.9"/>
    <n v="9.6"/>
    <n v="-999"/>
    <n v="-999"/>
    <n v="-999"/>
    <n v="2"/>
    <n v="0.38200000000000001"/>
    <n v="0.52500000000000002"/>
    <n v="0"/>
    <n v="-999"/>
    <x v="4"/>
  </r>
  <r>
    <d v="1991-12-29T00:00:00"/>
    <n v="363"/>
    <n v="1.84"/>
    <n v="-2.9"/>
    <n v="-1.2"/>
    <n v="-4.0999999999999996"/>
    <n v="87.3"/>
    <n v="60.6"/>
    <n v="0"/>
    <n v="-999"/>
    <n v="-999"/>
    <n v="2.2999999999999998"/>
    <n v="8.1999999999999993"/>
    <n v="-999"/>
    <n v="-999"/>
    <n v="-999"/>
    <n v="2"/>
    <n v="0.33800000000000002"/>
    <n v="0.22"/>
    <n v="0"/>
    <n v="-999"/>
    <x v="4"/>
  </r>
  <r>
    <d v="1991-12-30T00:00:00"/>
    <n v="364"/>
    <n v="1.83"/>
    <n v="-3.1"/>
    <n v="-1.3"/>
    <n v="-6.5"/>
    <n v="91.7"/>
    <n v="87.9"/>
    <n v="0"/>
    <n v="-999"/>
    <n v="-999"/>
    <n v="1.8"/>
    <n v="7.8"/>
    <n v="-999"/>
    <n v="-999"/>
    <n v="-999"/>
    <n v="2"/>
    <n v="0.49"/>
    <n v="6.7000000000000004E-2"/>
    <n v="0"/>
    <n v="-999"/>
    <x v="4"/>
  </r>
  <r>
    <d v="1991-12-31T00:00:00"/>
    <n v="365"/>
    <n v="2.98"/>
    <n v="-4.7"/>
    <n v="-2.4"/>
    <n v="-7.2"/>
    <n v="90.1"/>
    <n v="81.900000000000006"/>
    <n v="0"/>
    <n v="-999"/>
    <n v="-999"/>
    <n v="2.2000000000000002"/>
    <n v="6.3"/>
    <n v="-999"/>
    <n v="-999"/>
    <n v="-999"/>
    <n v="2"/>
    <n v="0.42"/>
    <n v="9.2999999999999999E-2"/>
    <n v="-999"/>
    <n v="-999"/>
    <x v="4"/>
  </r>
  <r>
    <d v="1992-01-01T00:00:00"/>
    <n v="1"/>
    <n v="2.96"/>
    <n v="-4.7"/>
    <n v="-2.4"/>
    <n v="-6"/>
    <n v="95.9"/>
    <n v="85.7"/>
    <n v="0"/>
    <n v="-999"/>
    <n v="-999"/>
    <n v="3.7"/>
    <n v="11.2"/>
    <n v="-999"/>
    <n v="-999"/>
    <n v="-999"/>
    <n v="2"/>
    <n v="0.44"/>
    <n v="7.2999999999999995E-2"/>
    <n v="0"/>
    <n v="-999"/>
    <x v="5"/>
  </r>
  <r>
    <d v="1992-01-02T00:00:00"/>
    <n v="2"/>
    <n v="2.61"/>
    <n v="-5.5"/>
    <n v="-4.0999999999999996"/>
    <n v="-9.6"/>
    <n v="90.3"/>
    <n v="70.599999999999994"/>
    <n v="0"/>
    <n v="-999"/>
    <n v="-999"/>
    <n v="2.2999999999999998"/>
    <n v="8.1999999999999993"/>
    <n v="-999"/>
    <n v="-999"/>
    <n v="-999"/>
    <n v="2"/>
    <n v="0.31900000000000001"/>
    <n v="0.13200000000000001"/>
    <n v="0"/>
    <n v="-999"/>
    <x v="5"/>
  </r>
  <r>
    <d v="1992-01-03T00:00:00"/>
    <n v="3"/>
    <n v="1.2"/>
    <n v="-6.1"/>
    <n v="-4.7"/>
    <n v="-7.6"/>
    <n v="85.1"/>
    <n v="60.2"/>
    <n v="0.6"/>
    <n v="-999"/>
    <n v="-999"/>
    <n v="3.1"/>
    <n v="11.7"/>
    <n v="-999"/>
    <n v="-999"/>
    <n v="-999"/>
    <n v="2"/>
    <n v="0.25900000000000001"/>
    <n v="0.17100000000000001"/>
    <n v="0"/>
    <n v="-999"/>
    <x v="5"/>
  </r>
  <r>
    <d v="1992-01-04T00:00:00"/>
    <n v="4"/>
    <n v="0.92"/>
    <n v="-5.8"/>
    <n v="-2.7"/>
    <n v="-9.5"/>
    <n v="96.8"/>
    <n v="93.8"/>
    <n v="1.7"/>
    <n v="-999"/>
    <n v="-999"/>
    <n v="1.3"/>
    <n v="6.3"/>
    <n v="-999"/>
    <n v="-999"/>
    <n v="-999"/>
    <n v="1.9"/>
    <n v="0.47"/>
    <n v="3.1E-2"/>
    <n v="0"/>
    <n v="-999"/>
    <x v="5"/>
  </r>
  <r>
    <d v="1992-01-05T00:00:00"/>
    <n v="5"/>
    <n v="1.02"/>
    <n v="-7"/>
    <n v="-3.4"/>
    <n v="-9.5"/>
    <n v="93.8"/>
    <n v="82.9"/>
    <n v="6.6"/>
    <n v="-999"/>
    <n v="-999"/>
    <n v="0.8"/>
    <n v="4.3"/>
    <n v="-999"/>
    <n v="-999"/>
    <n v="-999"/>
    <n v="1.9"/>
    <n v="0.39500000000000002"/>
    <n v="8.1000000000000003E-2"/>
    <n v="0"/>
    <n v="-999"/>
    <x v="5"/>
  </r>
  <r>
    <d v="1992-01-06T00:00:00"/>
    <n v="6"/>
    <n v="0.7"/>
    <n v="-9.6999999999999993"/>
    <n v="-8.1"/>
    <n v="-12.6"/>
    <n v="93.6"/>
    <n v="91.1"/>
    <n v="0"/>
    <n v="-999"/>
    <n v="-999"/>
    <n v="0.7"/>
    <n v="3.8"/>
    <n v="-999"/>
    <n v="-999"/>
    <n v="-999"/>
    <n v="1.9"/>
    <n v="0.30099999999999999"/>
    <n v="0.03"/>
    <n v="0"/>
    <n v="-999"/>
    <x v="5"/>
  </r>
  <r>
    <d v="1992-01-07T00:00:00"/>
    <n v="7"/>
    <n v="2.2200000000000002"/>
    <n v="-11.6"/>
    <n v="-4.8"/>
    <n v="-17.2"/>
    <n v="87.1"/>
    <n v="75.8"/>
    <n v="0"/>
    <n v="-999"/>
    <n v="-999"/>
    <n v="0.5"/>
    <n v="2.7"/>
    <n v="-999"/>
    <n v="-999"/>
    <n v="-999"/>
    <n v="1.9"/>
    <n v="0.32400000000000001"/>
    <n v="0.10299999999999999"/>
    <n v="0"/>
    <n v="-999"/>
    <x v="5"/>
  </r>
  <r>
    <d v="1992-01-08T00:00:00"/>
    <n v="8"/>
    <n v="2.95"/>
    <n v="-5.8"/>
    <n v="1.4"/>
    <n v="-10"/>
    <n v="80.3"/>
    <n v="62.5"/>
    <n v="1.9"/>
    <n v="-999"/>
    <n v="-999"/>
    <n v="0.5"/>
    <n v="3.5"/>
    <n v="-999"/>
    <n v="-999"/>
    <n v="-999"/>
    <n v="1.9"/>
    <n v="0.42099999999999999"/>
    <n v="0.253"/>
    <n v="0"/>
    <n v="-999"/>
    <x v="5"/>
  </r>
  <r>
    <d v="1992-01-09T00:00:00"/>
    <n v="9"/>
    <n v="1.54"/>
    <n v="-2"/>
    <n v="0.3"/>
    <n v="-3.9"/>
    <n v="97"/>
    <n v="87.9"/>
    <n v="0.3"/>
    <n v="-999"/>
    <n v="-999"/>
    <n v="0.5"/>
    <n v="4.7"/>
    <n v="-999"/>
    <n v="-999"/>
    <n v="-999"/>
    <n v="1.9"/>
    <n v="0.54900000000000004"/>
    <n v="7.4999999999999997E-2"/>
    <n v="0"/>
    <n v="-999"/>
    <x v="5"/>
  </r>
  <r>
    <d v="1992-01-10T00:00:00"/>
    <n v="10"/>
    <n v="1.37"/>
    <n v="-4.4000000000000004"/>
    <n v="-2.4"/>
    <n v="-6.4"/>
    <n v="93.5"/>
    <n v="88.8"/>
    <n v="9.1"/>
    <n v="-999"/>
    <n v="-999"/>
    <n v="1.6"/>
    <n v="7"/>
    <n v="-999"/>
    <n v="-999"/>
    <n v="-999"/>
    <n v="1.9"/>
    <n v="0.45400000000000001"/>
    <n v="5.7000000000000002E-2"/>
    <n v="0"/>
    <n v="-999"/>
    <x v="5"/>
  </r>
  <r>
    <d v="1992-01-11T00:00:00"/>
    <n v="11"/>
    <n v="3.16"/>
    <n v="-6.2"/>
    <n v="-3"/>
    <n v="-9.4"/>
    <n v="91.4"/>
    <n v="81.599999999999994"/>
    <n v="0"/>
    <n v="-999"/>
    <n v="-999"/>
    <n v="1.6"/>
    <n v="6.8"/>
    <n v="-999"/>
    <n v="-999"/>
    <n v="-999"/>
    <n v="1.8"/>
    <n v="0.4"/>
    <n v="0.09"/>
    <n v="0"/>
    <n v="-999"/>
    <x v="5"/>
  </r>
  <r>
    <d v="1992-01-12T00:00:00"/>
    <n v="12"/>
    <n v="1.98"/>
    <n v="-7.3"/>
    <n v="-5.6"/>
    <n v="-9.8000000000000007"/>
    <n v="88.5"/>
    <n v="81.8"/>
    <n v="1.1000000000000001"/>
    <n v="-999"/>
    <n v="-999"/>
    <n v="0.7"/>
    <n v="3.9"/>
    <n v="-999"/>
    <n v="-999"/>
    <n v="-999"/>
    <n v="1.8"/>
    <n v="0.33"/>
    <n v="7.2999999999999995E-2"/>
    <n v="0"/>
    <n v="-999"/>
    <x v="5"/>
  </r>
  <r>
    <d v="1992-01-13T00:00:00"/>
    <n v="13"/>
    <n v="0.9"/>
    <n v="-5.2"/>
    <n v="-0.8"/>
    <n v="-7.8"/>
    <n v="96.4"/>
    <n v="90.6"/>
    <n v="0.6"/>
    <n v="-999"/>
    <n v="-999"/>
    <n v="0.5"/>
    <n v="3.3"/>
    <n v="-999"/>
    <n v="-999"/>
    <n v="-999"/>
    <n v="1.8"/>
    <n v="0.52"/>
    <n v="5.3999999999999999E-2"/>
    <n v="0"/>
    <n v="-999"/>
    <x v="5"/>
  </r>
  <r>
    <d v="1992-01-14T00:00:00"/>
    <n v="14"/>
    <n v="1.55"/>
    <n v="-2.2000000000000002"/>
    <n v="1.4"/>
    <n v="-4.4000000000000004"/>
    <n v="95"/>
    <n v="86.3"/>
    <n v="0"/>
    <n v="-999"/>
    <n v="-999"/>
    <n v="0.6"/>
    <n v="3.7"/>
    <n v="-999"/>
    <n v="-999"/>
    <n v="-999"/>
    <n v="1.8"/>
    <n v="0.58199999999999996"/>
    <n v="9.2999999999999999E-2"/>
    <n v="0"/>
    <n v="-999"/>
    <x v="5"/>
  </r>
  <r>
    <d v="1992-01-15T00:00:00"/>
    <n v="15"/>
    <n v="3.94"/>
    <n v="-0.7"/>
    <n v="3.7"/>
    <n v="-4.3"/>
    <n v="86.2"/>
    <n v="66.099999999999994"/>
    <n v="3.3"/>
    <n v="-999"/>
    <n v="-999"/>
    <n v="0.8"/>
    <n v="4.9000000000000004"/>
    <n v="-999"/>
    <n v="-999"/>
    <n v="-999"/>
    <n v="1.8"/>
    <n v="0.52600000000000002"/>
    <n v="0.27"/>
    <n v="0"/>
    <n v="-999"/>
    <x v="5"/>
  </r>
  <r>
    <d v="1992-01-16T00:00:00"/>
    <n v="16"/>
    <n v="2.61"/>
    <n v="-5.5"/>
    <n v="2.1"/>
    <n v="-11.1"/>
    <n v="77.599999999999994"/>
    <n v="42.8"/>
    <n v="0"/>
    <n v="-999"/>
    <n v="-999"/>
    <n v="1"/>
    <n v="4.2"/>
    <n v="-999"/>
    <n v="-999"/>
    <n v="-999"/>
    <n v="1.8"/>
    <n v="0.30399999999999999"/>
    <n v="0.40600000000000003"/>
    <n v="0"/>
    <n v="-999"/>
    <x v="5"/>
  </r>
  <r>
    <d v="1992-01-17T00:00:00"/>
    <n v="17"/>
    <n v="5.01"/>
    <n v="-4.5"/>
    <n v="1.7"/>
    <n v="-8.3000000000000007"/>
    <n v="75.7"/>
    <n v="54"/>
    <n v="0"/>
    <n v="-999"/>
    <n v="-999"/>
    <n v="1"/>
    <n v="4.5999999999999996"/>
    <n v="-999"/>
    <n v="-999"/>
    <n v="-999"/>
    <n v="1.8"/>
    <n v="0.373"/>
    <n v="0.318"/>
    <n v="0"/>
    <n v="-999"/>
    <x v="5"/>
  </r>
  <r>
    <d v="1992-01-18T00:00:00"/>
    <n v="18"/>
    <n v="3.71"/>
    <n v="-3.5"/>
    <n v="1.5"/>
    <n v="-6.8"/>
    <n v="77.599999999999994"/>
    <n v="58.7"/>
    <n v="0"/>
    <n v="-999"/>
    <n v="-999"/>
    <n v="0.4"/>
    <n v="2.1"/>
    <n v="-999"/>
    <n v="-999"/>
    <n v="-999"/>
    <n v="1.8"/>
    <n v="0.4"/>
    <n v="0.28100000000000003"/>
    <n v="0"/>
    <n v="-999"/>
    <x v="5"/>
  </r>
  <r>
    <d v="1992-01-19T00:00:00"/>
    <n v="19"/>
    <n v="6.14"/>
    <n v="-2.8"/>
    <n v="4.5999999999999996"/>
    <n v="-7.5"/>
    <n v="61.7"/>
    <n v="44.9"/>
    <n v="0"/>
    <n v="-999"/>
    <n v="-999"/>
    <n v="0.5"/>
    <n v="3.8"/>
    <n v="-999"/>
    <n v="-999"/>
    <n v="-999"/>
    <n v="1.8"/>
    <n v="0.38100000000000001"/>
    <n v="0.46700000000000003"/>
    <n v="0"/>
    <n v="-999"/>
    <x v="5"/>
  </r>
  <r>
    <d v="1992-01-20T00:00:00"/>
    <n v="20"/>
    <n v="5.67"/>
    <n v="-2.8"/>
    <n v="3.6"/>
    <n v="-8"/>
    <n v="57.1"/>
    <n v="48"/>
    <n v="0.3"/>
    <n v="-999"/>
    <n v="-999"/>
    <n v="0.9"/>
    <n v="7.6"/>
    <n v="-999"/>
    <n v="-999"/>
    <n v="-999"/>
    <n v="1.7"/>
    <n v="0.378"/>
    <n v="0.41099999999999998"/>
    <n v="0"/>
    <n v="-999"/>
    <x v="5"/>
  </r>
  <r>
    <d v="1992-01-21T00:00:00"/>
    <n v="21"/>
    <n v="2"/>
    <n v="-6.6"/>
    <n v="-2"/>
    <n v="-9.8000000000000007"/>
    <n v="84.5"/>
    <n v="58.6"/>
    <n v="7.2"/>
    <n v="-999"/>
    <n v="-999"/>
    <n v="1.8"/>
    <n v="8.6999999999999993"/>
    <n v="-999"/>
    <n v="-999"/>
    <n v="-999"/>
    <n v="1.7"/>
    <n v="0.309"/>
    <n v="0.218"/>
    <n v="0"/>
    <n v="-999"/>
    <x v="5"/>
  </r>
  <r>
    <d v="1992-01-22T00:00:00"/>
    <n v="22"/>
    <n v="1.49"/>
    <n v="-6.2"/>
    <n v="-3.8"/>
    <n v="-9.3000000000000007"/>
    <n v="91.1"/>
    <n v="72.5"/>
    <n v="7.7"/>
    <n v="-999"/>
    <n v="-999"/>
    <n v="0.8"/>
    <n v="4"/>
    <n v="-999"/>
    <n v="-999"/>
    <n v="-999"/>
    <n v="1.7"/>
    <n v="0.33300000000000002"/>
    <n v="0.127"/>
    <n v="0"/>
    <n v="-999"/>
    <x v="5"/>
  </r>
  <r>
    <d v="1992-01-23T00:00:00"/>
    <n v="23"/>
    <n v="1.57"/>
    <n v="-1.5"/>
    <n v="0.7"/>
    <n v="-4.9000000000000004"/>
    <n v="97.2"/>
    <n v="94.6"/>
    <n v="0.6"/>
    <n v="-999"/>
    <n v="-999"/>
    <n v="1.9"/>
    <n v="9.3000000000000007"/>
    <n v="-999"/>
    <n v="-999"/>
    <n v="-999"/>
    <n v="1.7"/>
    <n v="0.60599999999999998"/>
    <n v="3.5000000000000003E-2"/>
    <n v="0"/>
    <n v="-999"/>
    <x v="5"/>
  </r>
  <r>
    <d v="1992-01-24T00:00:00"/>
    <n v="24"/>
    <n v="2.2400000000000002"/>
    <n v="-1.1000000000000001"/>
    <n v="0.5"/>
    <n v="-1.8"/>
    <n v="97"/>
    <n v="87.1"/>
    <n v="0.6"/>
    <n v="-999"/>
    <n v="-999"/>
    <n v="2.6"/>
    <n v="8.1999999999999993"/>
    <n v="-999"/>
    <n v="-999"/>
    <n v="-999"/>
    <n v="1.7"/>
    <n v="0.55000000000000004"/>
    <n v="8.2000000000000003E-2"/>
    <n v="0"/>
    <n v="-999"/>
    <x v="5"/>
  </r>
  <r>
    <d v="1992-01-25T00:00:00"/>
    <n v="25"/>
    <n v="2.46"/>
    <n v="-1.8"/>
    <n v="0.4"/>
    <n v="-5.0999999999999996"/>
    <n v="92.4"/>
    <n v="85.1"/>
    <n v="0.6"/>
    <n v="-999"/>
    <n v="-999"/>
    <n v="3"/>
    <n v="11.5"/>
    <n v="-999"/>
    <n v="-999"/>
    <n v="-999"/>
    <n v="1.7"/>
    <n v="0.53600000000000003"/>
    <n v="9.4E-2"/>
    <n v="0"/>
    <n v="-999"/>
    <x v="5"/>
  </r>
  <r>
    <d v="1992-01-26T00:00:00"/>
    <n v="26"/>
    <n v="3.73"/>
    <n v="-3.3"/>
    <n v="-0.4"/>
    <n v="-6.2"/>
    <n v="84.5"/>
    <n v="69.400000000000006"/>
    <n v="1.9"/>
    <n v="-999"/>
    <n v="-999"/>
    <n v="2.7"/>
    <n v="8.6"/>
    <n v="-999"/>
    <n v="-999"/>
    <n v="-999"/>
    <n v="1.7"/>
    <n v="0.41"/>
    <n v="0.18099999999999999"/>
    <n v="0"/>
    <n v="-999"/>
    <x v="5"/>
  </r>
  <r>
    <d v="1992-01-27T00:00:00"/>
    <n v="27"/>
    <n v="1.8"/>
    <n v="-1.5"/>
    <n v="0"/>
    <n v="-3.4"/>
    <n v="96.2"/>
    <n v="93.3"/>
    <n v="3"/>
    <n v="-999"/>
    <n v="-999"/>
    <n v="3.4"/>
    <n v="11"/>
    <n v="-999"/>
    <n v="-999"/>
    <n v="-999"/>
    <n v="1.7"/>
    <n v="0.56799999999999995"/>
    <n v="4.1000000000000002E-2"/>
    <n v="0"/>
    <n v="-999"/>
    <x v="5"/>
  </r>
  <r>
    <d v="1992-01-28T00:00:00"/>
    <n v="28"/>
    <n v="2.31"/>
    <n v="-0.7"/>
    <n v="1.1000000000000001"/>
    <n v="-3.3"/>
    <n v="97.4"/>
    <n v="92.7"/>
    <n v="10.199999999999999"/>
    <n v="-999"/>
    <n v="-999"/>
    <n v="3.4"/>
    <n v="10.9"/>
    <n v="-999"/>
    <n v="-999"/>
    <n v="-999"/>
    <n v="1.7"/>
    <n v="0.61299999999999999"/>
    <n v="4.8000000000000001E-2"/>
    <n v="0"/>
    <n v="-999"/>
    <x v="5"/>
  </r>
  <r>
    <d v="1992-01-29T00:00:00"/>
    <n v="29"/>
    <n v="2.2000000000000002"/>
    <n v="-0.6"/>
    <n v="1"/>
    <n v="-3.3"/>
    <n v="97.6"/>
    <n v="90.3"/>
    <n v="0.3"/>
    <n v="-999"/>
    <n v="-999"/>
    <n v="3.3"/>
    <n v="11.1"/>
    <n v="-999"/>
    <n v="-999"/>
    <n v="-999"/>
    <n v="1.7"/>
    <n v="0.59099999999999997"/>
    <n v="6.4000000000000001E-2"/>
    <n v="0"/>
    <n v="-999"/>
    <x v="5"/>
  </r>
  <r>
    <d v="1992-01-30T00:00:00"/>
    <n v="30"/>
    <n v="5.07"/>
    <n v="1.7"/>
    <n v="5.7"/>
    <n v="-0.8"/>
    <n v="85.2"/>
    <n v="68.7"/>
    <n v="2.6"/>
    <n v="-999"/>
    <n v="-999"/>
    <n v="3.6"/>
    <n v="12.8"/>
    <n v="-999"/>
    <n v="-999"/>
    <n v="-999"/>
    <n v="1.6"/>
    <n v="0.627"/>
    <n v="0.28699999999999998"/>
    <n v="0"/>
    <n v="-999"/>
    <x v="5"/>
  </r>
  <r>
    <d v="1992-01-31T00:00:00"/>
    <n v="31"/>
    <n v="2.0299999999999998"/>
    <n v="1.9"/>
    <n v="4.5999999999999996"/>
    <n v="0.4"/>
    <n v="77.2"/>
    <n v="50.6"/>
    <n v="0"/>
    <n v="-999"/>
    <n v="-999"/>
    <n v="4.8"/>
    <n v="12.1"/>
    <n v="-999"/>
    <n v="-999"/>
    <n v="-999"/>
    <n v="1.6"/>
    <n v="0.42799999999999999"/>
    <n v="0.41899999999999998"/>
    <n v="-999"/>
    <n v="-999"/>
    <x v="5"/>
  </r>
  <r>
    <d v="1992-02-01T00:00:00"/>
    <n v="32"/>
    <n v="2.2400000000000002"/>
    <n v="-0.5"/>
    <n v="2.1"/>
    <n v="-3.5"/>
    <n v="87.6"/>
    <n v="78.099999999999994"/>
    <n v="11.3"/>
    <n v="-999"/>
    <n v="-999"/>
    <n v="1.4"/>
    <n v="7"/>
    <n v="-999"/>
    <n v="-999"/>
    <n v="-999"/>
    <n v="1.6"/>
    <n v="0.55600000000000005"/>
    <n v="0.156"/>
    <n v="0"/>
    <n v="-999"/>
    <x v="6"/>
  </r>
  <r>
    <d v="1992-02-02T00:00:00"/>
    <n v="33"/>
    <n v="3.58"/>
    <n v="-2.8"/>
    <n v="0.6"/>
    <n v="-7"/>
    <n v="88.2"/>
    <n v="73.7"/>
    <n v="0"/>
    <n v="-999"/>
    <n v="-999"/>
    <n v="2.2000000000000002"/>
    <n v="7.7"/>
    <n v="-999"/>
    <n v="-999"/>
    <n v="-999"/>
    <n v="1.6"/>
    <n v="0.47099999999999997"/>
    <n v="0.16800000000000001"/>
    <n v="0"/>
    <n v="-999"/>
    <x v="6"/>
  </r>
  <r>
    <d v="1992-02-03T00:00:00"/>
    <n v="34"/>
    <n v="7.24"/>
    <n v="0.1"/>
    <n v="6.4"/>
    <n v="-4.0999999999999996"/>
    <n v="70.7"/>
    <n v="53.7"/>
    <n v="0"/>
    <n v="-999"/>
    <n v="-999"/>
    <n v="1.6"/>
    <n v="7"/>
    <n v="-999"/>
    <n v="-999"/>
    <n v="-999"/>
    <n v="1.6"/>
    <n v="0.51800000000000002"/>
    <n v="0.44500000000000001"/>
    <n v="0"/>
    <n v="-999"/>
    <x v="6"/>
  </r>
  <r>
    <d v="1992-02-04T00:00:00"/>
    <n v="35"/>
    <n v="7.28"/>
    <n v="0.9"/>
    <n v="9.4"/>
    <n v="-4.4000000000000004"/>
    <n v="51.1"/>
    <n v="27.4"/>
    <n v="0"/>
    <n v="-999"/>
    <n v="-999"/>
    <n v="0.8"/>
    <n v="3.1"/>
    <n v="-999"/>
    <n v="-999"/>
    <n v="-999"/>
    <n v="1.6"/>
    <n v="0.32400000000000001"/>
    <n v="0.85599999999999998"/>
    <n v="0"/>
    <n v="-999"/>
    <x v="6"/>
  </r>
  <r>
    <d v="1992-02-05T00:00:00"/>
    <n v="36"/>
    <n v="7.52"/>
    <n v="-0.7"/>
    <n v="6.9"/>
    <n v="-6"/>
    <n v="67.400000000000006"/>
    <n v="45.5"/>
    <n v="0"/>
    <n v="-999"/>
    <n v="-999"/>
    <n v="1"/>
    <n v="3.1"/>
    <n v="-999"/>
    <n v="-999"/>
    <n v="-999"/>
    <n v="1.6"/>
    <n v="0.45400000000000001"/>
    <n v="0.54200000000000004"/>
    <n v="0"/>
    <n v="-999"/>
    <x v="6"/>
  </r>
  <r>
    <d v="1992-02-06T00:00:00"/>
    <n v="37"/>
    <n v="8.1199999999999992"/>
    <n v="0.5"/>
    <n v="6.9"/>
    <n v="-4.5999999999999996"/>
    <n v="49.7"/>
    <n v="35.4"/>
    <n v="0"/>
    <n v="-999"/>
    <n v="-999"/>
    <n v="1.3"/>
    <n v="4.2"/>
    <n v="-999"/>
    <n v="-999"/>
    <n v="-999"/>
    <n v="1.6"/>
    <n v="0.35299999999999998"/>
    <n v="0.64300000000000002"/>
    <n v="0"/>
    <n v="-999"/>
    <x v="6"/>
  </r>
  <r>
    <d v="1992-02-07T00:00:00"/>
    <n v="38"/>
    <n v="7.68"/>
    <n v="0.4"/>
    <n v="7.5"/>
    <n v="-4.5"/>
    <n v="53.2"/>
    <n v="38.700000000000003"/>
    <n v="3.4"/>
    <n v="-999"/>
    <n v="-999"/>
    <n v="1"/>
    <n v="4"/>
    <n v="-999"/>
    <n v="-999"/>
    <n v="-999"/>
    <n v="1.6"/>
    <n v="0.40200000000000002"/>
    <n v="0.63500000000000001"/>
    <n v="0"/>
    <n v="-999"/>
    <x v="6"/>
  </r>
  <r>
    <d v="1992-02-08T00:00:00"/>
    <n v="39"/>
    <n v="1.6"/>
    <n v="-3.5"/>
    <n v="-2.2999999999999998"/>
    <n v="-5.4"/>
    <n v="94.8"/>
    <n v="68.599999999999994"/>
    <n v="1"/>
    <n v="-999"/>
    <n v="-999"/>
    <n v="0.7"/>
    <n v="5.4"/>
    <n v="-999"/>
    <n v="-999"/>
    <n v="-999"/>
    <n v="1.6"/>
    <n v="0.35399999999999998"/>
    <n v="0.16200000000000001"/>
    <n v="0"/>
    <n v="-999"/>
    <x v="6"/>
  </r>
  <r>
    <d v="1992-02-09T00:00:00"/>
    <n v="40"/>
    <n v="5.33"/>
    <n v="-2.8"/>
    <n v="2.1"/>
    <n v="-5.9"/>
    <n v="92.7"/>
    <n v="78.3"/>
    <n v="0"/>
    <n v="-999"/>
    <n v="-999"/>
    <n v="0.7"/>
    <n v="4.5"/>
    <n v="-999"/>
    <n v="-999"/>
    <n v="-999"/>
    <n v="1.6"/>
    <n v="0.55800000000000005"/>
    <n v="0.154"/>
    <n v="0"/>
    <n v="-999"/>
    <x v="6"/>
  </r>
  <r>
    <d v="1992-02-10T00:00:00"/>
    <n v="41"/>
    <n v="2.89"/>
    <n v="-0.6"/>
    <n v="1.1000000000000001"/>
    <n v="-3.2"/>
    <n v="95.9"/>
    <n v="91.4"/>
    <n v="0.5"/>
    <n v="-999"/>
    <n v="-999"/>
    <n v="3.1"/>
    <n v="8.4"/>
    <n v="-999"/>
    <n v="-999"/>
    <n v="-999"/>
    <n v="1.6"/>
    <n v="0.60499999999999998"/>
    <n v="5.7000000000000002E-2"/>
    <n v="0"/>
    <n v="-999"/>
    <x v="6"/>
  </r>
  <r>
    <d v="1992-02-11T00:00:00"/>
    <n v="42"/>
    <n v="4.41"/>
    <n v="0.8"/>
    <n v="3.6"/>
    <n v="-0.6"/>
    <n v="90.9"/>
    <n v="80.900000000000006"/>
    <n v="0"/>
    <n v="-999"/>
    <n v="-999"/>
    <n v="2.4"/>
    <n v="7.1"/>
    <n v="-999"/>
    <n v="-999"/>
    <n v="-999"/>
    <n v="1.5"/>
    <n v="0.63800000000000001"/>
    <n v="0.151"/>
    <n v="0"/>
    <n v="-999"/>
    <x v="6"/>
  </r>
  <r>
    <d v="1992-02-12T00:00:00"/>
    <n v="43"/>
    <n v="4.76"/>
    <n v="0"/>
    <n v="3.3"/>
    <n v="-1.7"/>
    <n v="93.9"/>
    <n v="81.099999999999994"/>
    <n v="1.5"/>
    <n v="-999"/>
    <n v="-999"/>
    <n v="2.9"/>
    <n v="7.3"/>
    <n v="-999"/>
    <n v="-999"/>
    <n v="-999"/>
    <n v="1.5"/>
    <n v="0.629"/>
    <n v="0.14599999999999999"/>
    <n v="0"/>
    <n v="-999"/>
    <x v="6"/>
  </r>
  <r>
    <d v="1992-02-13T00:00:00"/>
    <n v="44"/>
    <n v="6.4"/>
    <n v="0"/>
    <n v="4.3"/>
    <n v="-2.2000000000000002"/>
    <n v="92.1"/>
    <n v="67.400000000000006"/>
    <n v="0"/>
    <n v="-999"/>
    <n v="-999"/>
    <n v="0.7"/>
    <n v="3.9"/>
    <n v="-999"/>
    <n v="-999"/>
    <n v="-999"/>
    <n v="1.5"/>
    <n v="0.56100000000000005"/>
    <n v="0.27100000000000002"/>
    <n v="0"/>
    <n v="-999"/>
    <x v="6"/>
  </r>
  <r>
    <d v="1992-02-14T00:00:00"/>
    <n v="45"/>
    <n v="3.42"/>
    <n v="-1.4"/>
    <n v="0.6"/>
    <n v="-2.4"/>
    <n v="93.4"/>
    <n v="84.4"/>
    <n v="0"/>
    <n v="-999"/>
    <n v="-999"/>
    <n v="1.8"/>
    <n v="6.5"/>
    <n v="-999"/>
    <n v="-999"/>
    <n v="-999"/>
    <n v="1.5"/>
    <n v="0.53900000000000003"/>
    <n v="9.9000000000000005E-2"/>
    <n v="0"/>
    <n v="-999"/>
    <x v="6"/>
  </r>
  <r>
    <d v="1992-02-15T00:00:00"/>
    <n v="46"/>
    <n v="2.2400000000000002"/>
    <n v="-2.7"/>
    <n v="-1.1000000000000001"/>
    <n v="-6.3"/>
    <n v="97.1"/>
    <n v="94.7"/>
    <n v="8.8000000000000007"/>
    <n v="-999"/>
    <n v="-999"/>
    <n v="3.1"/>
    <n v="10.7"/>
    <n v="-999"/>
    <n v="-999"/>
    <n v="-999"/>
    <n v="1.5"/>
    <n v="0.53200000000000003"/>
    <n v="0.03"/>
    <n v="0"/>
    <n v="-999"/>
    <x v="6"/>
  </r>
  <r>
    <d v="1992-02-16T00:00:00"/>
    <n v="47"/>
    <n v="8.48"/>
    <n v="-5.5"/>
    <n v="1.1000000000000001"/>
    <n v="-11"/>
    <n v="94.8"/>
    <n v="89.8"/>
    <n v="0"/>
    <n v="-999"/>
    <n v="-999"/>
    <n v="0.7"/>
    <n v="2.9"/>
    <n v="-999"/>
    <n v="-999"/>
    <n v="-999"/>
    <n v="1.5"/>
    <n v="0.59499999999999997"/>
    <n v="6.7000000000000004E-2"/>
    <n v="0"/>
    <n v="-999"/>
    <x v="6"/>
  </r>
  <r>
    <d v="1992-02-17T00:00:00"/>
    <n v="48"/>
    <n v="3.54"/>
    <n v="-5.5"/>
    <n v="-3.4"/>
    <n v="-9.4"/>
    <n v="94.8"/>
    <n v="91.8"/>
    <n v="2"/>
    <n v="-999"/>
    <n v="-999"/>
    <n v="2.7"/>
    <n v="7.9"/>
    <n v="-999"/>
    <n v="-999"/>
    <n v="-999"/>
    <n v="1.5"/>
    <n v="0.436"/>
    <n v="3.9E-2"/>
    <n v="0"/>
    <n v="-999"/>
    <x v="6"/>
  </r>
  <r>
    <d v="1992-02-18T00:00:00"/>
    <n v="49"/>
    <n v="1.69"/>
    <n v="-5.0999999999999996"/>
    <n v="-3.2"/>
    <n v="-9.5"/>
    <n v="95.4"/>
    <n v="91.8"/>
    <n v="9.3000000000000007"/>
    <n v="-999"/>
    <n v="-999"/>
    <n v="2.8"/>
    <n v="9.3000000000000007"/>
    <n v="-999"/>
    <n v="-999"/>
    <n v="-999"/>
    <n v="1.5"/>
    <n v="0.443"/>
    <n v="0.04"/>
    <n v="0"/>
    <n v="-999"/>
    <x v="6"/>
  </r>
  <r>
    <d v="1992-02-19T00:00:00"/>
    <n v="50"/>
    <n v="7.2"/>
    <n v="-8"/>
    <n v="-0.7"/>
    <n v="-12.3"/>
    <n v="89.3"/>
    <n v="73"/>
    <n v="7.8"/>
    <n v="-999"/>
    <n v="-999"/>
    <n v="1.9"/>
    <n v="7.4"/>
    <n v="-999"/>
    <n v="-999"/>
    <n v="-999"/>
    <n v="1.5"/>
    <n v="0.42299999999999999"/>
    <n v="0.157"/>
    <n v="0"/>
    <n v="-999"/>
    <x v="6"/>
  </r>
  <r>
    <d v="1992-02-20T00:00:00"/>
    <n v="51"/>
    <n v="4.99"/>
    <n v="-3.8"/>
    <n v="2.4"/>
    <n v="-7.9"/>
    <n v="94"/>
    <n v="83"/>
    <n v="3.9"/>
    <n v="-999"/>
    <n v="-999"/>
    <n v="1.1000000000000001"/>
    <n v="7.9"/>
    <n v="-999"/>
    <n v="-999"/>
    <n v="-999"/>
    <n v="1.5"/>
    <n v="0.60099999999999998"/>
    <n v="0.123"/>
    <n v="0"/>
    <n v="-999"/>
    <x v="6"/>
  </r>
  <r>
    <d v="1992-02-21T00:00:00"/>
    <n v="52"/>
    <n v="7.07"/>
    <n v="-2.5"/>
    <n v="0.7"/>
    <n v="-5.0999999999999996"/>
    <n v="93.8"/>
    <n v="80.8"/>
    <n v="1.5"/>
    <n v="-999"/>
    <n v="-999"/>
    <n v="3.8"/>
    <n v="14"/>
    <n v="-999"/>
    <n v="-999"/>
    <n v="-999"/>
    <n v="1.5"/>
    <n v="0.52"/>
    <n v="0.123"/>
    <n v="0"/>
    <n v="-999"/>
    <x v="6"/>
  </r>
  <r>
    <d v="1992-02-22T00:00:00"/>
    <n v="53"/>
    <n v="8.9600000000000009"/>
    <n v="-2.9"/>
    <n v="0.7"/>
    <n v="-8.8000000000000007"/>
    <n v="86.3"/>
    <n v="64.400000000000006"/>
    <n v="0"/>
    <n v="-999"/>
    <n v="-999"/>
    <n v="2.8"/>
    <n v="9.9"/>
    <n v="-999"/>
    <n v="-999"/>
    <n v="-999"/>
    <n v="1.5"/>
    <n v="0.41499999999999998"/>
    <n v="0.22900000000000001"/>
    <n v="0"/>
    <n v="-999"/>
    <x v="6"/>
  </r>
  <r>
    <d v="1992-02-23T00:00:00"/>
    <n v="54"/>
    <n v="4.92"/>
    <n v="-4.5"/>
    <n v="1.1000000000000001"/>
    <n v="-10.8"/>
    <n v="81.5"/>
    <n v="51.4"/>
    <n v="1.5"/>
    <n v="-999"/>
    <n v="-999"/>
    <n v="0.8"/>
    <n v="5.2"/>
    <n v="-999"/>
    <n v="-999"/>
    <n v="-999"/>
    <n v="1.5"/>
    <n v="0.34100000000000003"/>
    <n v="0.32100000000000001"/>
    <n v="0"/>
    <n v="-999"/>
    <x v="6"/>
  </r>
  <r>
    <d v="1992-02-24T00:00:00"/>
    <n v="55"/>
    <n v="4.7300000000000004"/>
    <n v="0.2"/>
    <n v="3.9"/>
    <n v="-3.7"/>
    <n v="95.2"/>
    <n v="85.6"/>
    <n v="0"/>
    <n v="-999"/>
    <n v="-999"/>
    <n v="0.7"/>
    <n v="3.7"/>
    <n v="-999"/>
    <n v="-999"/>
    <n v="-999"/>
    <n v="1.5"/>
    <n v="0.69"/>
    <n v="0.11600000000000001"/>
    <n v="0"/>
    <n v="-999"/>
    <x v="6"/>
  </r>
  <r>
    <d v="1992-02-25T00:00:00"/>
    <n v="56"/>
    <n v="11.32"/>
    <n v="4.5999999999999996"/>
    <n v="12.6"/>
    <n v="-0.3"/>
    <n v="84.7"/>
    <n v="58.4"/>
    <n v="0"/>
    <n v="-999"/>
    <n v="-999"/>
    <n v="0.9"/>
    <n v="3.1"/>
    <n v="-999"/>
    <n v="-999"/>
    <n v="-999"/>
    <n v="1.5"/>
    <n v="0.85099999999999998"/>
    <n v="0.60699999999999998"/>
    <n v="0"/>
    <n v="-999"/>
    <x v="6"/>
  </r>
  <r>
    <d v="1992-02-26T00:00:00"/>
    <n v="57"/>
    <n v="12.56"/>
    <n v="7"/>
    <n v="15.5"/>
    <n v="-0.9"/>
    <n v="58.3"/>
    <n v="26.5"/>
    <n v="0"/>
    <n v="-999"/>
    <n v="-999"/>
    <n v="1"/>
    <n v="3.2"/>
    <n v="-999"/>
    <n v="-999"/>
    <n v="-999"/>
    <n v="1.4"/>
    <n v="0.46600000000000003"/>
    <n v="1.294"/>
    <n v="0"/>
    <n v="-999"/>
    <x v="6"/>
  </r>
  <r>
    <d v="1992-02-27T00:00:00"/>
    <n v="58"/>
    <n v="12.35"/>
    <n v="6.5"/>
    <n v="14.1"/>
    <n v="0.7"/>
    <n v="42"/>
    <n v="27"/>
    <n v="0"/>
    <n v="-999"/>
    <n v="-999"/>
    <n v="0.8"/>
    <n v="2.8"/>
    <n v="-999"/>
    <n v="-999"/>
    <n v="-999"/>
    <n v="1.4"/>
    <n v="0.433"/>
    <n v="1.1739999999999999"/>
    <n v="0"/>
    <n v="-999"/>
    <x v="6"/>
  </r>
  <r>
    <d v="1992-02-28T00:00:00"/>
    <n v="59"/>
    <n v="12.05"/>
    <n v="4.9000000000000004"/>
    <n v="13"/>
    <n v="-0.9"/>
    <n v="56.9"/>
    <n v="37.9"/>
    <n v="0"/>
    <n v="-999"/>
    <n v="-999"/>
    <n v="0.9"/>
    <n v="4.3"/>
    <n v="-999"/>
    <n v="-999"/>
    <n v="-999"/>
    <n v="1.4"/>
    <n v="0.56599999999999995"/>
    <n v="0.93"/>
    <n v="0"/>
    <n v="-999"/>
    <x v="6"/>
  </r>
  <r>
    <d v="1992-02-29T00:00:00"/>
    <n v="60"/>
    <n v="7.74"/>
    <n v="2.9"/>
    <n v="7.8"/>
    <n v="-1.4"/>
    <n v="63.2"/>
    <n v="46.4"/>
    <n v="0"/>
    <n v="-999"/>
    <n v="-999"/>
    <n v="0.9"/>
    <n v="5.8"/>
    <n v="-999"/>
    <n v="-999"/>
    <n v="-999"/>
    <n v="1.4"/>
    <n v="0.49"/>
    <n v="0.56699999999999995"/>
    <n v="-999"/>
    <n v="-999"/>
    <x v="6"/>
  </r>
  <r>
    <d v="1992-03-01T00:00:00"/>
    <n v="61"/>
    <n v="6.88"/>
    <n v="2.2000000000000002"/>
    <n v="6.4"/>
    <n v="-0.9"/>
    <n v="87"/>
    <n v="70.900000000000006"/>
    <n v="5"/>
    <n v="-999"/>
    <n v="-999"/>
    <n v="1.2"/>
    <n v="5.5"/>
    <n v="-999"/>
    <n v="-999"/>
    <n v="-999"/>
    <n v="1.4"/>
    <n v="0.68200000000000005"/>
    <n v="0.28000000000000003"/>
    <n v="0"/>
    <n v="-999"/>
    <x v="7"/>
  </r>
  <r>
    <d v="1992-03-02T00:00:00"/>
    <n v="62"/>
    <n v="8.89"/>
    <n v="0.4"/>
    <n v="7.4"/>
    <n v="-3.9"/>
    <n v="91.6"/>
    <n v="70.5"/>
    <n v="0"/>
    <n v="-999"/>
    <n v="-999"/>
    <n v="0.9"/>
    <n v="4.5999999999999996"/>
    <n v="-999"/>
    <n v="-999"/>
    <n v="-999"/>
    <n v="1.4"/>
    <n v="0.72399999999999998"/>
    <n v="0.30399999999999999"/>
    <n v="0"/>
    <n v="-999"/>
    <x v="7"/>
  </r>
  <r>
    <d v="1992-03-03T00:00:00"/>
    <n v="63"/>
    <n v="5.3"/>
    <n v="-0.8"/>
    <n v="4.5999999999999996"/>
    <n v="-4"/>
    <n v="82.5"/>
    <n v="45.2"/>
    <n v="3.1"/>
    <n v="-999"/>
    <n v="-999"/>
    <n v="1.4"/>
    <n v="5.8"/>
    <n v="-999"/>
    <n v="-999"/>
    <n v="-999"/>
    <n v="1.4"/>
    <n v="0.38200000000000001"/>
    <n v="0.46500000000000002"/>
    <n v="0"/>
    <n v="-999"/>
    <x v="7"/>
  </r>
  <r>
    <d v="1992-03-04T00:00:00"/>
    <n v="64"/>
    <n v="11.19"/>
    <n v="-1.7"/>
    <n v="2.4"/>
    <n v="-5.0999999999999996"/>
    <n v="96.1"/>
    <n v="89.1"/>
    <n v="0"/>
    <n v="-999"/>
    <n v="-999"/>
    <n v="2.2000000000000002"/>
    <n v="8.6"/>
    <n v="-999"/>
    <n v="-999"/>
    <n v="-999"/>
    <n v="1.4"/>
    <n v="0.64800000000000002"/>
    <n v="7.9000000000000001E-2"/>
    <n v="0"/>
    <n v="-999"/>
    <x v="7"/>
  </r>
  <r>
    <d v="1992-03-05T00:00:00"/>
    <n v="65"/>
    <n v="8.1199999999999992"/>
    <n v="1"/>
    <n v="5.4"/>
    <n v="-3.2"/>
    <n v="82.4"/>
    <n v="70.599999999999994"/>
    <n v="0"/>
    <n v="-999"/>
    <n v="-999"/>
    <n v="2"/>
    <n v="7"/>
    <n v="-999"/>
    <n v="-999"/>
    <n v="-999"/>
    <n v="1.4"/>
    <n v="0.63200000000000001"/>
    <n v="0.26400000000000001"/>
    <n v="0"/>
    <n v="-999"/>
    <x v="7"/>
  </r>
  <r>
    <d v="1992-03-06T00:00:00"/>
    <n v="66"/>
    <n v="6.56"/>
    <n v="1.4"/>
    <n v="5.9"/>
    <n v="-2.2000000000000002"/>
    <n v="86.7"/>
    <n v="63.7"/>
    <n v="0"/>
    <n v="-999"/>
    <n v="-999"/>
    <n v="0.9"/>
    <n v="5.5"/>
    <n v="-999"/>
    <n v="-999"/>
    <n v="-999"/>
    <n v="1.4"/>
    <n v="0.59299999999999997"/>
    <n v="0.33700000000000002"/>
    <n v="0"/>
    <n v="-999"/>
    <x v="7"/>
  </r>
  <r>
    <d v="1992-03-07T00:00:00"/>
    <n v="67"/>
    <n v="13.61"/>
    <n v="-1.4"/>
    <n v="3.5"/>
    <n v="-4.2"/>
    <n v="72.5"/>
    <n v="50.7"/>
    <n v="0"/>
    <n v="-999"/>
    <n v="-999"/>
    <n v="1.5"/>
    <n v="6.1"/>
    <n v="-999"/>
    <n v="-999"/>
    <n v="-999"/>
    <n v="1.4"/>
    <n v="0.39700000000000002"/>
    <n v="0.38700000000000001"/>
    <n v="0"/>
    <n v="-999"/>
    <x v="7"/>
  </r>
  <r>
    <d v="1992-03-08T00:00:00"/>
    <n v="68"/>
    <n v="14.28"/>
    <n v="-0.9"/>
    <n v="5.5"/>
    <n v="-5.4"/>
    <n v="48.6"/>
    <n v="27.7"/>
    <n v="0"/>
    <n v="-999"/>
    <n v="-999"/>
    <n v="1.8"/>
    <n v="9.1999999999999993"/>
    <n v="-999"/>
    <n v="-999"/>
    <n v="-999"/>
    <n v="1.4"/>
    <n v="0.25"/>
    <n v="0.65300000000000002"/>
    <n v="0"/>
    <n v="-999"/>
    <x v="7"/>
  </r>
  <r>
    <d v="1992-03-09T00:00:00"/>
    <n v="69"/>
    <n v="14.29"/>
    <n v="1.1000000000000001"/>
    <n v="9.8000000000000007"/>
    <n v="-5.9"/>
    <n v="44.7"/>
    <n v="26.8"/>
    <n v="0"/>
    <n v="-999"/>
    <n v="-999"/>
    <n v="1.1000000000000001"/>
    <n v="3.4"/>
    <n v="-999"/>
    <n v="-999"/>
    <n v="-999"/>
    <n v="1.4"/>
    <n v="0.32400000000000001"/>
    <n v="0.88700000000000001"/>
    <n v="0"/>
    <n v="-999"/>
    <x v="7"/>
  </r>
  <r>
    <d v="1992-03-10T00:00:00"/>
    <n v="70"/>
    <n v="14.55"/>
    <n v="3.4"/>
    <n v="11.4"/>
    <n v="-3.7"/>
    <n v="51.2"/>
    <n v="34.1"/>
    <n v="0"/>
    <n v="-999"/>
    <n v="-999"/>
    <n v="1.1000000000000001"/>
    <n v="3.6"/>
    <n v="-999"/>
    <n v="-999"/>
    <n v="-999"/>
    <n v="1.4"/>
    <n v="0.45900000000000002"/>
    <n v="0.88800000000000001"/>
    <n v="0"/>
    <n v="-999"/>
    <x v="7"/>
  </r>
  <r>
    <d v="1992-03-11T00:00:00"/>
    <n v="71"/>
    <n v="14.83"/>
    <n v="5.0999999999999996"/>
    <n v="14"/>
    <n v="-1.8"/>
    <n v="41.1"/>
    <n v="19.100000000000001"/>
    <n v="0"/>
    <n v="-999"/>
    <n v="-999"/>
    <n v="1.1000000000000001"/>
    <n v="3.8"/>
    <n v="-999"/>
    <n v="-999"/>
    <n v="-999"/>
    <n v="1.3"/>
    <n v="0.30599999999999999"/>
    <n v="1.2929999999999999"/>
    <n v="0"/>
    <n v="-999"/>
    <x v="7"/>
  </r>
  <r>
    <d v="1992-03-12T00:00:00"/>
    <n v="72"/>
    <n v="15.11"/>
    <n v="6.4"/>
    <n v="13.4"/>
    <n v="-0.2"/>
    <n v="40.4"/>
    <n v="24.9"/>
    <n v="0"/>
    <n v="-999"/>
    <n v="-999"/>
    <n v="1.2"/>
    <n v="3.9"/>
    <n v="-999"/>
    <n v="-999"/>
    <n v="-999"/>
    <n v="1.3"/>
    <n v="0.38300000000000001"/>
    <n v="1.1539999999999999"/>
    <n v="0"/>
    <n v="-999"/>
    <x v="7"/>
  </r>
  <r>
    <d v="1992-03-13T00:00:00"/>
    <n v="73"/>
    <n v="15.5"/>
    <n v="6.3"/>
    <n v="14"/>
    <n v="1.6"/>
    <n v="51.1"/>
    <n v="33.799999999999997"/>
    <n v="0"/>
    <n v="-999"/>
    <n v="-999"/>
    <n v="2"/>
    <n v="5.0999999999999996"/>
    <n v="-999"/>
    <n v="-999"/>
    <n v="-999"/>
    <n v="1.3"/>
    <n v="0.54"/>
    <n v="1.0580000000000001"/>
    <n v="0"/>
    <n v="-999"/>
    <x v="7"/>
  </r>
  <r>
    <d v="1992-03-14T00:00:00"/>
    <n v="74"/>
    <n v="15.32"/>
    <n v="7.2"/>
    <n v="14.4"/>
    <n v="2.2999999999999998"/>
    <n v="45.5"/>
    <n v="23"/>
    <n v="0"/>
    <n v="-999"/>
    <n v="-999"/>
    <n v="1.2"/>
    <n v="4.3"/>
    <n v="-999"/>
    <n v="-999"/>
    <n v="-999"/>
    <n v="1.3"/>
    <n v="0.377"/>
    <n v="1.2629999999999999"/>
    <n v="0"/>
    <n v="-999"/>
    <x v="7"/>
  </r>
  <r>
    <d v="1992-03-15T00:00:00"/>
    <n v="75"/>
    <n v="11.01"/>
    <n v="4.4000000000000004"/>
    <n v="11.3"/>
    <n v="-0.4"/>
    <n v="63.8"/>
    <n v="31.6"/>
    <n v="1.6"/>
    <n v="-999"/>
    <n v="-999"/>
    <n v="1.8"/>
    <n v="7.6"/>
    <n v="-999"/>
    <n v="-999"/>
    <n v="-999"/>
    <n v="1.3"/>
    <n v="0.42299999999999999"/>
    <n v="0.91600000000000004"/>
    <n v="0"/>
    <n v="-999"/>
    <x v="7"/>
  </r>
  <r>
    <d v="1992-03-16T00:00:00"/>
    <n v="76"/>
    <n v="6.1"/>
    <n v="1.3"/>
    <n v="5.6"/>
    <n v="-1.8"/>
    <n v="91.6"/>
    <n v="74.8"/>
    <n v="11.3"/>
    <n v="-999"/>
    <n v="-999"/>
    <n v="0.9"/>
    <n v="4.0999999999999996"/>
    <n v="-999"/>
    <n v="-999"/>
    <n v="-999"/>
    <n v="1.3"/>
    <n v="0.68"/>
    <n v="0.22900000000000001"/>
    <n v="0"/>
    <n v="-999"/>
    <x v="7"/>
  </r>
  <r>
    <d v="1992-03-17T00:00:00"/>
    <n v="77"/>
    <n v="9.2899999999999991"/>
    <n v="0.1"/>
    <n v="4.2"/>
    <n v="-2.6"/>
    <n v="90.1"/>
    <n v="72.8"/>
    <n v="2.7"/>
    <n v="-999"/>
    <n v="-999"/>
    <n v="1.4"/>
    <n v="5.8"/>
    <n v="-999"/>
    <n v="-999"/>
    <n v="-999"/>
    <n v="1.3"/>
    <n v="0.60099999999999998"/>
    <n v="0.224"/>
    <n v="0"/>
    <n v="-999"/>
    <x v="7"/>
  </r>
  <r>
    <d v="1992-03-18T00:00:00"/>
    <n v="78"/>
    <n v="9.8800000000000008"/>
    <n v="-1"/>
    <n v="5.4"/>
    <n v="-5.6"/>
    <n v="88"/>
    <n v="66.900000000000006"/>
    <n v="0"/>
    <n v="-999"/>
    <n v="-999"/>
    <n v="1"/>
    <n v="4"/>
    <n v="-999"/>
    <n v="-999"/>
    <n v="-999"/>
    <n v="1.3"/>
    <n v="0.59899999999999998"/>
    <n v="0.29699999999999999"/>
    <n v="0"/>
    <n v="-999"/>
    <x v="7"/>
  </r>
  <r>
    <d v="1992-03-19T00:00:00"/>
    <n v="79"/>
    <n v="10.01"/>
    <n v="-0.8"/>
    <n v="5.7"/>
    <n v="-6.2"/>
    <n v="78.8"/>
    <n v="47.6"/>
    <n v="0.4"/>
    <n v="-999"/>
    <n v="-999"/>
    <n v="1.2"/>
    <n v="6.6"/>
    <n v="-999"/>
    <n v="-999"/>
    <n v="-999"/>
    <n v="1.3"/>
    <n v="0.436"/>
    <n v="0.48"/>
    <n v="0"/>
    <n v="-999"/>
    <x v="7"/>
  </r>
  <r>
    <d v="1992-03-20T00:00:00"/>
    <n v="80"/>
    <n v="16.48"/>
    <n v="-0.8"/>
    <n v="6.5"/>
    <n v="-5.7"/>
    <n v="55.6"/>
    <n v="20"/>
    <n v="0"/>
    <n v="-999"/>
    <n v="-999"/>
    <n v="1"/>
    <n v="6.4"/>
    <n v="-999"/>
    <n v="-999"/>
    <n v="-999"/>
    <n v="1.3"/>
    <n v="0.19400000000000001"/>
    <n v="0.77400000000000002"/>
    <n v="0"/>
    <n v="-999"/>
    <x v="7"/>
  </r>
  <r>
    <d v="1992-03-21T00:00:00"/>
    <n v="81"/>
    <n v="16.559999999999999"/>
    <n v="0.6"/>
    <n v="8.9"/>
    <n v="-6.9"/>
    <n v="49.5"/>
    <n v="22.9"/>
    <n v="0"/>
    <n v="-999"/>
    <n v="-999"/>
    <n v="1.1000000000000001"/>
    <n v="3.4"/>
    <n v="-999"/>
    <n v="-999"/>
    <n v="-999"/>
    <n v="1.3"/>
    <n v="0.26"/>
    <n v="0.879"/>
    <n v="0"/>
    <n v="-999"/>
    <x v="7"/>
  </r>
  <r>
    <d v="1992-03-22T00:00:00"/>
    <n v="82"/>
    <n v="16.14"/>
    <n v="3.1"/>
    <n v="10.7"/>
    <n v="-3.2"/>
    <n v="48.1"/>
    <n v="31.4"/>
    <n v="0"/>
    <n v="-999"/>
    <n v="-999"/>
    <n v="1.1000000000000001"/>
    <n v="3.3"/>
    <n v="-999"/>
    <n v="-999"/>
    <n v="-999"/>
    <n v="1.3"/>
    <n v="0.40300000000000002"/>
    <n v="0.88200000000000001"/>
    <n v="0"/>
    <n v="-999"/>
    <x v="7"/>
  </r>
  <r>
    <d v="1992-03-23T00:00:00"/>
    <n v="83"/>
    <n v="15.5"/>
    <n v="3.2"/>
    <n v="9.6999999999999993"/>
    <n v="-3"/>
    <n v="51.3"/>
    <n v="29.5"/>
    <n v="0"/>
    <n v="-999"/>
    <n v="-999"/>
    <n v="1.2"/>
    <n v="4.4000000000000004"/>
    <n v="-999"/>
    <n v="-999"/>
    <n v="-999"/>
    <n v="1.3"/>
    <n v="0.35399999999999998"/>
    <n v="0.84799999999999998"/>
    <n v="0"/>
    <n v="-999"/>
    <x v="7"/>
  </r>
  <r>
    <d v="1992-03-24T00:00:00"/>
    <n v="84"/>
    <n v="17.399999999999999"/>
    <n v="2.9"/>
    <n v="10.1"/>
    <n v="-2.4"/>
    <n v="53.4"/>
    <n v="33.200000000000003"/>
    <n v="0"/>
    <n v="-999"/>
    <n v="-999"/>
    <n v="1"/>
    <n v="4.3"/>
    <n v="-999"/>
    <n v="-999"/>
    <n v="-999"/>
    <n v="1.3"/>
    <n v="0.41099999999999998"/>
    <n v="0.82499999999999996"/>
    <n v="0"/>
    <n v="-999"/>
    <x v="7"/>
  </r>
  <r>
    <d v="1992-03-25T00:00:00"/>
    <n v="85"/>
    <n v="18.32"/>
    <n v="4.0999999999999996"/>
    <n v="11.7"/>
    <n v="-2.6"/>
    <n v="53.7"/>
    <n v="26.2"/>
    <n v="0"/>
    <n v="-999"/>
    <n v="-999"/>
    <n v="1.2"/>
    <n v="4.3"/>
    <n v="-999"/>
    <n v="-999"/>
    <n v="-999"/>
    <n v="1.2"/>
    <n v="0.36"/>
    <n v="1.014"/>
    <n v="0"/>
    <n v="-999"/>
    <x v="7"/>
  </r>
  <r>
    <d v="1992-03-26T00:00:00"/>
    <n v="86"/>
    <n v="18.190000000000001"/>
    <n v="4.0999999999999996"/>
    <n v="10.3"/>
    <n v="-2.1"/>
    <n v="59.2"/>
    <n v="41"/>
    <n v="5.8"/>
    <n v="-999"/>
    <n v="-999"/>
    <n v="1.3"/>
    <n v="5.2"/>
    <n v="-999"/>
    <n v="-999"/>
    <n v="-999"/>
    <n v="1.2"/>
    <n v="0.51500000000000001"/>
    <n v="0.73899999999999999"/>
    <n v="0"/>
    <n v="-999"/>
    <x v="7"/>
  </r>
  <r>
    <d v="1992-03-27T00:00:00"/>
    <n v="87"/>
    <n v="9.1"/>
    <n v="-3.4"/>
    <n v="1.3"/>
    <n v="-9.3000000000000007"/>
    <n v="81.2"/>
    <n v="59.6"/>
    <n v="0"/>
    <n v="-999"/>
    <n v="-999"/>
    <n v="1.5"/>
    <n v="7.1"/>
    <n v="-999"/>
    <n v="-999"/>
    <n v="-999"/>
    <n v="1.2"/>
    <n v="0.4"/>
    <n v="0.27100000000000002"/>
    <n v="0"/>
    <n v="-999"/>
    <x v="7"/>
  </r>
  <r>
    <d v="1992-03-28T00:00:00"/>
    <n v="88"/>
    <n v="17.63"/>
    <n v="-4.3"/>
    <n v="3.4"/>
    <n v="-10.9"/>
    <n v="51.7"/>
    <n v="30.5"/>
    <n v="0"/>
    <n v="-999"/>
    <n v="-999"/>
    <n v="1.3"/>
    <n v="4.4000000000000004"/>
    <n v="-999"/>
    <n v="-999"/>
    <n v="-999"/>
    <n v="1.2"/>
    <n v="0.23799999999999999"/>
    <n v="0.54200000000000004"/>
    <n v="0"/>
    <n v="-999"/>
    <x v="7"/>
  </r>
  <r>
    <d v="1992-03-29T00:00:00"/>
    <n v="89"/>
    <n v="19.28"/>
    <n v="0.5"/>
    <n v="8.3000000000000007"/>
    <n v="-7.3"/>
    <n v="39.9"/>
    <n v="24.9"/>
    <n v="0"/>
    <n v="-999"/>
    <n v="-999"/>
    <n v="1.7"/>
    <n v="4.7"/>
    <n v="-999"/>
    <n v="-999"/>
    <n v="-999"/>
    <n v="1.2"/>
    <n v="0.27300000000000002"/>
    <n v="0.82199999999999995"/>
    <n v="0"/>
    <n v="-999"/>
    <x v="7"/>
  </r>
  <r>
    <d v="1992-03-30T00:00:00"/>
    <n v="90"/>
    <n v="18.16"/>
    <n v="4.9000000000000004"/>
    <n v="13.3"/>
    <n v="-2.1"/>
    <n v="49.4"/>
    <n v="35.200000000000003"/>
    <n v="0"/>
    <n v="-999"/>
    <n v="-999"/>
    <n v="1.1000000000000001"/>
    <n v="4.4000000000000004"/>
    <n v="-999"/>
    <n v="-999"/>
    <n v="-999"/>
    <n v="1.2"/>
    <n v="0.53600000000000003"/>
    <n v="0.98899999999999999"/>
    <n v="0"/>
    <n v="-999"/>
    <x v="7"/>
  </r>
  <r>
    <d v="1992-03-31T00:00:00"/>
    <n v="91"/>
    <n v="16.05"/>
    <n v="5.8"/>
    <n v="11.4"/>
    <n v="1"/>
    <n v="56.6"/>
    <n v="35.9"/>
    <n v="0"/>
    <n v="-999"/>
    <n v="-999"/>
    <n v="1.3"/>
    <n v="5.2"/>
    <n v="-999"/>
    <n v="-999"/>
    <n v="-999"/>
    <n v="1.2"/>
    <n v="0.48199999999999998"/>
    <n v="0.86399999999999999"/>
    <n v="-999"/>
    <n v="-999"/>
    <x v="7"/>
  </r>
  <r>
    <d v="1992-04-01T00:00:00"/>
    <n v="92"/>
    <n v="18.39"/>
    <n v="8.1"/>
    <n v="15.7"/>
    <n v="-0.5"/>
    <n v="57.4"/>
    <n v="37.6"/>
    <n v="0"/>
    <n v="-999"/>
    <n v="-999"/>
    <n v="1"/>
    <n v="3.7"/>
    <n v="-999"/>
    <n v="-999"/>
    <n v="-999"/>
    <n v="1.1000000000000001"/>
    <n v="0.67"/>
    <n v="1.113"/>
    <n v="0"/>
    <n v="-999"/>
    <x v="8"/>
  </r>
  <r>
    <d v="1992-04-02T00:00:00"/>
    <n v="93"/>
    <n v="19.739999999999998"/>
    <n v="9.9"/>
    <n v="15.6"/>
    <n v="5"/>
    <n v="52.7"/>
    <n v="38.700000000000003"/>
    <n v="0"/>
    <n v="-999"/>
    <n v="-999"/>
    <n v="2"/>
    <n v="6.5"/>
    <n v="-999"/>
    <n v="-999"/>
    <n v="-999"/>
    <n v="1.1000000000000001"/>
    <n v="0.68700000000000006"/>
    <n v="1.0860000000000001"/>
    <n v="0"/>
    <n v="-999"/>
    <x v="8"/>
  </r>
  <r>
    <d v="1992-04-03T00:00:00"/>
    <n v="94"/>
    <n v="10.93"/>
    <n v="1.9"/>
    <n v="5.9"/>
    <n v="-2.6"/>
    <n v="65.599999999999994"/>
    <n v="40.9"/>
    <n v="0"/>
    <n v="-999"/>
    <n v="-999"/>
    <n v="1.5"/>
    <n v="6"/>
    <n v="-999"/>
    <n v="-999"/>
    <n v="-999"/>
    <n v="1.1000000000000001"/>
    <n v="0.379"/>
    <n v="0.54900000000000004"/>
    <n v="0"/>
    <n v="-999"/>
    <x v="8"/>
  </r>
  <r>
    <d v="1992-04-04T00:00:00"/>
    <n v="95"/>
    <n v="13.66"/>
    <n v="-2.2000000000000002"/>
    <n v="3.3"/>
    <n v="-5.6"/>
    <n v="76"/>
    <n v="47.1"/>
    <n v="0"/>
    <n v="-999"/>
    <n v="-999"/>
    <n v="1.3"/>
    <n v="6.7"/>
    <n v="-999"/>
    <n v="-999"/>
    <n v="-999"/>
    <n v="1.1000000000000001"/>
    <n v="0.36499999999999999"/>
    <n v="0.40899999999999997"/>
    <n v="0"/>
    <n v="-999"/>
    <x v="8"/>
  </r>
  <r>
    <d v="1992-04-05T00:00:00"/>
    <n v="96"/>
    <n v="6.99"/>
    <n v="-5"/>
    <n v="-0.7"/>
    <n v="-8.6999999999999993"/>
    <n v="89.9"/>
    <n v="68.5"/>
    <n v="3.3"/>
    <n v="-999"/>
    <n v="-999"/>
    <n v="0.9"/>
    <n v="4.5999999999999996"/>
    <n v="-999"/>
    <n v="-999"/>
    <n v="-999"/>
    <n v="1.1000000000000001"/>
    <n v="0.39900000000000002"/>
    <n v="0.183"/>
    <n v="0"/>
    <n v="-999"/>
    <x v="8"/>
  </r>
  <r>
    <d v="1992-04-06T00:00:00"/>
    <n v="97"/>
    <n v="13.56"/>
    <n v="-5.4"/>
    <n v="0.9"/>
    <n v="-10.4"/>
    <n v="77.400000000000006"/>
    <n v="51.6"/>
    <n v="4.3"/>
    <n v="-999"/>
    <n v="-999"/>
    <n v="1.7"/>
    <n v="6.1"/>
    <n v="-999"/>
    <n v="-999"/>
    <n v="-999"/>
    <n v="1.1000000000000001"/>
    <n v="0.33700000000000002"/>
    <n v="0.315"/>
    <n v="0"/>
    <n v="-999"/>
    <x v="8"/>
  </r>
  <r>
    <d v="1992-04-07T00:00:00"/>
    <n v="98"/>
    <n v="14.62"/>
    <n v="-4.5"/>
    <n v="3.4"/>
    <n v="-11.4"/>
    <n v="61.3"/>
    <n v="32"/>
    <n v="0"/>
    <n v="-999"/>
    <n v="-999"/>
    <n v="0.9"/>
    <n v="4.4000000000000004"/>
    <n v="-999"/>
    <n v="-999"/>
    <n v="-999"/>
    <n v="1.1000000000000001"/>
    <n v="0.249"/>
    <n v="0.53"/>
    <n v="0"/>
    <n v="-999"/>
    <x v="8"/>
  </r>
  <r>
    <d v="1992-04-08T00:00:00"/>
    <n v="99"/>
    <n v="20.81"/>
    <n v="-2.1"/>
    <n v="4.4000000000000004"/>
    <n v="-7.9"/>
    <n v="54.5"/>
    <n v="30"/>
    <n v="0"/>
    <n v="-999"/>
    <n v="-999"/>
    <n v="1.1000000000000001"/>
    <n v="4.5999999999999996"/>
    <n v="-999"/>
    <n v="-999"/>
    <n v="-999"/>
    <n v="1.1000000000000001"/>
    <n v="0.25"/>
    <n v="0.58499999999999996"/>
    <n v="0"/>
    <n v="-999"/>
    <x v="8"/>
  </r>
  <r>
    <d v="1992-04-09T00:00:00"/>
    <n v="100"/>
    <n v="15.44"/>
    <n v="-1.6"/>
    <n v="4.0999999999999996"/>
    <n v="-7.2"/>
    <n v="66"/>
    <n v="34.5"/>
    <n v="0"/>
    <n v="-999"/>
    <n v="-999"/>
    <n v="0.9"/>
    <n v="4.3"/>
    <n v="-999"/>
    <n v="-999"/>
    <n v="-999"/>
    <n v="1.2"/>
    <n v="0.28199999999999997"/>
    <n v="0.53600000000000003"/>
    <n v="0"/>
    <n v="-999"/>
    <x v="8"/>
  </r>
  <r>
    <d v="1992-04-10T00:00:00"/>
    <n v="101"/>
    <n v="16.27"/>
    <n v="-2.8"/>
    <n v="3.6"/>
    <n v="-8"/>
    <n v="64.7"/>
    <n v="44"/>
    <n v="0"/>
    <n v="-999"/>
    <n v="-999"/>
    <n v="1.9"/>
    <n v="7.6"/>
    <n v="-999"/>
    <n v="-999"/>
    <n v="-999"/>
    <n v="1.2"/>
    <n v="0.34799999999999998"/>
    <n v="0.443"/>
    <n v="0"/>
    <n v="-999"/>
    <x v="8"/>
  </r>
  <r>
    <d v="1992-04-11T00:00:00"/>
    <n v="102"/>
    <n v="18.899999999999999"/>
    <n v="-1"/>
    <n v="5.3"/>
    <n v="-7.7"/>
    <n v="42.7"/>
    <n v="27.8"/>
    <n v="0"/>
    <n v="-999"/>
    <n v="-999"/>
    <n v="2"/>
    <n v="7.4"/>
    <n v="-999"/>
    <n v="-999"/>
    <n v="-999"/>
    <n v="1.2"/>
    <n v="0.247"/>
    <n v="0.64300000000000002"/>
    <n v="0"/>
    <n v="-999"/>
    <x v="8"/>
  </r>
  <r>
    <d v="1992-04-12T00:00:00"/>
    <n v="103"/>
    <n v="16.79"/>
    <n v="3.4"/>
    <n v="9.6999999999999993"/>
    <n v="-1.1000000000000001"/>
    <n v="74.3"/>
    <n v="45"/>
    <n v="0"/>
    <n v="-999"/>
    <n v="-999"/>
    <n v="1.6"/>
    <n v="6.5"/>
    <n v="-999"/>
    <n v="-999"/>
    <n v="-999"/>
    <n v="1.2"/>
    <n v="0.54100000000000004"/>
    <n v="0.66200000000000003"/>
    <n v="0"/>
    <n v="-999"/>
    <x v="8"/>
  </r>
  <r>
    <d v="1992-04-13T00:00:00"/>
    <n v="104"/>
    <n v="6.47"/>
    <n v="2.1"/>
    <n v="7.2"/>
    <n v="0.5"/>
    <n v="93"/>
    <n v="82.9"/>
    <n v="7.4"/>
    <n v="-999"/>
    <n v="-999"/>
    <n v="1.2"/>
    <n v="4.8"/>
    <n v="-999"/>
    <n v="-999"/>
    <n v="-999"/>
    <n v="1.2"/>
    <n v="0.84399999999999997"/>
    <n v="0.17399999999999999"/>
    <n v="0"/>
    <n v="-999"/>
    <x v="8"/>
  </r>
  <r>
    <d v="1992-04-14T00:00:00"/>
    <n v="105"/>
    <n v="7.96"/>
    <n v="2.7"/>
    <n v="7.5"/>
    <n v="1"/>
    <n v="92.8"/>
    <n v="74.900000000000006"/>
    <n v="3.8"/>
    <n v="-999"/>
    <n v="-999"/>
    <n v="2"/>
    <n v="5.2"/>
    <n v="-999"/>
    <n v="-999"/>
    <n v="-999"/>
    <n v="1.2"/>
    <n v="0.77800000000000002"/>
    <n v="0.26"/>
    <n v="0"/>
    <n v="-999"/>
    <x v="8"/>
  </r>
  <r>
    <d v="1992-04-15T00:00:00"/>
    <n v="106"/>
    <n v="8.34"/>
    <n v="4.2"/>
    <n v="7.5"/>
    <n v="0.3"/>
    <n v="87.7"/>
    <n v="75.5"/>
    <n v="1.3"/>
    <n v="-999"/>
    <n v="-999"/>
    <n v="2.2999999999999998"/>
    <n v="6"/>
    <n v="-999"/>
    <n v="-999"/>
    <n v="-999"/>
    <n v="1.2"/>
    <n v="0.78200000000000003"/>
    <n v="0.254"/>
    <n v="0"/>
    <n v="-999"/>
    <x v="8"/>
  </r>
  <r>
    <d v="1992-04-16T00:00:00"/>
    <n v="107"/>
    <n v="4.47"/>
    <n v="3.6"/>
    <n v="5.8"/>
    <n v="-0.3"/>
    <n v="93.3"/>
    <n v="87.3"/>
    <n v="5.8"/>
    <n v="-999"/>
    <n v="-999"/>
    <n v="3.1"/>
    <n v="11.6"/>
    <n v="-999"/>
    <n v="-999"/>
    <n v="-999"/>
    <n v="1.2"/>
    <n v="0.80400000000000005"/>
    <n v="0.11700000000000001"/>
    <n v="0"/>
    <n v="-999"/>
    <x v="8"/>
  </r>
  <r>
    <d v="1992-04-17T00:00:00"/>
    <n v="108"/>
    <n v="10.71"/>
    <n v="0.9"/>
    <n v="5.3"/>
    <n v="-1.1000000000000001"/>
    <n v="92.8"/>
    <n v="82.6"/>
    <n v="9.4"/>
    <n v="-999"/>
    <n v="-999"/>
    <n v="2"/>
    <n v="8"/>
    <n v="-999"/>
    <n v="-999"/>
    <n v="-999"/>
    <n v="1.2"/>
    <n v="0.73699999999999999"/>
    <n v="0.155"/>
    <n v="0"/>
    <n v="-999"/>
    <x v="8"/>
  </r>
  <r>
    <d v="1992-04-18T00:00:00"/>
    <n v="109"/>
    <n v="10.35"/>
    <n v="0.3"/>
    <n v="4.7"/>
    <n v="-2.7"/>
    <n v="91.9"/>
    <n v="71.8"/>
    <n v="5.0999999999999996"/>
    <n v="-999"/>
    <n v="-999"/>
    <n v="1.7"/>
    <n v="6.4"/>
    <n v="-999"/>
    <n v="-999"/>
    <n v="-999"/>
    <n v="1.2"/>
    <n v="0.61399999999999999"/>
    <n v="0.24099999999999999"/>
    <n v="0"/>
    <n v="-999"/>
    <x v="8"/>
  </r>
  <r>
    <d v="1992-04-19T00:00:00"/>
    <n v="110"/>
    <n v="21.67"/>
    <n v="3.2"/>
    <n v="10.4"/>
    <n v="-4.9000000000000004"/>
    <n v="70.099999999999994"/>
    <n v="42.9"/>
    <n v="0"/>
    <n v="-999"/>
    <n v="-999"/>
    <n v="2.4"/>
    <n v="8.6"/>
    <n v="-999"/>
    <n v="-999"/>
    <n v="-999"/>
    <n v="1.2"/>
    <n v="0.53900000000000003"/>
    <n v="0.72"/>
    <n v="0"/>
    <n v="-999"/>
    <x v="8"/>
  </r>
  <r>
    <d v="1992-04-20T00:00:00"/>
    <n v="111"/>
    <n v="9.6999999999999993"/>
    <n v="2.2000000000000002"/>
    <n v="7.1"/>
    <n v="-2.8"/>
    <n v="73"/>
    <n v="60.1"/>
    <n v="0.5"/>
    <n v="-999"/>
    <n v="-999"/>
    <n v="2.2000000000000002"/>
    <n v="8.9"/>
    <n v="-999"/>
    <n v="-999"/>
    <n v="-999"/>
    <n v="1.2"/>
    <n v="0.60599999999999998"/>
    <n v="0.40200000000000002"/>
    <n v="0"/>
    <n v="-999"/>
    <x v="8"/>
  </r>
  <r>
    <d v="1992-04-21T00:00:00"/>
    <n v="112"/>
    <n v="18.86"/>
    <n v="0.1"/>
    <n v="7.3"/>
    <n v="-5.9"/>
    <n v="64.599999999999994"/>
    <n v="36.200000000000003"/>
    <n v="0"/>
    <n v="-999"/>
    <n v="-999"/>
    <n v="1.1000000000000001"/>
    <n v="5.7"/>
    <n v="-999"/>
    <n v="-999"/>
    <n v="-999"/>
    <n v="1.2"/>
    <n v="0.37"/>
    <n v="0.65200000000000002"/>
    <n v="0"/>
    <n v="-999"/>
    <x v="8"/>
  </r>
  <r>
    <d v="1992-04-22T00:00:00"/>
    <n v="113"/>
    <n v="12.02"/>
    <n v="-3"/>
    <n v="1.7"/>
    <n v="-6"/>
    <n v="89.8"/>
    <n v="77.099999999999994"/>
    <n v="4.5999999999999996"/>
    <n v="-999"/>
    <n v="-999"/>
    <n v="1.6"/>
    <n v="6.2"/>
    <n v="-999"/>
    <n v="-999"/>
    <n v="-999"/>
    <n v="1.2"/>
    <n v="0.53"/>
    <n v="0.158"/>
    <n v="0"/>
    <n v="-999"/>
    <x v="8"/>
  </r>
  <r>
    <d v="1992-04-23T00:00:00"/>
    <n v="114"/>
    <n v="10.71"/>
    <n v="-1.8"/>
    <n v="3.6"/>
    <n v="-5.3"/>
    <n v="74.900000000000006"/>
    <n v="50.4"/>
    <n v="0"/>
    <n v="-999"/>
    <n v="-999"/>
    <n v="1.3"/>
    <n v="4.4000000000000004"/>
    <n v="-999"/>
    <n v="-999"/>
    <n v="-999"/>
    <n v="1.3"/>
    <n v="0.39800000000000002"/>
    <n v="0.39200000000000002"/>
    <n v="0"/>
    <n v="-999"/>
    <x v="8"/>
  </r>
  <r>
    <d v="1992-04-24T00:00:00"/>
    <n v="115"/>
    <n v="20.34"/>
    <n v="2.6"/>
    <n v="9.1999999999999993"/>
    <n v="-4.3"/>
    <n v="57.1"/>
    <n v="35.6"/>
    <n v="0"/>
    <n v="-999"/>
    <n v="-999"/>
    <n v="3"/>
    <n v="8.4"/>
    <n v="-999"/>
    <n v="-999"/>
    <n v="-999"/>
    <n v="1.3"/>
    <n v="0.41499999999999998"/>
    <n v="0.749"/>
    <n v="0"/>
    <n v="-999"/>
    <x v="8"/>
  </r>
  <r>
    <d v="1992-04-25T00:00:00"/>
    <n v="116"/>
    <n v="14.92"/>
    <n v="8.6999999999999993"/>
    <n v="14"/>
    <n v="2.7"/>
    <n v="35.6"/>
    <n v="25.1"/>
    <n v="0"/>
    <n v="-999"/>
    <n v="-999"/>
    <n v="2.5"/>
    <n v="6.1"/>
    <n v="-999"/>
    <n v="-999"/>
    <n v="-999"/>
    <n v="1.3"/>
    <n v="0.40200000000000002"/>
    <n v="1.1970000000000001"/>
    <n v="0"/>
    <n v="-999"/>
    <x v="8"/>
  </r>
  <r>
    <d v="1992-04-26T00:00:00"/>
    <n v="117"/>
    <n v="12.82"/>
    <n v="10"/>
    <n v="15.6"/>
    <n v="2.7"/>
    <n v="51.3"/>
    <n v="34.1"/>
    <n v="0.8"/>
    <n v="0"/>
    <n v="-999"/>
    <n v="1.9"/>
    <n v="6.4"/>
    <n v="-999"/>
    <n v="-999"/>
    <n v="-999"/>
    <n v="1.4"/>
    <n v="0.60299999999999998"/>
    <n v="1.1679999999999999"/>
    <n v="0"/>
    <n v="-999"/>
    <x v="8"/>
  </r>
  <r>
    <d v="1992-04-27T00:00:00"/>
    <n v="118"/>
    <n v="12.07"/>
    <n v="5.7"/>
    <n v="10.4"/>
    <n v="1.9"/>
    <n v="87.8"/>
    <n v="74.099999999999994"/>
    <n v="5.8"/>
    <n v="0"/>
    <n v="-999"/>
    <n v="1.5"/>
    <n v="6.5"/>
    <n v="-999"/>
    <n v="-999"/>
    <n v="-999"/>
    <n v="1.6"/>
    <n v="0.93400000000000005"/>
    <n v="0.32700000000000001"/>
    <n v="0"/>
    <n v="-999"/>
    <x v="8"/>
  </r>
  <r>
    <d v="1992-04-28T00:00:00"/>
    <n v="119"/>
    <n v="13.52"/>
    <n v="7.2"/>
    <n v="11.2"/>
    <n v="0.4"/>
    <n v="72.900000000000006"/>
    <n v="63.9"/>
    <n v="0"/>
    <n v="0"/>
    <n v="-999"/>
    <n v="2.2999999999999998"/>
    <n v="7.3"/>
    <n v="-999"/>
    <n v="-999"/>
    <n v="-999"/>
    <n v="2.1"/>
    <n v="0.85099999999999998"/>
    <n v="0.48"/>
    <n v="0"/>
    <n v="-999"/>
    <x v="8"/>
  </r>
  <r>
    <d v="1992-04-29T00:00:00"/>
    <n v="120"/>
    <n v="6.89"/>
    <n v="7.2"/>
    <n v="9.6"/>
    <n v="4.2"/>
    <n v="91.4"/>
    <n v="73.599999999999994"/>
    <n v="4.0999999999999996"/>
    <n v="0"/>
    <n v="-999"/>
    <n v="3.3"/>
    <n v="10"/>
    <n v="-999"/>
    <n v="-999"/>
    <n v="-999"/>
    <n v="2.7"/>
    <n v="0.88200000000000001"/>
    <n v="0.315"/>
    <n v="0"/>
    <n v="-999"/>
    <x v="8"/>
  </r>
  <r>
    <d v="1992-04-30T00:00:00"/>
    <n v="121"/>
    <n v="20.92"/>
    <n v="1.2"/>
    <n v="4.5"/>
    <n v="-3.9"/>
    <n v="74.2"/>
    <n v="43"/>
    <n v="0"/>
    <n v="0"/>
    <n v="-999"/>
    <n v="3.4"/>
    <n v="10.4"/>
    <n v="-999"/>
    <n v="-999"/>
    <n v="-999"/>
    <n v="3.3"/>
    <n v="0.36299999999999999"/>
    <n v="0.48"/>
    <n v="0"/>
    <n v="-999"/>
    <x v="8"/>
  </r>
  <r>
    <d v="1992-05-01T00:00:00"/>
    <n v="122"/>
    <n v="25.24"/>
    <n v="2.2000000000000002"/>
    <n v="9.5"/>
    <n v="-4.5999999999999996"/>
    <n v="61.8"/>
    <n v="44.1"/>
    <n v="0"/>
    <n v="0"/>
    <n v="-999"/>
    <n v="1.6"/>
    <n v="5.4"/>
    <n v="-999"/>
    <n v="-999"/>
    <n v="-999"/>
    <n v="3.7"/>
    <n v="0.52300000000000002"/>
    <n v="0.66400000000000003"/>
    <n v="0"/>
    <n v="-999"/>
    <x v="9"/>
  </r>
  <r>
    <d v="1992-05-02T00:00:00"/>
    <n v="123"/>
    <n v="15.92"/>
    <n v="4.7"/>
    <n v="10.3"/>
    <n v="0.2"/>
    <n v="62.8"/>
    <n v="53.4"/>
    <n v="0"/>
    <n v="0"/>
    <n v="-999"/>
    <n v="1.5"/>
    <n v="5.8"/>
    <n v="-999"/>
    <n v="-999"/>
    <n v="-999"/>
    <n v="4"/>
    <n v="0.66800000000000004"/>
    <n v="0.58399999999999996"/>
    <n v="0"/>
    <n v="-999"/>
    <x v="9"/>
  </r>
  <r>
    <d v="1992-05-03T00:00:00"/>
    <n v="124"/>
    <n v="25.25"/>
    <n v="10.3"/>
    <n v="17.8"/>
    <n v="2.6"/>
    <n v="51.1"/>
    <n v="27.8"/>
    <n v="0"/>
    <n v="0"/>
    <n v="-999"/>
    <n v="1.5"/>
    <n v="5.5"/>
    <n v="-999"/>
    <n v="-999"/>
    <n v="-999"/>
    <n v="4.3"/>
    <n v="0.56499999999999995"/>
    <n v="1.4710000000000001"/>
    <n v="0"/>
    <n v="-999"/>
    <x v="9"/>
  </r>
  <r>
    <d v="1992-05-04T00:00:00"/>
    <n v="125"/>
    <n v="24.05"/>
    <n v="13.6"/>
    <n v="20.8"/>
    <n v="7.2"/>
    <n v="34.200000000000003"/>
    <n v="17.8"/>
    <n v="0"/>
    <n v="0"/>
    <n v="-999"/>
    <n v="1.3"/>
    <n v="5.6"/>
    <n v="-999"/>
    <n v="-999"/>
    <n v="-999"/>
    <n v="5"/>
    <n v="0.437"/>
    <n v="2.0190000000000001"/>
    <n v="0"/>
    <n v="-999"/>
    <x v="9"/>
  </r>
  <r>
    <d v="1992-05-05T00:00:00"/>
    <n v="126"/>
    <n v="25.85"/>
    <n v="15.3"/>
    <n v="22.4"/>
    <n v="8.4"/>
    <n v="33.1"/>
    <n v="19.899999999999999"/>
    <n v="0"/>
    <n v="0"/>
    <n v="-999"/>
    <n v="1.6"/>
    <n v="6.8"/>
    <n v="-999"/>
    <n v="-999"/>
    <n v="-999"/>
    <n v="5.8"/>
    <n v="0.53800000000000003"/>
    <n v="2.169"/>
    <n v="0"/>
    <n v="-999"/>
    <x v="9"/>
  </r>
  <r>
    <d v="1992-05-06T00:00:00"/>
    <n v="127"/>
    <n v="25.1"/>
    <n v="16"/>
    <n v="23"/>
    <n v="9.1999999999999993"/>
    <n v="32.4"/>
    <n v="18.100000000000001"/>
    <n v="0"/>
    <n v="0"/>
    <n v="-999"/>
    <n v="1.4"/>
    <n v="6"/>
    <n v="-999"/>
    <n v="-999"/>
    <n v="-999"/>
    <n v="6.4"/>
    <n v="0.50800000000000001"/>
    <n v="2.2999999999999998"/>
    <n v="0"/>
    <n v="-999"/>
    <x v="9"/>
  </r>
  <r>
    <d v="1992-05-07T00:00:00"/>
    <n v="128"/>
    <n v="23.51"/>
    <n v="12.2"/>
    <n v="18.600000000000001"/>
    <n v="6"/>
    <n v="32.9"/>
    <n v="18.899999999999999"/>
    <n v="0"/>
    <n v="0"/>
    <n v="-999"/>
    <n v="2.2000000000000002"/>
    <n v="7.7"/>
    <n v="-999"/>
    <n v="-999"/>
    <n v="-999"/>
    <n v="7"/>
    <n v="0.40500000000000003"/>
    <n v="1.738"/>
    <n v="0"/>
    <n v="-999"/>
    <x v="9"/>
  </r>
  <r>
    <d v="1992-05-08T00:00:00"/>
    <n v="129"/>
    <n v="10.24"/>
    <n v="1.8"/>
    <n v="6.1"/>
    <n v="-1"/>
    <n v="81.3"/>
    <n v="23.5"/>
    <n v="3.8"/>
    <n v="0"/>
    <n v="-999"/>
    <n v="2.1"/>
    <n v="7.9"/>
    <n v="-999"/>
    <n v="-999"/>
    <n v="-999"/>
    <n v="7.3"/>
    <n v="0.221"/>
    <n v="0.72"/>
    <n v="0"/>
    <n v="-999"/>
    <x v="9"/>
  </r>
  <r>
    <d v="1992-05-09T00:00:00"/>
    <n v="130"/>
    <n v="7.48"/>
    <n v="-0.2"/>
    <n v="3.2"/>
    <n v="-2.4"/>
    <n v="96.1"/>
    <n v="83.1"/>
    <n v="3.3"/>
    <n v="0"/>
    <n v="-999"/>
    <n v="1.7"/>
    <n v="5.6"/>
    <n v="-999"/>
    <n v="-999"/>
    <n v="-999"/>
    <n v="6.9"/>
    <n v="0.63700000000000001"/>
    <n v="0.13"/>
    <n v="0"/>
    <n v="-999"/>
    <x v="9"/>
  </r>
  <r>
    <d v="1992-05-10T00:00:00"/>
    <n v="131"/>
    <n v="16.66"/>
    <n v="-1.3"/>
    <n v="1.9"/>
    <n v="-4.5999999999999996"/>
    <n v="88.2"/>
    <n v="65.599999999999994"/>
    <n v="4.0999999999999996"/>
    <n v="0"/>
    <n v="-999"/>
    <n v="3.6"/>
    <n v="11.5"/>
    <n v="-999"/>
    <n v="-999"/>
    <n v="-999"/>
    <n v="6.3"/>
    <n v="0.45800000000000002"/>
    <n v="0.24099999999999999"/>
    <n v="0"/>
    <n v="-999"/>
    <x v="9"/>
  </r>
  <r>
    <d v="1992-05-11T00:00:00"/>
    <n v="132"/>
    <n v="12.17"/>
    <n v="-1.9"/>
    <n v="3.2"/>
    <n v="-5.0999999999999996"/>
    <n v="86.3"/>
    <n v="61.4"/>
    <n v="7.4"/>
    <n v="0"/>
    <n v="-999"/>
    <n v="1.7"/>
    <n v="6.9"/>
    <n v="-999"/>
    <n v="-999"/>
    <n v="-999"/>
    <n v="5.9"/>
    <n v="0.47299999999999998"/>
    <n v="0.29699999999999999"/>
    <n v="0"/>
    <n v="-999"/>
    <x v="9"/>
  </r>
  <r>
    <d v="1992-05-12T00:00:00"/>
    <n v="133"/>
    <n v="16.47"/>
    <n v="-0.2"/>
    <n v="5.8"/>
    <n v="-6.1"/>
    <n v="82.2"/>
    <n v="54.2"/>
    <n v="0"/>
    <n v="0"/>
    <n v="-999"/>
    <n v="1"/>
    <n v="5"/>
    <n v="-999"/>
    <n v="-999"/>
    <n v="-999"/>
    <n v="5.4"/>
    <n v="0.5"/>
    <n v="0.42199999999999999"/>
    <n v="0"/>
    <n v="-999"/>
    <x v="9"/>
  </r>
  <r>
    <d v="1992-05-13T00:00:00"/>
    <n v="134"/>
    <n v="26.47"/>
    <n v="3.9"/>
    <n v="11.4"/>
    <n v="-5"/>
    <n v="60.7"/>
    <n v="35"/>
    <n v="0"/>
    <n v="0"/>
    <n v="-999"/>
    <n v="1.4"/>
    <n v="6.8"/>
    <n v="-999"/>
    <n v="-999"/>
    <n v="-999"/>
    <n v="5.3"/>
    <n v="0.47299999999999998"/>
    <n v="0.876"/>
    <n v="0"/>
    <n v="-999"/>
    <x v="9"/>
  </r>
  <r>
    <d v="1992-05-14T00:00:00"/>
    <n v="135"/>
    <n v="27.54"/>
    <n v="7.1"/>
    <n v="14.8"/>
    <n v="-0.2"/>
    <n v="45.8"/>
    <n v="22.1"/>
    <n v="0"/>
    <n v="0"/>
    <n v="-999"/>
    <n v="1.6"/>
    <n v="5.8"/>
    <n v="-999"/>
    <n v="-999"/>
    <n v="-999"/>
    <n v="5.6"/>
    <n v="0.371"/>
    <n v="1.3109999999999999"/>
    <n v="0"/>
    <n v="-999"/>
    <x v="9"/>
  </r>
  <r>
    <d v="1992-05-15T00:00:00"/>
    <n v="136"/>
    <n v="19.05"/>
    <n v="3.5"/>
    <n v="8.6"/>
    <n v="-1.9"/>
    <n v="55.4"/>
    <n v="43.9"/>
    <n v="0"/>
    <n v="0"/>
    <n v="-999"/>
    <n v="1.7"/>
    <n v="7.9"/>
    <n v="-999"/>
    <n v="-999"/>
    <n v="-999"/>
    <n v="6.1"/>
    <n v="0.49"/>
    <n v="0.627"/>
    <n v="0"/>
    <n v="-999"/>
    <x v="9"/>
  </r>
  <r>
    <d v="1992-05-16T00:00:00"/>
    <n v="137"/>
    <n v="28.15"/>
    <n v="7.8"/>
    <n v="16"/>
    <n v="-2.5"/>
    <n v="42.5"/>
    <n v="22.7"/>
    <n v="0"/>
    <n v="0"/>
    <n v="-999"/>
    <n v="1.4"/>
    <n v="5.2"/>
    <n v="-999"/>
    <n v="-999"/>
    <n v="-999"/>
    <n v="6.1"/>
    <n v="0.41299999999999998"/>
    <n v="1.405"/>
    <n v="0"/>
    <n v="-999"/>
    <x v="9"/>
  </r>
  <r>
    <d v="1992-05-17T00:00:00"/>
    <n v="138"/>
    <n v="25"/>
    <n v="11.6"/>
    <n v="19.600000000000001"/>
    <n v="3.5"/>
    <n v="33.1"/>
    <n v="16.7"/>
    <n v="0"/>
    <n v="0"/>
    <n v="-999"/>
    <n v="1.3"/>
    <n v="5.7"/>
    <n v="-999"/>
    <n v="-999"/>
    <n v="-999"/>
    <n v="6.4"/>
    <n v="0.38"/>
    <n v="1.9"/>
    <n v="0"/>
    <n v="-999"/>
    <x v="9"/>
  </r>
  <r>
    <d v="1992-05-18T00:00:00"/>
    <n v="139"/>
    <n v="14.53"/>
    <n v="8.9"/>
    <n v="15.2"/>
    <n v="2.5"/>
    <n v="49"/>
    <n v="32"/>
    <n v="0"/>
    <n v="0"/>
    <n v="-999"/>
    <n v="1.6"/>
    <n v="6.1"/>
    <n v="-999"/>
    <n v="-999"/>
    <n v="-999"/>
    <n v="6.8"/>
    <n v="0.55300000000000005"/>
    <n v="1.1739999999999999"/>
    <n v="0"/>
    <n v="-999"/>
    <x v="9"/>
  </r>
  <r>
    <d v="1992-05-19T00:00:00"/>
    <n v="140"/>
    <n v="19.18"/>
    <n v="5.8"/>
    <n v="13.4"/>
    <n v="0.1"/>
    <n v="72.7"/>
    <n v="41.6"/>
    <n v="6.1"/>
    <n v="0"/>
    <n v="-999"/>
    <n v="1.1000000000000001"/>
    <n v="5.8"/>
    <n v="-999"/>
    <n v="-999"/>
    <n v="-999"/>
    <n v="7"/>
    <n v="0.63900000000000001"/>
    <n v="0.89800000000000002"/>
    <n v="0"/>
    <n v="-999"/>
    <x v="9"/>
  </r>
  <r>
    <d v="1992-05-20T00:00:00"/>
    <n v="141"/>
    <n v="7.59"/>
    <n v="0.8"/>
    <n v="3.9"/>
    <n v="-2.6"/>
    <n v="94.5"/>
    <n v="88.4"/>
    <n v="2.5"/>
    <n v="0"/>
    <n v="-999"/>
    <n v="1"/>
    <n v="4.9000000000000004"/>
    <n v="-999"/>
    <n v="-999"/>
    <n v="-999"/>
    <n v="7.1"/>
    <n v="0.71399999999999997"/>
    <n v="9.4E-2"/>
    <n v="0"/>
    <n v="-999"/>
    <x v="9"/>
  </r>
  <r>
    <d v="1992-05-21T00:00:00"/>
    <n v="142"/>
    <n v="12.59"/>
    <n v="1.7"/>
    <n v="8.6"/>
    <n v="-3.3"/>
    <n v="82.2"/>
    <n v="45.2"/>
    <n v="1.5"/>
    <n v="0"/>
    <n v="-999"/>
    <n v="1"/>
    <n v="4.9000000000000004"/>
    <n v="-999"/>
    <n v="-999"/>
    <n v="-999"/>
    <n v="6.8"/>
    <n v="0.505"/>
    <n v="0.61199999999999999"/>
    <n v="0"/>
    <n v="-999"/>
    <x v="9"/>
  </r>
  <r>
    <d v="1992-05-22T00:00:00"/>
    <n v="143"/>
    <n v="16.72"/>
    <n v="5.7"/>
    <n v="10.1"/>
    <n v="-0.4"/>
    <n v="64.400000000000006"/>
    <n v="45.5"/>
    <n v="0"/>
    <n v="0"/>
    <n v="-999"/>
    <n v="1.9"/>
    <n v="5.9"/>
    <n v="-999"/>
    <n v="-999"/>
    <n v="-999"/>
    <n v="6.6"/>
    <n v="0.56100000000000005"/>
    <n v="0.67300000000000004"/>
    <n v="0"/>
    <n v="-999"/>
    <x v="9"/>
  </r>
  <r>
    <d v="1992-05-23T00:00:00"/>
    <n v="144"/>
    <n v="17.88"/>
    <n v="8.5"/>
    <n v="15.8"/>
    <n v="3.6"/>
    <n v="70.2"/>
    <n v="51.1"/>
    <n v="0"/>
    <n v="0"/>
    <n v="-999"/>
    <n v="1"/>
    <n v="4.5999999999999996"/>
    <n v="-999"/>
    <n v="-999"/>
    <n v="-999"/>
    <n v="6.7"/>
    <n v="0.91500000000000004"/>
    <n v="0.878"/>
    <n v="0"/>
    <n v="-999"/>
    <x v="9"/>
  </r>
  <r>
    <d v="1992-05-24T00:00:00"/>
    <n v="145"/>
    <n v="28.1"/>
    <n v="13.4"/>
    <n v="21.3"/>
    <n v="4.3"/>
    <n v="54.6"/>
    <n v="31.4"/>
    <n v="0"/>
    <n v="0"/>
    <n v="-999"/>
    <n v="1.2"/>
    <n v="5"/>
    <n v="-999"/>
    <n v="-999"/>
    <n v="-999"/>
    <n v="7.1"/>
    <n v="0.79500000000000004"/>
    <n v="1.7370000000000001"/>
    <n v="0"/>
    <n v="-999"/>
    <x v="9"/>
  </r>
  <r>
    <d v="1992-05-25T00:00:00"/>
    <n v="146"/>
    <n v="27.19"/>
    <n v="15.3"/>
    <n v="24.2"/>
    <n v="7.9"/>
    <n v="56.2"/>
    <n v="27.5"/>
    <n v="1"/>
    <n v="0"/>
    <n v="-999"/>
    <n v="1.4"/>
    <n v="5.5"/>
    <n v="-999"/>
    <n v="-999"/>
    <n v="-999"/>
    <n v="7.9"/>
    <n v="0.82799999999999996"/>
    <n v="2.1890000000000001"/>
    <n v="0"/>
    <n v="-999"/>
    <x v="9"/>
  </r>
  <r>
    <d v="1992-05-26T00:00:00"/>
    <n v="147"/>
    <n v="10.79"/>
    <n v="7.1"/>
    <n v="11.2"/>
    <n v="2.4"/>
    <n v="85.3"/>
    <n v="66.099999999999994"/>
    <n v="6.6"/>
    <n v="0"/>
    <n v="-999"/>
    <n v="1.9"/>
    <n v="6.4"/>
    <n v="-999"/>
    <n v="-999"/>
    <n v="-999"/>
    <n v="8.6999999999999993"/>
    <n v="0.88"/>
    <n v="0.45100000000000001"/>
    <n v="0"/>
    <n v="-999"/>
    <x v="9"/>
  </r>
  <r>
    <d v="1992-05-27T00:00:00"/>
    <n v="148"/>
    <n v="19.260000000000002"/>
    <n v="6.7"/>
    <n v="13.6"/>
    <n v="0.4"/>
    <n v="70.400000000000006"/>
    <n v="42.1"/>
    <n v="0"/>
    <n v="0"/>
    <n v="-999"/>
    <n v="1.5"/>
    <n v="7"/>
    <n v="-999"/>
    <n v="-999"/>
    <n v="-999"/>
    <n v="8.6"/>
    <n v="0.65600000000000003"/>
    <n v="0.90200000000000002"/>
    <n v="0"/>
    <n v="-999"/>
    <x v="9"/>
  </r>
  <r>
    <d v="1992-05-28T00:00:00"/>
    <n v="149"/>
    <n v="21.73"/>
    <n v="7.2"/>
    <n v="14.4"/>
    <n v="1"/>
    <n v="76.599999999999994"/>
    <n v="44.8"/>
    <n v="1.3"/>
    <n v="0"/>
    <n v="-999"/>
    <n v="1.4"/>
    <n v="5.2"/>
    <n v="-999"/>
    <n v="-999"/>
    <n v="-999"/>
    <n v="8.5"/>
    <n v="0.73299999999999998"/>
    <n v="0.90500000000000003"/>
    <n v="0"/>
    <n v="-999"/>
    <x v="9"/>
  </r>
  <r>
    <d v="1992-05-29T00:00:00"/>
    <n v="150"/>
    <n v="17.670000000000002"/>
    <n v="7.1"/>
    <n v="12.9"/>
    <n v="3.4"/>
    <n v="82.2"/>
    <n v="57.8"/>
    <n v="0.5"/>
    <n v="0"/>
    <n v="-999"/>
    <n v="1.2"/>
    <n v="5.3"/>
    <n v="-999"/>
    <n v="-999"/>
    <n v="-999"/>
    <n v="8.6999999999999993"/>
    <n v="0.85899999999999999"/>
    <n v="0.628"/>
    <n v="0"/>
    <n v="-999"/>
    <x v="9"/>
  </r>
  <r>
    <d v="1992-05-30T00:00:00"/>
    <n v="151"/>
    <n v="28.23"/>
    <n v="9.5"/>
    <n v="16.899999999999999"/>
    <n v="1.6"/>
    <n v="56.7"/>
    <n v="27.8"/>
    <n v="0"/>
    <n v="0"/>
    <n v="-999"/>
    <n v="1.1000000000000001"/>
    <n v="4.7"/>
    <n v="-999"/>
    <n v="-999"/>
    <n v="-999"/>
    <n v="8.9"/>
    <n v="0.53500000000000003"/>
    <n v="1.39"/>
    <n v="0"/>
    <n v="-999"/>
    <x v="9"/>
  </r>
  <r>
    <d v="1992-05-31T00:00:00"/>
    <n v="152"/>
    <n v="23.93"/>
    <n v="14.5"/>
    <n v="20.9"/>
    <n v="7.4"/>
    <n v="40.9"/>
    <n v="28.5"/>
    <n v="0"/>
    <n v="0"/>
    <n v="-999"/>
    <n v="1.3"/>
    <n v="5.3"/>
    <n v="-999"/>
    <n v="-999"/>
    <n v="-999"/>
    <n v="9.1"/>
    <n v="0.70399999999999996"/>
    <n v="1.7669999999999999"/>
    <n v="0"/>
    <n v="-999"/>
    <x v="9"/>
  </r>
  <r>
    <d v="1992-06-01T00:00:00"/>
    <n v="153"/>
    <n v="12.65"/>
    <n v="11.9"/>
    <n v="18.2"/>
    <n v="4.5999999999999996"/>
    <n v="60.5"/>
    <n v="39.1"/>
    <n v="1.3"/>
    <n v="0"/>
    <n v="-999"/>
    <n v="1.3"/>
    <n v="7.6"/>
    <n v="-999"/>
    <n v="-999"/>
    <n v="-999"/>
    <n v="9.5"/>
    <n v="0.81799999999999995"/>
    <n v="1.2729999999999999"/>
    <n v="0"/>
    <n v="-999"/>
    <x v="10"/>
  </r>
  <r>
    <d v="1992-06-02T00:00:00"/>
    <n v="154"/>
    <n v="22.31"/>
    <n v="5.4"/>
    <n v="10.4"/>
    <n v="0.8"/>
    <n v="64.8"/>
    <n v="43.4"/>
    <n v="0"/>
    <n v="0"/>
    <n v="-999"/>
    <n v="1.5"/>
    <n v="7"/>
    <n v="-999"/>
    <n v="-999"/>
    <n v="-999"/>
    <n v="9.6"/>
    <n v="0.54800000000000004"/>
    <n v="0.71399999999999997"/>
    <n v="0"/>
    <n v="-999"/>
    <x v="10"/>
  </r>
  <r>
    <d v="1992-06-03T00:00:00"/>
    <n v="155"/>
    <n v="25.93"/>
    <n v="7.4"/>
    <n v="15.1"/>
    <n v="-0.1"/>
    <n v="47.7"/>
    <n v="27.9"/>
    <n v="0"/>
    <n v="0"/>
    <n v="-999"/>
    <n v="1.2"/>
    <n v="6.4"/>
    <n v="-999"/>
    <n v="-999"/>
    <n v="-999"/>
    <n v="9.4"/>
    <n v="0.47899999999999998"/>
    <n v="1.2370000000000001"/>
    <n v="0"/>
    <n v="-999"/>
    <x v="10"/>
  </r>
  <r>
    <d v="1992-06-04T00:00:00"/>
    <n v="156"/>
    <n v="15.5"/>
    <n v="7.5"/>
    <n v="13.1"/>
    <n v="2.2000000000000002"/>
    <n v="60.5"/>
    <n v="42.8"/>
    <n v="0.3"/>
    <n v="0"/>
    <n v="-999"/>
    <n v="1"/>
    <n v="6.4"/>
    <n v="-999"/>
    <n v="-999"/>
    <n v="-999"/>
    <n v="9.4"/>
    <n v="0.64500000000000002"/>
    <n v="0.86199999999999999"/>
    <n v="0"/>
    <n v="-999"/>
    <x v="10"/>
  </r>
  <r>
    <d v="1992-06-05T00:00:00"/>
    <n v="157"/>
    <n v="22.46"/>
    <n v="8.9"/>
    <n v="15.2"/>
    <n v="2.4"/>
    <n v="49.6"/>
    <n v="30.3"/>
    <n v="0"/>
    <n v="0"/>
    <n v="-999"/>
    <n v="1.1000000000000001"/>
    <n v="5.3"/>
    <n v="-999"/>
    <n v="-999"/>
    <n v="-999"/>
    <n v="9.3000000000000007"/>
    <n v="0.52300000000000002"/>
    <n v="1.204"/>
    <n v="0"/>
    <n v="-999"/>
    <x v="10"/>
  </r>
  <r>
    <d v="1992-06-06T00:00:00"/>
    <n v="158"/>
    <n v="27.1"/>
    <n v="12.5"/>
    <n v="19.7"/>
    <n v="4.5999999999999996"/>
    <n v="41.3"/>
    <n v="19.100000000000001"/>
    <n v="0"/>
    <n v="0"/>
    <n v="-999"/>
    <n v="1.3"/>
    <n v="5.8"/>
    <n v="-999"/>
    <n v="-999"/>
    <n v="-999"/>
    <n v="9.3000000000000007"/>
    <n v="0.437"/>
    <n v="1.8560000000000001"/>
    <n v="0"/>
    <n v="-999"/>
    <x v="10"/>
  </r>
  <r>
    <d v="1992-06-07T00:00:00"/>
    <n v="159"/>
    <n v="25.45"/>
    <n v="12"/>
    <n v="18.899999999999999"/>
    <n v="5.9"/>
    <n v="45.3"/>
    <n v="29.6"/>
    <n v="0"/>
    <n v="0"/>
    <n v="-999"/>
    <n v="1.4"/>
    <n v="6.5"/>
    <n v="-999"/>
    <n v="-999"/>
    <n v="-999"/>
    <n v="9.6999999999999993"/>
    <n v="0.64700000000000002"/>
    <n v="1.5369999999999999"/>
    <n v="0"/>
    <n v="-999"/>
    <x v="10"/>
  </r>
  <r>
    <d v="1992-06-08T00:00:00"/>
    <n v="160"/>
    <n v="26.55"/>
    <n v="12.5"/>
    <n v="20.100000000000001"/>
    <n v="2.1"/>
    <n v="42.3"/>
    <n v="16"/>
    <n v="0"/>
    <n v="0"/>
    <n v="-999"/>
    <n v="1.9"/>
    <n v="8.1"/>
    <n v="-999"/>
    <n v="-999"/>
    <n v="-999"/>
    <n v="10.1"/>
    <n v="0.377"/>
    <n v="1.976"/>
    <n v="0"/>
    <n v="-999"/>
    <x v="10"/>
  </r>
  <r>
    <d v="1992-06-09T00:00:00"/>
    <n v="161"/>
    <n v="16.649999999999999"/>
    <n v="9.4"/>
    <n v="16.2"/>
    <n v="1.2"/>
    <n v="57.4"/>
    <n v="30.6"/>
    <n v="0"/>
    <n v="0"/>
    <n v="-999"/>
    <n v="1.4"/>
    <n v="7.2"/>
    <n v="-999"/>
    <n v="-999"/>
    <n v="-999"/>
    <n v="10.4"/>
    <n v="0.56299999999999994"/>
    <n v="1.278"/>
    <n v="0"/>
    <n v="-999"/>
    <x v="10"/>
  </r>
  <r>
    <d v="1992-06-10T00:00:00"/>
    <n v="162"/>
    <n v="20.56"/>
    <n v="9.1"/>
    <n v="17"/>
    <n v="0.8"/>
    <n v="61.7"/>
    <n v="29.6"/>
    <n v="0"/>
    <n v="0"/>
    <n v="-999"/>
    <n v="1.4"/>
    <n v="5.4"/>
    <n v="-999"/>
    <n v="-999"/>
    <n v="-999"/>
    <n v="10.4"/>
    <n v="0.57299999999999995"/>
    <n v="1.3640000000000001"/>
    <n v="0"/>
    <n v="-999"/>
    <x v="10"/>
  </r>
  <r>
    <d v="1992-06-11T00:00:00"/>
    <n v="163"/>
    <n v="16.739999999999998"/>
    <n v="13.1"/>
    <n v="20.9"/>
    <n v="6.1"/>
    <n v="52.7"/>
    <n v="19.7"/>
    <n v="0.8"/>
    <n v="0"/>
    <n v="-999"/>
    <n v="3"/>
    <n v="9.6999999999999993"/>
    <n v="-999"/>
    <n v="-999"/>
    <n v="-999"/>
    <n v="10.3"/>
    <n v="0.48699999999999999"/>
    <n v="1.984"/>
    <n v="0"/>
    <n v="-999"/>
    <x v="10"/>
  </r>
  <r>
    <d v="1992-06-12T00:00:00"/>
    <n v="164"/>
    <n v="7.3"/>
    <n v="9.3000000000000007"/>
    <n v="16.3"/>
    <n v="6.1"/>
    <n v="84"/>
    <n v="61.1"/>
    <n v="17.3"/>
    <n v="0"/>
    <n v="-999"/>
    <n v="1.2"/>
    <n v="5.5"/>
    <n v="-999"/>
    <n v="-999"/>
    <n v="-999"/>
    <n v="10.3"/>
    <n v="1.131"/>
    <n v="0.72099999999999997"/>
    <n v="0"/>
    <n v="-999"/>
    <x v="10"/>
  </r>
  <r>
    <d v="1992-06-13T00:00:00"/>
    <n v="165"/>
    <n v="4.8099999999999996"/>
    <n v="4.4000000000000004"/>
    <n v="6.6"/>
    <n v="2.6"/>
    <n v="95.7"/>
    <n v="94.8"/>
    <n v="34.299999999999997"/>
    <n v="0"/>
    <n v="-999"/>
    <n v="1.3"/>
    <n v="6.2"/>
    <n v="-999"/>
    <n v="-999"/>
    <n v="-999"/>
    <n v="10.1"/>
    <n v="0.92700000000000005"/>
    <n v="5.0999999999999997E-2"/>
    <n v="0"/>
    <n v="-999"/>
    <x v="10"/>
  </r>
  <r>
    <d v="1992-06-14T00:00:00"/>
    <n v="166"/>
    <n v="17.34"/>
    <n v="6.9"/>
    <n v="12.7"/>
    <n v="2.2000000000000002"/>
    <n v="86.9"/>
    <n v="71.2"/>
    <n v="0"/>
    <n v="0"/>
    <n v="-999"/>
    <n v="1"/>
    <n v="5"/>
    <n v="-999"/>
    <n v="-999"/>
    <n v="-999"/>
    <n v="9.6"/>
    <n v="1.0469999999999999"/>
    <n v="0.42299999999999999"/>
    <n v="0"/>
    <n v="-999"/>
    <x v="10"/>
  </r>
  <r>
    <d v="1992-06-15T00:00:00"/>
    <n v="167"/>
    <n v="24.34"/>
    <n v="11.9"/>
    <n v="17.5"/>
    <n v="5.9"/>
    <n v="73.099999999999994"/>
    <n v="47.5"/>
    <n v="0"/>
    <n v="0"/>
    <n v="-999"/>
    <n v="0.9"/>
    <n v="4.9000000000000004"/>
    <n v="-999"/>
    <n v="-999"/>
    <n v="-999"/>
    <n v="9.6999999999999993"/>
    <n v="0.95199999999999996"/>
    <n v="1.05"/>
    <n v="0"/>
    <n v="-999"/>
    <x v="10"/>
  </r>
  <r>
    <d v="1992-06-16T00:00:00"/>
    <n v="168"/>
    <n v="16.78"/>
    <n v="10.199999999999999"/>
    <n v="15.5"/>
    <n v="4.5"/>
    <n v="82.4"/>
    <n v="66.599999999999994"/>
    <n v="0"/>
    <n v="0"/>
    <n v="-999"/>
    <n v="1.2"/>
    <n v="5.8"/>
    <n v="-999"/>
    <n v="-999"/>
    <n v="-999"/>
    <n v="10.1"/>
    <n v="1.175"/>
    <n v="0.58799999999999997"/>
    <n v="0"/>
    <n v="-999"/>
    <x v="10"/>
  </r>
  <r>
    <d v="1992-06-17T00:00:00"/>
    <n v="169"/>
    <n v="21.85"/>
    <n v="11.1"/>
    <n v="18.7"/>
    <n v="3.4"/>
    <n v="71.099999999999994"/>
    <n v="43.1"/>
    <n v="0"/>
    <n v="0"/>
    <n v="-999"/>
    <n v="1"/>
    <n v="4.5"/>
    <n v="-999"/>
    <n v="-999"/>
    <n v="-999"/>
    <n v="10.3"/>
    <n v="0.93100000000000005"/>
    <n v="1.2270000000000001"/>
    <n v="0"/>
    <n v="-999"/>
    <x v="10"/>
  </r>
  <r>
    <d v="1992-06-18T00:00:00"/>
    <n v="170"/>
    <n v="24.25"/>
    <n v="14"/>
    <n v="21.5"/>
    <n v="4.7"/>
    <n v="57.5"/>
    <n v="34.200000000000003"/>
    <n v="0"/>
    <n v="0"/>
    <n v="-999"/>
    <n v="1"/>
    <n v="4.2"/>
    <n v="-999"/>
    <n v="-999"/>
    <n v="-999"/>
    <n v="10.5"/>
    <n v="0.875"/>
    <n v="1.6870000000000001"/>
    <n v="0"/>
    <n v="-999"/>
    <x v="10"/>
  </r>
  <r>
    <d v="1992-06-19T00:00:00"/>
    <n v="171"/>
    <n v="25.8"/>
    <n v="16.7"/>
    <n v="22.7"/>
    <n v="5.5"/>
    <n v="48.3"/>
    <n v="32.9"/>
    <n v="0"/>
    <n v="0"/>
    <n v="-999"/>
    <n v="1.3"/>
    <n v="5.9"/>
    <n v="-999"/>
    <n v="-999"/>
    <n v="-999"/>
    <n v="11"/>
    <n v="0.90600000000000003"/>
    <n v="1.851"/>
    <n v="0"/>
    <n v="-999"/>
    <x v="10"/>
  </r>
  <r>
    <d v="1992-06-20T00:00:00"/>
    <n v="172"/>
    <n v="27.67"/>
    <n v="15.2"/>
    <n v="21.8"/>
    <n v="7.5"/>
    <n v="54.9"/>
    <n v="30.1"/>
    <n v="0"/>
    <n v="0"/>
    <n v="-999"/>
    <n v="1.2"/>
    <n v="6.1"/>
    <n v="-999"/>
    <n v="-999"/>
    <n v="-999"/>
    <n v="11.4"/>
    <n v="0.78500000000000003"/>
    <n v="1.825"/>
    <n v="0"/>
    <n v="-999"/>
    <x v="10"/>
  </r>
  <r>
    <d v="1992-06-21T00:00:00"/>
    <n v="173"/>
    <n v="26.46"/>
    <n v="17.600000000000001"/>
    <n v="24.2"/>
    <n v="9.9"/>
    <n v="49.1"/>
    <n v="34.6"/>
    <n v="0"/>
    <n v="0"/>
    <n v="-999"/>
    <n v="1"/>
    <n v="5.3"/>
    <n v="-999"/>
    <n v="-999"/>
    <n v="-999"/>
    <n v="11.9"/>
    <n v="1.044"/>
    <n v="1.9750000000000001"/>
    <n v="0"/>
    <n v="-999"/>
    <x v="10"/>
  </r>
  <r>
    <d v="1992-06-22T00:00:00"/>
    <n v="174"/>
    <n v="29.57"/>
    <n v="19.7"/>
    <n v="27.5"/>
    <n v="9.5"/>
    <n v="47.8"/>
    <n v="20.8"/>
    <n v="0"/>
    <n v="0"/>
    <n v="-999"/>
    <n v="1"/>
    <n v="6.7"/>
    <n v="-999"/>
    <n v="-999"/>
    <n v="-999"/>
    <n v="12.3"/>
    <n v="0.76200000000000001"/>
    <n v="2.907"/>
    <n v="0"/>
    <n v="-999"/>
    <x v="10"/>
  </r>
  <r>
    <d v="1992-06-23T00:00:00"/>
    <n v="175"/>
    <n v="29.23"/>
    <n v="19.8"/>
    <n v="26.3"/>
    <n v="11.9"/>
    <n v="32.700000000000003"/>
    <n v="22.7"/>
    <n v="0"/>
    <n v="0"/>
    <n v="-999"/>
    <n v="1.2"/>
    <n v="7"/>
    <n v="-999"/>
    <n v="-999"/>
    <n v="-999"/>
    <n v="12.8"/>
    <n v="0.77800000000000002"/>
    <n v="2.6440000000000001"/>
    <n v="0"/>
    <n v="-999"/>
    <x v="10"/>
  </r>
  <r>
    <d v="1992-06-24T00:00:00"/>
    <n v="176"/>
    <n v="29.46"/>
    <n v="19.600000000000001"/>
    <n v="26.6"/>
    <n v="10.3"/>
    <n v="37"/>
    <n v="21"/>
    <n v="0"/>
    <n v="0"/>
    <n v="-999"/>
    <n v="1.1000000000000001"/>
    <n v="5.2"/>
    <n v="-999"/>
    <n v="-999"/>
    <n v="-999"/>
    <n v="13.2"/>
    <n v="0.73299999999999998"/>
    <n v="2.7509999999999999"/>
    <n v="0"/>
    <n v="-999"/>
    <x v="10"/>
  </r>
  <r>
    <d v="1992-06-25T00:00:00"/>
    <n v="177"/>
    <n v="28.73"/>
    <n v="20.5"/>
    <n v="27.8"/>
    <n v="12.2"/>
    <n v="30.7"/>
    <n v="17.399999999999999"/>
    <n v="0"/>
    <n v="0"/>
    <n v="-999"/>
    <n v="1.2"/>
    <n v="5.2"/>
    <n v="-999"/>
    <n v="-999"/>
    <n v="-999"/>
    <n v="13.5"/>
    <n v="0.64800000000000002"/>
    <n v="3.0859999999999999"/>
    <n v="0"/>
    <n v="-999"/>
    <x v="10"/>
  </r>
  <r>
    <d v="1992-06-26T00:00:00"/>
    <n v="178"/>
    <n v="28.8"/>
    <n v="19.100000000000001"/>
    <n v="27"/>
    <n v="10.3"/>
    <n v="30.2"/>
    <n v="17.3"/>
    <n v="0"/>
    <n v="0"/>
    <n v="-999"/>
    <n v="1.2"/>
    <n v="5.2"/>
    <n v="-999"/>
    <n v="-999"/>
    <n v="-999"/>
    <n v="13.8"/>
    <n v="0.61599999999999999"/>
    <n v="2.948"/>
    <n v="0"/>
    <n v="-999"/>
    <x v="10"/>
  </r>
  <r>
    <d v="1992-06-27T00:00:00"/>
    <n v="179"/>
    <n v="19.739999999999998"/>
    <n v="18.3"/>
    <n v="24.8"/>
    <n v="11.4"/>
    <n v="41.5"/>
    <n v="30.3"/>
    <n v="0"/>
    <n v="0"/>
    <n v="-999"/>
    <n v="1.4"/>
    <n v="7.3"/>
    <n v="-999"/>
    <n v="-999"/>
    <n v="-999"/>
    <n v="14.1"/>
    <n v="0.94799999999999995"/>
    <n v="2.181"/>
    <n v="0"/>
    <n v="-999"/>
    <x v="10"/>
  </r>
  <r>
    <d v="1992-06-28T00:00:00"/>
    <n v="180"/>
    <n v="18.2"/>
    <n v="15.6"/>
    <n v="23.5"/>
    <n v="9.9"/>
    <n v="65.3"/>
    <n v="41.6"/>
    <n v="15.2"/>
    <n v="0"/>
    <n v="-999"/>
    <n v="2.5"/>
    <n v="9.6"/>
    <n v="-999"/>
    <n v="-999"/>
    <n v="-999"/>
    <n v="14.2"/>
    <n v="1.2070000000000001"/>
    <n v="1.6910000000000001"/>
    <n v="0"/>
    <n v="-999"/>
    <x v="10"/>
  </r>
  <r>
    <d v="1992-06-29T00:00:00"/>
    <n v="181"/>
    <n v="8.58"/>
    <n v="9.1999999999999993"/>
    <n v="12.2"/>
    <n v="6.1"/>
    <n v="92.8"/>
    <n v="78.099999999999994"/>
    <n v="20.3"/>
    <n v="0"/>
    <n v="-999"/>
    <n v="2.8"/>
    <n v="10"/>
    <n v="-999"/>
    <n v="-999"/>
    <n v="-999"/>
    <n v="14"/>
    <n v="1.1100000000000001"/>
    <n v="0.311"/>
    <n v="0"/>
    <n v="-999"/>
    <x v="10"/>
  </r>
  <r>
    <d v="1992-06-30T00:00:00"/>
    <n v="182"/>
    <n v="12.25"/>
    <n v="8"/>
    <n v="12.1"/>
    <n v="4.4000000000000004"/>
    <n v="90.6"/>
    <n v="74.3"/>
    <n v="3.8"/>
    <n v="0"/>
    <n v="-999"/>
    <n v="0.6"/>
    <n v="4"/>
    <n v="-999"/>
    <n v="-999"/>
    <n v="-999"/>
    <n v="13.5"/>
    <n v="1.0489999999999999"/>
    <n v="0.36299999999999999"/>
    <n v="0"/>
    <n v="-999"/>
    <x v="10"/>
  </r>
  <r>
    <d v="1992-07-01T00:00:00"/>
    <n v="183"/>
    <n v="6.79"/>
    <n v="7.6"/>
    <n v="11"/>
    <n v="4.5"/>
    <n v="93.3"/>
    <n v="86.5"/>
    <n v="6.4"/>
    <n v="0"/>
    <n v="-999"/>
    <n v="0.5"/>
    <n v="3.6"/>
    <n v="-999"/>
    <n v="-999"/>
    <n v="-999"/>
    <n v="13.5"/>
    <n v="1.1319999999999999"/>
    <n v="0.17699999999999999"/>
    <n v="0"/>
    <n v="-999"/>
    <x v="11"/>
  </r>
  <r>
    <d v="1992-07-02T00:00:00"/>
    <n v="184"/>
    <n v="11.5"/>
    <n v="7.6"/>
    <n v="14.1"/>
    <n v="3.9"/>
    <n v="91.2"/>
    <n v="63.7"/>
    <n v="6.1"/>
    <n v="0"/>
    <n v="-999"/>
    <n v="0.5"/>
    <n v="4.0999999999999996"/>
    <n v="-999"/>
    <n v="-999"/>
    <n v="-999"/>
    <n v="14.7"/>
    <n v="1.024"/>
    <n v="0.58399999999999996"/>
    <n v="0"/>
    <n v="-999"/>
    <x v="11"/>
  </r>
  <r>
    <d v="1992-07-03T00:00:00"/>
    <n v="185"/>
    <n v="15.12"/>
    <n v="9"/>
    <n v="14.1"/>
    <n v="6.2"/>
    <n v="87.3"/>
    <n v="63.3"/>
    <n v="0.3"/>
    <n v="0"/>
    <n v="-999"/>
    <n v="1"/>
    <n v="4.4000000000000004"/>
    <n v="-999"/>
    <n v="-999"/>
    <n v="-999"/>
    <n v="14.9"/>
    <n v="1.0189999999999999"/>
    <n v="0.59"/>
    <n v="0"/>
    <n v="-999"/>
    <x v="11"/>
  </r>
  <r>
    <d v="1992-07-04T00:00:00"/>
    <n v="186"/>
    <n v="15.75"/>
    <n v="10.7"/>
    <n v="16.899999999999999"/>
    <n v="6.6"/>
    <n v="69.599999999999994"/>
    <n v="51.9"/>
    <n v="13"/>
    <n v="0"/>
    <n v="-999"/>
    <n v="1.5"/>
    <n v="5.0999999999999996"/>
    <n v="-999"/>
    <n v="-999"/>
    <n v="-999"/>
    <n v="-999"/>
    <n v="1.002"/>
    <n v="0.92600000000000005"/>
    <n v="0"/>
    <n v="-999"/>
    <x v="11"/>
  </r>
  <r>
    <d v="1992-07-05T00:00:00"/>
    <n v="187"/>
    <n v="9.36"/>
    <n v="8.3000000000000007"/>
    <n v="11.1"/>
    <n v="8.6999999999999993"/>
    <n v="92.9"/>
    <n v="52"/>
    <n v="16"/>
    <n v="0"/>
    <n v="-999"/>
    <n v="1.1000000000000001"/>
    <n v="4.9000000000000004"/>
    <n v="-999"/>
    <n v="-999"/>
    <n v="-999"/>
    <n v="-999"/>
    <n v="0.68700000000000006"/>
    <n v="0.63400000000000001"/>
    <n v="0"/>
    <n v="-999"/>
    <x v="11"/>
  </r>
  <r>
    <d v="1992-07-06T00:00:00"/>
    <n v="188"/>
    <n v="3.37"/>
    <n v="7.5"/>
    <n v="8.1"/>
    <n v="8.1999999999999993"/>
    <n v="94.7"/>
    <n v="52.8"/>
    <n v="1.5"/>
    <n v="0"/>
    <n v="-999"/>
    <n v="1.3"/>
    <n v="4.9000000000000004"/>
    <n v="-999"/>
    <n v="-999"/>
    <n v="-999"/>
    <n v="-999"/>
    <n v="0.56999999999999995"/>
    <n v="0.51"/>
    <n v="0"/>
    <n v="-999"/>
    <x v="11"/>
  </r>
  <r>
    <d v="1992-07-07T00:00:00"/>
    <n v="189"/>
    <n v="9.77"/>
    <n v="8.5"/>
    <n v="13.6"/>
    <n v="4.4000000000000004"/>
    <n v="87.2"/>
    <n v="50.5"/>
    <n v="0.8"/>
    <n v="0"/>
    <n v="-999"/>
    <n v="0.8"/>
    <n v="4.9000000000000004"/>
    <n v="-999"/>
    <n v="-999"/>
    <n v="-999"/>
    <n v="-999"/>
    <n v="0.78600000000000003"/>
    <n v="0.77100000000000002"/>
    <n v="0"/>
    <n v="-999"/>
    <x v="11"/>
  </r>
  <r>
    <d v="1992-07-08T00:00:00"/>
    <n v="190"/>
    <n v="13.08"/>
    <n v="8.5"/>
    <n v="14.6"/>
    <n v="4.4000000000000004"/>
    <n v="83.9"/>
    <n v="49"/>
    <n v="0.5"/>
    <n v="0"/>
    <n v="-999"/>
    <n v="0.9"/>
    <n v="5.5"/>
    <n v="-999"/>
    <n v="-999"/>
    <n v="-999"/>
    <n v="-999"/>
    <n v="0.81399999999999995"/>
    <n v="0.84699999999999998"/>
    <n v="0"/>
    <n v="-999"/>
    <x v="11"/>
  </r>
  <r>
    <d v="1992-07-09T00:00:00"/>
    <n v="191"/>
    <n v="20.78"/>
    <n v="10"/>
    <n v="15.6"/>
    <n v="4.2"/>
    <n v="77"/>
    <n v="44.9"/>
    <n v="0"/>
    <n v="0"/>
    <n v="-999"/>
    <n v="1"/>
    <n v="6"/>
    <n v="-999"/>
    <n v="-999"/>
    <n v="-999"/>
    <n v="-999"/>
    <n v="0.79600000000000004"/>
    <n v="0.97599999999999998"/>
    <n v="0"/>
    <n v="-999"/>
    <x v="11"/>
  </r>
  <r>
    <d v="1992-07-10T00:00:00"/>
    <n v="192"/>
    <n v="8.77"/>
    <n v="7.9"/>
    <n v="13.5"/>
    <n v="4.5999999999999996"/>
    <n v="91.5"/>
    <n v="49.8"/>
    <n v="10.4"/>
    <n v="0"/>
    <n v="-999"/>
    <n v="0.8"/>
    <n v="4.9000000000000004"/>
    <n v="-999"/>
    <n v="-999"/>
    <n v="-999"/>
    <n v="-999"/>
    <n v="0.77"/>
    <n v="0.77700000000000002"/>
    <n v="0"/>
    <n v="-999"/>
    <x v="11"/>
  </r>
  <r>
    <d v="1992-07-11T00:00:00"/>
    <n v="193"/>
    <n v="18.149999999999999"/>
    <n v="10.4"/>
    <n v="17.600000000000001"/>
    <n v="4.5"/>
    <n v="83.5"/>
    <n v="44.2"/>
    <n v="0"/>
    <n v="0"/>
    <n v="-999"/>
    <n v="0.8"/>
    <n v="5"/>
    <n v="-999"/>
    <n v="-999"/>
    <n v="-999"/>
    <n v="-999"/>
    <n v="0.88900000000000001"/>
    <n v="1.123"/>
    <n v="0"/>
    <n v="-999"/>
    <x v="11"/>
  </r>
  <r>
    <d v="1992-07-12T00:00:00"/>
    <n v="194"/>
    <n v="15.36"/>
    <n v="11.8"/>
    <n v="17.399999999999999"/>
    <n v="5.6"/>
    <n v="79.3"/>
    <n v="49.7"/>
    <n v="0.3"/>
    <n v="0"/>
    <n v="-999"/>
    <n v="1.3"/>
    <n v="5.0999999999999996"/>
    <n v="-999"/>
    <n v="-999"/>
    <n v="-999"/>
    <n v="-999"/>
    <n v="0.98699999999999999"/>
    <n v="0.999"/>
    <n v="0"/>
    <n v="-999"/>
    <x v="11"/>
  </r>
  <r>
    <d v="1992-07-13T00:00:00"/>
    <n v="195"/>
    <n v="18.149999999999999"/>
    <n v="10.7"/>
    <n v="15"/>
    <n v="5.3"/>
    <n v="72.3"/>
    <n v="48.6"/>
    <n v="0"/>
    <n v="0"/>
    <n v="-999"/>
    <n v="2.5"/>
    <n v="8.1"/>
    <n v="-999"/>
    <n v="-999"/>
    <n v="-999"/>
    <n v="-999"/>
    <n v="0.82899999999999996"/>
    <n v="0.876"/>
    <n v="0"/>
    <n v="-999"/>
    <x v="11"/>
  </r>
  <r>
    <d v="1992-07-14T00:00:00"/>
    <n v="196"/>
    <n v="12.39"/>
    <n v="7.7"/>
    <n v="12"/>
    <n v="4.0999999999999996"/>
    <n v="84.7"/>
    <n v="50.2"/>
    <n v="1"/>
    <n v="0"/>
    <n v="-999"/>
    <n v="1.1000000000000001"/>
    <n v="4.3"/>
    <n v="-999"/>
    <n v="-999"/>
    <n v="-999"/>
    <n v="-999"/>
    <n v="0.70399999999999996"/>
    <n v="0.69799999999999995"/>
    <n v="0"/>
    <n v="-999"/>
    <x v="11"/>
  </r>
  <r>
    <d v="1992-07-15T00:00:00"/>
    <n v="197"/>
    <n v="27.71"/>
    <n v="11"/>
    <n v="17.3"/>
    <n v="3.2"/>
    <n v="65.8"/>
    <n v="40.1"/>
    <n v="0"/>
    <n v="0"/>
    <n v="-999"/>
    <n v="1"/>
    <n v="5.2"/>
    <n v="-999"/>
    <n v="-999"/>
    <n v="-999"/>
    <n v="-999"/>
    <n v="0.79200000000000004"/>
    <n v="1.1830000000000001"/>
    <n v="0"/>
    <n v="-999"/>
    <x v="11"/>
  </r>
  <r>
    <d v="1992-07-16T00:00:00"/>
    <n v="198"/>
    <n v="27.79"/>
    <n v="15"/>
    <n v="22.4"/>
    <n v="4.5999999999999996"/>
    <n v="61.1"/>
    <n v="37.9"/>
    <n v="0"/>
    <n v="0"/>
    <n v="-999"/>
    <n v="1"/>
    <n v="4.9000000000000004"/>
    <n v="-999"/>
    <n v="-999"/>
    <n v="-999"/>
    <n v="-999"/>
    <n v="1.0269999999999999"/>
    <n v="1.6819999999999999"/>
    <n v="0"/>
    <n v="-999"/>
    <x v="11"/>
  </r>
  <r>
    <d v="1992-07-17T00:00:00"/>
    <n v="199"/>
    <n v="26.08"/>
    <n v="17.399999999999999"/>
    <n v="24.3"/>
    <n v="9.3000000000000007"/>
    <n v="60.5"/>
    <n v="36.200000000000003"/>
    <n v="0"/>
    <n v="0"/>
    <n v="-999"/>
    <n v="0.9"/>
    <n v="5.5"/>
    <n v="-999"/>
    <n v="-999"/>
    <n v="-999"/>
    <n v="-999"/>
    <n v="1.1000000000000001"/>
    <n v="1.9379999999999999"/>
    <n v="0"/>
    <n v="-999"/>
    <x v="11"/>
  </r>
  <r>
    <d v="1992-07-18T00:00:00"/>
    <n v="200"/>
    <n v="27.27"/>
    <n v="17.2"/>
    <n v="23.3"/>
    <n v="7.9"/>
    <n v="55.1"/>
    <n v="38"/>
    <n v="0"/>
    <n v="0"/>
    <n v="-999"/>
    <n v="1"/>
    <n v="5.4"/>
    <n v="-999"/>
    <n v="-999"/>
    <n v="-999"/>
    <n v="-999"/>
    <n v="1.087"/>
    <n v="1.7729999999999999"/>
    <n v="0"/>
    <n v="-999"/>
    <x v="11"/>
  </r>
  <r>
    <d v="1992-07-19T00:00:00"/>
    <n v="201"/>
    <n v="26.38"/>
    <n v="17.600000000000001"/>
    <n v="23.9"/>
    <n v="9.1"/>
    <n v="50.2"/>
    <n v="37.1"/>
    <n v="0"/>
    <n v="0"/>
    <n v="-999"/>
    <n v="1"/>
    <n v="4.4000000000000004"/>
    <n v="-999"/>
    <n v="-999"/>
    <n v="-999"/>
    <n v="-999"/>
    <n v="1.1000000000000001"/>
    <n v="1.865"/>
    <n v="0"/>
    <n v="-999"/>
    <x v="11"/>
  </r>
  <r>
    <d v="1992-07-20T00:00:00"/>
    <n v="202"/>
    <n v="12.44"/>
    <n v="14.8"/>
    <n v="19"/>
    <n v="10.3"/>
    <n v="77.7"/>
    <n v="39.6"/>
    <n v="3.8"/>
    <n v="0"/>
    <n v="-999"/>
    <n v="1.3"/>
    <n v="7.8"/>
    <n v="-999"/>
    <n v="-999"/>
    <n v="-999"/>
    <n v="-999"/>
    <n v="0.87"/>
    <n v="1.327"/>
    <n v="0"/>
    <n v="-999"/>
    <x v="11"/>
  </r>
  <r>
    <d v="1992-07-21T00:00:00"/>
    <n v="203"/>
    <n v="14.59"/>
    <n v="12.2"/>
    <n v="17.2"/>
    <n v="8.9"/>
    <n v="87"/>
    <n v="49.9"/>
    <n v="2.5"/>
    <n v="0"/>
    <n v="-999"/>
    <n v="1.2"/>
    <n v="5.8"/>
    <n v="-999"/>
    <n v="-999"/>
    <n v="-999"/>
    <n v="-999"/>
    <n v="0.97899999999999998"/>
    <n v="0.98299999999999998"/>
    <n v="0"/>
    <n v="-999"/>
    <x v="11"/>
  </r>
  <r>
    <d v="1992-07-22T00:00:00"/>
    <n v="204"/>
    <n v="14.87"/>
    <n v="12.6"/>
    <n v="16.600000000000001"/>
    <n v="10.9"/>
    <n v="84"/>
    <n v="50.2"/>
    <n v="2.8"/>
    <n v="0"/>
    <n v="-999"/>
    <n v="0.6"/>
    <n v="4"/>
    <n v="-999"/>
    <n v="-999"/>
    <n v="-999"/>
    <n v="-999"/>
    <n v="0.94799999999999995"/>
    <n v="0.94099999999999995"/>
    <n v="0"/>
    <n v="-999"/>
    <x v="11"/>
  </r>
  <r>
    <d v="1992-07-23T00:00:00"/>
    <n v="205"/>
    <n v="4.05"/>
    <n v="9.9"/>
    <n v="9.6"/>
    <n v="10.7"/>
    <n v="95.3"/>
    <n v="53.2"/>
    <n v="25.9"/>
    <n v="0"/>
    <n v="-999"/>
    <n v="0.6"/>
    <n v="5.6"/>
    <n v="-999"/>
    <n v="-999"/>
    <n v="-999"/>
    <n v="-999"/>
    <n v="0.63600000000000001"/>
    <n v="0.55900000000000005"/>
    <n v="0"/>
    <n v="-999"/>
    <x v="11"/>
  </r>
  <r>
    <d v="1992-07-24T00:00:00"/>
    <n v="206"/>
    <n v="20.56"/>
    <n v="12.2"/>
    <n v="17.8"/>
    <n v="7.6"/>
    <n v="86.9"/>
    <n v="49.2"/>
    <n v="0.3"/>
    <n v="0"/>
    <n v="-999"/>
    <n v="0.8"/>
    <n v="4.5"/>
    <n v="-999"/>
    <n v="-999"/>
    <n v="-999"/>
    <n v="-999"/>
    <n v="1.0029999999999999"/>
    <n v="1.0349999999999999"/>
    <n v="0"/>
    <n v="-999"/>
    <x v="11"/>
  </r>
  <r>
    <d v="1992-07-25T00:00:00"/>
    <n v="207"/>
    <n v="24.08"/>
    <n v="14.3"/>
    <n v="20.7"/>
    <n v="7.3"/>
    <n v="77.3"/>
    <n v="47.5"/>
    <n v="0"/>
    <n v="0"/>
    <n v="-999"/>
    <n v="1"/>
    <n v="4.9000000000000004"/>
    <n v="-999"/>
    <n v="-999"/>
    <n v="-999"/>
    <n v="-999"/>
    <n v="1.159"/>
    <n v="1.2809999999999999"/>
    <n v="0"/>
    <n v="-999"/>
    <x v="11"/>
  </r>
  <r>
    <d v="1992-07-26T00:00:00"/>
    <n v="208"/>
    <n v="24.33"/>
    <n v="13.2"/>
    <n v="18.899999999999999"/>
    <n v="7.5"/>
    <n v="63.3"/>
    <n v="38.6"/>
    <n v="0"/>
    <n v="0"/>
    <n v="-999"/>
    <n v="1.3"/>
    <n v="5.0999999999999996"/>
    <n v="-999"/>
    <n v="-999"/>
    <n v="-999"/>
    <n v="-999"/>
    <n v="0.84299999999999997"/>
    <n v="1.34"/>
    <n v="0"/>
    <n v="-999"/>
    <x v="11"/>
  </r>
  <r>
    <d v="1992-07-27T00:00:00"/>
    <n v="209"/>
    <n v="23.39"/>
    <n v="13.6"/>
    <n v="20.2"/>
    <n v="6.5"/>
    <n v="67.3"/>
    <n v="40.5"/>
    <n v="0"/>
    <n v="0"/>
    <n v="-999"/>
    <n v="0.8"/>
    <n v="4.7"/>
    <n v="-999"/>
    <n v="-999"/>
    <n v="-999"/>
    <n v="-999"/>
    <n v="0.95899999999999996"/>
    <n v="1.4079999999999999"/>
    <n v="0"/>
    <n v="-999"/>
    <x v="11"/>
  </r>
  <r>
    <d v="1992-07-28T00:00:00"/>
    <n v="210"/>
    <n v="20.27"/>
    <n v="14.3"/>
    <n v="21.5"/>
    <n v="7.9"/>
    <n v="70.8"/>
    <n v="42.2"/>
    <n v="0.5"/>
    <n v="0"/>
    <n v="-999"/>
    <n v="1.1000000000000001"/>
    <n v="5.7"/>
    <n v="-999"/>
    <n v="-999"/>
    <n v="-999"/>
    <n v="-999"/>
    <n v="1.0820000000000001"/>
    <n v="1.482"/>
    <n v="0"/>
    <n v="-999"/>
    <x v="11"/>
  </r>
  <r>
    <d v="1992-07-29T00:00:00"/>
    <n v="211"/>
    <n v="26.45"/>
    <n v="15.1"/>
    <n v="22.1"/>
    <n v="8"/>
    <n v="67.099999999999994"/>
    <n v="40.1"/>
    <n v="0"/>
    <n v="0"/>
    <n v="-999"/>
    <n v="1"/>
    <n v="5.2"/>
    <n v="-999"/>
    <n v="-999"/>
    <n v="-999"/>
    <n v="-999"/>
    <n v="1.0660000000000001"/>
    <n v="1.593"/>
    <n v="0"/>
    <n v="-999"/>
    <x v="11"/>
  </r>
  <r>
    <d v="1992-07-30T00:00:00"/>
    <n v="212"/>
    <n v="26.4"/>
    <n v="17.899999999999999"/>
    <n v="25.6"/>
    <n v="9.1"/>
    <n v="63.4"/>
    <n v="37.799999999999997"/>
    <n v="0"/>
    <n v="0"/>
    <n v="-999"/>
    <n v="1.1000000000000001"/>
    <n v="5.2"/>
    <n v="-999"/>
    <n v="-999"/>
    <n v="-999"/>
    <n v="-999"/>
    <n v="1.2410000000000001"/>
    <n v="2.0409999999999999"/>
    <n v="0"/>
    <n v="-999"/>
    <x v="11"/>
  </r>
  <r>
    <d v="1992-07-31T00:00:00"/>
    <n v="213"/>
    <n v="26.42"/>
    <n v="19.2"/>
    <n v="26.9"/>
    <n v="10"/>
    <n v="54.6"/>
    <n v="36"/>
    <n v="0"/>
    <n v="0"/>
    <n v="-999"/>
    <n v="1.4"/>
    <n v="6.1"/>
    <n v="-999"/>
    <n v="-999"/>
    <n v="-999"/>
    <n v="-999"/>
    <n v="1.276"/>
    <n v="2.2679999999999998"/>
    <n v="0"/>
    <n v="-999"/>
    <x v="11"/>
  </r>
  <r>
    <d v="1992-08-01T00:00:00"/>
    <n v="214"/>
    <n v="25.93"/>
    <n v="19.899999999999999"/>
    <n v="26.9"/>
    <n v="11.4"/>
    <n v="42.3"/>
    <n v="35.1"/>
    <n v="0"/>
    <n v="0"/>
    <n v="-999"/>
    <n v="0.9"/>
    <n v="4.8"/>
    <n v="-999"/>
    <n v="-999"/>
    <n v="-999"/>
    <n v="-999"/>
    <n v="1.244"/>
    <n v="2.2999999999999998"/>
    <n v="0"/>
    <n v="-999"/>
    <x v="12"/>
  </r>
  <r>
    <d v="1992-08-02T00:00:00"/>
    <n v="215"/>
    <n v="25.84"/>
    <n v="17.8"/>
    <n v="24.5"/>
    <n v="10.3"/>
    <n v="41.2"/>
    <n v="35"/>
    <n v="0"/>
    <n v="0"/>
    <n v="-999"/>
    <n v="1"/>
    <n v="5.0999999999999996"/>
    <n v="-999"/>
    <n v="-999"/>
    <n v="-999"/>
    <n v="-999"/>
    <n v="1.0760000000000001"/>
    <n v="1.998"/>
    <n v="0"/>
    <n v="-999"/>
    <x v="12"/>
  </r>
  <r>
    <d v="1992-08-03T00:00:00"/>
    <n v="216"/>
    <n v="23.59"/>
    <n v="16.2"/>
    <n v="23"/>
    <n v="8.5"/>
    <n v="57.1"/>
    <n v="37.200000000000003"/>
    <n v="0"/>
    <n v="0"/>
    <n v="-999"/>
    <n v="1"/>
    <n v="4.9000000000000004"/>
    <n v="-999"/>
    <n v="-999"/>
    <n v="-999"/>
    <n v="-999"/>
    <n v="1.0449999999999999"/>
    <n v="1.764"/>
    <n v="0"/>
    <n v="-999"/>
    <x v="12"/>
  </r>
  <r>
    <d v="1992-08-04T00:00:00"/>
    <n v="217"/>
    <n v="19.34"/>
    <n v="15.2"/>
    <n v="24.1"/>
    <n v="8.4"/>
    <n v="62"/>
    <n v="36"/>
    <n v="0"/>
    <n v="0"/>
    <n v="-999"/>
    <n v="1.5"/>
    <n v="6.1"/>
    <n v="-999"/>
    <n v="-999"/>
    <n v="-999"/>
    <n v="-999"/>
    <n v="1.08"/>
    <n v="1.921"/>
    <n v="0"/>
    <n v="-999"/>
    <x v="12"/>
  </r>
  <r>
    <d v="1992-08-05T00:00:00"/>
    <n v="218"/>
    <n v="21.82"/>
    <n v="13.3"/>
    <n v="20"/>
    <n v="5.9"/>
    <n v="70.7"/>
    <n v="42.3"/>
    <n v="0"/>
    <n v="0"/>
    <n v="-999"/>
    <n v="1"/>
    <n v="5.0999999999999996"/>
    <n v="-999"/>
    <n v="-999"/>
    <n v="-999"/>
    <n v="-999"/>
    <n v="0.98899999999999999"/>
    <n v="1.349"/>
    <n v="0"/>
    <n v="-999"/>
    <x v="12"/>
  </r>
  <r>
    <d v="1992-08-06T00:00:00"/>
    <n v="219"/>
    <n v="6.76"/>
    <n v="8.8000000000000007"/>
    <n v="12.8"/>
    <n v="6"/>
    <n v="91.9"/>
    <n v="46.2"/>
    <n v="5.6"/>
    <n v="0"/>
    <n v="-999"/>
    <n v="1.1000000000000001"/>
    <n v="5.7"/>
    <n v="-999"/>
    <n v="-999"/>
    <n v="-999"/>
    <n v="-999"/>
    <n v="0.68300000000000005"/>
    <n v="0.79500000000000004"/>
    <n v="0"/>
    <n v="-999"/>
    <x v="12"/>
  </r>
  <r>
    <d v="1992-08-07T00:00:00"/>
    <n v="220"/>
    <n v="14.93"/>
    <n v="8"/>
    <n v="12.6"/>
    <n v="2.7"/>
    <n v="89.7"/>
    <n v="51"/>
    <n v="7.6"/>
    <n v="0"/>
    <n v="-999"/>
    <n v="1.7"/>
    <n v="7"/>
    <n v="-999"/>
    <n v="-999"/>
    <n v="-999"/>
    <n v="-999"/>
    <n v="0.74399999999999999"/>
    <n v="0.71499999999999997"/>
    <n v="0"/>
    <n v="-999"/>
    <x v="12"/>
  </r>
  <r>
    <d v="1992-08-08T00:00:00"/>
    <n v="221"/>
    <n v="13.33"/>
    <n v="4.9000000000000004"/>
    <n v="10.8"/>
    <n v="0.7"/>
    <n v="84.8"/>
    <n v="50.4"/>
    <n v="5.3"/>
    <n v="0"/>
    <n v="-999"/>
    <n v="0.9"/>
    <n v="5.2"/>
    <n v="-999"/>
    <n v="-999"/>
    <n v="-999"/>
    <n v="-999"/>
    <n v="0.65300000000000002"/>
    <n v="0.64200000000000002"/>
    <n v="0"/>
    <n v="-999"/>
    <x v="12"/>
  </r>
  <r>
    <d v="1992-08-09T00:00:00"/>
    <n v="222"/>
    <n v="22.99"/>
    <n v="7.9"/>
    <n v="15"/>
    <n v="2.6"/>
    <n v="75.2"/>
    <n v="38"/>
    <n v="0"/>
    <n v="0"/>
    <n v="-999"/>
    <n v="1"/>
    <n v="4.9000000000000004"/>
    <n v="-999"/>
    <n v="-999"/>
    <n v="-999"/>
    <n v="-999"/>
    <n v="0.64800000000000002"/>
    <n v="1.0569999999999999"/>
    <n v="0"/>
    <n v="-999"/>
    <x v="12"/>
  </r>
  <r>
    <d v="1992-08-10T00:00:00"/>
    <n v="223"/>
    <n v="24.63"/>
    <n v="12.6"/>
    <n v="21.4"/>
    <n v="3.4"/>
    <n v="69"/>
    <n v="39.9"/>
    <n v="0"/>
    <n v="0"/>
    <n v="-999"/>
    <n v="0.8"/>
    <n v="4.3"/>
    <n v="-999"/>
    <n v="-999"/>
    <n v="-999"/>
    <n v="-999"/>
    <n v="1.0149999999999999"/>
    <n v="1.5309999999999999"/>
    <n v="0"/>
    <n v="-999"/>
    <x v="12"/>
  </r>
  <r>
    <d v="1992-08-11T00:00:00"/>
    <n v="224"/>
    <n v="24.46"/>
    <n v="16.7"/>
    <n v="24.1"/>
    <n v="7.4"/>
    <n v="64.400000000000006"/>
    <n v="30.2"/>
    <n v="0"/>
    <n v="0"/>
    <n v="-999"/>
    <n v="1.2"/>
    <n v="4.3"/>
    <n v="-999"/>
    <n v="15.9"/>
    <n v="-999"/>
    <n v="13.2"/>
    <n v="0.90700000000000003"/>
    <n v="2.0950000000000002"/>
    <n v="0"/>
    <n v="-999"/>
    <x v="12"/>
  </r>
  <r>
    <d v="1992-08-12T00:00:00"/>
    <n v="225"/>
    <n v="16.920000000000002"/>
    <n v="18.5"/>
    <n v="25.4"/>
    <n v="11.9"/>
    <n v="66.400000000000006"/>
    <n v="33.200000000000003"/>
    <n v="0"/>
    <n v="0"/>
    <n v="-999"/>
    <n v="1.3"/>
    <n v="7.2"/>
    <n v="-999"/>
    <n v="16.5"/>
    <n v="-999"/>
    <n v="13.7"/>
    <n v="1.077"/>
    <n v="2.1669999999999998"/>
    <n v="0"/>
    <n v="-999"/>
    <x v="12"/>
  </r>
  <r>
    <d v="1992-08-13T00:00:00"/>
    <n v="226"/>
    <n v="15.21"/>
    <n v="18.5"/>
    <n v="25.4"/>
    <n v="13.5"/>
    <n v="73.8"/>
    <n v="37.6"/>
    <n v="1"/>
    <n v="0"/>
    <n v="-999"/>
    <n v="1"/>
    <n v="5.0999999999999996"/>
    <n v="-999"/>
    <n v="17.5"/>
    <n v="-999"/>
    <n v="14.3"/>
    <n v="1.2210000000000001"/>
    <n v="2.024"/>
    <n v="0"/>
    <n v="-999"/>
    <x v="12"/>
  </r>
  <r>
    <d v="1992-08-14T00:00:00"/>
    <n v="227"/>
    <n v="24.25"/>
    <n v="19"/>
    <n v="25.8"/>
    <n v="13.2"/>
    <n v="52.7"/>
    <n v="21.8"/>
    <n v="0"/>
    <n v="0"/>
    <n v="-999"/>
    <n v="1.1000000000000001"/>
    <n v="5.3"/>
    <n v="-999"/>
    <n v="17.600000000000001"/>
    <n v="-999"/>
    <n v="14.8"/>
    <n v="0.72499999999999998"/>
    <n v="2.597"/>
    <n v="0"/>
    <n v="-999"/>
    <x v="12"/>
  </r>
  <r>
    <d v="1992-08-15T00:00:00"/>
    <n v="228"/>
    <n v="23.52"/>
    <n v="16.600000000000001"/>
    <n v="23.9"/>
    <n v="8.1999999999999993"/>
    <n v="52.6"/>
    <n v="22.6"/>
    <n v="0"/>
    <n v="0"/>
    <n v="-999"/>
    <n v="0.9"/>
    <n v="4.8"/>
    <n v="-999"/>
    <n v="16.7"/>
    <n v="-999"/>
    <n v="14.7"/>
    <n v="0.66800000000000004"/>
    <n v="2.2949999999999999"/>
    <n v="0"/>
    <n v="-999"/>
    <x v="12"/>
  </r>
  <r>
    <d v="1992-08-16T00:00:00"/>
    <n v="229"/>
    <n v="23.94"/>
    <n v="17.7"/>
    <n v="23.4"/>
    <n v="12.3"/>
    <n v="51.5"/>
    <n v="18.7"/>
    <n v="0"/>
    <n v="0"/>
    <n v="-999"/>
    <n v="1"/>
    <n v="4.9000000000000004"/>
    <n v="-999"/>
    <n v="16.600000000000001"/>
    <n v="-999"/>
    <n v="14.6"/>
    <n v="0.53800000000000003"/>
    <n v="2.339"/>
    <n v="0"/>
    <n v="-999"/>
    <x v="12"/>
  </r>
  <r>
    <d v="1992-08-17T00:00:00"/>
    <n v="230"/>
    <n v="23.54"/>
    <n v="19"/>
    <n v="26.2"/>
    <n v="10.3"/>
    <n v="50.5"/>
    <n v="15.9"/>
    <n v="0"/>
    <n v="0"/>
    <n v="-999"/>
    <n v="1.1000000000000001"/>
    <n v="5.8"/>
    <n v="-999"/>
    <n v="17"/>
    <n v="-999"/>
    <n v="14.5"/>
    <n v="0.53900000000000003"/>
    <n v="2.86"/>
    <n v="0"/>
    <n v="-999"/>
    <x v="12"/>
  </r>
  <r>
    <d v="1992-08-18T00:00:00"/>
    <n v="231"/>
    <n v="22.74"/>
    <n v="18.600000000000001"/>
    <n v="25.9"/>
    <n v="10.9"/>
    <n v="43.5"/>
    <n v="22.6"/>
    <n v="0"/>
    <n v="0"/>
    <n v="-999"/>
    <n v="1.2"/>
    <n v="5.2"/>
    <n v="-999"/>
    <n v="17.399999999999999"/>
    <n v="-999"/>
    <n v="14.7"/>
    <n v="0.753"/>
    <n v="2.5859999999999999"/>
    <n v="0"/>
    <n v="-999"/>
    <x v="12"/>
  </r>
  <r>
    <d v="1992-08-19T00:00:00"/>
    <n v="232"/>
    <n v="19.32"/>
    <n v="13.4"/>
    <n v="19.600000000000001"/>
    <n v="8.1"/>
    <n v="48.4"/>
    <n v="33.700000000000003"/>
    <n v="0"/>
    <n v="0"/>
    <n v="-999"/>
    <n v="0.9"/>
    <n v="5"/>
    <n v="-999"/>
    <n v="15.8"/>
    <n v="-999"/>
    <n v="14.4"/>
    <n v="0.76600000000000001"/>
    <n v="1.512"/>
    <n v="0"/>
    <n v="-999"/>
    <x v="12"/>
  </r>
  <r>
    <d v="1992-08-20T00:00:00"/>
    <n v="233"/>
    <n v="21.83"/>
    <n v="12.4"/>
    <n v="19.7"/>
    <n v="6.1"/>
    <n v="45.4"/>
    <n v="22.2"/>
    <n v="0"/>
    <n v="0"/>
    <n v="-999"/>
    <n v="1"/>
    <n v="5.5"/>
    <n v="-999"/>
    <n v="15.5"/>
    <n v="-999"/>
    <n v="14"/>
    <n v="0.51"/>
    <n v="1.7849999999999999"/>
    <n v="0"/>
    <n v="-999"/>
    <x v="12"/>
  </r>
  <r>
    <d v="1992-08-21T00:00:00"/>
    <n v="234"/>
    <n v="14.65"/>
    <n v="11.1"/>
    <n v="16"/>
    <n v="5"/>
    <n v="48.9"/>
    <n v="30.7"/>
    <n v="0"/>
    <n v="0"/>
    <n v="-999"/>
    <n v="1"/>
    <n v="5.8"/>
    <n v="-999"/>
    <n v="14.5"/>
    <n v="-999"/>
    <n v="13.5"/>
    <n v="0.55700000000000005"/>
    <n v="1.26"/>
    <n v="0"/>
    <n v="-999"/>
    <x v="12"/>
  </r>
  <r>
    <d v="1992-08-22T00:00:00"/>
    <n v="235"/>
    <n v="3.96"/>
    <n v="1.4"/>
    <n v="5.4"/>
    <n v="-0.2"/>
    <n v="90.6"/>
    <n v="46.3"/>
    <n v="6.1"/>
    <n v="0"/>
    <n v="-999"/>
    <n v="0.6"/>
    <n v="4.0999999999999996"/>
    <n v="-999"/>
    <n v="10.9"/>
    <n v="-999"/>
    <n v="12.3"/>
    <n v="0.41499999999999998"/>
    <n v="0.48099999999999998"/>
    <n v="0"/>
    <n v="-999"/>
    <x v="12"/>
  </r>
  <r>
    <d v="1992-08-23T00:00:00"/>
    <n v="236"/>
    <n v="16.95"/>
    <n v="3.2"/>
    <n v="10.4"/>
    <n v="-1.9"/>
    <n v="81.099999999999994"/>
    <n v="33.799999999999997"/>
    <n v="1.8"/>
    <n v="0"/>
    <n v="-999"/>
    <n v="0.9"/>
    <n v="4.9000000000000004"/>
    <n v="-999"/>
    <n v="11"/>
    <n v="-999"/>
    <n v="11"/>
    <n v="0.42599999999999999"/>
    <n v="0.83499999999999996"/>
    <n v="0"/>
    <n v="-999"/>
    <x v="12"/>
  </r>
  <r>
    <d v="1992-08-24T00:00:00"/>
    <n v="237"/>
    <n v="18.72"/>
    <n v="6"/>
    <n v="13.5"/>
    <n v="-1.9"/>
    <n v="67.099999999999994"/>
    <n v="39.200000000000003"/>
    <n v="0"/>
    <n v="0"/>
    <n v="-999"/>
    <n v="1"/>
    <n v="5.5"/>
    <n v="-999"/>
    <n v="11.5"/>
    <n v="-999"/>
    <n v="10.8"/>
    <n v="0.60599999999999998"/>
    <n v="0.94099999999999995"/>
    <n v="0"/>
    <n v="-999"/>
    <x v="12"/>
  </r>
  <r>
    <d v="1992-08-25T00:00:00"/>
    <n v="238"/>
    <n v="19.579999999999998"/>
    <n v="10.4"/>
    <n v="19"/>
    <n v="1.6"/>
    <n v="53.5"/>
    <n v="35.799999999999997"/>
    <n v="0"/>
    <n v="0"/>
    <n v="-999"/>
    <n v="0.8"/>
    <n v="5.2"/>
    <n v="-999"/>
    <n v="13.1"/>
    <n v="-999"/>
    <n v="11.1"/>
    <n v="0.78400000000000003"/>
    <n v="1.41"/>
    <n v="0"/>
    <n v="-999"/>
    <x v="12"/>
  </r>
  <r>
    <d v="1992-08-26T00:00:00"/>
    <n v="239"/>
    <n v="13.18"/>
    <n v="11.8"/>
    <n v="18.2"/>
    <n v="5.2"/>
    <n v="55"/>
    <n v="45.7"/>
    <n v="0"/>
    <n v="0"/>
    <n v="-999"/>
    <n v="1.1000000000000001"/>
    <n v="5.7"/>
    <n v="-999"/>
    <n v="14"/>
    <n v="-999"/>
    <n v="11.6"/>
    <n v="0.95199999999999996"/>
    <n v="1.135"/>
    <n v="0"/>
    <n v="-999"/>
    <x v="12"/>
  </r>
  <r>
    <d v="1992-08-27T00:00:00"/>
    <n v="240"/>
    <n v="15.96"/>
    <n v="11.4"/>
    <n v="17.600000000000001"/>
    <n v="6.6"/>
    <n v="68.8"/>
    <n v="44"/>
    <n v="0"/>
    <n v="0"/>
    <n v="-999"/>
    <n v="1.3"/>
    <n v="6.3"/>
    <n v="-999"/>
    <n v="14.6"/>
    <n v="-999"/>
    <n v="12"/>
    <n v="0.88400000000000001"/>
    <n v="1.127"/>
    <n v="0"/>
    <n v="-999"/>
    <x v="12"/>
  </r>
  <r>
    <d v="1992-08-28T00:00:00"/>
    <n v="241"/>
    <n v="19.850000000000001"/>
    <n v="7.2"/>
    <n v="12.8"/>
    <n v="2.2999999999999998"/>
    <n v="57"/>
    <n v="34.9"/>
    <n v="0"/>
    <n v="0"/>
    <n v="-999"/>
    <n v="1.7"/>
    <n v="6.4"/>
    <n v="-999"/>
    <n v="13.2"/>
    <n v="-999"/>
    <n v="12"/>
    <n v="0.51500000000000001"/>
    <n v="0.96199999999999997"/>
    <n v="0"/>
    <n v="-999"/>
    <x v="12"/>
  </r>
  <r>
    <d v="1992-08-29T00:00:00"/>
    <n v="242"/>
    <n v="16.440000000000001"/>
    <n v="7.7"/>
    <n v="14.6"/>
    <n v="-2.5"/>
    <n v="55.2"/>
    <n v="34.799999999999997"/>
    <n v="0"/>
    <n v="0"/>
    <n v="-999"/>
    <n v="0.9"/>
    <n v="4.3"/>
    <n v="-999"/>
    <n v="12.7"/>
    <n v="-999"/>
    <n v="11.5"/>
    <n v="0.57799999999999996"/>
    <n v="1.083"/>
    <n v="0"/>
    <n v="-999"/>
    <x v="12"/>
  </r>
  <r>
    <d v="1992-08-30T00:00:00"/>
    <n v="243"/>
    <n v="12"/>
    <n v="9.9"/>
    <n v="17.100000000000001"/>
    <n v="3.2"/>
    <n v="63"/>
    <n v="41.9"/>
    <n v="1"/>
    <n v="0"/>
    <n v="-999"/>
    <n v="0.9"/>
    <n v="4.0999999999999996"/>
    <n v="-999"/>
    <n v="13.5"/>
    <n v="-999"/>
    <n v="11.5"/>
    <n v="0.81799999999999995"/>
    <n v="1.133"/>
    <n v="0"/>
    <n v="-999"/>
    <x v="12"/>
  </r>
  <r>
    <d v="1992-08-31T00:00:00"/>
    <n v="244"/>
    <n v="14.72"/>
    <n v="11.1"/>
    <n v="18.899999999999999"/>
    <n v="4.5"/>
    <n v="77.7"/>
    <n v="44.1"/>
    <n v="0"/>
    <n v="0"/>
    <n v="-999"/>
    <n v="0.7"/>
    <n v="4.0999999999999996"/>
    <n v="-999"/>
    <n v="14.7"/>
    <n v="-999"/>
    <n v="11.8"/>
    <n v="0.96199999999999997"/>
    <n v="1.22"/>
    <n v="0"/>
    <n v="-999"/>
    <x v="12"/>
  </r>
  <r>
    <d v="1992-09-01T00:00:00"/>
    <n v="245"/>
    <n v="17.260000000000002"/>
    <n v="10"/>
    <n v="17.2"/>
    <n v="5.3"/>
    <n v="75.400000000000006"/>
    <n v="52.3"/>
    <n v="0"/>
    <n v="0"/>
    <n v="-999"/>
    <n v="1.8"/>
    <n v="6.4"/>
    <n v="-999"/>
    <n v="14.3"/>
    <n v="-999"/>
    <n v="12"/>
    <n v="1.0229999999999999"/>
    <n v="0.93600000000000005"/>
    <n v="0"/>
    <n v="-999"/>
    <x v="13"/>
  </r>
  <r>
    <d v="1992-09-02T00:00:00"/>
    <n v="246"/>
    <n v="18.04"/>
    <n v="10.6"/>
    <n v="18.8"/>
    <n v="2.6"/>
    <n v="64.400000000000006"/>
    <n v="39.4"/>
    <n v="0"/>
    <n v="0"/>
    <n v="-999"/>
    <n v="1.2"/>
    <n v="5.2"/>
    <n v="-999"/>
    <n v="14.2"/>
    <n v="-999"/>
    <n v="11.9"/>
    <n v="0.85199999999999998"/>
    <n v="1.3149999999999999"/>
    <n v="0"/>
    <n v="-999"/>
    <x v="13"/>
  </r>
  <r>
    <d v="1992-09-03T00:00:00"/>
    <n v="247"/>
    <n v="12.38"/>
    <n v="9.5"/>
    <n v="15.6"/>
    <n v="4.3"/>
    <n v="73.099999999999994"/>
    <n v="53.4"/>
    <n v="0.8"/>
    <n v="0"/>
    <n v="-999"/>
    <n v="1.7"/>
    <n v="6.5"/>
    <n v="-999"/>
    <n v="14.2"/>
    <n v="-999"/>
    <n v="11.9"/>
    <n v="0.94599999999999995"/>
    <n v="0.82599999999999996"/>
    <n v="0"/>
    <n v="-999"/>
    <x v="13"/>
  </r>
  <r>
    <d v="1992-09-04T00:00:00"/>
    <n v="248"/>
    <n v="10.84"/>
    <n v="3.6"/>
    <n v="8.8000000000000007"/>
    <n v="-2.9"/>
    <n v="83.6"/>
    <n v="50.7"/>
    <n v="4.0999999999999996"/>
    <n v="0"/>
    <n v="-999"/>
    <n v="2.5"/>
    <n v="8.6"/>
    <n v="-999"/>
    <n v="12.9"/>
    <n v="-999"/>
    <n v="11.4"/>
    <n v="0.57399999999999995"/>
    <n v="0.55800000000000005"/>
    <n v="0"/>
    <n v="-999"/>
    <x v="13"/>
  </r>
  <r>
    <d v="1992-09-05T00:00:00"/>
    <n v="249"/>
    <n v="7.87"/>
    <n v="-0.2"/>
    <n v="5.6"/>
    <n v="-2.8"/>
    <n v="94.6"/>
    <n v="66.2"/>
    <n v="5.0999999999999996"/>
    <n v="0"/>
    <n v="-999"/>
    <n v="1"/>
    <n v="4.5999999999999996"/>
    <n v="-999"/>
    <n v="10.1"/>
    <n v="-999"/>
    <n v="10.1"/>
    <n v="0.60099999999999998"/>
    <n v="0.307"/>
    <n v="0"/>
    <n v="-999"/>
    <x v="13"/>
  </r>
  <r>
    <d v="1992-09-06T00:00:00"/>
    <n v="250"/>
    <n v="7.23"/>
    <n v="0"/>
    <n v="3.8"/>
    <n v="-2.7"/>
    <n v="91.1"/>
    <n v="69.599999999999994"/>
    <n v="0.8"/>
    <n v="0"/>
    <n v="-999"/>
    <n v="1"/>
    <n v="5.7"/>
    <n v="-999"/>
    <n v="9.9"/>
    <n v="-999"/>
    <n v="9.3000000000000007"/>
    <n v="0.55900000000000005"/>
    <n v="0.24399999999999999"/>
    <n v="0"/>
    <n v="-999"/>
    <x v="13"/>
  </r>
  <r>
    <d v="1992-09-07T00:00:00"/>
    <n v="251"/>
    <n v="9.19"/>
    <n v="2.2999999999999998"/>
    <n v="7.3"/>
    <n v="-3.3"/>
    <n v="71.8"/>
    <n v="47.1"/>
    <n v="9.1"/>
    <n v="0"/>
    <n v="-999"/>
    <n v="2"/>
    <n v="7.7"/>
    <n v="-999"/>
    <n v="9.3000000000000007"/>
    <n v="-999"/>
    <n v="8.6999999999999993"/>
    <n v="0.48"/>
    <n v="0.54100000000000004"/>
    <n v="0"/>
    <n v="-999"/>
    <x v="13"/>
  </r>
  <r>
    <d v="1992-09-08T00:00:00"/>
    <n v="252"/>
    <n v="14.28"/>
    <n v="4.2"/>
    <n v="11"/>
    <n v="-1.2"/>
    <n v="81.5"/>
    <n v="46.6"/>
    <n v="0"/>
    <n v="0"/>
    <n v="-999"/>
    <n v="1.8"/>
    <n v="7.1"/>
    <n v="-999"/>
    <n v="10.9"/>
    <n v="-999"/>
    <n v="8.6999999999999993"/>
    <n v="0.61"/>
    <n v="0.70099999999999996"/>
    <n v="0"/>
    <n v="-999"/>
    <x v="13"/>
  </r>
  <r>
    <d v="1992-09-09T00:00:00"/>
    <n v="253"/>
    <n v="17.920000000000002"/>
    <n v="7.1"/>
    <n v="16.600000000000001"/>
    <n v="-1.6"/>
    <n v="69"/>
    <n v="44.1"/>
    <n v="0"/>
    <n v="0"/>
    <n v="-999"/>
    <n v="0.8"/>
    <n v="4.0999999999999996"/>
    <n v="-999"/>
    <n v="11.5"/>
    <n v="-999"/>
    <n v="9.1999999999999993"/>
    <n v="0.83499999999999996"/>
    <n v="1.056"/>
    <n v="0"/>
    <n v="-999"/>
    <x v="13"/>
  </r>
  <r>
    <d v="1992-09-10T00:00:00"/>
    <n v="254"/>
    <n v="11.85"/>
    <n v="10.4"/>
    <n v="15.5"/>
    <n v="5.9"/>
    <n v="47.4"/>
    <n v="34.799999999999997"/>
    <n v="0"/>
    <n v="0"/>
    <n v="-999"/>
    <n v="1.1000000000000001"/>
    <n v="5"/>
    <n v="-999"/>
    <n v="12.6"/>
    <n v="-999"/>
    <n v="9.6999999999999993"/>
    <n v="0.61099999999999999"/>
    <n v="1.1479999999999999"/>
    <n v="0"/>
    <n v="-999"/>
    <x v="13"/>
  </r>
  <r>
    <d v="1992-09-11T00:00:00"/>
    <n v="255"/>
    <n v="16.93"/>
    <n v="10.3"/>
    <n v="17.3"/>
    <n v="3.3"/>
    <n v="58.6"/>
    <n v="34.9"/>
    <n v="0"/>
    <n v="0"/>
    <n v="-999"/>
    <n v="1.6"/>
    <n v="6.6"/>
    <n v="-999"/>
    <n v="13.5"/>
    <n v="-999"/>
    <n v="9.9"/>
    <n v="0.68799999999999994"/>
    <n v="1.2849999999999999"/>
    <n v="0"/>
    <n v="-999"/>
    <x v="13"/>
  </r>
  <r>
    <d v="1992-09-12T00:00:00"/>
    <n v="256"/>
    <n v="5.5"/>
    <n v="1.4"/>
    <n v="5.4"/>
    <n v="-2.2999999999999998"/>
    <n v="89.3"/>
    <n v="65.099999999999994"/>
    <n v="2.5"/>
    <n v="0"/>
    <n v="-999"/>
    <n v="2.1"/>
    <n v="8.6"/>
    <n v="-999"/>
    <n v="12.1"/>
    <n v="-999"/>
    <n v="9.9"/>
    <n v="0.58299999999999996"/>
    <n v="0.313"/>
    <n v="0"/>
    <n v="-999"/>
    <x v="13"/>
  </r>
  <r>
    <d v="1992-09-13T00:00:00"/>
    <n v="257"/>
    <n v="4.58"/>
    <n v="-2"/>
    <n v="1"/>
    <n v="-4.0999999999999996"/>
    <n v="98.1"/>
    <n v="95.9"/>
    <n v="9.4"/>
    <n v="0"/>
    <n v="-999"/>
    <n v="1.2"/>
    <n v="5.9"/>
    <n v="-999"/>
    <n v="9.8000000000000007"/>
    <n v="-999"/>
    <n v="8.6999999999999993"/>
    <n v="0.63100000000000001"/>
    <n v="2.7E-2"/>
    <n v="0"/>
    <n v="-999"/>
    <x v="13"/>
  </r>
  <r>
    <d v="1992-09-14T00:00:00"/>
    <n v="258"/>
    <n v="7.57"/>
    <n v="-1.4"/>
    <n v="5.2"/>
    <n v="-6.2"/>
    <n v="92.2"/>
    <n v="65.900000000000006"/>
    <n v="0"/>
    <n v="0"/>
    <n v="-999"/>
    <n v="0.6"/>
    <n v="3.7"/>
    <n v="-999"/>
    <n v="9.3000000000000007"/>
    <n v="-999"/>
    <n v="7.8"/>
    <n v="0.58099999999999996"/>
    <n v="0.30199999999999999"/>
    <n v="0"/>
    <n v="-999"/>
    <x v="13"/>
  </r>
  <r>
    <d v="1992-09-15T00:00:00"/>
    <n v="259"/>
    <n v="13.24"/>
    <n v="-0.8"/>
    <n v="6.3"/>
    <n v="-4.9000000000000004"/>
    <n v="74.8"/>
    <n v="45.2"/>
    <n v="0"/>
    <n v="0"/>
    <n v="-999"/>
    <n v="0.9"/>
    <n v="4.5999999999999996"/>
    <n v="-999"/>
    <n v="9.1"/>
    <n v="-999"/>
    <n v="7.6"/>
    <n v="0.43099999999999999"/>
    <n v="0.52300000000000002"/>
    <n v="0"/>
    <n v="-999"/>
    <x v="13"/>
  </r>
  <r>
    <d v="1992-09-16T00:00:00"/>
    <n v="260"/>
    <n v="5.27"/>
    <n v="1.3"/>
    <n v="5.5"/>
    <n v="-3.1"/>
    <n v="70.599999999999994"/>
    <n v="43.3"/>
    <n v="0"/>
    <n v="0"/>
    <n v="-999"/>
    <n v="1.9"/>
    <n v="9.1999999999999993"/>
    <n v="-999"/>
    <n v="8.4"/>
    <n v="-999"/>
    <n v="7.1"/>
    <n v="0.39100000000000001"/>
    <n v="0.51200000000000001"/>
    <n v="0"/>
    <n v="-999"/>
    <x v="13"/>
  </r>
  <r>
    <d v="1992-09-17T00:00:00"/>
    <n v="261"/>
    <n v="17.2"/>
    <n v="2.1"/>
    <n v="10.199999999999999"/>
    <n v="-3.3"/>
    <n v="66.5"/>
    <n v="29.9"/>
    <n v="0"/>
    <n v="0"/>
    <n v="-999"/>
    <n v="1"/>
    <n v="5"/>
    <n v="-999"/>
    <n v="9.4"/>
    <n v="-999"/>
    <n v="7"/>
    <n v="0.372"/>
    <n v="0.872"/>
    <n v="0"/>
    <n v="-999"/>
    <x v="13"/>
  </r>
  <r>
    <d v="1992-09-18T00:00:00"/>
    <n v="262"/>
    <n v="10.37"/>
    <n v="7.5"/>
    <n v="13.3"/>
    <n v="0.5"/>
    <n v="43.9"/>
    <n v="21.6"/>
    <n v="0"/>
    <n v="0"/>
    <n v="-999"/>
    <n v="0.8"/>
    <n v="3.9"/>
    <n v="-999"/>
    <n v="11"/>
    <n v="-999"/>
    <n v="7.5"/>
    <n v="0.32900000000000001"/>
    <n v="1.1970000000000001"/>
    <n v="0"/>
    <n v="-999"/>
    <x v="13"/>
  </r>
  <r>
    <d v="1992-09-19T00:00:00"/>
    <n v="263"/>
    <n v="9.3699999999999992"/>
    <n v="7.7"/>
    <n v="12.4"/>
    <n v="4.8"/>
    <n v="73.8"/>
    <n v="48.9"/>
    <n v="0.5"/>
    <n v="0"/>
    <n v="-999"/>
    <n v="1.8"/>
    <n v="7.3"/>
    <n v="-999"/>
    <n v="13.7"/>
    <n v="-999"/>
    <n v="8.3000000000000007"/>
    <n v="0.70499999999999996"/>
    <n v="0.73599999999999999"/>
    <n v="0"/>
    <n v="-999"/>
    <x v="13"/>
  </r>
  <r>
    <d v="1992-09-20T00:00:00"/>
    <n v="264"/>
    <n v="8.16"/>
    <n v="8.4"/>
    <n v="14.7"/>
    <n v="4.7"/>
    <n v="87.1"/>
    <n v="63"/>
    <n v="2.2999999999999998"/>
    <n v="0"/>
    <n v="-999"/>
    <n v="2.4"/>
    <n v="7.4"/>
    <n v="-999"/>
    <n v="14.7"/>
    <n v="-999"/>
    <n v="9"/>
    <n v="1.05"/>
    <n v="0.61899999999999999"/>
    <n v="0"/>
    <n v="-999"/>
    <x v="13"/>
  </r>
  <r>
    <d v="1992-09-21T00:00:00"/>
    <n v="265"/>
    <n v="15.63"/>
    <n v="10.199999999999999"/>
    <n v="17.8"/>
    <n v="2.2000000000000002"/>
    <n v="72.5"/>
    <n v="51.1"/>
    <n v="0"/>
    <n v="0"/>
    <n v="-999"/>
    <n v="1"/>
    <n v="4"/>
    <n v="-999"/>
    <n v="14.5"/>
    <n v="-999"/>
    <n v="9.1999999999999993"/>
    <n v="1.0429999999999999"/>
    <n v="0.996"/>
    <n v="0"/>
    <n v="-999"/>
    <x v="13"/>
  </r>
  <r>
    <d v="1992-09-22T00:00:00"/>
    <n v="266"/>
    <n v="13.84"/>
    <n v="13.6"/>
    <n v="20.3"/>
    <n v="5.5"/>
    <n v="52.1"/>
    <n v="42"/>
    <n v="0"/>
    <n v="0"/>
    <n v="-999"/>
    <n v="1"/>
    <n v="4.3"/>
    <n v="-999"/>
    <n v="15.4"/>
    <n v="-999"/>
    <n v="9.6999999999999993"/>
    <n v="1.0009999999999999"/>
    <n v="1.381"/>
    <n v="0"/>
    <n v="-999"/>
    <x v="13"/>
  </r>
  <r>
    <d v="1992-09-23T00:00:00"/>
    <n v="267"/>
    <n v="7.95"/>
    <n v="10.1"/>
    <n v="14.3"/>
    <n v="5"/>
    <n v="72.099999999999994"/>
    <n v="53.7"/>
    <n v="6.6"/>
    <n v="0"/>
    <n v="-999"/>
    <n v="2.1"/>
    <n v="7"/>
    <n v="-999"/>
    <n v="15.9"/>
    <n v="-999"/>
    <n v="10.1"/>
    <n v="0.876"/>
    <n v="0.754"/>
    <n v="0"/>
    <n v="-999"/>
    <x v="13"/>
  </r>
  <r>
    <d v="1992-09-24T00:00:00"/>
    <n v="268"/>
    <n v="4.16"/>
    <n v="3.7"/>
    <n v="5.7"/>
    <n v="1.8"/>
    <n v="94.4"/>
    <n v="88.1"/>
    <n v="4.0999999999999996"/>
    <n v="0"/>
    <n v="-999"/>
    <n v="2.6"/>
    <n v="8.1999999999999993"/>
    <n v="-999"/>
    <n v="14.3"/>
    <n v="-999"/>
    <n v="9.5"/>
    <n v="0.80500000000000005"/>
    <n v="0.109"/>
    <n v="0"/>
    <n v="-999"/>
    <x v="13"/>
  </r>
  <r>
    <d v="1992-09-25T00:00:00"/>
    <n v="269"/>
    <n v="5.04"/>
    <n v="0.9"/>
    <n v="4.9000000000000004"/>
    <n v="-1.9"/>
    <n v="94.8"/>
    <n v="85.6"/>
    <n v="2.8"/>
    <n v="0"/>
    <n v="-999"/>
    <n v="2"/>
    <n v="8.3000000000000007"/>
    <n v="-999"/>
    <n v="12.4"/>
    <n v="-999"/>
    <n v="8.6"/>
    <n v="0.74199999999999999"/>
    <n v="0.125"/>
    <n v="0"/>
    <n v="-999"/>
    <x v="13"/>
  </r>
  <r>
    <d v="1992-09-26T00:00:00"/>
    <n v="270"/>
    <n v="6.7"/>
    <n v="2.2999999999999998"/>
    <n v="8"/>
    <n v="-1.8"/>
    <n v="78"/>
    <n v="48.1"/>
    <n v="0.3"/>
    <n v="0"/>
    <n v="-999"/>
    <n v="2.5"/>
    <n v="11.8"/>
    <n v="-999"/>
    <n v="11.3"/>
    <n v="-999"/>
    <n v="7.8"/>
    <n v="0.51600000000000001"/>
    <n v="0.55700000000000005"/>
    <n v="0"/>
    <n v="-999"/>
    <x v="13"/>
  </r>
  <r>
    <d v="1992-09-27T00:00:00"/>
    <n v="271"/>
    <n v="15.1"/>
    <n v="3.7"/>
    <n v="10.9"/>
    <n v="-4.0999999999999996"/>
    <n v="67.5"/>
    <n v="47.8"/>
    <n v="0.3"/>
    <n v="0"/>
    <n v="-999"/>
    <n v="0.8"/>
    <n v="5.8"/>
    <n v="-999"/>
    <n v="10.199999999999999"/>
    <n v="-999"/>
    <n v="7.4"/>
    <n v="0.622"/>
    <n v="0.68"/>
    <n v="0"/>
    <n v="-999"/>
    <x v="13"/>
  </r>
  <r>
    <d v="1992-09-28T00:00:00"/>
    <n v="272"/>
    <n v="10.039999999999999"/>
    <n v="8.1"/>
    <n v="14.2"/>
    <n v="2.8"/>
    <n v="47.1"/>
    <n v="40.6"/>
    <n v="0"/>
    <n v="0"/>
    <n v="-999"/>
    <n v="1.1000000000000001"/>
    <n v="5.5"/>
    <n v="-999"/>
    <n v="11.7"/>
    <n v="-999"/>
    <n v="7.7"/>
    <n v="0.65600000000000003"/>
    <n v="0.96199999999999997"/>
    <n v="0"/>
    <n v="-999"/>
    <x v="13"/>
  </r>
  <r>
    <d v="1992-09-29T00:00:00"/>
    <n v="273"/>
    <n v="14.05"/>
    <n v="13.6"/>
    <n v="20"/>
    <n v="6.7"/>
    <n v="35.5"/>
    <n v="22.6"/>
    <n v="0"/>
    <n v="0"/>
    <n v="-999"/>
    <n v="1.8"/>
    <n v="6.8"/>
    <n v="-999"/>
    <n v="12.8"/>
    <n v="-999"/>
    <n v="8.1"/>
    <n v="0.52900000000000003"/>
    <n v="1.8089999999999999"/>
    <n v="0"/>
    <n v="-999"/>
    <x v="13"/>
  </r>
  <r>
    <d v="1992-09-30T00:00:00"/>
    <n v="274"/>
    <n v="9.01"/>
    <n v="15"/>
    <n v="21.2"/>
    <n v="8.4"/>
    <n v="34.4"/>
    <n v="19.7"/>
    <n v="0"/>
    <n v="0"/>
    <n v="-999"/>
    <n v="1.6"/>
    <n v="9.1"/>
    <n v="-999"/>
    <n v="14.6"/>
    <n v="-999"/>
    <n v="9"/>
    <n v="0.497"/>
    <n v="2.0209999999999999"/>
    <n v="0"/>
    <n v="-999"/>
    <x v="13"/>
  </r>
  <r>
    <d v="1992-10-01T00:00:00"/>
    <n v="275"/>
    <n v="9.6"/>
    <n v="15.4"/>
    <n v="21.9"/>
    <n v="6.9"/>
    <n v="34.799999999999997"/>
    <n v="20.7"/>
    <n v="0"/>
    <n v="0"/>
    <n v="-999"/>
    <n v="1.8"/>
    <n v="5.6"/>
    <n v="-999"/>
    <n v="15.1"/>
    <n v="-999"/>
    <n v="9.3000000000000007"/>
    <n v="0.54200000000000004"/>
    <n v="2.0830000000000002"/>
    <n v="0"/>
    <n v="-999"/>
    <x v="14"/>
  </r>
  <r>
    <d v="1992-10-02T00:00:00"/>
    <n v="276"/>
    <n v="12.55"/>
    <n v="16.399999999999999"/>
    <n v="23.1"/>
    <n v="10.5"/>
    <n v="39.200000000000003"/>
    <n v="22.3"/>
    <n v="0.3"/>
    <n v="0"/>
    <n v="-999"/>
    <n v="1.4"/>
    <n v="7.7"/>
    <n v="-999"/>
    <n v="16.2"/>
    <n v="-999"/>
    <n v="9.9"/>
    <n v="0.63200000000000001"/>
    <n v="2.1960000000000002"/>
    <n v="0"/>
    <n v="-999"/>
    <x v="14"/>
  </r>
  <r>
    <d v="1992-10-03T00:00:00"/>
    <n v="277"/>
    <n v="3.62"/>
    <n v="7.3"/>
    <n v="11.1"/>
    <n v="1.3"/>
    <n v="81.099999999999994"/>
    <n v="58.5"/>
    <n v="0"/>
    <n v="0"/>
    <n v="-999"/>
    <n v="1.3"/>
    <n v="7"/>
    <n v="-999"/>
    <n v="15.1"/>
    <n v="-999"/>
    <n v="10"/>
    <n v="0.77500000000000002"/>
    <n v="0.54800000000000004"/>
    <n v="0"/>
    <n v="-999"/>
    <x v="14"/>
  </r>
  <r>
    <d v="1992-10-04T00:00:00"/>
    <n v="278"/>
    <n v="9.98"/>
    <n v="3.7"/>
    <n v="9.9"/>
    <n v="-1.2"/>
    <n v="73"/>
    <n v="49"/>
    <n v="0"/>
    <n v="0"/>
    <n v="-999"/>
    <n v="0.7"/>
    <n v="5.5"/>
    <n v="-999"/>
    <n v="13"/>
    <n v="-999"/>
    <n v="9"/>
    <n v="0.59699999999999998"/>
    <n v="0.622"/>
    <n v="0"/>
    <n v="-999"/>
    <x v="14"/>
  </r>
  <r>
    <d v="1992-10-05T00:00:00"/>
    <n v="279"/>
    <n v="14"/>
    <n v="1.7"/>
    <n v="8.3000000000000007"/>
    <n v="-2.4"/>
    <n v="53.6"/>
    <n v="22"/>
    <n v="0"/>
    <n v="0"/>
    <n v="-999"/>
    <n v="0.7"/>
    <n v="4.7"/>
    <n v="-999"/>
    <n v="10.6"/>
    <n v="-999"/>
    <n v="8.1"/>
    <n v="0.24099999999999999"/>
    <n v="0.85399999999999998"/>
    <n v="0"/>
    <n v="-999"/>
    <x v="14"/>
  </r>
  <r>
    <d v="1992-10-06T00:00:00"/>
    <n v="280"/>
    <n v="10.8"/>
    <n v="0.9"/>
    <n v="8.5"/>
    <n v="-4.5999999999999996"/>
    <n v="44.2"/>
    <n v="19.8"/>
    <n v="0"/>
    <n v="0"/>
    <n v="-999"/>
    <n v="0.7"/>
    <n v="5.7"/>
    <n v="-999"/>
    <n v="9.1"/>
    <n v="-999"/>
    <n v="7.2"/>
    <n v="0.22"/>
    <n v="0.89"/>
    <n v="0"/>
    <n v="-999"/>
    <x v="14"/>
  </r>
  <r>
    <d v="1992-10-07T00:00:00"/>
    <n v="281"/>
    <n v="6.77"/>
    <n v="3.4"/>
    <n v="9"/>
    <n v="-4.0999999999999996"/>
    <n v="27.7"/>
    <n v="21.3"/>
    <n v="0"/>
    <n v="0"/>
    <n v="-999"/>
    <n v="0.7"/>
    <n v="4"/>
    <n v="-999"/>
    <n v="8.5"/>
    <n v="-999"/>
    <n v="6.3"/>
    <n v="0.24399999999999999"/>
    <n v="0.90300000000000002"/>
    <n v="0"/>
    <n v="-999"/>
    <x v="14"/>
  </r>
  <r>
    <d v="1992-10-08T00:00:00"/>
    <n v="282"/>
    <n v="6.84"/>
    <n v="3.2"/>
    <n v="7.9"/>
    <n v="-0.6"/>
    <n v="53"/>
    <n v="28.6"/>
    <n v="0"/>
    <n v="0"/>
    <n v="-999"/>
    <n v="2"/>
    <n v="7.5"/>
    <n v="-999"/>
    <n v="10.3"/>
    <n v="-999"/>
    <n v="6.4"/>
    <n v="0.30399999999999999"/>
    <n v="0.76"/>
    <n v="0"/>
    <n v="-999"/>
    <x v="14"/>
  </r>
  <r>
    <d v="1992-10-09T00:00:00"/>
    <n v="283"/>
    <n v="9.91"/>
    <n v="2.5"/>
    <n v="9.3000000000000007"/>
    <n v="-2.7"/>
    <n v="72"/>
    <n v="51.8"/>
    <n v="0"/>
    <n v="0"/>
    <n v="-999"/>
    <n v="0.9"/>
    <n v="5.3"/>
    <n v="-999"/>
    <n v="10.4"/>
    <n v="-999"/>
    <n v="6.5"/>
    <n v="0.60699999999999998"/>
    <n v="0.56399999999999995"/>
    <n v="0"/>
    <n v="-999"/>
    <x v="14"/>
  </r>
  <r>
    <d v="1992-10-10T00:00:00"/>
    <n v="284"/>
    <n v="10.17"/>
    <n v="7.9"/>
    <n v="14.7"/>
    <n v="1.3"/>
    <n v="62.2"/>
    <n v="47"/>
    <n v="0"/>
    <n v="0"/>
    <n v="-999"/>
    <n v="1.6"/>
    <n v="7.4"/>
    <n v="-999"/>
    <n v="12.1"/>
    <n v="-999"/>
    <n v="7"/>
    <n v="0.78700000000000003"/>
    <n v="0.88600000000000001"/>
    <n v="0"/>
    <n v="-999"/>
    <x v="14"/>
  </r>
  <r>
    <d v="1992-10-11T00:00:00"/>
    <n v="285"/>
    <n v="7.59"/>
    <n v="6.3"/>
    <n v="12.4"/>
    <n v="2.2000000000000002"/>
    <n v="80.8"/>
    <n v="53.3"/>
    <n v="0.3"/>
    <n v="0"/>
    <n v="-999"/>
    <n v="0.9"/>
    <n v="6"/>
    <n v="-999"/>
    <n v="13"/>
    <n v="-999"/>
    <n v="7.6"/>
    <n v="0.76800000000000002"/>
    <n v="0.67200000000000004"/>
    <n v="0"/>
    <n v="-999"/>
    <x v="14"/>
  </r>
  <r>
    <d v="1992-10-12T00:00:00"/>
    <n v="286"/>
    <n v="3.53"/>
    <n v="4.2"/>
    <n v="10.1"/>
    <n v="-4.2"/>
    <n v="90"/>
    <n v="69.8"/>
    <n v="6.6"/>
    <n v="0"/>
    <n v="-999"/>
    <n v="1.9"/>
    <n v="6.6"/>
    <n v="-999"/>
    <n v="13.4"/>
    <n v="-999"/>
    <n v="7.9"/>
    <n v="0.86399999999999999"/>
    <n v="0.373"/>
    <n v="0"/>
    <n v="-999"/>
    <x v="14"/>
  </r>
  <r>
    <d v="1992-10-13T00:00:00"/>
    <n v="287"/>
    <n v="10.130000000000001"/>
    <n v="-4"/>
    <n v="1.4"/>
    <n v="-8"/>
    <n v="83.7"/>
    <n v="63.4"/>
    <n v="1.8"/>
    <n v="0"/>
    <n v="-999"/>
    <n v="0.6"/>
    <n v="4.4000000000000004"/>
    <n v="-999"/>
    <n v="10.5"/>
    <n v="-999"/>
    <n v="7.1"/>
    <n v="0.42799999999999999"/>
    <n v="0.247"/>
    <n v="0"/>
    <n v="-999"/>
    <x v="14"/>
  </r>
  <r>
    <d v="1992-10-14T00:00:00"/>
    <n v="288"/>
    <n v="1.05"/>
    <n v="-6.5"/>
    <n v="-4.2"/>
    <n v="-8.6999999999999993"/>
    <n v="96.2"/>
    <n v="88.9"/>
    <n v="0"/>
    <n v="0"/>
    <n v="-999"/>
    <n v="0.7"/>
    <n v="4.5"/>
    <n v="-999"/>
    <n v="9.3000000000000007"/>
    <n v="-999"/>
    <n v="6.1"/>
    <n v="0.39700000000000002"/>
    <n v="0.05"/>
    <n v="0"/>
    <n v="-999"/>
    <x v="14"/>
  </r>
  <r>
    <d v="1992-10-15T00:00:00"/>
    <n v="289"/>
    <n v="8.02"/>
    <n v="-5.9"/>
    <n v="1.1000000000000001"/>
    <n v="-11.1"/>
    <n v="89"/>
    <n v="72.599999999999994"/>
    <n v="7.1"/>
    <n v="0"/>
    <n v="-999"/>
    <n v="0.7"/>
    <n v="4.0999999999999996"/>
    <n v="-999"/>
    <n v="9.8000000000000007"/>
    <n v="-999"/>
    <n v="5.5"/>
    <n v="0.48099999999999998"/>
    <n v="0.18099999999999999"/>
    <n v="0"/>
    <n v="-999"/>
    <x v="14"/>
  </r>
  <r>
    <d v="1992-10-16T00:00:00"/>
    <n v="290"/>
    <n v="4"/>
    <n v="-4.3"/>
    <n v="-0.7"/>
    <n v="-7.5"/>
    <n v="87.9"/>
    <n v="67.3"/>
    <n v="0"/>
    <n v="0"/>
    <n v="-999"/>
    <n v="0.3"/>
    <n v="2.2000000000000002"/>
    <n v="-999"/>
    <n v="9.9"/>
    <n v="-999"/>
    <n v="5.2"/>
    <n v="0.39"/>
    <n v="0.19"/>
    <n v="0"/>
    <n v="-999"/>
    <x v="14"/>
  </r>
  <r>
    <d v="1992-10-17T00:00:00"/>
    <n v="291"/>
    <n v="6.47"/>
    <n v="-0.4"/>
    <n v="4.0999999999999996"/>
    <n v="-4"/>
    <n v="91.1"/>
    <n v="76"/>
    <n v="0"/>
    <n v="0"/>
    <n v="-999"/>
    <n v="0.7"/>
    <n v="5.3"/>
    <n v="-999"/>
    <n v="10"/>
    <n v="-999"/>
    <n v="5"/>
    <n v="0.623"/>
    <n v="0.19600000000000001"/>
    <n v="0"/>
    <n v="-999"/>
    <x v="14"/>
  </r>
  <r>
    <d v="1992-10-18T00:00:00"/>
    <n v="292"/>
    <n v="5.35"/>
    <n v="2.2000000000000002"/>
    <n v="7.3"/>
    <n v="-1.3"/>
    <n v="92.9"/>
    <n v="74.599999999999994"/>
    <n v="1.5"/>
    <n v="0"/>
    <n v="-999"/>
    <n v="2"/>
    <n v="7.8"/>
    <n v="-999"/>
    <n v="10.1"/>
    <n v="-999"/>
    <n v="5"/>
    <n v="0.76300000000000001"/>
    <n v="0.26"/>
    <n v="0"/>
    <n v="-999"/>
    <x v="14"/>
  </r>
  <r>
    <d v="1992-10-19T00:00:00"/>
    <n v="293"/>
    <n v="1.23"/>
    <n v="3.9"/>
    <n v="5.9"/>
    <n v="1.3"/>
    <n v="93.3"/>
    <n v="76.599999999999994"/>
    <n v="3"/>
    <n v="0"/>
    <n v="-999"/>
    <n v="2.2000000000000002"/>
    <n v="7.9"/>
    <n v="-999"/>
    <n v="10.5"/>
    <n v="-999"/>
    <n v="5.0999999999999996"/>
    <n v="0.71299999999999997"/>
    <n v="0.217"/>
    <n v="0"/>
    <n v="-999"/>
    <x v="14"/>
  </r>
  <r>
    <d v="1992-10-20T00:00:00"/>
    <n v="294"/>
    <n v="1.05"/>
    <n v="5.8"/>
    <n v="7.9"/>
    <n v="4.8"/>
    <n v="90.8"/>
    <n v="76"/>
    <n v="1.5"/>
    <n v="0"/>
    <n v="-999"/>
    <n v="2.2999999999999998"/>
    <n v="7.2"/>
    <n v="-999"/>
    <n v="5.0999999999999996"/>
    <n v="-999"/>
    <n v="4.5999999999999996"/>
    <n v="0.80900000000000005"/>
    <n v="0.25600000000000001"/>
    <n v="0"/>
    <n v="-999"/>
    <x v="14"/>
  </r>
  <r>
    <d v="1992-10-21T00:00:00"/>
    <n v="295"/>
    <n v="3.54"/>
    <n v="4.2"/>
    <n v="6.7"/>
    <n v="1.1000000000000001"/>
    <n v="95.2"/>
    <n v="92"/>
    <n v="2.5"/>
    <n v="0"/>
    <n v="-999"/>
    <n v="0.5"/>
    <n v="4"/>
    <n v="-999"/>
    <n v="5"/>
    <n v="-999"/>
    <n v="4.7"/>
    <n v="0.90500000000000003"/>
    <n v="7.8E-2"/>
    <n v="0"/>
    <n v="-999"/>
    <x v="14"/>
  </r>
  <r>
    <d v="1992-10-22T00:00:00"/>
    <n v="296"/>
    <n v="1.68"/>
    <n v="3.6"/>
    <n v="6.5"/>
    <n v="1.6"/>
    <n v="92.7"/>
    <n v="82.2"/>
    <n v="0.5"/>
    <n v="0"/>
    <n v="-999"/>
    <n v="2.2999999999999998"/>
    <n v="6.8"/>
    <n v="-999"/>
    <n v="3.3"/>
    <n v="-999"/>
    <n v="4.0999999999999996"/>
    <n v="0.79500000000000004"/>
    <n v="0.17199999999999999"/>
    <n v="0"/>
    <n v="-999"/>
    <x v="14"/>
  </r>
  <r>
    <d v="1992-10-23T00:00:00"/>
    <n v="297"/>
    <n v="7.44"/>
    <n v="8.3000000000000007"/>
    <n v="12.3"/>
    <n v="5.3"/>
    <n v="77.099999999999994"/>
    <n v="58.8"/>
    <n v="0"/>
    <n v="0"/>
    <n v="-999"/>
    <n v="2.4"/>
    <n v="7.3"/>
    <n v="-999"/>
    <n v="5.7"/>
    <n v="-999"/>
    <n v="4.7"/>
    <n v="0.84099999999999997"/>
    <n v="0.58899999999999997"/>
    <n v="0"/>
    <n v="-999"/>
    <x v="14"/>
  </r>
  <r>
    <d v="1992-10-24T00:00:00"/>
    <n v="298"/>
    <n v="3.58"/>
    <n v="5.7"/>
    <n v="12.1"/>
    <n v="-1"/>
    <n v="80.099999999999994"/>
    <n v="59.2"/>
    <n v="1.3"/>
    <n v="0"/>
    <n v="-999"/>
    <n v="1"/>
    <n v="5.6"/>
    <n v="-999"/>
    <n v="4.7"/>
    <n v="-999"/>
    <n v="5"/>
    <n v="0.83399999999999996"/>
    <n v="0.57599999999999996"/>
    <n v="0"/>
    <n v="-999"/>
    <x v="14"/>
  </r>
  <r>
    <d v="1992-10-25T00:00:00"/>
    <n v="299"/>
    <n v="10.73"/>
    <n v="2.7"/>
    <n v="10.6"/>
    <n v="-3.6"/>
    <n v="56.6"/>
    <n v="25.7"/>
    <n v="0"/>
    <n v="0"/>
    <n v="-999"/>
    <n v="0.6"/>
    <n v="3.4"/>
    <n v="-999"/>
    <n v="2.7"/>
    <n v="-999"/>
    <n v="3.9"/>
    <n v="0.32800000000000001"/>
    <n v="0.94899999999999995"/>
    <n v="0"/>
    <n v="-999"/>
    <x v="14"/>
  </r>
  <r>
    <d v="1992-10-26T00:00:00"/>
    <n v="300"/>
    <n v="6.28"/>
    <n v="1.4"/>
    <n v="5.8"/>
    <n v="-3"/>
    <n v="70.599999999999994"/>
    <n v="53.5"/>
    <n v="0"/>
    <n v="0"/>
    <n v="-999"/>
    <n v="0.9"/>
    <n v="5.0999999999999996"/>
    <n v="-999"/>
    <n v="2.1"/>
    <n v="-999"/>
    <n v="3.4"/>
    <n v="0.49399999999999999"/>
    <n v="0.42899999999999999"/>
    <n v="0"/>
    <n v="-999"/>
    <x v="14"/>
  </r>
  <r>
    <d v="1992-10-27T00:00:00"/>
    <n v="301"/>
    <n v="8.9499999999999993"/>
    <n v="0.8"/>
    <n v="8.1"/>
    <n v="-4.9000000000000004"/>
    <n v="63.5"/>
    <n v="26.7"/>
    <n v="1.3"/>
    <n v="0"/>
    <n v="-999"/>
    <n v="1"/>
    <n v="4.9000000000000004"/>
    <n v="-999"/>
    <n v="0.9"/>
    <n v="-999"/>
    <n v="2.8"/>
    <n v="0.28699999999999998"/>
    <n v="0.79100000000000004"/>
    <n v="0"/>
    <n v="-999"/>
    <x v="14"/>
  </r>
  <r>
    <d v="1992-10-28T00:00:00"/>
    <n v="302"/>
    <n v="5.79"/>
    <n v="0.6"/>
    <n v="5.8"/>
    <n v="-2.2999999999999998"/>
    <n v="56.4"/>
    <n v="28.4"/>
    <n v="1.3"/>
    <n v="0"/>
    <n v="-999"/>
    <n v="1.9"/>
    <n v="7.3"/>
    <n v="-999"/>
    <n v="0.4"/>
    <n v="-999"/>
    <n v="2.2999999999999998"/>
    <n v="0.26200000000000001"/>
    <n v="0.66"/>
    <n v="0"/>
    <n v="-999"/>
    <x v="14"/>
  </r>
  <r>
    <d v="1992-10-29T00:00:00"/>
    <n v="303"/>
    <n v="3.35"/>
    <n v="-1.4"/>
    <n v="-0.3"/>
    <n v="-2.6"/>
    <n v="96.5"/>
    <n v="95.8"/>
    <n v="2.5"/>
    <n v="0"/>
    <n v="-999"/>
    <n v="2.8"/>
    <n v="8.5"/>
    <n v="-999"/>
    <n v="0.7"/>
    <n v="-999"/>
    <n v="2.1"/>
    <n v="0.56999999999999995"/>
    <n v="2.5000000000000001E-2"/>
    <n v="0"/>
    <n v="-999"/>
    <x v="14"/>
  </r>
  <r>
    <d v="1992-10-30T00:00:00"/>
    <n v="304"/>
    <n v="2.02"/>
    <n v="-0.4"/>
    <n v="0.8"/>
    <n v="-2.4"/>
    <n v="95.9"/>
    <n v="94.7"/>
    <n v="6.1"/>
    <n v="47"/>
    <n v="-999"/>
    <n v="1.1000000000000001"/>
    <n v="5.3"/>
    <n v="-999"/>
    <n v="1"/>
    <n v="-999"/>
    <n v="2.1"/>
    <n v="0.61499999999999999"/>
    <n v="3.4000000000000002E-2"/>
    <n v="0"/>
    <n v="-999"/>
    <x v="14"/>
  </r>
  <r>
    <d v="1992-10-31T00:00:00"/>
    <n v="305"/>
    <n v="3.47"/>
    <n v="-0.7"/>
    <n v="0.6"/>
    <n v="-2.1"/>
    <n v="95.1"/>
    <n v="93.7"/>
    <n v="0.1"/>
    <n v="48"/>
    <n v="-999"/>
    <n v="2.1"/>
    <n v="8"/>
    <n v="-999"/>
    <n v="0.7"/>
    <n v="-999"/>
    <n v="2"/>
    <n v="0.59499999999999997"/>
    <n v="0.04"/>
    <n v="48"/>
    <n v="-999"/>
    <x v="14"/>
  </r>
  <r>
    <d v="1992-11-01T00:00:00"/>
    <n v="306"/>
    <n v="5.52"/>
    <n v="-1.3"/>
    <n v="1.6"/>
    <n v="-2.8"/>
    <n v="90.2"/>
    <n v="76.3"/>
    <n v="0"/>
    <n v="48"/>
    <n v="-999"/>
    <n v="1.5"/>
    <n v="6.6"/>
    <n v="-999"/>
    <n v="0.8"/>
    <n v="-999"/>
    <n v="2"/>
    <n v="0.52200000000000002"/>
    <n v="0.16200000000000001"/>
    <n v="0"/>
    <n v="-999"/>
    <x v="15"/>
  </r>
  <r>
    <d v="1992-11-02T00:00:00"/>
    <n v="307"/>
    <n v="7.05"/>
    <n v="-1.8"/>
    <n v="3.8"/>
    <n v="-4.5"/>
    <n v="90.2"/>
    <n v="70.2"/>
    <n v="0"/>
    <n v="48"/>
    <n v="-999"/>
    <n v="0.5"/>
    <n v="3.9"/>
    <n v="-999"/>
    <n v="0.7"/>
    <n v="-999"/>
    <n v="1.9"/>
    <n v="0.56100000000000005"/>
    <n v="0.23899999999999999"/>
    <n v="0"/>
    <n v="-999"/>
    <x v="15"/>
  </r>
  <r>
    <d v="1992-11-03T00:00:00"/>
    <n v="308"/>
    <n v="7.58"/>
    <n v="-2.6"/>
    <n v="2.6"/>
    <n v="-7.5"/>
    <n v="87.1"/>
    <n v="72.8"/>
    <n v="0.9"/>
    <n v="55"/>
    <n v="-999"/>
    <n v="1.4"/>
    <n v="7.2"/>
    <n v="-999"/>
    <n v="0.1"/>
    <n v="-999"/>
    <n v="1.7"/>
    <n v="0.53400000000000003"/>
    <n v="0.2"/>
    <n v="0"/>
    <n v="-999"/>
    <x v="15"/>
  </r>
  <r>
    <d v="1992-11-04T00:00:00"/>
    <n v="309"/>
    <n v="1.5"/>
    <n v="-2.2000000000000002"/>
    <n v="0.2"/>
    <n v="-3.8"/>
    <n v="95.9"/>
    <n v="95.1"/>
    <n v="14.3"/>
    <n v="165"/>
    <n v="-999"/>
    <n v="1.3"/>
    <n v="6.1"/>
    <n v="-999"/>
    <n v="0.1"/>
    <n v="-999"/>
    <n v="1.5"/>
    <n v="0.59099999999999997"/>
    <n v="0.03"/>
    <n v="0"/>
    <n v="-999"/>
    <x v="15"/>
  </r>
  <r>
    <d v="1992-11-05T00:00:00"/>
    <n v="310"/>
    <n v="5.73"/>
    <n v="-2.7"/>
    <n v="2.1"/>
    <n v="-6.5"/>
    <n v="95.3"/>
    <n v="93.9"/>
    <n v="0"/>
    <n v="158"/>
    <n v="-999"/>
    <n v="0.4"/>
    <n v="2"/>
    <n v="-999"/>
    <n v="0.1"/>
    <n v="-999"/>
    <n v="1.5"/>
    <n v="0.66700000000000004"/>
    <n v="4.2999999999999997E-2"/>
    <n v="0"/>
    <n v="-999"/>
    <x v="15"/>
  </r>
  <r>
    <d v="1992-11-06T00:00:00"/>
    <n v="311"/>
    <n v="0.57999999999999996"/>
    <n v="-1.4"/>
    <n v="0.5"/>
    <n v="-4.8"/>
    <n v="95.3"/>
    <n v="94.6"/>
    <n v="6.1"/>
    <n v="205"/>
    <n v="-999"/>
    <n v="0.2"/>
    <n v="1.5"/>
    <n v="-999"/>
    <n v="0.2"/>
    <n v="-999"/>
    <n v="1.5"/>
    <n v="0.59799999999999998"/>
    <n v="3.4000000000000002E-2"/>
    <n v="0"/>
    <n v="-999"/>
    <x v="15"/>
  </r>
  <r>
    <d v="1992-11-07T00:00:00"/>
    <n v="312"/>
    <n v="0.35"/>
    <n v="-0.8"/>
    <n v="0.7"/>
    <n v="-2.6"/>
    <n v="96.5"/>
    <n v="94"/>
    <n v="12.5"/>
    <n v="205"/>
    <n v="-999"/>
    <n v="0.6"/>
    <n v="4.0999999999999996"/>
    <n v="-999"/>
    <n v="0.3"/>
    <n v="-999"/>
    <n v="1.5"/>
    <n v="0.60299999999999998"/>
    <n v="3.9E-2"/>
    <n v="0"/>
    <n v="-999"/>
    <x v="15"/>
  </r>
  <r>
    <d v="1992-11-08T00:00:00"/>
    <n v="313"/>
    <n v="0.82"/>
    <n v="-4.0999999999999996"/>
    <n v="-0.3"/>
    <n v="-6.1"/>
    <n v="94.6"/>
    <n v="93.7"/>
    <n v="5"/>
    <n v="205"/>
    <n v="-999"/>
    <n v="0.5"/>
    <n v="2.9"/>
    <n v="-999"/>
    <n v="0.4"/>
    <n v="-999"/>
    <n v="1.5"/>
    <n v="0.56100000000000005"/>
    <n v="3.7999999999999999E-2"/>
    <n v="0"/>
    <n v="-999"/>
    <x v="15"/>
  </r>
  <r>
    <d v="1992-11-09T00:00:00"/>
    <n v="314"/>
    <n v="0.95"/>
    <n v="-7.6"/>
    <n v="-5.0999999999999996"/>
    <n v="-11.2"/>
    <n v="94.7"/>
    <n v="93.6"/>
    <n v="3.1"/>
    <n v="229"/>
    <n v="-999"/>
    <n v="0.3"/>
    <n v="2.8"/>
    <n v="-999"/>
    <n v="0.5"/>
    <n v="-999"/>
    <n v="1.5"/>
    <n v="0.39200000000000002"/>
    <n v="2.7E-2"/>
    <n v="0"/>
    <n v="-999"/>
    <x v="15"/>
  </r>
  <r>
    <d v="1992-11-10T00:00:00"/>
    <n v="315"/>
    <n v="1.08"/>
    <n v="-6.7"/>
    <n v="-4"/>
    <n v="-11.1"/>
    <n v="91.1"/>
    <n v="85"/>
    <n v="0.5"/>
    <n v="233"/>
    <n v="-999"/>
    <n v="0.6"/>
    <n v="3"/>
    <n v="-999"/>
    <n v="0.5"/>
    <n v="-999"/>
    <n v="1.5"/>
    <n v="0.38600000000000001"/>
    <n v="6.8000000000000005E-2"/>
    <n v="0"/>
    <n v="-999"/>
    <x v="15"/>
  </r>
  <r>
    <d v="1992-11-11T00:00:00"/>
    <n v="316"/>
    <n v="4.66"/>
    <n v="-10.199999999999999"/>
    <n v="-0.5"/>
    <n v="-13"/>
    <n v="89.3"/>
    <n v="46.1"/>
    <n v="0"/>
    <n v="233"/>
    <n v="-999"/>
    <n v="0.6"/>
    <n v="3.4"/>
    <n v="-999"/>
    <n v="0.5"/>
    <n v="-999"/>
    <n v="1.5"/>
    <n v="0.27100000000000002"/>
    <n v="0.317"/>
    <n v="0"/>
    <n v="-999"/>
    <x v="15"/>
  </r>
  <r>
    <d v="1992-11-12T00:00:00"/>
    <n v="317"/>
    <n v="3.05"/>
    <n v="-4"/>
    <n v="-1.2"/>
    <n v="-15"/>
    <n v="95.5"/>
    <n v="58.4"/>
    <n v="3.4"/>
    <n v="259"/>
    <n v="-999"/>
    <n v="0.4"/>
    <n v="2.8"/>
    <n v="-999"/>
    <n v="0.4"/>
    <n v="-999"/>
    <n v="1.4"/>
    <n v="0.32700000000000001"/>
    <n v="0.23300000000000001"/>
    <n v="0"/>
    <n v="-999"/>
    <x v="15"/>
  </r>
  <r>
    <d v="1992-11-13T00:00:00"/>
    <n v="318"/>
    <n v="4.28"/>
    <n v="2.1"/>
    <n v="6.4"/>
    <n v="-12.4"/>
    <n v="98.2"/>
    <n v="49.8"/>
    <n v="0"/>
    <n v="220"/>
    <n v="-999"/>
    <n v="0.5"/>
    <n v="3.7"/>
    <n v="-999"/>
    <n v="0.5"/>
    <n v="-999"/>
    <n v="1.5"/>
    <n v="0.47699999999999998"/>
    <n v="0.48199999999999998"/>
    <n v="0"/>
    <n v="-999"/>
    <x v="15"/>
  </r>
  <r>
    <d v="1992-11-14T00:00:00"/>
    <n v="319"/>
    <n v="6.67"/>
    <n v="-2.1"/>
    <n v="4.5999999999999996"/>
    <n v="-13"/>
    <n v="92.5"/>
    <n v="54.6"/>
    <n v="0"/>
    <n v="220"/>
    <n v="-999"/>
    <n v="0.4"/>
    <n v="1.9"/>
    <n v="-999"/>
    <n v="0.5"/>
    <n v="-999"/>
    <n v="1.5"/>
    <n v="0.46400000000000002"/>
    <n v="0.38500000000000001"/>
    <n v="0"/>
    <n v="-999"/>
    <x v="15"/>
  </r>
  <r>
    <d v="1992-11-15T00:00:00"/>
    <n v="320"/>
    <n v="2.93"/>
    <n v="0.7"/>
    <n v="4.5999999999999996"/>
    <n v="-1.3"/>
    <n v="91.7"/>
    <n v="73.099999999999994"/>
    <n v="0"/>
    <n v="220"/>
    <n v="-999"/>
    <n v="0.3"/>
    <n v="2.5"/>
    <n v="-999"/>
    <n v="0.6"/>
    <n v="-999"/>
    <n v="1.5"/>
    <n v="0.61799999999999999"/>
    <n v="0.22800000000000001"/>
    <n v="0"/>
    <n v="-999"/>
    <x v="15"/>
  </r>
  <r>
    <d v="1992-11-16T00:00:00"/>
    <n v="321"/>
    <n v="1.18"/>
    <n v="-0.7"/>
    <n v="1.6"/>
    <n v="-1.8"/>
    <n v="94.2"/>
    <n v="93.2"/>
    <n v="7.5"/>
    <n v="220"/>
    <n v="-999"/>
    <n v="0.2"/>
    <n v="1.4"/>
    <n v="-999"/>
    <n v="0.5"/>
    <n v="-999"/>
    <n v="1.5"/>
    <n v="0.64100000000000001"/>
    <n v="4.7E-2"/>
    <n v="0"/>
    <n v="-999"/>
    <x v="15"/>
  </r>
  <r>
    <d v="1992-11-17T00:00:00"/>
    <n v="322"/>
    <n v="0.77"/>
    <n v="-1.1000000000000001"/>
    <n v="1.5"/>
    <n v="-2.6"/>
    <n v="94"/>
    <n v="88.6"/>
    <n v="3.6"/>
    <n v="248"/>
    <n v="-999"/>
    <n v="0.2"/>
    <n v="1.8"/>
    <n v="-999"/>
    <n v="0.5"/>
    <n v="-999"/>
    <n v="1.5"/>
    <n v="0.60299999999999998"/>
    <n v="7.8E-2"/>
    <n v="0"/>
    <n v="-999"/>
    <x v="15"/>
  </r>
  <r>
    <d v="1992-11-18T00:00:00"/>
    <n v="323"/>
    <n v="1.1399999999999999"/>
    <n v="-2.7"/>
    <n v="1.2"/>
    <n v="-4"/>
    <n v="94.9"/>
    <n v="92.7"/>
    <n v="2.6"/>
    <n v="268"/>
    <n v="-999"/>
    <n v="1.2"/>
    <n v="8"/>
    <n v="-999"/>
    <n v="0.5"/>
    <n v="-999"/>
    <n v="1.4"/>
    <n v="0.61499999999999999"/>
    <n v="4.9000000000000002E-2"/>
    <n v="0"/>
    <n v="-999"/>
    <x v="15"/>
  </r>
  <r>
    <d v="1992-11-19T00:00:00"/>
    <n v="324"/>
    <n v="1.05"/>
    <n v="-3.7"/>
    <n v="-2.2999999999999998"/>
    <n v="-5.2"/>
    <n v="96"/>
    <n v="95.7"/>
    <n v="19.8"/>
    <n v="420"/>
    <n v="-999"/>
    <n v="2.2000000000000002"/>
    <n v="8.3000000000000007"/>
    <n v="-999"/>
    <n v="0.5"/>
    <n v="-999"/>
    <n v="1.4"/>
    <n v="0.49199999999999999"/>
    <n v="2.1999999999999999E-2"/>
    <n v="0"/>
    <n v="-999"/>
    <x v="15"/>
  </r>
  <r>
    <d v="1992-11-20T00:00:00"/>
    <n v="325"/>
    <n v="5.47"/>
    <n v="-5.8"/>
    <n v="-1.4"/>
    <n v="-11"/>
    <n v="95.7"/>
    <n v="60"/>
    <n v="0"/>
    <n v="412"/>
    <n v="-999"/>
    <n v="0.8"/>
    <n v="5"/>
    <n v="-999"/>
    <n v="0.5"/>
    <n v="-999"/>
    <n v="1.4"/>
    <n v="0.33"/>
    <n v="0.22"/>
    <n v="0"/>
    <n v="-999"/>
    <x v="15"/>
  </r>
  <r>
    <d v="1992-11-21T00:00:00"/>
    <n v="326"/>
    <n v="1.1000000000000001"/>
    <n v="-5.7"/>
    <n v="-4.7"/>
    <n v="-7.9"/>
    <n v="95.4"/>
    <n v="94.2"/>
    <n v="12.9"/>
    <n v="511"/>
    <n v="-999"/>
    <n v="2.9"/>
    <n v="9.1999999999999993"/>
    <n v="-999"/>
    <n v="0.5"/>
    <n v="-999"/>
    <n v="1.4"/>
    <n v="0.40500000000000003"/>
    <n v="2.5000000000000001E-2"/>
    <n v="0"/>
    <n v="-999"/>
    <x v="15"/>
  </r>
  <r>
    <d v="1992-11-22T00:00:00"/>
    <n v="327"/>
    <n v="0.35"/>
    <n v="-6.6"/>
    <n v="-4.8"/>
    <n v="-9.6"/>
    <n v="95.8"/>
    <n v="95.1"/>
    <n v="1.2"/>
    <n v="520"/>
    <n v="-999"/>
    <n v="0.5"/>
    <n v="4.3"/>
    <n v="-999"/>
    <n v="0.4"/>
    <n v="-999"/>
    <n v="1.4"/>
    <n v="0.40600000000000003"/>
    <n v="2.1000000000000001E-2"/>
    <n v="0"/>
    <n v="-999"/>
    <x v="15"/>
  </r>
  <r>
    <d v="1992-11-23T00:00:00"/>
    <n v="328"/>
    <n v="4.21"/>
    <n v="-9.5"/>
    <n v="-1.9"/>
    <n v="-12"/>
    <n v="92.8"/>
    <n v="60.3"/>
    <n v="0"/>
    <n v="496"/>
    <n v="-999"/>
    <n v="0.7"/>
    <n v="3.6"/>
    <n v="-999"/>
    <n v="0.3"/>
    <n v="-999"/>
    <n v="1.3"/>
    <n v="0.31900000000000001"/>
    <n v="0.21099999999999999"/>
    <n v="0"/>
    <n v="-999"/>
    <x v="15"/>
  </r>
  <r>
    <d v="1992-11-24T00:00:00"/>
    <n v="329"/>
    <n v="6.24"/>
    <n v="-6.7"/>
    <n v="1.1000000000000001"/>
    <n v="-11.8"/>
    <n v="80.7"/>
    <n v="49.3"/>
    <n v="0"/>
    <n v="478"/>
    <n v="-999"/>
    <n v="0.6"/>
    <n v="2.7"/>
    <n v="-999"/>
    <n v="0.4"/>
    <n v="-999"/>
    <n v="1.3"/>
    <n v="0.32600000000000001"/>
    <n v="0.33500000000000002"/>
    <n v="0"/>
    <n v="-999"/>
    <x v="15"/>
  </r>
  <r>
    <d v="1992-11-25T00:00:00"/>
    <n v="330"/>
    <n v="6.24"/>
    <n v="-5.3"/>
    <n v="1.3"/>
    <n v="-15"/>
    <n v="51"/>
    <n v="31.4"/>
    <n v="0"/>
    <n v="470"/>
    <n v="-999"/>
    <n v="0.5"/>
    <n v="3.1"/>
    <n v="-999"/>
    <n v="0.3"/>
    <n v="-999"/>
    <n v="1.2"/>
    <n v="0.21099999999999999"/>
    <n v="0.46"/>
    <n v="0"/>
    <n v="-999"/>
    <x v="15"/>
  </r>
  <r>
    <d v="1992-11-26T00:00:00"/>
    <n v="331"/>
    <n v="4.68"/>
    <n v="-3.7"/>
    <n v="0.6"/>
    <n v="-12"/>
    <n v="45.4"/>
    <n v="31.8"/>
    <n v="0"/>
    <n v="451"/>
    <n v="-999"/>
    <n v="1.2"/>
    <n v="5.6"/>
    <n v="-999"/>
    <n v="0.3"/>
    <n v="-999"/>
    <n v="1.2"/>
    <n v="0.20300000000000001"/>
    <n v="0.435"/>
    <n v="0"/>
    <n v="-999"/>
    <x v="15"/>
  </r>
  <r>
    <d v="1992-11-27T00:00:00"/>
    <n v="332"/>
    <n v="0.44"/>
    <n v="-4.2"/>
    <n v="-2.4"/>
    <n v="-6"/>
    <n v="86.5"/>
    <n v="58"/>
    <n v="11.6"/>
    <n v="540"/>
    <n v="-999"/>
    <n v="0.8"/>
    <n v="5.2"/>
    <n v="-999"/>
    <n v="0.4"/>
    <n v="-999"/>
    <n v="1.3"/>
    <n v="0.29599999999999999"/>
    <n v="0.215"/>
    <n v="0"/>
    <n v="-999"/>
    <x v="15"/>
  </r>
  <r>
    <d v="1992-11-28T00:00:00"/>
    <n v="333"/>
    <n v="3.4"/>
    <n v="-7.3"/>
    <n v="-1.2"/>
    <n v="-11.5"/>
    <n v="92.1"/>
    <n v="80.900000000000006"/>
    <n v="0"/>
    <n v="523"/>
    <n v="-999"/>
    <n v="0.8"/>
    <n v="5.6"/>
    <n v="-999"/>
    <n v="0.4"/>
    <n v="-999"/>
    <n v="1.3"/>
    <n v="0.45400000000000001"/>
    <n v="0.107"/>
    <n v="0"/>
    <n v="-999"/>
    <x v="15"/>
  </r>
  <r>
    <d v="1992-11-29T00:00:00"/>
    <n v="334"/>
    <n v="1.74"/>
    <n v="-8.1"/>
    <n v="-4.5999999999999996"/>
    <n v="-12.2"/>
    <n v="91.4"/>
    <n v="88.5"/>
    <n v="0"/>
    <n v="507"/>
    <n v="-999"/>
    <n v="0.6"/>
    <n v="4"/>
    <n v="-999"/>
    <n v="0.4"/>
    <n v="-999"/>
    <n v="1.3"/>
    <n v="0.38300000000000001"/>
    <n v="0.05"/>
    <n v="0"/>
    <n v="-999"/>
    <x v="15"/>
  </r>
  <r>
    <d v="1992-11-30T00:00:00"/>
    <n v="335"/>
    <n v="2.31"/>
    <n v="-6.6"/>
    <n v="-4.3"/>
    <n v="-10.8"/>
    <n v="94.5"/>
    <n v="92"/>
    <n v="0"/>
    <n v="478"/>
    <n v="-999"/>
    <n v="1.6"/>
    <n v="7.2"/>
    <n v="-999"/>
    <n v="0.4"/>
    <n v="-999"/>
    <n v="1.3"/>
    <n v="0.40899999999999997"/>
    <n v="3.5999999999999997E-2"/>
    <n v="478"/>
    <n v="-999"/>
    <x v="15"/>
  </r>
  <r>
    <d v="1992-12-01T00:00:00"/>
    <n v="336"/>
    <n v="4.72"/>
    <n v="-8"/>
    <n v="-0.5"/>
    <n v="-12.2"/>
    <n v="76.099999999999994"/>
    <n v="48.6"/>
    <n v="0"/>
    <n v="478"/>
    <n v="-999"/>
    <n v="1"/>
    <n v="5.9"/>
    <n v="-999"/>
    <n v="0.4"/>
    <n v="-999"/>
    <n v="1.2"/>
    <n v="0.28599999999999998"/>
    <n v="0.30299999999999999"/>
    <n v="0"/>
    <n v="-999"/>
    <x v="16"/>
  </r>
  <r>
    <d v="1992-12-02T00:00:00"/>
    <n v="337"/>
    <n v="1.1000000000000001"/>
    <n v="-10.8"/>
    <n v="-8.6999999999999993"/>
    <n v="-14.1"/>
    <n v="83.4"/>
    <n v="69"/>
    <n v="0"/>
    <n v="478"/>
    <n v="-999"/>
    <n v="1.6"/>
    <n v="10.1"/>
    <n v="-999"/>
    <n v="0.4"/>
    <n v="-999"/>
    <n v="1.2"/>
    <n v="0.219"/>
    <n v="9.8000000000000004E-2"/>
    <n v="0"/>
    <n v="-999"/>
    <x v="16"/>
  </r>
  <r>
    <d v="1992-12-03T00:00:00"/>
    <n v="338"/>
    <n v="5.5"/>
    <n v="-10.199999999999999"/>
    <n v="-4.4000000000000004"/>
    <n v="-14"/>
    <n v="78.099999999999994"/>
    <n v="61.1"/>
    <n v="0"/>
    <n v="478"/>
    <n v="-999"/>
    <n v="1"/>
    <n v="6.6"/>
    <n v="-999"/>
    <n v="0.4"/>
    <n v="-999"/>
    <n v="1.2"/>
    <n v="0.26800000000000002"/>
    <n v="0.17100000000000001"/>
    <n v="0"/>
    <n v="-999"/>
    <x v="16"/>
  </r>
  <r>
    <d v="1992-12-04T00:00:00"/>
    <n v="339"/>
    <n v="5.52"/>
    <n v="-7.8"/>
    <n v="-2.2000000000000002"/>
    <n v="-12.5"/>
    <n v="59.7"/>
    <n v="28.1"/>
    <n v="0"/>
    <n v="472"/>
    <n v="-999"/>
    <n v="1.5"/>
    <n v="9.6999999999999993"/>
    <n v="-999"/>
    <n v="0.3"/>
    <n v="-999"/>
    <n v="1.2"/>
    <n v="0.14499999999999999"/>
    <n v="0.373"/>
    <n v="0"/>
    <n v="-999"/>
    <x v="16"/>
  </r>
  <r>
    <d v="1992-12-05T00:00:00"/>
    <n v="340"/>
    <n v="5.47"/>
    <n v="-6.9"/>
    <n v="-0.6"/>
    <n v="-12.2"/>
    <n v="31"/>
    <n v="23"/>
    <n v="0"/>
    <n v="468"/>
    <n v="-999"/>
    <n v="1.1000000000000001"/>
    <n v="6.4"/>
    <n v="-999"/>
    <n v="0.3"/>
    <n v="-999"/>
    <n v="1.2"/>
    <n v="0.13500000000000001"/>
    <n v="0.45"/>
    <n v="0"/>
    <n v="-999"/>
    <x v="16"/>
  </r>
  <r>
    <d v="1992-12-06T00:00:00"/>
    <n v="341"/>
    <n v="3.52"/>
    <n v="-8.5"/>
    <n v="-2.8"/>
    <n v="-11.8"/>
    <n v="50.9"/>
    <n v="29.9"/>
    <n v="0"/>
    <n v="468"/>
    <n v="-999"/>
    <n v="1.6"/>
    <n v="6.9"/>
    <n v="-999"/>
    <n v="0.3"/>
    <n v="-999"/>
    <n v="1.1000000000000001"/>
    <n v="0.14799999999999999"/>
    <n v="0.34799999999999998"/>
    <n v="0"/>
    <n v="-999"/>
    <x v="16"/>
  </r>
  <r>
    <d v="1992-12-07T00:00:00"/>
    <n v="342"/>
    <n v="1.67"/>
    <n v="-8.4"/>
    <n v="-6.9"/>
    <n v="-10.9"/>
    <n v="83.6"/>
    <n v="51.3"/>
    <n v="2.2000000000000002"/>
    <n v="485"/>
    <n v="-999"/>
    <n v="2.1"/>
    <n v="9.6"/>
    <n v="-999"/>
    <n v="0.3"/>
    <n v="-999"/>
    <n v="1.1000000000000001"/>
    <n v="0.187"/>
    <n v="0.17699999999999999"/>
    <n v="0"/>
    <n v="-999"/>
    <x v="16"/>
  </r>
  <r>
    <d v="1992-12-08T00:00:00"/>
    <n v="343"/>
    <n v="0.83"/>
    <n v="-7.8"/>
    <n v="-5.9"/>
    <n v="-10.5"/>
    <n v="94.1"/>
    <n v="91.7"/>
    <n v="2"/>
    <n v="500"/>
    <n v="-999"/>
    <n v="2.4"/>
    <n v="9.4"/>
    <n v="-999"/>
    <n v="0.3"/>
    <n v="-999"/>
    <n v="1.1000000000000001"/>
    <n v="0.36099999999999999"/>
    <n v="3.3000000000000002E-2"/>
    <n v="0"/>
    <n v="-999"/>
    <x v="16"/>
  </r>
  <r>
    <d v="1992-12-09T00:00:00"/>
    <n v="344"/>
    <n v="4.6900000000000004"/>
    <n v="-8"/>
    <n v="-4.9000000000000004"/>
    <n v="-10.7"/>
    <n v="88.2"/>
    <n v="78.3"/>
    <n v="6.5"/>
    <n v="550"/>
    <n v="-999"/>
    <n v="1.7"/>
    <n v="6.1"/>
    <n v="-999"/>
    <n v="0.3"/>
    <n v="-999"/>
    <n v="1.1000000000000001"/>
    <n v="0.33300000000000002"/>
    <n v="9.1999999999999998E-2"/>
    <n v="0"/>
    <n v="-999"/>
    <x v="16"/>
  </r>
  <r>
    <d v="1992-12-10T00:00:00"/>
    <n v="345"/>
    <n v="1.23"/>
    <n v="-8.6999999999999993"/>
    <n v="-6.6"/>
    <n v="-10.1"/>
    <n v="94.1"/>
    <n v="92.9"/>
    <n v="0"/>
    <n v="550"/>
    <n v="-999"/>
    <n v="2.5"/>
    <n v="8.8000000000000007"/>
    <n v="-999"/>
    <n v="0.3"/>
    <n v="-999"/>
    <n v="1.1000000000000001"/>
    <n v="0.34599999999999997"/>
    <n v="2.5999999999999999E-2"/>
    <n v="0"/>
    <n v="-999"/>
    <x v="16"/>
  </r>
  <r>
    <d v="1992-12-11T00:00:00"/>
    <n v="346"/>
    <n v="0.9"/>
    <n v="-7.9"/>
    <n v="-4.9000000000000004"/>
    <n v="-11.1"/>
    <n v="94.9"/>
    <n v="93.4"/>
    <n v="4.2"/>
    <n v="582"/>
    <n v="-999"/>
    <n v="0.4"/>
    <n v="4.2"/>
    <n v="-999"/>
    <n v="0.3"/>
    <n v="-999"/>
    <n v="1.1000000000000001"/>
    <n v="0.39600000000000002"/>
    <n v="2.8000000000000001E-2"/>
    <n v="0"/>
    <n v="-999"/>
    <x v="16"/>
  </r>
  <r>
    <d v="1992-12-12T00:00:00"/>
    <n v="347"/>
    <n v="1.94"/>
    <n v="-9.1999999999999993"/>
    <n v="-0.5"/>
    <n v="-18"/>
    <n v="84.1"/>
    <n v="43.5"/>
    <n v="0"/>
    <n v="568"/>
    <n v="-999"/>
    <n v="0.7"/>
    <n v="2.9"/>
    <n v="-999"/>
    <n v="0.2"/>
    <n v="-999"/>
    <n v="1"/>
    <n v="0.25600000000000001"/>
    <n v="0.33300000000000002"/>
    <n v="0"/>
    <n v="-999"/>
    <x v="16"/>
  </r>
  <r>
    <d v="1992-12-13T00:00:00"/>
    <n v="348"/>
    <n v="0.81"/>
    <n v="-5.6"/>
    <n v="-2.5"/>
    <n v="-16.899999999999999"/>
    <n v="90.6"/>
    <n v="66.400000000000006"/>
    <n v="0"/>
    <n v="567"/>
    <n v="-999"/>
    <n v="0.6"/>
    <n v="4.5999999999999996"/>
    <n v="-999"/>
    <n v="0.3"/>
    <n v="-999"/>
    <n v="1.1000000000000001"/>
    <n v="0.33800000000000002"/>
    <n v="0.17100000000000001"/>
    <n v="0"/>
    <n v="-999"/>
    <x v="16"/>
  </r>
  <r>
    <d v="1992-12-14T00:00:00"/>
    <n v="349"/>
    <n v="2.16"/>
    <n v="-5.4"/>
    <n v="-2.8"/>
    <n v="-10"/>
    <n v="92.9"/>
    <n v="86.6"/>
    <n v="0"/>
    <n v="550"/>
    <n v="-999"/>
    <n v="2.1"/>
    <n v="7.4"/>
    <n v="-999"/>
    <n v="0.3"/>
    <n v="-999"/>
    <n v="1.1000000000000001"/>
    <n v="0.43"/>
    <n v="6.7000000000000004E-2"/>
    <n v="0"/>
    <n v="-999"/>
    <x v="16"/>
  </r>
  <r>
    <d v="1992-12-15T00:00:00"/>
    <n v="350"/>
    <n v="3.07"/>
    <n v="-9.4"/>
    <n v="-6.7"/>
    <n v="-13.9"/>
    <n v="88.1"/>
    <n v="75.099999999999994"/>
    <n v="0"/>
    <n v="550"/>
    <n v="-999"/>
    <n v="1.2"/>
    <n v="6"/>
    <n v="-999"/>
    <n v="0.3"/>
    <n v="-999"/>
    <n v="1.1000000000000001"/>
    <n v="0.27800000000000002"/>
    <n v="9.1999999999999998E-2"/>
    <n v="0"/>
    <n v="-999"/>
    <x v="16"/>
  </r>
  <r>
    <d v="1992-12-16T00:00:00"/>
    <n v="351"/>
    <n v="1.32"/>
    <n v="-10.8"/>
    <n v="-8.5"/>
    <n v="-13.7"/>
    <n v="80.3"/>
    <n v="63.4"/>
    <n v="3.4"/>
    <n v="576"/>
    <n v="-999"/>
    <n v="2.5"/>
    <n v="9.1"/>
    <n v="-999"/>
    <n v="0.3"/>
    <n v="-999"/>
    <n v="1.1000000000000001"/>
    <n v="0.20399999999999999"/>
    <n v="0.11799999999999999"/>
    <n v="0"/>
    <n v="-999"/>
    <x v="16"/>
  </r>
  <r>
    <d v="1992-12-17T00:00:00"/>
    <n v="352"/>
    <n v="3.15"/>
    <n v="-12.8"/>
    <n v="-7.9"/>
    <n v="-22.2"/>
    <n v="88.2"/>
    <n v="82.5"/>
    <n v="6.8"/>
    <n v="628"/>
    <n v="-999"/>
    <n v="1.4"/>
    <n v="7.9"/>
    <n v="-999"/>
    <n v="0.3"/>
    <n v="-999"/>
    <n v="1.1000000000000001"/>
    <n v="0.27900000000000003"/>
    <n v="5.8999999999999997E-2"/>
    <n v="0"/>
    <n v="-999"/>
    <x v="16"/>
  </r>
  <r>
    <d v="1992-12-18T00:00:00"/>
    <n v="353"/>
    <n v="3.23"/>
    <n v="-17.3"/>
    <n v="-10.8"/>
    <n v="-23.8"/>
    <n v="77.099999999999994"/>
    <n v="66.900000000000006"/>
    <n v="0"/>
    <n v="628"/>
    <n v="-999"/>
    <n v="0.9"/>
    <n v="5.7"/>
    <n v="-999"/>
    <n v="0.3"/>
    <n v="-999"/>
    <n v="1.1000000000000001"/>
    <n v="0.17899999999999999"/>
    <n v="8.8999999999999996E-2"/>
    <n v="0"/>
    <n v="-999"/>
    <x v="16"/>
  </r>
  <r>
    <d v="1992-12-19T00:00:00"/>
    <n v="354"/>
    <n v="0.22"/>
    <n v="-9.9"/>
    <n v="-6.5"/>
    <n v="-15.3"/>
    <n v="89.7"/>
    <n v="64.3"/>
    <n v="4.2"/>
    <n v="660"/>
    <n v="-999"/>
    <n v="0.8"/>
    <n v="5.8"/>
    <n v="-999"/>
    <n v="0.3"/>
    <n v="-999"/>
    <n v="1"/>
    <n v="0.24199999999999999"/>
    <n v="0.13400000000000001"/>
    <n v="0"/>
    <n v="-999"/>
    <x v="16"/>
  </r>
  <r>
    <d v="1992-12-20T00:00:00"/>
    <n v="355"/>
    <n v="0.89"/>
    <n v="-7.3"/>
    <n v="-5.2"/>
    <n v="-8.8000000000000007"/>
    <n v="94.9"/>
    <n v="94.4"/>
    <n v="11.7"/>
    <n v="750"/>
    <n v="-999"/>
    <n v="1.4"/>
    <n v="6.8"/>
    <n v="-999"/>
    <n v="0.2"/>
    <n v="-999"/>
    <n v="1"/>
    <n v="0.39100000000000001"/>
    <n v="2.3E-2"/>
    <n v="0"/>
    <n v="-999"/>
    <x v="16"/>
  </r>
  <r>
    <d v="1992-12-21T00:00:00"/>
    <n v="356"/>
    <n v="1.49"/>
    <n v="-7"/>
    <n v="-6.2"/>
    <n v="-7.8"/>
    <n v="95.2"/>
    <n v="94.9"/>
    <n v="9.1"/>
    <n v="820"/>
    <n v="-999"/>
    <n v="2"/>
    <n v="6.4"/>
    <n v="-999"/>
    <n v="0.2"/>
    <n v="-999"/>
    <n v="1"/>
    <n v="0.36599999999999999"/>
    <n v="0.02"/>
    <n v="0"/>
    <n v="-999"/>
    <x v="16"/>
  </r>
  <r>
    <d v="1992-12-22T00:00:00"/>
    <n v="357"/>
    <n v="0.64"/>
    <n v="-5.8"/>
    <n v="-2.9"/>
    <n v="-7.5"/>
    <n v="95.7"/>
    <n v="95"/>
    <n v="0"/>
    <n v="815"/>
    <n v="-999"/>
    <n v="2.2999999999999998"/>
    <n v="9.6"/>
    <n v="-999"/>
    <n v="0.2"/>
    <n v="-999"/>
    <n v="1"/>
    <n v="0.46700000000000003"/>
    <n v="2.5000000000000001E-2"/>
    <n v="0"/>
    <n v="-999"/>
    <x v="16"/>
  </r>
  <r>
    <d v="1992-12-23T00:00:00"/>
    <n v="358"/>
    <n v="1.91"/>
    <n v="-3.3"/>
    <n v="-1.4"/>
    <n v="-7.4"/>
    <n v="95.3"/>
    <n v="93"/>
    <n v="0"/>
    <n v="806"/>
    <n v="-999"/>
    <n v="2.4"/>
    <n v="7.9"/>
    <n v="-999"/>
    <n v="0.2"/>
    <n v="-999"/>
    <n v="1"/>
    <n v="0.51100000000000001"/>
    <n v="3.9E-2"/>
    <n v="0"/>
    <n v="-999"/>
    <x v="16"/>
  </r>
  <r>
    <d v="1992-12-24T00:00:00"/>
    <n v="359"/>
    <n v="4.79"/>
    <n v="-5"/>
    <n v="-1.4"/>
    <n v="-9.1999999999999993"/>
    <n v="91.7"/>
    <n v="80.400000000000006"/>
    <n v="0"/>
    <n v="805"/>
    <n v="-999"/>
    <n v="1.7"/>
    <n v="8.5"/>
    <n v="-999"/>
    <n v="0.2"/>
    <n v="-999"/>
    <n v="1"/>
    <n v="0.443"/>
    <n v="0.108"/>
    <n v="0"/>
    <n v="-999"/>
    <x v="16"/>
  </r>
  <r>
    <d v="1992-12-25T00:00:00"/>
    <n v="360"/>
    <n v="2.12"/>
    <n v="-6.8"/>
    <n v="-1.5"/>
    <n v="-10.6"/>
    <n v="81.5"/>
    <n v="49.9"/>
    <n v="0"/>
    <n v="794"/>
    <n v="-999"/>
    <n v="0.9"/>
    <n v="5.0999999999999996"/>
    <n v="-999"/>
    <n v="0.2"/>
    <n v="-999"/>
    <n v="1"/>
    <n v="0.27300000000000002"/>
    <n v="0.27400000000000002"/>
    <n v="0"/>
    <n v="-999"/>
    <x v="16"/>
  </r>
  <r>
    <d v="1992-12-26T00:00:00"/>
    <n v="361"/>
    <n v="0.61"/>
    <n v="-6.8"/>
    <n v="-4.9000000000000004"/>
    <n v="-9.8000000000000007"/>
    <n v="95.1"/>
    <n v="94.5"/>
    <n v="21.5"/>
    <n v="959"/>
    <n v="-999"/>
    <n v="1.2"/>
    <n v="5.2"/>
    <n v="-999"/>
    <n v="0.2"/>
    <n v="-999"/>
    <n v="1"/>
    <n v="0.4"/>
    <n v="2.3E-2"/>
    <n v="0"/>
    <n v="-999"/>
    <x v="16"/>
  </r>
  <r>
    <d v="1992-12-27T00:00:00"/>
    <n v="362"/>
    <n v="3.15"/>
    <n v="-11.2"/>
    <n v="-6.3"/>
    <n v="-14.5"/>
    <n v="91.8"/>
    <n v="88.7"/>
    <n v="2.7"/>
    <n v="980"/>
    <n v="-999"/>
    <n v="0.7"/>
    <n v="3.7"/>
    <n v="-999"/>
    <n v="0.2"/>
    <n v="-999"/>
    <n v="1"/>
    <n v="0.33900000000000002"/>
    <n v="4.2999999999999997E-2"/>
    <n v="0"/>
    <n v="-999"/>
    <x v="16"/>
  </r>
  <r>
    <d v="1992-12-28T00:00:00"/>
    <n v="363"/>
    <n v="1.42"/>
    <n v="-12.9"/>
    <n v="-10.199999999999999"/>
    <n v="-16.899999999999999"/>
    <n v="91"/>
    <n v="87.6"/>
    <n v="0"/>
    <n v="977"/>
    <n v="-999"/>
    <n v="1.1000000000000001"/>
    <n v="6.8"/>
    <n v="-999"/>
    <n v="0.2"/>
    <n v="-999"/>
    <n v="1"/>
    <n v="0.247"/>
    <n v="3.5000000000000003E-2"/>
    <n v="0"/>
    <n v="-999"/>
    <x v="16"/>
  </r>
  <r>
    <d v="1992-12-29T00:00:00"/>
    <n v="364"/>
    <n v="1.56"/>
    <n v="-13.3"/>
    <n v="-10.3"/>
    <n v="-17.100000000000001"/>
    <n v="90.8"/>
    <n v="88.5"/>
    <n v="0"/>
    <n v="931"/>
    <n v="-999"/>
    <n v="0.4"/>
    <n v="4.2"/>
    <n v="-999"/>
    <n v="0.2"/>
    <n v="-999"/>
    <n v="1"/>
    <n v="0.247"/>
    <n v="3.2000000000000001E-2"/>
    <n v="0"/>
    <n v="-999"/>
    <x v="16"/>
  </r>
  <r>
    <d v="1992-12-30T00:00:00"/>
    <n v="365"/>
    <n v="1.47"/>
    <n v="-16"/>
    <n v="-12"/>
    <n v="-20.100000000000001"/>
    <n v="88.4"/>
    <n v="85.9"/>
    <n v="0"/>
    <n v="905"/>
    <n v="-999"/>
    <n v="0.3"/>
    <n v="2.8"/>
    <n v="-999"/>
    <n v="0.2"/>
    <n v="-999"/>
    <n v="1"/>
    <n v="0.20899999999999999"/>
    <n v="3.4000000000000002E-2"/>
    <n v="0"/>
    <n v="-999"/>
    <x v="16"/>
  </r>
  <r>
    <d v="1992-12-31T00:00:00"/>
    <n v="366"/>
    <n v="4.1100000000000003"/>
    <n v="-13.6"/>
    <n v="-7.1"/>
    <n v="-17.5"/>
    <n v="89"/>
    <n v="86.7"/>
    <n v="0"/>
    <n v="880"/>
    <n v="-999"/>
    <n v="0.6"/>
    <n v="3.9"/>
    <n v="-999"/>
    <n v="0.2"/>
    <n v="-999"/>
    <n v="0.9"/>
    <n v="0.312"/>
    <n v="4.8000000000000001E-2"/>
    <n v="880"/>
    <n v="-999"/>
    <x v="16"/>
  </r>
  <r>
    <d v="1993-01-01T00:00:00"/>
    <n v="1"/>
    <n v="4.7300000000000004"/>
    <n v="-13.7"/>
    <n v="-7.3"/>
    <n v="-17"/>
    <n v="89.5"/>
    <n v="80.8"/>
    <n v="0"/>
    <n v="860"/>
    <n v="-999"/>
    <n v="0.7"/>
    <n v="3.5"/>
    <n v="-999"/>
    <n v="0.2"/>
    <n v="-999"/>
    <n v="-999"/>
    <n v="0.28399999999999997"/>
    <n v="6.8000000000000005E-2"/>
    <n v="0"/>
    <n v="-999"/>
    <x v="17"/>
  </r>
  <r>
    <d v="1993-01-02T00:00:00"/>
    <n v="2"/>
    <n v="4.3099999999999996"/>
    <n v="-13"/>
    <n v="-9"/>
    <n v="-16.899999999999999"/>
    <n v="89.6"/>
    <n v="78.400000000000006"/>
    <n v="0"/>
    <n v="860"/>
    <n v="-999"/>
    <n v="0.5"/>
    <n v="2.9"/>
    <n v="-999"/>
    <n v="0.2"/>
    <n v="-999"/>
    <n v="-999"/>
    <n v="0.24199999999999999"/>
    <n v="6.7000000000000004E-2"/>
    <n v="0"/>
    <n v="-999"/>
    <x v="17"/>
  </r>
  <r>
    <d v="1993-01-03T00:00:00"/>
    <n v="3"/>
    <n v="1.07"/>
    <n v="-12.2"/>
    <n v="-8.1"/>
    <n v="-15.8"/>
    <n v="93.1"/>
    <n v="87.7"/>
    <n v="1.8"/>
    <n v="874"/>
    <n v="-999"/>
    <n v="1.2"/>
    <n v="5.7"/>
    <n v="-999"/>
    <n v="0.2"/>
    <n v="-999"/>
    <n v="-999"/>
    <n v="0.29099999999999998"/>
    <n v="4.1000000000000002E-2"/>
    <n v="0"/>
    <n v="-999"/>
    <x v="17"/>
  </r>
  <r>
    <d v="1993-01-04T00:00:00"/>
    <n v="4"/>
    <n v="2.73"/>
    <n v="-14.8"/>
    <n v="-11.3"/>
    <n v="-19.5"/>
    <n v="92.6"/>
    <n v="89.3"/>
    <n v="0"/>
    <n v="873"/>
    <n v="-999"/>
    <n v="0.9"/>
    <n v="3.5"/>
    <n v="-999"/>
    <n v="0.2"/>
    <n v="-999"/>
    <n v="-999"/>
    <n v="0.23"/>
    <n v="2.8000000000000001E-2"/>
    <n v="0"/>
    <n v="-999"/>
    <x v="17"/>
  </r>
  <r>
    <d v="1993-01-05T00:00:00"/>
    <n v="5"/>
    <n v="4.7300000000000004"/>
    <n v="-20.399999999999999"/>
    <n v="-15.5"/>
    <n v="-25.1"/>
    <n v="86.9"/>
    <n v="84.1"/>
    <n v="0"/>
    <n v="849"/>
    <n v="-999"/>
    <n v="0.6"/>
    <n v="2.4"/>
    <n v="-999"/>
    <n v="0.2"/>
    <n v="-999"/>
    <n v="-999"/>
    <n v="0.154"/>
    <n v="2.9000000000000001E-2"/>
    <n v="0"/>
    <n v="-999"/>
    <x v="17"/>
  </r>
  <r>
    <d v="1993-01-06T00:00:00"/>
    <n v="6"/>
    <n v="5.42"/>
    <n v="-13.2"/>
    <n v="-4.5999999999999996"/>
    <n v="-20.2"/>
    <n v="77.599999999999994"/>
    <n v="54.4"/>
    <n v="0"/>
    <n v="840"/>
    <n v="-999"/>
    <n v="0.8"/>
    <n v="3.6"/>
    <n v="-999"/>
    <n v="0.2"/>
    <n v="-999"/>
    <n v="-999"/>
    <n v="0.23599999999999999"/>
    <n v="0.19800000000000001"/>
    <n v="0"/>
    <n v="-999"/>
    <x v="17"/>
  </r>
  <r>
    <d v="1993-01-07T00:00:00"/>
    <n v="7"/>
    <n v="4.2699999999999996"/>
    <n v="-12.4"/>
    <n v="-6.6"/>
    <n v="-16.2"/>
    <n v="76.099999999999994"/>
    <n v="57"/>
    <n v="0"/>
    <n v="840"/>
    <n v="-999"/>
    <n v="1.2"/>
    <n v="7"/>
    <n v="-999"/>
    <n v="0.2"/>
    <n v="-999"/>
    <n v="-999"/>
    <n v="0.21199999999999999"/>
    <n v="0.16"/>
    <n v="0"/>
    <n v="-999"/>
    <x v="17"/>
  </r>
  <r>
    <d v="1993-01-08T00:00:00"/>
    <n v="8"/>
    <n v="1.95"/>
    <n v="-10.8"/>
    <n v="-9.1"/>
    <n v="-12.7"/>
    <n v="80.2"/>
    <n v="58.4"/>
    <n v="4.7"/>
    <n v="876"/>
    <n v="-999"/>
    <n v="2.7"/>
    <n v="8.8000000000000007"/>
    <n v="-999"/>
    <n v="0.2"/>
    <n v="-999"/>
    <n v="-999"/>
    <n v="0.18"/>
    <n v="0.128"/>
    <n v="0"/>
    <n v="-999"/>
    <x v="17"/>
  </r>
  <r>
    <d v="1993-01-09T00:00:00"/>
    <n v="9"/>
    <n v="3.9"/>
    <n v="-12.9"/>
    <n v="-8.5"/>
    <n v="-17.3"/>
    <n v="70"/>
    <n v="57.2"/>
    <n v="0"/>
    <n v="853"/>
    <n v="-999"/>
    <n v="2.4"/>
    <n v="8.1999999999999993"/>
    <n v="-999"/>
    <n v="0.1"/>
    <n v="-999"/>
    <n v="-999"/>
    <n v="0.185"/>
    <n v="0.13800000000000001"/>
    <n v="0"/>
    <n v="-999"/>
    <x v="17"/>
  </r>
  <r>
    <d v="1993-01-10T00:00:00"/>
    <n v="10"/>
    <n v="5.56"/>
    <n v="-15.5"/>
    <n v="-9.6"/>
    <n v="-18.8"/>
    <n v="80"/>
    <n v="61.1"/>
    <n v="0"/>
    <n v="836"/>
    <n v="-999"/>
    <n v="0.8"/>
    <n v="4.4000000000000004"/>
    <n v="-999"/>
    <n v="0.1"/>
    <n v="-999"/>
    <n v="-999"/>
    <n v="0.18099999999999999"/>
    <n v="0.115"/>
    <n v="0"/>
    <n v="-999"/>
    <x v="17"/>
  </r>
  <r>
    <d v="1993-01-11T00:00:00"/>
    <n v="11"/>
    <n v="4.91"/>
    <n v="-13.5"/>
    <n v="-7.6"/>
    <n v="-17.399999999999999"/>
    <n v="84.2"/>
    <n v="67.599999999999994"/>
    <n v="0"/>
    <n v="833"/>
    <n v="-999"/>
    <n v="0.7"/>
    <n v="2.8"/>
    <n v="-999"/>
    <n v="0.1"/>
    <n v="-999"/>
    <n v="-999"/>
    <n v="0.23400000000000001"/>
    <n v="0.112"/>
    <n v="0"/>
    <n v="-999"/>
    <x v="17"/>
  </r>
  <r>
    <d v="1993-01-12T00:00:00"/>
    <n v="12"/>
    <n v="4.88"/>
    <n v="-13.6"/>
    <n v="-8.6999999999999993"/>
    <n v="-17.2"/>
    <n v="88.1"/>
    <n v="73.3"/>
    <n v="0"/>
    <n v="826"/>
    <n v="-999"/>
    <n v="1.7"/>
    <n v="7.7"/>
    <n v="-999"/>
    <n v="0.1"/>
    <n v="-999"/>
    <n v="-999"/>
    <n v="0.23200000000000001"/>
    <n v="8.4000000000000005E-2"/>
    <n v="0"/>
    <n v="-999"/>
    <x v="17"/>
  </r>
  <r>
    <d v="1993-01-13T00:00:00"/>
    <n v="13"/>
    <n v="3.92"/>
    <n v="-11.1"/>
    <n v="-9"/>
    <n v="-13.8"/>
    <n v="76.7"/>
    <n v="66.7"/>
    <n v="1"/>
    <n v="834"/>
    <n v="-999"/>
    <n v="2.5"/>
    <n v="7.9"/>
    <n v="-999"/>
    <n v="0.1"/>
    <n v="-999"/>
    <n v="-999"/>
    <n v="0.20599999999999999"/>
    <n v="0.10299999999999999"/>
    <n v="0"/>
    <n v="-999"/>
    <x v="17"/>
  </r>
  <r>
    <d v="1993-01-14T00:00:00"/>
    <n v="14"/>
    <n v="5.43"/>
    <n v="-6.3"/>
    <n v="1.6"/>
    <n v="-11.1"/>
    <n v="75.8"/>
    <n v="57.5"/>
    <n v="0"/>
    <n v="826"/>
    <n v="-999"/>
    <n v="0.5"/>
    <n v="3.1"/>
    <n v="-999"/>
    <n v="0.1"/>
    <n v="-999"/>
    <n v="-999"/>
    <n v="0.39500000000000002"/>
    <n v="0.29099999999999998"/>
    <n v="0"/>
    <n v="-999"/>
    <x v="17"/>
  </r>
  <r>
    <d v="1993-01-15T00:00:00"/>
    <n v="15"/>
    <n v="3.12"/>
    <n v="-6.2"/>
    <n v="-2.2000000000000002"/>
    <n v="-11.2"/>
    <n v="93.7"/>
    <n v="77.8"/>
    <n v="0"/>
    <n v="811"/>
    <n v="-999"/>
    <n v="0.4"/>
    <n v="2.8"/>
    <n v="-999"/>
    <n v="0.1"/>
    <n v="-999"/>
    <n v="-999"/>
    <n v="0.40400000000000003"/>
    <n v="0.115"/>
    <n v="0"/>
    <n v="-999"/>
    <x v="17"/>
  </r>
  <r>
    <d v="1993-01-16T00:00:00"/>
    <n v="16"/>
    <n v="6.31"/>
    <n v="-7.7"/>
    <n v="-0.3"/>
    <n v="-12.4"/>
    <n v="85.5"/>
    <n v="62.8"/>
    <n v="0"/>
    <n v="809"/>
    <n v="-999"/>
    <n v="0.9"/>
    <n v="3.6"/>
    <n v="-999"/>
    <n v="0.1"/>
    <n v="-999"/>
    <n v="-999"/>
    <n v="0.375"/>
    <n v="0.222"/>
    <n v="0"/>
    <n v="-999"/>
    <x v="17"/>
  </r>
  <r>
    <d v="1993-01-17T00:00:00"/>
    <n v="17"/>
    <n v="6.37"/>
    <n v="-8.3000000000000007"/>
    <n v="-0.5"/>
    <n v="-13.2"/>
    <n v="84.1"/>
    <n v="59.9"/>
    <n v="0"/>
    <n v="804"/>
    <n v="-999"/>
    <n v="0.6"/>
    <n v="2.8"/>
    <n v="-999"/>
    <n v="0.1"/>
    <n v="-999"/>
    <n v="-999"/>
    <n v="0.35299999999999998"/>
    <n v="0.23599999999999999"/>
    <n v="0"/>
    <n v="-999"/>
    <x v="17"/>
  </r>
  <r>
    <d v="1993-01-18T00:00:00"/>
    <n v="18"/>
    <n v="6.6"/>
    <n v="-6"/>
    <n v="0.3"/>
    <n v="-10.1"/>
    <n v="81.5"/>
    <n v="62.1"/>
    <n v="0"/>
    <n v="801"/>
    <n v="-999"/>
    <n v="1.6"/>
    <n v="6.1"/>
    <n v="-999"/>
    <n v="0.1"/>
    <n v="-999"/>
    <n v="-999"/>
    <n v="0.38800000000000001"/>
    <n v="0.23599999999999999"/>
    <n v="0"/>
    <n v="-999"/>
    <x v="17"/>
  </r>
  <r>
    <d v="1993-01-19T00:00:00"/>
    <n v="19"/>
    <n v="1.25"/>
    <n v="-8.3000000000000007"/>
    <n v="-5.8"/>
    <n v="-11.3"/>
    <n v="97.3"/>
    <n v="94.3"/>
    <n v="2.2000000000000002"/>
    <n v="818"/>
    <n v="-999"/>
    <n v="2.2999999999999998"/>
    <n v="9.3000000000000007"/>
    <n v="-999"/>
    <n v="0.1"/>
    <n v="-999"/>
    <n v="-999"/>
    <n v="0.374"/>
    <n v="2.3E-2"/>
    <n v="0"/>
    <n v="-999"/>
    <x v="17"/>
  </r>
  <r>
    <d v="1993-01-20T00:00:00"/>
    <n v="20"/>
    <n v="2.25"/>
    <n v="-4.5"/>
    <n v="-1.9"/>
    <n v="-6.8"/>
    <n v="97.2"/>
    <n v="89.2"/>
    <n v="1.6"/>
    <n v="830"/>
    <n v="-999"/>
    <n v="3.6"/>
    <n v="12.4"/>
    <n v="-999"/>
    <n v="0.1"/>
    <n v="-999"/>
    <n v="-999"/>
    <n v="0.47399999999999998"/>
    <n v="5.7000000000000002E-2"/>
    <n v="0"/>
    <n v="-999"/>
    <x v="17"/>
  </r>
  <r>
    <d v="1993-01-21T00:00:00"/>
    <n v="21"/>
    <n v="3.42"/>
    <n v="-6.7"/>
    <n v="-3.9"/>
    <n v="-9.3000000000000007"/>
    <n v="92.1"/>
    <n v="75.3"/>
    <n v="3.5"/>
    <n v="857"/>
    <n v="-999"/>
    <n v="1.8"/>
    <n v="5.8"/>
    <n v="-999"/>
    <n v="0.1"/>
    <n v="-999"/>
    <n v="-999"/>
    <n v="0.34499999999999997"/>
    <n v="0.113"/>
    <n v="0"/>
    <n v="-999"/>
    <x v="17"/>
  </r>
  <r>
    <d v="1993-01-22T00:00:00"/>
    <n v="22"/>
    <n v="3.24"/>
    <n v="-10.1"/>
    <n v="-7.8"/>
    <n v="-11.9"/>
    <n v="93.7"/>
    <n v="81.400000000000006"/>
    <n v="0"/>
    <n v="839"/>
    <n v="-999"/>
    <n v="0.9"/>
    <n v="4.2"/>
    <n v="-999"/>
    <n v="0.1"/>
    <n v="-999"/>
    <n v="-999"/>
    <n v="0.27600000000000002"/>
    <n v="6.3E-2"/>
    <n v="0"/>
    <n v="-999"/>
    <x v="17"/>
  </r>
  <r>
    <d v="1993-01-23T00:00:00"/>
    <n v="23"/>
    <n v="3.22"/>
    <n v="-11.7"/>
    <n v="-8.8000000000000007"/>
    <n v="-16.2"/>
    <n v="86.8"/>
    <n v="66.2"/>
    <n v="6.1"/>
    <n v="886"/>
    <n v="-999"/>
    <n v="1.5"/>
    <n v="6.9"/>
    <n v="-999"/>
    <n v="0.1"/>
    <n v="-999"/>
    <n v="-999"/>
    <n v="0.20799999999999999"/>
    <n v="0.106"/>
    <n v="0"/>
    <n v="-999"/>
    <x v="17"/>
  </r>
  <r>
    <d v="1993-01-24T00:00:00"/>
    <n v="24"/>
    <n v="2.12"/>
    <n v="-6"/>
    <n v="-1.4"/>
    <n v="-10.5"/>
    <n v="98.3"/>
    <n v="95.7"/>
    <n v="5.0999999999999996"/>
    <n v="925"/>
    <n v="-999"/>
    <n v="0.4"/>
    <n v="4.0999999999999996"/>
    <n v="-999"/>
    <n v="0.1"/>
    <n v="-999"/>
    <n v="-999"/>
    <n v="0.52600000000000002"/>
    <n v="2.4E-2"/>
    <n v="0"/>
    <n v="-999"/>
    <x v="17"/>
  </r>
  <r>
    <d v="1993-01-25T00:00:00"/>
    <n v="25"/>
    <n v="3.12"/>
    <n v="-1.3"/>
    <n v="0"/>
    <n v="-3"/>
    <n v="92.5"/>
    <n v="69.2"/>
    <n v="0"/>
    <n v="908"/>
    <n v="-999"/>
    <n v="1.3"/>
    <n v="7.9"/>
    <n v="-999"/>
    <n v="0.1"/>
    <n v="-999"/>
    <n v="-999"/>
    <n v="0.42199999999999999"/>
    <n v="0.188"/>
    <n v="0"/>
    <n v="-999"/>
    <x v="17"/>
  </r>
  <r>
    <d v="1993-01-26T00:00:00"/>
    <n v="26"/>
    <n v="2.19"/>
    <n v="-0.5"/>
    <n v="1.6"/>
    <n v="-2.1"/>
    <n v="96.4"/>
    <n v="79.3"/>
    <n v="0"/>
    <n v="907"/>
    <n v="-999"/>
    <n v="0.7"/>
    <n v="4.0999999999999996"/>
    <n v="-999"/>
    <n v="0.1"/>
    <n v="-999"/>
    <n v="-999"/>
    <n v="0.54400000000000004"/>
    <n v="0.14199999999999999"/>
    <n v="0"/>
    <n v="-999"/>
    <x v="17"/>
  </r>
  <r>
    <d v="1993-01-27T00:00:00"/>
    <n v="27"/>
    <n v="1.3"/>
    <n v="-0.4"/>
    <n v="2.1"/>
    <n v="-2.2999999999999998"/>
    <n v="98.4"/>
    <n v="95.9"/>
    <n v="8.1999999999999993"/>
    <n v="970"/>
    <n v="-999"/>
    <n v="0.4"/>
    <n v="4.3"/>
    <n v="-999"/>
    <n v="0.1"/>
    <n v="-999"/>
    <n v="-999"/>
    <n v="0.68"/>
    <n v="2.9000000000000001E-2"/>
    <n v="0"/>
    <n v="-999"/>
    <x v="17"/>
  </r>
  <r>
    <d v="1993-01-28T00:00:00"/>
    <n v="28"/>
    <n v="1.56"/>
    <n v="-2"/>
    <n v="0"/>
    <n v="-4.3"/>
    <n v="99.2"/>
    <n v="98.4"/>
    <n v="0.8"/>
    <n v="976"/>
    <n v="-999"/>
    <n v="0.9"/>
    <n v="6"/>
    <n v="-999"/>
    <n v="0.1"/>
    <n v="-999"/>
    <n v="-999"/>
    <n v="0.60099999999999998"/>
    <n v="0.01"/>
    <n v="0"/>
    <n v="-999"/>
    <x v="17"/>
  </r>
  <r>
    <d v="1993-01-29T00:00:00"/>
    <n v="29"/>
    <n v="6.96"/>
    <n v="-2.5"/>
    <n v="3.5"/>
    <n v="-6.2"/>
    <n v="97.9"/>
    <n v="86.6"/>
    <n v="0"/>
    <n v="949"/>
    <n v="-999"/>
    <n v="0.3"/>
    <n v="2.2999999999999998"/>
    <n v="-999"/>
    <n v="0.1"/>
    <n v="-999"/>
    <n v="-999"/>
    <n v="0.67800000000000005"/>
    <n v="0.105"/>
    <n v="0"/>
    <n v="-999"/>
    <x v="17"/>
  </r>
  <r>
    <d v="1993-01-30T00:00:00"/>
    <n v="30"/>
    <n v="8.4700000000000006"/>
    <n v="2.4"/>
    <n v="10.1"/>
    <n v="-3.4"/>
    <n v="87"/>
    <n v="49.1"/>
    <n v="0"/>
    <n v="949"/>
    <n v="-999"/>
    <n v="0.3"/>
    <n v="4.0999999999999996"/>
    <n v="-999"/>
    <n v="0.1"/>
    <n v="-999"/>
    <n v="-999"/>
    <n v="0.60499999999999998"/>
    <n v="0.629"/>
    <n v="0"/>
    <n v="-999"/>
    <x v="17"/>
  </r>
  <r>
    <d v="1993-01-31T00:00:00"/>
    <n v="31"/>
    <n v="8.7100000000000009"/>
    <n v="2.4"/>
    <n v="8.1999999999999993"/>
    <n v="-4.7"/>
    <n v="43.1"/>
    <n v="24.7"/>
    <n v="0"/>
    <n v="928"/>
    <n v="-999"/>
    <n v="0.9"/>
    <n v="5.0999999999999996"/>
    <n v="-999"/>
    <n v="0.1"/>
    <n v="-999"/>
    <n v="-999"/>
    <n v="0.26800000000000002"/>
    <n v="0.81899999999999995"/>
    <n v="928"/>
    <n v="-999"/>
    <x v="17"/>
  </r>
  <r>
    <d v="1993-02-01T00:00:00"/>
    <n v="32"/>
    <n v="7.31"/>
    <n v="-1.1000000000000001"/>
    <n v="4.3"/>
    <n v="-5.5"/>
    <n v="63"/>
    <n v="41.2"/>
    <n v="0"/>
    <n v="915"/>
    <n v="-999"/>
    <n v="0.8"/>
    <n v="3.9"/>
    <n v="-999"/>
    <n v="0.1"/>
    <n v="-999"/>
    <n v="-999"/>
    <n v="0.34300000000000003"/>
    <n v="0.48799999999999999"/>
    <n v="0"/>
    <n v="-999"/>
    <x v="18"/>
  </r>
  <r>
    <d v="1993-02-02T00:00:00"/>
    <n v="33"/>
    <n v="8.58"/>
    <n v="-0.7"/>
    <n v="7.1"/>
    <n v="-6.7"/>
    <n v="78.5"/>
    <n v="50.5"/>
    <n v="0"/>
    <n v="911"/>
    <n v="-999"/>
    <n v="1"/>
    <n v="6"/>
    <n v="-999"/>
    <n v="0.1"/>
    <n v="-999"/>
    <n v="-999"/>
    <n v="0.50800000000000001"/>
    <n v="0.499"/>
    <n v="0"/>
    <n v="-999"/>
    <x v="18"/>
  </r>
  <r>
    <d v="1993-02-03T00:00:00"/>
    <n v="34"/>
    <n v="8.5299999999999994"/>
    <n v="-0.4"/>
    <n v="3.3"/>
    <n v="-3.4"/>
    <n v="63"/>
    <n v="49.6"/>
    <n v="0"/>
    <n v="905"/>
    <n v="-999"/>
    <n v="1.5"/>
    <n v="7.4"/>
    <n v="-999"/>
    <n v="0.1"/>
    <n v="-999"/>
    <n v="-999"/>
    <n v="0.38400000000000001"/>
    <n v="0.39"/>
    <n v="0"/>
    <n v="-999"/>
    <x v="18"/>
  </r>
  <r>
    <d v="1993-02-04T00:00:00"/>
    <n v="35"/>
    <n v="7.68"/>
    <n v="-0.3"/>
    <n v="6.3"/>
    <n v="-4.3"/>
    <n v="58.7"/>
    <n v="47.3"/>
    <n v="0"/>
    <n v="894"/>
    <n v="-999"/>
    <n v="2.4"/>
    <n v="7.5"/>
    <n v="-999"/>
    <n v="0.1"/>
    <n v="-999"/>
    <n v="-999"/>
    <n v="0.45200000000000001"/>
    <n v="0.503"/>
    <n v="0"/>
    <n v="-999"/>
    <x v="18"/>
  </r>
  <r>
    <d v="1993-02-05T00:00:00"/>
    <n v="36"/>
    <n v="8.49"/>
    <n v="1.7"/>
    <n v="8.3000000000000007"/>
    <n v="-1.3"/>
    <n v="49.8"/>
    <n v="35.4"/>
    <n v="0"/>
    <n v="879"/>
    <n v="-999"/>
    <n v="1.8"/>
    <n v="7.7"/>
    <n v="-999"/>
    <n v="0.1"/>
    <n v="-999"/>
    <n v="-999"/>
    <n v="0.38700000000000001"/>
    <n v="0.70699999999999996"/>
    <n v="0"/>
    <n v="-999"/>
    <x v="18"/>
  </r>
  <r>
    <d v="1993-02-06T00:00:00"/>
    <n v="37"/>
    <n v="4.6900000000000004"/>
    <n v="-0.8"/>
    <n v="6.5"/>
    <n v="-4.7"/>
    <n v="90.6"/>
    <n v="63.8"/>
    <n v="1.3"/>
    <n v="879"/>
    <n v="-999"/>
    <n v="0.6"/>
    <n v="5.2"/>
    <n v="-999"/>
    <n v="0.1"/>
    <n v="-999"/>
    <n v="-999"/>
    <n v="0.61599999999999999"/>
    <n v="0.35"/>
    <n v="0"/>
    <n v="-999"/>
    <x v="18"/>
  </r>
  <r>
    <d v="1993-02-07T00:00:00"/>
    <n v="38"/>
    <n v="3.17"/>
    <n v="-2.8"/>
    <n v="-0.8"/>
    <n v="-5.3"/>
    <n v="99.4"/>
    <n v="97.4"/>
    <n v="0"/>
    <n v="870"/>
    <n v="-999"/>
    <n v="0.9"/>
    <n v="4.8"/>
    <n v="-999"/>
    <n v="0.1"/>
    <n v="-999"/>
    <n v="-999"/>
    <n v="0.56200000000000006"/>
    <n v="1.4999999999999999E-2"/>
    <n v="0"/>
    <n v="-999"/>
    <x v="18"/>
  </r>
  <r>
    <d v="1993-02-08T00:00:00"/>
    <n v="39"/>
    <n v="8.7200000000000006"/>
    <n v="-0.7"/>
    <n v="3.5"/>
    <n v="-3.5"/>
    <n v="88.7"/>
    <n v="74.599999999999994"/>
    <n v="0"/>
    <n v="866"/>
    <n v="-999"/>
    <n v="2.7"/>
    <n v="7"/>
    <n v="-999"/>
    <n v="0.1"/>
    <n v="-999"/>
    <n v="-999"/>
    <n v="0.58499999999999996"/>
    <n v="0.19900000000000001"/>
    <n v="0"/>
    <n v="-999"/>
    <x v="18"/>
  </r>
  <r>
    <d v="1993-02-09T00:00:00"/>
    <n v="40"/>
    <n v="3.59"/>
    <n v="-1.4"/>
    <n v="0.1"/>
    <n v="-2.5"/>
    <n v="93.6"/>
    <n v="76"/>
    <n v="6.8"/>
    <n v="918"/>
    <n v="-999"/>
    <n v="1.5"/>
    <n v="6.4"/>
    <n v="-999"/>
    <n v="0.1"/>
    <n v="-999"/>
    <n v="-999"/>
    <n v="0.46800000000000003"/>
    <n v="0.14799999999999999"/>
    <n v="0"/>
    <n v="-999"/>
    <x v="18"/>
  </r>
  <r>
    <d v="1993-02-10T00:00:00"/>
    <n v="41"/>
    <n v="5.32"/>
    <n v="-2.2999999999999998"/>
    <n v="2.8"/>
    <n v="-4.5"/>
    <n v="98"/>
    <n v="86.1"/>
    <n v="0"/>
    <n v="904"/>
    <n v="-999"/>
    <n v="0.5"/>
    <n v="2.5"/>
    <n v="-999"/>
    <n v="0.1"/>
    <n v="-999"/>
    <n v="-999"/>
    <n v="0.64200000000000002"/>
    <n v="0.104"/>
    <n v="0"/>
    <n v="-999"/>
    <x v="18"/>
  </r>
  <r>
    <d v="1993-02-11T00:00:00"/>
    <n v="42"/>
    <n v="6.56"/>
    <n v="-3.4"/>
    <n v="1.1000000000000001"/>
    <n v="-6.8"/>
    <n v="91.7"/>
    <n v="72.5"/>
    <n v="0"/>
    <n v="896"/>
    <n v="-999"/>
    <n v="0.4"/>
    <n v="3.3"/>
    <n v="-999"/>
    <n v="0.1"/>
    <n v="-999"/>
    <n v="-999"/>
    <n v="0.47899999999999998"/>
    <n v="0.182"/>
    <n v="0"/>
    <n v="-999"/>
    <x v="18"/>
  </r>
  <r>
    <d v="1993-02-12T00:00:00"/>
    <n v="43"/>
    <n v="2.87"/>
    <n v="-5.6"/>
    <n v="-4.5999999999999996"/>
    <n v="-6.8"/>
    <n v="93.1"/>
    <n v="85.4"/>
    <n v="0"/>
    <n v="888"/>
    <n v="-999"/>
    <n v="0.7"/>
    <n v="3.8"/>
    <n v="-999"/>
    <n v="0.1"/>
    <n v="-999"/>
    <n v="-999"/>
    <n v="0.372"/>
    <n v="6.3E-2"/>
    <n v="0"/>
    <n v="-999"/>
    <x v="18"/>
  </r>
  <r>
    <d v="1993-02-13T00:00:00"/>
    <n v="44"/>
    <n v="6.73"/>
    <n v="-4.8"/>
    <n v="1.3"/>
    <n v="-9"/>
    <n v="87.7"/>
    <n v="64.7"/>
    <n v="0"/>
    <n v="878"/>
    <n v="-999"/>
    <n v="0.8"/>
    <n v="4.3"/>
    <n v="-999"/>
    <n v="0.1"/>
    <n v="-999"/>
    <n v="-999"/>
    <n v="0.434"/>
    <n v="0.23699999999999999"/>
    <n v="0"/>
    <n v="-999"/>
    <x v="18"/>
  </r>
  <r>
    <d v="1993-02-14T00:00:00"/>
    <n v="45"/>
    <n v="3.64"/>
    <n v="-9.4"/>
    <n v="-6.4"/>
    <n v="-15.8"/>
    <n v="90.7"/>
    <n v="61.5"/>
    <n v="5.3"/>
    <n v="919"/>
    <n v="-999"/>
    <n v="1.5"/>
    <n v="7"/>
    <n v="-999"/>
    <n v="0.1"/>
    <n v="-999"/>
    <n v="-999"/>
    <n v="0.23300000000000001"/>
    <n v="0.14599999999999999"/>
    <n v="0"/>
    <n v="-999"/>
    <x v="18"/>
  </r>
  <r>
    <d v="1993-02-15T00:00:00"/>
    <n v="46"/>
    <n v="10.59"/>
    <n v="-15.1"/>
    <n v="-10.6"/>
    <n v="-19.5"/>
    <n v="58"/>
    <n v="49.1"/>
    <n v="0"/>
    <n v="898"/>
    <n v="-999"/>
    <n v="1.7"/>
    <n v="7.3"/>
    <n v="-999"/>
    <n v="0.1"/>
    <n v="-999"/>
    <n v="-999"/>
    <n v="0.13400000000000001"/>
    <n v="0.13900000000000001"/>
    <n v="0"/>
    <n v="-999"/>
    <x v="18"/>
  </r>
  <r>
    <d v="1993-02-16T00:00:00"/>
    <n v="47"/>
    <n v="10.79"/>
    <n v="-15.8"/>
    <n v="-7.7"/>
    <n v="-21.2"/>
    <n v="52.3"/>
    <n v="31.9"/>
    <n v="0"/>
    <n v="889"/>
    <n v="-999"/>
    <n v="1.3"/>
    <n v="5"/>
    <n v="-999"/>
    <n v="0.1"/>
    <n v="-999"/>
    <n v="-999"/>
    <n v="0.109"/>
    <n v="0.23300000000000001"/>
    <n v="0"/>
    <n v="-999"/>
    <x v="18"/>
  </r>
  <r>
    <d v="1993-02-17T00:00:00"/>
    <n v="48"/>
    <n v="11.44"/>
    <n v="-15.4"/>
    <n v="-7.4"/>
    <n v="-21.8"/>
    <n v="41.7"/>
    <n v="26.6"/>
    <n v="0"/>
    <n v="877"/>
    <n v="-999"/>
    <n v="1"/>
    <n v="3.7"/>
    <n v="-999"/>
    <n v="0.1"/>
    <n v="-999"/>
    <n v="-999"/>
    <n v="9.2999999999999999E-2"/>
    <n v="0.25700000000000001"/>
    <n v="0"/>
    <n v="-999"/>
    <x v="18"/>
  </r>
  <r>
    <d v="1993-02-18T00:00:00"/>
    <n v="49"/>
    <n v="10.87"/>
    <n v="-12.6"/>
    <n v="-5"/>
    <n v="-20.9"/>
    <n v="36"/>
    <n v="24"/>
    <n v="0.7"/>
    <n v="882"/>
    <n v="-999"/>
    <n v="1.7"/>
    <n v="6.9"/>
    <n v="-999"/>
    <n v="0.1"/>
    <n v="-999"/>
    <n v="-999"/>
    <n v="0.10100000000000001"/>
    <n v="0.32"/>
    <n v="0"/>
    <n v="-999"/>
    <x v="18"/>
  </r>
  <r>
    <d v="1993-02-19T00:00:00"/>
    <n v="50"/>
    <n v="5.17"/>
    <n v="-11.1"/>
    <n v="-8.5"/>
    <n v="-12.4"/>
    <n v="71.900000000000006"/>
    <n v="33.1"/>
    <n v="5.6"/>
    <n v="925"/>
    <n v="-999"/>
    <n v="1.1000000000000001"/>
    <n v="6.7"/>
    <n v="-999"/>
    <n v="0.1"/>
    <n v="-999"/>
    <n v="-999"/>
    <n v="0.107"/>
    <n v="0.215"/>
    <n v="0"/>
    <n v="-999"/>
    <x v="18"/>
  </r>
  <r>
    <d v="1993-02-20T00:00:00"/>
    <n v="51"/>
    <n v="3.31"/>
    <n v="-11.4"/>
    <n v="-8.3000000000000007"/>
    <n v="-14.9"/>
    <n v="94.1"/>
    <n v="92.7"/>
    <n v="10.5"/>
    <n v="1006"/>
    <n v="-999"/>
    <n v="0.4"/>
    <n v="3.4"/>
    <n v="-999"/>
    <n v="0"/>
    <n v="-999"/>
    <n v="-999"/>
    <n v="0.30199999999999999"/>
    <n v="2.4E-2"/>
    <n v="0"/>
    <n v="-999"/>
    <x v="18"/>
  </r>
  <r>
    <d v="1993-02-21T00:00:00"/>
    <n v="52"/>
    <n v="4.5"/>
    <n v="-10.7"/>
    <n v="-4.9000000000000004"/>
    <n v="-15.7"/>
    <n v="93.7"/>
    <n v="90"/>
    <n v="0"/>
    <n v="996"/>
    <n v="-999"/>
    <n v="0.5"/>
    <n v="2.9"/>
    <n v="-999"/>
    <n v="0"/>
    <n v="-999"/>
    <n v="-999"/>
    <n v="0.38100000000000001"/>
    <n v="4.2000000000000003E-2"/>
    <n v="0"/>
    <n v="-999"/>
    <x v="18"/>
  </r>
  <r>
    <d v="1993-02-22T00:00:00"/>
    <n v="53"/>
    <n v="6.41"/>
    <n v="-12.8"/>
    <n v="-7.1"/>
    <n v="-17.899999999999999"/>
    <n v="89.6"/>
    <n v="80.7"/>
    <n v="0"/>
    <n v="994"/>
    <n v="-999"/>
    <n v="0.5"/>
    <n v="3"/>
    <n v="-999"/>
    <n v="0"/>
    <n v="-999"/>
    <n v="-999"/>
    <n v="0.28999999999999998"/>
    <n v="6.9000000000000006E-2"/>
    <n v="0"/>
    <n v="-999"/>
    <x v="18"/>
  </r>
  <r>
    <d v="1993-02-23T00:00:00"/>
    <n v="54"/>
    <n v="11.97"/>
    <n v="-14.6"/>
    <n v="-7.2"/>
    <n v="-19.3"/>
    <n v="83.4"/>
    <n v="68.099999999999994"/>
    <n v="0"/>
    <n v="980"/>
    <n v="-999"/>
    <n v="0.9"/>
    <n v="3.8"/>
    <n v="-999"/>
    <n v="0"/>
    <n v="-999"/>
    <n v="-999"/>
    <n v="0.24199999999999999"/>
    <n v="0.113"/>
    <n v="0"/>
    <n v="-999"/>
    <x v="18"/>
  </r>
  <r>
    <d v="1993-02-24T00:00:00"/>
    <n v="55"/>
    <n v="13.03"/>
    <n v="-12.7"/>
    <n v="-3.8"/>
    <n v="-18.399999999999999"/>
    <n v="65.400000000000006"/>
    <n v="37.6"/>
    <n v="0"/>
    <n v="975"/>
    <n v="-999"/>
    <n v="1"/>
    <n v="4.5"/>
    <n v="-999"/>
    <n v="0"/>
    <n v="-999"/>
    <n v="-999"/>
    <n v="0.17299999999999999"/>
    <n v="0.28799999999999998"/>
    <n v="0"/>
    <n v="-999"/>
    <x v="18"/>
  </r>
  <r>
    <d v="1993-02-25T00:00:00"/>
    <n v="56"/>
    <n v="13.21"/>
    <n v="-11.1"/>
    <n v="-1.4"/>
    <n v="-17.600000000000001"/>
    <n v="68.099999999999994"/>
    <n v="37.5"/>
    <n v="0"/>
    <n v="966"/>
    <n v="-999"/>
    <n v="0.9"/>
    <n v="2.8"/>
    <n v="-999"/>
    <n v="0"/>
    <n v="-999"/>
    <n v="-999"/>
    <n v="0.20699999999999999"/>
    <n v="0.34399999999999997"/>
    <n v="0"/>
    <n v="-999"/>
    <x v="18"/>
  </r>
  <r>
    <d v="1993-02-26T00:00:00"/>
    <n v="57"/>
    <n v="12.44"/>
    <n v="-8.6999999999999993"/>
    <n v="-1.4"/>
    <n v="-16.100000000000001"/>
    <n v="67.400000000000006"/>
    <n v="48.7"/>
    <n v="0"/>
    <n v="960"/>
    <n v="-999"/>
    <n v="0.7"/>
    <n v="2.5"/>
    <n v="-999"/>
    <n v="0"/>
    <n v="-999"/>
    <n v="-999"/>
    <n v="0.26800000000000002"/>
    <n v="0.28299999999999997"/>
    <n v="0"/>
    <n v="-999"/>
    <x v="18"/>
  </r>
  <r>
    <d v="1993-02-27T00:00:00"/>
    <n v="58"/>
    <n v="7.37"/>
    <n v="-3.5"/>
    <n v="1.4"/>
    <n v="-6.1"/>
    <n v="57.9"/>
    <n v="46.2"/>
    <n v="0"/>
    <n v="953"/>
    <n v="-999"/>
    <n v="0.3"/>
    <n v="1.9"/>
    <n v="-999"/>
    <n v="0"/>
    <n v="-999"/>
    <n v="-999"/>
    <n v="0.311"/>
    <n v="0.36299999999999999"/>
    <n v="0"/>
    <n v="-999"/>
    <x v="18"/>
  </r>
  <r>
    <d v="1993-02-28T00:00:00"/>
    <n v="59"/>
    <n v="12.86"/>
    <n v="-1.6"/>
    <n v="4.8"/>
    <n v="-5.2"/>
    <n v="66.3"/>
    <n v="46"/>
    <n v="0"/>
    <n v="924"/>
    <n v="-999"/>
    <n v="0.8"/>
    <n v="4.5999999999999996"/>
    <n v="-999"/>
    <n v="0"/>
    <n v="-999"/>
    <n v="-999"/>
    <n v="0.39400000000000002"/>
    <n v="0.46400000000000002"/>
    <n v="924"/>
    <n v="-999"/>
    <x v="18"/>
  </r>
  <r>
    <d v="1993-03-01T00:00:00"/>
    <n v="60"/>
    <n v="7.19"/>
    <n v="-2.7"/>
    <n v="2.9"/>
    <n v="-5.7"/>
    <n v="66.3"/>
    <n v="40.799999999999997"/>
    <n v="0"/>
    <n v="924"/>
    <n v="-999"/>
    <n v="0.5"/>
    <n v="4.3"/>
    <n v="-999"/>
    <n v="0"/>
    <n v="-999"/>
    <n v="-999"/>
    <n v="0.307"/>
    <n v="0.44500000000000001"/>
    <n v="0"/>
    <n v="-999"/>
    <x v="19"/>
  </r>
  <r>
    <d v="1993-03-02T00:00:00"/>
    <n v="61"/>
    <n v="12.82"/>
    <n v="-3.3"/>
    <n v="4.8"/>
    <n v="-7.8"/>
    <n v="75.5"/>
    <n v="47.3"/>
    <n v="0"/>
    <n v="920"/>
    <n v="-999"/>
    <n v="1.5"/>
    <n v="6.6"/>
    <n v="-999"/>
    <n v="0"/>
    <n v="-999"/>
    <n v="-999"/>
    <n v="0.40600000000000003"/>
    <n v="0.45300000000000001"/>
    <n v="0"/>
    <n v="-999"/>
    <x v="19"/>
  </r>
  <r>
    <d v="1993-03-03T00:00:00"/>
    <n v="62"/>
    <n v="9.11"/>
    <n v="-2.4"/>
    <n v="3.5"/>
    <n v="-5.9"/>
    <n v="74"/>
    <n v="44.6"/>
    <n v="0"/>
    <n v="916"/>
    <n v="-999"/>
    <n v="2"/>
    <n v="6.8"/>
    <n v="-999"/>
    <n v="0"/>
    <n v="-999"/>
    <n v="-999"/>
    <n v="0.35099999999999998"/>
    <n v="0.435"/>
    <n v="0"/>
    <n v="-999"/>
    <x v="19"/>
  </r>
  <r>
    <d v="1993-03-04T00:00:00"/>
    <n v="63"/>
    <n v="7.61"/>
    <n v="-1.5"/>
    <n v="1.9"/>
    <n v="-4.2"/>
    <n v="92.6"/>
    <n v="81.099999999999994"/>
    <n v="0"/>
    <n v="914"/>
    <n v="-999"/>
    <n v="3"/>
    <n v="9.4"/>
    <n v="-999"/>
    <n v="0"/>
    <n v="-999"/>
    <n v="-999"/>
    <n v="0.56999999999999995"/>
    <n v="0.13200000000000001"/>
    <n v="0"/>
    <n v="-999"/>
    <x v="19"/>
  </r>
  <r>
    <d v="1993-03-05T00:00:00"/>
    <n v="64"/>
    <n v="6.37"/>
    <n v="1.1000000000000001"/>
    <n v="5.3"/>
    <n v="-2.7"/>
    <n v="90.9"/>
    <n v="76.3"/>
    <n v="0"/>
    <n v="880"/>
    <n v="-999"/>
    <n v="1.2"/>
    <n v="5.8"/>
    <n v="-999"/>
    <n v="0"/>
    <n v="-999"/>
    <n v="-999"/>
    <n v="0.68100000000000005"/>
    <n v="0.21099999999999999"/>
    <n v="0"/>
    <n v="-999"/>
    <x v="19"/>
  </r>
  <r>
    <d v="1993-03-06T00:00:00"/>
    <n v="65"/>
    <n v="12.3"/>
    <n v="3.1"/>
    <n v="9.4"/>
    <n v="-1.7"/>
    <n v="80.099999999999994"/>
    <n v="55"/>
    <n v="0"/>
    <n v="850"/>
    <n v="-999"/>
    <n v="0.8"/>
    <n v="4.9000000000000004"/>
    <n v="-999"/>
    <n v="0"/>
    <n v="-999"/>
    <n v="-999"/>
    <n v="0.64800000000000002"/>
    <n v="0.53100000000000003"/>
    <n v="0"/>
    <n v="-999"/>
    <x v="19"/>
  </r>
  <r>
    <d v="1993-03-07T00:00:00"/>
    <n v="66"/>
    <n v="12.81"/>
    <n v="1.8"/>
    <n v="8.1999999999999993"/>
    <n v="-2.4"/>
    <n v="80.8"/>
    <n v="52"/>
    <n v="0"/>
    <n v="840"/>
    <n v="-999"/>
    <n v="0.4"/>
    <n v="3.1"/>
    <n v="-999"/>
    <n v="0"/>
    <n v="-999"/>
    <n v="-999"/>
    <n v="0.56499999999999995"/>
    <n v="0.52200000000000002"/>
    <n v="0"/>
    <n v="-999"/>
    <x v="19"/>
  </r>
  <r>
    <d v="1993-03-08T00:00:00"/>
    <n v="67"/>
    <n v="6.79"/>
    <n v="-2.8"/>
    <n v="0.6"/>
    <n v="-9.1"/>
    <n v="84.3"/>
    <n v="53.3"/>
    <n v="2.2999999999999998"/>
    <n v="858"/>
    <n v="-999"/>
    <n v="1.3"/>
    <n v="5.9"/>
    <n v="-999"/>
    <n v="0"/>
    <n v="-999"/>
    <n v="-999"/>
    <n v="0.34100000000000003"/>
    <n v="0.29799999999999999"/>
    <n v="0"/>
    <n v="-999"/>
    <x v="19"/>
  </r>
  <r>
    <d v="1993-03-09T00:00:00"/>
    <n v="68"/>
    <n v="15.51"/>
    <n v="-5.2"/>
    <n v="3.3"/>
    <n v="-12.2"/>
    <n v="49.9"/>
    <n v="25.4"/>
    <n v="0"/>
    <n v="852"/>
    <n v="-999"/>
    <n v="0.7"/>
    <n v="3.9"/>
    <n v="-999"/>
    <n v="0"/>
    <n v="-999"/>
    <n v="-999"/>
    <n v="0.19700000000000001"/>
    <n v="0.57699999999999996"/>
    <n v="0"/>
    <n v="-999"/>
    <x v="19"/>
  </r>
  <r>
    <d v="1993-03-10T00:00:00"/>
    <n v="69"/>
    <n v="15.94"/>
    <n v="-6.8"/>
    <n v="0.5"/>
    <n v="-12.7"/>
    <n v="43.3"/>
    <n v="22.2"/>
    <n v="0"/>
    <n v="851"/>
    <n v="-999"/>
    <n v="0.9"/>
    <n v="4.5"/>
    <n v="-999"/>
    <n v="0"/>
    <n v="-999"/>
    <n v="-999"/>
    <n v="0.14000000000000001"/>
    <n v="0.49299999999999999"/>
    <n v="0"/>
    <n v="-999"/>
    <x v="19"/>
  </r>
  <r>
    <d v="1993-03-11T00:00:00"/>
    <n v="70"/>
    <n v="16.5"/>
    <n v="-6.5"/>
    <n v="0.9"/>
    <n v="-11.6"/>
    <n v="40.200000000000003"/>
    <n v="22"/>
    <n v="0"/>
    <n v="848"/>
    <n v="-999"/>
    <n v="1.2"/>
    <n v="6.7"/>
    <n v="-999"/>
    <n v="0"/>
    <n v="-999"/>
    <n v="-999"/>
    <n v="0.14399999999999999"/>
    <n v="0.50800000000000001"/>
    <n v="0"/>
    <n v="-999"/>
    <x v="19"/>
  </r>
  <r>
    <d v="1993-03-12T00:00:00"/>
    <n v="71"/>
    <n v="11.23"/>
    <n v="-5.3"/>
    <n v="-0.1"/>
    <n v="-9.9"/>
    <n v="35.4"/>
    <n v="27.2"/>
    <n v="0"/>
    <n v="840"/>
    <n v="-999"/>
    <n v="1.6"/>
    <n v="5.8"/>
    <n v="-999"/>
    <n v="0"/>
    <n v="-999"/>
    <n v="-999"/>
    <n v="0.16500000000000001"/>
    <n v="0.441"/>
    <n v="0"/>
    <n v="-999"/>
    <x v="19"/>
  </r>
  <r>
    <d v="1993-03-13T00:00:00"/>
    <n v="72"/>
    <n v="16.38"/>
    <n v="-3.8"/>
    <n v="4.8"/>
    <n v="-11.8"/>
    <n v="42.1"/>
    <n v="22.6"/>
    <n v="0"/>
    <n v="839"/>
    <n v="-999"/>
    <n v="0.8"/>
    <n v="2.7"/>
    <n v="-999"/>
    <n v="0"/>
    <n v="-999"/>
    <n v="-999"/>
    <n v="0.19400000000000001"/>
    <n v="0.66600000000000004"/>
    <n v="0"/>
    <n v="-999"/>
    <x v="19"/>
  </r>
  <r>
    <d v="1993-03-14T00:00:00"/>
    <n v="73"/>
    <n v="5"/>
    <n v="-2.2999999999999998"/>
    <n v="0.5"/>
    <n v="-5.4"/>
    <n v="92"/>
    <n v="68.599999999999994"/>
    <n v="12.2"/>
    <n v="933"/>
    <n v="-999"/>
    <n v="0.5"/>
    <n v="4.0999999999999996"/>
    <n v="-999"/>
    <n v="0"/>
    <n v="-999"/>
    <n v="-999"/>
    <n v="0.435"/>
    <n v="0.19900000000000001"/>
    <n v="0"/>
    <n v="-999"/>
    <x v="19"/>
  </r>
  <r>
    <d v="1993-03-15T00:00:00"/>
    <n v="74"/>
    <n v="8.09"/>
    <n v="-6.8"/>
    <n v="-2.5"/>
    <n v="-12.4"/>
    <n v="94.6"/>
    <n v="85.6"/>
    <n v="7.8"/>
    <n v="993"/>
    <n v="-999"/>
    <n v="1.6"/>
    <n v="6.5"/>
    <n v="-999"/>
    <n v="0"/>
    <n v="-999"/>
    <n v="-999"/>
    <n v="0.434"/>
    <n v="7.2999999999999995E-2"/>
    <n v="0"/>
    <n v="-999"/>
    <x v="19"/>
  </r>
  <r>
    <d v="1993-03-16T00:00:00"/>
    <n v="75"/>
    <n v="14.33"/>
    <n v="-7.8"/>
    <n v="0.6"/>
    <n v="-16.7"/>
    <n v="65"/>
    <n v="46.4"/>
    <n v="0"/>
    <n v="969"/>
    <n v="-999"/>
    <n v="1.3"/>
    <n v="7"/>
    <n v="-999"/>
    <n v="0"/>
    <n v="-999"/>
    <n v="-999"/>
    <n v="0.29599999999999999"/>
    <n v="0.34200000000000003"/>
    <n v="0"/>
    <n v="-999"/>
    <x v="19"/>
  </r>
  <r>
    <d v="1993-03-17T00:00:00"/>
    <n v="76"/>
    <n v="7.88"/>
    <n v="-3.7"/>
    <n v="2.1"/>
    <n v="-8.1999999999999993"/>
    <n v="91.4"/>
    <n v="53.2"/>
    <n v="0"/>
    <n v="969"/>
    <n v="-999"/>
    <n v="1.8"/>
    <n v="9.1"/>
    <n v="-999"/>
    <n v="0"/>
    <n v="-999"/>
    <n v="-999"/>
    <n v="0.377"/>
    <n v="0.33200000000000002"/>
    <n v="0"/>
    <n v="-999"/>
    <x v="19"/>
  </r>
  <r>
    <d v="1993-03-18T00:00:00"/>
    <n v="77"/>
    <n v="10.79"/>
    <n v="-4.0999999999999996"/>
    <n v="-0.2"/>
    <n v="-10.7"/>
    <n v="82.4"/>
    <n v="52.8"/>
    <n v="0"/>
    <n v="966"/>
    <n v="-999"/>
    <n v="1.7"/>
    <n v="7.5"/>
    <n v="-999"/>
    <n v="0"/>
    <n v="-999"/>
    <n v="-999"/>
    <n v="0.317"/>
    <n v="0.28399999999999997"/>
    <n v="0"/>
    <n v="-999"/>
    <x v="19"/>
  </r>
  <r>
    <d v="1993-03-19T00:00:00"/>
    <n v="78"/>
    <n v="17.23"/>
    <n v="-3.3"/>
    <n v="3.6"/>
    <n v="-10.7"/>
    <n v="69.599999999999994"/>
    <n v="46.8"/>
    <n v="0"/>
    <n v="956"/>
    <n v="-999"/>
    <n v="1.4"/>
    <n v="6.9"/>
    <n v="-999"/>
    <n v="0"/>
    <n v="-999"/>
    <n v="-999"/>
    <n v="0.371"/>
    <n v="0.42"/>
    <n v="0"/>
    <n v="-999"/>
    <x v="19"/>
  </r>
  <r>
    <d v="1993-03-20T00:00:00"/>
    <n v="79"/>
    <n v="6.97"/>
    <n v="-2.2999999999999998"/>
    <n v="2"/>
    <n v="-4.9000000000000004"/>
    <n v="90.2"/>
    <n v="65.7"/>
    <n v="0"/>
    <n v="953"/>
    <n v="-999"/>
    <n v="0.9"/>
    <n v="4"/>
    <n v="-999"/>
    <n v="0"/>
    <n v="-999"/>
    <n v="-999"/>
    <n v="0.46300000000000002"/>
    <n v="0.24199999999999999"/>
    <n v="0"/>
    <n v="-999"/>
    <x v="19"/>
  </r>
  <r>
    <d v="1993-03-21T00:00:00"/>
    <n v="80"/>
    <n v="9.06"/>
    <n v="-0.4"/>
    <n v="5.3"/>
    <n v="-5.3"/>
    <n v="86.7"/>
    <n v="68.599999999999994"/>
    <n v="0"/>
    <n v="939"/>
    <n v="-999"/>
    <n v="1.8"/>
    <n v="6.5"/>
    <n v="-999"/>
    <n v="0"/>
    <n v="-999"/>
    <n v="-999"/>
    <n v="0.61"/>
    <n v="0.28000000000000003"/>
    <n v="0"/>
    <n v="-999"/>
    <x v="19"/>
  </r>
  <r>
    <d v="1993-03-22T00:00:00"/>
    <n v="81"/>
    <n v="6.07"/>
    <n v="2"/>
    <n v="4.4000000000000004"/>
    <n v="-0.5"/>
    <n v="88.2"/>
    <n v="72"/>
    <n v="0"/>
    <n v="911"/>
    <n v="-999"/>
    <n v="3.7"/>
    <n v="10.1"/>
    <n v="-999"/>
    <n v="0"/>
    <n v="-999"/>
    <n v="-999"/>
    <n v="0.6"/>
    <n v="0.23400000000000001"/>
    <n v="0"/>
    <n v="-999"/>
    <x v="19"/>
  </r>
  <r>
    <d v="1993-03-23T00:00:00"/>
    <n v="82"/>
    <n v="8.89"/>
    <n v="0.2"/>
    <n v="5.3"/>
    <n v="-6.5"/>
    <n v="91.4"/>
    <n v="71.099999999999994"/>
    <n v="3.8"/>
    <n v="850"/>
    <n v="-999"/>
    <n v="2.6"/>
    <n v="8.1"/>
    <n v="-999"/>
    <n v="0"/>
    <n v="-999"/>
    <n v="-999"/>
    <n v="0.63100000000000001"/>
    <n v="0.25700000000000001"/>
    <n v="0"/>
    <n v="-999"/>
    <x v="19"/>
  </r>
  <r>
    <d v="1993-03-24T00:00:00"/>
    <n v="83"/>
    <n v="12.54"/>
    <n v="-3.6"/>
    <n v="3"/>
    <n v="-9.3000000000000007"/>
    <n v="66.8"/>
    <n v="39.9"/>
    <n v="0"/>
    <n v="839"/>
    <n v="-999"/>
    <n v="0.8"/>
    <n v="4"/>
    <n v="-999"/>
    <n v="0"/>
    <n v="-999"/>
    <n v="-999"/>
    <n v="0.30199999999999999"/>
    <n v="0.45500000000000002"/>
    <n v="0"/>
    <n v="-999"/>
    <x v="19"/>
  </r>
  <r>
    <d v="1993-03-25T00:00:00"/>
    <n v="84"/>
    <n v="9.56"/>
    <n v="-4.2"/>
    <n v="3.1"/>
    <n v="-9.8000000000000007"/>
    <n v="77.2"/>
    <n v="58.4"/>
    <n v="0"/>
    <n v="838"/>
    <n v="-999"/>
    <n v="0.7"/>
    <n v="2.4"/>
    <n v="-999"/>
    <n v="0"/>
    <n v="-999"/>
    <n v="-999"/>
    <n v="0.44400000000000001"/>
    <n v="0.317"/>
    <n v="0"/>
    <n v="-999"/>
    <x v="19"/>
  </r>
  <r>
    <d v="1993-03-26T00:00:00"/>
    <n v="85"/>
    <n v="9.33"/>
    <n v="-3.5"/>
    <n v="2.7"/>
    <n v="-9.5"/>
    <n v="68.2"/>
    <n v="46.3"/>
    <n v="3.1"/>
    <n v="862"/>
    <n v="-999"/>
    <n v="0.9"/>
    <n v="3.4"/>
    <n v="-999"/>
    <n v="0"/>
    <n v="-999"/>
    <n v="-999"/>
    <n v="0.34399999999999997"/>
    <n v="0.39800000000000002"/>
    <n v="0"/>
    <n v="-999"/>
    <x v="19"/>
  </r>
  <r>
    <d v="1993-03-27T00:00:00"/>
    <n v="86"/>
    <n v="13.01"/>
    <n v="-2.1"/>
    <n v="4.5999999999999996"/>
    <n v="-8.5"/>
    <n v="63.5"/>
    <n v="42.5"/>
    <n v="0"/>
    <n v="850"/>
    <n v="-999"/>
    <n v="1"/>
    <n v="4"/>
    <n v="-999"/>
    <n v="0"/>
    <n v="-999"/>
    <n v="-999"/>
    <n v="0.36099999999999999"/>
    <n v="0.48799999999999999"/>
    <n v="0"/>
    <n v="-999"/>
    <x v="19"/>
  </r>
  <r>
    <d v="1993-03-28T00:00:00"/>
    <n v="87"/>
    <n v="11.39"/>
    <n v="-2.1"/>
    <n v="4.9000000000000004"/>
    <n v="-7.3"/>
    <n v="60.6"/>
    <n v="29.2"/>
    <n v="0"/>
    <n v="850"/>
    <n v="-999"/>
    <n v="0.8"/>
    <n v="3.8"/>
    <n v="-999"/>
    <n v="0"/>
    <n v="-999"/>
    <n v="-999"/>
    <n v="0.253"/>
    <n v="0.61299999999999999"/>
    <n v="0"/>
    <n v="-999"/>
    <x v="19"/>
  </r>
  <r>
    <d v="1993-03-29T00:00:00"/>
    <n v="88"/>
    <n v="9.15"/>
    <n v="-2.2000000000000002"/>
    <n v="4.2"/>
    <n v="-6.6"/>
    <n v="69.400000000000006"/>
    <n v="46.9"/>
    <n v="0"/>
    <n v="848"/>
    <n v="-999"/>
    <n v="0.7"/>
    <n v="4"/>
    <n v="-999"/>
    <n v="0"/>
    <n v="-999"/>
    <n v="-999"/>
    <n v="0.38700000000000001"/>
    <n v="0.438"/>
    <n v="0"/>
    <n v="-999"/>
    <x v="19"/>
  </r>
  <r>
    <d v="1993-03-30T00:00:00"/>
    <n v="89"/>
    <n v="7.87"/>
    <n v="-2.4"/>
    <n v="1.5"/>
    <n v="-6"/>
    <n v="90.7"/>
    <n v="68.3"/>
    <n v="2.1"/>
    <n v="864"/>
    <n v="-999"/>
    <n v="1.8"/>
    <n v="8.4"/>
    <n v="-999"/>
    <n v="0"/>
    <n v="-999"/>
    <n v="-999"/>
    <n v="0.46400000000000002"/>
    <n v="0.216"/>
    <n v="0"/>
    <n v="-999"/>
    <x v="19"/>
  </r>
  <r>
    <d v="1993-03-31T00:00:00"/>
    <n v="90"/>
    <n v="16.64"/>
    <n v="-0.1"/>
    <n v="5.5"/>
    <n v="-6.9"/>
    <n v="77.2"/>
    <n v="55.5"/>
    <n v="0"/>
    <n v="837"/>
    <n v="-999"/>
    <n v="2.6"/>
    <n v="7.8"/>
    <n v="-999"/>
    <n v="0"/>
    <n v="-999"/>
    <n v="-999"/>
    <n v="0.503"/>
    <n v="0.40200000000000002"/>
    <n v="837"/>
    <n v="-999"/>
    <x v="19"/>
  </r>
  <r>
    <d v="1993-04-01T00:00:00"/>
    <n v="91"/>
    <n v="12.7"/>
    <n v="2.9"/>
    <n v="8.8000000000000007"/>
    <n v="-0.9"/>
    <n v="64.3"/>
    <n v="36.200000000000003"/>
    <n v="0"/>
    <n v="816"/>
    <n v="-999"/>
    <n v="1.9"/>
    <n v="6.7"/>
    <n v="-999"/>
    <n v="0"/>
    <n v="-999"/>
    <n v="-999"/>
    <n v="0.40899999999999997"/>
    <n v="0.72199999999999998"/>
    <n v="0"/>
    <n v="-999"/>
    <x v="20"/>
  </r>
  <r>
    <d v="1993-04-02T00:00:00"/>
    <n v="92"/>
    <n v="11.87"/>
    <n v="0.1"/>
    <n v="4.9000000000000004"/>
    <n v="-2.8"/>
    <n v="94.5"/>
    <n v="75.400000000000006"/>
    <n v="3.8"/>
    <n v="812"/>
    <n v="-999"/>
    <n v="1.1000000000000001"/>
    <n v="5.5"/>
    <n v="-999"/>
    <n v="0"/>
    <n v="-999"/>
    <n v="-999"/>
    <n v="0.65300000000000002"/>
    <n v="0.21299999999999999"/>
    <n v="0"/>
    <n v="-999"/>
    <x v="20"/>
  </r>
  <r>
    <d v="1993-04-03T00:00:00"/>
    <n v="93"/>
    <n v="9.76"/>
    <n v="-0.7"/>
    <n v="2.9"/>
    <n v="-5.5"/>
    <n v="96.1"/>
    <n v="86.3"/>
    <n v="15"/>
    <n v="960"/>
    <n v="-999"/>
    <n v="1.2"/>
    <n v="5.7"/>
    <n v="-999"/>
    <n v="0"/>
    <n v="-999"/>
    <n v="-999"/>
    <n v="0.64700000000000002"/>
    <n v="0.10299999999999999"/>
    <n v="0"/>
    <n v="-999"/>
    <x v="20"/>
  </r>
  <r>
    <d v="1993-04-04T00:00:00"/>
    <n v="94"/>
    <n v="11.75"/>
    <n v="-2.7"/>
    <n v="3.8"/>
    <n v="-7.9"/>
    <n v="91.8"/>
    <n v="70.900000000000006"/>
    <n v="0"/>
    <n v="877"/>
    <n v="-999"/>
    <n v="0.5"/>
    <n v="4"/>
    <n v="-999"/>
    <n v="0"/>
    <n v="-999"/>
    <n v="-999"/>
    <n v="0.56799999999999995"/>
    <n v="0.23300000000000001"/>
    <n v="0"/>
    <n v="-999"/>
    <x v="20"/>
  </r>
  <r>
    <d v="1993-04-05T00:00:00"/>
    <n v="95"/>
    <n v="16.23"/>
    <n v="-3.2"/>
    <n v="3.7"/>
    <n v="-8.4"/>
    <n v="82.5"/>
    <n v="59.8"/>
    <n v="1.3"/>
    <n v="844"/>
    <n v="-999"/>
    <n v="0.7"/>
    <n v="3.7"/>
    <n v="-999"/>
    <n v="0"/>
    <n v="-999"/>
    <n v="-999"/>
    <n v="0.47699999999999998"/>
    <n v="0.32"/>
    <n v="0"/>
    <n v="-999"/>
    <x v="20"/>
  </r>
  <r>
    <d v="1993-04-06T00:00:00"/>
    <n v="96"/>
    <n v="14.45"/>
    <n v="-2.2000000000000002"/>
    <n v="3.4"/>
    <n v="-8.4"/>
    <n v="84.8"/>
    <n v="52.5"/>
    <n v="0"/>
    <n v="821"/>
    <n v="-999"/>
    <n v="1.4"/>
    <n v="6"/>
    <n v="-999"/>
    <n v="0"/>
    <n v="-999"/>
    <n v="-999"/>
    <n v="0.41"/>
    <n v="0.37"/>
    <n v="0"/>
    <n v="-999"/>
    <x v="20"/>
  </r>
  <r>
    <d v="1993-04-07T00:00:00"/>
    <n v="97"/>
    <n v="17.11"/>
    <n v="0.6"/>
    <n v="6.6"/>
    <n v="-5.3"/>
    <n v="83.1"/>
    <n v="55.3"/>
    <n v="0"/>
    <n v="812"/>
    <n v="-999"/>
    <n v="1.5"/>
    <n v="6.1"/>
    <n v="-999"/>
    <n v="0"/>
    <n v="-999"/>
    <n v="-999"/>
    <n v="0.53900000000000003"/>
    <n v="0.435"/>
    <n v="0"/>
    <n v="-999"/>
    <x v="20"/>
  </r>
  <r>
    <d v="1993-04-08T00:00:00"/>
    <n v="98"/>
    <n v="5.52"/>
    <n v="-0.3"/>
    <n v="1.7"/>
    <n v="-2.2999999999999998"/>
    <n v="96.7"/>
    <n v="95.7"/>
    <n v="5"/>
    <n v="805"/>
    <n v="-999"/>
    <n v="2.7"/>
    <n v="9.1"/>
    <n v="-999"/>
    <n v="0"/>
    <n v="-999"/>
    <n v="-999"/>
    <n v="0.65900000000000003"/>
    <n v="0.03"/>
    <n v="0"/>
    <n v="-999"/>
    <x v="20"/>
  </r>
  <r>
    <d v="1993-04-09T00:00:00"/>
    <n v="99"/>
    <n v="15.68"/>
    <n v="-1.2"/>
    <n v="4.9000000000000004"/>
    <n v="-6"/>
    <n v="87.6"/>
    <n v="53.2"/>
    <n v="5"/>
    <n v="818"/>
    <n v="-999"/>
    <n v="1.1000000000000001"/>
    <n v="4.5999999999999996"/>
    <n v="-999"/>
    <n v="0"/>
    <n v="-999"/>
    <n v="-999"/>
    <n v="0.46200000000000002"/>
    <n v="0.40500000000000003"/>
    <n v="0"/>
    <n v="-999"/>
    <x v="20"/>
  </r>
  <r>
    <d v="1993-04-10T00:00:00"/>
    <n v="100"/>
    <n v="13.39"/>
    <n v="-1.9"/>
    <n v="3.4"/>
    <n v="-7.5"/>
    <n v="91.4"/>
    <n v="70.5"/>
    <n v="0"/>
    <n v="792"/>
    <n v="-999"/>
    <n v="1.2"/>
    <n v="5.0999999999999996"/>
    <n v="-999"/>
    <n v="0"/>
    <n v="-999"/>
    <n v="-999"/>
    <n v="0.54800000000000004"/>
    <n v="0.23"/>
    <n v="0"/>
    <n v="-999"/>
    <x v="20"/>
  </r>
  <r>
    <d v="1993-04-11T00:00:00"/>
    <n v="101"/>
    <n v="11.73"/>
    <n v="-0.9"/>
    <n v="7"/>
    <n v="-4.5"/>
    <n v="93.8"/>
    <n v="56.1"/>
    <n v="6.3"/>
    <n v="805"/>
    <n v="-999"/>
    <n v="0.6"/>
    <n v="3.4"/>
    <n v="-999"/>
    <n v="0"/>
    <n v="-999"/>
    <n v="-999"/>
    <n v="0.56200000000000006"/>
    <n v="0.44"/>
    <n v="0"/>
    <n v="-999"/>
    <x v="20"/>
  </r>
  <r>
    <d v="1993-04-12T00:00:00"/>
    <n v="102"/>
    <n v="15.3"/>
    <n v="-2"/>
    <n v="3.5"/>
    <n v="-6.8"/>
    <n v="80.3"/>
    <n v="51.4"/>
    <n v="2.1"/>
    <n v="821"/>
    <n v="-999"/>
    <n v="0.9"/>
    <n v="5.0999999999999996"/>
    <n v="-999"/>
    <n v="0"/>
    <n v="-999"/>
    <n v="-999"/>
    <n v="0.40300000000000002"/>
    <n v="0.38100000000000001"/>
    <n v="0"/>
    <n v="-999"/>
    <x v="20"/>
  </r>
  <r>
    <d v="1993-04-13T00:00:00"/>
    <n v="103"/>
    <n v="10.86"/>
    <n v="-1.7"/>
    <n v="1.5"/>
    <n v="-3.8"/>
    <n v="91.2"/>
    <n v="75.099999999999994"/>
    <n v="0"/>
    <n v="820"/>
    <n v="-999"/>
    <n v="1.4"/>
    <n v="5.2"/>
    <n v="-999"/>
    <n v="0"/>
    <n v="-999"/>
    <n v="-999"/>
    <n v="0.51"/>
    <n v="0.16900000000000001"/>
    <n v="0"/>
    <n v="-999"/>
    <x v="20"/>
  </r>
  <r>
    <d v="1993-04-14T00:00:00"/>
    <n v="104"/>
    <n v="10.64"/>
    <n v="-0.8"/>
    <n v="3.9"/>
    <n v="-3.9"/>
    <n v="89.9"/>
    <n v="51.7"/>
    <n v="0"/>
    <n v="810"/>
    <n v="-999"/>
    <n v="1.1000000000000001"/>
    <n v="5.3"/>
    <n v="-999"/>
    <n v="0"/>
    <n v="-999"/>
    <n v="-999"/>
    <n v="0.41599999999999998"/>
    <n v="0.39"/>
    <n v="0"/>
    <n v="-999"/>
    <x v="20"/>
  </r>
  <r>
    <d v="1993-04-15T00:00:00"/>
    <n v="105"/>
    <n v="8.5"/>
    <n v="-0.2"/>
    <n v="4.8"/>
    <n v="-2.5"/>
    <n v="94"/>
    <n v="84.4"/>
    <n v="6.3"/>
    <n v="822"/>
    <n v="-999"/>
    <n v="1"/>
    <n v="5.4"/>
    <n v="-999"/>
    <n v="0"/>
    <n v="-999"/>
    <n v="-999"/>
    <n v="0.72399999999999998"/>
    <n v="0.13400000000000001"/>
    <n v="0"/>
    <n v="-999"/>
    <x v="20"/>
  </r>
  <r>
    <d v="1993-04-16T00:00:00"/>
    <n v="106"/>
    <n v="14.8"/>
    <n v="0.5"/>
    <n v="5.0999999999999996"/>
    <n v="-4"/>
    <n v="84.1"/>
    <n v="49.7"/>
    <n v="0"/>
    <n v="822"/>
    <n v="-999"/>
    <n v="2.2000000000000002"/>
    <n v="8.5"/>
    <n v="-999"/>
    <n v="0"/>
    <n v="-999"/>
    <n v="-999"/>
    <n v="0.435"/>
    <n v="0.442"/>
    <n v="0"/>
    <n v="-999"/>
    <x v="20"/>
  </r>
  <r>
    <d v="1993-04-17T00:00:00"/>
    <n v="107"/>
    <n v="12.97"/>
    <n v="0.6"/>
    <n v="3.1"/>
    <n v="-1.3"/>
    <n v="94.2"/>
    <n v="87.3"/>
    <n v="1.3"/>
    <n v="810"/>
    <n v="-999"/>
    <n v="1.9"/>
    <n v="7.3"/>
    <n v="-999"/>
    <n v="0"/>
    <n v="-999"/>
    <n v="-999"/>
    <n v="0.66600000000000004"/>
    <n v="9.7000000000000003E-2"/>
    <n v="0"/>
    <n v="-999"/>
    <x v="20"/>
  </r>
  <r>
    <d v="1993-04-18T00:00:00"/>
    <n v="108"/>
    <n v="12.05"/>
    <n v="-0.8"/>
    <n v="2"/>
    <n v="-2.9"/>
    <n v="85.6"/>
    <n v="65.7"/>
    <n v="0"/>
    <n v="825"/>
    <n v="-999"/>
    <n v="2.5"/>
    <n v="6.8"/>
    <n v="-999"/>
    <n v="0"/>
    <n v="-999"/>
    <n v="-999"/>
    <n v="0.46400000000000002"/>
    <n v="0.24199999999999999"/>
    <n v="0"/>
    <n v="-999"/>
    <x v="20"/>
  </r>
  <r>
    <d v="1993-04-19T00:00:00"/>
    <n v="109"/>
    <n v="10.85"/>
    <n v="0.5"/>
    <n v="7.8"/>
    <n v="-3.4"/>
    <n v="81"/>
    <n v="45.6"/>
    <n v="2.5"/>
    <n v="811"/>
    <n v="-999"/>
    <n v="0.8"/>
    <n v="4.5999999999999996"/>
    <n v="-999"/>
    <n v="0"/>
    <n v="-999"/>
    <n v="-999"/>
    <n v="0.48299999999999998"/>
    <n v="0.57499999999999996"/>
    <n v="0"/>
    <n v="-999"/>
    <x v="20"/>
  </r>
  <r>
    <d v="1993-04-20T00:00:00"/>
    <n v="110"/>
    <n v="21.12"/>
    <n v="2.7"/>
    <n v="6.8"/>
    <n v="-3"/>
    <n v="64.900000000000006"/>
    <n v="48.3"/>
    <n v="0"/>
    <n v="777"/>
    <n v="-999"/>
    <n v="2.8"/>
    <n v="7.9"/>
    <n v="-999"/>
    <n v="0"/>
    <n v="-999"/>
    <n v="-999"/>
    <n v="0.47899999999999998"/>
    <n v="0.51100000000000001"/>
    <n v="0"/>
    <n v="-999"/>
    <x v="20"/>
  </r>
  <r>
    <d v="1993-04-21T00:00:00"/>
    <n v="111"/>
    <n v="14.34"/>
    <n v="2.7"/>
    <n v="9.1999999999999993"/>
    <n v="-2.6"/>
    <n v="76.3"/>
    <n v="45.9"/>
    <n v="1"/>
    <n v="754"/>
    <n v="-999"/>
    <n v="1.3"/>
    <n v="5.6"/>
    <n v="-999"/>
    <n v="0"/>
    <n v="-999"/>
    <n v="-999"/>
    <n v="0.53500000000000003"/>
    <n v="0.629"/>
    <n v="0"/>
    <n v="-999"/>
    <x v="20"/>
  </r>
  <r>
    <d v="1993-04-22T00:00:00"/>
    <n v="112"/>
    <n v="11.12"/>
    <n v="0.4"/>
    <n v="6.1"/>
    <n v="-3.3"/>
    <n v="94.5"/>
    <n v="78.400000000000006"/>
    <n v="2.5"/>
    <n v="750"/>
    <n v="-999"/>
    <n v="1"/>
    <n v="4.8"/>
    <n v="-999"/>
    <n v="0"/>
    <n v="-999"/>
    <n v="-999"/>
    <n v="0.73699999999999999"/>
    <n v="0.20300000000000001"/>
    <n v="0"/>
    <n v="-999"/>
    <x v="20"/>
  </r>
  <r>
    <d v="1993-04-23T00:00:00"/>
    <n v="113"/>
    <n v="16.11"/>
    <n v="0.9"/>
    <n v="5"/>
    <n v="-4.3"/>
    <n v="76.5"/>
    <n v="55.5"/>
    <n v="0"/>
    <n v="731"/>
    <n v="-999"/>
    <n v="1.3"/>
    <n v="5.5"/>
    <n v="-999"/>
    <n v="0"/>
    <n v="-999"/>
    <n v="-999"/>
    <n v="0.48299999999999998"/>
    <n v="0.38800000000000001"/>
    <n v="0"/>
    <n v="-999"/>
    <x v="20"/>
  </r>
  <r>
    <d v="1993-04-24T00:00:00"/>
    <n v="114"/>
    <n v="12.77"/>
    <n v="1.3"/>
    <n v="5.8"/>
    <n v="-0.7"/>
    <n v="91"/>
    <n v="71.7"/>
    <n v="2"/>
    <n v="727"/>
    <n v="-999"/>
    <n v="1.5"/>
    <n v="6.6"/>
    <n v="-999"/>
    <n v="0"/>
    <n v="-999"/>
    <n v="-999"/>
    <n v="0.66"/>
    <n v="0.26100000000000001"/>
    <n v="0"/>
    <n v="-999"/>
    <x v="20"/>
  </r>
  <r>
    <d v="1993-04-25T00:00:00"/>
    <n v="115"/>
    <n v="8.8000000000000007"/>
    <n v="0.3"/>
    <n v="3.8"/>
    <n v="-3.5"/>
    <n v="94.2"/>
    <n v="82"/>
    <n v="5"/>
    <n v="685"/>
    <n v="-999"/>
    <n v="1.8"/>
    <n v="6.9"/>
    <n v="-999"/>
    <n v="-0.1"/>
    <n v="-999"/>
    <n v="-999"/>
    <n v="0.65700000000000003"/>
    <n v="0.14399999999999999"/>
    <n v="0"/>
    <n v="-999"/>
    <x v="20"/>
  </r>
  <r>
    <d v="1993-04-26T00:00:00"/>
    <n v="116"/>
    <n v="16.09"/>
    <n v="-0.6"/>
    <n v="4"/>
    <n v="-5.4"/>
    <n v="86.6"/>
    <n v="66.400000000000006"/>
    <n v="0"/>
    <n v="705"/>
    <n v="-999"/>
    <n v="1.6"/>
    <n v="6.4"/>
    <n v="-999"/>
    <n v="-0.1"/>
    <n v="-999"/>
    <n v="-999"/>
    <n v="0.53900000000000003"/>
    <n v="0.27300000000000002"/>
    <n v="0"/>
    <n v="-999"/>
    <x v="20"/>
  </r>
  <r>
    <d v="1993-04-27T00:00:00"/>
    <n v="117"/>
    <n v="18.78"/>
    <n v="0.3"/>
    <n v="5.2"/>
    <n v="-4.5999999999999996"/>
    <n v="79.099999999999994"/>
    <n v="49.4"/>
    <n v="1.3"/>
    <n v="687"/>
    <n v="-999"/>
    <n v="1.6"/>
    <n v="5.6"/>
    <n v="-999"/>
    <n v="-0.1"/>
    <n v="-999"/>
    <n v="-999"/>
    <n v="0.437"/>
    <n v="0.44700000000000001"/>
    <n v="0"/>
    <n v="-999"/>
    <x v="20"/>
  </r>
  <r>
    <d v="1993-04-28T00:00:00"/>
    <n v="118"/>
    <n v="8.69"/>
    <n v="-0.4"/>
    <n v="2.1"/>
    <n v="-5.7"/>
    <n v="92.2"/>
    <n v="73.599999999999994"/>
    <n v="2.5"/>
    <n v="700"/>
    <n v="-999"/>
    <n v="1.3"/>
    <n v="7"/>
    <n v="-999"/>
    <n v="-0.1"/>
    <n v="-999"/>
    <n v="-999"/>
    <n v="0.52400000000000002"/>
    <n v="0.188"/>
    <n v="0"/>
    <n v="-999"/>
    <x v="20"/>
  </r>
  <r>
    <d v="1993-04-29T00:00:00"/>
    <n v="119"/>
    <n v="14.02"/>
    <n v="1.6"/>
    <n v="6.1"/>
    <n v="-1.1000000000000001"/>
    <n v="88.2"/>
    <n v="66.599999999999994"/>
    <n v="1"/>
    <n v="695"/>
    <n v="-999"/>
    <n v="1.2"/>
    <n v="6"/>
    <n v="-999"/>
    <n v="-0.1"/>
    <n v="-999"/>
    <n v="-999"/>
    <n v="0.626"/>
    <n v="0.314"/>
    <n v="0"/>
    <n v="-999"/>
    <x v="20"/>
  </r>
  <r>
    <d v="1993-04-30T00:00:00"/>
    <n v="120"/>
    <n v="17.23"/>
    <n v="2.2999999999999998"/>
    <n v="9.1"/>
    <n v="-1.3"/>
    <n v="78.5"/>
    <n v="45.6"/>
    <n v="0"/>
    <n v="672"/>
    <n v="-999"/>
    <n v="0.9"/>
    <n v="4.8"/>
    <n v="-999"/>
    <n v="-0.1"/>
    <n v="-999"/>
    <n v="-999"/>
    <n v="0.52600000000000002"/>
    <n v="0.629"/>
    <n v="672"/>
    <n v="-999"/>
    <x v="20"/>
  </r>
  <r>
    <d v="1993-05-01T00:00:00"/>
    <n v="121"/>
    <n v="7.73"/>
    <n v="1.5"/>
    <n v="3.8"/>
    <n v="-1.4"/>
    <n v="84"/>
    <n v="49.6"/>
    <n v="2"/>
    <n v="674"/>
    <n v="-999"/>
    <n v="2.5"/>
    <n v="8.6999999999999993"/>
    <n v="-999"/>
    <n v="-0.1"/>
    <n v="-999"/>
    <n v="-999"/>
    <n v="0.39800000000000002"/>
    <n v="0.40400000000000003"/>
    <n v="0"/>
    <n v="-999"/>
    <x v="21"/>
  </r>
  <r>
    <d v="1993-05-02T00:00:00"/>
    <n v="122"/>
    <n v="23.63"/>
    <n v="0.8"/>
    <n v="6.6"/>
    <n v="-3.4"/>
    <n v="62.5"/>
    <n v="29.5"/>
    <n v="0"/>
    <n v="642"/>
    <n v="-999"/>
    <n v="2"/>
    <n v="6.5"/>
    <n v="-999"/>
    <n v="-0.1"/>
    <n v="-999"/>
    <n v="-999"/>
    <n v="0.28799999999999998"/>
    <n v="0.68700000000000006"/>
    <n v="0"/>
    <n v="-999"/>
    <x v="21"/>
  </r>
  <r>
    <d v="1993-05-03T00:00:00"/>
    <n v="123"/>
    <n v="11.24"/>
    <n v="1.1000000000000001"/>
    <n v="5.6"/>
    <n v="-1.3"/>
    <n v="80.599999999999994"/>
    <n v="55.4"/>
    <n v="3"/>
    <n v="626"/>
    <n v="-999"/>
    <n v="2.1"/>
    <n v="7.6"/>
    <n v="-999"/>
    <n v="-0.1"/>
    <n v="-999"/>
    <n v="-999"/>
    <n v="0.502"/>
    <n v="0.40500000000000003"/>
    <n v="0"/>
    <n v="-999"/>
    <x v="21"/>
  </r>
  <r>
    <d v="1993-05-04T00:00:00"/>
    <n v="124"/>
    <n v="24.67"/>
    <n v="7"/>
    <n v="13.9"/>
    <n v="0.5"/>
    <n v="70.099999999999994"/>
    <n v="43.5"/>
    <n v="0"/>
    <n v="569"/>
    <n v="-999"/>
    <n v="0.8"/>
    <n v="3.7"/>
    <n v="-999"/>
    <n v="-0.1"/>
    <n v="-999"/>
    <n v="-999"/>
    <n v="0.69199999999999995"/>
    <n v="0.89700000000000002"/>
    <n v="0"/>
    <n v="-999"/>
    <x v="21"/>
  </r>
  <r>
    <d v="1993-05-05T00:00:00"/>
    <n v="125"/>
    <n v="19.329999999999998"/>
    <n v="8.5"/>
    <n v="13.3"/>
    <n v="3.1"/>
    <n v="69"/>
    <n v="51.2"/>
    <n v="0"/>
    <n v="505"/>
    <n v="-999"/>
    <n v="1.4"/>
    <n v="5.8"/>
    <n v="-999"/>
    <n v="-0.2"/>
    <n v="-999"/>
    <n v="-999"/>
    <n v="0.78300000000000003"/>
    <n v="0.745"/>
    <n v="0"/>
    <n v="-999"/>
    <x v="21"/>
  </r>
  <r>
    <d v="1993-05-06T00:00:00"/>
    <n v="126"/>
    <n v="7.12"/>
    <n v="2.1"/>
    <n v="5.4"/>
    <n v="-2.5"/>
    <n v="91.1"/>
    <n v="82.1"/>
    <n v="8"/>
    <n v="498"/>
    <n v="-999"/>
    <n v="1.2"/>
    <n v="5"/>
    <n v="-999"/>
    <n v="-0.2"/>
    <n v="-999"/>
    <n v="-999"/>
    <n v="0.73699999999999999"/>
    <n v="0.16"/>
    <n v="0"/>
    <n v="-999"/>
    <x v="21"/>
  </r>
  <r>
    <d v="1993-05-07T00:00:00"/>
    <n v="127"/>
    <n v="19.39"/>
    <n v="0"/>
    <n v="5.3"/>
    <n v="-4.5999999999999996"/>
    <n v="72.8"/>
    <n v="47.7"/>
    <n v="2.5"/>
    <n v="493"/>
    <n v="-999"/>
    <n v="1.3"/>
    <n v="6"/>
    <n v="-999"/>
    <n v="-0.2"/>
    <n v="-999"/>
    <n v="-999"/>
    <n v="0.42499999999999999"/>
    <n v="0.46600000000000003"/>
    <n v="0"/>
    <n v="-999"/>
    <x v="21"/>
  </r>
  <r>
    <d v="1993-05-08T00:00:00"/>
    <n v="128"/>
    <n v="18.170000000000002"/>
    <n v="0.6"/>
    <n v="5.8"/>
    <n v="-3.1"/>
    <n v="77.599999999999994"/>
    <n v="47.8"/>
    <n v="0"/>
    <n v="461"/>
    <n v="-999"/>
    <n v="2"/>
    <n v="6.7"/>
    <n v="-999"/>
    <n v="-0.2"/>
    <n v="-999"/>
    <n v="-999"/>
    <n v="0.441"/>
    <n v="0.48099999999999998"/>
    <n v="0"/>
    <n v="-999"/>
    <x v="21"/>
  </r>
  <r>
    <d v="1993-05-09T00:00:00"/>
    <n v="129"/>
    <n v="15.63"/>
    <n v="3"/>
    <n v="6.9"/>
    <n v="-3.2"/>
    <n v="64.099999999999994"/>
    <n v="44.5"/>
    <n v="0"/>
    <n v="430"/>
    <n v="-999"/>
    <n v="2.1"/>
    <n v="7.8"/>
    <n v="-999"/>
    <n v="-0.2"/>
    <n v="-999"/>
    <n v="-999"/>
    <n v="0.442"/>
    <n v="0.55200000000000005"/>
    <n v="0"/>
    <n v="-999"/>
    <x v="21"/>
  </r>
  <r>
    <d v="1993-05-10T00:00:00"/>
    <n v="130"/>
    <n v="24.41"/>
    <n v="10.7"/>
    <n v="16.7"/>
    <n v="3.4"/>
    <n v="60.6"/>
    <n v="37.299999999999997"/>
    <n v="0"/>
    <n v="334"/>
    <n v="-999"/>
    <n v="3.2"/>
    <n v="9.4"/>
    <n v="-999"/>
    <n v="-0.1"/>
    <n v="-999"/>
    <n v="-999"/>
    <n v="0.70899999999999996"/>
    <n v="1.1919999999999999"/>
    <n v="0"/>
    <n v="-999"/>
    <x v="21"/>
  </r>
  <r>
    <d v="1993-05-11T00:00:00"/>
    <n v="131"/>
    <n v="27.72"/>
    <n v="15.7"/>
    <n v="22.3"/>
    <n v="5.7"/>
    <n v="37"/>
    <n v="18.100000000000001"/>
    <n v="0"/>
    <n v="213"/>
    <n v="-999"/>
    <n v="2.7"/>
    <n v="8.1"/>
    <n v="-999"/>
    <n v="0.5"/>
    <n v="-999"/>
    <n v="-999"/>
    <n v="0.48599999999999999"/>
    <n v="2.2050000000000001"/>
    <n v="0"/>
    <n v="-999"/>
    <x v="21"/>
  </r>
  <r>
    <d v="1993-05-12T00:00:00"/>
    <n v="132"/>
    <n v="28.38"/>
    <n v="17.399999999999999"/>
    <n v="25.6"/>
    <n v="7.2"/>
    <n v="28.5"/>
    <n v="13"/>
    <n v="0"/>
    <n v="67"/>
    <n v="-999"/>
    <n v="1.7"/>
    <n v="5.3"/>
    <n v="-999"/>
    <n v="1.6"/>
    <n v="-999"/>
    <n v="-999"/>
    <n v="0.42799999999999999"/>
    <n v="2.855"/>
    <n v="0"/>
    <n v="-999"/>
    <x v="21"/>
  </r>
  <r>
    <d v="1993-05-13T00:00:00"/>
    <n v="133"/>
    <n v="27.56"/>
    <n v="16.899999999999999"/>
    <n v="23.8"/>
    <n v="7.5"/>
    <n v="31.7"/>
    <n v="16.5"/>
    <n v="0"/>
    <n v="2"/>
    <n v="-999"/>
    <n v="1.9"/>
    <n v="6.1"/>
    <n v="-999"/>
    <n v="6"/>
    <n v="-999"/>
    <n v="-999"/>
    <n v="0.48699999999999999"/>
    <n v="2.4609999999999999"/>
    <n v="0"/>
    <n v="-999"/>
    <x v="21"/>
  </r>
  <r>
    <d v="1993-05-14T00:00:00"/>
    <n v="134"/>
    <n v="18.91"/>
    <n v="14"/>
    <n v="20.6"/>
    <n v="6.5"/>
    <n v="53.5"/>
    <n v="36.799999999999997"/>
    <n v="0.8"/>
    <n v="0"/>
    <n v="-999"/>
    <n v="1.9"/>
    <n v="7.4"/>
    <n v="-999"/>
    <n v="10.7"/>
    <n v="-999"/>
    <n v="-999"/>
    <n v="0.89300000000000002"/>
    <n v="1.5329999999999999"/>
    <n v="0"/>
    <n v="-999"/>
    <x v="21"/>
  </r>
  <r>
    <d v="1993-05-15T00:00:00"/>
    <n v="135"/>
    <n v="27.87"/>
    <n v="12.8"/>
    <n v="20.2"/>
    <n v="3.4"/>
    <n v="51.6"/>
    <n v="27.9"/>
    <n v="0"/>
    <n v="0"/>
    <n v="-999"/>
    <n v="1.1000000000000001"/>
    <n v="5.8"/>
    <n v="-999"/>
    <n v="12"/>
    <n v="-999"/>
    <n v="-999"/>
    <n v="0.65800000000000003"/>
    <n v="1.706"/>
    <n v="0"/>
    <n v="-999"/>
    <x v="21"/>
  </r>
  <r>
    <d v="1993-05-16T00:00:00"/>
    <n v="136"/>
    <n v="28.21"/>
    <n v="12.8"/>
    <n v="19.100000000000001"/>
    <n v="4.7"/>
    <n v="44.9"/>
    <n v="22"/>
    <n v="0"/>
    <n v="0"/>
    <n v="-999"/>
    <n v="1.4"/>
    <n v="6.3"/>
    <n v="-999"/>
    <n v="12.6"/>
    <n v="-999"/>
    <n v="-999"/>
    <n v="0.48499999999999999"/>
    <n v="1.724"/>
    <n v="0"/>
    <n v="-999"/>
    <x v="21"/>
  </r>
  <r>
    <d v="1993-05-17T00:00:00"/>
    <n v="137"/>
    <n v="28.73"/>
    <n v="13"/>
    <n v="21.3"/>
    <n v="5.0999999999999996"/>
    <n v="32.700000000000003"/>
    <n v="17.399999999999999"/>
    <n v="0"/>
    <n v="0"/>
    <n v="-999"/>
    <n v="0.9"/>
    <n v="5.7"/>
    <n v="-999"/>
    <n v="12.6"/>
    <n v="-999"/>
    <n v="-999"/>
    <n v="0.44"/>
    <n v="2.0920000000000001"/>
    <n v="0"/>
    <n v="-999"/>
    <x v="21"/>
  </r>
  <r>
    <d v="1993-05-18T00:00:00"/>
    <n v="138"/>
    <n v="29.05"/>
    <n v="14.7"/>
    <n v="23.3"/>
    <n v="5.2"/>
    <n v="33.4"/>
    <n v="16.899999999999999"/>
    <n v="0"/>
    <n v="0"/>
    <n v="-999"/>
    <n v="1.3"/>
    <n v="5.3"/>
    <n v="-999"/>
    <n v="13.8"/>
    <n v="-999"/>
    <n v="-999"/>
    <n v="0.48299999999999998"/>
    <n v="2.3769999999999998"/>
    <n v="0"/>
    <n v="-999"/>
    <x v="21"/>
  </r>
  <r>
    <d v="1993-05-19T00:00:00"/>
    <n v="139"/>
    <n v="20.059999999999999"/>
    <n v="15.7"/>
    <n v="21.4"/>
    <n v="9.8000000000000007"/>
    <n v="43.9"/>
    <n v="30.3"/>
    <n v="0"/>
    <n v="0"/>
    <n v="-999"/>
    <n v="1.7"/>
    <n v="6.4"/>
    <n v="-999"/>
    <n v="14.1"/>
    <n v="-999"/>
    <n v="-999"/>
    <n v="0.77300000000000002"/>
    <n v="1.776"/>
    <n v="0"/>
    <n v="-999"/>
    <x v="21"/>
  </r>
  <r>
    <d v="1993-05-20T00:00:00"/>
    <n v="140"/>
    <n v="21.53"/>
    <n v="9.6"/>
    <n v="15.5"/>
    <n v="4.3"/>
    <n v="72.900000000000006"/>
    <n v="45.3"/>
    <n v="2.5"/>
    <n v="0"/>
    <n v="-999"/>
    <n v="1.3"/>
    <n v="6.7"/>
    <n v="-999"/>
    <n v="13.7"/>
    <n v="-999"/>
    <n v="-999"/>
    <n v="0.79500000000000004"/>
    <n v="0.96299999999999997"/>
    <n v="0"/>
    <n v="-999"/>
    <x v="21"/>
  </r>
  <r>
    <d v="1993-05-21T00:00:00"/>
    <n v="141"/>
    <n v="17.920000000000002"/>
    <n v="5.5"/>
    <n v="10.199999999999999"/>
    <n v="1.8"/>
    <n v="86.4"/>
    <n v="69.8"/>
    <n v="6.9"/>
    <n v="0"/>
    <n v="-999"/>
    <n v="1.3"/>
    <n v="5.6"/>
    <n v="-999"/>
    <n v="11.4"/>
    <n v="-999"/>
    <n v="-999"/>
    <n v="0.86699999999999999"/>
    <n v="0.376"/>
    <n v="0"/>
    <n v="-999"/>
    <x v="21"/>
  </r>
  <r>
    <d v="1993-05-22T00:00:00"/>
    <n v="142"/>
    <n v="21.44"/>
    <n v="4.8"/>
    <n v="11.2"/>
    <n v="0.5"/>
    <n v="79.7"/>
    <n v="47.4"/>
    <n v="0.5"/>
    <n v="0"/>
    <n v="-999"/>
    <n v="1.1000000000000001"/>
    <n v="6.7"/>
    <n v="-999"/>
    <n v="10.8"/>
    <n v="-999"/>
    <n v="-999"/>
    <n v="0.63200000000000001"/>
    <n v="0.69899999999999995"/>
    <n v="0"/>
    <n v="-999"/>
    <x v="21"/>
  </r>
  <r>
    <d v="1993-05-23T00:00:00"/>
    <n v="143"/>
    <n v="21.23"/>
    <n v="6.9"/>
    <n v="13.5"/>
    <n v="0.7"/>
    <n v="74.5"/>
    <n v="51.1"/>
    <n v="0"/>
    <n v="0"/>
    <n v="-999"/>
    <n v="0.9"/>
    <n v="4.8"/>
    <n v="-999"/>
    <n v="10.3"/>
    <n v="-999"/>
    <n v="-999"/>
    <n v="0.78900000000000003"/>
    <n v="0.75600000000000001"/>
    <n v="0"/>
    <n v="-999"/>
    <x v="21"/>
  </r>
  <r>
    <d v="1993-05-24T00:00:00"/>
    <n v="144"/>
    <n v="24.2"/>
    <n v="10.7"/>
    <n v="18.8"/>
    <n v="-0.1"/>
    <n v="54.5"/>
    <n v="29.1"/>
    <n v="0"/>
    <n v="0"/>
    <n v="-999"/>
    <n v="0.9"/>
    <n v="4.0999999999999996"/>
    <n v="-999"/>
    <n v="11.3"/>
    <n v="-999"/>
    <n v="-999"/>
    <n v="0.63200000000000001"/>
    <n v="1.538"/>
    <n v="0"/>
    <n v="-999"/>
    <x v="21"/>
  </r>
  <r>
    <d v="1993-05-25T00:00:00"/>
    <n v="145"/>
    <n v="28.42"/>
    <n v="13.3"/>
    <n v="20.6"/>
    <n v="3.1"/>
    <n v="46.1"/>
    <n v="24.4"/>
    <n v="0"/>
    <n v="0"/>
    <n v="-999"/>
    <n v="1"/>
    <n v="4.2"/>
    <n v="-999"/>
    <n v="13.4"/>
    <n v="-999"/>
    <n v="-999"/>
    <n v="0.59299999999999997"/>
    <n v="1.8340000000000001"/>
    <n v="0"/>
    <n v="-999"/>
    <x v="21"/>
  </r>
  <r>
    <d v="1993-05-26T00:00:00"/>
    <n v="146"/>
    <n v="17.57"/>
    <n v="12.1"/>
    <n v="18.600000000000001"/>
    <n v="6.5"/>
    <n v="59.7"/>
    <n v="40"/>
    <n v="1.8"/>
    <n v="0"/>
    <n v="-999"/>
    <n v="0.9"/>
    <n v="3.7"/>
    <n v="-999"/>
    <n v="12.5"/>
    <n v="-999"/>
    <n v="-999"/>
    <n v="0.85499999999999998"/>
    <n v="1.286"/>
    <n v="0"/>
    <n v="-999"/>
    <x v="21"/>
  </r>
  <r>
    <d v="1993-05-27T00:00:00"/>
    <n v="147"/>
    <n v="26.92"/>
    <n v="14.2"/>
    <n v="21.7"/>
    <n v="5.6"/>
    <n v="50.4"/>
    <n v="22.3"/>
    <n v="0"/>
    <n v="0"/>
    <n v="-999"/>
    <n v="1"/>
    <n v="5.0999999999999996"/>
    <n v="-999"/>
    <n v="13.7"/>
    <n v="-999"/>
    <n v="-999"/>
    <n v="0.57899999999999996"/>
    <n v="2.0169999999999999"/>
    <n v="0"/>
    <n v="-999"/>
    <x v="21"/>
  </r>
  <r>
    <d v="1993-05-28T00:00:00"/>
    <n v="148"/>
    <n v="18.829999999999998"/>
    <n v="11.4"/>
    <n v="17.600000000000001"/>
    <n v="5.8"/>
    <n v="69.400000000000006"/>
    <n v="41.7"/>
    <n v="7.1"/>
    <n v="0"/>
    <n v="-999"/>
    <n v="1.5"/>
    <n v="5.5"/>
    <n v="-999"/>
    <n v="13"/>
    <n v="-999"/>
    <n v="-999"/>
    <n v="0.83799999999999997"/>
    <n v="1.173"/>
    <n v="0"/>
    <n v="-999"/>
    <x v="21"/>
  </r>
  <r>
    <d v="1993-05-29T00:00:00"/>
    <n v="149"/>
    <n v="18.38"/>
    <n v="8.1"/>
    <n v="14.3"/>
    <n v="4.5"/>
    <n v="80"/>
    <n v="45.8"/>
    <n v="5.6"/>
    <n v="0"/>
    <n v="-999"/>
    <n v="1.6"/>
    <n v="6.1"/>
    <n v="-999"/>
    <n v="13"/>
    <n v="-999"/>
    <n v="-999"/>
    <n v="0.745"/>
    <n v="0.88300000000000001"/>
    <n v="0"/>
    <n v="-999"/>
    <x v="21"/>
  </r>
  <r>
    <d v="1993-05-30T00:00:00"/>
    <n v="150"/>
    <n v="12.97"/>
    <n v="8.4"/>
    <n v="11"/>
    <n v="4.3"/>
    <n v="78.3"/>
    <n v="60.9"/>
    <n v="0.5"/>
    <n v="0"/>
    <n v="-999"/>
    <n v="2.2000000000000002"/>
    <n v="7"/>
    <n v="-999"/>
    <n v="10.8"/>
    <n v="-999"/>
    <n v="-999"/>
    <n v="0.79700000000000004"/>
    <n v="0.51300000000000001"/>
    <n v="0"/>
    <n v="-999"/>
    <x v="21"/>
  </r>
  <r>
    <d v="1993-05-31T00:00:00"/>
    <n v="151"/>
    <n v="7.57"/>
    <n v="9.1999999999999993"/>
    <n v="13.2"/>
    <n v="4.2"/>
    <n v="85.7"/>
    <n v="70.900000000000006"/>
    <n v="7.9"/>
    <n v="0"/>
    <n v="-999"/>
    <n v="2.5"/>
    <n v="8.4"/>
    <n v="-999"/>
    <n v="10.4"/>
    <n v="-999"/>
    <n v="-999"/>
    <n v="1.077"/>
    <n v="0.441"/>
    <n v="0"/>
    <n v="-999"/>
    <x v="21"/>
  </r>
  <r>
    <d v="1993-06-01T00:00:00"/>
    <n v="152"/>
    <n v="15.94"/>
    <n v="6.6"/>
    <n v="13.5"/>
    <n v="2.7"/>
    <n v="89.3"/>
    <n v="64.5"/>
    <n v="2.2999999999999998"/>
    <n v="0"/>
    <n v="-999"/>
    <n v="1"/>
    <n v="4.9000000000000004"/>
    <n v="-999"/>
    <n v="11.5"/>
    <n v="-999"/>
    <n v="-999"/>
    <n v="1"/>
    <n v="0.54900000000000004"/>
    <n v="0"/>
    <n v="-999"/>
    <x v="22"/>
  </r>
  <r>
    <d v="1993-06-02T00:00:00"/>
    <n v="153"/>
    <n v="12.32"/>
    <n v="6.6"/>
    <n v="12.1"/>
    <n v="1.9"/>
    <n v="92"/>
    <n v="72.5"/>
    <n v="14.2"/>
    <n v="0"/>
    <n v="-999"/>
    <n v="1.2"/>
    <n v="7"/>
    <n v="-999"/>
    <n v="10"/>
    <n v="-999"/>
    <n v="-999"/>
    <n v="1.0209999999999999"/>
    <n v="0.38800000000000001"/>
    <n v="0"/>
    <n v="-999"/>
    <x v="22"/>
  </r>
  <r>
    <d v="1993-06-03T00:00:00"/>
    <n v="154"/>
    <n v="10.83"/>
    <n v="7.2"/>
    <n v="11.8"/>
    <n v="3.7"/>
    <n v="88.3"/>
    <n v="69.099999999999994"/>
    <n v="4.5999999999999996"/>
    <n v="0"/>
    <n v="-999"/>
    <n v="0.8"/>
    <n v="3.6"/>
    <n v="-999"/>
    <n v="10.5"/>
    <n v="-999"/>
    <n v="-999"/>
    <n v="0.95499999999999996"/>
    <n v="0.42799999999999999"/>
    <n v="0"/>
    <n v="-999"/>
    <x v="22"/>
  </r>
  <r>
    <d v="1993-06-04T00:00:00"/>
    <n v="155"/>
    <n v="20.5"/>
    <n v="8.4"/>
    <n v="13.9"/>
    <n v="3"/>
    <n v="81.7"/>
    <n v="53.1"/>
    <n v="1.5"/>
    <n v="0"/>
    <n v="-999"/>
    <n v="1.2"/>
    <n v="6.6"/>
    <n v="-999"/>
    <n v="11.6"/>
    <n v="-999"/>
    <n v="-999"/>
    <n v="0.84"/>
    <n v="0.745"/>
    <n v="0"/>
    <n v="-999"/>
    <x v="22"/>
  </r>
  <r>
    <d v="1993-06-05T00:00:00"/>
    <n v="156"/>
    <n v="25.69"/>
    <n v="11.5"/>
    <n v="17.5"/>
    <n v="3"/>
    <n v="57.3"/>
    <n v="22.4"/>
    <n v="0"/>
    <n v="0"/>
    <n v="-999"/>
    <n v="1.5"/>
    <n v="5.4"/>
    <n v="-999"/>
    <n v="12.8"/>
    <n v="-999"/>
    <n v="-999"/>
    <n v="0.44700000000000001"/>
    <n v="1.552"/>
    <n v="0"/>
    <n v="-999"/>
    <x v="22"/>
  </r>
  <r>
    <d v="1993-06-06T00:00:00"/>
    <n v="157"/>
    <n v="24.1"/>
    <n v="11.6"/>
    <n v="18.7"/>
    <n v="5.9"/>
    <n v="53.6"/>
    <n v="29.2"/>
    <n v="10.4"/>
    <n v="0"/>
    <n v="-999"/>
    <n v="1.5"/>
    <n v="10.3"/>
    <n v="-999"/>
    <n v="13"/>
    <n v="-999"/>
    <n v="-999"/>
    <n v="0.63"/>
    <n v="1.526"/>
    <n v="0"/>
    <n v="-999"/>
    <x v="22"/>
  </r>
  <r>
    <d v="1993-06-07T00:00:00"/>
    <n v="158"/>
    <n v="3.48"/>
    <n v="4.2"/>
    <n v="5.9"/>
    <n v="2.1"/>
    <n v="95.9"/>
    <n v="94.8"/>
    <n v="7.1"/>
    <n v="0"/>
    <n v="-999"/>
    <n v="1.3"/>
    <n v="4.4000000000000004"/>
    <n v="-999"/>
    <n v="9.9"/>
    <n v="-999"/>
    <n v="-999"/>
    <n v="0.879"/>
    <n v="4.8000000000000001E-2"/>
    <n v="0"/>
    <n v="-999"/>
    <x v="22"/>
  </r>
  <r>
    <d v="1993-06-08T00:00:00"/>
    <n v="159"/>
    <n v="15.86"/>
    <n v="6.1"/>
    <n v="12"/>
    <n v="1.6"/>
    <n v="84.2"/>
    <n v="58"/>
    <n v="1.3"/>
    <n v="0"/>
    <n v="-999"/>
    <n v="1"/>
    <n v="4.9000000000000004"/>
    <n v="-999"/>
    <n v="10.6"/>
    <n v="-999"/>
    <n v="-999"/>
    <n v="0.81200000000000006"/>
    <n v="0.58899999999999997"/>
    <n v="0"/>
    <n v="-999"/>
    <x v="22"/>
  </r>
  <r>
    <d v="1993-06-09T00:00:00"/>
    <n v="160"/>
    <n v="6.73"/>
    <n v="4.4000000000000004"/>
    <n v="6.6"/>
    <n v="0.1"/>
    <n v="88.9"/>
    <n v="72.3"/>
    <n v="17.8"/>
    <n v="0"/>
    <n v="-999"/>
    <n v="2.2999999999999998"/>
    <n v="8"/>
    <n v="-999"/>
    <n v="8.8000000000000007"/>
    <n v="-999"/>
    <n v="-999"/>
    <n v="0.70499999999999996"/>
    <n v="0.27"/>
    <n v="0"/>
    <n v="-999"/>
    <x v="22"/>
  </r>
  <r>
    <d v="1993-06-10T00:00:00"/>
    <n v="161"/>
    <n v="23.16"/>
    <n v="4.2"/>
    <n v="11.3"/>
    <n v="-0.8"/>
    <n v="82.8"/>
    <n v="55.6"/>
    <n v="0.8"/>
    <n v="0"/>
    <n v="-999"/>
    <n v="0.9"/>
    <n v="4.7"/>
    <n v="-999"/>
    <n v="9.1"/>
    <n v="-999"/>
    <n v="-999"/>
    <n v="0.74399999999999999"/>
    <n v="0.59399999999999997"/>
    <n v="0"/>
    <n v="-999"/>
    <x v="22"/>
  </r>
  <r>
    <d v="1993-06-11T00:00:00"/>
    <n v="162"/>
    <n v="6.9"/>
    <n v="1.2"/>
    <n v="4.0999999999999996"/>
    <n v="-0.2"/>
    <n v="96"/>
    <n v="94.1"/>
    <n v="13"/>
    <n v="0"/>
    <n v="-999"/>
    <n v="0.6"/>
    <n v="4.3"/>
    <n v="-999"/>
    <n v="6.2"/>
    <n v="-999"/>
    <n v="-999"/>
    <n v="0.76900000000000002"/>
    <n v="4.8000000000000001E-2"/>
    <n v="0"/>
    <n v="-999"/>
    <x v="22"/>
  </r>
  <r>
    <d v="1993-06-12T00:00:00"/>
    <n v="163"/>
    <n v="9.32"/>
    <n v="3.3"/>
    <n v="9.1"/>
    <n v="-0.1"/>
    <n v="93.6"/>
    <n v="81"/>
    <n v="0.3"/>
    <n v="0"/>
    <n v="-999"/>
    <n v="1"/>
    <n v="5.5"/>
    <n v="-999"/>
    <n v="6.9"/>
    <n v="-999"/>
    <n v="-999"/>
    <n v="0.93500000000000005"/>
    <n v="0.22"/>
    <n v="0"/>
    <n v="-999"/>
    <x v="22"/>
  </r>
  <r>
    <d v="1993-06-13T00:00:00"/>
    <n v="164"/>
    <n v="22.94"/>
    <n v="8.1"/>
    <n v="14.5"/>
    <n v="-0.6"/>
    <n v="69.5"/>
    <n v="36.6"/>
    <n v="0"/>
    <n v="0"/>
    <n v="-999"/>
    <n v="1.4"/>
    <n v="5.4"/>
    <n v="-999"/>
    <n v="9.1999999999999993"/>
    <n v="-999"/>
    <n v="-999"/>
    <n v="0.60299999999999998"/>
    <n v="1.0469999999999999"/>
    <n v="0"/>
    <n v="-999"/>
    <x v="22"/>
  </r>
  <r>
    <d v="1993-06-14T00:00:00"/>
    <n v="165"/>
    <n v="8.57"/>
    <n v="8.4"/>
    <n v="11.5"/>
    <n v="4.3"/>
    <n v="77.5"/>
    <n v="51"/>
    <n v="5.0999999999999996"/>
    <n v="0"/>
    <n v="-999"/>
    <n v="1.2"/>
    <n v="4.5"/>
    <n v="-999"/>
    <n v="10.1"/>
    <n v="-999"/>
    <n v="-999"/>
    <n v="0.69299999999999995"/>
    <n v="0.66500000000000004"/>
    <n v="0"/>
    <n v="-999"/>
    <x v="22"/>
  </r>
  <r>
    <d v="1993-06-15T00:00:00"/>
    <n v="166"/>
    <n v="10.02"/>
    <n v="6.9"/>
    <n v="12.4"/>
    <n v="3.6"/>
    <n v="93.5"/>
    <n v="83.1"/>
    <n v="5.3"/>
    <n v="0"/>
    <n v="-999"/>
    <n v="0.5"/>
    <n v="4.5"/>
    <n v="-999"/>
    <n v="10.1"/>
    <n v="-999"/>
    <n v="-999"/>
    <n v="1.1990000000000001"/>
    <n v="0.24299999999999999"/>
    <n v="0"/>
    <n v="-999"/>
    <x v="22"/>
  </r>
  <r>
    <d v="1993-06-16T00:00:00"/>
    <n v="167"/>
    <n v="14.36"/>
    <n v="9.3000000000000007"/>
    <n v="15.8"/>
    <n v="5.2"/>
    <n v="87.7"/>
    <n v="61.8"/>
    <n v="2.2999999999999998"/>
    <n v="0"/>
    <n v="-999"/>
    <n v="0.6"/>
    <n v="3.7"/>
    <n v="-999"/>
    <n v="11.9"/>
    <n v="-999"/>
    <n v="-999"/>
    <n v="1.1100000000000001"/>
    <n v="0.68600000000000005"/>
    <n v="0"/>
    <n v="-999"/>
    <x v="22"/>
  </r>
  <r>
    <d v="1993-06-17T00:00:00"/>
    <n v="168"/>
    <n v="26.32"/>
    <n v="12.3"/>
    <n v="19.399999999999999"/>
    <n v="3.1"/>
    <n v="70.099999999999994"/>
    <n v="36.700000000000003"/>
    <n v="0.3"/>
    <n v="0"/>
    <n v="-999"/>
    <n v="0.9"/>
    <n v="4.3"/>
    <n v="-999"/>
    <n v="13.9"/>
    <n v="-999"/>
    <n v="-999"/>
    <n v="0.82699999999999996"/>
    <n v="1.4259999999999999"/>
    <n v="0"/>
    <n v="-999"/>
    <x v="22"/>
  </r>
  <r>
    <d v="1993-06-18T00:00:00"/>
    <n v="169"/>
    <n v="27.38"/>
    <n v="13.5"/>
    <n v="19.100000000000001"/>
    <n v="7.8"/>
    <n v="63.5"/>
    <n v="42"/>
    <n v="0"/>
    <n v="0"/>
    <n v="-999"/>
    <n v="1.1000000000000001"/>
    <n v="6.2"/>
    <n v="-999"/>
    <n v="15.3"/>
    <n v="-999"/>
    <n v="-999"/>
    <n v="0.92600000000000005"/>
    <n v="1.282"/>
    <n v="0"/>
    <n v="-999"/>
    <x v="22"/>
  </r>
  <r>
    <d v="1993-06-19T00:00:00"/>
    <n v="170"/>
    <n v="27.34"/>
    <n v="11.4"/>
    <n v="18.100000000000001"/>
    <n v="3.9"/>
    <n v="56.8"/>
    <n v="37.200000000000003"/>
    <n v="0"/>
    <n v="0"/>
    <n v="-999"/>
    <n v="1"/>
    <n v="5"/>
    <n v="-999"/>
    <n v="14.8"/>
    <n v="-999"/>
    <n v="-999"/>
    <n v="0.77200000000000002"/>
    <n v="1.304"/>
    <n v="0"/>
    <n v="-999"/>
    <x v="22"/>
  </r>
  <r>
    <d v="1993-06-20T00:00:00"/>
    <n v="171"/>
    <n v="30.46"/>
    <n v="12.8"/>
    <n v="20.5"/>
    <n v="1.7"/>
    <n v="40.299999999999997"/>
    <n v="18.100000000000001"/>
    <n v="0"/>
    <n v="0"/>
    <n v="-999"/>
    <n v="1.3"/>
    <n v="4.7"/>
    <n v="-999"/>
    <n v="14.4"/>
    <n v="-999"/>
    <n v="-999"/>
    <n v="0.436"/>
    <n v="1.9750000000000001"/>
    <n v="0"/>
    <n v="-999"/>
    <x v="22"/>
  </r>
  <r>
    <d v="1993-06-21T00:00:00"/>
    <n v="172"/>
    <n v="6"/>
    <n v="8.1"/>
    <n v="15.5"/>
    <n v="-0.8"/>
    <n v="76.5"/>
    <n v="33.4"/>
    <n v="20.6"/>
    <n v="0"/>
    <n v="-999"/>
    <n v="1.4"/>
    <n v="5.2"/>
    <n v="-999"/>
    <n v="11.6"/>
    <n v="-999"/>
    <n v="-999"/>
    <n v="0.58799999999999997"/>
    <n v="1.1719999999999999"/>
    <n v="0"/>
    <n v="-999"/>
    <x v="22"/>
  </r>
  <r>
    <d v="1993-06-22T00:00:00"/>
    <n v="173"/>
    <n v="20.02"/>
    <n v="1.9"/>
    <n v="6.8"/>
    <n v="-1.6"/>
    <n v="81.900000000000006"/>
    <n v="59.8"/>
    <n v="0"/>
    <n v="0"/>
    <n v="-999"/>
    <n v="2.5"/>
    <n v="8.1"/>
    <n v="-999"/>
    <n v="8.6999999999999993"/>
    <n v="-999"/>
    <n v="-999"/>
    <n v="0.59199999999999997"/>
    <n v="0.39700000000000002"/>
    <n v="0"/>
    <n v="-999"/>
    <x v="22"/>
  </r>
  <r>
    <d v="1993-06-23T00:00:00"/>
    <n v="174"/>
    <n v="4.34"/>
    <n v="1.9"/>
    <n v="4.4000000000000004"/>
    <n v="-0.9"/>
    <n v="89.2"/>
    <n v="83.6"/>
    <n v="0"/>
    <n v="0"/>
    <n v="-999"/>
    <n v="2.6"/>
    <n v="6.5"/>
    <n v="-999"/>
    <n v="6.1"/>
    <n v="-999"/>
    <n v="-999"/>
    <n v="0.69799999999999995"/>
    <n v="0.13700000000000001"/>
    <n v="0"/>
    <n v="-999"/>
    <x v="22"/>
  </r>
  <r>
    <d v="1993-06-24T00:00:00"/>
    <n v="175"/>
    <n v="19.309999999999999"/>
    <n v="7.7"/>
    <n v="14.9"/>
    <n v="2"/>
    <n v="78.400000000000006"/>
    <n v="54.9"/>
    <n v="0"/>
    <n v="0"/>
    <n v="-999"/>
    <n v="1.2"/>
    <n v="4.7"/>
    <n v="-999"/>
    <n v="9.6999999999999993"/>
    <n v="-999"/>
    <n v="-999"/>
    <n v="0.93100000000000005"/>
    <n v="0.76400000000000001"/>
    <n v="0"/>
    <n v="-999"/>
    <x v="22"/>
  </r>
  <r>
    <d v="1993-06-25T00:00:00"/>
    <n v="176"/>
    <n v="22.59"/>
    <n v="11.9"/>
    <n v="19.100000000000001"/>
    <n v="5.3"/>
    <n v="69.599999999999994"/>
    <n v="41.9"/>
    <n v="0"/>
    <n v="0"/>
    <n v="-999"/>
    <n v="1"/>
    <n v="5.9"/>
    <n v="-999"/>
    <n v="13.2"/>
    <n v="-999"/>
    <n v="-999"/>
    <n v="0.92500000000000004"/>
    <n v="1.284"/>
    <n v="0"/>
    <n v="-999"/>
    <x v="22"/>
  </r>
  <r>
    <d v="1993-06-26T00:00:00"/>
    <n v="177"/>
    <n v="17.5"/>
    <n v="11.6"/>
    <n v="19.899999999999999"/>
    <n v="5.8"/>
    <n v="77"/>
    <n v="42.2"/>
    <n v="9.1"/>
    <n v="0"/>
    <n v="-999"/>
    <n v="1.3"/>
    <n v="8.3000000000000007"/>
    <n v="-999"/>
    <n v="12.3"/>
    <n v="-999"/>
    <n v="-999"/>
    <n v="0.97799999999999998"/>
    <n v="1.343"/>
    <n v="0"/>
    <n v="-999"/>
    <x v="22"/>
  </r>
  <r>
    <d v="1993-06-27T00:00:00"/>
    <n v="178"/>
    <n v="20.41"/>
    <n v="6"/>
    <n v="11.8"/>
    <n v="2"/>
    <n v="80.2"/>
    <n v="60.2"/>
    <n v="0.8"/>
    <n v="0"/>
    <n v="-999"/>
    <n v="1.2"/>
    <n v="4.9000000000000004"/>
    <n v="-999"/>
    <n v="12"/>
    <n v="-999"/>
    <n v="-999"/>
    <n v="0.83299999999999996"/>
    <n v="0.55100000000000005"/>
    <n v="0"/>
    <n v="-999"/>
    <x v="22"/>
  </r>
  <r>
    <d v="1993-06-28T00:00:00"/>
    <n v="179"/>
    <n v="20.9"/>
    <n v="5.3"/>
    <n v="12.4"/>
    <n v="0.1"/>
    <n v="73.400000000000006"/>
    <n v="41.4"/>
    <n v="0"/>
    <n v="0"/>
    <n v="-999"/>
    <n v="0.8"/>
    <n v="4.8"/>
    <n v="-999"/>
    <n v="11.4"/>
    <n v="-999"/>
    <n v="-999"/>
    <n v="0.59599999999999997"/>
    <n v="0.84399999999999997"/>
    <n v="0"/>
    <n v="-999"/>
    <x v="22"/>
  </r>
  <r>
    <d v="1993-06-29T00:00:00"/>
    <n v="180"/>
    <n v="12.97"/>
    <n v="5.2"/>
    <n v="11.4"/>
    <n v="-0.2"/>
    <n v="83.6"/>
    <n v="62.3"/>
    <n v="0"/>
    <n v="0"/>
    <n v="-999"/>
    <n v="1.1000000000000001"/>
    <n v="4.9000000000000004"/>
    <n v="-999"/>
    <n v="10.1"/>
    <n v="-999"/>
    <n v="-999"/>
    <n v="0.83799999999999997"/>
    <n v="0.50800000000000001"/>
    <n v="0"/>
    <n v="-999"/>
    <x v="22"/>
  </r>
  <r>
    <d v="1993-06-30T00:00:00"/>
    <n v="181"/>
    <n v="18.13"/>
    <n v="6.7"/>
    <n v="14.2"/>
    <n v="-0.6"/>
    <n v="75.2"/>
    <n v="36.700000000000003"/>
    <n v="0"/>
    <n v="0"/>
    <n v="-999"/>
    <n v="0.8"/>
    <n v="4.7"/>
    <n v="-999"/>
    <n v="9.6999999999999993"/>
    <n v="-999"/>
    <n v="-999"/>
    <n v="0.59299999999999997"/>
    <n v="1.0249999999999999"/>
    <n v="0"/>
    <n v="-999"/>
    <x v="22"/>
  </r>
  <r>
    <d v="1993-07-01T00:00:00"/>
    <n v="182"/>
    <n v="18"/>
    <n v="7.8"/>
    <n v="14.8"/>
    <n v="2.2999999999999998"/>
    <n v="77.900000000000006"/>
    <n v="47.8"/>
    <n v="0.8"/>
    <n v="0"/>
    <n v="-999"/>
    <n v="0.9"/>
    <n v="5"/>
    <n v="-999"/>
    <n v="11.4"/>
    <n v="-999"/>
    <n v="-999"/>
    <n v="0.80400000000000005"/>
    <n v="0.879"/>
    <n v="0"/>
    <n v="-999"/>
    <x v="23"/>
  </r>
  <r>
    <d v="1993-07-02T00:00:00"/>
    <n v="183"/>
    <n v="23.76"/>
    <n v="8.4"/>
    <n v="16.399999999999999"/>
    <n v="2.7"/>
    <n v="82.9"/>
    <n v="48.7"/>
    <n v="13.2"/>
    <n v="0"/>
    <n v="-999"/>
    <n v="0.7"/>
    <n v="5.6"/>
    <n v="-999"/>
    <n v="13.4"/>
    <n v="-999"/>
    <n v="-999"/>
    <n v="0.90600000000000003"/>
    <n v="0.95699999999999996"/>
    <n v="0"/>
    <n v="-999"/>
    <x v="23"/>
  </r>
  <r>
    <d v="1993-07-03T00:00:00"/>
    <n v="184"/>
    <n v="14.87"/>
    <n v="7.7"/>
    <n v="13.8"/>
    <n v="3.5"/>
    <n v="89.9"/>
    <n v="69.900000000000006"/>
    <n v="17.5"/>
    <n v="0"/>
    <n v="-999"/>
    <n v="0.7"/>
    <n v="4.5999999999999996"/>
    <n v="-999"/>
    <n v="11.3"/>
    <n v="-999"/>
    <n v="-999"/>
    <n v="1.1020000000000001"/>
    <n v="0.47499999999999998"/>
    <n v="0"/>
    <n v="-999"/>
    <x v="23"/>
  </r>
  <r>
    <d v="1993-07-04T00:00:00"/>
    <n v="185"/>
    <n v="12.16"/>
    <n v="7.5"/>
    <n v="13.3"/>
    <n v="3.8"/>
    <n v="89.7"/>
    <n v="70.8"/>
    <n v="1.5"/>
    <n v="0"/>
    <n v="-999"/>
    <n v="0.9"/>
    <n v="4.9000000000000004"/>
    <n v="-999"/>
    <n v="11.2"/>
    <n v="-999"/>
    <n v="-999"/>
    <n v="1.0780000000000001"/>
    <n v="0.44600000000000001"/>
    <n v="0"/>
    <n v="-999"/>
    <x v="23"/>
  </r>
  <r>
    <d v="1993-07-05T00:00:00"/>
    <n v="186"/>
    <n v="17.14"/>
    <n v="7.7"/>
    <n v="14.2"/>
    <n v="3.3"/>
    <n v="85.2"/>
    <n v="61"/>
    <n v="0.3"/>
    <n v="0"/>
    <n v="-999"/>
    <n v="0.8"/>
    <n v="5.2"/>
    <n v="-999"/>
    <n v="12.1"/>
    <n v="-999"/>
    <n v="-999"/>
    <n v="0.98499999999999999"/>
    <n v="0.63100000000000001"/>
    <n v="0"/>
    <n v="-999"/>
    <x v="23"/>
  </r>
  <r>
    <d v="1993-07-06T00:00:00"/>
    <n v="187"/>
    <n v="22.33"/>
    <n v="7.7"/>
    <n v="13.5"/>
    <n v="2.1"/>
    <n v="75.900000000000006"/>
    <n v="45.3"/>
    <n v="0"/>
    <n v="0"/>
    <n v="-999"/>
    <n v="0.9"/>
    <n v="5.0999999999999996"/>
    <n v="-999"/>
    <n v="11.2"/>
    <n v="-999"/>
    <n v="-999"/>
    <n v="0.70199999999999996"/>
    <n v="0.84599999999999997"/>
    <n v="0"/>
    <n v="-999"/>
    <x v="23"/>
  </r>
  <r>
    <d v="1993-07-07T00:00:00"/>
    <n v="188"/>
    <n v="16.63"/>
    <n v="9.1999999999999993"/>
    <n v="17.3"/>
    <n v="3.2"/>
    <n v="80.400000000000006"/>
    <n v="45.4"/>
    <n v="0"/>
    <n v="0"/>
    <n v="-999"/>
    <n v="0.6"/>
    <n v="4"/>
    <n v="-999"/>
    <n v="12.4"/>
    <n v="-999"/>
    <n v="-999"/>
    <n v="0.89500000000000002"/>
    <n v="1.0780000000000001"/>
    <n v="0"/>
    <n v="-999"/>
    <x v="23"/>
  </r>
  <r>
    <d v="1993-07-08T00:00:00"/>
    <n v="189"/>
    <n v="22.44"/>
    <n v="10.5"/>
    <n v="16.8"/>
    <n v="4.2"/>
    <n v="78.599999999999994"/>
    <n v="49.5"/>
    <n v="0"/>
    <n v="0"/>
    <n v="-999"/>
    <n v="1"/>
    <n v="5.5"/>
    <n v="-999"/>
    <n v="13.4"/>
    <n v="-999"/>
    <n v="-999"/>
    <n v="0.94399999999999995"/>
    <n v="0.96599999999999997"/>
    <n v="0"/>
    <n v="-999"/>
    <x v="23"/>
  </r>
  <r>
    <d v="1993-07-09T00:00:00"/>
    <n v="190"/>
    <n v="12.32"/>
    <n v="7.8"/>
    <n v="14.1"/>
    <n v="4.2"/>
    <n v="89.2"/>
    <n v="69.400000000000006"/>
    <n v="1.8"/>
    <n v="0"/>
    <n v="-999"/>
    <n v="0.6"/>
    <n v="4"/>
    <n v="-999"/>
    <n v="12"/>
    <n v="-999"/>
    <n v="-999"/>
    <n v="1.113"/>
    <n v="0.49199999999999999"/>
    <n v="0"/>
    <n v="-999"/>
    <x v="23"/>
  </r>
  <r>
    <d v="1993-07-10T00:00:00"/>
    <n v="191"/>
    <n v="8.48"/>
    <n v="6.6"/>
    <n v="11.8"/>
    <n v="2.5"/>
    <n v="94.6"/>
    <n v="83.1"/>
    <n v="18.8"/>
    <n v="0"/>
    <n v="-999"/>
    <n v="0.4"/>
    <n v="3.5"/>
    <n v="-999"/>
    <n v="10.6"/>
    <n v="-999"/>
    <n v="-999"/>
    <n v="1.149"/>
    <n v="0.23400000000000001"/>
    <n v="0"/>
    <n v="-999"/>
    <x v="23"/>
  </r>
  <r>
    <d v="1993-07-11T00:00:00"/>
    <n v="192"/>
    <n v="8.89"/>
    <n v="4.5999999999999996"/>
    <n v="9"/>
    <n v="1.2"/>
    <n v="95.3"/>
    <n v="89.5"/>
    <n v="7.6"/>
    <n v="0"/>
    <n v="-999"/>
    <n v="0.3"/>
    <n v="2.8"/>
    <n v="-999"/>
    <n v="8.6999999999999993"/>
    <n v="-999"/>
    <n v="-999"/>
    <n v="1.026"/>
    <n v="0.121"/>
    <n v="0"/>
    <n v="-999"/>
    <x v="23"/>
  </r>
  <r>
    <d v="1993-07-12T00:00:00"/>
    <n v="193"/>
    <n v="11.42"/>
    <n v="5.9"/>
    <n v="11.7"/>
    <n v="2.6"/>
    <n v="93.6"/>
    <n v="79.099999999999994"/>
    <n v="6.6"/>
    <n v="0"/>
    <n v="-999"/>
    <n v="0.6"/>
    <n v="6"/>
    <n v="-999"/>
    <n v="-999"/>
    <n v="-999"/>
    <n v="-999"/>
    <n v="1.085"/>
    <n v="0.28699999999999998"/>
    <n v="0"/>
    <n v="-999"/>
    <x v="23"/>
  </r>
  <r>
    <d v="1993-07-13T00:00:00"/>
    <n v="194"/>
    <n v="15.13"/>
    <n v="6.7"/>
    <n v="12.1"/>
    <n v="1.8"/>
    <n v="83.8"/>
    <n v="57.7"/>
    <n v="5.6"/>
    <n v="0"/>
    <n v="-999"/>
    <n v="1"/>
    <n v="4.5999999999999996"/>
    <n v="-999"/>
    <n v="-999"/>
    <n v="-999"/>
    <n v="-999"/>
    <n v="0.81399999999999995"/>
    <n v="0.59699999999999998"/>
    <n v="0"/>
    <n v="-999"/>
    <x v="23"/>
  </r>
  <r>
    <d v="1993-07-14T00:00:00"/>
    <n v="195"/>
    <n v="14.49"/>
    <n v="6.9"/>
    <n v="12.8"/>
    <n v="3"/>
    <n v="91.3"/>
    <n v="71.900000000000006"/>
    <n v="3.3"/>
    <n v="0"/>
    <n v="-999"/>
    <n v="0.5"/>
    <n v="4"/>
    <n v="-999"/>
    <n v="-999"/>
    <n v="-999"/>
    <n v="-999"/>
    <n v="1.0609999999999999"/>
    <n v="0.41499999999999998"/>
    <n v="0"/>
    <n v="-999"/>
    <x v="23"/>
  </r>
  <r>
    <d v="1993-07-15T00:00:00"/>
    <n v="196"/>
    <n v="16.399999999999999"/>
    <n v="7.1"/>
    <n v="14.5"/>
    <n v="1.5"/>
    <n v="87"/>
    <n v="57.3"/>
    <n v="1.5"/>
    <n v="0"/>
    <n v="-999"/>
    <n v="0.6"/>
    <n v="4.4000000000000004"/>
    <n v="-999"/>
    <n v="-999"/>
    <n v="-999"/>
    <n v="-999"/>
    <n v="0.94299999999999995"/>
    <n v="0.70499999999999996"/>
    <n v="0"/>
    <n v="-999"/>
    <x v="23"/>
  </r>
  <r>
    <d v="1993-07-16T00:00:00"/>
    <n v="197"/>
    <n v="10.91"/>
    <n v="6.3"/>
    <n v="12.2"/>
    <n v="3.5"/>
    <n v="92.1"/>
    <n v="70.8"/>
    <n v="3.6"/>
    <n v="0"/>
    <n v="-999"/>
    <n v="0.7"/>
    <n v="3.7"/>
    <n v="-999"/>
    <n v="-999"/>
    <n v="-999"/>
    <n v="-999"/>
    <n v="1.008"/>
    <n v="0.41499999999999998"/>
    <n v="0"/>
    <n v="-999"/>
    <x v="23"/>
  </r>
  <r>
    <d v="1993-07-17T00:00:00"/>
    <n v="198"/>
    <n v="12.97"/>
    <n v="7.1"/>
    <n v="13.8"/>
    <n v="1.2"/>
    <n v="90.8"/>
    <n v="70.5"/>
    <n v="5.3"/>
    <n v="0"/>
    <n v="-999"/>
    <n v="0.5"/>
    <n v="3.5"/>
    <n v="-999"/>
    <n v="-999"/>
    <n v="-999"/>
    <n v="-999"/>
    <n v="1.1100000000000001"/>
    <n v="0.46500000000000002"/>
    <n v="0"/>
    <n v="-999"/>
    <x v="23"/>
  </r>
  <r>
    <d v="1993-07-18T00:00:00"/>
    <n v="199"/>
    <n v="9.2899999999999991"/>
    <n v="7.4"/>
    <n v="14.6"/>
    <n v="3"/>
    <n v="92.7"/>
    <n v="69.400000000000006"/>
    <n v="8.1"/>
    <n v="0"/>
    <n v="-999"/>
    <n v="0.5"/>
    <n v="3.3"/>
    <n v="-999"/>
    <n v="-999"/>
    <n v="-999"/>
    <n v="-999"/>
    <n v="1.1499999999999999"/>
    <n v="0.50800000000000001"/>
    <n v="0"/>
    <n v="-999"/>
    <x v="23"/>
  </r>
  <r>
    <d v="1993-07-19T00:00:00"/>
    <n v="200"/>
    <n v="11.45"/>
    <n v="7.9"/>
    <n v="13.4"/>
    <n v="2.7"/>
    <n v="90.6"/>
    <n v="70"/>
    <n v="11.7"/>
    <n v="0"/>
    <n v="-999"/>
    <n v="0.7"/>
    <n v="4.4000000000000004"/>
    <n v="-999"/>
    <n v="-999"/>
    <n v="-999"/>
    <n v="-999"/>
    <n v="1.0740000000000001"/>
    <n v="0.46100000000000002"/>
    <n v="0"/>
    <n v="-999"/>
    <x v="23"/>
  </r>
  <r>
    <d v="1993-07-20T00:00:00"/>
    <n v="201"/>
    <n v="3.21"/>
    <n v="6.9"/>
    <n v="8.8000000000000007"/>
    <n v="5.5"/>
    <n v="94.8"/>
    <n v="91.2"/>
    <n v="32"/>
    <n v="0"/>
    <n v="-999"/>
    <n v="0.5"/>
    <n v="3.5"/>
    <n v="-999"/>
    <n v="-999"/>
    <n v="-999"/>
    <n v="-999"/>
    <n v="1.03"/>
    <n v="0.1"/>
    <n v="0"/>
    <n v="-999"/>
    <x v="23"/>
  </r>
  <r>
    <d v="1993-07-21T00:00:00"/>
    <n v="202"/>
    <n v="13.81"/>
    <n v="8.5"/>
    <n v="14.1"/>
    <n v="5.0999999999999996"/>
    <n v="87.8"/>
    <n v="75"/>
    <n v="2.5"/>
    <n v="0"/>
    <n v="-999"/>
    <n v="1.3"/>
    <n v="5.4"/>
    <n v="-999"/>
    <n v="-999"/>
    <n v="-999"/>
    <n v="-999"/>
    <n v="1.2030000000000001"/>
    <n v="0.40200000000000002"/>
    <n v="0"/>
    <n v="-999"/>
    <x v="23"/>
  </r>
  <r>
    <d v="1993-07-22T00:00:00"/>
    <n v="203"/>
    <n v="11.03"/>
    <n v="8.4"/>
    <n v="12.7"/>
    <n v="4.4000000000000004"/>
    <n v="90"/>
    <n v="73.3"/>
    <n v="4.0999999999999996"/>
    <n v="0"/>
    <n v="-999"/>
    <n v="1.1000000000000001"/>
    <n v="5.4"/>
    <n v="-999"/>
    <n v="-999"/>
    <n v="-999"/>
    <n v="-999"/>
    <n v="1.0780000000000001"/>
    <n v="0.39200000000000002"/>
    <n v="0"/>
    <n v="-999"/>
    <x v="23"/>
  </r>
  <r>
    <d v="1993-07-23T00:00:00"/>
    <n v="204"/>
    <n v="21.52"/>
    <n v="9.4"/>
    <n v="15.1"/>
    <n v="5.5"/>
    <n v="82.9"/>
    <n v="61.8"/>
    <n v="0.5"/>
    <n v="0"/>
    <n v="-999"/>
    <n v="0.9"/>
    <n v="4.2"/>
    <n v="-999"/>
    <n v="-999"/>
    <n v="-999"/>
    <n v="-999"/>
    <n v="1.06"/>
    <n v="0.65500000000000003"/>
    <n v="0"/>
    <n v="-999"/>
    <x v="23"/>
  </r>
  <r>
    <d v="1993-07-24T00:00:00"/>
    <n v="205"/>
    <n v="13.3"/>
    <n v="8.8000000000000007"/>
    <n v="14.3"/>
    <n v="5.2"/>
    <n v="88.6"/>
    <n v="70.3"/>
    <n v="2.8"/>
    <n v="0"/>
    <n v="-999"/>
    <n v="0.5"/>
    <n v="4.2"/>
    <n v="-999"/>
    <n v="-999"/>
    <n v="-999"/>
    <n v="-999"/>
    <n v="1.145"/>
    <n v="0.48399999999999999"/>
    <n v="0"/>
    <n v="-999"/>
    <x v="23"/>
  </r>
  <r>
    <d v="1993-07-25T00:00:00"/>
    <n v="206"/>
    <n v="19.059999999999999"/>
    <n v="10"/>
    <n v="16.100000000000001"/>
    <n v="6"/>
    <n v="81.2"/>
    <n v="58.6"/>
    <n v="0"/>
    <n v="0"/>
    <n v="-999"/>
    <n v="0.7"/>
    <n v="4.5999999999999996"/>
    <n v="-999"/>
    <n v="-999"/>
    <n v="-999"/>
    <n v="-999"/>
    <n v="1.069"/>
    <n v="0.75700000000000001"/>
    <n v="0"/>
    <n v="-999"/>
    <x v="23"/>
  </r>
  <r>
    <d v="1993-07-26T00:00:00"/>
    <n v="207"/>
    <n v="23.01"/>
    <n v="12.7"/>
    <n v="19.2"/>
    <n v="7.3"/>
    <n v="69.400000000000006"/>
    <n v="44.1"/>
    <n v="0"/>
    <n v="0"/>
    <n v="-999"/>
    <n v="0.8"/>
    <n v="4.9000000000000004"/>
    <n v="-999"/>
    <n v="-999"/>
    <n v="-999"/>
    <n v="-999"/>
    <n v="0.98099999999999998"/>
    <n v="1.2430000000000001"/>
    <n v="0"/>
    <n v="-999"/>
    <x v="23"/>
  </r>
  <r>
    <d v="1993-07-27T00:00:00"/>
    <n v="208"/>
    <n v="21.13"/>
    <n v="13"/>
    <n v="17.8"/>
    <n v="6.3"/>
    <n v="63"/>
    <n v="39.299999999999997"/>
    <n v="0"/>
    <n v="0"/>
    <n v="-999"/>
    <n v="1.9"/>
    <n v="7.8"/>
    <n v="-999"/>
    <n v="-999"/>
    <n v="-999"/>
    <n v="-999"/>
    <n v="0.80200000000000005"/>
    <n v="1.2370000000000001"/>
    <n v="0"/>
    <n v="-999"/>
    <x v="23"/>
  </r>
  <r>
    <d v="1993-07-28T00:00:00"/>
    <n v="209"/>
    <n v="20.91"/>
    <n v="13.5"/>
    <n v="20.100000000000001"/>
    <n v="5.9"/>
    <n v="71.8"/>
    <n v="40.9"/>
    <n v="13.5"/>
    <n v="0"/>
    <n v="-999"/>
    <n v="1.9"/>
    <n v="8.6999999999999993"/>
    <n v="-999"/>
    <n v="-999"/>
    <n v="-999"/>
    <n v="-999"/>
    <n v="0.96399999999999997"/>
    <n v="1.39"/>
    <n v="0"/>
    <n v="-999"/>
    <x v="23"/>
  </r>
  <r>
    <d v="1993-07-29T00:00:00"/>
    <n v="210"/>
    <n v="16.09"/>
    <n v="6.9"/>
    <n v="12.3"/>
    <n v="1.9"/>
    <n v="87.5"/>
    <n v="49.3"/>
    <n v="10.4"/>
    <n v="0"/>
    <n v="-999"/>
    <n v="1.7"/>
    <n v="7"/>
    <n v="-999"/>
    <n v="13.4"/>
    <n v="-999"/>
    <n v="-999"/>
    <n v="0.70299999999999996"/>
    <n v="0.72499999999999998"/>
    <n v="0"/>
    <n v="-999"/>
    <x v="23"/>
  </r>
  <r>
    <d v="1993-07-30T00:00:00"/>
    <n v="211"/>
    <n v="25.81"/>
    <n v="7"/>
    <n v="14"/>
    <n v="0.5"/>
    <n v="76.400000000000006"/>
    <n v="48.7"/>
    <n v="0.5"/>
    <n v="0"/>
    <n v="-999"/>
    <n v="1.3"/>
    <n v="5.5"/>
    <n v="-999"/>
    <n v="12.9"/>
    <n v="-999"/>
    <n v="-999"/>
    <n v="0.77600000000000002"/>
    <n v="0.82"/>
    <n v="0"/>
    <n v="-999"/>
    <x v="23"/>
  </r>
  <r>
    <d v="1993-07-31T00:00:00"/>
    <n v="212"/>
    <n v="27.14"/>
    <n v="10.4"/>
    <n v="17.899999999999999"/>
    <n v="2.8"/>
    <n v="69.2"/>
    <n v="43"/>
    <n v="0"/>
    <n v="0"/>
    <n v="-999"/>
    <n v="0.8"/>
    <n v="5.2"/>
    <n v="-999"/>
    <n v="14.2"/>
    <n v="-999"/>
    <n v="-999"/>
    <n v="0.88200000000000001"/>
    <n v="1.169"/>
    <n v="0"/>
    <n v="-999"/>
    <x v="23"/>
  </r>
  <r>
    <d v="1993-08-01T00:00:00"/>
    <n v="213"/>
    <n v="26.7"/>
    <n v="12.8"/>
    <n v="19.600000000000001"/>
    <n v="4.0999999999999996"/>
    <n v="63.7"/>
    <n v="37.200000000000003"/>
    <n v="0"/>
    <n v="0"/>
    <n v="-999"/>
    <n v="0.8"/>
    <n v="4.4000000000000004"/>
    <n v="-999"/>
    <n v="15"/>
    <n v="-999"/>
    <n v="-999"/>
    <n v="0.84799999999999998"/>
    <n v="1.4319999999999999"/>
    <n v="0"/>
    <n v="-999"/>
    <x v="24"/>
  </r>
  <r>
    <d v="1993-08-02T00:00:00"/>
    <n v="214"/>
    <n v="27.34"/>
    <n v="14.7"/>
    <n v="21"/>
    <n v="7.5"/>
    <n v="55.9"/>
    <n v="32.700000000000003"/>
    <n v="0"/>
    <n v="0"/>
    <n v="-999"/>
    <n v="0.8"/>
    <n v="4.8"/>
    <n v="-999"/>
    <n v="15.8"/>
    <n v="-999"/>
    <n v="-999"/>
    <n v="0.81499999999999995"/>
    <n v="1.673"/>
    <n v="0"/>
    <n v="-999"/>
    <x v="24"/>
  </r>
  <r>
    <d v="1993-08-03T00:00:00"/>
    <n v="215"/>
    <n v="20.84"/>
    <n v="15"/>
    <n v="20.7"/>
    <n v="8.5"/>
    <n v="55.3"/>
    <n v="41.9"/>
    <n v="0"/>
    <n v="0"/>
    <n v="-999"/>
    <n v="1"/>
    <n v="4"/>
    <n v="-999"/>
    <n v="15.4"/>
    <n v="-999"/>
    <n v="-999"/>
    <n v="1.02"/>
    <n v="1.4179999999999999"/>
    <n v="0"/>
    <n v="-999"/>
    <x v="24"/>
  </r>
  <r>
    <d v="1993-08-04T00:00:00"/>
    <n v="216"/>
    <n v="17.260000000000002"/>
    <n v="14.7"/>
    <n v="22"/>
    <n v="8.5"/>
    <n v="62.9"/>
    <n v="40.299999999999997"/>
    <n v="7.1"/>
    <n v="0"/>
    <n v="-999"/>
    <n v="1"/>
    <n v="7"/>
    <n v="-999"/>
    <n v="-999"/>
    <n v="-999"/>
    <n v="-999"/>
    <n v="1.0680000000000001"/>
    <n v="1.5780000000000001"/>
    <n v="0"/>
    <n v="-999"/>
    <x v="24"/>
  </r>
  <r>
    <d v="1993-08-05T00:00:00"/>
    <n v="217"/>
    <n v="14.82"/>
    <n v="13.9"/>
    <n v="21.6"/>
    <n v="8"/>
    <n v="65.099999999999994"/>
    <n v="42.7"/>
    <n v="4.0999999999999996"/>
    <n v="0"/>
    <n v="-999"/>
    <n v="0.6"/>
    <n v="5.2"/>
    <n v="-999"/>
    <n v="-999"/>
    <n v="-999"/>
    <n v="-999"/>
    <n v="1.1020000000000001"/>
    <n v="1.478"/>
    <n v="0"/>
    <n v="-999"/>
    <x v="24"/>
  </r>
  <r>
    <d v="1993-08-06T00:00:00"/>
    <n v="218"/>
    <n v="22.17"/>
    <n v="15"/>
    <n v="21.9"/>
    <n v="7.9"/>
    <n v="58.3"/>
    <n v="41"/>
    <n v="0"/>
    <n v="0"/>
    <n v="-999"/>
    <n v="1.2"/>
    <n v="5.6"/>
    <n v="-999"/>
    <n v="-999"/>
    <n v="-999"/>
    <n v="-999"/>
    <n v="1.0780000000000001"/>
    <n v="1.55"/>
    <n v="0"/>
    <n v="-999"/>
    <x v="24"/>
  </r>
  <r>
    <d v="1993-08-07T00:00:00"/>
    <n v="219"/>
    <n v="22.16"/>
    <n v="11.3"/>
    <n v="18.5"/>
    <n v="5.6"/>
    <n v="68"/>
    <n v="42.4"/>
    <n v="0"/>
    <n v="0"/>
    <n v="-999"/>
    <n v="0.7"/>
    <n v="4.3"/>
    <n v="-999"/>
    <n v="-999"/>
    <n v="-999"/>
    <n v="-999"/>
    <n v="0.90300000000000002"/>
    <n v="1.226"/>
    <n v="0"/>
    <n v="-999"/>
    <x v="24"/>
  </r>
  <r>
    <d v="1993-08-08T00:00:00"/>
    <n v="220"/>
    <n v="25.4"/>
    <n v="14"/>
    <n v="20.8"/>
    <n v="5.2"/>
    <n v="55"/>
    <n v="36.6"/>
    <n v="0"/>
    <n v="0"/>
    <n v="-999"/>
    <n v="1.7"/>
    <n v="6"/>
    <n v="-999"/>
    <n v="-999"/>
    <n v="-999"/>
    <n v="-999"/>
    <n v="0.89800000000000002"/>
    <n v="1.5569999999999999"/>
    <n v="0"/>
    <n v="-999"/>
    <x v="24"/>
  </r>
  <r>
    <d v="1993-08-09T00:00:00"/>
    <n v="221"/>
    <n v="25.17"/>
    <n v="11.1"/>
    <n v="17.7"/>
    <n v="3.6"/>
    <n v="65.5"/>
    <n v="45.5"/>
    <n v="0"/>
    <n v="0"/>
    <n v="-999"/>
    <n v="0.9"/>
    <n v="5.2"/>
    <n v="-999"/>
    <n v="-999"/>
    <n v="-999"/>
    <n v="-999"/>
    <n v="0.92200000000000004"/>
    <n v="1.1040000000000001"/>
    <n v="0"/>
    <n v="-999"/>
    <x v="24"/>
  </r>
  <r>
    <d v="1993-08-10T00:00:00"/>
    <n v="222"/>
    <n v="14.18"/>
    <n v="8.1"/>
    <n v="14.3"/>
    <n v="4.5999999999999996"/>
    <n v="84.6"/>
    <n v="60.3"/>
    <n v="0.3"/>
    <n v="0"/>
    <n v="-999"/>
    <n v="0.8"/>
    <n v="4.3"/>
    <n v="-999"/>
    <n v="-999"/>
    <n v="-999"/>
    <n v="-999"/>
    <n v="0.98399999999999999"/>
    <n v="0.64700000000000002"/>
    <n v="0"/>
    <n v="-999"/>
    <x v="24"/>
  </r>
  <r>
    <d v="1993-08-11T00:00:00"/>
    <n v="223"/>
    <n v="26.01"/>
    <n v="8.6"/>
    <n v="14.8"/>
    <n v="3.2"/>
    <n v="68.900000000000006"/>
    <n v="41.9"/>
    <n v="0"/>
    <n v="0"/>
    <n v="-999"/>
    <n v="0.8"/>
    <n v="4.3"/>
    <n v="-999"/>
    <n v="-999"/>
    <n v="-999"/>
    <n v="-999"/>
    <n v="0.70499999999999996"/>
    <n v="0.97799999999999998"/>
    <n v="0"/>
    <n v="-999"/>
    <x v="24"/>
  </r>
  <r>
    <d v="1993-08-12T00:00:00"/>
    <n v="224"/>
    <n v="25.72"/>
    <n v="11"/>
    <n v="19.7"/>
    <n v="0.9"/>
    <n v="53.2"/>
    <n v="22.1"/>
    <n v="0"/>
    <n v="0"/>
    <n v="-999"/>
    <n v="0.8"/>
    <n v="4.3"/>
    <n v="-999"/>
    <n v="-999"/>
    <n v="-999"/>
    <n v="-999"/>
    <n v="0.50700000000000001"/>
    <n v="1.788"/>
    <n v="0"/>
    <n v="-999"/>
    <x v="24"/>
  </r>
  <r>
    <d v="1993-08-13T00:00:00"/>
    <n v="225"/>
    <n v="23.3"/>
    <n v="11.3"/>
    <n v="18.8"/>
    <n v="4.7"/>
    <n v="67.2"/>
    <n v="42.7"/>
    <n v="0"/>
    <n v="0"/>
    <n v="-999"/>
    <n v="0.8"/>
    <n v="4.4000000000000004"/>
    <n v="-999"/>
    <n v="-999"/>
    <n v="-999"/>
    <n v="-999"/>
    <n v="0.92500000000000004"/>
    <n v="1.2430000000000001"/>
    <n v="0"/>
    <n v="-999"/>
    <x v="24"/>
  </r>
  <r>
    <d v="1993-08-14T00:00:00"/>
    <n v="226"/>
    <n v="12.56"/>
    <n v="9.5"/>
    <n v="15.4"/>
    <n v="5.0999999999999996"/>
    <n v="83.9"/>
    <n v="58.1"/>
    <n v="5.0999999999999996"/>
    <n v="0"/>
    <n v="-999"/>
    <n v="0.9"/>
    <n v="5.5"/>
    <n v="-999"/>
    <n v="-999"/>
    <n v="-999"/>
    <n v="-999"/>
    <n v="1.0169999999999999"/>
    <n v="0.73299999999999998"/>
    <n v="0"/>
    <n v="-999"/>
    <x v="24"/>
  </r>
  <r>
    <d v="1993-08-15T00:00:00"/>
    <n v="227"/>
    <n v="4.5599999999999996"/>
    <n v="8.3000000000000007"/>
    <n v="10.7"/>
    <n v="6.9"/>
    <n v="95"/>
    <n v="93.5"/>
    <n v="18.8"/>
    <n v="0"/>
    <n v="-999"/>
    <n v="0.6"/>
    <n v="4.9000000000000004"/>
    <n v="-999"/>
    <n v="-999"/>
    <n v="-999"/>
    <n v="-999"/>
    <n v="1.2010000000000001"/>
    <n v="8.4000000000000005E-2"/>
    <n v="0"/>
    <n v="-999"/>
    <x v="24"/>
  </r>
  <r>
    <d v="1993-08-16T00:00:00"/>
    <n v="228"/>
    <n v="13.96"/>
    <n v="10.7"/>
    <n v="16.899999999999999"/>
    <n v="7.6"/>
    <n v="89.1"/>
    <n v="68.400000000000006"/>
    <n v="0"/>
    <n v="0"/>
    <n v="-999"/>
    <n v="0.4"/>
    <n v="3.5"/>
    <n v="-999"/>
    <n v="-999"/>
    <n v="-999"/>
    <n v="-999"/>
    <n v="1.32"/>
    <n v="0.60799999999999998"/>
    <n v="0"/>
    <n v="-999"/>
    <x v="24"/>
  </r>
  <r>
    <d v="1993-08-17T00:00:00"/>
    <n v="229"/>
    <n v="16.39"/>
    <n v="11.6"/>
    <n v="18.399999999999999"/>
    <n v="7.6"/>
    <n v="87.8"/>
    <n v="64.3"/>
    <n v="1.3"/>
    <n v="0"/>
    <n v="-999"/>
    <n v="0.5"/>
    <n v="3.7"/>
    <n v="-999"/>
    <n v="-999"/>
    <n v="-999"/>
    <n v="-999"/>
    <n v="1.3620000000000001"/>
    <n v="0.755"/>
    <n v="0"/>
    <n v="-999"/>
    <x v="24"/>
  </r>
  <r>
    <d v="1993-08-18T00:00:00"/>
    <n v="230"/>
    <n v="17.329999999999998"/>
    <n v="12.4"/>
    <n v="19.5"/>
    <n v="6.7"/>
    <n v="82.8"/>
    <n v="49"/>
    <n v="0"/>
    <n v="0"/>
    <n v="-999"/>
    <n v="0.6"/>
    <n v="3.9"/>
    <n v="-999"/>
    <n v="-999"/>
    <n v="-999"/>
    <n v="-999"/>
    <n v="1.109"/>
    <n v="1.1559999999999999"/>
    <n v="0"/>
    <n v="-999"/>
    <x v="24"/>
  </r>
  <r>
    <d v="1993-08-19T00:00:00"/>
    <n v="231"/>
    <n v="21.26"/>
    <n v="14.3"/>
    <n v="22"/>
    <n v="6.8"/>
    <n v="71.400000000000006"/>
    <n v="31.2"/>
    <n v="0"/>
    <n v="0"/>
    <n v="-999"/>
    <n v="0.8"/>
    <n v="3.9"/>
    <n v="-999"/>
    <n v="-999"/>
    <n v="-999"/>
    <n v="-999"/>
    <n v="0.82499999999999996"/>
    <n v="1.819"/>
    <n v="0"/>
    <n v="-999"/>
    <x v="24"/>
  </r>
  <r>
    <d v="1993-08-20T00:00:00"/>
    <n v="232"/>
    <n v="15.39"/>
    <n v="15.1"/>
    <n v="22.1"/>
    <n v="9.1"/>
    <n v="72.7"/>
    <n v="46.8"/>
    <n v="0"/>
    <n v="0"/>
    <n v="-999"/>
    <n v="0.7"/>
    <n v="4.9000000000000004"/>
    <n v="-999"/>
    <n v="14.6"/>
    <n v="-999"/>
    <n v="-999"/>
    <n v="1.244"/>
    <n v="1.415"/>
    <n v="0"/>
    <n v="-999"/>
    <x v="24"/>
  </r>
  <r>
    <d v="1993-08-21T00:00:00"/>
    <n v="233"/>
    <n v="19.010000000000002"/>
    <n v="11.3"/>
    <n v="17.100000000000001"/>
    <n v="4.7"/>
    <n v="68.400000000000006"/>
    <n v="37"/>
    <n v="0.3"/>
    <n v="0"/>
    <n v="-999"/>
    <n v="1"/>
    <n v="5.4"/>
    <n v="-999"/>
    <n v="15"/>
    <n v="-999"/>
    <n v="-999"/>
    <n v="0.71899999999999997"/>
    <n v="1.228"/>
    <n v="0"/>
    <n v="-999"/>
    <x v="24"/>
  </r>
  <r>
    <d v="1993-08-22T00:00:00"/>
    <n v="234"/>
    <n v="20.41"/>
    <n v="11"/>
    <n v="18.5"/>
    <n v="3.7"/>
    <n v="79.599999999999994"/>
    <n v="53.6"/>
    <n v="1.5"/>
    <n v="0"/>
    <n v="-999"/>
    <n v="1.5"/>
    <n v="6.8"/>
    <n v="-999"/>
    <n v="14"/>
    <n v="-999"/>
    <n v="-999"/>
    <n v="1.1379999999999999"/>
    <n v="0.98799999999999999"/>
    <n v="0"/>
    <n v="-999"/>
    <x v="24"/>
  </r>
  <r>
    <d v="1993-08-23T00:00:00"/>
    <n v="235"/>
    <n v="14.13"/>
    <n v="7.1"/>
    <n v="10.5"/>
    <n v="1.4"/>
    <n v="81.5"/>
    <n v="55.6"/>
    <n v="1.8"/>
    <n v="0"/>
    <n v="-999"/>
    <n v="2.2000000000000002"/>
    <n v="6.8"/>
    <n v="-999"/>
    <n v="12.8"/>
    <n v="-999"/>
    <n v="-999"/>
    <n v="0.70799999999999996"/>
    <n v="0.56399999999999995"/>
    <n v="0"/>
    <n v="-999"/>
    <x v="24"/>
  </r>
  <r>
    <d v="1993-08-24T00:00:00"/>
    <n v="236"/>
    <n v="13.22"/>
    <n v="3.1"/>
    <n v="8.8000000000000007"/>
    <n v="0.1"/>
    <n v="82.2"/>
    <n v="56.4"/>
    <n v="0"/>
    <n v="0"/>
    <n v="-999"/>
    <n v="1.3"/>
    <n v="5.8"/>
    <n v="-999"/>
    <n v="10"/>
    <n v="-999"/>
    <n v="-999"/>
    <n v="0.63900000000000001"/>
    <n v="0.49399999999999999"/>
    <n v="0"/>
    <n v="-999"/>
    <x v="24"/>
  </r>
  <r>
    <d v="1993-08-25T00:00:00"/>
    <n v="237"/>
    <n v="9.1"/>
    <n v="4.0999999999999996"/>
    <n v="7.9"/>
    <n v="1.1000000000000001"/>
    <n v="91"/>
    <n v="78.099999999999994"/>
    <n v="0.5"/>
    <n v="0"/>
    <n v="-999"/>
    <n v="0.4"/>
    <n v="2.8"/>
    <n v="-999"/>
    <n v="9.6"/>
    <n v="-999"/>
    <n v="-999"/>
    <n v="0.82899999999999996"/>
    <n v="0.23300000000000001"/>
    <n v="0"/>
    <n v="-999"/>
    <x v="24"/>
  </r>
  <r>
    <d v="1993-08-26T00:00:00"/>
    <n v="238"/>
    <n v="20.170000000000002"/>
    <n v="8.4"/>
    <n v="15.9"/>
    <n v="0.9"/>
    <n v="76.3"/>
    <n v="51.9"/>
    <n v="0"/>
    <n v="0"/>
    <n v="-999"/>
    <n v="0.6"/>
    <n v="3.7"/>
    <n v="-999"/>
    <n v="12.7"/>
    <n v="-999"/>
    <n v="-999"/>
    <n v="0.93600000000000005"/>
    <n v="0.86899999999999999"/>
    <n v="0"/>
    <n v="-999"/>
    <x v="24"/>
  </r>
  <r>
    <d v="1993-08-27T00:00:00"/>
    <n v="239"/>
    <n v="10.41"/>
    <n v="6.1"/>
    <n v="12"/>
    <n v="2.8"/>
    <n v="82.3"/>
    <n v="54.1"/>
    <n v="0.5"/>
    <n v="0"/>
    <n v="-999"/>
    <n v="0.7"/>
    <n v="4.7"/>
    <n v="-999"/>
    <n v="11"/>
    <n v="-999"/>
    <n v="-999"/>
    <n v="0.75700000000000001"/>
    <n v="0.64400000000000002"/>
    <n v="0"/>
    <n v="-999"/>
    <x v="24"/>
  </r>
  <r>
    <d v="1993-08-28T00:00:00"/>
    <n v="240"/>
    <n v="2.98"/>
    <n v="3.7"/>
    <n v="5.2"/>
    <n v="1.8"/>
    <n v="96.6"/>
    <n v="95.4"/>
    <n v="6.9"/>
    <n v="0"/>
    <n v="-999"/>
    <n v="0.5"/>
    <n v="4.8"/>
    <n v="-999"/>
    <n v="8.1"/>
    <n v="-999"/>
    <n v="-999"/>
    <n v="0.84099999999999997"/>
    <n v="4.1000000000000002E-2"/>
    <n v="0"/>
    <n v="-999"/>
    <x v="24"/>
  </r>
  <r>
    <d v="1993-08-29T00:00:00"/>
    <n v="241"/>
    <n v="19.86"/>
    <n v="7.8"/>
    <n v="14.6"/>
    <n v="1.4"/>
    <n v="80.3"/>
    <n v="51.3"/>
    <n v="0"/>
    <n v="0"/>
    <n v="-999"/>
    <n v="0.6"/>
    <n v="4.5"/>
    <n v="-999"/>
    <n v="10.199999999999999"/>
    <n v="-999"/>
    <n v="-999"/>
    <n v="0.85299999999999998"/>
    <n v="0.80900000000000005"/>
    <n v="0"/>
    <n v="-999"/>
    <x v="24"/>
  </r>
  <r>
    <d v="1993-08-30T00:00:00"/>
    <n v="242"/>
    <n v="19.010000000000002"/>
    <n v="8.8000000000000007"/>
    <n v="17.2"/>
    <n v="1.1000000000000001"/>
    <n v="72.400000000000006"/>
    <n v="38.5"/>
    <n v="0.3"/>
    <n v="0"/>
    <n v="-999"/>
    <n v="0.7"/>
    <n v="3.7"/>
    <n v="-999"/>
    <n v="10.7"/>
    <n v="-999"/>
    <n v="-999"/>
    <n v="0.75600000000000001"/>
    <n v="1.2070000000000001"/>
    <n v="0"/>
    <n v="-999"/>
    <x v="24"/>
  </r>
  <r>
    <d v="1993-08-31T00:00:00"/>
    <n v="243"/>
    <n v="15.28"/>
    <n v="10.7"/>
    <n v="18.2"/>
    <n v="3.2"/>
    <n v="65.8"/>
    <n v="40.799999999999997"/>
    <n v="0"/>
    <n v="0"/>
    <n v="-999"/>
    <n v="0.6"/>
    <n v="4.2"/>
    <n v="-999"/>
    <n v="11.5"/>
    <n v="-999"/>
    <n v="-999"/>
    <n v="0.85"/>
    <n v="1.2370000000000001"/>
    <n v="0"/>
    <n v="-999"/>
    <x v="24"/>
  </r>
  <r>
    <d v="1993-09-01T00:00:00"/>
    <n v="244"/>
    <n v="18.920000000000002"/>
    <n v="11.6"/>
    <n v="18.2"/>
    <n v="6.2"/>
    <n v="72.5"/>
    <n v="49.7"/>
    <n v="0"/>
    <n v="0"/>
    <n v="-999"/>
    <n v="0.7"/>
    <n v="5.5"/>
    <n v="-999"/>
    <n v="13.6"/>
    <n v="-999"/>
    <n v="-999"/>
    <n v="1.0369999999999999"/>
    <n v="1.0509999999999999"/>
    <n v="0"/>
    <n v="-999"/>
    <x v="25"/>
  </r>
  <r>
    <d v="1993-09-02T00:00:00"/>
    <n v="245"/>
    <n v="21.24"/>
    <n v="13.3"/>
    <n v="21.3"/>
    <n v="5.6"/>
    <n v="63.9"/>
    <n v="32.9"/>
    <n v="0"/>
    <n v="0"/>
    <n v="-999"/>
    <n v="0.7"/>
    <n v="3.7"/>
    <n v="-999"/>
    <n v="13.3"/>
    <n v="-999"/>
    <n v="-999"/>
    <n v="0.83199999999999996"/>
    <n v="1.6990000000000001"/>
    <n v="0"/>
    <n v="-999"/>
    <x v="25"/>
  </r>
  <r>
    <d v="1993-09-03T00:00:00"/>
    <n v="246"/>
    <n v="21.23"/>
    <n v="15.3"/>
    <n v="22.8"/>
    <n v="9.4"/>
    <n v="52.8"/>
    <n v="35.1"/>
    <n v="0"/>
    <n v="0"/>
    <n v="-999"/>
    <n v="0.7"/>
    <n v="4.2"/>
    <n v="-999"/>
    <n v="14"/>
    <n v="-999"/>
    <n v="-999"/>
    <n v="0.97299999999999998"/>
    <n v="1.8009999999999999"/>
    <n v="0"/>
    <n v="-999"/>
    <x v="25"/>
  </r>
  <r>
    <d v="1993-09-04T00:00:00"/>
    <n v="247"/>
    <n v="20.71"/>
    <n v="14.2"/>
    <n v="21.5"/>
    <n v="7.5"/>
    <n v="53.3"/>
    <n v="31.7"/>
    <n v="0"/>
    <n v="0"/>
    <n v="-999"/>
    <n v="0.6"/>
    <n v="4.8"/>
    <n v="-999"/>
    <n v="14"/>
    <n v="-999"/>
    <n v="-999"/>
    <n v="0.81399999999999995"/>
    <n v="1.7509999999999999"/>
    <n v="0"/>
    <n v="-999"/>
    <x v="25"/>
  </r>
  <r>
    <d v="1993-09-05T00:00:00"/>
    <n v="248"/>
    <n v="20.059999999999999"/>
    <n v="13.4"/>
    <n v="20.5"/>
    <n v="7.4"/>
    <n v="48.6"/>
    <n v="26.1"/>
    <n v="0"/>
    <n v="0"/>
    <n v="-999"/>
    <n v="0.6"/>
    <n v="3.8"/>
    <n v="-999"/>
    <n v="13.3"/>
    <n v="-999"/>
    <n v="-999"/>
    <n v="0.63100000000000001"/>
    <n v="1.782"/>
    <n v="0"/>
    <n v="-999"/>
    <x v="25"/>
  </r>
  <r>
    <d v="1993-09-06T00:00:00"/>
    <n v="249"/>
    <n v="20.72"/>
    <n v="12.9"/>
    <n v="21.4"/>
    <n v="6.2"/>
    <n v="50.5"/>
    <n v="21.5"/>
    <n v="0"/>
    <n v="0"/>
    <n v="-999"/>
    <n v="0.6"/>
    <n v="4.3"/>
    <n v="-999"/>
    <n v="13.2"/>
    <n v="-999"/>
    <n v="-999"/>
    <n v="0.54800000000000004"/>
    <n v="2"/>
    <n v="0"/>
    <n v="-999"/>
    <x v="25"/>
  </r>
  <r>
    <d v="1993-09-07T00:00:00"/>
    <n v="250"/>
    <n v="18.489999999999998"/>
    <n v="14.3"/>
    <n v="23.4"/>
    <n v="6.3"/>
    <n v="47.1"/>
    <n v="23.1"/>
    <n v="0"/>
    <n v="0"/>
    <n v="-999"/>
    <n v="0.8"/>
    <n v="4.8"/>
    <n v="-999"/>
    <n v="12.9"/>
    <n v="-999"/>
    <n v="-999"/>
    <n v="0.66600000000000004"/>
    <n v="2.2130000000000001"/>
    <n v="0"/>
    <n v="-999"/>
    <x v="25"/>
  </r>
  <r>
    <d v="1993-09-08T00:00:00"/>
    <n v="251"/>
    <n v="20.37"/>
    <n v="15.5"/>
    <n v="24.2"/>
    <n v="7.7"/>
    <n v="38.4"/>
    <n v="17.7"/>
    <n v="0"/>
    <n v="0"/>
    <n v="-999"/>
    <n v="0.7"/>
    <n v="3.7"/>
    <n v="-999"/>
    <n v="13.7"/>
    <n v="-999"/>
    <n v="-999"/>
    <n v="0.53600000000000003"/>
    <n v="2.4849999999999999"/>
    <n v="0"/>
    <n v="-999"/>
    <x v="25"/>
  </r>
  <r>
    <d v="1993-09-09T00:00:00"/>
    <n v="252"/>
    <n v="20.440000000000001"/>
    <n v="15.5"/>
    <n v="23.5"/>
    <n v="5.9"/>
    <n v="31.7"/>
    <n v="12.5"/>
    <n v="0"/>
    <n v="0"/>
    <n v="-999"/>
    <n v="0.7"/>
    <n v="3.7"/>
    <n v="-999"/>
    <n v="13.7"/>
    <n v="-999"/>
    <n v="-999"/>
    <n v="0.36199999999999999"/>
    <n v="2.5329999999999999"/>
    <n v="0"/>
    <n v="-999"/>
    <x v="25"/>
  </r>
  <r>
    <d v="1993-09-10T00:00:00"/>
    <n v="253"/>
    <n v="19.98"/>
    <n v="15.3"/>
    <n v="22.1"/>
    <n v="8.1"/>
    <n v="39.1"/>
    <n v="23.7"/>
    <n v="0"/>
    <n v="0"/>
    <n v="-999"/>
    <n v="1.7"/>
    <n v="5.6"/>
    <n v="-999"/>
    <n v="13.8"/>
    <n v="-999"/>
    <n v="-999"/>
    <n v="0.63100000000000001"/>
    <n v="2.0289999999999999"/>
    <n v="0"/>
    <n v="-999"/>
    <x v="25"/>
  </r>
  <r>
    <d v="1993-09-11T00:00:00"/>
    <n v="254"/>
    <n v="9.35"/>
    <n v="5.9"/>
    <n v="10.9"/>
    <n v="0.2"/>
    <n v="70.599999999999994"/>
    <n v="36.5"/>
    <n v="0.8"/>
    <n v="0"/>
    <n v="-999"/>
    <n v="1.9"/>
    <n v="8.1999999999999993"/>
    <n v="-999"/>
    <n v="10.6"/>
    <n v="-999"/>
    <n v="-999"/>
    <n v="0.47499999999999998"/>
    <n v="0.82799999999999996"/>
    <n v="0"/>
    <n v="-999"/>
    <x v="25"/>
  </r>
  <r>
    <d v="1993-09-12T00:00:00"/>
    <n v="255"/>
    <n v="14.84"/>
    <n v="3.4"/>
    <n v="10"/>
    <n v="-0.6"/>
    <n v="74.400000000000006"/>
    <n v="50.2"/>
    <n v="0"/>
    <n v="0"/>
    <n v="-999"/>
    <n v="0.7"/>
    <n v="4.5"/>
    <n v="-999"/>
    <n v="9.6"/>
    <n v="-999"/>
    <n v="-999"/>
    <n v="0.61499999999999999"/>
    <n v="0.61099999999999999"/>
    <n v="0"/>
    <n v="-999"/>
    <x v="25"/>
  </r>
  <r>
    <d v="1993-09-13T00:00:00"/>
    <n v="256"/>
    <n v="16.61"/>
    <n v="5.8"/>
    <n v="14.4"/>
    <n v="-2.4"/>
    <n v="53.3"/>
    <n v="33.6"/>
    <n v="0"/>
    <n v="0"/>
    <n v="-999"/>
    <n v="0.8"/>
    <n v="3.4"/>
    <n v="-999"/>
    <n v="9.1999999999999993"/>
    <n v="-999"/>
    <n v="-999"/>
    <n v="0.55000000000000004"/>
    <n v="1.089"/>
    <n v="0"/>
    <n v="-999"/>
    <x v="25"/>
  </r>
  <r>
    <d v="1993-09-14T00:00:00"/>
    <n v="257"/>
    <n v="2.88"/>
    <n v="4.0999999999999996"/>
    <n v="6.2"/>
    <n v="2"/>
    <n v="86"/>
    <n v="51.4"/>
    <n v="1.5"/>
    <n v="0"/>
    <n v="-999"/>
    <n v="0.4"/>
    <n v="2.7"/>
    <n v="-999"/>
    <n v="8.3000000000000007"/>
    <n v="-999"/>
    <n v="-999"/>
    <n v="0.48799999999999999"/>
    <n v="0.46100000000000002"/>
    <n v="0"/>
    <n v="-999"/>
    <x v="25"/>
  </r>
  <r>
    <d v="1993-09-15T00:00:00"/>
    <n v="258"/>
    <n v="5.67"/>
    <n v="4"/>
    <n v="8.4"/>
    <n v="2"/>
    <n v="90"/>
    <n v="74"/>
    <n v="0"/>
    <n v="0"/>
    <n v="-999"/>
    <n v="0.5"/>
    <n v="4"/>
    <n v="-999"/>
    <n v="7.7"/>
    <n v="-999"/>
    <n v="-999"/>
    <n v="0.81399999999999995"/>
    <n v="0.28599999999999998"/>
    <n v="0"/>
    <n v="-999"/>
    <x v="25"/>
  </r>
  <r>
    <d v="1993-09-16T00:00:00"/>
    <n v="259"/>
    <n v="16.309999999999999"/>
    <n v="5.6"/>
    <n v="13.5"/>
    <n v="0.6"/>
    <n v="70"/>
    <n v="42.9"/>
    <n v="0"/>
    <n v="0"/>
    <n v="-999"/>
    <n v="0.7"/>
    <n v="4"/>
    <n v="-999"/>
    <n v="7.8"/>
    <n v="-999"/>
    <n v="-999"/>
    <n v="0.66100000000000003"/>
    <n v="0.88300000000000001"/>
    <n v="0"/>
    <n v="-999"/>
    <x v="25"/>
  </r>
  <r>
    <d v="1993-09-17T00:00:00"/>
    <n v="260"/>
    <n v="18.55"/>
    <n v="6.2"/>
    <n v="14.8"/>
    <n v="-1.3"/>
    <n v="66.599999999999994"/>
    <n v="37.1"/>
    <n v="0.3"/>
    <n v="0"/>
    <n v="-999"/>
    <n v="0.7"/>
    <n v="3.6"/>
    <n v="-999"/>
    <n v="8.4"/>
    <n v="-999"/>
    <n v="-999"/>
    <n v="0.625"/>
    <n v="1.0589999999999999"/>
    <n v="0"/>
    <n v="-999"/>
    <x v="25"/>
  </r>
  <r>
    <d v="1993-09-18T00:00:00"/>
    <n v="261"/>
    <n v="17.61"/>
    <n v="7.1"/>
    <n v="14.7"/>
    <n v="1.2"/>
    <n v="67.099999999999994"/>
    <n v="43.4"/>
    <n v="2.2999999999999998"/>
    <n v="0"/>
    <n v="-999"/>
    <n v="0.8"/>
    <n v="4"/>
    <n v="-999"/>
    <n v="8.8000000000000007"/>
    <n v="-999"/>
    <n v="-999"/>
    <n v="0.72799999999999998"/>
    <n v="0.94599999999999995"/>
    <n v="0"/>
    <n v="-999"/>
    <x v="25"/>
  </r>
  <r>
    <d v="1993-09-19T00:00:00"/>
    <n v="262"/>
    <n v="3.49"/>
    <n v="2.7"/>
    <n v="7.3"/>
    <n v="-0.5"/>
    <n v="95.9"/>
    <n v="91.1"/>
    <n v="7"/>
    <n v="0"/>
    <n v="-999"/>
    <n v="0.3"/>
    <n v="3.4"/>
    <n v="-999"/>
    <n v="7.4"/>
    <n v="-999"/>
    <n v="-999"/>
    <n v="0.92800000000000005"/>
    <n v="9.0999999999999998E-2"/>
    <n v="0"/>
    <n v="-999"/>
    <x v="25"/>
  </r>
  <r>
    <d v="1993-09-20T00:00:00"/>
    <n v="263"/>
    <n v="1.1499999999999999"/>
    <n v="-0.6"/>
    <n v="1.3"/>
    <n v="-1.8"/>
    <n v="97"/>
    <n v="95.4"/>
    <n v="5"/>
    <n v="0"/>
    <n v="-999"/>
    <n v="0.2"/>
    <n v="2.1"/>
    <n v="-999"/>
    <n v="4.4000000000000004"/>
    <n v="-999"/>
    <n v="-999"/>
    <n v="0.63900000000000001"/>
    <n v="3.1E-2"/>
    <n v="0"/>
    <n v="-999"/>
    <x v="25"/>
  </r>
  <r>
    <d v="1993-09-21T00:00:00"/>
    <n v="264"/>
    <n v="14.92"/>
    <n v="2.5"/>
    <n v="10.3"/>
    <n v="-2.6"/>
    <n v="81.5"/>
    <n v="49.9"/>
    <n v="0"/>
    <n v="0"/>
    <n v="-999"/>
    <n v="0.4"/>
    <n v="3.1"/>
    <n v="-999"/>
    <n v="6.2"/>
    <n v="-999"/>
    <n v="-999"/>
    <n v="0.623"/>
    <n v="0.627"/>
    <n v="0"/>
    <n v="-999"/>
    <x v="25"/>
  </r>
  <r>
    <d v="1993-09-22T00:00:00"/>
    <n v="265"/>
    <n v="17.579999999999998"/>
    <n v="5.2"/>
    <n v="14.3"/>
    <n v="-2.4"/>
    <n v="64.400000000000006"/>
    <n v="32.6"/>
    <n v="0"/>
    <n v="0"/>
    <n v="-999"/>
    <n v="0.7"/>
    <n v="3.7"/>
    <n v="-999"/>
    <n v="6.9"/>
    <n v="-999"/>
    <n v="-999"/>
    <n v="0.53200000000000003"/>
    <n v="1.0980000000000001"/>
    <n v="0"/>
    <n v="-999"/>
    <x v="25"/>
  </r>
  <r>
    <d v="1993-09-23T00:00:00"/>
    <n v="266"/>
    <n v="17.63"/>
    <n v="7.9"/>
    <n v="16.7"/>
    <n v="0.7"/>
    <n v="53.7"/>
    <n v="21.3"/>
    <n v="0"/>
    <n v="0"/>
    <n v="-999"/>
    <n v="0.7"/>
    <n v="3.7"/>
    <n v="-999"/>
    <n v="7.6"/>
    <n v="-999"/>
    <n v="-999"/>
    <n v="0.40500000000000003"/>
    <n v="1.496"/>
    <n v="0"/>
    <n v="-999"/>
    <x v="25"/>
  </r>
  <r>
    <d v="1993-09-24T00:00:00"/>
    <n v="267"/>
    <n v="5.46"/>
    <n v="5.3"/>
    <n v="8.8000000000000007"/>
    <n v="0.3"/>
    <n v="61.9"/>
    <n v="39.5"/>
    <n v="0"/>
    <n v="0"/>
    <n v="-999"/>
    <n v="0.9"/>
    <n v="5.5"/>
    <n v="-999"/>
    <n v="5.6"/>
    <n v="-999"/>
    <n v="-999"/>
    <n v="0.44700000000000001"/>
    <n v="0.68500000000000005"/>
    <n v="0"/>
    <n v="-999"/>
    <x v="25"/>
  </r>
  <r>
    <d v="1993-09-25T00:00:00"/>
    <n v="268"/>
    <n v="15.88"/>
    <n v="5.4"/>
    <n v="13"/>
    <n v="-0.6"/>
    <n v="70.7"/>
    <n v="43.3"/>
    <n v="0.3"/>
    <n v="0"/>
    <n v="-999"/>
    <n v="0.6"/>
    <n v="4.5999999999999996"/>
    <n v="-999"/>
    <n v="6.4"/>
    <n v="-999"/>
    <n v="-999"/>
    <n v="0.64800000000000002"/>
    <n v="0.84899999999999998"/>
    <n v="0"/>
    <n v="-999"/>
    <x v="25"/>
  </r>
  <r>
    <d v="1993-09-26T00:00:00"/>
    <n v="269"/>
    <n v="15.65"/>
    <n v="10.1"/>
    <n v="19.100000000000001"/>
    <n v="1.3"/>
    <n v="52"/>
    <n v="32.200000000000003"/>
    <n v="0"/>
    <n v="0"/>
    <n v="-999"/>
    <n v="0.7"/>
    <n v="3.3"/>
    <n v="-999"/>
    <n v="8"/>
    <n v="-999"/>
    <n v="-999"/>
    <n v="0.71399999999999997"/>
    <n v="1.4990000000000001"/>
    <n v="0"/>
    <n v="-999"/>
    <x v="25"/>
  </r>
  <r>
    <d v="1993-09-27T00:00:00"/>
    <n v="270"/>
    <n v="15.13"/>
    <n v="12.2"/>
    <n v="20.399999999999999"/>
    <n v="6.2"/>
    <n v="60.9"/>
    <n v="39.700000000000003"/>
    <n v="0"/>
    <n v="0"/>
    <n v="-999"/>
    <n v="0.6"/>
    <n v="3.2"/>
    <n v="-999"/>
    <n v="9.6"/>
    <n v="-999"/>
    <n v="-999"/>
    <n v="0.95199999999999996"/>
    <n v="1.4450000000000001"/>
    <n v="0"/>
    <n v="-999"/>
    <x v="25"/>
  </r>
  <r>
    <d v="1993-09-28T00:00:00"/>
    <n v="271"/>
    <n v="15.34"/>
    <n v="12"/>
    <n v="20.399999999999999"/>
    <n v="5.7"/>
    <n v="58.5"/>
    <n v="28.7"/>
    <n v="0"/>
    <n v="0"/>
    <n v="-999"/>
    <n v="0.7"/>
    <n v="3.1"/>
    <n v="-999"/>
    <n v="10"/>
    <n v="-999"/>
    <n v="-999"/>
    <n v="0.68700000000000006"/>
    <n v="1.708"/>
    <n v="0"/>
    <n v="-999"/>
    <x v="25"/>
  </r>
  <r>
    <d v="1993-09-29T00:00:00"/>
    <n v="272"/>
    <n v="12.9"/>
    <n v="12.7"/>
    <n v="18.7"/>
    <n v="7"/>
    <n v="45.3"/>
    <n v="29.3"/>
    <n v="0"/>
    <n v="0"/>
    <n v="-999"/>
    <n v="1.6"/>
    <n v="5.9"/>
    <n v="-999"/>
    <n v="9.1"/>
    <n v="-999"/>
    <n v="-999"/>
    <n v="0.63100000000000001"/>
    <n v="1.524"/>
    <n v="0"/>
    <n v="-999"/>
    <x v="25"/>
  </r>
  <r>
    <d v="1993-09-30T00:00:00"/>
    <n v="273"/>
    <n v="14.06"/>
    <n v="7.8"/>
    <n v="13.3"/>
    <n v="3.7"/>
    <n v="54.2"/>
    <n v="36.5"/>
    <n v="0"/>
    <n v="0"/>
    <n v="-999"/>
    <n v="0.8"/>
    <n v="6.3"/>
    <n v="-999"/>
    <n v="8.6999999999999993"/>
    <n v="-999"/>
    <n v="-999"/>
    <n v="0.55600000000000005"/>
    <n v="0.97"/>
    <n v="0"/>
    <n v="-999"/>
    <x v="25"/>
  </r>
  <r>
    <d v="1993-10-01T00:00:00"/>
    <n v="274"/>
    <n v="14.32"/>
    <n v="8.8000000000000007"/>
    <n v="15.4"/>
    <n v="3.3"/>
    <n v="54.8"/>
    <n v="44.4"/>
    <n v="0"/>
    <n v="0"/>
    <n v="-999"/>
    <n v="0.8"/>
    <n v="5.5"/>
    <n v="-999"/>
    <n v="8.1"/>
    <n v="-999"/>
    <n v="-999"/>
    <n v="0.77500000000000002"/>
    <n v="0.97299999999999998"/>
    <n v="0"/>
    <n v="-999"/>
    <x v="26"/>
  </r>
  <r>
    <d v="1993-10-02T00:00:00"/>
    <n v="275"/>
    <n v="14.69"/>
    <n v="11.6"/>
    <n v="20.9"/>
    <n v="6.3"/>
    <n v="57.7"/>
    <n v="38.4"/>
    <n v="0"/>
    <n v="0"/>
    <n v="-999"/>
    <n v="0.6"/>
    <n v="3.5"/>
    <n v="-999"/>
    <n v="8.9"/>
    <n v="-999"/>
    <n v="-999"/>
    <n v="0.94799999999999995"/>
    <n v="1.522"/>
    <n v="0"/>
    <n v="-999"/>
    <x v="26"/>
  </r>
  <r>
    <d v="1993-10-03T00:00:00"/>
    <n v="276"/>
    <n v="14.51"/>
    <n v="12.2"/>
    <n v="20.2"/>
    <n v="5.6"/>
    <n v="62.7"/>
    <n v="42.3"/>
    <n v="0"/>
    <n v="0"/>
    <n v="-999"/>
    <n v="0.7"/>
    <n v="3.2"/>
    <n v="-999"/>
    <n v="9.4"/>
    <n v="-999"/>
    <n v="-999"/>
    <n v="0.999"/>
    <n v="1.3660000000000001"/>
    <n v="0"/>
    <n v="-999"/>
    <x v="26"/>
  </r>
  <r>
    <d v="1993-10-04T00:00:00"/>
    <n v="277"/>
    <n v="14.23"/>
    <n v="11.9"/>
    <n v="20.3"/>
    <n v="5.6"/>
    <n v="58.9"/>
    <n v="35.200000000000003"/>
    <n v="0"/>
    <n v="0"/>
    <n v="-999"/>
    <n v="0.7"/>
    <n v="3.6"/>
    <n v="-999"/>
    <n v="9.5"/>
    <n v="-999"/>
    <n v="-999"/>
    <n v="0.84"/>
    <n v="1.5429999999999999"/>
    <n v="0"/>
    <n v="-999"/>
    <x v="26"/>
  </r>
  <r>
    <d v="1993-10-05T00:00:00"/>
    <n v="278"/>
    <n v="14"/>
    <n v="11"/>
    <n v="19"/>
    <n v="0"/>
    <n v="58.2"/>
    <n v="36.200000000000003"/>
    <n v="0"/>
    <n v="0"/>
    <n v="-999"/>
    <n v="0.2"/>
    <n v="2.2000000000000002"/>
    <n v="-999"/>
    <n v="0"/>
    <n v="-999"/>
    <n v="-999"/>
    <n v="0.79500000000000004"/>
    <n v="1.4019999999999999"/>
    <n v="0"/>
    <n v="-999"/>
    <x v="26"/>
  </r>
  <r>
    <d v="1993-10-06T00:00:00"/>
    <n v="279"/>
    <n v="4.17"/>
    <n v="4.4000000000000004"/>
    <n v="8"/>
    <n v="0.6"/>
    <n v="86"/>
    <n v="64.900000000000006"/>
    <n v="3.6"/>
    <n v="0"/>
    <n v="-999"/>
    <n v="0.5"/>
    <n v="3.7"/>
    <n v="-999"/>
    <n v="7.8"/>
    <n v="-999"/>
    <n v="-999"/>
    <n v="0.69799999999999995"/>
    <n v="0.376"/>
    <n v="0"/>
    <n v="-999"/>
    <x v="26"/>
  </r>
  <r>
    <d v="1993-10-07T00:00:00"/>
    <n v="280"/>
    <n v="6.9"/>
    <n v="0.1"/>
    <n v="3.8"/>
    <n v="-3.7"/>
    <n v="95.8"/>
    <n v="84.3"/>
    <n v="0.3"/>
    <n v="0"/>
    <n v="-999"/>
    <n v="0.6"/>
    <n v="4.2"/>
    <n v="-999"/>
    <n v="6.3"/>
    <n v="-999"/>
    <n v="-999"/>
    <n v="0.67700000000000005"/>
    <n v="0.126"/>
    <n v="0"/>
    <n v="-999"/>
    <x v="26"/>
  </r>
  <r>
    <d v="1993-10-08T00:00:00"/>
    <n v="281"/>
    <n v="13.7"/>
    <n v="5.9"/>
    <n v="14"/>
    <n v="-2.5"/>
    <n v="63.5"/>
    <n v="23"/>
    <n v="0"/>
    <n v="0"/>
    <n v="-999"/>
    <n v="0.5"/>
    <n v="2.8"/>
    <n v="-999"/>
    <n v="6.3"/>
    <n v="-999"/>
    <n v="-999"/>
    <n v="0.36699999999999999"/>
    <n v="1.2310000000000001"/>
    <n v="0"/>
    <n v="-999"/>
    <x v="26"/>
  </r>
  <r>
    <d v="1993-10-09T00:00:00"/>
    <n v="282"/>
    <n v="13.57"/>
    <n v="7.3"/>
    <n v="15.3"/>
    <n v="-3.3"/>
    <n v="40.1"/>
    <n v="22.7"/>
    <n v="0"/>
    <n v="0"/>
    <n v="-999"/>
    <n v="0.5"/>
    <n v="2.6"/>
    <n v="-999"/>
    <n v="5.8"/>
    <n v="-999"/>
    <n v="-999"/>
    <n v="0.39500000000000002"/>
    <n v="1.343"/>
    <n v="0"/>
    <n v="-999"/>
    <x v="26"/>
  </r>
  <r>
    <d v="1993-10-10T00:00:00"/>
    <n v="283"/>
    <n v="13.29"/>
    <n v="5.5"/>
    <n v="13.4"/>
    <n v="-1"/>
    <n v="54.8"/>
    <n v="24.8"/>
    <n v="0"/>
    <n v="0"/>
    <n v="-999"/>
    <n v="0.5"/>
    <n v="2.4"/>
    <n v="-999"/>
    <n v="5.0999999999999996"/>
    <n v="-999"/>
    <n v="-999"/>
    <n v="0.38"/>
    <n v="1.1559999999999999"/>
    <n v="0"/>
    <n v="-999"/>
    <x v="26"/>
  </r>
  <r>
    <d v="1993-10-11T00:00:00"/>
    <n v="284"/>
    <n v="12.51"/>
    <n v="6"/>
    <n v="13"/>
    <n v="-1"/>
    <n v="66.5"/>
    <n v="43.1"/>
    <n v="0"/>
    <n v="0"/>
    <n v="-999"/>
    <n v="0.5"/>
    <n v="3.1"/>
    <n v="-999"/>
    <n v="5.5"/>
    <n v="-999"/>
    <n v="-999"/>
    <n v="0.64400000000000002"/>
    <n v="0.85199999999999998"/>
    <n v="0"/>
    <n v="-999"/>
    <x v="26"/>
  </r>
  <r>
    <d v="1993-10-12T00:00:00"/>
    <n v="285"/>
    <n v="10.26"/>
    <n v="6.8"/>
    <n v="14"/>
    <n v="2.5"/>
    <n v="71.400000000000006"/>
    <n v="43.6"/>
    <n v="0"/>
    <n v="0"/>
    <n v="-999"/>
    <n v="0.4"/>
    <n v="3.3"/>
    <n v="-999"/>
    <n v="6.9"/>
    <n v="-999"/>
    <n v="-999"/>
    <n v="0.69499999999999995"/>
    <n v="0.90100000000000002"/>
    <n v="0"/>
    <n v="-999"/>
    <x v="26"/>
  </r>
  <r>
    <d v="1993-10-13T00:00:00"/>
    <n v="286"/>
    <n v="1.77"/>
    <n v="4.0999999999999996"/>
    <n v="5.2"/>
    <n v="2.7"/>
    <n v="94.8"/>
    <n v="85.4"/>
    <n v="5.0999999999999996"/>
    <n v="0"/>
    <n v="-999"/>
    <n v="0.3"/>
    <n v="1.5"/>
    <n v="-999"/>
    <n v="6.2"/>
    <n v="-999"/>
    <n v="-999"/>
    <n v="0.754"/>
    <n v="0.129"/>
    <n v="0"/>
    <n v="-999"/>
    <x v="26"/>
  </r>
  <r>
    <d v="1993-10-14T00:00:00"/>
    <n v="287"/>
    <n v="4.9800000000000004"/>
    <n v="3.1"/>
    <n v="8.1"/>
    <n v="1"/>
    <n v="94.1"/>
    <n v="66.099999999999994"/>
    <n v="4.5999999999999996"/>
    <n v="0"/>
    <n v="-999"/>
    <n v="0.6"/>
    <n v="3.5"/>
    <n v="-999"/>
    <n v="6"/>
    <n v="-999"/>
    <n v="-999"/>
    <n v="0.71399999999999997"/>
    <n v="0.36599999999999999"/>
    <n v="0"/>
    <n v="-999"/>
    <x v="26"/>
  </r>
  <r>
    <d v="1993-10-15T00:00:00"/>
    <n v="288"/>
    <n v="3.34"/>
    <n v="2"/>
    <n v="5.4"/>
    <n v="-1"/>
    <n v="97.9"/>
    <n v="90.8"/>
    <n v="1.8"/>
    <n v="0"/>
    <n v="-999"/>
    <n v="0.3"/>
    <n v="2.8"/>
    <n v="-999"/>
    <n v="5.3"/>
    <n v="-999"/>
    <n v="-999"/>
    <n v="0.81399999999999995"/>
    <n v="8.2000000000000003E-2"/>
    <n v="0"/>
    <n v="-999"/>
    <x v="26"/>
  </r>
  <r>
    <d v="1993-10-16T00:00:00"/>
    <n v="289"/>
    <n v="6.27"/>
    <n v="1.4"/>
    <n v="4.7"/>
    <n v="-1.4"/>
    <n v="85.8"/>
    <n v="67"/>
    <n v="0"/>
    <n v="0"/>
    <n v="-999"/>
    <n v="0.6"/>
    <n v="3.3"/>
    <n v="-999"/>
    <n v="4.0999999999999996"/>
    <n v="-999"/>
    <n v="-999"/>
    <n v="0.57399999999999995"/>
    <n v="0.28199999999999997"/>
    <n v="0"/>
    <n v="-999"/>
    <x v="26"/>
  </r>
  <r>
    <d v="1993-10-17T00:00:00"/>
    <n v="290"/>
    <n v="10.83"/>
    <n v="0.7"/>
    <n v="8.1999999999999993"/>
    <n v="-4"/>
    <n v="82"/>
    <n v="49.6"/>
    <n v="0"/>
    <n v="0"/>
    <n v="-999"/>
    <n v="0.5"/>
    <n v="3.1"/>
    <n v="-999"/>
    <n v="3.3"/>
    <n v="-999"/>
    <n v="-999"/>
    <n v="0.53800000000000003"/>
    <n v="0.54800000000000004"/>
    <n v="0"/>
    <n v="-999"/>
    <x v="26"/>
  </r>
  <r>
    <d v="1993-10-18T00:00:00"/>
    <n v="291"/>
    <n v="4.8099999999999996"/>
    <n v="0.7"/>
    <n v="3.7"/>
    <n v="-3.6"/>
    <n v="86.6"/>
    <n v="72.2"/>
    <n v="1.3"/>
    <n v="0"/>
    <n v="-999"/>
    <n v="0.9"/>
    <n v="5.0999999999999996"/>
    <n v="-999"/>
    <n v="2.1"/>
    <n v="-999"/>
    <n v="-999"/>
    <n v="0.57299999999999995"/>
    <n v="0.221"/>
    <n v="0"/>
    <n v="-999"/>
    <x v="26"/>
  </r>
  <r>
    <d v="1993-10-19T00:00:00"/>
    <n v="292"/>
    <n v="8.7200000000000006"/>
    <n v="-2.2000000000000002"/>
    <n v="4.5"/>
    <n v="-6.2"/>
    <n v="84"/>
    <n v="49.5"/>
    <n v="5.2"/>
    <n v="0"/>
    <n v="-999"/>
    <n v="0.5"/>
    <n v="3.9"/>
    <n v="-999"/>
    <n v="2.4"/>
    <n v="-999"/>
    <n v="-999"/>
    <n v="0.41599999999999998"/>
    <n v="0.42499999999999999"/>
    <n v="0"/>
    <n v="-999"/>
    <x v="26"/>
  </r>
  <r>
    <d v="1993-10-20T00:00:00"/>
    <n v="293"/>
    <n v="5.97"/>
    <n v="-0.2"/>
    <n v="4.7"/>
    <n v="-6"/>
    <n v="71.2"/>
    <n v="44.1"/>
    <n v="0"/>
    <n v="0"/>
    <n v="-999"/>
    <n v="0.3"/>
    <n v="1.6"/>
    <n v="-999"/>
    <n v="0.7"/>
    <n v="-999"/>
    <n v="-999"/>
    <n v="0.376"/>
    <n v="0.47699999999999998"/>
    <n v="0"/>
    <n v="-999"/>
    <x v="26"/>
  </r>
  <r>
    <d v="1993-10-21T00:00:00"/>
    <n v="294"/>
    <n v="10.25"/>
    <n v="3.8"/>
    <n v="10.199999999999999"/>
    <n v="-0.7"/>
    <n v="57.8"/>
    <n v="35.799999999999997"/>
    <n v="0"/>
    <n v="0"/>
    <n v="-999"/>
    <n v="0.6"/>
    <n v="3.8"/>
    <n v="-999"/>
    <n v="3.1"/>
    <n v="-999"/>
    <n v="-999"/>
    <n v="0.44400000000000001"/>
    <n v="0.79900000000000004"/>
    <n v="0"/>
    <n v="-999"/>
    <x v="26"/>
  </r>
  <r>
    <d v="1993-10-22T00:00:00"/>
    <n v="295"/>
    <n v="3.66"/>
    <n v="3.8"/>
    <n v="7.4"/>
    <n v="1.3"/>
    <n v="63.4"/>
    <n v="42.9"/>
    <n v="0.3"/>
    <n v="0"/>
    <n v="-999"/>
    <n v="0.5"/>
    <n v="4"/>
    <n v="-999"/>
    <n v="3.2"/>
    <n v="-999"/>
    <n v="-999"/>
    <n v="0.443"/>
    <n v="0.58799999999999997"/>
    <n v="0"/>
    <n v="-999"/>
    <x v="26"/>
  </r>
  <r>
    <d v="1993-10-23T00:00:00"/>
    <n v="296"/>
    <n v="1.61"/>
    <n v="3.8"/>
    <n v="5.7"/>
    <n v="-0.5"/>
    <n v="90.4"/>
    <n v="81.7"/>
    <n v="6.6"/>
    <n v="0"/>
    <n v="-999"/>
    <n v="2"/>
    <n v="9.1999999999999993"/>
    <n v="-999"/>
    <n v="3.5"/>
    <n v="-999"/>
    <n v="-999"/>
    <n v="0.749"/>
    <n v="0.16800000000000001"/>
    <n v="0"/>
    <n v="-999"/>
    <x v="26"/>
  </r>
  <r>
    <d v="1993-10-24T00:00:00"/>
    <n v="297"/>
    <n v="4.43"/>
    <n v="0.4"/>
    <n v="3"/>
    <n v="-2"/>
    <n v="82.1"/>
    <n v="70.5"/>
    <n v="1.8"/>
    <n v="0"/>
    <n v="-999"/>
    <n v="1.8"/>
    <n v="7.6"/>
    <n v="-999"/>
    <n v="2"/>
    <n v="-999"/>
    <n v="-999"/>
    <n v="0.53300000000000003"/>
    <n v="0.223"/>
    <n v="0"/>
    <n v="-999"/>
    <x v="26"/>
  </r>
  <r>
    <d v="1993-10-25T00:00:00"/>
    <n v="298"/>
    <n v="9.98"/>
    <n v="0.9"/>
    <n v="8.1999999999999993"/>
    <n v="-3.9"/>
    <n v="73"/>
    <n v="43"/>
    <n v="0"/>
    <n v="0"/>
    <n v="-999"/>
    <n v="0.5"/>
    <n v="4"/>
    <n v="-999"/>
    <n v="1.9"/>
    <n v="-999"/>
    <n v="-999"/>
    <n v="0.46700000000000003"/>
    <n v="0.62"/>
    <n v="0"/>
    <n v="-999"/>
    <x v="26"/>
  </r>
  <r>
    <d v="1993-10-26T00:00:00"/>
    <n v="299"/>
    <n v="7.65"/>
    <n v="3.9"/>
    <n v="10.7"/>
    <n v="-2.7"/>
    <n v="52.5"/>
    <n v="34.799999999999997"/>
    <n v="0"/>
    <n v="0"/>
    <n v="-999"/>
    <n v="0.4"/>
    <n v="2.7"/>
    <n v="-999"/>
    <n v="1.2"/>
    <n v="-999"/>
    <n v="-999"/>
    <n v="0.44700000000000001"/>
    <n v="0.83899999999999997"/>
    <n v="0"/>
    <n v="-999"/>
    <x v="26"/>
  </r>
  <r>
    <d v="1993-10-27T00:00:00"/>
    <n v="300"/>
    <n v="3.96"/>
    <n v="5.3"/>
    <n v="8.6"/>
    <n v="2"/>
    <n v="60.1"/>
    <n v="34.700000000000003"/>
    <n v="0.5"/>
    <n v="0"/>
    <n v="-999"/>
    <n v="1.4"/>
    <n v="6.9"/>
    <n v="-999"/>
    <n v="2.1"/>
    <n v="-999"/>
    <n v="-999"/>
    <n v="0.38600000000000001"/>
    <n v="0.72899999999999998"/>
    <n v="0"/>
    <n v="-999"/>
    <x v="26"/>
  </r>
  <r>
    <d v="1993-10-28T00:00:00"/>
    <n v="301"/>
    <n v="5.0199999999999996"/>
    <n v="0.6"/>
    <n v="5.5"/>
    <n v="-2.5"/>
    <n v="85.2"/>
    <n v="50.2"/>
    <n v="0.8"/>
    <n v="0"/>
    <n v="-999"/>
    <n v="0.6"/>
    <n v="4.5999999999999996"/>
    <n v="-999"/>
    <n v="2.9"/>
    <n v="-999"/>
    <n v="-999"/>
    <n v="0.45200000000000001"/>
    <n v="0.45"/>
    <n v="0"/>
    <n v="-999"/>
    <x v="26"/>
  </r>
  <r>
    <d v="1993-10-29T00:00:00"/>
    <n v="302"/>
    <n v="8.67"/>
    <n v="1.1000000000000001"/>
    <n v="8.6999999999999993"/>
    <n v="-4.4000000000000004"/>
    <n v="71.099999999999994"/>
    <n v="41.1"/>
    <n v="0"/>
    <n v="0"/>
    <n v="-999"/>
    <n v="0.4"/>
    <n v="2.6"/>
    <n v="-999"/>
    <n v="1"/>
    <n v="-999"/>
    <n v="-999"/>
    <n v="0.46300000000000002"/>
    <n v="0.66200000000000003"/>
    <n v="0"/>
    <n v="-999"/>
    <x v="26"/>
  </r>
  <r>
    <d v="1993-10-30T00:00:00"/>
    <n v="303"/>
    <n v="4.01"/>
    <n v="1.3"/>
    <n v="6.9"/>
    <n v="-1.7"/>
    <n v="77.400000000000006"/>
    <n v="57.4"/>
    <n v="0"/>
    <n v="0"/>
    <n v="-999"/>
    <n v="0.4"/>
    <n v="3.9"/>
    <n v="-999"/>
    <n v="0.9"/>
    <n v="-999"/>
    <n v="-999"/>
    <n v="0.56999999999999995"/>
    <n v="0.42399999999999999"/>
    <n v="0"/>
    <n v="-999"/>
    <x v="26"/>
  </r>
  <r>
    <d v="1993-10-31T00:00:00"/>
    <n v="304"/>
    <n v="1.79"/>
    <n v="-1.9"/>
    <n v="0.8"/>
    <n v="-5"/>
    <n v="90.2"/>
    <n v="77.3"/>
    <n v="13"/>
    <n v="50"/>
    <n v="-999"/>
    <n v="0.9"/>
    <n v="5.7"/>
    <n v="-999"/>
    <n v="0.7"/>
    <n v="-999"/>
    <n v="-999"/>
    <n v="0.499"/>
    <n v="0.14699999999999999"/>
    <n v="50"/>
    <n v="-999"/>
    <x v="26"/>
  </r>
  <r>
    <d v="1993-11-01T00:00:00"/>
    <n v="305"/>
    <n v="6.82"/>
    <n v="-3.4"/>
    <n v="0.7"/>
    <n v="-7.7"/>
    <n v="86.7"/>
    <n v="65.2"/>
    <n v="5.2"/>
    <n v="50"/>
    <n v="-999"/>
    <n v="0.8"/>
    <n v="4.5"/>
    <n v="-999"/>
    <n v="0.9"/>
    <n v="-999"/>
    <n v="-999"/>
    <n v="0.41799999999999998"/>
    <n v="0.224"/>
    <n v="0"/>
    <n v="-999"/>
    <x v="27"/>
  </r>
  <r>
    <d v="1993-11-02T00:00:00"/>
    <n v="306"/>
    <n v="1.85"/>
    <n v="-0.6"/>
    <n v="1.7"/>
    <n v="-3.7"/>
    <n v="85.4"/>
    <n v="58.5"/>
    <n v="0"/>
    <n v="50"/>
    <n v="-999"/>
    <n v="1.3"/>
    <n v="7.6"/>
    <n v="-999"/>
    <n v="0.9"/>
    <n v="-999"/>
    <n v="-999"/>
    <n v="0.40300000000000002"/>
    <n v="0.28599999999999998"/>
    <n v="0"/>
    <n v="-999"/>
    <x v="27"/>
  </r>
  <r>
    <d v="1993-11-03T00:00:00"/>
    <n v="307"/>
    <n v="3.21"/>
    <n v="-1.6"/>
    <n v="1.7"/>
    <n v="-4"/>
    <n v="90.4"/>
    <n v="74.400000000000006"/>
    <n v="3.9"/>
    <n v="50"/>
    <n v="-999"/>
    <n v="2.2999999999999998"/>
    <n v="8.1999999999999993"/>
    <n v="-999"/>
    <n v="0.6"/>
    <n v="-999"/>
    <n v="-999"/>
    <n v="0.51400000000000001"/>
    <n v="0.17699999999999999"/>
    <n v="0"/>
    <n v="-999"/>
    <x v="27"/>
  </r>
  <r>
    <d v="1993-11-04T00:00:00"/>
    <n v="308"/>
    <n v="3.07"/>
    <n v="-6.7"/>
    <n v="-1.7"/>
    <n v="-11.3"/>
    <n v="87.9"/>
    <n v="66.599999999999994"/>
    <n v="1.3"/>
    <n v="100"/>
    <n v="-999"/>
    <n v="0.4"/>
    <n v="4"/>
    <n v="-999"/>
    <n v="0.4"/>
    <n v="-999"/>
    <n v="-999"/>
    <n v="0.35899999999999999"/>
    <n v="0.18"/>
    <n v="0"/>
    <n v="-999"/>
    <x v="27"/>
  </r>
  <r>
    <d v="1993-11-05T00:00:00"/>
    <n v="309"/>
    <n v="7.17"/>
    <n v="-5.7"/>
    <n v="0.9"/>
    <n v="-12.5"/>
    <n v="72"/>
    <n v="34.700000000000003"/>
    <n v="0"/>
    <n v="100"/>
    <n v="-999"/>
    <n v="0.5"/>
    <n v="2.5"/>
    <n v="-999"/>
    <n v="0.2"/>
    <n v="-999"/>
    <n v="-999"/>
    <n v="0.22700000000000001"/>
    <n v="0.42599999999999999"/>
    <n v="0"/>
    <n v="-999"/>
    <x v="27"/>
  </r>
  <r>
    <d v="1993-11-06T00:00:00"/>
    <n v="310"/>
    <n v="1.75"/>
    <n v="-3.3"/>
    <n v="-0.3"/>
    <n v="-4.0999999999999996"/>
    <n v="89.7"/>
    <n v="79.3"/>
    <n v="1.3"/>
    <n v="100"/>
    <n v="-999"/>
    <n v="0.6"/>
    <n v="6"/>
    <n v="-999"/>
    <n v="0.1"/>
    <n v="-999"/>
    <n v="-999"/>
    <n v="0.47199999999999998"/>
    <n v="0.124"/>
    <n v="0"/>
    <n v="-999"/>
    <x v="27"/>
  </r>
  <r>
    <d v="1993-11-07T00:00:00"/>
    <n v="311"/>
    <n v="3.38"/>
    <n v="-3.7"/>
    <n v="-0.5"/>
    <n v="-7.4"/>
    <n v="90.2"/>
    <n v="75.900000000000006"/>
    <n v="1.3"/>
    <n v="100"/>
    <n v="-999"/>
    <n v="0.4"/>
    <n v="3.1"/>
    <n v="-999"/>
    <n v="0.1"/>
    <n v="-999"/>
    <n v="-999"/>
    <n v="0.44600000000000001"/>
    <n v="0.14199999999999999"/>
    <n v="0"/>
    <n v="-999"/>
    <x v="27"/>
  </r>
  <r>
    <d v="1993-11-08T00:00:00"/>
    <n v="312"/>
    <n v="7.6"/>
    <n v="-3.6"/>
    <n v="4"/>
    <n v="-7.9"/>
    <n v="76.900000000000006"/>
    <n v="42.3"/>
    <n v="0"/>
    <n v="100"/>
    <n v="-999"/>
    <n v="0.6"/>
    <n v="4"/>
    <n v="-999"/>
    <n v="0.1"/>
    <n v="-999"/>
    <n v="-999"/>
    <n v="0.34399999999999997"/>
    <n v="0.46899999999999997"/>
    <n v="0"/>
    <n v="-999"/>
    <x v="27"/>
  </r>
  <r>
    <d v="1993-11-09T00:00:00"/>
    <n v="313"/>
    <n v="6.33"/>
    <n v="-3.3"/>
    <n v="2.8"/>
    <n v="-7.6"/>
    <n v="75.7"/>
    <n v="54"/>
    <n v="0"/>
    <n v="100"/>
    <n v="-999"/>
    <n v="0.4"/>
    <n v="3"/>
    <n v="-999"/>
    <n v="0"/>
    <n v="-999"/>
    <n v="-999"/>
    <n v="0.40300000000000002"/>
    <n v="0.34300000000000003"/>
    <n v="0"/>
    <n v="-999"/>
    <x v="27"/>
  </r>
  <r>
    <d v="1993-11-10T00:00:00"/>
    <n v="314"/>
    <n v="7.25"/>
    <n v="-1.9"/>
    <n v="5.6"/>
    <n v="-6.5"/>
    <n v="65.400000000000006"/>
    <n v="35.700000000000003"/>
    <n v="0"/>
    <n v="100"/>
    <n v="-999"/>
    <n v="0.7"/>
    <n v="2.7"/>
    <n v="-999"/>
    <n v="-0.1"/>
    <n v="-999"/>
    <n v="-999"/>
    <n v="0.32500000000000001"/>
    <n v="0.58499999999999996"/>
    <n v="0"/>
    <n v="-999"/>
    <x v="27"/>
  </r>
  <r>
    <d v="1993-11-11T00:00:00"/>
    <n v="315"/>
    <n v="7.28"/>
    <n v="-1.4"/>
    <n v="6.8"/>
    <n v="-6.7"/>
    <n v="60.9"/>
    <n v="32.6"/>
    <n v="0"/>
    <n v="100"/>
    <n v="-999"/>
    <n v="0.4"/>
    <n v="2.4"/>
    <n v="-999"/>
    <n v="-0.3"/>
    <n v="-999"/>
    <n v="-999"/>
    <n v="0.32200000000000001"/>
    <n v="0.66600000000000004"/>
    <n v="0"/>
    <n v="-999"/>
    <x v="27"/>
  </r>
  <r>
    <d v="1993-11-12T00:00:00"/>
    <n v="316"/>
    <n v="2.5"/>
    <n v="-3.8"/>
    <n v="-0.1"/>
    <n v="-5.8"/>
    <n v="85.7"/>
    <n v="64.8"/>
    <n v="0"/>
    <n v="100"/>
    <n v="-999"/>
    <n v="0.6"/>
    <n v="4"/>
    <n v="-999"/>
    <n v="-0.4"/>
    <n v="-999"/>
    <n v="-999"/>
    <n v="0.39300000000000002"/>
    <n v="0.21299999999999999"/>
    <n v="0"/>
    <n v="-999"/>
    <x v="27"/>
  </r>
  <r>
    <d v="1993-11-13T00:00:00"/>
    <n v="317"/>
    <n v="5.79"/>
    <n v="-5.7"/>
    <n v="-1.4"/>
    <n v="-9.4"/>
    <n v="77.7"/>
    <n v="53.3"/>
    <n v="3.9"/>
    <n v="100"/>
    <n v="-999"/>
    <n v="1.2"/>
    <n v="6.7"/>
    <n v="-999"/>
    <n v="-0.4"/>
    <n v="-999"/>
    <n v="-999"/>
    <n v="0.29399999999999998"/>
    <n v="0.25700000000000001"/>
    <n v="0"/>
    <n v="-999"/>
    <x v="27"/>
  </r>
  <r>
    <d v="1993-11-14T00:00:00"/>
    <n v="318"/>
    <n v="5.23"/>
    <n v="-3.4"/>
    <n v="1.8"/>
    <n v="-10.199999999999999"/>
    <n v="55.9"/>
    <n v="32.4"/>
    <n v="0"/>
    <n v="100"/>
    <n v="-999"/>
    <n v="1.2"/>
    <n v="5.5"/>
    <n v="-999"/>
    <n v="-0.5"/>
    <n v="-999"/>
    <n v="-999"/>
    <n v="0.22500000000000001"/>
    <n v="0.47"/>
    <n v="0"/>
    <n v="-999"/>
    <x v="27"/>
  </r>
  <r>
    <d v="1993-11-15T00:00:00"/>
    <n v="319"/>
    <n v="2.42"/>
    <n v="-2.6"/>
    <n v="0.6"/>
    <n v="-6.7"/>
    <n v="76.400000000000006"/>
    <n v="60.7"/>
    <n v="0"/>
    <n v="100"/>
    <n v="-999"/>
    <n v="3"/>
    <n v="8.3000000000000007"/>
    <n v="-999"/>
    <n v="-0.3"/>
    <n v="-999"/>
    <n v="-999"/>
    <n v="0.38700000000000001"/>
    <n v="0.251"/>
    <n v="0"/>
    <n v="-999"/>
    <x v="27"/>
  </r>
  <r>
    <d v="1993-11-16T00:00:00"/>
    <n v="320"/>
    <n v="3.39"/>
    <n v="-6.7"/>
    <n v="-3.4"/>
    <n v="-9.5"/>
    <n v="84"/>
    <n v="55.7"/>
    <n v="1"/>
    <n v="100"/>
    <n v="-999"/>
    <n v="0.5"/>
    <n v="4.5999999999999996"/>
    <n v="-999"/>
    <n v="-0.4"/>
    <n v="-999"/>
    <n v="-999"/>
    <n v="0.26500000000000001"/>
    <n v="0.21"/>
    <n v="0"/>
    <n v="-999"/>
    <x v="27"/>
  </r>
  <r>
    <d v="1993-11-17T00:00:00"/>
    <n v="321"/>
    <n v="4.18"/>
    <n v="-6.9"/>
    <n v="-2.6"/>
    <n v="-10.3"/>
    <n v="85.8"/>
    <n v="66"/>
    <n v="2"/>
    <n v="100"/>
    <n v="-999"/>
    <n v="0.8"/>
    <n v="4.9000000000000004"/>
    <n v="-999"/>
    <n v="-0.5"/>
    <n v="-999"/>
    <n v="-999"/>
    <n v="0.33200000000000002"/>
    <n v="0.17100000000000001"/>
    <n v="0"/>
    <n v="-999"/>
    <x v="27"/>
  </r>
  <r>
    <d v="1993-11-18T00:00:00"/>
    <n v="322"/>
    <n v="3.9"/>
    <n v="-7.1"/>
    <n v="-3.6"/>
    <n v="-9.6999999999999993"/>
    <n v="89.5"/>
    <n v="78.3"/>
    <n v="0"/>
    <n v="100"/>
    <n v="-999"/>
    <n v="0.9"/>
    <n v="4.2"/>
    <n v="-999"/>
    <n v="-0.4"/>
    <n v="-999"/>
    <n v="-999"/>
    <n v="0.36499999999999999"/>
    <n v="0.10199999999999999"/>
    <n v="0"/>
    <n v="-999"/>
    <x v="27"/>
  </r>
  <r>
    <d v="1993-11-19T00:00:00"/>
    <n v="323"/>
    <n v="2.92"/>
    <n v="-4.9000000000000004"/>
    <n v="-2.1"/>
    <n v="-8.9"/>
    <n v="86.2"/>
    <n v="76.8"/>
    <n v="0"/>
    <n v="100"/>
    <n v="-999"/>
    <n v="0.9"/>
    <n v="4"/>
    <n v="-999"/>
    <n v="-0.4"/>
    <n v="-999"/>
    <n v="-999"/>
    <n v="0.40200000000000002"/>
    <n v="0.121"/>
    <n v="0"/>
    <n v="-999"/>
    <x v="27"/>
  </r>
  <r>
    <d v="1993-11-20T00:00:00"/>
    <n v="324"/>
    <n v="3.53"/>
    <n v="-1.8"/>
    <n v="1.9"/>
    <n v="-4.0999999999999996"/>
    <n v="77.5"/>
    <n v="58.7"/>
    <n v="0"/>
    <n v="100"/>
    <n v="-999"/>
    <n v="2.2999999999999998"/>
    <n v="7.3"/>
    <n v="-999"/>
    <n v="-0.3"/>
    <n v="-999"/>
    <n v="-999"/>
    <n v="0.41199999999999998"/>
    <n v="0.28899999999999998"/>
    <n v="0"/>
    <n v="-999"/>
    <x v="27"/>
  </r>
  <r>
    <d v="1993-11-21T00:00:00"/>
    <n v="325"/>
    <n v="0.84"/>
    <n v="-6.9"/>
    <n v="-1"/>
    <n v="-19.399999999999999"/>
    <n v="87.4"/>
    <n v="75.8"/>
    <n v="19.5"/>
    <n v="150"/>
    <n v="-999"/>
    <n v="1.5"/>
    <n v="5.5"/>
    <n v="-999"/>
    <n v="-0.3"/>
    <n v="-999"/>
    <n v="-999"/>
    <n v="0.43099999999999999"/>
    <n v="0.13700000000000001"/>
    <n v="0"/>
    <n v="-999"/>
    <x v="27"/>
  </r>
  <r>
    <d v="1993-11-22T00:00:00"/>
    <n v="326"/>
    <n v="4.8899999999999997"/>
    <n v="-21.3"/>
    <n v="-17"/>
    <n v="-24"/>
    <n v="81.900000000000006"/>
    <n v="79.2"/>
    <n v="1.3"/>
    <n v="150"/>
    <n v="-999"/>
    <n v="1.1000000000000001"/>
    <n v="4"/>
    <n v="-999"/>
    <n v="-0.3"/>
    <n v="-999"/>
    <n v="-999"/>
    <n v="0.128"/>
    <n v="3.3000000000000002E-2"/>
    <n v="0"/>
    <n v="-999"/>
    <x v="27"/>
  </r>
  <r>
    <d v="1993-11-23T00:00:00"/>
    <n v="327"/>
    <n v="6.14"/>
    <n v="-18.399999999999999"/>
    <n v="-12.1"/>
    <n v="-25.2"/>
    <n v="82"/>
    <n v="69.099999999999994"/>
    <n v="0"/>
    <n v="150"/>
    <n v="-999"/>
    <n v="0.8"/>
    <n v="3.6"/>
    <n v="-999"/>
    <n v="-0.3"/>
    <n v="-999"/>
    <n v="-999"/>
    <n v="0.16600000000000001"/>
    <n v="7.4999999999999997E-2"/>
    <n v="0"/>
    <n v="-999"/>
    <x v="27"/>
  </r>
  <r>
    <d v="1993-11-24T00:00:00"/>
    <n v="328"/>
    <n v="6.09"/>
    <n v="-10.4"/>
    <n v="-2.6"/>
    <n v="-16.3"/>
    <n v="62.2"/>
    <n v="34.9"/>
    <n v="0"/>
    <n v="150"/>
    <n v="-999"/>
    <n v="0.5"/>
    <n v="3.1"/>
    <n v="-999"/>
    <n v="-0.4"/>
    <n v="-999"/>
    <n v="-999"/>
    <n v="0.17599999999999999"/>
    <n v="0.32800000000000001"/>
    <n v="0"/>
    <n v="-999"/>
    <x v="27"/>
  </r>
  <r>
    <d v="1993-11-25T00:00:00"/>
    <n v="329"/>
    <n v="6.05"/>
    <n v="-5.4"/>
    <n v="3.5"/>
    <n v="-11.6"/>
    <n v="53.2"/>
    <n v="19.100000000000001"/>
    <n v="0"/>
    <n v="150"/>
    <n v="-999"/>
    <n v="0.4"/>
    <n v="1.7"/>
    <n v="-999"/>
    <n v="-0.4"/>
    <n v="-999"/>
    <n v="-999"/>
    <n v="0.15"/>
    <n v="0.63500000000000001"/>
    <n v="0"/>
    <n v="-999"/>
    <x v="27"/>
  </r>
  <r>
    <d v="1993-11-26T00:00:00"/>
    <n v="330"/>
    <n v="5.71"/>
    <n v="-5.8"/>
    <n v="-0.9"/>
    <n v="-9.6"/>
    <n v="50.6"/>
    <n v="20.8"/>
    <n v="0"/>
    <n v="150"/>
    <n v="-999"/>
    <n v="0.3"/>
    <n v="3.1"/>
    <n v="-999"/>
    <n v="-0.4"/>
    <n v="-999"/>
    <n v="-999"/>
    <n v="0.11899999999999999"/>
    <n v="0.45300000000000001"/>
    <n v="0"/>
    <n v="-999"/>
    <x v="27"/>
  </r>
  <r>
    <d v="1993-11-27T00:00:00"/>
    <n v="331"/>
    <n v="0.93"/>
    <n v="-5.4"/>
    <n v="-0.7"/>
    <n v="-8"/>
    <n v="80.8"/>
    <n v="45.8"/>
    <n v="5.2"/>
    <n v="150"/>
    <n v="-999"/>
    <n v="0.3"/>
    <n v="3"/>
    <n v="-999"/>
    <n v="-0.3"/>
    <n v="-999"/>
    <n v="-999"/>
    <n v="0.26500000000000001"/>
    <n v="0.314"/>
    <n v="0"/>
    <n v="-999"/>
    <x v="27"/>
  </r>
  <r>
    <d v="1993-11-28T00:00:00"/>
    <n v="332"/>
    <n v="0.65"/>
    <n v="-3.3"/>
    <n v="0.6"/>
    <n v="-7.5"/>
    <n v="91.3"/>
    <n v="72.2"/>
    <n v="1.3"/>
    <n v="150"/>
    <n v="-999"/>
    <n v="0.9"/>
    <n v="6.5"/>
    <n v="-999"/>
    <n v="-0.3"/>
    <n v="-999"/>
    <n v="-999"/>
    <n v="0.46200000000000002"/>
    <n v="0.17699999999999999"/>
    <n v="0"/>
    <n v="-999"/>
    <x v="27"/>
  </r>
  <r>
    <d v="1993-11-29T00:00:00"/>
    <n v="333"/>
    <n v="0.61"/>
    <n v="-2.7"/>
    <n v="-0.9"/>
    <n v="-5"/>
    <n v="95.1"/>
    <n v="91.4"/>
    <n v="2.6"/>
    <n v="150"/>
    <n v="-999"/>
    <n v="0.8"/>
    <n v="6.9"/>
    <n v="-999"/>
    <n v="-0.3"/>
    <n v="-999"/>
    <n v="-999"/>
    <n v="0.52100000000000002"/>
    <n v="4.9000000000000002E-2"/>
    <n v="0"/>
    <n v="-999"/>
    <x v="27"/>
  </r>
  <r>
    <d v="1993-11-30T00:00:00"/>
    <n v="334"/>
    <n v="1.23"/>
    <n v="-5.5"/>
    <n v="-3.3"/>
    <n v="-8.1999999999999993"/>
    <n v="89.6"/>
    <n v="71.099999999999994"/>
    <n v="2"/>
    <n v="150"/>
    <n v="-999"/>
    <n v="0.7"/>
    <n v="4.2"/>
    <n v="-999"/>
    <n v="-0.2"/>
    <n v="-999"/>
    <n v="-999"/>
    <n v="0.34"/>
    <n v="0.13800000000000001"/>
    <n v="150"/>
    <n v="-999"/>
    <x v="27"/>
  </r>
  <r>
    <d v="1993-12-01T00:00:00"/>
    <n v="335"/>
    <n v="1.1200000000000001"/>
    <n v="-3.4"/>
    <n v="-1.6"/>
    <n v="-6.3"/>
    <n v="95.3"/>
    <n v="90.8"/>
    <n v="7.8"/>
    <n v="300"/>
    <n v="-999"/>
    <n v="1.1000000000000001"/>
    <n v="7.1"/>
    <n v="-999"/>
    <n v="-0.2"/>
    <n v="-999"/>
    <n v="-999"/>
    <n v="0.49299999999999999"/>
    <n v="0.05"/>
    <n v="0"/>
    <n v="-999"/>
    <x v="28"/>
  </r>
  <r>
    <d v="1993-12-02T00:00:00"/>
    <n v="336"/>
    <n v="1.1000000000000001"/>
    <n v="-3.8"/>
    <n v="-2.6"/>
    <n v="-5.0999999999999996"/>
    <n v="91.3"/>
    <n v="82.2"/>
    <n v="3.9"/>
    <n v="300"/>
    <n v="-999"/>
    <n v="1.5"/>
    <n v="6"/>
    <n v="-999"/>
    <n v="-0.2"/>
    <n v="-999"/>
    <n v="-999"/>
    <n v="0.41599999999999998"/>
    <n v="0.09"/>
    <n v="0"/>
    <n v="-999"/>
    <x v="28"/>
  </r>
  <r>
    <d v="1993-12-03T00:00:00"/>
    <n v="337"/>
    <n v="1.76"/>
    <n v="-1"/>
    <n v="0.5"/>
    <n v="-3.4"/>
    <n v="94.1"/>
    <n v="90.4"/>
    <n v="0"/>
    <n v="300"/>
    <n v="-999"/>
    <n v="2.2999999999999998"/>
    <n v="10"/>
    <n v="-999"/>
    <n v="-0.2"/>
    <n v="-999"/>
    <n v="-999"/>
    <n v="0.57399999999999995"/>
    <n v="6.0999999999999999E-2"/>
    <n v="0"/>
    <n v="-999"/>
    <x v="28"/>
  </r>
  <r>
    <d v="1993-12-04T00:00:00"/>
    <n v="338"/>
    <n v="2.02"/>
    <n v="-6.4"/>
    <n v="-0.5"/>
    <n v="-12.1"/>
    <n v="94.1"/>
    <n v="87.7"/>
    <n v="9.1"/>
    <n v="300"/>
    <n v="-999"/>
    <n v="2.2999999999999998"/>
    <n v="8.8000000000000007"/>
    <n v="-999"/>
    <n v="-0.2"/>
    <n v="-999"/>
    <n v="-999"/>
    <n v="0.51600000000000001"/>
    <n v="7.1999999999999995E-2"/>
    <n v="0"/>
    <n v="-999"/>
    <x v="28"/>
  </r>
  <r>
    <d v="1993-12-05T00:00:00"/>
    <n v="339"/>
    <n v="4.54"/>
    <n v="-11.3"/>
    <n v="-6.4"/>
    <n v="-17"/>
    <n v="84.9"/>
    <n v="69.099999999999994"/>
    <n v="0"/>
    <n v="300"/>
    <n v="-999"/>
    <n v="0.8"/>
    <n v="3.9"/>
    <n v="-999"/>
    <n v="-0.2"/>
    <n v="-999"/>
    <n v="-999"/>
    <n v="0.26200000000000001"/>
    <n v="0.11700000000000001"/>
    <n v="0"/>
    <n v="-999"/>
    <x v="28"/>
  </r>
  <r>
    <d v="1993-12-06T00:00:00"/>
    <n v="340"/>
    <n v="4.17"/>
    <n v="-10.6"/>
    <n v="-6.1"/>
    <n v="-13.5"/>
    <n v="86.7"/>
    <n v="71.599999999999994"/>
    <n v="0"/>
    <n v="300"/>
    <n v="-999"/>
    <n v="0.8"/>
    <n v="4.4000000000000004"/>
    <n v="-999"/>
    <n v="-0.2"/>
    <n v="-999"/>
    <n v="-999"/>
    <n v="0.27700000000000002"/>
    <n v="0.11"/>
    <n v="0"/>
    <n v="-999"/>
    <x v="28"/>
  </r>
  <r>
    <d v="1993-12-07T00:00:00"/>
    <n v="341"/>
    <n v="1.1599999999999999"/>
    <n v="-7.2"/>
    <n v="-5.4"/>
    <n v="-10.4"/>
    <n v="92.4"/>
    <n v="83.5"/>
    <n v="0"/>
    <n v="400"/>
    <n v="-999"/>
    <n v="2"/>
    <n v="7.3"/>
    <n v="-999"/>
    <n v="-0.2"/>
    <n v="-999"/>
    <n v="-999"/>
    <n v="0.34100000000000003"/>
    <n v="6.7000000000000004E-2"/>
    <n v="0"/>
    <n v="-999"/>
    <x v="28"/>
  </r>
  <r>
    <d v="1993-12-08T00:00:00"/>
    <n v="342"/>
    <n v="1.88"/>
    <n v="-4.7"/>
    <n v="-3.4"/>
    <n v="-7.5"/>
    <n v="94.6"/>
    <n v="90.4"/>
    <n v="2.6"/>
    <n v="470"/>
    <n v="-999"/>
    <n v="2.2999999999999998"/>
    <n v="7.6"/>
    <n v="-999"/>
    <n v="-0.2"/>
    <n v="-999"/>
    <n v="-999"/>
    <n v="0.43"/>
    <n v="4.5999999999999999E-2"/>
    <n v="0"/>
    <n v="-999"/>
    <x v="28"/>
  </r>
  <r>
    <d v="1993-12-09T00:00:00"/>
    <n v="343"/>
    <n v="1.41"/>
    <n v="-4.2"/>
    <n v="-0.5"/>
    <n v="-7.4"/>
    <n v="94.4"/>
    <n v="87.7"/>
    <n v="6.9"/>
    <n v="523"/>
    <n v="-999"/>
    <n v="2.2999999999999998"/>
    <n v="8.5"/>
    <n v="-999"/>
    <n v="-0.2"/>
    <n v="-999"/>
    <n v="-999"/>
    <n v="0.51600000000000001"/>
    <n v="7.1999999999999995E-2"/>
    <n v="0"/>
    <n v="-999"/>
    <x v="28"/>
  </r>
  <r>
    <d v="1993-12-10T00:00:00"/>
    <n v="344"/>
    <n v="0.97"/>
    <n v="-0.2"/>
    <n v="1.1000000000000001"/>
    <n v="-1.7"/>
    <n v="95.9"/>
    <n v="90"/>
    <n v="0"/>
    <n v="506"/>
    <n v="-999"/>
    <n v="3.3"/>
    <n v="12.1"/>
    <n v="-999"/>
    <n v="-0.2"/>
    <n v="-999"/>
    <n v="-999"/>
    <n v="0.59399999999999997"/>
    <n v="6.6000000000000003E-2"/>
    <n v="0"/>
    <n v="-999"/>
    <x v="28"/>
  </r>
  <r>
    <d v="1993-12-11T00:00:00"/>
    <n v="345"/>
    <n v="1.59"/>
    <n v="-0.3"/>
    <n v="1.9"/>
    <n v="-4.0999999999999996"/>
    <n v="94.8"/>
    <n v="88.3"/>
    <n v="0"/>
    <n v="506"/>
    <n v="-999"/>
    <n v="2.2999999999999998"/>
    <n v="7.6"/>
    <n v="-999"/>
    <n v="-0.2"/>
    <n v="-999"/>
    <n v="-999"/>
    <n v="0.61899999999999999"/>
    <n v="8.2000000000000003E-2"/>
    <n v="0"/>
    <n v="-999"/>
    <x v="28"/>
  </r>
  <r>
    <d v="1993-12-12T00:00:00"/>
    <n v="346"/>
    <n v="3.85"/>
    <n v="-6.3"/>
    <n v="-2.8"/>
    <n v="-8.3000000000000007"/>
    <n v="77.099999999999994"/>
    <n v="54.9"/>
    <n v="2.9"/>
    <n v="528"/>
    <n v="-999"/>
    <n v="2.5"/>
    <n v="8.1"/>
    <n v="-999"/>
    <n v="-0.2"/>
    <n v="-999"/>
    <n v="-999"/>
    <n v="0.27200000000000002"/>
    <n v="0.224"/>
    <n v="0"/>
    <n v="-999"/>
    <x v="28"/>
  </r>
  <r>
    <d v="1993-12-13T00:00:00"/>
    <n v="347"/>
    <n v="1.06"/>
    <n v="-5.9"/>
    <n v="-5.0999999999999996"/>
    <n v="-7.1"/>
    <n v="93.2"/>
    <n v="88.4"/>
    <n v="0"/>
    <n v="518"/>
    <n v="-999"/>
    <n v="1.9"/>
    <n v="9.3000000000000007"/>
    <n v="-999"/>
    <n v="-0.2"/>
    <n v="-999"/>
    <n v="-999"/>
    <n v="0.37"/>
    <n v="4.8000000000000001E-2"/>
    <n v="0"/>
    <n v="-999"/>
    <x v="28"/>
  </r>
  <r>
    <d v="1993-12-14T00:00:00"/>
    <n v="348"/>
    <n v="1.05"/>
    <n v="-5"/>
    <n v="-1"/>
    <n v="-8.1"/>
    <n v="93.4"/>
    <n v="81.599999999999994"/>
    <n v="3.4"/>
    <n v="544"/>
    <n v="-999"/>
    <n v="0.3"/>
    <n v="2.6"/>
    <n v="-999"/>
    <n v="-0.2"/>
    <n v="-999"/>
    <n v="-999"/>
    <n v="0.46200000000000002"/>
    <n v="0.104"/>
    <n v="0"/>
    <n v="-999"/>
    <x v="28"/>
  </r>
  <r>
    <d v="1993-12-15T00:00:00"/>
    <n v="349"/>
    <n v="1.61"/>
    <n v="-6.1"/>
    <n v="-2.2999999999999998"/>
    <n v="-10.5"/>
    <n v="91.5"/>
    <n v="76.099999999999994"/>
    <n v="0"/>
    <n v="523"/>
    <n v="-999"/>
    <n v="0.4"/>
    <n v="3.1"/>
    <n v="-999"/>
    <n v="-0.1"/>
    <n v="-999"/>
    <n v="-999"/>
    <n v="0.39300000000000002"/>
    <n v="0.123"/>
    <n v="0"/>
    <n v="-999"/>
    <x v="28"/>
  </r>
  <r>
    <d v="1993-12-16T00:00:00"/>
    <n v="350"/>
    <n v="3.55"/>
    <n v="-7.8"/>
    <n v="1.2"/>
    <n v="-11.6"/>
    <n v="86.7"/>
    <n v="49.1"/>
    <n v="0"/>
    <n v="511"/>
    <n v="-999"/>
    <n v="0.5"/>
    <n v="2.1"/>
    <n v="-999"/>
    <n v="-0.1"/>
    <n v="-999"/>
    <n v="-999"/>
    <n v="0.32600000000000001"/>
    <n v="0.33900000000000002"/>
    <n v="0"/>
    <n v="-999"/>
    <x v="28"/>
  </r>
  <r>
    <d v="1993-12-17T00:00:00"/>
    <n v="351"/>
    <n v="4.49"/>
    <n v="-8.6"/>
    <n v="-1"/>
    <n v="-12.2"/>
    <n v="84.2"/>
    <n v="57.4"/>
    <n v="0"/>
    <n v="506"/>
    <n v="-999"/>
    <n v="0.5"/>
    <n v="2.2000000000000002"/>
    <n v="-999"/>
    <n v="-0.1"/>
    <n v="-999"/>
    <n v="-999"/>
    <n v="0.32600000000000001"/>
    <n v="0.24199999999999999"/>
    <n v="0"/>
    <n v="-999"/>
    <x v="28"/>
  </r>
  <r>
    <d v="1993-12-18T00:00:00"/>
    <n v="352"/>
    <n v="3.34"/>
    <n v="-5.2"/>
    <n v="1.3"/>
    <n v="-10.6"/>
    <n v="85.5"/>
    <n v="61.6"/>
    <n v="0"/>
    <n v="506"/>
    <n v="-999"/>
    <n v="0.5"/>
    <n v="4.2"/>
    <n v="-999"/>
    <n v="-0.1"/>
    <n v="-999"/>
    <n v="-999"/>
    <n v="0.41499999999999998"/>
    <n v="0.25800000000000001"/>
    <n v="0"/>
    <n v="-999"/>
    <x v="28"/>
  </r>
  <r>
    <d v="1993-12-19T00:00:00"/>
    <n v="353"/>
    <n v="1.89"/>
    <n v="-3.9"/>
    <n v="-1.7"/>
    <n v="-7.3"/>
    <n v="95.4"/>
    <n v="90"/>
    <n v="0"/>
    <n v="505"/>
    <n v="-999"/>
    <n v="0.4"/>
    <n v="3.9"/>
    <n v="-999"/>
    <n v="-0.1"/>
    <n v="-999"/>
    <n v="-999"/>
    <n v="0.48599999999999999"/>
    <n v="5.3999999999999999E-2"/>
    <n v="0"/>
    <n v="-999"/>
    <x v="28"/>
  </r>
  <r>
    <d v="1993-12-20T00:00:00"/>
    <n v="354"/>
    <n v="0.98"/>
    <n v="-5.2"/>
    <n v="-3.4"/>
    <n v="-8.8000000000000007"/>
    <n v="94.1"/>
    <n v="88.4"/>
    <n v="0"/>
    <n v="491"/>
    <n v="-999"/>
    <n v="0.5"/>
    <n v="3.3"/>
    <n v="-999"/>
    <n v="-0.1"/>
    <n v="-999"/>
    <n v="-999"/>
    <n v="0.41799999999999998"/>
    <n v="5.5E-2"/>
    <n v="0"/>
    <n v="-999"/>
    <x v="28"/>
  </r>
  <r>
    <d v="1993-12-21T00:00:00"/>
    <n v="355"/>
    <n v="3.28"/>
    <n v="-8.1"/>
    <n v="-1.7"/>
    <n v="-13.7"/>
    <n v="76"/>
    <n v="39.6"/>
    <n v="0"/>
    <n v="491"/>
    <n v="-999"/>
    <n v="0.5"/>
    <n v="4"/>
    <n v="-999"/>
    <n v="-0.1"/>
    <n v="-999"/>
    <n v="-999"/>
    <n v="0.21299999999999999"/>
    <n v="0.32600000000000001"/>
    <n v="0"/>
    <n v="-999"/>
    <x v="28"/>
  </r>
  <r>
    <d v="1993-12-22T00:00:00"/>
    <n v="356"/>
    <n v="2.41"/>
    <n v="-5.7"/>
    <n v="-3.6"/>
    <n v="-9.1999999999999993"/>
    <n v="87.2"/>
    <n v="58.3"/>
    <n v="4"/>
    <n v="522"/>
    <n v="-999"/>
    <n v="1.2"/>
    <n v="8.6"/>
    <n v="-999"/>
    <n v="-0.1"/>
    <n v="-999"/>
    <n v="-999"/>
    <n v="0.27200000000000002"/>
    <n v="0.19500000000000001"/>
    <n v="0"/>
    <n v="-999"/>
    <x v="28"/>
  </r>
  <r>
    <d v="1993-12-23T00:00:00"/>
    <n v="357"/>
    <n v="3.6"/>
    <n v="-3.3"/>
    <n v="5"/>
    <n v="-9.8000000000000007"/>
    <n v="59.1"/>
    <n v="25.4"/>
    <n v="0"/>
    <n v="513"/>
    <n v="-999"/>
    <n v="0.5"/>
    <n v="2.8"/>
    <n v="-999"/>
    <n v="-0.1"/>
    <n v="-999"/>
    <n v="-999"/>
    <n v="0.221"/>
    <n v="0.65"/>
    <n v="0"/>
    <n v="-999"/>
    <x v="28"/>
  </r>
  <r>
    <d v="1993-12-24T00:00:00"/>
    <n v="358"/>
    <n v="4.59"/>
    <n v="0.2"/>
    <n v="8.1"/>
    <n v="-4.3"/>
    <n v="41.5"/>
    <n v="20.7"/>
    <n v="0"/>
    <n v="504"/>
    <n v="-999"/>
    <n v="0.4"/>
    <n v="2.4"/>
    <n v="-999"/>
    <n v="-0.1"/>
    <n v="-999"/>
    <n v="-999"/>
    <n v="0.223"/>
    <n v="0.85599999999999998"/>
    <n v="0"/>
    <n v="-999"/>
    <x v="28"/>
  </r>
  <r>
    <d v="1993-12-25T00:00:00"/>
    <n v="359"/>
    <n v="1.61"/>
    <n v="0.1"/>
    <n v="2.7"/>
    <n v="-4.5"/>
    <n v="39.6"/>
    <n v="20.9"/>
    <n v="0"/>
    <n v="501"/>
    <n v="-999"/>
    <n v="0.3"/>
    <n v="2.9"/>
    <n v="-999"/>
    <n v="-0.1"/>
    <n v="-999"/>
    <n v="-999"/>
    <n v="0.155"/>
    <n v="0.58599999999999997"/>
    <n v="0"/>
    <n v="-999"/>
    <x v="28"/>
  </r>
  <r>
    <d v="1993-12-26T00:00:00"/>
    <n v="360"/>
    <n v="3.47"/>
    <n v="-2.4"/>
    <n v="5.5"/>
    <n v="-6.9"/>
    <n v="57.9"/>
    <n v="31.7"/>
    <n v="0"/>
    <n v="497"/>
    <n v="-999"/>
    <n v="0.3"/>
    <n v="1.9"/>
    <n v="-999"/>
    <n v="-0.1"/>
    <n v="-999"/>
    <n v="-999"/>
    <n v="0.28699999999999998"/>
    <n v="0.61699999999999999"/>
    <n v="0"/>
    <n v="-999"/>
    <x v="28"/>
  </r>
  <r>
    <d v="1993-12-27T00:00:00"/>
    <n v="361"/>
    <n v="4.6900000000000004"/>
    <n v="-3.6"/>
    <n v="3.6"/>
    <n v="-7.8"/>
    <n v="74.2"/>
    <n v="41.3"/>
    <n v="0"/>
    <n v="496"/>
    <n v="-999"/>
    <n v="0.3"/>
    <n v="2.1"/>
    <n v="-999"/>
    <n v="-0.1"/>
    <n v="-999"/>
    <n v="-999"/>
    <n v="0.32500000000000001"/>
    <n v="0.46400000000000002"/>
    <n v="0"/>
    <n v="-999"/>
    <x v="28"/>
  </r>
  <r>
    <d v="1993-12-28T00:00:00"/>
    <n v="362"/>
    <n v="2.6"/>
    <n v="-2.5"/>
    <n v="4.2"/>
    <n v="-7"/>
    <n v="77.599999999999994"/>
    <n v="50.3"/>
    <n v="4.8"/>
    <n v="533"/>
    <n v="-999"/>
    <n v="0.4"/>
    <n v="2.7"/>
    <n v="-999"/>
    <n v="-0.1"/>
    <n v="-999"/>
    <n v="-999"/>
    <n v="0.41299999999999998"/>
    <n v="0.41"/>
    <n v="0"/>
    <n v="-999"/>
    <x v="28"/>
  </r>
  <r>
    <d v="1993-12-29T00:00:00"/>
    <n v="363"/>
    <n v="2.41"/>
    <n v="-2.2999999999999998"/>
    <n v="4.2"/>
    <n v="-4.8"/>
    <n v="93.7"/>
    <n v="73.099999999999994"/>
    <n v="0"/>
    <n v="532"/>
    <n v="-999"/>
    <n v="0.5"/>
    <n v="4"/>
    <n v="-999"/>
    <n v="-0.5"/>
    <n v="-999"/>
    <n v="-999"/>
    <n v="0.60099999999999998"/>
    <n v="0.222"/>
    <n v="0"/>
    <n v="-999"/>
    <x v="28"/>
  </r>
  <r>
    <d v="1993-12-30T00:00:00"/>
    <n v="364"/>
    <n v="0.33"/>
    <n v="-3.9"/>
    <n v="-1.6"/>
    <n v="-4.8"/>
    <n v="94.6"/>
    <n v="88.6"/>
    <n v="15.2"/>
    <n v="649"/>
    <n v="-999"/>
    <n v="0.3"/>
    <n v="4"/>
    <n v="-999"/>
    <n v="-0.1"/>
    <n v="-999"/>
    <n v="-999"/>
    <n v="0.48299999999999998"/>
    <n v="6.2E-2"/>
    <n v="0"/>
    <n v="-999"/>
    <x v="28"/>
  </r>
  <r>
    <d v="1993-12-31T00:00:00"/>
    <n v="365"/>
    <n v="0.42"/>
    <n v="-3.6"/>
    <n v="-2"/>
    <n v="-6"/>
    <n v="91.8"/>
    <n v="72.599999999999994"/>
    <n v="2.9"/>
    <n v="671"/>
    <n v="-999"/>
    <n v="1.2"/>
    <n v="7.8"/>
    <n v="-999"/>
    <n v="-0.1"/>
    <n v="-999"/>
    <n v="-999"/>
    <n v="0.38400000000000001"/>
    <n v="0.14399999999999999"/>
    <n v="671"/>
    <n v="-999"/>
    <x v="28"/>
  </r>
  <r>
    <d v="1994-01-01T00:00:00"/>
    <n v="1"/>
    <n v="0.65"/>
    <n v="-3.5"/>
    <n v="-1.6"/>
    <n v="-5.2"/>
    <n v="93.2"/>
    <n v="86.3"/>
    <n v="0"/>
    <n v="646"/>
    <n v="-999"/>
    <n v="1"/>
    <n v="5.6"/>
    <n v="-999"/>
    <n v="-0.1"/>
    <n v="-999"/>
    <n v="-999"/>
    <n v="0.46800000000000003"/>
    <n v="7.3999999999999996E-2"/>
    <n v="0"/>
    <n v="-999"/>
    <x v="29"/>
  </r>
  <r>
    <d v="1994-01-02T00:00:00"/>
    <n v="2"/>
    <n v="0.95"/>
    <n v="-3.3"/>
    <n v="-1.9"/>
    <n v="-4.7"/>
    <n v="90.6"/>
    <n v="81"/>
    <n v="0.7"/>
    <n v="651"/>
    <n v="-999"/>
    <n v="1.9"/>
    <n v="8.1999999999999993"/>
    <n v="-999"/>
    <n v="0"/>
    <n v="-999"/>
    <n v="-999"/>
    <n v="0.42899999999999999"/>
    <n v="0.10100000000000001"/>
    <n v="0"/>
    <n v="-999"/>
    <x v="29"/>
  </r>
  <r>
    <d v="1994-01-03T00:00:00"/>
    <n v="3"/>
    <n v="2.2200000000000002"/>
    <n v="-3.8"/>
    <n v="-1.5"/>
    <n v="-8.3000000000000007"/>
    <n v="86.7"/>
    <n v="59.8"/>
    <n v="8.6"/>
    <n v="717"/>
    <n v="-999"/>
    <n v="1.2"/>
    <n v="6.4"/>
    <n v="-999"/>
    <n v="0"/>
    <n v="-999"/>
    <n v="-999"/>
    <n v="0.32700000000000001"/>
    <n v="0.22"/>
    <n v="0"/>
    <n v="-999"/>
    <x v="29"/>
  </r>
  <r>
    <d v="1994-01-04T00:00:00"/>
    <n v="4"/>
    <n v="1.42"/>
    <n v="-1.9"/>
    <n v="0.3"/>
    <n v="-4.7"/>
    <n v="98"/>
    <n v="92.7"/>
    <n v="0"/>
    <n v="693"/>
    <n v="-999"/>
    <n v="2.6"/>
    <n v="8.8000000000000007"/>
    <n v="-999"/>
    <n v="0"/>
    <n v="-999"/>
    <n v="-999"/>
    <n v="0.57999999999999996"/>
    <n v="4.5999999999999999E-2"/>
    <n v="0"/>
    <n v="-999"/>
    <x v="29"/>
  </r>
  <r>
    <d v="1994-01-05T00:00:00"/>
    <n v="5"/>
    <n v="1.17"/>
    <n v="-6.3"/>
    <n v="-4"/>
    <n v="-10.5"/>
    <n v="95"/>
    <n v="92.3"/>
    <n v="13.1"/>
    <n v="794"/>
    <n v="-999"/>
    <n v="1.1000000000000001"/>
    <n v="5.2"/>
    <n v="-999"/>
    <n v="0"/>
    <n v="-999"/>
    <n v="-999"/>
    <n v="0.41799999999999998"/>
    <n v="3.5000000000000003E-2"/>
    <n v="0"/>
    <n v="-999"/>
    <x v="29"/>
  </r>
  <r>
    <d v="1994-01-06T00:00:00"/>
    <n v="6"/>
    <n v="1.76"/>
    <n v="-9.6999999999999993"/>
    <n v="-7.3"/>
    <n v="-12.4"/>
    <n v="90.1"/>
    <n v="83.9"/>
    <n v="0"/>
    <n v="765"/>
    <n v="-999"/>
    <n v="1.2"/>
    <n v="6"/>
    <n v="-999"/>
    <n v="0"/>
    <n v="-999"/>
    <n v="-999"/>
    <n v="0.29499999999999998"/>
    <n v="5.7000000000000002E-2"/>
    <n v="0"/>
    <n v="-999"/>
    <x v="29"/>
  </r>
  <r>
    <d v="1994-01-07T00:00:00"/>
    <n v="7"/>
    <n v="1.45"/>
    <n v="-6.6"/>
    <n v="-5.5"/>
    <n v="-7.6"/>
    <n v="92.4"/>
    <n v="84.6"/>
    <n v="0.9"/>
    <n v="772"/>
    <n v="-999"/>
    <n v="1.1000000000000001"/>
    <n v="4.5999999999999996"/>
    <n v="-999"/>
    <n v="0"/>
    <n v="-999"/>
    <n v="-999"/>
    <n v="0.34200000000000003"/>
    <n v="6.2E-2"/>
    <n v="0"/>
    <n v="-999"/>
    <x v="29"/>
  </r>
  <r>
    <d v="1994-01-08T00:00:00"/>
    <n v="8"/>
    <n v="1.52"/>
    <n v="-4.4000000000000004"/>
    <n v="-1.6"/>
    <n v="-7.2"/>
    <n v="94.6"/>
    <n v="89.6"/>
    <n v="3.6"/>
    <n v="800"/>
    <n v="-999"/>
    <n v="0.6"/>
    <n v="3.7"/>
    <n v="-999"/>
    <n v="0"/>
    <n v="-999"/>
    <n v="-999"/>
    <n v="0.48599999999999999"/>
    <n v="5.6000000000000001E-2"/>
    <n v="0"/>
    <n v="-999"/>
    <x v="29"/>
  </r>
  <r>
    <d v="1994-01-09T00:00:00"/>
    <n v="9"/>
    <n v="2.44"/>
    <n v="-3.5"/>
    <n v="-1.8"/>
    <n v="-4.9000000000000004"/>
    <n v="90.5"/>
    <n v="86.1"/>
    <n v="0"/>
    <n v="773"/>
    <n v="-999"/>
    <n v="1.8"/>
    <n v="6.2"/>
    <n v="-999"/>
    <n v="0"/>
    <n v="-999"/>
    <n v="-999"/>
    <n v="0.46100000000000002"/>
    <n v="7.3999999999999996E-2"/>
    <n v="0"/>
    <n v="-999"/>
    <x v="29"/>
  </r>
  <r>
    <d v="1994-01-10T00:00:00"/>
    <n v="10"/>
    <n v="1.64"/>
    <n v="-4"/>
    <n v="-1.3"/>
    <n v="-5"/>
    <n v="88.7"/>
    <n v="74.099999999999994"/>
    <n v="0"/>
    <n v="758"/>
    <n v="-999"/>
    <n v="0.8"/>
    <n v="5.4"/>
    <n v="-999"/>
    <n v="0"/>
    <n v="-999"/>
    <n v="-999"/>
    <n v="0.41199999999999998"/>
    <n v="0.14399999999999999"/>
    <n v="0"/>
    <n v="-999"/>
    <x v="29"/>
  </r>
  <r>
    <d v="1994-01-11T00:00:00"/>
    <n v="11"/>
    <n v="1.66"/>
    <n v="-2.7"/>
    <n v="-0.9"/>
    <n v="-4.5999999999999996"/>
    <n v="93.3"/>
    <n v="85.9"/>
    <n v="0"/>
    <n v="749"/>
    <n v="-999"/>
    <n v="1.3"/>
    <n v="5.2"/>
    <n v="-999"/>
    <n v="0"/>
    <n v="-999"/>
    <n v="-999"/>
    <n v="0.49199999999999999"/>
    <n v="8.1000000000000003E-2"/>
    <n v="0"/>
    <n v="-999"/>
    <x v="29"/>
  </r>
  <r>
    <d v="1994-01-12T00:00:00"/>
    <n v="12"/>
    <n v="3.11"/>
    <n v="-0.4"/>
    <n v="2.5"/>
    <n v="-2.4"/>
    <n v="89.7"/>
    <n v="77.7"/>
    <n v="0"/>
    <n v="732"/>
    <n v="-999"/>
    <n v="1.7"/>
    <n v="7"/>
    <n v="-999"/>
    <n v="0"/>
    <n v="-999"/>
    <n v="-999"/>
    <n v="0.56799999999999995"/>
    <n v="0.16300000000000001"/>
    <n v="0"/>
    <n v="-999"/>
    <x v="29"/>
  </r>
  <r>
    <d v="1994-01-13T00:00:00"/>
    <n v="13"/>
    <n v="2.2200000000000002"/>
    <n v="1.1000000000000001"/>
    <n v="4.3"/>
    <n v="-0.4"/>
    <n v="95.2"/>
    <n v="84.9"/>
    <n v="2"/>
    <n v="733"/>
    <n v="-999"/>
    <n v="1.7"/>
    <n v="5.3"/>
    <n v="-999"/>
    <n v="0"/>
    <n v="-999"/>
    <n v="-999"/>
    <n v="0.70399999999999996"/>
    <n v="0.125"/>
    <n v="0"/>
    <n v="-999"/>
    <x v="29"/>
  </r>
  <r>
    <d v="1994-01-14T00:00:00"/>
    <n v="14"/>
    <n v="5.22"/>
    <n v="1.7"/>
    <n v="8.1999999999999993"/>
    <n v="-1.6"/>
    <n v="85.9"/>
    <n v="55.1"/>
    <n v="0"/>
    <n v="715"/>
    <n v="-999"/>
    <n v="0.4"/>
    <n v="3.1"/>
    <n v="-999"/>
    <n v="0"/>
    <n v="-999"/>
    <n v="-999"/>
    <n v="0.59899999999999998"/>
    <n v="0.48799999999999999"/>
    <n v="0"/>
    <n v="-999"/>
    <x v="29"/>
  </r>
  <r>
    <d v="1994-01-15T00:00:00"/>
    <n v="15"/>
    <n v="2.17"/>
    <n v="-2.4"/>
    <n v="-0.5"/>
    <n v="-2.9"/>
    <n v="87.1"/>
    <n v="76.099999999999994"/>
    <n v="0"/>
    <n v="701"/>
    <n v="-999"/>
    <n v="2.4"/>
    <n v="6.8"/>
    <n v="-999"/>
    <n v="0.1"/>
    <n v="-999"/>
    <n v="-999"/>
    <n v="0.44800000000000001"/>
    <n v="0.14099999999999999"/>
    <n v="0"/>
    <n v="-999"/>
    <x v="29"/>
  </r>
  <r>
    <d v="1994-01-16T00:00:00"/>
    <n v="16"/>
    <n v="1.94"/>
    <n v="-2.6"/>
    <n v="-1.3"/>
    <n v="-2.9"/>
    <n v="86.9"/>
    <n v="79.599999999999994"/>
    <n v="0"/>
    <n v="697"/>
    <n v="-999"/>
    <n v="2.2999999999999998"/>
    <n v="6.3"/>
    <n v="-999"/>
    <n v="0"/>
    <n v="-999"/>
    <n v="-999"/>
    <n v="0.442"/>
    <n v="0.113"/>
    <n v="0"/>
    <n v="-999"/>
    <x v="29"/>
  </r>
  <r>
    <d v="1994-01-17T00:00:00"/>
    <n v="17"/>
    <n v="1.82"/>
    <n v="-1.3"/>
    <n v="1.6"/>
    <n v="-3.1"/>
    <n v="79.3"/>
    <n v="48.1"/>
    <n v="0"/>
    <n v="697"/>
    <n v="-999"/>
    <n v="1.4"/>
    <n v="5.5"/>
    <n v="-999"/>
    <n v="0.1"/>
    <n v="-999"/>
    <n v="-999"/>
    <n v="0.33100000000000002"/>
    <n v="0.35599999999999998"/>
    <n v="0"/>
    <n v="-999"/>
    <x v="29"/>
  </r>
  <r>
    <d v="1994-01-18T00:00:00"/>
    <n v="18"/>
    <n v="3.7"/>
    <n v="0.1"/>
    <n v="2.9"/>
    <n v="-2.2000000000000002"/>
    <n v="74.7"/>
    <n v="49.2"/>
    <n v="0"/>
    <n v="688"/>
    <n v="-999"/>
    <n v="2.1"/>
    <n v="6.2"/>
    <n v="-999"/>
    <n v="0.1"/>
    <n v="-999"/>
    <n v="-999"/>
    <n v="0.36899999999999999"/>
    <n v="0.38200000000000001"/>
    <n v="0"/>
    <n v="-999"/>
    <x v="29"/>
  </r>
  <r>
    <d v="1994-01-19T00:00:00"/>
    <n v="19"/>
    <n v="4.3"/>
    <n v="-2.2999999999999998"/>
    <n v="3.7"/>
    <n v="-6.2"/>
    <n v="86.6"/>
    <n v="56"/>
    <n v="0"/>
    <n v="678"/>
    <n v="-999"/>
    <n v="0.4"/>
    <n v="2.8"/>
    <n v="-999"/>
    <n v="0.1"/>
    <n v="-999"/>
    <n v="-999"/>
    <n v="0.44600000000000001"/>
    <n v="0.35"/>
    <n v="0"/>
    <n v="-999"/>
    <x v="29"/>
  </r>
  <r>
    <d v="1994-01-20T00:00:00"/>
    <n v="20"/>
    <n v="5.85"/>
    <n v="-0.5"/>
    <n v="6.2"/>
    <n v="-5.6"/>
    <n v="73.099999999999994"/>
    <n v="43.8"/>
    <n v="0"/>
    <n v="661"/>
    <n v="-999"/>
    <n v="0.4"/>
    <n v="3.7"/>
    <n v="-999"/>
    <n v="0.1"/>
    <n v="-999"/>
    <n v="-999"/>
    <n v="0.41499999999999998"/>
    <n v="0.53300000000000003"/>
    <n v="0"/>
    <n v="-999"/>
    <x v="29"/>
  </r>
  <r>
    <d v="1994-01-21T00:00:00"/>
    <n v="21"/>
    <n v="2.7"/>
    <n v="0.6"/>
    <n v="4"/>
    <n v="-2.4"/>
    <n v="63.9"/>
    <n v="43.7"/>
    <n v="0"/>
    <n v="655"/>
    <n v="-999"/>
    <n v="0.4"/>
    <n v="3.6"/>
    <n v="-999"/>
    <n v="0.1"/>
    <n v="-999"/>
    <n v="-999"/>
    <n v="0.35499999999999998"/>
    <n v="0.45800000000000002"/>
    <n v="0"/>
    <n v="-999"/>
    <x v="29"/>
  </r>
  <r>
    <d v="1994-01-22T00:00:00"/>
    <n v="22"/>
    <n v="2.91"/>
    <n v="0.6"/>
    <n v="2.8"/>
    <n v="-2.1"/>
    <n v="90.2"/>
    <n v="80.099999999999994"/>
    <n v="1.6"/>
    <n v="667"/>
    <n v="-999"/>
    <n v="1"/>
    <n v="6.7"/>
    <n v="-999"/>
    <n v="0.1"/>
    <n v="-999"/>
    <n v="-999"/>
    <n v="0.59899999999999998"/>
    <n v="0.14899999999999999"/>
    <n v="0"/>
    <n v="-999"/>
    <x v="29"/>
  </r>
  <r>
    <d v="1994-01-23T00:00:00"/>
    <n v="23"/>
    <n v="2.25"/>
    <n v="0.6"/>
    <n v="2.6"/>
    <n v="-1.8"/>
    <n v="84.2"/>
    <n v="71.900000000000006"/>
    <n v="1"/>
    <n v="675"/>
    <n v="-999"/>
    <n v="2.5"/>
    <n v="8.6999999999999993"/>
    <n v="-999"/>
    <n v="0.1"/>
    <n v="-999"/>
    <n v="-999"/>
    <n v="0.52800000000000002"/>
    <n v="0.20699999999999999"/>
    <n v="0"/>
    <n v="-999"/>
    <x v="29"/>
  </r>
  <r>
    <d v="1994-01-24T00:00:00"/>
    <n v="24"/>
    <n v="3.38"/>
    <n v="-1.7"/>
    <n v="1.9"/>
    <n v="-3.9"/>
    <n v="94.1"/>
    <n v="75.3"/>
    <n v="0.4"/>
    <n v="678"/>
    <n v="-999"/>
    <n v="0.5"/>
    <n v="3.5"/>
    <n v="-999"/>
    <n v="0.1"/>
    <n v="-999"/>
    <n v="-999"/>
    <n v="0.52600000000000002"/>
    <n v="0.17299999999999999"/>
    <n v="0"/>
    <n v="-999"/>
    <x v="29"/>
  </r>
  <r>
    <d v="1994-01-25T00:00:00"/>
    <n v="25"/>
    <n v="5.71"/>
    <n v="-2.1"/>
    <n v="3.9"/>
    <n v="-3.9"/>
    <n v="89.2"/>
    <n v="60.1"/>
    <n v="0"/>
    <n v="667"/>
    <n v="-999"/>
    <n v="0.4"/>
    <n v="2.2999999999999998"/>
    <n v="-999"/>
    <n v="0"/>
    <n v="-999"/>
    <n v="-999"/>
    <n v="0.48399999999999999"/>
    <n v="0.32200000000000001"/>
    <n v="0"/>
    <n v="-999"/>
    <x v="29"/>
  </r>
  <r>
    <d v="1994-01-26T00:00:00"/>
    <n v="26"/>
    <n v="3.91"/>
    <n v="-2.7"/>
    <n v="1.1000000000000001"/>
    <n v="-5"/>
    <n v="91.3"/>
    <n v="71.5"/>
    <n v="0"/>
    <n v="658"/>
    <n v="-999"/>
    <n v="0.5"/>
    <n v="3.4"/>
    <n v="-999"/>
    <n v="0.1"/>
    <n v="-999"/>
    <n v="-999"/>
    <n v="0.47399999999999998"/>
    <n v="0.188"/>
    <n v="0"/>
    <n v="-999"/>
    <x v="29"/>
  </r>
  <r>
    <d v="1994-01-27T00:00:00"/>
    <n v="27"/>
    <n v="2.0699999999999998"/>
    <n v="-5.0999999999999996"/>
    <n v="-4.0999999999999996"/>
    <n v="-7.5"/>
    <n v="90.5"/>
    <n v="85"/>
    <n v="1.3"/>
    <n v="662"/>
    <n v="-999"/>
    <n v="0.9"/>
    <n v="6"/>
    <n v="-999"/>
    <n v="0.1"/>
    <n v="-999"/>
    <n v="-999"/>
    <n v="0.38300000000000001"/>
    <n v="6.8000000000000005E-2"/>
    <n v="0"/>
    <n v="-999"/>
    <x v="29"/>
  </r>
  <r>
    <d v="1994-01-28T00:00:00"/>
    <n v="28"/>
    <n v="5.21"/>
    <n v="-3.6"/>
    <n v="2.8"/>
    <n v="-8.5"/>
    <n v="84.8"/>
    <n v="54.2"/>
    <n v="0"/>
    <n v="658"/>
    <n v="-999"/>
    <n v="1.1000000000000001"/>
    <n v="6.3"/>
    <n v="-999"/>
    <n v="0.1"/>
    <n v="-999"/>
    <n v="-999"/>
    <n v="0.40500000000000003"/>
    <n v="0.34200000000000003"/>
    <n v="0"/>
    <n v="-999"/>
    <x v="29"/>
  </r>
  <r>
    <d v="1994-01-29T00:00:00"/>
    <n v="29"/>
    <n v="2.15"/>
    <n v="-3.9"/>
    <n v="-2.1"/>
    <n v="-8.4"/>
    <n v="92.3"/>
    <n v="82.8"/>
    <n v="3.9"/>
    <n v="665"/>
    <n v="-999"/>
    <n v="1.1000000000000001"/>
    <n v="5.5"/>
    <n v="-999"/>
    <n v="0.1"/>
    <n v="-999"/>
    <n v="-999"/>
    <n v="0.432"/>
    <n v="0.09"/>
    <n v="0"/>
    <n v="-999"/>
    <x v="29"/>
  </r>
  <r>
    <d v="1994-01-30T00:00:00"/>
    <n v="30"/>
    <n v="7.64"/>
    <n v="-6.1"/>
    <n v="-0.5"/>
    <n v="-9.6"/>
    <n v="62.6"/>
    <n v="33.6"/>
    <n v="0"/>
    <n v="659"/>
    <n v="-999"/>
    <n v="0.7"/>
    <n v="5.7"/>
    <n v="-999"/>
    <n v="0.1"/>
    <n v="-999"/>
    <n v="-999"/>
    <n v="0.19800000000000001"/>
    <n v="0.39100000000000001"/>
    <n v="0"/>
    <n v="-999"/>
    <x v="29"/>
  </r>
  <r>
    <d v="1994-01-31T00:00:00"/>
    <n v="31"/>
    <n v="7.12"/>
    <n v="-6.4"/>
    <n v="-0.1"/>
    <n v="-10.5"/>
    <n v="66"/>
    <n v="47"/>
    <n v="0"/>
    <n v="659"/>
    <n v="-999"/>
    <n v="0.6"/>
    <n v="4.4000000000000004"/>
    <n v="-999"/>
    <n v="0.1"/>
    <n v="-999"/>
    <n v="-999"/>
    <n v="0.28499999999999998"/>
    <n v="0.32100000000000001"/>
    <n v="659"/>
    <n v="-999"/>
    <x v="29"/>
  </r>
  <r>
    <d v="1994-02-01T00:00:00"/>
    <n v="32"/>
    <n v="7.96"/>
    <n v="-4.8"/>
    <n v="3.4"/>
    <n v="-10.5"/>
    <n v="69.900000000000006"/>
    <n v="36.1"/>
    <n v="0"/>
    <n v="656"/>
    <n v="-999"/>
    <n v="0.4"/>
    <n v="3.6"/>
    <n v="-999"/>
    <n v="0.1"/>
    <n v="-999"/>
    <n v="-999"/>
    <n v="0.28000000000000003"/>
    <n v="0.498"/>
    <n v="0"/>
    <n v="-999"/>
    <x v="30"/>
  </r>
  <r>
    <d v="1994-02-02T00:00:00"/>
    <n v="33"/>
    <n v="7.93"/>
    <n v="-4.5999999999999996"/>
    <n v="2.4"/>
    <n v="-10.5"/>
    <n v="55.9"/>
    <n v="33.799999999999997"/>
    <n v="0"/>
    <n v="655"/>
    <n v="-999"/>
    <n v="0.7"/>
    <n v="4.2"/>
    <n v="-999"/>
    <n v="-0.2"/>
    <n v="-999"/>
    <n v="-999"/>
    <n v="0.246"/>
    <n v="0.48"/>
    <n v="0"/>
    <n v="-999"/>
    <x v="30"/>
  </r>
  <r>
    <d v="1994-02-03T00:00:00"/>
    <n v="34"/>
    <n v="8.1300000000000008"/>
    <n v="-6.8"/>
    <n v="-0.5"/>
    <n v="-11.9"/>
    <n v="68.599999999999994"/>
    <n v="44.1"/>
    <n v="0"/>
    <n v="655"/>
    <n v="-999"/>
    <n v="0.6"/>
    <n v="3.5"/>
    <n v="-999"/>
    <n v="0"/>
    <n v="-999"/>
    <n v="-999"/>
    <n v="0.26"/>
    <n v="0.32900000000000001"/>
    <n v="0"/>
    <n v="-999"/>
    <x v="30"/>
  </r>
  <r>
    <d v="1994-02-04T00:00:00"/>
    <n v="35"/>
    <n v="8.3800000000000008"/>
    <n v="-6.7"/>
    <n v="0"/>
    <n v="-12.7"/>
    <n v="67.599999999999994"/>
    <n v="42.3"/>
    <n v="0"/>
    <n v="655"/>
    <n v="-999"/>
    <n v="0.6"/>
    <n v="3"/>
    <n v="-999"/>
    <n v="0"/>
    <n v="-999"/>
    <n v="-999"/>
    <n v="0.25800000000000001"/>
    <n v="0.35199999999999998"/>
    <n v="0"/>
    <n v="-999"/>
    <x v="30"/>
  </r>
  <r>
    <d v="1994-02-05T00:00:00"/>
    <n v="36"/>
    <n v="8.6199999999999992"/>
    <n v="-4.5"/>
    <n v="2.5"/>
    <n v="-9.3000000000000007"/>
    <n v="52.4"/>
    <n v="31.4"/>
    <n v="0"/>
    <n v="655"/>
    <n v="-999"/>
    <n v="0.5"/>
    <n v="3"/>
    <n v="-999"/>
    <n v="0"/>
    <n v="-999"/>
    <n v="-999"/>
    <n v="0.22900000000000001"/>
    <n v="0.501"/>
    <n v="0"/>
    <n v="-999"/>
    <x v="30"/>
  </r>
  <r>
    <d v="1994-02-06T00:00:00"/>
    <n v="37"/>
    <n v="1.38"/>
    <n v="-11.1"/>
    <n v="-6.9"/>
    <n v="-17.100000000000001"/>
    <n v="85.6"/>
    <n v="62.5"/>
    <n v="7"/>
    <n v="709"/>
    <n v="-999"/>
    <n v="0.9"/>
    <n v="5.5"/>
    <n v="-999"/>
    <n v="0"/>
    <n v="-999"/>
    <n v="-999"/>
    <n v="0.22700000000000001"/>
    <n v="0.13600000000000001"/>
    <n v="0"/>
    <n v="-999"/>
    <x v="30"/>
  </r>
  <r>
    <d v="1994-02-07T00:00:00"/>
    <n v="38"/>
    <n v="9.09"/>
    <n v="-19.7"/>
    <n v="-14.5"/>
    <n v="-24.5"/>
    <n v="77.2"/>
    <n v="48.4"/>
    <n v="0"/>
    <n v="691"/>
    <n v="-999"/>
    <n v="1.3"/>
    <n v="5.8"/>
    <n v="-999"/>
    <n v="0"/>
    <n v="-999"/>
    <n v="-999"/>
    <n v="9.6000000000000002E-2"/>
    <n v="0.10199999999999999"/>
    <n v="0"/>
    <n v="-999"/>
    <x v="30"/>
  </r>
  <r>
    <d v="1994-02-08T00:00:00"/>
    <n v="39"/>
    <n v="6.07"/>
    <n v="-15.1"/>
    <n v="-8.4"/>
    <n v="-24.2"/>
    <n v="59.8"/>
    <n v="22"/>
    <n v="1.4"/>
    <n v="702"/>
    <n v="-999"/>
    <n v="0.6"/>
    <n v="3.3"/>
    <n v="-999"/>
    <n v="0"/>
    <n v="-999"/>
    <n v="-999"/>
    <n v="7.0999999999999994E-2"/>
    <n v="0.253"/>
    <n v="0"/>
    <n v="-999"/>
    <x v="30"/>
  </r>
  <r>
    <d v="1994-02-09T00:00:00"/>
    <n v="40"/>
    <n v="1.3"/>
    <n v="-11.3"/>
    <n v="-6.8"/>
    <n v="-14.7"/>
    <n v="88.9"/>
    <n v="82.4"/>
    <n v="8.1999999999999993"/>
    <n v="765"/>
    <n v="-999"/>
    <n v="1.1000000000000001"/>
    <n v="6.3"/>
    <n v="-999"/>
    <n v="0"/>
    <n v="-999"/>
    <n v="-999"/>
    <n v="0.30299999999999999"/>
    <n v="6.5000000000000002E-2"/>
    <n v="0"/>
    <n v="-999"/>
    <x v="30"/>
  </r>
  <r>
    <d v="1994-02-10T00:00:00"/>
    <n v="41"/>
    <n v="8.92"/>
    <n v="-7.9"/>
    <n v="-2.1"/>
    <n v="-12.3"/>
    <n v="79.400000000000006"/>
    <n v="51.6"/>
    <n v="0"/>
    <n v="744"/>
    <n v="-999"/>
    <n v="0.8"/>
    <n v="4.3"/>
    <n v="-999"/>
    <n v="0"/>
    <n v="-999"/>
    <n v="-999"/>
    <n v="0.27"/>
    <n v="0.253"/>
    <n v="0"/>
    <n v="-999"/>
    <x v="30"/>
  </r>
  <r>
    <d v="1994-02-11T00:00:00"/>
    <n v="42"/>
    <n v="4.83"/>
    <n v="-8.1"/>
    <n v="-3.8"/>
    <n v="-12.6"/>
    <n v="82.9"/>
    <n v="59.8"/>
    <n v="0"/>
    <n v="736"/>
    <n v="-999"/>
    <n v="1.6"/>
    <n v="5.5"/>
    <n v="-999"/>
    <n v="-0.1"/>
    <n v="-999"/>
    <n v="-999"/>
    <n v="0.27700000000000002"/>
    <n v="0.185"/>
    <n v="0"/>
    <n v="-999"/>
    <x v="30"/>
  </r>
  <r>
    <d v="1994-02-12T00:00:00"/>
    <n v="43"/>
    <n v="4.2300000000000004"/>
    <n v="-5.4"/>
    <n v="-2.2999999999999998"/>
    <n v="-6.7"/>
    <n v="77.7"/>
    <n v="63.6"/>
    <n v="0"/>
    <n v="736"/>
    <n v="-999"/>
    <n v="3.2"/>
    <n v="10.5"/>
    <n v="-999"/>
    <n v="-0.1"/>
    <n v="-999"/>
    <n v="-999"/>
    <n v="0.32700000000000001"/>
    <n v="0.188"/>
    <n v="0"/>
    <n v="-999"/>
    <x v="30"/>
  </r>
  <r>
    <d v="1994-02-13T00:00:00"/>
    <n v="44"/>
    <n v="3.5"/>
    <n v="-5.8"/>
    <n v="-2.4"/>
    <n v="-9.6"/>
    <n v="89.5"/>
    <n v="73.5"/>
    <n v="4.5999999999999996"/>
    <n v="771"/>
    <n v="-999"/>
    <n v="3.2"/>
    <n v="9.8000000000000007"/>
    <n v="-999"/>
    <n v="-0.1"/>
    <n v="-999"/>
    <n v="-999"/>
    <n v="0.377"/>
    <n v="0.13600000000000001"/>
    <n v="0"/>
    <n v="-999"/>
    <x v="30"/>
  </r>
  <r>
    <d v="1994-02-14T00:00:00"/>
    <n v="45"/>
    <n v="2.4900000000000002"/>
    <n v="-6.8"/>
    <n v="-4.9000000000000004"/>
    <n v="-10.3"/>
    <n v="87.4"/>
    <n v="79.900000000000006"/>
    <n v="0.4"/>
    <n v="774"/>
    <n v="-999"/>
    <n v="2.6"/>
    <n v="9.1999999999999993"/>
    <n v="-999"/>
    <n v="0"/>
    <n v="-999"/>
    <n v="-999"/>
    <n v="0.33900000000000002"/>
    <n v="8.5000000000000006E-2"/>
    <n v="0"/>
    <n v="-999"/>
    <x v="30"/>
  </r>
  <r>
    <d v="1994-02-15T00:00:00"/>
    <n v="46"/>
    <n v="4.16"/>
    <n v="-3.6"/>
    <n v="-1.9"/>
    <n v="-5.3"/>
    <n v="89.8"/>
    <n v="79.7"/>
    <n v="0"/>
    <n v="764"/>
    <n v="-999"/>
    <n v="2.8"/>
    <n v="8.1999999999999993"/>
    <n v="-999"/>
    <n v="0"/>
    <n v="-999"/>
    <n v="-999"/>
    <n v="0.42299999999999999"/>
    <n v="0.108"/>
    <n v="0"/>
    <n v="-999"/>
    <x v="30"/>
  </r>
  <r>
    <d v="1994-02-16T00:00:00"/>
    <n v="47"/>
    <n v="2.91"/>
    <n v="-1.3"/>
    <n v="0.2"/>
    <n v="-2.6"/>
    <n v="88.5"/>
    <n v="66.5"/>
    <n v="2.7"/>
    <n v="785"/>
    <n v="-999"/>
    <n v="3.2"/>
    <n v="8.3000000000000007"/>
    <n v="-999"/>
    <n v="0"/>
    <n v="-999"/>
    <n v="-999"/>
    <n v="0.41299999999999998"/>
    <n v="0.20799999999999999"/>
    <n v="0"/>
    <n v="-999"/>
    <x v="30"/>
  </r>
  <r>
    <d v="1994-02-17T00:00:00"/>
    <n v="48"/>
    <n v="2.34"/>
    <n v="-1.5"/>
    <n v="-0.1"/>
    <n v="-4"/>
    <n v="92.9"/>
    <n v="71.2"/>
    <n v="32.799999999999997"/>
    <n v="1037"/>
    <n v="-999"/>
    <n v="2"/>
    <n v="6.9"/>
    <n v="-999"/>
    <n v="0"/>
    <n v="-999"/>
    <n v="-999"/>
    <n v="0.433"/>
    <n v="0.17499999999999999"/>
    <n v="0"/>
    <n v="-999"/>
    <x v="30"/>
  </r>
  <r>
    <d v="1994-02-18T00:00:00"/>
    <n v="49"/>
    <n v="5.86"/>
    <n v="-6.5"/>
    <n v="-4"/>
    <n v="-8.8000000000000007"/>
    <n v="94.3"/>
    <n v="86.5"/>
    <n v="14"/>
    <n v="1145"/>
    <n v="-999"/>
    <n v="1.3"/>
    <n v="6.1"/>
    <n v="-999"/>
    <n v="0"/>
    <n v="-999"/>
    <n v="-999"/>
    <n v="0.39300000000000002"/>
    <n v="6.0999999999999999E-2"/>
    <n v="0"/>
    <n v="-999"/>
    <x v="30"/>
  </r>
  <r>
    <d v="1994-02-19T00:00:00"/>
    <n v="50"/>
    <n v="4.13"/>
    <n v="-8.1999999999999993"/>
    <n v="-2"/>
    <n v="-11.2"/>
    <n v="90.7"/>
    <n v="70.099999999999994"/>
    <n v="0"/>
    <n v="1101"/>
    <n v="-999"/>
    <n v="0.4"/>
    <n v="3.4"/>
    <n v="-999"/>
    <n v="0"/>
    <n v="-999"/>
    <n v="-999"/>
    <n v="0.37"/>
    <n v="0.158"/>
    <n v="0"/>
    <n v="-999"/>
    <x v="30"/>
  </r>
  <r>
    <d v="1994-02-20T00:00:00"/>
    <n v="51"/>
    <n v="2.91"/>
    <n v="-6.8"/>
    <n v="-4.5"/>
    <n v="-10.1"/>
    <n v="93.1"/>
    <n v="89.2"/>
    <n v="0"/>
    <n v="1101"/>
    <n v="-999"/>
    <n v="2.5"/>
    <n v="7.3"/>
    <n v="-999"/>
    <n v="0"/>
    <n v="-999"/>
    <n v="-999"/>
    <n v="0.38900000000000001"/>
    <n v="4.7E-2"/>
    <n v="0"/>
    <n v="-999"/>
    <x v="30"/>
  </r>
  <r>
    <d v="1994-02-21T00:00:00"/>
    <n v="52"/>
    <n v="3.71"/>
    <n v="-6"/>
    <n v="-3.1"/>
    <n v="-8.6999999999999993"/>
    <n v="93.6"/>
    <n v="80.900000000000006"/>
    <n v="10.7"/>
    <n v="1183"/>
    <n v="-999"/>
    <n v="1.6"/>
    <n v="5.8"/>
    <n v="-999"/>
    <n v="0"/>
    <n v="-999"/>
    <n v="-999"/>
    <n v="0.39200000000000002"/>
    <n v="9.2999999999999999E-2"/>
    <n v="0"/>
    <n v="-999"/>
    <x v="30"/>
  </r>
  <r>
    <d v="1994-02-22T00:00:00"/>
    <n v="53"/>
    <n v="5.95"/>
    <n v="-8"/>
    <n v="-4.8"/>
    <n v="-12.4"/>
    <n v="89.9"/>
    <n v="67"/>
    <n v="0"/>
    <n v="1166"/>
    <n v="-999"/>
    <n v="1.2"/>
    <n v="6.6"/>
    <n v="-999"/>
    <n v="0"/>
    <n v="-999"/>
    <n v="-999"/>
    <n v="0.28499999999999998"/>
    <n v="0.14099999999999999"/>
    <n v="0"/>
    <n v="-999"/>
    <x v="30"/>
  </r>
  <r>
    <d v="1994-02-23T00:00:00"/>
    <n v="54"/>
    <n v="4.6500000000000004"/>
    <n v="-11.1"/>
    <n v="-6.5"/>
    <n v="-19.7"/>
    <n v="92"/>
    <n v="85.5"/>
    <n v="5.5"/>
    <n v="1208"/>
    <n v="-999"/>
    <n v="1.4"/>
    <n v="6.8"/>
    <n v="-999"/>
    <n v="0"/>
    <n v="-999"/>
    <n v="-999"/>
    <n v="0.32100000000000001"/>
    <n v="5.3999999999999999E-2"/>
    <n v="0"/>
    <n v="-999"/>
    <x v="30"/>
  </r>
  <r>
    <d v="1994-02-24T00:00:00"/>
    <n v="55"/>
    <n v="11.05"/>
    <n v="-17.399999999999999"/>
    <n v="-12.4"/>
    <n v="-22.4"/>
    <n v="82.6"/>
    <n v="70.3"/>
    <n v="0"/>
    <n v="1200"/>
    <n v="-999"/>
    <n v="0.8"/>
    <n v="5.0999999999999996"/>
    <n v="-999"/>
    <n v="0"/>
    <n v="-999"/>
    <n v="-999"/>
    <n v="0.16500000000000001"/>
    <n v="7.0000000000000007E-2"/>
    <n v="0"/>
    <n v="-999"/>
    <x v="30"/>
  </r>
  <r>
    <d v="1994-02-25T00:00:00"/>
    <n v="56"/>
    <n v="7.05"/>
    <n v="-11"/>
    <n v="-6.4"/>
    <n v="-15.9"/>
    <n v="91"/>
    <n v="86.7"/>
    <n v="0"/>
    <n v="1200"/>
    <n v="-999"/>
    <n v="0.9"/>
    <n v="6.3"/>
    <n v="-999"/>
    <n v="0"/>
    <n v="-999"/>
    <n v="-999"/>
    <n v="0.32900000000000001"/>
    <n v="0.05"/>
    <n v="0"/>
    <n v="-999"/>
    <x v="30"/>
  </r>
  <r>
    <d v="1994-02-26T00:00:00"/>
    <n v="57"/>
    <n v="7.77"/>
    <n v="-5.3"/>
    <n v="0.2"/>
    <n v="-10.4"/>
    <n v="92.3"/>
    <n v="76"/>
    <n v="0"/>
    <n v="1171"/>
    <n v="-999"/>
    <n v="0.3"/>
    <n v="3.7"/>
    <n v="-999"/>
    <n v="0"/>
    <n v="-999"/>
    <n v="-999"/>
    <n v="0.47099999999999997"/>
    <n v="0.14899999999999999"/>
    <n v="0"/>
    <n v="-999"/>
    <x v="30"/>
  </r>
  <r>
    <d v="1994-02-27T00:00:00"/>
    <n v="58"/>
    <n v="7.5"/>
    <n v="-2.2999999999999998"/>
    <n v="2.8"/>
    <n v="-9.9"/>
    <n v="89.7"/>
    <n v="62.2"/>
    <n v="0"/>
    <n v="1155"/>
    <n v="-999"/>
    <n v="0.7"/>
    <n v="3.7"/>
    <n v="-999"/>
    <n v="0"/>
    <n v="-999"/>
    <n v="-999"/>
    <n v="0.46600000000000003"/>
    <n v="0.28199999999999997"/>
    <n v="0"/>
    <n v="-999"/>
    <x v="30"/>
  </r>
  <r>
    <d v="1994-02-28T00:00:00"/>
    <n v="59"/>
    <n v="4.05"/>
    <n v="-0.3"/>
    <n v="2.9"/>
    <n v="-3.1"/>
    <n v="94.1"/>
    <n v="86.5"/>
    <n v="0"/>
    <n v="1142"/>
    <n v="-999"/>
    <n v="1"/>
    <n v="4.7"/>
    <n v="-999"/>
    <n v="0"/>
    <n v="-999"/>
    <n v="-999"/>
    <n v="0.65200000000000002"/>
    <n v="0.10199999999999999"/>
    <n v="1142"/>
    <n v="-999"/>
    <x v="30"/>
  </r>
  <r>
    <d v="1994-03-01T00:00:00"/>
    <n v="60"/>
    <n v="5.35"/>
    <n v="2.7"/>
    <n v="6.6"/>
    <n v="0.2"/>
    <n v="87.1"/>
    <n v="66.5"/>
    <n v="0"/>
    <n v="1057"/>
    <n v="-999"/>
    <n v="2.4"/>
    <n v="9.3000000000000007"/>
    <n v="-999"/>
    <n v="0"/>
    <n v="-999"/>
    <n v="-999"/>
    <n v="0.65"/>
    <n v="0.32600000000000001"/>
    <n v="0"/>
    <n v="-999"/>
    <x v="31"/>
  </r>
  <r>
    <d v="1994-03-02T00:00:00"/>
    <n v="61"/>
    <n v="2.87"/>
    <n v="2.1"/>
    <n v="4.7"/>
    <n v="-2"/>
    <n v="82.5"/>
    <n v="62.8"/>
    <n v="3"/>
    <n v="1002"/>
    <n v="-999"/>
    <n v="2.7"/>
    <n v="9.6"/>
    <n v="-999"/>
    <n v="0"/>
    <n v="-999"/>
    <n v="-999"/>
    <n v="0.53700000000000003"/>
    <n v="0.318"/>
    <n v="0"/>
    <n v="-999"/>
    <x v="31"/>
  </r>
  <r>
    <d v="1994-03-03T00:00:00"/>
    <n v="62"/>
    <n v="5.66"/>
    <n v="-0.4"/>
    <n v="2.9"/>
    <n v="-3"/>
    <n v="87.3"/>
    <n v="61.6"/>
    <n v="1.3"/>
    <n v="979"/>
    <n v="-999"/>
    <n v="1.1000000000000001"/>
    <n v="5.8"/>
    <n v="-999"/>
    <n v="0"/>
    <n v="-999"/>
    <n v="-999"/>
    <n v="0.46200000000000002"/>
    <n v="0.28899999999999998"/>
    <n v="0"/>
    <n v="-999"/>
    <x v="31"/>
  </r>
  <r>
    <d v="1994-03-04T00:00:00"/>
    <n v="63"/>
    <n v="9.66"/>
    <n v="-2.4"/>
    <n v="1.2"/>
    <n v="-7"/>
    <n v="75.900000000000006"/>
    <n v="53.1"/>
    <n v="3.9"/>
    <n v="993"/>
    <n v="-999"/>
    <n v="2.5"/>
    <n v="7.2"/>
    <n v="-999"/>
    <n v="0"/>
    <n v="-999"/>
    <n v="-999"/>
    <n v="0.35299999999999998"/>
    <n v="0.312"/>
    <n v="0"/>
    <n v="-999"/>
    <x v="31"/>
  </r>
  <r>
    <d v="1994-03-05T00:00:00"/>
    <n v="64"/>
    <n v="14.53"/>
    <n v="-7.8"/>
    <n v="-2.5"/>
    <n v="-12.9"/>
    <n v="49.4"/>
    <n v="19.600000000000001"/>
    <n v="0"/>
    <n v="965"/>
    <n v="-999"/>
    <n v="0.9"/>
    <n v="5.8"/>
    <n v="-999"/>
    <n v="0"/>
    <n v="-999"/>
    <n v="-999"/>
    <n v="9.9000000000000005E-2"/>
    <n v="0.40799999999999997"/>
    <n v="0"/>
    <n v="-999"/>
    <x v="31"/>
  </r>
  <r>
    <d v="1994-03-06T00:00:00"/>
    <n v="65"/>
    <n v="14.33"/>
    <n v="-7.8"/>
    <n v="-0.9"/>
    <n v="-12.5"/>
    <n v="41"/>
    <n v="22.5"/>
    <n v="1.6"/>
    <n v="977"/>
    <n v="-999"/>
    <n v="0.5"/>
    <n v="3.9"/>
    <n v="-999"/>
    <n v="0"/>
    <n v="-999"/>
    <n v="-999"/>
    <n v="0.129"/>
    <n v="0.443"/>
    <n v="0"/>
    <n v="-999"/>
    <x v="31"/>
  </r>
  <r>
    <d v="1994-03-07T00:00:00"/>
    <n v="66"/>
    <n v="8.7899999999999991"/>
    <n v="-6.5"/>
    <n v="-0.2"/>
    <n v="-11.1"/>
    <n v="44.3"/>
    <n v="27.5"/>
    <n v="0"/>
    <n v="976"/>
    <n v="-999"/>
    <n v="0.3"/>
    <n v="2.8"/>
    <n v="-999"/>
    <n v="0"/>
    <n v="-999"/>
    <n v="-999"/>
    <n v="0.16600000000000001"/>
    <n v="0.436"/>
    <n v="0"/>
    <n v="-999"/>
    <x v="31"/>
  </r>
  <r>
    <d v="1994-03-08T00:00:00"/>
    <n v="67"/>
    <n v="15.01"/>
    <n v="-2.6"/>
    <n v="7"/>
    <n v="-9.5"/>
    <n v="42.2"/>
    <n v="18.399999999999999"/>
    <n v="0"/>
    <n v="966"/>
    <n v="-999"/>
    <n v="0.6"/>
    <n v="3.6"/>
    <n v="-999"/>
    <n v="0"/>
    <n v="-999"/>
    <n v="-999"/>
    <n v="0.184"/>
    <n v="0.81699999999999995"/>
    <n v="0"/>
    <n v="-999"/>
    <x v="31"/>
  </r>
  <r>
    <d v="1994-03-09T00:00:00"/>
    <n v="68"/>
    <n v="10.54"/>
    <n v="-0.1"/>
    <n v="6.4"/>
    <n v="-7"/>
    <n v="42.8"/>
    <n v="24.2"/>
    <n v="0"/>
    <n v="962"/>
    <n v="-999"/>
    <n v="0.4"/>
    <n v="3.3"/>
    <n v="-999"/>
    <n v="0"/>
    <n v="-999"/>
    <n v="-999"/>
    <n v="0.23200000000000001"/>
    <n v="0.72799999999999998"/>
    <n v="0"/>
    <n v="-999"/>
    <x v="31"/>
  </r>
  <r>
    <d v="1994-03-10T00:00:00"/>
    <n v="69"/>
    <n v="6"/>
    <n v="-2"/>
    <n v="2.9"/>
    <n v="-4.4000000000000004"/>
    <n v="83.7"/>
    <n v="54.3"/>
    <n v="1.7"/>
    <n v="975"/>
    <n v="-999"/>
    <n v="0.6"/>
    <n v="4.5"/>
    <n v="-999"/>
    <n v="0"/>
    <n v="-999"/>
    <n v="-999"/>
    <n v="0.40799999999999997"/>
    <n v="0.34399999999999997"/>
    <n v="0"/>
    <n v="-999"/>
    <x v="31"/>
  </r>
  <r>
    <d v="1994-03-11T00:00:00"/>
    <n v="70"/>
    <n v="13.56"/>
    <n v="-0.4"/>
    <n v="6.8"/>
    <n v="-4.0999999999999996"/>
    <n v="74.8"/>
    <n v="37.5"/>
    <n v="1.3"/>
    <n v="955"/>
    <n v="-999"/>
    <n v="0.5"/>
    <n v="2.9"/>
    <n v="-999"/>
    <n v="0"/>
    <n v="-999"/>
    <n v="-999"/>
    <n v="0.37"/>
    <n v="0.61699999999999999"/>
    <n v="0"/>
    <n v="-999"/>
    <x v="31"/>
  </r>
  <r>
    <d v="1994-03-12T00:00:00"/>
    <n v="71"/>
    <n v="11.57"/>
    <n v="3.2"/>
    <n v="10.3"/>
    <n v="-2.9"/>
    <n v="48.7"/>
    <n v="17"/>
    <n v="0"/>
    <n v="930"/>
    <n v="-999"/>
    <n v="0.5"/>
    <n v="4"/>
    <n v="-999"/>
    <n v="0"/>
    <n v="-999"/>
    <n v="-999"/>
    <n v="0.21299999999999999"/>
    <n v="1.0389999999999999"/>
    <n v="0"/>
    <n v="-999"/>
    <x v="31"/>
  </r>
  <r>
    <d v="1994-03-13T00:00:00"/>
    <n v="72"/>
    <n v="7.1"/>
    <n v="3.5"/>
    <n v="8.1999999999999993"/>
    <n v="-2.2000000000000002"/>
    <n v="70.900000000000006"/>
    <n v="51.5"/>
    <n v="0"/>
    <n v="904"/>
    <n v="-999"/>
    <n v="1.9"/>
    <n v="7.9"/>
    <n v="-999"/>
    <n v="0"/>
    <n v="-999"/>
    <n v="-999"/>
    <n v="0.55900000000000005"/>
    <n v="0.52700000000000002"/>
    <n v="0"/>
    <n v="-999"/>
    <x v="31"/>
  </r>
  <r>
    <d v="1994-03-14T00:00:00"/>
    <n v="73"/>
    <n v="10.7"/>
    <n v="0.8"/>
    <n v="5.4"/>
    <n v="-3.4"/>
    <n v="77.900000000000006"/>
    <n v="48.5"/>
    <n v="0"/>
    <n v="906"/>
    <n v="-999"/>
    <n v="0.9"/>
    <n v="5.6"/>
    <n v="-999"/>
    <n v="0"/>
    <n v="-999"/>
    <n v="-999"/>
    <n v="0.434"/>
    <n v="0.46200000000000002"/>
    <n v="0"/>
    <n v="-999"/>
    <x v="31"/>
  </r>
  <r>
    <d v="1994-03-15T00:00:00"/>
    <n v="74"/>
    <n v="13.16"/>
    <n v="3.2"/>
    <n v="8.3000000000000007"/>
    <n v="0.3"/>
    <n v="65"/>
    <n v="38.5"/>
    <n v="0"/>
    <n v="875"/>
    <n v="-999"/>
    <n v="1.8"/>
    <n v="5.8"/>
    <n v="-999"/>
    <n v="0"/>
    <n v="-999"/>
    <n v="-999"/>
    <n v="0.42199999999999999"/>
    <n v="0.67300000000000004"/>
    <n v="0"/>
    <n v="-999"/>
    <x v="31"/>
  </r>
  <r>
    <d v="1994-03-16T00:00:00"/>
    <n v="75"/>
    <n v="7.23"/>
    <n v="-1.6"/>
    <n v="1.5"/>
    <n v="-4.4000000000000004"/>
    <n v="72.2"/>
    <n v="50.4"/>
    <n v="3.9"/>
    <n v="878"/>
    <n v="-999"/>
    <n v="1.8"/>
    <n v="5.6"/>
    <n v="-999"/>
    <n v="0"/>
    <n v="-999"/>
    <n v="-999"/>
    <n v="0.34300000000000003"/>
    <n v="0.33800000000000002"/>
    <n v="0"/>
    <n v="-999"/>
    <x v="31"/>
  </r>
  <r>
    <d v="1994-03-17T00:00:00"/>
    <n v="76"/>
    <n v="10.55"/>
    <n v="-3.8"/>
    <n v="0.2"/>
    <n v="-7.4"/>
    <n v="72.7"/>
    <n v="49.6"/>
    <n v="1.2"/>
    <n v="887"/>
    <n v="-999"/>
    <n v="3"/>
    <n v="8.5"/>
    <n v="-999"/>
    <n v="0"/>
    <n v="-999"/>
    <n v="-999"/>
    <n v="0.308"/>
    <n v="0.312"/>
    <n v="0"/>
    <n v="-999"/>
    <x v="31"/>
  </r>
  <r>
    <d v="1994-03-18T00:00:00"/>
    <n v="77"/>
    <n v="6.27"/>
    <n v="-5"/>
    <n v="-1"/>
    <n v="-10.199999999999999"/>
    <n v="89.9"/>
    <n v="76.099999999999994"/>
    <n v="6.6"/>
    <n v="938"/>
    <n v="-999"/>
    <n v="2"/>
    <n v="9.1"/>
    <n v="-999"/>
    <n v="0"/>
    <n v="-999"/>
    <n v="-999"/>
    <n v="0.433"/>
    <n v="0.13600000000000001"/>
    <n v="0"/>
    <n v="-999"/>
    <x v="31"/>
  </r>
  <r>
    <d v="1994-03-19T00:00:00"/>
    <n v="78"/>
    <n v="10.3"/>
    <n v="-7.5"/>
    <n v="-2.2999999999999998"/>
    <n v="-10.8"/>
    <n v="76.8"/>
    <n v="53.7"/>
    <n v="3.5"/>
    <n v="965"/>
    <n v="-999"/>
    <n v="1.6"/>
    <n v="4.9000000000000004"/>
    <n v="-999"/>
    <n v="0"/>
    <n v="-999"/>
    <n v="-999"/>
    <n v="0.27600000000000002"/>
    <n v="0.23899999999999999"/>
    <n v="0"/>
    <n v="-999"/>
    <x v="31"/>
  </r>
  <r>
    <d v="1994-03-20T00:00:00"/>
    <n v="79"/>
    <n v="9.02"/>
    <n v="-5.5"/>
    <n v="-1.7"/>
    <n v="-8.4"/>
    <n v="80.7"/>
    <n v="61.6"/>
    <n v="0.4"/>
    <n v="968"/>
    <n v="-999"/>
    <n v="2.1"/>
    <n v="7"/>
    <n v="-999"/>
    <n v="0"/>
    <n v="-999"/>
    <n v="-999"/>
    <n v="0.33100000000000002"/>
    <n v="0.20699999999999999"/>
    <n v="0"/>
    <n v="-999"/>
    <x v="31"/>
  </r>
  <r>
    <d v="1994-03-21T00:00:00"/>
    <n v="80"/>
    <n v="9.6"/>
    <n v="-6.6"/>
    <n v="-3.2"/>
    <n v="-12.2"/>
    <n v="80.7"/>
    <n v="40"/>
    <n v="1.8"/>
    <n v="982"/>
    <n v="-999"/>
    <n v="1.9"/>
    <n v="7.4"/>
    <n v="-999"/>
    <n v="0"/>
    <n v="-999"/>
    <n v="-999"/>
    <n v="0.193"/>
    <n v="0.28899999999999998"/>
    <n v="0"/>
    <n v="-999"/>
    <x v="31"/>
  </r>
  <r>
    <d v="1994-03-22T00:00:00"/>
    <n v="81"/>
    <n v="11.62"/>
    <n v="-9.1999999999999993"/>
    <n v="-0.3"/>
    <n v="-14.9"/>
    <n v="67.5"/>
    <n v="27"/>
    <n v="0"/>
    <n v="972"/>
    <n v="-999"/>
    <n v="0.6"/>
    <n v="3.7"/>
    <n v="-999"/>
    <n v="0"/>
    <n v="-999"/>
    <n v="-999"/>
    <n v="0.161"/>
    <n v="0.436"/>
    <n v="0"/>
    <n v="-999"/>
    <x v="31"/>
  </r>
  <r>
    <d v="1994-03-23T00:00:00"/>
    <n v="82"/>
    <n v="10.92"/>
    <n v="-7.9"/>
    <n v="1.4"/>
    <n v="-14.9"/>
    <n v="67.5"/>
    <n v="36.200000000000003"/>
    <n v="0"/>
    <n v="967"/>
    <n v="-999"/>
    <n v="0.9"/>
    <n v="3.5"/>
    <n v="-999"/>
    <n v="0"/>
    <n v="-999"/>
    <n v="-999"/>
    <n v="0.24399999999999999"/>
    <n v="0.43099999999999999"/>
    <n v="0"/>
    <n v="-999"/>
    <x v="31"/>
  </r>
  <r>
    <d v="1994-03-24T00:00:00"/>
    <n v="83"/>
    <n v="18.52"/>
    <n v="-4.7"/>
    <n v="4.2"/>
    <n v="-13.6"/>
    <n v="53.4"/>
    <n v="17.600000000000001"/>
    <n v="0"/>
    <n v="962"/>
    <n v="-999"/>
    <n v="0.7"/>
    <n v="3.8"/>
    <n v="-999"/>
    <n v="0"/>
    <n v="-999"/>
    <n v="-999"/>
    <n v="0.14499999999999999"/>
    <n v="0.67900000000000005"/>
    <n v="0"/>
    <n v="-999"/>
    <x v="31"/>
  </r>
  <r>
    <d v="1994-03-25T00:00:00"/>
    <n v="84"/>
    <n v="18.559999999999999"/>
    <n v="0.7"/>
    <n v="8"/>
    <n v="-6.8"/>
    <n v="45.8"/>
    <n v="29.5"/>
    <n v="0"/>
    <n v="935"/>
    <n v="-999"/>
    <n v="1"/>
    <n v="6.4"/>
    <n v="-999"/>
    <n v="0"/>
    <n v="-999"/>
    <n v="-999"/>
    <n v="0.316"/>
    <n v="0.75600000000000001"/>
    <n v="0"/>
    <n v="-999"/>
    <x v="31"/>
  </r>
  <r>
    <d v="1994-03-26T00:00:00"/>
    <n v="85"/>
    <n v="18.920000000000002"/>
    <n v="2.7"/>
    <n v="9.3000000000000007"/>
    <n v="-2.6"/>
    <n v="52.6"/>
    <n v="24.5"/>
    <n v="0"/>
    <n v="906"/>
    <n v="-999"/>
    <n v="0.7"/>
    <n v="5.6"/>
    <n v="-999"/>
    <n v="0"/>
    <n v="-999"/>
    <n v="-999"/>
    <n v="0.28599999999999998"/>
    <n v="0.88400000000000001"/>
    <n v="0"/>
    <n v="-999"/>
    <x v="31"/>
  </r>
  <r>
    <d v="1994-03-27T00:00:00"/>
    <n v="86"/>
    <n v="18.559999999999999"/>
    <n v="6.4"/>
    <n v="15"/>
    <n v="-1.2"/>
    <n v="37.4"/>
    <n v="18.2"/>
    <n v="0"/>
    <n v="847"/>
    <n v="-999"/>
    <n v="0.6"/>
    <n v="3.3"/>
    <n v="-999"/>
    <n v="0"/>
    <n v="-999"/>
    <n v="-999"/>
    <n v="0.31"/>
    <n v="1.395"/>
    <n v="0"/>
    <n v="-999"/>
    <x v="31"/>
  </r>
  <r>
    <d v="1994-03-28T00:00:00"/>
    <n v="87"/>
    <n v="19.239999999999998"/>
    <n v="5"/>
    <n v="12.7"/>
    <n v="-3.4"/>
    <n v="44.4"/>
    <n v="24.7"/>
    <n v="0"/>
    <n v="837"/>
    <n v="-999"/>
    <n v="0.7"/>
    <n v="5.2"/>
    <n v="-999"/>
    <n v="-0.4"/>
    <n v="-999"/>
    <n v="-999"/>
    <n v="0.36399999999999999"/>
    <n v="1.1060000000000001"/>
    <n v="0"/>
    <n v="-999"/>
    <x v="31"/>
  </r>
  <r>
    <d v="1994-03-29T00:00:00"/>
    <n v="88"/>
    <n v="20.07"/>
    <n v="6.1"/>
    <n v="14.3"/>
    <n v="0.2"/>
    <n v="40.700000000000003"/>
    <n v="19.899999999999999"/>
    <n v="0"/>
    <n v="817"/>
    <n v="-999"/>
    <n v="1"/>
    <n v="3.8"/>
    <n v="-999"/>
    <n v="0"/>
    <n v="-999"/>
    <n v="-999"/>
    <n v="0.32500000000000001"/>
    <n v="1.3049999999999999"/>
    <n v="0"/>
    <n v="-999"/>
    <x v="31"/>
  </r>
  <r>
    <d v="1994-03-30T00:00:00"/>
    <n v="89"/>
    <n v="20.239999999999998"/>
    <n v="7.1"/>
    <n v="14.9"/>
    <n v="-1.4"/>
    <n v="34.1"/>
    <n v="17.2"/>
    <n v="0"/>
    <n v="778"/>
    <n v="-999"/>
    <n v="0.7"/>
    <n v="2.9"/>
    <n v="-999"/>
    <n v="0"/>
    <n v="-999"/>
    <n v="-999"/>
    <n v="0.29099999999999998"/>
    <n v="1.403"/>
    <n v="0"/>
    <n v="-999"/>
    <x v="31"/>
  </r>
  <r>
    <d v="1994-03-31T00:00:00"/>
    <n v="90"/>
    <n v="20.149999999999999"/>
    <n v="7.9"/>
    <n v="16.100000000000001"/>
    <n v="0.4"/>
    <n v="33.5"/>
    <n v="15"/>
    <n v="0"/>
    <n v="744"/>
    <n v="-999"/>
    <n v="0.7"/>
    <n v="3.1"/>
    <n v="-999"/>
    <n v="0"/>
    <n v="-999"/>
    <n v="-999"/>
    <n v="0.27400000000000002"/>
    <n v="1.5549999999999999"/>
    <n v="744"/>
    <n v="-999"/>
    <x v="31"/>
  </r>
  <r>
    <d v="1994-04-01T00:00:00"/>
    <n v="91"/>
    <n v="16.489999999999998"/>
    <n v="6"/>
    <n v="12.6"/>
    <n v="0"/>
    <n v="51.1"/>
    <n v="27.2"/>
    <n v="0"/>
    <n v="704"/>
    <n v="-999"/>
    <n v="0.6"/>
    <n v="3.4"/>
    <n v="-999"/>
    <n v="0"/>
    <n v="-999"/>
    <n v="-999"/>
    <n v="0.39700000000000002"/>
    <n v="1.0620000000000001"/>
    <n v="0"/>
    <n v="-999"/>
    <x v="32"/>
  </r>
  <r>
    <d v="1994-04-02T00:00:00"/>
    <n v="92"/>
    <n v="11.56"/>
    <n v="2.9"/>
    <n v="7.9"/>
    <n v="-2.9"/>
    <n v="77.099999999999994"/>
    <n v="55.3"/>
    <n v="0"/>
    <n v="681"/>
    <n v="-999"/>
    <n v="0.8"/>
    <n v="4.2"/>
    <n v="-999"/>
    <n v="0"/>
    <n v="-999"/>
    <n v="-999"/>
    <n v="0.58899999999999997"/>
    <n v="0.47599999999999998"/>
    <n v="0"/>
    <n v="-999"/>
    <x v="32"/>
  </r>
  <r>
    <d v="1994-04-03T00:00:00"/>
    <n v="93"/>
    <n v="6.66"/>
    <n v="-1.1000000000000001"/>
    <n v="1.5"/>
    <n v="-3.2"/>
    <n v="92.6"/>
    <n v="76.3"/>
    <n v="0.1"/>
    <n v="682"/>
    <n v="-999"/>
    <n v="0.5"/>
    <n v="3.6"/>
    <n v="-999"/>
    <n v="0"/>
    <n v="-999"/>
    <n v="-999"/>
    <n v="0.52"/>
    <n v="0.161"/>
    <n v="0"/>
    <n v="-999"/>
    <x v="32"/>
  </r>
  <r>
    <d v="1994-04-04T00:00:00"/>
    <n v="94"/>
    <n v="9.8699999999999992"/>
    <n v="-1.3"/>
    <n v="3.9"/>
    <n v="-5.4"/>
    <n v="86.4"/>
    <n v="55"/>
    <n v="0.5"/>
    <n v="686"/>
    <n v="-999"/>
    <n v="1.3"/>
    <n v="6.2"/>
    <n v="-999"/>
    <n v="0"/>
    <n v="-999"/>
    <n v="-999"/>
    <n v="0.44400000000000001"/>
    <n v="0.36299999999999999"/>
    <n v="0"/>
    <n v="-999"/>
    <x v="32"/>
  </r>
  <r>
    <d v="1994-04-05T00:00:00"/>
    <n v="95"/>
    <n v="12.94"/>
    <n v="-2.8"/>
    <n v="4.5"/>
    <n v="-5.3"/>
    <n v="80.400000000000006"/>
    <n v="38.299999999999997"/>
    <n v="0"/>
    <n v="673"/>
    <n v="-999"/>
    <n v="0.8"/>
    <n v="4"/>
    <n v="-999"/>
    <n v="0"/>
    <n v="-999"/>
    <n v="-999"/>
    <n v="0.32200000000000001"/>
    <n v="0.51900000000000002"/>
    <n v="0"/>
    <n v="-999"/>
    <x v="32"/>
  </r>
  <r>
    <d v="1994-04-06T00:00:00"/>
    <n v="96"/>
    <n v="5.32"/>
    <n v="-2.8"/>
    <n v="0.6"/>
    <n v="-4.2"/>
    <n v="95.9"/>
    <n v="75"/>
    <n v="21.3"/>
    <n v="837"/>
    <n v="-999"/>
    <n v="1.8"/>
    <n v="6.8"/>
    <n v="-999"/>
    <n v="0"/>
    <n v="-999"/>
    <n v="-999"/>
    <n v="0.47799999999999998"/>
    <n v="0.159"/>
    <n v="0"/>
    <n v="-999"/>
    <x v="32"/>
  </r>
  <r>
    <d v="1994-04-07T00:00:00"/>
    <n v="97"/>
    <n v="10.59"/>
    <n v="-2.6"/>
    <n v="2"/>
    <n v="-5.8"/>
    <n v="94.7"/>
    <n v="80.599999999999994"/>
    <n v="0"/>
    <n v="740"/>
    <n v="-999"/>
    <n v="0.7"/>
    <n v="4.3"/>
    <n v="-999"/>
    <n v="0"/>
    <n v="-999"/>
    <n v="-999"/>
    <n v="0.56699999999999995"/>
    <n v="0.13700000000000001"/>
    <n v="0"/>
    <n v="-999"/>
    <x v="32"/>
  </r>
  <r>
    <d v="1994-04-08T00:00:00"/>
    <n v="98"/>
    <n v="10.16"/>
    <n v="-1.7"/>
    <n v="1.3"/>
    <n v="-4.2"/>
    <n v="90.7"/>
    <n v="80.3"/>
    <n v="0.5"/>
    <n v="744"/>
    <n v="-999"/>
    <n v="1.8"/>
    <n v="7"/>
    <n v="-999"/>
    <n v="0"/>
    <n v="-999"/>
    <n v="-999"/>
    <n v="0.53700000000000003"/>
    <n v="0.13200000000000001"/>
    <n v="0"/>
    <n v="-999"/>
    <x v="32"/>
  </r>
  <r>
    <d v="1994-04-09T00:00:00"/>
    <n v="99"/>
    <n v="8.4700000000000006"/>
    <n v="0.4"/>
    <n v="5.3"/>
    <n v="-2.6"/>
    <n v="92.7"/>
    <n v="64"/>
    <n v="5"/>
    <n v="773"/>
    <n v="-999"/>
    <n v="0.3"/>
    <n v="3.2"/>
    <n v="-999"/>
    <n v="0"/>
    <n v="-999"/>
    <n v="-999"/>
    <n v="0.56899999999999995"/>
    <n v="0.32100000000000001"/>
    <n v="0"/>
    <n v="-999"/>
    <x v="32"/>
  </r>
  <r>
    <d v="1994-04-10T00:00:00"/>
    <n v="100"/>
    <n v="19.59"/>
    <n v="2.1"/>
    <n v="8.8000000000000007"/>
    <n v="-5.2"/>
    <n v="72"/>
    <n v="36.299999999999997"/>
    <n v="0"/>
    <n v="724"/>
    <n v="-999"/>
    <n v="0.7"/>
    <n v="4.3"/>
    <n v="-999"/>
    <n v="0"/>
    <n v="-999"/>
    <n v="-999"/>
    <n v="0.41199999999999998"/>
    <n v="0.72099999999999997"/>
    <n v="0"/>
    <n v="-999"/>
    <x v="32"/>
  </r>
  <r>
    <d v="1994-04-11T00:00:00"/>
    <n v="101"/>
    <n v="14.45"/>
    <n v="4.2"/>
    <n v="9"/>
    <n v="-1.3"/>
    <n v="60.5"/>
    <n v="31.6"/>
    <n v="0"/>
    <n v="700"/>
    <n v="-999"/>
    <n v="1.7"/>
    <n v="8.5"/>
    <n v="-999"/>
    <n v="0"/>
    <n v="-999"/>
    <n v="-999"/>
    <n v="0.36399999999999999"/>
    <n v="0.78500000000000003"/>
    <n v="0"/>
    <n v="-999"/>
    <x v="32"/>
  </r>
  <r>
    <d v="1994-04-12T00:00:00"/>
    <n v="102"/>
    <n v="16.559999999999999"/>
    <n v="1.5"/>
    <n v="5.3"/>
    <n v="-3.5"/>
    <n v="62.7"/>
    <n v="38.6"/>
    <n v="0"/>
    <n v="674"/>
    <n v="-999"/>
    <n v="2.5"/>
    <n v="7.3"/>
    <n v="-999"/>
    <n v="0"/>
    <n v="-999"/>
    <n v="-999"/>
    <n v="0.34499999999999997"/>
    <n v="0.54700000000000004"/>
    <n v="0"/>
    <n v="-999"/>
    <x v="32"/>
  </r>
  <r>
    <d v="1994-04-13T00:00:00"/>
    <n v="103"/>
    <n v="9.9600000000000009"/>
    <n v="-2.5"/>
    <n v="1.1000000000000001"/>
    <n v="-5.4"/>
    <n v="67.400000000000006"/>
    <n v="49.8"/>
    <n v="0"/>
    <n v="669"/>
    <n v="-999"/>
    <n v="2.7"/>
    <n v="7.5"/>
    <n v="-999"/>
    <n v="0"/>
    <n v="-999"/>
    <n v="-999"/>
    <n v="0.33"/>
    <n v="0.33200000000000002"/>
    <n v="0"/>
    <n v="-999"/>
    <x v="32"/>
  </r>
  <r>
    <d v="1994-04-14T00:00:00"/>
    <n v="104"/>
    <n v="11.23"/>
    <n v="-4.0999999999999996"/>
    <n v="1.8"/>
    <n v="-4.4000000000000004"/>
    <n v="79.2"/>
    <n v="45.5"/>
    <n v="0"/>
    <n v="677"/>
    <n v="-999"/>
    <n v="1.5"/>
    <n v="5.6"/>
    <n v="-999"/>
    <n v="-0.9"/>
    <n v="-999"/>
    <n v="-999"/>
    <n v="0.316"/>
    <n v="0.379"/>
    <n v="0"/>
    <n v="-999"/>
    <x v="32"/>
  </r>
  <r>
    <d v="1994-04-15T00:00:00"/>
    <n v="105"/>
    <n v="14.83"/>
    <n v="3.9"/>
    <n v="11.2"/>
    <n v="-2"/>
    <n v="59.9"/>
    <n v="29.3"/>
    <n v="0"/>
    <n v="647"/>
    <n v="-999"/>
    <n v="0.9"/>
    <n v="4.8"/>
    <n v="-999"/>
    <n v="-0.1"/>
    <n v="-999"/>
    <n v="-999"/>
    <n v="0.38900000000000001"/>
    <n v="0.94"/>
    <n v="0"/>
    <n v="-999"/>
    <x v="32"/>
  </r>
  <r>
    <d v="1994-04-16T00:00:00"/>
    <n v="106"/>
    <n v="15.81"/>
    <n v="9.1999999999999993"/>
    <n v="14.9"/>
    <n v="4.2"/>
    <n v="49.2"/>
    <n v="29.8"/>
    <n v="0"/>
    <n v="571"/>
    <n v="-999"/>
    <n v="0.5"/>
    <n v="3.1"/>
    <n v="-999"/>
    <n v="-0.1"/>
    <n v="-999"/>
    <n v="-999"/>
    <n v="0.503"/>
    <n v="1.1890000000000001"/>
    <n v="0"/>
    <n v="-999"/>
    <x v="32"/>
  </r>
  <r>
    <d v="1994-04-17T00:00:00"/>
    <n v="107"/>
    <n v="15.95"/>
    <n v="9"/>
    <n v="15.1"/>
    <n v="4.3"/>
    <n v="56.7"/>
    <n v="32.299999999999997"/>
    <n v="0"/>
    <n v="530"/>
    <n v="-999"/>
    <n v="0.5"/>
    <n v="3.1"/>
    <n v="-999"/>
    <n v="-0.1"/>
    <n v="-999"/>
    <n v="-999"/>
    <n v="0.55400000000000005"/>
    <n v="1.1619999999999999"/>
    <n v="0"/>
    <n v="-999"/>
    <x v="32"/>
  </r>
  <r>
    <d v="1994-04-18T00:00:00"/>
    <n v="108"/>
    <n v="12.12"/>
    <n v="8"/>
    <n v="15.6"/>
    <n v="3.9"/>
    <n v="63.5"/>
    <n v="35.5"/>
    <n v="0"/>
    <n v="483"/>
    <n v="-999"/>
    <n v="0.7"/>
    <n v="3.5"/>
    <n v="-999"/>
    <n v="0"/>
    <n v="-999"/>
    <n v="-999"/>
    <n v="0.629"/>
    <n v="1.143"/>
    <n v="0"/>
    <n v="-999"/>
    <x v="32"/>
  </r>
  <r>
    <d v="1994-04-19T00:00:00"/>
    <n v="109"/>
    <n v="16.38"/>
    <n v="6.9"/>
    <n v="12.2"/>
    <n v="2.4"/>
    <n v="79.900000000000006"/>
    <n v="54.7"/>
    <n v="0"/>
    <n v="423"/>
    <n v="-999"/>
    <n v="0.6"/>
    <n v="3.9"/>
    <n v="-999"/>
    <n v="0.1"/>
    <n v="-999"/>
    <n v="-999"/>
    <n v="0.77600000000000002"/>
    <n v="0.64400000000000002"/>
    <n v="0"/>
    <n v="-999"/>
    <x v="32"/>
  </r>
  <r>
    <d v="1994-04-20T00:00:00"/>
    <n v="110"/>
    <n v="22.15"/>
    <n v="8.4"/>
    <n v="16.3"/>
    <n v="1.5"/>
    <n v="67.8"/>
    <n v="34.6"/>
    <n v="0"/>
    <n v="357"/>
    <n v="-999"/>
    <n v="0.9"/>
    <n v="4.5999999999999996"/>
    <n v="-999"/>
    <n v="0.2"/>
    <n v="-999"/>
    <n v="-999"/>
    <n v="0.63900000000000001"/>
    <n v="1.212"/>
    <n v="0"/>
    <n v="-999"/>
    <x v="32"/>
  </r>
  <r>
    <d v="1994-04-21T00:00:00"/>
    <n v="111"/>
    <n v="8.2100000000000009"/>
    <n v="3.6"/>
    <n v="9.1"/>
    <n v="-3.3"/>
    <n v="86.2"/>
    <n v="61.2"/>
    <n v="11"/>
    <n v="291"/>
    <n v="-999"/>
    <n v="0.6"/>
    <n v="3.9"/>
    <n v="-999"/>
    <n v="0.3"/>
    <n v="-999"/>
    <n v="-999"/>
    <n v="0.70799999999999996"/>
    <n v="0.44800000000000001"/>
    <n v="0"/>
    <n v="-999"/>
    <x v="32"/>
  </r>
  <r>
    <d v="1994-04-22T00:00:00"/>
    <n v="112"/>
    <n v="24.95"/>
    <n v="3.2"/>
    <n v="10.4"/>
    <n v="-4.3"/>
    <n v="67.3"/>
    <n v="21"/>
    <n v="0"/>
    <n v="251"/>
    <n v="-999"/>
    <n v="0.5"/>
    <n v="3.9"/>
    <n v="-999"/>
    <n v="0.4"/>
    <n v="-999"/>
    <n v="-999"/>
    <n v="0.26500000000000001"/>
    <n v="0.996"/>
    <n v="0"/>
    <n v="-999"/>
    <x v="32"/>
  </r>
  <r>
    <d v="1994-04-23T00:00:00"/>
    <n v="113"/>
    <n v="13.02"/>
    <n v="3.6"/>
    <n v="11.4"/>
    <n v="-2.1"/>
    <n v="67.8"/>
    <n v="31.6"/>
    <n v="0"/>
    <n v="175"/>
    <n v="-999"/>
    <n v="0.5"/>
    <n v="3.3"/>
    <n v="-999"/>
    <n v="0.5"/>
    <n v="-999"/>
    <n v="-999"/>
    <n v="0.42499999999999999"/>
    <n v="0.92200000000000004"/>
    <n v="0"/>
    <n v="-999"/>
    <x v="32"/>
  </r>
  <r>
    <d v="1994-04-24T00:00:00"/>
    <n v="114"/>
    <n v="14.36"/>
    <n v="3.7"/>
    <n v="10.6"/>
    <n v="-2.1"/>
    <n v="72.400000000000006"/>
    <n v="33.6"/>
    <n v="3.3"/>
    <n v="22"/>
    <n v="-999"/>
    <n v="1"/>
    <n v="4.7"/>
    <n v="-999"/>
    <n v="0.5"/>
    <n v="-999"/>
    <n v="-999"/>
    <n v="0.42799999999999999"/>
    <n v="0.84799999999999998"/>
    <n v="0"/>
    <n v="-999"/>
    <x v="32"/>
  </r>
  <r>
    <d v="1994-04-25T00:00:00"/>
    <n v="115"/>
    <n v="11.81"/>
    <n v="1.1000000000000001"/>
    <n v="5.0999999999999996"/>
    <n v="-1"/>
    <n v="89.7"/>
    <n v="70.400000000000006"/>
    <n v="0.3"/>
    <n v="105"/>
    <n v="-999"/>
    <n v="1.3"/>
    <n v="7.1"/>
    <n v="-999"/>
    <n v="0.4"/>
    <n v="-999"/>
    <n v="-999"/>
    <n v="0.61699999999999999"/>
    <n v="0.26"/>
    <n v="0"/>
    <n v="-999"/>
    <x v="32"/>
  </r>
  <r>
    <d v="1994-04-26T00:00:00"/>
    <n v="116"/>
    <n v="12.3"/>
    <n v="1.6"/>
    <n v="6.5"/>
    <n v="-1.1000000000000001"/>
    <n v="81.2"/>
    <n v="54.5"/>
    <n v="0.3"/>
    <n v="67"/>
    <n v="-999"/>
    <n v="0.4"/>
    <n v="2.8"/>
    <n v="-999"/>
    <n v="0.4"/>
    <n v="-999"/>
    <n v="-999"/>
    <n v="0.52600000000000002"/>
    <n v="0.44"/>
    <n v="0"/>
    <n v="-999"/>
    <x v="32"/>
  </r>
  <r>
    <d v="1994-04-27T00:00:00"/>
    <n v="117"/>
    <n v="20.77"/>
    <n v="3.5"/>
    <n v="10.5"/>
    <n v="-1.1000000000000001"/>
    <n v="68.7"/>
    <n v="32.299999999999997"/>
    <n v="0"/>
    <n v="43"/>
    <n v="-999"/>
    <n v="0.5"/>
    <n v="3.8"/>
    <n v="-999"/>
    <n v="0.7"/>
    <n v="-999"/>
    <n v="-999"/>
    <n v="0.40899999999999997"/>
    <n v="0.85899999999999999"/>
    <n v="0"/>
    <n v="-999"/>
    <x v="32"/>
  </r>
  <r>
    <d v="1994-04-28T00:00:00"/>
    <n v="118"/>
    <n v="25.47"/>
    <n v="4.5999999999999996"/>
    <n v="11.8"/>
    <n v="-3.3"/>
    <n v="50.1"/>
    <n v="17.399999999999999"/>
    <n v="0"/>
    <n v="12"/>
    <n v="-999"/>
    <n v="0.5"/>
    <n v="3.1"/>
    <n v="-999"/>
    <n v="1.3"/>
    <n v="-999"/>
    <n v="-999"/>
    <n v="0.24099999999999999"/>
    <n v="1.143"/>
    <n v="0"/>
    <n v="-999"/>
    <x v="32"/>
  </r>
  <r>
    <d v="1994-04-29T00:00:00"/>
    <n v="119"/>
    <n v="20.07"/>
    <n v="5.8"/>
    <n v="12.6"/>
    <n v="0.7"/>
    <n v="46.7"/>
    <n v="27.3"/>
    <n v="0"/>
    <n v="3"/>
    <n v="-999"/>
    <n v="0.9"/>
    <n v="4.3"/>
    <n v="-999"/>
    <n v="2.7"/>
    <n v="-999"/>
    <n v="-999"/>
    <n v="0.39800000000000002"/>
    <n v="1.06"/>
    <n v="0"/>
    <n v="-999"/>
    <x v="32"/>
  </r>
  <r>
    <d v="1994-04-30T00:00:00"/>
    <n v="120"/>
    <n v="3.2"/>
    <n v="-0.5"/>
    <n v="2.5"/>
    <n v="-3.1"/>
    <n v="88.9"/>
    <n v="42.2"/>
    <n v="40.700000000000003"/>
    <n v="316"/>
    <n v="-999"/>
    <n v="0.4"/>
    <n v="3.2"/>
    <n v="-999"/>
    <n v="0.3"/>
    <n v="-999"/>
    <n v="-999"/>
    <n v="0.309"/>
    <n v="0.42199999999999999"/>
    <n v="316"/>
    <n v="-999"/>
    <x v="32"/>
  </r>
  <r>
    <d v="1994-05-01T00:00:00"/>
    <n v="121"/>
    <n v="15.7"/>
    <n v="0.4"/>
    <n v="5.6"/>
    <n v="-3.2"/>
    <n v="87.9"/>
    <n v="59"/>
    <n v="0"/>
    <n v="116"/>
    <n v="-999"/>
    <n v="0.5"/>
    <n v="3.3"/>
    <n v="-999"/>
    <n v="0"/>
    <n v="-999"/>
    <n v="-999"/>
    <n v="0.53500000000000003"/>
    <n v="0.373"/>
    <n v="0"/>
    <n v="-999"/>
    <x v="33"/>
  </r>
  <r>
    <d v="1994-05-02T00:00:00"/>
    <n v="122"/>
    <n v="17.07"/>
    <n v="1.2"/>
    <n v="7.4"/>
    <n v="-3"/>
    <n v="67.2"/>
    <n v="38"/>
    <n v="0"/>
    <n v="74"/>
    <n v="-999"/>
    <n v="0.8"/>
    <n v="4"/>
    <n v="-999"/>
    <n v="-0.1"/>
    <n v="-999"/>
    <n v="-999"/>
    <n v="0.39"/>
    <n v="0.63800000000000001"/>
    <n v="0"/>
    <n v="-999"/>
    <x v="33"/>
  </r>
  <r>
    <d v="1994-05-03T00:00:00"/>
    <n v="123"/>
    <n v="16.98"/>
    <n v="3.4"/>
    <n v="11.2"/>
    <n v="-4.2"/>
    <n v="61.6"/>
    <n v="38.799999999999997"/>
    <n v="0"/>
    <n v="37"/>
    <n v="-999"/>
    <n v="0.8"/>
    <n v="4.0999999999999996"/>
    <n v="-999"/>
    <n v="0.2"/>
    <n v="-999"/>
    <n v="-999"/>
    <n v="0.51500000000000001"/>
    <n v="0.81399999999999995"/>
    <n v="0"/>
    <n v="-999"/>
    <x v="33"/>
  </r>
  <r>
    <d v="1994-05-04T00:00:00"/>
    <n v="124"/>
    <n v="8.8000000000000007"/>
    <n v="3.1"/>
    <n v="10.6"/>
    <n v="0.1"/>
    <n v="88"/>
    <n v="58.9"/>
    <n v="2.5"/>
    <n v="6"/>
    <n v="-999"/>
    <n v="0.7"/>
    <n v="4"/>
    <n v="-999"/>
    <n v="1.7"/>
    <n v="-999"/>
    <n v="-999"/>
    <n v="0.75"/>
    <n v="0.52500000000000002"/>
    <n v="0"/>
    <n v="-999"/>
    <x v="33"/>
  </r>
  <r>
    <d v="1994-05-05T00:00:00"/>
    <n v="125"/>
    <n v="26.43"/>
    <n v="7.2"/>
    <n v="14.7"/>
    <n v="-0.4"/>
    <n v="58.9"/>
    <n v="25.2"/>
    <n v="0"/>
    <n v="1"/>
    <n v="-999"/>
    <n v="0.8"/>
    <n v="5.6"/>
    <n v="-999"/>
    <n v="5.8"/>
    <n v="-999"/>
    <n v="-999"/>
    <n v="0.42099999999999999"/>
    <n v="1.2509999999999999"/>
    <n v="0"/>
    <n v="-999"/>
    <x v="33"/>
  </r>
  <r>
    <d v="1994-05-06T00:00:00"/>
    <n v="126"/>
    <n v="26.28"/>
    <n v="12"/>
    <n v="19.899999999999999"/>
    <n v="3.5"/>
    <n v="41"/>
    <n v="21.5"/>
    <n v="0"/>
    <n v="0"/>
    <n v="-999"/>
    <n v="0.7"/>
    <n v="3.7"/>
    <n v="-999"/>
    <n v="9.1999999999999993"/>
    <n v="-999"/>
    <n v="-999"/>
    <n v="0.498"/>
    <n v="1.8240000000000001"/>
    <n v="0"/>
    <n v="-999"/>
    <x v="33"/>
  </r>
  <r>
    <d v="1994-05-07T00:00:00"/>
    <n v="127"/>
    <n v="26.7"/>
    <n v="12.3"/>
    <n v="19.2"/>
    <n v="5.0999999999999996"/>
    <n v="43.9"/>
    <n v="17.3"/>
    <n v="0"/>
    <n v="0"/>
    <n v="-999"/>
    <n v="0.9"/>
    <n v="5.5"/>
    <n v="-999"/>
    <n v="11.6"/>
    <n v="-999"/>
    <n v="-999"/>
    <n v="0.38500000000000001"/>
    <n v="1.84"/>
    <n v="0"/>
    <n v="-999"/>
    <x v="33"/>
  </r>
  <r>
    <d v="1994-05-08T00:00:00"/>
    <n v="128"/>
    <n v="27.14"/>
    <n v="14.3"/>
    <n v="21.9"/>
    <n v="6.7"/>
    <n v="25.8"/>
    <n v="14.9"/>
    <n v="0"/>
    <n v="0"/>
    <n v="-999"/>
    <n v="0.8"/>
    <n v="4.2"/>
    <n v="-999"/>
    <n v="12"/>
    <n v="-999"/>
    <n v="-999"/>
    <n v="0.39100000000000001"/>
    <n v="2.2360000000000002"/>
    <n v="0"/>
    <n v="-999"/>
    <x v="33"/>
  </r>
  <r>
    <d v="1994-05-09T00:00:00"/>
    <n v="129"/>
    <n v="17.09"/>
    <n v="10.6"/>
    <n v="17.399999999999999"/>
    <n v="5.4"/>
    <n v="60"/>
    <n v="26.3"/>
    <n v="0.5"/>
    <n v="0"/>
    <n v="-999"/>
    <n v="0.8"/>
    <n v="4.0999999999999996"/>
    <n v="-999"/>
    <n v="11.4"/>
    <n v="-999"/>
    <n v="-999"/>
    <n v="0.52300000000000002"/>
    <n v="1.464"/>
    <n v="0"/>
    <n v="-999"/>
    <x v="33"/>
  </r>
  <r>
    <d v="1994-05-10T00:00:00"/>
    <n v="130"/>
    <n v="18.739999999999998"/>
    <n v="8"/>
    <n v="13.6"/>
    <n v="3.7"/>
    <n v="73.3"/>
    <n v="50.1"/>
    <n v="0"/>
    <n v="0"/>
    <n v="-999"/>
    <n v="1.4"/>
    <n v="7.8"/>
    <n v="-999"/>
    <n v="11.1"/>
    <n v="-999"/>
    <n v="-999"/>
    <n v="0.77900000000000003"/>
    <n v="0.77700000000000002"/>
    <n v="0"/>
    <n v="-999"/>
    <x v="33"/>
  </r>
  <r>
    <d v="1994-05-11T00:00:00"/>
    <n v="131"/>
    <n v="13.37"/>
    <n v="9.5"/>
    <n v="16.3"/>
    <n v="2.6"/>
    <n v="77.099999999999994"/>
    <n v="46.3"/>
    <n v="2.2999999999999998"/>
    <n v="0"/>
    <n v="-999"/>
    <n v="0.9"/>
    <n v="5.8"/>
    <n v="-999"/>
    <n v="9.8000000000000007"/>
    <n v="-999"/>
    <n v="-999"/>
    <n v="0.85799999999999998"/>
    <n v="0.995"/>
    <n v="0"/>
    <n v="-999"/>
    <x v="33"/>
  </r>
  <r>
    <d v="1994-05-12T00:00:00"/>
    <n v="132"/>
    <n v="18.47"/>
    <n v="5.0999999999999996"/>
    <n v="11"/>
    <n v="-0.5"/>
    <n v="65.2"/>
    <n v="30.9"/>
    <n v="0"/>
    <n v="0"/>
    <n v="-999"/>
    <n v="1.1000000000000001"/>
    <n v="5.3"/>
    <n v="-999"/>
    <n v="9.9"/>
    <n v="-999"/>
    <n v="-999"/>
    <n v="0.40600000000000003"/>
    <n v="0.90700000000000003"/>
    <n v="0"/>
    <n v="-999"/>
    <x v="33"/>
  </r>
  <r>
    <d v="1994-05-13T00:00:00"/>
    <n v="133"/>
    <n v="22.01"/>
    <n v="2.5"/>
    <n v="10"/>
    <n v="-2.9"/>
    <n v="58.6"/>
    <n v="29.7"/>
    <n v="0"/>
    <n v="0"/>
    <n v="-999"/>
    <n v="1.3"/>
    <n v="5.9"/>
    <n v="-999"/>
    <n v="7.9"/>
    <n v="-999"/>
    <n v="-999"/>
    <n v="0.36399999999999999"/>
    <n v="0.86299999999999999"/>
    <n v="0"/>
    <n v="-999"/>
    <x v="33"/>
  </r>
  <r>
    <d v="1994-05-14T00:00:00"/>
    <n v="134"/>
    <n v="16.850000000000001"/>
    <n v="3.6"/>
    <n v="10.1"/>
    <n v="-4.3"/>
    <n v="67.599999999999994"/>
    <n v="34.5"/>
    <n v="3"/>
    <n v="0"/>
    <n v="-999"/>
    <n v="1.3"/>
    <n v="5.5"/>
    <n v="-999"/>
    <n v="6.5"/>
    <n v="-999"/>
    <n v="-999"/>
    <n v="0.42699999999999999"/>
    <n v="0.80900000000000005"/>
    <n v="0"/>
    <n v="-999"/>
    <x v="33"/>
  </r>
  <r>
    <d v="1994-05-15T00:00:00"/>
    <n v="135"/>
    <n v="6.01"/>
    <n v="3.4"/>
    <n v="5.4"/>
    <n v="0.6"/>
    <n v="84.4"/>
    <n v="66.599999999999994"/>
    <n v="0.8"/>
    <n v="0"/>
    <n v="-999"/>
    <n v="1.3"/>
    <n v="5.4"/>
    <n v="-999"/>
    <n v="6"/>
    <n v="-999"/>
    <n v="-999"/>
    <n v="0.59699999999999998"/>
    <n v="0.29899999999999999"/>
    <n v="0"/>
    <n v="-999"/>
    <x v="33"/>
  </r>
  <r>
    <d v="1994-05-16T00:00:00"/>
    <n v="136"/>
    <n v="6.89"/>
    <n v="1.2"/>
    <n v="3.7"/>
    <n v="0"/>
    <n v="98.6"/>
    <n v="91"/>
    <n v="8.1"/>
    <n v="0"/>
    <n v="-999"/>
    <n v="0.4"/>
    <n v="2.9"/>
    <n v="-999"/>
    <n v="5.6"/>
    <n v="-999"/>
    <n v="-999"/>
    <n v="0.72499999999999998"/>
    <n v="7.1999999999999995E-2"/>
    <n v="0"/>
    <n v="-999"/>
    <x v="33"/>
  </r>
  <r>
    <d v="1994-05-17T00:00:00"/>
    <n v="137"/>
    <n v="15.9"/>
    <n v="4"/>
    <n v="11"/>
    <n v="0.5"/>
    <n v="86.9"/>
    <n v="49.1"/>
    <n v="0.3"/>
    <n v="0"/>
    <n v="-999"/>
    <n v="0.6"/>
    <n v="4.8"/>
    <n v="-999"/>
    <n v="8.1999999999999993"/>
    <n v="-999"/>
    <n v="-999"/>
    <n v="0.64300000000000002"/>
    <n v="0.66800000000000004"/>
    <n v="0"/>
    <n v="-999"/>
    <x v="33"/>
  </r>
  <r>
    <d v="1994-05-18T00:00:00"/>
    <n v="138"/>
    <n v="15.92"/>
    <n v="5.2"/>
    <n v="10.9"/>
    <n v="2.4"/>
    <n v="82.3"/>
    <n v="52.2"/>
    <n v="1.3"/>
    <n v="0"/>
    <n v="-999"/>
    <n v="1"/>
    <n v="5.0999999999999996"/>
    <n v="-999"/>
    <n v="9"/>
    <n v="-999"/>
    <n v="-999"/>
    <n v="0.67900000000000005"/>
    <n v="0.623"/>
    <n v="0"/>
    <n v="-999"/>
    <x v="33"/>
  </r>
  <r>
    <d v="1994-05-19T00:00:00"/>
    <n v="139"/>
    <n v="12.35"/>
    <n v="5.3"/>
    <n v="10.8"/>
    <n v="-0.8"/>
    <n v="78"/>
    <n v="44"/>
    <n v="0.5"/>
    <n v="0"/>
    <n v="-999"/>
    <n v="0.8"/>
    <n v="4.7"/>
    <n v="-999"/>
    <n v="7.3"/>
    <n v="-999"/>
    <n v="-999"/>
    <n v="0.57099999999999995"/>
    <n v="0.72499999999999998"/>
    <n v="0"/>
    <n v="-999"/>
    <x v="33"/>
  </r>
  <r>
    <d v="1994-05-20T00:00:00"/>
    <n v="140"/>
    <n v="8.5299999999999994"/>
    <n v="3.6"/>
    <n v="12.2"/>
    <n v="0.6"/>
    <n v="93.8"/>
    <n v="69.099999999999994"/>
    <n v="8.1"/>
    <n v="0"/>
    <n v="-999"/>
    <n v="0.6"/>
    <n v="4"/>
    <n v="-999"/>
    <n v="7.4"/>
    <n v="-999"/>
    <n v="-999"/>
    <n v="0.98299999999999998"/>
    <n v="0.439"/>
    <n v="0"/>
    <n v="-999"/>
    <x v="33"/>
  </r>
  <r>
    <d v="1994-05-21T00:00:00"/>
    <n v="141"/>
    <n v="15.05"/>
    <n v="4.2"/>
    <n v="14"/>
    <n v="-0.7"/>
    <n v="84.4"/>
    <n v="50.8"/>
    <n v="0"/>
    <n v="0"/>
    <n v="-999"/>
    <n v="1"/>
    <n v="4.9000000000000004"/>
    <n v="-999"/>
    <n v="8.3000000000000007"/>
    <n v="-999"/>
    <n v="-999"/>
    <n v="0.80900000000000005"/>
    <n v="0.78600000000000003"/>
    <n v="0"/>
    <n v="-999"/>
    <x v="33"/>
  </r>
  <r>
    <d v="1994-05-22T00:00:00"/>
    <n v="142"/>
    <n v="27.43"/>
    <n v="7.4"/>
    <n v="15.4"/>
    <n v="-1.4"/>
    <n v="64.400000000000006"/>
    <n v="27.4"/>
    <n v="0"/>
    <n v="0"/>
    <n v="-999"/>
    <n v="0.8"/>
    <n v="4.5999999999999996"/>
    <n v="-999"/>
    <n v="9.9"/>
    <n v="-999"/>
    <n v="-999"/>
    <n v="0.48"/>
    <n v="1.27"/>
    <n v="0"/>
    <n v="-999"/>
    <x v="33"/>
  </r>
  <r>
    <d v="1994-05-23T00:00:00"/>
    <n v="143"/>
    <n v="26"/>
    <n v="10.4"/>
    <n v="17.7"/>
    <n v="2.4"/>
    <n v="63.3"/>
    <n v="31.9"/>
    <n v="0"/>
    <n v="0"/>
    <n v="-999"/>
    <n v="1"/>
    <n v="5.7"/>
    <n v="-999"/>
    <n v="11.7"/>
    <n v="-999"/>
    <n v="-999"/>
    <n v="0.64400000000000002"/>
    <n v="1.379"/>
    <n v="0"/>
    <n v="-999"/>
    <x v="33"/>
  </r>
  <r>
    <d v="1994-05-24T00:00:00"/>
    <n v="144"/>
    <n v="26.46"/>
    <n v="12.6"/>
    <n v="19.600000000000001"/>
    <n v="4.5"/>
    <n v="50.7"/>
    <n v="21.1"/>
    <n v="0"/>
    <n v="0"/>
    <n v="-999"/>
    <n v="0.9"/>
    <n v="4.7"/>
    <n v="-999"/>
    <n v="13"/>
    <n v="-999"/>
    <n v="-999"/>
    <n v="0.48199999999999998"/>
    <n v="1.7989999999999999"/>
    <n v="0"/>
    <n v="-999"/>
    <x v="33"/>
  </r>
  <r>
    <d v="1994-05-25T00:00:00"/>
    <n v="145"/>
    <n v="14.89"/>
    <n v="11.6"/>
    <n v="16.899999999999999"/>
    <n v="5.0999999999999996"/>
    <n v="64.099999999999994"/>
    <n v="40.5"/>
    <n v="1.8"/>
    <n v="0"/>
    <n v="-999"/>
    <n v="1"/>
    <n v="4.9000000000000004"/>
    <n v="-999"/>
    <n v="13.1"/>
    <n v="-999"/>
    <n v="-999"/>
    <n v="0.78100000000000003"/>
    <n v="1.145"/>
    <n v="0"/>
    <n v="-999"/>
    <x v="33"/>
  </r>
  <r>
    <d v="1994-05-26T00:00:00"/>
    <n v="146"/>
    <n v="20.55"/>
    <n v="6.9"/>
    <n v="14.2"/>
    <n v="0.3"/>
    <n v="63.4"/>
    <n v="34.799999999999997"/>
    <n v="0"/>
    <n v="0"/>
    <n v="-999"/>
    <n v="0.9"/>
    <n v="4.3"/>
    <n v="-999"/>
    <n v="8.9"/>
    <n v="-999"/>
    <n v="-999"/>
    <n v="0.56299999999999994"/>
    <n v="1.056"/>
    <n v="0"/>
    <n v="-999"/>
    <x v="33"/>
  </r>
  <r>
    <d v="1994-05-27T00:00:00"/>
    <n v="147"/>
    <n v="19.59"/>
    <n v="2.9"/>
    <n v="10.1"/>
    <n v="-2.2000000000000002"/>
    <n v="58.4"/>
    <n v="30.5"/>
    <n v="0"/>
    <n v="0"/>
    <n v="-999"/>
    <n v="1"/>
    <n v="5.7"/>
    <n v="-999"/>
    <n v="9.3000000000000007"/>
    <n v="-999"/>
    <n v="-999"/>
    <n v="0.376"/>
    <n v="0.85899999999999999"/>
    <n v="0"/>
    <n v="-999"/>
    <x v="33"/>
  </r>
  <r>
    <d v="1994-05-28T00:00:00"/>
    <n v="148"/>
    <n v="10.77"/>
    <n v="1.8"/>
    <n v="4.5999999999999996"/>
    <n v="-1.3"/>
    <n v="71.3"/>
    <n v="50.3"/>
    <n v="0.3"/>
    <n v="0"/>
    <n v="-999"/>
    <n v="1.6"/>
    <n v="6.3"/>
    <n v="-999"/>
    <n v="7"/>
    <n v="-999"/>
    <n v="-999"/>
    <n v="0.42699999999999999"/>
    <n v="0.42099999999999999"/>
    <n v="0"/>
    <n v="-999"/>
    <x v="33"/>
  </r>
  <r>
    <d v="1994-05-29T00:00:00"/>
    <n v="149"/>
    <n v="13.96"/>
    <n v="1.8"/>
    <n v="7.2"/>
    <n v="-1.1000000000000001"/>
    <n v="86.2"/>
    <n v="53.2"/>
    <n v="4.5999999999999996"/>
    <n v="0"/>
    <n v="-999"/>
    <n v="1.6"/>
    <n v="6.2"/>
    <n v="-999"/>
    <n v="6.8"/>
    <n v="-999"/>
    <n v="-999"/>
    <n v="0.54"/>
    <n v="0.47499999999999998"/>
    <n v="0"/>
    <n v="-999"/>
    <x v="33"/>
  </r>
  <r>
    <d v="1994-05-30T00:00:00"/>
    <n v="150"/>
    <n v="30.22"/>
    <n v="5.2"/>
    <n v="12.8"/>
    <n v="-2.6"/>
    <n v="58.9"/>
    <n v="28.3"/>
    <n v="0"/>
    <n v="0"/>
    <n v="-999"/>
    <n v="1.5"/>
    <n v="6.5"/>
    <n v="-999"/>
    <n v="9.1"/>
    <n v="-999"/>
    <n v="-999"/>
    <n v="0.41799999999999998"/>
    <n v="1.06"/>
    <n v="0"/>
    <n v="-999"/>
    <x v="33"/>
  </r>
  <r>
    <d v="1994-05-31T00:00:00"/>
    <n v="151"/>
    <n v="24.08"/>
    <n v="9.1999999999999993"/>
    <n v="16.5"/>
    <n v="3.6"/>
    <n v="54.7"/>
    <n v="24.8"/>
    <n v="1.8"/>
    <n v="0"/>
    <n v="-999"/>
    <n v="1.7"/>
    <n v="6.3"/>
    <n v="-999"/>
    <n v="11.3"/>
    <n v="-999"/>
    <n v="-999"/>
    <n v="0.46700000000000003"/>
    <n v="1.411"/>
    <n v="0"/>
    <n v="-999"/>
    <x v="33"/>
  </r>
  <r>
    <d v="1994-06-01T00:00:00"/>
    <n v="152"/>
    <n v="25.16"/>
    <n v="8.8000000000000007"/>
    <n v="15.8"/>
    <n v="1.1000000000000001"/>
    <n v="53"/>
    <n v="27"/>
    <n v="1"/>
    <n v="0"/>
    <n v="-999"/>
    <n v="1.5"/>
    <n v="6.4"/>
    <n v="-999"/>
    <n v="11.3"/>
    <n v="-999"/>
    <n v="-999"/>
    <n v="0.48499999999999999"/>
    <n v="1.31"/>
    <n v="0"/>
    <n v="-999"/>
    <x v="34"/>
  </r>
  <r>
    <d v="1994-06-02T00:00:00"/>
    <n v="153"/>
    <n v="26.24"/>
    <n v="8.3000000000000007"/>
    <n v="15.1"/>
    <n v="-1.5"/>
    <n v="51.3"/>
    <n v="29.2"/>
    <n v="0.3"/>
    <n v="0"/>
    <n v="-999"/>
    <n v="1.4"/>
    <n v="6.6"/>
    <n v="-999"/>
    <n v="11.2"/>
    <n v="-999"/>
    <n v="-999"/>
    <n v="0.501"/>
    <n v="1.2150000000000001"/>
    <n v="0"/>
    <n v="-999"/>
    <x v="34"/>
  </r>
  <r>
    <d v="1994-06-03T00:00:00"/>
    <n v="154"/>
    <n v="25.36"/>
    <n v="11.8"/>
    <n v="19.100000000000001"/>
    <n v="2.5"/>
    <n v="50.2"/>
    <n v="21.5"/>
    <n v="0"/>
    <n v="0"/>
    <n v="-999"/>
    <n v="0.9"/>
    <n v="6.1"/>
    <n v="-999"/>
    <n v="12.7"/>
    <n v="-999"/>
    <n v="-999"/>
    <n v="0.47399999999999998"/>
    <n v="1.7350000000000001"/>
    <n v="0"/>
    <n v="-999"/>
    <x v="34"/>
  </r>
  <r>
    <d v="1994-06-04T00:00:00"/>
    <n v="155"/>
    <n v="6.16"/>
    <n v="4.3"/>
    <n v="8.1999999999999993"/>
    <n v="1"/>
    <n v="97.4"/>
    <n v="89"/>
    <n v="16.5"/>
    <n v="0"/>
    <n v="-999"/>
    <n v="0.7"/>
    <n v="4"/>
    <n v="-999"/>
    <n v="9.8000000000000007"/>
    <n v="-999"/>
    <n v="-999"/>
    <n v="0.96799999999999997"/>
    <n v="0.12"/>
    <n v="0"/>
    <n v="-999"/>
    <x v="34"/>
  </r>
  <r>
    <d v="1994-06-05T00:00:00"/>
    <n v="156"/>
    <n v="18"/>
    <n v="4"/>
    <n v="12.9"/>
    <n v="0"/>
    <n v="81.2"/>
    <n v="40.5"/>
    <n v="0.8"/>
    <n v="0"/>
    <n v="-999"/>
    <n v="1.8"/>
    <n v="6.1"/>
    <n v="-999"/>
    <n v="9.1999999999999993"/>
    <n v="-999"/>
    <n v="-999"/>
    <n v="0.60299999999999998"/>
    <n v="0.88500000000000001"/>
    <n v="0"/>
    <n v="-999"/>
    <x v="34"/>
  </r>
  <r>
    <d v="1994-06-06T00:00:00"/>
    <n v="157"/>
    <n v="4.82"/>
    <n v="3.4"/>
    <n v="6.9"/>
    <n v="0.4"/>
    <n v="97.5"/>
    <n v="85.8"/>
    <n v="17.5"/>
    <n v="0"/>
    <n v="-999"/>
    <n v="0.6"/>
    <n v="3.8"/>
    <n v="-999"/>
    <n v="8.3000000000000007"/>
    <n v="-999"/>
    <n v="-999"/>
    <n v="0.85299999999999998"/>
    <n v="0.14099999999999999"/>
    <n v="0"/>
    <n v="-999"/>
    <x v="34"/>
  </r>
  <r>
    <d v="1994-06-07T00:00:00"/>
    <n v="158"/>
    <n v="20.88"/>
    <n v="3.3"/>
    <n v="9.1"/>
    <n v="-0.1"/>
    <n v="83.1"/>
    <n v="48.2"/>
    <n v="0"/>
    <n v="0"/>
    <n v="-999"/>
    <n v="1.1000000000000001"/>
    <n v="5.0999999999999996"/>
    <n v="-999"/>
    <n v="9.1"/>
    <n v="-999"/>
    <n v="-999"/>
    <n v="0.55700000000000005"/>
    <n v="0.59799999999999998"/>
    <n v="0"/>
    <n v="-999"/>
    <x v="34"/>
  </r>
  <r>
    <d v="1994-06-08T00:00:00"/>
    <n v="159"/>
    <n v="12.52"/>
    <n v="3.8"/>
    <n v="10.5"/>
    <n v="0.1"/>
    <n v="86.1"/>
    <n v="55.2"/>
    <n v="1.3"/>
    <n v="0"/>
    <n v="-999"/>
    <n v="0.9"/>
    <n v="4.0999999999999996"/>
    <n v="-999"/>
    <n v="9.1"/>
    <n v="-999"/>
    <n v="-999"/>
    <n v="0.70199999999999996"/>
    <n v="0.56899999999999995"/>
    <n v="0"/>
    <n v="-999"/>
    <x v="34"/>
  </r>
  <r>
    <d v="1994-06-09T00:00:00"/>
    <n v="160"/>
    <n v="21.45"/>
    <n v="6.9"/>
    <n v="14.4"/>
    <n v="0.7"/>
    <n v="65.5"/>
    <n v="35.6"/>
    <n v="0"/>
    <n v="0"/>
    <n v="-999"/>
    <n v="0.8"/>
    <n v="5.0999999999999996"/>
    <n v="-999"/>
    <n v="10.4"/>
    <n v="-999"/>
    <n v="-999"/>
    <n v="0.58299999999999996"/>
    <n v="1.056"/>
    <n v="0"/>
    <n v="-999"/>
    <x v="34"/>
  </r>
  <r>
    <d v="1994-06-10T00:00:00"/>
    <n v="161"/>
    <n v="19.850000000000001"/>
    <n v="9.8000000000000007"/>
    <n v="16.399999999999999"/>
    <n v="1"/>
    <n v="63.3"/>
    <n v="32.9"/>
    <n v="0.5"/>
    <n v="0"/>
    <n v="-999"/>
    <n v="1"/>
    <n v="4.3"/>
    <n v="-999"/>
    <n v="11.5"/>
    <n v="-999"/>
    <n v="-999"/>
    <n v="0.61199999999999999"/>
    <n v="1.2509999999999999"/>
    <n v="0"/>
    <n v="-999"/>
    <x v="34"/>
  </r>
  <r>
    <d v="1994-06-11T00:00:00"/>
    <n v="162"/>
    <n v="17.84"/>
    <n v="10"/>
    <n v="15.6"/>
    <n v="6"/>
    <n v="69.7"/>
    <n v="46.2"/>
    <n v="0.3"/>
    <n v="0"/>
    <n v="-999"/>
    <n v="1"/>
    <n v="4"/>
    <n v="-999"/>
    <n v="12.3"/>
    <n v="-999"/>
    <n v="-999"/>
    <n v="0.81599999999999995"/>
    <n v="0.95299999999999996"/>
    <n v="0"/>
    <n v="-999"/>
    <x v="34"/>
  </r>
  <r>
    <d v="1994-06-12T00:00:00"/>
    <n v="163"/>
    <n v="11.26"/>
    <n v="7.8"/>
    <n v="13.4"/>
    <n v="4.7"/>
    <n v="81.400000000000006"/>
    <n v="46"/>
    <n v="3.6"/>
    <n v="0"/>
    <n v="-999"/>
    <n v="1.6"/>
    <n v="6.7"/>
    <n v="-999"/>
    <n v="10.199999999999999"/>
    <n v="-999"/>
    <n v="-999"/>
    <n v="0.70699999999999996"/>
    <n v="0.83"/>
    <n v="0"/>
    <n v="-999"/>
    <x v="34"/>
  </r>
  <r>
    <d v="1994-06-13T00:00:00"/>
    <n v="164"/>
    <n v="15.46"/>
    <n v="3.7"/>
    <n v="9.4"/>
    <n v="-1.5"/>
    <n v="81.5"/>
    <n v="44.3"/>
    <n v="1.8"/>
    <n v="0"/>
    <n v="-999"/>
    <n v="1.6"/>
    <n v="5.5"/>
    <n v="-999"/>
    <n v="9.4"/>
    <n v="-999"/>
    <n v="-999"/>
    <n v="0.52300000000000002"/>
    <n v="0.65700000000000003"/>
    <n v="0"/>
    <n v="-999"/>
    <x v="34"/>
  </r>
  <r>
    <d v="1994-06-14T00:00:00"/>
    <n v="165"/>
    <n v="18.14"/>
    <n v="2.2999999999999998"/>
    <n v="8.8000000000000007"/>
    <n v="-2.7"/>
    <n v="78.7"/>
    <n v="47.6"/>
    <n v="0.5"/>
    <n v="0"/>
    <n v="-999"/>
    <n v="1.3"/>
    <n v="5.5"/>
    <n v="-999"/>
    <n v="8.4"/>
    <n v="-999"/>
    <n v="-999"/>
    <n v="0.53900000000000003"/>
    <n v="0.59299999999999997"/>
    <n v="0"/>
    <n v="-999"/>
    <x v="34"/>
  </r>
  <r>
    <d v="1994-06-15T00:00:00"/>
    <n v="166"/>
    <n v="13.21"/>
    <n v="3.1"/>
    <n v="8.1"/>
    <n v="-1.2"/>
    <n v="88.2"/>
    <n v="63.1"/>
    <n v="1"/>
    <n v="0"/>
    <n v="-999"/>
    <n v="0.5"/>
    <n v="3.4"/>
    <n v="-999"/>
    <n v="8.9"/>
    <n v="-999"/>
    <n v="-999"/>
    <n v="0.68200000000000005"/>
    <n v="0.39800000000000002"/>
    <n v="0"/>
    <n v="-999"/>
    <x v="34"/>
  </r>
  <r>
    <d v="1994-06-16T00:00:00"/>
    <n v="167"/>
    <n v="13.17"/>
    <n v="4.2"/>
    <n v="9.6"/>
    <n v="0.7"/>
    <n v="91.1"/>
    <n v="63.7"/>
    <n v="9.6999999999999993"/>
    <n v="0"/>
    <n v="-999"/>
    <n v="0.5"/>
    <n v="3.7"/>
    <n v="-999"/>
    <n v="8.6999999999999993"/>
    <n v="-999"/>
    <n v="-999"/>
    <n v="0.76100000000000001"/>
    <n v="0.434"/>
    <n v="0"/>
    <n v="-999"/>
    <x v="34"/>
  </r>
  <r>
    <d v="1994-06-17T00:00:00"/>
    <n v="168"/>
    <n v="22.85"/>
    <n v="6.7"/>
    <n v="14.2"/>
    <n v="-0.8"/>
    <n v="76.599999999999994"/>
    <n v="59.8"/>
    <n v="0"/>
    <n v="0"/>
    <n v="-999"/>
    <n v="1.2"/>
    <n v="5.6"/>
    <n v="-999"/>
    <n v="10.6"/>
    <n v="-999"/>
    <n v="-999"/>
    <n v="0.96699999999999997"/>
    <n v="0.65100000000000002"/>
    <n v="0"/>
    <n v="-999"/>
    <x v="34"/>
  </r>
  <r>
    <d v="1994-06-18T00:00:00"/>
    <n v="169"/>
    <n v="7.92"/>
    <n v="3.6"/>
    <n v="7.8"/>
    <n v="-0.7"/>
    <n v="89.1"/>
    <n v="59.6"/>
    <n v="11.4"/>
    <n v="0"/>
    <n v="-999"/>
    <n v="1.1000000000000001"/>
    <n v="5.4"/>
    <n v="-999"/>
    <n v="8.1999999999999993"/>
    <n v="-999"/>
    <n v="-999"/>
    <n v="0.628"/>
    <n v="0.42699999999999999"/>
    <n v="0"/>
    <n v="-999"/>
    <x v="34"/>
  </r>
  <r>
    <d v="1994-06-19T00:00:00"/>
    <n v="170"/>
    <n v="27.26"/>
    <n v="6.6"/>
    <n v="15.7"/>
    <n v="-1.4"/>
    <n v="72.8"/>
    <n v="31.5"/>
    <n v="0"/>
    <n v="0"/>
    <n v="-999"/>
    <n v="0.9"/>
    <n v="4.5999999999999996"/>
    <n v="-999"/>
    <n v="10.5"/>
    <n v="-999"/>
    <n v="-999"/>
    <n v="0.56200000000000006"/>
    <n v="1.2210000000000001"/>
    <n v="0"/>
    <n v="-999"/>
    <x v="34"/>
  </r>
  <r>
    <d v="1994-06-20T00:00:00"/>
    <n v="171"/>
    <n v="30.16"/>
    <n v="13.5"/>
    <n v="21.3"/>
    <n v="4.0999999999999996"/>
    <n v="46.2"/>
    <n v="24.3"/>
    <n v="0"/>
    <n v="0"/>
    <n v="-999"/>
    <n v="0.9"/>
    <n v="4.9000000000000004"/>
    <n v="-999"/>
    <n v="13.5"/>
    <n v="-999"/>
    <n v="-999"/>
    <n v="0.61699999999999999"/>
    <n v="1.917"/>
    <n v="0"/>
    <n v="-999"/>
    <x v="34"/>
  </r>
  <r>
    <d v="1994-06-21T00:00:00"/>
    <n v="172"/>
    <n v="30.32"/>
    <n v="15.8"/>
    <n v="23.3"/>
    <n v="6.5"/>
    <n v="40.799999999999997"/>
    <n v="23.5"/>
    <n v="0"/>
    <n v="0"/>
    <n v="-999"/>
    <n v="1"/>
    <n v="5.0999999999999996"/>
    <n v="-999"/>
    <n v="15.2"/>
    <n v="-999"/>
    <n v="-999"/>
    <n v="0.67300000000000004"/>
    <n v="2.1880000000000002"/>
    <n v="0"/>
    <n v="-999"/>
    <x v="34"/>
  </r>
  <r>
    <d v="1994-06-22T00:00:00"/>
    <n v="173"/>
    <n v="29.62"/>
    <n v="16.899999999999999"/>
    <n v="23.9"/>
    <n v="7.6"/>
    <n v="39.200000000000003"/>
    <n v="15.7"/>
    <n v="0"/>
    <n v="0"/>
    <n v="-999"/>
    <n v="0.9"/>
    <n v="5"/>
    <n v="-999"/>
    <n v="15.9"/>
    <n v="-999"/>
    <n v="-999"/>
    <n v="0.46600000000000003"/>
    <n v="2.5"/>
    <n v="0"/>
    <n v="-999"/>
    <x v="34"/>
  </r>
  <r>
    <d v="1994-06-23T00:00:00"/>
    <n v="174"/>
    <n v="14.79"/>
    <n v="12.5"/>
    <n v="21.3"/>
    <n v="4.4000000000000004"/>
    <n v="67.900000000000006"/>
    <n v="32.6"/>
    <n v="8.1"/>
    <n v="0"/>
    <n v="-999"/>
    <n v="0.7"/>
    <n v="5.2"/>
    <n v="-999"/>
    <n v="13.6"/>
    <n v="-999"/>
    <n v="-999"/>
    <n v="0.82699999999999996"/>
    <n v="1.7070000000000001"/>
    <n v="0"/>
    <n v="-999"/>
    <x v="34"/>
  </r>
  <r>
    <d v="1994-06-24T00:00:00"/>
    <n v="175"/>
    <n v="23.85"/>
    <n v="7.5"/>
    <n v="15.1"/>
    <n v="2.1"/>
    <n v="78.7"/>
    <n v="44.1"/>
    <n v="0"/>
    <n v="0"/>
    <n v="-999"/>
    <n v="0.8"/>
    <n v="4.5999999999999996"/>
    <n v="-999"/>
    <n v="14.4"/>
    <n v="-999"/>
    <n v="-999"/>
    <n v="0.75600000000000001"/>
    <n v="0.95899999999999996"/>
    <n v="0"/>
    <n v="-999"/>
    <x v="34"/>
  </r>
  <r>
    <d v="1994-06-25T00:00:00"/>
    <n v="176"/>
    <n v="18.87"/>
    <n v="10.4"/>
    <n v="18.3"/>
    <n v="2.4"/>
    <n v="67.8"/>
    <n v="26.1"/>
    <n v="8.6"/>
    <n v="0"/>
    <n v="-999"/>
    <n v="0.7"/>
    <n v="4.8"/>
    <n v="-999"/>
    <n v="12.5"/>
    <n v="-999"/>
    <n v="-999"/>
    <n v="0.54700000000000004"/>
    <n v="1.554"/>
    <n v="0"/>
    <n v="-999"/>
    <x v="34"/>
  </r>
  <r>
    <d v="1994-06-26T00:00:00"/>
    <n v="177"/>
    <n v="10.98"/>
    <n v="5.3"/>
    <n v="11.5"/>
    <n v="1.7"/>
    <n v="91.5"/>
    <n v="59.5"/>
    <n v="0.3"/>
    <n v="0"/>
    <n v="-999"/>
    <n v="1.1000000000000001"/>
    <n v="5.7"/>
    <n v="-999"/>
    <n v="9.5"/>
    <n v="-999"/>
    <n v="-999"/>
    <n v="0.80700000000000005"/>
    <n v="0.54900000000000004"/>
    <n v="0"/>
    <n v="-999"/>
    <x v="34"/>
  </r>
  <r>
    <d v="1994-06-27T00:00:00"/>
    <n v="178"/>
    <n v="29.79"/>
    <n v="10.8"/>
    <n v="18.7"/>
    <n v="0.7"/>
    <n v="67.3"/>
    <n v="38.5"/>
    <n v="0"/>
    <n v="0"/>
    <n v="-999"/>
    <n v="0.8"/>
    <n v="4.9000000000000004"/>
    <n v="-999"/>
    <n v="12.6"/>
    <n v="-999"/>
    <n v="-999"/>
    <n v="0.82799999999999996"/>
    <n v="1.3260000000000001"/>
    <n v="0"/>
    <n v="-999"/>
    <x v="34"/>
  </r>
  <r>
    <d v="1994-06-28T00:00:00"/>
    <n v="179"/>
    <n v="29.23"/>
    <n v="14"/>
    <n v="21.4"/>
    <n v="6.2"/>
    <n v="50.8"/>
    <n v="28.5"/>
    <n v="0"/>
    <n v="0"/>
    <n v="-999"/>
    <n v="0.8"/>
    <n v="4.9000000000000004"/>
    <n v="-999"/>
    <n v="14.8"/>
    <n v="-999"/>
    <n v="-999"/>
    <n v="0.72399999999999998"/>
    <n v="1.8220000000000001"/>
    <n v="0"/>
    <n v="-999"/>
    <x v="34"/>
  </r>
  <r>
    <d v="1994-06-29T00:00:00"/>
    <n v="180"/>
    <n v="26.54"/>
    <n v="10.6"/>
    <n v="15.7"/>
    <n v="4"/>
    <n v="57.4"/>
    <n v="33.200000000000003"/>
    <n v="0"/>
    <n v="0"/>
    <n v="-999"/>
    <n v="1.6"/>
    <n v="5.8"/>
    <n v="-999"/>
    <n v="14.6"/>
    <n v="-999"/>
    <n v="-999"/>
    <n v="0.59399999999999997"/>
    <n v="1.1910000000000001"/>
    <n v="0"/>
    <n v="-999"/>
    <x v="34"/>
  </r>
  <r>
    <d v="1994-06-30T00:00:00"/>
    <n v="181"/>
    <n v="20.94"/>
    <n v="11.2"/>
    <n v="17.7"/>
    <n v="1.6"/>
    <n v="57.4"/>
    <n v="19.2"/>
    <n v="0"/>
    <n v="0"/>
    <n v="-999"/>
    <n v="0.9"/>
    <n v="4.7"/>
    <n v="-999"/>
    <n v="13.2"/>
    <n v="-999"/>
    <n v="-999"/>
    <n v="0.38800000000000001"/>
    <n v="1.6359999999999999"/>
    <n v="0"/>
    <n v="-999"/>
    <x v="34"/>
  </r>
  <r>
    <d v="1994-07-01T00:00:00"/>
    <n v="182"/>
    <n v="10.64"/>
    <n v="8.4"/>
    <n v="11.7"/>
    <n v="2.7"/>
    <n v="88.6"/>
    <n v="69.3"/>
    <n v="11.4"/>
    <n v="0"/>
    <n v="-999"/>
    <n v="0.9"/>
    <n v="7.3"/>
    <n v="-999"/>
    <n v="13"/>
    <n v="-999"/>
    <n v="-999"/>
    <n v="0.95399999999999996"/>
    <n v="0.42199999999999999"/>
    <n v="0"/>
    <n v="-999"/>
    <x v="35"/>
  </r>
  <r>
    <d v="1994-07-02T00:00:00"/>
    <n v="183"/>
    <n v="12.55"/>
    <n v="3.4"/>
    <n v="9"/>
    <n v="0.3"/>
    <n v="84.3"/>
    <n v="53"/>
    <n v="0.8"/>
    <n v="0"/>
    <n v="-999"/>
    <n v="1.7"/>
    <n v="6.2"/>
    <n v="-999"/>
    <n v="10.199999999999999"/>
    <n v="-999"/>
    <n v="-999"/>
    <n v="0.60799999999999998"/>
    <n v="0.53900000000000003"/>
    <n v="0"/>
    <n v="-999"/>
    <x v="35"/>
  </r>
  <r>
    <d v="1994-07-03T00:00:00"/>
    <n v="184"/>
    <n v="14.55"/>
    <n v="4.5999999999999996"/>
    <n v="10.9"/>
    <n v="1.2"/>
    <n v="84.1"/>
    <n v="54.7"/>
    <n v="0.5"/>
    <n v="0"/>
    <n v="-999"/>
    <n v="1"/>
    <n v="4.8"/>
    <n v="-999"/>
    <n v="10.199999999999999"/>
    <n v="-999"/>
    <n v="-999"/>
    <n v="0.71299999999999997"/>
    <n v="0.59099999999999997"/>
    <n v="0"/>
    <n v="-999"/>
    <x v="35"/>
  </r>
  <r>
    <d v="1994-07-04T00:00:00"/>
    <n v="185"/>
    <n v="15.86"/>
    <n v="6.5"/>
    <n v="12.7"/>
    <n v="-0.3"/>
    <n v="81"/>
    <n v="54.6"/>
    <n v="0"/>
    <n v="0"/>
    <n v="-999"/>
    <n v="0.7"/>
    <n v="4.8"/>
    <n v="-999"/>
    <n v="10.6"/>
    <n v="-999"/>
    <n v="-999"/>
    <n v="0.8"/>
    <n v="0.66700000000000004"/>
    <n v="0"/>
    <n v="-999"/>
    <x v="35"/>
  </r>
  <r>
    <d v="1994-07-05T00:00:00"/>
    <n v="186"/>
    <n v="27.07"/>
    <n v="9.5"/>
    <n v="16.100000000000001"/>
    <n v="4.9000000000000004"/>
    <n v="76.7"/>
    <n v="49"/>
    <n v="0"/>
    <n v="0"/>
    <n v="-999"/>
    <n v="1"/>
    <n v="5.5"/>
    <n v="-999"/>
    <n v="14"/>
    <n v="-999"/>
    <n v="-999"/>
    <n v="0.89400000000000002"/>
    <n v="0.93300000000000005"/>
    <n v="0"/>
    <n v="-999"/>
    <x v="35"/>
  </r>
  <r>
    <d v="1994-07-06T00:00:00"/>
    <n v="187"/>
    <n v="25.2"/>
    <n v="12.8"/>
    <n v="20.2"/>
    <n v="5.6"/>
    <n v="63.5"/>
    <n v="32.799999999999997"/>
    <n v="0"/>
    <n v="0"/>
    <n v="-999"/>
    <n v="0.6"/>
    <n v="4.5999999999999996"/>
    <n v="-999"/>
    <n v="14.3"/>
    <n v="-999"/>
    <n v="-999"/>
    <n v="0.77800000000000002"/>
    <n v="1.59"/>
    <n v="0"/>
    <n v="-999"/>
    <x v="35"/>
  </r>
  <r>
    <d v="1994-07-07T00:00:00"/>
    <n v="188"/>
    <n v="28.09"/>
    <n v="15.4"/>
    <n v="22.5"/>
    <n v="7.6"/>
    <n v="57.5"/>
    <n v="31.3"/>
    <n v="0"/>
    <n v="0"/>
    <n v="-999"/>
    <n v="1.2"/>
    <n v="5.3"/>
    <n v="-999"/>
    <n v="15.7"/>
    <n v="-999"/>
    <n v="-999"/>
    <n v="0.85099999999999998"/>
    <n v="1.8720000000000001"/>
    <n v="0"/>
    <n v="-999"/>
    <x v="35"/>
  </r>
  <r>
    <d v="1994-07-08T00:00:00"/>
    <n v="189"/>
    <n v="26.46"/>
    <n v="14.9"/>
    <n v="23.3"/>
    <n v="6.5"/>
    <n v="46.8"/>
    <n v="26.3"/>
    <n v="0"/>
    <n v="0"/>
    <n v="-999"/>
    <n v="0.8"/>
    <n v="4.4000000000000004"/>
    <n v="-999"/>
    <n v="15.7"/>
    <n v="-999"/>
    <n v="-999"/>
    <n v="0.751"/>
    <n v="2.1080000000000001"/>
    <n v="0"/>
    <n v="-999"/>
    <x v="35"/>
  </r>
  <r>
    <d v="1994-07-09T00:00:00"/>
    <n v="190"/>
    <n v="29.21"/>
    <n v="12.9"/>
    <n v="20.100000000000001"/>
    <n v="6.5"/>
    <n v="36.799999999999997"/>
    <n v="17.7"/>
    <n v="0"/>
    <n v="0"/>
    <n v="-999"/>
    <n v="0.8"/>
    <n v="5.8"/>
    <n v="-999"/>
    <n v="15.3"/>
    <n v="-999"/>
    <n v="-999"/>
    <n v="0.41499999999999998"/>
    <n v="1.9359999999999999"/>
    <n v="0"/>
    <n v="-999"/>
    <x v="35"/>
  </r>
  <r>
    <d v="1994-07-10T00:00:00"/>
    <n v="191"/>
    <n v="30.09"/>
    <n v="12.9"/>
    <n v="20.6"/>
    <n v="4"/>
    <n v="43.2"/>
    <n v="18.5"/>
    <n v="0"/>
    <n v="0"/>
    <n v="-999"/>
    <n v="1.1000000000000001"/>
    <n v="5.2"/>
    <n v="-999"/>
    <n v="14.8"/>
    <n v="-999"/>
    <n v="-999"/>
    <n v="0.45"/>
    <n v="1.9770000000000001"/>
    <n v="0"/>
    <n v="-999"/>
    <x v="35"/>
  </r>
  <r>
    <d v="1994-07-11T00:00:00"/>
    <n v="192"/>
    <n v="27.93"/>
    <n v="13.4"/>
    <n v="21.2"/>
    <n v="5.6"/>
    <n v="44.6"/>
    <n v="24"/>
    <n v="0"/>
    <n v="0"/>
    <n v="-999"/>
    <n v="0.7"/>
    <n v="5.5"/>
    <n v="-999"/>
    <n v="14.7"/>
    <n v="-999"/>
    <n v="-999"/>
    <n v="0.60399999999999998"/>
    <n v="1.913"/>
    <n v="0"/>
    <n v="-999"/>
    <x v="35"/>
  </r>
  <r>
    <d v="1994-07-12T00:00:00"/>
    <n v="193"/>
    <n v="29.26"/>
    <n v="13.3"/>
    <n v="20.5"/>
    <n v="5.9"/>
    <n v="53"/>
    <n v="31.5"/>
    <n v="0"/>
    <n v="0"/>
    <n v="-999"/>
    <n v="0.7"/>
    <n v="4.7"/>
    <n v="-999"/>
    <n v="15.4"/>
    <n v="-999"/>
    <n v="-999"/>
    <n v="0.76100000000000001"/>
    <n v="1.6519999999999999"/>
    <n v="0"/>
    <n v="-999"/>
    <x v="35"/>
  </r>
  <r>
    <d v="1994-07-13T00:00:00"/>
    <n v="194"/>
    <n v="27.41"/>
    <n v="15.4"/>
    <n v="22.7"/>
    <n v="7"/>
    <n v="46.2"/>
    <n v="22.9"/>
    <n v="0"/>
    <n v="0"/>
    <n v="-999"/>
    <n v="0.6"/>
    <n v="4.9000000000000004"/>
    <n v="-999"/>
    <n v="16.2"/>
    <n v="-999"/>
    <n v="-999"/>
    <n v="0.63200000000000001"/>
    <n v="2.1269999999999998"/>
    <n v="0"/>
    <n v="-999"/>
    <x v="35"/>
  </r>
  <r>
    <d v="1994-07-14T00:00:00"/>
    <n v="195"/>
    <n v="18.5"/>
    <n v="14.2"/>
    <n v="21.2"/>
    <n v="8.3000000000000007"/>
    <n v="55.6"/>
    <n v="31.9"/>
    <n v="0"/>
    <n v="0"/>
    <n v="-999"/>
    <n v="0.5"/>
    <n v="4.9000000000000004"/>
    <n v="-999"/>
    <n v="14.9"/>
    <n v="-999"/>
    <n v="-999"/>
    <n v="0.80300000000000005"/>
    <n v="1.714"/>
    <n v="0"/>
    <n v="-999"/>
    <x v="35"/>
  </r>
  <r>
    <d v="1994-07-15T00:00:00"/>
    <n v="196"/>
    <n v="25.32"/>
    <n v="15.6"/>
    <n v="23.1"/>
    <n v="8.3000000000000007"/>
    <n v="53.5"/>
    <n v="27.8"/>
    <n v="0"/>
    <n v="0"/>
    <n v="-999"/>
    <n v="0.6"/>
    <n v="3.6"/>
    <n v="-999"/>
    <n v="15.9"/>
    <n v="-999"/>
    <n v="-999"/>
    <n v="0.78700000000000003"/>
    <n v="2.04"/>
    <n v="0"/>
    <n v="-999"/>
    <x v="35"/>
  </r>
  <r>
    <d v="1994-07-16T00:00:00"/>
    <n v="197"/>
    <n v="25.55"/>
    <n v="17.3"/>
    <n v="25.3"/>
    <n v="8.8000000000000007"/>
    <n v="45.9"/>
    <n v="23.6"/>
    <n v="0"/>
    <n v="0"/>
    <n v="-999"/>
    <n v="0.8"/>
    <n v="5.2"/>
    <n v="-999"/>
    <n v="16.8"/>
    <n v="-999"/>
    <n v="-999"/>
    <n v="0.76"/>
    <n v="2.4630000000000001"/>
    <n v="0"/>
    <n v="-999"/>
    <x v="35"/>
  </r>
  <r>
    <d v="1994-07-17T00:00:00"/>
    <n v="198"/>
    <n v="16.34"/>
    <n v="13.4"/>
    <n v="19.3"/>
    <n v="7.8"/>
    <n v="59.4"/>
    <n v="34.6"/>
    <n v="1"/>
    <n v="0"/>
    <n v="-999"/>
    <n v="1"/>
    <n v="7.2"/>
    <n v="-999"/>
    <n v="14.3"/>
    <n v="-999"/>
    <n v="-999"/>
    <n v="0.77400000000000002"/>
    <n v="1.464"/>
    <n v="0"/>
    <n v="-999"/>
    <x v="35"/>
  </r>
  <r>
    <d v="1994-07-18T00:00:00"/>
    <n v="199"/>
    <n v="15.64"/>
    <n v="10.7"/>
    <n v="17.399999999999999"/>
    <n v="7"/>
    <n v="79.2"/>
    <n v="47.6"/>
    <n v="0.3"/>
    <n v="0"/>
    <n v="-999"/>
    <n v="0.6"/>
    <n v="4.5999999999999996"/>
    <n v="-999"/>
    <n v="14.4"/>
    <n v="-999"/>
    <n v="-999"/>
    <n v="0.94599999999999995"/>
    <n v="1.0409999999999999"/>
    <n v="0"/>
    <n v="-999"/>
    <x v="35"/>
  </r>
  <r>
    <d v="1994-07-19T00:00:00"/>
    <n v="200"/>
    <n v="28.34"/>
    <n v="14.3"/>
    <n v="21.8"/>
    <n v="7"/>
    <n v="58.9"/>
    <n v="30.6"/>
    <n v="0"/>
    <n v="0"/>
    <n v="-999"/>
    <n v="0.6"/>
    <n v="5.2"/>
    <n v="-999"/>
    <n v="15.7"/>
    <n v="-999"/>
    <n v="-999"/>
    <n v="0.80100000000000005"/>
    <n v="1.8120000000000001"/>
    <n v="0"/>
    <n v="-999"/>
    <x v="35"/>
  </r>
  <r>
    <d v="1994-07-20T00:00:00"/>
    <n v="201"/>
    <n v="28.49"/>
    <n v="19.899999999999999"/>
    <n v="27.9"/>
    <n v="11.5"/>
    <n v="38.6"/>
    <n v="18.2"/>
    <n v="0"/>
    <n v="0"/>
    <n v="-999"/>
    <n v="0.6"/>
    <n v="3.5"/>
    <n v="-999"/>
    <n v="17.3"/>
    <n v="-999"/>
    <n v="-999"/>
    <n v="0.68300000000000005"/>
    <n v="3.073"/>
    <n v="0"/>
    <n v="-999"/>
    <x v="35"/>
  </r>
  <r>
    <d v="1994-07-21T00:00:00"/>
    <n v="202"/>
    <n v="28.56"/>
    <n v="21.3"/>
    <n v="28.9"/>
    <n v="12.7"/>
    <n v="34.1"/>
    <n v="15.9"/>
    <n v="0"/>
    <n v="0"/>
    <n v="-999"/>
    <n v="0.7"/>
    <n v="4"/>
    <n v="-999"/>
    <n v="18.3"/>
    <n v="-999"/>
    <n v="-999"/>
    <n v="0.63300000000000001"/>
    <n v="3.3490000000000002"/>
    <n v="0"/>
    <n v="-999"/>
    <x v="35"/>
  </r>
  <r>
    <d v="1994-07-22T00:00:00"/>
    <n v="203"/>
    <n v="26.55"/>
    <n v="22.5"/>
    <n v="29.4"/>
    <n v="15.4"/>
    <n v="33.4"/>
    <n v="17.899999999999999"/>
    <n v="0"/>
    <n v="0"/>
    <n v="-999"/>
    <n v="0.9"/>
    <n v="4.4000000000000004"/>
    <n v="-999"/>
    <n v="19.100000000000001"/>
    <n v="-999"/>
    <n v="-999"/>
    <n v="0.73399999999999999"/>
    <n v="3.3650000000000002"/>
    <n v="0"/>
    <n v="-999"/>
    <x v="35"/>
  </r>
  <r>
    <d v="1994-07-23T00:00:00"/>
    <n v="204"/>
    <n v="26.29"/>
    <n v="22.6"/>
    <n v="30.9"/>
    <n v="14.1"/>
    <n v="37.4"/>
    <n v="14.8"/>
    <n v="0"/>
    <n v="0"/>
    <n v="-999"/>
    <n v="0.9"/>
    <n v="7.4"/>
    <n v="-999"/>
    <n v="19.600000000000001"/>
    <n v="-999"/>
    <n v="-999"/>
    <n v="0.66100000000000003"/>
    <n v="3.8050000000000002"/>
    <n v="0"/>
    <n v="-999"/>
    <x v="35"/>
  </r>
  <r>
    <d v="1994-07-24T00:00:00"/>
    <n v="205"/>
    <n v="23"/>
    <n v="20.3"/>
    <n v="30"/>
    <n v="13.5"/>
    <n v="23.2"/>
    <n v="20"/>
    <n v="0"/>
    <n v="0"/>
    <n v="-999"/>
    <n v="0.8"/>
    <n v="4"/>
    <n v="-999"/>
    <n v="19.2"/>
    <n v="-999"/>
    <n v="-999"/>
    <n v="0.84599999999999997"/>
    <n v="3.3940000000000001"/>
    <n v="0"/>
    <n v="-999"/>
    <x v="35"/>
  </r>
  <r>
    <d v="1994-07-25T00:00:00"/>
    <n v="206"/>
    <n v="19.61"/>
    <n v="19.899999999999999"/>
    <n v="26.7"/>
    <n v="13"/>
    <n v="37.5"/>
    <n v="22.7"/>
    <n v="0"/>
    <n v="0"/>
    <n v="-999"/>
    <n v="0.8"/>
    <n v="2.5"/>
    <n v="-999"/>
    <n v="19"/>
    <n v="-999"/>
    <n v="-999"/>
    <n v="0.79600000000000004"/>
    <n v="2.7069999999999999"/>
    <n v="0"/>
    <n v="-999"/>
    <x v="35"/>
  </r>
  <r>
    <d v="1994-07-26T00:00:00"/>
    <n v="207"/>
    <n v="20.079999999999998"/>
    <n v="19"/>
    <n v="26.5"/>
    <n v="13.5"/>
    <n v="36.5"/>
    <n v="20.399999999999999"/>
    <n v="0"/>
    <n v="0"/>
    <n v="-999"/>
    <n v="0.4"/>
    <n v="5.8"/>
    <n v="-999"/>
    <n v="17.899999999999999"/>
    <n v="-999"/>
    <n v="-999"/>
    <n v="0.70499999999999996"/>
    <n v="2.7549999999999999"/>
    <n v="0"/>
    <n v="-999"/>
    <x v="35"/>
  </r>
  <r>
    <d v="1994-07-27T00:00:00"/>
    <n v="208"/>
    <n v="20.55"/>
    <n v="18"/>
    <n v="26.2"/>
    <n v="14"/>
    <n v="35.5"/>
    <n v="18.100000000000001"/>
    <n v="0"/>
    <n v="0"/>
    <n v="-999"/>
    <n v="0.4"/>
    <n v="9"/>
    <n v="-999"/>
    <n v="16.8"/>
    <n v="-999"/>
    <n v="-999"/>
    <n v="0.61599999999999999"/>
    <n v="2.7850000000000001"/>
    <n v="0"/>
    <n v="-999"/>
    <x v="35"/>
  </r>
  <r>
    <d v="1994-07-28T00:00:00"/>
    <n v="209"/>
    <n v="21.55"/>
    <n v="18"/>
    <n v="26.1"/>
    <n v="11"/>
    <n v="32.6"/>
    <n v="15.2"/>
    <n v="0"/>
    <n v="0"/>
    <n v="-999"/>
    <n v="0.6"/>
    <n v="11.3"/>
    <n v="-999"/>
    <n v="16.8"/>
    <n v="-999"/>
    <n v="-999"/>
    <n v="0.51400000000000001"/>
    <n v="2.867"/>
    <n v="0"/>
    <n v="-999"/>
    <x v="35"/>
  </r>
  <r>
    <d v="1994-07-29T00:00:00"/>
    <n v="210"/>
    <n v="22.43"/>
    <n v="18.7"/>
    <n v="24.9"/>
    <n v="11.4"/>
    <n v="32.200000000000003"/>
    <n v="15.6"/>
    <n v="0"/>
    <n v="0"/>
    <n v="-999"/>
    <n v="0.9"/>
    <n v="4.9000000000000004"/>
    <n v="-999"/>
    <n v="17"/>
    <n v="-999"/>
    <n v="-999"/>
    <n v="0.49099999999999999"/>
    <n v="2.657"/>
    <n v="0"/>
    <n v="-999"/>
    <x v="35"/>
  </r>
  <r>
    <d v="1994-07-30T00:00:00"/>
    <n v="211"/>
    <n v="22.55"/>
    <n v="14.4"/>
    <n v="22.1"/>
    <n v="7.3"/>
    <n v="42.5"/>
    <n v="19"/>
    <n v="0"/>
    <n v="0"/>
    <n v="-999"/>
    <n v="0.6"/>
    <n v="4.5999999999999996"/>
    <n v="-999"/>
    <n v="16.100000000000001"/>
    <n v="-999"/>
    <n v="-999"/>
    <n v="0.50600000000000001"/>
    <n v="2.1539999999999999"/>
    <n v="0"/>
    <n v="-999"/>
    <x v="35"/>
  </r>
  <r>
    <d v="1994-07-31T00:00:00"/>
    <n v="212"/>
    <n v="23.66"/>
    <n v="14.9"/>
    <n v="23.2"/>
    <n v="5"/>
    <n v="39.799999999999997"/>
    <n v="21.3"/>
    <n v="0"/>
    <n v="0"/>
    <n v="-999"/>
    <n v="0.7"/>
    <n v="4.2"/>
    <n v="-999"/>
    <n v="16.100000000000001"/>
    <n v="-999"/>
    <n v="-999"/>
    <n v="0.60699999999999998"/>
    <n v="2.2370000000000001"/>
    <n v="0"/>
    <n v="-999"/>
    <x v="35"/>
  </r>
  <r>
    <d v="1994-08-01T00:00:00"/>
    <n v="213"/>
    <n v="22.84"/>
    <n v="18.5"/>
    <n v="26"/>
    <n v="9.8000000000000007"/>
    <n v="32.4"/>
    <n v="20.3"/>
    <n v="0"/>
    <n v="0"/>
    <n v="-999"/>
    <n v="0.7"/>
    <n v="3.9"/>
    <n v="-999"/>
    <n v="16.899999999999999"/>
    <n v="-999"/>
    <n v="-999"/>
    <n v="0.68300000000000005"/>
    <n v="2.6789999999999998"/>
    <n v="0"/>
    <n v="-999"/>
    <x v="36"/>
  </r>
  <r>
    <d v="1994-08-02T00:00:00"/>
    <n v="214"/>
    <n v="20.3"/>
    <n v="20.7"/>
    <n v="27.9"/>
    <n v="12"/>
    <n v="32.799999999999997"/>
    <n v="19.100000000000001"/>
    <n v="0"/>
    <n v="0"/>
    <n v="-999"/>
    <n v="0.9"/>
    <n v="3.7"/>
    <n v="-999"/>
    <n v="17.2"/>
    <n v="-999"/>
    <n v="-999"/>
    <n v="0.71799999999999997"/>
    <n v="3.04"/>
    <n v="0"/>
    <n v="-999"/>
    <x v="36"/>
  </r>
  <r>
    <d v="1994-08-03T00:00:00"/>
    <n v="215"/>
    <n v="14.83"/>
    <n v="19.100000000000001"/>
    <n v="26.4"/>
    <n v="11.9"/>
    <n v="45"/>
    <n v="26.7"/>
    <n v="1.5"/>
    <n v="0"/>
    <n v="-999"/>
    <n v="1.9"/>
    <n v="10.3"/>
    <n v="-999"/>
    <n v="17.5"/>
    <n v="-999"/>
    <n v="-999"/>
    <n v="0.91700000000000004"/>
    <n v="2.5219999999999998"/>
    <n v="0"/>
    <n v="-999"/>
    <x v="36"/>
  </r>
  <r>
    <d v="1994-08-04T00:00:00"/>
    <n v="216"/>
    <n v="19.25"/>
    <n v="17.899999999999999"/>
    <n v="24.7"/>
    <n v="12"/>
    <n v="56.4"/>
    <n v="31.9"/>
    <n v="0"/>
    <n v="0"/>
    <n v="-999"/>
    <n v="1.7"/>
    <n v="6.7"/>
    <n v="-999"/>
    <n v="17.2"/>
    <n v="-999"/>
    <n v="-999"/>
    <n v="0.98899999999999999"/>
    <n v="2.1190000000000002"/>
    <n v="0"/>
    <n v="-999"/>
    <x v="36"/>
  </r>
  <r>
    <d v="1994-08-05T00:00:00"/>
    <n v="217"/>
    <n v="17.61"/>
    <n v="11.9"/>
    <n v="17.899999999999999"/>
    <n v="5.3"/>
    <n v="67.2"/>
    <n v="38.799999999999997"/>
    <n v="0"/>
    <n v="0"/>
    <n v="-999"/>
    <n v="0.6"/>
    <n v="4"/>
    <n v="-999"/>
    <n v="15.2"/>
    <n v="-999"/>
    <n v="-999"/>
    <n v="0.79500000000000004"/>
    <n v="1.2549999999999999"/>
    <n v="0"/>
    <n v="-999"/>
    <x v="36"/>
  </r>
  <r>
    <d v="1994-08-06T00:00:00"/>
    <n v="218"/>
    <n v="20.64"/>
    <n v="10.199999999999999"/>
    <n v="19.3"/>
    <n v="1.3"/>
    <n v="54.6"/>
    <n v="25.6"/>
    <n v="0"/>
    <n v="0"/>
    <n v="-999"/>
    <n v="0.3"/>
    <n v="2.7"/>
    <n v="-999"/>
    <n v="13.4"/>
    <n v="-999"/>
    <n v="-999"/>
    <n v="0.57199999999999995"/>
    <n v="1.665"/>
    <n v="0"/>
    <n v="-999"/>
    <x v="36"/>
  </r>
  <r>
    <d v="1994-08-07T00:00:00"/>
    <n v="219"/>
    <n v="17.760000000000002"/>
    <n v="13.5"/>
    <n v="19.399999999999999"/>
    <n v="4.3"/>
    <n v="48.2"/>
    <n v="24.2"/>
    <n v="0"/>
    <n v="0"/>
    <n v="-999"/>
    <n v="0.8"/>
    <n v="4.3"/>
    <n v="-999"/>
    <n v="13.9"/>
    <n v="-999"/>
    <n v="-999"/>
    <n v="0.54600000000000004"/>
    <n v="1.7070000000000001"/>
    <n v="0"/>
    <n v="-999"/>
    <x v="36"/>
  </r>
  <r>
    <d v="1994-08-08T00:00:00"/>
    <n v="220"/>
    <n v="6.91"/>
    <n v="8.9"/>
    <n v="12.9"/>
    <n v="5.5"/>
    <n v="93.5"/>
    <n v="56.8"/>
    <n v="23.4"/>
    <n v="0"/>
    <n v="-999"/>
    <n v="0.9"/>
    <n v="7.3"/>
    <n v="-999"/>
    <n v="12.7"/>
    <n v="-999"/>
    <n v="-999"/>
    <n v="0.84399999999999997"/>
    <n v="0.64300000000000002"/>
    <n v="0"/>
    <n v="-999"/>
    <x v="36"/>
  </r>
  <r>
    <d v="1994-08-09T00:00:00"/>
    <n v="221"/>
    <n v="19.95"/>
    <n v="8.4"/>
    <n v="15.8"/>
    <n v="3.6"/>
    <n v="78.099999999999994"/>
    <n v="43.3"/>
    <n v="0.3"/>
    <n v="0"/>
    <n v="-999"/>
    <n v="0.6"/>
    <n v="4.3"/>
    <n v="-999"/>
    <n v="14.1"/>
    <n v="-999"/>
    <n v="-999"/>
    <n v="0.77600000000000002"/>
    <n v="1.018"/>
    <n v="0"/>
    <n v="-999"/>
    <x v="36"/>
  </r>
  <r>
    <d v="1994-08-10T00:00:00"/>
    <n v="222"/>
    <n v="25.58"/>
    <n v="13.2"/>
    <n v="21.3"/>
    <n v="4.7"/>
    <n v="60.9"/>
    <n v="25.6"/>
    <n v="0"/>
    <n v="0"/>
    <n v="-999"/>
    <n v="0.8"/>
    <n v="3.6"/>
    <n v="-999"/>
    <n v="14.8"/>
    <n v="-999"/>
    <n v="-999"/>
    <n v="0.64900000000000002"/>
    <n v="1.8839999999999999"/>
    <n v="0"/>
    <n v="-999"/>
    <x v="36"/>
  </r>
  <r>
    <d v="1994-08-11T00:00:00"/>
    <n v="223"/>
    <n v="23.88"/>
    <n v="16.2"/>
    <n v="24.3"/>
    <n v="6.9"/>
    <n v="50.7"/>
    <n v="19"/>
    <n v="0"/>
    <n v="0"/>
    <n v="-999"/>
    <n v="0.7"/>
    <n v="3.7"/>
    <n v="-999"/>
    <n v="16"/>
    <n v="-999"/>
    <n v="-999"/>
    <n v="0.57699999999999996"/>
    <n v="2.46"/>
    <n v="0"/>
    <n v="-999"/>
    <x v="36"/>
  </r>
  <r>
    <d v="1994-08-12T00:00:00"/>
    <n v="224"/>
    <n v="20.440000000000001"/>
    <n v="18.899999999999999"/>
    <n v="25.8"/>
    <n v="13.5"/>
    <n v="34.6"/>
    <n v="16.399999999999999"/>
    <n v="0"/>
    <n v="0"/>
    <n v="-999"/>
    <n v="1.2"/>
    <n v="4.5"/>
    <n v="-999"/>
    <n v="16.2"/>
    <n v="-999"/>
    <n v="-999"/>
    <n v="0.54500000000000004"/>
    <n v="2.7770000000000001"/>
    <n v="0"/>
    <n v="-999"/>
    <x v="36"/>
  </r>
  <r>
    <d v="1994-08-13T00:00:00"/>
    <n v="225"/>
    <n v="23.42"/>
    <n v="19.8"/>
    <n v="27.4"/>
    <n v="13.3"/>
    <n v="34.299999999999997"/>
    <n v="18.399999999999999"/>
    <n v="0"/>
    <n v="0"/>
    <n v="-999"/>
    <n v="0.9"/>
    <n v="4.9000000000000004"/>
    <n v="-999"/>
    <n v="17.100000000000001"/>
    <n v="-999"/>
    <n v="-999"/>
    <n v="0.67300000000000004"/>
    <n v="2.9780000000000002"/>
    <n v="0"/>
    <n v="-999"/>
    <x v="36"/>
  </r>
  <r>
    <d v="1994-08-14T00:00:00"/>
    <n v="226"/>
    <n v="20.8"/>
    <n v="18.2"/>
    <n v="26.1"/>
    <n v="9.9"/>
    <n v="41.8"/>
    <n v="17.5"/>
    <n v="0"/>
    <n v="0"/>
    <n v="-999"/>
    <n v="0.9"/>
    <n v="7"/>
    <n v="-999"/>
    <n v="17.5"/>
    <n v="-999"/>
    <n v="-999"/>
    <n v="0.59099999999999997"/>
    <n v="2.7890000000000001"/>
    <n v="0"/>
    <n v="-999"/>
    <x v="36"/>
  </r>
  <r>
    <d v="1994-08-15T00:00:00"/>
    <n v="227"/>
    <n v="19.11"/>
    <n v="12.3"/>
    <n v="19.3"/>
    <n v="5.6"/>
    <n v="58.9"/>
    <n v="32.1"/>
    <n v="0"/>
    <n v="0"/>
    <n v="-999"/>
    <n v="0.5"/>
    <n v="3.7"/>
    <n v="-999"/>
    <n v="14.8"/>
    <n v="-999"/>
    <n v="-999"/>
    <n v="0.71899999999999997"/>
    <n v="1.52"/>
    <n v="0"/>
    <n v="-999"/>
    <x v="36"/>
  </r>
  <r>
    <d v="1994-08-16T00:00:00"/>
    <n v="228"/>
    <n v="18.88"/>
    <n v="11.2"/>
    <n v="20.3"/>
    <n v="5.0999999999999996"/>
    <n v="64.8"/>
    <n v="31.9"/>
    <n v="0.8"/>
    <n v="0"/>
    <n v="-999"/>
    <n v="0.7"/>
    <n v="4.5999999999999996"/>
    <n v="-999"/>
    <n v="14.3"/>
    <n v="-999"/>
    <n v="-999"/>
    <n v="0.75800000000000001"/>
    <n v="1.6220000000000001"/>
    <n v="0"/>
    <n v="-999"/>
    <x v="36"/>
  </r>
  <r>
    <d v="1994-08-17T00:00:00"/>
    <n v="229"/>
    <n v="14.86"/>
    <n v="9.4"/>
    <n v="16.3"/>
    <n v="4.3"/>
    <n v="76.400000000000006"/>
    <n v="42.6"/>
    <n v="0.3"/>
    <n v="0"/>
    <n v="-999"/>
    <n v="0.4"/>
    <n v="3.4"/>
    <n v="-999"/>
    <n v="12.6"/>
    <n v="-999"/>
    <n v="-999"/>
    <n v="0.78700000000000003"/>
    <n v="1.0640000000000001"/>
    <n v="0"/>
    <n v="-999"/>
    <x v="36"/>
  </r>
  <r>
    <d v="1994-08-18T00:00:00"/>
    <n v="230"/>
    <n v="16.170000000000002"/>
    <n v="12.5"/>
    <n v="21.6"/>
    <n v="3.2"/>
    <n v="62.9"/>
    <n v="34.4"/>
    <n v="0"/>
    <n v="0"/>
    <n v="-999"/>
    <n v="0.6"/>
    <n v="3.3"/>
    <n v="-999"/>
    <n v="12.2"/>
    <n v="-999"/>
    <n v="-999"/>
    <n v="0.88900000000000001"/>
    <n v="1.6919999999999999"/>
    <n v="0"/>
    <n v="-999"/>
    <x v="36"/>
  </r>
  <r>
    <d v="1994-08-19T00:00:00"/>
    <n v="231"/>
    <n v="19.760000000000002"/>
    <n v="15.9"/>
    <n v="23.1"/>
    <n v="7.8"/>
    <n v="45.1"/>
    <n v="21.7"/>
    <n v="0"/>
    <n v="0"/>
    <n v="-999"/>
    <n v="1.1000000000000001"/>
    <n v="4.9000000000000004"/>
    <n v="-999"/>
    <n v="14.4"/>
    <n v="-999"/>
    <n v="-999"/>
    <n v="0.61199999999999999"/>
    <n v="2.2130000000000001"/>
    <n v="0"/>
    <n v="-999"/>
    <x v="36"/>
  </r>
  <r>
    <d v="1994-08-20T00:00:00"/>
    <n v="232"/>
    <n v="22.12"/>
    <n v="12.9"/>
    <n v="21.4"/>
    <n v="6.3"/>
    <n v="60.2"/>
    <n v="21.3"/>
    <n v="0"/>
    <n v="0"/>
    <n v="-999"/>
    <n v="0.7"/>
    <n v="4.8"/>
    <n v="-999"/>
    <n v="14.8"/>
    <n v="-999"/>
    <n v="-999"/>
    <n v="0.54100000000000004"/>
    <n v="2.0049999999999999"/>
    <n v="0"/>
    <n v="-999"/>
    <x v="36"/>
  </r>
  <r>
    <d v="1994-08-21T00:00:00"/>
    <n v="233"/>
    <n v="18.47"/>
    <n v="10"/>
    <n v="18"/>
    <n v="3.7"/>
    <n v="66.900000000000006"/>
    <n v="36.4"/>
    <n v="0"/>
    <n v="0"/>
    <n v="-999"/>
    <n v="0.7"/>
    <n v="3.8"/>
    <n v="-999"/>
    <n v="13.8"/>
    <n v="-999"/>
    <n v="-999"/>
    <n v="0.752"/>
    <n v="1.3120000000000001"/>
    <n v="0"/>
    <n v="-999"/>
    <x v="36"/>
  </r>
  <r>
    <d v="1994-08-22T00:00:00"/>
    <n v="234"/>
    <n v="8.84"/>
    <n v="6.8"/>
    <n v="11.6"/>
    <n v="2.5"/>
    <n v="82.6"/>
    <n v="65.7"/>
    <n v="0.5"/>
    <n v="0"/>
    <n v="-999"/>
    <n v="0.9"/>
    <n v="4.0999999999999996"/>
    <n v="-999"/>
    <n v="11"/>
    <n v="-999"/>
    <n v="-999"/>
    <n v="0.89500000000000002"/>
    <n v="0.46800000000000003"/>
    <n v="0"/>
    <n v="-999"/>
    <x v="36"/>
  </r>
  <r>
    <d v="1994-08-23T00:00:00"/>
    <n v="235"/>
    <n v="18.53"/>
    <n v="8.6999999999999993"/>
    <n v="16.7"/>
    <n v="2.9"/>
    <n v="66.3"/>
    <n v="32.4"/>
    <n v="0"/>
    <n v="0"/>
    <n v="-999"/>
    <n v="0.5"/>
    <n v="3.6"/>
    <n v="-999"/>
    <n v="11.4"/>
    <n v="-999"/>
    <n v="-999"/>
    <n v="0.61499999999999999"/>
    <n v="1.2849999999999999"/>
    <n v="0"/>
    <n v="-999"/>
    <x v="36"/>
  </r>
  <r>
    <d v="1994-08-24T00:00:00"/>
    <n v="236"/>
    <n v="20.45"/>
    <n v="9.9"/>
    <n v="18.100000000000001"/>
    <n v="1.6"/>
    <n v="55.7"/>
    <n v="22"/>
    <n v="0"/>
    <n v="0"/>
    <n v="-999"/>
    <n v="0.6"/>
    <n v="4.0999999999999996"/>
    <n v="-999"/>
    <n v="11.8"/>
    <n v="-999"/>
    <n v="-999"/>
    <n v="0.45600000000000002"/>
    <n v="1.62"/>
    <n v="0"/>
    <n v="-999"/>
    <x v="36"/>
  </r>
  <r>
    <d v="1994-08-25T00:00:00"/>
    <n v="237"/>
    <n v="10.37"/>
    <n v="9.6999999999999993"/>
    <n v="15.3"/>
    <n v="4.0999999999999996"/>
    <n v="62.2"/>
    <n v="35.9"/>
    <n v="0.8"/>
    <n v="0"/>
    <n v="-999"/>
    <n v="0.6"/>
    <n v="3.9"/>
    <n v="-999"/>
    <n v="11.2"/>
    <n v="-999"/>
    <n v="-999"/>
    <n v="0.622"/>
    <n v="1.1140000000000001"/>
    <n v="0"/>
    <n v="-999"/>
    <x v="36"/>
  </r>
  <r>
    <d v="1994-08-26T00:00:00"/>
    <n v="238"/>
    <n v="9.5399999999999991"/>
    <n v="6.3"/>
    <n v="12.5"/>
    <n v="2.7"/>
    <n v="85.9"/>
    <n v="53.2"/>
    <n v="8.1"/>
    <n v="0"/>
    <n v="-999"/>
    <n v="0.5"/>
    <n v="4.3"/>
    <n v="-999"/>
    <n v="10.6"/>
    <n v="-999"/>
    <n v="-999"/>
    <n v="0.77200000000000002"/>
    <n v="0.67800000000000005"/>
    <n v="0"/>
    <n v="-999"/>
    <x v="36"/>
  </r>
  <r>
    <d v="1994-08-27T00:00:00"/>
    <n v="239"/>
    <n v="20.47"/>
    <n v="10.1"/>
    <n v="17.100000000000001"/>
    <n v="1.3"/>
    <n v="66.3"/>
    <n v="42"/>
    <n v="0.3"/>
    <n v="0"/>
    <n v="-999"/>
    <n v="0.5"/>
    <n v="3.4"/>
    <n v="-999"/>
    <n v="10.5"/>
    <n v="-999"/>
    <n v="-999"/>
    <n v="0.81799999999999995"/>
    <n v="1.131"/>
    <n v="0"/>
    <n v="-999"/>
    <x v="36"/>
  </r>
  <r>
    <d v="1994-08-28T00:00:00"/>
    <n v="240"/>
    <n v="18.850000000000001"/>
    <n v="12.9"/>
    <n v="22.2"/>
    <n v="5.4"/>
    <n v="58.7"/>
    <n v="28.4"/>
    <n v="1"/>
    <n v="0"/>
    <n v="-999"/>
    <n v="0.5"/>
    <n v="4.4000000000000004"/>
    <n v="-999"/>
    <n v="12.6"/>
    <n v="-999"/>
    <n v="-999"/>
    <n v="0.75900000000000001"/>
    <n v="1.9159999999999999"/>
    <n v="0"/>
    <n v="-999"/>
    <x v="36"/>
  </r>
  <r>
    <d v="1994-08-29T00:00:00"/>
    <n v="241"/>
    <n v="6.69"/>
    <n v="8.5"/>
    <n v="14.3"/>
    <n v="4.7"/>
    <n v="88.5"/>
    <n v="61.7"/>
    <n v="0.8"/>
    <n v="0"/>
    <n v="-999"/>
    <n v="0.5"/>
    <n v="2.7"/>
    <n v="-999"/>
    <n v="11.2"/>
    <n v="-999"/>
    <n v="-999"/>
    <n v="1.0049999999999999"/>
    <n v="0.624"/>
    <n v="0"/>
    <n v="-999"/>
    <x v="36"/>
  </r>
  <r>
    <d v="1994-08-30T00:00:00"/>
    <n v="242"/>
    <n v="14.48"/>
    <n v="11.1"/>
    <n v="19.8"/>
    <n v="4"/>
    <n v="74.2"/>
    <n v="39.4"/>
    <n v="0.3"/>
    <n v="0"/>
    <n v="-999"/>
    <n v="0.8"/>
    <n v="3.7"/>
    <n v="-999"/>
    <n v="11.1"/>
    <n v="-999"/>
    <n v="-999"/>
    <n v="0.91100000000000003"/>
    <n v="1.399"/>
    <n v="0"/>
    <n v="-999"/>
    <x v="36"/>
  </r>
  <r>
    <d v="1994-08-31T00:00:00"/>
    <n v="243"/>
    <n v="11.16"/>
    <n v="11.7"/>
    <n v="19.7"/>
    <n v="7"/>
    <n v="73.7"/>
    <n v="36.6"/>
    <n v="10.4"/>
    <n v="0"/>
    <n v="-999"/>
    <n v="0.7"/>
    <n v="4.7"/>
    <n v="-999"/>
    <n v="11"/>
    <n v="-999"/>
    <n v="-999"/>
    <n v="0.83799999999999997"/>
    <n v="1.4550000000000001"/>
    <n v="0"/>
    <n v="-999"/>
    <x v="36"/>
  </r>
  <r>
    <d v="1994-09-01T00:00:00"/>
    <n v="244"/>
    <n v="6.16"/>
    <n v="7.8"/>
    <n v="13.1"/>
    <n v="4.3"/>
    <n v="92.8"/>
    <n v="66.2"/>
    <n v="10.7"/>
    <n v="0"/>
    <n v="-999"/>
    <n v="0.5"/>
    <n v="4.5"/>
    <n v="-999"/>
    <n v="10.6"/>
    <n v="-999"/>
    <n v="-999"/>
    <n v="1"/>
    <n v="0.50900000000000001"/>
    <n v="0"/>
    <n v="-999"/>
    <x v="37"/>
  </r>
  <r>
    <d v="1994-09-02T00:00:00"/>
    <n v="245"/>
    <n v="14.86"/>
    <n v="9.3000000000000007"/>
    <n v="16.7"/>
    <n v="3"/>
    <n v="74.3"/>
    <n v="43.6"/>
    <n v="5.6"/>
    <n v="0"/>
    <n v="-999"/>
    <n v="0.6"/>
    <n v="3.9"/>
    <n v="-999"/>
    <n v="11.1"/>
    <n v="-999"/>
    <n v="-999"/>
    <n v="0.82899999999999996"/>
    <n v="1.0720000000000001"/>
    <n v="0"/>
    <n v="-999"/>
    <x v="37"/>
  </r>
  <r>
    <d v="1994-09-03T00:00:00"/>
    <n v="246"/>
    <n v="6.78"/>
    <n v="5.2"/>
    <n v="8.8000000000000007"/>
    <n v="2"/>
    <n v="90.5"/>
    <n v="51.7"/>
    <n v="9.9"/>
    <n v="0"/>
    <n v="-999"/>
    <n v="0.7"/>
    <n v="4.7"/>
    <n v="-999"/>
    <n v="9.3000000000000007"/>
    <n v="-999"/>
    <n v="-999"/>
    <n v="0.58599999999999997"/>
    <n v="0.54700000000000004"/>
    <n v="0"/>
    <n v="-999"/>
    <x v="37"/>
  </r>
  <r>
    <d v="1994-09-04T00:00:00"/>
    <n v="247"/>
    <n v="13.47"/>
    <n v="6.4"/>
    <n v="13.8"/>
    <n v="2.7"/>
    <n v="81.7"/>
    <n v="44.9"/>
    <n v="0.8"/>
    <n v="0"/>
    <n v="-999"/>
    <n v="0.5"/>
    <n v="3.1"/>
    <n v="-999"/>
    <n v="10.1"/>
    <n v="-999"/>
    <n v="-999"/>
    <n v="0.70799999999999996"/>
    <n v="0.86899999999999999"/>
    <n v="0"/>
    <n v="-999"/>
    <x v="37"/>
  </r>
  <r>
    <d v="1994-09-05T00:00:00"/>
    <n v="248"/>
    <n v="19.57"/>
    <n v="10.7"/>
    <n v="18"/>
    <n v="1.9"/>
    <n v="63.5"/>
    <n v="40.9"/>
    <n v="0"/>
    <n v="0"/>
    <n v="-999"/>
    <n v="0.5"/>
    <n v="3.7"/>
    <n v="-999"/>
    <n v="11.2"/>
    <n v="-999"/>
    <n v="-999"/>
    <n v="0.84299999999999997"/>
    <n v="1.2190000000000001"/>
    <n v="0"/>
    <n v="-999"/>
    <x v="37"/>
  </r>
  <r>
    <d v="1994-09-06T00:00:00"/>
    <n v="249"/>
    <n v="19.45"/>
    <n v="13.2"/>
    <n v="20.7"/>
    <n v="6.7"/>
    <n v="47.9"/>
    <n v="26.2"/>
    <n v="0"/>
    <n v="0"/>
    <n v="-999"/>
    <n v="0.8"/>
    <n v="4.0999999999999996"/>
    <n v="-999"/>
    <n v="12.6"/>
    <n v="-999"/>
    <n v="-999"/>
    <n v="0.64"/>
    <n v="1.8009999999999999"/>
    <n v="0"/>
    <n v="-999"/>
    <x v="37"/>
  </r>
  <r>
    <d v="1994-09-07T00:00:00"/>
    <n v="250"/>
    <n v="16.82"/>
    <n v="12.9"/>
    <n v="19.600000000000001"/>
    <n v="5.8"/>
    <n v="45"/>
    <n v="21.3"/>
    <n v="0"/>
    <n v="0"/>
    <n v="-999"/>
    <n v="1.2"/>
    <n v="5.9"/>
    <n v="-999"/>
    <n v="12.1"/>
    <n v="-999"/>
    <n v="-999"/>
    <n v="0.48599999999999999"/>
    <n v="1.7949999999999999"/>
    <n v="0"/>
    <n v="-999"/>
    <x v="37"/>
  </r>
  <r>
    <d v="1994-09-08T00:00:00"/>
    <n v="251"/>
    <n v="15.31"/>
    <n v="10.5"/>
    <n v="18.8"/>
    <n v="2.7"/>
    <n v="65"/>
    <n v="31.9"/>
    <n v="3"/>
    <n v="0"/>
    <n v="-999"/>
    <n v="0.9"/>
    <n v="5.3"/>
    <n v="-999"/>
    <n v="12.3"/>
    <n v="-999"/>
    <n v="-999"/>
    <n v="0.69199999999999995"/>
    <n v="1.4770000000000001"/>
    <n v="0"/>
    <n v="-999"/>
    <x v="37"/>
  </r>
  <r>
    <d v="1994-09-09T00:00:00"/>
    <n v="252"/>
    <n v="10.23"/>
    <n v="4"/>
    <n v="11.1"/>
    <n v="0.5"/>
    <n v="87.4"/>
    <n v="52.6"/>
    <n v="0.3"/>
    <n v="0"/>
    <n v="-999"/>
    <n v="0.5"/>
    <n v="5.2"/>
    <n v="-999"/>
    <n v="9"/>
    <n v="-999"/>
    <n v="-999"/>
    <n v="0.69699999999999995"/>
    <n v="0.626"/>
    <n v="0"/>
    <n v="-999"/>
    <x v="37"/>
  </r>
  <r>
    <d v="1994-09-10T00:00:00"/>
    <n v="253"/>
    <n v="6.25"/>
    <n v="3.2"/>
    <n v="8.3000000000000007"/>
    <n v="0"/>
    <n v="94.1"/>
    <n v="66.3"/>
    <n v="2.2999999999999998"/>
    <n v="0"/>
    <n v="-999"/>
    <n v="0.3"/>
    <n v="3.3"/>
    <n v="-999"/>
    <n v="7.3"/>
    <n v="-999"/>
    <n v="-999"/>
    <n v="0.72399999999999998"/>
    <n v="0.36899999999999999"/>
    <n v="0"/>
    <n v="-999"/>
    <x v="37"/>
  </r>
  <r>
    <d v="1994-09-11T00:00:00"/>
    <n v="254"/>
    <n v="10.32"/>
    <n v="3.6"/>
    <n v="10.1"/>
    <n v="-0.7"/>
    <n v="89.2"/>
    <n v="55.1"/>
    <n v="0"/>
    <n v="0"/>
    <n v="-999"/>
    <n v="0.3"/>
    <n v="3.2"/>
    <n v="-999"/>
    <n v="7.6"/>
    <n v="-999"/>
    <n v="-999"/>
    <n v="0.68200000000000005"/>
    <n v="0.55500000000000005"/>
    <n v="0"/>
    <n v="-999"/>
    <x v="37"/>
  </r>
  <r>
    <d v="1994-09-12T00:00:00"/>
    <n v="255"/>
    <n v="15.37"/>
    <n v="6"/>
    <n v="14.6"/>
    <n v="-1"/>
    <n v="71.8"/>
    <n v="34.799999999999997"/>
    <n v="0.3"/>
    <n v="0"/>
    <n v="-999"/>
    <n v="0.4"/>
    <n v="2.8"/>
    <n v="-999"/>
    <n v="7.3"/>
    <n v="-999"/>
    <n v="-999"/>
    <n v="0.57699999999999996"/>
    <n v="1.083"/>
    <n v="0"/>
    <n v="-999"/>
    <x v="37"/>
  </r>
  <r>
    <d v="1994-09-13T00:00:00"/>
    <n v="256"/>
    <n v="15.69"/>
    <n v="9.1"/>
    <n v="17.3"/>
    <n v="1.6"/>
    <n v="67.3"/>
    <n v="35.799999999999997"/>
    <n v="0.3"/>
    <n v="0"/>
    <n v="-999"/>
    <n v="0.6"/>
    <n v="3.8"/>
    <n v="-999"/>
    <n v="9.4"/>
    <n v="-999"/>
    <n v="-999"/>
    <n v="0.70899999999999996"/>
    <n v="1.268"/>
    <n v="0"/>
    <n v="-999"/>
    <x v="37"/>
  </r>
  <r>
    <d v="1994-09-14T00:00:00"/>
    <n v="257"/>
    <n v="9.4499999999999993"/>
    <n v="7.8"/>
    <n v="11.5"/>
    <n v="3.2"/>
    <n v="83.4"/>
    <n v="59"/>
    <n v="0"/>
    <n v="0"/>
    <n v="-999"/>
    <n v="1"/>
    <n v="5.5"/>
    <n v="-999"/>
    <n v="9.1999999999999993"/>
    <n v="-999"/>
    <n v="-999"/>
    <n v="0.80100000000000005"/>
    <n v="0.55600000000000005"/>
    <n v="0"/>
    <n v="-999"/>
    <x v="37"/>
  </r>
  <r>
    <d v="1994-09-15T00:00:00"/>
    <n v="258"/>
    <n v="10.36"/>
    <n v="9.1999999999999993"/>
    <n v="15.7"/>
    <n v="4.9000000000000004"/>
    <n v="79.8"/>
    <n v="53.9"/>
    <n v="0"/>
    <n v="0"/>
    <n v="-999"/>
    <n v="0.7"/>
    <n v="4.0999999999999996"/>
    <n v="-999"/>
    <n v="10.1"/>
    <n v="-999"/>
    <n v="-999"/>
    <n v="0.96199999999999997"/>
    <n v="0.82199999999999995"/>
    <n v="0"/>
    <n v="-999"/>
    <x v="37"/>
  </r>
  <r>
    <d v="1994-09-16T00:00:00"/>
    <n v="259"/>
    <n v="17.86"/>
    <n v="12.6"/>
    <n v="20.8"/>
    <n v="4.9000000000000004"/>
    <n v="67.599999999999994"/>
    <n v="39.200000000000003"/>
    <n v="0.3"/>
    <n v="0"/>
    <n v="-999"/>
    <n v="0.6"/>
    <n v="3.4"/>
    <n v="-999"/>
    <n v="11.4"/>
    <n v="-999"/>
    <n v="-999"/>
    <n v="0.96099999999999997"/>
    <n v="1.4930000000000001"/>
    <n v="0"/>
    <n v="-999"/>
    <x v="37"/>
  </r>
  <r>
    <d v="1994-09-17T00:00:00"/>
    <n v="260"/>
    <n v="17.46"/>
    <n v="14.8"/>
    <n v="22.3"/>
    <n v="9.8000000000000007"/>
    <n v="48"/>
    <n v="19"/>
    <n v="0"/>
    <n v="0"/>
    <n v="-999"/>
    <n v="0.6"/>
    <n v="3.4"/>
    <n v="-999"/>
    <n v="12.9"/>
    <n v="-999"/>
    <n v="-999"/>
    <n v="0.51100000000000001"/>
    <n v="2.181"/>
    <n v="0"/>
    <n v="-999"/>
    <x v="37"/>
  </r>
  <r>
    <d v="1994-09-18T00:00:00"/>
    <n v="261"/>
    <n v="17.91"/>
    <n v="13.6"/>
    <n v="22.5"/>
    <n v="6.9"/>
    <n v="50.4"/>
    <n v="17.3"/>
    <n v="0"/>
    <n v="0"/>
    <n v="-999"/>
    <n v="0.4"/>
    <n v="3.2"/>
    <n v="-999"/>
    <n v="12.3"/>
    <n v="-999"/>
    <n v="-999"/>
    <n v="0.47099999999999997"/>
    <n v="2.254"/>
    <n v="0"/>
    <n v="-999"/>
    <x v="37"/>
  </r>
  <r>
    <d v="1994-09-19T00:00:00"/>
    <n v="262"/>
    <n v="17.32"/>
    <n v="14.4"/>
    <n v="22.4"/>
    <n v="7.1"/>
    <n v="45.7"/>
    <n v="17.2"/>
    <n v="0"/>
    <n v="0"/>
    <n v="-999"/>
    <n v="0.7"/>
    <n v="4"/>
    <n v="-999"/>
    <n v="12.2"/>
    <n v="-999"/>
    <n v="-999"/>
    <n v="0.46500000000000002"/>
    <n v="2.2429999999999999"/>
    <n v="0"/>
    <n v="-999"/>
    <x v="37"/>
  </r>
  <r>
    <d v="1994-09-20T00:00:00"/>
    <n v="263"/>
    <n v="17.149999999999999"/>
    <n v="10.7"/>
    <n v="16.5"/>
    <n v="4.3"/>
    <n v="59.3"/>
    <n v="42.5"/>
    <n v="0"/>
    <n v="0"/>
    <n v="-999"/>
    <n v="0.7"/>
    <n v="4.9000000000000004"/>
    <n v="-999"/>
    <n v="12"/>
    <n v="-999"/>
    <n v="-999"/>
    <n v="0.79800000000000004"/>
    <n v="1.079"/>
    <n v="0"/>
    <n v="-999"/>
    <x v="37"/>
  </r>
  <r>
    <d v="1994-09-21T00:00:00"/>
    <n v="264"/>
    <n v="17.28"/>
    <n v="11.2"/>
    <n v="19.8"/>
    <n v="4.4000000000000004"/>
    <n v="38.200000000000003"/>
    <n v="15.8"/>
    <n v="0"/>
    <n v="0"/>
    <n v="-999"/>
    <n v="0.8"/>
    <n v="4.5999999999999996"/>
    <n v="-999"/>
    <n v="10.7"/>
    <n v="-999"/>
    <n v="-999"/>
    <n v="0.36399999999999999"/>
    <n v="1.944"/>
    <n v="0"/>
    <n v="-999"/>
    <x v="37"/>
  </r>
  <r>
    <d v="1994-09-22T00:00:00"/>
    <n v="265"/>
    <n v="17.2"/>
    <n v="15.4"/>
    <n v="24.3"/>
    <n v="7.2"/>
    <n v="34.5"/>
    <n v="18.5"/>
    <n v="0"/>
    <n v="0"/>
    <n v="-999"/>
    <n v="0.5"/>
    <n v="3.1"/>
    <n v="-999"/>
    <n v="11.5"/>
    <n v="-999"/>
    <n v="-999"/>
    <n v="0.56100000000000005"/>
    <n v="2.476"/>
    <n v="0"/>
    <n v="-999"/>
    <x v="37"/>
  </r>
  <r>
    <d v="1994-09-23T00:00:00"/>
    <n v="266"/>
    <n v="16.899999999999999"/>
    <n v="16.100000000000001"/>
    <n v="24.4"/>
    <n v="8.4"/>
    <n v="31.7"/>
    <n v="17.5"/>
    <n v="0"/>
    <n v="0"/>
    <n v="-999"/>
    <n v="0.5"/>
    <n v="4.0999999999999996"/>
    <n v="-999"/>
    <n v="11.8"/>
    <n v="-999"/>
    <n v="-999"/>
    <n v="0.53300000000000003"/>
    <n v="2.5209999999999999"/>
    <n v="0"/>
    <n v="-999"/>
    <x v="37"/>
  </r>
  <r>
    <d v="1994-09-24T00:00:00"/>
    <n v="267"/>
    <n v="16.260000000000002"/>
    <n v="15.4"/>
    <n v="24"/>
    <n v="7.2"/>
    <n v="31.9"/>
    <n v="14.8"/>
    <n v="0"/>
    <n v="0"/>
    <n v="-999"/>
    <n v="0.7"/>
    <n v="4.5999999999999996"/>
    <n v="-999"/>
    <n v="11.5"/>
    <n v="-999"/>
    <n v="-999"/>
    <n v="0.442"/>
    <n v="2.5419999999999998"/>
    <n v="0"/>
    <n v="-999"/>
    <x v="37"/>
  </r>
  <r>
    <d v="1994-09-25T00:00:00"/>
    <n v="268"/>
    <n v="15.24"/>
    <n v="14.5"/>
    <n v="21.8"/>
    <n v="7.4"/>
    <n v="35.9"/>
    <n v="15.6"/>
    <n v="0"/>
    <n v="0"/>
    <n v="-999"/>
    <n v="1"/>
    <n v="5"/>
    <n v="-999"/>
    <n v="10.8"/>
    <n v="-999"/>
    <n v="-999"/>
    <n v="0.40699999999999997"/>
    <n v="2.2040000000000002"/>
    <n v="0"/>
    <n v="-999"/>
    <x v="37"/>
  </r>
  <r>
    <d v="1994-09-26T00:00:00"/>
    <n v="269"/>
    <n v="15.14"/>
    <n v="12.1"/>
    <n v="20.100000000000001"/>
    <n v="5.4"/>
    <n v="52.7"/>
    <n v="28.9"/>
    <n v="0"/>
    <n v="0"/>
    <n v="-999"/>
    <n v="0.5"/>
    <n v="4"/>
    <n v="-999"/>
    <n v="10.8"/>
    <n v="-999"/>
    <n v="-999"/>
    <n v="0.68100000000000005"/>
    <n v="1.6719999999999999"/>
    <n v="0"/>
    <n v="-999"/>
    <x v="37"/>
  </r>
  <r>
    <d v="1994-09-27T00:00:00"/>
    <n v="270"/>
    <n v="15.87"/>
    <n v="14.6"/>
    <n v="21.8"/>
    <n v="6.9"/>
    <n v="46.9"/>
    <n v="29.8"/>
    <n v="0"/>
    <n v="0"/>
    <n v="-999"/>
    <n v="1.1000000000000001"/>
    <n v="5.2"/>
    <n v="-999"/>
    <n v="11.4"/>
    <n v="-999"/>
    <n v="-999"/>
    <n v="0.77700000000000002"/>
    <n v="1.833"/>
    <n v="0"/>
    <n v="-999"/>
    <x v="37"/>
  </r>
  <r>
    <d v="1994-09-28T00:00:00"/>
    <n v="271"/>
    <n v="9.33"/>
    <n v="12.9"/>
    <n v="19.100000000000001"/>
    <n v="8.8000000000000007"/>
    <n v="38.799999999999997"/>
    <n v="24.1"/>
    <n v="0"/>
    <n v="0"/>
    <n v="-999"/>
    <n v="0.5"/>
    <n v="3.4"/>
    <n v="-999"/>
    <n v="9.6999999999999993"/>
    <n v="-999"/>
    <n v="-999"/>
    <n v="0.53400000000000003"/>
    <n v="1.6779999999999999"/>
    <n v="0"/>
    <n v="-999"/>
    <x v="37"/>
  </r>
  <r>
    <d v="1994-09-29T00:00:00"/>
    <n v="272"/>
    <n v="14.51"/>
    <n v="12.4"/>
    <n v="19.8"/>
    <n v="7.4"/>
    <n v="53.3"/>
    <n v="31.5"/>
    <n v="0"/>
    <n v="0"/>
    <n v="-999"/>
    <n v="0.7"/>
    <n v="4.2"/>
    <n v="-999"/>
    <n v="10.9"/>
    <n v="-999"/>
    <n v="-999"/>
    <n v="0.72899999999999998"/>
    <n v="1.5820000000000001"/>
    <n v="0"/>
    <n v="-999"/>
    <x v="37"/>
  </r>
  <r>
    <d v="1994-09-30T00:00:00"/>
    <n v="273"/>
    <n v="6.7"/>
    <n v="9.6999999999999993"/>
    <n v="16.399999999999999"/>
    <n v="6.7"/>
    <n v="79.7"/>
    <n v="47"/>
    <n v="0"/>
    <n v="0"/>
    <n v="-999"/>
    <n v="0.5"/>
    <n v="4.9000000000000004"/>
    <n v="-999"/>
    <n v="10"/>
    <n v="-999"/>
    <n v="-999"/>
    <n v="0.877"/>
    <n v="0.98799999999999999"/>
    <n v="0"/>
    <n v="-999"/>
    <x v="37"/>
  </r>
  <r>
    <d v="1994-10-01T00:00:00"/>
    <n v="274"/>
    <n v="5.84"/>
    <n v="4.2"/>
    <n v="9.6"/>
    <n v="-2.2000000000000002"/>
    <n v="92.6"/>
    <n v="59.8"/>
    <n v="6.6"/>
    <n v="0"/>
    <n v="-999"/>
    <n v="0.8"/>
    <n v="6.1"/>
    <n v="-999"/>
    <n v="8.5"/>
    <n v="-999"/>
    <n v="-999"/>
    <n v="0.71399999999999997"/>
    <n v="0.48"/>
    <n v="0"/>
    <n v="-999"/>
    <x v="38"/>
  </r>
  <r>
    <d v="1994-10-02T00:00:00"/>
    <n v="275"/>
    <n v="4.49"/>
    <n v="-1.4"/>
    <n v="3.2"/>
    <n v="-3.2"/>
    <n v="85.1"/>
    <n v="66.3"/>
    <n v="3.3"/>
    <n v="0"/>
    <n v="-999"/>
    <n v="0.9"/>
    <n v="6.4"/>
    <n v="-999"/>
    <n v="4.0999999999999996"/>
    <n v="-999"/>
    <n v="-999"/>
    <n v="0.50900000000000001"/>
    <n v="0.25900000000000001"/>
    <n v="0"/>
    <n v="-999"/>
    <x v="38"/>
  </r>
  <r>
    <d v="1994-10-03T00:00:00"/>
    <n v="276"/>
    <n v="14.5"/>
    <n v="4.2"/>
    <n v="11.8"/>
    <n v="-2"/>
    <n v="60.3"/>
    <n v="37.9"/>
    <n v="0"/>
    <n v="0"/>
    <n v="-999"/>
    <n v="0.7"/>
    <n v="6.8"/>
    <n v="-999"/>
    <n v="4.9000000000000004"/>
    <n v="-999"/>
    <n v="-999"/>
    <n v="0.52400000000000002"/>
    <n v="0.85899999999999999"/>
    <n v="0"/>
    <n v="-999"/>
    <x v="38"/>
  </r>
  <r>
    <d v="1994-10-04T00:00:00"/>
    <n v="277"/>
    <n v="14.62"/>
    <n v="5.6"/>
    <n v="12.8"/>
    <n v="-0.5"/>
    <n v="56.3"/>
    <n v="34.299999999999997"/>
    <n v="0"/>
    <n v="0"/>
    <n v="-999"/>
    <n v="0.4"/>
    <n v="3.1"/>
    <n v="-999"/>
    <n v="5.6"/>
    <n v="-999"/>
    <n v="-999"/>
    <n v="0.50700000000000001"/>
    <n v="0.97099999999999997"/>
    <n v="0"/>
    <n v="-999"/>
    <x v="38"/>
  </r>
  <r>
    <d v="1994-10-05T00:00:00"/>
    <n v="278"/>
    <n v="12.8"/>
    <n v="3.8"/>
    <n v="12"/>
    <n v="-1.5"/>
    <n v="60.2"/>
    <n v="38.200000000000003"/>
    <n v="0"/>
    <n v="0"/>
    <n v="-999"/>
    <n v="0.4"/>
    <n v="4.5"/>
    <n v="-999"/>
    <n v="4.9000000000000004"/>
    <n v="-999"/>
    <n v="-999"/>
    <n v="0.53500000000000003"/>
    <n v="0.86599999999999999"/>
    <n v="0"/>
    <n v="-999"/>
    <x v="38"/>
  </r>
  <r>
    <d v="1994-10-06T00:00:00"/>
    <n v="279"/>
    <n v="10.11"/>
    <n v="3.2"/>
    <n v="10.199999999999999"/>
    <n v="-2.2999999999999998"/>
    <n v="64.5"/>
    <n v="27.6"/>
    <n v="0"/>
    <n v="0"/>
    <n v="-999"/>
    <n v="0.4"/>
    <n v="3.3"/>
    <n v="-999"/>
    <n v="3.5"/>
    <n v="-999"/>
    <n v="-999"/>
    <n v="0.34399999999999997"/>
    <n v="0.90100000000000002"/>
    <n v="0"/>
    <n v="-999"/>
    <x v="38"/>
  </r>
  <r>
    <d v="1994-10-07T00:00:00"/>
    <n v="280"/>
    <n v="13.92"/>
    <n v="5"/>
    <n v="12.8"/>
    <n v="-0.6"/>
    <n v="61.3"/>
    <n v="29.4"/>
    <n v="0.3"/>
    <n v="0"/>
    <n v="-999"/>
    <n v="0.3"/>
    <n v="3.1"/>
    <n v="-999"/>
    <n v="4.5"/>
    <n v="-999"/>
    <n v="-999"/>
    <n v="0.433"/>
    <n v="1.0429999999999999"/>
    <n v="0"/>
    <n v="-999"/>
    <x v="38"/>
  </r>
  <r>
    <d v="1994-10-08T00:00:00"/>
    <n v="281"/>
    <n v="10.57"/>
    <n v="8.1"/>
    <n v="14.1"/>
    <n v="3.7"/>
    <n v="43.4"/>
    <n v="28.8"/>
    <n v="0"/>
    <n v="0"/>
    <n v="-999"/>
    <n v="0.3"/>
    <n v="1.8"/>
    <n v="-999"/>
    <n v="5.5"/>
    <n v="-999"/>
    <n v="-999"/>
    <n v="0.46300000000000002"/>
    <n v="1.145"/>
    <n v="0"/>
    <n v="-999"/>
    <x v="38"/>
  </r>
  <r>
    <d v="1994-10-09T00:00:00"/>
    <n v="282"/>
    <n v="4.8899999999999997"/>
    <n v="7.4"/>
    <n v="11.4"/>
    <n v="3.1"/>
    <n v="55.8"/>
    <n v="39.799999999999997"/>
    <n v="0"/>
    <n v="0"/>
    <n v="-999"/>
    <n v="0.3"/>
    <n v="2"/>
    <n v="-999"/>
    <n v="5.9"/>
    <n v="-999"/>
    <n v="-999"/>
    <n v="0.53700000000000003"/>
    <n v="0.81100000000000005"/>
    <n v="0"/>
    <n v="-999"/>
    <x v="38"/>
  </r>
  <r>
    <d v="1994-10-10T00:00:00"/>
    <n v="283"/>
    <n v="2.74"/>
    <n v="1.6"/>
    <n v="3.7"/>
    <n v="-0.8"/>
    <n v="91.8"/>
    <n v="71.599999999999994"/>
    <n v="1.3"/>
    <n v="0"/>
    <n v="-999"/>
    <n v="0.3"/>
    <n v="3.4"/>
    <n v="-999"/>
    <n v="4"/>
    <n v="-999"/>
    <n v="-999"/>
    <n v="0.57099999999999995"/>
    <n v="0.22600000000000001"/>
    <n v="0"/>
    <n v="-999"/>
    <x v="38"/>
  </r>
  <r>
    <d v="1994-10-11T00:00:00"/>
    <n v="284"/>
    <n v="12.92"/>
    <n v="1.3"/>
    <n v="8.3000000000000007"/>
    <n v="-4.3"/>
    <n v="68.3"/>
    <n v="34.700000000000003"/>
    <n v="1"/>
    <n v="0"/>
    <n v="-999"/>
    <n v="0.6"/>
    <n v="3.3"/>
    <n v="-999"/>
    <n v="3.4"/>
    <n v="-999"/>
    <n v="-999"/>
    <n v="0.38100000000000001"/>
    <n v="0.71499999999999997"/>
    <n v="0"/>
    <n v="-999"/>
    <x v="38"/>
  </r>
  <r>
    <d v="1994-10-12T00:00:00"/>
    <n v="285"/>
    <n v="7.1"/>
    <n v="3.1"/>
    <n v="9.1"/>
    <n v="-0.5"/>
    <n v="80.2"/>
    <n v="51.8"/>
    <n v="0"/>
    <n v="0"/>
    <n v="-999"/>
    <n v="0.9"/>
    <n v="4.3"/>
    <n v="-999"/>
    <n v="3.8"/>
    <n v="-999"/>
    <n v="-999"/>
    <n v="0.59899999999999998"/>
    <n v="0.55700000000000005"/>
    <n v="0"/>
    <n v="-999"/>
    <x v="38"/>
  </r>
  <r>
    <d v="1994-10-13T00:00:00"/>
    <n v="286"/>
    <n v="9.1"/>
    <n v="2.4"/>
    <n v="8.1999999999999993"/>
    <n v="-1"/>
    <n v="76.900000000000006"/>
    <n v="37.6"/>
    <n v="0.5"/>
    <n v="0"/>
    <n v="-999"/>
    <n v="1.3"/>
    <n v="5.8"/>
    <n v="-999"/>
    <n v="4.5"/>
    <n v="-999"/>
    <n v="-999"/>
    <n v="0.40899999999999997"/>
    <n v="0.67800000000000005"/>
    <n v="0"/>
    <n v="-999"/>
    <x v="38"/>
  </r>
  <r>
    <d v="1994-10-14T00:00:00"/>
    <n v="287"/>
    <n v="2.2799999999999998"/>
    <n v="-1.7"/>
    <n v="-0.6"/>
    <n v="-2.8"/>
    <n v="98.8"/>
    <n v="98.1"/>
    <n v="0"/>
    <n v="0"/>
    <n v="-999"/>
    <n v="0.9"/>
    <n v="4.0999999999999996"/>
    <n v="-999"/>
    <n v="2.4"/>
    <n v="-999"/>
    <n v="-999"/>
    <n v="0.57399999999999995"/>
    <n v="1.0999999999999999E-2"/>
    <n v="0"/>
    <n v="-999"/>
    <x v="38"/>
  </r>
  <r>
    <d v="1994-10-15T00:00:00"/>
    <n v="288"/>
    <n v="9.68"/>
    <n v="-1"/>
    <n v="3.6"/>
    <n v="-3.7"/>
    <n v="96.7"/>
    <n v="82.1"/>
    <n v="11.9"/>
    <n v="0"/>
    <n v="-999"/>
    <n v="0.5"/>
    <n v="4.7"/>
    <n v="-999"/>
    <n v="1.7"/>
    <n v="-999"/>
    <n v="-999"/>
    <n v="0.64700000000000002"/>
    <n v="0.14099999999999999"/>
    <n v="0"/>
    <n v="-999"/>
    <x v="38"/>
  </r>
  <r>
    <d v="1994-10-16T00:00:00"/>
    <n v="289"/>
    <n v="12.22"/>
    <n v="1.6"/>
    <n v="10.4"/>
    <n v="-4.5"/>
    <n v="84.8"/>
    <n v="50.8"/>
    <n v="4.0999999999999996"/>
    <n v="0"/>
    <n v="-999"/>
    <n v="0.3"/>
    <n v="1.9"/>
    <n v="-999"/>
    <n v="1.3"/>
    <n v="-999"/>
    <n v="-999"/>
    <n v="0.63900000000000001"/>
    <n v="0.62"/>
    <n v="0"/>
    <n v="-999"/>
    <x v="38"/>
  </r>
  <r>
    <d v="1994-10-17T00:00:00"/>
    <n v="290"/>
    <n v="2.74"/>
    <n v="1.7"/>
    <n v="5.5"/>
    <n v="-1.4"/>
    <n v="87"/>
    <n v="64.3"/>
    <n v="0.8"/>
    <n v="0"/>
    <n v="-999"/>
    <n v="0.4"/>
    <n v="4.3"/>
    <n v="-999"/>
    <n v="0.8"/>
    <n v="-999"/>
    <n v="-999"/>
    <n v="0.58099999999999996"/>
    <n v="0.32200000000000001"/>
    <n v="0"/>
    <n v="-999"/>
    <x v="38"/>
  </r>
  <r>
    <d v="1994-10-18T00:00:00"/>
    <n v="291"/>
    <n v="10.96"/>
    <n v="1.2"/>
    <n v="7.4"/>
    <n v="-4.7"/>
    <n v="80.900000000000006"/>
    <n v="57.3"/>
    <n v="0"/>
    <n v="0"/>
    <n v="-999"/>
    <n v="0.5"/>
    <n v="4.5999999999999996"/>
    <n v="-999"/>
    <n v="1.2"/>
    <n v="-999"/>
    <n v="-999"/>
    <n v="0.58899999999999997"/>
    <n v="0.44"/>
    <n v="0"/>
    <n v="-999"/>
    <x v="38"/>
  </r>
  <r>
    <d v="1994-10-19T00:00:00"/>
    <n v="292"/>
    <n v="3.27"/>
    <n v="0.9"/>
    <n v="4.2"/>
    <n v="-0.4"/>
    <n v="89.6"/>
    <n v="73.400000000000006"/>
    <n v="0.3"/>
    <n v="0"/>
    <n v="-999"/>
    <n v="0.8"/>
    <n v="4.5999999999999996"/>
    <n v="-999"/>
    <n v="2.2000000000000002"/>
    <n v="-999"/>
    <n v="-999"/>
    <n v="0.60599999999999998"/>
    <n v="0.219"/>
    <n v="0"/>
    <n v="-999"/>
    <x v="38"/>
  </r>
  <r>
    <d v="1994-10-20T00:00:00"/>
    <n v="293"/>
    <n v="2.52"/>
    <n v="0.9"/>
    <n v="2.4"/>
    <n v="-1.7"/>
    <n v="85.2"/>
    <n v="70.900000000000006"/>
    <n v="0.3"/>
    <n v="0"/>
    <n v="-999"/>
    <n v="2"/>
    <n v="9.4"/>
    <n v="-999"/>
    <n v="1.6"/>
    <n v="-999"/>
    <n v="-999"/>
    <n v="0.51600000000000001"/>
    <n v="0.21099999999999999"/>
    <n v="0"/>
    <n v="-999"/>
    <x v="38"/>
  </r>
  <r>
    <d v="1994-10-21T00:00:00"/>
    <n v="294"/>
    <n v="3.19"/>
    <n v="-2.1"/>
    <n v="1.1000000000000001"/>
    <n v="-4.9000000000000004"/>
    <n v="85.7"/>
    <n v="68.5"/>
    <n v="3.4"/>
    <n v="0"/>
    <n v="-999"/>
    <n v="1.8"/>
    <n v="6.7"/>
    <n v="-999"/>
    <n v="0.8"/>
    <n v="-999"/>
    <n v="-999"/>
    <n v="0.45100000000000001"/>
    <n v="0.20799999999999999"/>
    <n v="0"/>
    <n v="-999"/>
    <x v="38"/>
  </r>
  <r>
    <d v="1994-10-22T00:00:00"/>
    <n v="295"/>
    <n v="5.0599999999999996"/>
    <n v="-3"/>
    <n v="0.8"/>
    <n v="-7"/>
    <n v="85.4"/>
    <n v="59.9"/>
    <n v="2.8"/>
    <n v="0"/>
    <n v="-999"/>
    <n v="0.9"/>
    <n v="5.4"/>
    <n v="-999"/>
    <n v="0.3"/>
    <n v="-999"/>
    <n v="-999"/>
    <n v="0.38700000000000001"/>
    <n v="0.25900000000000001"/>
    <n v="0"/>
    <n v="-999"/>
    <x v="38"/>
  </r>
  <r>
    <d v="1994-10-23T00:00:00"/>
    <n v="296"/>
    <n v="4.47"/>
    <n v="-0.5"/>
    <n v="4.7"/>
    <n v="-3"/>
    <n v="92.8"/>
    <n v="68.900000000000006"/>
    <n v="1.1000000000000001"/>
    <n v="0"/>
    <n v="-999"/>
    <n v="0.5"/>
    <n v="4"/>
    <n v="-999"/>
    <n v="0.3"/>
    <n v="-999"/>
    <n v="-999"/>
    <n v="0.58699999999999997"/>
    <n v="0.26600000000000001"/>
    <n v="0"/>
    <n v="-999"/>
    <x v="38"/>
  </r>
  <r>
    <d v="1994-10-24T00:00:00"/>
    <n v="297"/>
    <n v="9.2799999999999994"/>
    <n v="1.9"/>
    <n v="8.1"/>
    <n v="-2.1"/>
    <n v="80.400000000000006"/>
    <n v="54.5"/>
    <n v="0"/>
    <n v="0"/>
    <n v="-999"/>
    <n v="1.1000000000000001"/>
    <n v="5.3"/>
    <n v="-999"/>
    <n v="0.3"/>
    <n v="-999"/>
    <n v="-999"/>
    <n v="0.59"/>
    <n v="0.49099999999999999"/>
    <n v="0"/>
    <n v="-999"/>
    <x v="38"/>
  </r>
  <r>
    <d v="1994-10-25T00:00:00"/>
    <n v="298"/>
    <n v="9.5"/>
    <n v="4.9000000000000004"/>
    <n v="11.2"/>
    <n v="0.7"/>
    <n v="66.599999999999994"/>
    <n v="40.4"/>
    <n v="0"/>
    <n v="0"/>
    <n v="-999"/>
    <n v="1.5"/>
    <n v="8.1999999999999993"/>
    <n v="-999"/>
    <n v="0.6"/>
    <n v="-999"/>
    <n v="-999"/>
    <n v="0.53600000000000003"/>
    <n v="0.79300000000000004"/>
    <n v="0"/>
    <n v="-999"/>
    <x v="38"/>
  </r>
  <r>
    <d v="1994-10-26T00:00:00"/>
    <n v="299"/>
    <n v="1.55"/>
    <n v="1.4"/>
    <n v="3.8"/>
    <n v="-1.3"/>
    <n v="94.6"/>
    <n v="82.6"/>
    <n v="7"/>
    <n v="0"/>
    <n v="-999"/>
    <n v="2.5"/>
    <n v="7.9"/>
    <n v="-999"/>
    <n v="1.4"/>
    <n v="-999"/>
    <n v="-999"/>
    <n v="0.66400000000000003"/>
    <n v="0.13900000000000001"/>
    <n v="0"/>
    <n v="-999"/>
    <x v="38"/>
  </r>
  <r>
    <d v="1994-10-27T00:00:00"/>
    <n v="300"/>
    <n v="5.99"/>
    <n v="-0.8"/>
    <n v="4.8"/>
    <n v="-3.7"/>
    <n v="84.4"/>
    <n v="50.2"/>
    <n v="2.6"/>
    <n v="0"/>
    <n v="-999"/>
    <n v="1.7"/>
    <n v="5.6"/>
    <n v="-999"/>
    <n v="0.9"/>
    <n v="-999"/>
    <n v="-999"/>
    <n v="0.432"/>
    <n v="0.42799999999999999"/>
    <n v="0"/>
    <n v="-999"/>
    <x v="38"/>
  </r>
  <r>
    <d v="1994-10-28T00:00:00"/>
    <n v="301"/>
    <n v="2.68"/>
    <n v="-3.8"/>
    <n v="-2.4"/>
    <n v="-5.7"/>
    <n v="90.2"/>
    <n v="79"/>
    <n v="3.7"/>
    <n v="-999"/>
    <n v="-999"/>
    <n v="1.3"/>
    <n v="5.0999999999999996"/>
    <n v="-999"/>
    <n v="0.4"/>
    <n v="-999"/>
    <n v="-999"/>
    <n v="0.40500000000000003"/>
    <n v="0.107"/>
    <n v="0"/>
    <n v="-999"/>
    <x v="38"/>
  </r>
  <r>
    <d v="1994-10-29T00:00:00"/>
    <n v="302"/>
    <n v="7.58"/>
    <n v="-3.9"/>
    <n v="1"/>
    <n v="-8.1999999999999993"/>
    <n v="77.400000000000006"/>
    <n v="51.4"/>
    <n v="0"/>
    <n v="-999"/>
    <n v="-999"/>
    <n v="0.9"/>
    <n v="5.5"/>
    <n v="-999"/>
    <n v="0.3"/>
    <n v="-999"/>
    <n v="-999"/>
    <n v="0.33800000000000002"/>
    <n v="0.31900000000000001"/>
    <n v="0"/>
    <n v="-999"/>
    <x v="38"/>
  </r>
  <r>
    <d v="1994-10-30T00:00:00"/>
    <n v="303"/>
    <n v="5"/>
    <n v="-3.9"/>
    <n v="-0.7"/>
    <n v="-5.0999999999999996"/>
    <n v="92"/>
    <n v="75"/>
    <n v="1.6"/>
    <n v="-999"/>
    <n v="-999"/>
    <n v="1.4"/>
    <n v="5.6"/>
    <n v="-999"/>
    <n v="0.2"/>
    <n v="-999"/>
    <n v="-999"/>
    <n v="0.435"/>
    <n v="0.14499999999999999"/>
    <n v="0"/>
    <n v="-999"/>
    <x v="38"/>
  </r>
  <r>
    <d v="1994-10-31T00:00:00"/>
    <n v="304"/>
    <n v="4.07"/>
    <n v="-3.5"/>
    <n v="-0.8"/>
    <n v="-5.5"/>
    <n v="95.7"/>
    <n v="73.900000000000006"/>
    <n v="2.5"/>
    <n v="-999"/>
    <n v="-999"/>
    <n v="2.4"/>
    <n v="9.1"/>
    <n v="-999"/>
    <n v="0.3"/>
    <n v="-999"/>
    <n v="-999"/>
    <n v="0.42499999999999999"/>
    <n v="0.15"/>
    <n v="-999"/>
    <n v="-999"/>
    <x v="38"/>
  </r>
  <r>
    <d v="1994-11-01T00:00:00"/>
    <n v="305"/>
    <n v="1.98"/>
    <n v="-7.3"/>
    <n v="-4.5999999999999996"/>
    <n v="-10.6"/>
    <n v="92.7"/>
    <n v="83"/>
    <n v="0"/>
    <n v="-999"/>
    <n v="-999"/>
    <n v="0.9"/>
    <n v="4.2"/>
    <n v="-999"/>
    <n v="0.3"/>
    <n v="-999"/>
    <n v="-999"/>
    <n v="0.35899999999999999"/>
    <n v="7.3999999999999996E-2"/>
    <n v="0"/>
    <n v="-999"/>
    <x v="39"/>
  </r>
  <r>
    <d v="1994-11-02T00:00:00"/>
    <n v="306"/>
    <n v="1.77"/>
    <n v="-10.6"/>
    <n v="-8.5"/>
    <n v="-16"/>
    <n v="91.5"/>
    <n v="85.2"/>
    <n v="4.4000000000000004"/>
    <n v="-999"/>
    <n v="-999"/>
    <n v="0.3"/>
    <n v="2.2999999999999998"/>
    <n v="-999"/>
    <n v="0.4"/>
    <n v="-999"/>
    <n v="-999"/>
    <n v="0.27500000000000002"/>
    <n v="4.8000000000000001E-2"/>
    <n v="0"/>
    <n v="-999"/>
    <x v="39"/>
  </r>
  <r>
    <d v="1994-11-03T00:00:00"/>
    <n v="307"/>
    <n v="2.81"/>
    <n v="-9.1"/>
    <n v="-5.9"/>
    <n v="-15.7"/>
    <n v="90.3"/>
    <n v="75.900000000000006"/>
    <n v="0"/>
    <n v="-999"/>
    <n v="-999"/>
    <n v="0.5"/>
    <n v="4"/>
    <n v="-999"/>
    <n v="0.4"/>
    <n v="-999"/>
    <n v="-999"/>
    <n v="0.29799999999999999"/>
    <n v="9.5000000000000001E-2"/>
    <n v="0"/>
    <n v="-999"/>
    <x v="39"/>
  </r>
  <r>
    <d v="1994-11-04T00:00:00"/>
    <n v="308"/>
    <n v="1.93"/>
    <n v="-7.9"/>
    <n v="-3.5"/>
    <n v="-13.7"/>
    <n v="93.4"/>
    <n v="88.4"/>
    <n v="3.4"/>
    <n v="-999"/>
    <n v="-999"/>
    <n v="0.9"/>
    <n v="6.1"/>
    <n v="-999"/>
    <n v="0.4"/>
    <n v="-999"/>
    <n v="-999"/>
    <n v="0.41599999999999998"/>
    <n v="5.5E-2"/>
    <n v="0"/>
    <n v="-999"/>
    <x v="39"/>
  </r>
  <r>
    <d v="1994-11-05T00:00:00"/>
    <n v="309"/>
    <n v="7.87"/>
    <n v="-7.8"/>
    <n v="-1.2"/>
    <n v="-13.7"/>
    <n v="79"/>
    <n v="45.5"/>
    <n v="5.8"/>
    <n v="-999"/>
    <n v="-999"/>
    <n v="1.4"/>
    <n v="6"/>
    <n v="-999"/>
    <n v="0.5"/>
    <n v="-999"/>
    <n v="-999"/>
    <n v="0.255"/>
    <n v="0.30499999999999999"/>
    <n v="0"/>
    <n v="-999"/>
    <x v="39"/>
  </r>
  <r>
    <d v="1994-11-06T00:00:00"/>
    <n v="310"/>
    <n v="1.89"/>
    <n v="-6.9"/>
    <n v="-4.4000000000000004"/>
    <n v="-9.1999999999999993"/>
    <n v="92.6"/>
    <n v="81.7"/>
    <n v="0"/>
    <n v="-999"/>
    <n v="-999"/>
    <n v="1.5"/>
    <n v="5.8"/>
    <n v="-999"/>
    <n v="0.5"/>
    <n v="-999"/>
    <n v="-999"/>
    <n v="0.36099999999999999"/>
    <n v="8.1000000000000003E-2"/>
    <n v="0"/>
    <n v="-999"/>
    <x v="39"/>
  </r>
  <r>
    <d v="1994-11-07T00:00:00"/>
    <n v="311"/>
    <n v="3.5"/>
    <n v="-5.5"/>
    <n v="-2.2000000000000002"/>
    <n v="-8.4"/>
    <n v="89.6"/>
    <n v="73.5"/>
    <n v="3.2"/>
    <n v="-999"/>
    <n v="-999"/>
    <n v="0.8"/>
    <n v="4.9000000000000004"/>
    <n v="-999"/>
    <n v="0.6"/>
    <n v="-999"/>
    <n v="-999"/>
    <n v="0.38300000000000001"/>
    <n v="0.13800000000000001"/>
    <n v="0"/>
    <n v="-999"/>
    <x v="39"/>
  </r>
  <r>
    <d v="1994-11-08T00:00:00"/>
    <n v="312"/>
    <n v="2.56"/>
    <n v="-5.0999999999999996"/>
    <n v="-3.2"/>
    <n v="-6.3"/>
    <n v="90.6"/>
    <n v="78.7"/>
    <n v="0"/>
    <n v="-999"/>
    <n v="-999"/>
    <n v="2.1"/>
    <n v="8.5"/>
    <n v="-999"/>
    <n v="0.6"/>
    <n v="-999"/>
    <n v="-999"/>
    <n v="0.38100000000000001"/>
    <n v="0.10299999999999999"/>
    <n v="0"/>
    <n v="-999"/>
    <x v="39"/>
  </r>
  <r>
    <d v="1994-11-09T00:00:00"/>
    <n v="313"/>
    <n v="1.78"/>
    <n v="-4.3"/>
    <n v="-2.2000000000000002"/>
    <n v="-6.3"/>
    <n v="96.7"/>
    <n v="94.4"/>
    <n v="0.2"/>
    <n v="-999"/>
    <n v="-999"/>
    <n v="2.1"/>
    <n v="8.3000000000000007"/>
    <n v="-999"/>
    <n v="0.6"/>
    <n v="-999"/>
    <n v="-999"/>
    <n v="0.48899999999999999"/>
    <n v="2.9000000000000001E-2"/>
    <n v="0"/>
    <n v="-999"/>
    <x v="39"/>
  </r>
  <r>
    <d v="1994-11-10T00:00:00"/>
    <n v="314"/>
    <n v="5.0199999999999996"/>
    <n v="-3.5"/>
    <n v="2.1"/>
    <n v="-6.6"/>
    <n v="91.7"/>
    <n v="59.6"/>
    <n v="5"/>
    <n v="-999"/>
    <n v="-999"/>
    <n v="0.3"/>
    <n v="2.6"/>
    <n v="-999"/>
    <n v="0.6"/>
    <n v="-999"/>
    <n v="-999"/>
    <n v="0.42299999999999999"/>
    <n v="0.28699999999999998"/>
    <n v="0"/>
    <n v="-999"/>
    <x v="39"/>
  </r>
  <r>
    <d v="1994-11-11T00:00:00"/>
    <n v="315"/>
    <n v="1.92"/>
    <n v="-3.5"/>
    <n v="-2.2000000000000002"/>
    <n v="-4.8"/>
    <n v="92.6"/>
    <n v="82.6"/>
    <n v="4.0999999999999996"/>
    <n v="-999"/>
    <n v="-999"/>
    <n v="0.9"/>
    <n v="4.5999999999999996"/>
    <n v="-999"/>
    <n v="0.6"/>
    <n v="-999"/>
    <n v="-999"/>
    <n v="0.42899999999999999"/>
    <n v="0.09"/>
    <n v="0"/>
    <n v="-999"/>
    <x v="39"/>
  </r>
  <r>
    <d v="1994-11-12T00:00:00"/>
    <n v="316"/>
    <n v="3.17"/>
    <n v="-7.1"/>
    <n v="-3.6"/>
    <n v="-10"/>
    <n v="93.8"/>
    <n v="84.9"/>
    <n v="5.5"/>
    <n v="-999"/>
    <n v="-999"/>
    <n v="0.6"/>
    <n v="3.4"/>
    <n v="-999"/>
    <n v="0.6"/>
    <n v="-999"/>
    <n v="-999"/>
    <n v="0.39700000000000002"/>
    <n v="7.0999999999999994E-2"/>
    <n v="0"/>
    <n v="-999"/>
    <x v="39"/>
  </r>
  <r>
    <d v="1994-11-13T00:00:00"/>
    <n v="317"/>
    <n v="2.6"/>
    <n v="-5.9"/>
    <n v="-4.5"/>
    <n v="-8.1999999999999993"/>
    <n v="89.5"/>
    <n v="82.2"/>
    <n v="0"/>
    <n v="-999"/>
    <n v="-999"/>
    <n v="0.6"/>
    <n v="6.3"/>
    <n v="-999"/>
    <n v="0.6"/>
    <n v="-999"/>
    <n v="-999"/>
    <n v="0.35799999999999998"/>
    <n v="7.8E-2"/>
    <n v="0"/>
    <n v="-999"/>
    <x v="39"/>
  </r>
  <r>
    <d v="1994-11-14T00:00:00"/>
    <n v="318"/>
    <n v="2.12"/>
    <n v="-4.2"/>
    <n v="-2.9"/>
    <n v="-5.5"/>
    <n v="92.6"/>
    <n v="84.7"/>
    <n v="0"/>
    <n v="-999"/>
    <n v="-999"/>
    <n v="2.2999999999999998"/>
    <n v="7.3"/>
    <n v="-999"/>
    <n v="0.6"/>
    <n v="-999"/>
    <n v="-999"/>
    <n v="0.41799999999999998"/>
    <n v="7.4999999999999997E-2"/>
    <n v="0"/>
    <n v="-999"/>
    <x v="39"/>
  </r>
  <r>
    <d v="1994-11-15T00:00:00"/>
    <n v="319"/>
    <n v="2.0099999999999998"/>
    <n v="-5.4"/>
    <n v="-4.4000000000000004"/>
    <n v="-6.1"/>
    <n v="92.5"/>
    <n v="87.2"/>
    <n v="0"/>
    <n v="-999"/>
    <n v="-999"/>
    <n v="1.1000000000000001"/>
    <n v="6.3"/>
    <n v="-999"/>
    <n v="0.6"/>
    <n v="-999"/>
    <n v="-999"/>
    <n v="0.38300000000000001"/>
    <n v="5.6000000000000001E-2"/>
    <n v="0"/>
    <n v="-999"/>
    <x v="39"/>
  </r>
  <r>
    <d v="1994-11-16T00:00:00"/>
    <n v="320"/>
    <n v="0.7"/>
    <n v="-7.6"/>
    <n v="-4.9000000000000004"/>
    <n v="-10.6"/>
    <n v="93.6"/>
    <n v="80.2"/>
    <n v="19.600000000000001"/>
    <n v="-999"/>
    <n v="-999"/>
    <n v="0.3"/>
    <n v="3.1"/>
    <n v="-999"/>
    <n v="0.5"/>
    <n v="-999"/>
    <n v="-999"/>
    <n v="0.34"/>
    <n v="8.4000000000000005E-2"/>
    <n v="0"/>
    <n v="-999"/>
    <x v="39"/>
  </r>
  <r>
    <d v="1994-11-17T00:00:00"/>
    <n v="321"/>
    <n v="0.82"/>
    <n v="-10.4"/>
    <n v="-5.7"/>
    <n v="-15.6"/>
    <n v="92.7"/>
    <n v="84.3"/>
    <n v="6"/>
    <n v="-999"/>
    <n v="-999"/>
    <n v="0.5"/>
    <n v="3.8"/>
    <n v="-999"/>
    <n v="0.5"/>
    <n v="-999"/>
    <n v="-999"/>
    <n v="0.33700000000000002"/>
    <n v="6.3E-2"/>
    <n v="0"/>
    <n v="-999"/>
    <x v="39"/>
  </r>
  <r>
    <d v="1994-11-18T00:00:00"/>
    <n v="322"/>
    <n v="0.92"/>
    <n v="-10"/>
    <n v="-5.2"/>
    <n v="-16.2"/>
    <n v="84.5"/>
    <n v="65.3"/>
    <n v="0"/>
    <n v="-999"/>
    <n v="-999"/>
    <n v="0.3"/>
    <n v="2.7"/>
    <n v="-999"/>
    <n v="0.5"/>
    <n v="-999"/>
    <n v="-999"/>
    <n v="0.27100000000000002"/>
    <n v="0.14399999999999999"/>
    <n v="0"/>
    <n v="-999"/>
    <x v="39"/>
  </r>
  <r>
    <d v="1994-11-19T00:00:00"/>
    <n v="323"/>
    <n v="0.39"/>
    <n v="-6.4"/>
    <n v="-4.7"/>
    <n v="-8.8000000000000007"/>
    <n v="94.8"/>
    <n v="91"/>
    <n v="0"/>
    <n v="-999"/>
    <n v="-999"/>
    <n v="1"/>
    <n v="5.3"/>
    <n v="-999"/>
    <n v="0.5"/>
    <n v="-999"/>
    <n v="-999"/>
    <n v="0.39100000000000001"/>
    <n v="3.9E-2"/>
    <n v="0"/>
    <n v="-999"/>
    <x v="39"/>
  </r>
  <r>
    <d v="1994-11-20T00:00:00"/>
    <n v="324"/>
    <n v="0.35"/>
    <n v="-10.6"/>
    <n v="-6.2"/>
    <n v="-13"/>
    <n v="92.3"/>
    <n v="87.2"/>
    <n v="3.8"/>
    <n v="-999"/>
    <n v="-999"/>
    <n v="0.4"/>
    <n v="4.0999999999999996"/>
    <n v="-999"/>
    <n v="0.5"/>
    <n v="-999"/>
    <n v="-999"/>
    <n v="0.33500000000000002"/>
    <n v="4.9000000000000002E-2"/>
    <n v="0"/>
    <n v="-999"/>
    <x v="39"/>
  </r>
  <r>
    <d v="1994-11-21T00:00:00"/>
    <n v="325"/>
    <n v="1.76"/>
    <n v="-11.7"/>
    <n v="-6.5"/>
    <n v="-16.5"/>
    <n v="82.2"/>
    <n v="63.5"/>
    <n v="4.7"/>
    <n v="-999"/>
    <n v="-999"/>
    <n v="0.3"/>
    <n v="2.8"/>
    <n v="-999"/>
    <n v="0.5"/>
    <n v="-999"/>
    <n v="-999"/>
    <n v="0.23799999999999999"/>
    <n v="0.13700000000000001"/>
    <n v="0"/>
    <n v="-999"/>
    <x v="39"/>
  </r>
  <r>
    <d v="1994-11-22T00:00:00"/>
    <n v="326"/>
    <n v="1.73"/>
    <n v="-10.1"/>
    <n v="-6.9"/>
    <n v="-12.9"/>
    <n v="78.5"/>
    <n v="63.9"/>
    <n v="1.1000000000000001"/>
    <n v="-999"/>
    <n v="-999"/>
    <n v="2"/>
    <n v="9.4"/>
    <n v="-999"/>
    <n v="0.5"/>
    <n v="-999"/>
    <n v="-999"/>
    <n v="0.23200000000000001"/>
    <n v="0.13100000000000001"/>
    <n v="0"/>
    <n v="-999"/>
    <x v="39"/>
  </r>
  <r>
    <d v="1994-11-23T00:00:00"/>
    <n v="327"/>
    <n v="2.56"/>
    <n v="-7.7"/>
    <n v="-5.4"/>
    <n v="-10.3"/>
    <n v="85.8"/>
    <n v="71.5"/>
    <n v="0"/>
    <n v="-999"/>
    <n v="-999"/>
    <n v="1.1000000000000001"/>
    <n v="7.3"/>
    <n v="-999"/>
    <n v="0.5"/>
    <n v="-999"/>
    <n v="-999"/>
    <n v="0.29199999999999998"/>
    <n v="0.11600000000000001"/>
    <n v="0"/>
    <n v="-999"/>
    <x v="39"/>
  </r>
  <r>
    <d v="1994-11-24T00:00:00"/>
    <n v="328"/>
    <n v="2.08"/>
    <n v="-7.6"/>
    <n v="-4.8"/>
    <n v="-11.8"/>
    <n v="93.6"/>
    <n v="83.1"/>
    <n v="0"/>
    <n v="-999"/>
    <n v="-999"/>
    <n v="2.5"/>
    <n v="8.5"/>
    <n v="-999"/>
    <n v="0.5"/>
    <n v="-999"/>
    <n v="-999"/>
    <n v="0.35599999999999998"/>
    <n v="7.1999999999999995E-2"/>
    <n v="0"/>
    <n v="-999"/>
    <x v="39"/>
  </r>
  <r>
    <d v="1994-11-25T00:00:00"/>
    <n v="329"/>
    <n v="0.9"/>
    <n v="-5.9"/>
    <n v="-3.5"/>
    <n v="-10.1"/>
    <n v="95.8"/>
    <n v="92.6"/>
    <n v="11.2"/>
    <n v="-999"/>
    <n v="-999"/>
    <n v="1.5"/>
    <n v="8.1999999999999993"/>
    <n v="-999"/>
    <n v="0.4"/>
    <n v="-999"/>
    <n v="-999"/>
    <n v="0.438"/>
    <n v="3.5000000000000003E-2"/>
    <n v="0"/>
    <n v="-999"/>
    <x v="39"/>
  </r>
  <r>
    <d v="1994-11-26T00:00:00"/>
    <n v="330"/>
    <n v="4.96"/>
    <n v="-9.1"/>
    <n v="-4.5"/>
    <n v="-12.4"/>
    <n v="92"/>
    <n v="83.2"/>
    <n v="3.2"/>
    <n v="-999"/>
    <n v="-999"/>
    <n v="0.3"/>
    <n v="2.9"/>
    <n v="-999"/>
    <n v="0.4"/>
    <n v="-999"/>
    <n v="-999"/>
    <n v="0.36399999999999999"/>
    <n v="7.2999999999999995E-2"/>
    <n v="0"/>
    <n v="-999"/>
    <x v="39"/>
  </r>
  <r>
    <d v="1994-11-27T00:00:00"/>
    <n v="331"/>
    <n v="1.52"/>
    <n v="-8.3000000000000007"/>
    <n v="-5.8"/>
    <n v="-11.1"/>
    <n v="92.2"/>
    <n v="81.5"/>
    <n v="0"/>
    <n v="-999"/>
    <n v="-999"/>
    <n v="0.9"/>
    <n v="4.9000000000000004"/>
    <n v="-999"/>
    <n v="0.4"/>
    <n v="-999"/>
    <n v="-999"/>
    <n v="0.32200000000000001"/>
    <n v="7.2999999999999995E-2"/>
    <n v="0"/>
    <n v="-999"/>
    <x v="39"/>
  </r>
  <r>
    <d v="1994-11-28T00:00:00"/>
    <n v="332"/>
    <n v="2.78"/>
    <n v="-8.5"/>
    <n v="-6.1"/>
    <n v="-10.8"/>
    <n v="93.6"/>
    <n v="89.6"/>
    <n v="0"/>
    <n v="-999"/>
    <n v="-999"/>
    <n v="0.6"/>
    <n v="3.4"/>
    <n v="-999"/>
    <n v="0.4"/>
    <n v="-999"/>
    <n v="-999"/>
    <n v="0.34799999999999998"/>
    <n v="0.04"/>
    <n v="0"/>
    <n v="-999"/>
    <x v="39"/>
  </r>
  <r>
    <d v="1994-11-29T00:00:00"/>
    <n v="333"/>
    <n v="0.41"/>
    <n v="-4.4000000000000004"/>
    <n v="-1.2"/>
    <n v="-7.7"/>
    <n v="96.7"/>
    <n v="94.5"/>
    <n v="0"/>
    <n v="-999"/>
    <n v="-999"/>
    <n v="1"/>
    <n v="5"/>
    <n v="-999"/>
    <n v="0.4"/>
    <n v="-999"/>
    <n v="-999"/>
    <n v="0.52900000000000003"/>
    <n v="3.1E-2"/>
    <n v="0"/>
    <n v="-999"/>
    <x v="39"/>
  </r>
  <r>
    <d v="1994-11-30T00:00:00"/>
    <n v="334"/>
    <n v="2.1"/>
    <n v="-1.6"/>
    <n v="0.4"/>
    <n v="-7"/>
    <n v="96.2"/>
    <n v="80.2"/>
    <n v="20.6"/>
    <n v="-999"/>
    <n v="-999"/>
    <n v="2.5"/>
    <n v="7.5"/>
    <n v="-999"/>
    <n v="0.4"/>
    <n v="-999"/>
    <n v="-999"/>
    <n v="0.502"/>
    <n v="0.124"/>
    <n v="-999"/>
    <n v="-999"/>
    <x v="39"/>
  </r>
  <r>
    <d v="1994-12-01T00:00:00"/>
    <n v="335"/>
    <n v="4.17"/>
    <n v="-7"/>
    <n v="-3.2"/>
    <n v="-10.5"/>
    <n v="86.3"/>
    <n v="67.400000000000006"/>
    <n v="0"/>
    <n v="-999"/>
    <n v="-999"/>
    <n v="1.4"/>
    <n v="6.1"/>
    <n v="-999"/>
    <n v="0.4"/>
    <n v="-999"/>
    <n v="-999"/>
    <n v="0.32600000000000001"/>
    <n v="0.157"/>
    <n v="0"/>
    <n v="-999"/>
    <x v="40"/>
  </r>
  <r>
    <d v="1994-12-02T00:00:00"/>
    <n v="336"/>
    <n v="3.69"/>
    <n v="-9.6"/>
    <n v="-5.7"/>
    <n v="-16"/>
    <n v="91.2"/>
    <n v="76.8"/>
    <n v="10.8"/>
    <n v="-999"/>
    <n v="-999"/>
    <n v="0.7"/>
    <n v="4.5999999999999996"/>
    <n v="-999"/>
    <n v="0.4"/>
    <n v="-999"/>
    <n v="-999"/>
    <n v="0.307"/>
    <n v="9.2999999999999999E-2"/>
    <n v="0"/>
    <n v="-999"/>
    <x v="40"/>
  </r>
  <r>
    <d v="1994-12-03T00:00:00"/>
    <n v="337"/>
    <n v="2.76"/>
    <n v="-19.100000000000001"/>
    <n v="-14.7"/>
    <n v="-22.2"/>
    <n v="77.8"/>
    <n v="41.1"/>
    <n v="12"/>
    <n v="-999"/>
    <n v="-999"/>
    <n v="0.7"/>
    <n v="4"/>
    <n v="-999"/>
    <n v="0.4"/>
    <n v="-999"/>
    <n v="-999"/>
    <n v="0.08"/>
    <n v="0.115"/>
    <n v="0"/>
    <n v="-999"/>
    <x v="40"/>
  </r>
  <r>
    <d v="1994-12-04T00:00:00"/>
    <n v="338"/>
    <n v="5.41"/>
    <n v="-12.3"/>
    <n v="-3.5"/>
    <n v="-17.7"/>
    <n v="63.4"/>
    <n v="34.200000000000003"/>
    <n v="0"/>
    <n v="-999"/>
    <n v="-999"/>
    <n v="0.5"/>
    <n v="4.5999999999999996"/>
    <n v="-999"/>
    <n v="0.3"/>
    <n v="-999"/>
    <n v="-999"/>
    <n v="0.16200000000000001"/>
    <n v="0.31"/>
    <n v="0"/>
    <n v="-999"/>
    <x v="40"/>
  </r>
  <r>
    <d v="1994-12-05T00:00:00"/>
    <n v="339"/>
    <n v="3.71"/>
    <n v="-12.2"/>
    <n v="-6.9"/>
    <n v="-14.8"/>
    <n v="61.1"/>
    <n v="34.1"/>
    <n v="0"/>
    <n v="-999"/>
    <n v="-999"/>
    <n v="1"/>
    <n v="5.8"/>
    <n v="-999"/>
    <n v="0.3"/>
    <n v="-999"/>
    <n v="-999"/>
    <n v="0.124"/>
    <n v="0.24"/>
    <n v="0"/>
    <n v="-999"/>
    <x v="40"/>
  </r>
  <r>
    <d v="1994-12-06T00:00:00"/>
    <n v="340"/>
    <n v="3.9"/>
    <n v="-10.5"/>
    <n v="-5.0999999999999996"/>
    <n v="-13.2"/>
    <n v="84.1"/>
    <n v="61.5"/>
    <n v="0"/>
    <n v="-999"/>
    <n v="-999"/>
    <n v="0.5"/>
    <n v="5.9"/>
    <n v="-999"/>
    <n v="0.3"/>
    <n v="-999"/>
    <n v="-999"/>
    <n v="0.25700000000000001"/>
    <n v="0.161"/>
    <n v="0"/>
    <n v="-999"/>
    <x v="40"/>
  </r>
  <r>
    <d v="1994-12-07T00:00:00"/>
    <n v="341"/>
    <n v="0.7"/>
    <n v="-9.9"/>
    <n v="-7.2"/>
    <n v="-12.5"/>
    <n v="91.7"/>
    <n v="86.3"/>
    <n v="1.1000000000000001"/>
    <n v="-999"/>
    <n v="-999"/>
    <n v="0.4"/>
    <n v="2.9"/>
    <n v="-999"/>
    <n v="0.3"/>
    <n v="-999"/>
    <n v="-999"/>
    <n v="0.30599999999999999"/>
    <n v="4.9000000000000002E-2"/>
    <n v="0"/>
    <n v="-999"/>
    <x v="40"/>
  </r>
  <r>
    <d v="1994-12-08T00:00:00"/>
    <n v="342"/>
    <n v="0.7"/>
    <n v="-8.6999999999999993"/>
    <n v="-6"/>
    <n v="-10.4"/>
    <n v="88.2"/>
    <n v="75.400000000000006"/>
    <n v="0"/>
    <n v="-999"/>
    <n v="-999"/>
    <n v="1"/>
    <n v="5"/>
    <n v="-999"/>
    <n v="0.3"/>
    <n v="-999"/>
    <n v="-999"/>
    <n v="0.29399999999999998"/>
    <n v="9.6000000000000002E-2"/>
    <n v="0"/>
    <n v="-999"/>
    <x v="40"/>
  </r>
  <r>
    <d v="1994-12-09T00:00:00"/>
    <n v="343"/>
    <n v="0.6"/>
    <n v="-9.1999999999999993"/>
    <n v="-6.6"/>
    <n v="-11.8"/>
    <n v="89.5"/>
    <n v="80.2"/>
    <n v="0"/>
    <n v="-999"/>
    <n v="-999"/>
    <n v="0.4"/>
    <n v="3.4"/>
    <n v="-999"/>
    <n v="0.3"/>
    <n v="-999"/>
    <n v="-999"/>
    <n v="0.29899999999999999"/>
    <n v="7.3999999999999996E-2"/>
    <n v="0"/>
    <n v="-999"/>
    <x v="40"/>
  </r>
  <r>
    <d v="1994-12-10T00:00:00"/>
    <n v="344"/>
    <n v="0.32"/>
    <n v="-7.7"/>
    <n v="-5.8"/>
    <n v="-9.8000000000000007"/>
    <n v="91.3"/>
    <n v="73.099999999999994"/>
    <n v="0"/>
    <n v="-999"/>
    <n v="-999"/>
    <n v="1.1000000000000001"/>
    <n v="5.6"/>
    <n v="-999"/>
    <n v="0.3"/>
    <n v="-999"/>
    <n v="-999"/>
    <n v="0.28999999999999998"/>
    <n v="0.107"/>
    <n v="0"/>
    <n v="-999"/>
    <x v="40"/>
  </r>
  <r>
    <d v="1994-12-11T00:00:00"/>
    <n v="345"/>
    <n v="1.1000000000000001"/>
    <n v="-7.6"/>
    <n v="-4.7"/>
    <n v="-11.6"/>
    <n v="94.1"/>
    <n v="84.8"/>
    <n v="0"/>
    <n v="-999"/>
    <n v="-999"/>
    <n v="1"/>
    <n v="5.4"/>
    <n v="-999"/>
    <n v="0.3"/>
    <n v="-999"/>
    <n v="-999"/>
    <n v="0.36599999999999999"/>
    <n v="6.5000000000000002E-2"/>
    <n v="0"/>
    <n v="-999"/>
    <x v="40"/>
  </r>
  <r>
    <d v="1994-12-12T00:00:00"/>
    <n v="346"/>
    <n v="0.52"/>
    <n v="-7.3"/>
    <n v="-4.8"/>
    <n v="-9"/>
    <n v="93.3"/>
    <n v="86.9"/>
    <n v="1.6"/>
    <n v="-999"/>
    <n v="-999"/>
    <n v="0.4"/>
    <n v="4.3"/>
    <n v="-999"/>
    <n v="0.3"/>
    <n v="-999"/>
    <n v="-999"/>
    <n v="0.373"/>
    <n v="5.6000000000000001E-2"/>
    <n v="0"/>
    <n v="-999"/>
    <x v="40"/>
  </r>
  <r>
    <d v="1994-12-13T00:00:00"/>
    <n v="347"/>
    <n v="0.47"/>
    <n v="-8.4"/>
    <n v="-6.1"/>
    <n v="-11.3"/>
    <n v="88.7"/>
    <n v="71.8"/>
    <n v="1.6"/>
    <n v="-999"/>
    <n v="-999"/>
    <n v="0.2"/>
    <n v="2.2000000000000002"/>
    <n v="-999"/>
    <n v="0.3"/>
    <n v="-999"/>
    <n v="-999"/>
    <n v="0.27800000000000002"/>
    <n v="0.109"/>
    <n v="0"/>
    <n v="-999"/>
    <x v="40"/>
  </r>
  <r>
    <d v="1994-12-14T00:00:00"/>
    <n v="348"/>
    <n v="0.78"/>
    <n v="-9.9"/>
    <n v="-7.9"/>
    <n v="-12.3"/>
    <n v="92"/>
    <n v="80.5"/>
    <n v="1.4"/>
    <n v="-999"/>
    <n v="-999"/>
    <n v="1"/>
    <n v="5.8"/>
    <n v="-999"/>
    <n v="0.3"/>
    <n v="-999"/>
    <n v="-999"/>
    <n v="0.27200000000000002"/>
    <n v="6.6000000000000003E-2"/>
    <n v="0"/>
    <n v="-999"/>
    <x v="40"/>
  </r>
  <r>
    <d v="1994-12-15T00:00:00"/>
    <n v="349"/>
    <n v="1.05"/>
    <n v="-7.8"/>
    <n v="-2.8"/>
    <n v="-9.8000000000000007"/>
    <n v="93.1"/>
    <n v="81.8"/>
    <n v="0"/>
    <n v="-999"/>
    <n v="-999"/>
    <n v="1.1000000000000001"/>
    <n v="7.3"/>
    <n v="-999"/>
    <n v="0.3"/>
    <n v="-999"/>
    <n v="-999"/>
    <n v="0.40600000000000003"/>
    <n v="0.09"/>
    <n v="0"/>
    <n v="-999"/>
    <x v="40"/>
  </r>
  <r>
    <d v="1994-12-16T00:00:00"/>
    <n v="350"/>
    <n v="2.4700000000000002"/>
    <n v="-4.8"/>
    <n v="-0.2"/>
    <n v="-7.7"/>
    <n v="93.9"/>
    <n v="80.400000000000006"/>
    <n v="3.4"/>
    <n v="-999"/>
    <n v="-999"/>
    <n v="1.4"/>
    <n v="6.5"/>
    <n v="-999"/>
    <n v="0.3"/>
    <n v="-999"/>
    <n v="-999"/>
    <n v="0.48299999999999998"/>
    <n v="0.11799999999999999"/>
    <n v="0"/>
    <n v="-999"/>
    <x v="40"/>
  </r>
  <r>
    <d v="1994-12-17T00:00:00"/>
    <n v="351"/>
    <n v="1.02"/>
    <n v="-0.7"/>
    <n v="1.2"/>
    <n v="-3.5"/>
    <n v="97.1"/>
    <n v="92.8"/>
    <n v="3.4"/>
    <n v="-999"/>
    <n v="-999"/>
    <n v="2.2999999999999998"/>
    <n v="8.8000000000000007"/>
    <n v="-999"/>
    <n v="0.3"/>
    <n v="-999"/>
    <n v="-999"/>
    <n v="0.61699999999999999"/>
    <n v="4.8000000000000001E-2"/>
    <n v="0"/>
    <n v="-999"/>
    <x v="40"/>
  </r>
  <r>
    <d v="1994-12-18T00:00:00"/>
    <n v="352"/>
    <n v="0.35"/>
    <n v="-1.6"/>
    <n v="1.1000000000000001"/>
    <n v="-4.7"/>
    <n v="97.6"/>
    <n v="90.3"/>
    <n v="13.7"/>
    <n v="-999"/>
    <n v="-999"/>
    <n v="0.9"/>
    <n v="6.2"/>
    <n v="-999"/>
    <n v="0.3"/>
    <n v="-999"/>
    <n v="-999"/>
    <n v="0.59899999999999998"/>
    <n v="6.4000000000000001E-2"/>
    <n v="0"/>
    <n v="-999"/>
    <x v="40"/>
  </r>
  <r>
    <d v="1994-12-19T00:00:00"/>
    <n v="353"/>
    <n v="1.59"/>
    <n v="-2.4"/>
    <n v="-0.2"/>
    <n v="-5.2"/>
    <n v="93.3"/>
    <n v="85.5"/>
    <n v="0"/>
    <n v="-999"/>
    <n v="-999"/>
    <n v="3"/>
    <n v="8.8000000000000007"/>
    <n v="-999"/>
    <n v="0.3"/>
    <n v="-999"/>
    <n v="-999"/>
    <n v="0.51500000000000001"/>
    <n v="8.6999999999999994E-2"/>
    <n v="0"/>
    <n v="-999"/>
    <x v="40"/>
  </r>
  <r>
    <d v="1994-12-20T00:00:00"/>
    <n v="354"/>
    <n v="0.5"/>
    <n v="-0.9"/>
    <n v="0.3"/>
    <n v="-2.9"/>
    <n v="98.8"/>
    <n v="95.4"/>
    <n v="10.7"/>
    <n v="-999"/>
    <n v="-999"/>
    <n v="2.2999999999999998"/>
    <n v="10.8"/>
    <n v="-999"/>
    <n v="0.3"/>
    <n v="-999"/>
    <n v="-999"/>
    <n v="0.59499999999999997"/>
    <n v="2.9000000000000001E-2"/>
    <n v="0"/>
    <n v="-999"/>
    <x v="40"/>
  </r>
  <r>
    <d v="1994-12-21T00:00:00"/>
    <n v="355"/>
    <n v="3.53"/>
    <n v="-3"/>
    <n v="-0.1"/>
    <n v="-5.3"/>
    <n v="89.3"/>
    <n v="67.099999999999994"/>
    <n v="2.9"/>
    <n v="-999"/>
    <n v="-999"/>
    <n v="1.3"/>
    <n v="6.4"/>
    <n v="-999"/>
    <n v="0.2"/>
    <n v="-999"/>
    <n v="-999"/>
    <n v="0.40799999999999997"/>
    <n v="0.19900000000000001"/>
    <n v="0"/>
    <n v="-999"/>
    <x v="40"/>
  </r>
  <r>
    <d v="1994-12-22T00:00:00"/>
    <n v="356"/>
    <n v="2.2000000000000002"/>
    <n v="-1.2"/>
    <n v="1.8"/>
    <n v="-4.5"/>
    <n v="84.9"/>
    <n v="62.2"/>
    <n v="0"/>
    <n v="-999"/>
    <n v="-999"/>
    <n v="1.7"/>
    <n v="6.8"/>
    <n v="-999"/>
    <n v="0.2"/>
    <n v="-999"/>
    <n v="-999"/>
    <n v="0.434"/>
    <n v="0.26300000000000001"/>
    <n v="0"/>
    <n v="-999"/>
    <x v="40"/>
  </r>
  <r>
    <d v="1994-12-23T00:00:00"/>
    <n v="357"/>
    <n v="2.0699999999999998"/>
    <n v="-0.9"/>
    <n v="1.1000000000000001"/>
    <n v="-2.6"/>
    <n v="71"/>
    <n v="58.1"/>
    <n v="0"/>
    <n v="-999"/>
    <n v="-999"/>
    <n v="1.5"/>
    <n v="6.3"/>
    <n v="-999"/>
    <n v="0.2"/>
    <n v="-999"/>
    <n v="-999"/>
    <n v="0.38400000000000001"/>
    <n v="0.27700000000000002"/>
    <n v="0"/>
    <n v="-999"/>
    <x v="40"/>
  </r>
  <r>
    <d v="1994-12-24T00:00:00"/>
    <n v="358"/>
    <n v="3.23"/>
    <n v="-1.3"/>
    <n v="4.8"/>
    <n v="-5.0999999999999996"/>
    <n v="67.599999999999994"/>
    <n v="46"/>
    <n v="0"/>
    <n v="-999"/>
    <n v="-999"/>
    <n v="1.6"/>
    <n v="6.5"/>
    <n v="-999"/>
    <n v="0.2"/>
    <n v="-999"/>
    <n v="-999"/>
    <n v="0.39500000000000002"/>
    <n v="0.46400000000000002"/>
    <n v="0"/>
    <n v="-999"/>
    <x v="40"/>
  </r>
  <r>
    <d v="1994-12-25T00:00:00"/>
    <n v="359"/>
    <n v="3.87"/>
    <n v="-6.1"/>
    <n v="-0.6"/>
    <n v="-10"/>
    <n v="79.8"/>
    <n v="45.9"/>
    <n v="0.9"/>
    <n v="-999"/>
    <n v="-999"/>
    <n v="1.3"/>
    <n v="6.5"/>
    <n v="-999"/>
    <n v="0.2"/>
    <n v="-999"/>
    <n v="-999"/>
    <n v="0.26900000000000002"/>
    <n v="0.316"/>
    <n v="0"/>
    <n v="-999"/>
    <x v="40"/>
  </r>
  <r>
    <d v="1994-12-26T00:00:00"/>
    <n v="360"/>
    <n v="3.06"/>
    <n v="-2.2999999999999998"/>
    <n v="3.3"/>
    <n v="-5.8"/>
    <n v="89.8"/>
    <n v="65.3"/>
    <n v="0"/>
    <n v="-999"/>
    <n v="-999"/>
    <n v="1.3"/>
    <n v="7.6"/>
    <n v="-999"/>
    <n v="0.2"/>
    <n v="-999"/>
    <n v="-999"/>
    <n v="0.50700000000000001"/>
    <n v="0.26800000000000002"/>
    <n v="0"/>
    <n v="-999"/>
    <x v="40"/>
  </r>
  <r>
    <d v="1994-12-27T00:00:00"/>
    <n v="361"/>
    <n v="1.1000000000000001"/>
    <n v="-0.9"/>
    <n v="0.9"/>
    <n v="-3"/>
    <n v="98.5"/>
    <n v="94.5"/>
    <n v="9.1999999999999993"/>
    <n v="-999"/>
    <n v="-999"/>
    <n v="2.7"/>
    <n v="8.4"/>
    <n v="-999"/>
    <n v="0.2"/>
    <n v="-999"/>
    <n v="-999"/>
    <n v="0.61499999999999999"/>
    <n v="3.5999999999999997E-2"/>
    <n v="0"/>
    <n v="-999"/>
    <x v="40"/>
  </r>
  <r>
    <d v="1994-12-28T00:00:00"/>
    <n v="362"/>
    <n v="1.52"/>
    <n v="-5.9"/>
    <n v="-0.6"/>
    <n v="-10.4"/>
    <n v="96.3"/>
    <n v="93.2"/>
    <n v="7.1"/>
    <n v="-999"/>
    <n v="-999"/>
    <n v="1.1000000000000001"/>
    <n v="6.3"/>
    <n v="-999"/>
    <n v="0.2"/>
    <n v="-999"/>
    <n v="-999"/>
    <n v="0.54500000000000004"/>
    <n v="0.04"/>
    <n v="0"/>
    <n v="-999"/>
    <x v="40"/>
  </r>
  <r>
    <d v="1994-12-29T00:00:00"/>
    <n v="363"/>
    <n v="5.77"/>
    <n v="-10.8"/>
    <n v="-5.7"/>
    <n v="-13.9"/>
    <n v="90.1"/>
    <n v="73.099999999999994"/>
    <n v="6.8"/>
    <n v="-999"/>
    <n v="-999"/>
    <n v="0.4"/>
    <n v="3.8"/>
    <n v="-999"/>
    <n v="0.2"/>
    <n v="-999"/>
    <n v="-999"/>
    <n v="0.29199999999999998"/>
    <n v="0.107"/>
    <n v="0"/>
    <n v="-999"/>
    <x v="40"/>
  </r>
  <r>
    <d v="1994-12-30T00:00:00"/>
    <n v="364"/>
    <n v="5.0999999999999996"/>
    <n v="-10.6"/>
    <n v="-3.5"/>
    <n v="-17.3"/>
    <n v="71.5"/>
    <n v="46.3"/>
    <n v="17.3"/>
    <n v="-999"/>
    <n v="-999"/>
    <n v="0.6"/>
    <n v="3.6"/>
    <n v="-999"/>
    <n v="0.2"/>
    <n v="-999"/>
    <n v="-999"/>
    <n v="0.218"/>
    <n v="0.253"/>
    <n v="0"/>
    <n v="-999"/>
    <x v="40"/>
  </r>
  <r>
    <d v="1994-12-31T00:00:00"/>
    <n v="365"/>
    <n v="5.19"/>
    <n v="-9.4"/>
    <n v="-2.8"/>
    <n v="-14.8"/>
    <n v="56.2"/>
    <n v="19.600000000000001"/>
    <n v="0"/>
    <n v="-999"/>
    <n v="-999"/>
    <n v="0.5"/>
    <n v="3.3"/>
    <n v="-999"/>
    <n v="0.2"/>
    <n v="-999"/>
    <n v="-999"/>
    <n v="9.8000000000000004E-2"/>
    <n v="0.39900000000000002"/>
    <n v="-999"/>
    <n v="-999"/>
    <x v="40"/>
  </r>
  <r>
    <d v="1995-01-01T00:00:00"/>
    <n v="1"/>
    <n v="5.12"/>
    <n v="-7.1"/>
    <n v="2.6"/>
    <n v="-12"/>
    <n v="36.6"/>
    <n v="12.5"/>
    <n v="0"/>
    <n v="-999"/>
    <n v="-999"/>
    <n v="0.3"/>
    <n v="2.5"/>
    <n v="-999"/>
    <n v="0.2"/>
    <n v="-999"/>
    <n v="-999"/>
    <n v="9.1999999999999998E-2"/>
    <n v="0.64400000000000002"/>
    <n v="0"/>
    <n v="-999"/>
    <x v="41"/>
  </r>
  <r>
    <d v="1995-01-02T00:00:00"/>
    <n v="2"/>
    <n v="5.22"/>
    <n v="-6.6"/>
    <n v="1.5"/>
    <n v="-12"/>
    <n v="37.9"/>
    <n v="21.9"/>
    <n v="0"/>
    <n v="-999"/>
    <n v="-999"/>
    <n v="0.5"/>
    <n v="3.4"/>
    <n v="-999"/>
    <n v="0.2"/>
    <n v="-999"/>
    <n v="-999"/>
    <n v="0.14899999999999999"/>
    <n v="0.53100000000000003"/>
    <n v="0"/>
    <n v="-999"/>
    <x v="41"/>
  </r>
  <r>
    <d v="1995-01-03T00:00:00"/>
    <n v="3"/>
    <n v="5.34"/>
    <n v="-6.1"/>
    <n v="2.6"/>
    <n v="-12"/>
    <n v="32.200000000000003"/>
    <n v="15.7"/>
    <n v="0"/>
    <n v="-999"/>
    <n v="-999"/>
    <n v="0.4"/>
    <n v="3.7"/>
    <n v="-999"/>
    <n v="0.2"/>
    <n v="-999"/>
    <n v="-999"/>
    <n v="0.11600000000000001"/>
    <n v="0.621"/>
    <n v="0"/>
    <n v="-999"/>
    <x v="41"/>
  </r>
  <r>
    <d v="1995-01-04T00:00:00"/>
    <n v="4"/>
    <n v="5.36"/>
    <n v="-5.5"/>
    <n v="1.2"/>
    <n v="-9.1999999999999993"/>
    <n v="28.1"/>
    <n v="13"/>
    <n v="0"/>
    <n v="-999"/>
    <n v="-999"/>
    <n v="1.1000000000000001"/>
    <n v="4.5999999999999996"/>
    <n v="-999"/>
    <n v="0.2"/>
    <n v="-999"/>
    <n v="-999"/>
    <n v="8.5999999999999993E-2"/>
    <n v="0.57899999999999996"/>
    <n v="0"/>
    <n v="-999"/>
    <x v="41"/>
  </r>
  <r>
    <d v="1995-01-05T00:00:00"/>
    <n v="5"/>
    <n v="5.28"/>
    <n v="-6.9"/>
    <n v="1.9"/>
    <n v="-11.7"/>
    <n v="49.4"/>
    <n v="20.5"/>
    <n v="0"/>
    <n v="-999"/>
    <n v="-999"/>
    <n v="0.3"/>
    <n v="3.2"/>
    <n v="-999"/>
    <n v="0.2"/>
    <n v="-999"/>
    <n v="-999"/>
    <n v="0.14299999999999999"/>
    <n v="0.55700000000000005"/>
    <n v="0"/>
    <n v="-999"/>
    <x v="41"/>
  </r>
  <r>
    <d v="1995-01-06T00:00:00"/>
    <n v="6"/>
    <n v="3.45"/>
    <n v="-8.6999999999999993"/>
    <n v="-2.8"/>
    <n v="-12.7"/>
    <n v="77.8"/>
    <n v="50.1"/>
    <n v="0"/>
    <n v="-999"/>
    <n v="-999"/>
    <n v="0.2"/>
    <n v="1.8"/>
    <n v="-999"/>
    <n v="0.2"/>
    <n v="-999"/>
    <n v="-999"/>
    <n v="0.249"/>
    <n v="0.248"/>
    <n v="0"/>
    <n v="-999"/>
    <x v="41"/>
  </r>
  <r>
    <d v="1995-01-07T00:00:00"/>
    <n v="7"/>
    <n v="3.81"/>
    <n v="-6.9"/>
    <n v="-1.6"/>
    <n v="-13.5"/>
    <n v="70.5"/>
    <n v="36.6"/>
    <n v="0"/>
    <n v="-999"/>
    <n v="-999"/>
    <n v="1.1000000000000001"/>
    <n v="5.2"/>
    <n v="-999"/>
    <n v="0.2"/>
    <n v="-999"/>
    <n v="-999"/>
    <n v="0.19800000000000001"/>
    <n v="0.34399999999999997"/>
    <n v="0"/>
    <n v="-999"/>
    <x v="41"/>
  </r>
  <r>
    <d v="1995-01-08T00:00:00"/>
    <n v="8"/>
    <n v="1.79"/>
    <n v="-4.4000000000000004"/>
    <n v="-1.9"/>
    <n v="-8.1999999999999993"/>
    <n v="92.9"/>
    <n v="85.6"/>
    <n v="0"/>
    <n v="-999"/>
    <n v="-999"/>
    <n v="1.6"/>
    <n v="7.5"/>
    <n v="-999"/>
    <n v="0.1"/>
    <n v="-999"/>
    <n v="-999"/>
    <n v="0.45400000000000001"/>
    <n v="7.5999999999999998E-2"/>
    <n v="0"/>
    <n v="-999"/>
    <x v="41"/>
  </r>
  <r>
    <d v="1995-01-09T00:00:00"/>
    <n v="9"/>
    <n v="1.58"/>
    <n v="-2.2999999999999998"/>
    <n v="0.6"/>
    <n v="-5.6"/>
    <n v="96.8"/>
    <n v="88.6"/>
    <n v="0"/>
    <n v="-999"/>
    <n v="-999"/>
    <n v="2.5"/>
    <n v="7.9"/>
    <n v="-999"/>
    <n v="0.1"/>
    <n v="-999"/>
    <n v="-999"/>
    <n v="0.56599999999999995"/>
    <n v="7.2999999999999995E-2"/>
    <n v="0"/>
    <n v="-999"/>
    <x v="41"/>
  </r>
  <r>
    <d v="1995-01-10T00:00:00"/>
    <n v="10"/>
    <n v="0.89"/>
    <n v="-1.6"/>
    <n v="0.1"/>
    <n v="-4.7"/>
    <n v="98.8"/>
    <n v="96.4"/>
    <n v="8.6999999999999993"/>
    <n v="-999"/>
    <n v="-999"/>
    <n v="0.9"/>
    <n v="4.3"/>
    <n v="-999"/>
    <n v="0.1"/>
    <n v="-999"/>
    <n v="-999"/>
    <n v="0.59399999999999997"/>
    <n v="2.1999999999999999E-2"/>
    <n v="0"/>
    <n v="-999"/>
    <x v="41"/>
  </r>
  <r>
    <d v="1995-01-11T00:00:00"/>
    <n v="11"/>
    <n v="0.86"/>
    <n v="-2.6"/>
    <n v="2.8"/>
    <n v="-4.9000000000000004"/>
    <n v="94.7"/>
    <n v="77.7"/>
    <n v="5.5"/>
    <n v="-999"/>
    <n v="-999"/>
    <n v="0.5"/>
    <n v="3.4"/>
    <n v="-999"/>
    <n v="0.2"/>
    <n v="-999"/>
    <n v="-999"/>
    <n v="0.57999999999999996"/>
    <n v="0.16700000000000001"/>
    <n v="0"/>
    <n v="-999"/>
    <x v="41"/>
  </r>
  <r>
    <d v="1995-01-12T00:00:00"/>
    <n v="12"/>
    <n v="0.98"/>
    <n v="-3.6"/>
    <n v="-0.6"/>
    <n v="-5.7"/>
    <n v="94.4"/>
    <n v="81"/>
    <n v="0"/>
    <n v="-999"/>
    <n v="-999"/>
    <n v="0.8"/>
    <n v="4.8"/>
    <n v="-999"/>
    <n v="0.2"/>
    <n v="-999"/>
    <n v="-999"/>
    <n v="0.47399999999999998"/>
    <n v="0.111"/>
    <n v="0"/>
    <n v="-999"/>
    <x v="41"/>
  </r>
  <r>
    <d v="1995-01-13T00:00:00"/>
    <n v="13"/>
    <n v="0.91"/>
    <n v="-3.9"/>
    <n v="-2.7"/>
    <n v="-5.4"/>
    <n v="96.8"/>
    <n v="93.5"/>
    <n v="1.7"/>
    <n v="-999"/>
    <n v="-999"/>
    <n v="1.7"/>
    <n v="7.7"/>
    <n v="-999"/>
    <n v="0.2"/>
    <n v="-999"/>
    <n v="-999"/>
    <n v="0.46899999999999997"/>
    <n v="3.3000000000000002E-2"/>
    <n v="0"/>
    <n v="-999"/>
    <x v="41"/>
  </r>
  <r>
    <d v="1995-01-14T00:00:00"/>
    <n v="14"/>
    <n v="1.82"/>
    <n v="-2.6"/>
    <n v="0.2"/>
    <n v="-5.6"/>
    <n v="97.7"/>
    <n v="95"/>
    <n v="0"/>
    <n v="-999"/>
    <n v="-999"/>
    <n v="1.2"/>
    <n v="5.2"/>
    <n v="-999"/>
    <n v="0.2"/>
    <n v="-999"/>
    <n v="-999"/>
    <n v="0.58699999999999997"/>
    <n v="3.1E-2"/>
    <n v="0"/>
    <n v="-999"/>
    <x v="41"/>
  </r>
  <r>
    <d v="1995-01-15T00:00:00"/>
    <n v="15"/>
    <n v="2.46"/>
    <n v="-4.3"/>
    <n v="4.9000000000000004"/>
    <n v="-6.6"/>
    <n v="92.8"/>
    <n v="61.6"/>
    <n v="6.8"/>
    <n v="-999"/>
    <n v="-999"/>
    <n v="0.2"/>
    <n v="1.9"/>
    <n v="-999"/>
    <n v="0.2"/>
    <n v="-999"/>
    <n v="-999"/>
    <n v="0.53200000000000003"/>
    <n v="0.33200000000000002"/>
    <n v="0"/>
    <n v="-999"/>
    <x v="41"/>
  </r>
  <r>
    <d v="1995-01-16T00:00:00"/>
    <n v="16"/>
    <n v="1.65"/>
    <n v="-5.3"/>
    <n v="-2.4"/>
    <n v="-7.5"/>
    <n v="94.2"/>
    <n v="80.8"/>
    <n v="1.4"/>
    <n v="-999"/>
    <n v="-999"/>
    <n v="0.3"/>
    <n v="3.2"/>
    <n v="-999"/>
    <n v="0.2"/>
    <n v="-999"/>
    <n v="-999"/>
    <n v="0.41299999999999998"/>
    <n v="9.8000000000000004E-2"/>
    <n v="0"/>
    <n v="-999"/>
    <x v="41"/>
  </r>
  <r>
    <d v="1995-01-17T00:00:00"/>
    <n v="17"/>
    <n v="1.28"/>
    <n v="-6.6"/>
    <n v="-3.7"/>
    <n v="-9"/>
    <n v="92"/>
    <n v="76.5"/>
    <n v="0"/>
    <n v="-999"/>
    <n v="-999"/>
    <n v="0.3"/>
    <n v="3"/>
    <n v="-999"/>
    <n v="0.2"/>
    <n v="-999"/>
    <n v="-999"/>
    <n v="0.35599999999999998"/>
    <n v="0.109"/>
    <n v="0"/>
    <n v="-999"/>
    <x v="41"/>
  </r>
  <r>
    <d v="1995-01-18T00:00:00"/>
    <n v="18"/>
    <n v="0.43"/>
    <n v="-4.5"/>
    <n v="-1.9"/>
    <n v="-7.8"/>
    <n v="94.9"/>
    <n v="89.5"/>
    <n v="2.6"/>
    <n v="-999"/>
    <n v="-999"/>
    <n v="1.3"/>
    <n v="5.9"/>
    <n v="-999"/>
    <n v="0.2"/>
    <n v="-999"/>
    <n v="-999"/>
    <n v="0.47499999999999998"/>
    <n v="5.6000000000000001E-2"/>
    <n v="0"/>
    <n v="-999"/>
    <x v="41"/>
  </r>
  <r>
    <d v="1995-01-19T00:00:00"/>
    <n v="19"/>
    <n v="5.1100000000000003"/>
    <n v="-4.5999999999999996"/>
    <n v="3.1"/>
    <n v="-8"/>
    <n v="83.1"/>
    <n v="56.5"/>
    <n v="8.3000000000000007"/>
    <n v="-999"/>
    <n v="-999"/>
    <n v="0.5"/>
    <n v="4.8"/>
    <n v="-999"/>
    <n v="0.2"/>
    <n v="-999"/>
    <n v="-999"/>
    <n v="0.43099999999999999"/>
    <n v="0.33200000000000002"/>
    <n v="0"/>
    <n v="-999"/>
    <x v="41"/>
  </r>
  <r>
    <d v="1995-01-20T00:00:00"/>
    <n v="20"/>
    <n v="6.15"/>
    <n v="-3.2"/>
    <n v="2.5"/>
    <n v="-7.5"/>
    <n v="55.3"/>
    <n v="36.299999999999997"/>
    <n v="0"/>
    <n v="-999"/>
    <n v="-999"/>
    <n v="2.2000000000000002"/>
    <n v="6.3"/>
    <n v="-999"/>
    <n v="0.2"/>
    <n v="-999"/>
    <n v="-999"/>
    <n v="0.26600000000000001"/>
    <n v="0.46600000000000003"/>
    <n v="0"/>
    <n v="-999"/>
    <x v="41"/>
  </r>
  <r>
    <d v="1995-01-21T00:00:00"/>
    <n v="21"/>
    <n v="6.83"/>
    <n v="-1.7"/>
    <n v="7.7"/>
    <n v="-5.9"/>
    <n v="36.700000000000003"/>
    <n v="16"/>
    <n v="0"/>
    <n v="-999"/>
    <n v="-999"/>
    <n v="1"/>
    <n v="4.5999999999999996"/>
    <n v="-999"/>
    <n v="0.2"/>
    <n v="-999"/>
    <n v="-999"/>
    <n v="0.16800000000000001"/>
    <n v="0.88300000000000001"/>
    <n v="0"/>
    <n v="-999"/>
    <x v="41"/>
  </r>
  <r>
    <d v="1995-01-22T00:00:00"/>
    <n v="22"/>
    <n v="7.02"/>
    <n v="-1.6"/>
    <n v="7"/>
    <n v="-5.5"/>
    <n v="27"/>
    <n v="12.1"/>
    <n v="0"/>
    <n v="-999"/>
    <n v="-999"/>
    <n v="0.6"/>
    <n v="3.3"/>
    <n v="-999"/>
    <n v="0.1"/>
    <n v="-999"/>
    <n v="-999"/>
    <n v="0.121"/>
    <n v="0.88"/>
    <n v="0"/>
    <n v="-999"/>
    <x v="41"/>
  </r>
  <r>
    <d v="1995-01-23T00:00:00"/>
    <n v="23"/>
    <n v="5.83"/>
    <n v="-2.2000000000000002"/>
    <n v="7.1"/>
    <n v="-7.3"/>
    <n v="33.6"/>
    <n v="14.5"/>
    <n v="0"/>
    <n v="-999"/>
    <n v="-999"/>
    <n v="1.1000000000000001"/>
    <n v="4.7"/>
    <n v="-999"/>
    <n v="0.1"/>
    <n v="-999"/>
    <n v="-999"/>
    <n v="0.14599999999999999"/>
    <n v="0.86199999999999999"/>
    <n v="0"/>
    <n v="-999"/>
    <x v="41"/>
  </r>
  <r>
    <d v="1995-01-24T00:00:00"/>
    <n v="24"/>
    <n v="5.27"/>
    <n v="-1.3"/>
    <n v="5.2"/>
    <n v="-3.6"/>
    <n v="37.5"/>
    <n v="19.5"/>
    <n v="0"/>
    <n v="-999"/>
    <n v="-999"/>
    <n v="2"/>
    <n v="6"/>
    <n v="-999"/>
    <n v="0.1"/>
    <n v="-999"/>
    <n v="-999"/>
    <n v="0.17199999999999999"/>
    <n v="0.71199999999999997"/>
    <n v="0"/>
    <n v="-999"/>
    <x v="41"/>
  </r>
  <r>
    <d v="1995-01-25T00:00:00"/>
    <n v="25"/>
    <n v="3.29"/>
    <n v="-1"/>
    <n v="4.0999999999999996"/>
    <n v="-2.8"/>
    <n v="85.3"/>
    <n v="61.9"/>
    <n v="0"/>
    <n v="-999"/>
    <n v="-999"/>
    <n v="1.6"/>
    <n v="7"/>
    <n v="-999"/>
    <n v="0.1"/>
    <n v="-999"/>
    <n v="-999"/>
    <n v="0.50800000000000001"/>
    <n v="0.312"/>
    <n v="0"/>
    <n v="-999"/>
    <x v="41"/>
  </r>
  <r>
    <d v="1995-01-26T00:00:00"/>
    <n v="26"/>
    <n v="5.12"/>
    <n v="-2.5"/>
    <n v="3.5"/>
    <n v="-7.3"/>
    <n v="93.2"/>
    <n v="62.9"/>
    <n v="1.1000000000000001"/>
    <n v="-999"/>
    <n v="-999"/>
    <n v="0.2"/>
    <n v="2.8"/>
    <n v="-999"/>
    <n v="0.1"/>
    <n v="-999"/>
    <n v="-999"/>
    <n v="0.49299999999999999"/>
    <n v="0.29099999999999998"/>
    <n v="0"/>
    <n v="-999"/>
    <x v="41"/>
  </r>
  <r>
    <d v="1995-01-27T00:00:00"/>
    <n v="27"/>
    <n v="6.86"/>
    <n v="-4.4000000000000004"/>
    <n v="3"/>
    <n v="-8.1"/>
    <n v="88.3"/>
    <n v="56.6"/>
    <n v="1.1000000000000001"/>
    <n v="-999"/>
    <n v="-999"/>
    <n v="0.4"/>
    <n v="3.4"/>
    <n v="-999"/>
    <n v="0.1"/>
    <n v="-999"/>
    <n v="-999"/>
    <n v="0.42899999999999999"/>
    <n v="0.32900000000000001"/>
    <n v="0"/>
    <n v="-999"/>
    <x v="41"/>
  </r>
  <r>
    <d v="1995-01-28T00:00:00"/>
    <n v="28"/>
    <n v="3.08"/>
    <n v="-4.4000000000000004"/>
    <n v="-1.1000000000000001"/>
    <n v="-6.8"/>
    <n v="92.7"/>
    <n v="82.7"/>
    <n v="0"/>
    <n v="-999"/>
    <n v="-999"/>
    <n v="2"/>
    <n v="9.3000000000000007"/>
    <n v="-999"/>
    <n v="0.1"/>
    <n v="-999"/>
    <n v="-999"/>
    <n v="0.46500000000000002"/>
    <n v="9.7000000000000003E-2"/>
    <n v="0"/>
    <n v="-999"/>
    <x v="41"/>
  </r>
  <r>
    <d v="1995-01-29T00:00:00"/>
    <n v="29"/>
    <n v="1.93"/>
    <n v="-1.3"/>
    <n v="1.2"/>
    <n v="-4.3"/>
    <n v="94.7"/>
    <n v="86.3"/>
    <n v="0.9"/>
    <n v="-999"/>
    <n v="-999"/>
    <n v="2.4"/>
    <n v="8.6999999999999993"/>
    <n v="-999"/>
    <n v="0.1"/>
    <n v="-999"/>
    <n v="-999"/>
    <n v="0.57299999999999995"/>
    <n v="9.0999999999999998E-2"/>
    <n v="0"/>
    <n v="-999"/>
    <x v="41"/>
  </r>
  <r>
    <d v="1995-01-30T00:00:00"/>
    <n v="30"/>
    <n v="2.1800000000000002"/>
    <n v="-1.1000000000000001"/>
    <n v="0.7"/>
    <n v="-5.5"/>
    <n v="92.4"/>
    <n v="62.1"/>
    <n v="0"/>
    <n v="-999"/>
    <n v="-999"/>
    <n v="1.2"/>
    <n v="6.6"/>
    <n v="-999"/>
    <n v="0.1"/>
    <n v="-999"/>
    <n v="-999"/>
    <n v="0.39800000000000002"/>
    <n v="0.24299999999999999"/>
    <n v="0"/>
    <n v="-999"/>
    <x v="41"/>
  </r>
  <r>
    <d v="1995-01-31T00:00:00"/>
    <n v="31"/>
    <n v="2.73"/>
    <n v="-0.1"/>
    <n v="2.9"/>
    <n v="-1.8"/>
    <n v="97.9"/>
    <n v="90.6"/>
    <n v="0"/>
    <n v="-999"/>
    <n v="-999"/>
    <n v="1.7"/>
    <n v="7.6"/>
    <n v="-999"/>
    <n v="0.1"/>
    <n v="-999"/>
    <n v="-999"/>
    <n v="0.68300000000000005"/>
    <n v="7.0999999999999994E-2"/>
    <n v="-999"/>
    <n v="-999"/>
    <x v="41"/>
  </r>
  <r>
    <d v="1995-02-01T00:00:00"/>
    <n v="32"/>
    <n v="4.4800000000000004"/>
    <n v="-0.8"/>
    <n v="4"/>
    <n v="-3.1"/>
    <n v="95.4"/>
    <n v="70.3"/>
    <n v="2.5"/>
    <n v="-999"/>
    <n v="-999"/>
    <n v="0.5"/>
    <n v="3.3"/>
    <n v="-999"/>
    <n v="0.1"/>
    <n v="-999"/>
    <n v="-999"/>
    <n v="0.57299999999999995"/>
    <n v="0.24099999999999999"/>
    <n v="0"/>
    <n v="-999"/>
    <x v="42"/>
  </r>
  <r>
    <d v="1995-02-02T00:00:00"/>
    <n v="33"/>
    <n v="6.41"/>
    <n v="-2.1"/>
    <n v="3.6"/>
    <n v="-5.4"/>
    <n v="78.7"/>
    <n v="42"/>
    <n v="2.2000000000000002"/>
    <n v="-999"/>
    <n v="-999"/>
    <n v="1"/>
    <n v="5.2"/>
    <n v="-999"/>
    <n v="0.1"/>
    <n v="-999"/>
    <n v="-999"/>
    <n v="0.33100000000000002"/>
    <n v="0.45800000000000002"/>
    <n v="0"/>
    <n v="-999"/>
    <x v="42"/>
  </r>
  <r>
    <d v="1995-02-03T00:00:00"/>
    <n v="34"/>
    <n v="3.11"/>
    <n v="-0.6"/>
    <n v="2.5"/>
    <n v="-4.0999999999999996"/>
    <n v="79.400000000000006"/>
    <n v="49.3"/>
    <n v="3.3"/>
    <n v="-999"/>
    <n v="-999"/>
    <n v="0.7"/>
    <n v="5"/>
    <n v="-999"/>
    <n v="0.1"/>
    <n v="-999"/>
    <n v="-999"/>
    <n v="0.36"/>
    <n v="0.371"/>
    <n v="0"/>
    <n v="-999"/>
    <x v="42"/>
  </r>
  <r>
    <d v="1995-02-04T00:00:00"/>
    <n v="35"/>
    <n v="6.32"/>
    <n v="-0.6"/>
    <n v="6.6"/>
    <n v="-7.3"/>
    <n v="84.1"/>
    <n v="50.8"/>
    <n v="0"/>
    <n v="-999"/>
    <n v="-999"/>
    <n v="0.2"/>
    <n v="2.2000000000000002"/>
    <n v="-999"/>
    <n v="0.1"/>
    <n v="-999"/>
    <n v="-999"/>
    <n v="0.495"/>
    <n v="0.47899999999999998"/>
    <n v="0"/>
    <n v="-999"/>
    <x v="42"/>
  </r>
  <r>
    <d v="1995-02-05T00:00:00"/>
    <n v="36"/>
    <n v="5.22"/>
    <n v="2.1"/>
    <n v="9.9"/>
    <n v="-1.9"/>
    <n v="85.2"/>
    <n v="51.5"/>
    <n v="0"/>
    <n v="-999"/>
    <n v="-999"/>
    <n v="0.2"/>
    <n v="1.8"/>
    <n v="-999"/>
    <n v="0.1"/>
    <n v="-999"/>
    <n v="-999"/>
    <n v="0.628"/>
    <n v="0.59099999999999997"/>
    <n v="0"/>
    <n v="-999"/>
    <x v="42"/>
  </r>
  <r>
    <d v="1995-02-06T00:00:00"/>
    <n v="37"/>
    <n v="2.68"/>
    <n v="1"/>
    <n v="5"/>
    <n v="-2.8"/>
    <n v="94.6"/>
    <n v="82.4"/>
    <n v="1.1000000000000001"/>
    <n v="-999"/>
    <n v="-999"/>
    <n v="0.3"/>
    <n v="2.6"/>
    <n v="-999"/>
    <n v="0.1"/>
    <n v="-999"/>
    <n v="-999"/>
    <n v="0.71799999999999997"/>
    <n v="0.153"/>
    <n v="0"/>
    <n v="-999"/>
    <x v="42"/>
  </r>
  <r>
    <d v="1995-02-07T00:00:00"/>
    <n v="38"/>
    <n v="6.9"/>
    <n v="-2.4"/>
    <n v="2.8"/>
    <n v="-4.5999999999999996"/>
    <n v="92.7"/>
    <n v="75.7"/>
    <n v="9.6999999999999993"/>
    <n v="-999"/>
    <n v="-999"/>
    <n v="1.4"/>
    <n v="7.2"/>
    <n v="-999"/>
    <n v="0.1"/>
    <n v="-999"/>
    <n v="-999"/>
    <n v="0.56399999999999995"/>
    <n v="0.18099999999999999"/>
    <n v="0"/>
    <n v="-999"/>
    <x v="42"/>
  </r>
  <r>
    <d v="1995-02-08T00:00:00"/>
    <n v="39"/>
    <n v="7.83"/>
    <n v="-2.7"/>
    <n v="2.7"/>
    <n v="-6.7"/>
    <n v="69.7"/>
    <n v="47.1"/>
    <n v="0"/>
    <n v="-999"/>
    <n v="-999"/>
    <n v="0.8"/>
    <n v="4.9000000000000004"/>
    <n v="-999"/>
    <n v="0.1"/>
    <n v="-999"/>
    <n v="-999"/>
    <n v="0.34799999999999998"/>
    <n v="0.39200000000000002"/>
    <n v="0"/>
    <n v="-999"/>
    <x v="42"/>
  </r>
  <r>
    <d v="1995-02-09T00:00:00"/>
    <n v="40"/>
    <n v="8.99"/>
    <n v="-1.4"/>
    <n v="3.3"/>
    <n v="-6.8"/>
    <n v="62.7"/>
    <n v="38.200000000000003"/>
    <n v="1.1000000000000001"/>
    <n v="-999"/>
    <n v="-999"/>
    <n v="1.2"/>
    <n v="5.7"/>
    <n v="-999"/>
    <n v="0.1"/>
    <n v="-999"/>
    <n v="-999"/>
    <n v="0.29499999999999998"/>
    <n v="0.47799999999999998"/>
    <n v="0"/>
    <n v="-999"/>
    <x v="42"/>
  </r>
  <r>
    <d v="1995-02-10T00:00:00"/>
    <n v="41"/>
    <n v="6.71"/>
    <n v="-6.3"/>
    <n v="-0.5"/>
    <n v="-10.1"/>
    <n v="77.5"/>
    <n v="48.7"/>
    <n v="0"/>
    <n v="-999"/>
    <n v="-999"/>
    <n v="0.6"/>
    <n v="4.7"/>
    <n v="-999"/>
    <n v="0.1"/>
    <n v="-999"/>
    <n v="-999"/>
    <n v="0.28799999999999998"/>
    <n v="0.30199999999999999"/>
    <n v="0"/>
    <n v="-999"/>
    <x v="42"/>
  </r>
  <r>
    <d v="1995-02-11T00:00:00"/>
    <n v="42"/>
    <n v="3.71"/>
    <n v="-9.1999999999999993"/>
    <n v="-6.7"/>
    <n v="-12.3"/>
    <n v="85.5"/>
    <n v="70"/>
    <n v="0"/>
    <n v="-999"/>
    <n v="-999"/>
    <n v="0.7"/>
    <n v="4"/>
    <n v="-999"/>
    <n v="0.1"/>
    <n v="-999"/>
    <n v="-999"/>
    <n v="0.25800000000000001"/>
    <n v="0.111"/>
    <n v="0"/>
    <n v="-999"/>
    <x v="42"/>
  </r>
  <r>
    <d v="1995-02-12T00:00:00"/>
    <n v="43"/>
    <n v="9.92"/>
    <n v="-15.8"/>
    <n v="-11"/>
    <n v="-19.8"/>
    <n v="61.9"/>
    <n v="37.799999999999997"/>
    <n v="0"/>
    <n v="-999"/>
    <n v="-999"/>
    <n v="1.9"/>
    <n v="6.6"/>
    <n v="-999"/>
    <n v="0.1"/>
    <n v="-999"/>
    <n v="-999"/>
    <n v="0.1"/>
    <n v="0.16400000000000001"/>
    <n v="0"/>
    <n v="-999"/>
    <x v="42"/>
  </r>
  <r>
    <d v="1995-02-13T00:00:00"/>
    <n v="44"/>
    <n v="9.98"/>
    <n v="-18.899999999999999"/>
    <n v="-10.9"/>
    <n v="-25.2"/>
    <n v="52.6"/>
    <n v="29.9"/>
    <n v="0"/>
    <n v="-999"/>
    <n v="-999"/>
    <n v="0.9"/>
    <n v="3.8"/>
    <n v="-999"/>
    <n v="0.1"/>
    <n v="-999"/>
    <n v="-999"/>
    <n v="7.9000000000000001E-2"/>
    <n v="0.186"/>
    <n v="0"/>
    <n v="-999"/>
    <x v="42"/>
  </r>
  <r>
    <d v="1995-02-14T00:00:00"/>
    <n v="45"/>
    <n v="7.07"/>
    <n v="-16.7"/>
    <n v="-11.1"/>
    <n v="-24"/>
    <n v="69.5"/>
    <n v="37.4"/>
    <n v="0"/>
    <n v="-999"/>
    <n v="-999"/>
    <n v="0.8"/>
    <n v="3.9"/>
    <n v="-999"/>
    <n v="0.1"/>
    <n v="-999"/>
    <n v="-999"/>
    <n v="9.8000000000000004E-2"/>
    <n v="0.16400000000000001"/>
    <n v="0"/>
    <n v="-999"/>
    <x v="42"/>
  </r>
  <r>
    <d v="1995-02-15T00:00:00"/>
    <n v="46"/>
    <n v="4.49"/>
    <n v="-10.8"/>
    <n v="-6.7"/>
    <n v="-15.5"/>
    <n v="83.2"/>
    <n v="75.2"/>
    <n v="0"/>
    <n v="-999"/>
    <n v="-999"/>
    <n v="1.5"/>
    <n v="5.9"/>
    <n v="-999"/>
    <n v="0.1"/>
    <n v="-999"/>
    <n v="-999"/>
    <n v="0.27800000000000002"/>
    <n v="9.1999999999999998E-2"/>
    <n v="0"/>
    <n v="-999"/>
    <x v="42"/>
  </r>
  <r>
    <d v="1995-02-16T00:00:00"/>
    <n v="47"/>
    <n v="4.3"/>
    <n v="-5.7"/>
    <n v="-3"/>
    <n v="-8.6999999999999993"/>
    <n v="86.6"/>
    <n v="66"/>
    <n v="0"/>
    <n v="-999"/>
    <n v="-999"/>
    <n v="1.6"/>
    <n v="5.6"/>
    <n v="-999"/>
    <n v="0.1"/>
    <n v="-999"/>
    <n v="-999"/>
    <n v="0.32300000000000001"/>
    <n v="0.16600000000000001"/>
    <n v="0"/>
    <n v="-999"/>
    <x v="42"/>
  </r>
  <r>
    <d v="1995-02-17T00:00:00"/>
    <n v="48"/>
    <n v="6.6"/>
    <n v="-2"/>
    <n v="2.1"/>
    <n v="-4"/>
    <n v="88.4"/>
    <n v="64.2"/>
    <n v="5.9"/>
    <n v="-999"/>
    <n v="-999"/>
    <n v="2.7"/>
    <n v="8.9"/>
    <n v="-999"/>
    <n v="0.1"/>
    <n v="-999"/>
    <n v="-999"/>
    <n v="0.45600000000000002"/>
    <n v="0.254"/>
    <n v="0"/>
    <n v="-999"/>
    <x v="42"/>
  </r>
  <r>
    <d v="1995-02-18T00:00:00"/>
    <n v="49"/>
    <n v="2.1800000000000002"/>
    <n v="-1.6"/>
    <n v="1.3"/>
    <n v="-4.0999999999999996"/>
    <n v="87.7"/>
    <n v="64.599999999999994"/>
    <n v="0"/>
    <n v="-999"/>
    <n v="-999"/>
    <n v="2"/>
    <n v="6.3"/>
    <n v="-999"/>
    <n v="0.1"/>
    <n v="-999"/>
    <n v="-999"/>
    <n v="0.432"/>
    <n v="0.23699999999999999"/>
    <n v="0"/>
    <n v="-999"/>
    <x v="42"/>
  </r>
  <r>
    <d v="1995-02-19T00:00:00"/>
    <n v="50"/>
    <n v="5"/>
    <n v="1.7"/>
    <n v="4"/>
    <n v="-0.1"/>
    <n v="86.4"/>
    <n v="54.4"/>
    <n v="0"/>
    <n v="-999"/>
    <n v="-999"/>
    <n v="2"/>
    <n v="6.1"/>
    <n v="-999"/>
    <n v="0.1"/>
    <n v="-999"/>
    <n v="-999"/>
    <n v="0.443"/>
    <n v="0.371"/>
    <n v="0"/>
    <n v="-999"/>
    <x v="42"/>
  </r>
  <r>
    <d v="1995-02-20T00:00:00"/>
    <n v="51"/>
    <n v="4.34"/>
    <n v="3.3"/>
    <n v="8.1"/>
    <n v="0.6"/>
    <n v="84.4"/>
    <n v="51.4"/>
    <n v="0"/>
    <n v="-999"/>
    <n v="-999"/>
    <n v="1.9"/>
    <n v="6.7"/>
    <n v="-999"/>
    <n v="0.1"/>
    <n v="-999"/>
    <n v="-999"/>
    <n v="0.55500000000000005"/>
    <n v="0.52500000000000002"/>
    <n v="0"/>
    <n v="-999"/>
    <x v="42"/>
  </r>
  <r>
    <d v="1995-02-21T00:00:00"/>
    <n v="52"/>
    <n v="9.23"/>
    <n v="-0.2"/>
    <n v="5.2"/>
    <n v="-3.7"/>
    <n v="74.599999999999994"/>
    <n v="39"/>
    <n v="3.7"/>
    <n v="-999"/>
    <n v="-999"/>
    <n v="1.5"/>
    <n v="5.8"/>
    <n v="-999"/>
    <n v="0.1"/>
    <n v="-999"/>
    <n v="-999"/>
    <n v="0.34399999999999997"/>
    <n v="0.53900000000000003"/>
    <n v="0"/>
    <n v="-999"/>
    <x v="42"/>
  </r>
  <r>
    <d v="1995-02-22T00:00:00"/>
    <n v="53"/>
    <n v="11.33"/>
    <n v="-1.6"/>
    <n v="6"/>
    <n v="-6.4"/>
    <n v="66.3"/>
    <n v="30.9"/>
    <n v="0"/>
    <n v="-999"/>
    <n v="-999"/>
    <n v="0.5"/>
    <n v="3.3"/>
    <n v="-999"/>
    <n v="0.1"/>
    <n v="-999"/>
    <n v="-999"/>
    <n v="0.28899999999999998"/>
    <n v="0.64600000000000002"/>
    <n v="0"/>
    <n v="-999"/>
    <x v="42"/>
  </r>
  <r>
    <d v="1995-02-23T00:00:00"/>
    <n v="54"/>
    <n v="10.57"/>
    <n v="2"/>
    <n v="9.6999999999999993"/>
    <n v="-3.5"/>
    <n v="55.1"/>
    <n v="36.299999999999997"/>
    <n v="0"/>
    <n v="-999"/>
    <n v="-999"/>
    <n v="0.4"/>
    <n v="3"/>
    <n v="-999"/>
    <n v="0.1"/>
    <n v="-999"/>
    <n v="-999"/>
    <n v="0.437"/>
    <n v="0.76600000000000001"/>
    <n v="0"/>
    <n v="-999"/>
    <x v="42"/>
  </r>
  <r>
    <d v="1995-02-24T00:00:00"/>
    <n v="55"/>
    <n v="2.96"/>
    <n v="0.9"/>
    <n v="4.4000000000000004"/>
    <n v="-2.2999999999999998"/>
    <n v="77.8"/>
    <n v="56.2"/>
    <n v="0"/>
    <n v="-999"/>
    <n v="-999"/>
    <n v="1"/>
    <n v="4.2"/>
    <n v="-999"/>
    <n v="0.1"/>
    <n v="-999"/>
    <n v="-999"/>
    <n v="0.46899999999999997"/>
    <n v="0.36599999999999999"/>
    <n v="0"/>
    <n v="-999"/>
    <x v="42"/>
  </r>
  <r>
    <d v="1995-02-25T00:00:00"/>
    <n v="56"/>
    <n v="6.6"/>
    <n v="-2.2999999999999998"/>
    <n v="3.4"/>
    <n v="-6.7"/>
    <n v="81.400000000000006"/>
    <n v="53.4"/>
    <n v="4.0999999999999996"/>
    <n v="-999"/>
    <n v="-999"/>
    <n v="0.8"/>
    <n v="5.8"/>
    <n v="-999"/>
    <n v="0.1"/>
    <n v="-999"/>
    <n v="-999"/>
    <n v="0.41599999999999998"/>
    <n v="0.36299999999999999"/>
    <n v="0"/>
    <n v="-999"/>
    <x v="42"/>
  </r>
  <r>
    <d v="1995-02-26T00:00:00"/>
    <n v="57"/>
    <n v="12.95"/>
    <n v="-9.5"/>
    <n v="-4.5"/>
    <n v="-15.6"/>
    <n v="59.5"/>
    <n v="36.6"/>
    <n v="4.3"/>
    <n v="-999"/>
    <n v="-999"/>
    <n v="1"/>
    <n v="5.5"/>
    <n v="-999"/>
    <n v="0.1"/>
    <n v="-999"/>
    <n v="-999"/>
    <n v="0.159"/>
    <n v="0.27700000000000002"/>
    <n v="0"/>
    <n v="-999"/>
    <x v="42"/>
  </r>
  <r>
    <d v="1995-02-27T00:00:00"/>
    <n v="58"/>
    <n v="12.5"/>
    <n v="-11.3"/>
    <n v="-4.9000000000000004"/>
    <n v="-16.3"/>
    <n v="46.3"/>
    <n v="18.5"/>
    <n v="0"/>
    <n v="-999"/>
    <n v="-999"/>
    <n v="1"/>
    <n v="4.9000000000000004"/>
    <n v="-999"/>
    <n v="0.1"/>
    <n v="-999"/>
    <n v="-999"/>
    <n v="7.9000000000000001E-2"/>
    <n v="0.34599999999999997"/>
    <n v="0"/>
    <n v="-999"/>
    <x v="42"/>
  </r>
  <r>
    <d v="1995-02-28T00:00:00"/>
    <n v="59"/>
    <n v="12.2"/>
    <n v="-10"/>
    <n v="-3.1"/>
    <n v="-14.2"/>
    <n v="37.6"/>
    <n v="20.6"/>
    <n v="0"/>
    <n v="-999"/>
    <n v="-999"/>
    <n v="0.9"/>
    <n v="4.5999999999999996"/>
    <n v="-999"/>
    <n v="0.1"/>
    <n v="-999"/>
    <n v="-999"/>
    <n v="0.1"/>
    <n v="0.38600000000000001"/>
    <n v="-999"/>
    <n v="-999"/>
    <x v="42"/>
  </r>
  <r>
    <d v="1995-03-01T00:00:00"/>
    <n v="60"/>
    <n v="13.74"/>
    <n v="-10.4"/>
    <n v="-3.6"/>
    <n v="-16.7"/>
    <n v="37.299999999999997"/>
    <n v="20.7"/>
    <n v="0.6"/>
    <n v="-999"/>
    <n v="-999"/>
    <n v="1.1000000000000001"/>
    <n v="4.2"/>
    <n v="-999"/>
    <n v="0.1"/>
    <n v="-999"/>
    <n v="-999"/>
    <n v="9.7000000000000003E-2"/>
    <n v="0.371"/>
    <n v="0"/>
    <n v="-999"/>
    <x v="43"/>
  </r>
  <r>
    <d v="1995-03-02T00:00:00"/>
    <n v="61"/>
    <n v="13.96"/>
    <n v="-7"/>
    <n v="2"/>
    <n v="-15.3"/>
    <n v="29"/>
    <n v="10.6"/>
    <n v="0"/>
    <n v="-999"/>
    <n v="-999"/>
    <n v="0.6"/>
    <n v="2.5"/>
    <n v="-999"/>
    <n v="0.1"/>
    <n v="-999"/>
    <n v="-999"/>
    <n v="7.4999999999999997E-2"/>
    <n v="0.63100000000000001"/>
    <n v="0"/>
    <n v="-999"/>
    <x v="43"/>
  </r>
  <r>
    <d v="1995-03-03T00:00:00"/>
    <n v="62"/>
    <n v="13.46"/>
    <n v="-5.4"/>
    <n v="1.6"/>
    <n v="-10.7"/>
    <n v="30.3"/>
    <n v="13.8"/>
    <n v="0"/>
    <n v="-999"/>
    <n v="-999"/>
    <n v="0.8"/>
    <n v="3.4"/>
    <n v="-999"/>
    <n v="0.1"/>
    <n v="-999"/>
    <n v="-999"/>
    <n v="9.4E-2"/>
    <n v="0.59099999999999997"/>
    <n v="0"/>
    <n v="-999"/>
    <x v="43"/>
  </r>
  <r>
    <d v="1995-03-04T00:00:00"/>
    <n v="63"/>
    <n v="1.87"/>
    <n v="-9"/>
    <n v="-4.5"/>
    <n v="-16.8"/>
    <n v="84.1"/>
    <n v="47.7"/>
    <n v="0"/>
    <n v="-999"/>
    <n v="-999"/>
    <n v="0.5"/>
    <n v="2.8"/>
    <n v="-999"/>
    <n v="0"/>
    <n v="-999"/>
    <n v="-999"/>
    <n v="0.20899999999999999"/>
    <n v="0.22900000000000001"/>
    <n v="0"/>
    <n v="-999"/>
    <x v="43"/>
  </r>
  <r>
    <d v="1995-03-05T00:00:00"/>
    <n v="64"/>
    <n v="4.91"/>
    <n v="-14.7"/>
    <n v="-8.3000000000000007"/>
    <n v="-19.3"/>
    <n v="75.7"/>
    <n v="54.8"/>
    <n v="4.9000000000000004"/>
    <n v="-999"/>
    <n v="-999"/>
    <n v="0.8"/>
    <n v="3.1"/>
    <n v="-999"/>
    <n v="0"/>
    <n v="-999"/>
    <n v="-999"/>
    <n v="0.17899999999999999"/>
    <n v="0.14799999999999999"/>
    <n v="0"/>
    <n v="-999"/>
    <x v="43"/>
  </r>
  <r>
    <d v="1995-03-06T00:00:00"/>
    <n v="65"/>
    <n v="12.07"/>
    <n v="-11.8"/>
    <n v="-3.4"/>
    <n v="-17.5"/>
    <n v="66.2"/>
    <n v="30.3"/>
    <n v="0"/>
    <n v="-999"/>
    <n v="-999"/>
    <n v="0.6"/>
    <n v="3.4"/>
    <n v="-999"/>
    <n v="0"/>
    <n v="-999"/>
    <n v="-999"/>
    <n v="0.14399999999999999"/>
    <n v="0.33100000000000002"/>
    <n v="0"/>
    <n v="-999"/>
    <x v="43"/>
  </r>
  <r>
    <d v="1995-03-07T00:00:00"/>
    <n v="66"/>
    <n v="10.43"/>
    <n v="-7.5"/>
    <n v="-1.4"/>
    <n v="-11.3"/>
    <n v="79.7"/>
    <n v="53.5"/>
    <n v="0"/>
    <n v="-999"/>
    <n v="-999"/>
    <n v="0.7"/>
    <n v="4.3"/>
    <n v="-999"/>
    <n v="0"/>
    <n v="-999"/>
    <n v="-999"/>
    <n v="0.29499999999999998"/>
    <n v="0.25600000000000001"/>
    <n v="0"/>
    <n v="-999"/>
    <x v="43"/>
  </r>
  <r>
    <d v="1995-03-08T00:00:00"/>
    <n v="67"/>
    <n v="4.7300000000000004"/>
    <n v="-4.3"/>
    <n v="-1.4"/>
    <n v="-7.1"/>
    <n v="92"/>
    <n v="80.3"/>
    <n v="0"/>
    <n v="-999"/>
    <n v="-999"/>
    <n v="1.9"/>
    <n v="7.1"/>
    <n v="-999"/>
    <n v="0"/>
    <n v="-999"/>
    <n v="-999"/>
    <n v="0.442"/>
    <n v="0.109"/>
    <n v="0"/>
    <n v="-999"/>
    <x v="43"/>
  </r>
  <r>
    <d v="1995-03-09T00:00:00"/>
    <n v="68"/>
    <n v="4.37"/>
    <n v="0.6"/>
    <n v="2.7"/>
    <n v="-1.7"/>
    <n v="96.8"/>
    <n v="92.7"/>
    <n v="0"/>
    <n v="-999"/>
    <n v="-999"/>
    <n v="2.8"/>
    <n v="9.1"/>
    <n v="-999"/>
    <n v="0"/>
    <n v="-999"/>
    <n v="-999"/>
    <n v="0.68700000000000006"/>
    <n v="5.3999999999999999E-2"/>
    <n v="0"/>
    <n v="-999"/>
    <x v="43"/>
  </r>
  <r>
    <d v="1995-03-10T00:00:00"/>
    <n v="69"/>
    <n v="6.78"/>
    <n v="0.5"/>
    <n v="3.4"/>
    <n v="-1.3"/>
    <n v="88.9"/>
    <n v="70.099999999999994"/>
    <n v="2.4"/>
    <n v="-999"/>
    <n v="-999"/>
    <n v="2.7"/>
    <n v="8.5"/>
    <n v="-999"/>
    <n v="0"/>
    <n v="-999"/>
    <n v="-999"/>
    <n v="0.54500000000000004"/>
    <n v="0.23300000000000001"/>
    <n v="0"/>
    <n v="-999"/>
    <x v="43"/>
  </r>
  <r>
    <d v="1995-03-11T00:00:00"/>
    <n v="70"/>
    <n v="10.130000000000001"/>
    <n v="0.7"/>
    <n v="4.2"/>
    <n v="-1"/>
    <n v="91.2"/>
    <n v="69.099999999999994"/>
    <n v="8"/>
    <n v="-999"/>
    <n v="-999"/>
    <n v="1.5"/>
    <n v="6.8"/>
    <n v="-999"/>
    <n v="0"/>
    <n v="-999"/>
    <n v="-999"/>
    <n v="0.56999999999999995"/>
    <n v="0.255"/>
    <n v="0"/>
    <n v="-999"/>
    <x v="43"/>
  </r>
  <r>
    <d v="1995-03-12T00:00:00"/>
    <n v="71"/>
    <n v="6.23"/>
    <n v="-2.8"/>
    <n v="0.1"/>
    <n v="-6.6"/>
    <n v="88.7"/>
    <n v="64.400000000000006"/>
    <n v="9.5"/>
    <n v="-999"/>
    <n v="-999"/>
    <n v="0.7"/>
    <n v="4"/>
    <n v="-999"/>
    <n v="0"/>
    <n v="-999"/>
    <n v="-999"/>
    <n v="0.39700000000000002"/>
    <n v="0.219"/>
    <n v="0"/>
    <n v="-999"/>
    <x v="43"/>
  </r>
  <r>
    <d v="1995-03-13T00:00:00"/>
    <n v="72"/>
    <n v="6.46"/>
    <n v="-2.2000000000000002"/>
    <n v="1.4"/>
    <n v="-5.2"/>
    <n v="89.9"/>
    <n v="77.7"/>
    <n v="0"/>
    <n v="-999"/>
    <n v="-999"/>
    <n v="1.7"/>
    <n v="5.2"/>
    <n v="-999"/>
    <n v="0"/>
    <n v="-999"/>
    <n v="-999"/>
    <n v="0.52500000000000002"/>
    <n v="0.151"/>
    <n v="0"/>
    <n v="-999"/>
    <x v="43"/>
  </r>
  <r>
    <d v="1995-03-14T00:00:00"/>
    <n v="73"/>
    <n v="5.19"/>
    <n v="-0.3"/>
    <n v="3.1"/>
    <n v="-2.2999999999999998"/>
    <n v="97.7"/>
    <n v="89.1"/>
    <n v="5.3"/>
    <n v="-999"/>
    <n v="-999"/>
    <n v="2.4"/>
    <n v="9.3000000000000007"/>
    <n v="-999"/>
    <n v="0"/>
    <n v="-999"/>
    <n v="-999"/>
    <n v="0.68100000000000005"/>
    <n v="8.3000000000000004E-2"/>
    <n v="0"/>
    <n v="-999"/>
    <x v="43"/>
  </r>
  <r>
    <d v="1995-03-15T00:00:00"/>
    <n v="74"/>
    <n v="7.77"/>
    <n v="-3"/>
    <n v="0.3"/>
    <n v="-7.7"/>
    <n v="93.3"/>
    <n v="83.8"/>
    <n v="0"/>
    <n v="-999"/>
    <n v="-999"/>
    <n v="0.8"/>
    <n v="3.6"/>
    <n v="-999"/>
    <n v="0"/>
    <n v="-999"/>
    <n v="-999"/>
    <n v="0.52400000000000002"/>
    <n v="0.10100000000000001"/>
    <n v="0"/>
    <n v="-999"/>
    <x v="43"/>
  </r>
  <r>
    <d v="1995-03-16T00:00:00"/>
    <n v="75"/>
    <n v="12.99"/>
    <n v="-2.8"/>
    <n v="3.8"/>
    <n v="-9.8000000000000007"/>
    <n v="76.900000000000006"/>
    <n v="42"/>
    <n v="5.3"/>
    <n v="-999"/>
    <n v="-999"/>
    <n v="1.3"/>
    <n v="4.2"/>
    <n v="-999"/>
    <n v="0.1"/>
    <n v="-999"/>
    <n v="-999"/>
    <n v="0.33700000000000002"/>
    <n v="0.46500000000000002"/>
    <n v="0"/>
    <n v="-999"/>
    <x v="43"/>
  </r>
  <r>
    <d v="1995-03-17T00:00:00"/>
    <n v="76"/>
    <n v="11.98"/>
    <n v="-0.3"/>
    <n v="6.1"/>
    <n v="-5.3"/>
    <n v="76.900000000000006"/>
    <n v="50.6"/>
    <n v="0"/>
    <n v="-999"/>
    <n v="-999"/>
    <n v="1.7"/>
    <n v="6.7"/>
    <n v="-999"/>
    <n v="0.1"/>
    <n v="-999"/>
    <n v="-999"/>
    <n v="0.47499999999999998"/>
    <n v="0.46500000000000002"/>
    <n v="0"/>
    <n v="-999"/>
    <x v="43"/>
  </r>
  <r>
    <d v="1995-03-18T00:00:00"/>
    <n v="77"/>
    <n v="5.69"/>
    <n v="-0.1"/>
    <n v="4.9000000000000004"/>
    <n v="-2.6"/>
    <n v="92.7"/>
    <n v="75.3"/>
    <n v="0"/>
    <n v="-999"/>
    <n v="-999"/>
    <n v="1"/>
    <n v="5.7"/>
    <n v="-999"/>
    <n v="0.1"/>
    <n v="-999"/>
    <n v="-999"/>
    <n v="0.65"/>
    <n v="0.214"/>
    <n v="0"/>
    <n v="-999"/>
    <x v="43"/>
  </r>
  <r>
    <d v="1995-03-19T00:00:00"/>
    <n v="78"/>
    <n v="7.02"/>
    <n v="-0.9"/>
    <n v="4.3"/>
    <n v="-3.8"/>
    <n v="88"/>
    <n v="54.3"/>
    <n v="7.4"/>
    <n v="-999"/>
    <n v="-999"/>
    <n v="1.6"/>
    <n v="8"/>
    <n v="-999"/>
    <n v="0.1"/>
    <n v="-999"/>
    <n v="-999"/>
    <n v="0.45100000000000001"/>
    <n v="0.379"/>
    <n v="0"/>
    <n v="-999"/>
    <x v="43"/>
  </r>
  <r>
    <d v="1995-03-20T00:00:00"/>
    <n v="79"/>
    <n v="9.0500000000000007"/>
    <n v="-2.8"/>
    <n v="0.7"/>
    <n v="-4.4000000000000004"/>
    <n v="93.3"/>
    <n v="85"/>
    <n v="3.2"/>
    <n v="-999"/>
    <n v="-999"/>
    <n v="3.4"/>
    <n v="9.5"/>
    <n v="-999"/>
    <n v="0.1"/>
    <n v="-999"/>
    <n v="-999"/>
    <n v="0.54800000000000004"/>
    <n v="9.6000000000000002E-2"/>
    <n v="0"/>
    <n v="-999"/>
    <x v="43"/>
  </r>
  <r>
    <d v="1995-03-21T00:00:00"/>
    <n v="80"/>
    <n v="8.3800000000000008"/>
    <n v="-4.4000000000000004"/>
    <n v="-0.8"/>
    <n v="-7.7"/>
    <n v="85.3"/>
    <n v="65.599999999999994"/>
    <n v="0"/>
    <n v="-999"/>
    <n v="-999"/>
    <n v="1.9"/>
    <n v="6.7"/>
    <n v="-999"/>
    <n v="0.1"/>
    <n v="-999"/>
    <n v="-999"/>
    <n v="0.379"/>
    <n v="0.19800000000000001"/>
    <n v="0"/>
    <n v="-999"/>
    <x v="43"/>
  </r>
  <r>
    <d v="1995-03-22T00:00:00"/>
    <n v="81"/>
    <n v="7.68"/>
    <n v="-4.8"/>
    <n v="-1.2"/>
    <n v="-7.2"/>
    <n v="93.2"/>
    <n v="79"/>
    <n v="0"/>
    <n v="-999"/>
    <n v="-999"/>
    <n v="2.7"/>
    <n v="6.7"/>
    <n v="-999"/>
    <n v="0.1"/>
    <n v="-999"/>
    <n v="-999"/>
    <n v="0.44"/>
    <n v="0.11700000000000001"/>
    <n v="0"/>
    <n v="-999"/>
    <x v="43"/>
  </r>
  <r>
    <d v="1995-03-23T00:00:00"/>
    <n v="82"/>
    <n v="4.99"/>
    <n v="-3.7"/>
    <n v="0"/>
    <n v="-7.2"/>
    <n v="95.4"/>
    <n v="84.2"/>
    <n v="13.7"/>
    <n v="-999"/>
    <n v="-999"/>
    <n v="1.8"/>
    <n v="6.1"/>
    <n v="-999"/>
    <n v="0.1"/>
    <n v="-999"/>
    <n v="-999"/>
    <n v="0.51300000000000001"/>
    <n v="9.6000000000000002E-2"/>
    <n v="0"/>
    <n v="-999"/>
    <x v="43"/>
  </r>
  <r>
    <d v="1995-03-24T00:00:00"/>
    <n v="83"/>
    <n v="11.92"/>
    <n v="-7.1"/>
    <n v="-0.8"/>
    <n v="-11.9"/>
    <n v="86"/>
    <n v="62.6"/>
    <n v="0"/>
    <n v="-999"/>
    <n v="-999"/>
    <n v="0.8"/>
    <n v="3.7"/>
    <n v="-999"/>
    <n v="0.1"/>
    <n v="-999"/>
    <n v="-999"/>
    <n v="0.36099999999999999"/>
    <n v="0.215"/>
    <n v="0"/>
    <n v="-999"/>
    <x v="43"/>
  </r>
  <r>
    <d v="1995-03-25T00:00:00"/>
    <n v="84"/>
    <n v="19.170000000000002"/>
    <n v="-5.7"/>
    <n v="1.8"/>
    <n v="-11.7"/>
    <n v="68.8"/>
    <n v="33.700000000000003"/>
    <n v="0"/>
    <n v="-999"/>
    <n v="-999"/>
    <n v="0.7"/>
    <n v="4.4000000000000004"/>
    <n v="-999"/>
    <n v="0"/>
    <n v="-999"/>
    <n v="-999"/>
    <n v="0.23400000000000001"/>
    <n v="0.46100000000000002"/>
    <n v="0"/>
    <n v="-999"/>
    <x v="43"/>
  </r>
  <r>
    <d v="1995-03-26T00:00:00"/>
    <n v="85"/>
    <n v="18.059999999999999"/>
    <n v="-1.7"/>
    <n v="5.8"/>
    <n v="-10.7"/>
    <n v="54.8"/>
    <n v="26.5"/>
    <n v="0"/>
    <n v="-999"/>
    <n v="-999"/>
    <n v="0.9"/>
    <n v="4.3"/>
    <n v="-999"/>
    <n v="0.1"/>
    <n v="-999"/>
    <n v="-999"/>
    <n v="0.24399999999999999"/>
    <n v="0.67800000000000005"/>
    <n v="0"/>
    <n v="-999"/>
    <x v="43"/>
  </r>
  <r>
    <d v="1995-03-27T00:00:00"/>
    <n v="86"/>
    <n v="19.16"/>
    <n v="0.9"/>
    <n v="8.6"/>
    <n v="-5.3"/>
    <n v="53.2"/>
    <n v="29.7"/>
    <n v="0"/>
    <n v="-999"/>
    <n v="-999"/>
    <n v="0.7"/>
    <n v="3.2"/>
    <n v="-999"/>
    <n v="0"/>
    <n v="-999"/>
    <n v="-999"/>
    <n v="0.33200000000000002"/>
    <n v="0.78500000000000003"/>
    <n v="0"/>
    <n v="-999"/>
    <x v="43"/>
  </r>
  <r>
    <d v="1995-03-28T00:00:00"/>
    <n v="87"/>
    <n v="19.45"/>
    <n v="1.2"/>
    <n v="8.6"/>
    <n v="-6.2"/>
    <n v="51.7"/>
    <n v="27.4"/>
    <n v="0"/>
    <n v="-999"/>
    <n v="-999"/>
    <n v="0.7"/>
    <n v="3"/>
    <n v="-999"/>
    <n v="0"/>
    <n v="-999"/>
    <n v="-999"/>
    <n v="0.30599999999999999"/>
    <n v="0.81100000000000005"/>
    <n v="0"/>
    <n v="-999"/>
    <x v="43"/>
  </r>
  <r>
    <d v="1995-03-29T00:00:00"/>
    <n v="88"/>
    <n v="19.46"/>
    <n v="2.5"/>
    <n v="10.9"/>
    <n v="-4.7"/>
    <n v="54.8"/>
    <n v="27.9"/>
    <n v="0"/>
    <n v="-999"/>
    <n v="-999"/>
    <n v="0.7"/>
    <n v="3.2"/>
    <n v="-999"/>
    <n v="0"/>
    <n v="-999"/>
    <n v="-999"/>
    <n v="0.36299999999999999"/>
    <n v="0.94"/>
    <n v="0"/>
    <n v="-999"/>
    <x v="43"/>
  </r>
  <r>
    <d v="1995-03-30T00:00:00"/>
    <n v="89"/>
    <n v="19.34"/>
    <n v="4.4000000000000004"/>
    <n v="12.3"/>
    <n v="-2.2000000000000002"/>
    <n v="45.8"/>
    <n v="15.8"/>
    <n v="0"/>
    <n v="-999"/>
    <n v="-999"/>
    <n v="0.6"/>
    <n v="2.8"/>
    <n v="-999"/>
    <n v="0"/>
    <n v="-999"/>
    <n v="-999"/>
    <n v="0.22600000000000001"/>
    <n v="1.204"/>
    <n v="0"/>
    <n v="-999"/>
    <x v="43"/>
  </r>
  <r>
    <d v="1995-03-31T00:00:00"/>
    <n v="90"/>
    <n v="17.39"/>
    <n v="4.8"/>
    <n v="11.2"/>
    <n v="-1.9"/>
    <n v="47.1"/>
    <n v="26.4"/>
    <n v="0"/>
    <n v="-999"/>
    <n v="-999"/>
    <n v="1.3"/>
    <n v="6.1"/>
    <n v="-999"/>
    <n v="0"/>
    <n v="-999"/>
    <n v="-999"/>
    <n v="0.35199999999999998"/>
    <n v="0.97899999999999998"/>
    <n v="-999"/>
    <n v="-999"/>
    <x v="43"/>
  </r>
  <r>
    <d v="1995-04-01T00:00:00"/>
    <n v="91"/>
    <n v="14.24"/>
    <n v="-1.1000000000000001"/>
    <n v="3.7"/>
    <n v="-4.7"/>
    <n v="72.5"/>
    <n v="41.6"/>
    <n v="4.2"/>
    <n v="-999"/>
    <n v="-999"/>
    <n v="1.5"/>
    <n v="5.3"/>
    <n v="-999"/>
    <n v="0"/>
    <n v="-999"/>
    <n v="-999"/>
    <n v="0.33100000000000002"/>
    <n v="0.46500000000000002"/>
    <n v="0"/>
    <n v="-999"/>
    <x v="44"/>
  </r>
  <r>
    <d v="1995-04-02T00:00:00"/>
    <n v="92"/>
    <n v="5.6"/>
    <n v="-1.6"/>
    <n v="0.5"/>
    <n v="-4"/>
    <n v="84.9"/>
    <n v="72.099999999999994"/>
    <n v="0"/>
    <n v="-999"/>
    <n v="-999"/>
    <n v="1.4"/>
    <n v="5.2"/>
    <n v="-999"/>
    <n v="0"/>
    <n v="-999"/>
    <n v="-999"/>
    <n v="0.45800000000000002"/>
    <n v="0.17699999999999999"/>
    <n v="0"/>
    <n v="-999"/>
    <x v="44"/>
  </r>
  <r>
    <d v="1995-04-03T00:00:00"/>
    <n v="93"/>
    <n v="17.05"/>
    <n v="4.0999999999999996"/>
    <n v="12.4"/>
    <n v="-2.5"/>
    <n v="71.400000000000006"/>
    <n v="37.4"/>
    <n v="0"/>
    <n v="-999"/>
    <n v="-999"/>
    <n v="0.5"/>
    <n v="2.8"/>
    <n v="-999"/>
    <n v="0"/>
    <n v="-999"/>
    <n v="-999"/>
    <n v="0.53800000000000003"/>
    <n v="0.90100000000000002"/>
    <n v="0"/>
    <n v="-999"/>
    <x v="44"/>
  </r>
  <r>
    <d v="1995-04-04T00:00:00"/>
    <n v="94"/>
    <n v="10.039999999999999"/>
    <n v="0.4"/>
    <n v="6.9"/>
    <n v="-6"/>
    <n v="78.2"/>
    <n v="50.9"/>
    <n v="4.2"/>
    <n v="-999"/>
    <n v="-999"/>
    <n v="1.5"/>
    <n v="6.5"/>
    <n v="-999"/>
    <n v="0"/>
    <n v="-999"/>
    <n v="-999"/>
    <n v="0.50700000000000001"/>
    <n v="0.48799999999999999"/>
    <n v="0"/>
    <n v="-999"/>
    <x v="44"/>
  </r>
  <r>
    <d v="1995-04-05T00:00:00"/>
    <n v="95"/>
    <n v="15.39"/>
    <n v="-2.2000000000000002"/>
    <n v="3.8"/>
    <n v="-8.9"/>
    <n v="67.7"/>
    <n v="29.6"/>
    <n v="0"/>
    <n v="-999"/>
    <n v="-999"/>
    <n v="0.9"/>
    <n v="4.5999999999999996"/>
    <n v="-999"/>
    <n v="0"/>
    <n v="-999"/>
    <n v="-999"/>
    <n v="0.23799999999999999"/>
    <n v="0.56399999999999995"/>
    <n v="0"/>
    <n v="-999"/>
    <x v="44"/>
  </r>
  <r>
    <d v="1995-04-06T00:00:00"/>
    <n v="96"/>
    <n v="14.11"/>
    <n v="-0.7"/>
    <n v="5.7"/>
    <n v="-6.2"/>
    <n v="70.2"/>
    <n v="43.8"/>
    <n v="0"/>
    <n v="-999"/>
    <n v="-999"/>
    <n v="1.5"/>
    <n v="6"/>
    <n v="-999"/>
    <n v="0"/>
    <n v="-999"/>
    <n v="-999"/>
    <n v="0.4"/>
    <n v="0.51400000000000001"/>
    <n v="0"/>
    <n v="-999"/>
    <x v="44"/>
  </r>
  <r>
    <d v="1995-04-07T00:00:00"/>
    <n v="97"/>
    <n v="10.11"/>
    <n v="-0.3"/>
    <n v="4.5"/>
    <n v="-2.2999999999999998"/>
    <n v="91"/>
    <n v="65.5"/>
    <n v="4.2"/>
    <n v="-999"/>
    <n v="-999"/>
    <n v="2.2999999999999998"/>
    <n v="6.8"/>
    <n v="-999"/>
    <n v="0"/>
    <n v="-999"/>
    <n v="-999"/>
    <n v="0.55200000000000005"/>
    <n v="0.28999999999999998"/>
    <n v="0"/>
    <n v="-999"/>
    <x v="44"/>
  </r>
  <r>
    <d v="1995-04-08T00:00:00"/>
    <n v="98"/>
    <n v="8.98"/>
    <n v="-2.4"/>
    <n v="2.1"/>
    <n v="-5.9"/>
    <n v="93"/>
    <n v="73.099999999999994"/>
    <n v="24.2"/>
    <n v="-999"/>
    <n v="-999"/>
    <n v="0.9"/>
    <n v="4.5999999999999996"/>
    <n v="-999"/>
    <n v="0"/>
    <n v="-999"/>
    <n v="-999"/>
    <n v="0.52100000000000002"/>
    <n v="0.191"/>
    <n v="0"/>
    <n v="-999"/>
    <x v="44"/>
  </r>
  <r>
    <d v="1995-04-09T00:00:00"/>
    <n v="99"/>
    <n v="18.2"/>
    <n v="-2.8"/>
    <n v="2.9"/>
    <n v="-9.6"/>
    <n v="78.099999999999994"/>
    <n v="47.5"/>
    <n v="1.1000000000000001"/>
    <n v="-999"/>
    <n v="-999"/>
    <n v="1.2"/>
    <n v="4.2"/>
    <n v="-999"/>
    <n v="0"/>
    <n v="-999"/>
    <n v="-999"/>
    <n v="0.35799999999999998"/>
    <n v="0.39500000000000002"/>
    <n v="0"/>
    <n v="-999"/>
    <x v="44"/>
  </r>
  <r>
    <d v="1995-04-10T00:00:00"/>
    <n v="100"/>
    <n v="11.35"/>
    <n v="-4"/>
    <n v="1.4"/>
    <n v="-11.5"/>
    <n v="76.599999999999994"/>
    <n v="42.7"/>
    <n v="0"/>
    <n v="-999"/>
    <n v="-999"/>
    <n v="1.6"/>
    <n v="6"/>
    <n v="-999"/>
    <n v="0"/>
    <n v="-999"/>
    <n v="-999"/>
    <n v="0.28899999999999998"/>
    <n v="0.38700000000000001"/>
    <n v="0"/>
    <n v="-999"/>
    <x v="44"/>
  </r>
  <r>
    <d v="1995-04-11T00:00:00"/>
    <n v="101"/>
    <n v="17.93"/>
    <n v="-2.6"/>
    <n v="4.4000000000000004"/>
    <n v="-7.9"/>
    <n v="63.2"/>
    <n v="25.4"/>
    <n v="3.2"/>
    <n v="-999"/>
    <n v="-999"/>
    <n v="1.1000000000000001"/>
    <n v="4.3"/>
    <n v="-999"/>
    <n v="0"/>
    <n v="-999"/>
    <n v="-999"/>
    <n v="0.21199999999999999"/>
    <n v="0.624"/>
    <n v="0"/>
    <n v="-999"/>
    <x v="44"/>
  </r>
  <r>
    <d v="1995-04-12T00:00:00"/>
    <n v="102"/>
    <n v="14"/>
    <n v="-1.7"/>
    <n v="3.6"/>
    <n v="-7.2"/>
    <n v="64.400000000000006"/>
    <n v="28.7"/>
    <n v="0"/>
    <n v="-999"/>
    <n v="-999"/>
    <n v="2.6"/>
    <n v="8"/>
    <n v="-999"/>
    <n v="0"/>
    <n v="-999"/>
    <n v="-999"/>
    <n v="0.22700000000000001"/>
    <n v="0.56299999999999994"/>
    <n v="0"/>
    <n v="-999"/>
    <x v="44"/>
  </r>
  <r>
    <d v="1995-04-13T00:00:00"/>
    <n v="103"/>
    <n v="9.17"/>
    <n v="-2.2000000000000002"/>
    <n v="2.1"/>
    <n v="-6.1"/>
    <n v="88.3"/>
    <n v="69.5"/>
    <n v="10"/>
    <n v="-999"/>
    <n v="-999"/>
    <n v="1.5"/>
    <n v="5.8"/>
    <n v="-999"/>
    <n v="0"/>
    <n v="-999"/>
    <n v="-999"/>
    <n v="0.49299999999999999"/>
    <n v="0.217"/>
    <n v="0"/>
    <n v="-999"/>
    <x v="44"/>
  </r>
  <r>
    <d v="1995-04-14T00:00:00"/>
    <n v="104"/>
    <n v="11.38"/>
    <n v="-5.7"/>
    <n v="-0.9"/>
    <n v="-11.6"/>
    <n v="85.4"/>
    <n v="67.7"/>
    <n v="12"/>
    <n v="-999"/>
    <n v="-999"/>
    <n v="1"/>
    <n v="3.8"/>
    <n v="-999"/>
    <n v="0"/>
    <n v="-999"/>
    <n v="-999"/>
    <n v="0.38600000000000001"/>
    <n v="0.185"/>
    <n v="0"/>
    <n v="-999"/>
    <x v="44"/>
  </r>
  <r>
    <d v="1995-04-15T00:00:00"/>
    <n v="105"/>
    <n v="17.11"/>
    <n v="-4.4000000000000004"/>
    <n v="3.7"/>
    <n v="-12.9"/>
    <n v="71.099999999999994"/>
    <n v="40.9"/>
    <n v="0"/>
    <n v="-999"/>
    <n v="-999"/>
    <n v="0.7"/>
    <n v="4"/>
    <n v="-999"/>
    <n v="0"/>
    <n v="-999"/>
    <n v="-999"/>
    <n v="0.32500000000000001"/>
    <n v="0.47"/>
    <n v="0"/>
    <n v="-999"/>
    <x v="44"/>
  </r>
  <r>
    <d v="1995-04-16T00:00:00"/>
    <n v="106"/>
    <n v="15.31"/>
    <n v="-1.7"/>
    <n v="7.1"/>
    <n v="-9.9"/>
    <n v="60"/>
    <n v="18.100000000000001"/>
    <n v="0"/>
    <n v="-999"/>
    <n v="-999"/>
    <n v="0.6"/>
    <n v="3.4"/>
    <n v="-999"/>
    <n v="0"/>
    <n v="-999"/>
    <n v="-999"/>
    <n v="0.183"/>
    <n v="0.82599999999999996"/>
    <n v="0"/>
    <n v="-999"/>
    <x v="44"/>
  </r>
  <r>
    <d v="1995-04-17T00:00:00"/>
    <n v="107"/>
    <n v="13.17"/>
    <n v="-0.7"/>
    <n v="4.0999999999999996"/>
    <n v="-4.2"/>
    <n v="58.4"/>
    <n v="38.299999999999997"/>
    <n v="0"/>
    <n v="-999"/>
    <n v="-999"/>
    <n v="1"/>
    <n v="5.3"/>
    <n v="-999"/>
    <n v="0"/>
    <n v="-999"/>
    <n v="-999"/>
    <n v="0.314"/>
    <n v="0.505"/>
    <n v="0"/>
    <n v="-999"/>
    <x v="44"/>
  </r>
  <r>
    <d v="1995-04-18T00:00:00"/>
    <n v="108"/>
    <n v="12.44"/>
    <n v="-1.3"/>
    <n v="3.7"/>
    <n v="-3.9"/>
    <n v="88.1"/>
    <n v="59.1"/>
    <n v="0"/>
    <n v="-999"/>
    <n v="-999"/>
    <n v="0.7"/>
    <n v="3.4"/>
    <n v="-999"/>
    <n v="0"/>
    <n v="-999"/>
    <n v="-999"/>
    <n v="0.47099999999999997"/>
    <n v="0.32600000000000001"/>
    <n v="0"/>
    <n v="-999"/>
    <x v="44"/>
  </r>
  <r>
    <d v="1995-04-19T00:00:00"/>
    <n v="109"/>
    <n v="9.3800000000000008"/>
    <n v="-2.8"/>
    <n v="3.7"/>
    <n v="-6.8"/>
    <n v="79.3"/>
    <n v="41.5"/>
    <n v="2"/>
    <n v="-999"/>
    <n v="-999"/>
    <n v="0.8"/>
    <n v="3.8"/>
    <n v="-999"/>
    <n v="0"/>
    <n v="-999"/>
    <n v="-999"/>
    <n v="0.33"/>
    <n v="0.46600000000000003"/>
    <n v="0"/>
    <n v="-999"/>
    <x v="44"/>
  </r>
  <r>
    <d v="1995-04-20T00:00:00"/>
    <n v="110"/>
    <n v="16.48"/>
    <n v="-1.8"/>
    <n v="6.7"/>
    <n v="-8.6"/>
    <n v="58.9"/>
    <n v="28.7"/>
    <n v="3"/>
    <n v="-999"/>
    <n v="-999"/>
    <n v="0.7"/>
    <n v="3"/>
    <n v="-999"/>
    <n v="0"/>
    <n v="-999"/>
    <n v="-999"/>
    <n v="0.28100000000000003"/>
    <n v="0.69899999999999995"/>
    <n v="0"/>
    <n v="-999"/>
    <x v="44"/>
  </r>
  <r>
    <d v="1995-04-21T00:00:00"/>
    <n v="111"/>
    <n v="18.04"/>
    <n v="1"/>
    <n v="8.6"/>
    <n v="-6.2"/>
    <n v="60.8"/>
    <n v="30.5"/>
    <n v="0"/>
    <n v="-999"/>
    <n v="-999"/>
    <n v="0.6"/>
    <n v="3.3"/>
    <n v="-999"/>
    <n v="0"/>
    <n v="-999"/>
    <n v="-999"/>
    <n v="0.34"/>
    <n v="0.77600000000000002"/>
    <n v="0"/>
    <n v="-999"/>
    <x v="44"/>
  </r>
  <r>
    <d v="1995-04-22T00:00:00"/>
    <n v="112"/>
    <n v="24.97"/>
    <n v="3.9"/>
    <n v="10.9"/>
    <n v="-2.8"/>
    <n v="54"/>
    <n v="23"/>
    <n v="0"/>
    <n v="-999"/>
    <n v="-999"/>
    <n v="0.7"/>
    <n v="4"/>
    <n v="-999"/>
    <n v="0"/>
    <n v="-999"/>
    <n v="-999"/>
    <n v="0.29899999999999999"/>
    <n v="1.004"/>
    <n v="0"/>
    <n v="-999"/>
    <x v="44"/>
  </r>
  <r>
    <d v="1995-04-23T00:00:00"/>
    <n v="113"/>
    <n v="23.29"/>
    <n v="6.1"/>
    <n v="12.9"/>
    <n v="-1.9"/>
    <n v="41.3"/>
    <n v="16"/>
    <n v="0"/>
    <n v="-999"/>
    <n v="-999"/>
    <n v="0.6"/>
    <n v="3.6"/>
    <n v="-999"/>
    <n v="0"/>
    <n v="-999"/>
    <n v="-999"/>
    <n v="0.23799999999999999"/>
    <n v="1.25"/>
    <n v="0"/>
    <n v="-999"/>
    <x v="44"/>
  </r>
  <r>
    <d v="1995-04-24T00:00:00"/>
    <n v="114"/>
    <n v="16.52"/>
    <n v="2.2999999999999998"/>
    <n v="7.5"/>
    <n v="-0.6"/>
    <n v="67.099999999999994"/>
    <n v="38.4"/>
    <n v="0"/>
    <n v="-999"/>
    <n v="-999"/>
    <n v="0.9"/>
    <n v="5.2"/>
    <n v="-999"/>
    <n v="0"/>
    <n v="-999"/>
    <n v="-999"/>
    <n v="0.39800000000000002"/>
    <n v="0.63800000000000001"/>
    <n v="0"/>
    <n v="-999"/>
    <x v="44"/>
  </r>
  <r>
    <d v="1995-04-25T00:00:00"/>
    <n v="115"/>
    <n v="23.22"/>
    <n v="4.5999999999999996"/>
    <n v="11.3"/>
    <n v="-1.1000000000000001"/>
    <n v="44.4"/>
    <n v="16.600000000000001"/>
    <n v="0"/>
    <n v="-999"/>
    <n v="-999"/>
    <n v="1"/>
    <n v="4.8"/>
    <n v="-999"/>
    <n v="0"/>
    <n v="-999"/>
    <n v="-999"/>
    <n v="0.223"/>
    <n v="1.1160000000000001"/>
    <n v="0"/>
    <n v="-999"/>
    <x v="44"/>
  </r>
  <r>
    <d v="1995-04-26T00:00:00"/>
    <n v="116"/>
    <n v="15.07"/>
    <n v="3.9"/>
    <n v="9.3000000000000007"/>
    <n v="1.2"/>
    <n v="65.7"/>
    <n v="38.9"/>
    <n v="0"/>
    <n v="-999"/>
    <n v="-999"/>
    <n v="1.6"/>
    <n v="5.7"/>
    <n v="-999"/>
    <n v="0"/>
    <n v="-999"/>
    <n v="-999"/>
    <n v="0.45400000000000001"/>
    <n v="0.71599999999999997"/>
    <n v="0"/>
    <n v="-999"/>
    <x v="44"/>
  </r>
  <r>
    <d v="1995-04-27T00:00:00"/>
    <n v="117"/>
    <n v="20.48"/>
    <n v="4.5"/>
    <n v="9.3000000000000007"/>
    <n v="0.1"/>
    <n v="50.4"/>
    <n v="31.9"/>
    <n v="1"/>
    <n v="-999"/>
    <n v="-999"/>
    <n v="2.2999999999999998"/>
    <n v="8.3000000000000007"/>
    <n v="-999"/>
    <n v="0"/>
    <n v="-999"/>
    <n v="-999"/>
    <n v="0.374"/>
    <n v="0.79800000000000004"/>
    <n v="0"/>
    <n v="-999"/>
    <x v="44"/>
  </r>
  <r>
    <d v="1995-04-28T00:00:00"/>
    <n v="118"/>
    <n v="14.02"/>
    <n v="2.9"/>
    <n v="7.7"/>
    <n v="-2.5"/>
    <n v="48.5"/>
    <n v="31.1"/>
    <n v="0"/>
    <n v="-999"/>
    <n v="-999"/>
    <n v="1.4"/>
    <n v="5.7"/>
    <n v="-999"/>
    <n v="0"/>
    <n v="-999"/>
    <n v="-999"/>
    <n v="0.32700000000000001"/>
    <n v="0.72399999999999998"/>
    <n v="0"/>
    <n v="-999"/>
    <x v="44"/>
  </r>
  <r>
    <d v="1995-04-29T00:00:00"/>
    <n v="119"/>
    <n v="19.079999999999998"/>
    <n v="2"/>
    <n v="8.1"/>
    <n v="-1.8"/>
    <n v="55.6"/>
    <n v="33.5"/>
    <n v="0"/>
    <n v="-999"/>
    <n v="-999"/>
    <n v="1.7"/>
    <n v="5.2"/>
    <n v="-999"/>
    <n v="0"/>
    <n v="-999"/>
    <n v="-999"/>
    <n v="0.36199999999999999"/>
    <n v="0.71799999999999997"/>
    <n v="0"/>
    <n v="-999"/>
    <x v="44"/>
  </r>
  <r>
    <d v="1995-04-30T00:00:00"/>
    <n v="120"/>
    <n v="21.78"/>
    <n v="3.1"/>
    <n v="9.6"/>
    <n v="-2.1"/>
    <n v="49.7"/>
    <n v="29.9"/>
    <n v="1"/>
    <n v="-999"/>
    <n v="-999"/>
    <n v="1.4"/>
    <n v="5.2"/>
    <n v="-999"/>
    <n v="0"/>
    <n v="-999"/>
    <n v="-999"/>
    <n v="0.35699999999999998"/>
    <n v="0.83799999999999997"/>
    <n v="-999"/>
    <n v="-999"/>
    <x v="44"/>
  </r>
  <r>
    <d v="1995-05-01T00:00:00"/>
    <n v="121"/>
    <n v="18.21"/>
    <n v="4.2"/>
    <n v="9.5"/>
    <n v="-1.2"/>
    <n v="56.9"/>
    <n v="34.700000000000003"/>
    <n v="0"/>
    <n v="-999"/>
    <n v="-999"/>
    <n v="1.2"/>
    <n v="5.6"/>
    <n v="-999"/>
    <n v="-0.1"/>
    <n v="-999"/>
    <n v="-999"/>
    <n v="0.41099999999999998"/>
    <n v="0.77500000000000002"/>
    <n v="0"/>
    <n v="-999"/>
    <x v="45"/>
  </r>
  <r>
    <d v="1995-05-02T00:00:00"/>
    <n v="122"/>
    <n v="7.92"/>
    <n v="1.5"/>
    <n v="5.0999999999999996"/>
    <n v="-1.7"/>
    <n v="89.6"/>
    <n v="70.900000000000006"/>
    <n v="2"/>
    <n v="-999"/>
    <n v="-999"/>
    <n v="0.8"/>
    <n v="4.4000000000000004"/>
    <n v="-999"/>
    <n v="-0.1"/>
    <n v="-999"/>
    <n v="-999"/>
    <n v="0.621"/>
    <n v="0.25600000000000001"/>
    <n v="0"/>
    <n v="-999"/>
    <x v="45"/>
  </r>
  <r>
    <d v="1995-05-03T00:00:00"/>
    <n v="123"/>
    <n v="20.49"/>
    <n v="1.4"/>
    <n v="8.6"/>
    <n v="-3.9"/>
    <n v="73.3"/>
    <n v="34"/>
    <n v="2"/>
    <n v="-999"/>
    <n v="-999"/>
    <n v="0.8"/>
    <n v="4.0999999999999996"/>
    <n v="-999"/>
    <n v="0"/>
    <n v="-999"/>
    <n v="-999"/>
    <n v="0.38"/>
    <n v="0.73699999999999999"/>
    <n v="0"/>
    <n v="-999"/>
    <x v="45"/>
  </r>
  <r>
    <d v="1995-05-04T00:00:00"/>
    <n v="124"/>
    <n v="12.11"/>
    <n v="2.6"/>
    <n v="9.3000000000000007"/>
    <n v="-4.2"/>
    <n v="72.099999999999994"/>
    <n v="36.9"/>
    <n v="0"/>
    <n v="-999"/>
    <n v="-999"/>
    <n v="0.6"/>
    <n v="3.5"/>
    <n v="-999"/>
    <n v="0"/>
    <n v="-999"/>
    <n v="-999"/>
    <n v="0.43099999999999999"/>
    <n v="0.73899999999999999"/>
    <n v="0"/>
    <n v="-999"/>
    <x v="45"/>
  </r>
  <r>
    <d v="1995-05-05T00:00:00"/>
    <n v="125"/>
    <n v="10.25"/>
    <n v="2.9"/>
    <n v="7.8"/>
    <n v="0.2"/>
    <n v="80.900000000000006"/>
    <n v="53.5"/>
    <n v="0"/>
    <n v="-999"/>
    <n v="-999"/>
    <n v="1"/>
    <n v="4.3"/>
    <n v="-999"/>
    <n v="0"/>
    <n v="-999"/>
    <n v="-999"/>
    <n v="0.56699999999999995"/>
    <n v="0.49199999999999999"/>
    <n v="0"/>
    <n v="-999"/>
    <x v="45"/>
  </r>
  <r>
    <d v="1995-05-06T00:00:00"/>
    <n v="126"/>
    <n v="17.440000000000001"/>
    <n v="5.2"/>
    <n v="9.8000000000000007"/>
    <n v="1.1000000000000001"/>
    <n v="62.6"/>
    <n v="38.1"/>
    <n v="0"/>
    <n v="-999"/>
    <n v="-999"/>
    <n v="0.9"/>
    <n v="6.3"/>
    <n v="-999"/>
    <n v="0"/>
    <n v="-999"/>
    <n v="-999"/>
    <n v="0.46200000000000002"/>
    <n v="0.75"/>
    <n v="0"/>
    <n v="-999"/>
    <x v="45"/>
  </r>
  <r>
    <d v="1995-05-07T00:00:00"/>
    <n v="127"/>
    <n v="12.24"/>
    <n v="4.2"/>
    <n v="8.1999999999999993"/>
    <n v="0.9"/>
    <n v="81.3"/>
    <n v="63.4"/>
    <n v="8"/>
    <n v="-999"/>
    <n v="-999"/>
    <n v="1.2"/>
    <n v="5.0999999999999996"/>
    <n v="-999"/>
    <n v="0.1"/>
    <n v="-999"/>
    <n v="-999"/>
    <n v="0.69"/>
    <n v="0.39800000000000002"/>
    <n v="0"/>
    <n v="-999"/>
    <x v="45"/>
  </r>
  <r>
    <d v="1995-05-08T00:00:00"/>
    <n v="128"/>
    <n v="20.2"/>
    <n v="7"/>
    <n v="12.6"/>
    <n v="3.1"/>
    <n v="59.4"/>
    <n v="39.5"/>
    <n v="1"/>
    <n v="-999"/>
    <n v="-999"/>
    <n v="1.4"/>
    <n v="5.8"/>
    <n v="-999"/>
    <n v="0.1"/>
    <n v="-999"/>
    <n v="-999"/>
    <n v="0.57599999999999996"/>
    <n v="0.88200000000000001"/>
    <n v="0"/>
    <n v="-999"/>
    <x v="45"/>
  </r>
  <r>
    <d v="1995-05-09T00:00:00"/>
    <n v="129"/>
    <n v="15.56"/>
    <n v="6.2"/>
    <n v="10.7"/>
    <n v="4.0999999999999996"/>
    <n v="72.099999999999994"/>
    <n v="55.8"/>
    <n v="0"/>
    <n v="-999"/>
    <n v="-999"/>
    <n v="1.8"/>
    <n v="6.8"/>
    <n v="-999"/>
    <n v="0.2"/>
    <n v="-999"/>
    <n v="-999"/>
    <n v="0.71799999999999997"/>
    <n v="0.56899999999999995"/>
    <n v="0"/>
    <n v="-999"/>
    <x v="45"/>
  </r>
  <r>
    <d v="1995-05-10T00:00:00"/>
    <n v="130"/>
    <n v="16.23"/>
    <n v="4.8"/>
    <n v="10.8"/>
    <n v="1.5"/>
    <n v="85.2"/>
    <n v="59.9"/>
    <n v="4"/>
    <n v="-999"/>
    <n v="-999"/>
    <n v="1"/>
    <n v="4.3"/>
    <n v="-999"/>
    <n v="0.2"/>
    <n v="-999"/>
    <n v="-999"/>
    <n v="0.77600000000000002"/>
    <n v="0.51900000000000002"/>
    <n v="0"/>
    <n v="-999"/>
    <x v="45"/>
  </r>
  <r>
    <d v="1995-05-11T00:00:00"/>
    <n v="131"/>
    <n v="9.2100000000000009"/>
    <n v="1"/>
    <n v="4.5"/>
    <n v="-1.8"/>
    <n v="95.5"/>
    <n v="83.4"/>
    <n v="11"/>
    <n v="-999"/>
    <n v="-999"/>
    <n v="0.6"/>
    <n v="3.1"/>
    <n v="-999"/>
    <n v="0.2"/>
    <n v="-999"/>
    <n v="-999"/>
    <n v="0.70199999999999996"/>
    <n v="0.14000000000000001"/>
    <n v="0"/>
    <n v="-999"/>
    <x v="45"/>
  </r>
  <r>
    <d v="1995-05-12T00:00:00"/>
    <n v="132"/>
    <n v="9"/>
    <n v="0.9"/>
    <n v="4.7"/>
    <n v="-2.1"/>
    <n v="89.4"/>
    <n v="64"/>
    <n v="4"/>
    <n v="-999"/>
    <n v="-999"/>
    <n v="0.5"/>
    <n v="3.9"/>
    <n v="-999"/>
    <n v="0.1"/>
    <n v="-999"/>
    <n v="-999"/>
    <n v="0.54800000000000004"/>
    <n v="0.307"/>
    <n v="0"/>
    <n v="-999"/>
    <x v="45"/>
  </r>
  <r>
    <d v="1995-05-13T00:00:00"/>
    <n v="133"/>
    <n v="27.7"/>
    <n v="7"/>
    <n v="14.1"/>
    <n v="-0.4"/>
    <n v="60.3"/>
    <n v="27.5"/>
    <n v="0"/>
    <n v="-999"/>
    <n v="-999"/>
    <n v="0.8"/>
    <n v="3.8"/>
    <n v="-999"/>
    <n v="0.2"/>
    <n v="-999"/>
    <n v="-999"/>
    <n v="0.441"/>
    <n v="1.1659999999999999"/>
    <n v="0"/>
    <n v="-999"/>
    <x v="45"/>
  </r>
  <r>
    <d v="1995-05-14T00:00:00"/>
    <n v="134"/>
    <n v="20.48"/>
    <n v="9.8000000000000007"/>
    <n v="16.100000000000001"/>
    <n v="1.1000000000000001"/>
    <n v="46.8"/>
    <n v="24.7"/>
    <n v="0"/>
    <n v="-999"/>
    <n v="-999"/>
    <n v="0.9"/>
    <n v="4.8"/>
    <n v="-999"/>
    <n v="0.4"/>
    <n v="-999"/>
    <n v="-999"/>
    <n v="0.45200000000000001"/>
    <n v="1.3779999999999999"/>
    <n v="0"/>
    <n v="-999"/>
    <x v="45"/>
  </r>
  <r>
    <d v="1995-05-15T00:00:00"/>
    <n v="135"/>
    <n v="26.23"/>
    <n v="9.1"/>
    <n v="14.7"/>
    <n v="2.6"/>
    <n v="54.8"/>
    <n v="30.1"/>
    <n v="0"/>
    <n v="-999"/>
    <n v="-999"/>
    <n v="0.9"/>
    <n v="4.3"/>
    <n v="-999"/>
    <n v="0.7"/>
    <n v="-999"/>
    <n v="-999"/>
    <n v="0.505"/>
    <n v="1.169"/>
    <n v="0"/>
    <n v="-999"/>
    <x v="45"/>
  </r>
  <r>
    <d v="1995-05-16T00:00:00"/>
    <n v="136"/>
    <n v="24.68"/>
    <n v="8.8000000000000007"/>
    <n v="16.3"/>
    <n v="1.2"/>
    <n v="65.900000000000006"/>
    <n v="35.4"/>
    <n v="0"/>
    <n v="-999"/>
    <n v="-999"/>
    <n v="0.9"/>
    <n v="4.3"/>
    <n v="-999"/>
    <n v="1.1000000000000001"/>
    <n v="-999"/>
    <n v="-999"/>
    <n v="0.65400000000000003"/>
    <n v="1.1970000000000001"/>
    <n v="0"/>
    <n v="-999"/>
    <x v="45"/>
  </r>
  <r>
    <d v="1995-05-17T00:00:00"/>
    <n v="137"/>
    <n v="23.94"/>
    <n v="4.5"/>
    <n v="11.3"/>
    <n v="-1.1000000000000001"/>
    <n v="69.400000000000006"/>
    <n v="31.1"/>
    <n v="0"/>
    <n v="-999"/>
    <n v="-999"/>
    <n v="1.2"/>
    <n v="5.2"/>
    <n v="-999"/>
    <n v="2.6"/>
    <n v="-999"/>
    <n v="-999"/>
    <n v="0.41599999999999998"/>
    <n v="0.92200000000000004"/>
    <n v="0"/>
    <n v="-999"/>
    <x v="45"/>
  </r>
  <r>
    <d v="1995-05-18T00:00:00"/>
    <n v="138"/>
    <n v="22.16"/>
    <n v="2.8"/>
    <n v="10.199999999999999"/>
    <n v="-2.4"/>
    <n v="66.2"/>
    <n v="30.9"/>
    <n v="0"/>
    <n v="0"/>
    <n v="-999"/>
    <n v="0.8"/>
    <n v="4.5"/>
    <n v="-999"/>
    <n v="4.7"/>
    <n v="-999"/>
    <n v="-999"/>
    <n v="0.38400000000000001"/>
    <n v="0.86"/>
    <n v="0"/>
    <n v="-999"/>
    <x v="45"/>
  </r>
  <r>
    <d v="1995-05-19T00:00:00"/>
    <n v="139"/>
    <n v="28.91"/>
    <n v="5.0999999999999996"/>
    <n v="12.8"/>
    <n v="-3.4"/>
    <n v="48.7"/>
    <n v="18.2"/>
    <n v="0"/>
    <n v="0"/>
    <n v="-999"/>
    <n v="0.7"/>
    <n v="3.7"/>
    <n v="-999"/>
    <n v="7.3"/>
    <n v="-999"/>
    <n v="-999"/>
    <n v="0.26900000000000002"/>
    <n v="1.2090000000000001"/>
    <n v="0"/>
    <n v="-999"/>
    <x v="45"/>
  </r>
  <r>
    <d v="1995-05-20T00:00:00"/>
    <n v="140"/>
    <n v="25.19"/>
    <n v="4.9000000000000004"/>
    <n v="11.2"/>
    <n v="-1.2"/>
    <n v="54.1"/>
    <n v="27.2"/>
    <n v="1"/>
    <n v="0"/>
    <n v="-999"/>
    <n v="1"/>
    <n v="6"/>
    <n v="-999"/>
    <n v="7.5"/>
    <n v="-999"/>
    <n v="-999"/>
    <n v="0.36199999999999999"/>
    <n v="0.96799999999999997"/>
    <n v="0"/>
    <n v="-999"/>
    <x v="45"/>
  </r>
  <r>
    <d v="1995-05-21T00:00:00"/>
    <n v="141"/>
    <n v="29.08"/>
    <n v="5.2"/>
    <n v="12.7"/>
    <n v="-1.7"/>
    <n v="52.2"/>
    <n v="17.8"/>
    <n v="0"/>
    <n v="0"/>
    <n v="-999"/>
    <n v="0.9"/>
    <n v="4.9000000000000004"/>
    <n v="-999"/>
    <n v="8.4"/>
    <n v="-999"/>
    <n v="-999"/>
    <n v="0.26100000000000001"/>
    <n v="1.2070000000000001"/>
    <n v="0"/>
    <n v="-999"/>
    <x v="45"/>
  </r>
  <r>
    <d v="1995-05-22T00:00:00"/>
    <n v="142"/>
    <n v="29.42"/>
    <n v="8.5"/>
    <n v="16.5"/>
    <n v="0.6"/>
    <n v="34.799999999999997"/>
    <n v="10.6"/>
    <n v="1"/>
    <n v="0"/>
    <n v="-999"/>
    <n v="0.9"/>
    <n v="8.6999999999999993"/>
    <n v="-999"/>
    <n v="9.1999999999999993"/>
    <n v="-999"/>
    <n v="-999"/>
    <n v="0.19900000000000001"/>
    <n v="1.6779999999999999"/>
    <n v="0"/>
    <n v="-999"/>
    <x v="45"/>
  </r>
  <r>
    <d v="1995-05-23T00:00:00"/>
    <n v="143"/>
    <n v="22.5"/>
    <n v="10.1"/>
    <n v="16.8"/>
    <n v="1.3"/>
    <n v="33.299999999999997"/>
    <n v="15.1"/>
    <n v="0"/>
    <n v="0"/>
    <n v="-999"/>
    <n v="0.7"/>
    <n v="4.2"/>
    <n v="-999"/>
    <n v="9.6"/>
    <n v="-999"/>
    <n v="-999"/>
    <n v="0.28799999999999998"/>
    <n v="1.6240000000000001"/>
    <n v="0"/>
    <n v="-999"/>
    <x v="45"/>
  </r>
  <r>
    <d v="1995-05-24T00:00:00"/>
    <n v="144"/>
    <n v="24.71"/>
    <n v="10.4"/>
    <n v="16.7"/>
    <n v="4.5"/>
    <n v="41.9"/>
    <n v="22.3"/>
    <n v="0"/>
    <n v="0"/>
    <n v="-999"/>
    <n v="0.8"/>
    <n v="4.5999999999999996"/>
    <n v="-999"/>
    <n v="11.1"/>
    <n v="-999"/>
    <n v="-999"/>
    <n v="0.42299999999999999"/>
    <n v="1.4770000000000001"/>
    <n v="0"/>
    <n v="-999"/>
    <x v="45"/>
  </r>
  <r>
    <d v="1995-05-25T00:00:00"/>
    <n v="145"/>
    <n v="27.65"/>
    <n v="8.3000000000000007"/>
    <n v="15.2"/>
    <n v="0.4"/>
    <n v="53.4"/>
    <n v="23"/>
    <n v="0"/>
    <n v="0"/>
    <n v="-999"/>
    <n v="1"/>
    <n v="5.2"/>
    <n v="-999"/>
    <n v="11.7"/>
    <n v="-999"/>
    <n v="-999"/>
    <n v="0.39700000000000002"/>
    <n v="1.33"/>
    <n v="0"/>
    <n v="-999"/>
    <x v="45"/>
  </r>
  <r>
    <d v="1995-05-26T00:00:00"/>
    <n v="146"/>
    <n v="28.27"/>
    <n v="8.1999999999999993"/>
    <n v="16.3"/>
    <n v="-1.4"/>
    <n v="48"/>
    <n v="13.9"/>
    <n v="0"/>
    <n v="0"/>
    <n v="-999"/>
    <n v="0.7"/>
    <n v="4.3"/>
    <n v="-999"/>
    <n v="11"/>
    <n v="-999"/>
    <n v="-999"/>
    <n v="0.25700000000000001"/>
    <n v="1.595"/>
    <n v="0"/>
    <n v="-999"/>
    <x v="45"/>
  </r>
  <r>
    <d v="1995-05-27T00:00:00"/>
    <n v="147"/>
    <n v="29.09"/>
    <n v="12"/>
    <n v="19.899999999999999"/>
    <n v="3.3"/>
    <n v="47.1"/>
    <n v="18.899999999999999"/>
    <n v="0"/>
    <n v="0"/>
    <n v="-999"/>
    <n v="0.7"/>
    <n v="4.3"/>
    <n v="-999"/>
    <n v="12.4"/>
    <n v="-999"/>
    <n v="-999"/>
    <n v="0.438"/>
    <n v="1.8839999999999999"/>
    <n v="0"/>
    <n v="-999"/>
    <x v="45"/>
  </r>
  <r>
    <d v="1995-05-28T00:00:00"/>
    <n v="148"/>
    <n v="27.75"/>
    <n v="14.6"/>
    <n v="22.7"/>
    <n v="4.2"/>
    <n v="45.3"/>
    <n v="20.2"/>
    <n v="0"/>
    <n v="0"/>
    <n v="-999"/>
    <n v="0.8"/>
    <n v="4.2"/>
    <n v="-999"/>
    <n v="13.4"/>
    <n v="-999"/>
    <n v="-999"/>
    <n v="0.55900000000000005"/>
    <n v="2.2010000000000001"/>
    <n v="0"/>
    <n v="-999"/>
    <x v="45"/>
  </r>
  <r>
    <d v="1995-05-29T00:00:00"/>
    <n v="149"/>
    <n v="28.63"/>
    <n v="15.5"/>
    <n v="24.1"/>
    <n v="6.4"/>
    <n v="45.5"/>
    <n v="16.2"/>
    <n v="0"/>
    <n v="0"/>
    <n v="-999"/>
    <n v="0.9"/>
    <n v="4.5"/>
    <n v="-999"/>
    <n v="14.6"/>
    <n v="-999"/>
    <n v="-999"/>
    <n v="0.48499999999999999"/>
    <n v="2.5150000000000001"/>
    <n v="0"/>
    <n v="-999"/>
    <x v="45"/>
  </r>
  <r>
    <d v="1995-05-30T00:00:00"/>
    <n v="150"/>
    <n v="27.79"/>
    <n v="12.8"/>
    <n v="20.2"/>
    <n v="5.9"/>
    <n v="47.5"/>
    <n v="29.9"/>
    <n v="2"/>
    <n v="0"/>
    <n v="-999"/>
    <n v="1.1000000000000001"/>
    <n v="4.5"/>
    <n v="-999"/>
    <n v="13.9"/>
    <n v="-999"/>
    <n v="-999"/>
    <n v="0.70499999999999996"/>
    <n v="1.659"/>
    <n v="0"/>
    <n v="-999"/>
    <x v="45"/>
  </r>
  <r>
    <d v="1995-05-31T00:00:00"/>
    <n v="151"/>
    <n v="28.14"/>
    <n v="11.2"/>
    <n v="19.8"/>
    <n v="2.2000000000000002"/>
    <n v="50.7"/>
    <n v="21.1"/>
    <n v="1"/>
    <n v="0"/>
    <n v="-999"/>
    <n v="0.8"/>
    <n v="5.3"/>
    <n v="-999"/>
    <n v="13.1"/>
    <n v="-999"/>
    <n v="-999"/>
    <n v="0.48599999999999999"/>
    <n v="1.8220000000000001"/>
    <n v="0"/>
    <n v="-999"/>
    <x v="45"/>
  </r>
  <r>
    <d v="1995-06-01T00:00:00"/>
    <n v="152"/>
    <n v="28.65"/>
    <n v="12.4"/>
    <n v="21.1"/>
    <n v="3.3"/>
    <n v="52.8"/>
    <n v="23.5"/>
    <n v="0"/>
    <n v="0"/>
    <n v="-999"/>
    <n v="0.9"/>
    <n v="4.3"/>
    <n v="-999"/>
    <n v="13.9"/>
    <n v="-999"/>
    <n v="-999"/>
    <n v="0.58699999999999997"/>
    <n v="1.9139999999999999"/>
    <n v="0"/>
    <n v="-999"/>
    <x v="46"/>
  </r>
  <r>
    <d v="1995-06-02T00:00:00"/>
    <n v="153"/>
    <n v="16.91"/>
    <n v="11.3"/>
    <n v="17.899999999999999"/>
    <n v="5"/>
    <n v="56.7"/>
    <n v="32.5"/>
    <n v="1"/>
    <n v="0"/>
    <n v="-999"/>
    <n v="0.6"/>
    <n v="3.4"/>
    <n v="-999"/>
    <n v="12.7"/>
    <n v="-999"/>
    <n v="-999"/>
    <n v="0.66600000000000004"/>
    <n v="1.3839999999999999"/>
    <n v="0"/>
    <n v="-999"/>
    <x v="46"/>
  </r>
  <r>
    <d v="1995-06-03T00:00:00"/>
    <n v="154"/>
    <n v="27.76"/>
    <n v="12.9"/>
    <n v="20.6"/>
    <n v="2.5"/>
    <n v="53"/>
    <n v="23.7"/>
    <n v="0"/>
    <n v="0"/>
    <n v="-999"/>
    <n v="1.1000000000000001"/>
    <n v="4.7"/>
    <n v="-999"/>
    <n v="13.4"/>
    <n v="-999"/>
    <n v="-999"/>
    <n v="0.57299999999999995"/>
    <n v="1.851"/>
    <n v="0"/>
    <n v="-999"/>
    <x v="46"/>
  </r>
  <r>
    <d v="1995-06-04T00:00:00"/>
    <n v="155"/>
    <n v="10.029999999999999"/>
    <n v="9.6"/>
    <n v="16.2"/>
    <n v="4.5999999999999996"/>
    <n v="71.900000000000006"/>
    <n v="44.2"/>
    <n v="14.2"/>
    <n v="0"/>
    <n v="-999"/>
    <n v="0.9"/>
    <n v="5.5"/>
    <n v="-999"/>
    <n v="11.6"/>
    <n v="-999"/>
    <n v="-999"/>
    <n v="0.81399999999999995"/>
    <n v="1.0269999999999999"/>
    <n v="0"/>
    <n v="-999"/>
    <x v="46"/>
  </r>
  <r>
    <d v="1995-06-05T00:00:00"/>
    <n v="156"/>
    <n v="6.21"/>
    <n v="1.4"/>
    <n v="4.8"/>
    <n v="-1.1000000000000001"/>
    <n v="96.6"/>
    <n v="79.3"/>
    <n v="7.4"/>
    <n v="0"/>
    <n v="-999"/>
    <n v="1"/>
    <n v="4.3"/>
    <n v="-999"/>
    <n v="7.7"/>
    <n v="-999"/>
    <n v="-999"/>
    <n v="0.68300000000000005"/>
    <n v="0.17799999999999999"/>
    <n v="0"/>
    <n v="-999"/>
    <x v="46"/>
  </r>
  <r>
    <d v="1995-06-06T00:00:00"/>
    <n v="157"/>
    <n v="1.91"/>
    <n v="1.2"/>
    <n v="4.5"/>
    <n v="-1.1000000000000001"/>
    <n v="99.4"/>
    <n v="98.2"/>
    <n v="22.1"/>
    <n v="0"/>
    <n v="-999"/>
    <n v="1.3"/>
    <n v="8.1999999999999993"/>
    <n v="-999"/>
    <n v="4"/>
    <n v="-999"/>
    <n v="-999"/>
    <n v="0.82899999999999996"/>
    <n v="1.4999999999999999E-2"/>
    <n v="0"/>
    <n v="-999"/>
    <x v="46"/>
  </r>
  <r>
    <d v="1995-06-07T00:00:00"/>
    <n v="158"/>
    <n v="21.41"/>
    <n v="8.5"/>
    <n v="14.4"/>
    <n v="2.7"/>
    <n v="78"/>
    <n v="43.7"/>
    <n v="1"/>
    <n v="0"/>
    <n v="-999"/>
    <n v="0.8"/>
    <n v="3.8"/>
    <n v="-999"/>
    <n v="5.9"/>
    <n v="-999"/>
    <n v="-999"/>
    <n v="0.71599999999999997"/>
    <n v="0.92300000000000004"/>
    <n v="0"/>
    <n v="-999"/>
    <x v="46"/>
  </r>
  <r>
    <d v="1995-06-08T00:00:00"/>
    <n v="159"/>
    <n v="28.06"/>
    <n v="10"/>
    <n v="17.8"/>
    <n v="1.6"/>
    <n v="56.3"/>
    <n v="22.9"/>
    <n v="0"/>
    <n v="0"/>
    <n v="-999"/>
    <n v="1.1000000000000001"/>
    <n v="4.9000000000000004"/>
    <n v="-999"/>
    <n v="11.3"/>
    <n v="-999"/>
    <n v="-999"/>
    <n v="0.46600000000000003"/>
    <n v="1.571"/>
    <n v="0"/>
    <n v="-999"/>
    <x v="46"/>
  </r>
  <r>
    <d v="1995-06-09T00:00:00"/>
    <n v="160"/>
    <n v="24.02"/>
    <n v="9.4"/>
    <n v="15.2"/>
    <n v="3.3"/>
    <n v="48.5"/>
    <n v="32.200000000000003"/>
    <n v="0"/>
    <n v="0"/>
    <n v="-999"/>
    <n v="1.4"/>
    <n v="5.4"/>
    <n v="-999"/>
    <n v="11.6"/>
    <n v="-999"/>
    <n v="-999"/>
    <n v="0.55600000000000005"/>
    <n v="1.171"/>
    <n v="0"/>
    <n v="-999"/>
    <x v="46"/>
  </r>
  <r>
    <d v="1995-06-10T00:00:00"/>
    <n v="161"/>
    <n v="13.9"/>
    <n v="9.3000000000000007"/>
    <n v="13.3"/>
    <n v="5.7"/>
    <n v="65.900000000000006"/>
    <n v="45"/>
    <n v="3.6"/>
    <n v="0"/>
    <n v="-999"/>
    <n v="2.2000000000000002"/>
    <n v="6"/>
    <n v="-999"/>
    <n v="10.199999999999999"/>
    <n v="-999"/>
    <n v="-999"/>
    <n v="0.68500000000000005"/>
    <n v="0.84"/>
    <n v="0"/>
    <n v="-999"/>
    <x v="46"/>
  </r>
  <r>
    <d v="1995-06-11T00:00:00"/>
    <n v="162"/>
    <n v="13.41"/>
    <n v="5.5"/>
    <n v="11.6"/>
    <n v="2.2999999999999998"/>
    <n v="85.2"/>
    <n v="55.2"/>
    <n v="9.6999999999999993"/>
    <n v="0"/>
    <n v="-999"/>
    <n v="0.9"/>
    <n v="4.3"/>
    <n v="-999"/>
    <n v="10.4"/>
    <n v="-999"/>
    <n v="-999"/>
    <n v="0.755"/>
    <n v="0.61199999999999999"/>
    <n v="0"/>
    <n v="-999"/>
    <x v="46"/>
  </r>
  <r>
    <d v="1995-06-12T00:00:00"/>
    <n v="163"/>
    <n v="16.489999999999998"/>
    <n v="6.8"/>
    <n v="12.1"/>
    <n v="1"/>
    <n v="63.4"/>
    <n v="42.2"/>
    <n v="1"/>
    <n v="0"/>
    <n v="-999"/>
    <n v="1.7"/>
    <n v="6.7"/>
    <n v="-999"/>
    <n v="8.4"/>
    <n v="-999"/>
    <n v="-999"/>
    <n v="0.59599999999999997"/>
    <n v="0.81599999999999995"/>
    <n v="0"/>
    <n v="-999"/>
    <x v="46"/>
  </r>
  <r>
    <d v="1995-06-13T00:00:00"/>
    <n v="164"/>
    <n v="19.05"/>
    <n v="5.3"/>
    <n v="12.3"/>
    <n v="0"/>
    <n v="76.099999999999994"/>
    <n v="43.2"/>
    <n v="1"/>
    <n v="0"/>
    <n v="-999"/>
    <n v="0.8"/>
    <n v="4.5999999999999996"/>
    <n v="-999"/>
    <n v="9.3000000000000007"/>
    <n v="-999"/>
    <n v="-999"/>
    <n v="0.61699999999999999"/>
    <n v="0.81200000000000006"/>
    <n v="0"/>
    <n v="-999"/>
    <x v="46"/>
  </r>
  <r>
    <d v="1995-06-14T00:00:00"/>
    <n v="165"/>
    <n v="10.97"/>
    <n v="4.8"/>
    <n v="8.3000000000000007"/>
    <n v="0.8"/>
    <n v="87.8"/>
    <n v="58.5"/>
    <n v="2.2999999999999998"/>
    <n v="0"/>
    <n v="-999"/>
    <n v="0.6"/>
    <n v="4"/>
    <n v="-999"/>
    <n v="9.3000000000000007"/>
    <n v="-999"/>
    <n v="-999"/>
    <n v="0.63900000000000001"/>
    <n v="0.45400000000000001"/>
    <n v="0"/>
    <n v="-999"/>
    <x v="46"/>
  </r>
  <r>
    <d v="1995-06-15T00:00:00"/>
    <n v="166"/>
    <n v="12.04"/>
    <n v="7.8"/>
    <n v="13.5"/>
    <n v="3.7"/>
    <n v="83.9"/>
    <n v="56.9"/>
    <n v="0.3"/>
    <n v="0"/>
    <n v="-999"/>
    <n v="0.5"/>
    <n v="3"/>
    <n v="-999"/>
    <n v="10.8"/>
    <n v="-999"/>
    <n v="-999"/>
    <n v="0.88"/>
    <n v="0.66700000000000004"/>
    <n v="0"/>
    <n v="-999"/>
    <x v="46"/>
  </r>
  <r>
    <d v="1995-06-16T00:00:00"/>
    <n v="167"/>
    <n v="12.99"/>
    <n v="9.4"/>
    <n v="16.100000000000001"/>
    <n v="3.9"/>
    <n v="80.900000000000006"/>
    <n v="51.7"/>
    <n v="3"/>
    <n v="0"/>
    <n v="-999"/>
    <n v="0.6"/>
    <n v="4.2"/>
    <n v="-999"/>
    <n v="11"/>
    <n v="-999"/>
    <n v="-999"/>
    <n v="0.94599999999999995"/>
    <n v="0.88400000000000001"/>
    <n v="0"/>
    <n v="-999"/>
    <x v="46"/>
  </r>
  <r>
    <d v="1995-06-17T00:00:00"/>
    <n v="168"/>
    <n v="17.89"/>
    <n v="7.4"/>
    <n v="13.8"/>
    <n v="3.6"/>
    <n v="82.3"/>
    <n v="49.3"/>
    <n v="1"/>
    <n v="0"/>
    <n v="-999"/>
    <n v="1.2"/>
    <n v="5.2"/>
    <n v="-999"/>
    <n v="12.1"/>
    <n v="-999"/>
    <n v="-999"/>
    <n v="0.77800000000000002"/>
    <n v="0.8"/>
    <n v="0"/>
    <n v="-999"/>
    <x v="46"/>
  </r>
  <r>
    <d v="1995-06-18T00:00:00"/>
    <n v="169"/>
    <n v="11.88"/>
    <n v="5.6"/>
    <n v="9.5"/>
    <n v="1.7"/>
    <n v="90.3"/>
    <n v="65.5"/>
    <n v="1.8"/>
    <n v="0"/>
    <n v="-999"/>
    <n v="1.1000000000000001"/>
    <n v="4.3"/>
    <n v="-999"/>
    <n v="10"/>
    <n v="-999"/>
    <n v="-999"/>
    <n v="0.77700000000000002"/>
    <n v="0.41"/>
    <n v="0"/>
    <n v="-999"/>
    <x v="46"/>
  </r>
  <r>
    <d v="1995-06-19T00:00:00"/>
    <n v="170"/>
    <n v="16.489999999999998"/>
    <n v="6.1"/>
    <n v="13.6"/>
    <n v="-0.4"/>
    <n v="82.3"/>
    <n v="48.7"/>
    <n v="3"/>
    <n v="0"/>
    <n v="-999"/>
    <n v="0.9"/>
    <n v="4"/>
    <n v="-999"/>
    <n v="9.8000000000000007"/>
    <n v="-999"/>
    <n v="-999"/>
    <n v="0.75800000000000001"/>
    <n v="0.79900000000000004"/>
    <n v="0"/>
    <n v="-999"/>
    <x v="46"/>
  </r>
  <r>
    <d v="1995-06-20T00:00:00"/>
    <n v="171"/>
    <n v="3.09"/>
    <n v="4.5999999999999996"/>
    <n v="6.8"/>
    <n v="2.6"/>
    <n v="99.6"/>
    <n v="99.1"/>
    <n v="12.7"/>
    <n v="0"/>
    <n v="-999"/>
    <n v="1"/>
    <n v="4.9000000000000004"/>
    <n v="-999"/>
    <n v="8.1999999999999993"/>
    <n v="-999"/>
    <n v="-999"/>
    <n v="0.97599999999999998"/>
    <n v="8.9999999999999993E-3"/>
    <n v="0"/>
    <n v="-999"/>
    <x v="46"/>
  </r>
  <r>
    <d v="1995-06-21T00:00:00"/>
    <n v="172"/>
    <n v="14.76"/>
    <n v="9.4"/>
    <n v="16.5"/>
    <n v="4.2"/>
    <n v="83.4"/>
    <n v="47.1"/>
    <n v="0"/>
    <n v="0"/>
    <n v="-999"/>
    <n v="0.4"/>
    <n v="3.8"/>
    <n v="-999"/>
    <n v="10.9"/>
    <n v="-999"/>
    <n v="-999"/>
    <n v="0.88300000000000001"/>
    <n v="0.99299999999999999"/>
    <n v="0"/>
    <n v="-999"/>
    <x v="46"/>
  </r>
  <r>
    <d v="1995-06-22T00:00:00"/>
    <n v="173"/>
    <n v="18.920000000000002"/>
    <n v="11.3"/>
    <n v="18"/>
    <n v="5.7"/>
    <n v="78.599999999999994"/>
    <n v="46.1"/>
    <n v="0"/>
    <n v="0"/>
    <n v="-999"/>
    <n v="0.6"/>
    <n v="4.3"/>
    <n v="-999"/>
    <n v="12.7"/>
    <n v="-999"/>
    <n v="-999"/>
    <n v="0.95099999999999996"/>
    <n v="1.1120000000000001"/>
    <n v="0"/>
    <n v="-999"/>
    <x v="46"/>
  </r>
  <r>
    <d v="1995-06-23T00:00:00"/>
    <n v="174"/>
    <n v="26.9"/>
    <n v="13.9"/>
    <n v="20.8"/>
    <n v="6.1"/>
    <n v="65.7"/>
    <n v="31.2"/>
    <n v="0"/>
    <n v="0"/>
    <n v="-999"/>
    <n v="0.8"/>
    <n v="4.4000000000000004"/>
    <n v="-999"/>
    <n v="14.7"/>
    <n v="-999"/>
    <n v="-999"/>
    <n v="0.76600000000000001"/>
    <n v="1.69"/>
    <n v="0"/>
    <n v="-999"/>
    <x v="46"/>
  </r>
  <r>
    <d v="1995-06-24T00:00:00"/>
    <n v="175"/>
    <n v="21.51"/>
    <n v="14"/>
    <n v="20.8"/>
    <n v="7.7"/>
    <n v="63"/>
    <n v="36.4"/>
    <n v="0"/>
    <n v="0"/>
    <n v="-999"/>
    <n v="0.7"/>
    <n v="4"/>
    <n v="-999"/>
    <n v="15.1"/>
    <n v="-999"/>
    <n v="-999"/>
    <n v="0.89600000000000002"/>
    <n v="1.5620000000000001"/>
    <n v="0"/>
    <n v="-999"/>
    <x v="46"/>
  </r>
  <r>
    <d v="1995-06-25T00:00:00"/>
    <n v="176"/>
    <n v="27.68"/>
    <n v="12.6"/>
    <n v="19.8"/>
    <n v="6.2"/>
    <n v="48"/>
    <n v="13.7"/>
    <n v="0"/>
    <n v="0"/>
    <n v="-999"/>
    <n v="0.9"/>
    <n v="4.3"/>
    <n v="-999"/>
    <n v="14.7"/>
    <n v="-999"/>
    <n v="-999"/>
    <n v="0.315"/>
    <n v="1.9930000000000001"/>
    <n v="0"/>
    <n v="-999"/>
    <x v="46"/>
  </r>
  <r>
    <d v="1995-06-26T00:00:00"/>
    <n v="177"/>
    <n v="26.7"/>
    <n v="9.5"/>
    <n v="14.5"/>
    <n v="4.0999999999999996"/>
    <n v="52.1"/>
    <n v="24.9"/>
    <n v="0"/>
    <n v="0"/>
    <n v="-999"/>
    <n v="1"/>
    <n v="5.5"/>
    <n v="-999"/>
    <n v="13.4"/>
    <n v="-999"/>
    <n v="-999"/>
    <n v="0.41"/>
    <n v="1.24"/>
    <n v="0"/>
    <n v="-999"/>
    <x v="46"/>
  </r>
  <r>
    <d v="1995-06-27T00:00:00"/>
    <n v="178"/>
    <n v="27.89"/>
    <n v="10.8"/>
    <n v="17.5"/>
    <n v="3.4"/>
    <n v="44.3"/>
    <n v="22.2"/>
    <n v="0"/>
    <n v="0"/>
    <n v="-999"/>
    <n v="0.7"/>
    <n v="4.7"/>
    <n v="-999"/>
    <n v="13.1"/>
    <n v="-999"/>
    <n v="-999"/>
    <n v="0.44500000000000001"/>
    <n v="1.556"/>
    <n v="0"/>
    <n v="-999"/>
    <x v="46"/>
  </r>
  <r>
    <d v="1995-06-28T00:00:00"/>
    <n v="179"/>
    <n v="22.98"/>
    <n v="14.3"/>
    <n v="21.5"/>
    <n v="6.8"/>
    <n v="37.6"/>
    <n v="20"/>
    <n v="0"/>
    <n v="0"/>
    <n v="-999"/>
    <n v="0.6"/>
    <n v="4.5999999999999996"/>
    <n v="-999"/>
    <n v="13.5"/>
    <n v="-999"/>
    <n v="-999"/>
    <n v="0.51300000000000001"/>
    <n v="2.0510000000000002"/>
    <n v="0"/>
    <n v="-999"/>
    <x v="46"/>
  </r>
  <r>
    <d v="1995-06-29T00:00:00"/>
    <n v="180"/>
    <n v="19.16"/>
    <n v="14.9"/>
    <n v="22.7"/>
    <n v="7.7"/>
    <n v="46.1"/>
    <n v="26"/>
    <n v="0"/>
    <n v="0"/>
    <n v="-999"/>
    <n v="0.6"/>
    <n v="5.0999999999999996"/>
    <n v="-999"/>
    <n v="13.7"/>
    <n v="-999"/>
    <n v="-999"/>
    <n v="0.71799999999999997"/>
    <n v="2.0409999999999999"/>
    <n v="0"/>
    <n v="-999"/>
    <x v="46"/>
  </r>
  <r>
    <d v="1995-06-30T00:00:00"/>
    <n v="181"/>
    <n v="17.079999999999998"/>
    <n v="16.399999999999999"/>
    <n v="23.1"/>
    <n v="9.8000000000000007"/>
    <n v="43.2"/>
    <n v="27.6"/>
    <n v="0"/>
    <n v="0"/>
    <n v="-999"/>
    <n v="0.4"/>
    <n v="4"/>
    <n v="-999"/>
    <n v="14"/>
    <n v="-999"/>
    <n v="-999"/>
    <n v="0.78100000000000003"/>
    <n v="2.0459999999999998"/>
    <n v="0"/>
    <n v="-999"/>
    <x v="46"/>
  </r>
  <r>
    <d v="1995-07-01T00:00:00"/>
    <n v="182"/>
    <n v="23.82"/>
    <n v="17.3"/>
    <n v="24.3"/>
    <n v="11.4"/>
    <n v="43"/>
    <n v="26"/>
    <n v="0"/>
    <n v="0"/>
    <n v="-999"/>
    <n v="1.1000000000000001"/>
    <n v="4.9000000000000004"/>
    <n v="-999"/>
    <n v="15"/>
    <n v="-999"/>
    <n v="-999"/>
    <n v="0.79"/>
    <n v="2.2480000000000002"/>
    <n v="0"/>
    <n v="-999"/>
    <x v="47"/>
  </r>
  <r>
    <d v="1995-07-02T00:00:00"/>
    <n v="183"/>
    <n v="5.16"/>
    <n v="9.4"/>
    <n v="13.3"/>
    <n v="6.6"/>
    <n v="85.2"/>
    <n v="37.200000000000003"/>
    <n v="4.8"/>
    <n v="0"/>
    <n v="-999"/>
    <n v="1.5"/>
    <n v="5.3"/>
    <n v="-999"/>
    <n v="12.2"/>
    <n v="-999"/>
    <n v="-999"/>
    <n v="0.56699999999999995"/>
    <n v="0.95899999999999996"/>
    <n v="0"/>
    <n v="-999"/>
    <x v="47"/>
  </r>
  <r>
    <d v="1995-07-03T00:00:00"/>
    <n v="184"/>
    <n v="8.74"/>
    <n v="7.4"/>
    <n v="13.2"/>
    <n v="3.3"/>
    <n v="92.4"/>
    <n v="64.099999999999994"/>
    <n v="1.3"/>
    <n v="0"/>
    <n v="-999"/>
    <n v="1.1000000000000001"/>
    <n v="4.3"/>
    <n v="-999"/>
    <n v="10.8"/>
    <n v="-999"/>
    <n v="-999"/>
    <n v="0.96899999999999997"/>
    <n v="0.54500000000000004"/>
    <n v="0"/>
    <n v="-999"/>
    <x v="47"/>
  </r>
  <r>
    <d v="1995-07-04T00:00:00"/>
    <n v="185"/>
    <n v="16.38"/>
    <n v="7.8"/>
    <n v="14.1"/>
    <n v="2.8"/>
    <n v="80.099999999999994"/>
    <n v="55.3"/>
    <n v="0.8"/>
    <n v="0"/>
    <n v="-999"/>
    <n v="0.9"/>
    <n v="4.5999999999999996"/>
    <n v="-999"/>
    <n v="11.4"/>
    <n v="-999"/>
    <n v="-999"/>
    <n v="0.89100000000000001"/>
    <n v="0.71899999999999997"/>
    <n v="0"/>
    <n v="-999"/>
    <x v="47"/>
  </r>
  <r>
    <d v="1995-07-05T00:00:00"/>
    <n v="186"/>
    <n v="25.89"/>
    <n v="10.199999999999999"/>
    <n v="17.899999999999999"/>
    <n v="1.3"/>
    <n v="63.1"/>
    <n v="30.4"/>
    <n v="0"/>
    <n v="0"/>
    <n v="-999"/>
    <n v="0.7"/>
    <n v="3.9"/>
    <n v="-999"/>
    <n v="12.9"/>
    <n v="-999"/>
    <n v="-999"/>
    <n v="0.623"/>
    <n v="1.427"/>
    <n v="0"/>
    <n v="-999"/>
    <x v="47"/>
  </r>
  <r>
    <d v="1995-07-06T00:00:00"/>
    <n v="187"/>
    <n v="12.17"/>
    <n v="10.9"/>
    <n v="17.600000000000001"/>
    <n v="6.1"/>
    <n v="72"/>
    <n v="41.8"/>
    <n v="1.5"/>
    <n v="0"/>
    <n v="-999"/>
    <n v="0.5"/>
    <n v="2.9"/>
    <n v="-999"/>
    <n v="12.4"/>
    <n v="-999"/>
    <n v="-999"/>
    <n v="0.83799999999999997"/>
    <n v="1.171"/>
    <n v="0"/>
    <n v="-999"/>
    <x v="47"/>
  </r>
  <r>
    <d v="1995-07-07T00:00:00"/>
    <n v="188"/>
    <n v="16.79"/>
    <n v="11.4"/>
    <n v="18.2"/>
    <n v="7"/>
    <n v="83.9"/>
    <n v="46.1"/>
    <n v="0.8"/>
    <n v="0"/>
    <n v="-999"/>
    <n v="0.7"/>
    <n v="4.4000000000000004"/>
    <n v="-999"/>
    <n v="14.2"/>
    <n v="-999"/>
    <n v="-999"/>
    <n v="0.96399999999999997"/>
    <n v="1.1259999999999999"/>
    <n v="0"/>
    <n v="-999"/>
    <x v="47"/>
  </r>
  <r>
    <d v="1995-07-08T00:00:00"/>
    <n v="189"/>
    <n v="18.22"/>
    <n v="12.8"/>
    <n v="19.2"/>
    <n v="8.1999999999999993"/>
    <n v="73.400000000000006"/>
    <n v="44.9"/>
    <n v="1"/>
    <n v="0"/>
    <n v="-999"/>
    <n v="0.9"/>
    <n v="4.5999999999999996"/>
    <n v="-999"/>
    <n v="15"/>
    <n v="-999"/>
    <n v="-999"/>
    <n v="1.0009999999999999"/>
    <n v="1.226"/>
    <n v="0"/>
    <n v="-999"/>
    <x v="47"/>
  </r>
  <r>
    <d v="1995-07-09T00:00:00"/>
    <n v="190"/>
    <n v="19.12"/>
    <n v="13.4"/>
    <n v="19.5"/>
    <n v="8.8000000000000007"/>
    <n v="76"/>
    <n v="49.8"/>
    <n v="2.2999999999999998"/>
    <n v="0"/>
    <n v="-999"/>
    <n v="1.6"/>
    <n v="8"/>
    <n v="-999"/>
    <n v="15.4"/>
    <n v="-999"/>
    <n v="-999"/>
    <n v="1.131"/>
    <n v="1.1379999999999999"/>
    <n v="0"/>
    <n v="-999"/>
    <x v="47"/>
  </r>
  <r>
    <d v="1995-07-10T00:00:00"/>
    <n v="191"/>
    <n v="21.12"/>
    <n v="9.6999999999999993"/>
    <n v="16.5"/>
    <n v="2.5"/>
    <n v="79.5"/>
    <n v="42.8"/>
    <n v="0"/>
    <n v="0"/>
    <n v="-999"/>
    <n v="0.9"/>
    <n v="4.5999999999999996"/>
    <n v="-999"/>
    <n v="15.2"/>
    <n v="-999"/>
    <n v="-999"/>
    <n v="0.80500000000000005"/>
    <n v="1.073"/>
    <n v="0"/>
    <n v="-999"/>
    <x v="47"/>
  </r>
  <r>
    <d v="1995-07-11T00:00:00"/>
    <n v="192"/>
    <n v="18.78"/>
    <n v="7.9"/>
    <n v="14.4"/>
    <n v="1"/>
    <n v="71.599999999999994"/>
    <n v="36"/>
    <n v="0"/>
    <n v="0"/>
    <n v="-999"/>
    <n v="0.7"/>
    <n v="5.0999999999999996"/>
    <n v="-999"/>
    <n v="12.1"/>
    <n v="-999"/>
    <n v="-999"/>
    <n v="0.58899999999999997"/>
    <n v="1.05"/>
    <n v="0"/>
    <n v="-999"/>
    <x v="47"/>
  </r>
  <r>
    <d v="1995-07-12T00:00:00"/>
    <n v="193"/>
    <n v="24.25"/>
    <n v="10.4"/>
    <n v="18.899999999999999"/>
    <n v="0.7"/>
    <n v="59"/>
    <n v="22.7"/>
    <n v="0"/>
    <n v="0"/>
    <n v="-999"/>
    <n v="0.5"/>
    <n v="4"/>
    <n v="-999"/>
    <n v="12.9"/>
    <n v="-999"/>
    <n v="-999"/>
    <n v="0.49399999999999999"/>
    <n v="1.6879999999999999"/>
    <n v="0"/>
    <n v="-999"/>
    <x v="47"/>
  </r>
  <r>
    <d v="1995-07-13T00:00:00"/>
    <n v="194"/>
    <n v="21.83"/>
    <n v="11.3"/>
    <n v="19.2"/>
    <n v="3.5"/>
    <n v="62.6"/>
    <n v="33.200000000000003"/>
    <n v="0"/>
    <n v="0"/>
    <n v="-999"/>
    <n v="0.7"/>
    <n v="4.9000000000000004"/>
    <n v="-999"/>
    <n v="13.1"/>
    <n v="-999"/>
    <n v="-999"/>
    <n v="0.73699999999999999"/>
    <n v="1.486"/>
    <n v="0"/>
    <n v="-999"/>
    <x v="47"/>
  </r>
  <r>
    <d v="1995-07-14T00:00:00"/>
    <n v="195"/>
    <n v="16.670000000000002"/>
    <n v="10.7"/>
    <n v="19.2"/>
    <n v="3.8"/>
    <n v="68.400000000000006"/>
    <n v="37.799999999999997"/>
    <n v="0.3"/>
    <n v="0"/>
    <n v="-999"/>
    <n v="0.4"/>
    <n v="3.4"/>
    <n v="-999"/>
    <n v="13.1"/>
    <n v="-999"/>
    <n v="-999"/>
    <n v="0.84099999999999997"/>
    <n v="1.3839999999999999"/>
    <n v="0"/>
    <n v="-999"/>
    <x v="47"/>
  </r>
  <r>
    <d v="1995-07-15T00:00:00"/>
    <n v="196"/>
    <n v="26.7"/>
    <n v="12.7"/>
    <n v="20.6"/>
    <n v="3.5"/>
    <n v="56.7"/>
    <n v="29"/>
    <n v="0"/>
    <n v="0"/>
    <n v="-999"/>
    <n v="0.6"/>
    <n v="3.6"/>
    <n v="-999"/>
    <n v="14"/>
    <n v="-999"/>
    <n v="-999"/>
    <n v="0.70099999999999996"/>
    <n v="1.722"/>
    <n v="0"/>
    <n v="-999"/>
    <x v="47"/>
  </r>
  <r>
    <d v="1995-07-16T00:00:00"/>
    <n v="197"/>
    <n v="26.64"/>
    <n v="14.8"/>
    <n v="21.8"/>
    <n v="6.4"/>
    <n v="49.9"/>
    <n v="29.7"/>
    <n v="0"/>
    <n v="0"/>
    <n v="-999"/>
    <n v="0.6"/>
    <n v="4.3"/>
    <n v="-999"/>
    <n v="15.2"/>
    <n v="-999"/>
    <n v="-999"/>
    <n v="0.77600000000000002"/>
    <n v="1.8360000000000001"/>
    <n v="0"/>
    <n v="-999"/>
    <x v="47"/>
  </r>
  <r>
    <d v="1995-07-17T00:00:00"/>
    <n v="198"/>
    <n v="27.85"/>
    <n v="16.100000000000001"/>
    <n v="23.5"/>
    <n v="9.3000000000000007"/>
    <n v="48.4"/>
    <n v="31.7"/>
    <n v="0"/>
    <n v="0"/>
    <n v="-999"/>
    <n v="0.7"/>
    <n v="4.5999999999999996"/>
    <n v="-999"/>
    <n v="15.9"/>
    <n v="-999"/>
    <n v="-999"/>
    <n v="0.91700000000000004"/>
    <n v="1.9770000000000001"/>
    <n v="0"/>
    <n v="-999"/>
    <x v="47"/>
  </r>
  <r>
    <d v="1995-07-18T00:00:00"/>
    <n v="199"/>
    <n v="24.77"/>
    <n v="16.5"/>
    <n v="22.8"/>
    <n v="11"/>
    <n v="48.6"/>
    <n v="29.9"/>
    <n v="0"/>
    <n v="0"/>
    <n v="-999"/>
    <n v="0.6"/>
    <n v="5.8"/>
    <n v="-999"/>
    <n v="15.8"/>
    <n v="-999"/>
    <n v="-999"/>
    <n v="0.82899999999999996"/>
    <n v="1.9450000000000001"/>
    <n v="0"/>
    <n v="-999"/>
    <x v="47"/>
  </r>
  <r>
    <d v="1995-07-19T00:00:00"/>
    <n v="200"/>
    <n v="26.89"/>
    <n v="17.7"/>
    <n v="25.4"/>
    <n v="8.9"/>
    <n v="42.6"/>
    <n v="24.9"/>
    <n v="0"/>
    <n v="0"/>
    <n v="-999"/>
    <n v="0.6"/>
    <n v="3.9"/>
    <n v="-999"/>
    <n v="16.2"/>
    <n v="-999"/>
    <n v="-999"/>
    <n v="0.80600000000000005"/>
    <n v="2.4359999999999999"/>
    <n v="0"/>
    <n v="-999"/>
    <x v="47"/>
  </r>
  <r>
    <d v="1995-07-20T00:00:00"/>
    <n v="201"/>
    <n v="24.91"/>
    <n v="17.2"/>
    <n v="23.2"/>
    <n v="12.4"/>
    <n v="50.1"/>
    <n v="29.2"/>
    <n v="0"/>
    <n v="0"/>
    <n v="-999"/>
    <n v="1.1000000000000001"/>
    <n v="5.8"/>
    <n v="-999"/>
    <n v="17.100000000000001"/>
    <n v="-999"/>
    <n v="-999"/>
    <n v="0.83"/>
    <n v="2.0129999999999999"/>
    <n v="0"/>
    <n v="-999"/>
    <x v="47"/>
  </r>
  <r>
    <d v="1995-07-21T00:00:00"/>
    <n v="202"/>
    <n v="11.01"/>
    <n v="12.7"/>
    <n v="20"/>
    <n v="7.8"/>
    <n v="73.400000000000006"/>
    <n v="42.1"/>
    <n v="0.3"/>
    <n v="0"/>
    <n v="-999"/>
    <n v="0.5"/>
    <n v="3.9"/>
    <n v="-999"/>
    <n v="15.4"/>
    <n v="-999"/>
    <n v="-999"/>
    <n v="0.98399999999999999"/>
    <n v="1.3540000000000001"/>
    <n v="0"/>
    <n v="-999"/>
    <x v="47"/>
  </r>
  <r>
    <d v="1995-07-22T00:00:00"/>
    <n v="203"/>
    <n v="24.07"/>
    <n v="14.8"/>
    <n v="22.6"/>
    <n v="7.2"/>
    <n v="58.3"/>
    <n v="29.6"/>
    <n v="0"/>
    <n v="0"/>
    <n v="-999"/>
    <n v="0.8"/>
    <n v="4.5"/>
    <n v="-999"/>
    <n v="15.3"/>
    <n v="-999"/>
    <n v="-999"/>
    <n v="0.81299999999999994"/>
    <n v="1.93"/>
    <n v="0"/>
    <n v="-999"/>
    <x v="47"/>
  </r>
  <r>
    <d v="1995-07-23T00:00:00"/>
    <n v="204"/>
    <n v="18.29"/>
    <n v="10.8"/>
    <n v="17.399999999999999"/>
    <n v="4.5999999999999996"/>
    <n v="74.3"/>
    <n v="46.6"/>
    <n v="0"/>
    <n v="0"/>
    <n v="-999"/>
    <n v="0.8"/>
    <n v="4.3"/>
    <n v="-999"/>
    <n v="13.9"/>
    <n v="-999"/>
    <n v="-999"/>
    <n v="0.92600000000000005"/>
    <n v="1.0609999999999999"/>
    <n v="0"/>
    <n v="-999"/>
    <x v="47"/>
  </r>
  <r>
    <d v="1995-07-24T00:00:00"/>
    <n v="205"/>
    <n v="16.2"/>
    <n v="10.8"/>
    <n v="18.3"/>
    <n v="4.4000000000000004"/>
    <n v="79.400000000000006"/>
    <n v="44.1"/>
    <n v="0.3"/>
    <n v="0"/>
    <n v="-999"/>
    <n v="0.7"/>
    <n v="3.8"/>
    <n v="-999"/>
    <n v="14.5"/>
    <n v="-999"/>
    <n v="-999"/>
    <n v="0.92900000000000005"/>
    <n v="1.175"/>
    <n v="0"/>
    <n v="-999"/>
    <x v="47"/>
  </r>
  <r>
    <d v="1995-07-25T00:00:00"/>
    <n v="206"/>
    <n v="7.69"/>
    <n v="10.6"/>
    <n v="13.5"/>
    <n v="7.7"/>
    <n v="89.4"/>
    <n v="78"/>
    <n v="3.8"/>
    <n v="0"/>
    <n v="-999"/>
    <n v="0.6"/>
    <n v="3.5"/>
    <n v="-999"/>
    <n v="13.2"/>
    <n v="-999"/>
    <n v="-999"/>
    <n v="1.21"/>
    <n v="0.34"/>
    <n v="0"/>
    <n v="-999"/>
    <x v="47"/>
  </r>
  <r>
    <d v="1995-07-26T00:00:00"/>
    <n v="207"/>
    <n v="12.62"/>
    <n v="9.5"/>
    <n v="13.9"/>
    <n v="5"/>
    <n v="89.7"/>
    <n v="63.8"/>
    <n v="20.6"/>
    <n v="0"/>
    <n v="-999"/>
    <n v="1.2"/>
    <n v="5.4"/>
    <n v="-999"/>
    <n v="13.7"/>
    <n v="-999"/>
    <n v="-999"/>
    <n v="1.012"/>
    <n v="0.57499999999999996"/>
    <n v="0"/>
    <n v="-999"/>
    <x v="47"/>
  </r>
  <r>
    <d v="1995-07-27T00:00:00"/>
    <n v="208"/>
    <n v="23.59"/>
    <n v="8.6"/>
    <n v="15.8"/>
    <n v="3.6"/>
    <n v="67.900000000000006"/>
    <n v="34.799999999999997"/>
    <n v="0"/>
    <n v="0"/>
    <n v="-999"/>
    <n v="0.8"/>
    <n v="4.2"/>
    <n v="-999"/>
    <n v="13.9"/>
    <n v="-999"/>
    <n v="-999"/>
    <n v="0.625"/>
    <n v="1.17"/>
    <n v="0"/>
    <n v="-999"/>
    <x v="47"/>
  </r>
  <r>
    <d v="1995-07-28T00:00:00"/>
    <n v="209"/>
    <n v="13.4"/>
    <n v="11"/>
    <n v="16"/>
    <n v="5.2"/>
    <n v="60"/>
    <n v="42.4"/>
    <n v="0"/>
    <n v="0"/>
    <n v="-999"/>
    <n v="1.3"/>
    <n v="6.2"/>
    <n v="-999"/>
    <n v="12.3"/>
    <n v="-999"/>
    <n v="-999"/>
    <n v="0.77200000000000002"/>
    <n v="1.0469999999999999"/>
    <n v="0"/>
    <n v="-999"/>
    <x v="47"/>
  </r>
  <r>
    <d v="1995-07-29T00:00:00"/>
    <n v="210"/>
    <n v="11.65"/>
    <n v="4.4000000000000004"/>
    <n v="8.4"/>
    <n v="1.7"/>
    <n v="82.5"/>
    <n v="55.8"/>
    <n v="7.9"/>
    <n v="0"/>
    <n v="-999"/>
    <n v="1.3"/>
    <n v="5.2"/>
    <n v="-999"/>
    <n v="9.1999999999999993"/>
    <n v="-999"/>
    <n v="-999"/>
    <n v="0.61499999999999999"/>
    <n v="0.48699999999999999"/>
    <n v="0"/>
    <n v="-999"/>
    <x v="47"/>
  </r>
  <r>
    <d v="1995-07-30T00:00:00"/>
    <n v="211"/>
    <n v="20.32"/>
    <n v="9"/>
    <n v="16.8"/>
    <n v="3.6"/>
    <n v="74.3"/>
    <n v="35.799999999999997"/>
    <n v="0.3"/>
    <n v="0"/>
    <n v="-999"/>
    <n v="0.7"/>
    <n v="3.6"/>
    <n v="-999"/>
    <n v="11.8"/>
    <n v="-999"/>
    <n v="-999"/>
    <n v="0.68400000000000005"/>
    <n v="1.228"/>
    <n v="0"/>
    <n v="-999"/>
    <x v="47"/>
  </r>
  <r>
    <d v="1995-07-31T00:00:00"/>
    <n v="212"/>
    <n v="23.55"/>
    <n v="12.6"/>
    <n v="20.100000000000001"/>
    <n v="3"/>
    <n v="59.3"/>
    <n v="32.700000000000003"/>
    <n v="0"/>
    <n v="0"/>
    <n v="-999"/>
    <n v="0.9"/>
    <n v="3.9"/>
    <n v="-999"/>
    <n v="13.4"/>
    <n v="-999"/>
    <n v="-999"/>
    <n v="0.77"/>
    <n v="1.583"/>
    <n v="0"/>
    <n v="-999"/>
    <x v="47"/>
  </r>
  <r>
    <d v="1995-08-01T00:00:00"/>
    <n v="213"/>
    <n v="15.54"/>
    <n v="11.1"/>
    <n v="19.100000000000001"/>
    <n v="6.4"/>
    <n v="76.599999999999994"/>
    <n v="37.6"/>
    <n v="4.8"/>
    <n v="0"/>
    <n v="-999"/>
    <n v="0.9"/>
    <n v="4"/>
    <n v="-999"/>
    <n v="13.9"/>
    <n v="-999"/>
    <n v="-999"/>
    <n v="0.82899999999999996"/>
    <n v="1.379"/>
    <n v="0"/>
    <n v="-999"/>
    <x v="48"/>
  </r>
  <r>
    <d v="1995-08-02T00:00:00"/>
    <n v="214"/>
    <n v="16.809999999999999"/>
    <n v="10.9"/>
    <n v="16.3"/>
    <n v="5.9"/>
    <n v="79.2"/>
    <n v="47.3"/>
    <n v="0"/>
    <n v="0"/>
    <n v="-999"/>
    <n v="0.5"/>
    <n v="3.1"/>
    <n v="-999"/>
    <n v="12.9"/>
    <n v="-999"/>
    <n v="-999"/>
    <n v="0.878"/>
    <n v="0.97599999999999998"/>
    <n v="0"/>
    <n v="-999"/>
    <x v="48"/>
  </r>
  <r>
    <d v="1995-08-03T00:00:00"/>
    <n v="215"/>
    <n v="20.92"/>
    <n v="13"/>
    <n v="21.1"/>
    <n v="6.2"/>
    <n v="73.900000000000006"/>
    <n v="43.6"/>
    <n v="0"/>
    <n v="0"/>
    <n v="-999"/>
    <n v="0.4"/>
    <n v="3.1"/>
    <n v="-999"/>
    <n v="14"/>
    <n v="-999"/>
    <n v="-999"/>
    <n v="1.089"/>
    <n v="1.411"/>
    <n v="0"/>
    <n v="-999"/>
    <x v="48"/>
  </r>
  <r>
    <d v="1995-08-04T00:00:00"/>
    <n v="216"/>
    <n v="25.73"/>
    <n v="16.5"/>
    <n v="24.4"/>
    <n v="7.4"/>
    <n v="54.9"/>
    <n v="22.6"/>
    <n v="0"/>
    <n v="0"/>
    <n v="-999"/>
    <n v="1"/>
    <n v="4.3"/>
    <n v="-999"/>
    <n v="15.4"/>
    <n v="-999"/>
    <n v="-999"/>
    <n v="0.69099999999999995"/>
    <n v="2.3650000000000002"/>
    <n v="0"/>
    <n v="-999"/>
    <x v="48"/>
  </r>
  <r>
    <d v="1995-08-05T00:00:00"/>
    <n v="217"/>
    <n v="8.6999999999999993"/>
    <n v="11.9"/>
    <n v="15.9"/>
    <n v="7.1"/>
    <n v="70.7"/>
    <n v="51.3"/>
    <n v="0.3"/>
    <n v="0"/>
    <n v="-999"/>
    <n v="0.5"/>
    <n v="3.4"/>
    <n v="-999"/>
    <n v="13.6"/>
    <n v="-999"/>
    <n v="-999"/>
    <n v="0.92600000000000005"/>
    <n v="0.88"/>
    <n v="0"/>
    <n v="-999"/>
    <x v="48"/>
  </r>
  <r>
    <d v="1995-08-06T00:00:00"/>
    <n v="218"/>
    <n v="6.06"/>
    <n v="5.2"/>
    <n v="7.3"/>
    <n v="2.7"/>
    <n v="95.7"/>
    <n v="76"/>
    <n v="14.5"/>
    <n v="0"/>
    <n v="-999"/>
    <n v="0.9"/>
    <n v="6.6"/>
    <n v="-999"/>
    <n v="10.4"/>
    <n v="-999"/>
    <n v="-999"/>
    <n v="0.77400000000000002"/>
    <n v="0.245"/>
    <n v="0"/>
    <n v="-999"/>
    <x v="48"/>
  </r>
  <r>
    <d v="1995-08-07T00:00:00"/>
    <n v="219"/>
    <n v="9.86"/>
    <n v="5.8"/>
    <n v="10.1"/>
    <n v="3.4"/>
    <n v="92.8"/>
    <n v="71.3"/>
    <n v="8.6"/>
    <n v="0"/>
    <n v="-999"/>
    <n v="0.8"/>
    <n v="5.2"/>
    <n v="-999"/>
    <n v="10.199999999999999"/>
    <n v="-999"/>
    <n v="-999"/>
    <n v="0.88100000000000001"/>
    <n v="0.35499999999999998"/>
    <n v="0"/>
    <n v="-999"/>
    <x v="48"/>
  </r>
  <r>
    <d v="1995-08-08T00:00:00"/>
    <n v="220"/>
    <n v="14.89"/>
    <n v="5.6"/>
    <n v="11.7"/>
    <n v="0.8"/>
    <n v="88.7"/>
    <n v="57.2"/>
    <n v="4.8"/>
    <n v="0"/>
    <n v="-999"/>
    <n v="1.2"/>
    <n v="5"/>
    <n v="-999"/>
    <n v="11"/>
    <n v="-999"/>
    <n v="-999"/>
    <n v="0.78600000000000003"/>
    <n v="0.58799999999999997"/>
    <n v="0"/>
    <n v="-999"/>
    <x v="48"/>
  </r>
  <r>
    <d v="1995-08-09T00:00:00"/>
    <n v="221"/>
    <n v="17.809999999999999"/>
    <n v="9"/>
    <n v="17.399999999999999"/>
    <n v="0.1"/>
    <n v="72.599999999999994"/>
    <n v="39.5"/>
    <n v="0.3"/>
    <n v="0"/>
    <n v="-999"/>
    <n v="0.5"/>
    <n v="3"/>
    <n v="-999"/>
    <n v="10.5"/>
    <n v="-999"/>
    <n v="-999"/>
    <n v="0.78200000000000003"/>
    <n v="1.202"/>
    <n v="0"/>
    <n v="-999"/>
    <x v="48"/>
  </r>
  <r>
    <d v="1995-08-10T00:00:00"/>
    <n v="222"/>
    <n v="9.6999999999999993"/>
    <n v="9.6999999999999993"/>
    <n v="15.6"/>
    <n v="5.6"/>
    <n v="75"/>
    <n v="42.9"/>
    <n v="1.3"/>
    <n v="0"/>
    <n v="-999"/>
    <n v="0.7"/>
    <n v="3.2"/>
    <n v="-999"/>
    <n v="10.5"/>
    <n v="-999"/>
    <n v="-999"/>
    <n v="0.76"/>
    <n v="1.012"/>
    <n v="0"/>
    <n v="-999"/>
    <x v="48"/>
  </r>
  <r>
    <d v="1995-08-11T00:00:00"/>
    <n v="223"/>
    <n v="13.54"/>
    <n v="7.8"/>
    <n v="14.4"/>
    <n v="3.6"/>
    <n v="86.3"/>
    <n v="48.9"/>
    <n v="5.6"/>
    <n v="0"/>
    <n v="-999"/>
    <n v="0.9"/>
    <n v="4"/>
    <n v="-999"/>
    <n v="11.9"/>
    <n v="-999"/>
    <n v="-999"/>
    <n v="0.80300000000000005"/>
    <n v="0.83799999999999997"/>
    <n v="0"/>
    <n v="-999"/>
    <x v="48"/>
  </r>
  <r>
    <d v="1995-08-12T00:00:00"/>
    <n v="224"/>
    <n v="16.32"/>
    <n v="5.0999999999999996"/>
    <n v="11.9"/>
    <n v="1.3"/>
    <n v="85.1"/>
    <n v="43.5"/>
    <n v="3"/>
    <n v="0"/>
    <n v="-999"/>
    <n v="0.8"/>
    <n v="5.2"/>
    <n v="-999"/>
    <n v="11.5"/>
    <n v="-999"/>
    <n v="-999"/>
    <n v="0.60399999999999998"/>
    <n v="0.78700000000000003"/>
    <n v="0"/>
    <n v="-999"/>
    <x v="48"/>
  </r>
  <r>
    <d v="1995-08-13T00:00:00"/>
    <n v="225"/>
    <n v="24.49"/>
    <n v="8.8000000000000007"/>
    <n v="16.5"/>
    <n v="3"/>
    <n v="74.8"/>
    <n v="38.299999999999997"/>
    <n v="0.3"/>
    <n v="0"/>
    <n v="-999"/>
    <n v="0.6"/>
    <n v="4"/>
    <n v="-999"/>
    <n v="12.7"/>
    <n v="-999"/>
    <n v="-999"/>
    <n v="0.71699999999999997"/>
    <n v="1.1579999999999999"/>
    <n v="0"/>
    <n v="-999"/>
    <x v="48"/>
  </r>
  <r>
    <d v="1995-08-14T00:00:00"/>
    <n v="226"/>
    <n v="6.63"/>
    <n v="7.5"/>
    <n v="10.4"/>
    <n v="4"/>
    <n v="76.099999999999994"/>
    <n v="58.1"/>
    <n v="0.8"/>
    <n v="0"/>
    <n v="-999"/>
    <n v="0.6"/>
    <n v="4.9000000000000004"/>
    <n v="-999"/>
    <n v="10.5"/>
    <n v="-999"/>
    <n v="-999"/>
    <n v="0.73299999999999998"/>
    <n v="0.52800000000000002"/>
    <n v="0"/>
    <n v="-999"/>
    <x v="48"/>
  </r>
  <r>
    <d v="1995-08-15T00:00:00"/>
    <n v="227"/>
    <n v="18.809999999999999"/>
    <n v="7.1"/>
    <n v="14.3"/>
    <n v="-0.1"/>
    <n v="73.8"/>
    <n v="46.3"/>
    <n v="0"/>
    <n v="0"/>
    <n v="-999"/>
    <n v="0.8"/>
    <n v="4.5999999999999996"/>
    <n v="-999"/>
    <n v="11.3"/>
    <n v="-999"/>
    <n v="-999"/>
    <n v="0.752"/>
    <n v="0.875"/>
    <n v="0"/>
    <n v="-999"/>
    <x v="48"/>
  </r>
  <r>
    <d v="1995-08-16T00:00:00"/>
    <n v="228"/>
    <n v="14.21"/>
    <n v="5.3"/>
    <n v="12.4"/>
    <n v="-0.5"/>
    <n v="76.400000000000006"/>
    <n v="37.200000000000003"/>
    <n v="3.8"/>
    <n v="0"/>
    <n v="-999"/>
    <n v="0.5"/>
    <n v="3.4"/>
    <n v="-999"/>
    <n v="9.6"/>
    <n v="-999"/>
    <n v="-999"/>
    <n v="0.53400000000000003"/>
    <n v="0.90400000000000003"/>
    <n v="0"/>
    <n v="-999"/>
    <x v="48"/>
  </r>
  <r>
    <d v="1995-08-17T00:00:00"/>
    <n v="229"/>
    <n v="4.7699999999999996"/>
    <n v="2.4"/>
    <n v="5.8"/>
    <n v="0.1"/>
    <n v="97.3"/>
    <n v="90.4"/>
    <n v="19.8"/>
    <n v="0"/>
    <n v="-999"/>
    <n v="0.6"/>
    <n v="3.1"/>
    <n v="-999"/>
    <n v="6.4"/>
    <n v="-999"/>
    <n v="-999"/>
    <n v="0.83299999999999996"/>
    <n v="8.7999999999999995E-2"/>
    <n v="0"/>
    <n v="-999"/>
    <x v="48"/>
  </r>
  <r>
    <d v="1995-08-18T00:00:00"/>
    <n v="230"/>
    <n v="14.54"/>
    <n v="5.4"/>
    <n v="9.9"/>
    <n v="0.6"/>
    <n v="84.7"/>
    <n v="63.4"/>
    <n v="0.5"/>
    <n v="0"/>
    <n v="-999"/>
    <n v="0.9"/>
    <n v="4.2"/>
    <n v="-999"/>
    <n v="7.4"/>
    <n v="-999"/>
    <n v="-999"/>
    <n v="0.77300000000000002"/>
    <n v="0.44600000000000001"/>
    <n v="0"/>
    <n v="-999"/>
    <x v="48"/>
  </r>
  <r>
    <d v="1995-08-19T00:00:00"/>
    <n v="231"/>
    <n v="18.48"/>
    <n v="8"/>
    <n v="14.6"/>
    <n v="3"/>
    <n v="79.5"/>
    <n v="50.6"/>
    <n v="0.3"/>
    <n v="0"/>
    <n v="-999"/>
    <n v="0.8"/>
    <n v="5"/>
    <n v="-999"/>
    <n v="10.4"/>
    <n v="-999"/>
    <n v="-999"/>
    <n v="0.84199999999999997"/>
    <n v="0.82099999999999995"/>
    <n v="0"/>
    <n v="-999"/>
    <x v="48"/>
  </r>
  <r>
    <d v="1995-08-20T00:00:00"/>
    <n v="232"/>
    <n v="22.8"/>
    <n v="12.1"/>
    <n v="20.100000000000001"/>
    <n v="3.2"/>
    <n v="64.3"/>
    <n v="26.6"/>
    <n v="0"/>
    <n v="0"/>
    <n v="-999"/>
    <n v="0.6"/>
    <n v="3.7"/>
    <n v="-999"/>
    <n v="12.2"/>
    <n v="-999"/>
    <n v="-999"/>
    <n v="0.625"/>
    <n v="1.7270000000000001"/>
    <n v="0"/>
    <n v="-999"/>
    <x v="48"/>
  </r>
  <r>
    <d v="1995-08-21T00:00:00"/>
    <n v="233"/>
    <n v="21.6"/>
    <n v="14.2"/>
    <n v="20.8"/>
    <n v="5.8"/>
    <n v="46.4"/>
    <n v="22.6"/>
    <n v="0"/>
    <n v="0"/>
    <n v="-999"/>
    <n v="0.6"/>
    <n v="4.3"/>
    <n v="-999"/>
    <n v="13.5"/>
    <n v="-999"/>
    <n v="-999"/>
    <n v="0.55500000000000005"/>
    <n v="1.901"/>
    <n v="0"/>
    <n v="-999"/>
    <x v="48"/>
  </r>
  <r>
    <d v="1995-08-22T00:00:00"/>
    <n v="234"/>
    <n v="22.9"/>
    <n v="12.3"/>
    <n v="20.6"/>
    <n v="3.5"/>
    <n v="53.6"/>
    <n v="21.6"/>
    <n v="0"/>
    <n v="0"/>
    <n v="-999"/>
    <n v="0.6"/>
    <n v="4.0999999999999996"/>
    <n v="-999"/>
    <n v="13.3"/>
    <n v="-999"/>
    <n v="-999"/>
    <n v="0.52300000000000002"/>
    <n v="1.9019999999999999"/>
    <n v="0"/>
    <n v="-999"/>
    <x v="48"/>
  </r>
  <r>
    <d v="1995-08-23T00:00:00"/>
    <n v="235"/>
    <n v="22.49"/>
    <n v="10.6"/>
    <n v="18.5"/>
    <n v="0.9"/>
    <n v="53.5"/>
    <n v="29"/>
    <n v="0"/>
    <n v="0"/>
    <n v="-999"/>
    <n v="1.1000000000000001"/>
    <n v="5.2"/>
    <n v="-999"/>
    <n v="12.8"/>
    <n v="-999"/>
    <n v="-999"/>
    <n v="0.61899999999999999"/>
    <n v="1.512"/>
    <n v="0"/>
    <n v="-999"/>
    <x v="48"/>
  </r>
  <r>
    <d v="1995-08-24T00:00:00"/>
    <n v="236"/>
    <n v="17.07"/>
    <n v="5.7"/>
    <n v="13.6"/>
    <n v="-0.2"/>
    <n v="73.400000000000006"/>
    <n v="37.799999999999997"/>
    <n v="0"/>
    <n v="0"/>
    <n v="-999"/>
    <n v="0.5"/>
    <n v="2.9"/>
    <n v="-999"/>
    <n v="10.199999999999999"/>
    <n v="-999"/>
    <n v="-999"/>
    <n v="0.58699999999999997"/>
    <n v="0.96799999999999997"/>
    <n v="0"/>
    <n v="-999"/>
    <x v="48"/>
  </r>
  <r>
    <d v="1995-08-25T00:00:00"/>
    <n v="237"/>
    <n v="18.04"/>
    <n v="8.3000000000000007"/>
    <n v="15.2"/>
    <n v="0.1"/>
    <n v="64.2"/>
    <n v="36.4"/>
    <n v="0"/>
    <n v="0"/>
    <n v="-999"/>
    <n v="0.6"/>
    <n v="4"/>
    <n v="-999"/>
    <n v="10.3"/>
    <n v="-999"/>
    <n v="-999"/>
    <n v="0.63"/>
    <n v="1.0980000000000001"/>
    <n v="0"/>
    <n v="-999"/>
    <x v="48"/>
  </r>
  <r>
    <d v="1995-08-26T00:00:00"/>
    <n v="238"/>
    <n v="14.29"/>
    <n v="8.1"/>
    <n v="15.9"/>
    <n v="2.1"/>
    <n v="64.2"/>
    <n v="42.1"/>
    <n v="0.3"/>
    <n v="0"/>
    <n v="-999"/>
    <n v="0.5"/>
    <n v="3.9"/>
    <n v="-999"/>
    <n v="9.6"/>
    <n v="-999"/>
    <n v="-999"/>
    <n v="0.76200000000000001"/>
    <n v="1.046"/>
    <n v="0"/>
    <n v="-999"/>
    <x v="48"/>
  </r>
  <r>
    <d v="1995-08-27T00:00:00"/>
    <n v="239"/>
    <n v="18.22"/>
    <n v="8.8000000000000007"/>
    <n v="17.399999999999999"/>
    <n v="-0.6"/>
    <n v="56.1"/>
    <n v="33.4"/>
    <n v="0"/>
    <n v="0"/>
    <n v="-999"/>
    <n v="0.5"/>
    <n v="3.6"/>
    <n v="-999"/>
    <n v="10.199999999999999"/>
    <n v="-999"/>
    <n v="-999"/>
    <n v="0.66400000000000003"/>
    <n v="1.323"/>
    <n v="0"/>
    <n v="-999"/>
    <x v="48"/>
  </r>
  <r>
    <d v="1995-08-28T00:00:00"/>
    <n v="240"/>
    <n v="21.36"/>
    <n v="10.7"/>
    <n v="18.7"/>
    <n v="3.6"/>
    <n v="54.1"/>
    <n v="27.5"/>
    <n v="1.5"/>
    <n v="0"/>
    <n v="-999"/>
    <n v="0.8"/>
    <n v="4"/>
    <n v="-999"/>
    <n v="12.1"/>
    <n v="-999"/>
    <n v="-999"/>
    <n v="0.59199999999999997"/>
    <n v="1.5629999999999999"/>
    <n v="0"/>
    <n v="-999"/>
    <x v="48"/>
  </r>
  <r>
    <d v="1995-08-29T00:00:00"/>
    <n v="241"/>
    <n v="5.23"/>
    <n v="4.9000000000000004"/>
    <n v="10.4"/>
    <n v="0.6"/>
    <n v="94"/>
    <n v="68.8"/>
    <n v="1.3"/>
    <n v="0"/>
    <n v="-999"/>
    <n v="0.6"/>
    <n v="3.1"/>
    <n v="-999"/>
    <n v="9"/>
    <n v="-999"/>
    <n v="-999"/>
    <n v="0.87"/>
    <n v="0.39300000000000002"/>
    <n v="0"/>
    <n v="-999"/>
    <x v="48"/>
  </r>
  <r>
    <d v="1995-08-30T00:00:00"/>
    <n v="242"/>
    <n v="18.600000000000001"/>
    <n v="7.8"/>
    <n v="16.5"/>
    <n v="0.5"/>
    <n v="75.400000000000006"/>
    <n v="31.9"/>
    <n v="0"/>
    <n v="0"/>
    <n v="-999"/>
    <n v="0.6"/>
    <n v="4"/>
    <n v="-999"/>
    <n v="10.4"/>
    <n v="-999"/>
    <n v="-999"/>
    <n v="0.59699999999999998"/>
    <n v="1.278"/>
    <n v="0"/>
    <n v="-999"/>
    <x v="48"/>
  </r>
  <r>
    <d v="1995-08-31T00:00:00"/>
    <n v="243"/>
    <n v="7.19"/>
    <n v="11.6"/>
    <n v="18.7"/>
    <n v="6.9"/>
    <n v="56.8"/>
    <n v="31.5"/>
    <n v="0"/>
    <n v="0"/>
    <n v="-999"/>
    <n v="0.3"/>
    <n v="2.7"/>
    <n v="-999"/>
    <n v="14"/>
    <n v="-999"/>
    <n v="-999"/>
    <n v="0.67800000000000005"/>
    <n v="1.4770000000000001"/>
    <n v="0"/>
    <n v="-999"/>
    <x v="48"/>
  </r>
  <r>
    <d v="1995-09-01T00:00:00"/>
    <n v="244"/>
    <n v="21.38"/>
    <n v="14.1"/>
    <n v="22.5"/>
    <n v="4.8"/>
    <n v="49.3"/>
    <n v="17.600000000000001"/>
    <n v="0"/>
    <n v="0"/>
    <n v="-999"/>
    <n v="0.5"/>
    <n v="3.2"/>
    <n v="-999"/>
    <n v="12.8"/>
    <n v="-999"/>
    <n v="-999"/>
    <n v="0.47799999999999998"/>
    <n v="2.2450000000000001"/>
    <n v="0"/>
    <n v="-999"/>
    <x v="49"/>
  </r>
  <r>
    <d v="1995-09-02T00:00:00"/>
    <n v="245"/>
    <n v="21.62"/>
    <n v="15.5"/>
    <n v="24.3"/>
    <n v="7"/>
    <n v="40.299999999999997"/>
    <n v="15.4"/>
    <n v="0"/>
    <n v="0"/>
    <n v="-999"/>
    <n v="0.6"/>
    <n v="3.7"/>
    <n v="-999"/>
    <n v="13.6"/>
    <n v="-999"/>
    <n v="-999"/>
    <n v="0.46899999999999997"/>
    <n v="2.57"/>
    <n v="0"/>
    <n v="-999"/>
    <x v="49"/>
  </r>
  <r>
    <d v="1995-09-03T00:00:00"/>
    <n v="246"/>
    <n v="20.83"/>
    <n v="17.600000000000001"/>
    <n v="25.7"/>
    <n v="9.5"/>
    <n v="34.299999999999997"/>
    <n v="15.8"/>
    <n v="0"/>
    <n v="0"/>
    <n v="-999"/>
    <n v="0.6"/>
    <n v="3.7"/>
    <n v="-999"/>
    <n v="14.4"/>
    <n v="-999"/>
    <n v="-999"/>
    <n v="0.52"/>
    <n v="2.78"/>
    <n v="0"/>
    <n v="-999"/>
    <x v="49"/>
  </r>
  <r>
    <d v="1995-09-04T00:00:00"/>
    <n v="247"/>
    <n v="18.670000000000002"/>
    <n v="17.899999999999999"/>
    <n v="24.6"/>
    <n v="11.8"/>
    <n v="37.1"/>
    <n v="22.5"/>
    <n v="0"/>
    <n v="0"/>
    <n v="-999"/>
    <n v="1.5"/>
    <n v="5.2"/>
    <n v="-999"/>
    <n v="14.9"/>
    <n v="-999"/>
    <n v="-999"/>
    <n v="0.69499999999999995"/>
    <n v="2.3969999999999998"/>
    <n v="0"/>
    <n v="-999"/>
    <x v="49"/>
  </r>
  <r>
    <d v="1995-09-05T00:00:00"/>
    <n v="248"/>
    <n v="7.63"/>
    <n v="9.6"/>
    <n v="14.8"/>
    <n v="3.6"/>
    <n v="80.099999999999994"/>
    <n v="47.7"/>
    <n v="4.8"/>
    <n v="0"/>
    <n v="-999"/>
    <n v="0.5"/>
    <n v="3.9"/>
    <n v="-999"/>
    <n v="12.5"/>
    <n v="-999"/>
    <n v="-999"/>
    <n v="0.80500000000000005"/>
    <n v="0.88"/>
    <n v="0"/>
    <n v="-999"/>
    <x v="49"/>
  </r>
  <r>
    <d v="1995-09-06T00:00:00"/>
    <n v="249"/>
    <n v="14"/>
    <n v="9.4"/>
    <n v="16.600000000000001"/>
    <n v="3.8"/>
    <n v="78.5"/>
    <n v="41.4"/>
    <n v="0"/>
    <n v="0"/>
    <n v="-999"/>
    <n v="1.2"/>
    <n v="4.5"/>
    <n v="-999"/>
    <n v="11.8"/>
    <n v="-999"/>
    <n v="-999"/>
    <n v="0.78300000000000003"/>
    <n v="1.107"/>
    <n v="0"/>
    <n v="-999"/>
    <x v="49"/>
  </r>
  <r>
    <d v="1995-09-07T00:00:00"/>
    <n v="250"/>
    <n v="14.83"/>
    <n v="12.4"/>
    <n v="18.3"/>
    <n v="5.5"/>
    <n v="65.5"/>
    <n v="48.9"/>
    <n v="0"/>
    <n v="0"/>
    <n v="-999"/>
    <n v="0.8"/>
    <n v="4.2"/>
    <n v="-999"/>
    <n v="12.3"/>
    <n v="-999"/>
    <n v="-999"/>
    <n v="1.026"/>
    <n v="1.0740000000000001"/>
    <n v="0"/>
    <n v="-999"/>
    <x v="49"/>
  </r>
  <r>
    <d v="1995-09-08T00:00:00"/>
    <n v="251"/>
    <n v="11.41"/>
    <n v="11.7"/>
    <n v="18.7"/>
    <n v="6"/>
    <n v="75.900000000000006"/>
    <n v="45.6"/>
    <n v="0"/>
    <n v="0"/>
    <n v="-999"/>
    <n v="0.3"/>
    <n v="2.8"/>
    <n v="-999"/>
    <n v="11.8"/>
    <n v="-999"/>
    <n v="-999"/>
    <n v="0.98499999999999999"/>
    <n v="1.173"/>
    <n v="0"/>
    <n v="-999"/>
    <x v="49"/>
  </r>
  <r>
    <d v="1995-09-09T00:00:00"/>
    <n v="252"/>
    <n v="13.85"/>
    <n v="12.4"/>
    <n v="21.3"/>
    <n v="6.5"/>
    <n v="71.400000000000006"/>
    <n v="37.9"/>
    <n v="0"/>
    <n v="0"/>
    <n v="-999"/>
    <n v="0.3"/>
    <n v="3.3"/>
    <n v="-999"/>
    <n v="11.9"/>
    <n v="-999"/>
    <n v="-999"/>
    <n v="0.96"/>
    <n v="1.573"/>
    <n v="0"/>
    <n v="-999"/>
    <x v="49"/>
  </r>
  <r>
    <d v="1995-09-10T00:00:00"/>
    <n v="253"/>
    <n v="19.309999999999999"/>
    <n v="13.6"/>
    <n v="21.4"/>
    <n v="6.3"/>
    <n v="52.5"/>
    <n v="26.8"/>
    <n v="0"/>
    <n v="0"/>
    <n v="-999"/>
    <n v="0.7"/>
    <n v="3.9"/>
    <n v="-999"/>
    <n v="12.9"/>
    <n v="-999"/>
    <n v="-999"/>
    <n v="0.68200000000000005"/>
    <n v="1.865"/>
    <n v="0"/>
    <n v="-999"/>
    <x v="49"/>
  </r>
  <r>
    <d v="1995-09-11T00:00:00"/>
    <n v="254"/>
    <n v="19.34"/>
    <n v="13.5"/>
    <n v="20.399999999999999"/>
    <n v="8.5"/>
    <n v="40.9"/>
    <n v="25.9"/>
    <n v="0"/>
    <n v="0"/>
    <n v="-999"/>
    <n v="0.9"/>
    <n v="4.3"/>
    <n v="-999"/>
    <n v="12.8"/>
    <n v="-999"/>
    <n v="-999"/>
    <n v="0.62"/>
    <n v="1.776"/>
    <n v="0"/>
    <n v="-999"/>
    <x v="49"/>
  </r>
  <r>
    <d v="1995-09-12T00:00:00"/>
    <n v="255"/>
    <n v="18.920000000000002"/>
    <n v="12.6"/>
    <n v="19.7"/>
    <n v="4.2"/>
    <n v="59.2"/>
    <n v="34"/>
    <n v="0"/>
    <n v="0"/>
    <n v="-999"/>
    <n v="0.5"/>
    <n v="3.6"/>
    <n v="-999"/>
    <n v="12.8"/>
    <n v="-999"/>
    <n v="-999"/>
    <n v="0.77800000000000002"/>
    <n v="1.514"/>
    <n v="0"/>
    <n v="-999"/>
    <x v="49"/>
  </r>
  <r>
    <d v="1995-09-13T00:00:00"/>
    <n v="256"/>
    <n v="18.760000000000002"/>
    <n v="13.5"/>
    <n v="22.2"/>
    <n v="6.5"/>
    <n v="48.8"/>
    <n v="23.8"/>
    <n v="0"/>
    <n v="0"/>
    <n v="-999"/>
    <n v="0.6"/>
    <n v="4.4000000000000004"/>
    <n v="-999"/>
    <n v="13.2"/>
    <n v="-999"/>
    <n v="-999"/>
    <n v="0.63500000000000001"/>
    <n v="2.0390000000000001"/>
    <n v="0"/>
    <n v="-999"/>
    <x v="49"/>
  </r>
  <r>
    <d v="1995-09-14T00:00:00"/>
    <n v="257"/>
    <n v="18.59"/>
    <n v="15"/>
    <n v="22.8"/>
    <n v="8.3000000000000007"/>
    <n v="41.5"/>
    <n v="18.7"/>
    <n v="0"/>
    <n v="0"/>
    <n v="-999"/>
    <n v="0.5"/>
    <n v="2.8"/>
    <n v="-999"/>
    <n v="13"/>
    <n v="-999"/>
    <n v="-999"/>
    <n v="0.51900000000000002"/>
    <n v="2.2559999999999998"/>
    <n v="0"/>
    <n v="-999"/>
    <x v="49"/>
  </r>
  <r>
    <d v="1995-09-15T00:00:00"/>
    <n v="258"/>
    <n v="18.11"/>
    <n v="13.5"/>
    <n v="20.9"/>
    <n v="8"/>
    <n v="49.6"/>
    <n v="32.700000000000003"/>
    <n v="0"/>
    <n v="0"/>
    <n v="-999"/>
    <n v="0.5"/>
    <n v="4"/>
    <n v="-999"/>
    <n v="13.1"/>
    <n v="-999"/>
    <n v="-999"/>
    <n v="0.81"/>
    <n v="1.663"/>
    <n v="0"/>
    <n v="-999"/>
    <x v="49"/>
  </r>
  <r>
    <d v="1995-09-16T00:00:00"/>
    <n v="259"/>
    <n v="18.07"/>
    <n v="12.8"/>
    <n v="20.9"/>
    <n v="5.7"/>
    <n v="47.7"/>
    <n v="30"/>
    <n v="0"/>
    <n v="0"/>
    <n v="-999"/>
    <n v="0.5"/>
    <n v="3.5"/>
    <n v="-999"/>
    <n v="12.6"/>
    <n v="-999"/>
    <n v="-999"/>
    <n v="0.74299999999999999"/>
    <n v="1.73"/>
    <n v="0"/>
    <n v="-999"/>
    <x v="49"/>
  </r>
  <r>
    <d v="1995-09-17T00:00:00"/>
    <n v="260"/>
    <n v="17.73"/>
    <n v="12.3"/>
    <n v="20.8"/>
    <n v="4"/>
    <n v="51.3"/>
    <n v="30.1"/>
    <n v="0"/>
    <n v="0"/>
    <n v="-999"/>
    <n v="0.5"/>
    <n v="3.2"/>
    <n v="-999"/>
    <n v="12.2"/>
    <n v="-999"/>
    <n v="-999"/>
    <n v="0.74099999999999999"/>
    <n v="1.7170000000000001"/>
    <n v="0"/>
    <n v="-999"/>
    <x v="49"/>
  </r>
  <r>
    <d v="1995-09-18T00:00:00"/>
    <n v="261"/>
    <n v="10.9"/>
    <n v="9"/>
    <n v="16.2"/>
    <n v="5"/>
    <n v="61"/>
    <n v="30.8"/>
    <n v="0"/>
    <n v="0"/>
    <n v="-999"/>
    <n v="0.5"/>
    <n v="4.3"/>
    <n v="-999"/>
    <n v="11.1"/>
    <n v="-999"/>
    <n v="-999"/>
    <n v="0.56599999999999995"/>
    <n v="1.274"/>
    <n v="0"/>
    <n v="-999"/>
    <x v="49"/>
  </r>
  <r>
    <d v="1995-09-19T00:00:00"/>
    <n v="262"/>
    <n v="15.24"/>
    <n v="7.5"/>
    <n v="13.8"/>
    <n v="2.7"/>
    <n v="44.9"/>
    <n v="20.399999999999999"/>
    <n v="0.3"/>
    <n v="0"/>
    <n v="-999"/>
    <n v="0.5"/>
    <n v="4"/>
    <n v="-999"/>
    <n v="10.9"/>
    <n v="-999"/>
    <n v="-999"/>
    <n v="0.32100000000000001"/>
    <n v="1.256"/>
    <n v="0"/>
    <n v="-999"/>
    <x v="49"/>
  </r>
  <r>
    <d v="1995-09-20T00:00:00"/>
    <n v="263"/>
    <n v="17.7"/>
    <n v="7.5"/>
    <n v="15.3"/>
    <n v="0.5"/>
    <n v="43.7"/>
    <n v="21.3"/>
    <n v="0"/>
    <n v="0"/>
    <n v="-999"/>
    <n v="0.8"/>
    <n v="4.2"/>
    <n v="-999"/>
    <n v="9.8000000000000007"/>
    <n v="-999"/>
    <n v="-999"/>
    <n v="0.37"/>
    <n v="1.3680000000000001"/>
    <n v="0"/>
    <n v="-999"/>
    <x v="49"/>
  </r>
  <r>
    <d v="1995-09-21T00:00:00"/>
    <n v="264"/>
    <n v="17.309999999999999"/>
    <n v="6.7"/>
    <n v="15.6"/>
    <n v="-1.7"/>
    <n v="47.4"/>
    <n v="28.4"/>
    <n v="0"/>
    <n v="0"/>
    <n v="-999"/>
    <n v="0.5"/>
    <n v="3"/>
    <n v="-999"/>
    <n v="8.8000000000000007"/>
    <n v="-999"/>
    <n v="-999"/>
    <n v="0.504"/>
    <n v="1.2689999999999999"/>
    <n v="0"/>
    <n v="-999"/>
    <x v="49"/>
  </r>
  <r>
    <d v="1995-09-22T00:00:00"/>
    <n v="265"/>
    <n v="15.78"/>
    <n v="9.4"/>
    <n v="18"/>
    <n v="0.7"/>
    <n v="37.700000000000003"/>
    <n v="18.899999999999999"/>
    <n v="0"/>
    <n v="0"/>
    <n v="-999"/>
    <n v="0.5"/>
    <n v="3.2"/>
    <n v="-999"/>
    <n v="8.8000000000000007"/>
    <n v="-999"/>
    <n v="-999"/>
    <n v="0.38900000000000001"/>
    <n v="1.673"/>
    <n v="0"/>
    <n v="-999"/>
    <x v="49"/>
  </r>
  <r>
    <d v="1995-09-23T00:00:00"/>
    <n v="266"/>
    <n v="16.690000000000001"/>
    <n v="11.4"/>
    <n v="19.399999999999999"/>
    <n v="3.9"/>
    <n v="43"/>
    <n v="25.9"/>
    <n v="0"/>
    <n v="0"/>
    <n v="-999"/>
    <n v="0.7"/>
    <n v="4.3"/>
    <n v="-999"/>
    <n v="10.1"/>
    <n v="-999"/>
    <n v="-999"/>
    <n v="0.58199999999999996"/>
    <n v="1.669"/>
    <n v="0"/>
    <n v="-999"/>
    <x v="49"/>
  </r>
  <r>
    <d v="1995-09-24T00:00:00"/>
    <n v="267"/>
    <n v="16.88"/>
    <n v="10.6"/>
    <n v="19.3"/>
    <n v="4.9000000000000004"/>
    <n v="39.299999999999997"/>
    <n v="14.5"/>
    <n v="0"/>
    <n v="0"/>
    <n v="-999"/>
    <n v="0.8"/>
    <n v="4"/>
    <n v="-999"/>
    <n v="10.1"/>
    <n v="-999"/>
    <n v="-999"/>
    <n v="0.32500000000000001"/>
    <n v="1.9139999999999999"/>
    <n v="0"/>
    <n v="-999"/>
    <x v="49"/>
  </r>
  <r>
    <d v="1995-09-25T00:00:00"/>
    <n v="268"/>
    <n v="16.32"/>
    <n v="11.2"/>
    <n v="19.899999999999999"/>
    <n v="4.2"/>
    <n v="38.1"/>
    <n v="20.7"/>
    <n v="0"/>
    <n v="0"/>
    <n v="-999"/>
    <n v="0.6"/>
    <n v="3.4"/>
    <n v="-999"/>
    <n v="9.9"/>
    <n v="-999"/>
    <n v="-999"/>
    <n v="0.47899999999999998"/>
    <n v="1.8420000000000001"/>
    <n v="0"/>
    <n v="-999"/>
    <x v="49"/>
  </r>
  <r>
    <d v="1995-09-26T00:00:00"/>
    <n v="269"/>
    <n v="2.57"/>
    <n v="5.6"/>
    <n v="8.4"/>
    <n v="4.2"/>
    <n v="82.4"/>
    <n v="54.9"/>
    <n v="3.8"/>
    <n v="0"/>
    <n v="-999"/>
    <n v="0.8"/>
    <n v="3.7"/>
    <n v="-999"/>
    <n v="7.9"/>
    <n v="-999"/>
    <n v="-999"/>
    <n v="0.60499999999999998"/>
    <n v="0.497"/>
    <n v="0"/>
    <n v="-999"/>
    <x v="49"/>
  </r>
  <r>
    <d v="1995-09-27T00:00:00"/>
    <n v="270"/>
    <n v="5.09"/>
    <n v="5.2"/>
    <n v="7.9"/>
    <n v="3.3"/>
    <n v="92.1"/>
    <n v="73.3"/>
    <n v="1.3"/>
    <n v="0"/>
    <n v="-999"/>
    <n v="0.7"/>
    <n v="3.9"/>
    <n v="-999"/>
    <n v="7.9"/>
    <n v="-999"/>
    <n v="-999"/>
    <n v="0.77900000000000003"/>
    <n v="0.28399999999999997"/>
    <n v="0"/>
    <n v="-999"/>
    <x v="49"/>
  </r>
  <r>
    <d v="1995-09-28T00:00:00"/>
    <n v="271"/>
    <n v="5.22"/>
    <n v="4.2"/>
    <n v="9.3000000000000007"/>
    <n v="-0.6"/>
    <n v="96.3"/>
    <n v="76.5"/>
    <n v="7.9"/>
    <n v="0"/>
    <n v="-999"/>
    <n v="0.4"/>
    <n v="2.6"/>
    <n v="-999"/>
    <n v="8"/>
    <n v="-999"/>
    <n v="-999"/>
    <n v="0.89600000000000002"/>
    <n v="0.27500000000000002"/>
    <n v="0"/>
    <n v="-999"/>
    <x v="49"/>
  </r>
  <r>
    <d v="1995-09-29T00:00:00"/>
    <n v="272"/>
    <n v="12.5"/>
    <n v="4.8"/>
    <n v="12.5"/>
    <n v="-0.7"/>
    <n v="84.8"/>
    <n v="42.5"/>
    <n v="2.5"/>
    <n v="0"/>
    <n v="-999"/>
    <n v="0.6"/>
    <n v="3.6"/>
    <n v="-999"/>
    <n v="7.7"/>
    <n v="-999"/>
    <n v="-999"/>
    <n v="0.61699999999999999"/>
    <n v="0.83299999999999996"/>
    <n v="0"/>
    <n v="-999"/>
    <x v="49"/>
  </r>
  <r>
    <d v="1995-09-30T00:00:00"/>
    <n v="273"/>
    <n v="4.97"/>
    <n v="1.9"/>
    <n v="7.5"/>
    <n v="-2.2000000000000002"/>
    <n v="94.1"/>
    <n v="71.400000000000006"/>
    <n v="2.8"/>
    <n v="0"/>
    <n v="-999"/>
    <n v="1.1000000000000001"/>
    <n v="5.5"/>
    <n v="-999"/>
    <n v="6.3"/>
    <n v="-999"/>
    <n v="-999"/>
    <n v="0.73699999999999999"/>
    <n v="0.29599999999999999"/>
    <n v="0"/>
    <n v="-999"/>
    <x v="49"/>
  </r>
  <r>
    <d v="1995-10-01T00:00:00"/>
    <n v="274"/>
    <n v="9.48"/>
    <n v="0.2"/>
    <n v="5.0999999999999996"/>
    <n v="-2.9"/>
    <n v="92"/>
    <n v="70.599999999999994"/>
    <n v="5.8"/>
    <n v="0"/>
    <n v="-999"/>
    <n v="0.5"/>
    <n v="2.9"/>
    <n v="-999"/>
    <n v="4.5"/>
    <n v="-999"/>
    <n v="-999"/>
    <n v="0.61799999999999999"/>
    <n v="0.25800000000000001"/>
    <n v="0"/>
    <n v="-999"/>
    <x v="50"/>
  </r>
  <r>
    <d v="1995-10-02T00:00:00"/>
    <n v="275"/>
    <n v="3.07"/>
    <n v="2.2999999999999998"/>
    <n v="5.9"/>
    <n v="-0.2"/>
    <n v="96.3"/>
    <n v="86.2"/>
    <n v="8.6"/>
    <n v="0"/>
    <n v="-999"/>
    <n v="0.3"/>
    <n v="2.4"/>
    <n v="-999"/>
    <n v="4.9000000000000004"/>
    <n v="-999"/>
    <n v="-999"/>
    <n v="0.79800000000000004"/>
    <n v="0.128"/>
    <n v="0"/>
    <n v="-999"/>
    <x v="50"/>
  </r>
  <r>
    <d v="1995-10-03T00:00:00"/>
    <n v="276"/>
    <n v="1.44"/>
    <n v="-0.5"/>
    <n v="1.6"/>
    <n v="-2.2999999999999998"/>
    <n v="97.9"/>
    <n v="93"/>
    <n v="25.1"/>
    <n v="0"/>
    <n v="-999"/>
    <n v="0.8"/>
    <n v="5.0999999999999996"/>
    <n v="-999"/>
    <n v="3.3"/>
    <n v="-999"/>
    <n v="-999"/>
    <n v="0.63800000000000001"/>
    <n v="4.8000000000000001E-2"/>
    <n v="0"/>
    <n v="-999"/>
    <x v="50"/>
  </r>
  <r>
    <d v="1995-10-04T00:00:00"/>
    <n v="277"/>
    <n v="12.15"/>
    <n v="0.1"/>
    <n v="6.2"/>
    <n v="-3"/>
    <n v="88.4"/>
    <n v="58.7"/>
    <n v="1"/>
    <n v="0"/>
    <n v="-999"/>
    <n v="0.4"/>
    <n v="3.7"/>
    <n v="-999"/>
    <n v="2.7"/>
    <n v="-999"/>
    <n v="-999"/>
    <n v="0.55600000000000005"/>
    <n v="0.39100000000000001"/>
    <n v="0"/>
    <n v="-999"/>
    <x v="50"/>
  </r>
  <r>
    <d v="1995-10-05T00:00:00"/>
    <n v="278"/>
    <n v="11.4"/>
    <n v="2.5"/>
    <n v="7.4"/>
    <n v="-0.5"/>
    <n v="73"/>
    <n v="49"/>
    <n v="0"/>
    <n v="0"/>
    <n v="-999"/>
    <n v="1.4"/>
    <n v="5.2"/>
    <n v="-999"/>
    <n v="2.5"/>
    <n v="-999"/>
    <n v="-999"/>
    <n v="0.503"/>
    <n v="0.52500000000000002"/>
    <n v="0"/>
    <n v="-999"/>
    <x v="50"/>
  </r>
  <r>
    <d v="1995-10-06T00:00:00"/>
    <n v="279"/>
    <n v="9.3000000000000007"/>
    <n v="1.6"/>
    <n v="7.7"/>
    <n v="-1.9"/>
    <n v="85.5"/>
    <n v="55"/>
    <n v="0"/>
    <n v="0"/>
    <n v="-999"/>
    <n v="0.5"/>
    <n v="3.2"/>
    <n v="-999"/>
    <n v="3.5"/>
    <n v="-999"/>
    <n v="-999"/>
    <n v="0.57799999999999996"/>
    <n v="0.47299999999999998"/>
    <n v="0"/>
    <n v="-999"/>
    <x v="50"/>
  </r>
  <r>
    <d v="1995-10-07T00:00:00"/>
    <n v="280"/>
    <n v="10.23"/>
    <n v="2.2000000000000002"/>
    <n v="8.3000000000000007"/>
    <n v="-2.4"/>
    <n v="83.8"/>
    <n v="54.7"/>
    <n v="0"/>
    <n v="0"/>
    <n v="-999"/>
    <n v="0.8"/>
    <n v="4"/>
    <n v="-999"/>
    <n v="4.0999999999999996"/>
    <n v="-999"/>
    <n v="-999"/>
    <n v="0.59899999999999998"/>
    <n v="0.496"/>
    <n v="0"/>
    <n v="-999"/>
    <x v="50"/>
  </r>
  <r>
    <d v="1995-10-08T00:00:00"/>
    <n v="281"/>
    <n v="5.2"/>
    <n v="1.1000000000000001"/>
    <n v="5.4"/>
    <n v="-2.6"/>
    <n v="87.6"/>
    <n v="67.8"/>
    <n v="2.8"/>
    <n v="0"/>
    <n v="-999"/>
    <n v="1"/>
    <n v="4.9000000000000004"/>
    <n v="-999"/>
    <n v="3.6"/>
    <n v="-999"/>
    <n v="-999"/>
    <n v="0.60599999999999998"/>
    <n v="0.28899999999999998"/>
    <n v="0"/>
    <n v="-999"/>
    <x v="50"/>
  </r>
  <r>
    <d v="1995-10-09T00:00:00"/>
    <n v="282"/>
    <n v="4.92"/>
    <n v="1.5"/>
    <n v="6.7"/>
    <n v="-2.5"/>
    <n v="83.8"/>
    <n v="58"/>
    <n v="1"/>
    <n v="0"/>
    <n v="-999"/>
    <n v="1.4"/>
    <n v="6.3"/>
    <n v="-999"/>
    <n v="2.7"/>
    <n v="-999"/>
    <n v="-999"/>
    <n v="0.56899999999999995"/>
    <n v="0.41199999999999998"/>
    <n v="0"/>
    <n v="-999"/>
    <x v="50"/>
  </r>
  <r>
    <d v="1995-10-10T00:00:00"/>
    <n v="283"/>
    <n v="2.61"/>
    <n v="2.2999999999999998"/>
    <n v="4.9000000000000004"/>
    <n v="-0.1"/>
    <n v="93.9"/>
    <n v="78.3"/>
    <n v="5.0999999999999996"/>
    <n v="0"/>
    <n v="-999"/>
    <n v="1.6"/>
    <n v="5.7"/>
    <n v="-999"/>
    <n v="3.8"/>
    <n v="-999"/>
    <n v="-999"/>
    <n v="0.67800000000000005"/>
    <n v="0.188"/>
    <n v="0"/>
    <n v="-999"/>
    <x v="50"/>
  </r>
  <r>
    <d v="1995-10-11T00:00:00"/>
    <n v="284"/>
    <n v="3.6"/>
    <n v="0.4"/>
    <n v="3.5"/>
    <n v="-1.7"/>
    <n v="96.5"/>
    <n v="87.5"/>
    <n v="3.3"/>
    <n v="0"/>
    <n v="-999"/>
    <n v="0.6"/>
    <n v="4.9000000000000004"/>
    <n v="-999"/>
    <n v="2.9"/>
    <n v="-999"/>
    <n v="-999"/>
    <n v="0.68500000000000005"/>
    <n v="9.8000000000000004E-2"/>
    <n v="0"/>
    <n v="-999"/>
    <x v="50"/>
  </r>
  <r>
    <d v="1995-10-12T00:00:00"/>
    <n v="285"/>
    <n v="3.82"/>
    <n v="-1.5"/>
    <n v="2.1"/>
    <n v="-3.6"/>
    <n v="95.9"/>
    <n v="87"/>
    <n v="0.5"/>
    <n v="0"/>
    <n v="-999"/>
    <n v="0.6"/>
    <n v="3.4"/>
    <n v="-999"/>
    <n v="2"/>
    <n v="-999"/>
    <n v="-999"/>
    <n v="0.61599999999999999"/>
    <n v="9.1999999999999998E-2"/>
    <n v="0"/>
    <n v="-999"/>
    <x v="50"/>
  </r>
  <r>
    <d v="1995-10-13T00:00:00"/>
    <n v="286"/>
    <n v="3.58"/>
    <n v="0"/>
    <n v="3.7"/>
    <n v="-3.1"/>
    <n v="91.1"/>
    <n v="77"/>
    <n v="5.0999999999999996"/>
    <n v="0"/>
    <n v="-999"/>
    <n v="0.5"/>
    <n v="3.4"/>
    <n v="-999"/>
    <n v="1.9"/>
    <n v="-999"/>
    <n v="-999"/>
    <n v="0.61299999999999999"/>
    <n v="0.183"/>
    <n v="0"/>
    <n v="-999"/>
    <x v="50"/>
  </r>
  <r>
    <d v="1995-10-14T00:00:00"/>
    <n v="287"/>
    <n v="6.46"/>
    <n v="6.1"/>
    <n v="11.8"/>
    <n v="3"/>
    <n v="84.9"/>
    <n v="64.8"/>
    <n v="3.3"/>
    <n v="0"/>
    <n v="-999"/>
    <n v="0.5"/>
    <n v="3.5"/>
    <n v="-999"/>
    <n v="3.1"/>
    <n v="-999"/>
    <n v="-999"/>
    <n v="0.89800000000000002"/>
    <n v="0.48699999999999999"/>
    <n v="0"/>
    <n v="-999"/>
    <x v="50"/>
  </r>
  <r>
    <d v="1995-10-15T00:00:00"/>
    <n v="288"/>
    <n v="9.0500000000000007"/>
    <n v="8.4"/>
    <n v="15.2"/>
    <n v="3.9"/>
    <n v="66.2"/>
    <n v="42.5"/>
    <n v="0.5"/>
    <n v="0"/>
    <n v="-999"/>
    <n v="0.9"/>
    <n v="5"/>
    <n v="-999"/>
    <n v="4.7"/>
    <n v="-999"/>
    <n v="-999"/>
    <n v="0.73399999999999999"/>
    <n v="0.99299999999999999"/>
    <n v="0"/>
    <n v="-999"/>
    <x v="50"/>
  </r>
  <r>
    <d v="1995-10-16T00:00:00"/>
    <n v="289"/>
    <n v="4.9800000000000004"/>
    <n v="2.9"/>
    <n v="7.1"/>
    <n v="-0.2"/>
    <n v="83.7"/>
    <n v="63.5"/>
    <n v="1.3"/>
    <n v="0"/>
    <n v="-999"/>
    <n v="1.3"/>
    <n v="5.8"/>
    <n v="-999"/>
    <n v="4.7"/>
    <n v="-999"/>
    <n v="-999"/>
    <n v="0.63900000000000001"/>
    <n v="0.36799999999999999"/>
    <n v="0"/>
    <n v="-999"/>
    <x v="50"/>
  </r>
  <r>
    <d v="1995-10-17T00:00:00"/>
    <n v="290"/>
    <n v="2.1800000000000002"/>
    <n v="1.4"/>
    <n v="3.8"/>
    <n v="-1"/>
    <n v="95.8"/>
    <n v="81.400000000000006"/>
    <n v="3.8"/>
    <n v="0"/>
    <n v="-999"/>
    <n v="0.9"/>
    <n v="4.5999999999999996"/>
    <n v="-999"/>
    <n v="3.3"/>
    <n v="-999"/>
    <n v="-999"/>
    <n v="0.65100000000000002"/>
    <n v="0.14899999999999999"/>
    <n v="0"/>
    <n v="-999"/>
    <x v="50"/>
  </r>
  <r>
    <d v="1995-10-18T00:00:00"/>
    <n v="291"/>
    <n v="8.9700000000000006"/>
    <n v="-0.7"/>
    <n v="5.4"/>
    <n v="-3.8"/>
    <n v="77.900000000000006"/>
    <n v="48.7"/>
    <n v="0.3"/>
    <n v="0"/>
    <n v="-999"/>
    <n v="1"/>
    <n v="5.5"/>
    <n v="-999"/>
    <n v="2.5"/>
    <n v="-999"/>
    <n v="-999"/>
    <n v="0.438"/>
    <n v="0.46"/>
    <n v="0"/>
    <n v="-999"/>
    <x v="50"/>
  </r>
  <r>
    <d v="1995-10-19T00:00:00"/>
    <n v="292"/>
    <n v="9.9600000000000009"/>
    <n v="1.8"/>
    <n v="7.7"/>
    <n v="-3.4"/>
    <n v="54.3"/>
    <n v="32.6"/>
    <n v="0"/>
    <n v="0"/>
    <n v="-999"/>
    <n v="1.4"/>
    <n v="5.2"/>
    <n v="-999"/>
    <n v="2.1"/>
    <n v="-999"/>
    <n v="-999"/>
    <n v="0.34200000000000003"/>
    <n v="0.70799999999999996"/>
    <n v="0"/>
    <n v="-999"/>
    <x v="50"/>
  </r>
  <r>
    <d v="1995-10-20T00:00:00"/>
    <n v="293"/>
    <n v="7.09"/>
    <n v="1.3"/>
    <n v="6.9"/>
    <n v="-3.6"/>
    <n v="65"/>
    <n v="47.4"/>
    <n v="0"/>
    <n v="0"/>
    <n v="-999"/>
    <n v="1.2"/>
    <n v="5.2"/>
    <n v="-999"/>
    <n v="2.8"/>
    <n v="-999"/>
    <n v="-999"/>
    <n v="0.47"/>
    <n v="0.52300000000000002"/>
    <n v="0"/>
    <n v="-999"/>
    <x v="50"/>
  </r>
  <r>
    <d v="1995-10-21T00:00:00"/>
    <n v="294"/>
    <n v="2.62"/>
    <n v="-1.8"/>
    <n v="0.7"/>
    <n v="-3.8"/>
    <n v="92.8"/>
    <n v="85.1"/>
    <n v="4.8"/>
    <n v="0"/>
    <n v="-999"/>
    <n v="0.3"/>
    <n v="2.4"/>
    <n v="-999"/>
    <n v="1"/>
    <n v="-999"/>
    <n v="-999"/>
    <n v="0.54600000000000004"/>
    <n v="9.6000000000000002E-2"/>
    <n v="0"/>
    <n v="-999"/>
    <x v="50"/>
  </r>
  <r>
    <d v="1995-10-22T00:00:00"/>
    <n v="295"/>
    <n v="8.77"/>
    <n v="-1.3"/>
    <n v="4.8"/>
    <n v="-6.4"/>
    <n v="78.3"/>
    <n v="38"/>
    <n v="0"/>
    <n v="-999"/>
    <n v="-999"/>
    <n v="0.5"/>
    <n v="2.8"/>
    <n v="-999"/>
    <n v="0.7"/>
    <n v="-999"/>
    <n v="-999"/>
    <n v="0.32600000000000001"/>
    <n v="0.53300000000000003"/>
    <n v="0"/>
    <n v="-999"/>
    <x v="50"/>
  </r>
  <r>
    <d v="1995-10-23T00:00:00"/>
    <n v="296"/>
    <n v="7.64"/>
    <n v="-0.7"/>
    <n v="5.5"/>
    <n v="-2.6"/>
    <n v="84.8"/>
    <n v="55.9"/>
    <n v="0.7"/>
    <n v="-999"/>
    <n v="-999"/>
    <n v="0.7"/>
    <n v="3.7"/>
    <n v="-999"/>
    <n v="1"/>
    <n v="-999"/>
    <n v="-999"/>
    <n v="0.505"/>
    <n v="0.39800000000000002"/>
    <n v="0"/>
    <n v="-999"/>
    <x v="50"/>
  </r>
  <r>
    <d v="1995-10-24T00:00:00"/>
    <n v="297"/>
    <n v="3.74"/>
    <n v="-1.4"/>
    <n v="1.9"/>
    <n v="-3.3"/>
    <n v="86.8"/>
    <n v="70.7"/>
    <n v="0.4"/>
    <n v="-999"/>
    <n v="-999"/>
    <n v="0.6"/>
    <n v="3"/>
    <n v="-999"/>
    <n v="1.3"/>
    <n v="-999"/>
    <n v="-999"/>
    <n v="0.495"/>
    <n v="0.20499999999999999"/>
    <n v="0"/>
    <n v="-999"/>
    <x v="50"/>
  </r>
  <r>
    <d v="1995-10-25T00:00:00"/>
    <n v="298"/>
    <n v="1.46"/>
    <n v="-1.4"/>
    <n v="-0.2"/>
    <n v="-2.5"/>
    <n v="94.5"/>
    <n v="82.1"/>
    <n v="4.9000000000000004"/>
    <n v="-999"/>
    <n v="-999"/>
    <n v="1.3"/>
    <n v="5.3"/>
    <n v="-999"/>
    <n v="0.7"/>
    <n v="-999"/>
    <n v="-999"/>
    <n v="0.495"/>
    <n v="0.108"/>
    <n v="0"/>
    <n v="-999"/>
    <x v="50"/>
  </r>
  <r>
    <d v="1995-10-26T00:00:00"/>
    <n v="299"/>
    <n v="5.78"/>
    <n v="-1"/>
    <n v="2.1"/>
    <n v="-4.2"/>
    <n v="83.7"/>
    <n v="60.8"/>
    <n v="1.3"/>
    <n v="-999"/>
    <n v="-999"/>
    <n v="1.8"/>
    <n v="6.4"/>
    <n v="-999"/>
    <n v="1"/>
    <n v="-999"/>
    <n v="-999"/>
    <n v="0.432"/>
    <n v="0.27800000000000002"/>
    <n v="0"/>
    <n v="-999"/>
    <x v="50"/>
  </r>
  <r>
    <d v="1995-10-27T00:00:00"/>
    <n v="300"/>
    <n v="3.33"/>
    <n v="-3.4"/>
    <n v="-0.6"/>
    <n v="-6.1"/>
    <n v="84.9"/>
    <n v="70"/>
    <n v="0.8"/>
    <n v="-999"/>
    <n v="-999"/>
    <n v="0.8"/>
    <n v="3.6"/>
    <n v="-999"/>
    <n v="0.6"/>
    <n v="-999"/>
    <n v="-999"/>
    <n v="0.40799999999999997"/>
    <n v="0.17499999999999999"/>
    <n v="0"/>
    <n v="-999"/>
    <x v="50"/>
  </r>
  <r>
    <d v="1995-10-28T00:00:00"/>
    <n v="301"/>
    <n v="5.5"/>
    <n v="-4.2"/>
    <n v="2.2000000000000002"/>
    <n v="-9"/>
    <n v="79.5"/>
    <n v="48.5"/>
    <n v="0.5"/>
    <n v="-999"/>
    <n v="-999"/>
    <n v="0.7"/>
    <n v="4.8"/>
    <n v="-999"/>
    <n v="0.4"/>
    <n v="-999"/>
    <n v="-999"/>
    <n v="0.34699999999999998"/>
    <n v="0.36799999999999999"/>
    <n v="0"/>
    <n v="-999"/>
    <x v="50"/>
  </r>
  <r>
    <d v="1995-10-29T00:00:00"/>
    <n v="302"/>
    <n v="9.7200000000000006"/>
    <n v="-5"/>
    <n v="0.5"/>
    <n v="-8.3000000000000007"/>
    <n v="75.900000000000006"/>
    <n v="52.6"/>
    <n v="1.4"/>
    <n v="-999"/>
    <n v="-999"/>
    <n v="0.8"/>
    <n v="4.5999999999999996"/>
    <n v="-999"/>
    <n v="0.2"/>
    <n v="-999"/>
    <n v="-999"/>
    <n v="0.33200000000000002"/>
    <n v="0.3"/>
    <n v="0"/>
    <n v="-999"/>
    <x v="50"/>
  </r>
  <r>
    <d v="1995-10-30T00:00:00"/>
    <n v="303"/>
    <n v="9.3000000000000007"/>
    <n v="-5.8"/>
    <n v="1.8"/>
    <n v="-11.8"/>
    <n v="62.7"/>
    <n v="28.6"/>
    <n v="0"/>
    <n v="-999"/>
    <n v="-999"/>
    <n v="0.6"/>
    <n v="4.3"/>
    <n v="-999"/>
    <n v="-0.1"/>
    <n v="-999"/>
    <n v="-999"/>
    <n v="0.19900000000000001"/>
    <n v="0.496"/>
    <n v="0"/>
    <n v="-999"/>
    <x v="50"/>
  </r>
  <r>
    <d v="1995-10-31T00:00:00"/>
    <n v="304"/>
    <n v="7.23"/>
    <n v="-8.6999999999999993"/>
    <n v="-3.5"/>
    <n v="-12.5"/>
    <n v="83.9"/>
    <n v="56.9"/>
    <n v="2.2999999999999998"/>
    <n v="-999"/>
    <n v="-999"/>
    <n v="0.9"/>
    <n v="5.5"/>
    <n v="-999"/>
    <n v="-0.6"/>
    <n v="-999"/>
    <n v="-999"/>
    <n v="0.26900000000000002"/>
    <n v="0.20300000000000001"/>
    <n v="-999"/>
    <n v="-999"/>
    <x v="50"/>
  </r>
  <r>
    <d v="1995-11-01T00:00:00"/>
    <n v="305"/>
    <n v="9.09"/>
    <n v="-8.8000000000000007"/>
    <n v="-0.3"/>
    <n v="-14.5"/>
    <n v="76.8"/>
    <n v="39.700000000000003"/>
    <n v="0.8"/>
    <n v="-999"/>
    <n v="-999"/>
    <n v="0.4"/>
    <n v="2.5"/>
    <n v="-999"/>
    <n v="-1.3"/>
    <n v="-999"/>
    <n v="-999"/>
    <n v="0.23799999999999999"/>
    <n v="0.36"/>
    <n v="0"/>
    <n v="-999"/>
    <x v="51"/>
  </r>
  <r>
    <d v="1995-11-02T00:00:00"/>
    <n v="306"/>
    <n v="8.98"/>
    <n v="-3.9"/>
    <n v="4.8"/>
    <n v="-11.4"/>
    <n v="37.799999999999997"/>
    <n v="15.8"/>
    <n v="14.2"/>
    <n v="-999"/>
    <n v="-999"/>
    <n v="0.5"/>
    <n v="3.5"/>
    <n v="-999"/>
    <n v="-1.4"/>
    <n v="-999"/>
    <n v="-999"/>
    <n v="0.13500000000000001"/>
    <n v="0.72399999999999998"/>
    <n v="0"/>
    <n v="-999"/>
    <x v="51"/>
  </r>
  <r>
    <d v="1995-11-03T00:00:00"/>
    <n v="307"/>
    <n v="7.07"/>
    <n v="-4"/>
    <n v="2"/>
    <n v="-7.5"/>
    <n v="64.2"/>
    <n v="28.3"/>
    <n v="0"/>
    <n v="-999"/>
    <n v="-999"/>
    <n v="0.6"/>
    <n v="3.9"/>
    <n v="-999"/>
    <n v="-1.4"/>
    <n v="-999"/>
    <n v="-999"/>
    <n v="0.2"/>
    <n v="0.50600000000000001"/>
    <n v="0"/>
    <n v="-999"/>
    <x v="51"/>
  </r>
  <r>
    <d v="1995-11-04T00:00:00"/>
    <n v="308"/>
    <n v="2.96"/>
    <n v="-4.2"/>
    <n v="-2.1"/>
    <n v="-7.3"/>
    <n v="63.9"/>
    <n v="44.1"/>
    <n v="6"/>
    <n v="-999"/>
    <n v="-999"/>
    <n v="1.1000000000000001"/>
    <n v="4.4000000000000004"/>
    <n v="-999"/>
    <n v="-1.1000000000000001"/>
    <n v="-999"/>
    <n v="-999"/>
    <n v="0.23"/>
    <n v="0.29199999999999998"/>
    <n v="0"/>
    <n v="-999"/>
    <x v="51"/>
  </r>
  <r>
    <d v="1995-11-05T00:00:00"/>
    <n v="309"/>
    <n v="3.29"/>
    <n v="-5.0999999999999996"/>
    <n v="-2.2999999999999998"/>
    <n v="-6.4"/>
    <n v="84.6"/>
    <n v="61.3"/>
    <n v="4.2"/>
    <n v="-999"/>
    <n v="-999"/>
    <n v="1.2"/>
    <n v="5.4"/>
    <n v="-999"/>
    <n v="-1.1000000000000001"/>
    <n v="-999"/>
    <n v="-999"/>
    <n v="0.316"/>
    <n v="0.2"/>
    <n v="0"/>
    <n v="-999"/>
    <x v="51"/>
  </r>
  <r>
    <d v="1995-11-06T00:00:00"/>
    <n v="310"/>
    <n v="0.69"/>
    <n v="-7.2"/>
    <n v="-5.3"/>
    <n v="-9.9"/>
    <n v="92.6"/>
    <n v="85.2"/>
    <n v="0"/>
    <n v="-999"/>
    <n v="-999"/>
    <n v="0.7"/>
    <n v="2.8"/>
    <n v="-999"/>
    <n v="-0.6"/>
    <n v="-999"/>
    <n v="-999"/>
    <n v="0.35099999999999998"/>
    <n v="6.0999999999999999E-2"/>
    <n v="0"/>
    <n v="-999"/>
    <x v="51"/>
  </r>
  <r>
    <d v="1995-11-07T00:00:00"/>
    <n v="311"/>
    <n v="0.95"/>
    <n v="-5.5"/>
    <n v="0"/>
    <n v="-7.6"/>
    <n v="95"/>
    <n v="89.1"/>
    <n v="1.6"/>
    <n v="-999"/>
    <n v="-999"/>
    <n v="1.4"/>
    <n v="6.1"/>
    <n v="-999"/>
    <n v="-0.5"/>
    <n v="-999"/>
    <n v="-999"/>
    <n v="0.54600000000000004"/>
    <n v="6.7000000000000004E-2"/>
    <n v="0"/>
    <n v="-999"/>
    <x v="51"/>
  </r>
  <r>
    <d v="1995-11-08T00:00:00"/>
    <n v="312"/>
    <n v="2.41"/>
    <n v="0.9"/>
    <n v="3.6"/>
    <n v="-4.7"/>
    <n v="92.2"/>
    <n v="68.8"/>
    <n v="0"/>
    <n v="-999"/>
    <n v="-999"/>
    <n v="2.5"/>
    <n v="7.3"/>
    <n v="-999"/>
    <n v="-0.4"/>
    <n v="-999"/>
    <n v="-999"/>
    <n v="0.54400000000000004"/>
    <n v="0.247"/>
    <n v="0"/>
    <n v="-999"/>
    <x v="51"/>
  </r>
  <r>
    <d v="1995-11-09T00:00:00"/>
    <n v="313"/>
    <n v="3.09"/>
    <n v="-8.1"/>
    <n v="-4.7"/>
    <n v="-16.899999999999999"/>
    <n v="90.9"/>
    <n v="81.5"/>
    <n v="0.2"/>
    <n v="-999"/>
    <n v="-999"/>
    <n v="1.2"/>
    <n v="6.1"/>
    <n v="-999"/>
    <n v="-0.3"/>
    <n v="-999"/>
    <n v="-999"/>
    <n v="0.35099999999999998"/>
    <n v="0.08"/>
    <n v="0"/>
    <n v="-999"/>
    <x v="51"/>
  </r>
  <r>
    <d v="1995-11-10T00:00:00"/>
    <n v="314"/>
    <n v="1.41"/>
    <n v="-12.9"/>
    <n v="-6.2"/>
    <n v="-19.7"/>
    <n v="87.4"/>
    <n v="70.7"/>
    <n v="0"/>
    <n v="-999"/>
    <n v="-999"/>
    <n v="1"/>
    <n v="5.7"/>
    <n v="-999"/>
    <n v="-0.3"/>
    <n v="-999"/>
    <n v="-999"/>
    <n v="0.27100000000000002"/>
    <n v="0.113"/>
    <n v="0"/>
    <n v="-999"/>
    <x v="51"/>
  </r>
  <r>
    <d v="1995-11-11T00:00:00"/>
    <n v="315"/>
    <n v="5.86"/>
    <n v="-2.5"/>
    <n v="2.4"/>
    <n v="-6.8"/>
    <n v="92"/>
    <n v="73.7"/>
    <n v="0"/>
    <n v="-999"/>
    <n v="-999"/>
    <n v="1.5"/>
    <n v="5.3"/>
    <n v="-999"/>
    <n v="-0.3"/>
    <n v="-999"/>
    <n v="-999"/>
    <n v="0.53400000000000003"/>
    <n v="0.191"/>
    <n v="0"/>
    <n v="-999"/>
    <x v="51"/>
  </r>
  <r>
    <d v="1995-11-12T00:00:00"/>
    <n v="316"/>
    <n v="3.14"/>
    <n v="-2.7"/>
    <n v="-1.5"/>
    <n v="-4.4000000000000004"/>
    <n v="81"/>
    <n v="71.900000000000006"/>
    <n v="0"/>
    <n v="-999"/>
    <n v="-999"/>
    <n v="1.1000000000000001"/>
    <n v="5.4"/>
    <n v="-999"/>
    <n v="-0.3"/>
    <n v="-999"/>
    <n v="-999"/>
    <n v="0.39300000000000002"/>
    <n v="0.154"/>
    <n v="0"/>
    <n v="-999"/>
    <x v="51"/>
  </r>
  <r>
    <d v="1995-11-13T00:00:00"/>
    <n v="317"/>
    <n v="0.74"/>
    <n v="-0.5"/>
    <n v="2"/>
    <n v="-2.7"/>
    <n v="97.1"/>
    <n v="81.3"/>
    <n v="4.5999999999999996"/>
    <n v="-999"/>
    <n v="-999"/>
    <n v="0.3"/>
    <n v="3.7"/>
    <n v="-999"/>
    <n v="-0.3"/>
    <n v="-999"/>
    <n v="-999"/>
    <n v="0.57399999999999995"/>
    <n v="0.13200000000000001"/>
    <n v="0"/>
    <n v="-999"/>
    <x v="51"/>
  </r>
  <r>
    <d v="1995-11-14T00:00:00"/>
    <n v="318"/>
    <n v="2.48"/>
    <n v="3.9"/>
    <n v="6"/>
    <n v="1.8"/>
    <n v="93.3"/>
    <n v="71.099999999999994"/>
    <n v="3.8"/>
    <n v="-999"/>
    <n v="-999"/>
    <n v="0.6"/>
    <n v="3.3"/>
    <n v="-999"/>
    <n v="-0.2"/>
    <n v="-999"/>
    <n v="-999"/>
    <n v="0.66200000000000003"/>
    <n v="0.27"/>
    <n v="0"/>
    <n v="-999"/>
    <x v="51"/>
  </r>
  <r>
    <d v="1995-11-15T00:00:00"/>
    <n v="319"/>
    <n v="3.07"/>
    <n v="3.5"/>
    <n v="6.1"/>
    <n v="0.1"/>
    <n v="90.5"/>
    <n v="66.400000000000006"/>
    <n v="1.2"/>
    <n v="-999"/>
    <n v="-999"/>
    <n v="0.8"/>
    <n v="4.2"/>
    <n v="-999"/>
    <n v="-0.2"/>
    <n v="-999"/>
    <n v="-999"/>
    <n v="0.626"/>
    <n v="0.316"/>
    <n v="0"/>
    <n v="-999"/>
    <x v="51"/>
  </r>
  <r>
    <d v="1995-11-16T00:00:00"/>
    <n v="320"/>
    <n v="3.71"/>
    <n v="-0.5"/>
    <n v="1.2"/>
    <n v="-2.6"/>
    <n v="94.3"/>
    <n v="80.900000000000006"/>
    <n v="9"/>
    <n v="-999"/>
    <n v="-999"/>
    <n v="0.5"/>
    <n v="3.4"/>
    <n v="-999"/>
    <n v="-0.2"/>
    <n v="-999"/>
    <n v="-999"/>
    <n v="0.53700000000000003"/>
    <n v="0.127"/>
    <n v="0"/>
    <n v="-999"/>
    <x v="51"/>
  </r>
  <r>
    <d v="1995-11-17T00:00:00"/>
    <n v="321"/>
    <n v="1.43"/>
    <n v="2.5"/>
    <n v="4"/>
    <n v="0.3"/>
    <n v="95.3"/>
    <n v="90"/>
    <n v="0.2"/>
    <n v="-999"/>
    <n v="-999"/>
    <n v="1.9"/>
    <n v="7.7"/>
    <n v="-999"/>
    <n v="-0.2"/>
    <n v="-999"/>
    <n v="-999"/>
    <n v="0.73"/>
    <n v="8.1000000000000003E-2"/>
    <n v="0"/>
    <n v="-999"/>
    <x v="51"/>
  </r>
  <r>
    <d v="1995-11-18T00:00:00"/>
    <n v="322"/>
    <n v="4.58"/>
    <n v="-0.7"/>
    <n v="3.5"/>
    <n v="-2.8"/>
    <n v="76.900000000000006"/>
    <n v="54.2"/>
    <n v="0.6"/>
    <n v="-999"/>
    <n v="-999"/>
    <n v="2.2999999999999998"/>
    <n v="9.1"/>
    <n v="-999"/>
    <n v="-0.2"/>
    <n v="-999"/>
    <n v="-999"/>
    <n v="0.42499999999999999"/>
    <n v="0.35899999999999999"/>
    <n v="0"/>
    <n v="-999"/>
    <x v="51"/>
  </r>
  <r>
    <d v="1995-11-19T00:00:00"/>
    <n v="323"/>
    <n v="6.44"/>
    <n v="-2.5"/>
    <n v="4.4000000000000004"/>
    <n v="-7"/>
    <n v="72.900000000000006"/>
    <n v="41.6"/>
    <n v="25.4"/>
    <n v="-999"/>
    <n v="-999"/>
    <n v="0.6"/>
    <n v="4.0999999999999996"/>
    <n v="-999"/>
    <n v="-0.2"/>
    <n v="-999"/>
    <n v="-999"/>
    <n v="0.34699999999999998"/>
    <n v="0.48799999999999999"/>
    <n v="0"/>
    <n v="-999"/>
    <x v="51"/>
  </r>
  <r>
    <d v="1995-11-20T00:00:00"/>
    <n v="324"/>
    <n v="6.26"/>
    <n v="0.7"/>
    <n v="8.1"/>
    <n v="-4.5"/>
    <n v="34"/>
    <n v="7.5"/>
    <n v="4"/>
    <n v="-999"/>
    <n v="-999"/>
    <n v="1"/>
    <n v="5"/>
    <n v="-999"/>
    <n v="-0.2"/>
    <n v="-999"/>
    <n v="-999"/>
    <n v="8.1000000000000003E-2"/>
    <n v="0.999"/>
    <n v="0"/>
    <n v="-999"/>
    <x v="51"/>
  </r>
  <r>
    <d v="1995-11-21T00:00:00"/>
    <n v="325"/>
    <n v="2.2799999999999998"/>
    <n v="1.9"/>
    <n v="8.1"/>
    <n v="-2.6"/>
    <n v="68.900000000000006"/>
    <n v="34"/>
    <n v="0"/>
    <n v="-999"/>
    <n v="-999"/>
    <n v="0.2"/>
    <n v="2"/>
    <n v="-999"/>
    <n v="-0.2"/>
    <n v="-999"/>
    <n v="-999"/>
    <n v="0.36599999999999999"/>
    <n v="0.71299999999999997"/>
    <n v="0"/>
    <n v="-999"/>
    <x v="51"/>
  </r>
  <r>
    <d v="1995-11-22T00:00:00"/>
    <n v="326"/>
    <n v="0.8"/>
    <n v="1.5"/>
    <n v="7.6"/>
    <n v="-2"/>
    <n v="92.1"/>
    <n v="85.7"/>
    <n v="0"/>
    <n v="-999"/>
    <n v="-999"/>
    <n v="1"/>
    <n v="4"/>
    <n v="-999"/>
    <n v="-0.2"/>
    <n v="-999"/>
    <n v="-999"/>
    <n v="0.89400000000000002"/>
    <n v="0.14899999999999999"/>
    <n v="0"/>
    <n v="-999"/>
    <x v="51"/>
  </r>
  <r>
    <d v="1995-11-23T00:00:00"/>
    <n v="327"/>
    <n v="0.49"/>
    <n v="1"/>
    <n v="3"/>
    <n v="-0.5"/>
    <n v="97.1"/>
    <n v="93.2"/>
    <n v="5.4"/>
    <n v="-999"/>
    <n v="-999"/>
    <n v="1.7"/>
    <n v="6.1"/>
    <n v="-999"/>
    <n v="-0.1"/>
    <n v="-999"/>
    <n v="-999"/>
    <n v="0.70399999999999996"/>
    <n v="5.1999999999999998E-2"/>
    <n v="0"/>
    <n v="-999"/>
    <x v="51"/>
  </r>
  <r>
    <d v="1995-11-24T00:00:00"/>
    <n v="328"/>
    <n v="4.1399999999999997"/>
    <n v="1.5"/>
    <n v="5.8"/>
    <n v="-0.4"/>
    <n v="91.7"/>
    <n v="68.099999999999994"/>
    <n v="0"/>
    <n v="-999"/>
    <n v="-999"/>
    <n v="2.2000000000000002"/>
    <n v="8.3000000000000007"/>
    <n v="-999"/>
    <n v="-0.1"/>
    <n v="-999"/>
    <n v="-999"/>
    <n v="0.627"/>
    <n v="0.29399999999999998"/>
    <n v="0"/>
    <n v="-999"/>
    <x v="51"/>
  </r>
  <r>
    <d v="1995-11-25T00:00:00"/>
    <n v="329"/>
    <n v="3.29"/>
    <n v="-1.8"/>
    <n v="3.7"/>
    <n v="-4.3"/>
    <n v="94.8"/>
    <n v="76.8"/>
    <n v="6.4"/>
    <n v="-999"/>
    <n v="-999"/>
    <n v="1.2"/>
    <n v="8.5"/>
    <n v="-999"/>
    <n v="-0.1"/>
    <n v="-999"/>
    <n v="-999"/>
    <n v="0.61"/>
    <n v="0.185"/>
    <n v="0"/>
    <n v="-999"/>
    <x v="51"/>
  </r>
  <r>
    <d v="1995-11-26T00:00:00"/>
    <n v="330"/>
    <n v="1.27"/>
    <n v="-3.4"/>
    <n v="-2.6"/>
    <n v="-4.4000000000000004"/>
    <n v="95.9"/>
    <n v="92"/>
    <n v="1"/>
    <n v="-999"/>
    <n v="-999"/>
    <n v="1.2"/>
    <n v="4.5"/>
    <n v="-999"/>
    <n v="-0.1"/>
    <n v="-999"/>
    <n v="-999"/>
    <n v="0.46500000000000002"/>
    <n v="0.04"/>
    <n v="0"/>
    <n v="-999"/>
    <x v="51"/>
  </r>
  <r>
    <d v="1995-11-27T00:00:00"/>
    <n v="331"/>
    <n v="1.29"/>
    <n v="-4.7"/>
    <n v="-3.3"/>
    <n v="-6"/>
    <n v="95.2"/>
    <n v="89.7"/>
    <n v="0"/>
    <n v="-999"/>
    <n v="-999"/>
    <n v="1.4"/>
    <n v="7.7"/>
    <n v="-999"/>
    <n v="-0.1"/>
    <n v="-999"/>
    <n v="-999"/>
    <n v="0.43"/>
    <n v="4.9000000000000002E-2"/>
    <n v="0"/>
    <n v="-999"/>
    <x v="51"/>
  </r>
  <r>
    <d v="1995-11-28T00:00:00"/>
    <n v="332"/>
    <n v="0.25"/>
    <n v="-0.4"/>
    <n v="2.6"/>
    <n v="-3.5"/>
    <n v="98.7"/>
    <n v="94.8"/>
    <n v="3.4"/>
    <n v="-999"/>
    <n v="-999"/>
    <n v="2.2000000000000002"/>
    <n v="7.9"/>
    <n v="-999"/>
    <n v="-0.1"/>
    <n v="-999"/>
    <n v="-999"/>
    <n v="0.69899999999999995"/>
    <n v="3.7999999999999999E-2"/>
    <n v="0"/>
    <n v="-999"/>
    <x v="51"/>
  </r>
  <r>
    <d v="1995-11-29T00:00:00"/>
    <n v="333"/>
    <n v="1.34"/>
    <n v="2"/>
    <n v="3.9"/>
    <n v="-1.4"/>
    <n v="95.7"/>
    <n v="87.1"/>
    <n v="0"/>
    <n v="-999"/>
    <n v="-999"/>
    <n v="3.8"/>
    <n v="10.8"/>
    <n v="-999"/>
    <n v="-0.1"/>
    <n v="-999"/>
    <n v="-999"/>
    <n v="0.70399999999999996"/>
    <n v="0.104"/>
    <n v="0"/>
    <n v="-999"/>
    <x v="51"/>
  </r>
  <r>
    <d v="1995-11-30T00:00:00"/>
    <n v="334"/>
    <n v="4.47"/>
    <n v="-1.9"/>
    <n v="1.8"/>
    <n v="-3.6"/>
    <n v="84.6"/>
    <n v="63.6"/>
    <n v="0"/>
    <n v="-999"/>
    <n v="-999"/>
    <n v="3.7"/>
    <n v="10.9"/>
    <n v="-999"/>
    <n v="-0.1"/>
    <n v="-999"/>
    <n v="-999"/>
    <n v="0.442"/>
    <n v="0.253"/>
    <n v="-999"/>
    <n v="-999"/>
    <x v="51"/>
  </r>
  <r>
    <d v="1995-12-01T00:00:00"/>
    <n v="335"/>
    <n v="1.7"/>
    <n v="-4.5"/>
    <n v="-2.1"/>
    <n v="-8.1999999999999993"/>
    <n v="91.6"/>
    <n v="81.099999999999994"/>
    <n v="8"/>
    <n v="-999"/>
    <n v="-999"/>
    <n v="2"/>
    <n v="5.7"/>
    <n v="-999"/>
    <n v="0"/>
    <n v="-999"/>
    <n v="-999"/>
    <n v="0.42499999999999999"/>
    <n v="9.9000000000000005E-2"/>
    <n v="0"/>
    <n v="-999"/>
    <x v="52"/>
  </r>
  <r>
    <d v="1995-12-02T00:00:00"/>
    <n v="336"/>
    <n v="4.62"/>
    <n v="-7.3"/>
    <n v="-4.9000000000000004"/>
    <n v="-9.4"/>
    <n v="81.2"/>
    <n v="57.9"/>
    <n v="9.8000000000000007"/>
    <n v="-999"/>
    <n v="-999"/>
    <n v="4.3"/>
    <n v="10.199999999999999"/>
    <n v="-999"/>
    <n v="0"/>
    <n v="-999"/>
    <n v="-999"/>
    <n v="0.246"/>
    <n v="0.17899999999999999"/>
    <n v="0"/>
    <n v="-999"/>
    <x v="52"/>
  </r>
  <r>
    <d v="1995-12-03T00:00:00"/>
    <n v="337"/>
    <n v="2.2999999999999998"/>
    <n v="-6.7"/>
    <n v="-4.9000000000000004"/>
    <n v="-9.1"/>
    <n v="84.1"/>
    <n v="71.7"/>
    <n v="4.8"/>
    <n v="-999"/>
    <n v="-999"/>
    <n v="4.4000000000000004"/>
    <n v="10.9"/>
    <n v="-999"/>
    <n v="0"/>
    <n v="-999"/>
    <n v="-999"/>
    <n v="0.30499999999999999"/>
    <n v="0.12"/>
    <n v="0"/>
    <n v="-999"/>
    <x v="52"/>
  </r>
  <r>
    <d v="1995-12-04T00:00:00"/>
    <n v="338"/>
    <n v="2.12"/>
    <n v="-11.1"/>
    <n v="-5"/>
    <n v="-14.3"/>
    <n v="90.7"/>
    <n v="83.7"/>
    <n v="14.4"/>
    <n v="-999"/>
    <n v="-999"/>
    <n v="3.3"/>
    <n v="10.5"/>
    <n v="-999"/>
    <n v="0"/>
    <n v="-999"/>
    <n v="-999"/>
    <n v="0.35199999999999998"/>
    <n v="6.9000000000000006E-2"/>
    <n v="0"/>
    <n v="-999"/>
    <x v="52"/>
  </r>
  <r>
    <d v="1995-12-05T00:00:00"/>
    <n v="339"/>
    <n v="4.3499999999999996"/>
    <n v="-13.6"/>
    <n v="-6.6"/>
    <n v="-17.7"/>
    <n v="85.7"/>
    <n v="64.599999999999994"/>
    <n v="0"/>
    <n v="-999"/>
    <n v="-999"/>
    <n v="0.5"/>
    <n v="2.8"/>
    <n v="-999"/>
    <n v="0"/>
    <n v="-999"/>
    <n v="-999"/>
    <n v="0.24099999999999999"/>
    <n v="0.13200000000000001"/>
    <n v="0"/>
    <n v="-999"/>
    <x v="52"/>
  </r>
  <r>
    <d v="1995-12-06T00:00:00"/>
    <n v="340"/>
    <n v="4.09"/>
    <n v="-11.1"/>
    <n v="-6.3"/>
    <n v="-14.8"/>
    <n v="85.3"/>
    <n v="67.900000000000006"/>
    <n v="0.6"/>
    <n v="-999"/>
    <n v="-999"/>
    <n v="1"/>
    <n v="5"/>
    <n v="-999"/>
    <n v="0"/>
    <n v="-999"/>
    <n v="-999"/>
    <n v="0.26"/>
    <n v="0.122"/>
    <n v="0"/>
    <n v="-999"/>
    <x v="52"/>
  </r>
  <r>
    <d v="1995-12-07T00:00:00"/>
    <n v="341"/>
    <n v="3.28"/>
    <n v="-18.899999999999999"/>
    <n v="-9.8000000000000007"/>
    <n v="-27.8"/>
    <n v="83.3"/>
    <n v="70.400000000000006"/>
    <n v="0"/>
    <n v="-999"/>
    <n v="-999"/>
    <n v="2.4"/>
    <n v="6.5"/>
    <n v="-999"/>
    <n v="0"/>
    <n v="-999"/>
    <n v="-999"/>
    <n v="0.20499999999999999"/>
    <n v="8.5999999999999993E-2"/>
    <n v="0"/>
    <n v="-999"/>
    <x v="52"/>
  </r>
  <r>
    <d v="1995-12-08T00:00:00"/>
    <n v="342"/>
    <n v="5.29"/>
    <n v="-18.899999999999999"/>
    <n v="-9.1"/>
    <n v="-28.7"/>
    <n v="65.2"/>
    <n v="35.5"/>
    <n v="0"/>
    <n v="-999"/>
    <n v="-999"/>
    <n v="0.5"/>
    <n v="3.2"/>
    <n v="-999"/>
    <n v="0"/>
    <n v="-999"/>
    <n v="-999"/>
    <n v="0.109"/>
    <n v="0.19800000000000001"/>
    <n v="0"/>
    <n v="-999"/>
    <x v="52"/>
  </r>
  <r>
    <d v="1995-12-09T00:00:00"/>
    <n v="343"/>
    <n v="1.86"/>
    <n v="-13.1"/>
    <n v="-9.9"/>
    <n v="-18.7"/>
    <n v="75.099999999999994"/>
    <n v="31.5"/>
    <n v="2"/>
    <n v="-999"/>
    <n v="-999"/>
    <n v="0.5"/>
    <n v="3.7"/>
    <n v="-999"/>
    <n v="0"/>
    <n v="-999"/>
    <n v="-999"/>
    <n v="9.0999999999999998E-2"/>
    <n v="0.19700000000000001"/>
    <n v="0"/>
    <n v="-999"/>
    <x v="52"/>
  </r>
  <r>
    <d v="1995-12-10T00:00:00"/>
    <n v="344"/>
    <n v="0.52"/>
    <n v="-4.5"/>
    <n v="-0.4"/>
    <n v="-10.199999999999999"/>
    <n v="96.2"/>
    <n v="90.4"/>
    <n v="6.8"/>
    <n v="-999"/>
    <n v="-999"/>
    <n v="1.8"/>
    <n v="8.6999999999999993"/>
    <n v="-999"/>
    <n v="0"/>
    <n v="-999"/>
    <n v="-999"/>
    <n v="0.53600000000000003"/>
    <n v="5.7000000000000002E-2"/>
    <n v="0"/>
    <n v="-999"/>
    <x v="52"/>
  </r>
  <r>
    <d v="1995-12-11T00:00:00"/>
    <n v="345"/>
    <n v="3.67"/>
    <n v="-1.8"/>
    <n v="1.8"/>
    <n v="-4.0999999999999996"/>
    <n v="96.8"/>
    <n v="83.5"/>
    <n v="0"/>
    <n v="-999"/>
    <n v="-999"/>
    <n v="2.7"/>
    <n v="9.1"/>
    <n v="-999"/>
    <n v="-0.1"/>
    <n v="-999"/>
    <n v="-999"/>
    <n v="0.57899999999999996"/>
    <n v="0.115"/>
    <n v="0"/>
    <n v="-999"/>
    <x v="52"/>
  </r>
  <r>
    <d v="1995-12-12T00:00:00"/>
    <n v="346"/>
    <n v="1.1499999999999999"/>
    <n v="-1"/>
    <n v="1.3"/>
    <n v="-3.1"/>
    <n v="99.1"/>
    <n v="95.6"/>
    <n v="0"/>
    <n v="-999"/>
    <n v="-999"/>
    <n v="5.6"/>
    <n v="12.7"/>
    <n v="-999"/>
    <n v="0"/>
    <n v="-999"/>
    <n v="-999"/>
    <n v="0.64"/>
    <n v="0.03"/>
    <n v="0"/>
    <n v="-999"/>
    <x v="52"/>
  </r>
  <r>
    <d v="1995-12-13T00:00:00"/>
    <n v="347"/>
    <n v="2.33"/>
    <n v="-2.2000000000000002"/>
    <n v="-0.4"/>
    <n v="-4.0999999999999996"/>
    <n v="95.9"/>
    <n v="88.6"/>
    <n v="0"/>
    <n v="-999"/>
    <n v="-999"/>
    <n v="2.2999999999999998"/>
    <n v="7.9"/>
    <n v="-999"/>
    <n v="0"/>
    <n v="-999"/>
    <n v="-999"/>
    <n v="0.52600000000000002"/>
    <n v="6.8000000000000005E-2"/>
    <n v="0"/>
    <n v="-999"/>
    <x v="52"/>
  </r>
  <r>
    <d v="1995-12-14T00:00:00"/>
    <n v="348"/>
    <n v="0.65"/>
    <n v="-4"/>
    <n v="-3"/>
    <n v="-5.8"/>
    <n v="92.9"/>
    <n v="84.2"/>
    <n v="0"/>
    <n v="-999"/>
    <n v="-999"/>
    <n v="3.2"/>
    <n v="8.6"/>
    <n v="-999"/>
    <n v="0"/>
    <n v="-999"/>
    <n v="-999"/>
    <n v="0.41299999999999998"/>
    <n v="7.6999999999999999E-2"/>
    <n v="0"/>
    <n v="-999"/>
    <x v="52"/>
  </r>
  <r>
    <d v="1995-12-15T00:00:00"/>
    <n v="349"/>
    <n v="2.95"/>
    <n v="-4.9000000000000004"/>
    <n v="-1.6"/>
    <n v="-7.4"/>
    <n v="88.7"/>
    <n v="73.3"/>
    <n v="0"/>
    <n v="-999"/>
    <n v="-999"/>
    <n v="1.1000000000000001"/>
    <n v="5.5"/>
    <n v="-999"/>
    <n v="0"/>
    <n v="-999"/>
    <n v="-999"/>
    <n v="0.39700000000000002"/>
    <n v="0.14499999999999999"/>
    <n v="0"/>
    <n v="-999"/>
    <x v="52"/>
  </r>
  <r>
    <d v="1995-12-16T00:00:00"/>
    <n v="350"/>
    <n v="4.43"/>
    <n v="-5.6"/>
    <n v="-0.1"/>
    <n v="-9.6"/>
    <n v="86"/>
    <n v="56"/>
    <n v="0"/>
    <n v="-999"/>
    <n v="-999"/>
    <n v="0.7"/>
    <n v="4.2"/>
    <n v="-999"/>
    <n v="0"/>
    <n v="-999"/>
    <n v="-999"/>
    <n v="0.34"/>
    <n v="0.26700000000000002"/>
    <n v="0"/>
    <n v="-999"/>
    <x v="52"/>
  </r>
  <r>
    <d v="1995-12-17T00:00:00"/>
    <n v="351"/>
    <n v="1.28"/>
    <n v="-7.3"/>
    <n v="-5.0999999999999996"/>
    <n v="-9.1999999999999993"/>
    <n v="95.1"/>
    <n v="90.6"/>
    <n v="0"/>
    <n v="-999"/>
    <n v="-999"/>
    <n v="3.4"/>
    <n v="8.1"/>
    <n v="-999"/>
    <n v="0"/>
    <n v="-999"/>
    <n v="-999"/>
    <n v="0.377"/>
    <n v="3.9E-2"/>
    <n v="0"/>
    <n v="-999"/>
    <x v="52"/>
  </r>
  <r>
    <d v="1995-12-18T00:00:00"/>
    <n v="352"/>
    <n v="1.28"/>
    <n v="-5"/>
    <n v="-3"/>
    <n v="-6.6"/>
    <n v="90"/>
    <n v="75"/>
    <n v="0"/>
    <n v="-999"/>
    <n v="-999"/>
    <n v="1.1000000000000001"/>
    <n v="5.5"/>
    <n v="-999"/>
    <n v="0"/>
    <n v="-999"/>
    <n v="-999"/>
    <n v="0.36699999999999999"/>
    <n v="0.122"/>
    <n v="0"/>
    <n v="-999"/>
    <x v="52"/>
  </r>
  <r>
    <d v="1995-12-19T00:00:00"/>
    <n v="353"/>
    <n v="0.48"/>
    <n v="-4.3"/>
    <n v="-1.7"/>
    <n v="-6"/>
    <n v="96"/>
    <n v="89.2"/>
    <n v="0.6"/>
    <n v="-999"/>
    <n v="-999"/>
    <n v="0.2"/>
    <n v="2.2000000000000002"/>
    <n v="-999"/>
    <n v="0"/>
    <n v="-999"/>
    <n v="-999"/>
    <n v="0.48199999999999998"/>
    <n v="5.8000000000000003E-2"/>
    <n v="0"/>
    <n v="-999"/>
    <x v="52"/>
  </r>
  <r>
    <d v="1995-12-20T00:00:00"/>
    <n v="354"/>
    <n v="0.28999999999999998"/>
    <n v="-4.8"/>
    <n v="-3.2"/>
    <n v="-6.3"/>
    <n v="95"/>
    <n v="88.7"/>
    <n v="6"/>
    <n v="-999"/>
    <n v="-999"/>
    <n v="0.4"/>
    <n v="4.4000000000000004"/>
    <n v="-999"/>
    <n v="0"/>
    <n v="-999"/>
    <n v="-999"/>
    <n v="0.42799999999999999"/>
    <n v="5.3999999999999999E-2"/>
    <n v="0"/>
    <n v="-999"/>
    <x v="52"/>
  </r>
  <r>
    <d v="1995-12-21T00:00:00"/>
    <n v="355"/>
    <n v="0.38"/>
    <n v="-7.1"/>
    <n v="-6"/>
    <n v="-8.6"/>
    <n v="96.4"/>
    <n v="94.7"/>
    <n v="0"/>
    <n v="-999"/>
    <n v="-999"/>
    <n v="1.4"/>
    <n v="5.2"/>
    <n v="-999"/>
    <n v="0"/>
    <n v="-999"/>
    <n v="-999"/>
    <n v="0.36899999999999999"/>
    <n v="2.1000000000000001E-2"/>
    <n v="0"/>
    <n v="-999"/>
    <x v="52"/>
  </r>
  <r>
    <d v="1995-12-22T00:00:00"/>
    <n v="356"/>
    <n v="1.02"/>
    <n v="-10.1"/>
    <n v="-5.3"/>
    <n v="-13.2"/>
    <n v="93.4"/>
    <n v="89.4"/>
    <n v="15"/>
    <n v="-999"/>
    <n v="-999"/>
    <n v="0.4"/>
    <n v="3.4"/>
    <n v="-999"/>
    <n v="0"/>
    <n v="-999"/>
    <n v="-999"/>
    <n v="0.36799999999999999"/>
    <n v="4.3999999999999997E-2"/>
    <n v="0"/>
    <n v="-999"/>
    <x v="52"/>
  </r>
  <r>
    <d v="1995-12-23T00:00:00"/>
    <n v="357"/>
    <n v="3.89"/>
    <n v="-8.1"/>
    <n v="0.4"/>
    <n v="-14.8"/>
    <n v="86.2"/>
    <n v="59.2"/>
    <n v="0"/>
    <n v="-999"/>
    <n v="-999"/>
    <n v="0.8"/>
    <n v="5.3"/>
    <n v="-999"/>
    <n v="0"/>
    <n v="-999"/>
    <n v="-999"/>
    <n v="0.371"/>
    <n v="0.25600000000000001"/>
    <n v="0"/>
    <n v="-999"/>
    <x v="52"/>
  </r>
  <r>
    <d v="1995-12-24T00:00:00"/>
    <n v="358"/>
    <n v="5.04"/>
    <n v="-1.9"/>
    <n v="6.7"/>
    <n v="-8"/>
    <n v="48.6"/>
    <n v="24.3"/>
    <n v="0"/>
    <n v="-999"/>
    <n v="-999"/>
    <n v="0.7"/>
    <n v="3.2"/>
    <n v="-999"/>
    <n v="0.1"/>
    <n v="-999"/>
    <n v="-999"/>
    <n v="0.23799999999999999"/>
    <n v="0.74299999999999999"/>
    <n v="0"/>
    <n v="-999"/>
    <x v="52"/>
  </r>
  <r>
    <d v="1995-12-25T00:00:00"/>
    <n v="359"/>
    <n v="4.95"/>
    <n v="-4.7"/>
    <n v="2.4"/>
    <n v="-10.3"/>
    <n v="50.8"/>
    <n v="27.2"/>
    <n v="0"/>
    <n v="-999"/>
    <n v="-999"/>
    <n v="0.4"/>
    <n v="3.1"/>
    <n v="-999"/>
    <n v="0"/>
    <n v="-999"/>
    <n v="-999"/>
    <n v="0.19700000000000001"/>
    <n v="0.52800000000000002"/>
    <n v="0"/>
    <n v="-999"/>
    <x v="52"/>
  </r>
  <r>
    <d v="1995-12-26T00:00:00"/>
    <n v="360"/>
    <n v="4.53"/>
    <n v="-5.8"/>
    <n v="1.5"/>
    <n v="-10.4"/>
    <n v="67.900000000000006"/>
    <n v="37.200000000000003"/>
    <n v="0"/>
    <n v="-999"/>
    <n v="-999"/>
    <n v="0.3"/>
    <n v="2.5"/>
    <n v="-999"/>
    <n v="0"/>
    <n v="-999"/>
    <n v="-999"/>
    <n v="0.253"/>
    <n v="0.42699999999999999"/>
    <n v="0"/>
    <n v="-999"/>
    <x v="52"/>
  </r>
  <r>
    <d v="1995-12-27T00:00:00"/>
    <n v="361"/>
    <n v="3.08"/>
    <n v="-5.0999999999999996"/>
    <n v="-0.7"/>
    <n v="-8.1999999999999993"/>
    <n v="69.7"/>
    <n v="46.9"/>
    <n v="0.6"/>
    <n v="-999"/>
    <n v="-999"/>
    <n v="0.3"/>
    <n v="3.1"/>
    <n v="-999"/>
    <n v="0"/>
    <n v="-999"/>
    <n v="-999"/>
    <n v="0.27200000000000002"/>
    <n v="0.308"/>
    <n v="0"/>
    <n v="-999"/>
    <x v="52"/>
  </r>
  <r>
    <d v="1995-12-28T00:00:00"/>
    <n v="362"/>
    <n v="2.09"/>
    <n v="-5.7"/>
    <n v="-3.2"/>
    <n v="-7.9"/>
    <n v="87.6"/>
    <n v="70.8"/>
    <n v="6"/>
    <n v="-999"/>
    <n v="-999"/>
    <n v="1.3"/>
    <n v="7.3"/>
    <n v="-999"/>
    <n v="0"/>
    <n v="-999"/>
    <n v="-999"/>
    <n v="0.34100000000000003"/>
    <n v="0.14099999999999999"/>
    <n v="0"/>
    <n v="-999"/>
    <x v="52"/>
  </r>
  <r>
    <d v="1995-12-29T00:00:00"/>
    <n v="363"/>
    <n v="0.96"/>
    <n v="-4.3"/>
    <n v="-2.2000000000000002"/>
    <n v="-5.9"/>
    <n v="96"/>
    <n v="92.7"/>
    <n v="0"/>
    <n v="-999"/>
    <n v="-999"/>
    <n v="1.3"/>
    <n v="9.1999999999999993"/>
    <n v="-999"/>
    <n v="0"/>
    <n v="-999"/>
    <n v="-999"/>
    <n v="0.48299999999999998"/>
    <n v="3.7999999999999999E-2"/>
    <n v="0"/>
    <n v="-999"/>
    <x v="52"/>
  </r>
  <r>
    <d v="1995-12-30T00:00:00"/>
    <n v="364"/>
    <n v="0.26"/>
    <n v="-3.4"/>
    <n v="-1.5"/>
    <n v="-5.6"/>
    <n v="97.9"/>
    <n v="96"/>
    <n v="15"/>
    <n v="-999"/>
    <n v="-999"/>
    <n v="0.3"/>
    <n v="2.2999999999999998"/>
    <n v="-999"/>
    <n v="0"/>
    <n v="-999"/>
    <n v="-999"/>
    <n v="0.52700000000000002"/>
    <n v="2.1999999999999999E-2"/>
    <n v="0"/>
    <n v="-999"/>
    <x v="52"/>
  </r>
  <r>
    <d v="1995-12-31T00:00:00"/>
    <n v="365"/>
    <n v="0.38"/>
    <n v="-3.8"/>
    <n v="-2.1"/>
    <n v="-5"/>
    <n v="96.9"/>
    <n v="90"/>
    <n v="0"/>
    <n v="-999"/>
    <n v="-999"/>
    <n v="0.5"/>
    <n v="2.9"/>
    <n v="-999"/>
    <n v="0"/>
    <n v="-999"/>
    <n v="-999"/>
    <n v="0.47199999999999998"/>
    <n v="5.1999999999999998E-2"/>
    <n v="-999"/>
    <n v="-999"/>
    <x v="52"/>
  </r>
  <r>
    <d v="1996-01-01T00:00:00"/>
    <n v="1"/>
    <n v="0.24"/>
    <n v="-3.4"/>
    <n v="-1.3"/>
    <n v="-5.6"/>
    <n v="96.7"/>
    <n v="91"/>
    <n v="10"/>
    <n v="-999"/>
    <n v="-999"/>
    <n v="0.2"/>
    <n v="1.8"/>
    <n v="-999"/>
    <n v="0"/>
    <n v="-999"/>
    <n v="-999"/>
    <n v="0.50600000000000001"/>
    <n v="0.05"/>
    <n v="0"/>
    <n v="-999"/>
    <x v="53"/>
  </r>
  <r>
    <d v="1996-01-02T00:00:00"/>
    <n v="2"/>
    <n v="0.48"/>
    <n v="-0.7"/>
    <n v="1.1000000000000001"/>
    <n v="-2.4"/>
    <n v="97.8"/>
    <n v="89.4"/>
    <n v="5.6"/>
    <n v="-999"/>
    <n v="-999"/>
    <n v="1.5"/>
    <n v="5.9"/>
    <n v="-999"/>
    <n v="0"/>
    <n v="-999"/>
    <n v="-999"/>
    <n v="0.59299999999999997"/>
    <n v="7.0000000000000007E-2"/>
    <n v="0"/>
    <n v="-999"/>
    <x v="53"/>
  </r>
  <r>
    <d v="1996-01-03T00:00:00"/>
    <n v="3"/>
    <n v="2.58"/>
    <n v="-7"/>
    <n v="-1.5"/>
    <n v="-13.8"/>
    <n v="94.4"/>
    <n v="85"/>
    <n v="5"/>
    <n v="-999"/>
    <n v="-999"/>
    <n v="1.5"/>
    <n v="5.3"/>
    <n v="-999"/>
    <n v="0"/>
    <n v="-999"/>
    <n v="-999"/>
    <n v="0.46700000000000003"/>
    <n v="8.2000000000000003E-2"/>
    <n v="0"/>
    <n v="-999"/>
    <x v="53"/>
  </r>
  <r>
    <d v="1996-01-04T00:00:00"/>
    <n v="4"/>
    <n v="0.87"/>
    <n v="-13.5"/>
    <n v="-10.9"/>
    <n v="-16.3"/>
    <n v="90"/>
    <n v="82.5"/>
    <n v="2.2000000000000002"/>
    <n v="-999"/>
    <n v="-999"/>
    <n v="0.3"/>
    <n v="2.6"/>
    <n v="-999"/>
    <n v="0.1"/>
    <n v="-999"/>
    <n v="-999"/>
    <n v="0.219"/>
    <n v="4.7E-2"/>
    <n v="0"/>
    <n v="-999"/>
    <x v="53"/>
  </r>
  <r>
    <d v="1996-01-05T00:00:00"/>
    <n v="5"/>
    <n v="2.2400000000000002"/>
    <n v="-13.3"/>
    <n v="-4.9000000000000004"/>
    <n v="-18.5"/>
    <n v="87.5"/>
    <n v="64"/>
    <n v="2.6"/>
    <n v="-999"/>
    <n v="-999"/>
    <n v="0.2"/>
    <n v="1.7"/>
    <n v="-999"/>
    <n v="0.1"/>
    <n v="-999"/>
    <n v="-999"/>
    <n v="0.27200000000000002"/>
    <n v="0.153"/>
    <n v="0"/>
    <n v="-999"/>
    <x v="53"/>
  </r>
  <r>
    <d v="1996-01-06T00:00:00"/>
    <n v="6"/>
    <n v="0.54"/>
    <n v="-5.7"/>
    <n v="-2.2000000000000002"/>
    <n v="-11.1"/>
    <n v="94.9"/>
    <n v="87"/>
    <n v="0.6"/>
    <n v="-999"/>
    <n v="-999"/>
    <n v="1.4"/>
    <n v="6.7"/>
    <n v="-999"/>
    <n v="0.1"/>
    <n v="-999"/>
    <n v="-999"/>
    <n v="0.45200000000000001"/>
    <n v="6.8000000000000005E-2"/>
    <n v="0"/>
    <n v="-999"/>
    <x v="53"/>
  </r>
  <r>
    <d v="1996-01-07T00:00:00"/>
    <n v="7"/>
    <n v="2.12"/>
    <n v="-1.5"/>
    <n v="3.3"/>
    <n v="-3.1"/>
    <n v="95.5"/>
    <n v="78.3"/>
    <n v="1.8"/>
    <n v="-999"/>
    <n v="-999"/>
    <n v="0.8"/>
    <n v="6"/>
    <n v="-999"/>
    <n v="0.1"/>
    <n v="-999"/>
    <n v="-999"/>
    <n v="0.60599999999999998"/>
    <n v="0.16800000000000001"/>
    <n v="0"/>
    <n v="-999"/>
    <x v="53"/>
  </r>
  <r>
    <d v="1996-01-08T00:00:00"/>
    <n v="8"/>
    <n v="4.7300000000000004"/>
    <n v="-2.5"/>
    <n v="2.7"/>
    <n v="-5.4"/>
    <n v="86.1"/>
    <n v="58"/>
    <n v="0"/>
    <n v="-999"/>
    <n v="-999"/>
    <n v="1.4"/>
    <n v="5.9"/>
    <n v="-999"/>
    <n v="0.1"/>
    <n v="-999"/>
    <n v="-999"/>
    <n v="0.42899999999999999"/>
    <n v="0.311"/>
    <n v="0"/>
    <n v="-999"/>
    <x v="53"/>
  </r>
  <r>
    <d v="1996-01-09T00:00:00"/>
    <n v="9"/>
    <n v="1.92"/>
    <n v="-3.5"/>
    <n v="-0.7"/>
    <n v="-6.7"/>
    <n v="94.2"/>
    <n v="84.9"/>
    <n v="0"/>
    <n v="-999"/>
    <n v="-999"/>
    <n v="2"/>
    <n v="6.7"/>
    <n v="-999"/>
    <n v="0.1"/>
    <n v="-999"/>
    <n v="-999"/>
    <n v="0.49299999999999999"/>
    <n v="8.7999999999999995E-2"/>
    <n v="0"/>
    <n v="-999"/>
    <x v="53"/>
  </r>
  <r>
    <d v="1996-01-10T00:00:00"/>
    <n v="10"/>
    <n v="0.96"/>
    <n v="-3"/>
    <n v="-1.4"/>
    <n v="-5"/>
    <n v="85.3"/>
    <n v="75.599999999999994"/>
    <n v="0"/>
    <n v="-999"/>
    <n v="-999"/>
    <n v="2.8"/>
    <n v="6.5"/>
    <n v="-999"/>
    <n v="0.1"/>
    <n v="-999"/>
    <n v="-999"/>
    <n v="0.41699999999999998"/>
    <n v="0.13400000000000001"/>
    <n v="0"/>
    <n v="-999"/>
    <x v="53"/>
  </r>
  <r>
    <d v="1996-01-11T00:00:00"/>
    <n v="11"/>
    <n v="4.5599999999999996"/>
    <n v="0.1"/>
    <n v="5.9"/>
    <n v="-4.4000000000000004"/>
    <n v="69.599999999999994"/>
    <n v="36.6"/>
    <n v="0"/>
    <n v="-999"/>
    <n v="-999"/>
    <n v="1.4"/>
    <n v="5.7"/>
    <n v="-999"/>
    <n v="0.1"/>
    <n v="-999"/>
    <n v="-999"/>
    <n v="0.33900000000000002"/>
    <n v="0.58899999999999997"/>
    <n v="0"/>
    <n v="-999"/>
    <x v="53"/>
  </r>
  <r>
    <d v="1996-01-12T00:00:00"/>
    <n v="12"/>
    <n v="5.27"/>
    <n v="1.3"/>
    <n v="7.3"/>
    <n v="-1.5"/>
    <n v="42"/>
    <n v="31.8"/>
    <n v="0"/>
    <n v="-999"/>
    <n v="-999"/>
    <n v="0.8"/>
    <n v="4.2"/>
    <n v="-999"/>
    <n v="0.1"/>
    <n v="-999"/>
    <n v="-999"/>
    <n v="0.32400000000000001"/>
    <n v="0.69699999999999995"/>
    <n v="0"/>
    <n v="-999"/>
    <x v="53"/>
  </r>
  <r>
    <d v="1996-01-13T00:00:00"/>
    <n v="13"/>
    <n v="2.61"/>
    <n v="-0.3"/>
    <n v="3.6"/>
    <n v="-2.1"/>
    <n v="79.5"/>
    <n v="50.5"/>
    <n v="2"/>
    <n v="-999"/>
    <n v="-999"/>
    <n v="1.6"/>
    <n v="7.4"/>
    <n v="-999"/>
    <n v="0.1"/>
    <n v="-999"/>
    <n v="-999"/>
    <n v="0.39800000000000002"/>
    <n v="0.39100000000000001"/>
    <n v="0"/>
    <n v="-999"/>
    <x v="53"/>
  </r>
  <r>
    <d v="1996-01-14T00:00:00"/>
    <n v="14"/>
    <n v="1.27"/>
    <n v="-0.5"/>
    <n v="1"/>
    <n v="-1.8"/>
    <n v="98.6"/>
    <n v="96.3"/>
    <n v="3.6"/>
    <n v="-999"/>
    <n v="-999"/>
    <n v="1.8"/>
    <n v="8.1"/>
    <n v="-999"/>
    <n v="0.1"/>
    <n v="-999"/>
    <n v="-999"/>
    <n v="0.63100000000000001"/>
    <n v="2.4E-2"/>
    <n v="0"/>
    <n v="-999"/>
    <x v="53"/>
  </r>
  <r>
    <d v="1996-01-15T00:00:00"/>
    <n v="15"/>
    <n v="2.56"/>
    <n v="-1.3"/>
    <n v="1.3"/>
    <n v="-3"/>
    <n v="95.2"/>
    <n v="83.8"/>
    <n v="0.4"/>
    <n v="-999"/>
    <n v="-999"/>
    <n v="3.5"/>
    <n v="8.6999999999999993"/>
    <n v="-999"/>
    <n v="0.1"/>
    <n v="-999"/>
    <n v="-999"/>
    <n v="0.56299999999999994"/>
    <n v="0.109"/>
    <n v="0"/>
    <n v="-999"/>
    <x v="53"/>
  </r>
  <r>
    <d v="1996-01-16T00:00:00"/>
    <n v="16"/>
    <n v="2.6"/>
    <n v="-9.1"/>
    <n v="-2.6"/>
    <n v="-16.2"/>
    <n v="86.7"/>
    <n v="66.400000000000006"/>
    <n v="0"/>
    <n v="-999"/>
    <n v="-999"/>
    <n v="2.2999999999999998"/>
    <n v="9.9"/>
    <n v="-999"/>
    <n v="0.1"/>
    <n v="-999"/>
    <n v="-999"/>
    <n v="0.33500000000000002"/>
    <n v="0.16900000000000001"/>
    <n v="0"/>
    <n v="-999"/>
    <x v="53"/>
  </r>
  <r>
    <d v="1996-01-17T00:00:00"/>
    <n v="17"/>
    <n v="4.93"/>
    <n v="-18.2"/>
    <n v="-11.8"/>
    <n v="-23.4"/>
    <n v="78.5"/>
    <n v="48.8"/>
    <n v="0"/>
    <n v="-999"/>
    <n v="-999"/>
    <n v="1"/>
    <n v="4.3"/>
    <n v="-999"/>
    <n v="0.1"/>
    <n v="-999"/>
    <n v="-999"/>
    <n v="0.121"/>
    <n v="0.127"/>
    <n v="0"/>
    <n v="-999"/>
    <x v="53"/>
  </r>
  <r>
    <d v="1996-01-18T00:00:00"/>
    <n v="18"/>
    <n v="3.09"/>
    <n v="-14"/>
    <n v="-10.9"/>
    <n v="-20.2"/>
    <n v="83.7"/>
    <n v="72.2"/>
    <n v="0.4"/>
    <n v="-999"/>
    <n v="-999"/>
    <n v="3.6"/>
    <n v="11.1"/>
    <n v="-999"/>
    <n v="0.1"/>
    <n v="-999"/>
    <n v="-999"/>
    <n v="0.191"/>
    <n v="7.3999999999999996E-2"/>
    <n v="0"/>
    <n v="-999"/>
    <x v="53"/>
  </r>
  <r>
    <d v="1996-01-19T00:00:00"/>
    <n v="19"/>
    <n v="2"/>
    <n v="-12"/>
    <n v="-9.6"/>
    <n v="-14.9"/>
    <n v="89"/>
    <n v="79.099999999999994"/>
    <n v="0.8"/>
    <n v="-999"/>
    <n v="-999"/>
    <n v="0.6"/>
    <n v="4.8"/>
    <n v="-999"/>
    <n v="0.1"/>
    <n v="-999"/>
    <n v="-999"/>
    <n v="0.23300000000000001"/>
    <n v="6.2E-2"/>
    <n v="0"/>
    <n v="-999"/>
    <x v="53"/>
  </r>
  <r>
    <d v="1996-01-20T00:00:00"/>
    <n v="20"/>
    <n v="1.59"/>
    <n v="-11.1"/>
    <n v="-9.1999999999999993"/>
    <n v="-13.6"/>
    <n v="90"/>
    <n v="81.099999999999994"/>
    <n v="13.4"/>
    <n v="-999"/>
    <n v="-999"/>
    <n v="2.2000000000000002"/>
    <n v="8.5"/>
    <n v="-999"/>
    <n v="0.1"/>
    <n v="-999"/>
    <n v="-999"/>
    <n v="0.246"/>
    <n v="5.7000000000000002E-2"/>
    <n v="0"/>
    <n v="-999"/>
    <x v="53"/>
  </r>
  <r>
    <d v="1996-01-21T00:00:00"/>
    <n v="21"/>
    <n v="2.9"/>
    <n v="-13.7"/>
    <n v="-7.3"/>
    <n v="-18.100000000000001"/>
    <n v="89.7"/>
    <n v="82"/>
    <n v="0"/>
    <n v="-999"/>
    <n v="-999"/>
    <n v="0.9"/>
    <n v="4.9000000000000004"/>
    <n v="-999"/>
    <n v="0.1"/>
    <n v="-999"/>
    <n v="-999"/>
    <n v="0.28999999999999998"/>
    <n v="6.4000000000000001E-2"/>
    <n v="0"/>
    <n v="-999"/>
    <x v="53"/>
  </r>
  <r>
    <d v="1996-01-22T00:00:00"/>
    <n v="22"/>
    <n v="2.33"/>
    <n v="-10.5"/>
    <n v="-7.6"/>
    <n v="-15.9"/>
    <n v="91.4"/>
    <n v="85.6"/>
    <n v="3.6"/>
    <n v="-999"/>
    <n v="-999"/>
    <n v="1.1000000000000001"/>
    <n v="3.8"/>
    <n v="-999"/>
    <n v="0.1"/>
    <n v="-999"/>
    <n v="-999"/>
    <n v="0.29599999999999999"/>
    <n v="0.05"/>
    <n v="0"/>
    <n v="-999"/>
    <x v="53"/>
  </r>
  <r>
    <d v="1996-01-23T00:00:00"/>
    <n v="23"/>
    <n v="0.86"/>
    <n v="-10.3"/>
    <n v="-6.3"/>
    <n v="-12.5"/>
    <n v="91.2"/>
    <n v="81.400000000000006"/>
    <n v="5"/>
    <n v="-999"/>
    <n v="-999"/>
    <n v="0.5"/>
    <n v="3.7"/>
    <n v="-999"/>
    <n v="0.1"/>
    <n v="-999"/>
    <n v="-999"/>
    <n v="0.311"/>
    <n v="7.0999999999999994E-2"/>
    <n v="0"/>
    <n v="-999"/>
    <x v="53"/>
  </r>
  <r>
    <d v="1996-01-24T00:00:00"/>
    <n v="24"/>
    <n v="2.0699999999999998"/>
    <n v="-12.6"/>
    <n v="-6.1"/>
    <n v="-17.3"/>
    <n v="87.3"/>
    <n v="70.099999999999994"/>
    <n v="0"/>
    <n v="-999"/>
    <n v="-999"/>
    <n v="0.8"/>
    <n v="4"/>
    <n v="-999"/>
    <n v="0.1"/>
    <n v="-999"/>
    <n v="-999"/>
    <n v="0.27200000000000002"/>
    <n v="0.11600000000000001"/>
    <n v="0"/>
    <n v="-999"/>
    <x v="53"/>
  </r>
  <r>
    <d v="1996-01-25T00:00:00"/>
    <n v="25"/>
    <n v="0.92"/>
    <n v="-14"/>
    <n v="-10.8"/>
    <n v="-18"/>
    <n v="88"/>
    <n v="78.900000000000006"/>
    <n v="2"/>
    <n v="-999"/>
    <n v="-999"/>
    <n v="0.4"/>
    <n v="2.6"/>
    <n v="-999"/>
    <n v="0.1"/>
    <n v="-999"/>
    <n v="-999"/>
    <n v="0.21099999999999999"/>
    <n v="5.7000000000000002E-2"/>
    <n v="0"/>
    <n v="-999"/>
    <x v="53"/>
  </r>
  <r>
    <d v="1996-01-26T00:00:00"/>
    <n v="26"/>
    <n v="1.95"/>
    <n v="-13.7"/>
    <n v="-8.3000000000000007"/>
    <n v="-17.5"/>
    <n v="85.1"/>
    <n v="58.6"/>
    <n v="2"/>
    <n v="-999"/>
    <n v="-999"/>
    <n v="0.4"/>
    <n v="3"/>
    <n v="-999"/>
    <n v="0.1"/>
    <n v="-999"/>
    <n v="-999"/>
    <n v="0.191"/>
    <n v="0.13500000000000001"/>
    <n v="0"/>
    <n v="-999"/>
    <x v="53"/>
  </r>
  <r>
    <d v="1996-01-27T00:00:00"/>
    <n v="27"/>
    <n v="0.67"/>
    <n v="-15.4"/>
    <n v="-11"/>
    <n v="-22.6"/>
    <n v="86.2"/>
    <n v="76.3"/>
    <n v="5"/>
    <n v="-999"/>
    <n v="-999"/>
    <n v="1.4"/>
    <n v="5.3"/>
    <n v="-999"/>
    <n v="0.1"/>
    <n v="-999"/>
    <n v="-999"/>
    <n v="0.20200000000000001"/>
    <n v="6.2E-2"/>
    <n v="0"/>
    <n v="-999"/>
    <x v="53"/>
  </r>
  <r>
    <d v="1996-01-28T00:00:00"/>
    <n v="28"/>
    <n v="0.91"/>
    <n v="-24.5"/>
    <n v="-20.399999999999999"/>
    <n v="-30.6"/>
    <n v="80.099999999999994"/>
    <n v="71.5"/>
    <n v="1"/>
    <n v="-999"/>
    <n v="-999"/>
    <n v="1.1000000000000001"/>
    <n v="5"/>
    <n v="-999"/>
    <n v="0.1"/>
    <n v="-999"/>
    <n v="-999"/>
    <n v="8.5999999999999993E-2"/>
    <n v="3.4000000000000002E-2"/>
    <n v="0"/>
    <n v="-999"/>
    <x v="53"/>
  </r>
  <r>
    <d v="1996-01-29T00:00:00"/>
    <n v="29"/>
    <n v="2.87"/>
    <n v="-27.8"/>
    <n v="-21.7"/>
    <n v="-31.6"/>
    <n v="71.3"/>
    <n v="59.1"/>
    <n v="0"/>
    <n v="-999"/>
    <n v="-999"/>
    <n v="1.5"/>
    <n v="4.2"/>
    <n v="-999"/>
    <n v="0.1"/>
    <n v="-999"/>
    <n v="-999"/>
    <n v="6.3E-2"/>
    <n v="4.3999999999999997E-2"/>
    <n v="0"/>
    <n v="-999"/>
    <x v="53"/>
  </r>
  <r>
    <d v="1996-01-30T00:00:00"/>
    <n v="30"/>
    <n v="7.84"/>
    <n v="-20.100000000000001"/>
    <n v="-9.1999999999999993"/>
    <n v="-29.6"/>
    <n v="62.1"/>
    <n v="34.4"/>
    <n v="0"/>
    <n v="-999"/>
    <n v="-999"/>
    <n v="0.6"/>
    <n v="3.8"/>
    <n v="-999"/>
    <n v="0"/>
    <n v="-999"/>
    <n v="-999"/>
    <n v="0.105"/>
    <n v="0.2"/>
    <n v="0"/>
    <n v="-999"/>
    <x v="53"/>
  </r>
  <r>
    <d v="1996-01-31T00:00:00"/>
    <n v="31"/>
    <n v="7.87"/>
    <n v="-13.9"/>
    <n v="-5.9"/>
    <n v="-22.9"/>
    <n v="60.3"/>
    <n v="37.700000000000003"/>
    <n v="0"/>
    <n v="-999"/>
    <n v="-999"/>
    <n v="1.7"/>
    <n v="5.3"/>
    <n v="-999"/>
    <n v="0"/>
    <n v="-999"/>
    <n v="-999"/>
    <n v="0.14899999999999999"/>
    <n v="0.245"/>
    <n v="-999"/>
    <n v="-999"/>
    <x v="53"/>
  </r>
  <r>
    <d v="1996-02-01T00:00:00"/>
    <n v="32"/>
    <n v="8.1300000000000008"/>
    <n v="-15.1"/>
    <n v="-6.7"/>
    <n v="-21.7"/>
    <n v="71.400000000000006"/>
    <n v="36.700000000000003"/>
    <n v="0"/>
    <n v="-999"/>
    <n v="-999"/>
    <n v="1.7"/>
    <n v="5.0999999999999996"/>
    <n v="-999"/>
    <n v="0"/>
    <n v="-999"/>
    <n v="-999"/>
    <n v="0.13600000000000001"/>
    <n v="0.23400000000000001"/>
    <n v="0"/>
    <n v="-999"/>
    <x v="54"/>
  </r>
  <r>
    <d v="1996-02-02T00:00:00"/>
    <n v="33"/>
    <n v="7.82"/>
    <n v="-16.899999999999999"/>
    <n v="-9"/>
    <n v="-22.2"/>
    <n v="76"/>
    <n v="46.1"/>
    <n v="0"/>
    <n v="-999"/>
    <n v="-999"/>
    <n v="0.8"/>
    <n v="3.8"/>
    <n v="-999"/>
    <n v="0"/>
    <n v="-999"/>
    <n v="-999"/>
    <n v="0.14199999999999999"/>
    <n v="0.16700000000000001"/>
    <n v="0"/>
    <n v="-999"/>
    <x v="54"/>
  </r>
  <r>
    <d v="1996-02-03T00:00:00"/>
    <n v="34"/>
    <n v="7.44"/>
    <n v="-13.9"/>
    <n v="-8.5"/>
    <n v="-19.7"/>
    <n v="67.5"/>
    <n v="46.5"/>
    <n v="7.6"/>
    <n v="-999"/>
    <n v="-999"/>
    <n v="1"/>
    <n v="4.9000000000000004"/>
    <n v="-999"/>
    <n v="0"/>
    <n v="-999"/>
    <n v="-999"/>
    <n v="0.14899999999999999"/>
    <n v="0.17199999999999999"/>
    <n v="0"/>
    <n v="-999"/>
    <x v="54"/>
  </r>
  <r>
    <d v="1996-02-04T00:00:00"/>
    <n v="35"/>
    <n v="2.91"/>
    <n v="-8.1999999999999993"/>
    <n v="-2.6"/>
    <n v="-12.8"/>
    <n v="91.3"/>
    <n v="79.599999999999994"/>
    <n v="1"/>
    <n v="-999"/>
    <n v="-999"/>
    <n v="1.1000000000000001"/>
    <n v="7.6"/>
    <n v="-999"/>
    <n v="0"/>
    <n v="-999"/>
    <n v="-999"/>
    <n v="0.40300000000000002"/>
    <n v="0.10299999999999999"/>
    <n v="0"/>
    <n v="-999"/>
    <x v="54"/>
  </r>
  <r>
    <d v="1996-02-05T00:00:00"/>
    <n v="36"/>
    <n v="4.42"/>
    <n v="-3.2"/>
    <n v="1.4"/>
    <n v="-7.9"/>
    <n v="91.5"/>
    <n v="72.7"/>
    <n v="4"/>
    <n v="-999"/>
    <n v="-999"/>
    <n v="0.4"/>
    <n v="0.7"/>
    <n v="-999"/>
    <n v="0"/>
    <n v="-999"/>
    <n v="-999"/>
    <n v="0.49"/>
    <n v="0.184"/>
    <n v="0"/>
    <n v="-999"/>
    <x v="54"/>
  </r>
  <r>
    <d v="1996-02-06T00:00:00"/>
    <n v="37"/>
    <n v="1.6"/>
    <n v="-2.9"/>
    <n v="-0.1"/>
    <n v="-6"/>
    <n v="93.2"/>
    <n v="73.099999999999994"/>
    <n v="5.2"/>
    <n v="-999"/>
    <n v="-999"/>
    <n v="0.4"/>
    <n v="0.8"/>
    <n v="-999"/>
    <n v="-0.1"/>
    <n v="-999"/>
    <n v="-999"/>
    <n v="0.443"/>
    <n v="0.16300000000000001"/>
    <n v="0"/>
    <n v="-999"/>
    <x v="54"/>
  </r>
  <r>
    <d v="1996-02-07T00:00:00"/>
    <n v="38"/>
    <n v="3.07"/>
    <n v="-1.4"/>
    <n v="1.7"/>
    <n v="-3.7"/>
    <n v="87.5"/>
    <n v="56"/>
    <n v="9"/>
    <n v="-999"/>
    <n v="-999"/>
    <n v="0.3"/>
    <n v="0.7"/>
    <n v="-999"/>
    <n v="-0.1"/>
    <n v="-999"/>
    <n v="-999"/>
    <n v="0.38800000000000001"/>
    <n v="0.30399999999999999"/>
    <n v="0"/>
    <n v="-999"/>
    <x v="54"/>
  </r>
  <r>
    <d v="1996-02-08T00:00:00"/>
    <n v="39"/>
    <n v="1.86"/>
    <n v="0.3"/>
    <n v="1.5"/>
    <n v="-1.1000000000000001"/>
    <n v="99.5"/>
    <n v="99"/>
    <n v="17.7"/>
    <n v="-999"/>
    <n v="-999"/>
    <n v="1.7"/>
    <n v="5.4"/>
    <n v="-999"/>
    <n v="-0.1"/>
    <n v="-999"/>
    <n v="-999"/>
    <n v="0.67500000000000004"/>
    <n v="7.0000000000000001E-3"/>
    <n v="0"/>
    <n v="-999"/>
    <x v="54"/>
  </r>
  <r>
    <d v="1996-02-09T00:00:00"/>
    <n v="40"/>
    <n v="9.76"/>
    <n v="-7.1"/>
    <n v="-1.1000000000000001"/>
    <n v="-12.7"/>
    <n v="77.7"/>
    <n v="42.9"/>
    <n v="1.7"/>
    <n v="-999"/>
    <n v="-999"/>
    <n v="1.6"/>
    <n v="7.2"/>
    <n v="-999"/>
    <n v="-0.1"/>
    <n v="-999"/>
    <n v="-999"/>
    <n v="0.24099999999999999"/>
    <n v="0.32200000000000001"/>
    <n v="0"/>
    <n v="-999"/>
    <x v="54"/>
  </r>
  <r>
    <d v="1996-02-10T00:00:00"/>
    <n v="41"/>
    <n v="9.7899999999999991"/>
    <n v="-5.0999999999999996"/>
    <n v="4.5"/>
    <n v="-13.7"/>
    <n v="45.9"/>
    <n v="19.2"/>
    <n v="0"/>
    <n v="-999"/>
    <n v="-999"/>
    <n v="1.6"/>
    <n v="5.6"/>
    <n v="-999"/>
    <n v="0"/>
    <n v="-999"/>
    <n v="-999"/>
    <n v="0.161"/>
    <n v="0.68"/>
    <n v="0"/>
    <n v="-999"/>
    <x v="54"/>
  </r>
  <r>
    <d v="1996-02-11T00:00:00"/>
    <n v="42"/>
    <n v="9.5299999999999994"/>
    <n v="-0.3"/>
    <n v="7.6"/>
    <n v="-9.1"/>
    <n v="41.9"/>
    <n v="20.7"/>
    <n v="0"/>
    <n v="-999"/>
    <n v="-999"/>
    <n v="0.5"/>
    <n v="2.7"/>
    <n v="-999"/>
    <n v="0"/>
    <n v="-999"/>
    <n v="-999"/>
    <n v="0.216"/>
    <n v="0.82699999999999996"/>
    <n v="0"/>
    <n v="-999"/>
    <x v="54"/>
  </r>
  <r>
    <d v="1996-02-12T00:00:00"/>
    <n v="43"/>
    <n v="7.02"/>
    <n v="3"/>
    <n v="10.8"/>
    <n v="-2.9"/>
    <n v="61.4"/>
    <n v="31.5"/>
    <n v="0"/>
    <n v="-999"/>
    <n v="-999"/>
    <n v="0.3"/>
    <n v="1.9"/>
    <n v="-999"/>
    <n v="0"/>
    <n v="-999"/>
    <n v="-999"/>
    <n v="0.40799999999999997"/>
    <n v="0.88700000000000001"/>
    <n v="0"/>
    <n v="-999"/>
    <x v="54"/>
  </r>
  <r>
    <d v="1996-02-13T00:00:00"/>
    <n v="44"/>
    <n v="4.79"/>
    <n v="5.8"/>
    <n v="11.4"/>
    <n v="0.8"/>
    <n v="38.200000000000003"/>
    <n v="21.4"/>
    <n v="0"/>
    <n v="-999"/>
    <n v="-999"/>
    <n v="0.4"/>
    <n v="3.4"/>
    <n v="-999"/>
    <n v="0"/>
    <n v="-999"/>
    <n v="-999"/>
    <n v="0.28799999999999998"/>
    <n v="1.0589999999999999"/>
    <n v="0"/>
    <n v="-999"/>
    <x v="54"/>
  </r>
  <r>
    <d v="1996-02-14T00:00:00"/>
    <n v="45"/>
    <n v="10.039999999999999"/>
    <n v="2.2999999999999998"/>
    <n v="9"/>
    <n v="-1.3"/>
    <n v="69.3"/>
    <n v="41.8"/>
    <n v="0"/>
    <n v="-999"/>
    <n v="-999"/>
    <n v="0.6"/>
    <n v="3"/>
    <n v="-999"/>
    <n v="0"/>
    <n v="-999"/>
    <n v="-999"/>
    <n v="0.48"/>
    <n v="0.66800000000000004"/>
    <n v="0"/>
    <n v="-999"/>
    <x v="54"/>
  </r>
  <r>
    <d v="1996-02-15T00:00:00"/>
    <n v="46"/>
    <n v="10.28"/>
    <n v="3.6"/>
    <n v="12.8"/>
    <n v="-2.2999999999999998"/>
    <n v="40.299999999999997"/>
    <n v="12"/>
    <n v="0"/>
    <n v="-999"/>
    <n v="-999"/>
    <n v="0.3"/>
    <n v="1.7"/>
    <n v="-999"/>
    <n v="0"/>
    <n v="-999"/>
    <n v="-999"/>
    <n v="0.17699999999999999"/>
    <n v="1.3"/>
    <n v="0"/>
    <n v="-999"/>
    <x v="54"/>
  </r>
  <r>
    <d v="1996-02-16T00:00:00"/>
    <n v="47"/>
    <n v="10.59"/>
    <n v="3.6"/>
    <n v="12.9"/>
    <n v="-1.2"/>
    <n v="51.2"/>
    <n v="30.1"/>
    <n v="0"/>
    <n v="-999"/>
    <n v="-999"/>
    <n v="0.4"/>
    <n v="1.8"/>
    <n v="-999"/>
    <n v="0"/>
    <n v="-999"/>
    <n v="-999"/>
    <n v="0.44700000000000001"/>
    <n v="1.04"/>
    <n v="0"/>
    <n v="-999"/>
    <x v="54"/>
  </r>
  <r>
    <d v="1996-02-17T00:00:00"/>
    <n v="48"/>
    <n v="3.81"/>
    <n v="0.8"/>
    <n v="3.9"/>
    <n v="-1.2"/>
    <n v="91.3"/>
    <n v="63"/>
    <n v="2.4"/>
    <n v="-999"/>
    <n v="-999"/>
    <n v="0.8"/>
    <n v="4"/>
    <n v="-999"/>
    <n v="0"/>
    <n v="-999"/>
    <n v="-999"/>
    <n v="0.50800000000000001"/>
    <n v="0.29899999999999999"/>
    <n v="0"/>
    <n v="-999"/>
    <x v="54"/>
  </r>
  <r>
    <d v="1996-02-18T00:00:00"/>
    <n v="49"/>
    <n v="7.77"/>
    <n v="0.6"/>
    <n v="5.4"/>
    <n v="-1.5"/>
    <n v="84.1"/>
    <n v="55.9"/>
    <n v="1"/>
    <n v="-999"/>
    <n v="-999"/>
    <n v="2.1"/>
    <n v="6.6"/>
    <n v="-999"/>
    <n v="0"/>
    <n v="-999"/>
    <n v="-999"/>
    <n v="0.502"/>
    <n v="0.39500000000000002"/>
    <n v="0"/>
    <n v="-999"/>
    <x v="54"/>
  </r>
  <r>
    <d v="1996-02-19T00:00:00"/>
    <n v="50"/>
    <n v="7.52"/>
    <n v="-1.6"/>
    <n v="3.7"/>
    <n v="-3.5"/>
    <n v="91.5"/>
    <n v="66.599999999999994"/>
    <n v="5.3"/>
    <n v="-999"/>
    <n v="-999"/>
    <n v="1.7"/>
    <n v="5.5"/>
    <n v="-999"/>
    <n v="0"/>
    <n v="-999"/>
    <n v="-999"/>
    <n v="0.52900000000000003"/>
    <n v="0.26600000000000001"/>
    <n v="0"/>
    <n v="-999"/>
    <x v="54"/>
  </r>
  <r>
    <d v="1996-02-20T00:00:00"/>
    <n v="51"/>
    <n v="6.42"/>
    <n v="-3.3"/>
    <n v="0.7"/>
    <n v="-4.2"/>
    <n v="94.3"/>
    <n v="84.4"/>
    <n v="3.6"/>
    <n v="-999"/>
    <n v="-999"/>
    <n v="4.2"/>
    <n v="8.1"/>
    <n v="-999"/>
    <n v="0"/>
    <n v="-999"/>
    <n v="-999"/>
    <n v="0.54300000000000004"/>
    <n v="0.1"/>
    <n v="0"/>
    <n v="-999"/>
    <x v="54"/>
  </r>
  <r>
    <d v="1996-02-21T00:00:00"/>
    <n v="52"/>
    <n v="4.4800000000000004"/>
    <n v="-5.2"/>
    <n v="-2.7"/>
    <n v="-8.3000000000000007"/>
    <n v="96"/>
    <n v="93.8"/>
    <n v="7"/>
    <n v="-999"/>
    <n v="-999"/>
    <n v="1.4"/>
    <n v="4.5"/>
    <n v="-999"/>
    <n v="0"/>
    <n v="-999"/>
    <n v="-999"/>
    <n v="0.46800000000000003"/>
    <n v="3.1E-2"/>
    <n v="0"/>
    <n v="-999"/>
    <x v="54"/>
  </r>
  <r>
    <d v="1996-02-22T00:00:00"/>
    <n v="53"/>
    <n v="5.81"/>
    <n v="-8.4"/>
    <n v="-6.1"/>
    <n v="-11"/>
    <n v="90.9"/>
    <n v="82.1"/>
    <n v="1.2"/>
    <n v="-999"/>
    <n v="-999"/>
    <n v="2.6"/>
    <n v="6.8"/>
    <n v="-999"/>
    <n v="0"/>
    <n v="-999"/>
    <n v="-999"/>
    <n v="0.317"/>
    <n v="6.9000000000000006E-2"/>
    <n v="0"/>
    <n v="-999"/>
    <x v="54"/>
  </r>
  <r>
    <d v="1996-02-23T00:00:00"/>
    <n v="54"/>
    <n v="6.4"/>
    <n v="-9.8000000000000007"/>
    <n v="-3.7"/>
    <n v="-14.8"/>
    <n v="86.3"/>
    <n v="60.1"/>
    <n v="1.3"/>
    <n v="-999"/>
    <n v="-999"/>
    <n v="1.2"/>
    <n v="3.9"/>
    <n v="-999"/>
    <n v="0"/>
    <n v="-999"/>
    <n v="-999"/>
    <n v="0.27900000000000003"/>
    <n v="0.185"/>
    <n v="0"/>
    <n v="-999"/>
    <x v="54"/>
  </r>
  <r>
    <d v="1996-02-24T00:00:00"/>
    <n v="55"/>
    <n v="12.34"/>
    <n v="-9.4"/>
    <n v="-2"/>
    <n v="-15.1"/>
    <n v="80.3"/>
    <n v="54.8"/>
    <n v="0.3"/>
    <n v="-999"/>
    <n v="-999"/>
    <n v="0.8"/>
    <n v="3.5"/>
    <n v="-999"/>
    <n v="0"/>
    <n v="-999"/>
    <n v="-999"/>
    <n v="0.28799999999999998"/>
    <n v="0.23799999999999999"/>
    <n v="0"/>
    <n v="-999"/>
    <x v="54"/>
  </r>
  <r>
    <d v="1996-02-25T00:00:00"/>
    <n v="56"/>
    <n v="7.53"/>
    <n v="-11.2"/>
    <n v="-6.1"/>
    <n v="-15.7"/>
    <n v="86.2"/>
    <n v="66.099999999999994"/>
    <n v="0"/>
    <n v="-999"/>
    <n v="-999"/>
    <n v="0.9"/>
    <n v="3.7"/>
    <n v="-999"/>
    <n v="0"/>
    <n v="-999"/>
    <n v="-999"/>
    <n v="0.25600000000000001"/>
    <n v="0.13100000000000001"/>
    <n v="0"/>
    <n v="-999"/>
    <x v="54"/>
  </r>
  <r>
    <d v="1996-02-26T00:00:00"/>
    <n v="57"/>
    <n v="10.4"/>
    <n v="-13.4"/>
    <n v="-5.6"/>
    <n v="-17.7"/>
    <n v="78.099999999999994"/>
    <n v="46"/>
    <n v="0.6"/>
    <n v="-999"/>
    <n v="-999"/>
    <n v="0.7"/>
    <n v="2.5"/>
    <n v="-999"/>
    <n v="0"/>
    <n v="-999"/>
    <n v="-999"/>
    <n v="0.185"/>
    <n v="0.217"/>
    <n v="0"/>
    <n v="-999"/>
    <x v="54"/>
  </r>
  <r>
    <d v="1996-02-27T00:00:00"/>
    <n v="58"/>
    <n v="8.36"/>
    <n v="-14.1"/>
    <n v="-8.5"/>
    <n v="-18.899999999999999"/>
    <n v="76"/>
    <n v="49"/>
    <n v="0"/>
    <n v="-999"/>
    <n v="-999"/>
    <n v="1.6"/>
    <n v="4.7"/>
    <n v="-999"/>
    <n v="0"/>
    <n v="-999"/>
    <n v="-999"/>
    <n v="0.158"/>
    <n v="0.16400000000000001"/>
    <n v="0"/>
    <n v="-999"/>
    <x v="54"/>
  </r>
  <r>
    <d v="1996-02-28T00:00:00"/>
    <n v="59"/>
    <n v="13.09"/>
    <n v="-13.1"/>
    <n v="-3.8"/>
    <n v="-20.6"/>
    <n v="58.7"/>
    <n v="23.1"/>
    <n v="0"/>
    <n v="-999"/>
    <n v="-999"/>
    <n v="1"/>
    <n v="3.5"/>
    <n v="-999"/>
    <n v="0"/>
    <n v="-999"/>
    <n v="-999"/>
    <n v="0.106"/>
    <n v="0.35399999999999998"/>
    <n v="0"/>
    <n v="-999"/>
    <x v="54"/>
  </r>
  <r>
    <d v="1996-02-29T00:00:00"/>
    <n v="60"/>
    <n v="12.92"/>
    <n v="-8.1"/>
    <n v="0.2"/>
    <n v="-16.7"/>
    <n v="45.4"/>
    <n v="22.8"/>
    <n v="0"/>
    <n v="-999"/>
    <n v="-999"/>
    <n v="0.7"/>
    <n v="3.6"/>
    <n v="-999"/>
    <n v="0"/>
    <n v="-999"/>
    <n v="-999"/>
    <n v="0.14099999999999999"/>
    <n v="0.47799999999999998"/>
    <n v="-999"/>
    <n v="-999"/>
    <x v="54"/>
  </r>
  <r>
    <d v="1996-03-01T00:00:00"/>
    <n v="61"/>
    <n v="13.55"/>
    <n v="-2"/>
    <n v="6.8"/>
    <n v="-10.3"/>
    <n v="34.5"/>
    <n v="15.7"/>
    <n v="0"/>
    <n v="-999"/>
    <n v="-999"/>
    <n v="0.8"/>
    <n v="3.5"/>
    <n v="-999"/>
    <n v="0"/>
    <n v="-999"/>
    <n v="-999"/>
    <n v="0.155"/>
    <n v="0.83299999999999996"/>
    <n v="0"/>
    <n v="-999"/>
    <x v="55"/>
  </r>
  <r>
    <d v="1996-03-02T00:00:00"/>
    <n v="62"/>
    <n v="13.95"/>
    <n v="-1.8"/>
    <n v="5.7"/>
    <n v="-6.9"/>
    <n v="38.9"/>
    <n v="23.2"/>
    <n v="0"/>
    <n v="-999"/>
    <n v="-999"/>
    <n v="1"/>
    <n v="3.5"/>
    <n v="-999"/>
    <n v="0"/>
    <n v="-999"/>
    <n v="-999"/>
    <n v="0.21299999999999999"/>
    <n v="0.70299999999999996"/>
    <n v="0"/>
    <n v="-999"/>
    <x v="55"/>
  </r>
  <r>
    <d v="1996-03-03T00:00:00"/>
    <n v="63"/>
    <n v="4.0599999999999996"/>
    <n v="-6.2"/>
    <n v="-3.1"/>
    <n v="-10.5"/>
    <n v="78.3"/>
    <n v="46.8"/>
    <n v="4.9000000000000004"/>
    <n v="-999"/>
    <n v="-999"/>
    <n v="0.6"/>
    <n v="3"/>
    <n v="-999"/>
    <n v="0"/>
    <n v="-999"/>
    <n v="-999"/>
    <n v="0.22700000000000001"/>
    <n v="0.25800000000000001"/>
    <n v="0"/>
    <n v="-999"/>
    <x v="55"/>
  </r>
  <r>
    <d v="1996-03-04T00:00:00"/>
    <n v="64"/>
    <n v="2.35"/>
    <n v="-10.7"/>
    <n v="-4.7"/>
    <n v="-13.3"/>
    <n v="89.7"/>
    <n v="73.599999999999994"/>
    <n v="0.9"/>
    <n v="-999"/>
    <n v="-999"/>
    <n v="1.1000000000000001"/>
    <n v="3.5"/>
    <n v="-999"/>
    <n v="0"/>
    <n v="-999"/>
    <n v="-999"/>
    <n v="0.316"/>
    <n v="0.114"/>
    <n v="0"/>
    <n v="-999"/>
    <x v="55"/>
  </r>
  <r>
    <d v="1996-03-05T00:00:00"/>
    <n v="65"/>
    <n v="4.8600000000000003"/>
    <n v="-10.4"/>
    <n v="-2.9"/>
    <n v="-17.100000000000001"/>
    <n v="80.3"/>
    <n v="59.3"/>
    <n v="0"/>
    <n v="-999"/>
    <n v="-999"/>
    <n v="0.6"/>
    <n v="2.5"/>
    <n v="-999"/>
    <n v="0"/>
    <n v="-999"/>
    <n v="-999"/>
    <n v="0.29299999999999998"/>
    <n v="0.20100000000000001"/>
    <n v="0"/>
    <n v="-999"/>
    <x v="55"/>
  </r>
  <r>
    <d v="1996-03-06T00:00:00"/>
    <n v="66"/>
    <n v="3.8"/>
    <n v="-6.6"/>
    <n v="-3"/>
    <n v="-13.2"/>
    <n v="89.9"/>
    <n v="79"/>
    <n v="0.3"/>
    <n v="-999"/>
    <n v="-999"/>
    <n v="0.6"/>
    <n v="2.8"/>
    <n v="-999"/>
    <n v="0"/>
    <n v="-999"/>
    <n v="-999"/>
    <n v="0.38500000000000001"/>
    <n v="0.10299999999999999"/>
    <n v="0"/>
    <n v="-999"/>
    <x v="55"/>
  </r>
  <r>
    <d v="1996-03-07T00:00:00"/>
    <n v="67"/>
    <n v="5.79"/>
    <n v="-4.8"/>
    <n v="-1.1000000000000001"/>
    <n v="-8.3000000000000007"/>
    <n v="91.6"/>
    <n v="76.099999999999994"/>
    <n v="3"/>
    <n v="-999"/>
    <n v="-999"/>
    <n v="0.5"/>
    <n v="2.8"/>
    <n v="-999"/>
    <n v="0"/>
    <n v="-999"/>
    <n v="-999"/>
    <n v="0.42699999999999999"/>
    <n v="0.13500000000000001"/>
    <n v="0"/>
    <n v="-999"/>
    <x v="55"/>
  </r>
  <r>
    <d v="1996-03-08T00:00:00"/>
    <n v="68"/>
    <n v="9.51"/>
    <n v="-0.4"/>
    <n v="6.8"/>
    <n v="-4.0999999999999996"/>
    <n v="91.9"/>
    <n v="62.5"/>
    <n v="0.6"/>
    <n v="-999"/>
    <n v="-999"/>
    <n v="0.4"/>
    <n v="2.7"/>
    <n v="-999"/>
    <n v="0"/>
    <n v="-999"/>
    <n v="-999"/>
    <n v="0.61799999999999999"/>
    <n v="0.37"/>
    <n v="0"/>
    <n v="-999"/>
    <x v="55"/>
  </r>
  <r>
    <d v="1996-03-09T00:00:00"/>
    <n v="69"/>
    <n v="5.04"/>
    <n v="2.5"/>
    <n v="5.6"/>
    <n v="-0.1"/>
    <n v="96.2"/>
    <n v="87.1"/>
    <n v="3.9"/>
    <n v="-999"/>
    <n v="-999"/>
    <n v="0.4"/>
    <n v="3.3"/>
    <n v="-999"/>
    <n v="0"/>
    <n v="-999"/>
    <n v="-999"/>
    <n v="0.79"/>
    <n v="0.11700000000000001"/>
    <n v="0"/>
    <n v="-999"/>
    <x v="55"/>
  </r>
  <r>
    <d v="1996-03-10T00:00:00"/>
    <n v="70"/>
    <n v="7.23"/>
    <n v="2.7"/>
    <n v="6.6"/>
    <n v="-1"/>
    <n v="92.5"/>
    <n v="72.900000000000006"/>
    <n v="1.6"/>
    <n v="-999"/>
    <n v="-999"/>
    <n v="0.6"/>
    <n v="3.5"/>
    <n v="-999"/>
    <n v="0"/>
    <n v="-999"/>
    <n v="-999"/>
    <n v="0.71199999999999997"/>
    <n v="0.26400000000000001"/>
    <n v="0"/>
    <n v="-999"/>
    <x v="55"/>
  </r>
  <r>
    <d v="1996-03-11T00:00:00"/>
    <n v="71"/>
    <n v="9.94"/>
    <n v="1.2"/>
    <n v="9.1"/>
    <n v="-2.8"/>
    <n v="93.5"/>
    <n v="57.3"/>
    <n v="0.7"/>
    <n v="-999"/>
    <n v="-999"/>
    <n v="0.5"/>
    <n v="3.3"/>
    <n v="-999"/>
    <n v="0"/>
    <n v="-999"/>
    <n v="-999"/>
    <n v="0.66"/>
    <n v="0.49299999999999999"/>
    <n v="0"/>
    <n v="-999"/>
    <x v="55"/>
  </r>
  <r>
    <d v="1996-03-12T00:00:00"/>
    <n v="72"/>
    <n v="5.6"/>
    <n v="-2.1"/>
    <n v="1.4"/>
    <n v="-4"/>
    <n v="88.9"/>
    <n v="64.5"/>
    <n v="0.6"/>
    <n v="-999"/>
    <n v="-999"/>
    <n v="0.9"/>
    <n v="3.1"/>
    <n v="-999"/>
    <n v="0"/>
    <n v="-999"/>
    <n v="-999"/>
    <n v="0.436"/>
    <n v="0.24"/>
    <n v="0"/>
    <n v="-999"/>
    <x v="55"/>
  </r>
  <r>
    <d v="1996-03-13T00:00:00"/>
    <n v="73"/>
    <n v="13.58"/>
    <n v="-0.3"/>
    <n v="6"/>
    <n v="-6.2"/>
    <n v="70.5"/>
    <n v="30.9"/>
    <n v="0"/>
    <n v="-999"/>
    <n v="-999"/>
    <n v="1"/>
    <n v="6.5"/>
    <n v="-999"/>
    <n v="0"/>
    <n v="-999"/>
    <n v="-999"/>
    <n v="0.28899999999999998"/>
    <n v="0.64600000000000002"/>
    <n v="0"/>
    <n v="-999"/>
    <x v="55"/>
  </r>
  <r>
    <d v="1996-03-14T00:00:00"/>
    <n v="74"/>
    <n v="16.13"/>
    <n v="6.3"/>
    <n v="13.8"/>
    <n v="-0.4"/>
    <n v="64.599999999999994"/>
    <n v="35.4"/>
    <n v="0"/>
    <n v="-999"/>
    <n v="-999"/>
    <n v="1.3"/>
    <n v="4.9000000000000004"/>
    <n v="-999"/>
    <n v="0"/>
    <n v="-999"/>
    <n v="-999"/>
    <n v="0.55800000000000005"/>
    <n v="1.0189999999999999"/>
    <n v="0"/>
    <n v="-999"/>
    <x v="55"/>
  </r>
  <r>
    <d v="1996-03-15T00:00:00"/>
    <n v="75"/>
    <n v="9.7799999999999994"/>
    <n v="-2.2000000000000002"/>
    <n v="3.5"/>
    <n v="-4.5"/>
    <n v="83.1"/>
    <n v="58.8"/>
    <n v="5.5"/>
    <n v="-999"/>
    <n v="-999"/>
    <n v="3.2"/>
    <n v="7.4"/>
    <n v="-999"/>
    <n v="0"/>
    <n v="-999"/>
    <n v="-999"/>
    <n v="0.46300000000000002"/>
    <n v="0.32300000000000001"/>
    <n v="0"/>
    <n v="-999"/>
    <x v="55"/>
  </r>
  <r>
    <d v="1996-03-16T00:00:00"/>
    <n v="76"/>
    <n v="4.53"/>
    <n v="-4.2"/>
    <n v="-2.9"/>
    <n v="-5.9"/>
    <n v="91.2"/>
    <n v="80.900000000000006"/>
    <n v="3.1"/>
    <n v="-999"/>
    <n v="-999"/>
    <n v="2.2000000000000002"/>
    <n v="5.7"/>
    <n v="-999"/>
    <n v="0"/>
    <n v="-999"/>
    <n v="-999"/>
    <n v="0.4"/>
    <n v="9.4E-2"/>
    <n v="0"/>
    <n v="-999"/>
    <x v="55"/>
  </r>
  <r>
    <d v="1996-03-17T00:00:00"/>
    <n v="77"/>
    <n v="12.79"/>
    <n v="-2.6"/>
    <n v="4.9000000000000004"/>
    <n v="-7.6"/>
    <n v="75"/>
    <n v="39.200000000000003"/>
    <n v="0"/>
    <n v="-999"/>
    <n v="-999"/>
    <n v="0.7"/>
    <n v="3.4"/>
    <n v="-999"/>
    <n v="0"/>
    <n v="-999"/>
    <n v="-999"/>
    <n v="0.33900000000000002"/>
    <n v="0.52600000000000002"/>
    <n v="0"/>
    <n v="-999"/>
    <x v="55"/>
  </r>
  <r>
    <d v="1996-03-18T00:00:00"/>
    <n v="78"/>
    <n v="17"/>
    <n v="-0.7"/>
    <n v="5.9"/>
    <n v="-7.7"/>
    <n v="56.2"/>
    <n v="31.3"/>
    <n v="0"/>
    <n v="-999"/>
    <n v="-999"/>
    <n v="2.2999999999999998"/>
    <n v="6"/>
    <n v="-999"/>
    <n v="0"/>
    <n v="-999"/>
    <n v="-999"/>
    <n v="0.29099999999999998"/>
    <n v="0.63800000000000001"/>
    <n v="0"/>
    <n v="-999"/>
    <x v="55"/>
  </r>
  <r>
    <d v="1996-03-19T00:00:00"/>
    <n v="79"/>
    <n v="13.95"/>
    <n v="0.3"/>
    <n v="6.2"/>
    <n v="-3.9"/>
    <n v="58.5"/>
    <n v="30.7"/>
    <n v="0"/>
    <n v="-999"/>
    <n v="-999"/>
    <n v="2.1"/>
    <n v="7"/>
    <n v="-999"/>
    <n v="0"/>
    <n v="-999"/>
    <n v="-999"/>
    <n v="0.29099999999999998"/>
    <n v="0.65700000000000003"/>
    <n v="0"/>
    <n v="-999"/>
    <x v="55"/>
  </r>
  <r>
    <d v="1996-03-20T00:00:00"/>
    <n v="80"/>
    <n v="11.06"/>
    <n v="-2.7"/>
    <n v="5.8"/>
    <n v="-7.4"/>
    <n v="71.900000000000006"/>
    <n v="37.299999999999997"/>
    <n v="0"/>
    <n v="-999"/>
    <n v="-999"/>
    <n v="0.9"/>
    <n v="3.5"/>
    <n v="-999"/>
    <n v="0"/>
    <n v="-999"/>
    <n v="-999"/>
    <n v="0.34300000000000003"/>
    <n v="0.57799999999999996"/>
    <n v="0"/>
    <n v="-999"/>
    <x v="55"/>
  </r>
  <r>
    <d v="1996-03-21T00:00:00"/>
    <n v="81"/>
    <n v="13.17"/>
    <n v="-1.5"/>
    <n v="6.5"/>
    <n v="-5.9"/>
    <n v="64.099999999999994"/>
    <n v="34.9"/>
    <n v="0"/>
    <n v="-999"/>
    <n v="-999"/>
    <n v="1.4"/>
    <n v="4.5"/>
    <n v="-999"/>
    <n v="0"/>
    <n v="-999"/>
    <n v="-999"/>
    <n v="0.33700000000000002"/>
    <n v="0.63"/>
    <n v="0"/>
    <n v="-999"/>
    <x v="55"/>
  </r>
  <r>
    <d v="1996-03-22T00:00:00"/>
    <n v="82"/>
    <n v="8.15"/>
    <n v="-3.5"/>
    <n v="3.3"/>
    <n v="-8.9"/>
    <n v="82"/>
    <n v="58.3"/>
    <n v="0.7"/>
    <n v="-999"/>
    <n v="-999"/>
    <n v="0.8"/>
    <n v="3.3"/>
    <n v="-999"/>
    <n v="0"/>
    <n v="-999"/>
    <n v="-999"/>
    <n v="0.45200000000000001"/>
    <n v="0.32300000000000001"/>
    <n v="0"/>
    <n v="-999"/>
    <x v="55"/>
  </r>
  <r>
    <d v="1996-03-23T00:00:00"/>
    <n v="83"/>
    <n v="18.13"/>
    <n v="-8.3000000000000007"/>
    <n v="-1.9"/>
    <n v="-13.9"/>
    <n v="58.6"/>
    <n v="27.2"/>
    <n v="0.3"/>
    <n v="-999"/>
    <n v="-999"/>
    <n v="1.5"/>
    <n v="4.8"/>
    <n v="-999"/>
    <n v="0"/>
    <n v="-999"/>
    <n v="-999"/>
    <n v="0.14399999999999999"/>
    <n v="0.38700000000000001"/>
    <n v="0"/>
    <n v="-999"/>
    <x v="55"/>
  </r>
  <r>
    <d v="1996-03-24T00:00:00"/>
    <n v="84"/>
    <n v="19.02"/>
    <n v="-10.5"/>
    <n v="-3.1"/>
    <n v="-16.399999999999999"/>
    <n v="47.2"/>
    <n v="23.6"/>
    <n v="0"/>
    <n v="-999"/>
    <n v="-999"/>
    <n v="1.5"/>
    <n v="5.7"/>
    <n v="-999"/>
    <n v="0"/>
    <n v="-999"/>
    <n v="-999"/>
    <n v="0.115"/>
    <n v="0.371"/>
    <n v="0"/>
    <n v="-999"/>
    <x v="55"/>
  </r>
  <r>
    <d v="1996-03-25T00:00:00"/>
    <n v="85"/>
    <n v="16.55"/>
    <n v="-5.9"/>
    <n v="4"/>
    <n v="-15.9"/>
    <n v="29.6"/>
    <n v="11.2"/>
    <n v="0"/>
    <n v="-999"/>
    <n v="-999"/>
    <n v="0.7"/>
    <n v="3.4"/>
    <n v="-999"/>
    <n v="0"/>
    <n v="-999"/>
    <n v="-999"/>
    <n v="9.0999999999999998E-2"/>
    <n v="0.72199999999999998"/>
    <n v="0"/>
    <n v="-999"/>
    <x v="55"/>
  </r>
  <r>
    <d v="1996-03-26T00:00:00"/>
    <n v="86"/>
    <n v="13.83"/>
    <n v="-5.4"/>
    <n v="0.6"/>
    <n v="-10.199999999999999"/>
    <n v="47.3"/>
    <n v="26.9"/>
    <n v="0"/>
    <n v="-999"/>
    <n v="-999"/>
    <n v="0.8"/>
    <n v="3.2"/>
    <n v="-999"/>
    <n v="0"/>
    <n v="-999"/>
    <n v="-999"/>
    <n v="0.17199999999999999"/>
    <n v="0.46600000000000003"/>
    <n v="0"/>
    <n v="-999"/>
    <x v="55"/>
  </r>
  <r>
    <d v="1996-03-27T00:00:00"/>
    <n v="87"/>
    <n v="14.05"/>
    <n v="-6.5"/>
    <n v="-0.1"/>
    <n v="-11"/>
    <n v="47.6"/>
    <n v="30.3"/>
    <n v="0"/>
    <n v="-999"/>
    <n v="-999"/>
    <n v="1.2"/>
    <n v="4"/>
    <n v="-999"/>
    <n v="0"/>
    <n v="-999"/>
    <n v="-999"/>
    <n v="0.183"/>
    <n v="0.42199999999999999"/>
    <n v="0"/>
    <n v="-999"/>
    <x v="55"/>
  </r>
  <r>
    <d v="1996-03-28T00:00:00"/>
    <n v="88"/>
    <n v="17.68"/>
    <n v="-5.0999999999999996"/>
    <n v="2.6"/>
    <n v="-12.1"/>
    <n v="32.700000000000003"/>
    <n v="12.7"/>
    <n v="0"/>
    <n v="-999"/>
    <n v="-999"/>
    <n v="1.2"/>
    <n v="3.6"/>
    <n v="-999"/>
    <n v="0"/>
    <n v="-999"/>
    <n v="-999"/>
    <n v="9.2999999999999999E-2"/>
    <n v="0.64300000000000002"/>
    <n v="0"/>
    <n v="-999"/>
    <x v="55"/>
  </r>
  <r>
    <d v="1996-03-29T00:00:00"/>
    <n v="89"/>
    <n v="7.29"/>
    <n v="-8.6999999999999993"/>
    <n v="-2.6"/>
    <n v="-13.4"/>
    <n v="79.900000000000006"/>
    <n v="55.7"/>
    <n v="1.7"/>
    <n v="-999"/>
    <n v="-999"/>
    <n v="0.6"/>
    <n v="2.7"/>
    <n v="-999"/>
    <n v="0"/>
    <n v="-999"/>
    <n v="-999"/>
    <n v="0.28100000000000003"/>
    <n v="0.223"/>
    <n v="0"/>
    <n v="-999"/>
    <x v="55"/>
  </r>
  <r>
    <d v="1996-03-30T00:00:00"/>
    <n v="90"/>
    <n v="6.6"/>
    <n v="-6.7"/>
    <n v="-0.9"/>
    <n v="-12.6"/>
    <n v="82.7"/>
    <n v="57.8"/>
    <n v="1.2"/>
    <n v="-999"/>
    <n v="-999"/>
    <n v="1"/>
    <n v="4"/>
    <n v="-999"/>
    <n v="0"/>
    <n v="-999"/>
    <n v="-999"/>
    <n v="0.33100000000000002"/>
    <n v="0.24099999999999999"/>
    <n v="0"/>
    <n v="-999"/>
    <x v="55"/>
  </r>
  <r>
    <d v="1996-03-31T00:00:00"/>
    <n v="91"/>
    <n v="8.69"/>
    <n v="-4.5999999999999996"/>
    <n v="0"/>
    <n v="-11"/>
    <n v="83.9"/>
    <n v="57.1"/>
    <n v="1.4"/>
    <n v="-999"/>
    <n v="-999"/>
    <n v="2.4"/>
    <n v="6.5"/>
    <n v="-999"/>
    <n v="0"/>
    <n v="-999"/>
    <n v="-999"/>
    <n v="0.34799999999999998"/>
    <n v="0.26200000000000001"/>
    <n v="-999"/>
    <n v="-999"/>
    <x v="55"/>
  </r>
  <r>
    <d v="1996-04-01T00:00:00"/>
    <n v="92"/>
    <n v="7.78"/>
    <n v="-1.8"/>
    <n v="1.1000000000000001"/>
    <n v="-5.9"/>
    <n v="93.7"/>
    <n v="85.3"/>
    <n v="2.2999999999999998"/>
    <n v="-999"/>
    <n v="-999"/>
    <n v="2.1"/>
    <n v="5.7"/>
    <n v="-999"/>
    <n v="0"/>
    <n v="-999"/>
    <n v="-999"/>
    <n v="0.56399999999999995"/>
    <n v="9.7000000000000003E-2"/>
    <n v="0"/>
    <n v="-999"/>
    <x v="56"/>
  </r>
  <r>
    <d v="1996-04-02T00:00:00"/>
    <n v="93"/>
    <n v="15.13"/>
    <n v="-4.8"/>
    <n v="0.5"/>
    <n v="-11.7"/>
    <n v="73.3"/>
    <n v="37"/>
    <n v="1.2"/>
    <n v="-999"/>
    <n v="-999"/>
    <n v="2"/>
    <n v="6.1"/>
    <n v="-999"/>
    <n v="0"/>
    <n v="-999"/>
    <n v="-999"/>
    <n v="0.23499999999999999"/>
    <n v="0.39900000000000002"/>
    <n v="0"/>
    <n v="-999"/>
    <x v="56"/>
  </r>
  <r>
    <d v="1996-04-03T00:00:00"/>
    <n v="94"/>
    <n v="12.7"/>
    <n v="-4.4000000000000004"/>
    <n v="3.2"/>
    <n v="-12.7"/>
    <n v="63.6"/>
    <n v="30.8"/>
    <n v="0"/>
    <n v="-999"/>
    <n v="-999"/>
    <n v="0.7"/>
    <n v="3.3"/>
    <n v="-999"/>
    <n v="0"/>
    <n v="-999"/>
    <n v="-999"/>
    <n v="0.23699999999999999"/>
    <n v="0.53200000000000003"/>
    <n v="0"/>
    <n v="-999"/>
    <x v="56"/>
  </r>
  <r>
    <d v="1996-04-04T00:00:00"/>
    <n v="95"/>
    <n v="17.920000000000002"/>
    <n v="1"/>
    <n v="7.8"/>
    <n v="-6.5"/>
    <n v="67.2"/>
    <n v="37.9"/>
    <n v="0"/>
    <n v="-999"/>
    <n v="-999"/>
    <n v="1.1000000000000001"/>
    <n v="3.7"/>
    <n v="-999"/>
    <n v="0"/>
    <n v="-999"/>
    <n v="-999"/>
    <n v="0.40200000000000002"/>
    <n v="0.65700000000000003"/>
    <n v="0"/>
    <n v="-999"/>
    <x v="56"/>
  </r>
  <r>
    <d v="1996-04-05T00:00:00"/>
    <n v="96"/>
    <n v="18.989999999999998"/>
    <n v="5.6"/>
    <n v="12.3"/>
    <n v="-0.7"/>
    <n v="61.5"/>
    <n v="36.6"/>
    <n v="0"/>
    <n v="-999"/>
    <n v="-999"/>
    <n v="1.3"/>
    <n v="3.9"/>
    <n v="-999"/>
    <n v="0"/>
    <n v="-999"/>
    <n v="-999"/>
    <n v="0.52400000000000002"/>
    <n v="0.90700000000000003"/>
    <n v="0"/>
    <n v="-999"/>
    <x v="56"/>
  </r>
  <r>
    <d v="1996-04-06T00:00:00"/>
    <n v="97"/>
    <n v="7.1"/>
    <n v="5.2"/>
    <n v="7.9"/>
    <n v="3.3"/>
    <n v="80.099999999999994"/>
    <n v="62.9"/>
    <n v="4.3"/>
    <n v="-999"/>
    <n v="-999"/>
    <n v="0.8"/>
    <n v="3.4"/>
    <n v="-999"/>
    <n v="0"/>
    <n v="-999"/>
    <n v="-999"/>
    <n v="0.67"/>
    <n v="0.39500000000000002"/>
    <n v="0"/>
    <n v="-999"/>
    <x v="56"/>
  </r>
  <r>
    <d v="1996-04-07T00:00:00"/>
    <n v="98"/>
    <n v="9.74"/>
    <n v="6.8"/>
    <n v="13.5"/>
    <n v="3.4"/>
    <n v="85.5"/>
    <n v="50.9"/>
    <n v="0.9"/>
    <n v="-999"/>
    <n v="-999"/>
    <n v="0.6"/>
    <n v="2.9"/>
    <n v="-999"/>
    <n v="0"/>
    <n v="-999"/>
    <n v="-999"/>
    <n v="0.78600000000000003"/>
    <n v="0.76"/>
    <n v="0"/>
    <n v="-999"/>
    <x v="56"/>
  </r>
  <r>
    <d v="1996-04-08T00:00:00"/>
    <n v="99"/>
    <n v="19.84"/>
    <n v="9.3000000000000007"/>
    <n v="16.2"/>
    <n v="4.3"/>
    <n v="68.400000000000006"/>
    <n v="32.200000000000003"/>
    <n v="0"/>
    <n v="-999"/>
    <n v="-999"/>
    <n v="0.6"/>
    <n v="3.2"/>
    <n v="-999"/>
    <n v="0"/>
    <n v="-999"/>
    <n v="-999"/>
    <n v="0.59399999999999997"/>
    <n v="1.248"/>
    <n v="0"/>
    <n v="-999"/>
    <x v="56"/>
  </r>
  <r>
    <d v="1996-04-09T00:00:00"/>
    <n v="100"/>
    <n v="8.4"/>
    <n v="6.2"/>
    <n v="10.6"/>
    <n v="-0.4"/>
    <n v="75.099999999999994"/>
    <n v="55.3"/>
    <n v="0"/>
    <n v="-999"/>
    <n v="-999"/>
    <n v="0.7"/>
    <n v="3.4"/>
    <n v="-999"/>
    <n v="-0.1"/>
    <n v="-999"/>
    <n v="-999"/>
    <n v="0.70799999999999996"/>
    <n v="0.57099999999999995"/>
    <n v="0"/>
    <n v="-999"/>
    <x v="56"/>
  </r>
  <r>
    <d v="1996-04-10T00:00:00"/>
    <n v="101"/>
    <n v="14.63"/>
    <n v="2.4"/>
    <n v="9.1"/>
    <n v="-1.2"/>
    <n v="71.400000000000006"/>
    <n v="38.4"/>
    <n v="0"/>
    <n v="-999"/>
    <n v="-999"/>
    <n v="0.9"/>
    <n v="3.3"/>
    <n v="-999"/>
    <n v="-0.1"/>
    <n v="-999"/>
    <n v="-999"/>
    <n v="0.44500000000000001"/>
    <n v="0.71199999999999997"/>
    <n v="0"/>
    <n v="-999"/>
    <x v="56"/>
  </r>
  <r>
    <d v="1996-04-11T00:00:00"/>
    <n v="102"/>
    <n v="8.52"/>
    <n v="0"/>
    <n v="4.2"/>
    <n v="-2.5"/>
    <n v="89.4"/>
    <n v="63.5"/>
    <n v="8.4"/>
    <n v="-999"/>
    <n v="-999"/>
    <n v="1.4"/>
    <n v="5.2"/>
    <n v="-999"/>
    <n v="-0.1"/>
    <n v="-999"/>
    <n v="-999"/>
    <n v="0.52300000000000002"/>
    <n v="0.30099999999999999"/>
    <n v="0"/>
    <n v="-999"/>
    <x v="56"/>
  </r>
  <r>
    <d v="1996-04-12T00:00:00"/>
    <n v="103"/>
    <n v="16.420000000000002"/>
    <n v="-1.8"/>
    <n v="3.7"/>
    <n v="-5.8"/>
    <n v="88.5"/>
    <n v="62.9"/>
    <n v="2.9"/>
    <n v="-999"/>
    <n v="-999"/>
    <n v="0.9"/>
    <n v="3.8"/>
    <n v="-999"/>
    <n v="-0.1"/>
    <n v="-999"/>
    <n v="-999"/>
    <n v="0.501"/>
    <n v="0.29499999999999998"/>
    <n v="0"/>
    <n v="-999"/>
    <x v="56"/>
  </r>
  <r>
    <d v="1996-04-13T00:00:00"/>
    <n v="104"/>
    <n v="19.829999999999998"/>
    <n v="0.5"/>
    <n v="8"/>
    <n v="-6.3"/>
    <n v="68.900000000000006"/>
    <n v="29.6"/>
    <n v="0"/>
    <n v="-999"/>
    <n v="-999"/>
    <n v="0.7"/>
    <n v="5.2"/>
    <n v="-999"/>
    <n v="-0.1"/>
    <n v="-999"/>
    <n v="-999"/>
    <n v="0.316"/>
    <n v="0.755"/>
    <n v="0"/>
    <n v="-999"/>
    <x v="56"/>
  </r>
  <r>
    <d v="1996-04-14T00:00:00"/>
    <n v="105"/>
    <n v="16.28"/>
    <n v="3.3"/>
    <n v="10.1"/>
    <n v="-1.6"/>
    <n v="58.8"/>
    <n v="32.6"/>
    <n v="0"/>
    <n v="-999"/>
    <n v="-999"/>
    <n v="1.7"/>
    <n v="5.4"/>
    <n v="-999"/>
    <n v="-0.1"/>
    <n v="-999"/>
    <n v="-999"/>
    <n v="0.40200000000000002"/>
    <n v="0.83299999999999996"/>
    <n v="0"/>
    <n v="-999"/>
    <x v="56"/>
  </r>
  <r>
    <d v="1996-04-15T00:00:00"/>
    <n v="106"/>
    <n v="12.29"/>
    <n v="4.5999999999999996"/>
    <n v="11.1"/>
    <n v="2.1"/>
    <n v="61.5"/>
    <n v="35.1"/>
    <n v="0"/>
    <n v="-999"/>
    <n v="-999"/>
    <n v="2.9"/>
    <n v="6.5"/>
    <n v="-999"/>
    <n v="-0.1"/>
    <n v="-999"/>
    <n v="-999"/>
    <n v="0.46200000000000002"/>
    <n v="0.85699999999999998"/>
    <n v="0"/>
    <n v="-999"/>
    <x v="56"/>
  </r>
  <r>
    <d v="1996-04-16T00:00:00"/>
    <n v="107"/>
    <n v="7.02"/>
    <n v="0.7"/>
    <n v="5.5"/>
    <n v="-3.4"/>
    <n v="94"/>
    <n v="74.2"/>
    <n v="9"/>
    <n v="-999"/>
    <n v="-999"/>
    <n v="2.5"/>
    <n v="7.5"/>
    <n v="-999"/>
    <n v="-0.1"/>
    <n v="-999"/>
    <n v="-999"/>
    <n v="0.67100000000000004"/>
    <n v="0.23300000000000001"/>
    <n v="0"/>
    <n v="-999"/>
    <x v="56"/>
  </r>
  <r>
    <d v="1996-04-17T00:00:00"/>
    <n v="108"/>
    <n v="15.16"/>
    <n v="-0.2"/>
    <n v="4.7"/>
    <n v="-4"/>
    <n v="80"/>
    <n v="52.1"/>
    <n v="0.3"/>
    <n v="-999"/>
    <n v="-999"/>
    <n v="1.6"/>
    <n v="4.9000000000000004"/>
    <n v="-999"/>
    <n v="0"/>
    <n v="-999"/>
    <n v="-999"/>
    <n v="0.44400000000000001"/>
    <n v="0.40899999999999997"/>
    <n v="0"/>
    <n v="-999"/>
    <x v="56"/>
  </r>
  <r>
    <d v="1996-04-18T00:00:00"/>
    <n v="109"/>
    <n v="10.89"/>
    <n v="-2.2000000000000002"/>
    <n v="2.8"/>
    <n v="-5.3"/>
    <n v="87"/>
    <n v="63.3"/>
    <n v="5.5"/>
    <n v="-999"/>
    <n v="-999"/>
    <n v="1.1000000000000001"/>
    <n v="3.4"/>
    <n v="-999"/>
    <n v="0"/>
    <n v="-999"/>
    <n v="-999"/>
    <n v="0.47199999999999998"/>
    <n v="0.27400000000000002"/>
    <n v="0"/>
    <n v="-999"/>
    <x v="56"/>
  </r>
  <r>
    <d v="1996-04-19T00:00:00"/>
    <n v="110"/>
    <n v="15.94"/>
    <n v="-1.3"/>
    <n v="4.8"/>
    <n v="-7.7"/>
    <n v="71.900000000000006"/>
    <n v="36.1"/>
    <n v="0.5"/>
    <n v="-999"/>
    <n v="-999"/>
    <n v="1"/>
    <n v="4.5999999999999996"/>
    <n v="-999"/>
    <n v="0"/>
    <n v="-999"/>
    <n v="-999"/>
    <n v="0.311"/>
    <n v="0.54900000000000004"/>
    <n v="0"/>
    <n v="-999"/>
    <x v="56"/>
  </r>
  <r>
    <d v="1996-04-20T00:00:00"/>
    <n v="111"/>
    <n v="16.28"/>
    <n v="0"/>
    <n v="8.9"/>
    <n v="-6.9"/>
    <n v="64.099999999999994"/>
    <n v="28.1"/>
    <n v="0"/>
    <n v="-999"/>
    <n v="-999"/>
    <n v="0.5"/>
    <n v="5.6"/>
    <n v="-999"/>
    <n v="0"/>
    <n v="-999"/>
    <n v="-999"/>
    <n v="0.32"/>
    <n v="0.82"/>
    <n v="0"/>
    <n v="-999"/>
    <x v="56"/>
  </r>
  <r>
    <d v="1996-04-21T00:00:00"/>
    <n v="112"/>
    <n v="18.93"/>
    <n v="1.4"/>
    <n v="8.9"/>
    <n v="-4.3"/>
    <n v="70.2"/>
    <n v="33.6"/>
    <n v="0"/>
    <n v="-999"/>
    <n v="-999"/>
    <n v="0.8"/>
    <n v="3.5"/>
    <n v="-999"/>
    <n v="0"/>
    <n v="-999"/>
    <n v="-999"/>
    <n v="0.38400000000000001"/>
    <n v="0.75700000000000001"/>
    <n v="0"/>
    <n v="-999"/>
    <x v="56"/>
  </r>
  <r>
    <d v="1996-04-22T00:00:00"/>
    <n v="113"/>
    <n v="10.97"/>
    <n v="0.5"/>
    <n v="4.3"/>
    <n v="-1.6"/>
    <n v="80.3"/>
    <n v="55.6"/>
    <n v="1.2"/>
    <n v="-999"/>
    <n v="-999"/>
    <n v="2.7"/>
    <n v="5.5"/>
    <n v="-999"/>
    <n v="0"/>
    <n v="-999"/>
    <n v="-999"/>
    <n v="0.46"/>
    <n v="0.36899999999999999"/>
    <n v="0"/>
    <n v="-999"/>
    <x v="56"/>
  </r>
  <r>
    <d v="1996-04-23T00:00:00"/>
    <n v="114"/>
    <n v="4.54"/>
    <n v="2"/>
    <n v="3.8"/>
    <n v="-0.3"/>
    <n v="93.3"/>
    <n v="76.400000000000006"/>
    <n v="1.7"/>
    <n v="-999"/>
    <n v="-999"/>
    <n v="3.8"/>
    <n v="8.5"/>
    <n v="-999"/>
    <n v="-0.1"/>
    <n v="-999"/>
    <n v="-999"/>
    <n v="0.61299999999999999"/>
    <n v="0.189"/>
    <n v="0"/>
    <n v="-999"/>
    <x v="56"/>
  </r>
  <r>
    <d v="1996-04-24T00:00:00"/>
    <n v="115"/>
    <n v="11.29"/>
    <n v="-1.4"/>
    <n v="2.1"/>
    <n v="-4.3"/>
    <n v="76.8"/>
    <n v="56.5"/>
    <n v="2.4"/>
    <n v="-999"/>
    <n v="-999"/>
    <n v="3.4"/>
    <n v="7"/>
    <n v="-999"/>
    <n v="-0.1"/>
    <n v="-999"/>
    <n v="-999"/>
    <n v="0.40100000000000002"/>
    <n v="0.309"/>
    <n v="0"/>
    <n v="-999"/>
    <x v="56"/>
  </r>
  <r>
    <d v="1996-04-25T00:00:00"/>
    <n v="116"/>
    <n v="8.86"/>
    <n v="-2.2999999999999998"/>
    <n v="1.1000000000000001"/>
    <n v="-5.4"/>
    <n v="81.400000000000006"/>
    <n v="55.9"/>
    <n v="0.5"/>
    <n v="-999"/>
    <n v="-999"/>
    <n v="2.4"/>
    <n v="7.4"/>
    <n v="-999"/>
    <n v="0"/>
    <n v="-999"/>
    <n v="-999"/>
    <n v="0.37"/>
    <n v="0.29199999999999998"/>
    <n v="0"/>
    <n v="-999"/>
    <x v="56"/>
  </r>
  <r>
    <d v="1996-04-26T00:00:00"/>
    <n v="117"/>
    <n v="13.25"/>
    <n v="-2.5"/>
    <n v="1.4"/>
    <n v="-7"/>
    <n v="65.7"/>
    <n v="46.1"/>
    <n v="1.1000000000000001"/>
    <n v="-999"/>
    <n v="-999"/>
    <n v="2.7"/>
    <n v="6"/>
    <n v="-999"/>
    <n v="0"/>
    <n v="-999"/>
    <n v="-999"/>
    <n v="0.312"/>
    <n v="0.36399999999999999"/>
    <n v="0"/>
    <n v="-999"/>
    <x v="56"/>
  </r>
  <r>
    <d v="1996-04-27T00:00:00"/>
    <n v="118"/>
    <n v="18.66"/>
    <n v="-1.7"/>
    <n v="5.8"/>
    <n v="-6.1"/>
    <n v="69.400000000000006"/>
    <n v="31.8"/>
    <n v="0"/>
    <n v="-999"/>
    <n v="-999"/>
    <n v="1.3"/>
    <n v="4.0999999999999996"/>
    <n v="-999"/>
    <n v="0"/>
    <n v="-999"/>
    <n v="-999"/>
    <n v="0.29299999999999998"/>
    <n v="0.629"/>
    <n v="0"/>
    <n v="-999"/>
    <x v="56"/>
  </r>
  <r>
    <d v="1996-04-28T00:00:00"/>
    <n v="119"/>
    <n v="15.1"/>
    <n v="-0.6"/>
    <n v="5.6"/>
    <n v="-7.2"/>
    <n v="70.2"/>
    <n v="31.9"/>
    <n v="0"/>
    <n v="-999"/>
    <n v="-999"/>
    <n v="1.9"/>
    <n v="5.2"/>
    <n v="-999"/>
    <n v="0"/>
    <n v="-999"/>
    <n v="-999"/>
    <n v="0.28999999999999998"/>
    <n v="0.61899999999999999"/>
    <n v="0"/>
    <n v="-999"/>
    <x v="56"/>
  </r>
  <r>
    <d v="1996-04-29T00:00:00"/>
    <n v="120"/>
    <n v="22.74"/>
    <n v="1"/>
    <n v="8"/>
    <n v="-3.5"/>
    <n v="70.5"/>
    <n v="32.700000000000003"/>
    <n v="0"/>
    <n v="-999"/>
    <n v="-999"/>
    <n v="2.1"/>
    <n v="5.6"/>
    <n v="-999"/>
    <n v="0"/>
    <n v="-999"/>
    <n v="-999"/>
    <n v="0.34899999999999998"/>
    <n v="0.72199999999999998"/>
    <n v="0"/>
    <n v="-999"/>
    <x v="56"/>
  </r>
  <r>
    <d v="1996-04-30T00:00:00"/>
    <n v="121"/>
    <n v="20.260000000000002"/>
    <n v="0.5"/>
    <n v="7.4"/>
    <n v="-5.7"/>
    <n v="61.6"/>
    <n v="32"/>
    <n v="0"/>
    <n v="-999"/>
    <n v="-999"/>
    <n v="0.9"/>
    <n v="3.1"/>
    <n v="-999"/>
    <n v="-0.1"/>
    <n v="-999"/>
    <n v="-999"/>
    <n v="0.33"/>
    <n v="0.7"/>
    <n v="-999"/>
    <n v="-999"/>
    <x v="56"/>
  </r>
  <r>
    <d v="1996-05-01T00:00:00"/>
    <n v="122"/>
    <n v="12.33"/>
    <n v="-2.2999999999999998"/>
    <n v="3"/>
    <n v="-7"/>
    <n v="85.2"/>
    <n v="56.4"/>
    <n v="4.0999999999999996"/>
    <n v="-999"/>
    <n v="-999"/>
    <n v="1.1000000000000001"/>
    <n v="3.6"/>
    <n v="-999"/>
    <n v="0"/>
    <n v="-999"/>
    <n v="-999"/>
    <n v="0.42599999999999999"/>
    <n v="0.33"/>
    <n v="0"/>
    <n v="-999"/>
    <x v="57"/>
  </r>
  <r>
    <d v="1996-05-02T00:00:00"/>
    <n v="123"/>
    <n v="20.23"/>
    <n v="-3.1"/>
    <n v="3.7"/>
    <n v="-8.3000000000000007"/>
    <n v="71.099999999999994"/>
    <n v="38.799999999999997"/>
    <n v="0"/>
    <n v="-999"/>
    <n v="-999"/>
    <n v="1"/>
    <n v="3.8"/>
    <n v="-999"/>
    <n v="0"/>
    <n v="-999"/>
    <n v="-999"/>
    <n v="0.309"/>
    <n v="0.48699999999999999"/>
    <n v="0"/>
    <n v="-999"/>
    <x v="57"/>
  </r>
  <r>
    <d v="1996-05-03T00:00:00"/>
    <n v="124"/>
    <n v="16.059999999999999"/>
    <n v="-2.1"/>
    <n v="4.5"/>
    <n v="-8.6"/>
    <n v="69.099999999999994"/>
    <n v="36.299999999999997"/>
    <n v="0"/>
    <n v="-999"/>
    <n v="-999"/>
    <n v="0.6"/>
    <n v="3.1"/>
    <n v="-999"/>
    <n v="0"/>
    <n v="-999"/>
    <n v="-999"/>
    <n v="0.30599999999999999"/>
    <n v="0.53600000000000003"/>
    <n v="0"/>
    <n v="-999"/>
    <x v="57"/>
  </r>
  <r>
    <d v="1996-05-04T00:00:00"/>
    <n v="125"/>
    <n v="8.4700000000000006"/>
    <n v="-0.8"/>
    <n v="4.2"/>
    <n v="-3.3"/>
    <n v="89.8"/>
    <n v="60.9"/>
    <n v="1.8"/>
    <n v="-999"/>
    <n v="-999"/>
    <n v="0.5"/>
    <n v="2.2999999999999998"/>
    <n v="-999"/>
    <n v="0"/>
    <n v="-999"/>
    <n v="-999"/>
    <n v="0.502"/>
    <n v="0.32200000000000001"/>
    <n v="0"/>
    <n v="-999"/>
    <x v="57"/>
  </r>
  <r>
    <d v="1996-05-05T00:00:00"/>
    <n v="126"/>
    <n v="17.41"/>
    <n v="1"/>
    <n v="8.6999999999999993"/>
    <n v="-3.8"/>
    <n v="71.900000000000006"/>
    <n v="31.9"/>
    <n v="0"/>
    <n v="-999"/>
    <n v="-999"/>
    <n v="0.8"/>
    <n v="3.8"/>
    <n v="-999"/>
    <n v="0"/>
    <n v="-999"/>
    <n v="-999"/>
    <n v="0.35799999999999998"/>
    <n v="0.76600000000000001"/>
    <n v="0"/>
    <n v="-999"/>
    <x v="57"/>
  </r>
  <r>
    <d v="1996-05-06T00:00:00"/>
    <n v="127"/>
    <n v="19.39"/>
    <n v="0.4"/>
    <n v="6.6"/>
    <n v="-5.2"/>
    <n v="65.900000000000006"/>
    <n v="33.1"/>
    <n v="0.7"/>
    <n v="-999"/>
    <n v="-999"/>
    <n v="1.1000000000000001"/>
    <n v="5"/>
    <n v="-999"/>
    <n v="0"/>
    <n v="-999"/>
    <n v="-999"/>
    <n v="0.32300000000000001"/>
    <n v="0.65200000000000002"/>
    <n v="0"/>
    <n v="-999"/>
    <x v="57"/>
  </r>
  <r>
    <d v="1996-05-07T00:00:00"/>
    <n v="128"/>
    <n v="5.77"/>
    <n v="-3.4"/>
    <n v="1.7"/>
    <n v="-6.3"/>
    <n v="91.8"/>
    <n v="67.8"/>
    <n v="11.8"/>
    <n v="-999"/>
    <n v="-999"/>
    <n v="0.9"/>
    <n v="3.4"/>
    <n v="-999"/>
    <n v="0"/>
    <n v="-999"/>
    <n v="-999"/>
    <n v="0.46800000000000003"/>
    <n v="0.222"/>
    <n v="0"/>
    <n v="-999"/>
    <x v="57"/>
  </r>
  <r>
    <d v="1996-05-08T00:00:00"/>
    <n v="129"/>
    <n v="13.48"/>
    <n v="-4.0999999999999996"/>
    <n v="2.8"/>
    <n v="-10.5"/>
    <n v="86.6"/>
    <n v="53"/>
    <n v="5.9"/>
    <n v="-999"/>
    <n v="-999"/>
    <n v="0.5"/>
    <n v="3.1"/>
    <n v="-999"/>
    <n v="0"/>
    <n v="-999"/>
    <n v="-999"/>
    <n v="0.39500000000000002"/>
    <n v="0.35099999999999998"/>
    <n v="0"/>
    <n v="-999"/>
    <x v="57"/>
  </r>
  <r>
    <d v="1996-05-09T00:00:00"/>
    <n v="130"/>
    <n v="15.1"/>
    <n v="-2.4"/>
    <n v="4.7"/>
    <n v="-8.6"/>
    <n v="76.400000000000006"/>
    <n v="37.6"/>
    <n v="0"/>
    <n v="-999"/>
    <n v="-999"/>
    <n v="0.5"/>
    <n v="2.9"/>
    <n v="-999"/>
    <n v="0"/>
    <n v="-999"/>
    <n v="-999"/>
    <n v="0.32"/>
    <n v="0.53300000000000003"/>
    <n v="0"/>
    <n v="-999"/>
    <x v="57"/>
  </r>
  <r>
    <d v="1996-05-10T00:00:00"/>
    <n v="131"/>
    <n v="15.59"/>
    <n v="-1"/>
    <n v="4.4000000000000004"/>
    <n v="-4.9000000000000004"/>
    <n v="81.099999999999994"/>
    <n v="55.4"/>
    <n v="0"/>
    <n v="-999"/>
    <n v="-999"/>
    <n v="0.9"/>
    <n v="3.5"/>
    <n v="-999"/>
    <n v="0"/>
    <n v="-999"/>
    <n v="-999"/>
    <n v="0.46200000000000002"/>
    <n v="0.373"/>
    <n v="0"/>
    <n v="-999"/>
    <x v="57"/>
  </r>
  <r>
    <d v="1996-05-11T00:00:00"/>
    <n v="132"/>
    <n v="10.220000000000001"/>
    <n v="-0.3"/>
    <n v="3.7"/>
    <n v="-5.9"/>
    <n v="87"/>
    <n v="54.1"/>
    <n v="0.6"/>
    <n v="-999"/>
    <n v="-999"/>
    <n v="0.5"/>
    <n v="2.9"/>
    <n v="-999"/>
    <n v="-0.1"/>
    <n v="-999"/>
    <n v="-999"/>
    <n v="0.43099999999999999"/>
    <n v="0.36499999999999999"/>
    <n v="0"/>
    <n v="-999"/>
    <x v="57"/>
  </r>
  <r>
    <d v="1996-05-12T00:00:00"/>
    <n v="133"/>
    <n v="11.72"/>
    <n v="4.3"/>
    <n v="9.6"/>
    <n v="-0.8"/>
    <n v="93.3"/>
    <n v="69.8"/>
    <n v="4.2"/>
    <n v="-999"/>
    <n v="-999"/>
    <n v="0.6"/>
    <n v="3.6"/>
    <n v="-999"/>
    <n v="-0.1"/>
    <n v="-999"/>
    <n v="-999"/>
    <n v="0.83099999999999996"/>
    <n v="0.36099999999999999"/>
    <n v="0"/>
    <n v="-999"/>
    <x v="57"/>
  </r>
  <r>
    <d v="1996-05-13T00:00:00"/>
    <n v="134"/>
    <n v="12.62"/>
    <n v="5.2"/>
    <n v="10.4"/>
    <n v="1.3"/>
    <n v="90.7"/>
    <n v="59.9"/>
    <n v="4.0999999999999996"/>
    <n v="-999"/>
    <n v="-999"/>
    <n v="1.2"/>
    <n v="4.5"/>
    <n v="-999"/>
    <n v="-0.1"/>
    <n v="-999"/>
    <n v="-999"/>
    <n v="0.755"/>
    <n v="0.50600000000000001"/>
    <n v="0"/>
    <n v="-999"/>
    <x v="57"/>
  </r>
  <r>
    <d v="1996-05-14T00:00:00"/>
    <n v="135"/>
    <n v="16.309999999999999"/>
    <n v="4"/>
    <n v="10.9"/>
    <n v="0.1"/>
    <n v="85.1"/>
    <n v="51.9"/>
    <n v="2.1"/>
    <n v="-999"/>
    <n v="-999"/>
    <n v="0.6"/>
    <n v="2.9"/>
    <n v="-999"/>
    <n v="-0.1"/>
    <n v="-999"/>
    <n v="-999"/>
    <n v="0.67600000000000005"/>
    <n v="0.627"/>
    <n v="0"/>
    <n v="-999"/>
    <x v="57"/>
  </r>
  <r>
    <d v="1996-05-15T00:00:00"/>
    <n v="136"/>
    <n v="15.45"/>
    <n v="4"/>
    <n v="11.2"/>
    <n v="0.2"/>
    <n v="82.8"/>
    <n v="46.2"/>
    <n v="3"/>
    <n v="-999"/>
    <n v="-999"/>
    <n v="0.9"/>
    <n v="4"/>
    <n v="-999"/>
    <n v="0"/>
    <n v="-999"/>
    <n v="-999"/>
    <n v="0.61399999999999999"/>
    <n v="0.71499999999999997"/>
    <n v="0"/>
    <n v="-999"/>
    <x v="57"/>
  </r>
  <r>
    <d v="1996-05-16T00:00:00"/>
    <n v="137"/>
    <n v="15.94"/>
    <n v="3.8"/>
    <n v="9.9"/>
    <n v="-0.2"/>
    <n v="82.1"/>
    <n v="48.1"/>
    <n v="0.8"/>
    <n v="-999"/>
    <n v="-999"/>
    <n v="0.8"/>
    <n v="3.3"/>
    <n v="-999"/>
    <n v="0.1"/>
    <n v="-999"/>
    <n v="-999"/>
    <n v="0.58599999999999997"/>
    <n v="0.63300000000000001"/>
    <n v="0"/>
    <n v="-999"/>
    <x v="57"/>
  </r>
  <r>
    <d v="1996-05-17T00:00:00"/>
    <n v="138"/>
    <n v="7.52"/>
    <n v="3.6"/>
    <n v="5.6"/>
    <n v="1.8"/>
    <n v="90.3"/>
    <n v="74.599999999999994"/>
    <n v="5.8"/>
    <n v="-999"/>
    <n v="-999"/>
    <n v="2.7"/>
    <n v="6.3"/>
    <n v="-999"/>
    <n v="0.2"/>
    <n v="-999"/>
    <n v="-999"/>
    <n v="0.67700000000000005"/>
    <n v="0.23100000000000001"/>
    <n v="0"/>
    <n v="-999"/>
    <x v="57"/>
  </r>
  <r>
    <d v="1996-05-18T00:00:00"/>
    <n v="139"/>
    <n v="16.989999999999998"/>
    <n v="3.1"/>
    <n v="9.4"/>
    <n v="0.1"/>
    <n v="82.8"/>
    <n v="46.9"/>
    <n v="3.7"/>
    <n v="-999"/>
    <n v="-999"/>
    <n v="1.6"/>
    <n v="5.5"/>
    <n v="-999"/>
    <n v="0.3"/>
    <n v="-999"/>
    <n v="-999"/>
    <n v="0.55200000000000005"/>
    <n v="0.626"/>
    <n v="0"/>
    <n v="-999"/>
    <x v="57"/>
  </r>
  <r>
    <d v="1996-05-19T00:00:00"/>
    <n v="140"/>
    <n v="17.29"/>
    <n v="2"/>
    <n v="8.1"/>
    <n v="-2.2000000000000002"/>
    <n v="84.8"/>
    <n v="51.7"/>
    <n v="0.6"/>
    <n v="-999"/>
    <n v="-999"/>
    <n v="1.1000000000000001"/>
    <n v="3.8"/>
    <n v="-999"/>
    <n v="0.3"/>
    <n v="-999"/>
    <n v="-999"/>
    <n v="0.55900000000000005"/>
    <n v="0.52100000000000002"/>
    <n v="0"/>
    <n v="-999"/>
    <x v="57"/>
  </r>
  <r>
    <d v="1996-05-20T00:00:00"/>
    <n v="141"/>
    <n v="20.78"/>
    <n v="2.2999999999999998"/>
    <n v="8.8000000000000007"/>
    <n v="-3"/>
    <n v="71.599999999999994"/>
    <n v="38.1"/>
    <n v="0"/>
    <n v="-999"/>
    <n v="-999"/>
    <n v="1.2"/>
    <n v="5.5"/>
    <n v="-999"/>
    <n v="0.4"/>
    <n v="-999"/>
    <n v="-999"/>
    <n v="0.432"/>
    <n v="0.70099999999999996"/>
    <n v="0"/>
    <n v="-999"/>
    <x v="57"/>
  </r>
  <r>
    <d v="1996-05-21T00:00:00"/>
    <n v="142"/>
    <n v="13.29"/>
    <n v="1.7"/>
    <n v="6.8"/>
    <n v="-2.2999999999999998"/>
    <n v="82.4"/>
    <n v="44.7"/>
    <n v="5.2"/>
    <n v="-999"/>
    <n v="-999"/>
    <n v="2.7"/>
    <n v="5.8"/>
    <n v="-999"/>
    <n v="0.2"/>
    <n v="-999"/>
    <n v="-999"/>
    <n v="0.441"/>
    <n v="0.54600000000000004"/>
    <n v="0"/>
    <n v="-999"/>
    <x v="57"/>
  </r>
  <r>
    <d v="1996-05-22T00:00:00"/>
    <n v="143"/>
    <n v="2.06"/>
    <n v="0.1"/>
    <n v="1.1000000000000001"/>
    <n v="-1.1000000000000001"/>
    <n v="98.5"/>
    <n v="95.2"/>
    <n v="21.5"/>
    <n v="-999"/>
    <n v="-999"/>
    <n v="0.3"/>
    <n v="2"/>
    <n v="-999"/>
    <n v="0"/>
    <n v="-999"/>
    <n v="-999"/>
    <n v="0.628"/>
    <n v="3.2000000000000001E-2"/>
    <n v="0"/>
    <n v="-999"/>
    <x v="57"/>
  </r>
  <r>
    <d v="1996-05-23T00:00:00"/>
    <n v="144"/>
    <n v="14.03"/>
    <n v="3.1"/>
    <n v="11.2"/>
    <n v="-1.6"/>
    <n v="90.8"/>
    <n v="56.7"/>
    <n v="0.6"/>
    <n v="-999"/>
    <n v="-999"/>
    <n v="0.4"/>
    <n v="2.8"/>
    <n v="-999"/>
    <n v="0.1"/>
    <n v="-999"/>
    <n v="-999"/>
    <n v="0.752"/>
    <n v="0.57599999999999996"/>
    <n v="0"/>
    <n v="-999"/>
    <x v="57"/>
  </r>
  <r>
    <d v="1996-05-24T00:00:00"/>
    <n v="145"/>
    <n v="25.93"/>
    <n v="9.1999999999999993"/>
    <n v="17"/>
    <n v="0.3"/>
    <n v="62.6"/>
    <n v="31.8"/>
    <n v="0"/>
    <n v="-999"/>
    <n v="-999"/>
    <n v="0.8"/>
    <n v="3.2"/>
    <n v="-999"/>
    <n v="0.7"/>
    <n v="-999"/>
    <n v="-999"/>
    <n v="0.61599999999999999"/>
    <n v="1.321"/>
    <n v="0"/>
    <n v="-999"/>
    <x v="57"/>
  </r>
  <r>
    <d v="1996-05-25T00:00:00"/>
    <n v="146"/>
    <n v="19.77"/>
    <n v="9.6999999999999993"/>
    <n v="16.2"/>
    <n v="1.6"/>
    <n v="58.8"/>
    <n v="36.6"/>
    <n v="0"/>
    <n v="0"/>
    <n v="0"/>
    <n v="1.3"/>
    <n v="4.4000000000000004"/>
    <n v="-999"/>
    <n v="2.9"/>
    <n v="-999"/>
    <n v="-999"/>
    <n v="0.67200000000000004"/>
    <n v="1.167"/>
    <n v="0"/>
    <n v="-999"/>
    <x v="57"/>
  </r>
  <r>
    <d v="1996-05-26T00:00:00"/>
    <n v="147"/>
    <n v="27.88"/>
    <n v="7.5"/>
    <n v="14.4"/>
    <n v="1.5"/>
    <n v="59.9"/>
    <n v="31.3"/>
    <n v="0"/>
    <n v="0"/>
    <n v="0"/>
    <n v="0.9"/>
    <n v="3.5"/>
    <n v="-999"/>
    <n v="5.7"/>
    <n v="-999"/>
    <n v="-999"/>
    <n v="0.51300000000000001"/>
    <n v="1.127"/>
    <n v="0"/>
    <n v="-999"/>
    <x v="57"/>
  </r>
  <r>
    <d v="1996-05-27T00:00:00"/>
    <n v="148"/>
    <n v="18.27"/>
    <n v="4.5999999999999996"/>
    <n v="12.4"/>
    <n v="0.2"/>
    <n v="72.3"/>
    <n v="35.200000000000003"/>
    <n v="0"/>
    <n v="0"/>
    <n v="0"/>
    <n v="0.7"/>
    <n v="3.3"/>
    <n v="-999"/>
    <n v="5.3"/>
    <n v="-999"/>
    <n v="-999"/>
    <n v="0.505"/>
    <n v="0.93300000000000005"/>
    <n v="0"/>
    <n v="-999"/>
    <x v="57"/>
  </r>
  <r>
    <d v="1996-05-28T00:00:00"/>
    <n v="149"/>
    <n v="9.67"/>
    <n v="2.7"/>
    <n v="8.4"/>
    <n v="-0.5"/>
    <n v="86.3"/>
    <n v="52.8"/>
    <n v="0"/>
    <n v="0"/>
    <n v="0"/>
    <n v="0.6"/>
    <n v="2.9"/>
    <n v="-999"/>
    <n v="5.6"/>
    <n v="-999"/>
    <n v="-999"/>
    <n v="0.57999999999999996"/>
    <n v="0.52"/>
    <n v="0"/>
    <n v="-999"/>
    <x v="57"/>
  </r>
  <r>
    <d v="1996-05-29T00:00:00"/>
    <n v="150"/>
    <n v="7.02"/>
    <n v="0.6"/>
    <n v="3.4"/>
    <n v="-0.5"/>
    <n v="96.4"/>
    <n v="84.5"/>
    <n v="6.1"/>
    <n v="0"/>
    <n v="0"/>
    <n v="0.5"/>
    <n v="3.1"/>
    <n v="-999"/>
    <n v="2.9"/>
    <n v="-999"/>
    <n v="-999"/>
    <n v="0.66"/>
    <n v="0.121"/>
    <n v="0"/>
    <n v="-999"/>
    <x v="57"/>
  </r>
  <r>
    <d v="1996-05-30T00:00:00"/>
    <n v="151"/>
    <n v="2.14"/>
    <n v="0"/>
    <n v="1.9"/>
    <n v="-1.6"/>
    <n v="98.9"/>
    <n v="97.9"/>
    <n v="26"/>
    <n v="0"/>
    <n v="0"/>
    <n v="1.1000000000000001"/>
    <n v="5.0999999999999996"/>
    <n v="-999"/>
    <n v="1"/>
    <n v="-999"/>
    <n v="-999"/>
    <n v="0.68400000000000005"/>
    <n v="1.4999999999999999E-2"/>
    <n v="0"/>
    <n v="-999"/>
    <x v="57"/>
  </r>
  <r>
    <d v="1996-05-31T00:00:00"/>
    <n v="152"/>
    <n v="9.06"/>
    <n v="2.8"/>
    <n v="9.9"/>
    <n v="-0.3"/>
    <n v="93.1"/>
    <n v="67"/>
    <n v="10.7"/>
    <n v="0"/>
    <n v="0"/>
    <n v="0.5"/>
    <n v="3.1"/>
    <n v="-999"/>
    <n v="0.4"/>
    <n v="-999"/>
    <n v="-999"/>
    <n v="0.81699999999999995"/>
    <n v="0.40200000000000002"/>
    <n v="0"/>
    <n v="-999"/>
    <x v="57"/>
  </r>
  <r>
    <d v="1996-06-01T00:00:00"/>
    <n v="153"/>
    <n v="25.82"/>
    <n v="7.8"/>
    <n v="15.8"/>
    <n v="-1.5"/>
    <n v="59.7"/>
    <n v="23.8"/>
    <n v="0"/>
    <n v="0"/>
    <n v="0"/>
    <n v="0.6"/>
    <n v="3.5"/>
    <n v="-999"/>
    <n v="0"/>
    <n v="-999"/>
    <n v="-999"/>
    <n v="0.42599999999999999"/>
    <n v="1.3680000000000001"/>
    <n v="0"/>
    <n v="-999"/>
    <x v="58"/>
  </r>
  <r>
    <d v="1996-06-02T00:00:00"/>
    <n v="154"/>
    <n v="18.399999999999999"/>
    <n v="11.8"/>
    <n v="18.899999999999999"/>
    <n v="5.8"/>
    <n v="61.2"/>
    <n v="42.1"/>
    <n v="0"/>
    <n v="0"/>
    <n v="0"/>
    <n v="1"/>
    <n v="3.6"/>
    <n v="-999"/>
    <n v="5.0999999999999996"/>
    <n v="-999"/>
    <n v="-999"/>
    <n v="0.91700000000000004"/>
    <n v="1.264"/>
    <n v="0"/>
    <n v="-999"/>
    <x v="58"/>
  </r>
  <r>
    <d v="1996-06-03T00:00:00"/>
    <n v="155"/>
    <n v="16.239999999999998"/>
    <n v="12.7"/>
    <n v="18.7"/>
    <n v="7.3"/>
    <n v="67.900000000000006"/>
    <n v="46.1"/>
    <n v="0"/>
    <n v="0"/>
    <n v="0"/>
    <n v="1.1000000000000001"/>
    <n v="4.8"/>
    <n v="-999"/>
    <n v="10.3"/>
    <n v="-999"/>
    <n v="-999"/>
    <n v="0.99299999999999999"/>
    <n v="1.1619999999999999"/>
    <n v="0"/>
    <n v="-999"/>
    <x v="58"/>
  </r>
  <r>
    <d v="1996-06-04T00:00:00"/>
    <n v="156"/>
    <n v="22.14"/>
    <n v="6.7"/>
    <n v="11.9"/>
    <n v="0.7"/>
    <n v="69.599999999999994"/>
    <n v="46.7"/>
    <n v="0"/>
    <n v="0"/>
    <n v="0"/>
    <n v="1.8"/>
    <n v="5.5"/>
    <n v="-999"/>
    <n v="10.4"/>
    <n v="-999"/>
    <n v="-999"/>
    <n v="0.65100000000000002"/>
    <n v="0.74199999999999999"/>
    <n v="0"/>
    <n v="-999"/>
    <x v="58"/>
  </r>
  <r>
    <d v="1996-06-05T00:00:00"/>
    <n v="157"/>
    <n v="22.75"/>
    <n v="6.8"/>
    <n v="14.4"/>
    <n v="0.6"/>
    <n v="69.599999999999994"/>
    <n v="35"/>
    <n v="0"/>
    <n v="0"/>
    <n v="0"/>
    <n v="0.9"/>
    <n v="3.2"/>
    <n v="-999"/>
    <n v="10.6"/>
    <n v="-999"/>
    <n v="-999"/>
    <n v="0.57299999999999995"/>
    <n v="1.0660000000000001"/>
    <n v="0"/>
    <n v="-999"/>
    <x v="58"/>
  </r>
  <r>
    <d v="1996-06-06T00:00:00"/>
    <n v="158"/>
    <n v="16.89"/>
    <n v="11.4"/>
    <n v="17.7"/>
    <n v="7.3"/>
    <n v="55.6"/>
    <n v="39.4"/>
    <n v="0"/>
    <n v="0"/>
    <n v="0"/>
    <n v="1.9"/>
    <n v="5"/>
    <n v="-999"/>
    <n v="10.7"/>
    <n v="-999"/>
    <n v="-999"/>
    <n v="0.79700000000000004"/>
    <n v="1.2270000000000001"/>
    <n v="0"/>
    <n v="-999"/>
    <x v="58"/>
  </r>
  <r>
    <d v="1996-06-07T00:00:00"/>
    <n v="159"/>
    <n v="28.96"/>
    <n v="14.5"/>
    <n v="21"/>
    <n v="7"/>
    <n v="49"/>
    <n v="28.9"/>
    <n v="0"/>
    <n v="0"/>
    <n v="0"/>
    <n v="1.5"/>
    <n v="4.9000000000000004"/>
    <n v="-999"/>
    <n v="13.3"/>
    <n v="-999"/>
    <n v="-999"/>
    <n v="0.71799999999999997"/>
    <n v="1.768"/>
    <n v="0"/>
    <n v="-999"/>
    <x v="58"/>
  </r>
  <r>
    <d v="1996-06-08T00:00:00"/>
    <n v="160"/>
    <n v="28.97"/>
    <n v="9.6999999999999993"/>
    <n v="17.2"/>
    <n v="1.1000000000000001"/>
    <n v="48.9"/>
    <n v="22.4"/>
    <n v="0"/>
    <n v="0"/>
    <n v="0"/>
    <n v="1.1000000000000001"/>
    <n v="4.7"/>
    <n v="-999"/>
    <n v="13.5"/>
    <n v="-999"/>
    <n v="-999"/>
    <n v="0.44"/>
    <n v="1.522"/>
    <n v="0"/>
    <n v="-999"/>
    <x v="58"/>
  </r>
  <r>
    <d v="1996-06-09T00:00:00"/>
    <n v="161"/>
    <n v="25.82"/>
    <n v="5.9"/>
    <n v="13.7"/>
    <n v="0.4"/>
    <n v="63.9"/>
    <n v="35.1"/>
    <n v="0"/>
    <n v="0"/>
    <n v="0"/>
    <n v="1"/>
    <n v="4.9000000000000004"/>
    <n v="-999"/>
    <n v="12.3"/>
    <n v="-999"/>
    <n v="-999"/>
    <n v="0.54900000000000004"/>
    <n v="1.0169999999999999"/>
    <n v="0"/>
    <n v="-999"/>
    <x v="58"/>
  </r>
  <r>
    <d v="1996-06-10T00:00:00"/>
    <n v="162"/>
    <n v="20.190000000000001"/>
    <n v="5.5"/>
    <n v="12.3"/>
    <n v="-1"/>
    <n v="75.2"/>
    <n v="44.2"/>
    <n v="5.3"/>
    <n v="0"/>
    <n v="0"/>
    <n v="1.3"/>
    <n v="4.5999999999999996"/>
    <n v="-999"/>
    <n v="10.199999999999999"/>
    <n v="-999"/>
    <n v="-999"/>
    <n v="0.63200000000000001"/>
    <n v="0.79800000000000004"/>
    <n v="0"/>
    <n v="-999"/>
    <x v="58"/>
  </r>
  <r>
    <d v="1996-06-11T00:00:00"/>
    <n v="163"/>
    <n v="26.41"/>
    <n v="5.7"/>
    <n v="13.6"/>
    <n v="-1.1000000000000001"/>
    <n v="70"/>
    <n v="35.4"/>
    <n v="0"/>
    <n v="0"/>
    <n v="0"/>
    <n v="1.1000000000000001"/>
    <n v="4"/>
    <n v="-999"/>
    <n v="10.4"/>
    <n v="-999"/>
    <n v="-999"/>
    <n v="0.55100000000000005"/>
    <n v="1.006"/>
    <n v="0"/>
    <n v="-999"/>
    <x v="58"/>
  </r>
  <r>
    <d v="1996-06-12T00:00:00"/>
    <n v="164"/>
    <n v="27.44"/>
    <n v="10.1"/>
    <n v="18"/>
    <n v="2.7"/>
    <n v="53.1"/>
    <n v="18.8"/>
    <n v="0"/>
    <n v="0"/>
    <n v="0"/>
    <n v="1.2"/>
    <n v="4.8"/>
    <n v="-999"/>
    <n v="11.9"/>
    <n v="-999"/>
    <n v="-999"/>
    <n v="0.38700000000000001"/>
    <n v="1.675"/>
    <n v="0"/>
    <n v="-999"/>
    <x v="58"/>
  </r>
  <r>
    <d v="1996-06-13T00:00:00"/>
    <n v="165"/>
    <n v="21.21"/>
    <n v="9.6999999999999993"/>
    <n v="16.7"/>
    <n v="3.8"/>
    <n v="51.5"/>
    <n v="31.9"/>
    <n v="0"/>
    <n v="0"/>
    <n v="0"/>
    <n v="1"/>
    <n v="4.4000000000000004"/>
    <n v="-999"/>
    <n v="12.2"/>
    <n v="-999"/>
    <n v="-999"/>
    <n v="0.60599999999999998"/>
    <n v="1.294"/>
    <n v="0"/>
    <n v="-999"/>
    <x v="58"/>
  </r>
  <r>
    <d v="1996-06-14T00:00:00"/>
    <n v="166"/>
    <n v="29.92"/>
    <n v="10.199999999999999"/>
    <n v="18.7"/>
    <n v="0.5"/>
    <n v="48.5"/>
    <n v="17"/>
    <n v="0"/>
    <n v="0"/>
    <n v="0"/>
    <n v="1"/>
    <n v="4.0999999999999996"/>
    <n v="-999"/>
    <n v="12.3"/>
    <n v="-999"/>
    <n v="-999"/>
    <n v="0.36699999999999999"/>
    <n v="1.7889999999999999"/>
    <n v="0"/>
    <n v="-999"/>
    <x v="58"/>
  </r>
  <r>
    <d v="1996-06-15T00:00:00"/>
    <n v="167"/>
    <n v="21.77"/>
    <n v="8.8000000000000007"/>
    <n v="17.7"/>
    <n v="1.4"/>
    <n v="55"/>
    <n v="32.5"/>
    <n v="0"/>
    <n v="0"/>
    <n v="0"/>
    <n v="1.1000000000000001"/>
    <n v="5.2"/>
    <n v="-999"/>
    <n v="11.6"/>
    <n v="-999"/>
    <n v="-999"/>
    <n v="0.65800000000000003"/>
    <n v="1.367"/>
    <n v="0"/>
    <n v="-999"/>
    <x v="58"/>
  </r>
  <r>
    <d v="1996-06-16T00:00:00"/>
    <n v="168"/>
    <n v="23.26"/>
    <n v="7.5"/>
    <n v="15.1"/>
    <n v="-1.9"/>
    <n v="45.4"/>
    <n v="16.600000000000001"/>
    <n v="0"/>
    <n v="0"/>
    <n v="0"/>
    <n v="0.7"/>
    <n v="3.7"/>
    <n v="-999"/>
    <n v="9.9"/>
    <n v="-999"/>
    <n v="-999"/>
    <n v="0.28499999999999998"/>
    <n v="1.431"/>
    <n v="0"/>
    <n v="-999"/>
    <x v="58"/>
  </r>
  <r>
    <d v="1996-06-17T00:00:00"/>
    <n v="169"/>
    <n v="18.05"/>
    <n v="3.7"/>
    <n v="11.3"/>
    <n v="-0.2"/>
    <n v="64.900000000000006"/>
    <n v="25.5"/>
    <n v="0"/>
    <n v="0"/>
    <n v="0"/>
    <n v="1.4"/>
    <n v="5.4"/>
    <n v="-999"/>
    <n v="10"/>
    <n v="-999"/>
    <n v="-999"/>
    <n v="0.34100000000000003"/>
    <n v="0.997"/>
    <n v="0"/>
    <n v="-999"/>
    <x v="58"/>
  </r>
  <r>
    <d v="1996-06-18T00:00:00"/>
    <n v="170"/>
    <n v="12.87"/>
    <n v="0.7"/>
    <n v="6.8"/>
    <n v="-2"/>
    <n v="91.5"/>
    <n v="66.7"/>
    <n v="7.4"/>
    <n v="0"/>
    <n v="0"/>
    <n v="1.7"/>
    <n v="4.9000000000000004"/>
    <n v="-999"/>
    <n v="5.2"/>
    <n v="-999"/>
    <n v="-999"/>
    <n v="0.66"/>
    <n v="0.32900000000000001"/>
    <n v="0"/>
    <n v="-999"/>
    <x v="58"/>
  </r>
  <r>
    <d v="1996-06-19T00:00:00"/>
    <n v="171"/>
    <n v="20.38"/>
    <n v="5.3"/>
    <n v="13.4"/>
    <n v="-0.4"/>
    <n v="69.2"/>
    <n v="32.5"/>
    <n v="0"/>
    <n v="0"/>
    <n v="0"/>
    <n v="0.9"/>
    <n v="3.7"/>
    <n v="-999"/>
    <n v="8.3000000000000007"/>
    <n v="-999"/>
    <n v="-999"/>
    <n v="0.498"/>
    <n v="1.0369999999999999"/>
    <n v="0"/>
    <n v="-999"/>
    <x v="58"/>
  </r>
  <r>
    <d v="1996-06-20T00:00:00"/>
    <n v="172"/>
    <n v="16.850000000000001"/>
    <n v="7.5"/>
    <n v="14"/>
    <n v="0.5"/>
    <n v="67.099999999999994"/>
    <n v="37.5"/>
    <n v="0.5"/>
    <n v="0"/>
    <n v="0"/>
    <n v="0.6"/>
    <n v="3.3"/>
    <n v="-999"/>
    <n v="9"/>
    <n v="-999"/>
    <n v="-999"/>
    <n v="0.59899999999999998"/>
    <n v="0.999"/>
    <n v="0"/>
    <n v="-999"/>
    <x v="58"/>
  </r>
  <r>
    <d v="1996-06-21T00:00:00"/>
    <n v="173"/>
    <n v="13.53"/>
    <n v="6.6"/>
    <n v="14.9"/>
    <n v="2.1"/>
    <n v="80.2"/>
    <n v="38.9"/>
    <n v="0"/>
    <n v="0"/>
    <n v="0"/>
    <n v="0.7"/>
    <n v="4.7"/>
    <n v="-999"/>
    <n v="9.5"/>
    <n v="-999"/>
    <n v="-999"/>
    <n v="0.65900000000000003"/>
    <n v="1.0349999999999999"/>
    <n v="0"/>
    <n v="-999"/>
    <x v="58"/>
  </r>
  <r>
    <d v="1996-06-22T00:00:00"/>
    <n v="174"/>
    <n v="7.88"/>
    <n v="6.3"/>
    <n v="11.5"/>
    <n v="3.6"/>
    <n v="91.5"/>
    <n v="67.2"/>
    <n v="4.8"/>
    <n v="0"/>
    <n v="0"/>
    <n v="0.5"/>
    <n v="2.6"/>
    <n v="-999"/>
    <n v="9"/>
    <n v="-999"/>
    <n v="-999"/>
    <n v="0.91"/>
    <n v="0.44500000000000001"/>
    <n v="0"/>
    <n v="-999"/>
    <x v="58"/>
  </r>
  <r>
    <d v="1996-06-23T00:00:00"/>
    <n v="175"/>
    <n v="11"/>
    <n v="5.2"/>
    <n v="9.8000000000000007"/>
    <n v="2.2000000000000002"/>
    <n v="93.1"/>
    <n v="72.099999999999994"/>
    <n v="4.0999999999999996"/>
    <n v="0"/>
    <n v="0"/>
    <n v="1.2"/>
    <n v="5"/>
    <n v="-999"/>
    <n v="8.6999999999999993"/>
    <n v="-999"/>
    <n v="-999"/>
    <n v="0.871"/>
    <n v="0.33800000000000002"/>
    <n v="0"/>
    <n v="-999"/>
    <x v="58"/>
  </r>
  <r>
    <d v="1996-06-24T00:00:00"/>
    <n v="176"/>
    <n v="8.17"/>
    <n v="4.5"/>
    <n v="8.4"/>
    <n v="1.9"/>
    <n v="96.3"/>
    <n v="80"/>
    <n v="9.6999999999999993"/>
    <n v="0"/>
    <n v="0"/>
    <n v="0.3"/>
    <n v="3.1"/>
    <n v="-999"/>
    <n v="8.1999999999999993"/>
    <n v="-999"/>
    <n v="-999"/>
    <n v="0.879"/>
    <n v="0.22"/>
    <n v="0"/>
    <n v="-999"/>
    <x v="58"/>
  </r>
  <r>
    <d v="1996-06-25T00:00:00"/>
    <n v="177"/>
    <n v="12.65"/>
    <n v="5.5"/>
    <n v="10.7"/>
    <n v="1.6"/>
    <n v="89.9"/>
    <n v="68.099999999999994"/>
    <n v="2"/>
    <n v="0"/>
    <n v="0"/>
    <n v="0.7"/>
    <n v="3.8"/>
    <n v="-999"/>
    <n v="8.3000000000000007"/>
    <n v="-999"/>
    <n v="-999"/>
    <n v="0.874"/>
    <n v="0.41"/>
    <n v="0"/>
    <n v="-999"/>
    <x v="58"/>
  </r>
  <r>
    <d v="1996-06-26T00:00:00"/>
    <n v="178"/>
    <n v="21.21"/>
    <n v="8.9"/>
    <n v="16"/>
    <n v="1.6"/>
    <n v="69.2"/>
    <n v="36.200000000000003"/>
    <n v="0"/>
    <n v="0"/>
    <n v="0"/>
    <n v="0.9"/>
    <n v="5.0999999999999996"/>
    <n v="-999"/>
    <n v="9.9"/>
    <n v="-999"/>
    <n v="-999"/>
    <n v="0.65600000000000003"/>
    <n v="1.1599999999999999"/>
    <n v="0"/>
    <n v="-999"/>
    <x v="58"/>
  </r>
  <r>
    <d v="1996-06-27T00:00:00"/>
    <n v="179"/>
    <n v="13.01"/>
    <n v="7.8"/>
    <n v="14.9"/>
    <n v="3"/>
    <n v="75.900000000000006"/>
    <n v="47.1"/>
    <n v="0"/>
    <n v="0"/>
    <n v="0"/>
    <n v="0.9"/>
    <n v="4"/>
    <n v="-999"/>
    <n v="10"/>
    <n v="-999"/>
    <n v="-999"/>
    <n v="0.79800000000000004"/>
    <n v="0.89600000000000002"/>
    <n v="0"/>
    <n v="-999"/>
    <x v="58"/>
  </r>
  <r>
    <d v="1996-06-28T00:00:00"/>
    <n v="180"/>
    <n v="19.68"/>
    <n v="5.8"/>
    <n v="14"/>
    <n v="-1"/>
    <n v="78.900000000000006"/>
    <n v="47.9"/>
    <n v="1.8"/>
    <n v="0"/>
    <n v="0"/>
    <n v="1.1000000000000001"/>
    <n v="4.5"/>
    <n v="-999"/>
    <n v="10.1"/>
    <n v="-999"/>
    <n v="-999"/>
    <n v="0.76500000000000001"/>
    <n v="0.83299999999999996"/>
    <n v="0"/>
    <n v="-999"/>
    <x v="58"/>
  </r>
  <r>
    <d v="1996-06-29T00:00:00"/>
    <n v="181"/>
    <n v="23.55"/>
    <n v="7.3"/>
    <n v="15.8"/>
    <n v="-1.7"/>
    <n v="69.5"/>
    <n v="31.6"/>
    <n v="0"/>
    <n v="0"/>
    <n v="0"/>
    <n v="0.7"/>
    <n v="4.0999999999999996"/>
    <n v="-999"/>
    <n v="10"/>
    <n v="-999"/>
    <n v="-999"/>
    <n v="0.56499999999999995"/>
    <n v="1.228"/>
    <n v="0"/>
    <n v="-999"/>
    <x v="58"/>
  </r>
  <r>
    <d v="1996-06-30T00:00:00"/>
    <n v="182"/>
    <n v="21.59"/>
    <n v="11.9"/>
    <n v="20.6"/>
    <n v="4.5"/>
    <n v="58.6"/>
    <n v="28"/>
    <n v="0"/>
    <n v="0"/>
    <n v="0"/>
    <n v="0.7"/>
    <n v="3.8"/>
    <n v="-999"/>
    <n v="12.6"/>
    <n v="-999"/>
    <n v="-999"/>
    <n v="0.68100000000000005"/>
    <n v="1.7470000000000001"/>
    <n v="0"/>
    <n v="-999"/>
    <x v="58"/>
  </r>
  <r>
    <d v="1996-07-01T00:00:00"/>
    <n v="183"/>
    <n v="25.46"/>
    <n v="13.2"/>
    <n v="21.3"/>
    <n v="5.9"/>
    <n v="57.8"/>
    <n v="31"/>
    <n v="0"/>
    <n v="0"/>
    <n v="0"/>
    <n v="0.8"/>
    <n v="4.4000000000000004"/>
    <n v="-999"/>
    <n v="13.6"/>
    <n v="-999"/>
    <n v="-999"/>
    <n v="0.78500000000000003"/>
    <n v="1.7470000000000001"/>
    <n v="0"/>
    <n v="-999"/>
    <x v="59"/>
  </r>
  <r>
    <d v="1996-07-02T00:00:00"/>
    <n v="184"/>
    <n v="15.91"/>
    <n v="14"/>
    <n v="20.7"/>
    <n v="8.4"/>
    <n v="60.9"/>
    <n v="38.4"/>
    <n v="2.5"/>
    <n v="0"/>
    <n v="0"/>
    <n v="2.1"/>
    <n v="6.3"/>
    <n v="-999"/>
    <n v="12.4"/>
    <n v="-999"/>
    <n v="-999"/>
    <n v="0.93899999999999995"/>
    <n v="1.504"/>
    <n v="0"/>
    <n v="-999"/>
    <x v="59"/>
  </r>
  <r>
    <d v="1996-07-03T00:00:00"/>
    <n v="185"/>
    <n v="23.62"/>
    <n v="13.7"/>
    <n v="21.3"/>
    <n v="6.6"/>
    <n v="66.7"/>
    <n v="33.1"/>
    <n v="0"/>
    <n v="0"/>
    <n v="0"/>
    <n v="1.4"/>
    <n v="6.5"/>
    <n v="-999"/>
    <n v="13.4"/>
    <n v="-999"/>
    <n v="-999"/>
    <n v="0.83599999999999997"/>
    <n v="1.694"/>
    <n v="0"/>
    <n v="-999"/>
    <x v="59"/>
  </r>
  <r>
    <d v="1996-07-04T00:00:00"/>
    <n v="186"/>
    <n v="19.54"/>
    <n v="7.2"/>
    <n v="13.8"/>
    <n v="0.3"/>
    <n v="73"/>
    <n v="47.6"/>
    <n v="0"/>
    <n v="0"/>
    <n v="0"/>
    <n v="1.4"/>
    <n v="3.7"/>
    <n v="-999"/>
    <n v="12.3"/>
    <n v="-999"/>
    <n v="-999"/>
    <n v="0.751"/>
    <n v="0.82699999999999996"/>
    <n v="0"/>
    <n v="-999"/>
    <x v="59"/>
  </r>
  <r>
    <d v="1996-07-05T00:00:00"/>
    <n v="187"/>
    <n v="23.63"/>
    <n v="6.2"/>
    <n v="14"/>
    <n v="-0.9"/>
    <n v="66.599999999999994"/>
    <n v="34.1"/>
    <n v="0"/>
    <n v="0"/>
    <n v="0"/>
    <n v="0.9"/>
    <n v="3.9"/>
    <n v="-999"/>
    <n v="11.7"/>
    <n v="-999"/>
    <n v="-999"/>
    <n v="0.54600000000000004"/>
    <n v="1.0529999999999999"/>
    <n v="0"/>
    <n v="-999"/>
    <x v="59"/>
  </r>
  <r>
    <d v="1996-07-06T00:00:00"/>
    <n v="188"/>
    <n v="29.9"/>
    <n v="10.5"/>
    <n v="19.600000000000001"/>
    <n v="-1"/>
    <n v="50.9"/>
    <n v="16.899999999999999"/>
    <n v="0"/>
    <n v="0"/>
    <n v="0"/>
    <n v="0.8"/>
    <n v="3.6"/>
    <n v="-999"/>
    <n v="12.6"/>
    <n v="-999"/>
    <n v="-999"/>
    <n v="0.38500000000000001"/>
    <n v="1.895"/>
    <n v="0"/>
    <n v="-999"/>
    <x v="59"/>
  </r>
  <r>
    <d v="1996-07-07T00:00:00"/>
    <n v="189"/>
    <n v="29.32"/>
    <n v="15.4"/>
    <n v="23.5"/>
    <n v="6"/>
    <n v="42.1"/>
    <n v="24.1"/>
    <n v="0"/>
    <n v="0"/>
    <n v="0"/>
    <n v="0.7"/>
    <n v="4"/>
    <n v="-999"/>
    <n v="14.6"/>
    <n v="-999"/>
    <n v="-999"/>
    <n v="0.69599999999999995"/>
    <n v="2.1970000000000001"/>
    <n v="0"/>
    <n v="-999"/>
    <x v="59"/>
  </r>
  <r>
    <d v="1996-07-08T00:00:00"/>
    <n v="190"/>
    <n v="28.14"/>
    <n v="18.100000000000001"/>
    <n v="26"/>
    <n v="11"/>
    <n v="40.6"/>
    <n v="21.6"/>
    <n v="0"/>
    <n v="0"/>
    <n v="0"/>
    <n v="1.2"/>
    <n v="3.8"/>
    <n v="-999"/>
    <n v="16.100000000000001"/>
    <n v="-999"/>
    <n v="-999"/>
    <n v="0.72599999999999998"/>
    <n v="2.6349999999999998"/>
    <n v="0"/>
    <n v="-999"/>
    <x v="59"/>
  </r>
  <r>
    <d v="1996-07-09T00:00:00"/>
    <n v="191"/>
    <n v="23.42"/>
    <n v="12.6"/>
    <n v="18.100000000000001"/>
    <n v="5.4"/>
    <n v="59"/>
    <n v="27.2"/>
    <n v="0"/>
    <n v="0"/>
    <n v="0"/>
    <n v="1.3"/>
    <n v="5.8"/>
    <n v="-999"/>
    <n v="14.8"/>
    <n v="-999"/>
    <n v="-999"/>
    <n v="0.56399999999999995"/>
    <n v="1.512"/>
    <n v="0"/>
    <n v="-999"/>
    <x v="59"/>
  </r>
  <r>
    <d v="1996-07-10T00:00:00"/>
    <n v="192"/>
    <n v="23.87"/>
    <n v="10"/>
    <n v="17.2"/>
    <n v="2.5"/>
    <n v="68.2"/>
    <n v="40.5"/>
    <n v="0"/>
    <n v="0"/>
    <n v="0"/>
    <n v="0.7"/>
    <n v="3.4"/>
    <n v="-999"/>
    <n v="13.4"/>
    <n v="-999"/>
    <n v="-999"/>
    <n v="0.79300000000000004"/>
    <n v="1.167"/>
    <n v="0"/>
    <n v="-999"/>
    <x v="59"/>
  </r>
  <r>
    <d v="1996-07-11T00:00:00"/>
    <n v="193"/>
    <n v="28.5"/>
    <n v="13"/>
    <n v="20.399999999999999"/>
    <n v="5.6"/>
    <n v="47.2"/>
    <n v="24.4"/>
    <n v="0"/>
    <n v="0"/>
    <n v="0"/>
    <n v="0.7"/>
    <n v="3.7"/>
    <n v="-999"/>
    <n v="13.8"/>
    <n v="-999"/>
    <n v="-999"/>
    <n v="0.58299999999999996"/>
    <n v="1.8120000000000001"/>
    <n v="0"/>
    <n v="-999"/>
    <x v="59"/>
  </r>
  <r>
    <d v="1996-07-12T00:00:00"/>
    <n v="194"/>
    <n v="28.98"/>
    <n v="16.7"/>
    <n v="25"/>
    <n v="6.9"/>
    <n v="43.9"/>
    <n v="19.7"/>
    <n v="0"/>
    <n v="0"/>
    <n v="0"/>
    <n v="0.6"/>
    <n v="3.6"/>
    <n v="-999"/>
    <n v="15.3"/>
    <n v="-999"/>
    <n v="-999"/>
    <n v="0.622"/>
    <n v="2.5430000000000001"/>
    <n v="0"/>
    <n v="-999"/>
    <x v="59"/>
  </r>
  <r>
    <d v="1996-07-13T00:00:00"/>
    <n v="195"/>
    <n v="29.27"/>
    <n v="17.8"/>
    <n v="25.3"/>
    <n v="10"/>
    <n v="37.299999999999997"/>
    <n v="21.3"/>
    <n v="0"/>
    <n v="0"/>
    <n v="0"/>
    <n v="0.7"/>
    <n v="3.2"/>
    <n v="-999"/>
    <n v="16.2"/>
    <n v="-999"/>
    <n v="-999"/>
    <n v="0.68600000000000005"/>
    <n v="2.5369999999999999"/>
    <n v="0"/>
    <n v="-999"/>
    <x v="59"/>
  </r>
  <r>
    <d v="1996-07-14T00:00:00"/>
    <n v="196"/>
    <n v="28.64"/>
    <n v="19.8"/>
    <n v="27.7"/>
    <n v="11"/>
    <n v="39"/>
    <n v="23.4"/>
    <n v="0"/>
    <n v="0"/>
    <n v="0"/>
    <n v="0.6"/>
    <n v="3.5"/>
    <n v="-999"/>
    <n v="17.100000000000001"/>
    <n v="-999"/>
    <n v="-999"/>
    <n v="0.86599999999999999"/>
    <n v="2.8450000000000002"/>
    <n v="0"/>
    <n v="-999"/>
    <x v="59"/>
  </r>
  <r>
    <d v="1996-07-15T00:00:00"/>
    <n v="197"/>
    <n v="27.37"/>
    <n v="18.600000000000001"/>
    <n v="25.9"/>
    <n v="11.9"/>
    <n v="37.1"/>
    <n v="20.6"/>
    <n v="0"/>
    <n v="0"/>
    <n v="0"/>
    <n v="1.1000000000000001"/>
    <n v="3.7"/>
    <n v="-999"/>
    <n v="17.3"/>
    <n v="-999"/>
    <n v="-999"/>
    <n v="0.69"/>
    <n v="2.653"/>
    <n v="0"/>
    <n v="-999"/>
    <x v="59"/>
  </r>
  <r>
    <d v="1996-07-16T00:00:00"/>
    <n v="198"/>
    <n v="21.79"/>
    <n v="12.1"/>
    <n v="19.100000000000001"/>
    <n v="4.9000000000000004"/>
    <n v="54.9"/>
    <n v="34.200000000000003"/>
    <n v="0"/>
    <n v="0"/>
    <n v="0"/>
    <n v="1.1000000000000001"/>
    <n v="4.4000000000000004"/>
    <n v="-999"/>
    <n v="15.4"/>
    <n v="-999"/>
    <n v="-999"/>
    <n v="0.75800000000000001"/>
    <n v="1.4550000000000001"/>
    <n v="0"/>
    <n v="-999"/>
    <x v="59"/>
  </r>
  <r>
    <d v="1996-07-17T00:00:00"/>
    <n v="199"/>
    <n v="10.1"/>
    <n v="8.1999999999999993"/>
    <n v="16.2"/>
    <n v="0.7"/>
    <n v="78.2"/>
    <n v="46.8"/>
    <n v="19.8"/>
    <n v="0"/>
    <n v="0"/>
    <n v="1.1000000000000001"/>
    <n v="5.0999999999999996"/>
    <n v="-999"/>
    <n v="12.2"/>
    <n v="-999"/>
    <n v="-999"/>
    <n v="0.86299999999999999"/>
    <n v="0.97899999999999998"/>
    <n v="0"/>
    <n v="-999"/>
    <x v="59"/>
  </r>
  <r>
    <d v="1996-07-18T00:00:00"/>
    <n v="200"/>
    <n v="11.3"/>
    <n v="2.9"/>
    <n v="7.9"/>
    <n v="0"/>
    <n v="96"/>
    <n v="78.3"/>
    <n v="5.0999999999999996"/>
    <n v="0"/>
    <n v="0"/>
    <n v="1"/>
    <n v="4.5999999999999996"/>
    <n v="-999"/>
    <n v="9"/>
    <n v="-999"/>
    <n v="-999"/>
    <n v="0.83199999999999996"/>
    <n v="0.23100000000000001"/>
    <n v="0"/>
    <n v="-999"/>
    <x v="59"/>
  </r>
  <r>
    <d v="1996-07-19T00:00:00"/>
    <n v="201"/>
    <n v="13.9"/>
    <n v="3.5"/>
    <n v="8"/>
    <n v="0.1"/>
    <n v="95.1"/>
    <n v="73.5"/>
    <n v="9.9"/>
    <n v="0"/>
    <n v="0"/>
    <n v="1.3"/>
    <n v="5"/>
    <n v="-999"/>
    <n v="7.9"/>
    <n v="-999"/>
    <n v="-999"/>
    <n v="0.78800000000000003"/>
    <n v="0.28399999999999997"/>
    <n v="0"/>
    <n v="-999"/>
    <x v="59"/>
  </r>
  <r>
    <d v="1996-07-20T00:00:00"/>
    <n v="202"/>
    <n v="17.170000000000002"/>
    <n v="6.4"/>
    <n v="14.3"/>
    <n v="0.5"/>
    <n v="84.7"/>
    <n v="57.5"/>
    <n v="0.3"/>
    <n v="0"/>
    <n v="0"/>
    <n v="0.9"/>
    <n v="3.7"/>
    <n v="-999"/>
    <n v="10.1"/>
    <n v="-999"/>
    <n v="-999"/>
    <n v="0.93700000000000006"/>
    <n v="0.69299999999999995"/>
    <n v="0"/>
    <n v="-999"/>
    <x v="59"/>
  </r>
  <r>
    <d v="1996-07-21T00:00:00"/>
    <n v="203"/>
    <n v="18.760000000000002"/>
    <n v="10.1"/>
    <n v="18.2"/>
    <n v="1.8"/>
    <n v="75.099999999999994"/>
    <n v="40.5"/>
    <n v="0"/>
    <n v="0"/>
    <n v="0"/>
    <n v="0.4"/>
    <n v="2.9"/>
    <n v="-999"/>
    <n v="11.1"/>
    <n v="-999"/>
    <n v="-999"/>
    <n v="0.84699999999999998"/>
    <n v="1.2430000000000001"/>
    <n v="0"/>
    <n v="-999"/>
    <x v="59"/>
  </r>
  <r>
    <d v="1996-07-22T00:00:00"/>
    <n v="204"/>
    <n v="28.2"/>
    <n v="15.5"/>
    <n v="23.9"/>
    <n v="6.2"/>
    <n v="58.6"/>
    <n v="28"/>
    <n v="0"/>
    <n v="0"/>
    <n v="0"/>
    <n v="0.6"/>
    <n v="3.4"/>
    <n v="-999"/>
    <n v="14"/>
    <n v="-999"/>
    <n v="-999"/>
    <n v="0.83099999999999996"/>
    <n v="2.1349999999999998"/>
    <n v="0"/>
    <n v="-999"/>
    <x v="59"/>
  </r>
  <r>
    <d v="1996-07-23T00:00:00"/>
    <n v="205"/>
    <n v="27.67"/>
    <n v="17.600000000000001"/>
    <n v="25"/>
    <n v="9.1999999999999993"/>
    <n v="50.9"/>
    <n v="29.2"/>
    <n v="0"/>
    <n v="0"/>
    <n v="0"/>
    <n v="0.6"/>
    <n v="3"/>
    <n v="-999"/>
    <n v="15.7"/>
    <n v="-999"/>
    <n v="-999"/>
    <n v="0.92400000000000004"/>
    <n v="2.242"/>
    <n v="0"/>
    <n v="-999"/>
    <x v="59"/>
  </r>
  <r>
    <d v="1996-07-24T00:00:00"/>
    <n v="206"/>
    <n v="22.47"/>
    <n v="18.399999999999999"/>
    <n v="25.6"/>
    <n v="11.1"/>
    <n v="47.7"/>
    <n v="25.3"/>
    <n v="1.3"/>
    <n v="0"/>
    <n v="0"/>
    <n v="0.7"/>
    <n v="3"/>
    <n v="-999"/>
    <n v="15.9"/>
    <n v="-999"/>
    <n v="-999"/>
    <n v="0.82799999999999996"/>
    <n v="2.452"/>
    <n v="0"/>
    <n v="-999"/>
    <x v="59"/>
  </r>
  <r>
    <d v="1996-07-25T00:00:00"/>
    <n v="207"/>
    <n v="27.68"/>
    <n v="16.5"/>
    <n v="23.1"/>
    <n v="9.3000000000000007"/>
    <n v="52.4"/>
    <n v="29.4"/>
    <n v="0"/>
    <n v="0"/>
    <n v="0"/>
    <n v="0.8"/>
    <n v="3.4"/>
    <n v="-999"/>
    <n v="16.2"/>
    <n v="-999"/>
    <n v="-999"/>
    <n v="0.82899999999999996"/>
    <n v="1.9950000000000001"/>
    <n v="0"/>
    <n v="-999"/>
    <x v="59"/>
  </r>
  <r>
    <d v="1996-07-26T00:00:00"/>
    <n v="208"/>
    <n v="27.01"/>
    <n v="18.2"/>
    <n v="25.8"/>
    <n v="9.6999999999999993"/>
    <n v="45"/>
    <n v="23.7"/>
    <n v="0"/>
    <n v="0"/>
    <n v="0"/>
    <n v="0.7"/>
    <n v="3.3"/>
    <n v="-999"/>
    <n v="16.5"/>
    <n v="-999"/>
    <n v="-999"/>
    <n v="0.78600000000000003"/>
    <n v="2.5339999999999998"/>
    <n v="0"/>
    <n v="-999"/>
    <x v="59"/>
  </r>
  <r>
    <d v="1996-07-27T00:00:00"/>
    <n v="209"/>
    <n v="27.65"/>
    <n v="19.7"/>
    <n v="27"/>
    <n v="11.2"/>
    <n v="41.7"/>
    <n v="23"/>
    <n v="0"/>
    <n v="0"/>
    <n v="0"/>
    <n v="0.6"/>
    <n v="3.4"/>
    <n v="-999"/>
    <n v="17.399999999999999"/>
    <n v="-999"/>
    <n v="-999"/>
    <n v="0.82099999999999995"/>
    <n v="2.7450000000000001"/>
    <n v="0"/>
    <n v="-999"/>
    <x v="59"/>
  </r>
  <r>
    <d v="1996-07-28T00:00:00"/>
    <n v="210"/>
    <n v="23.7"/>
    <n v="20.7"/>
    <n v="28.5"/>
    <n v="13.2"/>
    <n v="41.6"/>
    <n v="25.6"/>
    <n v="0.3"/>
    <n v="0"/>
    <n v="0"/>
    <n v="0.9"/>
    <n v="3.1"/>
    <n v="-999"/>
    <n v="17.899999999999999"/>
    <n v="-999"/>
    <n v="-999"/>
    <n v="0.99399999999999999"/>
    <n v="2.895"/>
    <n v="0"/>
    <n v="-999"/>
    <x v="59"/>
  </r>
  <r>
    <d v="1996-07-29T00:00:00"/>
    <n v="211"/>
    <n v="11.27"/>
    <n v="16.899999999999999"/>
    <n v="22.8"/>
    <n v="12.1"/>
    <n v="76.2"/>
    <n v="48.1"/>
    <n v="0"/>
    <n v="0"/>
    <n v="0"/>
    <n v="0.4"/>
    <n v="1.7"/>
    <n v="-999"/>
    <n v="18.600000000000001"/>
    <n v="-999"/>
    <n v="-999"/>
    <n v="1.335"/>
    <n v="1.44"/>
    <n v="0"/>
    <n v="-999"/>
    <x v="59"/>
  </r>
  <r>
    <d v="1996-07-30T00:00:00"/>
    <n v="212"/>
    <n v="21.16"/>
    <n v="15.6"/>
    <n v="22.2"/>
    <n v="8.9"/>
    <n v="68.400000000000006"/>
    <n v="37.700000000000003"/>
    <n v="0"/>
    <n v="0"/>
    <n v="0"/>
    <n v="0.9"/>
    <n v="4.4000000000000004"/>
    <n v="-999"/>
    <n v="16.2"/>
    <n v="-999"/>
    <n v="-999"/>
    <n v="1.006"/>
    <n v="1.667"/>
    <n v="0"/>
    <n v="-999"/>
    <x v="59"/>
  </r>
  <r>
    <d v="1996-07-31T00:00:00"/>
    <n v="213"/>
    <n v="27.33"/>
    <n v="13.1"/>
    <n v="21.2"/>
    <n v="3.8"/>
    <n v="41.7"/>
    <n v="22.1"/>
    <n v="0"/>
    <n v="0"/>
    <n v="0"/>
    <n v="0.6"/>
    <n v="3.2"/>
    <n v="-999"/>
    <n v="15.3"/>
    <n v="-999"/>
    <n v="-999"/>
    <n v="0.55600000000000005"/>
    <n v="1.9610000000000001"/>
    <n v="0"/>
    <n v="-999"/>
    <x v="59"/>
  </r>
  <r>
    <d v="1996-08-01T00:00:00"/>
    <n v="214"/>
    <n v="27.24"/>
    <n v="14"/>
    <n v="21.6"/>
    <n v="5.8"/>
    <n v="44.8"/>
    <n v="22.5"/>
    <n v="0"/>
    <n v="0"/>
    <n v="0"/>
    <n v="0.9"/>
    <n v="3.9"/>
    <n v="-999"/>
    <n v="15.4"/>
    <n v="-999"/>
    <n v="-999"/>
    <n v="0.57899999999999996"/>
    <n v="1.9990000000000001"/>
    <n v="0"/>
    <n v="-999"/>
    <x v="60"/>
  </r>
  <r>
    <d v="1996-08-02T00:00:00"/>
    <n v="215"/>
    <n v="8.89"/>
    <n v="5.8"/>
    <n v="10.3"/>
    <n v="3.7"/>
    <n v="90.4"/>
    <n v="63.8"/>
    <n v="5.8"/>
    <n v="0"/>
    <n v="0"/>
    <n v="0.7"/>
    <n v="3.1"/>
    <n v="-999"/>
    <n v="12.1"/>
    <n v="-999"/>
    <n v="-999"/>
    <n v="0.8"/>
    <n v="0.45300000000000001"/>
    <n v="0"/>
    <n v="-999"/>
    <x v="60"/>
  </r>
  <r>
    <d v="1996-08-03T00:00:00"/>
    <n v="216"/>
    <n v="6.64"/>
    <n v="4.5"/>
    <n v="8.5"/>
    <n v="3.4"/>
    <n v="95.4"/>
    <n v="71.400000000000006"/>
    <n v="5.3"/>
    <n v="0"/>
    <n v="0"/>
    <n v="1.3"/>
    <n v="4.4000000000000004"/>
    <n v="-999"/>
    <n v="9.6"/>
    <n v="-999"/>
    <n v="-999"/>
    <n v="0.79300000000000004"/>
    <n v="0.317"/>
    <n v="0"/>
    <n v="-999"/>
    <x v="60"/>
  </r>
  <r>
    <d v="1996-08-04T00:00:00"/>
    <n v="217"/>
    <n v="6.61"/>
    <n v="5"/>
    <n v="9.6"/>
    <n v="2.4"/>
    <n v="94.8"/>
    <n v="70.7"/>
    <n v="10.7"/>
    <n v="0"/>
    <n v="0"/>
    <n v="1.1000000000000001"/>
    <n v="4.5"/>
    <n v="-999"/>
    <n v="9.1"/>
    <n v="-999"/>
    <n v="-999"/>
    <n v="0.84299999999999997"/>
    <n v="0.35"/>
    <n v="0"/>
    <n v="-999"/>
    <x v="60"/>
  </r>
  <r>
    <d v="1996-08-05T00:00:00"/>
    <n v="218"/>
    <n v="5.8"/>
    <n v="4"/>
    <n v="7.2"/>
    <n v="1"/>
    <n v="98.8"/>
    <n v="93.6"/>
    <n v="9.6999999999999993"/>
    <n v="0"/>
    <n v="0"/>
    <n v="1.2"/>
    <n v="3.6"/>
    <n v="-999"/>
    <n v="8.1"/>
    <n v="-999"/>
    <n v="-999"/>
    <n v="0.95"/>
    <n v="6.5000000000000002E-2"/>
    <n v="0"/>
    <n v="-999"/>
    <x v="60"/>
  </r>
  <r>
    <d v="1996-08-06T00:00:00"/>
    <n v="219"/>
    <n v="22.37"/>
    <n v="9.9"/>
    <n v="17.5"/>
    <n v="4.5999999999999996"/>
    <n v="82.4"/>
    <n v="48"/>
    <n v="0"/>
    <n v="0"/>
    <n v="0"/>
    <n v="0.6"/>
    <n v="3"/>
    <n v="-999"/>
    <n v="12.1"/>
    <n v="-999"/>
    <n v="-999"/>
    <n v="0.95699999999999996"/>
    <n v="1.04"/>
    <n v="0"/>
    <n v="-999"/>
    <x v="60"/>
  </r>
  <r>
    <d v="1996-08-07T00:00:00"/>
    <n v="220"/>
    <n v="25.71"/>
    <n v="13.3"/>
    <n v="21.4"/>
    <n v="4.5999999999999996"/>
    <n v="62.5"/>
    <n v="25.5"/>
    <n v="0"/>
    <n v="0"/>
    <n v="0"/>
    <n v="0.6"/>
    <n v="3.1"/>
    <n v="-999"/>
    <n v="13.3"/>
    <n v="-999"/>
    <n v="-999"/>
    <n v="0.65"/>
    <n v="1.8979999999999999"/>
    <n v="0"/>
    <n v="-999"/>
    <x v="60"/>
  </r>
  <r>
    <d v="1996-08-08T00:00:00"/>
    <n v="221"/>
    <n v="24.91"/>
    <n v="16.7"/>
    <n v="24.6"/>
    <n v="9.8000000000000007"/>
    <n v="41.7"/>
    <n v="23.2"/>
    <n v="0"/>
    <n v="0"/>
    <n v="0"/>
    <n v="0.6"/>
    <n v="3.1"/>
    <n v="-999"/>
    <n v="14.4"/>
    <n v="-999"/>
    <n v="-999"/>
    <n v="0.71799999999999997"/>
    <n v="2.375"/>
    <n v="0"/>
    <n v="-999"/>
    <x v="60"/>
  </r>
  <r>
    <d v="1996-08-09T00:00:00"/>
    <n v="222"/>
    <n v="25.21"/>
    <n v="17.3"/>
    <n v="25"/>
    <n v="10.3"/>
    <n v="36.6"/>
    <n v="20.9"/>
    <n v="0"/>
    <n v="0"/>
    <n v="0"/>
    <n v="0.7"/>
    <n v="3.1"/>
    <n v="-999"/>
    <n v="15"/>
    <n v="-999"/>
    <n v="-999"/>
    <n v="0.66100000000000003"/>
    <n v="2.5049999999999999"/>
    <n v="0"/>
    <n v="-999"/>
    <x v="60"/>
  </r>
  <r>
    <d v="1996-08-10T00:00:00"/>
    <n v="223"/>
    <n v="25.07"/>
    <n v="19.5"/>
    <n v="27.5"/>
    <n v="11.3"/>
    <n v="36"/>
    <n v="23"/>
    <n v="0"/>
    <n v="0"/>
    <n v="0"/>
    <n v="0.8"/>
    <n v="3.9"/>
    <n v="-999"/>
    <n v="15.8"/>
    <n v="-999"/>
    <n v="-999"/>
    <n v="0.84199999999999997"/>
    <n v="2.8260000000000001"/>
    <n v="0"/>
    <n v="-999"/>
    <x v="60"/>
  </r>
  <r>
    <d v="1996-08-11T00:00:00"/>
    <n v="224"/>
    <n v="21.42"/>
    <n v="16.100000000000001"/>
    <n v="25"/>
    <n v="3.7"/>
    <n v="46.4"/>
    <n v="22.3"/>
    <n v="0"/>
    <n v="0"/>
    <n v="0"/>
    <n v="1.5"/>
    <n v="6.1"/>
    <n v="-999"/>
    <n v="16"/>
    <n v="-999"/>
    <n v="-999"/>
    <n v="0.70499999999999996"/>
    <n v="2.4609999999999999"/>
    <n v="0"/>
    <n v="-999"/>
    <x v="60"/>
  </r>
  <r>
    <d v="1996-08-12T00:00:00"/>
    <n v="225"/>
    <n v="25.41"/>
    <n v="11.5"/>
    <n v="20.3"/>
    <n v="1.6"/>
    <n v="60.7"/>
    <n v="28.7"/>
    <n v="0"/>
    <n v="0"/>
    <n v="0"/>
    <n v="0.5"/>
    <n v="3.7"/>
    <n v="-999"/>
    <n v="14.1"/>
    <n v="-999"/>
    <n v="-999"/>
    <n v="0.68400000000000005"/>
    <n v="1.698"/>
    <n v="0"/>
    <n v="-999"/>
    <x v="60"/>
  </r>
  <r>
    <d v="1996-08-13T00:00:00"/>
    <n v="226"/>
    <n v="25.08"/>
    <n v="17.100000000000001"/>
    <n v="24.6"/>
    <n v="9.4"/>
    <n v="42.6"/>
    <n v="24.6"/>
    <n v="0"/>
    <n v="0"/>
    <n v="0"/>
    <n v="0.9"/>
    <n v="3.5"/>
    <n v="-999"/>
    <n v="15.2"/>
    <n v="-999"/>
    <n v="-999"/>
    <n v="0.75900000000000001"/>
    <n v="2.3319999999999999"/>
    <n v="0"/>
    <n v="-999"/>
    <x v="60"/>
  </r>
  <r>
    <d v="1996-08-14T00:00:00"/>
    <n v="227"/>
    <n v="23.67"/>
    <n v="18.100000000000001"/>
    <n v="25.2"/>
    <n v="11.7"/>
    <n v="35.4"/>
    <n v="24.8"/>
    <n v="0"/>
    <n v="0"/>
    <n v="0"/>
    <n v="0.8"/>
    <n v="3.8"/>
    <n v="-999"/>
    <n v="16.100000000000001"/>
    <n v="-999"/>
    <n v="-999"/>
    <n v="0.79600000000000004"/>
    <n v="2.41"/>
    <n v="0"/>
    <n v="-999"/>
    <x v="60"/>
  </r>
  <r>
    <d v="1996-08-15T00:00:00"/>
    <n v="228"/>
    <n v="22.27"/>
    <n v="14.6"/>
    <n v="22.6"/>
    <n v="6.1"/>
    <n v="39.5"/>
    <n v="18.5"/>
    <n v="0"/>
    <n v="0"/>
    <n v="0"/>
    <n v="0.6"/>
    <n v="3.4"/>
    <n v="-999"/>
    <n v="14.5"/>
    <n v="-999"/>
    <n v="-999"/>
    <n v="0.50700000000000001"/>
    <n v="2.234"/>
    <n v="0"/>
    <n v="-999"/>
    <x v="60"/>
  </r>
  <r>
    <d v="1996-08-16T00:00:00"/>
    <n v="229"/>
    <n v="9.31"/>
    <n v="9.9"/>
    <n v="14.8"/>
    <n v="2.7"/>
    <n v="71"/>
    <n v="48.7"/>
    <n v="0"/>
    <n v="0"/>
    <n v="0"/>
    <n v="0.4"/>
    <n v="2.2000000000000002"/>
    <n v="-999"/>
    <n v="12.7"/>
    <n v="-999"/>
    <n v="-999"/>
    <n v="0.81899999999999995"/>
    <n v="0.86299999999999999"/>
    <n v="0"/>
    <n v="-999"/>
    <x v="60"/>
  </r>
  <r>
    <d v="1996-08-17T00:00:00"/>
    <n v="230"/>
    <n v="20.94"/>
    <n v="6.8"/>
    <n v="14.2"/>
    <n v="1.7"/>
    <n v="67.5"/>
    <n v="39"/>
    <n v="0"/>
    <n v="0"/>
    <n v="0"/>
    <n v="1.1000000000000001"/>
    <n v="3.9"/>
    <n v="-999"/>
    <n v="11.5"/>
    <n v="-999"/>
    <n v="-999"/>
    <n v="0.63100000000000001"/>
    <n v="0.98799999999999999"/>
    <n v="0"/>
    <n v="-999"/>
    <x v="60"/>
  </r>
  <r>
    <d v="1996-08-18T00:00:00"/>
    <n v="231"/>
    <n v="15.78"/>
    <n v="7"/>
    <n v="14.5"/>
    <n v="1.8"/>
    <n v="75.7"/>
    <n v="37.4"/>
    <n v="0"/>
    <n v="0"/>
    <n v="0"/>
    <n v="0.5"/>
    <n v="3.1"/>
    <n v="-999"/>
    <n v="11.3"/>
    <n v="-999"/>
    <n v="-999"/>
    <n v="0.61899999999999999"/>
    <n v="1.0329999999999999"/>
    <n v="0"/>
    <n v="-999"/>
    <x v="60"/>
  </r>
  <r>
    <d v="1996-08-19T00:00:00"/>
    <n v="232"/>
    <n v="9.1999999999999993"/>
    <n v="6.2"/>
    <n v="10"/>
    <n v="2.6"/>
    <n v="80.2"/>
    <n v="50.5"/>
    <n v="0.8"/>
    <n v="0"/>
    <n v="0"/>
    <n v="0.6"/>
    <n v="3.4"/>
    <n v="-999"/>
    <n v="9.9"/>
    <n v="-999"/>
    <n v="-999"/>
    <n v="0.621"/>
    <n v="0.60799999999999998"/>
    <n v="0"/>
    <n v="-999"/>
    <x v="60"/>
  </r>
  <r>
    <d v="1996-08-20T00:00:00"/>
    <n v="233"/>
    <n v="14.27"/>
    <n v="6.1"/>
    <n v="13.4"/>
    <n v="0.8"/>
    <n v="78.2"/>
    <n v="45.3"/>
    <n v="0"/>
    <n v="0"/>
    <n v="0"/>
    <n v="0.7"/>
    <n v="3.6"/>
    <n v="-999"/>
    <n v="10.3"/>
    <n v="-999"/>
    <n v="-999"/>
    <n v="0.69399999999999995"/>
    <n v="0.84099999999999997"/>
    <n v="0"/>
    <n v="-999"/>
    <x v="60"/>
  </r>
  <r>
    <d v="1996-08-21T00:00:00"/>
    <n v="234"/>
    <n v="19.690000000000001"/>
    <n v="8.1999999999999993"/>
    <n v="16.7"/>
    <n v="0.1"/>
    <n v="63.4"/>
    <n v="32.799999999999997"/>
    <n v="0"/>
    <n v="0"/>
    <n v="0"/>
    <n v="0.9"/>
    <n v="3.8"/>
    <n v="-999"/>
    <n v="10.1"/>
    <n v="-999"/>
    <n v="-999"/>
    <n v="0.623"/>
    <n v="1.2769999999999999"/>
    <n v="0"/>
    <n v="-999"/>
    <x v="60"/>
  </r>
  <r>
    <d v="1996-08-22T00:00:00"/>
    <n v="235"/>
    <n v="23.16"/>
    <n v="13.1"/>
    <n v="21.5"/>
    <n v="3.9"/>
    <n v="43.8"/>
    <n v="21.1"/>
    <n v="0"/>
    <n v="0"/>
    <n v="0"/>
    <n v="0.6"/>
    <n v="3.7"/>
    <n v="-999"/>
    <n v="12.5"/>
    <n v="-999"/>
    <n v="-999"/>
    <n v="0.53900000000000003"/>
    <n v="2.0230000000000001"/>
    <n v="0"/>
    <n v="-999"/>
    <x v="60"/>
  </r>
  <r>
    <d v="1996-08-23T00:00:00"/>
    <n v="236"/>
    <n v="22.92"/>
    <n v="17.7"/>
    <n v="26.1"/>
    <n v="11.3"/>
    <n v="34.4"/>
    <n v="17"/>
    <n v="0"/>
    <n v="0"/>
    <n v="0"/>
    <n v="0.6"/>
    <n v="2.9"/>
    <n v="-999"/>
    <n v="14.3"/>
    <n v="-999"/>
    <n v="-999"/>
    <n v="0.57299999999999995"/>
    <n v="2.806"/>
    <n v="0"/>
    <n v="-999"/>
    <x v="60"/>
  </r>
  <r>
    <d v="1996-08-24T00:00:00"/>
    <n v="237"/>
    <n v="23.43"/>
    <n v="19.100000000000001"/>
    <n v="27.9"/>
    <n v="10.9"/>
    <n v="28.1"/>
    <n v="11.5"/>
    <n v="0"/>
    <n v="0"/>
    <n v="0"/>
    <n v="0.6"/>
    <n v="3.4"/>
    <n v="-999"/>
    <n v="15"/>
    <n v="-999"/>
    <n v="-999"/>
    <n v="0.433"/>
    <n v="3.3250000000000002"/>
    <n v="0"/>
    <n v="-999"/>
    <x v="60"/>
  </r>
  <r>
    <d v="1996-08-25T00:00:00"/>
    <n v="238"/>
    <n v="22.7"/>
    <n v="20.5"/>
    <n v="28.6"/>
    <n v="12.8"/>
    <n v="25.5"/>
    <n v="8.4"/>
    <n v="0"/>
    <n v="0"/>
    <n v="0"/>
    <n v="0.6"/>
    <n v="2.9"/>
    <n v="-999"/>
    <n v="15.4"/>
    <n v="-999"/>
    <n v="-999"/>
    <n v="0.32900000000000001"/>
    <n v="3.585"/>
    <n v="0"/>
    <n v="-999"/>
    <x v="60"/>
  </r>
  <r>
    <d v="1996-08-26T00:00:00"/>
    <n v="239"/>
    <n v="20.23"/>
    <n v="21.3"/>
    <n v="29.8"/>
    <n v="13.9"/>
    <n v="27"/>
    <n v="15.4"/>
    <n v="0"/>
    <n v="0"/>
    <n v="0"/>
    <n v="0.6"/>
    <n v="3.2"/>
    <n v="-999"/>
    <n v="16.2"/>
    <n v="-999"/>
    <n v="-999"/>
    <n v="0.64400000000000002"/>
    <n v="3.548"/>
    <n v="0"/>
    <n v="-999"/>
    <x v="60"/>
  </r>
  <r>
    <d v="1996-08-27T00:00:00"/>
    <n v="240"/>
    <n v="17.48"/>
    <n v="20.7"/>
    <n v="27.8"/>
    <n v="14"/>
    <n v="33.4"/>
    <n v="18.5"/>
    <n v="0"/>
    <n v="0"/>
    <n v="0"/>
    <n v="1.1000000000000001"/>
    <n v="4.0999999999999996"/>
    <n v="-999"/>
    <n v="16.7"/>
    <n v="-999"/>
    <n v="-999"/>
    <n v="0.69"/>
    <n v="3.044"/>
    <n v="0"/>
    <n v="-999"/>
    <x v="60"/>
  </r>
  <r>
    <d v="1996-08-28T00:00:00"/>
    <n v="241"/>
    <n v="14.63"/>
    <n v="16.2"/>
    <n v="22.4"/>
    <n v="11.6"/>
    <n v="60.3"/>
    <n v="46.5"/>
    <n v="0"/>
    <n v="0"/>
    <n v="0"/>
    <n v="0.9"/>
    <n v="3.1"/>
    <n v="-999"/>
    <n v="15.7"/>
    <n v="-999"/>
    <n v="-999"/>
    <n v="1.2609999999999999"/>
    <n v="1.4490000000000001"/>
    <n v="0"/>
    <n v="-999"/>
    <x v="60"/>
  </r>
  <r>
    <d v="1996-08-29T00:00:00"/>
    <n v="242"/>
    <n v="22.23"/>
    <n v="18"/>
    <n v="25.8"/>
    <n v="11"/>
    <n v="54"/>
    <n v="31.5"/>
    <n v="0"/>
    <n v="0"/>
    <n v="0"/>
    <n v="0.9"/>
    <n v="3.3"/>
    <n v="-999"/>
    <n v="16.600000000000001"/>
    <n v="-999"/>
    <n v="-999"/>
    <n v="1.0489999999999999"/>
    <n v="2.2749999999999999"/>
    <n v="0"/>
    <n v="-999"/>
    <x v="60"/>
  </r>
  <r>
    <d v="1996-08-30T00:00:00"/>
    <n v="243"/>
    <n v="14.05"/>
    <n v="13.7"/>
    <n v="21.6"/>
    <n v="6.3"/>
    <n v="63.7"/>
    <n v="41.7"/>
    <n v="1.5"/>
    <n v="0"/>
    <n v="0"/>
    <n v="2"/>
    <n v="6.1"/>
    <n v="-999"/>
    <n v="14.2"/>
    <n v="-999"/>
    <n v="-999"/>
    <n v="1.0740000000000001"/>
    <n v="1.504"/>
    <n v="0"/>
    <n v="-999"/>
    <x v="60"/>
  </r>
  <r>
    <d v="1996-08-31T00:00:00"/>
    <n v="244"/>
    <n v="7.88"/>
    <n v="5.7"/>
    <n v="11.7"/>
    <n v="1.9"/>
    <n v="85.2"/>
    <n v="58.8"/>
    <n v="1.8"/>
    <n v="0"/>
    <n v="0"/>
    <n v="1"/>
    <n v="3.7"/>
    <n v="-999"/>
    <n v="10.3"/>
    <n v="-999"/>
    <n v="-999"/>
    <n v="0.80900000000000005"/>
    <n v="0.56599999999999995"/>
    <n v="0"/>
    <n v="-999"/>
    <x v="60"/>
  </r>
  <r>
    <d v="1996-09-01T00:00:00"/>
    <n v="245"/>
    <n v="10.02"/>
    <n v="5.8"/>
    <n v="11.7"/>
    <n v="1.3"/>
    <n v="82.1"/>
    <n v="54.7"/>
    <n v="0"/>
    <n v="0"/>
    <n v="0"/>
    <n v="0.4"/>
    <n v="2.5"/>
    <n v="-999"/>
    <n v="9.1"/>
    <n v="-999"/>
    <n v="-999"/>
    <n v="0.753"/>
    <n v="0.623"/>
    <n v="0"/>
    <n v="-999"/>
    <x v="61"/>
  </r>
  <r>
    <d v="1996-09-02T00:00:00"/>
    <n v="246"/>
    <n v="18.32"/>
    <n v="8.8000000000000007"/>
    <n v="17.2"/>
    <n v="1.1000000000000001"/>
    <n v="64.599999999999994"/>
    <n v="34.6"/>
    <n v="0"/>
    <n v="0"/>
    <n v="0"/>
    <n v="0.5"/>
    <n v="3.2"/>
    <n v="-999"/>
    <n v="10.3"/>
    <n v="-999"/>
    <n v="-999"/>
    <n v="0.67800000000000005"/>
    <n v="1.2829999999999999"/>
    <n v="0"/>
    <n v="-999"/>
    <x v="61"/>
  </r>
  <r>
    <d v="1996-09-03T00:00:00"/>
    <n v="247"/>
    <n v="7.44"/>
    <n v="6.1"/>
    <n v="11.6"/>
    <n v="-0.8"/>
    <n v="83.7"/>
    <n v="60.1"/>
    <n v="12.5"/>
    <n v="0"/>
    <n v="0"/>
    <n v="1.2"/>
    <n v="4.4000000000000004"/>
    <n v="-999"/>
    <n v="9.6"/>
    <n v="-999"/>
    <n v="-999"/>
    <n v="0.82299999999999995"/>
    <n v="0.54500000000000004"/>
    <n v="0"/>
    <n v="-999"/>
    <x v="61"/>
  </r>
  <r>
    <d v="1996-09-04T00:00:00"/>
    <n v="248"/>
    <n v="12.13"/>
    <n v="1.7"/>
    <n v="8.6"/>
    <n v="-2.2000000000000002"/>
    <n v="90.3"/>
    <n v="57.9"/>
    <n v="1.3"/>
    <n v="0"/>
    <n v="0"/>
    <n v="0.5"/>
    <n v="3.6"/>
    <n v="-999"/>
    <n v="6.5"/>
    <n v="-999"/>
    <n v="-999"/>
    <n v="0.64700000000000002"/>
    <n v="0.47"/>
    <n v="0"/>
    <n v="-999"/>
    <x v="61"/>
  </r>
  <r>
    <d v="1996-09-05T00:00:00"/>
    <n v="249"/>
    <n v="8.0399999999999991"/>
    <n v="1.7"/>
    <n v="6.1"/>
    <n v="-1.6"/>
    <n v="93.1"/>
    <n v="71.400000000000006"/>
    <n v="1.3"/>
    <n v="0"/>
    <n v="0"/>
    <n v="0.7"/>
    <n v="3.4"/>
    <n v="-999"/>
    <n v="5.9"/>
    <n v="-999"/>
    <n v="-999"/>
    <n v="0.67200000000000004"/>
    <n v="0.26900000000000002"/>
    <n v="0"/>
    <n v="-999"/>
    <x v="61"/>
  </r>
  <r>
    <d v="1996-09-06T00:00:00"/>
    <n v="250"/>
    <n v="10.26"/>
    <n v="3"/>
    <n v="9.6"/>
    <n v="-1"/>
    <n v="90.1"/>
    <n v="50.5"/>
    <n v="1.8"/>
    <n v="0"/>
    <n v="0"/>
    <n v="0.7"/>
    <n v="3"/>
    <n v="-999"/>
    <n v="7.1"/>
    <n v="-999"/>
    <n v="-999"/>
    <n v="0.60499999999999998"/>
    <n v="0.59199999999999997"/>
    <n v="0"/>
    <n v="-999"/>
    <x v="61"/>
  </r>
  <r>
    <d v="1996-09-07T00:00:00"/>
    <n v="251"/>
    <n v="4.92"/>
    <n v="5.4"/>
    <n v="8.3000000000000007"/>
    <n v="1.5"/>
    <n v="96.7"/>
    <n v="89.3"/>
    <n v="7.4"/>
    <n v="0"/>
    <n v="0"/>
    <n v="0.6"/>
    <n v="2.9"/>
    <n v="-999"/>
    <n v="7.4"/>
    <n v="-999"/>
    <n v="-999"/>
    <n v="0.97699999999999998"/>
    <n v="0.11700000000000001"/>
    <n v="0"/>
    <n v="-999"/>
    <x v="61"/>
  </r>
  <r>
    <d v="1996-09-08T00:00:00"/>
    <n v="252"/>
    <n v="10.07"/>
    <n v="8"/>
    <n v="13"/>
    <n v="4.9000000000000004"/>
    <n v="92.5"/>
    <n v="68.5"/>
    <n v="1"/>
    <n v="0"/>
    <n v="0"/>
    <n v="0.6"/>
    <n v="2.6"/>
    <n v="-999"/>
    <n v="9.5"/>
    <n v="-999"/>
    <n v="-999"/>
    <n v="1.0249999999999999"/>
    <n v="0.47199999999999998"/>
    <n v="0"/>
    <n v="-999"/>
    <x v="61"/>
  </r>
  <r>
    <d v="1996-09-09T00:00:00"/>
    <n v="253"/>
    <n v="12.58"/>
    <n v="8.5"/>
    <n v="15.4"/>
    <n v="4.2"/>
    <n v="80.900000000000006"/>
    <n v="51.7"/>
    <n v="0"/>
    <n v="0"/>
    <n v="0"/>
    <n v="0.4"/>
    <n v="2.1"/>
    <n v="-999"/>
    <n v="9.5"/>
    <n v="-999"/>
    <n v="-999"/>
    <n v="0.90300000000000002"/>
    <n v="0.84499999999999997"/>
    <n v="0"/>
    <n v="-999"/>
    <x v="61"/>
  </r>
  <r>
    <d v="1996-09-10T00:00:00"/>
    <n v="254"/>
    <n v="19.48"/>
    <n v="12.6"/>
    <n v="20.3"/>
    <n v="5.6"/>
    <n v="61.3"/>
    <n v="36"/>
    <n v="0"/>
    <n v="0"/>
    <n v="0"/>
    <n v="0.9"/>
    <n v="3.1"/>
    <n v="-999"/>
    <n v="11.1"/>
    <n v="-999"/>
    <n v="-999"/>
    <n v="0.85799999999999998"/>
    <n v="1.524"/>
    <n v="0"/>
    <n v="-999"/>
    <x v="61"/>
  </r>
  <r>
    <d v="1996-09-11T00:00:00"/>
    <n v="255"/>
    <n v="18.190000000000001"/>
    <n v="17.3"/>
    <n v="25.2"/>
    <n v="8.6"/>
    <n v="41.8"/>
    <n v="18.7"/>
    <n v="0"/>
    <n v="0"/>
    <n v="0"/>
    <n v="1.5"/>
    <n v="5.3"/>
    <n v="-999"/>
    <n v="12.7"/>
    <n v="-999"/>
    <n v="-999"/>
    <n v="0.59799999999999998"/>
    <n v="2.6059999999999999"/>
    <n v="0"/>
    <n v="-999"/>
    <x v="61"/>
  </r>
  <r>
    <d v="1996-09-12T00:00:00"/>
    <n v="256"/>
    <n v="9.6199999999999992"/>
    <n v="14.9"/>
    <n v="21.6"/>
    <n v="10.4"/>
    <n v="55"/>
    <n v="30"/>
    <n v="1"/>
    <n v="0"/>
    <n v="0"/>
    <n v="2.2000000000000002"/>
    <n v="5.6"/>
    <n v="-999"/>
    <n v="13.1"/>
    <n v="-999"/>
    <n v="-999"/>
    <n v="0.77300000000000002"/>
    <n v="1.806"/>
    <n v="0"/>
    <n v="-999"/>
    <x v="61"/>
  </r>
  <r>
    <d v="1996-09-13T00:00:00"/>
    <n v="257"/>
    <n v="10.47"/>
    <n v="9.9"/>
    <n v="15.5"/>
    <n v="4.9000000000000004"/>
    <n v="82.1"/>
    <n v="59.2"/>
    <n v="10.4"/>
    <n v="0"/>
    <n v="0"/>
    <n v="1.3"/>
    <n v="4.5999999999999996"/>
    <n v="-999"/>
    <n v="11.8"/>
    <n v="-999"/>
    <n v="-999"/>
    <n v="1.04"/>
    <n v="0.71799999999999997"/>
    <n v="0"/>
    <n v="-999"/>
    <x v="61"/>
  </r>
  <r>
    <d v="1996-09-14T00:00:00"/>
    <n v="258"/>
    <n v="9.83"/>
    <n v="6"/>
    <n v="11.6"/>
    <n v="4"/>
    <n v="91.5"/>
    <n v="62.2"/>
    <n v="6.9"/>
    <n v="0"/>
    <n v="0"/>
    <n v="1.5"/>
    <n v="4.9000000000000004"/>
    <n v="-999"/>
    <n v="9.9"/>
    <n v="-999"/>
    <n v="-999"/>
    <n v="0.84799999999999998"/>
    <n v="0.51600000000000001"/>
    <n v="0"/>
    <n v="-999"/>
    <x v="61"/>
  </r>
  <r>
    <d v="1996-09-15T00:00:00"/>
    <n v="259"/>
    <n v="3.05"/>
    <n v="2.6"/>
    <n v="5.6"/>
    <n v="-1.1000000000000001"/>
    <n v="98.3"/>
    <n v="93.6"/>
    <n v="28.7"/>
    <n v="0"/>
    <n v="0"/>
    <n v="1"/>
    <n v="5.8"/>
    <n v="-999"/>
    <n v="6.7"/>
    <n v="-999"/>
    <n v="-999"/>
    <n v="0.84899999999999998"/>
    <n v="5.8000000000000003E-2"/>
    <n v="0"/>
    <n v="-999"/>
    <x v="61"/>
  </r>
  <r>
    <d v="1996-09-16T00:00:00"/>
    <n v="260"/>
    <n v="13.22"/>
    <n v="2"/>
    <n v="10"/>
    <n v="-2.1"/>
    <n v="87.7"/>
    <n v="53.4"/>
    <n v="0.3"/>
    <n v="0"/>
    <n v="0"/>
    <n v="0.4"/>
    <n v="2.9"/>
    <n v="-999"/>
    <n v="5.3"/>
    <n v="-999"/>
    <n v="-999"/>
    <n v="0.65500000000000003"/>
    <n v="0.57199999999999995"/>
    <n v="0"/>
    <n v="-999"/>
    <x v="61"/>
  </r>
  <r>
    <d v="1996-09-17T00:00:00"/>
    <n v="261"/>
    <n v="11.35"/>
    <n v="2.9"/>
    <n v="8.6999999999999993"/>
    <n v="-0.6"/>
    <n v="86.4"/>
    <n v="60.2"/>
    <n v="0.3"/>
    <n v="0"/>
    <n v="0"/>
    <n v="0.5"/>
    <n v="3.2"/>
    <n v="-999"/>
    <n v="6.3"/>
    <n v="-999"/>
    <n v="-999"/>
    <n v="0.67700000000000005"/>
    <n v="0.44800000000000001"/>
    <n v="0"/>
    <n v="-999"/>
    <x v="61"/>
  </r>
  <r>
    <d v="1996-09-18T00:00:00"/>
    <n v="262"/>
    <n v="9.67"/>
    <n v="3.9"/>
    <n v="10.7"/>
    <n v="-1.1000000000000001"/>
    <n v="79.3"/>
    <n v="43.2"/>
    <n v="0"/>
    <n v="0"/>
    <n v="0"/>
    <n v="0.3"/>
    <n v="1.8"/>
    <n v="-999"/>
    <n v="6"/>
    <n v="-999"/>
    <n v="-999"/>
    <n v="0.55500000000000005"/>
    <n v="0.73099999999999998"/>
    <n v="0"/>
    <n v="-999"/>
    <x v="61"/>
  </r>
  <r>
    <d v="1996-09-19T00:00:00"/>
    <n v="263"/>
    <n v="3.25"/>
    <n v="2.6"/>
    <n v="5.3"/>
    <n v="0.2"/>
    <n v="98.6"/>
    <n v="90.5"/>
    <n v="6.4"/>
    <n v="0"/>
    <n v="0"/>
    <n v="0.6"/>
    <n v="2.6"/>
    <n v="-999"/>
    <n v="5.9"/>
    <n v="-999"/>
    <n v="-999"/>
    <n v="0.80600000000000005"/>
    <n v="8.5000000000000006E-2"/>
    <n v="0"/>
    <n v="-999"/>
    <x v="61"/>
  </r>
  <r>
    <d v="1996-09-20T00:00:00"/>
    <n v="264"/>
    <n v="3.34"/>
    <n v="0.9"/>
    <n v="3.4"/>
    <n v="-0.4"/>
    <n v="97.4"/>
    <n v="91.6"/>
    <n v="0.5"/>
    <n v="0"/>
    <n v="0"/>
    <n v="1"/>
    <n v="2.7"/>
    <n v="-999"/>
    <n v="5.6"/>
    <n v="-999"/>
    <n v="-999"/>
    <n v="0.71299999999999997"/>
    <n v="6.5000000000000002E-2"/>
    <n v="0"/>
    <n v="-999"/>
    <x v="61"/>
  </r>
  <r>
    <d v="1996-09-21T00:00:00"/>
    <n v="265"/>
    <n v="9.14"/>
    <n v="0"/>
    <n v="5.7"/>
    <n v="-2.7"/>
    <n v="89.6"/>
    <n v="62.7"/>
    <n v="0.8"/>
    <n v="0"/>
    <n v="0"/>
    <n v="1.2"/>
    <n v="3"/>
    <n v="-999"/>
    <n v="4"/>
    <n v="-999"/>
    <n v="-999"/>
    <n v="0.57399999999999995"/>
    <n v="0.34100000000000003"/>
    <n v="0"/>
    <n v="-999"/>
    <x v="61"/>
  </r>
  <r>
    <d v="1996-09-22T00:00:00"/>
    <n v="266"/>
    <n v="9.86"/>
    <n v="-0.9"/>
    <n v="4"/>
    <n v="-4.5"/>
    <n v="87.7"/>
    <n v="59.1"/>
    <n v="2.2999999999999998"/>
    <n v="0"/>
    <n v="0"/>
    <n v="1"/>
    <n v="3.8"/>
    <n v="-999"/>
    <n v="3.8"/>
    <n v="-999"/>
    <n v="-999"/>
    <n v="0.47899999999999998"/>
    <n v="0.33200000000000002"/>
    <n v="0"/>
    <n v="-999"/>
    <x v="61"/>
  </r>
  <r>
    <d v="1996-09-23T00:00:00"/>
    <n v="267"/>
    <n v="14.08"/>
    <n v="-0.1"/>
    <n v="9"/>
    <n v="-6.5"/>
    <n v="69.3"/>
    <n v="28"/>
    <n v="0"/>
    <n v="0"/>
    <n v="0"/>
    <n v="1"/>
    <n v="3.2"/>
    <n v="-999"/>
    <n v="2.8"/>
    <n v="-999"/>
    <n v="-999"/>
    <n v="0.32"/>
    <n v="0.82599999999999996"/>
    <n v="0"/>
    <n v="-999"/>
    <x v="61"/>
  </r>
  <r>
    <d v="1996-09-24T00:00:00"/>
    <n v="268"/>
    <n v="14.64"/>
    <n v="1.9"/>
    <n v="10.3"/>
    <n v="-3.5"/>
    <n v="53.4"/>
    <n v="24"/>
    <n v="0"/>
    <n v="0"/>
    <n v="0"/>
    <n v="0.9"/>
    <n v="2.7"/>
    <n v="-999"/>
    <n v="4.0999999999999996"/>
    <n v="-999"/>
    <n v="-999"/>
    <n v="0.30099999999999999"/>
    <n v="0.95199999999999996"/>
    <n v="0"/>
    <n v="-999"/>
    <x v="61"/>
  </r>
  <r>
    <d v="1996-09-25T00:00:00"/>
    <n v="269"/>
    <n v="14.03"/>
    <n v="3.3"/>
    <n v="11.1"/>
    <n v="-1.8"/>
    <n v="63.8"/>
    <n v="37.9"/>
    <n v="0"/>
    <n v="0"/>
    <n v="0"/>
    <n v="0.8"/>
    <n v="3.6"/>
    <n v="-999"/>
    <n v="4.2"/>
    <n v="-999"/>
    <n v="-999"/>
    <n v="0.5"/>
    <n v="0.82"/>
    <n v="0"/>
    <n v="-999"/>
    <x v="61"/>
  </r>
  <r>
    <d v="1996-09-26T00:00:00"/>
    <n v="270"/>
    <n v="5.01"/>
    <n v="6.5"/>
    <n v="13.1"/>
    <n v="1.2"/>
    <n v="92.6"/>
    <n v="71.400000000000006"/>
    <n v="0"/>
    <n v="0"/>
    <n v="0"/>
    <n v="1"/>
    <n v="3.4"/>
    <n v="-999"/>
    <n v="5.6"/>
    <n v="-999"/>
    <n v="-999"/>
    <n v="1.073"/>
    <n v="0.43099999999999999"/>
    <n v="0"/>
    <n v="-999"/>
    <x v="61"/>
  </r>
  <r>
    <d v="1996-09-27T00:00:00"/>
    <n v="271"/>
    <n v="15.67"/>
    <n v="11.1"/>
    <n v="19.600000000000001"/>
    <n v="5.3"/>
    <n v="63.6"/>
    <n v="38.5"/>
    <n v="0"/>
    <n v="0"/>
    <n v="0"/>
    <n v="1.1000000000000001"/>
    <n v="3.2"/>
    <n v="-999"/>
    <n v="7.6"/>
    <n v="-999"/>
    <n v="-999"/>
    <n v="0.878"/>
    <n v="1.4019999999999999"/>
    <n v="0"/>
    <n v="-999"/>
    <x v="61"/>
  </r>
  <r>
    <d v="1996-09-28T00:00:00"/>
    <n v="272"/>
    <n v="15.26"/>
    <n v="11.2"/>
    <n v="19.5"/>
    <n v="4.4000000000000004"/>
    <n v="57"/>
    <n v="30.8"/>
    <n v="0"/>
    <n v="0"/>
    <n v="0"/>
    <n v="0.9"/>
    <n v="2.8"/>
    <n v="-999"/>
    <n v="8.1999999999999993"/>
    <n v="-999"/>
    <n v="-999"/>
    <n v="0.69799999999999995"/>
    <n v="1.5680000000000001"/>
    <n v="0"/>
    <n v="-999"/>
    <x v="61"/>
  </r>
  <r>
    <d v="1996-09-29T00:00:00"/>
    <n v="273"/>
    <n v="7.51"/>
    <n v="8.4"/>
    <n v="14.8"/>
    <n v="4.2"/>
    <n v="85.1"/>
    <n v="58.7"/>
    <n v="0"/>
    <n v="0"/>
    <n v="0"/>
    <n v="1.2"/>
    <n v="3.6"/>
    <n v="-999"/>
    <n v="7.7"/>
    <n v="-999"/>
    <n v="-999"/>
    <n v="0.98699999999999999"/>
    <n v="0.69499999999999995"/>
    <n v="0"/>
    <n v="-999"/>
    <x v="61"/>
  </r>
  <r>
    <d v="1996-09-30T00:00:00"/>
    <n v="274"/>
    <n v="14.28"/>
    <n v="5.8"/>
    <n v="12.6"/>
    <n v="-0.1"/>
    <n v="63.2"/>
    <n v="25.8"/>
    <n v="0"/>
    <n v="0"/>
    <n v="0"/>
    <n v="1.6"/>
    <n v="4.8"/>
    <n v="-999"/>
    <n v="6"/>
    <n v="-999"/>
    <n v="-999"/>
    <n v="0.375"/>
    <n v="1.0820000000000001"/>
    <n v="0"/>
    <n v="-999"/>
    <x v="61"/>
  </r>
  <r>
    <d v="1996-10-01T00:00:00"/>
    <n v="275"/>
    <n v="15.04"/>
    <n v="1.9"/>
    <n v="9.9"/>
    <n v="-4.8"/>
    <n v="53.4"/>
    <n v="21"/>
    <n v="0"/>
    <n v="0"/>
    <n v="0"/>
    <n v="1"/>
    <n v="3.1"/>
    <n v="-999"/>
    <n v="4.2"/>
    <n v="-999"/>
    <n v="-999"/>
    <n v="0.255"/>
    <n v="0.96299999999999997"/>
    <n v="0"/>
    <n v="-999"/>
    <x v="62"/>
  </r>
  <r>
    <d v="1996-10-02T00:00:00"/>
    <n v="276"/>
    <n v="7.72"/>
    <n v="6.6"/>
    <n v="11.8"/>
    <n v="1.9"/>
    <n v="42.3"/>
    <n v="21.4"/>
    <n v="0"/>
    <n v="0"/>
    <n v="0"/>
    <n v="1.1000000000000001"/>
    <n v="3.5"/>
    <n v="-999"/>
    <n v="5"/>
    <n v="-999"/>
    <n v="-999"/>
    <n v="0.29599999999999999"/>
    <n v="1.0880000000000001"/>
    <n v="0"/>
    <n v="-999"/>
    <x v="62"/>
  </r>
  <r>
    <d v="1996-10-03T00:00:00"/>
    <n v="277"/>
    <n v="11.76"/>
    <n v="9.5"/>
    <n v="17"/>
    <n v="4.3"/>
    <n v="61.9"/>
    <n v="40"/>
    <n v="0"/>
    <n v="0"/>
    <n v="0"/>
    <n v="1"/>
    <n v="3.4"/>
    <n v="-999"/>
    <n v="6.9"/>
    <n v="-999"/>
    <n v="-999"/>
    <n v="0.77500000000000002"/>
    <n v="1.1619999999999999"/>
    <n v="0"/>
    <n v="-999"/>
    <x v="62"/>
  </r>
  <r>
    <d v="1996-10-04T00:00:00"/>
    <n v="278"/>
    <n v="2.8"/>
    <n v="7.3"/>
    <n v="10.4"/>
    <n v="2.2999999999999998"/>
    <n v="86.2"/>
    <n v="68.5"/>
    <n v="10.199999999999999"/>
    <n v="0"/>
    <n v="0"/>
    <n v="2"/>
    <n v="5.3"/>
    <n v="-999"/>
    <n v="7.1"/>
    <n v="-999"/>
    <n v="-999"/>
    <n v="0.86099999999999999"/>
    <n v="0.39700000000000002"/>
    <n v="0"/>
    <n v="-999"/>
    <x v="62"/>
  </r>
  <r>
    <d v="1996-10-05T00:00:00"/>
    <n v="279"/>
    <n v="8.43"/>
    <n v="2.6"/>
    <n v="9.9"/>
    <n v="-0.5"/>
    <n v="89.4"/>
    <n v="57.4"/>
    <n v="0.3"/>
    <n v="0"/>
    <n v="0"/>
    <n v="0.9"/>
    <n v="2.7"/>
    <n v="-999"/>
    <n v="5.2"/>
    <n v="-999"/>
    <n v="-999"/>
    <n v="0.7"/>
    <n v="0.51900000000000002"/>
    <n v="0"/>
    <n v="-999"/>
    <x v="62"/>
  </r>
  <r>
    <d v="1996-10-06T00:00:00"/>
    <n v="280"/>
    <n v="12.52"/>
    <n v="6.7"/>
    <n v="14.3"/>
    <n v="0.1"/>
    <n v="71.900000000000006"/>
    <n v="34.6"/>
    <n v="0"/>
    <n v="0"/>
    <n v="0"/>
    <n v="0.9"/>
    <n v="2.8"/>
    <n v="-999"/>
    <n v="6"/>
    <n v="-999"/>
    <n v="-999"/>
    <n v="0.56499999999999995"/>
    <n v="1.0660000000000001"/>
    <n v="0"/>
    <n v="-999"/>
    <x v="62"/>
  </r>
  <r>
    <d v="1996-10-07T00:00:00"/>
    <n v="281"/>
    <n v="12.57"/>
    <n v="8.1999999999999993"/>
    <n v="15.5"/>
    <n v="2.7"/>
    <n v="77.5"/>
    <n v="51.6"/>
    <n v="0"/>
    <n v="0"/>
    <n v="0"/>
    <n v="1"/>
    <n v="3.9"/>
    <n v="-999"/>
    <n v="7"/>
    <n v="-999"/>
    <n v="-999"/>
    <n v="0.90800000000000003"/>
    <n v="0.85199999999999998"/>
    <n v="0"/>
    <n v="-999"/>
    <x v="62"/>
  </r>
  <r>
    <d v="1996-10-08T00:00:00"/>
    <n v="282"/>
    <n v="13.34"/>
    <n v="8.5"/>
    <n v="17.5"/>
    <n v="2.2999999999999998"/>
    <n v="67.3"/>
    <n v="29.1"/>
    <n v="0"/>
    <n v="0"/>
    <n v="0"/>
    <n v="0.9"/>
    <n v="2.2999999999999998"/>
    <n v="-999"/>
    <n v="6.3"/>
    <n v="-999"/>
    <n v="-999"/>
    <n v="0.58299999999999996"/>
    <n v="1.4179999999999999"/>
    <n v="0"/>
    <n v="-999"/>
    <x v="62"/>
  </r>
  <r>
    <d v="1996-10-09T00:00:00"/>
    <n v="283"/>
    <n v="11.2"/>
    <n v="9.4"/>
    <n v="17.399999999999999"/>
    <n v="1.3"/>
    <n v="47.1"/>
    <n v="38.5"/>
    <n v="0"/>
    <n v="0"/>
    <n v="0"/>
    <n v="1.2"/>
    <n v="3.5"/>
    <n v="-999"/>
    <n v="7.6"/>
    <n v="-999"/>
    <n v="-999"/>
    <n v="0.76400000000000001"/>
    <n v="1.222"/>
    <n v="0"/>
    <n v="-999"/>
    <x v="62"/>
  </r>
  <r>
    <d v="1996-10-10T00:00:00"/>
    <n v="284"/>
    <n v="10.3"/>
    <n v="10.3"/>
    <n v="16.899999999999999"/>
    <n v="4.3"/>
    <n v="64.3"/>
    <n v="45.7"/>
    <n v="0"/>
    <n v="0"/>
    <n v="0"/>
    <n v="1.4"/>
    <n v="3.7"/>
    <n v="7.8"/>
    <n v="7.3"/>
    <n v="-999"/>
    <n v="-999"/>
    <n v="0.88100000000000001"/>
    <n v="1.0449999999999999"/>
    <n v="0"/>
    <n v="-999"/>
    <x v="62"/>
  </r>
  <r>
    <d v="1996-10-11T00:00:00"/>
    <n v="285"/>
    <n v="4.1399999999999997"/>
    <n v="4.2"/>
    <n v="7.2"/>
    <n v="0.3"/>
    <n v="93.7"/>
    <n v="80.5"/>
    <n v="3.6"/>
    <n v="0"/>
    <n v="0"/>
    <n v="0.9"/>
    <n v="3.4"/>
    <n v="5.5"/>
    <n v="6.6"/>
    <n v="-999"/>
    <n v="-999"/>
    <n v="0.81699999999999995"/>
    <n v="0.19800000000000001"/>
    <n v="0"/>
    <n v="-999"/>
    <x v="62"/>
  </r>
  <r>
    <d v="1996-10-12T00:00:00"/>
    <n v="286"/>
    <n v="6.75"/>
    <n v="4"/>
    <n v="9"/>
    <n v="0.6"/>
    <n v="83.8"/>
    <n v="52.6"/>
    <n v="0"/>
    <n v="0"/>
    <n v="0"/>
    <n v="1.8"/>
    <n v="4.3"/>
    <n v="4.7"/>
    <n v="5.8"/>
    <n v="-999"/>
    <n v="-999"/>
    <n v="0.60499999999999998"/>
    <n v="0.54400000000000004"/>
    <n v="0"/>
    <n v="-999"/>
    <x v="62"/>
  </r>
  <r>
    <d v="1996-10-13T00:00:00"/>
    <n v="287"/>
    <n v="4.17"/>
    <n v="1.9"/>
    <n v="5.9"/>
    <n v="-1.4"/>
    <n v="92"/>
    <n v="70"/>
    <n v="6.3"/>
    <n v="0"/>
    <n v="0"/>
    <n v="2"/>
    <n v="4.7"/>
    <n v="2.2000000000000002"/>
    <n v="4.5999999999999996"/>
    <n v="-999"/>
    <n v="-999"/>
    <n v="0.64900000000000002"/>
    <n v="0.27800000000000002"/>
    <n v="0"/>
    <n v="-999"/>
    <x v="62"/>
  </r>
  <r>
    <d v="1996-10-14T00:00:00"/>
    <n v="288"/>
    <n v="3.11"/>
    <n v="-1"/>
    <n v="1"/>
    <n v="-2.8"/>
    <n v="92.7"/>
    <n v="77.900000000000006"/>
    <n v="0.7"/>
    <n v="5"/>
    <n v="0"/>
    <n v="2.6"/>
    <n v="5.9"/>
    <n v="0.7"/>
    <n v="3.3"/>
    <n v="-999"/>
    <n v="-999"/>
    <n v="0.51300000000000001"/>
    <n v="0.14499999999999999"/>
    <n v="0"/>
    <n v="-999"/>
    <x v="62"/>
  </r>
  <r>
    <d v="1996-10-15T00:00:00"/>
    <n v="289"/>
    <n v="6.46"/>
    <n v="-2.7"/>
    <n v="2.6"/>
    <n v="-5.7"/>
    <n v="88.7"/>
    <n v="62"/>
    <n v="4.8"/>
    <n v="42"/>
    <n v="0"/>
    <n v="1.9"/>
    <n v="4.5"/>
    <n v="0.7"/>
    <n v="2.9"/>
    <n v="-999"/>
    <n v="-999"/>
    <n v="0.45700000000000002"/>
    <n v="0.28000000000000003"/>
    <n v="0"/>
    <n v="-999"/>
    <x v="62"/>
  </r>
  <r>
    <d v="1996-10-16T00:00:00"/>
    <n v="290"/>
    <n v="5.64"/>
    <n v="-6.2"/>
    <n v="-1.9"/>
    <n v="-9.8000000000000007"/>
    <n v="87.1"/>
    <n v="64.900000000000006"/>
    <n v="0"/>
    <n v="30"/>
    <n v="0"/>
    <n v="1.1000000000000001"/>
    <n v="3.4"/>
    <n v="0.5"/>
    <n v="2.5"/>
    <n v="-999"/>
    <n v="-999"/>
    <n v="0.34399999999999997"/>
    <n v="0.186"/>
    <n v="0"/>
    <n v="-999"/>
    <x v="62"/>
  </r>
  <r>
    <d v="1996-10-17T00:00:00"/>
    <n v="291"/>
    <n v="2.29"/>
    <n v="-6.1"/>
    <n v="-3.2"/>
    <n v="-9.6999999999999993"/>
    <n v="90.2"/>
    <n v="73.5"/>
    <n v="16.899999999999999"/>
    <n v="160"/>
    <n v="-0.1"/>
    <n v="3.4"/>
    <n v="10"/>
    <n v="-0.1"/>
    <n v="1.8"/>
    <n v="-999"/>
    <n v="-999"/>
    <n v="0.35299999999999998"/>
    <n v="0.128"/>
    <n v="0"/>
    <n v="-999"/>
    <x v="62"/>
  </r>
  <r>
    <d v="1996-10-18T00:00:00"/>
    <n v="292"/>
    <n v="10.48"/>
    <n v="-2.8"/>
    <n v="2.8"/>
    <n v="-7.5"/>
    <n v="87.8"/>
    <n v="54.8"/>
    <n v="0"/>
    <n v="121"/>
    <n v="0.1"/>
    <n v="1.7"/>
    <n v="4.5999999999999996"/>
    <n v="0.1"/>
    <n v="2"/>
    <n v="-999"/>
    <n v="-999"/>
    <n v="0.40899999999999997"/>
    <n v="0.33800000000000002"/>
    <n v="0"/>
    <n v="-999"/>
    <x v="62"/>
  </r>
  <r>
    <d v="1996-10-19T00:00:00"/>
    <n v="293"/>
    <n v="2.98"/>
    <n v="-5.4"/>
    <n v="-2.6"/>
    <n v="-7.9"/>
    <n v="90.3"/>
    <n v="76"/>
    <n v="0"/>
    <n v="109"/>
    <n v="0.1"/>
    <n v="0.8"/>
    <n v="2.9"/>
    <n v="0.1"/>
    <n v="1.9"/>
    <n v="-999"/>
    <n v="-999"/>
    <n v="0.38300000000000001"/>
    <n v="0.121"/>
    <n v="0"/>
    <n v="-999"/>
    <x v="62"/>
  </r>
  <r>
    <d v="1996-10-20T00:00:00"/>
    <n v="294"/>
    <n v="10.35"/>
    <n v="-5.4"/>
    <n v="2.2999999999999998"/>
    <n v="-11"/>
    <n v="75.5"/>
    <n v="34.799999999999997"/>
    <n v="0"/>
    <n v="96"/>
    <n v="0"/>
    <n v="0.9"/>
    <n v="3.2"/>
    <n v="0"/>
    <n v="1.8"/>
    <n v="-999"/>
    <n v="-999"/>
    <n v="0.251"/>
    <n v="0.47"/>
    <n v="0"/>
    <n v="-999"/>
    <x v="62"/>
  </r>
  <r>
    <d v="1996-10-21T00:00:00"/>
    <n v="295"/>
    <n v="2.88"/>
    <n v="-4.4000000000000004"/>
    <n v="-3.1"/>
    <n v="-6.3"/>
    <n v="85.4"/>
    <n v="72.8"/>
    <n v="4.8"/>
    <n v="133"/>
    <n v="-0.2"/>
    <n v="1.8"/>
    <n v="4.4000000000000004"/>
    <n v="-0.2"/>
    <n v="1.6"/>
    <n v="-999"/>
    <n v="-999"/>
    <n v="0.35399999999999998"/>
    <n v="0.13200000000000001"/>
    <n v="0"/>
    <n v="-999"/>
    <x v="62"/>
  </r>
  <r>
    <d v="1996-10-22T00:00:00"/>
    <n v="296"/>
    <n v="4.4400000000000004"/>
    <n v="-1.5"/>
    <n v="1.9"/>
    <n v="-5.3"/>
    <n v="94"/>
    <n v="88.4"/>
    <n v="1"/>
    <n v="141"/>
    <n v="0"/>
    <n v="1.1000000000000001"/>
    <n v="3.4"/>
    <n v="0"/>
    <n v="1.6"/>
    <n v="-999"/>
    <n v="-999"/>
    <n v="0.48299999999999998"/>
    <n v="8.1000000000000003E-2"/>
    <n v="0"/>
    <n v="-999"/>
    <x v="62"/>
  </r>
  <r>
    <d v="1996-10-23T00:00:00"/>
    <n v="297"/>
    <n v="1.43"/>
    <n v="-3.5"/>
    <n v="-1.2"/>
    <n v="-6.4"/>
    <n v="93.7"/>
    <n v="78.400000000000006"/>
    <n v="16.3"/>
    <n v="266"/>
    <n v="0"/>
    <n v="1.5"/>
    <n v="5.7"/>
    <n v="0"/>
    <n v="1.6"/>
    <n v="-999"/>
    <n v="-999"/>
    <n v="0.437"/>
    <n v="0.121"/>
    <n v="0"/>
    <n v="-999"/>
    <x v="62"/>
  </r>
  <r>
    <d v="1996-10-24T00:00:00"/>
    <n v="298"/>
    <n v="5.24"/>
    <n v="-3"/>
    <n v="2.5"/>
    <n v="-6.4"/>
    <n v="94.7"/>
    <n v="75.8"/>
    <n v="0"/>
    <n v="230"/>
    <n v="0.1"/>
    <n v="1.6"/>
    <n v="4.8"/>
    <n v="0.1"/>
    <n v="1.6"/>
    <n v="-999"/>
    <n v="-999"/>
    <n v="0.55500000000000005"/>
    <n v="0.17699999999999999"/>
    <n v="0"/>
    <n v="-999"/>
    <x v="62"/>
  </r>
  <r>
    <d v="1996-10-25T00:00:00"/>
    <n v="299"/>
    <n v="3.1"/>
    <n v="-4"/>
    <n v="-1.1000000000000001"/>
    <n v="-6.4"/>
    <n v="93.8"/>
    <n v="80.400000000000006"/>
    <n v="0"/>
    <n v="204"/>
    <n v="0.2"/>
    <n v="0.7"/>
    <n v="2.5"/>
    <n v="0.2"/>
    <n v="1.6"/>
    <n v="-999"/>
    <n v="-999"/>
    <n v="0.45300000000000001"/>
    <n v="0.11"/>
    <n v="0"/>
    <n v="-999"/>
    <x v="62"/>
  </r>
  <r>
    <d v="1996-10-26T00:00:00"/>
    <n v="300"/>
    <n v="6.22"/>
    <n v="-3.4"/>
    <n v="2.9"/>
    <n v="-9.6"/>
    <n v="75.3"/>
    <n v="42.6"/>
    <n v="0"/>
    <n v="184"/>
    <n v="0.3"/>
    <n v="0.8"/>
    <n v="3.6"/>
    <n v="0.3"/>
    <n v="1.7"/>
    <n v="-999"/>
    <n v="-999"/>
    <n v="0.32100000000000001"/>
    <n v="0.432"/>
    <n v="0"/>
    <n v="-999"/>
    <x v="62"/>
  </r>
  <r>
    <d v="1996-10-27T00:00:00"/>
    <n v="301"/>
    <n v="3.72"/>
    <n v="0.6"/>
    <n v="3.3"/>
    <n v="-3.1"/>
    <n v="94.1"/>
    <n v="80.3"/>
    <n v="4.3"/>
    <n v="161"/>
    <n v="0.3"/>
    <n v="1.5"/>
    <n v="3.3"/>
    <n v="0.3"/>
    <n v="1.7"/>
    <n v="-999"/>
    <n v="-999"/>
    <n v="0.62"/>
    <n v="0.152"/>
    <n v="0"/>
    <n v="-999"/>
    <x v="62"/>
  </r>
  <r>
    <d v="1996-10-28T00:00:00"/>
    <n v="302"/>
    <n v="1.34"/>
    <n v="1"/>
    <n v="3"/>
    <n v="-1.7"/>
    <n v="98.1"/>
    <n v="93"/>
    <n v="28.7"/>
    <n v="152"/>
    <n v="0.3"/>
    <n v="1"/>
    <n v="3.2"/>
    <n v="0.3"/>
    <n v="1.4"/>
    <n v="-999"/>
    <n v="-999"/>
    <n v="0.70499999999999996"/>
    <n v="5.2999999999999999E-2"/>
    <n v="0"/>
    <n v="-999"/>
    <x v="62"/>
  </r>
  <r>
    <d v="1996-10-29T00:00:00"/>
    <n v="303"/>
    <n v="1.58"/>
    <n v="-6.6"/>
    <n v="-1.4"/>
    <n v="-12.1"/>
    <n v="95.8"/>
    <n v="91.2"/>
    <n v="0.1"/>
    <n v="153"/>
    <n v="0.3"/>
    <n v="0.9"/>
    <n v="3.8"/>
    <n v="0.3"/>
    <n v="1.4"/>
    <n v="-999"/>
    <n v="-999"/>
    <n v="0.502"/>
    <n v="4.8000000000000001E-2"/>
    <n v="0"/>
    <n v="-999"/>
    <x v="62"/>
  </r>
  <r>
    <d v="1996-10-30T00:00:00"/>
    <n v="304"/>
    <n v="6.88"/>
    <n v="-8"/>
    <n v="-0.1"/>
    <n v="-12.8"/>
    <n v="91.2"/>
    <n v="75"/>
    <n v="0"/>
    <n v="152"/>
    <n v="0.3"/>
    <n v="0.7"/>
    <n v="1.9"/>
    <n v="0.3"/>
    <n v="1.4"/>
    <n v="-999"/>
    <n v="-999"/>
    <n v="0.45600000000000002"/>
    <n v="0.152"/>
    <n v="0"/>
    <n v="-999"/>
    <x v="62"/>
  </r>
  <r>
    <d v="1996-10-31T00:00:00"/>
    <n v="305"/>
    <n v="8.49"/>
    <n v="-1.1000000000000001"/>
    <n v="7.7"/>
    <n v="-9.1"/>
    <n v="69.099999999999994"/>
    <n v="36.5"/>
    <n v="0"/>
    <n v="151"/>
    <n v="0.2"/>
    <n v="1.1000000000000001"/>
    <n v="2.8"/>
    <n v="0.2"/>
    <n v="1.3"/>
    <n v="-999"/>
    <n v="-999"/>
    <n v="0.38200000000000001"/>
    <n v="0.66700000000000004"/>
    <n v="151"/>
    <n v="0.2"/>
    <x v="62"/>
  </r>
  <r>
    <d v="1996-11-01T00:00:00"/>
    <n v="306"/>
    <n v="8.39"/>
    <n v="3"/>
    <n v="11.5"/>
    <n v="-1.6"/>
    <n v="72.7"/>
    <n v="40.700000000000003"/>
    <n v="0"/>
    <n v="137"/>
    <n v="0.2"/>
    <n v="0.7"/>
    <n v="1.7"/>
    <n v="0.2"/>
    <n v="1.2"/>
    <n v="-999"/>
    <n v="-999"/>
    <n v="0.55200000000000005"/>
    <n v="0.80400000000000005"/>
    <n v="0"/>
    <n v="-999"/>
    <x v="63"/>
  </r>
  <r>
    <d v="1996-11-02T00:00:00"/>
    <n v="307"/>
    <n v="2.4"/>
    <n v="0.7"/>
    <n v="3.9"/>
    <n v="-1.3"/>
    <n v="80.400000000000006"/>
    <n v="63.7"/>
    <n v="0.1"/>
    <n v="138"/>
    <n v="0.1"/>
    <n v="0.5"/>
    <n v="3.6"/>
    <n v="0.1"/>
    <n v="1.2"/>
    <n v="-999"/>
    <n v="-999"/>
    <n v="0.51300000000000001"/>
    <n v="0.29299999999999998"/>
    <n v="0"/>
    <n v="-999"/>
    <x v="63"/>
  </r>
  <r>
    <d v="1996-11-03T00:00:00"/>
    <n v="308"/>
    <n v="5.94"/>
    <n v="-2.2000000000000002"/>
    <n v="2.2999999999999998"/>
    <n v="-3.9"/>
    <n v="77.3"/>
    <n v="47.9"/>
    <n v="1"/>
    <n v="146"/>
    <n v="0.1"/>
    <n v="1.3"/>
    <n v="4.4000000000000004"/>
    <n v="0.1"/>
    <n v="1.2"/>
    <n v="-999"/>
    <n v="-999"/>
    <n v="0.34499999999999997"/>
    <n v="0.375"/>
    <n v="0"/>
    <n v="-999"/>
    <x v="63"/>
  </r>
  <r>
    <d v="1996-11-04T00:00:00"/>
    <n v="309"/>
    <n v="3.18"/>
    <n v="-5.0999999999999996"/>
    <n v="-2.2999999999999998"/>
    <n v="-7.8"/>
    <n v="95.1"/>
    <n v="88.1"/>
    <n v="6.1"/>
    <n v="193"/>
    <n v="0.1"/>
    <n v="1"/>
    <n v="3.3"/>
    <n v="0.1"/>
    <n v="1.1000000000000001"/>
    <n v="-999"/>
    <n v="-999"/>
    <n v="0.45400000000000001"/>
    <n v="6.0999999999999999E-2"/>
    <n v="0"/>
    <n v="-999"/>
    <x v="63"/>
  </r>
  <r>
    <d v="1996-11-05T00:00:00"/>
    <n v="310"/>
    <n v="1.46"/>
    <n v="-5.9"/>
    <n v="-4"/>
    <n v="-8.1999999999999993"/>
    <n v="91.5"/>
    <n v="82.6"/>
    <n v="0"/>
    <n v="159"/>
    <n v="0.1"/>
    <n v="1.1000000000000001"/>
    <n v="2.9"/>
    <n v="0.1"/>
    <n v="1.2"/>
    <n v="-999"/>
    <n v="-999"/>
    <n v="0.376"/>
    <n v="7.9000000000000001E-2"/>
    <n v="0"/>
    <n v="-999"/>
    <x v="63"/>
  </r>
  <r>
    <d v="1996-11-06T00:00:00"/>
    <n v="311"/>
    <n v="0.99"/>
    <n v="-4.5999999999999996"/>
    <n v="-0.9"/>
    <n v="-7.7"/>
    <n v="94.7"/>
    <n v="85.8"/>
    <n v="13"/>
    <n v="259"/>
    <n v="0.1"/>
    <n v="2"/>
    <n v="5.2"/>
    <n v="0.1"/>
    <n v="1.2"/>
    <n v="-999"/>
    <n v="-999"/>
    <n v="0.48899999999999999"/>
    <n v="8.1000000000000003E-2"/>
    <n v="0"/>
    <n v="-999"/>
    <x v="63"/>
  </r>
  <r>
    <d v="1996-11-07T00:00:00"/>
    <n v="312"/>
    <n v="3.04"/>
    <n v="-6.7"/>
    <n v="-4"/>
    <n v="-10.4"/>
    <n v="92.7"/>
    <n v="81.599999999999994"/>
    <n v="8.6999999999999993"/>
    <n v="326"/>
    <n v="0.1"/>
    <n v="1.5"/>
    <n v="5"/>
    <n v="0.1"/>
    <n v="1.2"/>
    <n v="-999"/>
    <n v="-999"/>
    <n v="0.36899999999999999"/>
    <n v="8.4000000000000005E-2"/>
    <n v="0"/>
    <n v="-999"/>
    <x v="63"/>
  </r>
  <r>
    <d v="1996-11-08T00:00:00"/>
    <n v="313"/>
    <n v="1.8"/>
    <n v="0.4"/>
    <n v="2.6"/>
    <n v="-5.0999999999999996"/>
    <n v="98.3"/>
    <n v="96.1"/>
    <n v="0"/>
    <n v="270"/>
    <n v="0.2"/>
    <n v="1.2"/>
    <n v="3"/>
    <n v="0.2"/>
    <n v="1.2"/>
    <n v="-999"/>
    <n v="-999"/>
    <n v="0.71"/>
    <n v="2.9000000000000001E-2"/>
    <n v="0"/>
    <n v="-999"/>
    <x v="63"/>
  </r>
  <r>
    <d v="1996-11-09T00:00:00"/>
    <n v="314"/>
    <n v="5.69"/>
    <n v="4.3"/>
    <n v="10.6"/>
    <n v="1.3"/>
    <n v="76.900000000000006"/>
    <n v="47.3"/>
    <n v="0"/>
    <n v="248"/>
    <n v="0.3"/>
    <n v="0.7"/>
    <n v="2.4"/>
    <n v="0.3"/>
    <n v="1.3"/>
    <n v="-999"/>
    <n v="-999"/>
    <n v="0.60499999999999998"/>
    <n v="0.67300000000000004"/>
    <n v="0"/>
    <n v="-999"/>
    <x v="63"/>
  </r>
  <r>
    <d v="1996-11-10T00:00:00"/>
    <n v="315"/>
    <n v="3.21"/>
    <n v="5.9"/>
    <n v="10.8"/>
    <n v="3.2"/>
    <n v="56.2"/>
    <n v="31.8"/>
    <n v="0"/>
    <n v="221"/>
    <n v="0.4"/>
    <n v="0.9"/>
    <n v="3.1"/>
    <n v="0.4"/>
    <n v="1.3"/>
    <n v="-999"/>
    <n v="-999"/>
    <n v="0.41099999999999998"/>
    <n v="0.88300000000000001"/>
    <n v="0"/>
    <n v="-999"/>
    <x v="63"/>
  </r>
  <r>
    <d v="1996-11-11T00:00:00"/>
    <n v="316"/>
    <n v="4.71"/>
    <n v="5.3"/>
    <n v="13.3"/>
    <n v="1.7"/>
    <n v="74.599999999999994"/>
    <n v="41.5"/>
    <n v="0"/>
    <n v="182"/>
    <n v="0.4"/>
    <n v="0.8"/>
    <n v="2.9"/>
    <n v="0.4"/>
    <n v="1.3"/>
    <n v="-999"/>
    <n v="-999"/>
    <n v="0.63300000000000001"/>
    <n v="0.89300000000000002"/>
    <n v="0"/>
    <n v="-999"/>
    <x v="63"/>
  </r>
  <r>
    <d v="1996-11-12T00:00:00"/>
    <n v="317"/>
    <n v="5.33"/>
    <n v="3.8"/>
    <n v="10.199999999999999"/>
    <n v="0.6"/>
    <n v="82.2"/>
    <n v="57.6"/>
    <n v="0"/>
    <n v="160"/>
    <n v="0.4"/>
    <n v="0.6"/>
    <n v="2.7"/>
    <n v="0.4"/>
    <n v="1.3"/>
    <n v="-999"/>
    <n v="-999"/>
    <n v="0.71599999999999997"/>
    <n v="0.52700000000000002"/>
    <n v="0"/>
    <n v="-999"/>
    <x v="63"/>
  </r>
  <r>
    <d v="1996-11-13T00:00:00"/>
    <n v="318"/>
    <n v="2.04"/>
    <n v="-0.2"/>
    <n v="2.4"/>
    <n v="-2.6"/>
    <n v="98.2"/>
    <n v="94.1"/>
    <n v="7.8"/>
    <n v="166"/>
    <n v="0.3"/>
    <n v="1.4"/>
    <n v="3.9"/>
    <n v="0.3"/>
    <n v="1.2"/>
    <n v="-999"/>
    <n v="-999"/>
    <n v="0.68400000000000005"/>
    <n v="4.2999999999999997E-2"/>
    <n v="0"/>
    <n v="-999"/>
    <x v="63"/>
  </r>
  <r>
    <d v="1996-11-14T00:00:00"/>
    <n v="319"/>
    <n v="1.93"/>
    <n v="-3.9"/>
    <n v="-2.2999999999999998"/>
    <n v="-5.8"/>
    <n v="95"/>
    <n v="88.1"/>
    <n v="0.7"/>
    <n v="171"/>
    <n v="0.2"/>
    <n v="1.4"/>
    <n v="3.2"/>
    <n v="0.2"/>
    <n v="1.1000000000000001"/>
    <n v="-999"/>
    <n v="-999"/>
    <n v="0.45600000000000002"/>
    <n v="6.0999999999999999E-2"/>
    <n v="0"/>
    <n v="-999"/>
    <x v="63"/>
  </r>
  <r>
    <d v="1996-11-15T00:00:00"/>
    <n v="320"/>
    <n v="1.55"/>
    <n v="-7.5"/>
    <n v="-5.3"/>
    <n v="-10.6"/>
    <n v="94.4"/>
    <n v="89.5"/>
    <n v="0.5"/>
    <n v="175"/>
    <n v="0.3"/>
    <n v="0.9"/>
    <n v="3.4"/>
    <n v="0.3"/>
    <n v="1.1000000000000001"/>
    <n v="-999"/>
    <n v="-999"/>
    <n v="0.36899999999999999"/>
    <n v="4.2999999999999997E-2"/>
    <n v="0"/>
    <n v="-999"/>
    <x v="63"/>
  </r>
  <r>
    <d v="1996-11-16T00:00:00"/>
    <n v="321"/>
    <n v="3.49"/>
    <n v="-7.9"/>
    <n v="-5.0999999999999996"/>
    <n v="-10.6"/>
    <n v="94.6"/>
    <n v="92.2"/>
    <n v="13.4"/>
    <n v="278"/>
    <n v="-3.8"/>
    <n v="3.7"/>
    <n v="7"/>
    <n v="0.2"/>
    <n v="1.1000000000000001"/>
    <n v="-999"/>
    <n v="-999"/>
    <n v="0.38500000000000001"/>
    <n v="3.3000000000000002E-2"/>
    <n v="0"/>
    <n v="-999"/>
    <x v="63"/>
  </r>
  <r>
    <d v="1996-11-17T00:00:00"/>
    <n v="322"/>
    <n v="2.3199999999999998"/>
    <n v="-6.3"/>
    <n v="-4.0999999999999996"/>
    <n v="-8.8000000000000007"/>
    <n v="95.8"/>
    <n v="94.2"/>
    <n v="0"/>
    <n v="265"/>
    <n v="-2.2999999999999998"/>
    <n v="2.2000000000000002"/>
    <n v="5.5"/>
    <n v="0.1"/>
    <n v="1"/>
    <n v="-999"/>
    <n v="-999"/>
    <n v="0.42299999999999999"/>
    <n v="2.5999999999999999E-2"/>
    <n v="0"/>
    <n v="-999"/>
    <x v="63"/>
  </r>
  <r>
    <d v="1996-11-18T00:00:00"/>
    <n v="323"/>
    <n v="2.5499999999999998"/>
    <n v="-11.7"/>
    <n v="-4.9000000000000004"/>
    <n v="-17"/>
    <n v="92.3"/>
    <n v="88.8"/>
    <n v="1.2"/>
    <n v="274"/>
    <n v="-3.7"/>
    <n v="0.4"/>
    <n v="1.8"/>
    <n v="0.1"/>
    <n v="1"/>
    <n v="-999"/>
    <n v="-999"/>
    <n v="0.378"/>
    <n v="4.8000000000000001E-2"/>
    <n v="0"/>
    <n v="-999"/>
    <x v="63"/>
  </r>
  <r>
    <d v="1996-11-19T00:00:00"/>
    <n v="324"/>
    <n v="2.42"/>
    <n v="-12.8"/>
    <n v="-8.6"/>
    <n v="-17.100000000000001"/>
    <n v="91.6"/>
    <n v="87.9"/>
    <n v="7.4"/>
    <n v="331"/>
    <n v="-3.4"/>
    <n v="1.2"/>
    <n v="4"/>
    <n v="0.1"/>
    <n v="0.9"/>
    <n v="-999"/>
    <n v="-999"/>
    <n v="0.28100000000000003"/>
    <n v="3.9E-2"/>
    <n v="0"/>
    <n v="-999"/>
    <x v="63"/>
  </r>
  <r>
    <d v="1996-11-20T00:00:00"/>
    <n v="325"/>
    <n v="4.2300000000000004"/>
    <n v="-12.7"/>
    <n v="-7.5"/>
    <n v="-17.100000000000001"/>
    <n v="91.6"/>
    <n v="88.6"/>
    <n v="1.4"/>
    <n v="342"/>
    <n v="-3.5"/>
    <n v="0.8"/>
    <n v="2.8"/>
    <n v="0.1"/>
    <n v="0.9"/>
    <n v="-999"/>
    <n v="-999"/>
    <n v="0.309"/>
    <n v="0.04"/>
    <n v="0"/>
    <n v="-999"/>
    <x v="63"/>
  </r>
  <r>
    <d v="1996-11-21T00:00:00"/>
    <n v="326"/>
    <n v="2.77"/>
    <n v="-9.4"/>
    <n v="-7.4"/>
    <n v="-11.6"/>
    <n v="93.7"/>
    <n v="92.2"/>
    <n v="0"/>
    <n v="325"/>
    <n v="-2.8"/>
    <n v="0.7"/>
    <n v="3.8"/>
    <n v="0"/>
    <n v="0.8"/>
    <n v="-999"/>
    <n v="-999"/>
    <n v="0.32300000000000001"/>
    <n v="2.7E-2"/>
    <n v="0"/>
    <n v="-999"/>
    <x v="63"/>
  </r>
  <r>
    <d v="1996-11-22T00:00:00"/>
    <n v="327"/>
    <n v="2.98"/>
    <n v="-14.6"/>
    <n v="-9.1"/>
    <n v="-20.7"/>
    <n v="90.2"/>
    <n v="85"/>
    <n v="0"/>
    <n v="310"/>
    <n v="-4.0999999999999996"/>
    <n v="0.7"/>
    <n v="2.6"/>
    <n v="0"/>
    <n v="0.8"/>
    <n v="-999"/>
    <n v="-999"/>
    <n v="0.26100000000000001"/>
    <n v="4.5999999999999999E-2"/>
    <n v="0"/>
    <n v="-999"/>
    <x v="63"/>
  </r>
  <r>
    <d v="1996-11-23T00:00:00"/>
    <n v="328"/>
    <n v="4.0199999999999996"/>
    <n v="-12.8"/>
    <n v="-7.5"/>
    <n v="-19.8"/>
    <n v="90.5"/>
    <n v="86.2"/>
    <n v="0.4"/>
    <n v="313"/>
    <n v="-5.8"/>
    <n v="0.7"/>
    <n v="2.6"/>
    <n v="-0.1"/>
    <n v="0.7"/>
    <n v="-999"/>
    <n v="-999"/>
    <n v="0.29899999999999999"/>
    <n v="4.8000000000000001E-2"/>
    <n v="0"/>
    <n v="-999"/>
    <x v="63"/>
  </r>
  <r>
    <d v="1996-11-24T00:00:00"/>
    <n v="329"/>
    <n v="5.98"/>
    <n v="-6.6"/>
    <n v="-0.4"/>
    <n v="-9.4"/>
    <n v="94.2"/>
    <n v="82.1"/>
    <n v="7.3"/>
    <n v="369"/>
    <n v="-2.6"/>
    <n v="0.6"/>
    <n v="3.2"/>
    <n v="-0.2"/>
    <n v="0.7"/>
    <n v="-999"/>
    <n v="-999"/>
    <n v="0.48599999999999999"/>
    <n v="0.106"/>
    <n v="0"/>
    <n v="-999"/>
    <x v="63"/>
  </r>
  <r>
    <d v="1996-11-25T00:00:00"/>
    <n v="330"/>
    <n v="0.46"/>
    <n v="-4.8"/>
    <n v="-3.4"/>
    <n v="-6.7"/>
    <n v="96.2"/>
    <n v="93.7"/>
    <n v="0"/>
    <n v="355"/>
    <n v="-1.7"/>
    <n v="1"/>
    <n v="3.2"/>
    <n v="-0.2"/>
    <n v="0.7"/>
    <n v="-999"/>
    <n v="-999"/>
    <n v="0.44500000000000001"/>
    <n v="0.03"/>
    <n v="0"/>
    <n v="-999"/>
    <x v="63"/>
  </r>
  <r>
    <d v="1996-11-26T00:00:00"/>
    <n v="331"/>
    <n v="0.72"/>
    <n v="-4.8"/>
    <n v="-2.4"/>
    <n v="-8.4"/>
    <n v="95.3"/>
    <n v="87.7"/>
    <n v="9.5"/>
    <n v="428"/>
    <n v="-1.9"/>
    <n v="0.4"/>
    <n v="1.8"/>
    <n v="-0.2"/>
    <n v="0.7"/>
    <n v="-999"/>
    <n v="-999"/>
    <n v="0.44900000000000001"/>
    <n v="6.3E-2"/>
    <n v="0"/>
    <n v="-999"/>
    <x v="63"/>
  </r>
  <r>
    <d v="1996-11-27T00:00:00"/>
    <n v="332"/>
    <n v="0.21"/>
    <n v="-2.9"/>
    <n v="0.1"/>
    <n v="-5.6"/>
    <n v="97.9"/>
    <n v="95.5"/>
    <n v="11.8"/>
    <n v="519"/>
    <n v="-1.8"/>
    <n v="0.3"/>
    <n v="1.8"/>
    <n v="-0.1"/>
    <n v="0.7"/>
    <n v="-999"/>
    <n v="-999"/>
    <n v="0.58599999999999997"/>
    <n v="2.8000000000000001E-2"/>
    <n v="0"/>
    <n v="-999"/>
    <x v="63"/>
  </r>
  <r>
    <d v="1996-11-28T00:00:00"/>
    <n v="333"/>
    <n v="0.24"/>
    <n v="-6.6"/>
    <n v="-3.7"/>
    <n v="-8"/>
    <n v="96.1"/>
    <n v="95.1"/>
    <n v="12"/>
    <n v="611"/>
    <n v="-2.5"/>
    <n v="2"/>
    <n v="4.7"/>
    <n v="-0.1"/>
    <n v="0.7"/>
    <n v="-999"/>
    <n v="-999"/>
    <n v="0.443"/>
    <n v="2.3E-2"/>
    <n v="0"/>
    <n v="-999"/>
    <x v="63"/>
  </r>
  <r>
    <d v="1996-11-29T00:00:00"/>
    <n v="334"/>
    <n v="1.59"/>
    <n v="-8.1"/>
    <n v="-1.8"/>
    <n v="-12.3"/>
    <n v="94.6"/>
    <n v="91.5"/>
    <n v="0"/>
    <n v="592"/>
    <n v="-3.8"/>
    <n v="0.5"/>
    <n v="1.9"/>
    <n v="0"/>
    <n v="0.8"/>
    <n v="-999"/>
    <n v="-999"/>
    <n v="0.48899999999999999"/>
    <n v="4.4999999999999998E-2"/>
    <n v="0"/>
    <n v="-999"/>
    <x v="63"/>
  </r>
  <r>
    <d v="1996-11-30T00:00:00"/>
    <n v="335"/>
    <n v="0.25"/>
    <n v="-4.5999999999999996"/>
    <n v="-2.8"/>
    <n v="-7.1"/>
    <n v="97"/>
    <n v="94.9"/>
    <n v="0"/>
    <n v="576"/>
    <n v="-3.2"/>
    <n v="1.2"/>
    <n v="5.9"/>
    <n v="0"/>
    <n v="0.8"/>
    <n v="-999"/>
    <n v="-999"/>
    <n v="0.47199999999999998"/>
    <n v="2.5000000000000001E-2"/>
    <n v="576"/>
    <n v="-3.2"/>
    <x v="63"/>
  </r>
  <r>
    <d v="1996-12-01T00:00:00"/>
    <n v="336"/>
    <n v="0.27"/>
    <n v="-6.6"/>
    <n v="-4.2"/>
    <n v="-9.8000000000000007"/>
    <n v="95.4"/>
    <n v="93.7"/>
    <n v="11.8"/>
    <n v="667"/>
    <n v="-2.5"/>
    <n v="1.2"/>
    <n v="5.9"/>
    <n v="0"/>
    <n v="0.8"/>
    <n v="-999"/>
    <n v="-999"/>
    <n v="0.42"/>
    <n v="2.8000000000000001E-2"/>
    <n v="0"/>
    <n v="-999"/>
    <x v="64"/>
  </r>
  <r>
    <d v="1996-12-02T00:00:00"/>
    <n v="337"/>
    <n v="0.17"/>
    <n v="-9.9"/>
    <n v="-8.4"/>
    <n v="-12.9"/>
    <n v="93.6"/>
    <n v="91.9"/>
    <n v="3.1"/>
    <n v="691"/>
    <n v="-2.8"/>
    <n v="1.5"/>
    <n v="5.2"/>
    <n v="0"/>
    <n v="0.8"/>
    <n v="-999"/>
    <n v="-999"/>
    <n v="0.29699999999999999"/>
    <n v="2.5999999999999999E-2"/>
    <n v="0"/>
    <n v="-999"/>
    <x v="64"/>
  </r>
  <r>
    <d v="1996-12-03T00:00:00"/>
    <n v="338"/>
    <n v="0.66"/>
    <n v="-10"/>
    <n v="-5.6"/>
    <n v="-12.7"/>
    <n v="93.7"/>
    <n v="91.9"/>
    <n v="0"/>
    <n v="681"/>
    <n v="-3"/>
    <n v="0.8"/>
    <n v="2.7"/>
    <n v="0"/>
    <n v="0.8"/>
    <n v="-999"/>
    <n v="-999"/>
    <n v="0.36899999999999999"/>
    <n v="3.3000000000000002E-2"/>
    <n v="0"/>
    <n v="-999"/>
    <x v="64"/>
  </r>
  <r>
    <d v="1996-12-04T00:00:00"/>
    <n v="339"/>
    <n v="0.22"/>
    <n v="-9.6999999999999993"/>
    <n v="-7.7"/>
    <n v="-12.2"/>
    <n v="93.7"/>
    <n v="92"/>
    <n v="2"/>
    <n v="696"/>
    <n v="-3.2"/>
    <n v="2.6"/>
    <n v="6.9"/>
    <n v="0"/>
    <n v="0.8"/>
    <n v="-999"/>
    <n v="-999"/>
    <n v="0.315"/>
    <n v="2.7E-2"/>
    <n v="0"/>
    <n v="-999"/>
    <x v="64"/>
  </r>
  <r>
    <d v="1996-12-05T00:00:00"/>
    <n v="340"/>
    <n v="4.37"/>
    <n v="-7.1"/>
    <n v="-2.9"/>
    <n v="-9.4"/>
    <n v="94.4"/>
    <n v="90.7"/>
    <n v="0"/>
    <n v="652"/>
    <n v="-3.1"/>
    <n v="1.4"/>
    <n v="3.6"/>
    <n v="0.1"/>
    <n v="0.8"/>
    <n v="-999"/>
    <n v="-999"/>
    <n v="0.44800000000000001"/>
    <n v="4.5999999999999999E-2"/>
    <n v="0"/>
    <n v="-999"/>
    <x v="64"/>
  </r>
  <r>
    <d v="1996-12-06T00:00:00"/>
    <n v="341"/>
    <n v="3.56"/>
    <n v="-7.9"/>
    <n v="-1.9"/>
    <n v="-11"/>
    <n v="92.8"/>
    <n v="81.5"/>
    <n v="0"/>
    <n v="607"/>
    <n v="-3.2"/>
    <n v="0.9"/>
    <n v="3.5"/>
    <n v="0.1"/>
    <n v="0.9"/>
    <n v="-999"/>
    <n v="-999"/>
    <n v="0.432"/>
    <n v="9.8000000000000004E-2"/>
    <n v="0"/>
    <n v="-999"/>
    <x v="64"/>
  </r>
  <r>
    <d v="1996-12-07T00:00:00"/>
    <n v="342"/>
    <n v="0.62"/>
    <n v="-7.8"/>
    <n v="-5.3"/>
    <n v="-11.3"/>
    <n v="94.9"/>
    <n v="90.4"/>
    <n v="3.6"/>
    <n v="635"/>
    <n v="-3.4"/>
    <n v="3.2"/>
    <n v="7.8"/>
    <n v="0.1"/>
    <n v="0.8"/>
    <n v="-999"/>
    <n v="-999"/>
    <n v="0.371"/>
    <n v="3.9E-2"/>
    <n v="0"/>
    <n v="-999"/>
    <x v="64"/>
  </r>
  <r>
    <d v="1996-12-08T00:00:00"/>
    <n v="343"/>
    <n v="1.05"/>
    <n v="-5.2"/>
    <n v="-3.2"/>
    <n v="-9"/>
    <n v="96.6"/>
    <n v="94.2"/>
    <n v="0"/>
    <n v="619"/>
    <n v="-3"/>
    <n v="1"/>
    <n v="4.8"/>
    <n v="0.1"/>
    <n v="0.8"/>
    <n v="-999"/>
    <n v="-999"/>
    <n v="0.45500000000000002"/>
    <n v="2.8000000000000001E-2"/>
    <n v="0"/>
    <n v="-999"/>
    <x v="64"/>
  </r>
  <r>
    <d v="1996-12-09T00:00:00"/>
    <n v="344"/>
    <n v="3.25"/>
    <n v="-7"/>
    <n v="-4.5"/>
    <n v="-10.7"/>
    <n v="95.2"/>
    <n v="92.7"/>
    <n v="2.6"/>
    <n v="639"/>
    <n v="-3.1"/>
    <n v="2.9"/>
    <n v="6.1"/>
    <n v="0.1"/>
    <n v="0.8"/>
    <n v="-999"/>
    <n v="-999"/>
    <n v="0.40400000000000003"/>
    <n v="3.2000000000000001E-2"/>
    <n v="0"/>
    <n v="-999"/>
    <x v="64"/>
  </r>
  <r>
    <d v="1996-12-10T00:00:00"/>
    <n v="345"/>
    <n v="2.17"/>
    <n v="-3.6"/>
    <n v="0.1"/>
    <n v="-6.3"/>
    <n v="97.8"/>
    <n v="95.3"/>
    <n v="1.6"/>
    <n v="651"/>
    <n v="-2.7"/>
    <n v="3"/>
    <n v="8.3000000000000007"/>
    <n v="0.1"/>
    <n v="0.8"/>
    <n v="-999"/>
    <n v="-999"/>
    <n v="0.58799999999999997"/>
    <n v="2.9000000000000001E-2"/>
    <n v="0"/>
    <n v="-999"/>
    <x v="64"/>
  </r>
  <r>
    <d v="1996-12-11T00:00:00"/>
    <n v="346"/>
    <n v="2.88"/>
    <n v="-7.6"/>
    <n v="-1.8"/>
    <n v="-10.199999999999999"/>
    <n v="94.9"/>
    <n v="91.7"/>
    <n v="0"/>
    <n v="646"/>
    <n v="-2.5"/>
    <n v="1.9"/>
    <n v="5.3"/>
    <n v="0.1"/>
    <n v="0.8"/>
    <n v="-999"/>
    <n v="-999"/>
    <n v="0.49199999999999999"/>
    <n v="4.3999999999999997E-2"/>
    <n v="0"/>
    <n v="-999"/>
    <x v="64"/>
  </r>
  <r>
    <d v="1996-12-12T00:00:00"/>
    <n v="347"/>
    <n v="2.34"/>
    <n v="-6.4"/>
    <n v="-2.8"/>
    <n v="-8.6"/>
    <n v="95.4"/>
    <n v="91.3"/>
    <n v="0"/>
    <n v="643"/>
    <n v="-3"/>
    <n v="1.3"/>
    <n v="3.3"/>
    <n v="0.2"/>
    <n v="0.8"/>
    <n v="-999"/>
    <n v="-999"/>
    <n v="0.45300000000000001"/>
    <n v="4.2999999999999997E-2"/>
    <n v="0"/>
    <n v="-999"/>
    <x v="64"/>
  </r>
  <r>
    <d v="1996-12-13T00:00:00"/>
    <n v="348"/>
    <n v="1.01"/>
    <n v="-6.3"/>
    <n v="-4.2"/>
    <n v="-7.3"/>
    <n v="96"/>
    <n v="95.2"/>
    <n v="2.7"/>
    <n v="664"/>
    <n v="-2.8"/>
    <n v="1.7"/>
    <n v="4.9000000000000004"/>
    <n v="0.1"/>
    <n v="0.8"/>
    <n v="-999"/>
    <n v="-999"/>
    <n v="0.42599999999999999"/>
    <n v="2.1000000000000001E-2"/>
    <n v="0"/>
    <n v="-999"/>
    <x v="64"/>
  </r>
  <r>
    <d v="1996-12-14T00:00:00"/>
    <n v="349"/>
    <n v="2.86"/>
    <n v="-6.9"/>
    <n v="-2.2000000000000002"/>
    <n v="-11.2"/>
    <n v="94.4"/>
    <n v="91.3"/>
    <n v="2.1"/>
    <n v="680"/>
    <n v="-2.6"/>
    <n v="1.2"/>
    <n v="3.8"/>
    <n v="0.2"/>
    <n v="0.8"/>
    <n v="-999"/>
    <n v="-999"/>
    <n v="0.47499999999999998"/>
    <n v="4.4999999999999998E-2"/>
    <n v="0"/>
    <n v="-999"/>
    <x v="64"/>
  </r>
  <r>
    <d v="1996-12-15T00:00:00"/>
    <n v="350"/>
    <n v="0.56999999999999995"/>
    <n v="-7.4"/>
    <n v="-5.6"/>
    <n v="-12.4"/>
    <n v="91.8"/>
    <n v="85"/>
    <n v="2.2999999999999998"/>
    <n v="698"/>
    <n v="-2.5"/>
    <n v="1.5"/>
    <n v="5"/>
    <n v="0.1"/>
    <n v="0.8"/>
    <n v="-999"/>
    <n v="-999"/>
    <n v="0.34100000000000003"/>
    <n v="0.06"/>
    <n v="0"/>
    <n v="-999"/>
    <x v="64"/>
  </r>
  <r>
    <d v="1996-12-16T00:00:00"/>
    <n v="351"/>
    <n v="4.38"/>
    <n v="-11.8"/>
    <n v="-6.9"/>
    <n v="-15.3"/>
    <n v="89.7"/>
    <n v="72.599999999999994"/>
    <n v="0"/>
    <n v="674"/>
    <n v="-2.5"/>
    <n v="1"/>
    <n v="3.6"/>
    <n v="0.2"/>
    <n v="0.8"/>
    <n v="-999"/>
    <n v="-999"/>
    <n v="0.26400000000000001"/>
    <n v="0.1"/>
    <n v="0"/>
    <n v="-999"/>
    <x v="64"/>
  </r>
  <r>
    <d v="1996-12-17T00:00:00"/>
    <n v="352"/>
    <n v="3.76"/>
    <n v="-10.6"/>
    <n v="-5.9"/>
    <n v="-16.3"/>
    <n v="71.5"/>
    <n v="42.3"/>
    <n v="0"/>
    <n v="663"/>
    <n v="-3.3"/>
    <n v="1"/>
    <n v="3"/>
    <n v="0.2"/>
    <n v="0.8"/>
    <n v="-999"/>
    <n v="-999"/>
    <n v="0.16700000000000001"/>
    <n v="0.22700000000000001"/>
    <n v="0"/>
    <n v="-999"/>
    <x v="64"/>
  </r>
  <r>
    <d v="1996-12-18T00:00:00"/>
    <n v="353"/>
    <n v="1.76"/>
    <n v="-5.4"/>
    <n v="-0.8"/>
    <n v="-9.8000000000000007"/>
    <n v="77.7"/>
    <n v="53.1"/>
    <n v="0"/>
    <n v="646"/>
    <n v="-3.6"/>
    <n v="0.9"/>
    <n v="3.3"/>
    <n v="0.2"/>
    <n v="0.8"/>
    <n v="-999"/>
    <n v="-999"/>
    <n v="0.307"/>
    <n v="0.27"/>
    <n v="0"/>
    <n v="-999"/>
    <x v="64"/>
  </r>
  <r>
    <d v="1996-12-19T00:00:00"/>
    <n v="354"/>
    <n v="1.04"/>
    <n v="-6"/>
    <n v="-3"/>
    <n v="-8.1999999999999993"/>
    <n v="91.3"/>
    <n v="76.3"/>
    <n v="3.5"/>
    <n v="673"/>
    <n v="-3.4"/>
    <n v="0.8"/>
    <n v="4"/>
    <n v="0.1"/>
    <n v="0.8"/>
    <n v="-999"/>
    <n v="-999"/>
    <n v="0.373"/>
    <n v="0.11600000000000001"/>
    <n v="0"/>
    <n v="-999"/>
    <x v="64"/>
  </r>
  <r>
    <d v="1996-12-20T00:00:00"/>
    <n v="355"/>
    <n v="1.01"/>
    <n v="-6.7"/>
    <n v="-3.7"/>
    <n v="-9.1"/>
    <n v="90.4"/>
    <n v="75.2"/>
    <n v="0"/>
    <n v="662"/>
    <n v="-3.1"/>
    <n v="1.2"/>
    <n v="4.0999999999999996"/>
    <n v="0.1"/>
    <n v="0.8"/>
    <n v="-999"/>
    <n v="-999"/>
    <n v="0.35"/>
    <n v="0.115"/>
    <n v="0"/>
    <n v="-999"/>
    <x v="64"/>
  </r>
  <r>
    <d v="1996-12-21T00:00:00"/>
    <n v="356"/>
    <n v="0.8"/>
    <n v="-9.1"/>
    <n v="-7"/>
    <n v="-11.4"/>
    <n v="92"/>
    <n v="82.3"/>
    <n v="6.2"/>
    <n v="710"/>
    <n v="-4.2"/>
    <n v="1.8"/>
    <n v="5.4"/>
    <n v="0.1"/>
    <n v="0.8"/>
    <n v="-999"/>
    <n v="-999"/>
    <n v="0.29699999999999999"/>
    <n v="6.4000000000000001E-2"/>
    <n v="0"/>
    <n v="-999"/>
    <x v="64"/>
  </r>
  <r>
    <d v="1996-12-22T00:00:00"/>
    <n v="357"/>
    <n v="1.23"/>
    <n v="-12"/>
    <n v="-8.9"/>
    <n v="-16.399999999999999"/>
    <n v="92"/>
    <n v="87.2"/>
    <n v="0"/>
    <n v="702"/>
    <n v="-4"/>
    <n v="1.2"/>
    <n v="5.8"/>
    <n v="0.1"/>
    <n v="0.8"/>
    <n v="-999"/>
    <n v="-999"/>
    <n v="0.27100000000000002"/>
    <n v="0.04"/>
    <n v="0"/>
    <n v="-999"/>
    <x v="64"/>
  </r>
  <r>
    <d v="1996-12-23T00:00:00"/>
    <n v="358"/>
    <n v="1.42"/>
    <n v="-10.8"/>
    <n v="-4.5999999999999996"/>
    <n v="-13.9"/>
    <n v="91.8"/>
    <n v="76.900000000000006"/>
    <n v="0.7"/>
    <n v="707"/>
    <n v="-4.0999999999999996"/>
    <n v="0.9"/>
    <n v="3.6"/>
    <n v="0.1"/>
    <n v="0.8"/>
    <n v="-999"/>
    <n v="-999"/>
    <n v="0.33300000000000002"/>
    <n v="0.1"/>
    <n v="0"/>
    <n v="-999"/>
    <x v="64"/>
  </r>
  <r>
    <d v="1996-12-24T00:00:00"/>
    <n v="359"/>
    <n v="0.23"/>
    <n v="-12.2"/>
    <n v="-10"/>
    <n v="-15.7"/>
    <n v="91.8"/>
    <n v="88"/>
    <n v="6"/>
    <n v="753"/>
    <n v="-4.4000000000000004"/>
    <n v="0.2"/>
    <n v="1.7"/>
    <n v="0.1"/>
    <n v="0.7"/>
    <n v="-999"/>
    <n v="-999"/>
    <n v="0.252"/>
    <n v="3.4000000000000002E-2"/>
    <n v="0"/>
    <n v="-999"/>
    <x v="64"/>
  </r>
  <r>
    <d v="1996-12-25T00:00:00"/>
    <n v="360"/>
    <n v="2.2400000000000002"/>
    <n v="-18.399999999999999"/>
    <n v="-12.1"/>
    <n v="-22.4"/>
    <n v="85.2"/>
    <n v="65.900000000000006"/>
    <n v="0"/>
    <n v="736"/>
    <n v="-4.8"/>
    <n v="0.8"/>
    <n v="2.8"/>
    <n v="0"/>
    <n v="0.7"/>
    <n v="-999"/>
    <n v="-999"/>
    <n v="0.159"/>
    <n v="8.2000000000000003E-2"/>
    <n v="0"/>
    <n v="-999"/>
    <x v="64"/>
  </r>
  <r>
    <d v="1996-12-26T00:00:00"/>
    <n v="361"/>
    <n v="0.66"/>
    <n v="-19.8"/>
    <n v="-14.7"/>
    <n v="-23.2"/>
    <n v="84.9"/>
    <n v="73.7"/>
    <n v="0.5"/>
    <n v="740"/>
    <n v="-6.1"/>
    <n v="0.6"/>
    <n v="2.4"/>
    <n v="0"/>
    <n v="0.6"/>
    <n v="-999"/>
    <n v="-999"/>
    <n v="0.14399999999999999"/>
    <n v="5.0999999999999997E-2"/>
    <n v="0"/>
    <n v="-999"/>
    <x v="64"/>
  </r>
  <r>
    <d v="1996-12-27T00:00:00"/>
    <n v="362"/>
    <n v="1.1599999999999999"/>
    <n v="-22.5"/>
    <n v="-17.399999999999999"/>
    <n v="-27.8"/>
    <n v="80.900000000000006"/>
    <n v="64.099999999999994"/>
    <n v="13"/>
    <n v="840"/>
    <n v="-6.4"/>
    <n v="0.6"/>
    <n v="2.7"/>
    <n v="-0.1"/>
    <n v="0.6"/>
    <n v="-999"/>
    <n v="-999"/>
    <n v="0.1"/>
    <n v="5.6000000000000001E-2"/>
    <n v="0"/>
    <n v="-999"/>
    <x v="64"/>
  </r>
  <r>
    <d v="1996-12-28T00:00:00"/>
    <n v="363"/>
    <n v="0.36"/>
    <n v="-24.8"/>
    <n v="-20.2"/>
    <n v="-25.9"/>
    <n v="80.3"/>
    <n v="75.599999999999994"/>
    <n v="1.3"/>
    <n v="806"/>
    <n v="-6"/>
    <n v="1.1000000000000001"/>
    <n v="3.5"/>
    <n v="-0.1"/>
    <n v="0.5"/>
    <n v="-999"/>
    <n v="-999"/>
    <n v="9.2999999999999999E-2"/>
    <n v="0.03"/>
    <n v="0"/>
    <n v="-999"/>
    <x v="64"/>
  </r>
  <r>
    <d v="1996-12-29T00:00:00"/>
    <n v="364"/>
    <n v="2.02"/>
    <n v="-15.2"/>
    <n v="-9.8000000000000007"/>
    <n v="-22.7"/>
    <n v="89"/>
    <n v="78.099999999999994"/>
    <n v="19.399999999999999"/>
    <n v="977"/>
    <n v="-6"/>
    <n v="1.2"/>
    <n v="6"/>
    <n v="-0.1"/>
    <n v="0.5"/>
    <n v="-999"/>
    <n v="-999"/>
    <n v="0.22700000000000001"/>
    <n v="6.4000000000000001E-2"/>
    <n v="0"/>
    <n v="-999"/>
    <x v="64"/>
  </r>
  <r>
    <d v="1996-12-30T00:00:00"/>
    <n v="365"/>
    <n v="1.1200000000000001"/>
    <n v="-4.0999999999999996"/>
    <n v="1.5"/>
    <n v="-12.1"/>
    <n v="94.8"/>
    <n v="84.9"/>
    <n v="0"/>
    <n v="916"/>
    <n v="-6"/>
    <n v="2.2000000000000002"/>
    <n v="6"/>
    <n v="-0.1"/>
    <n v="0.4"/>
    <n v="-999"/>
    <n v="-999"/>
    <n v="0.57799999999999996"/>
    <n v="0.10299999999999999"/>
    <n v="0"/>
    <n v="-999"/>
    <x v="64"/>
  </r>
  <r>
    <d v="1996-12-31T00:00:00"/>
    <n v="366"/>
    <n v="1.88"/>
    <n v="0.1"/>
    <n v="4.3"/>
    <n v="-1.2"/>
    <n v="88.5"/>
    <n v="76"/>
    <n v="0.7"/>
    <n v="939"/>
    <n v="-6"/>
    <n v="2.6"/>
    <n v="7.9"/>
    <n v="-0.1"/>
    <n v="0.4"/>
    <n v="-999"/>
    <n v="-999"/>
    <n v="0.63100000000000001"/>
    <n v="0.19900000000000001"/>
    <n v="939"/>
    <n v="-6"/>
    <x v="64"/>
  </r>
  <r>
    <d v="1997-01-01T00:00:00"/>
    <n v="1"/>
    <n v="1.74"/>
    <n v="0.3"/>
    <n v="1.8"/>
    <n v="-1.6"/>
    <n v="87.5"/>
    <n v="72.599999999999994"/>
    <n v="4.9000000000000004"/>
    <n v="889"/>
    <n v="-999"/>
    <n v="1.7"/>
    <n v="6.3"/>
    <n v="-999"/>
    <n v="-999"/>
    <n v="-999"/>
    <n v="-999"/>
    <n v="0.505"/>
    <n v="0.191"/>
    <n v="0"/>
    <n v="-999"/>
    <x v="65"/>
  </r>
  <r>
    <d v="1997-01-02T00:00:00"/>
    <n v="2"/>
    <n v="2.88"/>
    <n v="-0.9"/>
    <n v="1.9"/>
    <n v="-5.3"/>
    <n v="87.9"/>
    <n v="74.5"/>
    <n v="1.6"/>
    <n v="882"/>
    <n v="-999"/>
    <n v="1.9"/>
    <n v="4.2"/>
    <n v="-999"/>
    <n v="-999"/>
    <n v="-999"/>
    <n v="-999"/>
    <n v="0.52200000000000002"/>
    <n v="0.17899999999999999"/>
    <n v="0"/>
    <n v="-999"/>
    <x v="65"/>
  </r>
  <r>
    <d v="1997-01-03T00:00:00"/>
    <n v="3"/>
    <n v="2.33"/>
    <n v="-5.7"/>
    <n v="-3.5"/>
    <n v="-8.1999999999999993"/>
    <n v="80.7"/>
    <n v="64.8"/>
    <n v="6.1"/>
    <n v="930"/>
    <n v="-999"/>
    <n v="1.3"/>
    <n v="4"/>
    <n v="-999"/>
    <n v="-999"/>
    <n v="-999"/>
    <n v="-999"/>
    <n v="0.30499999999999999"/>
    <n v="0.16600000000000001"/>
    <n v="0"/>
    <n v="-999"/>
    <x v="65"/>
  </r>
  <r>
    <d v="1997-01-04T00:00:00"/>
    <n v="4"/>
    <n v="2.78"/>
    <n v="-9.3000000000000007"/>
    <n v="-3.9"/>
    <n v="-11.6"/>
    <n v="86.4"/>
    <n v="61.5"/>
    <n v="0.7"/>
    <n v="916"/>
    <n v="-999"/>
    <n v="0.4"/>
    <n v="2"/>
    <n v="-999"/>
    <n v="-999"/>
    <n v="-999"/>
    <n v="-999"/>
    <n v="0.28100000000000003"/>
    <n v="0.17599999999999999"/>
    <n v="0"/>
    <n v="-999"/>
    <x v="65"/>
  </r>
  <r>
    <d v="1997-01-05T00:00:00"/>
    <n v="5"/>
    <n v="5.5"/>
    <n v="-9.6999999999999993"/>
    <n v="-5.6"/>
    <n v="-12.5"/>
    <n v="80.900000000000006"/>
    <n v="67.8"/>
    <n v="0.4"/>
    <n v="911"/>
    <n v="-999"/>
    <n v="0.5"/>
    <n v="2"/>
    <n v="-999"/>
    <n v="-999"/>
    <n v="-999"/>
    <n v="-999"/>
    <n v="0.27300000000000002"/>
    <n v="0.129"/>
    <n v="0"/>
    <n v="-999"/>
    <x v="65"/>
  </r>
  <r>
    <d v="1997-01-06T00:00:00"/>
    <n v="6"/>
    <n v="0.65"/>
    <n v="-7.6"/>
    <n v="-3.5"/>
    <n v="-8.6999999999999993"/>
    <n v="92.3"/>
    <n v="87.5"/>
    <n v="0.3"/>
    <n v="917"/>
    <n v="-999"/>
    <n v="1"/>
    <n v="3.6"/>
    <n v="-999"/>
    <n v="-999"/>
    <n v="-999"/>
    <n v="-999"/>
    <n v="0.41199999999999998"/>
    <n v="5.8999999999999997E-2"/>
    <n v="0"/>
    <n v="-999"/>
    <x v="65"/>
  </r>
  <r>
    <d v="1997-01-07T00:00:00"/>
    <n v="7"/>
    <n v="3.01"/>
    <n v="-1"/>
    <n v="2"/>
    <n v="-3.1"/>
    <n v="86.6"/>
    <n v="69.099999999999994"/>
    <n v="10.4"/>
    <n v="965"/>
    <n v="-999"/>
    <n v="1.4"/>
    <n v="3.2"/>
    <n v="-999"/>
    <n v="-999"/>
    <n v="-999"/>
    <n v="-999"/>
    <n v="0.48699999999999999"/>
    <n v="0.218"/>
    <n v="0"/>
    <n v="-999"/>
    <x v="65"/>
  </r>
  <r>
    <d v="1997-01-08T00:00:00"/>
    <n v="8"/>
    <n v="3.53"/>
    <n v="-0.9"/>
    <n v="0.8"/>
    <n v="-1.2"/>
    <n v="80.900000000000006"/>
    <n v="68.099999999999994"/>
    <n v="3"/>
    <n v="963"/>
    <n v="-999"/>
    <n v="1.6"/>
    <n v="3.5"/>
    <n v="-999"/>
    <n v="-999"/>
    <n v="-999"/>
    <n v="-999"/>
    <n v="0.441"/>
    <n v="0.20599999999999999"/>
    <n v="0"/>
    <n v="-999"/>
    <x v="65"/>
  </r>
  <r>
    <d v="1997-01-09T00:00:00"/>
    <n v="9"/>
    <n v="1.74"/>
    <n v="-0.3"/>
    <n v="1.1000000000000001"/>
    <n v="-1.4"/>
    <n v="87"/>
    <n v="60.5"/>
    <n v="5.3"/>
    <n v="968"/>
    <n v="-999"/>
    <n v="1.4"/>
    <n v="2.9"/>
    <n v="-999"/>
    <n v="-999"/>
    <n v="-999"/>
    <n v="-999"/>
    <n v="0.4"/>
    <n v="0.26100000000000001"/>
    <n v="0"/>
    <n v="-999"/>
    <x v="65"/>
  </r>
  <r>
    <d v="1997-01-10T00:00:00"/>
    <n v="10"/>
    <n v="2.68"/>
    <n v="-0.2"/>
    <n v="2.2999999999999998"/>
    <n v="-2.1"/>
    <n v="82.2"/>
    <n v="67.099999999999994"/>
    <n v="1.4"/>
    <n v="949"/>
    <n v="-999"/>
    <n v="1.5"/>
    <n v="5.0999999999999996"/>
    <n v="-999"/>
    <n v="-999"/>
    <n v="-999"/>
    <n v="-999"/>
    <n v="0.48399999999999999"/>
    <n v="0.23699999999999999"/>
    <n v="0"/>
    <n v="-999"/>
    <x v="65"/>
  </r>
  <r>
    <d v="1997-01-11T00:00:00"/>
    <n v="11"/>
    <n v="4.22"/>
    <n v="-4.0999999999999996"/>
    <n v="-1.7"/>
    <n v="-7.4"/>
    <n v="83.1"/>
    <n v="38.700000000000003"/>
    <n v="1"/>
    <n v="945"/>
    <n v="-999"/>
    <n v="1.8"/>
    <n v="4.5"/>
    <n v="-999"/>
    <n v="-999"/>
    <n v="-999"/>
    <n v="-999"/>
    <n v="0.20899999999999999"/>
    <n v="0.33"/>
    <n v="0"/>
    <n v="-999"/>
    <x v="65"/>
  </r>
  <r>
    <d v="1997-01-12T00:00:00"/>
    <n v="12"/>
    <n v="6.14"/>
    <n v="-13.1"/>
    <n v="-5.4"/>
    <n v="-17.100000000000001"/>
    <n v="67.8"/>
    <n v="29.2"/>
    <n v="0.1"/>
    <n v="934"/>
    <n v="-999"/>
    <n v="0.9"/>
    <n v="3"/>
    <n v="-999"/>
    <n v="-999"/>
    <n v="-999"/>
    <n v="-999"/>
    <n v="0.11899999999999999"/>
    <n v="0.28899999999999998"/>
    <n v="0"/>
    <n v="-999"/>
    <x v="65"/>
  </r>
  <r>
    <d v="1997-01-13T00:00:00"/>
    <n v="13"/>
    <n v="6.05"/>
    <n v="-10.8"/>
    <n v="-5.6"/>
    <n v="-15.7"/>
    <n v="77.400000000000006"/>
    <n v="68.8"/>
    <n v="0"/>
    <n v="929"/>
    <n v="-999"/>
    <n v="0.6"/>
    <n v="1.7"/>
    <n v="-999"/>
    <n v="-999"/>
    <n v="-999"/>
    <n v="-999"/>
    <n v="0.27700000000000002"/>
    <n v="0.125"/>
    <n v="0"/>
    <n v="-999"/>
    <x v="65"/>
  </r>
  <r>
    <d v="1997-01-14T00:00:00"/>
    <n v="14"/>
    <n v="5.92"/>
    <n v="-7.4"/>
    <n v="-2.7"/>
    <n v="-11.9"/>
    <n v="79.400000000000006"/>
    <n v="71.3"/>
    <n v="0"/>
    <n v="925"/>
    <n v="-999"/>
    <n v="0.6"/>
    <n v="2.4"/>
    <n v="-999"/>
    <n v="-999"/>
    <n v="-999"/>
    <n v="-999"/>
    <n v="0.35699999999999998"/>
    <n v="0.14399999999999999"/>
    <n v="0"/>
    <n v="-999"/>
    <x v="65"/>
  </r>
  <r>
    <d v="1997-01-15T00:00:00"/>
    <n v="15"/>
    <n v="5.53"/>
    <n v="-11.8"/>
    <n v="-4.0999999999999996"/>
    <n v="-15.2"/>
    <n v="85.8"/>
    <n v="53.6"/>
    <n v="0"/>
    <n v="921"/>
    <n v="-999"/>
    <n v="1.6"/>
    <n v="6"/>
    <n v="-999"/>
    <n v="-999"/>
    <n v="-999"/>
    <n v="-999"/>
    <n v="0.24199999999999999"/>
    <n v="0.20899999999999999"/>
    <n v="0"/>
    <n v="-999"/>
    <x v="65"/>
  </r>
  <r>
    <d v="1997-01-16T00:00:00"/>
    <n v="16"/>
    <n v="5.37"/>
    <n v="-10.8"/>
    <n v="-6.7"/>
    <n v="-15.2"/>
    <n v="82.3"/>
    <n v="64.099999999999994"/>
    <n v="0"/>
    <n v="924"/>
    <n v="-999"/>
    <n v="1.2"/>
    <n v="4.7"/>
    <n v="-999"/>
    <n v="-999"/>
    <n v="-999"/>
    <n v="-999"/>
    <n v="0.23699999999999999"/>
    <n v="0.13300000000000001"/>
    <n v="0"/>
    <n v="-999"/>
    <x v="65"/>
  </r>
  <r>
    <d v="1997-01-17T00:00:00"/>
    <n v="17"/>
    <n v="1.42"/>
    <n v="-6.7"/>
    <n v="-4.8"/>
    <n v="-8"/>
    <n v="95.4"/>
    <n v="90.4"/>
    <n v="3.4"/>
    <n v="933"/>
    <n v="-999"/>
    <n v="1.4"/>
    <n v="5.7"/>
    <n v="-999"/>
    <n v="-999"/>
    <n v="-999"/>
    <n v="-999"/>
    <n v="0.38600000000000001"/>
    <n v="4.1000000000000002E-2"/>
    <n v="0"/>
    <n v="-999"/>
    <x v="65"/>
  </r>
  <r>
    <d v="1997-01-18T00:00:00"/>
    <n v="18"/>
    <n v="0.91"/>
    <n v="-3.4"/>
    <n v="-0.4"/>
    <n v="-5.0999999999999996"/>
    <n v="97.1"/>
    <n v="94.1"/>
    <n v="4.8"/>
    <n v="981"/>
    <n v="-999"/>
    <n v="1.1000000000000001"/>
    <n v="3.7"/>
    <n v="-999"/>
    <n v="-999"/>
    <n v="-999"/>
    <n v="-999"/>
    <n v="0.55800000000000005"/>
    <n v="3.5000000000000003E-2"/>
    <n v="0"/>
    <n v="-999"/>
    <x v="65"/>
  </r>
  <r>
    <d v="1997-01-19T00:00:00"/>
    <n v="19"/>
    <n v="2.73"/>
    <n v="-0.9"/>
    <n v="1.5"/>
    <n v="-2.1"/>
    <n v="88.3"/>
    <n v="78.3"/>
    <n v="4.8"/>
    <n v="1001"/>
    <n v="-999"/>
    <n v="0.7"/>
    <n v="2.7"/>
    <n v="-999"/>
    <n v="-999"/>
    <n v="-999"/>
    <n v="-999"/>
    <n v="0.53300000000000003"/>
    <n v="0.14799999999999999"/>
    <n v="0"/>
    <n v="-999"/>
    <x v="65"/>
  </r>
  <r>
    <d v="1997-01-20T00:00:00"/>
    <n v="20"/>
    <n v="0.27"/>
    <n v="-1.1000000000000001"/>
    <n v="0.4"/>
    <n v="-1.7"/>
    <n v="91.5"/>
    <n v="76.8"/>
    <n v="17.8"/>
    <n v="1101"/>
    <n v="-999"/>
    <n v="0.2"/>
    <n v="2.2000000000000002"/>
    <n v="-999"/>
    <n v="-999"/>
    <n v="-999"/>
    <n v="-999"/>
    <n v="0.48299999999999998"/>
    <n v="0.14599999999999999"/>
    <n v="0"/>
    <n v="-999"/>
    <x v="65"/>
  </r>
  <r>
    <d v="1997-01-21T00:00:00"/>
    <n v="21"/>
    <n v="4.9000000000000004"/>
    <n v="-3"/>
    <n v="1.7"/>
    <n v="-6.1"/>
    <n v="84.9"/>
    <n v="67.5"/>
    <n v="1"/>
    <n v="1068"/>
    <n v="-999"/>
    <n v="0.6"/>
    <n v="2.1"/>
    <n v="-999"/>
    <n v="-999"/>
    <n v="-999"/>
    <n v="-999"/>
    <n v="0.46600000000000003"/>
    <n v="0.224"/>
    <n v="0"/>
    <n v="-999"/>
    <x v="65"/>
  </r>
  <r>
    <d v="1997-01-22T00:00:00"/>
    <n v="22"/>
    <n v="2.86"/>
    <n v="-5.0999999999999996"/>
    <n v="-1.8"/>
    <n v="-6"/>
    <n v="84.3"/>
    <n v="66.8"/>
    <n v="0.5"/>
    <n v="1083"/>
    <n v="-999"/>
    <n v="0.6"/>
    <n v="2.6"/>
    <n v="-999"/>
    <n v="-999"/>
    <n v="-999"/>
    <n v="-999"/>
    <n v="0.35699999999999998"/>
    <n v="0.17799999999999999"/>
    <n v="0"/>
    <n v="-999"/>
    <x v="65"/>
  </r>
  <r>
    <d v="1997-01-23T00:00:00"/>
    <n v="23"/>
    <n v="2.4300000000000002"/>
    <n v="-7.4"/>
    <n v="-4.8"/>
    <n v="-8.8000000000000007"/>
    <n v="82.9"/>
    <n v="66.900000000000006"/>
    <n v="3.6"/>
    <n v="1093"/>
    <n v="-999"/>
    <n v="0.9"/>
    <n v="3.3"/>
    <n v="-999"/>
    <n v="-999"/>
    <n v="-999"/>
    <n v="-999"/>
    <n v="0.28599999999999998"/>
    <n v="0.14099999999999999"/>
    <n v="0"/>
    <n v="-999"/>
    <x v="65"/>
  </r>
  <r>
    <d v="1997-01-24T00:00:00"/>
    <n v="24"/>
    <n v="4.75"/>
    <n v="-14.3"/>
    <n v="-9.6999999999999993"/>
    <n v="-17.2"/>
    <n v="80.3"/>
    <n v="65.3"/>
    <n v="1.7"/>
    <n v="1104"/>
    <n v="-999"/>
    <n v="1.7"/>
    <n v="3.8"/>
    <n v="-999"/>
    <n v="-999"/>
    <n v="-999"/>
    <n v="-999"/>
    <n v="0.191"/>
    <n v="0.10100000000000001"/>
    <n v="0"/>
    <n v="-999"/>
    <x v="65"/>
  </r>
  <r>
    <d v="1997-01-25T00:00:00"/>
    <n v="25"/>
    <n v="3.99"/>
    <n v="-20.3"/>
    <n v="-16.899999999999999"/>
    <n v="-20.6"/>
    <n v="78.599999999999994"/>
    <n v="70.7"/>
    <n v="0.9"/>
    <n v="1085"/>
    <n v="-999"/>
    <n v="1.3"/>
    <n v="3.2"/>
    <n v="-999"/>
    <n v="-999"/>
    <n v="-999"/>
    <n v="-999"/>
    <n v="0.115"/>
    <n v="4.8000000000000001E-2"/>
    <n v="0"/>
    <n v="-999"/>
    <x v="65"/>
  </r>
  <r>
    <d v="1997-01-26T00:00:00"/>
    <n v="26"/>
    <n v="7.42"/>
    <n v="-20.100000000000001"/>
    <n v="-10.4"/>
    <n v="-25.9"/>
    <n v="73"/>
    <n v="59"/>
    <n v="0"/>
    <n v="1073"/>
    <n v="-999"/>
    <n v="1.2"/>
    <n v="3.3"/>
    <n v="-999"/>
    <n v="-999"/>
    <n v="-999"/>
    <n v="-999"/>
    <n v="0.16300000000000001"/>
    <n v="0.113"/>
    <n v="0"/>
    <n v="-999"/>
    <x v="65"/>
  </r>
  <r>
    <d v="1997-01-27T00:00:00"/>
    <n v="27"/>
    <n v="3.62"/>
    <n v="-13.7"/>
    <n v="-10.6"/>
    <n v="-19.5"/>
    <n v="65.599999999999994"/>
    <n v="44.6"/>
    <n v="0"/>
    <n v="1066"/>
    <n v="-999"/>
    <n v="1.4"/>
    <n v="4.4000000000000004"/>
    <n v="-999"/>
    <n v="-999"/>
    <n v="-999"/>
    <n v="-999"/>
    <n v="0.121"/>
    <n v="0.151"/>
    <n v="0"/>
    <n v="-999"/>
    <x v="65"/>
  </r>
  <r>
    <d v="1997-01-28T00:00:00"/>
    <n v="28"/>
    <n v="6.65"/>
    <n v="-4.2"/>
    <n v="2.7"/>
    <n v="-11"/>
    <n v="85.5"/>
    <n v="67.5"/>
    <n v="0"/>
    <n v="1044"/>
    <n v="-999"/>
    <n v="0.9"/>
    <n v="3.3"/>
    <n v="-999"/>
    <n v="-999"/>
    <n v="-999"/>
    <n v="-999"/>
    <n v="0.5"/>
    <n v="0.24099999999999999"/>
    <n v="0"/>
    <n v="-999"/>
    <x v="65"/>
  </r>
  <r>
    <d v="1997-01-29T00:00:00"/>
    <n v="29"/>
    <n v="3.01"/>
    <n v="-4.4000000000000004"/>
    <n v="-2.2999999999999998"/>
    <n v="-5.5"/>
    <n v="96.8"/>
    <n v="81.3"/>
    <n v="9.4"/>
    <n v="1116"/>
    <n v="-999"/>
    <n v="1"/>
    <n v="3.6"/>
    <n v="-999"/>
    <n v="-999"/>
    <n v="-999"/>
    <n v="-999"/>
    <n v="0.41899999999999998"/>
    <n v="9.6000000000000002E-2"/>
    <n v="0"/>
    <n v="-999"/>
    <x v="65"/>
  </r>
  <r>
    <d v="1997-01-30T00:00:00"/>
    <n v="30"/>
    <n v="5.47"/>
    <n v="-0.8"/>
    <n v="2.6"/>
    <n v="-3.3"/>
    <n v="88.4"/>
    <n v="70.599999999999994"/>
    <n v="3"/>
    <n v="1113"/>
    <n v="-999"/>
    <n v="1.9"/>
    <n v="5.8"/>
    <n v="-999"/>
    <n v="-999"/>
    <n v="-999"/>
    <n v="-999"/>
    <n v="0.52"/>
    <n v="0.216"/>
    <n v="0"/>
    <n v="-999"/>
    <x v="65"/>
  </r>
  <r>
    <d v="1997-01-31T00:00:00"/>
    <n v="31"/>
    <n v="6.43"/>
    <n v="-3"/>
    <n v="3.7"/>
    <n v="-7.8"/>
    <n v="84.6"/>
    <n v="56.8"/>
    <n v="0.3"/>
    <n v="1112"/>
    <n v="-999"/>
    <n v="0.7"/>
    <n v="2.5"/>
    <n v="-999"/>
    <n v="-999"/>
    <n v="-999"/>
    <n v="-999"/>
    <n v="0.45200000000000001"/>
    <n v="0.34399999999999997"/>
    <n v="1112"/>
    <n v="-999"/>
    <x v="65"/>
  </r>
  <r>
    <d v="1997-02-01T00:00:00"/>
    <n v="32"/>
    <n v="4.6399999999999997"/>
    <n v="-4.7"/>
    <n v="1.8"/>
    <n v="-8"/>
    <n v="87.3"/>
    <n v="69"/>
    <n v="1.4"/>
    <n v="1110"/>
    <n v="-999"/>
    <n v="0.7"/>
    <n v="3.2"/>
    <n v="-999"/>
    <n v="-999"/>
    <n v="-999"/>
    <n v="-999"/>
    <n v="0.48"/>
    <n v="0.216"/>
    <n v="0"/>
    <n v="-999"/>
    <x v="66"/>
  </r>
  <r>
    <d v="1997-02-02T00:00:00"/>
    <n v="33"/>
    <n v="5.7"/>
    <n v="-6.9"/>
    <n v="-1.9"/>
    <n v="-9.6"/>
    <n v="77.599999999999994"/>
    <n v="59.1"/>
    <n v="0"/>
    <n v="1110"/>
    <n v="-999"/>
    <n v="0.9"/>
    <n v="3.5"/>
    <n v="-999"/>
    <n v="-999"/>
    <n v="-999"/>
    <n v="-999"/>
    <n v="0.314"/>
    <n v="0.217"/>
    <n v="0"/>
    <n v="-999"/>
    <x v="66"/>
  </r>
  <r>
    <d v="1997-02-03T00:00:00"/>
    <n v="34"/>
    <n v="8.57"/>
    <n v="-8.9"/>
    <n v="-0.5"/>
    <n v="-13.9"/>
    <n v="72.400000000000006"/>
    <n v="37.299999999999997"/>
    <n v="0"/>
    <n v="1070"/>
    <n v="-999"/>
    <n v="1.1000000000000001"/>
    <n v="3"/>
    <n v="-999"/>
    <n v="-999"/>
    <n v="-999"/>
    <n v="-999"/>
    <n v="0.22"/>
    <n v="0.36899999999999999"/>
    <n v="0"/>
    <n v="-999"/>
    <x v="66"/>
  </r>
  <r>
    <d v="1997-02-04T00:00:00"/>
    <n v="35"/>
    <n v="8.8000000000000007"/>
    <n v="-9.6"/>
    <n v="1.3"/>
    <n v="-15"/>
    <n v="70.5"/>
    <n v="23.8"/>
    <n v="0"/>
    <n v="1075"/>
    <n v="-999"/>
    <n v="0.8"/>
    <n v="2.2000000000000002"/>
    <n v="-999"/>
    <n v="-999"/>
    <n v="-999"/>
    <n v="-999"/>
    <n v="0.16"/>
    <n v="0.51100000000000001"/>
    <n v="0"/>
    <n v="-999"/>
    <x v="66"/>
  </r>
  <r>
    <d v="1997-02-05T00:00:00"/>
    <n v="36"/>
    <n v="9"/>
    <n v="-9.8000000000000007"/>
    <n v="1.7"/>
    <n v="-15.9"/>
    <n v="71.099999999999994"/>
    <n v="20.6"/>
    <n v="0"/>
    <n v="1075"/>
    <n v="-999"/>
    <n v="0.7"/>
    <n v="1.8"/>
    <n v="-999"/>
    <n v="-999"/>
    <n v="-999"/>
    <n v="-999"/>
    <n v="0.14199999999999999"/>
    <n v="0.54800000000000004"/>
    <n v="0"/>
    <n v="-999"/>
    <x v="66"/>
  </r>
  <r>
    <d v="1997-02-06T00:00:00"/>
    <n v="37"/>
    <n v="9.1199999999999992"/>
    <n v="-9.4"/>
    <n v="-0.6"/>
    <n v="-14.3"/>
    <n v="69.400000000000006"/>
    <n v="31.1"/>
    <n v="0"/>
    <n v="1072"/>
    <n v="-999"/>
    <n v="1"/>
    <n v="3.7"/>
    <n v="-999"/>
    <n v="-999"/>
    <n v="-999"/>
    <n v="-999"/>
    <n v="0.182"/>
    <n v="0.40300000000000002"/>
    <n v="0"/>
    <n v="-999"/>
    <x v="66"/>
  </r>
  <r>
    <d v="1997-02-07T00:00:00"/>
    <n v="38"/>
    <n v="9.42"/>
    <n v="-9.6999999999999993"/>
    <n v="-1.7"/>
    <n v="-14.2"/>
    <n v="69.5"/>
    <n v="36"/>
    <n v="0"/>
    <n v="1071"/>
    <n v="-999"/>
    <n v="1.1000000000000001"/>
    <n v="3.4"/>
    <n v="-999"/>
    <n v="-999"/>
    <n v="-999"/>
    <n v="-999"/>
    <n v="0.19400000000000001"/>
    <n v="0.34499999999999997"/>
    <n v="0"/>
    <n v="-999"/>
    <x v="66"/>
  </r>
  <r>
    <d v="1997-02-08T00:00:00"/>
    <n v="39"/>
    <n v="8.9499999999999993"/>
    <n v="-9.9"/>
    <n v="0.9"/>
    <n v="-16.5"/>
    <n v="74.099999999999994"/>
    <n v="33.9"/>
    <n v="0"/>
    <n v="1071"/>
    <n v="-999"/>
    <n v="0.9"/>
    <n v="3.4"/>
    <n v="-999"/>
    <n v="-999"/>
    <n v="-999"/>
    <n v="-999"/>
    <n v="0.221"/>
    <n v="0.43099999999999999"/>
    <n v="0"/>
    <n v="-999"/>
    <x v="66"/>
  </r>
  <r>
    <d v="1997-02-09T00:00:00"/>
    <n v="40"/>
    <n v="8.1199999999999992"/>
    <n v="-8.6999999999999993"/>
    <n v="-1.5"/>
    <n v="-14.9"/>
    <n v="74.900000000000006"/>
    <n v="51.2"/>
    <n v="0"/>
    <n v="1071"/>
    <n v="-999"/>
    <n v="0.9"/>
    <n v="3.2"/>
    <n v="-999"/>
    <n v="-999"/>
    <n v="-999"/>
    <n v="-999"/>
    <n v="0.28000000000000003"/>
    <n v="0.26700000000000002"/>
    <n v="0"/>
    <n v="-999"/>
    <x v="66"/>
  </r>
  <r>
    <d v="1997-02-10T00:00:00"/>
    <n v="41"/>
    <n v="7.39"/>
    <n v="-6.1"/>
    <n v="0.1"/>
    <n v="-9.5"/>
    <n v="71.8"/>
    <n v="45.9"/>
    <n v="0"/>
    <n v="1071"/>
    <n v="-999"/>
    <n v="0.8"/>
    <n v="2.8"/>
    <n v="-999"/>
    <n v="-999"/>
    <n v="-999"/>
    <n v="-999"/>
    <n v="0.28199999999999997"/>
    <n v="0.33300000000000002"/>
    <n v="0"/>
    <n v="-999"/>
    <x v="66"/>
  </r>
  <r>
    <d v="1997-02-11T00:00:00"/>
    <n v="42"/>
    <n v="4.04"/>
    <n v="-7.4"/>
    <n v="-4.9000000000000004"/>
    <n v="-11.3"/>
    <n v="82.2"/>
    <n v="70.3"/>
    <n v="12.7"/>
    <n v="1197"/>
    <n v="-999"/>
    <n v="1.2"/>
    <n v="5.3"/>
    <n v="-999"/>
    <n v="-999"/>
    <n v="-999"/>
    <n v="-999"/>
    <n v="0.29799999999999999"/>
    <n v="0.126"/>
    <n v="0"/>
    <n v="-999"/>
    <x v="66"/>
  </r>
  <r>
    <d v="1997-02-12T00:00:00"/>
    <n v="43"/>
    <n v="1.43"/>
    <n v="-5"/>
    <n v="-1.9"/>
    <n v="-7"/>
    <n v="81.900000000000006"/>
    <n v="74.5"/>
    <n v="3.3"/>
    <n v="1198"/>
    <n v="-999"/>
    <n v="1"/>
    <n v="3.4"/>
    <n v="-999"/>
    <n v="-999"/>
    <n v="-999"/>
    <n v="-999"/>
    <n v="0.39600000000000002"/>
    <n v="0.13500000000000001"/>
    <n v="0"/>
    <n v="-999"/>
    <x v="66"/>
  </r>
  <r>
    <d v="1997-02-13T00:00:00"/>
    <n v="44"/>
    <n v="1.69"/>
    <n v="-3.4"/>
    <n v="-1.5"/>
    <n v="-4.9000000000000004"/>
    <n v="83.9"/>
    <n v="73.099999999999994"/>
    <n v="0.9"/>
    <n v="1169"/>
    <n v="-999"/>
    <n v="1.1000000000000001"/>
    <n v="3"/>
    <n v="-999"/>
    <n v="-999"/>
    <n v="-999"/>
    <n v="-999"/>
    <n v="0.4"/>
    <n v="0.14699999999999999"/>
    <n v="0"/>
    <n v="-999"/>
    <x v="66"/>
  </r>
  <r>
    <d v="1997-02-14T00:00:00"/>
    <n v="45"/>
    <n v="0.3"/>
    <n v="-1.1000000000000001"/>
    <n v="0"/>
    <n v="-1.7"/>
    <n v="100.8"/>
    <n v="97.3"/>
    <n v="21.6"/>
    <n v="1299"/>
    <n v="-999"/>
    <n v="1.1000000000000001"/>
    <n v="3.2"/>
    <n v="-999"/>
    <n v="-999"/>
    <n v="-999"/>
    <n v="-999"/>
    <n v="0.59399999999999997"/>
    <n v="1.6E-2"/>
    <n v="0"/>
    <n v="-999"/>
    <x v="66"/>
  </r>
  <r>
    <d v="1997-02-15T00:00:00"/>
    <n v="46"/>
    <n v="3.04"/>
    <n v="0.6"/>
    <n v="3.1"/>
    <n v="-1.2"/>
    <n v="102.5"/>
    <n v="98.7"/>
    <n v="5.7"/>
    <n v="1282"/>
    <n v="-999"/>
    <n v="0.6"/>
    <n v="1.8"/>
    <n v="-999"/>
    <n v="-999"/>
    <n v="-999"/>
    <n v="-999"/>
    <n v="0.753"/>
    <n v="0.01"/>
    <n v="0"/>
    <n v="-999"/>
    <x v="66"/>
  </r>
  <r>
    <d v="1997-02-16T00:00:00"/>
    <n v="47"/>
    <n v="6.75"/>
    <n v="-0.4"/>
    <n v="3.7"/>
    <n v="-3"/>
    <n v="100.5"/>
    <n v="82.4"/>
    <n v="0.8"/>
    <n v="1282"/>
    <n v="-999"/>
    <n v="1"/>
    <n v="3.7"/>
    <n v="-999"/>
    <n v="-999"/>
    <n v="-999"/>
    <n v="-999"/>
    <n v="0.65600000000000003"/>
    <n v="0.14000000000000001"/>
    <n v="0"/>
    <n v="-999"/>
    <x v="66"/>
  </r>
  <r>
    <d v="1997-02-17T00:00:00"/>
    <n v="48"/>
    <n v="2.9"/>
    <n v="-1.1000000000000001"/>
    <n v="1.1000000000000001"/>
    <n v="-2.8"/>
    <n v="84.1"/>
    <n v="66.3"/>
    <n v="2.2999999999999998"/>
    <n v="1269"/>
    <n v="-999"/>
    <n v="1.5"/>
    <n v="3.6"/>
    <n v="-999"/>
    <n v="-999"/>
    <n v="-999"/>
    <n v="-999"/>
    <n v="0.438"/>
    <n v="0.223"/>
    <n v="0"/>
    <n v="-999"/>
    <x v="66"/>
  </r>
  <r>
    <d v="1997-02-18T00:00:00"/>
    <n v="49"/>
    <n v="5.63"/>
    <n v="-2.9"/>
    <n v="0.3"/>
    <n v="-7"/>
    <n v="69.599999999999994"/>
    <n v="44.4"/>
    <n v="0"/>
    <n v="1269"/>
    <n v="-999"/>
    <n v="2.2000000000000002"/>
    <n v="6.7"/>
    <n v="-999"/>
    <n v="-999"/>
    <n v="-999"/>
    <n v="-999"/>
    <n v="0.27700000000000002"/>
    <n v="0.34699999999999998"/>
    <n v="0"/>
    <n v="-999"/>
    <x v="66"/>
  </r>
  <r>
    <d v="1997-02-19T00:00:00"/>
    <n v="50"/>
    <n v="6.42"/>
    <n v="-3"/>
    <n v="0.3"/>
    <n v="-4.8"/>
    <n v="73"/>
    <n v="55.9"/>
    <n v="3"/>
    <n v="1270"/>
    <n v="-999"/>
    <n v="1.4"/>
    <n v="3.7"/>
    <n v="-999"/>
    <n v="-999"/>
    <n v="-999"/>
    <n v="-999"/>
    <n v="0.34899999999999998"/>
    <n v="0.27500000000000002"/>
    <n v="0"/>
    <n v="-999"/>
    <x v="66"/>
  </r>
  <r>
    <d v="1997-02-20T00:00:00"/>
    <n v="51"/>
    <n v="10.34"/>
    <n v="-4.2"/>
    <n v="0.2"/>
    <n v="-8.5"/>
    <n v="68.8"/>
    <n v="43.6"/>
    <n v="0.9"/>
    <n v="1270"/>
    <n v="-999"/>
    <n v="1.4"/>
    <n v="3.6"/>
    <n v="-999"/>
    <n v="-999"/>
    <n v="-999"/>
    <n v="-999"/>
    <n v="0.27"/>
    <n v="0.34899999999999998"/>
    <n v="0"/>
    <n v="-999"/>
    <x v="66"/>
  </r>
  <r>
    <d v="1997-02-21T00:00:00"/>
    <n v="52"/>
    <n v="6.95"/>
    <n v="-6.8"/>
    <n v="-0.9"/>
    <n v="-10.4"/>
    <n v="82.3"/>
    <n v="46.8"/>
    <n v="0.3"/>
    <n v="1270"/>
    <n v="-999"/>
    <n v="0.8"/>
    <n v="2.8"/>
    <n v="-999"/>
    <n v="-999"/>
    <n v="-999"/>
    <n v="-999"/>
    <n v="0.26800000000000002"/>
    <n v="0.30399999999999999"/>
    <n v="0"/>
    <n v="-999"/>
    <x v="66"/>
  </r>
  <r>
    <d v="1997-02-22T00:00:00"/>
    <n v="53"/>
    <n v="3.53"/>
    <n v="-4.4000000000000004"/>
    <n v="-0.4"/>
    <n v="-10.4"/>
    <n v="78.400000000000006"/>
    <n v="61.2"/>
    <n v="0"/>
    <n v="1270"/>
    <n v="-999"/>
    <n v="1.4"/>
    <n v="4.3"/>
    <n v="-999"/>
    <n v="-999"/>
    <n v="-999"/>
    <n v="-999"/>
    <n v="0.36299999999999999"/>
    <n v="0.23"/>
    <n v="0"/>
    <n v="-999"/>
    <x v="66"/>
  </r>
  <r>
    <d v="1997-02-23T00:00:00"/>
    <n v="54"/>
    <n v="8.67"/>
    <n v="-0.9"/>
    <n v="6"/>
    <n v="-4.9000000000000004"/>
    <n v="74.2"/>
    <n v="39.6"/>
    <n v="0"/>
    <n v="1270"/>
    <n v="-999"/>
    <n v="1"/>
    <n v="3.2"/>
    <n v="-999"/>
    <n v="-999"/>
    <n v="-999"/>
    <n v="-999"/>
    <n v="0.37"/>
    <n v="0.56499999999999995"/>
    <n v="0"/>
    <n v="-999"/>
    <x v="66"/>
  </r>
  <r>
    <d v="1997-02-24T00:00:00"/>
    <n v="55"/>
    <n v="12.14"/>
    <n v="0.3"/>
    <n v="6.1"/>
    <n v="-6.2"/>
    <n v="71.400000000000006"/>
    <n v="32.9"/>
    <n v="0"/>
    <n v="1270"/>
    <n v="-999"/>
    <n v="0.7"/>
    <n v="2.6"/>
    <n v="-999"/>
    <n v="-999"/>
    <n v="-999"/>
    <n v="-999"/>
    <n v="0.31"/>
    <n v="0.63200000000000001"/>
    <n v="0"/>
    <n v="-999"/>
    <x v="66"/>
  </r>
  <r>
    <d v="1997-02-25T00:00:00"/>
    <n v="56"/>
    <n v="6.15"/>
    <n v="-1.4"/>
    <n v="3.6"/>
    <n v="-6.7"/>
    <n v="76.7"/>
    <n v="43.8"/>
    <n v="3.3"/>
    <n v="1271"/>
    <n v="-999"/>
    <n v="1.2"/>
    <n v="3.6"/>
    <n v="-999"/>
    <n v="-999"/>
    <n v="-999"/>
    <n v="-999"/>
    <n v="0.34599999999999997"/>
    <n v="0.44400000000000001"/>
    <n v="0"/>
    <n v="-999"/>
    <x v="66"/>
  </r>
  <r>
    <d v="1997-02-26T00:00:00"/>
    <n v="57"/>
    <n v="4.4800000000000004"/>
    <n v="-5.2"/>
    <n v="-2.2000000000000002"/>
    <n v="-10.7"/>
    <n v="83.6"/>
    <n v="74.2"/>
    <n v="9.9"/>
    <n v="1305"/>
    <n v="-999"/>
    <n v="1.7"/>
    <n v="5.0999999999999996"/>
    <n v="-999"/>
    <n v="-999"/>
    <n v="-999"/>
    <n v="-999"/>
    <n v="0.38500000000000001"/>
    <n v="0.13400000000000001"/>
    <n v="0"/>
    <n v="-999"/>
    <x v="66"/>
  </r>
  <r>
    <d v="1997-02-27T00:00:00"/>
    <n v="58"/>
    <n v="6.69"/>
    <n v="-9.3000000000000007"/>
    <n v="-4.9000000000000004"/>
    <n v="-13.3"/>
    <n v="85.9"/>
    <n v="67.2"/>
    <n v="2.1"/>
    <n v="1362"/>
    <n v="-999"/>
    <n v="1.5"/>
    <n v="6.2"/>
    <n v="-999"/>
    <n v="-999"/>
    <n v="-999"/>
    <n v="-999"/>
    <n v="0.28499999999999998"/>
    <n v="0.13900000000000001"/>
    <n v="0"/>
    <n v="-999"/>
    <x v="66"/>
  </r>
  <r>
    <d v="1997-02-28T00:00:00"/>
    <n v="59"/>
    <n v="6.83"/>
    <n v="-9.4"/>
    <n v="-2.9"/>
    <n v="-17.100000000000001"/>
    <n v="79.400000000000006"/>
    <n v="55.9"/>
    <n v="0"/>
    <n v="1284"/>
    <n v="-999"/>
    <n v="0.9"/>
    <n v="3"/>
    <n v="-999"/>
    <n v="-999"/>
    <n v="-999"/>
    <n v="-999"/>
    <n v="0.27600000000000002"/>
    <n v="0.217"/>
    <n v="1284"/>
    <n v="-999"/>
    <x v="66"/>
  </r>
  <r>
    <d v="1997-03-01T00:00:00"/>
    <n v="60"/>
    <n v="2.77"/>
    <n v="-6.1"/>
    <n v="-3.5"/>
    <n v="-7"/>
    <n v="89.5"/>
    <n v="77.8"/>
    <n v="8.5"/>
    <n v="1347"/>
    <n v="-999"/>
    <n v="1.7"/>
    <n v="5.4"/>
    <n v="-999"/>
    <n v="-999"/>
    <n v="-999"/>
    <n v="-999"/>
    <n v="0.36699999999999999"/>
    <n v="0.105"/>
    <n v="0"/>
    <n v="-999"/>
    <x v="67"/>
  </r>
  <r>
    <d v="1997-03-02T00:00:00"/>
    <n v="61"/>
    <n v="2.4300000000000002"/>
    <n v="-5.8"/>
    <n v="-1.8"/>
    <n v="-10.199999999999999"/>
    <n v="89.7"/>
    <n v="69.7"/>
    <n v="5.7"/>
    <n v="1348"/>
    <n v="-999"/>
    <n v="0.9"/>
    <n v="3.4"/>
    <n v="-999"/>
    <n v="-999"/>
    <n v="-999"/>
    <n v="-999"/>
    <n v="0.373"/>
    <n v="0.16200000000000001"/>
    <n v="0"/>
    <n v="-999"/>
    <x v="67"/>
  </r>
  <r>
    <d v="1997-03-03T00:00:00"/>
    <n v="62"/>
    <n v="3.76"/>
    <n v="-6.5"/>
    <n v="-1.7"/>
    <n v="-9.1999999999999993"/>
    <n v="81.099999999999994"/>
    <n v="51"/>
    <n v="0.5"/>
    <n v="1352"/>
    <n v="-999"/>
    <n v="0.6"/>
    <n v="2.6"/>
    <n v="-999"/>
    <n v="-999"/>
    <n v="-999"/>
    <n v="-999"/>
    <n v="0.27500000000000002"/>
    <n v="0.26400000000000001"/>
    <n v="0"/>
    <n v="-999"/>
    <x v="67"/>
  </r>
  <r>
    <d v="1997-03-04T00:00:00"/>
    <n v="63"/>
    <n v="10.19"/>
    <n v="-8.6999999999999993"/>
    <n v="-5.3"/>
    <n v="-9.3000000000000007"/>
    <n v="79.7"/>
    <n v="49.7"/>
    <n v="4.8"/>
    <n v="1371"/>
    <n v="-999"/>
    <n v="1.1000000000000001"/>
    <n v="3.8"/>
    <n v="-999"/>
    <n v="-999"/>
    <n v="-999"/>
    <n v="-999"/>
    <n v="0.20399999999999999"/>
    <n v="0.20699999999999999"/>
    <n v="0"/>
    <n v="-999"/>
    <x v="67"/>
  </r>
  <r>
    <d v="1997-03-05T00:00:00"/>
    <n v="64"/>
    <n v="3.28"/>
    <n v="-7.2"/>
    <n v="-4.4000000000000004"/>
    <n v="-9.3000000000000007"/>
    <n v="89.5"/>
    <n v="76"/>
    <n v="5.2"/>
    <n v="1429"/>
    <n v="-999"/>
    <n v="1.2"/>
    <n v="3.4"/>
    <n v="-999"/>
    <n v="-999"/>
    <n v="-999"/>
    <n v="-999"/>
    <n v="0.33500000000000002"/>
    <n v="0.106"/>
    <n v="0"/>
    <n v="-999"/>
    <x v="67"/>
  </r>
  <r>
    <d v="1997-03-06T00:00:00"/>
    <n v="65"/>
    <n v="5.71"/>
    <n v="-3.8"/>
    <n v="-0.1"/>
    <n v="-5.5"/>
    <n v="91"/>
    <n v="76.400000000000006"/>
    <n v="1.3"/>
    <n v="1503"/>
    <n v="-999"/>
    <n v="1.1000000000000001"/>
    <n v="2.9"/>
    <n v="-999"/>
    <n v="-999"/>
    <n v="-999"/>
    <n v="-999"/>
    <n v="0.46300000000000002"/>
    <n v="0.14299999999999999"/>
    <n v="0"/>
    <n v="-999"/>
    <x v="67"/>
  </r>
  <r>
    <d v="1997-03-07T00:00:00"/>
    <n v="66"/>
    <n v="7.52"/>
    <n v="-3.3"/>
    <n v="-0.6"/>
    <n v="-5.4"/>
    <n v="76.5"/>
    <n v="48.8"/>
    <n v="7.5"/>
    <n v="1504"/>
    <n v="-999"/>
    <n v="2.2000000000000002"/>
    <n v="4.8"/>
    <n v="-999"/>
    <n v="-999"/>
    <n v="-999"/>
    <n v="-999"/>
    <n v="0.28499999999999998"/>
    <n v="0.29899999999999999"/>
    <n v="0"/>
    <n v="-999"/>
    <x v="67"/>
  </r>
  <r>
    <d v="1997-03-08T00:00:00"/>
    <n v="67"/>
    <n v="12.87"/>
    <n v="-4.8"/>
    <n v="-0.1"/>
    <n v="-7.3"/>
    <n v="67.5"/>
    <n v="39"/>
    <n v="0"/>
    <n v="1500"/>
    <n v="-999"/>
    <n v="1.7"/>
    <n v="5.0999999999999996"/>
    <n v="-999"/>
    <n v="-999"/>
    <n v="-999"/>
    <n v="-999"/>
    <n v="0.23599999999999999"/>
    <n v="0.37"/>
    <n v="0"/>
    <n v="-999"/>
    <x v="67"/>
  </r>
  <r>
    <d v="1997-03-09T00:00:00"/>
    <n v="68"/>
    <n v="11.4"/>
    <n v="-2.5"/>
    <n v="3"/>
    <n v="-5.0999999999999996"/>
    <n v="79.3"/>
    <n v="53.1"/>
    <n v="0"/>
    <n v="1500"/>
    <n v="-999"/>
    <n v="2.4"/>
    <n v="5.5"/>
    <n v="-999"/>
    <n v="-999"/>
    <n v="-999"/>
    <n v="-999"/>
    <n v="0.40200000000000002"/>
    <n v="0.35499999999999998"/>
    <n v="0"/>
    <n v="-999"/>
    <x v="67"/>
  </r>
  <r>
    <d v="1997-03-10T00:00:00"/>
    <n v="69"/>
    <n v="12.5"/>
    <n v="-5.5"/>
    <n v="-0.1"/>
    <n v="-11.9"/>
    <n v="73"/>
    <n v="47.8"/>
    <n v="2.6"/>
    <n v="1424"/>
    <n v="-999"/>
    <n v="1.4"/>
    <n v="4.0999999999999996"/>
    <n v="-999"/>
    <n v="-999"/>
    <n v="-999"/>
    <n v="-999"/>
    <n v="0.28999999999999998"/>
    <n v="0.316"/>
    <n v="0"/>
    <n v="-999"/>
    <x v="67"/>
  </r>
  <r>
    <d v="1997-03-11T00:00:00"/>
    <n v="70"/>
    <n v="7.49"/>
    <n v="-7.2"/>
    <n v="-2.9"/>
    <n v="-13.1"/>
    <n v="86.7"/>
    <n v="64.599999999999994"/>
    <n v="0"/>
    <n v="1413"/>
    <n v="-999"/>
    <n v="1.4"/>
    <n v="4.7"/>
    <n v="-999"/>
    <n v="-999"/>
    <n v="-999"/>
    <n v="-999"/>
    <n v="0.318"/>
    <n v="0.17499999999999999"/>
    <n v="0"/>
    <n v="-999"/>
    <x v="67"/>
  </r>
  <r>
    <d v="1997-03-12T00:00:00"/>
    <n v="71"/>
    <n v="3.89"/>
    <n v="-6.5"/>
    <n v="-4.4000000000000004"/>
    <n v="-8"/>
    <n v="90.3"/>
    <n v="75.5"/>
    <n v="1.4"/>
    <n v="1431"/>
    <n v="-999"/>
    <n v="1.3"/>
    <n v="3.5"/>
    <n v="-999"/>
    <n v="-999"/>
    <n v="-999"/>
    <n v="-999"/>
    <n v="0.33300000000000002"/>
    <n v="0.108"/>
    <n v="0"/>
    <n v="-999"/>
    <x v="67"/>
  </r>
  <r>
    <d v="1997-03-13T00:00:00"/>
    <n v="72"/>
    <n v="8.34"/>
    <n v="-10.4"/>
    <n v="-6.5"/>
    <n v="-15.8"/>
    <n v="85.6"/>
    <n v="73.5"/>
    <n v="0"/>
    <n v="1419"/>
    <n v="-999"/>
    <n v="1.6"/>
    <n v="3.2"/>
    <n v="-999"/>
    <n v="-999"/>
    <n v="-999"/>
    <n v="-999"/>
    <n v="0.27600000000000002"/>
    <n v="9.9000000000000005E-2"/>
    <n v="0"/>
    <n v="-999"/>
    <x v="67"/>
  </r>
  <r>
    <d v="1997-03-14T00:00:00"/>
    <n v="73"/>
    <n v="13.95"/>
    <n v="-10.5"/>
    <n v="-1.8"/>
    <n v="-15.9"/>
    <n v="72.5"/>
    <n v="34.200000000000003"/>
    <n v="4.7"/>
    <n v="1410"/>
    <n v="-999"/>
    <n v="0.8"/>
    <n v="2.6"/>
    <n v="-999"/>
    <n v="-999"/>
    <n v="-999"/>
    <n v="-999"/>
    <n v="0.183"/>
    <n v="0.35199999999999998"/>
    <n v="0"/>
    <n v="-999"/>
    <x v="67"/>
  </r>
  <r>
    <d v="1997-03-15T00:00:00"/>
    <n v="74"/>
    <n v="4.8600000000000003"/>
    <n v="-8.6999999999999993"/>
    <n v="-6.7"/>
    <n v="-12.3"/>
    <n v="87.4"/>
    <n v="74.7"/>
    <n v="0"/>
    <n v="1468"/>
    <n v="-999"/>
    <n v="1.7"/>
    <n v="4.7"/>
    <n v="-999"/>
    <n v="-999"/>
    <n v="-999"/>
    <n v="-999"/>
    <n v="0.27600000000000002"/>
    <n v="9.4E-2"/>
    <n v="0"/>
    <n v="-999"/>
    <x v="67"/>
  </r>
  <r>
    <d v="1997-03-16T00:00:00"/>
    <n v="75"/>
    <n v="15.83"/>
    <n v="-3.2"/>
    <n v="2.6"/>
    <n v="-9.1999999999999993"/>
    <n v="78.2"/>
    <n v="39"/>
    <n v="3.1"/>
    <n v="1468"/>
    <n v="-999"/>
    <n v="1.2"/>
    <n v="3.5"/>
    <n v="-999"/>
    <n v="-999"/>
    <n v="-999"/>
    <n v="-999"/>
    <n v="0.28699999999999998"/>
    <n v="0.44900000000000001"/>
    <n v="0"/>
    <n v="-999"/>
    <x v="67"/>
  </r>
  <r>
    <d v="1997-03-17T00:00:00"/>
    <n v="76"/>
    <n v="8.9600000000000009"/>
    <n v="-0.3"/>
    <n v="2.2999999999999998"/>
    <n v="-1.7"/>
    <n v="86"/>
    <n v="65.8"/>
    <n v="2.9"/>
    <n v="1463"/>
    <n v="-999"/>
    <n v="2.2000000000000002"/>
    <n v="6.3"/>
    <n v="-999"/>
    <n v="-999"/>
    <n v="-999"/>
    <n v="-999"/>
    <n v="0.47399999999999998"/>
    <n v="0.246"/>
    <n v="0"/>
    <n v="-999"/>
    <x v="67"/>
  </r>
  <r>
    <d v="1997-03-18T00:00:00"/>
    <n v="77"/>
    <n v="7.29"/>
    <n v="3"/>
    <n v="5.9"/>
    <n v="1"/>
    <n v="82.3"/>
    <n v="64.900000000000006"/>
    <n v="1"/>
    <n v="1388"/>
    <n v="-999"/>
    <n v="3.2"/>
    <n v="7.1"/>
    <n v="-999"/>
    <n v="-999"/>
    <n v="-999"/>
    <n v="-999"/>
    <n v="0.60199999999999998"/>
    <n v="0.32600000000000001"/>
    <n v="0"/>
    <n v="-999"/>
    <x v="67"/>
  </r>
  <r>
    <d v="1997-03-19T00:00:00"/>
    <n v="78"/>
    <n v="5.14"/>
    <n v="4.5"/>
    <n v="7.5"/>
    <n v="1.7"/>
    <n v="92.8"/>
    <n v="73.5"/>
    <n v="4.9000000000000004"/>
    <n v="1306"/>
    <n v="-999"/>
    <n v="2.5"/>
    <n v="6.2"/>
    <n v="-999"/>
    <n v="-999"/>
    <n v="-999"/>
    <n v="-999"/>
    <n v="0.76200000000000001"/>
    <n v="0.27500000000000002"/>
    <n v="0"/>
    <n v="-999"/>
    <x v="67"/>
  </r>
  <r>
    <d v="1997-03-20T00:00:00"/>
    <n v="79"/>
    <n v="12.67"/>
    <n v="-0.5"/>
    <n v="3.8"/>
    <n v="-5.2"/>
    <n v="67.400000000000006"/>
    <n v="36.200000000000003"/>
    <n v="1.3"/>
    <n v="1296"/>
    <n v="-999"/>
    <n v="1.9"/>
    <n v="5.0999999999999996"/>
    <n v="-999"/>
    <n v="-999"/>
    <n v="-999"/>
    <n v="-999"/>
    <n v="0.28999999999999998"/>
    <n v="0.51100000000000001"/>
    <n v="0"/>
    <n v="-999"/>
    <x v="67"/>
  </r>
  <r>
    <d v="1997-03-21T00:00:00"/>
    <n v="80"/>
    <n v="9.52"/>
    <n v="-3.7"/>
    <n v="2.8"/>
    <n v="-10.3"/>
    <n v="65.099999999999994"/>
    <n v="33.5"/>
    <n v="0"/>
    <n v="1288"/>
    <n v="-999"/>
    <n v="1.1000000000000001"/>
    <n v="3"/>
    <n v="-999"/>
    <n v="-999"/>
    <n v="-999"/>
    <n v="-999"/>
    <n v="0.25"/>
    <n v="0.497"/>
    <n v="0"/>
    <n v="-999"/>
    <x v="67"/>
  </r>
  <r>
    <d v="1997-03-22T00:00:00"/>
    <n v="81"/>
    <n v="8.5"/>
    <n v="-2.9"/>
    <n v="3.4"/>
    <n v="-8.8000000000000007"/>
    <n v="77.8"/>
    <n v="35.5"/>
    <n v="0"/>
    <n v="1288"/>
    <n v="-999"/>
    <n v="0.9"/>
    <n v="4.3"/>
    <n v="-999"/>
    <n v="-999"/>
    <n v="-999"/>
    <n v="-999"/>
    <n v="0.27700000000000002"/>
    <n v="0.503"/>
    <n v="0"/>
    <n v="-999"/>
    <x v="67"/>
  </r>
  <r>
    <d v="1997-03-23T00:00:00"/>
    <n v="82"/>
    <n v="11.97"/>
    <n v="-2.1"/>
    <n v="2.2000000000000002"/>
    <n v="-8"/>
    <n v="69.599999999999994"/>
    <n v="41.6"/>
    <n v="0"/>
    <n v="1288"/>
    <n v="-999"/>
    <n v="1.6"/>
    <n v="3.9"/>
    <n v="-999"/>
    <n v="-999"/>
    <n v="-999"/>
    <n v="-999"/>
    <n v="0.29799999999999999"/>
    <n v="0.41799999999999998"/>
    <n v="0"/>
    <n v="-999"/>
    <x v="67"/>
  </r>
  <r>
    <d v="1997-03-24T00:00:00"/>
    <n v="83"/>
    <n v="8.3000000000000007"/>
    <n v="-4.0999999999999996"/>
    <n v="1.5"/>
    <n v="-11.1"/>
    <n v="78.7"/>
    <n v="42.5"/>
    <n v="2.5"/>
    <n v="1302"/>
    <n v="-999"/>
    <n v="1.1000000000000001"/>
    <n v="4.5999999999999996"/>
    <n v="-999"/>
    <n v="-999"/>
    <n v="-999"/>
    <n v="-999"/>
    <n v="0.28899999999999998"/>
    <n v="0.39100000000000001"/>
    <n v="0"/>
    <n v="-999"/>
    <x v="67"/>
  </r>
  <r>
    <d v="1997-03-25T00:00:00"/>
    <n v="84"/>
    <n v="18.52"/>
    <n v="2.2000000000000002"/>
    <n v="9.6"/>
    <n v="-4.3"/>
    <n v="68.099999999999994"/>
    <n v="38"/>
    <n v="0"/>
    <n v="1260"/>
    <n v="-999"/>
    <n v="1.4"/>
    <n v="4.4000000000000004"/>
    <n v="-999"/>
    <n v="-999"/>
    <n v="-999"/>
    <n v="-999"/>
    <n v="0.45400000000000001"/>
    <n v="0.74099999999999999"/>
    <n v="0"/>
    <n v="-999"/>
    <x v="67"/>
  </r>
  <r>
    <d v="1997-03-26T00:00:00"/>
    <n v="85"/>
    <n v="11.69"/>
    <n v="1.8"/>
    <n v="5.8"/>
    <n v="-2.6"/>
    <n v="67.2"/>
    <n v="45.4"/>
    <n v="0"/>
    <n v="1243"/>
    <n v="-999"/>
    <n v="1.4"/>
    <n v="3.8"/>
    <n v="-999"/>
    <n v="-999"/>
    <n v="-999"/>
    <n v="-999"/>
    <n v="0.41899999999999998"/>
    <n v="0.503"/>
    <n v="0"/>
    <n v="-999"/>
    <x v="67"/>
  </r>
  <r>
    <d v="1997-03-27T00:00:00"/>
    <n v="86"/>
    <n v="16.11"/>
    <n v="-1.8"/>
    <n v="2"/>
    <n v="-3.8"/>
    <n v="62.5"/>
    <n v="37.9"/>
    <n v="0"/>
    <n v="1205"/>
    <n v="-999"/>
    <n v="2.4"/>
    <n v="5"/>
    <n v="-999"/>
    <n v="-999"/>
    <n v="-999"/>
    <n v="-999"/>
    <n v="0.26700000000000002"/>
    <n v="0.438"/>
    <n v="0"/>
    <n v="-999"/>
    <x v="67"/>
  </r>
  <r>
    <d v="1997-03-28T00:00:00"/>
    <n v="87"/>
    <n v="12.58"/>
    <n v="-2.9"/>
    <n v="1.1000000000000001"/>
    <n v="-4.3"/>
    <n v="67.099999999999994"/>
    <n v="44.6"/>
    <n v="0"/>
    <n v="1224"/>
    <n v="-999"/>
    <n v="2.2999999999999998"/>
    <n v="5.0999999999999996"/>
    <n v="-999"/>
    <n v="-999"/>
    <n v="-999"/>
    <n v="-999"/>
    <n v="0.29499999999999998"/>
    <n v="0.36599999999999999"/>
    <n v="0"/>
    <n v="-999"/>
    <x v="67"/>
  </r>
  <r>
    <d v="1997-03-29T00:00:00"/>
    <n v="88"/>
    <n v="7.92"/>
    <n v="-1.4"/>
    <n v="1.3"/>
    <n v="-3.9"/>
    <n v="60.4"/>
    <n v="50.1"/>
    <n v="2.2999999999999998"/>
    <n v="1162"/>
    <n v="-999"/>
    <n v="1.9"/>
    <n v="5.2"/>
    <n v="-999"/>
    <n v="-999"/>
    <n v="-999"/>
    <n v="-999"/>
    <n v="0.33600000000000002"/>
    <n v="0.33500000000000002"/>
    <n v="0"/>
    <n v="-999"/>
    <x v="67"/>
  </r>
  <r>
    <d v="1997-03-30T00:00:00"/>
    <n v="89"/>
    <n v="15.49"/>
    <n v="1"/>
    <n v="6.6"/>
    <n v="-3.2"/>
    <n v="61.3"/>
    <n v="36.9"/>
    <n v="6.1"/>
    <n v="1178"/>
    <n v="-999"/>
    <n v="2.9"/>
    <n v="6.9"/>
    <n v="-999"/>
    <n v="-999"/>
    <n v="-999"/>
    <n v="-999"/>
    <n v="0.36"/>
    <n v="0.61499999999999999"/>
    <n v="0"/>
    <n v="-999"/>
    <x v="67"/>
  </r>
  <r>
    <d v="1997-03-31T00:00:00"/>
    <n v="90"/>
    <n v="11.71"/>
    <n v="-3.3"/>
    <n v="0.8"/>
    <n v="-5.8"/>
    <n v="68.7"/>
    <n v="40.200000000000003"/>
    <n v="0"/>
    <n v="1177"/>
    <n v="-1"/>
    <n v="2"/>
    <n v="5"/>
    <n v="-999"/>
    <n v="-999"/>
    <n v="-999"/>
    <n v="-999"/>
    <n v="0.26"/>
    <n v="0.38700000000000001"/>
    <n v="1177"/>
    <n v="-1"/>
    <x v="67"/>
  </r>
  <r>
    <d v="1997-04-01T00:00:00"/>
    <n v="91"/>
    <n v="17.559999999999999"/>
    <n v="-5.4"/>
    <n v="1.6"/>
    <n v="-10.6"/>
    <n v="69.5"/>
    <n v="42.8"/>
    <n v="0"/>
    <n v="1178"/>
    <n v="-1"/>
    <n v="1.3"/>
    <n v="3.8"/>
    <n v="-999"/>
    <n v="-999"/>
    <n v="-999"/>
    <n v="-999"/>
    <n v="0.29299999999999998"/>
    <n v="0.39200000000000002"/>
    <n v="0"/>
    <n v="-999"/>
    <x v="68"/>
  </r>
  <r>
    <d v="1997-04-02T00:00:00"/>
    <n v="92"/>
    <n v="19.96"/>
    <n v="-2.8"/>
    <n v="2.8"/>
    <n v="-11.6"/>
    <n v="61.6"/>
    <n v="28.3"/>
    <n v="0"/>
    <n v="1176"/>
    <n v="-1"/>
    <n v="2.2000000000000002"/>
    <n v="6.8"/>
    <n v="-999"/>
    <n v="-999"/>
    <n v="-999"/>
    <n v="-999"/>
    <n v="0.21099999999999999"/>
    <n v="0.53500000000000003"/>
    <n v="0"/>
    <n v="-999"/>
    <x v="68"/>
  </r>
  <r>
    <d v="1997-04-03T00:00:00"/>
    <n v="93"/>
    <n v="13.01"/>
    <n v="-4.2"/>
    <n v="-0.1"/>
    <n v="-7.5"/>
    <n v="73.099999999999994"/>
    <n v="48.3"/>
    <n v="0"/>
    <n v="1176"/>
    <n v="-1"/>
    <n v="3.1"/>
    <n v="6.3"/>
    <n v="-999"/>
    <n v="-999"/>
    <n v="-999"/>
    <n v="-999"/>
    <n v="0.29299999999999998"/>
    <n v="0.313"/>
    <n v="0"/>
    <n v="-999"/>
    <x v="68"/>
  </r>
  <r>
    <d v="1997-04-04T00:00:00"/>
    <n v="94"/>
    <n v="19.649999999999999"/>
    <n v="-5.5"/>
    <n v="2.8"/>
    <n v="-10.9"/>
    <n v="55.4"/>
    <n v="27.4"/>
    <n v="0"/>
    <n v="1157"/>
    <n v="-1"/>
    <n v="2.2000000000000002"/>
    <n v="5"/>
    <n v="-999"/>
    <n v="-999"/>
    <n v="-999"/>
    <n v="-999"/>
    <n v="0.20499999999999999"/>
    <n v="0.54200000000000004"/>
    <n v="0"/>
    <n v="-999"/>
    <x v="68"/>
  </r>
  <r>
    <d v="1997-04-05T00:00:00"/>
    <n v="95"/>
    <n v="22.07"/>
    <n v="-5.2"/>
    <n v="5.7"/>
    <n v="-14.7"/>
    <n v="56.6"/>
    <n v="22.9"/>
    <n v="0"/>
    <n v="1137"/>
    <n v="-1"/>
    <n v="2.2000000000000002"/>
    <n v="5"/>
    <n v="-999"/>
    <n v="-999"/>
    <n v="-999"/>
    <n v="-999"/>
    <n v="0.21"/>
    <n v="0.70599999999999996"/>
    <n v="0"/>
    <n v="-999"/>
    <x v="68"/>
  </r>
  <r>
    <d v="1997-04-06T00:00:00"/>
    <n v="96"/>
    <n v="19.12"/>
    <n v="0.1"/>
    <n v="6.6"/>
    <n v="-7.3"/>
    <n v="37.299999999999997"/>
    <n v="19.100000000000001"/>
    <n v="0"/>
    <n v="1125"/>
    <n v="-0.9"/>
    <n v="1.2"/>
    <n v="3.9"/>
    <n v="0.2"/>
    <n v="0.5"/>
    <n v="-999"/>
    <n v="-999"/>
    <n v="0.186"/>
    <n v="0.78800000000000003"/>
    <n v="0"/>
    <n v="-999"/>
    <x v="68"/>
  </r>
  <r>
    <d v="1997-04-07T00:00:00"/>
    <n v="97"/>
    <n v="21.71"/>
    <n v="0.1"/>
    <n v="7.6"/>
    <n v="-6.8"/>
    <n v="44.6"/>
    <n v="21.2"/>
    <n v="0"/>
    <n v="1104"/>
    <n v="-1.1000000000000001"/>
    <n v="1.1000000000000001"/>
    <n v="3.4"/>
    <n v="0.2"/>
    <n v="0.5"/>
    <n v="-999"/>
    <n v="-999"/>
    <n v="0.221"/>
    <n v="0.82199999999999995"/>
    <n v="0"/>
    <n v="-999"/>
    <x v="68"/>
  </r>
  <r>
    <d v="1997-04-08T00:00:00"/>
    <n v="98"/>
    <n v="21.6"/>
    <n v="-0.1"/>
    <n v="6.9"/>
    <n v="-7.5"/>
    <n v="51.8"/>
    <n v="27.4"/>
    <n v="0"/>
    <n v="1092"/>
    <n v="-1"/>
    <n v="1"/>
    <n v="3.6"/>
    <n v="0.2"/>
    <n v="0.5"/>
    <n v="-999"/>
    <n v="-999"/>
    <n v="0.27300000000000002"/>
    <n v="0.72199999999999998"/>
    <n v="0"/>
    <n v="-999"/>
    <x v="68"/>
  </r>
  <r>
    <d v="1997-04-09T00:00:00"/>
    <n v="99"/>
    <n v="22.39"/>
    <n v="-0.6"/>
    <n v="5.6"/>
    <n v="-5.9"/>
    <n v="42.3"/>
    <n v="20.5"/>
    <n v="0"/>
    <n v="1064"/>
    <n v="-0.6"/>
    <n v="1.4"/>
    <n v="4.5"/>
    <n v="0.2"/>
    <n v="0.5"/>
    <n v="-999"/>
    <n v="-999"/>
    <n v="0.186"/>
    <n v="0.72299999999999998"/>
    <n v="0"/>
    <n v="-999"/>
    <x v="68"/>
  </r>
  <r>
    <d v="1997-04-10T00:00:00"/>
    <n v="100"/>
    <n v="21.9"/>
    <n v="-2.9"/>
    <n v="3.7"/>
    <n v="-9"/>
    <n v="42.2"/>
    <n v="22.8"/>
    <n v="0"/>
    <n v="1049"/>
    <n v="-0.3"/>
    <n v="1.4"/>
    <n v="3.1"/>
    <n v="0.2"/>
    <n v="0.5"/>
    <n v="-999"/>
    <n v="-999"/>
    <n v="0.182"/>
    <n v="0.61399999999999999"/>
    <n v="0"/>
    <n v="-999"/>
    <x v="68"/>
  </r>
  <r>
    <d v="1997-04-11T00:00:00"/>
    <n v="101"/>
    <n v="23.32"/>
    <n v="-1.5"/>
    <n v="6.8"/>
    <n v="-11.1"/>
    <n v="31.5"/>
    <n v="10.7"/>
    <n v="0"/>
    <n v="1040"/>
    <n v="-0.3"/>
    <n v="1"/>
    <n v="4.0999999999999996"/>
    <n v="0.2"/>
    <n v="0.5"/>
    <n v="-999"/>
    <n v="-999"/>
    <n v="0.106"/>
    <n v="0.88200000000000001"/>
    <n v="0"/>
    <n v="-999"/>
    <x v="68"/>
  </r>
  <r>
    <d v="1997-04-12T00:00:00"/>
    <n v="102"/>
    <n v="19.260000000000002"/>
    <n v="0.3"/>
    <n v="6.8"/>
    <n v="-5"/>
    <n v="36.6"/>
    <n v="22.4"/>
    <n v="0"/>
    <n v="1013"/>
    <n v="-0.2"/>
    <n v="1.9"/>
    <n v="4.5999999999999996"/>
    <n v="0.2"/>
    <n v="0.5"/>
    <n v="-999"/>
    <n v="-999"/>
    <n v="0.222"/>
    <n v="0.76700000000000002"/>
    <n v="0"/>
    <n v="-999"/>
    <x v="68"/>
  </r>
  <r>
    <d v="1997-04-13T00:00:00"/>
    <n v="103"/>
    <n v="11.12"/>
    <n v="-2"/>
    <n v="2.2999999999999998"/>
    <n v="-4.9000000000000004"/>
    <n v="73.7"/>
    <n v="44.7"/>
    <n v="1.8"/>
    <n v="995"/>
    <n v="-0.1"/>
    <n v="2.5"/>
    <n v="5.5"/>
    <n v="0.1"/>
    <n v="0.4"/>
    <n v="-999"/>
    <n v="-999"/>
    <n v="0.32100000000000001"/>
    <n v="0.39800000000000002"/>
    <n v="0"/>
    <n v="-999"/>
    <x v="68"/>
  </r>
  <r>
    <d v="1997-04-14T00:00:00"/>
    <n v="104"/>
    <n v="13.45"/>
    <n v="-2.2000000000000002"/>
    <n v="3.4"/>
    <n v="-5.5"/>
    <n v="74"/>
    <n v="49.2"/>
    <n v="0"/>
    <n v="1007"/>
    <n v="-0.1"/>
    <n v="1.3"/>
    <n v="3.6"/>
    <n v="0.1"/>
    <n v="0.4"/>
    <n v="-999"/>
    <n v="-999"/>
    <n v="0.38200000000000001"/>
    <n v="0.39600000000000002"/>
    <n v="0"/>
    <n v="-999"/>
    <x v="68"/>
  </r>
  <r>
    <d v="1997-04-15T00:00:00"/>
    <n v="105"/>
    <n v="9.33"/>
    <n v="1.3"/>
    <n v="5.9"/>
    <n v="-2.2999999999999998"/>
    <n v="87.4"/>
    <n v="62.9"/>
    <n v="0"/>
    <n v="998"/>
    <n v="-0.1"/>
    <n v="2.2000000000000002"/>
    <n v="6.5"/>
    <n v="0.2"/>
    <n v="0.4"/>
    <n v="-999"/>
    <n v="-999"/>
    <n v="0.58499999999999996"/>
    <n v="0.34399999999999997"/>
    <n v="0"/>
    <n v="-999"/>
    <x v="68"/>
  </r>
  <r>
    <d v="1997-04-16T00:00:00"/>
    <n v="106"/>
    <n v="11.22"/>
    <n v="3.6"/>
    <n v="10.9"/>
    <n v="-3.5"/>
    <n v="77.7"/>
    <n v="44.3"/>
    <n v="6"/>
    <n v="967"/>
    <n v="0"/>
    <n v="2.8"/>
    <n v="6.3"/>
    <n v="0.2"/>
    <n v="0.5"/>
    <n v="-999"/>
    <n v="-999"/>
    <n v="0.57599999999999996"/>
    <n v="0.72599999999999998"/>
    <n v="0"/>
    <n v="-999"/>
    <x v="68"/>
  </r>
  <r>
    <d v="1997-04-17T00:00:00"/>
    <n v="107"/>
    <n v="18.86"/>
    <n v="-0.4"/>
    <n v="6"/>
    <n v="-6"/>
    <n v="65.2"/>
    <n v="38.5"/>
    <n v="0"/>
    <n v="945"/>
    <n v="0"/>
    <n v="1.2"/>
    <n v="3.6"/>
    <n v="0.2"/>
    <n v="0.5"/>
    <n v="-999"/>
    <n v="-999"/>
    <n v="0.36"/>
    <n v="0.57499999999999996"/>
    <n v="0"/>
    <n v="-999"/>
    <x v="68"/>
  </r>
  <r>
    <d v="1997-04-18T00:00:00"/>
    <n v="108"/>
    <n v="14.52"/>
    <n v="0.6"/>
    <n v="7.4"/>
    <n v="-5.7"/>
    <n v="70.7"/>
    <n v="39.5"/>
    <n v="0"/>
    <n v="936"/>
    <n v="-0.1"/>
    <n v="1.3"/>
    <n v="3"/>
    <n v="0.2"/>
    <n v="0.4"/>
    <n v="-999"/>
    <n v="-999"/>
    <n v="0.40699999999999997"/>
    <n v="0.623"/>
    <n v="0"/>
    <n v="-999"/>
    <x v="68"/>
  </r>
  <r>
    <d v="1997-04-19T00:00:00"/>
    <n v="109"/>
    <n v="7.98"/>
    <n v="1.2"/>
    <n v="4"/>
    <n v="-1.4"/>
    <n v="91.8"/>
    <n v="77"/>
    <n v="0"/>
    <n v="898"/>
    <n v="0"/>
    <n v="1.8"/>
    <n v="5.2"/>
    <n v="0.1"/>
    <n v="0.4"/>
    <n v="-999"/>
    <n v="-999"/>
    <n v="0.627"/>
    <n v="0.187"/>
    <n v="0"/>
    <n v="-999"/>
    <x v="68"/>
  </r>
  <r>
    <d v="1997-04-20T00:00:00"/>
    <n v="110"/>
    <n v="15.18"/>
    <n v="0.5"/>
    <n v="3.3"/>
    <n v="-4.3"/>
    <n v="80.2"/>
    <n v="52.6"/>
    <n v="6"/>
    <n v="900"/>
    <n v="0"/>
    <n v="3.4"/>
    <n v="7.3"/>
    <n v="0.1"/>
    <n v="0.4"/>
    <n v="-999"/>
    <n v="-999"/>
    <n v="0.40699999999999997"/>
    <n v="0.36699999999999999"/>
    <n v="0"/>
    <n v="-999"/>
    <x v="68"/>
  </r>
  <r>
    <d v="1997-04-21T00:00:00"/>
    <n v="111"/>
    <n v="23.75"/>
    <n v="0.8"/>
    <n v="8.5"/>
    <n v="-6.1"/>
    <n v="60.1"/>
    <n v="30.2"/>
    <n v="0"/>
    <n v="890"/>
    <n v="-0.1"/>
    <n v="1"/>
    <n v="2.9"/>
    <n v="0.2"/>
    <n v="0.4"/>
    <n v="-999"/>
    <n v="-999"/>
    <n v="0.33600000000000002"/>
    <n v="0.77400000000000002"/>
    <n v="0"/>
    <n v="-999"/>
    <x v="68"/>
  </r>
  <r>
    <d v="1997-04-22T00:00:00"/>
    <n v="112"/>
    <n v="16.88"/>
    <n v="1.8"/>
    <n v="7.9"/>
    <n v="-5.7"/>
    <n v="53.5"/>
    <n v="26.4"/>
    <n v="0"/>
    <n v="854"/>
    <n v="0"/>
    <n v="1.3"/>
    <n v="3.6"/>
    <n v="0.2"/>
    <n v="0.3"/>
    <n v="-999"/>
    <n v="-999"/>
    <n v="0.28000000000000003"/>
    <n v="0.78400000000000003"/>
    <n v="0"/>
    <n v="-999"/>
    <x v="68"/>
  </r>
  <r>
    <d v="1997-04-23T00:00:00"/>
    <n v="113"/>
    <n v="5.67"/>
    <n v="0"/>
    <n v="3"/>
    <n v="-1.3"/>
    <n v="95.6"/>
    <n v="80.599999999999994"/>
    <n v="20.2"/>
    <n v="840"/>
    <n v="0"/>
    <n v="1"/>
    <n v="4"/>
    <n v="0.1"/>
    <n v="0.2"/>
    <n v="-999"/>
    <n v="-999"/>
    <n v="0.61199999999999999"/>
    <n v="0.14699999999999999"/>
    <n v="0"/>
    <n v="-999"/>
    <x v="68"/>
  </r>
  <r>
    <d v="1997-04-24T00:00:00"/>
    <n v="114"/>
    <n v="9.6199999999999992"/>
    <n v="1.2"/>
    <n v="7.2"/>
    <n v="-1.5"/>
    <n v="92.9"/>
    <n v="64"/>
    <n v="7.2"/>
    <n v="927"/>
    <n v="0"/>
    <n v="0.4"/>
    <n v="2.1"/>
    <n v="0.1"/>
    <n v="0.2"/>
    <n v="-999"/>
    <n v="-999"/>
    <n v="0.65"/>
    <n v="0.36599999999999999"/>
    <n v="0"/>
    <n v="-999"/>
    <x v="68"/>
  </r>
  <r>
    <d v="1997-04-25T00:00:00"/>
    <n v="115"/>
    <n v="6.61"/>
    <n v="1.6"/>
    <n v="5"/>
    <n v="-1.5"/>
    <n v="96.3"/>
    <n v="82.3"/>
    <n v="5.9"/>
    <n v="887"/>
    <n v="0"/>
    <n v="0.9"/>
    <n v="3"/>
    <n v="0.1"/>
    <n v="0.2"/>
    <n v="-999"/>
    <n v="-999"/>
    <n v="0.71699999999999997"/>
    <n v="0.154"/>
    <n v="0"/>
    <n v="-999"/>
    <x v="68"/>
  </r>
  <r>
    <d v="1997-04-26T00:00:00"/>
    <n v="116"/>
    <n v="9.33"/>
    <n v="4.0999999999999996"/>
    <n v="6.7"/>
    <n v="1.3"/>
    <n v="94.6"/>
    <n v="86.7"/>
    <n v="3.1"/>
    <n v="871"/>
    <n v="0"/>
    <n v="1.8"/>
    <n v="4.7"/>
    <n v="0.1"/>
    <n v="0.3"/>
    <n v="-999"/>
    <n v="-999"/>
    <n v="0.84899999999999998"/>
    <n v="0.13"/>
    <n v="0"/>
    <n v="-999"/>
    <x v="68"/>
  </r>
  <r>
    <d v="1997-04-27T00:00:00"/>
    <n v="117"/>
    <n v="19.79"/>
    <n v="0.3"/>
    <n v="5.8"/>
    <n v="-3.3"/>
    <n v="74"/>
    <n v="38.1"/>
    <n v="0.7"/>
    <n v="823"/>
    <n v="0"/>
    <n v="2.1"/>
    <n v="4.9000000000000004"/>
    <n v="0.1"/>
    <n v="0.4"/>
    <n v="-999"/>
    <n v="-999"/>
    <n v="0.35099999999999998"/>
    <n v="0.57099999999999995"/>
    <n v="0"/>
    <n v="-999"/>
    <x v="68"/>
  </r>
  <r>
    <d v="1997-04-28T00:00:00"/>
    <n v="118"/>
    <n v="16.59"/>
    <n v="0"/>
    <n v="6.1"/>
    <n v="-4.0999999999999996"/>
    <n v="78.7"/>
    <n v="40.700000000000003"/>
    <n v="5.2"/>
    <n v="797"/>
    <n v="0"/>
    <n v="0.9"/>
    <n v="3.2"/>
    <n v="0.1"/>
    <n v="0.4"/>
    <n v="-999"/>
    <n v="-999"/>
    <n v="0.38300000000000001"/>
    <n v="0.55800000000000005"/>
    <n v="0"/>
    <n v="-999"/>
    <x v="68"/>
  </r>
  <r>
    <d v="1997-04-29T00:00:00"/>
    <n v="119"/>
    <n v="10.050000000000001"/>
    <n v="-0.4"/>
    <n v="4.5"/>
    <n v="-5.5"/>
    <n v="81"/>
    <n v="49.5"/>
    <n v="1.3"/>
    <n v="837"/>
    <n v="0"/>
    <n v="1.2"/>
    <n v="4.4000000000000004"/>
    <n v="0.1"/>
    <n v="0.4"/>
    <n v="-999"/>
    <n v="-999"/>
    <n v="0.41599999999999998"/>
    <n v="0.42499999999999999"/>
    <n v="0"/>
    <n v="-999"/>
    <x v="68"/>
  </r>
  <r>
    <d v="1997-04-30T00:00:00"/>
    <n v="120"/>
    <n v="15.05"/>
    <n v="-1.6"/>
    <n v="4.3"/>
    <n v="-7.8"/>
    <n v="80.900000000000006"/>
    <n v="41.4"/>
    <n v="0.1"/>
    <n v="783"/>
    <n v="0"/>
    <n v="1"/>
    <n v="3.7"/>
    <n v="0.1"/>
    <n v="0.4"/>
    <n v="-999"/>
    <n v="-999"/>
    <n v="0.34300000000000003"/>
    <n v="0.48699999999999999"/>
    <n v="783"/>
    <n v="0"/>
    <x v="68"/>
  </r>
  <r>
    <d v="1997-05-01T00:00:00"/>
    <n v="121"/>
    <n v="10.08"/>
    <n v="-1.3"/>
    <n v="4"/>
    <n v="-4.2"/>
    <n v="91.8"/>
    <n v="66.8"/>
    <n v="10.3"/>
    <n v="774"/>
    <n v="0"/>
    <n v="1"/>
    <n v="3.1"/>
    <n v="0.1"/>
    <n v="0.4"/>
    <n v="-999"/>
    <n v="-999"/>
    <n v="0.54200000000000004"/>
    <n v="0.27"/>
    <n v="0"/>
    <n v="-999"/>
    <x v="69"/>
  </r>
  <r>
    <d v="1997-05-02T00:00:00"/>
    <n v="122"/>
    <n v="10.18"/>
    <n v="0"/>
    <n v="4.4000000000000004"/>
    <n v="-4.8"/>
    <n v="81.400000000000006"/>
    <n v="50.9"/>
    <n v="0"/>
    <n v="798"/>
    <n v="0"/>
    <n v="1.6"/>
    <n v="4.7"/>
    <n v="0.1"/>
    <n v="0.3"/>
    <n v="-999"/>
    <n v="-999"/>
    <n v="0.42499999999999999"/>
    <n v="0.41099999999999998"/>
    <n v="0"/>
    <n v="-999"/>
    <x v="69"/>
  </r>
  <r>
    <d v="1997-05-03T00:00:00"/>
    <n v="123"/>
    <n v="10.9"/>
    <n v="0.7"/>
    <n v="5.8"/>
    <n v="-2.1"/>
    <n v="86.4"/>
    <n v="55.1"/>
    <n v="5.0999999999999996"/>
    <n v="784"/>
    <n v="0"/>
    <n v="1.8"/>
    <n v="5.0999999999999996"/>
    <n v="0.1"/>
    <n v="0.3"/>
    <n v="-999"/>
    <n v="-999"/>
    <n v="0.50700000000000001"/>
    <n v="0.41399999999999998"/>
    <n v="0"/>
    <n v="-999"/>
    <x v="69"/>
  </r>
  <r>
    <d v="1997-05-04T00:00:00"/>
    <n v="124"/>
    <n v="14.54"/>
    <n v="1.7"/>
    <n v="7.9"/>
    <n v="-2.2999999999999998"/>
    <n v="79.7"/>
    <n v="46.8"/>
    <n v="0"/>
    <n v="785"/>
    <n v="0"/>
    <n v="1.2"/>
    <n v="3.2"/>
    <n v="0.1"/>
    <n v="0.3"/>
    <n v="-999"/>
    <n v="-999"/>
    <n v="0.499"/>
    <n v="0.56699999999999995"/>
    <n v="0"/>
    <n v="-999"/>
    <x v="69"/>
  </r>
  <r>
    <d v="1997-05-05T00:00:00"/>
    <n v="125"/>
    <n v="15.26"/>
    <n v="4.7"/>
    <n v="9.6"/>
    <n v="1"/>
    <n v="68.900000000000006"/>
    <n v="44.2"/>
    <n v="0"/>
    <n v="779"/>
    <n v="0"/>
    <n v="2.2000000000000002"/>
    <n v="4.5999999999999996"/>
    <n v="0.2"/>
    <n v="0.3"/>
    <n v="-999"/>
    <n v="-999"/>
    <n v="0.52900000000000003"/>
    <n v="0.66700000000000004"/>
    <n v="0"/>
    <n v="-999"/>
    <x v="69"/>
  </r>
  <r>
    <d v="1997-05-06T00:00:00"/>
    <n v="126"/>
    <n v="14.97"/>
    <n v="1.1000000000000001"/>
    <n v="7.2"/>
    <n v="-2.6"/>
    <n v="72.5"/>
    <n v="41.5"/>
    <n v="0"/>
    <n v="744"/>
    <n v="0"/>
    <n v="2"/>
    <n v="4.8"/>
    <n v="0.1"/>
    <n v="0.4"/>
    <n v="-999"/>
    <n v="-999"/>
    <n v="0.42"/>
    <n v="0.59399999999999997"/>
    <n v="0"/>
    <n v="-999"/>
    <x v="69"/>
  </r>
  <r>
    <d v="1997-05-07T00:00:00"/>
    <n v="127"/>
    <n v="24.38"/>
    <n v="2.2000000000000002"/>
    <n v="8.9"/>
    <n v="-2.9"/>
    <n v="64.3"/>
    <n v="31.4"/>
    <n v="0"/>
    <n v="714"/>
    <n v="0"/>
    <n v="1"/>
    <n v="2.8"/>
    <n v="0.1"/>
    <n v="0.4"/>
    <n v="-999"/>
    <n v="-999"/>
    <n v="0.35899999999999999"/>
    <n v="0.78200000000000003"/>
    <n v="0"/>
    <n v="-999"/>
    <x v="69"/>
  </r>
  <r>
    <d v="1997-05-08T00:00:00"/>
    <n v="128"/>
    <n v="27.05"/>
    <n v="6.7"/>
    <n v="14.2"/>
    <n v="-1.1000000000000001"/>
    <n v="45.2"/>
    <n v="26.3"/>
    <n v="0"/>
    <n v="691"/>
    <n v="0"/>
    <n v="1.8"/>
    <n v="4.4000000000000004"/>
    <n v="0.1"/>
    <n v="0.5"/>
    <n v="-999"/>
    <n v="-999"/>
    <n v="0.42499999999999999"/>
    <n v="1.1930000000000001"/>
    <n v="0"/>
    <n v="-999"/>
    <x v="69"/>
  </r>
  <r>
    <d v="1997-05-09T00:00:00"/>
    <n v="129"/>
    <n v="20.190000000000001"/>
    <n v="7.9"/>
    <n v="14.2"/>
    <n v="1.4"/>
    <n v="45.4"/>
    <n v="32.799999999999997"/>
    <n v="0"/>
    <n v="640"/>
    <n v="0"/>
    <n v="1.3"/>
    <n v="3.8"/>
    <n v="0.1"/>
    <n v="0.5"/>
    <n v="-999"/>
    <n v="-999"/>
    <n v="0.53100000000000003"/>
    <n v="1.0880000000000001"/>
    <n v="0"/>
    <n v="-999"/>
    <x v="69"/>
  </r>
  <r>
    <d v="1997-05-10T00:00:00"/>
    <n v="130"/>
    <n v="27.25"/>
    <n v="7.3"/>
    <n v="14.7"/>
    <n v="-0.8"/>
    <n v="41.7"/>
    <n v="15.5"/>
    <n v="0"/>
    <n v="597"/>
    <n v="0"/>
    <n v="0.9"/>
    <n v="2.7"/>
    <n v="0.1"/>
    <n v="0.6"/>
    <n v="-999"/>
    <n v="-999"/>
    <n v="0.25900000000000001"/>
    <n v="1.413"/>
    <n v="0"/>
    <n v="-999"/>
    <x v="69"/>
  </r>
  <r>
    <d v="1997-05-11T00:00:00"/>
    <n v="131"/>
    <n v="27.2"/>
    <n v="11.6"/>
    <n v="19.3"/>
    <n v="4.2"/>
    <n v="30.8"/>
    <n v="16.5"/>
    <n v="0"/>
    <n v="550"/>
    <n v="0"/>
    <n v="1.1000000000000001"/>
    <n v="2.9"/>
    <n v="0.2"/>
    <n v="0.6"/>
    <n v="-999"/>
    <n v="-999"/>
    <n v="0.36799999999999999"/>
    <n v="1.869"/>
    <n v="0"/>
    <n v="-999"/>
    <x v="69"/>
  </r>
  <r>
    <d v="1997-05-12T00:00:00"/>
    <n v="132"/>
    <n v="27.88"/>
    <n v="13"/>
    <n v="20.8"/>
    <n v="6.1"/>
    <n v="34.1"/>
    <n v="17.399999999999999"/>
    <n v="0"/>
    <n v="477"/>
    <n v="0"/>
    <n v="1.2"/>
    <n v="3.2"/>
    <n v="0.2"/>
    <n v="0.7"/>
    <n v="-999"/>
    <n v="-999"/>
    <n v="0.42799999999999999"/>
    <n v="2.0289999999999999"/>
    <n v="0"/>
    <n v="-999"/>
    <x v="69"/>
  </r>
  <r>
    <d v="1997-05-13T00:00:00"/>
    <n v="133"/>
    <n v="26.02"/>
    <n v="12.9"/>
    <n v="20.7"/>
    <n v="5.5"/>
    <n v="42.2"/>
    <n v="24.5"/>
    <n v="0"/>
    <n v="423"/>
    <n v="0"/>
    <n v="1"/>
    <n v="2.8"/>
    <n v="0.3"/>
    <n v="0.8"/>
    <n v="-999"/>
    <n v="-999"/>
    <n v="0.59699999999999998"/>
    <n v="1.843"/>
    <n v="0"/>
    <n v="-999"/>
    <x v="69"/>
  </r>
  <r>
    <d v="1997-05-14T00:00:00"/>
    <n v="134"/>
    <n v="23.71"/>
    <n v="13.9"/>
    <n v="20.8"/>
    <n v="7.8"/>
    <n v="45.8"/>
    <n v="26.5"/>
    <n v="0"/>
    <n v="350"/>
    <n v="0.1"/>
    <n v="1.2"/>
    <n v="3.3"/>
    <n v="0.4"/>
    <n v="1"/>
    <n v="-999"/>
    <n v="-999"/>
    <n v="0.65200000000000002"/>
    <n v="1.8049999999999999"/>
    <n v="0"/>
    <n v="-999"/>
    <x v="69"/>
  </r>
  <r>
    <d v="1997-05-15T00:00:00"/>
    <n v="135"/>
    <n v="25.16"/>
    <n v="11.5"/>
    <n v="18.5"/>
    <n v="5"/>
    <n v="63.4"/>
    <n v="29.7"/>
    <n v="0"/>
    <n v="278"/>
    <n v="0"/>
    <n v="1.4"/>
    <n v="4.4000000000000004"/>
    <n v="0.5"/>
    <n v="1.3"/>
    <n v="-999"/>
    <n v="-999"/>
    <n v="0.63100000000000001"/>
    <n v="1.4970000000000001"/>
    <n v="0"/>
    <n v="-999"/>
    <x v="69"/>
  </r>
  <r>
    <d v="1997-05-16T00:00:00"/>
    <n v="136"/>
    <n v="26.95"/>
    <n v="9.6"/>
    <n v="16.399999999999999"/>
    <n v="3.1"/>
    <n v="63.5"/>
    <n v="35.200000000000003"/>
    <n v="0"/>
    <n v="195"/>
    <n v="0"/>
    <n v="2.2000000000000002"/>
    <n v="6.1"/>
    <n v="0.9"/>
    <n v="1.7"/>
    <n v="-999"/>
    <n v="-999"/>
    <n v="0.65600000000000003"/>
    <n v="1.208"/>
    <n v="0"/>
    <n v="-999"/>
    <x v="69"/>
  </r>
  <r>
    <d v="1997-05-17T00:00:00"/>
    <n v="137"/>
    <n v="22.35"/>
    <n v="3.9"/>
    <n v="10.199999999999999"/>
    <n v="-1"/>
    <n v="57.3"/>
    <n v="35.4"/>
    <n v="0"/>
    <n v="117"/>
    <n v="0"/>
    <n v="1.4"/>
    <n v="4.5999999999999996"/>
    <n v="1.2"/>
    <n v="1.9"/>
    <n v="-999"/>
    <n v="-999"/>
    <n v="0.441"/>
    <n v="0.80400000000000005"/>
    <n v="0"/>
    <n v="-999"/>
    <x v="69"/>
  </r>
  <r>
    <d v="1997-05-18T00:00:00"/>
    <n v="138"/>
    <n v="27.91"/>
    <n v="6.2"/>
    <n v="13.4"/>
    <n v="-1.7"/>
    <n v="54.6"/>
    <n v="29.6"/>
    <n v="0"/>
    <n v="57"/>
    <n v="0"/>
    <n v="1.1000000000000001"/>
    <n v="3.1"/>
    <n v="4"/>
    <n v="2.2999999999999998"/>
    <n v="-999"/>
    <n v="-999"/>
    <n v="0.45600000000000002"/>
    <n v="1.0820000000000001"/>
    <n v="0"/>
    <n v="-999"/>
    <x v="69"/>
  </r>
  <r>
    <d v="1997-05-19T00:00:00"/>
    <n v="139"/>
    <n v="15.12"/>
    <n v="5"/>
    <n v="11.5"/>
    <n v="-0.3"/>
    <n v="68"/>
    <n v="37.9"/>
    <n v="1.8"/>
    <n v="0"/>
    <n v="0"/>
    <n v="1.3"/>
    <n v="3.8"/>
    <n v="4.0999999999999996"/>
    <n v="3"/>
    <n v="-999"/>
    <n v="-999"/>
    <n v="0.51400000000000001"/>
    <n v="0.84199999999999997"/>
    <n v="0"/>
    <n v="-999"/>
    <x v="69"/>
  </r>
  <r>
    <d v="1997-05-20T00:00:00"/>
    <n v="140"/>
    <n v="4.84"/>
    <n v="0.6"/>
    <n v="4.5"/>
    <n v="-0.9"/>
    <n v="97.6"/>
    <n v="89"/>
    <n v="16.100000000000001"/>
    <n v="0"/>
    <n v="0"/>
    <n v="0.6"/>
    <n v="2.5"/>
    <n v="1.4"/>
    <n v="2"/>
    <n v="-999"/>
    <n v="-999"/>
    <n v="0.749"/>
    <n v="9.2999999999999999E-2"/>
    <n v="0"/>
    <n v="-999"/>
    <x v="69"/>
  </r>
  <r>
    <d v="1997-05-21T00:00:00"/>
    <n v="141"/>
    <n v="16.190000000000001"/>
    <n v="2"/>
    <n v="8.1999999999999993"/>
    <n v="-1.1000000000000001"/>
    <n v="92.9"/>
    <n v="64.8"/>
    <n v="7.7"/>
    <n v="36"/>
    <n v="0"/>
    <n v="0.6"/>
    <n v="3.2"/>
    <n v="0.3"/>
    <n v="1.3"/>
    <n v="-999"/>
    <n v="-999"/>
    <n v="0.70299999999999996"/>
    <n v="0.38300000000000001"/>
    <n v="0"/>
    <n v="-999"/>
    <x v="69"/>
  </r>
  <r>
    <d v="1997-05-22T00:00:00"/>
    <n v="142"/>
    <n v="17.059999999999999"/>
    <n v="4.3"/>
    <n v="11.1"/>
    <n v="-1.2"/>
    <n v="81.5"/>
    <n v="48.3"/>
    <n v="0"/>
    <n v="3"/>
    <n v="0"/>
    <n v="1.1000000000000001"/>
    <n v="3.1"/>
    <n v="3.6"/>
    <n v="3.3"/>
    <n v="-999"/>
    <n v="-999"/>
    <n v="0.63900000000000001"/>
    <n v="0.68300000000000005"/>
    <n v="0"/>
    <n v="-999"/>
    <x v="69"/>
  </r>
  <r>
    <d v="1997-05-23T00:00:00"/>
    <n v="143"/>
    <n v="8.94"/>
    <n v="3.7"/>
    <n v="7.6"/>
    <n v="1.9"/>
    <n v="88.9"/>
    <n v="56.1"/>
    <n v="2.8"/>
    <n v="0"/>
    <n v="0"/>
    <n v="0.9"/>
    <n v="3.2"/>
    <n v="5.5"/>
    <n v="4.8"/>
    <n v="-999"/>
    <n v="-999"/>
    <n v="0.58599999999999997"/>
    <n v="0.45800000000000002"/>
    <n v="0"/>
    <n v="-999"/>
    <x v="69"/>
  </r>
  <r>
    <d v="1997-05-24T00:00:00"/>
    <n v="144"/>
    <n v="9.7899999999999991"/>
    <n v="4.0999999999999996"/>
    <n v="7.9"/>
    <n v="1.3"/>
    <n v="91.9"/>
    <n v="71.599999999999994"/>
    <n v="1.3"/>
    <n v="0"/>
    <n v="0"/>
    <n v="0.6"/>
    <n v="2.7"/>
    <n v="6.6"/>
    <n v="5.7"/>
    <n v="-999"/>
    <n v="-999"/>
    <n v="0.76100000000000001"/>
    <n v="0.30199999999999999"/>
    <n v="0"/>
    <n v="-999"/>
    <x v="69"/>
  </r>
  <r>
    <d v="1997-05-25T00:00:00"/>
    <n v="145"/>
    <n v="12.3"/>
    <n v="6.8"/>
    <n v="11.6"/>
    <n v="3.6"/>
    <n v="88.4"/>
    <n v="61.2"/>
    <n v="13.4"/>
    <n v="0"/>
    <n v="0"/>
    <n v="0.8"/>
    <n v="3.3"/>
    <n v="8.6"/>
    <n v="7.3"/>
    <n v="-999"/>
    <n v="-999"/>
    <n v="0.83299999999999996"/>
    <n v="0.53"/>
    <n v="0"/>
    <n v="-999"/>
    <x v="69"/>
  </r>
  <r>
    <d v="1997-05-26T00:00:00"/>
    <n v="146"/>
    <n v="12.02"/>
    <n v="4.9000000000000004"/>
    <n v="9"/>
    <n v="2.8"/>
    <n v="94.6"/>
    <n v="77.900000000000006"/>
    <n v="4.8"/>
    <n v="0"/>
    <n v="0"/>
    <n v="1"/>
    <n v="3.3"/>
    <n v="8.6"/>
    <n v="7.4"/>
    <n v="-999"/>
    <n v="-999"/>
    <n v="0.89400000000000002"/>
    <n v="0.254"/>
    <n v="0"/>
    <n v="-999"/>
    <x v="69"/>
  </r>
  <r>
    <d v="1997-05-27T00:00:00"/>
    <n v="147"/>
    <n v="17.850000000000001"/>
    <n v="7.8"/>
    <n v="13.9"/>
    <n v="3.7"/>
    <n v="87.6"/>
    <n v="56"/>
    <n v="1"/>
    <n v="0"/>
    <n v="0"/>
    <n v="1.1000000000000001"/>
    <n v="3.2"/>
    <n v="10.8"/>
    <n v="9.4"/>
    <n v="-999"/>
    <n v="-999"/>
    <n v="0.89100000000000001"/>
    <n v="0.69899999999999995"/>
    <n v="0"/>
    <n v="-999"/>
    <x v="69"/>
  </r>
  <r>
    <d v="1997-05-28T00:00:00"/>
    <n v="148"/>
    <n v="13.38"/>
    <n v="8.6999999999999993"/>
    <n v="15.4"/>
    <n v="4.4000000000000004"/>
    <n v="88.8"/>
    <n v="56.1"/>
    <n v="1.7"/>
    <n v="0"/>
    <n v="0"/>
    <n v="0.8"/>
    <n v="2.9"/>
    <n v="11.2"/>
    <n v="9.5"/>
    <n v="-999"/>
    <n v="-999"/>
    <n v="0.98099999999999998"/>
    <n v="0.76800000000000002"/>
    <n v="0"/>
    <n v="-999"/>
    <x v="69"/>
  </r>
  <r>
    <d v="1997-05-29T00:00:00"/>
    <n v="149"/>
    <n v="9.6"/>
    <n v="8.4"/>
    <n v="13.3"/>
    <n v="4.5999999999999996"/>
    <n v="96.3"/>
    <n v="75.099999999999994"/>
    <n v="9.9"/>
    <n v="0"/>
    <n v="0"/>
    <n v="0.8"/>
    <n v="3.6"/>
    <n v="10.9"/>
    <n v="9.6"/>
    <n v="-999"/>
    <n v="-999"/>
    <n v="1.147"/>
    <n v="0.38"/>
    <n v="0"/>
    <n v="-999"/>
    <x v="69"/>
  </r>
  <r>
    <d v="1997-05-30T00:00:00"/>
    <n v="150"/>
    <n v="8.7100000000000009"/>
    <n v="8.6"/>
    <n v="12.1"/>
    <n v="5"/>
    <n v="96.2"/>
    <n v="84.7"/>
    <n v="2.2000000000000002"/>
    <n v="0"/>
    <n v="0"/>
    <n v="1.4"/>
    <n v="3.3"/>
    <n v="10.3"/>
    <n v="8.9"/>
    <n v="-999"/>
    <n v="-999"/>
    <n v="1.1930000000000001"/>
    <n v="0.216"/>
    <n v="0"/>
    <n v="-999"/>
    <x v="69"/>
  </r>
  <r>
    <d v="1997-05-31T00:00:00"/>
    <n v="151"/>
    <n v="9.6199999999999992"/>
    <n v="8.1"/>
    <n v="12.9"/>
    <n v="1"/>
    <n v="93.9"/>
    <n v="78.5"/>
    <n v="18.8"/>
    <n v="0"/>
    <n v="0"/>
    <n v="1.7"/>
    <n v="4.2"/>
    <n v="9.4"/>
    <n v="8.6999999999999993"/>
    <n v="-999"/>
    <n v="-999"/>
    <n v="1.1659999999999999"/>
    <n v="0.32"/>
    <n v="0"/>
    <n v="-999"/>
    <x v="69"/>
  </r>
  <r>
    <d v="1997-06-01T00:00:00"/>
    <n v="152"/>
    <n v="22.14"/>
    <n v="5.0999999999999996"/>
    <n v="12"/>
    <n v="-0.1"/>
    <n v="80.099999999999994"/>
    <n v="46.1"/>
    <n v="0"/>
    <n v="0"/>
    <n v="0"/>
    <n v="1.3"/>
    <n v="3.6"/>
    <n v="8.9"/>
    <n v="8.6999999999999993"/>
    <n v="-999"/>
    <n v="-999"/>
    <n v="0.64800000000000002"/>
    <n v="0.75600000000000001"/>
    <n v="0"/>
    <n v="-999"/>
    <x v="70"/>
  </r>
  <r>
    <d v="1997-06-02T00:00:00"/>
    <n v="153"/>
    <n v="18.88"/>
    <n v="6.3"/>
    <n v="13"/>
    <n v="-1.2"/>
    <n v="72.2"/>
    <n v="45.6"/>
    <n v="0"/>
    <n v="0"/>
    <n v="0"/>
    <n v="1.4"/>
    <n v="4.2"/>
    <n v="7.6"/>
    <n v="7.5"/>
    <n v="-999"/>
    <n v="-999"/>
    <n v="0.68300000000000005"/>
    <n v="0.81499999999999995"/>
    <n v="0"/>
    <n v="-999"/>
    <x v="70"/>
  </r>
  <r>
    <d v="1997-06-03T00:00:00"/>
    <n v="154"/>
    <n v="12.13"/>
    <n v="8.5"/>
    <n v="14"/>
    <n v="5.4"/>
    <n v="77.099999999999994"/>
    <n v="46.5"/>
    <n v="0"/>
    <n v="0"/>
    <n v="0"/>
    <n v="2.8"/>
    <n v="5.7"/>
    <n v="8.4"/>
    <n v="7.6"/>
    <n v="-999"/>
    <n v="-999"/>
    <n v="0.745"/>
    <n v="0.85499999999999998"/>
    <n v="0"/>
    <n v="-999"/>
    <x v="70"/>
  </r>
  <r>
    <d v="1997-06-04T00:00:00"/>
    <n v="155"/>
    <n v="7.6"/>
    <n v="5.2"/>
    <n v="7.2"/>
    <n v="2.6"/>
    <n v="96.7"/>
    <n v="86.9"/>
    <n v="18.399999999999999"/>
    <n v="0"/>
    <n v="0"/>
    <n v="0.8"/>
    <n v="2.5"/>
    <n v="8.1999999999999993"/>
    <n v="7.7"/>
    <n v="-999"/>
    <n v="-999"/>
    <n v="0.88100000000000001"/>
    <n v="0.13300000000000001"/>
    <n v="0"/>
    <n v="-999"/>
    <x v="70"/>
  </r>
  <r>
    <d v="1997-06-05T00:00:00"/>
    <n v="156"/>
    <n v="25.84"/>
    <n v="6.4"/>
    <n v="14.5"/>
    <n v="0.4"/>
    <n v="77.599999999999994"/>
    <n v="37.9"/>
    <n v="0"/>
    <n v="0"/>
    <n v="0"/>
    <n v="1.1000000000000001"/>
    <n v="3.2"/>
    <n v="10.199999999999999"/>
    <n v="9.1999999999999993"/>
    <n v="-999"/>
    <n v="-999"/>
    <n v="0.627"/>
    <n v="1.0249999999999999"/>
    <n v="0"/>
    <n v="-999"/>
    <x v="70"/>
  </r>
  <r>
    <d v="1997-06-06T00:00:00"/>
    <n v="157"/>
    <n v="25.94"/>
    <n v="8.1999999999999993"/>
    <n v="15.4"/>
    <n v="1.9"/>
    <n v="68.3"/>
    <n v="28.4"/>
    <n v="0"/>
    <n v="0"/>
    <n v="0"/>
    <n v="1.3"/>
    <n v="3.7"/>
    <n v="9.8000000000000007"/>
    <n v="9.1999999999999993"/>
    <n v="-999"/>
    <n v="-999"/>
    <n v="0.495"/>
    <n v="1.252"/>
    <n v="0"/>
    <n v="-999"/>
    <x v="70"/>
  </r>
  <r>
    <d v="1997-06-07T00:00:00"/>
    <n v="158"/>
    <n v="18.29"/>
    <n v="6.8"/>
    <n v="14.3"/>
    <n v="0.4"/>
    <n v="77"/>
    <n v="37.700000000000003"/>
    <n v="0"/>
    <n v="0"/>
    <n v="0"/>
    <n v="1.2"/>
    <n v="5.5"/>
    <n v="9.5"/>
    <n v="9"/>
    <n v="-999"/>
    <n v="-999"/>
    <n v="0.61199999999999999"/>
    <n v="1.0149999999999999"/>
    <n v="0"/>
    <n v="-999"/>
    <x v="70"/>
  </r>
  <r>
    <d v="1997-06-08T00:00:00"/>
    <n v="159"/>
    <n v="29.96"/>
    <n v="7.3"/>
    <n v="15.6"/>
    <n v="-1.5"/>
    <n v="61.7"/>
    <n v="31.9"/>
    <n v="0"/>
    <n v="0"/>
    <n v="0"/>
    <n v="1.1000000000000001"/>
    <n v="3"/>
    <n v="9.8000000000000007"/>
    <n v="9.1999999999999993"/>
    <n v="-999"/>
    <n v="-999"/>
    <n v="0.56399999999999995"/>
    <n v="1.2070000000000001"/>
    <n v="0"/>
    <n v="-999"/>
    <x v="70"/>
  </r>
  <r>
    <d v="1997-06-09T00:00:00"/>
    <n v="160"/>
    <n v="30.85"/>
    <n v="11.7"/>
    <n v="19.899999999999999"/>
    <n v="1.4"/>
    <n v="51.9"/>
    <n v="19.899999999999999"/>
    <n v="0"/>
    <n v="0"/>
    <n v="0"/>
    <n v="1.4"/>
    <n v="3.6"/>
    <n v="11.2"/>
    <n v="10"/>
    <n v="-999"/>
    <n v="-999"/>
    <n v="0.46300000000000002"/>
    <n v="1.861"/>
    <n v="0"/>
    <n v="-999"/>
    <x v="70"/>
  </r>
  <r>
    <d v="1997-06-10T00:00:00"/>
    <n v="161"/>
    <n v="27.74"/>
    <n v="14.5"/>
    <n v="22.3"/>
    <n v="6"/>
    <n v="48.9"/>
    <n v="24.5"/>
    <n v="0"/>
    <n v="0"/>
    <n v="0"/>
    <n v="1.2"/>
    <n v="3.2"/>
    <n v="13.3"/>
    <n v="11.4"/>
    <n v="-999"/>
    <n v="-999"/>
    <n v="0.66"/>
    <n v="2.032"/>
    <n v="0"/>
    <n v="-999"/>
    <x v="70"/>
  </r>
  <r>
    <d v="1997-06-11T00:00:00"/>
    <n v="162"/>
    <n v="9.93"/>
    <n v="9.8000000000000007"/>
    <n v="13.9"/>
    <n v="6.5"/>
    <n v="77.599999999999994"/>
    <n v="45.8"/>
    <n v="14.4"/>
    <n v="0"/>
    <n v="0"/>
    <n v="1.4"/>
    <n v="4.0999999999999996"/>
    <n v="11.1"/>
    <n v="10.8"/>
    <n v="-999"/>
    <n v="-999"/>
    <n v="0.72699999999999998"/>
    <n v="0.86099999999999999"/>
    <n v="0"/>
    <n v="-999"/>
    <x v="70"/>
  </r>
  <r>
    <d v="1997-06-12T00:00:00"/>
    <n v="163"/>
    <n v="10.34"/>
    <n v="9"/>
    <n v="13.6"/>
    <n v="5.9"/>
    <n v="95.1"/>
    <n v="74.8"/>
    <n v="4.9000000000000004"/>
    <n v="0"/>
    <n v="0"/>
    <n v="0.6"/>
    <n v="2.9"/>
    <n v="11.8"/>
    <n v="10.6"/>
    <n v="-999"/>
    <n v="-999"/>
    <n v="1.165"/>
    <n v="0.39200000000000002"/>
    <n v="0"/>
    <n v="-999"/>
    <x v="70"/>
  </r>
  <r>
    <d v="1997-06-13T00:00:00"/>
    <n v="164"/>
    <n v="23.45"/>
    <n v="13.2"/>
    <n v="20.399999999999999"/>
    <n v="6.5"/>
    <n v="71.5"/>
    <n v="41.7"/>
    <n v="0"/>
    <n v="0"/>
    <n v="0"/>
    <n v="1.1000000000000001"/>
    <n v="3.4"/>
    <n v="12.7"/>
    <n v="11.2"/>
    <n v="-999"/>
    <n v="-999"/>
    <n v="0.999"/>
    <n v="1.397"/>
    <n v="0"/>
    <n v="-999"/>
    <x v="70"/>
  </r>
  <r>
    <d v="1997-06-14T00:00:00"/>
    <n v="165"/>
    <n v="26.03"/>
    <n v="13"/>
    <n v="19.7"/>
    <n v="7.5"/>
    <n v="66.7"/>
    <n v="37.700000000000003"/>
    <n v="0"/>
    <n v="0"/>
    <n v="0"/>
    <n v="1.1000000000000001"/>
    <n v="3.8"/>
    <n v="12.8"/>
    <n v="11.7"/>
    <n v="-999"/>
    <n v="-999"/>
    <n v="0.86599999999999999"/>
    <n v="1.43"/>
    <n v="0"/>
    <n v="-999"/>
    <x v="70"/>
  </r>
  <r>
    <d v="1997-06-15T00:00:00"/>
    <n v="166"/>
    <n v="24.36"/>
    <n v="13"/>
    <n v="20"/>
    <n v="6.9"/>
    <n v="68.2"/>
    <n v="44.6"/>
    <n v="0"/>
    <n v="0"/>
    <n v="0"/>
    <n v="1.7"/>
    <n v="4.5999999999999996"/>
    <n v="13"/>
    <n v="11.7"/>
    <n v="-999"/>
    <n v="-999"/>
    <n v="1.0429999999999999"/>
    <n v="1.2949999999999999"/>
    <n v="0"/>
    <n v="-999"/>
    <x v="70"/>
  </r>
  <r>
    <d v="1997-06-16T00:00:00"/>
    <n v="167"/>
    <n v="19.559999999999999"/>
    <n v="9.6"/>
    <n v="16.7"/>
    <n v="4.9000000000000004"/>
    <n v="75.3"/>
    <n v="41.4"/>
    <n v="0"/>
    <n v="0"/>
    <n v="0"/>
    <n v="1.6"/>
    <n v="4.3"/>
    <n v="12.8"/>
    <n v="11.7"/>
    <n v="-999"/>
    <n v="-999"/>
    <n v="0.78800000000000003"/>
    <n v="1.1140000000000001"/>
    <n v="0"/>
    <n v="-999"/>
    <x v="70"/>
  </r>
  <r>
    <d v="1997-06-17T00:00:00"/>
    <n v="168"/>
    <n v="12.04"/>
    <n v="8.9"/>
    <n v="15.5"/>
    <n v="4"/>
    <n v="88.5"/>
    <n v="61.8"/>
    <n v="21.3"/>
    <n v="0"/>
    <n v="0"/>
    <n v="1.4"/>
    <n v="4.4000000000000004"/>
    <n v="11.6"/>
    <n v="11"/>
    <n v="-999"/>
    <n v="-999"/>
    <n v="1.089"/>
    <n v="0.67300000000000004"/>
    <n v="0"/>
    <n v="-999"/>
    <x v="70"/>
  </r>
  <r>
    <d v="1997-06-18T00:00:00"/>
    <n v="169"/>
    <n v="20.36"/>
    <n v="4.9000000000000004"/>
    <n v="10.4"/>
    <n v="0.8"/>
    <n v="84.6"/>
    <n v="55.8"/>
    <n v="1.1000000000000001"/>
    <n v="0"/>
    <n v="0"/>
    <n v="1.8"/>
    <n v="5.4"/>
    <n v="9.1"/>
    <n v="9.6999999999999993"/>
    <n v="-999"/>
    <n v="-999"/>
    <n v="0.70399999999999996"/>
    <n v="0.55700000000000005"/>
    <n v="0"/>
    <n v="-999"/>
    <x v="70"/>
  </r>
  <r>
    <d v="1997-06-19T00:00:00"/>
    <n v="170"/>
    <n v="15.32"/>
    <n v="4.2"/>
    <n v="12.4"/>
    <n v="-0.5"/>
    <n v="84.2"/>
    <n v="42.8"/>
    <n v="0"/>
    <n v="0"/>
    <n v="0"/>
    <n v="1.1000000000000001"/>
    <n v="3.7"/>
    <n v="8.8000000000000007"/>
    <n v="9"/>
    <n v="-999"/>
    <n v="-999"/>
    <n v="0.61499999999999999"/>
    <n v="0.82299999999999995"/>
    <n v="0"/>
    <n v="-999"/>
    <x v="70"/>
  </r>
  <r>
    <d v="1997-06-20T00:00:00"/>
    <n v="171"/>
    <n v="15.13"/>
    <n v="4.7"/>
    <n v="13.4"/>
    <n v="-1.4"/>
    <n v="81.400000000000006"/>
    <n v="38.5"/>
    <n v="0"/>
    <n v="0"/>
    <n v="0"/>
    <n v="0.9"/>
    <n v="3.9"/>
    <n v="8.1999999999999993"/>
    <n v="8.5"/>
    <n v="-999"/>
    <n v="-999"/>
    <n v="0.59099999999999997"/>
    <n v="0.94499999999999995"/>
    <n v="0"/>
    <n v="-999"/>
    <x v="70"/>
  </r>
  <r>
    <d v="1997-06-21T00:00:00"/>
    <n v="172"/>
    <n v="6.95"/>
    <n v="2.7"/>
    <n v="8.1999999999999993"/>
    <n v="-0.1"/>
    <n v="93.7"/>
    <n v="72.8"/>
    <n v="20.6"/>
    <n v="0"/>
    <n v="0"/>
    <n v="1.5"/>
    <n v="4.3"/>
    <n v="4.3"/>
    <n v="6.7"/>
    <n v="-999"/>
    <n v="-999"/>
    <n v="0.79100000000000004"/>
    <n v="0.29599999999999999"/>
    <n v="0"/>
    <n v="-999"/>
    <x v="70"/>
  </r>
  <r>
    <d v="1997-06-22T00:00:00"/>
    <n v="173"/>
    <n v="8.1999999999999993"/>
    <n v="1.7"/>
    <n v="5.6"/>
    <n v="-0.4"/>
    <n v="97.6"/>
    <n v="86.7"/>
    <n v="22.8"/>
    <n v="0"/>
    <n v="0"/>
    <n v="1.4"/>
    <n v="4"/>
    <n v="1"/>
    <n v="3.9"/>
    <n v="-999"/>
    <n v="-999"/>
    <n v="0.78800000000000003"/>
    <n v="0.121"/>
    <n v="0"/>
    <n v="-999"/>
    <x v="70"/>
  </r>
  <r>
    <d v="1997-06-23T00:00:00"/>
    <n v="174"/>
    <n v="5.33"/>
    <n v="2.4"/>
    <n v="3.5"/>
    <n v="0.7"/>
    <n v="99.2"/>
    <n v="97.9"/>
    <n v="15.5"/>
    <n v="0"/>
    <n v="0"/>
    <n v="1.8"/>
    <n v="3.8"/>
    <n v="3"/>
    <n v="3.8"/>
    <n v="-999"/>
    <n v="-999"/>
    <n v="0.77100000000000002"/>
    <n v="1.6E-2"/>
    <n v="0"/>
    <n v="-999"/>
    <x v="70"/>
  </r>
  <r>
    <d v="1997-06-24T00:00:00"/>
    <n v="175"/>
    <n v="12.69"/>
    <n v="6.7"/>
    <n v="13.9"/>
    <n v="3.1"/>
    <n v="89.5"/>
    <n v="55.4"/>
    <n v="0"/>
    <n v="0"/>
    <n v="0"/>
    <n v="0.7"/>
    <n v="2.4"/>
    <n v="8.6"/>
    <n v="7.4"/>
    <n v="-999"/>
    <n v="-999"/>
    <n v="0.88100000000000001"/>
    <n v="0.70799999999999996"/>
    <n v="0"/>
    <n v="-999"/>
    <x v="70"/>
  </r>
  <r>
    <d v="1997-06-25T00:00:00"/>
    <n v="176"/>
    <n v="16.440000000000001"/>
    <n v="9.1"/>
    <n v="14.1"/>
    <n v="4.8"/>
    <n v="79.400000000000006"/>
    <n v="51.7"/>
    <n v="3.7"/>
    <n v="0"/>
    <n v="0"/>
    <n v="1.6"/>
    <n v="4.5"/>
    <n v="9.9"/>
    <n v="8.8000000000000007"/>
    <n v="-999"/>
    <n v="-999"/>
    <n v="0.83099999999999996"/>
    <n v="0.77700000000000002"/>
    <n v="0"/>
    <n v="-999"/>
    <x v="70"/>
  </r>
  <r>
    <d v="1997-06-26T00:00:00"/>
    <n v="177"/>
    <n v="23.88"/>
    <n v="7.7"/>
    <n v="13.1"/>
    <n v="1.1000000000000001"/>
    <n v="75.400000000000006"/>
    <n v="39.9"/>
    <n v="0"/>
    <n v="0"/>
    <n v="0"/>
    <n v="1.2"/>
    <n v="3.7"/>
    <n v="9"/>
    <n v="8.5"/>
    <n v="-999"/>
    <n v="-999"/>
    <n v="0.60299999999999998"/>
    <n v="0.90600000000000003"/>
    <n v="0"/>
    <n v="-999"/>
    <x v="70"/>
  </r>
  <r>
    <d v="1997-06-27T00:00:00"/>
    <n v="178"/>
    <n v="17.97"/>
    <n v="6.1"/>
    <n v="14.8"/>
    <n v="-0.5"/>
    <n v="73.2"/>
    <n v="36"/>
    <n v="0"/>
    <n v="0"/>
    <n v="0"/>
    <n v="0.9"/>
    <n v="3.9"/>
    <n v="8.6"/>
    <n v="8.5"/>
    <n v="-999"/>
    <n v="-999"/>
    <n v="0.60499999999999998"/>
    <n v="1.077"/>
    <n v="0"/>
    <n v="-999"/>
    <x v="70"/>
  </r>
  <r>
    <d v="1997-06-28T00:00:00"/>
    <n v="179"/>
    <n v="18.850000000000001"/>
    <n v="8.5"/>
    <n v="17.600000000000001"/>
    <n v="-0.5"/>
    <n v="64"/>
    <n v="37.6"/>
    <n v="0"/>
    <n v="0"/>
    <n v="0"/>
    <n v="0.9"/>
    <n v="2.8"/>
    <n v="8.9"/>
    <n v="8.4"/>
    <n v="-999"/>
    <n v="-999"/>
    <n v="0.755"/>
    <n v="1.256"/>
    <n v="0"/>
    <n v="-999"/>
    <x v="70"/>
  </r>
  <r>
    <d v="1997-06-29T00:00:00"/>
    <n v="180"/>
    <n v="10.56"/>
    <n v="7.9"/>
    <n v="13.3"/>
    <n v="4"/>
    <n v="79.2"/>
    <n v="48.4"/>
    <n v="11.2"/>
    <n v="0"/>
    <n v="0"/>
    <n v="1.1000000000000001"/>
    <n v="3.4"/>
    <n v="9.6"/>
    <n v="8.9"/>
    <n v="-999"/>
    <n v="-999"/>
    <n v="0.74"/>
    <n v="0.78800000000000003"/>
    <n v="0"/>
    <n v="-999"/>
    <x v="70"/>
  </r>
  <r>
    <d v="1997-06-30T00:00:00"/>
    <n v="181"/>
    <n v="10.71"/>
    <n v="6.5"/>
    <n v="13.7"/>
    <n v="2.2999999999999998"/>
    <n v="92.5"/>
    <n v="55.2"/>
    <n v="3.8"/>
    <n v="0"/>
    <n v="0"/>
    <n v="0.8"/>
    <n v="2.8"/>
    <n v="8.9"/>
    <n v="8.5"/>
    <n v="-999"/>
    <n v="-999"/>
    <n v="0.86399999999999999"/>
    <n v="0.70199999999999996"/>
    <n v="0"/>
    <n v="-999"/>
    <x v="70"/>
  </r>
  <r>
    <d v="1997-07-01T00:00:00"/>
    <n v="182"/>
    <n v="10.93"/>
    <n v="6.8"/>
    <n v="13.6"/>
    <n v="2.8"/>
    <n v="88.3"/>
    <n v="63"/>
    <n v="0"/>
    <n v="0"/>
    <n v="0"/>
    <n v="0.9"/>
    <n v="3.4"/>
    <n v="9.6"/>
    <n v="8.6"/>
    <n v="-999"/>
    <n v="-999"/>
    <n v="0.98199999999999998"/>
    <n v="0.57599999999999996"/>
    <n v="0"/>
    <n v="-999"/>
    <x v="71"/>
  </r>
  <r>
    <d v="1997-07-02T00:00:00"/>
    <n v="183"/>
    <n v="13.17"/>
    <n v="8"/>
    <n v="14.4"/>
    <n v="1.6"/>
    <n v="85"/>
    <n v="58.6"/>
    <n v="0"/>
    <n v="0"/>
    <n v="0"/>
    <n v="0.6"/>
    <n v="2.1"/>
    <n v="10.4"/>
    <n v="9.1"/>
    <n v="-999"/>
    <n v="-999"/>
    <n v="0.96"/>
    <n v="0.67900000000000005"/>
    <n v="0"/>
    <n v="-999"/>
    <x v="71"/>
  </r>
  <r>
    <d v="1997-07-03T00:00:00"/>
    <n v="184"/>
    <n v="23.1"/>
    <n v="12"/>
    <n v="18.899999999999999"/>
    <n v="6"/>
    <n v="71.599999999999994"/>
    <n v="34.200000000000003"/>
    <n v="0"/>
    <n v="0"/>
    <n v="0"/>
    <n v="1.2"/>
    <n v="3.3"/>
    <n v="12.7"/>
    <n v="10.5"/>
    <n v="-999"/>
    <n v="-999"/>
    <n v="0.74399999999999999"/>
    <n v="1.4370000000000001"/>
    <n v="0"/>
    <n v="-999"/>
    <x v="71"/>
  </r>
  <r>
    <d v="1997-07-04T00:00:00"/>
    <n v="185"/>
    <n v="24.36"/>
    <n v="15.1"/>
    <n v="23.3"/>
    <n v="6.3"/>
    <n v="62.3"/>
    <n v="33.799999999999997"/>
    <n v="0"/>
    <n v="0"/>
    <n v="0"/>
    <n v="1.1000000000000001"/>
    <n v="3.1"/>
    <n v="14.8"/>
    <n v="12"/>
    <n v="-999"/>
    <n v="-999"/>
    <n v="0.96799999999999997"/>
    <n v="1.893"/>
    <n v="0"/>
    <n v="-999"/>
    <x v="71"/>
  </r>
  <r>
    <d v="1997-07-05T00:00:00"/>
    <n v="186"/>
    <n v="17.73"/>
    <n v="14.2"/>
    <n v="23.8"/>
    <n v="5.5"/>
    <n v="67.900000000000006"/>
    <n v="31.9"/>
    <n v="7.3"/>
    <n v="0"/>
    <n v="0"/>
    <n v="1.4"/>
    <n v="5.2"/>
    <n v="13.8"/>
    <n v="12.5"/>
    <n v="-999"/>
    <n v="-999"/>
    <n v="0.93899999999999995"/>
    <n v="2.0070000000000001"/>
    <n v="0"/>
    <n v="-999"/>
    <x v="71"/>
  </r>
  <r>
    <d v="1997-07-06T00:00:00"/>
    <n v="187"/>
    <n v="16.82"/>
    <n v="8.3000000000000007"/>
    <n v="15.2"/>
    <n v="4.0999999999999996"/>
    <n v="86.8"/>
    <n v="58.5"/>
    <n v="1"/>
    <n v="0"/>
    <n v="0"/>
    <n v="1.5"/>
    <n v="3.7"/>
    <n v="12.3"/>
    <n v="11.6"/>
    <n v="-999"/>
    <n v="-999"/>
    <n v="1.012"/>
    <n v="0.71699999999999997"/>
    <n v="0"/>
    <n v="-999"/>
    <x v="71"/>
  </r>
  <r>
    <d v="1997-07-07T00:00:00"/>
    <n v="188"/>
    <n v="23.8"/>
    <n v="9"/>
    <n v="16.100000000000001"/>
    <n v="1.8"/>
    <n v="77.400000000000006"/>
    <n v="48.1"/>
    <n v="0"/>
    <n v="0"/>
    <n v="0"/>
    <n v="1.1000000000000001"/>
    <n v="3.7"/>
    <n v="12.4"/>
    <n v="11.4"/>
    <n v="-999"/>
    <n v="-999"/>
    <n v="0.878"/>
    <n v="0.94899999999999995"/>
    <n v="0"/>
    <n v="-999"/>
    <x v="71"/>
  </r>
  <r>
    <d v="1997-07-08T00:00:00"/>
    <n v="189"/>
    <n v="8.18"/>
    <n v="9.6999999999999993"/>
    <n v="12.8"/>
    <n v="7.5"/>
    <n v="90.7"/>
    <n v="72.7"/>
    <n v="12.4"/>
    <n v="0"/>
    <n v="0"/>
    <n v="1.7"/>
    <n v="4.5"/>
    <n v="12.3"/>
    <n v="11.5"/>
    <n v="-999"/>
    <n v="-999"/>
    <n v="1.0740000000000001"/>
    <n v="0.40300000000000002"/>
    <n v="0"/>
    <n v="-999"/>
    <x v="71"/>
  </r>
  <r>
    <d v="1997-07-09T00:00:00"/>
    <n v="190"/>
    <n v="16.77"/>
    <n v="8.1"/>
    <n v="14.6"/>
    <n v="2.9"/>
    <n v="91"/>
    <n v="57.8"/>
    <n v="12"/>
    <n v="0"/>
    <n v="0"/>
    <n v="1.1000000000000001"/>
    <n v="3.4"/>
    <n v="12.7"/>
    <n v="12.1"/>
    <n v="-999"/>
    <n v="-999"/>
    <n v="0.95899999999999996"/>
    <n v="0.70099999999999996"/>
    <n v="0"/>
    <n v="-999"/>
    <x v="71"/>
  </r>
  <r>
    <d v="1997-07-10T00:00:00"/>
    <n v="191"/>
    <n v="11.95"/>
    <n v="3.7"/>
    <n v="9.3000000000000007"/>
    <n v="0.7"/>
    <n v="94.5"/>
    <n v="73.5"/>
    <n v="3.8"/>
    <n v="0"/>
    <n v="0"/>
    <n v="1.5"/>
    <n v="3.6"/>
    <n v="9.3000000000000007"/>
    <n v="9.6999999999999993"/>
    <n v="-999"/>
    <n v="-999"/>
    <n v="0.85799999999999998"/>
    <n v="0.31"/>
    <n v="0"/>
    <n v="-999"/>
    <x v="71"/>
  </r>
  <r>
    <d v="1997-07-11T00:00:00"/>
    <n v="192"/>
    <n v="3.41"/>
    <n v="3.7"/>
    <n v="4.8"/>
    <n v="2.2999999999999998"/>
    <n v="99.1"/>
    <n v="97.5"/>
    <n v="16.3"/>
    <n v="0"/>
    <n v="0"/>
    <n v="1.4"/>
    <n v="3.3"/>
    <n v="6.9"/>
    <n v="8.1"/>
    <n v="-999"/>
    <n v="-999"/>
    <n v="0.83599999999999997"/>
    <n v="2.1000000000000001E-2"/>
    <n v="0"/>
    <n v="-999"/>
    <x v="71"/>
  </r>
  <r>
    <d v="1997-07-12T00:00:00"/>
    <n v="193"/>
    <n v="24.3"/>
    <n v="9.3000000000000007"/>
    <n v="17.8"/>
    <n v="3.4"/>
    <n v="83.1"/>
    <n v="49.9"/>
    <n v="0"/>
    <n v="0"/>
    <n v="0"/>
    <n v="1.3"/>
    <n v="3.3"/>
    <n v="12"/>
    <n v="10.1"/>
    <n v="-999"/>
    <n v="-999"/>
    <n v="1.0189999999999999"/>
    <n v="1.0209999999999999"/>
    <n v="0"/>
    <n v="-999"/>
    <x v="71"/>
  </r>
  <r>
    <d v="1997-07-13T00:00:00"/>
    <n v="194"/>
    <n v="25.2"/>
    <n v="13"/>
    <n v="19.5"/>
    <n v="5.4"/>
    <n v="66.900000000000006"/>
    <n v="40.6"/>
    <n v="0"/>
    <n v="0"/>
    <n v="0"/>
    <n v="1.2"/>
    <n v="3.2"/>
    <n v="13.8"/>
    <n v="11.7"/>
    <n v="-999"/>
    <n v="-999"/>
    <n v="0.92100000000000004"/>
    <n v="1.3460000000000001"/>
    <n v="0"/>
    <n v="-999"/>
    <x v="71"/>
  </r>
  <r>
    <d v="1997-07-14T00:00:00"/>
    <n v="195"/>
    <n v="24.92"/>
    <n v="13.3"/>
    <n v="19.899999999999999"/>
    <n v="7.6"/>
    <n v="61.9"/>
    <n v="36.799999999999997"/>
    <n v="0"/>
    <n v="0"/>
    <n v="0"/>
    <n v="1.2"/>
    <n v="3.9"/>
    <n v="14.2"/>
    <n v="12.4"/>
    <n v="-999"/>
    <n v="-999"/>
    <n v="0.85299999999999998"/>
    <n v="1.468"/>
    <n v="0"/>
    <n v="-999"/>
    <x v="71"/>
  </r>
  <r>
    <d v="1997-07-15T00:00:00"/>
    <n v="196"/>
    <n v="20.85"/>
    <n v="11.2"/>
    <n v="18.600000000000001"/>
    <n v="4.8"/>
    <n v="68.3"/>
    <n v="39.1"/>
    <n v="0"/>
    <n v="0"/>
    <n v="0"/>
    <n v="1.2"/>
    <n v="3.7"/>
    <n v="13.1"/>
    <n v="12"/>
    <n v="-999"/>
    <n v="-999"/>
    <n v="0.83899999999999997"/>
    <n v="1.3049999999999999"/>
    <n v="0"/>
    <n v="-999"/>
    <x v="71"/>
  </r>
  <r>
    <d v="1997-07-16T00:00:00"/>
    <n v="197"/>
    <n v="24.8"/>
    <n v="11.2"/>
    <n v="18"/>
    <n v="4.4000000000000004"/>
    <n v="70.3"/>
    <n v="44.2"/>
    <n v="0"/>
    <n v="0"/>
    <n v="0"/>
    <n v="1.1000000000000001"/>
    <n v="2.7"/>
    <n v="12.1"/>
    <n v="11.5"/>
    <n v="-999"/>
    <n v="-999"/>
    <n v="0.91300000000000003"/>
    <n v="1.151"/>
    <n v="0"/>
    <n v="-999"/>
    <x v="71"/>
  </r>
  <r>
    <d v="1997-07-17T00:00:00"/>
    <n v="198"/>
    <n v="12.99"/>
    <n v="10.6"/>
    <n v="16.7"/>
    <n v="5.0999999999999996"/>
    <n v="72.2"/>
    <n v="47.3"/>
    <n v="0"/>
    <n v="0"/>
    <n v="0"/>
    <n v="1"/>
    <n v="3.7"/>
    <n v="11.3"/>
    <n v="11.1"/>
    <n v="-999"/>
    <n v="-999"/>
    <n v="0.90100000000000002"/>
    <n v="1.002"/>
    <n v="0"/>
    <n v="-999"/>
    <x v="71"/>
  </r>
  <r>
    <d v="1997-07-18T00:00:00"/>
    <n v="199"/>
    <n v="22.12"/>
    <n v="12"/>
    <n v="20.5"/>
    <n v="3.4"/>
    <n v="66.8"/>
    <n v="31.8"/>
    <n v="0"/>
    <n v="0"/>
    <n v="0"/>
    <n v="0.9"/>
    <n v="2.5"/>
    <n v="11.3"/>
    <n v="10.8"/>
    <n v="-999"/>
    <n v="-999"/>
    <n v="0.76400000000000001"/>
    <n v="1.6439999999999999"/>
    <n v="0"/>
    <n v="-999"/>
    <x v="71"/>
  </r>
  <r>
    <d v="1997-07-19T00:00:00"/>
    <n v="200"/>
    <n v="28.55"/>
    <n v="16.399999999999999"/>
    <n v="23.8"/>
    <n v="9.3000000000000007"/>
    <n v="48.8"/>
    <n v="26.8"/>
    <n v="0"/>
    <n v="0"/>
    <n v="0"/>
    <n v="1.2"/>
    <n v="3.3"/>
    <n v="14.2"/>
    <n v="12.1"/>
    <n v="-999"/>
    <n v="-999"/>
    <n v="0.78900000000000003"/>
    <n v="2.1579999999999999"/>
    <n v="0"/>
    <n v="-999"/>
    <x v="71"/>
  </r>
  <r>
    <d v="1997-07-20T00:00:00"/>
    <n v="201"/>
    <n v="21.22"/>
    <n v="17.7"/>
    <n v="25.4"/>
    <n v="10.199999999999999"/>
    <n v="50.8"/>
    <n v="33.1"/>
    <n v="0"/>
    <n v="0"/>
    <n v="0"/>
    <n v="1.2"/>
    <n v="3.5"/>
    <n v="14.8"/>
    <n v="12.9"/>
    <n v="-999"/>
    <n v="-999"/>
    <n v="1.071"/>
    <n v="2.17"/>
    <n v="0"/>
    <n v="-999"/>
    <x v="71"/>
  </r>
  <r>
    <d v="1997-07-21T00:00:00"/>
    <n v="202"/>
    <n v="17.2"/>
    <n v="14.3"/>
    <n v="22.4"/>
    <n v="3.9"/>
    <n v="74.900000000000006"/>
    <n v="49.1"/>
    <n v="19.899999999999999"/>
    <n v="0"/>
    <n v="0"/>
    <n v="1.7"/>
    <n v="6"/>
    <n v="13.7"/>
    <n v="12.7"/>
    <n v="-999"/>
    <n v="-999"/>
    <n v="1.3320000000000001"/>
    <n v="1.379"/>
    <n v="0"/>
    <n v="-999"/>
    <x v="71"/>
  </r>
  <r>
    <d v="1997-07-22T00:00:00"/>
    <n v="203"/>
    <n v="20.38"/>
    <n v="8"/>
    <n v="15.2"/>
    <n v="3"/>
    <n v="80.599999999999994"/>
    <n v="49.2"/>
    <n v="0"/>
    <n v="0"/>
    <n v="0"/>
    <n v="1.3"/>
    <n v="4.0999999999999996"/>
    <n v="11.4"/>
    <n v="11.5"/>
    <n v="-999"/>
    <n v="-999"/>
    <n v="0.84699999999999998"/>
    <n v="0.877"/>
    <n v="0"/>
    <n v="-999"/>
    <x v="71"/>
  </r>
  <r>
    <d v="1997-07-23T00:00:00"/>
    <n v="204"/>
    <n v="24.57"/>
    <n v="9.4"/>
    <n v="16"/>
    <n v="2.2000000000000002"/>
    <n v="74.3"/>
    <n v="44.5"/>
    <n v="0"/>
    <n v="0"/>
    <n v="0"/>
    <n v="1.4"/>
    <n v="4.8"/>
    <n v="11.3"/>
    <n v="11.1"/>
    <n v="-999"/>
    <n v="-999"/>
    <n v="0.81"/>
    <n v="1.0089999999999999"/>
    <n v="0"/>
    <n v="-999"/>
    <x v="71"/>
  </r>
  <r>
    <d v="1997-07-24T00:00:00"/>
    <n v="205"/>
    <n v="22.64"/>
    <n v="8.9"/>
    <n v="16.2"/>
    <n v="2.7"/>
    <n v="74.5"/>
    <n v="37.9"/>
    <n v="0"/>
    <n v="0"/>
    <n v="0"/>
    <n v="1.2"/>
    <n v="4"/>
    <n v="11.4"/>
    <n v="11"/>
    <n v="-999"/>
    <n v="-999"/>
    <n v="0.69599999999999995"/>
    <n v="1.143"/>
    <n v="0"/>
    <n v="-999"/>
    <x v="71"/>
  </r>
  <r>
    <d v="1997-07-25T00:00:00"/>
    <n v="206"/>
    <n v="11.32"/>
    <n v="8.3000000000000007"/>
    <n v="13"/>
    <n v="3"/>
    <n v="75.5"/>
    <n v="50.2"/>
    <n v="0"/>
    <n v="0"/>
    <n v="0"/>
    <n v="0.8"/>
    <n v="2.2000000000000002"/>
    <n v="12.3"/>
    <n v="12"/>
    <n v="-999"/>
    <n v="-999"/>
    <n v="0.753"/>
    <n v="0.746"/>
    <n v="0"/>
    <n v="-999"/>
    <x v="71"/>
  </r>
  <r>
    <d v="1997-07-26T00:00:00"/>
    <n v="207"/>
    <n v="20.97"/>
    <n v="9"/>
    <n v="17.5"/>
    <n v="1.6"/>
    <n v="72.2"/>
    <n v="36.299999999999997"/>
    <n v="0"/>
    <n v="0"/>
    <n v="0"/>
    <n v="0.8"/>
    <n v="2.2999999999999998"/>
    <n v="10.9"/>
    <n v="10.8"/>
    <n v="-999"/>
    <n v="-999"/>
    <n v="0.72799999999999998"/>
    <n v="1.274"/>
    <n v="0"/>
    <n v="-999"/>
    <x v="71"/>
  </r>
  <r>
    <d v="1997-07-27T00:00:00"/>
    <n v="208"/>
    <n v="28.85"/>
    <n v="13.6"/>
    <n v="22"/>
    <n v="3.5"/>
    <n v="56.8"/>
    <n v="24.3"/>
    <n v="0"/>
    <n v="0"/>
    <n v="0"/>
    <n v="1.1000000000000001"/>
    <n v="3.1"/>
    <n v="13"/>
    <n v="11.6"/>
    <n v="-999"/>
    <n v="-999"/>
    <n v="0.64"/>
    <n v="2.0009999999999999"/>
    <n v="0"/>
    <n v="-999"/>
    <x v="71"/>
  </r>
  <r>
    <d v="1997-07-28T00:00:00"/>
    <n v="209"/>
    <n v="27.95"/>
    <n v="17.2"/>
    <n v="24.3"/>
    <n v="9.8000000000000007"/>
    <n v="48.2"/>
    <n v="26.9"/>
    <n v="0"/>
    <n v="0"/>
    <n v="0"/>
    <n v="1.3"/>
    <n v="3.5"/>
    <n v="15"/>
    <n v="13"/>
    <n v="-999"/>
    <n v="-999"/>
    <n v="0.81599999999999995"/>
    <n v="2.2200000000000002"/>
    <n v="0"/>
    <n v="-999"/>
    <x v="71"/>
  </r>
  <r>
    <d v="1997-07-29T00:00:00"/>
    <n v="210"/>
    <n v="13.41"/>
    <n v="15.3"/>
    <n v="24.6"/>
    <n v="10.6"/>
    <n v="66.099999999999994"/>
    <n v="26.8"/>
    <n v="7.1"/>
    <n v="0"/>
    <n v="0"/>
    <n v="1.3"/>
    <n v="4.4000000000000004"/>
    <n v="14.2"/>
    <n v="13.2"/>
    <n v="-999"/>
    <n v="-999"/>
    <n v="0.82899999999999996"/>
    <n v="2.2639999999999998"/>
    <n v="0"/>
    <n v="-999"/>
    <x v="71"/>
  </r>
  <r>
    <d v="1997-07-30T00:00:00"/>
    <n v="211"/>
    <n v="15.24"/>
    <n v="11.7"/>
    <n v="17.899999999999999"/>
    <n v="8.4"/>
    <n v="90.6"/>
    <n v="62.1"/>
    <n v="26.9"/>
    <n v="0"/>
    <n v="0"/>
    <n v="1.1000000000000001"/>
    <n v="3.2"/>
    <n v="14.7"/>
    <n v="13.5"/>
    <n v="-999"/>
    <n v="-999"/>
    <n v="1.2709999999999999"/>
    <n v="0.77700000000000002"/>
    <n v="0"/>
    <n v="-999"/>
    <x v="71"/>
  </r>
  <r>
    <d v="1997-07-31T00:00:00"/>
    <n v="212"/>
    <n v="25.97"/>
    <n v="13.7"/>
    <n v="20.5"/>
    <n v="6.5"/>
    <n v="70.599999999999994"/>
    <n v="41"/>
    <n v="0"/>
    <n v="0"/>
    <n v="0"/>
    <n v="1.2"/>
    <n v="3.6"/>
    <n v="14.6"/>
    <n v="13.6"/>
    <n v="-999"/>
    <n v="-999"/>
    <n v="0.98499999999999999"/>
    <n v="1.423"/>
    <n v="0"/>
    <n v="-999"/>
    <x v="71"/>
  </r>
  <r>
    <d v="1997-08-01T00:00:00"/>
    <n v="213"/>
    <n v="25.28"/>
    <n v="13.8"/>
    <n v="21.7"/>
    <n v="6.3"/>
    <n v="59.7"/>
    <n v="32.700000000000003"/>
    <n v="0"/>
    <n v="0"/>
    <n v="0"/>
    <n v="1"/>
    <n v="3"/>
    <n v="14.8"/>
    <n v="13.7"/>
    <n v="-999"/>
    <n v="-999"/>
    <n v="0.85099999999999998"/>
    <n v="1.7470000000000001"/>
    <n v="0"/>
    <n v="-999"/>
    <x v="72"/>
  </r>
  <r>
    <d v="1997-08-02T00:00:00"/>
    <n v="214"/>
    <n v="21.31"/>
    <n v="13.6"/>
    <n v="19.600000000000001"/>
    <n v="8.6999999999999993"/>
    <n v="72.3"/>
    <n v="51.7"/>
    <n v="0"/>
    <n v="0"/>
    <n v="0"/>
    <n v="1.2"/>
    <n v="4.3"/>
    <n v="15.1"/>
    <n v="14.1"/>
    <n v="-999"/>
    <n v="-999"/>
    <n v="1.1759999999999999"/>
    <n v="1.101"/>
    <n v="0"/>
    <n v="-999"/>
    <x v="72"/>
  </r>
  <r>
    <d v="1997-08-03T00:00:00"/>
    <n v="215"/>
    <n v="22.82"/>
    <n v="18"/>
    <n v="23.8"/>
    <n v="9.5"/>
    <n v="53.7"/>
    <n v="30.2"/>
    <n v="7.9"/>
    <n v="0"/>
    <n v="0"/>
    <n v="1.8"/>
    <n v="3.9"/>
    <n v="16"/>
    <n v="14.4"/>
    <n v="-999"/>
    <n v="-999"/>
    <n v="0.89100000000000001"/>
    <n v="2.0569999999999999"/>
    <n v="0"/>
    <n v="-999"/>
    <x v="72"/>
  </r>
  <r>
    <d v="1997-08-04T00:00:00"/>
    <n v="216"/>
    <n v="26.51"/>
    <n v="20.3"/>
    <n v="27.7"/>
    <n v="12"/>
    <n v="51.5"/>
    <n v="24.9"/>
    <n v="0"/>
    <n v="0"/>
    <n v="0"/>
    <n v="1.1000000000000001"/>
    <n v="3.4"/>
    <n v="17.600000000000001"/>
    <n v="15.5"/>
    <n v="-999"/>
    <n v="-999"/>
    <n v="0.92500000000000004"/>
    <n v="2.7890000000000001"/>
    <n v="0"/>
    <n v="-999"/>
    <x v="72"/>
  </r>
  <r>
    <d v="1997-08-05T00:00:00"/>
    <n v="217"/>
    <n v="25.31"/>
    <n v="20.5"/>
    <n v="27.7"/>
    <n v="13.5"/>
    <n v="49.1"/>
    <n v="17.5"/>
    <n v="0"/>
    <n v="0"/>
    <n v="0"/>
    <n v="1.3"/>
    <n v="3.1"/>
    <n v="21.1"/>
    <n v="17.100000000000001"/>
    <n v="-999"/>
    <n v="-999"/>
    <n v="0.65100000000000002"/>
    <n v="3.0640000000000001"/>
    <n v="0"/>
    <n v="-999"/>
    <x v="72"/>
  </r>
  <r>
    <d v="1997-08-06T00:00:00"/>
    <n v="218"/>
    <n v="18.21"/>
    <n v="18.2"/>
    <n v="26.8"/>
    <n v="9.6999999999999993"/>
    <n v="63.9"/>
    <n v="33.700000000000003"/>
    <n v="0.8"/>
    <n v="0"/>
    <n v="0"/>
    <n v="1.5"/>
    <n v="7.1"/>
    <n v="17.7"/>
    <n v="16.100000000000001"/>
    <n v="-999"/>
    <n v="-999"/>
    <n v="1.1870000000000001"/>
    <n v="2.3359999999999999"/>
    <n v="0"/>
    <n v="-999"/>
    <x v="72"/>
  </r>
  <r>
    <d v="1997-08-07T00:00:00"/>
    <n v="219"/>
    <n v="17.57"/>
    <n v="12.2"/>
    <n v="19"/>
    <n v="6.2"/>
    <n v="73.5"/>
    <n v="47.6"/>
    <n v="1.5"/>
    <n v="0"/>
    <n v="0"/>
    <n v="1.3"/>
    <n v="4.8"/>
    <n v="13.8"/>
    <n v="14.4"/>
    <n v="-999"/>
    <n v="-999"/>
    <n v="1.0469999999999999"/>
    <n v="1.151"/>
    <n v="0"/>
    <n v="-999"/>
    <x v="72"/>
  </r>
  <r>
    <d v="1997-08-08T00:00:00"/>
    <n v="220"/>
    <n v="8.84"/>
    <n v="6.3"/>
    <n v="11.4"/>
    <n v="2.7"/>
    <n v="90"/>
    <n v="66.3"/>
    <n v="2.2999999999999998"/>
    <n v="0"/>
    <n v="0"/>
    <n v="1"/>
    <n v="4.7"/>
    <n v="9.5"/>
    <n v="11.9"/>
    <n v="-999"/>
    <n v="-999"/>
    <n v="0.89500000000000002"/>
    <n v="0.45400000000000001"/>
    <n v="0"/>
    <n v="-999"/>
    <x v="72"/>
  </r>
  <r>
    <d v="1997-08-09T00:00:00"/>
    <n v="221"/>
    <n v="16.940000000000001"/>
    <n v="10"/>
    <n v="16.8"/>
    <n v="4.8"/>
    <n v="76.599999999999994"/>
    <n v="44.1"/>
    <n v="0"/>
    <n v="0"/>
    <n v="0"/>
    <n v="1"/>
    <n v="4.4000000000000004"/>
    <n v="10.5"/>
    <n v="11.3"/>
    <n v="-999"/>
    <n v="-999"/>
    <n v="0.84199999999999997"/>
    <n v="1.069"/>
    <n v="0"/>
    <n v="-999"/>
    <x v="72"/>
  </r>
  <r>
    <d v="1997-08-10T00:00:00"/>
    <n v="222"/>
    <n v="26.07"/>
    <n v="12.8"/>
    <n v="19.8"/>
    <n v="3.5"/>
    <n v="58.1"/>
    <n v="26.4"/>
    <n v="0"/>
    <n v="0"/>
    <n v="0"/>
    <n v="1"/>
    <n v="3"/>
    <n v="12.2"/>
    <n v="11.7"/>
    <n v="-999"/>
    <n v="-999"/>
    <n v="0.60899999999999999"/>
    <n v="1.6990000000000001"/>
    <n v="0"/>
    <n v="-999"/>
    <x v="72"/>
  </r>
  <r>
    <d v="1997-08-11T00:00:00"/>
    <n v="223"/>
    <n v="25.26"/>
    <n v="15.6"/>
    <n v="22.8"/>
    <n v="8.9"/>
    <n v="51"/>
    <n v="26"/>
    <n v="0"/>
    <n v="0"/>
    <n v="0"/>
    <n v="1"/>
    <n v="3.2"/>
    <n v="13.8"/>
    <n v="12.7"/>
    <n v="-999"/>
    <n v="-999"/>
    <n v="0.72099999999999997"/>
    <n v="2.0529999999999999"/>
    <n v="0"/>
    <n v="-999"/>
    <x v="72"/>
  </r>
  <r>
    <d v="1997-08-12T00:00:00"/>
    <n v="224"/>
    <n v="19.79"/>
    <n v="16.399999999999999"/>
    <n v="23.7"/>
    <n v="9.6"/>
    <n v="54"/>
    <n v="34.799999999999997"/>
    <n v="0"/>
    <n v="0"/>
    <n v="0"/>
    <n v="0.9"/>
    <n v="2.9"/>
    <n v="14.9"/>
    <n v="13.4"/>
    <n v="-999"/>
    <n v="-999"/>
    <n v="1.02"/>
    <n v="1.91"/>
    <n v="0"/>
    <n v="-999"/>
    <x v="72"/>
  </r>
  <r>
    <d v="1997-08-13T00:00:00"/>
    <n v="225"/>
    <n v="19.8"/>
    <n v="16.2"/>
    <n v="22.7"/>
    <n v="11"/>
    <n v="61.8"/>
    <n v="38.9"/>
    <n v="0"/>
    <n v="0"/>
    <n v="0"/>
    <n v="0.9"/>
    <n v="3.7"/>
    <n v="16.2"/>
    <n v="14.2"/>
    <n v="-999"/>
    <n v="-999"/>
    <n v="1.071"/>
    <n v="1.6850000000000001"/>
    <n v="0"/>
    <n v="-999"/>
    <x v="72"/>
  </r>
  <r>
    <d v="1997-08-14T00:00:00"/>
    <n v="226"/>
    <n v="23.22"/>
    <n v="16.899999999999999"/>
    <n v="23.7"/>
    <n v="11.6"/>
    <n v="56.8"/>
    <n v="35.700000000000003"/>
    <n v="0"/>
    <n v="0"/>
    <n v="0"/>
    <n v="1.4"/>
    <n v="4.9000000000000004"/>
    <n v="16.100000000000001"/>
    <n v="14.6"/>
    <n v="-999"/>
    <n v="-999"/>
    <n v="1.0449999999999999"/>
    <n v="1.8839999999999999"/>
    <n v="0"/>
    <n v="-999"/>
    <x v="72"/>
  </r>
  <r>
    <d v="1997-08-15T00:00:00"/>
    <n v="227"/>
    <n v="16.489999999999998"/>
    <n v="11"/>
    <n v="16.100000000000001"/>
    <n v="5.4"/>
    <n v="65.599999999999994"/>
    <n v="46.7"/>
    <n v="0"/>
    <n v="0"/>
    <n v="0"/>
    <n v="1.2"/>
    <n v="4.7"/>
    <n v="13.4"/>
    <n v="13.4"/>
    <n v="-999"/>
    <n v="-999"/>
    <n v="0.85499999999999998"/>
    <n v="0.97499999999999998"/>
    <n v="0"/>
    <n v="-999"/>
    <x v="72"/>
  </r>
  <r>
    <d v="1997-08-16T00:00:00"/>
    <n v="228"/>
    <n v="8.84"/>
    <n v="11"/>
    <n v="15.8"/>
    <n v="6.9"/>
    <n v="69.099999999999994"/>
    <n v="48.4"/>
    <n v="0"/>
    <n v="0"/>
    <n v="0"/>
    <n v="1"/>
    <n v="3"/>
    <n v="12.6"/>
    <n v="12.9"/>
    <n v="-999"/>
    <n v="-999"/>
    <n v="0.86699999999999999"/>
    <n v="0.92600000000000005"/>
    <n v="0"/>
    <n v="-999"/>
    <x v="72"/>
  </r>
  <r>
    <d v="1997-08-17T00:00:00"/>
    <n v="229"/>
    <n v="13.9"/>
    <n v="11.2"/>
    <n v="19.5"/>
    <n v="5.2"/>
    <n v="75.599999999999994"/>
    <n v="35.799999999999997"/>
    <n v="0"/>
    <n v="0"/>
    <n v="0"/>
    <n v="0.7"/>
    <n v="3.3"/>
    <n v="11.8"/>
    <n v="12.1"/>
    <n v="-999"/>
    <n v="-999"/>
    <n v="0.81"/>
    <n v="1.4550000000000001"/>
    <n v="0"/>
    <n v="-999"/>
    <x v="72"/>
  </r>
  <r>
    <d v="1997-08-18T00:00:00"/>
    <n v="230"/>
    <n v="19.66"/>
    <n v="12.2"/>
    <n v="19.8"/>
    <n v="6.5"/>
    <n v="66"/>
    <n v="36.9"/>
    <n v="0"/>
    <n v="0"/>
    <n v="0"/>
    <n v="1"/>
    <n v="3.5"/>
    <n v="13.1"/>
    <n v="12.4"/>
    <n v="-999"/>
    <n v="-999"/>
    <n v="0.85399999999999998"/>
    <n v="1.4570000000000001"/>
    <n v="0"/>
    <n v="-999"/>
    <x v="72"/>
  </r>
  <r>
    <d v="1997-08-19T00:00:00"/>
    <n v="231"/>
    <n v="20.39"/>
    <n v="14.1"/>
    <n v="21.3"/>
    <n v="5.8"/>
    <n v="63.9"/>
    <n v="36.1"/>
    <n v="0"/>
    <n v="0"/>
    <n v="0"/>
    <n v="1.1000000000000001"/>
    <n v="4"/>
    <n v="13.5"/>
    <n v="12.5"/>
    <n v="-999"/>
    <n v="-999"/>
    <n v="0.91300000000000003"/>
    <n v="1.6180000000000001"/>
    <n v="0"/>
    <n v="-999"/>
    <x v="72"/>
  </r>
  <r>
    <d v="1997-08-20T00:00:00"/>
    <n v="232"/>
    <n v="15.19"/>
    <n v="14.5"/>
    <n v="22.6"/>
    <n v="9.9"/>
    <n v="69.8"/>
    <n v="36.200000000000003"/>
    <n v="5.8"/>
    <n v="0"/>
    <n v="0"/>
    <n v="1.5"/>
    <n v="3.7"/>
    <n v="14.2"/>
    <n v="13.1"/>
    <n v="-999"/>
    <n v="-999"/>
    <n v="0.99099999999999999"/>
    <n v="1.7490000000000001"/>
    <n v="0"/>
    <n v="-999"/>
    <x v="72"/>
  </r>
  <r>
    <d v="1997-08-21T00:00:00"/>
    <n v="233"/>
    <n v="18.260000000000002"/>
    <n v="12.9"/>
    <n v="19.5"/>
    <n v="8.4"/>
    <n v="82.5"/>
    <n v="52.6"/>
    <n v="1.5"/>
    <n v="0"/>
    <n v="0"/>
    <n v="0.9"/>
    <n v="3.9"/>
    <n v="15.3"/>
    <n v="13.8"/>
    <n v="-999"/>
    <n v="-999"/>
    <n v="1.194"/>
    <n v="1.0740000000000001"/>
    <n v="0"/>
    <n v="-999"/>
    <x v="72"/>
  </r>
  <r>
    <d v="1997-08-22T00:00:00"/>
    <n v="234"/>
    <n v="21.48"/>
    <n v="14.1"/>
    <n v="21.9"/>
    <n v="7"/>
    <n v="62.9"/>
    <n v="28.9"/>
    <n v="0"/>
    <n v="0"/>
    <n v="0"/>
    <n v="1"/>
    <n v="3.7"/>
    <n v="14.5"/>
    <n v="13.6"/>
    <n v="-999"/>
    <n v="-999"/>
    <n v="0.75800000000000001"/>
    <n v="1.8680000000000001"/>
    <n v="0"/>
    <n v="-999"/>
    <x v="72"/>
  </r>
  <r>
    <d v="1997-08-23T00:00:00"/>
    <n v="235"/>
    <n v="12.12"/>
    <n v="10.5"/>
    <n v="18.7"/>
    <n v="4.8"/>
    <n v="86"/>
    <n v="52.9"/>
    <n v="4.5999999999999996"/>
    <n v="0"/>
    <n v="0"/>
    <n v="1"/>
    <n v="3.9"/>
    <n v="13.3"/>
    <n v="13.3"/>
    <n v="-999"/>
    <n v="-999"/>
    <n v="1.141"/>
    <n v="1.0149999999999999"/>
    <n v="0"/>
    <n v="-999"/>
    <x v="72"/>
  </r>
  <r>
    <d v="1997-08-24T00:00:00"/>
    <n v="236"/>
    <n v="5.99"/>
    <n v="7.1"/>
    <n v="11.4"/>
    <n v="4"/>
    <n v="91.6"/>
    <n v="71.599999999999994"/>
    <n v="1.5"/>
    <n v="0"/>
    <n v="0"/>
    <n v="0.7"/>
    <n v="2.6"/>
    <n v="9.6999999999999993"/>
    <n v="11.5"/>
    <n v="-999"/>
    <n v="-999"/>
    <n v="0.96199999999999997"/>
    <n v="0.38300000000000001"/>
    <n v="0"/>
    <n v="-999"/>
    <x v="72"/>
  </r>
  <r>
    <d v="1997-08-25T00:00:00"/>
    <n v="237"/>
    <n v="11.3"/>
    <n v="9"/>
    <n v="14.7"/>
    <n v="4.7"/>
    <n v="86.6"/>
    <n v="58.6"/>
    <n v="0.3"/>
    <n v="0"/>
    <n v="0"/>
    <n v="1.3"/>
    <n v="3.6"/>
    <n v="11.1"/>
    <n v="11.3"/>
    <n v="-999"/>
    <n v="-999"/>
    <n v="0.97899999999999998"/>
    <n v="0.69199999999999995"/>
    <n v="0"/>
    <n v="-999"/>
    <x v="72"/>
  </r>
  <r>
    <d v="1997-08-26T00:00:00"/>
    <n v="238"/>
    <n v="13.3"/>
    <n v="10.9"/>
    <n v="19.399999999999999"/>
    <n v="3.9"/>
    <n v="79.900000000000006"/>
    <n v="46.1"/>
    <n v="2.5"/>
    <n v="0"/>
    <n v="0"/>
    <n v="2.1"/>
    <n v="7.6"/>
    <n v="12"/>
    <n v="11.8"/>
    <n v="-999"/>
    <n v="-999"/>
    <n v="1.0389999999999999"/>
    <n v="1.214"/>
    <n v="0"/>
    <n v="-999"/>
    <x v="72"/>
  </r>
  <r>
    <d v="1997-08-27T00:00:00"/>
    <n v="239"/>
    <n v="16.28"/>
    <n v="7.3"/>
    <n v="14.1"/>
    <n v="2.2000000000000002"/>
    <n v="84.2"/>
    <n v="50.9"/>
    <n v="0"/>
    <n v="0"/>
    <n v="0"/>
    <n v="1"/>
    <n v="3.8"/>
    <n v="10.6"/>
    <n v="11.3"/>
    <n v="-999"/>
    <n v="-999"/>
    <n v="0.81899999999999995"/>
    <n v="0.79"/>
    <n v="0"/>
    <n v="-999"/>
    <x v="72"/>
  </r>
  <r>
    <d v="1997-08-28T00:00:00"/>
    <n v="240"/>
    <n v="12.22"/>
    <n v="7.1"/>
    <n v="14.8"/>
    <n v="2.7"/>
    <n v="86.4"/>
    <n v="51.6"/>
    <n v="0.8"/>
    <n v="0"/>
    <n v="0"/>
    <n v="0.9"/>
    <n v="3.3"/>
    <n v="10.1"/>
    <n v="10.9"/>
    <n v="-999"/>
    <n v="-999"/>
    <n v="0.871"/>
    <n v="0.81499999999999995"/>
    <n v="0"/>
    <n v="-999"/>
    <x v="72"/>
  </r>
  <r>
    <d v="1997-08-29T00:00:00"/>
    <n v="241"/>
    <n v="13.13"/>
    <n v="8.5"/>
    <n v="15.4"/>
    <n v="5"/>
    <n v="88.2"/>
    <n v="52.9"/>
    <n v="0.5"/>
    <n v="0"/>
    <n v="0"/>
    <n v="0.9"/>
    <n v="3.6"/>
    <n v="11.6"/>
    <n v="11.4"/>
    <n v="-999"/>
    <n v="-999"/>
    <n v="0.92600000000000005"/>
    <n v="0.82399999999999995"/>
    <n v="0"/>
    <n v="-999"/>
    <x v="72"/>
  </r>
  <r>
    <d v="1997-08-30T00:00:00"/>
    <n v="242"/>
    <n v="15.76"/>
    <n v="10.6"/>
    <n v="19.100000000000001"/>
    <n v="3.8"/>
    <n v="77.599999999999994"/>
    <n v="39"/>
    <n v="0"/>
    <n v="0"/>
    <n v="0"/>
    <n v="1.1000000000000001"/>
    <n v="3.6"/>
    <n v="12"/>
    <n v="11.7"/>
    <n v="-999"/>
    <n v="-999"/>
    <n v="0.86299999999999999"/>
    <n v="1.3480000000000001"/>
    <n v="0"/>
    <n v="-999"/>
    <x v="72"/>
  </r>
  <r>
    <d v="1997-08-31T00:00:00"/>
    <n v="243"/>
    <n v="17.79"/>
    <n v="12.3"/>
    <n v="20.7"/>
    <n v="5.0999999999999996"/>
    <n v="73.7"/>
    <n v="42.6"/>
    <n v="0"/>
    <n v="0"/>
    <n v="0"/>
    <n v="1"/>
    <n v="3.6"/>
    <n v="12.3"/>
    <n v="11.8"/>
    <n v="-999"/>
    <n v="-999"/>
    <n v="1.038"/>
    <n v="1.401"/>
    <n v="0"/>
    <n v="-999"/>
    <x v="72"/>
  </r>
  <r>
    <d v="1997-09-01T00:00:00"/>
    <n v="244"/>
    <n v="17.760000000000002"/>
    <n v="15.7"/>
    <n v="22.6"/>
    <n v="8"/>
    <n v="59.8"/>
    <n v="38.5"/>
    <n v="0"/>
    <n v="0"/>
    <n v="0"/>
    <n v="1.5"/>
    <n v="5.0999999999999996"/>
    <n v="13.8"/>
    <n v="12.5"/>
    <n v="-999"/>
    <n v="-999"/>
    <n v="1.0580000000000001"/>
    <n v="1.6859999999999999"/>
    <n v="0"/>
    <n v="-999"/>
    <x v="73"/>
  </r>
  <r>
    <d v="1997-09-02T00:00:00"/>
    <n v="245"/>
    <n v="18.440000000000001"/>
    <n v="14.7"/>
    <n v="22.3"/>
    <n v="8.6"/>
    <n v="68.2"/>
    <n v="42.5"/>
    <n v="0"/>
    <n v="0"/>
    <n v="0"/>
    <n v="1"/>
    <n v="3.9"/>
    <n v="14.5"/>
    <n v="13.2"/>
    <n v="-999"/>
    <n v="-999"/>
    <n v="1.141"/>
    <n v="1.548"/>
    <n v="0"/>
    <n v="-999"/>
    <x v="73"/>
  </r>
  <r>
    <d v="1997-09-03T00:00:00"/>
    <n v="246"/>
    <n v="5.34"/>
    <n v="10.7"/>
    <n v="15.9"/>
    <n v="6.2"/>
    <n v="83.3"/>
    <n v="60"/>
    <n v="12.7"/>
    <n v="0"/>
    <n v="0"/>
    <n v="0.7"/>
    <n v="3"/>
    <n v="11.4"/>
    <n v="12.1"/>
    <n v="-999"/>
    <n v="-999"/>
    <n v="1.0820000000000001"/>
    <n v="0.72199999999999998"/>
    <n v="0"/>
    <n v="-999"/>
    <x v="73"/>
  </r>
  <r>
    <d v="1997-09-04T00:00:00"/>
    <n v="247"/>
    <n v="20.420000000000002"/>
    <n v="9.1"/>
    <n v="16.600000000000001"/>
    <n v="3.6"/>
    <n v="83.7"/>
    <n v="43.3"/>
    <n v="0.3"/>
    <n v="0"/>
    <n v="0"/>
    <n v="0.8"/>
    <n v="3.1"/>
    <n v="11.5"/>
    <n v="11.6"/>
    <n v="-999"/>
    <n v="-999"/>
    <n v="0.81799999999999995"/>
    <n v="1.071"/>
    <n v="0"/>
    <n v="-999"/>
    <x v="73"/>
  </r>
  <r>
    <d v="1997-09-05T00:00:00"/>
    <n v="248"/>
    <n v="14.53"/>
    <n v="8.8000000000000007"/>
    <n v="17.3"/>
    <n v="0.1"/>
    <n v="81.2"/>
    <n v="48.7"/>
    <n v="4.8"/>
    <n v="0"/>
    <n v="0"/>
    <n v="1.2"/>
    <n v="3.5"/>
    <n v="10.9"/>
    <n v="11.2"/>
    <n v="-999"/>
    <n v="-999"/>
    <n v="0.96099999999999997"/>
    <n v="1.0129999999999999"/>
    <n v="0"/>
    <n v="-999"/>
    <x v="73"/>
  </r>
  <r>
    <d v="1997-09-06T00:00:00"/>
    <n v="249"/>
    <n v="18.68"/>
    <n v="6.1"/>
    <n v="13.3"/>
    <n v="-0.1"/>
    <n v="75.7"/>
    <n v="40.9"/>
    <n v="0"/>
    <n v="0"/>
    <n v="0"/>
    <n v="0.9"/>
    <n v="3.1"/>
    <n v="8.9"/>
    <n v="10.1"/>
    <n v="-999"/>
    <n v="-999"/>
    <n v="0.623"/>
    <n v="0.90200000000000002"/>
    <n v="0"/>
    <n v="-999"/>
    <x v="73"/>
  </r>
  <r>
    <d v="1997-09-07T00:00:00"/>
    <n v="250"/>
    <n v="14.93"/>
    <n v="9.3000000000000007"/>
    <n v="15.6"/>
    <n v="4.4000000000000004"/>
    <n v="70.3"/>
    <n v="45.8"/>
    <n v="0"/>
    <n v="0"/>
    <n v="0"/>
    <n v="0.9"/>
    <n v="2.8"/>
    <n v="10.8"/>
    <n v="10.6"/>
    <n v="-999"/>
    <n v="-999"/>
    <n v="0.81200000000000006"/>
    <n v="0.96"/>
    <n v="0"/>
    <n v="-999"/>
    <x v="73"/>
  </r>
  <r>
    <d v="1997-09-08T00:00:00"/>
    <n v="251"/>
    <n v="20.18"/>
    <n v="11.6"/>
    <n v="21"/>
    <n v="3.7"/>
    <n v="66.599999999999994"/>
    <n v="39"/>
    <n v="0"/>
    <n v="0"/>
    <n v="0"/>
    <n v="1"/>
    <n v="2.7"/>
    <n v="11.3"/>
    <n v="10.8"/>
    <n v="-999"/>
    <n v="-999"/>
    <n v="0.96699999999999997"/>
    <n v="1.5169999999999999"/>
    <n v="0"/>
    <n v="-999"/>
    <x v="73"/>
  </r>
  <r>
    <d v="1997-09-09T00:00:00"/>
    <n v="252"/>
    <n v="19.52"/>
    <n v="14.7"/>
    <n v="23.2"/>
    <n v="7.3"/>
    <n v="56.2"/>
    <n v="22.7"/>
    <n v="0"/>
    <n v="0"/>
    <n v="0"/>
    <n v="0.9"/>
    <n v="2.5"/>
    <n v="12.6"/>
    <n v="11.5"/>
    <n v="-999"/>
    <n v="-999"/>
    <n v="0.64600000000000002"/>
    <n v="2.198"/>
    <n v="0"/>
    <n v="-999"/>
    <x v="73"/>
  </r>
  <r>
    <d v="1997-09-10T00:00:00"/>
    <n v="253"/>
    <n v="16.14"/>
    <n v="14.9"/>
    <n v="24"/>
    <n v="10.4"/>
    <n v="53.9"/>
    <n v="21.8"/>
    <n v="0"/>
    <n v="0"/>
    <n v="0"/>
    <n v="0.8"/>
    <n v="3.3"/>
    <n v="14.1"/>
    <n v="12.4"/>
    <n v="-999"/>
    <n v="-999"/>
    <n v="0.65"/>
    <n v="2.3330000000000002"/>
    <n v="0"/>
    <n v="-999"/>
    <x v="73"/>
  </r>
  <r>
    <d v="1997-09-11T00:00:00"/>
    <n v="254"/>
    <n v="5.05"/>
    <n v="7.5"/>
    <n v="11.5"/>
    <n v="2.2999999999999998"/>
    <n v="94.5"/>
    <n v="82.5"/>
    <n v="13.5"/>
    <n v="0"/>
    <n v="0"/>
    <n v="1"/>
    <n v="3.8"/>
    <n v="10.5"/>
    <n v="11.4"/>
    <n v="-999"/>
    <n v="-999"/>
    <n v="1.1160000000000001"/>
    <n v="0.23699999999999999"/>
    <n v="0"/>
    <n v="-999"/>
    <x v="73"/>
  </r>
  <r>
    <d v="1997-09-12T00:00:00"/>
    <n v="255"/>
    <n v="11.02"/>
    <n v="4.0999999999999996"/>
    <n v="10.6"/>
    <n v="-0.3"/>
    <n v="89.4"/>
    <n v="54.7"/>
    <n v="1.3"/>
    <n v="0"/>
    <n v="0"/>
    <n v="0.9"/>
    <n v="3.6"/>
    <n v="8.1999999999999993"/>
    <n v="9.9"/>
    <n v="-999"/>
    <n v="-999"/>
    <n v="0.7"/>
    <n v="0.57899999999999996"/>
    <n v="0"/>
    <n v="-999"/>
    <x v="73"/>
  </r>
  <r>
    <d v="1997-09-13T00:00:00"/>
    <n v="256"/>
    <n v="14.41"/>
    <n v="5.4"/>
    <n v="11.4"/>
    <n v="-1.1000000000000001"/>
    <n v="84.4"/>
    <n v="55.5"/>
    <n v="2.5"/>
    <n v="0"/>
    <n v="0"/>
    <n v="2.1"/>
    <n v="5.9"/>
    <n v="8.1999999999999993"/>
    <n v="9.1"/>
    <n v="-999"/>
    <n v="-999"/>
    <n v="0.749"/>
    <n v="0.6"/>
    <n v="0"/>
    <n v="-999"/>
    <x v="73"/>
  </r>
  <r>
    <d v="1997-09-14T00:00:00"/>
    <n v="257"/>
    <n v="3.87"/>
    <n v="6.7"/>
    <n v="10.6"/>
    <n v="4.5999999999999996"/>
    <n v="92.6"/>
    <n v="81.3"/>
    <n v="5.8"/>
    <n v="0"/>
    <n v="0"/>
    <n v="2.4"/>
    <n v="5.9"/>
    <n v="8.3000000000000007"/>
    <n v="9.1999999999999993"/>
    <n v="-999"/>
    <n v="-999"/>
    <n v="1.038"/>
    <n v="0.23899999999999999"/>
    <n v="0"/>
    <n v="-999"/>
    <x v="73"/>
  </r>
  <r>
    <d v="1997-09-15T00:00:00"/>
    <n v="258"/>
    <n v="5.94"/>
    <n v="4.0999999999999996"/>
    <n v="8.6999999999999993"/>
    <n v="2"/>
    <n v="96"/>
    <n v="79.2"/>
    <n v="10.4"/>
    <n v="0"/>
    <n v="0"/>
    <n v="1.2"/>
    <n v="4.7"/>
    <n v="7.4"/>
    <n v="8.6"/>
    <n v="-999"/>
    <n v="-999"/>
    <n v="0.89200000000000002"/>
    <n v="0.23400000000000001"/>
    <n v="0"/>
    <n v="-999"/>
    <x v="73"/>
  </r>
  <r>
    <d v="1997-09-16T00:00:00"/>
    <n v="259"/>
    <n v="9.8699999999999992"/>
    <n v="3.4"/>
    <n v="10.199999999999999"/>
    <n v="1.2"/>
    <n v="93"/>
    <n v="54.5"/>
    <n v="6.9"/>
    <n v="0"/>
    <n v="0"/>
    <n v="1.7"/>
    <n v="4.7"/>
    <n v="7.1"/>
    <n v="8.1999999999999993"/>
    <n v="-999"/>
    <n v="-999"/>
    <n v="0.67800000000000005"/>
    <n v="0.56599999999999995"/>
    <n v="0"/>
    <n v="-999"/>
    <x v="73"/>
  </r>
  <r>
    <d v="1997-09-17T00:00:00"/>
    <n v="260"/>
    <n v="3.17"/>
    <n v="3.3"/>
    <n v="6.1"/>
    <n v="0.3"/>
    <n v="98.3"/>
    <n v="93.1"/>
    <n v="29"/>
    <n v="0"/>
    <n v="0"/>
    <n v="1.4"/>
    <n v="4.5999999999999996"/>
    <n v="4.4000000000000004"/>
    <n v="6.2"/>
    <n v="-999"/>
    <n v="-999"/>
    <n v="0.875"/>
    <n v="6.5000000000000002E-2"/>
    <n v="0"/>
    <n v="-999"/>
    <x v="73"/>
  </r>
  <r>
    <d v="1997-09-18T00:00:00"/>
    <n v="261"/>
    <n v="6.64"/>
    <n v="1.6"/>
    <n v="5.4"/>
    <n v="-0.6"/>
    <n v="97.6"/>
    <n v="87.8"/>
    <n v="1.8"/>
    <n v="0"/>
    <n v="0"/>
    <n v="0.6"/>
    <n v="2.6"/>
    <n v="4.9000000000000004"/>
    <n v="6.1"/>
    <n v="-999"/>
    <n v="-999"/>
    <n v="0.78600000000000003"/>
    <n v="0.109"/>
    <n v="0"/>
    <n v="-999"/>
    <x v="73"/>
  </r>
  <r>
    <d v="1997-09-19T00:00:00"/>
    <n v="262"/>
    <n v="17.29"/>
    <n v="4.0999999999999996"/>
    <n v="13"/>
    <n v="-2.7"/>
    <n v="87.4"/>
    <n v="59.1"/>
    <n v="0"/>
    <n v="0"/>
    <n v="0"/>
    <n v="0.9"/>
    <n v="2.7"/>
    <n v="6.4"/>
    <n v="6.6"/>
    <n v="-999"/>
    <n v="-999"/>
    <n v="0.88400000000000001"/>
    <n v="0.61199999999999999"/>
    <n v="0"/>
    <n v="-999"/>
    <x v="73"/>
  </r>
  <r>
    <d v="1997-09-20T00:00:00"/>
    <n v="263"/>
    <n v="17.559999999999999"/>
    <n v="10.199999999999999"/>
    <n v="19.100000000000001"/>
    <n v="2.1"/>
    <n v="69.599999999999994"/>
    <n v="40.299999999999997"/>
    <n v="0"/>
    <n v="0"/>
    <n v="0"/>
    <n v="0.9"/>
    <n v="2.5"/>
    <n v="8.5"/>
    <n v="7.5"/>
    <n v="-999"/>
    <n v="-999"/>
    <n v="0.88900000000000001"/>
    <n v="1.32"/>
    <n v="0"/>
    <n v="-999"/>
    <x v="73"/>
  </r>
  <r>
    <d v="1997-09-21T00:00:00"/>
    <n v="264"/>
    <n v="17.45"/>
    <n v="13.7"/>
    <n v="22.3"/>
    <n v="7.8"/>
    <n v="56"/>
    <n v="34.5"/>
    <n v="0"/>
    <n v="0"/>
    <n v="0"/>
    <n v="0.9"/>
    <n v="2.7"/>
    <n v="10.199999999999999"/>
    <n v="8.6999999999999993"/>
    <n v="-999"/>
    <n v="-999"/>
    <n v="0.92800000000000005"/>
    <n v="1.7629999999999999"/>
    <n v="0"/>
    <n v="-999"/>
    <x v="73"/>
  </r>
  <r>
    <d v="1997-09-22T00:00:00"/>
    <n v="265"/>
    <n v="17.21"/>
    <n v="14.6"/>
    <n v="22.5"/>
    <n v="8.3000000000000007"/>
    <n v="41.4"/>
    <n v="24.1"/>
    <n v="0"/>
    <n v="0"/>
    <n v="0"/>
    <n v="1"/>
    <n v="3"/>
    <n v="10.5"/>
    <n v="9.4"/>
    <n v="-999"/>
    <n v="-999"/>
    <n v="0.65500000000000003"/>
    <n v="2.0680000000000001"/>
    <n v="0"/>
    <n v="-999"/>
    <x v="73"/>
  </r>
  <r>
    <d v="1997-09-23T00:00:00"/>
    <n v="266"/>
    <n v="17.23"/>
    <n v="14.1"/>
    <n v="22.8"/>
    <n v="6.2"/>
    <n v="50.1"/>
    <n v="24.4"/>
    <n v="0"/>
    <n v="0"/>
    <n v="0"/>
    <n v="1"/>
    <n v="2.6"/>
    <n v="10.4"/>
    <n v="9.5"/>
    <n v="-999"/>
    <n v="-999"/>
    <n v="0.67900000000000005"/>
    <n v="2.0979999999999999"/>
    <n v="0"/>
    <n v="-999"/>
    <x v="73"/>
  </r>
  <r>
    <d v="1997-09-24T00:00:00"/>
    <n v="267"/>
    <n v="16.71"/>
    <n v="14.6"/>
    <n v="21.3"/>
    <n v="8.4"/>
    <n v="49.8"/>
    <n v="34.6"/>
    <n v="0"/>
    <n v="0"/>
    <n v="0"/>
    <n v="1.6"/>
    <n v="5.4"/>
    <n v="10.4"/>
    <n v="9.6999999999999993"/>
    <n v="-999"/>
    <n v="-999"/>
    <n v="0.874"/>
    <n v="1.6559999999999999"/>
    <n v="0"/>
    <n v="-999"/>
    <x v="73"/>
  </r>
  <r>
    <d v="1997-09-25T00:00:00"/>
    <n v="268"/>
    <n v="15.49"/>
    <n v="15.9"/>
    <n v="22.1"/>
    <n v="10.1"/>
    <n v="52.7"/>
    <n v="28.1"/>
    <n v="0"/>
    <n v="0"/>
    <n v="0"/>
    <n v="2.2000000000000002"/>
    <n v="6.6"/>
    <n v="12"/>
    <n v="10.5"/>
    <n v="-999"/>
    <n v="-999"/>
    <n v="0.747"/>
    <n v="1.9119999999999999"/>
    <n v="0"/>
    <n v="-999"/>
    <x v="73"/>
  </r>
  <r>
    <d v="1997-09-26T00:00:00"/>
    <n v="269"/>
    <n v="12.29"/>
    <n v="6.7"/>
    <n v="14.4"/>
    <n v="2.5"/>
    <n v="79.099999999999994"/>
    <n v="47.3"/>
    <n v="13.5"/>
    <n v="0"/>
    <n v="0"/>
    <n v="1.8"/>
    <n v="5.5"/>
    <n v="9.6"/>
    <n v="9.8000000000000007"/>
    <n v="-999"/>
    <n v="-999"/>
    <n v="0.77500000000000002"/>
    <n v="0.86399999999999999"/>
    <n v="0"/>
    <n v="-999"/>
    <x v="73"/>
  </r>
  <r>
    <d v="1997-09-27T00:00:00"/>
    <n v="270"/>
    <n v="5.51"/>
    <n v="3.6"/>
    <n v="7.7"/>
    <n v="1.3"/>
    <n v="87.4"/>
    <n v="72.2"/>
    <n v="0.5"/>
    <n v="0"/>
    <n v="0"/>
    <n v="1.7"/>
    <n v="5.7"/>
    <n v="6.5"/>
    <n v="8.3000000000000007"/>
    <n v="-999"/>
    <n v="-999"/>
    <n v="0.75900000000000001"/>
    <n v="0.29199999999999998"/>
    <n v="0"/>
    <n v="-999"/>
    <x v="73"/>
  </r>
  <r>
    <d v="1997-09-28T00:00:00"/>
    <n v="271"/>
    <n v="6.73"/>
    <n v="6.2"/>
    <n v="11.4"/>
    <n v="2.8"/>
    <n v="93.9"/>
    <n v="80.7"/>
    <n v="5.6"/>
    <n v="0"/>
    <n v="0"/>
    <n v="1"/>
    <n v="3.5"/>
    <n v="7.9"/>
    <n v="8.4"/>
    <n v="-999"/>
    <n v="-999"/>
    <n v="1.0840000000000001"/>
    <n v="0.26"/>
    <n v="0"/>
    <n v="-999"/>
    <x v="73"/>
  </r>
  <r>
    <d v="1997-09-29T00:00:00"/>
    <n v="272"/>
    <n v="8.8000000000000007"/>
    <n v="8"/>
    <n v="13.9"/>
    <n v="2"/>
    <n v="78.2"/>
    <n v="47.3"/>
    <n v="0"/>
    <n v="0"/>
    <n v="0"/>
    <n v="1.2"/>
    <n v="5.0999999999999996"/>
    <n v="8"/>
    <n v="8.1999999999999993"/>
    <n v="-999"/>
    <n v="-999"/>
    <n v="0.75"/>
    <n v="0.83699999999999997"/>
    <n v="0"/>
    <n v="-999"/>
    <x v="73"/>
  </r>
  <r>
    <d v="1997-09-30T00:00:00"/>
    <n v="273"/>
    <n v="2.36"/>
    <n v="9.6999999999999993"/>
    <n v="12.1"/>
    <n v="6.1"/>
    <n v="77"/>
    <n v="60.2"/>
    <n v="1"/>
    <n v="0"/>
    <n v="0"/>
    <n v="2.5"/>
    <n v="6.9"/>
    <n v="8.3000000000000007"/>
    <n v="8.5"/>
    <n v="-999"/>
    <n v="-999"/>
    <n v="0.85"/>
    <n v="0.56200000000000006"/>
    <n v="0"/>
    <n v="-999"/>
    <x v="73"/>
  </r>
  <r>
    <d v="1997-10-01T00:00:00"/>
    <n v="274"/>
    <n v="4.62"/>
    <n v="7.2"/>
    <n v="11"/>
    <n v="2.2000000000000002"/>
    <n v="93.5"/>
    <n v="76.5"/>
    <n v="13.7"/>
    <n v="0"/>
    <n v="0"/>
    <n v="2.8"/>
    <n v="5.4"/>
    <n v="7"/>
    <n v="8.1999999999999993"/>
    <n v="-999"/>
    <n v="-999"/>
    <n v="1.004"/>
    <n v="0.308"/>
    <n v="0"/>
    <n v="-999"/>
    <x v="74"/>
  </r>
  <r>
    <d v="1997-10-02T00:00:00"/>
    <n v="275"/>
    <n v="2.4700000000000002"/>
    <n v="0.9"/>
    <n v="3.7"/>
    <n v="-1.8"/>
    <n v="96.2"/>
    <n v="86.2"/>
    <n v="4.3"/>
    <n v="0"/>
    <n v="0"/>
    <n v="2"/>
    <n v="5.9"/>
    <n v="3.7"/>
    <n v="6.3"/>
    <n v="-999"/>
    <n v="-999"/>
    <n v="0.68400000000000005"/>
    <n v="0.11"/>
    <n v="0"/>
    <n v="-999"/>
    <x v="74"/>
  </r>
  <r>
    <d v="1997-10-03T00:00:00"/>
    <n v="276"/>
    <n v="4.49"/>
    <n v="1.3"/>
    <n v="4.2"/>
    <n v="-1"/>
    <n v="95.4"/>
    <n v="85.6"/>
    <n v="5.0999999999999996"/>
    <n v="0"/>
    <n v="0"/>
    <n v="1.7"/>
    <n v="4.9000000000000004"/>
    <n v="3.2"/>
    <n v="5.4"/>
    <n v="-999"/>
    <n v="-999"/>
    <n v="0.70399999999999996"/>
    <n v="0.11899999999999999"/>
    <n v="0"/>
    <n v="-999"/>
    <x v="74"/>
  </r>
  <r>
    <d v="1997-10-04T00:00:00"/>
    <n v="277"/>
    <n v="4.34"/>
    <n v="2.8"/>
    <n v="5.7"/>
    <n v="0.1"/>
    <n v="98.2"/>
    <n v="87.8"/>
    <n v="6.1"/>
    <n v="0"/>
    <n v="0"/>
    <n v="1.9"/>
    <n v="5.2"/>
    <n v="4.9000000000000004"/>
    <n v="5.8"/>
    <n v="-999"/>
    <n v="-999"/>
    <n v="0.80400000000000005"/>
    <n v="0.112"/>
    <n v="0"/>
    <n v="-999"/>
    <x v="74"/>
  </r>
  <r>
    <d v="1997-10-05T00:00:00"/>
    <n v="278"/>
    <n v="4.9800000000000004"/>
    <n v="0.5"/>
    <n v="4.5"/>
    <n v="-2"/>
    <n v="97.8"/>
    <n v="83.5"/>
    <n v="5.8"/>
    <n v="0"/>
    <n v="0"/>
    <n v="0.7"/>
    <n v="3.6"/>
    <n v="2.7"/>
    <n v="4.9000000000000004"/>
    <n v="-999"/>
    <n v="-999"/>
    <n v="0.70399999999999996"/>
    <n v="0.13900000000000001"/>
    <n v="0"/>
    <n v="-999"/>
    <x v="74"/>
  </r>
  <r>
    <d v="1997-10-06T00:00:00"/>
    <n v="279"/>
    <n v="10.29"/>
    <n v="0.6"/>
    <n v="6.9"/>
    <n v="-2.7"/>
    <n v="87"/>
    <n v="40.799999999999997"/>
    <n v="0"/>
    <n v="0"/>
    <n v="0"/>
    <n v="0.7"/>
    <n v="2.8"/>
    <n v="3"/>
    <n v="4.5"/>
    <n v="-999"/>
    <n v="-999"/>
    <n v="0.40600000000000003"/>
    <n v="0.58899999999999997"/>
    <n v="0"/>
    <n v="-999"/>
    <x v="74"/>
  </r>
  <r>
    <d v="1997-10-07T00:00:00"/>
    <n v="280"/>
    <n v="10.32"/>
    <n v="-1.1000000000000001"/>
    <n v="6.4"/>
    <n v="-3.7"/>
    <n v="79.8"/>
    <n v="37.299999999999997"/>
    <n v="0.3"/>
    <n v="0"/>
    <n v="0"/>
    <n v="0.9"/>
    <n v="3.7"/>
    <n v="2.4"/>
    <n v="4.3"/>
    <n v="-999"/>
    <n v="-999"/>
    <n v="0.35799999999999998"/>
    <n v="0.60299999999999998"/>
    <n v="0"/>
    <n v="-999"/>
    <x v="74"/>
  </r>
  <r>
    <d v="1997-10-08T00:00:00"/>
    <n v="281"/>
    <n v="2.85"/>
    <n v="-1.8"/>
    <n v="-0.8"/>
    <n v="-3.1"/>
    <n v="90.3"/>
    <n v="68.5"/>
    <n v="6"/>
    <n v="0"/>
    <n v="0"/>
    <n v="3.7"/>
    <n v="8.1999999999999993"/>
    <n v="0.3"/>
    <n v="3"/>
    <n v="-999"/>
    <n v="-999"/>
    <n v="0.39500000000000002"/>
    <n v="0.18099999999999999"/>
    <n v="0"/>
    <n v="-999"/>
    <x v="74"/>
  </r>
  <r>
    <d v="1997-10-09T00:00:00"/>
    <n v="282"/>
    <n v="4.47"/>
    <n v="-0.9"/>
    <n v="0.1"/>
    <n v="-1.7"/>
    <n v="99.6"/>
    <n v="99.1"/>
    <n v="2"/>
    <n v="0"/>
    <n v="0"/>
    <n v="2.2999999999999998"/>
    <n v="5.8"/>
    <n v="0.9"/>
    <n v="3"/>
    <n v="-999"/>
    <n v="-999"/>
    <n v="0.60899999999999999"/>
    <n v="6.0000000000000001E-3"/>
    <n v="0"/>
    <n v="-999"/>
    <x v="74"/>
  </r>
  <r>
    <d v="1997-10-10T00:00:00"/>
    <n v="283"/>
    <n v="5.19"/>
    <n v="-1.2"/>
    <n v="0.2"/>
    <n v="-3.1"/>
    <n v="99.5"/>
    <n v="98.8"/>
    <n v="0.8"/>
    <n v="0"/>
    <n v="0"/>
    <n v="1.3"/>
    <n v="4.8"/>
    <n v="1.4"/>
    <n v="3"/>
    <n v="-999"/>
    <n v="-999"/>
    <n v="0.61299999999999999"/>
    <n v="7.0000000000000001E-3"/>
    <n v="0"/>
    <n v="-999"/>
    <x v="74"/>
  </r>
  <r>
    <d v="1997-10-11T00:00:00"/>
    <n v="284"/>
    <n v="3.53"/>
    <n v="-3.4"/>
    <n v="-0.6"/>
    <n v="-6"/>
    <n v="98.3"/>
    <n v="95.6"/>
    <n v="4.4000000000000004"/>
    <n v="0"/>
    <n v="0"/>
    <n v="1"/>
    <n v="4.0999999999999996"/>
    <n v="1.2"/>
    <n v="2.7"/>
    <n v="-999"/>
    <n v="-999"/>
    <n v="0.55700000000000005"/>
    <n v="2.5999999999999999E-2"/>
    <n v="0"/>
    <n v="-999"/>
    <x v="74"/>
  </r>
  <r>
    <d v="1997-10-12T00:00:00"/>
    <n v="285"/>
    <n v="6.42"/>
    <n v="-3.1"/>
    <n v="0.3"/>
    <n v="-5.5"/>
    <n v="97.3"/>
    <n v="92.2"/>
    <n v="0"/>
    <n v="0"/>
    <n v="0"/>
    <n v="1.4"/>
    <n v="4.3"/>
    <n v="1.3"/>
    <n v="2.6"/>
    <n v="-999"/>
    <n v="-999"/>
    <n v="0.57699999999999996"/>
    <n v="4.9000000000000002E-2"/>
    <n v="0"/>
    <n v="-999"/>
    <x v="74"/>
  </r>
  <r>
    <d v="1997-10-13T00:00:00"/>
    <n v="286"/>
    <n v="5.21"/>
    <n v="0.9"/>
    <n v="2.7"/>
    <n v="-0.3"/>
    <n v="96.7"/>
    <n v="90.6"/>
    <n v="0"/>
    <n v="0"/>
    <n v="0"/>
    <n v="1.1000000000000001"/>
    <n v="4.7"/>
    <n v="1.4"/>
    <n v="2.7"/>
    <n v="-999"/>
    <n v="-999"/>
    <n v="0.67"/>
    <n v="7.0000000000000007E-2"/>
    <n v="0"/>
    <n v="-999"/>
    <x v="74"/>
  </r>
  <r>
    <d v="1997-10-14T00:00:00"/>
    <n v="287"/>
    <n v="4.45"/>
    <n v="2.2000000000000002"/>
    <n v="7.1"/>
    <n v="0"/>
    <n v="97.3"/>
    <n v="85.6"/>
    <n v="2.5"/>
    <n v="0"/>
    <n v="0"/>
    <n v="0.6"/>
    <n v="2.2999999999999998"/>
    <n v="1.4"/>
    <n v="2.8"/>
    <n v="-999"/>
    <n v="-999"/>
    <n v="0.86199999999999999"/>
    <n v="0.14499999999999999"/>
    <n v="0"/>
    <n v="-999"/>
    <x v="74"/>
  </r>
  <r>
    <d v="1997-10-15T00:00:00"/>
    <n v="288"/>
    <n v="6.37"/>
    <n v="5.7"/>
    <n v="10.7"/>
    <n v="0.7"/>
    <n v="93.6"/>
    <n v="78.900000000000006"/>
    <n v="0"/>
    <n v="0"/>
    <n v="0"/>
    <n v="0.5"/>
    <n v="2.1"/>
    <n v="3.3"/>
    <n v="3.5"/>
    <n v="-999"/>
    <n v="-999"/>
    <n v="1.012"/>
    <n v="0.27100000000000002"/>
    <n v="0"/>
    <n v="-999"/>
    <x v="74"/>
  </r>
  <r>
    <d v="1997-10-16T00:00:00"/>
    <n v="289"/>
    <n v="11.27"/>
    <n v="8.8000000000000007"/>
    <n v="18.100000000000001"/>
    <n v="3.3"/>
    <n v="80.2"/>
    <n v="47.8"/>
    <n v="0"/>
    <n v="0"/>
    <n v="0"/>
    <n v="0.6"/>
    <n v="2.5"/>
    <n v="5.5"/>
    <n v="4.7"/>
    <n v="-999"/>
    <n v="-999"/>
    <n v="0.99399999999999999"/>
    <n v="1.0840000000000001"/>
    <n v="0"/>
    <n v="-999"/>
    <x v="74"/>
  </r>
  <r>
    <d v="1997-10-17T00:00:00"/>
    <n v="290"/>
    <n v="3.57"/>
    <n v="4"/>
    <n v="8.1"/>
    <n v="0.2"/>
    <n v="92"/>
    <n v="74.099999999999994"/>
    <n v="0.3"/>
    <n v="0"/>
    <n v="0"/>
    <n v="1"/>
    <n v="3.5"/>
    <n v="5.3"/>
    <n v="4.9000000000000004"/>
    <n v="-999"/>
    <n v="-999"/>
    <n v="0.8"/>
    <n v="0.28000000000000003"/>
    <n v="0"/>
    <n v="-999"/>
    <x v="74"/>
  </r>
  <r>
    <d v="1997-10-18T00:00:00"/>
    <n v="291"/>
    <n v="10.96"/>
    <n v="-0.1"/>
    <n v="8.3000000000000007"/>
    <n v="-4.4000000000000004"/>
    <n v="75.2"/>
    <n v="30.5"/>
    <n v="0"/>
    <n v="0"/>
    <n v="0"/>
    <n v="0.9"/>
    <n v="3.3"/>
    <n v="1.7"/>
    <n v="3.6"/>
    <n v="-999"/>
    <n v="-999"/>
    <n v="0.33400000000000002"/>
    <n v="0.76100000000000001"/>
    <n v="0"/>
    <n v="-999"/>
    <x v="74"/>
  </r>
  <r>
    <d v="1997-10-19T00:00:00"/>
    <n v="292"/>
    <n v="10.51"/>
    <n v="-0.7"/>
    <n v="7.4"/>
    <n v="-5.6"/>
    <n v="50"/>
    <n v="21.9"/>
    <n v="0"/>
    <n v="0"/>
    <n v="0"/>
    <n v="0.9"/>
    <n v="2.9"/>
    <n v="-0.1"/>
    <n v="2"/>
    <n v="-999"/>
    <n v="-999"/>
    <n v="0.22500000000000001"/>
    <n v="0.80400000000000005"/>
    <n v="0"/>
    <n v="-999"/>
    <x v="74"/>
  </r>
  <r>
    <d v="1997-10-20T00:00:00"/>
    <n v="293"/>
    <n v="10.48"/>
    <n v="2.8"/>
    <n v="12.2"/>
    <n v="-2.6"/>
    <n v="39.200000000000003"/>
    <n v="17.7"/>
    <n v="0"/>
    <n v="0"/>
    <n v="0"/>
    <n v="0.9"/>
    <n v="2.4"/>
    <n v="-0.2"/>
    <n v="1.6"/>
    <n v="-999"/>
    <n v="-999"/>
    <n v="0.251"/>
    <n v="1.169"/>
    <n v="0"/>
    <n v="-999"/>
    <x v="74"/>
  </r>
  <r>
    <d v="1997-10-21T00:00:00"/>
    <n v="294"/>
    <n v="10.27"/>
    <n v="4.9000000000000004"/>
    <n v="13.2"/>
    <n v="0.3"/>
    <n v="43.4"/>
    <n v="19.2"/>
    <n v="0"/>
    <n v="0"/>
    <n v="0"/>
    <n v="0.7"/>
    <n v="2.5"/>
    <n v="0.1"/>
    <n v="1.9"/>
    <n v="-999"/>
    <n v="-999"/>
    <n v="0.29099999999999998"/>
    <n v="1.226"/>
    <n v="0"/>
    <n v="-999"/>
    <x v="74"/>
  </r>
  <r>
    <d v="1997-10-22T00:00:00"/>
    <n v="295"/>
    <n v="3.32"/>
    <n v="0.5"/>
    <n v="4.3"/>
    <n v="-3.1"/>
    <n v="80.7"/>
    <n v="51.1"/>
    <n v="0.7"/>
    <n v="0"/>
    <n v="0"/>
    <n v="1.3"/>
    <n v="4"/>
    <n v="1"/>
    <n v="2.2999999999999998"/>
    <n v="-999"/>
    <n v="-999"/>
    <n v="0.42499999999999999"/>
    <n v="0.40600000000000003"/>
    <n v="0"/>
    <n v="-999"/>
    <x v="74"/>
  </r>
  <r>
    <d v="1997-10-23T00:00:00"/>
    <n v="296"/>
    <n v="0.84"/>
    <n v="-2.9"/>
    <n v="-1.3"/>
    <n v="-4.0999999999999996"/>
    <n v="94.1"/>
    <n v="85.4"/>
    <n v="3.6"/>
    <n v="0"/>
    <n v="0"/>
    <n v="0.8"/>
    <n v="3.7"/>
    <n v="0.2"/>
    <n v="1.7"/>
    <n v="-999"/>
    <n v="-999"/>
    <n v="0.47299999999999998"/>
    <n v="8.1000000000000003E-2"/>
    <n v="0"/>
    <n v="-999"/>
    <x v="74"/>
  </r>
  <r>
    <d v="1997-10-24T00:00:00"/>
    <n v="297"/>
    <n v="6.7"/>
    <n v="-2.8"/>
    <n v="1.5"/>
    <n v="-6.8"/>
    <n v="88"/>
    <n v="71.599999999999994"/>
    <n v="0.8"/>
    <n v="0"/>
    <n v="0"/>
    <n v="0.6"/>
    <n v="2.2000000000000002"/>
    <n v="0.2"/>
    <n v="1.6"/>
    <n v="-999"/>
    <n v="-999"/>
    <n v="0.48599999999999999"/>
    <n v="0.193"/>
    <n v="0"/>
    <n v="-999"/>
    <x v="74"/>
  </r>
  <r>
    <d v="1997-10-25T00:00:00"/>
    <n v="298"/>
    <n v="4.8"/>
    <n v="0"/>
    <n v="5.9"/>
    <n v="-4.3"/>
    <n v="85.5"/>
    <n v="66.599999999999994"/>
    <n v="0.6"/>
    <n v="0"/>
    <n v="0"/>
    <n v="0.6"/>
    <n v="2.6"/>
    <n v="0.2"/>
    <n v="1.5"/>
    <n v="-999"/>
    <n v="-999"/>
    <n v="0.61599999999999999"/>
    <n v="0.31"/>
    <n v="0"/>
    <n v="-999"/>
    <x v="74"/>
  </r>
  <r>
    <d v="1997-10-26T00:00:00"/>
    <n v="299"/>
    <n v="3.22"/>
    <n v="0.6"/>
    <n v="3.3"/>
    <n v="-0.9"/>
    <n v="90.1"/>
    <n v="70.400000000000006"/>
    <n v="1.3"/>
    <n v="0"/>
    <n v="0"/>
    <n v="0.6"/>
    <n v="2.4"/>
    <n v="1"/>
    <n v="2"/>
    <n v="-999"/>
    <n v="-999"/>
    <n v="0.54400000000000004"/>
    <n v="0.22900000000000001"/>
    <n v="0"/>
    <n v="-999"/>
    <x v="74"/>
  </r>
  <r>
    <d v="1997-10-27T00:00:00"/>
    <n v="300"/>
    <n v="5.39"/>
    <n v="-0.1"/>
    <n v="6.7"/>
    <n v="-2.7"/>
    <n v="87.2"/>
    <n v="54.9"/>
    <n v="0.8"/>
    <n v="0"/>
    <n v="0"/>
    <n v="1.1000000000000001"/>
    <n v="3.5"/>
    <n v="1.1000000000000001"/>
    <n v="2.1"/>
    <n v="-999"/>
    <n v="-999"/>
    <n v="0.54"/>
    <n v="0.442"/>
    <n v="0"/>
    <n v="-999"/>
    <x v="74"/>
  </r>
  <r>
    <d v="1997-10-28T00:00:00"/>
    <n v="301"/>
    <n v="3.67"/>
    <n v="-0.6"/>
    <n v="4.0999999999999996"/>
    <n v="-3.1"/>
    <n v="92.1"/>
    <n v="68.400000000000006"/>
    <n v="2.5"/>
    <n v="28"/>
    <n v="0"/>
    <n v="1.2"/>
    <n v="5"/>
    <n v="0.5"/>
    <n v="1.7"/>
    <n v="-999"/>
    <n v="-999"/>
    <n v="0.55900000000000005"/>
    <n v="0.25900000000000001"/>
    <n v="0"/>
    <n v="-999"/>
    <x v="74"/>
  </r>
  <r>
    <d v="1997-10-29T00:00:00"/>
    <n v="302"/>
    <n v="4.97"/>
    <n v="0"/>
    <n v="1.7"/>
    <n v="-1.7"/>
    <n v="95.4"/>
    <n v="76.7"/>
    <n v="7.3"/>
    <n v="47"/>
    <n v="0"/>
    <n v="2.1"/>
    <n v="4.5999999999999996"/>
    <n v="0.7"/>
    <n v="1.8"/>
    <n v="-999"/>
    <n v="-999"/>
    <n v="0.52900000000000003"/>
    <n v="0.161"/>
    <n v="0"/>
    <n v="-999"/>
    <x v="74"/>
  </r>
  <r>
    <d v="1997-10-30T00:00:00"/>
    <n v="303"/>
    <n v="7.94"/>
    <n v="1.1000000000000001"/>
    <n v="5.0999999999999996"/>
    <n v="-0.9"/>
    <n v="85.1"/>
    <n v="57.4"/>
    <n v="3.6"/>
    <n v="69"/>
    <n v="0"/>
    <n v="2.9"/>
    <n v="6.1"/>
    <n v="0.8"/>
    <n v="1.9"/>
    <n v="-999"/>
    <n v="-999"/>
    <n v="0.502"/>
    <n v="0.374"/>
    <n v="0"/>
    <n v="-999"/>
    <x v="74"/>
  </r>
  <r>
    <d v="1997-10-31T00:00:00"/>
    <n v="304"/>
    <n v="4.1500000000000004"/>
    <n v="0.4"/>
    <n v="3.5"/>
    <n v="-1.7"/>
    <n v="83.4"/>
    <n v="70.8"/>
    <n v="0.6"/>
    <n v="52"/>
    <n v="0"/>
    <n v="2.2000000000000002"/>
    <n v="4.4000000000000004"/>
    <n v="0.8"/>
    <n v="1.8"/>
    <n v="-999"/>
    <n v="-999"/>
    <n v="0.55700000000000005"/>
    <n v="0.22900000000000001"/>
    <n v="52"/>
    <n v="0"/>
    <x v="74"/>
  </r>
  <r>
    <d v="1997-11-01T00:00:00"/>
    <n v="305"/>
    <n v="5.19"/>
    <n v="-0.5"/>
    <n v="4.8"/>
    <n v="-3.6"/>
    <n v="84.9"/>
    <n v="58.9"/>
    <n v="0.6"/>
    <n v="42"/>
    <n v="0"/>
    <n v="1.1000000000000001"/>
    <n v="3.8"/>
    <n v="0.8"/>
    <n v="1.8"/>
    <n v="-999"/>
    <n v="-999"/>
    <n v="0.50700000000000001"/>
    <n v="0.35299999999999998"/>
    <n v="0"/>
    <n v="-999"/>
    <x v="75"/>
  </r>
  <r>
    <d v="1997-11-02T00:00:00"/>
    <n v="306"/>
    <n v="3.47"/>
    <n v="0.4"/>
    <n v="2.9"/>
    <n v="-0.8"/>
    <n v="76"/>
    <n v="57.5"/>
    <n v="0.7"/>
    <n v="38"/>
    <n v="0"/>
    <n v="1.6"/>
    <n v="3.9"/>
    <n v="0.7"/>
    <n v="1.6"/>
    <n v="-999"/>
    <n v="-999"/>
    <n v="0.43099999999999999"/>
    <n v="0.32"/>
    <n v="0"/>
    <n v="-999"/>
    <x v="75"/>
  </r>
  <r>
    <d v="1997-11-03T00:00:00"/>
    <n v="307"/>
    <n v="2.34"/>
    <n v="1.9"/>
    <n v="4"/>
    <n v="-1"/>
    <n v="88"/>
    <n v="80.2"/>
    <n v="0.6"/>
    <n v="24"/>
    <n v="0"/>
    <n v="1.2"/>
    <n v="3.8"/>
    <n v="0.8"/>
    <n v="1.7"/>
    <n v="-999"/>
    <n v="-999"/>
    <n v="0.65"/>
    <n v="0.161"/>
    <n v="0"/>
    <n v="-999"/>
    <x v="75"/>
  </r>
  <r>
    <d v="1997-11-04T00:00:00"/>
    <n v="308"/>
    <n v="6.26"/>
    <n v="1.6"/>
    <n v="8.8000000000000007"/>
    <n v="-2.8"/>
    <n v="80.7"/>
    <n v="54.8"/>
    <n v="0.1"/>
    <n v="19"/>
    <n v="0"/>
    <n v="0.8"/>
    <n v="2.7"/>
    <n v="0.4"/>
    <n v="1.5"/>
    <n v="-999"/>
    <n v="-999"/>
    <n v="0.62"/>
    <n v="0.51200000000000001"/>
    <n v="0"/>
    <n v="-999"/>
    <x v="75"/>
  </r>
  <r>
    <d v="1997-11-05T00:00:00"/>
    <n v="309"/>
    <n v="3.7"/>
    <n v="3.1"/>
    <n v="8.5"/>
    <n v="-1.3"/>
    <n v="82.4"/>
    <n v="49.2"/>
    <n v="0"/>
    <n v="12"/>
    <n v="0"/>
    <n v="0.7"/>
    <n v="3.5"/>
    <n v="0.6"/>
    <n v="1.6"/>
    <n v="-999"/>
    <n v="-999"/>
    <n v="0.54600000000000004"/>
    <n v="0.56399999999999995"/>
    <n v="0"/>
    <n v="-999"/>
    <x v="75"/>
  </r>
  <r>
    <d v="1997-11-06T00:00:00"/>
    <n v="310"/>
    <n v="0.94"/>
    <n v="2.8"/>
    <n v="3.9"/>
    <n v="1.8"/>
    <n v="98.8"/>
    <n v="93.2"/>
    <n v="10.9"/>
    <n v="0"/>
    <n v="0"/>
    <n v="0.6"/>
    <n v="2.6"/>
    <n v="0.8"/>
    <n v="1.7"/>
    <n v="-999"/>
    <n v="-999"/>
    <n v="0.753"/>
    <n v="5.5E-2"/>
    <n v="0"/>
    <n v="-999"/>
    <x v="75"/>
  </r>
  <r>
    <d v="1997-11-07T00:00:00"/>
    <n v="311"/>
    <n v="1.68"/>
    <n v="0.1"/>
    <n v="2.1"/>
    <n v="-1.6"/>
    <n v="99.8"/>
    <n v="99.6"/>
    <n v="1.1000000000000001"/>
    <n v="0"/>
    <n v="0"/>
    <n v="0.6"/>
    <n v="2.5"/>
    <n v="1.3"/>
    <n v="1.9"/>
    <n v="-999"/>
    <n v="-999"/>
    <n v="0.70899999999999996"/>
    <n v="3.0000000000000001E-3"/>
    <n v="0"/>
    <n v="-999"/>
    <x v="75"/>
  </r>
  <r>
    <d v="1997-11-08T00:00:00"/>
    <n v="312"/>
    <n v="4.16"/>
    <n v="-1.4"/>
    <n v="1.3"/>
    <n v="-3.1"/>
    <n v="98.8"/>
    <n v="90.6"/>
    <n v="0.9"/>
    <n v="0"/>
    <n v="0"/>
    <n v="0.8"/>
    <n v="2.6"/>
    <n v="1.1000000000000001"/>
    <n v="1.8"/>
    <n v="-999"/>
    <n v="-999"/>
    <n v="0.60599999999999998"/>
    <n v="6.3E-2"/>
    <n v="0"/>
    <n v="-999"/>
    <x v="75"/>
  </r>
  <r>
    <d v="1997-11-09T00:00:00"/>
    <n v="313"/>
    <n v="7.6"/>
    <n v="0"/>
    <n v="4.8"/>
    <n v="-2.5"/>
    <n v="66"/>
    <n v="48.7"/>
    <n v="0"/>
    <n v="0"/>
    <n v="0"/>
    <n v="1.8"/>
    <n v="4.5"/>
    <n v="-0.1"/>
    <n v="1.2"/>
    <n v="-999"/>
    <n v="-999"/>
    <n v="0.41799999999999998"/>
    <n v="0.441"/>
    <n v="0"/>
    <n v="-999"/>
    <x v="75"/>
  </r>
  <r>
    <d v="1997-11-10T00:00:00"/>
    <n v="314"/>
    <n v="7.83"/>
    <n v="0.8"/>
    <n v="7.7"/>
    <n v="-3.7"/>
    <n v="29.8"/>
    <n v="11.1"/>
    <n v="0"/>
    <n v="0"/>
    <n v="0"/>
    <n v="1.8"/>
    <n v="4"/>
    <n v="-0.8"/>
    <n v="0.7"/>
    <n v="-999"/>
    <n v="-999"/>
    <n v="0.11600000000000001"/>
    <n v="0.93400000000000005"/>
    <n v="0"/>
    <n v="-999"/>
    <x v="75"/>
  </r>
  <r>
    <d v="1997-11-11T00:00:00"/>
    <n v="315"/>
    <n v="7.6"/>
    <n v="0.9"/>
    <n v="10.1"/>
    <n v="-3.8"/>
    <n v="18.600000000000001"/>
    <n v="6.8"/>
    <n v="0"/>
    <n v="0"/>
    <n v="0"/>
    <n v="1.1000000000000001"/>
    <n v="2.7"/>
    <n v="-1.4"/>
    <n v="0.5"/>
    <n v="-999"/>
    <n v="-999"/>
    <n v="8.4000000000000005E-2"/>
    <n v="1.1519999999999999"/>
    <n v="0"/>
    <n v="-999"/>
    <x v="75"/>
  </r>
  <r>
    <d v="1997-11-12T00:00:00"/>
    <n v="316"/>
    <n v="6.15"/>
    <n v="0.6"/>
    <n v="10.9"/>
    <n v="-3"/>
    <n v="24.4"/>
    <n v="9.9"/>
    <n v="0"/>
    <n v="0"/>
    <n v="0"/>
    <n v="0.9"/>
    <n v="2.2999999999999998"/>
    <n v="-1.6"/>
    <n v="0.3"/>
    <n v="-999"/>
    <n v="-999"/>
    <n v="0.129"/>
    <n v="1.1739999999999999"/>
    <n v="0"/>
    <n v="-999"/>
    <x v="75"/>
  </r>
  <r>
    <d v="1997-11-13T00:00:00"/>
    <n v="317"/>
    <n v="7.29"/>
    <n v="1.1000000000000001"/>
    <n v="7.9"/>
    <n v="-3"/>
    <n v="32.9"/>
    <n v="20.100000000000001"/>
    <n v="0"/>
    <n v="0"/>
    <n v="0"/>
    <n v="1.3"/>
    <n v="4.4000000000000004"/>
    <n v="-1.7"/>
    <n v="0.1"/>
    <n v="-999"/>
    <n v="-999"/>
    <n v="0.215"/>
    <n v="0.85099999999999998"/>
    <n v="0"/>
    <n v="-999"/>
    <x v="75"/>
  </r>
  <r>
    <d v="1997-11-14T00:00:00"/>
    <n v="318"/>
    <n v="7.27"/>
    <n v="-0.1"/>
    <n v="8.3000000000000007"/>
    <n v="-4.5"/>
    <n v="24.2"/>
    <n v="9"/>
    <n v="0"/>
    <n v="0"/>
    <n v="0"/>
    <n v="1.3"/>
    <n v="2.9"/>
    <n v="-2.4"/>
    <n v="0"/>
    <n v="-999"/>
    <n v="-999"/>
    <n v="9.8000000000000004E-2"/>
    <n v="0.996"/>
    <n v="0"/>
    <n v="-999"/>
    <x v="75"/>
  </r>
  <r>
    <d v="1997-11-15T00:00:00"/>
    <n v="319"/>
    <n v="7.13"/>
    <n v="-1.5"/>
    <n v="6.6"/>
    <n v="-6"/>
    <n v="37.299999999999997"/>
    <n v="17.600000000000001"/>
    <n v="0"/>
    <n v="0"/>
    <n v="0"/>
    <n v="1"/>
    <n v="3.4"/>
    <n v="-2.7"/>
    <n v="-0.2"/>
    <n v="-999"/>
    <n v="-999"/>
    <n v="0.17100000000000001"/>
    <n v="0.80300000000000005"/>
    <n v="0"/>
    <n v="-999"/>
    <x v="75"/>
  </r>
  <r>
    <d v="1997-11-16T00:00:00"/>
    <n v="320"/>
    <n v="3.16"/>
    <n v="-1.7"/>
    <n v="1.8"/>
    <n v="-4.2"/>
    <n v="79.400000000000006"/>
    <n v="55.8"/>
    <n v="0.2"/>
    <n v="0"/>
    <n v="0"/>
    <n v="1"/>
    <n v="2.9"/>
    <n v="-1.7"/>
    <n v="-0.2"/>
    <n v="-999"/>
    <n v="-999"/>
    <n v="0.38800000000000001"/>
    <n v="0.307"/>
    <n v="0"/>
    <n v="-999"/>
    <x v="75"/>
  </r>
  <r>
    <d v="1997-11-17T00:00:00"/>
    <n v="321"/>
    <n v="1.41"/>
    <n v="-2.7"/>
    <n v="-1.8"/>
    <n v="-3.6"/>
    <n v="96.5"/>
    <n v="88.8"/>
    <n v="2.4"/>
    <n v="32"/>
    <n v="-0.6"/>
    <n v="0.7"/>
    <n v="2.4"/>
    <n v="-0.6"/>
    <n v="-0.1"/>
    <n v="-999"/>
    <n v="-999"/>
    <n v="0.47499999999999998"/>
    <n v="0.06"/>
    <n v="0"/>
    <n v="-999"/>
    <x v="75"/>
  </r>
  <r>
    <d v="1997-11-18T00:00:00"/>
    <n v="322"/>
    <n v="4.7300000000000004"/>
    <n v="-3"/>
    <n v="4"/>
    <n v="-5.7"/>
    <n v="85.9"/>
    <n v="53.2"/>
    <n v="1.1000000000000001"/>
    <n v="28"/>
    <n v="-0.9"/>
    <n v="1"/>
    <n v="2.8"/>
    <n v="-0.9"/>
    <n v="-0.1"/>
    <n v="-999"/>
    <n v="-999"/>
    <n v="0.432"/>
    <n v="0.38"/>
    <n v="0"/>
    <n v="-999"/>
    <x v="75"/>
  </r>
  <r>
    <d v="1997-11-19T00:00:00"/>
    <n v="323"/>
    <n v="3.54"/>
    <n v="-3.5"/>
    <n v="-0.8"/>
    <n v="-6.6"/>
    <n v="93.2"/>
    <n v="82.1"/>
    <n v="1"/>
    <n v="27"/>
    <n v="-1"/>
    <n v="2.1"/>
    <n v="4.7"/>
    <n v="-1"/>
    <n v="-0.2"/>
    <n v="-999"/>
    <n v="-999"/>
    <n v="0.47199999999999998"/>
    <n v="0.10299999999999999"/>
    <n v="0"/>
    <n v="-999"/>
    <x v="75"/>
  </r>
  <r>
    <d v="1997-11-20T00:00:00"/>
    <n v="324"/>
    <n v="0.42"/>
    <n v="-2.9"/>
    <n v="-1.6"/>
    <n v="-3.5"/>
    <n v="97.9"/>
    <n v="95"/>
    <n v="12.6"/>
    <n v="148"/>
    <n v="-0.5"/>
    <n v="1.6"/>
    <n v="4.7"/>
    <n v="-0.5"/>
    <n v="-0.1"/>
    <n v="-999"/>
    <n v="-999"/>
    <n v="0.51700000000000002"/>
    <n v="2.7E-2"/>
    <n v="0"/>
    <n v="-999"/>
    <x v="75"/>
  </r>
  <r>
    <d v="1997-11-21T00:00:00"/>
    <n v="325"/>
    <n v="2.25"/>
    <n v="-4.2"/>
    <n v="-1.8"/>
    <n v="-7.8"/>
    <n v="97.5"/>
    <n v="95.1"/>
    <n v="1.4"/>
    <n v="133"/>
    <n v="-0.3"/>
    <n v="0.9"/>
    <n v="3"/>
    <n v="-0.3"/>
    <n v="-0.1"/>
    <n v="-999"/>
    <n v="-999"/>
    <n v="0.50900000000000001"/>
    <n v="2.5999999999999999E-2"/>
    <n v="0"/>
    <n v="-999"/>
    <x v="75"/>
  </r>
  <r>
    <d v="1997-11-22T00:00:00"/>
    <n v="326"/>
    <n v="4.03"/>
    <n v="-4.8"/>
    <n v="-0.6"/>
    <n v="-8.5"/>
    <n v="91.9"/>
    <n v="81.599999999999994"/>
    <n v="0.5"/>
    <n v="122"/>
    <n v="-0.4"/>
    <n v="1.3"/>
    <n v="4.4000000000000004"/>
    <n v="-0.4"/>
    <n v="0"/>
    <n v="-999"/>
    <n v="-999"/>
    <n v="0.47799999999999998"/>
    <n v="0.108"/>
    <n v="0"/>
    <n v="-999"/>
    <x v="75"/>
  </r>
  <r>
    <d v="1997-11-23T00:00:00"/>
    <n v="327"/>
    <n v="1.82"/>
    <n v="-2"/>
    <n v="-0.3"/>
    <n v="-5.0999999999999996"/>
    <n v="95.9"/>
    <n v="87.2"/>
    <n v="1.4"/>
    <n v="117"/>
    <n v="-0.3"/>
    <n v="2.2000000000000002"/>
    <n v="5"/>
    <n v="-0.3"/>
    <n v="0"/>
    <n v="-999"/>
    <n v="-999"/>
    <n v="0.52"/>
    <n v="7.5999999999999998E-2"/>
    <n v="0"/>
    <n v="-999"/>
    <x v="75"/>
  </r>
  <r>
    <d v="1997-11-24T00:00:00"/>
    <n v="328"/>
    <n v="3.95"/>
    <n v="-3.5"/>
    <n v="1.5"/>
    <n v="-8.8000000000000007"/>
    <n v="90.4"/>
    <n v="62"/>
    <n v="2.8"/>
    <n v="119"/>
    <n v="-0.3"/>
    <n v="1.2"/>
    <n v="3.6"/>
    <n v="-0.3"/>
    <n v="0"/>
    <n v="-999"/>
    <n v="-999"/>
    <n v="0.42299999999999999"/>
    <n v="0.25900000000000001"/>
    <n v="0"/>
    <n v="-999"/>
    <x v="75"/>
  </r>
  <r>
    <d v="1997-11-25T00:00:00"/>
    <n v="329"/>
    <n v="2.21"/>
    <n v="-4.5999999999999996"/>
    <n v="0.5"/>
    <n v="-8.4"/>
    <n v="91.9"/>
    <n v="73.3"/>
    <n v="1"/>
    <n v="138"/>
    <n v="-0.5"/>
    <n v="1.5"/>
    <n v="4.5"/>
    <n v="-0.5"/>
    <n v="0"/>
    <n v="-999"/>
    <n v="-999"/>
    <n v="0.46400000000000002"/>
    <n v="0.16900000000000001"/>
    <n v="0"/>
    <n v="-999"/>
    <x v="75"/>
  </r>
  <r>
    <d v="1997-11-26T00:00:00"/>
    <n v="330"/>
    <n v="3.86"/>
    <n v="-4.8"/>
    <n v="1.8"/>
    <n v="-7.5"/>
    <n v="88.9"/>
    <n v="58.2"/>
    <n v="0"/>
    <n v="133"/>
    <n v="-0.4"/>
    <n v="0.9"/>
    <n v="4.5999999999999996"/>
    <n v="-0.4"/>
    <n v="0"/>
    <n v="-999"/>
    <n v="-999"/>
    <n v="0.40500000000000003"/>
    <n v="0.29099999999999998"/>
    <n v="0"/>
    <n v="-999"/>
    <x v="75"/>
  </r>
  <r>
    <d v="1997-11-27T00:00:00"/>
    <n v="331"/>
    <n v="1.56"/>
    <n v="-2.1"/>
    <n v="-0.2"/>
    <n v="-4.3"/>
    <n v="91.2"/>
    <n v="81.900000000000006"/>
    <n v="0"/>
    <n v="125"/>
    <n v="-0.4"/>
    <n v="1"/>
    <n v="3.3"/>
    <n v="-0.4"/>
    <n v="0"/>
    <n v="-999"/>
    <n v="-999"/>
    <n v="0.49199999999999999"/>
    <n v="0.109"/>
    <n v="0"/>
    <n v="-999"/>
    <x v="75"/>
  </r>
  <r>
    <d v="1997-11-28T00:00:00"/>
    <n v="332"/>
    <n v="1.85"/>
    <n v="-2.2999999999999998"/>
    <n v="0.8"/>
    <n v="-8.1"/>
    <n v="93.6"/>
    <n v="82.3"/>
    <n v="2"/>
    <n v="152"/>
    <n v="-0.3"/>
    <n v="2.1"/>
    <n v="5.2"/>
    <n v="-0.3"/>
    <n v="0"/>
    <n v="-999"/>
    <n v="-999"/>
    <n v="0.53400000000000003"/>
    <n v="0.115"/>
    <n v="0"/>
    <n v="-999"/>
    <x v="75"/>
  </r>
  <r>
    <d v="1997-11-29T00:00:00"/>
    <n v="333"/>
    <n v="1.5"/>
    <n v="-2.1"/>
    <n v="-0.5"/>
    <n v="-5.2"/>
    <n v="97.6"/>
    <n v="89.5"/>
    <n v="1.5"/>
    <n v="165"/>
    <n v="-0.3"/>
    <n v="3"/>
    <n v="7"/>
    <n v="-0.3"/>
    <n v="0"/>
    <n v="-999"/>
    <n v="-999"/>
    <n v="0.52600000000000002"/>
    <n v="6.2E-2"/>
    <n v="0"/>
    <n v="-999"/>
    <x v="75"/>
  </r>
  <r>
    <d v="1997-11-30T00:00:00"/>
    <n v="334"/>
    <n v="2.9"/>
    <n v="-3.1"/>
    <n v="1.6"/>
    <n v="-5.4"/>
    <n v="91.3"/>
    <n v="69.5"/>
    <n v="0"/>
    <n v="161"/>
    <n v="-0.3"/>
    <n v="0.7"/>
    <n v="2.9"/>
    <n v="-0.3"/>
    <n v="0"/>
    <n v="-999"/>
    <n v="-999"/>
    <n v="0.47699999999999998"/>
    <n v="0.20899999999999999"/>
    <n v="161"/>
    <n v="-0.3"/>
    <x v="75"/>
  </r>
  <r>
    <d v="1997-12-01T00:00:00"/>
    <n v="335"/>
    <n v="4.5999999999999996"/>
    <n v="-4.9000000000000004"/>
    <n v="3.2"/>
    <n v="-9.8000000000000007"/>
    <n v="88.6"/>
    <n v="54.3"/>
    <n v="0"/>
    <n v="153"/>
    <n v="-0.4"/>
    <n v="0.6"/>
    <n v="1.7"/>
    <n v="-0.4"/>
    <n v="0"/>
    <n v="-999"/>
    <n v="-999"/>
    <n v="0.41799999999999998"/>
    <n v="0.35099999999999998"/>
    <n v="0"/>
    <n v="-999"/>
    <x v="76"/>
  </r>
  <r>
    <d v="1997-12-02T00:00:00"/>
    <n v="336"/>
    <n v="5.2"/>
    <n v="-5.4"/>
    <n v="-0.4"/>
    <n v="-9.4"/>
    <n v="82.5"/>
    <n v="45.4"/>
    <n v="0"/>
    <n v="150"/>
    <n v="-0.7"/>
    <n v="1.6"/>
    <n v="4"/>
    <n v="-0.7"/>
    <n v="0"/>
    <n v="-999"/>
    <n v="-999"/>
    <n v="0.26900000000000002"/>
    <n v="0.32400000000000001"/>
    <n v="0"/>
    <n v="-999"/>
    <x v="76"/>
  </r>
  <r>
    <d v="1997-12-03T00:00:00"/>
    <n v="337"/>
    <n v="4.4400000000000004"/>
    <n v="-4.3"/>
    <n v="0.9"/>
    <n v="-7.9"/>
    <n v="62.8"/>
    <n v="50.6"/>
    <n v="0"/>
    <n v="150"/>
    <n v="-0.8"/>
    <n v="0.7"/>
    <n v="2.5"/>
    <n v="-0.8"/>
    <n v="-0.1"/>
    <n v="-999"/>
    <n v="-999"/>
    <n v="0.33100000000000002"/>
    <n v="0.32200000000000001"/>
    <n v="0"/>
    <n v="-999"/>
    <x v="76"/>
  </r>
  <r>
    <d v="1997-12-04T00:00:00"/>
    <n v="338"/>
    <n v="5.21"/>
    <n v="-3.6"/>
    <n v="6.1"/>
    <n v="-9.1999999999999993"/>
    <n v="72.400000000000006"/>
    <n v="35.4"/>
    <n v="0"/>
    <n v="141"/>
    <n v="-0.8"/>
    <n v="0.7"/>
    <n v="2.2000000000000002"/>
    <n v="-0.8"/>
    <n v="-0.1"/>
    <n v="-999"/>
    <n v="-999"/>
    <n v="0.33300000000000002"/>
    <n v="0.60799999999999998"/>
    <n v="0"/>
    <n v="-999"/>
    <x v="76"/>
  </r>
  <r>
    <d v="1997-12-05T00:00:00"/>
    <n v="339"/>
    <n v="5.03"/>
    <n v="-3.6"/>
    <n v="3.7"/>
    <n v="-7.2"/>
    <n v="78.2"/>
    <n v="50.8"/>
    <n v="0"/>
    <n v="147"/>
    <n v="-0.8"/>
    <n v="0.8"/>
    <n v="2.2999999999999998"/>
    <n v="-0.8"/>
    <n v="-0.1"/>
    <n v="-999"/>
    <n v="-999"/>
    <n v="0.40500000000000003"/>
    <n v="0.39200000000000002"/>
    <n v="0"/>
    <n v="-999"/>
    <x v="76"/>
  </r>
  <r>
    <d v="1997-12-06T00:00:00"/>
    <n v="340"/>
    <n v="5.3"/>
    <n v="-4.0999999999999996"/>
    <n v="3.5"/>
    <n v="-7.9"/>
    <n v="71.8"/>
    <n v="44.5"/>
    <n v="0"/>
    <n v="148"/>
    <n v="-0.9"/>
    <n v="0.8"/>
    <n v="2.4"/>
    <n v="-0.9"/>
    <n v="-0.1"/>
    <n v="-999"/>
    <n v="-999"/>
    <n v="0.35"/>
    <n v="0.436"/>
    <n v="0"/>
    <n v="-999"/>
    <x v="76"/>
  </r>
  <r>
    <d v="1997-12-07T00:00:00"/>
    <n v="341"/>
    <n v="2.27"/>
    <n v="-3.8"/>
    <n v="-0.1"/>
    <n v="-6.2"/>
    <n v="79.2"/>
    <n v="67.8"/>
    <n v="1.3"/>
    <n v="168"/>
    <n v="-0.7"/>
    <n v="2"/>
    <n v="4.7"/>
    <n v="-0.7"/>
    <n v="-0.1"/>
    <n v="-999"/>
    <n v="-999"/>
    <n v="0.41"/>
    <n v="0.19500000000000001"/>
    <n v="0"/>
    <n v="-999"/>
    <x v="76"/>
  </r>
  <r>
    <d v="1997-12-08T00:00:00"/>
    <n v="342"/>
    <n v="2.13"/>
    <n v="-5.4"/>
    <n v="-3.3"/>
    <n v="-8.5"/>
    <n v="90.1"/>
    <n v="73.8"/>
    <n v="2.9"/>
    <n v="194"/>
    <n v="-0.4"/>
    <n v="1.6"/>
    <n v="4.5999999999999996"/>
    <n v="-0.4"/>
    <n v="-0.1"/>
    <n v="-999"/>
    <n v="-999"/>
    <n v="0.35299999999999998"/>
    <n v="0.125"/>
    <n v="0"/>
    <n v="-999"/>
    <x v="76"/>
  </r>
  <r>
    <d v="1997-12-09T00:00:00"/>
    <n v="343"/>
    <n v="3.27"/>
    <n v="-7"/>
    <n v="-0.8"/>
    <n v="-10.4"/>
    <n v="86.6"/>
    <n v="55.2"/>
    <n v="0"/>
    <n v="194"/>
    <n v="-0.5"/>
    <n v="1"/>
    <n v="3"/>
    <n v="-0.5"/>
    <n v="-0.1"/>
    <n v="-999"/>
    <n v="-999"/>
    <n v="0.318"/>
    <n v="0.25800000000000001"/>
    <n v="0"/>
    <n v="-999"/>
    <x v="76"/>
  </r>
  <r>
    <d v="1997-12-10T00:00:00"/>
    <n v="344"/>
    <n v="2.11"/>
    <n v="-5.2"/>
    <n v="-1.7"/>
    <n v="-7.5"/>
    <n v="93.8"/>
    <n v="83.4"/>
    <n v="2"/>
    <n v="204"/>
    <n v="-0.5"/>
    <n v="0.4"/>
    <n v="1.8"/>
    <n v="-0.5"/>
    <n v="-0.1"/>
    <n v="-999"/>
    <n v="-999"/>
    <n v="0.45100000000000001"/>
    <n v="8.8999999999999996E-2"/>
    <n v="0"/>
    <n v="-999"/>
    <x v="76"/>
  </r>
  <r>
    <d v="1997-12-11T00:00:00"/>
    <n v="345"/>
    <n v="2.81"/>
    <n v="-4.4000000000000004"/>
    <n v="2.4"/>
    <n v="-8"/>
    <n v="68.400000000000006"/>
    <n v="36.9"/>
    <n v="0"/>
    <n v="193"/>
    <n v="-0.5"/>
    <n v="0.3"/>
    <n v="1.6"/>
    <n v="-0.5"/>
    <n v="-0.1"/>
    <n v="-999"/>
    <n v="-999"/>
    <n v="0.26700000000000002"/>
    <n v="0.45800000000000002"/>
    <n v="0"/>
    <n v="-999"/>
    <x v="76"/>
  </r>
  <r>
    <d v="1997-12-12T00:00:00"/>
    <n v="346"/>
    <n v="2.19"/>
    <n v="-2.5"/>
    <n v="-0.2"/>
    <n v="-6.2"/>
    <n v="62.3"/>
    <n v="40.1"/>
    <n v="0"/>
    <n v="189"/>
    <n v="-0.5"/>
    <n v="0.3"/>
    <n v="1.4"/>
    <n v="-0.5"/>
    <n v="-0.1"/>
    <n v="-999"/>
    <n v="-999"/>
    <n v="0.24199999999999999"/>
    <n v="0.36"/>
    <n v="0"/>
    <n v="-999"/>
    <x v="76"/>
  </r>
  <r>
    <d v="1997-12-13T00:00:00"/>
    <n v="347"/>
    <n v="2.1800000000000002"/>
    <n v="-3.1"/>
    <n v="-0.5"/>
    <n v="-5.0999999999999996"/>
    <n v="54.8"/>
    <n v="36.1"/>
    <n v="0"/>
    <n v="188"/>
    <n v="-0.5"/>
    <n v="1.6"/>
    <n v="4.4000000000000004"/>
    <n v="-0.5"/>
    <n v="-0.1"/>
    <n v="-999"/>
    <n v="-999"/>
    <n v="0.21299999999999999"/>
    <n v="0.376"/>
    <n v="0"/>
    <n v="-999"/>
    <x v="76"/>
  </r>
  <r>
    <d v="1997-12-14T00:00:00"/>
    <n v="348"/>
    <n v="4.87"/>
    <n v="-2.5"/>
    <n v="3.8"/>
    <n v="-6.5"/>
    <n v="64"/>
    <n v="39.9"/>
    <n v="0"/>
    <n v="191"/>
    <n v="-0.4"/>
    <n v="2.2000000000000002"/>
    <n v="5.4"/>
    <n v="-0.4"/>
    <n v="-0.1"/>
    <n v="-999"/>
    <n v="-999"/>
    <n v="0.32100000000000001"/>
    <n v="0.48199999999999998"/>
    <n v="0"/>
    <n v="-999"/>
    <x v="76"/>
  </r>
  <r>
    <d v="1997-12-15T00:00:00"/>
    <n v="349"/>
    <n v="1.41"/>
    <n v="-5.8"/>
    <n v="-3.3"/>
    <n v="-8.6999999999999993"/>
    <n v="84.5"/>
    <n v="66.400000000000006"/>
    <n v="0.6"/>
    <n v="197"/>
    <n v="-0.5"/>
    <n v="2.1"/>
    <n v="5.4"/>
    <n v="-0.5"/>
    <n v="-0.1"/>
    <n v="-999"/>
    <n v="-999"/>
    <n v="0.318"/>
    <n v="0.161"/>
    <n v="0"/>
    <n v="-999"/>
    <x v="76"/>
  </r>
  <r>
    <d v="1997-12-16T00:00:00"/>
    <n v="350"/>
    <n v="0.92"/>
    <n v="-2.5"/>
    <n v="-0.4"/>
    <n v="-5"/>
    <n v="97.6"/>
    <n v="95.7"/>
    <n v="8.1"/>
    <n v="241"/>
    <n v="-0.3"/>
    <n v="2.1"/>
    <n v="5.0999999999999996"/>
    <n v="-0.3"/>
    <n v="-0.1"/>
    <n v="-999"/>
    <n v="-999"/>
    <n v="0.56699999999999995"/>
    <n v="2.5000000000000001E-2"/>
    <n v="0"/>
    <n v="-999"/>
    <x v="76"/>
  </r>
  <r>
    <d v="1997-12-17T00:00:00"/>
    <n v="351"/>
    <n v="1.02"/>
    <n v="-4.8"/>
    <n v="-1"/>
    <n v="-9.6999999999999993"/>
    <n v="95.7"/>
    <n v="87.5"/>
    <n v="5"/>
    <n v="281"/>
    <n v="-0.3"/>
    <n v="1.3"/>
    <n v="4.7"/>
    <n v="-0.3"/>
    <n v="-0.1"/>
    <n v="-999"/>
    <n v="-999"/>
    <n v="0.497"/>
    <n v="7.0999999999999994E-2"/>
    <n v="0"/>
    <n v="-999"/>
    <x v="76"/>
  </r>
  <r>
    <d v="1997-12-18T00:00:00"/>
    <n v="352"/>
    <n v="1.0900000000000001"/>
    <n v="-8.6999999999999993"/>
    <n v="-2.8"/>
    <n v="-12"/>
    <n v="92.4"/>
    <n v="74.900000000000006"/>
    <n v="1.8"/>
    <n v="286"/>
    <n v="-0.3"/>
    <n v="0.4"/>
    <n v="1.9"/>
    <n v="-0.3"/>
    <n v="0"/>
    <n v="-999"/>
    <n v="-999"/>
    <n v="0.372"/>
    <n v="0.125"/>
    <n v="0"/>
    <n v="-999"/>
    <x v="76"/>
  </r>
  <r>
    <d v="1997-12-19T00:00:00"/>
    <n v="353"/>
    <n v="0.36"/>
    <n v="-6.9"/>
    <n v="-4.9000000000000004"/>
    <n v="-9.5"/>
    <n v="92.9"/>
    <n v="82.6"/>
    <n v="2"/>
    <n v="306"/>
    <n v="-0.4"/>
    <n v="1.3"/>
    <n v="3.2"/>
    <n v="-0.4"/>
    <n v="-0.1"/>
    <n v="-999"/>
    <n v="-999"/>
    <n v="0.35099999999999998"/>
    <n v="7.3999999999999996E-2"/>
    <n v="0"/>
    <n v="-999"/>
    <x v="76"/>
  </r>
  <r>
    <d v="1997-12-20T00:00:00"/>
    <n v="354"/>
    <n v="0.52"/>
    <n v="-7.3"/>
    <n v="-5.4"/>
    <n v="-9.4"/>
    <n v="93.6"/>
    <n v="88.7"/>
    <n v="0"/>
    <n v="297"/>
    <n v="-0.3"/>
    <n v="1.6"/>
    <n v="6.2"/>
    <n v="-0.3"/>
    <n v="-0.1"/>
    <n v="-999"/>
    <n v="-999"/>
    <n v="0.36199999999999999"/>
    <n v="4.5999999999999999E-2"/>
    <n v="0"/>
    <n v="-999"/>
    <x v="76"/>
  </r>
  <r>
    <d v="1997-12-21T00:00:00"/>
    <n v="355"/>
    <n v="2.23"/>
    <n v="-10.199999999999999"/>
    <n v="-5.5"/>
    <n v="-15.6"/>
    <n v="87.2"/>
    <n v="62.8"/>
    <n v="6.6"/>
    <n v="329"/>
    <n v="-0.4"/>
    <n v="0.7"/>
    <n v="2.5"/>
    <n v="-0.4"/>
    <n v="-0.1"/>
    <n v="-999"/>
    <n v="-999"/>
    <n v="0.255"/>
    <n v="0.151"/>
    <n v="0"/>
    <n v="-999"/>
    <x v="76"/>
  </r>
  <r>
    <d v="1997-12-22T00:00:00"/>
    <n v="356"/>
    <n v="0.33"/>
    <n v="-10.1"/>
    <n v="-6.6"/>
    <n v="-15"/>
    <n v="85.1"/>
    <n v="76.400000000000006"/>
    <n v="0"/>
    <n v="316"/>
    <n v="-0.4"/>
    <n v="0.8"/>
    <n v="2.6"/>
    <n v="-0.4"/>
    <n v="-0.1"/>
    <n v="-999"/>
    <n v="-999"/>
    <n v="0.28499999999999998"/>
    <n v="8.7999999999999995E-2"/>
    <n v="0"/>
    <n v="-999"/>
    <x v="76"/>
  </r>
  <r>
    <d v="1997-12-23T00:00:00"/>
    <n v="357"/>
    <n v="0.43"/>
    <n v="-7.4"/>
    <n v="-5.0999999999999996"/>
    <n v="-10.4"/>
    <n v="93.6"/>
    <n v="85.5"/>
    <n v="1.1000000000000001"/>
    <n v="321"/>
    <n v="-0.4"/>
    <n v="0.9"/>
    <n v="3.2"/>
    <n v="-0.4"/>
    <n v="-0.1"/>
    <n v="-999"/>
    <n v="-999"/>
    <n v="0.35599999999999998"/>
    <n v="6.0999999999999999E-2"/>
    <n v="0"/>
    <n v="-999"/>
    <x v="76"/>
  </r>
  <r>
    <d v="1997-12-24T00:00:00"/>
    <n v="358"/>
    <n v="2.0699999999999998"/>
    <n v="-6.1"/>
    <n v="-0.8"/>
    <n v="-7.8"/>
    <n v="89.8"/>
    <n v="63.4"/>
    <n v="1.1000000000000001"/>
    <n v="305"/>
    <n v="-0.3"/>
    <n v="0.6"/>
    <n v="2.4"/>
    <n v="-0.3"/>
    <n v="0"/>
    <n v="-999"/>
    <n v="-999"/>
    <n v="0.36499999999999999"/>
    <n v="0.21099999999999999"/>
    <n v="0"/>
    <n v="-999"/>
    <x v="76"/>
  </r>
  <r>
    <d v="1997-12-25T00:00:00"/>
    <n v="359"/>
    <n v="4.2699999999999996"/>
    <n v="-3.1"/>
    <n v="4"/>
    <n v="-6"/>
    <n v="92.4"/>
    <n v="65.900000000000006"/>
    <n v="0"/>
    <n v="304"/>
    <n v="-0.3"/>
    <n v="0.6"/>
    <n v="1.8"/>
    <n v="-0.3"/>
    <n v="0"/>
    <n v="-999"/>
    <n v="-999"/>
    <n v="0.53700000000000003"/>
    <n v="0.27700000000000002"/>
    <n v="0"/>
    <n v="-999"/>
    <x v="76"/>
  </r>
  <r>
    <d v="1997-12-26T00:00:00"/>
    <n v="360"/>
    <n v="2.2200000000000002"/>
    <n v="-7.1"/>
    <n v="-4.4000000000000004"/>
    <n v="-11.3"/>
    <n v="90.5"/>
    <n v="71.099999999999994"/>
    <n v="6"/>
    <n v="363"/>
    <n v="-0.4"/>
    <n v="0.7"/>
    <n v="3.8"/>
    <n v="-0.4"/>
    <n v="-0.1"/>
    <n v="-999"/>
    <n v="-999"/>
    <n v="0.313"/>
    <n v="0.127"/>
    <n v="0"/>
    <n v="-999"/>
    <x v="76"/>
  </r>
  <r>
    <d v="1997-12-27T00:00:00"/>
    <n v="361"/>
    <n v="1.03"/>
    <n v="-6.9"/>
    <n v="-4.8"/>
    <n v="-9.1999999999999993"/>
    <n v="94.1"/>
    <n v="85.4"/>
    <n v="6.8"/>
    <n v="420"/>
    <n v="-2.9"/>
    <n v="1.3"/>
    <n v="3.2"/>
    <n v="-0.4"/>
    <n v="0"/>
    <n v="-999"/>
    <n v="-999"/>
    <n v="0.36599999999999999"/>
    <n v="6.2E-2"/>
    <n v="0"/>
    <n v="-999"/>
    <x v="76"/>
  </r>
  <r>
    <d v="1997-12-28T00:00:00"/>
    <n v="362"/>
    <n v="0.18"/>
    <n v="-1.4"/>
    <n v="1.6"/>
    <n v="-5.5"/>
    <n v="97.9"/>
    <n v="94.6"/>
    <n v="7.3"/>
    <n v="466"/>
    <n v="-1.7"/>
    <n v="1.8"/>
    <n v="5"/>
    <n v="-0.3"/>
    <n v="0"/>
    <n v="-999"/>
    <n v="-999"/>
    <n v="0.64900000000000002"/>
    <n v="3.6999999999999998E-2"/>
    <n v="0"/>
    <n v="-999"/>
    <x v="76"/>
  </r>
  <r>
    <d v="1997-12-29T00:00:00"/>
    <n v="363"/>
    <n v="1.41"/>
    <n v="0.5"/>
    <n v="2.4"/>
    <n v="-1.2"/>
    <n v="96.5"/>
    <n v="88.5"/>
    <n v="5.2"/>
    <n v="450"/>
    <n v="-0.5"/>
    <n v="2"/>
    <n v="4.4000000000000004"/>
    <n v="-0.2"/>
    <n v="0"/>
    <n v="-999"/>
    <n v="-999"/>
    <n v="0.64"/>
    <n v="8.3000000000000004E-2"/>
    <n v="0"/>
    <n v="-999"/>
    <x v="76"/>
  </r>
  <r>
    <d v="1997-12-30T00:00:00"/>
    <n v="364"/>
    <n v="0.79"/>
    <n v="-0.3"/>
    <n v="1"/>
    <n v="-1.6"/>
    <n v="96"/>
    <n v="71.900000000000006"/>
    <n v="0.8"/>
    <n v="442"/>
    <n v="-0.3"/>
    <n v="0.7"/>
    <n v="2.1"/>
    <n v="-0.1"/>
    <n v="0"/>
    <n v="-999"/>
    <n v="-999"/>
    <n v="0.47099999999999997"/>
    <n v="0.184"/>
    <n v="0"/>
    <n v="-999"/>
    <x v="76"/>
  </r>
  <r>
    <d v="1997-12-31T00:00:00"/>
    <n v="365"/>
    <n v="4.4000000000000004"/>
    <n v="-2.4"/>
    <n v="3.5"/>
    <n v="-6.3"/>
    <n v="74.3"/>
    <n v="46.3"/>
    <n v="0"/>
    <n v="438"/>
    <n v="-1.4"/>
    <n v="0.7"/>
    <n v="2.2999999999999998"/>
    <n v="-0.1"/>
    <n v="0"/>
    <n v="-999"/>
    <n v="-999"/>
    <n v="0.36399999999999999"/>
    <n v="0.42099999999999999"/>
    <n v="438"/>
    <n v="-1.4"/>
    <x v="76"/>
  </r>
  <r>
    <d v="1998-01-01T00:00:00"/>
    <n v="1"/>
    <n v="1.07"/>
    <n v="-4"/>
    <n v="-1.4"/>
    <n v="-10.1"/>
    <n v="93.4"/>
    <n v="69.900000000000006"/>
    <n v="3.9"/>
    <n v="485"/>
    <n v="-1.9"/>
    <n v="1.5"/>
    <n v="5"/>
    <n v="-4"/>
    <n v="-0.2"/>
    <n v="-999"/>
    <n v="-999"/>
    <n v="0.38500000000000001"/>
    <n v="0.16600000000000001"/>
    <n v="0"/>
    <n v="-999"/>
    <x v="77"/>
  </r>
  <r>
    <d v="1998-01-02T00:00:00"/>
    <n v="2"/>
    <n v="2.88"/>
    <n v="-15.6"/>
    <n v="-9.6"/>
    <n v="-21.3"/>
    <n v="87.6"/>
    <n v="70.5"/>
    <n v="0"/>
    <n v="483"/>
    <n v="-1.8"/>
    <n v="0.8"/>
    <n v="4.0999999999999996"/>
    <n v="-15.6"/>
    <n v="-0.2"/>
    <n v="-999"/>
    <n v="-999"/>
    <n v="0.20699999999999999"/>
    <n v="8.6999999999999994E-2"/>
    <n v="0"/>
    <n v="-999"/>
    <x v="77"/>
  </r>
  <r>
    <d v="1998-01-03T00:00:00"/>
    <n v="3"/>
    <n v="4"/>
    <n v="-10.4"/>
    <n v="-3.8"/>
    <n v="-13.2"/>
    <n v="88.5"/>
    <n v="67.2"/>
    <n v="0"/>
    <n v="483"/>
    <n v="-2.7"/>
    <n v="1.7"/>
    <n v="5.9"/>
    <n v="-10.4"/>
    <n v="-0.2"/>
    <n v="-999"/>
    <n v="-999"/>
    <n v="0.309"/>
    <n v="0.151"/>
    <n v="0"/>
    <n v="-999"/>
    <x v="77"/>
  </r>
  <r>
    <d v="1998-01-04T00:00:00"/>
    <n v="4"/>
    <n v="0.67"/>
    <n v="-7.4"/>
    <n v="-4.9000000000000004"/>
    <n v="-10.3"/>
    <n v="94.8"/>
    <n v="91"/>
    <n v="11.1"/>
    <n v="568"/>
    <n v="-5.7"/>
    <n v="1.1000000000000001"/>
    <n v="5.7"/>
    <n v="-7.4"/>
    <n v="-0.3"/>
    <n v="-999"/>
    <n v="-999"/>
    <n v="0.38500000000000001"/>
    <n v="3.7999999999999999E-2"/>
    <n v="0"/>
    <n v="-999"/>
    <x v="77"/>
  </r>
  <r>
    <d v="1998-01-05T00:00:00"/>
    <n v="5"/>
    <n v="0.51"/>
    <n v="-7.2"/>
    <n v="-3.6"/>
    <n v="-10.9"/>
    <n v="95.3"/>
    <n v="91"/>
    <n v="4"/>
    <n v="612"/>
    <n v="-5.8"/>
    <n v="1.5"/>
    <n v="3.6"/>
    <n v="-7.2"/>
    <n v="-0.3"/>
    <n v="-999"/>
    <n v="-999"/>
    <n v="0.42699999999999999"/>
    <n v="4.2000000000000003E-2"/>
    <n v="0"/>
    <n v="-999"/>
    <x v="77"/>
  </r>
  <r>
    <d v="1998-01-06T00:00:00"/>
    <n v="6"/>
    <n v="0.42"/>
    <n v="-5.0999999999999996"/>
    <n v="-2.4"/>
    <n v="-6.8"/>
    <n v="96.6"/>
    <n v="92.6"/>
    <n v="16.100000000000001"/>
    <n v="759"/>
    <n v="-4.3"/>
    <n v="1.1000000000000001"/>
    <n v="3.4"/>
    <n v="-5.0999999999999996"/>
    <n v="-0.2"/>
    <n v="-999"/>
    <n v="-999"/>
    <n v="0.47499999999999998"/>
    <n v="3.7999999999999999E-2"/>
    <n v="0"/>
    <n v="-999"/>
    <x v="77"/>
  </r>
  <r>
    <d v="1998-01-07T00:00:00"/>
    <n v="7"/>
    <n v="0.56999999999999995"/>
    <n v="-8.3000000000000007"/>
    <n v="-5"/>
    <n v="-12.8"/>
    <n v="94.1"/>
    <n v="86"/>
    <n v="12.1"/>
    <n v="863"/>
    <n v="-3.6"/>
    <n v="0.6"/>
    <n v="2.2999999999999998"/>
    <n v="-8.3000000000000007"/>
    <n v="-0.2"/>
    <n v="-999"/>
    <n v="-999"/>
    <n v="0.36199999999999999"/>
    <n v="5.8999999999999997E-2"/>
    <n v="0"/>
    <n v="-999"/>
    <x v="77"/>
  </r>
  <r>
    <d v="1998-01-08T00:00:00"/>
    <n v="8"/>
    <n v="0.33"/>
    <n v="-15.4"/>
    <n v="-10.5"/>
    <n v="-22.1"/>
    <n v="89.8"/>
    <n v="81.8"/>
    <n v="4.5999999999999996"/>
    <n v="848"/>
    <n v="-4"/>
    <n v="0.5"/>
    <n v="2.2000000000000002"/>
    <n v="-15.4"/>
    <n v="-0.2"/>
    <n v="-999"/>
    <n v="-999"/>
    <n v="0.22500000000000001"/>
    <n v="0.05"/>
    <n v="0"/>
    <n v="-999"/>
    <x v="77"/>
  </r>
  <r>
    <d v="1998-01-09T00:00:00"/>
    <n v="9"/>
    <n v="0.8"/>
    <n v="-17.3"/>
    <n v="-11.7"/>
    <n v="-21.1"/>
    <n v="85.9"/>
    <n v="74.8"/>
    <n v="0"/>
    <n v="783"/>
    <n v="-5.0999999999999996"/>
    <n v="0.5"/>
    <n v="2.6"/>
    <n v="-17.3"/>
    <n v="-0.2"/>
    <n v="-999"/>
    <n v="-999"/>
    <n v="0.186"/>
    <n v="6.3E-2"/>
    <n v="0"/>
    <n v="-999"/>
    <x v="77"/>
  </r>
  <r>
    <d v="1998-01-10T00:00:00"/>
    <n v="10"/>
    <n v="1.17"/>
    <n v="-21.8"/>
    <n v="-17.600000000000001"/>
    <n v="-26.7"/>
    <n v="82.6"/>
    <n v="70.8"/>
    <n v="0"/>
    <n v="750"/>
    <n v="-6"/>
    <n v="0.8"/>
    <n v="2.2999999999999998"/>
    <n v="-21.8"/>
    <n v="-0.3"/>
    <n v="-999"/>
    <n v="-999"/>
    <n v="0.108"/>
    <n v="4.4999999999999998E-2"/>
    <n v="0"/>
    <n v="-999"/>
    <x v="77"/>
  </r>
  <r>
    <d v="1998-01-11T00:00:00"/>
    <n v="11"/>
    <n v="1.54"/>
    <n v="-22.7"/>
    <n v="-9.9"/>
    <n v="-28.2"/>
    <n v="78.400000000000006"/>
    <n v="52.2"/>
    <n v="0"/>
    <n v="718"/>
    <n v="-7.9"/>
    <n v="0.4"/>
    <n v="2.1"/>
    <n v="-22.7"/>
    <n v="-0.4"/>
    <n v="-999"/>
    <n v="-999"/>
    <n v="0.15"/>
    <n v="0.13800000000000001"/>
    <n v="0"/>
    <n v="-999"/>
    <x v="77"/>
  </r>
  <r>
    <d v="1998-01-12T00:00:00"/>
    <n v="12"/>
    <n v="1.49"/>
    <n v="-17.600000000000001"/>
    <n v="-10.7"/>
    <n v="-24.4"/>
    <n v="84"/>
    <n v="65"/>
    <n v="2.9"/>
    <n v="733"/>
    <n v="-9"/>
    <n v="0.8"/>
    <n v="3.8"/>
    <n v="-17.600000000000001"/>
    <n v="-0.3"/>
    <n v="-999"/>
    <n v="-999"/>
    <n v="0.17599999999999999"/>
    <n v="9.5000000000000001E-2"/>
    <n v="0"/>
    <n v="-999"/>
    <x v="77"/>
  </r>
  <r>
    <d v="1998-01-13T00:00:00"/>
    <n v="13"/>
    <n v="1.1299999999999999"/>
    <n v="-8.6"/>
    <n v="-0.8"/>
    <n v="-14.7"/>
    <n v="92.6"/>
    <n v="82.7"/>
    <n v="6.3"/>
    <n v="760"/>
    <n v="-7.5"/>
    <n v="0.7"/>
    <n v="4.0999999999999996"/>
    <n v="-8.6"/>
    <n v="-0.3"/>
    <n v="-999"/>
    <n v="-999"/>
    <n v="0.47499999999999998"/>
    <n v="0.1"/>
    <n v="0"/>
    <n v="-999"/>
    <x v="77"/>
  </r>
  <r>
    <d v="1998-01-14T00:00:00"/>
    <n v="14"/>
    <n v="1.33"/>
    <n v="-5.2"/>
    <n v="-3.6"/>
    <n v="-7.1"/>
    <n v="95.2"/>
    <n v="91.8"/>
    <n v="0"/>
    <n v="751"/>
    <n v="-5.7"/>
    <n v="2.5"/>
    <n v="6.7"/>
    <n v="-5.2"/>
    <n v="-0.3"/>
    <n v="-999"/>
    <n v="-999"/>
    <n v="0.43"/>
    <n v="3.7999999999999999E-2"/>
    <n v="0"/>
    <n v="-999"/>
    <x v="77"/>
  </r>
  <r>
    <d v="1998-01-15T00:00:00"/>
    <n v="15"/>
    <n v="3.11"/>
    <n v="-5.9"/>
    <n v="-3"/>
    <n v="-8.8000000000000007"/>
    <n v="92.2"/>
    <n v="83.6"/>
    <n v="0"/>
    <n v="725"/>
    <n v="-4.9000000000000004"/>
    <n v="1.6"/>
    <n v="4.0999999999999996"/>
    <n v="-5.9"/>
    <n v="-0.3"/>
    <n v="-999"/>
    <n v="-999"/>
    <n v="0.40899999999999997"/>
    <n v="0.08"/>
    <n v="0"/>
    <n v="-999"/>
    <x v="77"/>
  </r>
  <r>
    <d v="1998-01-16T00:00:00"/>
    <n v="16"/>
    <n v="2.64"/>
    <n v="-5.3"/>
    <n v="-2.7"/>
    <n v="-7.1"/>
    <n v="92.7"/>
    <n v="82.6"/>
    <n v="0"/>
    <n v="724"/>
    <n v="-4.4000000000000004"/>
    <n v="2"/>
    <n v="5.0999999999999996"/>
    <n v="-5.3"/>
    <n v="-0.2"/>
    <n v="-999"/>
    <n v="-999"/>
    <n v="0.41399999999999998"/>
    <n v="8.6999999999999994E-2"/>
    <n v="0"/>
    <n v="-999"/>
    <x v="77"/>
  </r>
  <r>
    <d v="1998-01-17T00:00:00"/>
    <n v="17"/>
    <n v="1.45"/>
    <n v="-4.2"/>
    <n v="-1.2"/>
    <n v="-6.5"/>
    <n v="96.8"/>
    <n v="95.1"/>
    <n v="5.8"/>
    <n v="766"/>
    <n v="-3.5"/>
    <n v="1.9"/>
    <n v="5.2"/>
    <n v="-4.2"/>
    <n v="-0.2"/>
    <n v="-999"/>
    <n v="-999"/>
    <n v="0.53"/>
    <n v="2.7E-2"/>
    <n v="0"/>
    <n v="-999"/>
    <x v="77"/>
  </r>
  <r>
    <d v="1998-01-18T00:00:00"/>
    <n v="18"/>
    <n v="1.85"/>
    <n v="-2.6"/>
    <n v="-1.2"/>
    <n v="-4.7"/>
    <n v="92.5"/>
    <n v="78.8"/>
    <n v="0"/>
    <n v="763"/>
    <n v="-2.9"/>
    <n v="3.4"/>
    <n v="7.4"/>
    <n v="-2.6"/>
    <n v="-0.2"/>
    <n v="-999"/>
    <n v="-999"/>
    <n v="0.44"/>
    <n v="0.11899999999999999"/>
    <n v="0"/>
    <n v="-999"/>
    <x v="77"/>
  </r>
  <r>
    <d v="1998-01-19T00:00:00"/>
    <n v="19"/>
    <n v="0.7"/>
    <n v="-2.7"/>
    <n v="-0.7"/>
    <n v="-5.8"/>
    <n v="98.3"/>
    <n v="96"/>
    <n v="6.6"/>
    <n v="830"/>
    <n v="-2.1"/>
    <n v="1.6"/>
    <n v="5.8"/>
    <n v="-2.7"/>
    <n v="-0.2"/>
    <n v="-999"/>
    <n v="-999"/>
    <n v="0.55600000000000005"/>
    <n v="2.3E-2"/>
    <n v="0"/>
    <n v="-999"/>
    <x v="77"/>
  </r>
  <r>
    <d v="1998-01-20T00:00:00"/>
    <n v="20"/>
    <n v="5.74"/>
    <n v="-5.2"/>
    <n v="1.1000000000000001"/>
    <n v="-8.4"/>
    <n v="93.2"/>
    <n v="71.2"/>
    <n v="0"/>
    <n v="793"/>
    <n v="-2.1"/>
    <n v="0.6"/>
    <n v="2.4"/>
    <n v="-5.2"/>
    <n v="-0.1"/>
    <n v="-999"/>
    <n v="-999"/>
    <n v="0.47199999999999998"/>
    <n v="0.19"/>
    <n v="0"/>
    <n v="-999"/>
    <x v="77"/>
  </r>
  <r>
    <d v="1998-01-21T00:00:00"/>
    <n v="21"/>
    <n v="4.1900000000000004"/>
    <n v="-6.8"/>
    <n v="-3.3"/>
    <n v="-10.199999999999999"/>
    <n v="92.9"/>
    <n v="81.2"/>
    <n v="1.3"/>
    <n v="801"/>
    <n v="-2.6"/>
    <n v="1.5"/>
    <n v="4.5"/>
    <n v="-6.8"/>
    <n v="-0.1"/>
    <n v="-999"/>
    <n v="-999"/>
    <n v="0.38700000000000001"/>
    <n v="0.09"/>
    <n v="0"/>
    <n v="-999"/>
    <x v="77"/>
  </r>
  <r>
    <d v="1998-01-22T00:00:00"/>
    <n v="22"/>
    <n v="2.46"/>
    <n v="-5"/>
    <n v="-1.7"/>
    <n v="-6.6"/>
    <n v="93.2"/>
    <n v="84.8"/>
    <n v="0.8"/>
    <n v="803"/>
    <n v="-2.7"/>
    <n v="1.2"/>
    <n v="4.4000000000000004"/>
    <n v="-5"/>
    <n v="-0.1"/>
    <n v="-999"/>
    <n v="-999"/>
    <n v="0.45600000000000002"/>
    <n v="8.2000000000000003E-2"/>
    <n v="0"/>
    <n v="-999"/>
    <x v="77"/>
  </r>
  <r>
    <d v="1998-01-23T00:00:00"/>
    <n v="23"/>
    <n v="1.45"/>
    <n v="-2.7"/>
    <n v="-0.5"/>
    <n v="-6"/>
    <n v="96.5"/>
    <n v="92.7"/>
    <n v="3.9"/>
    <n v="822"/>
    <n v="-2.4"/>
    <n v="2.6"/>
    <n v="5.7"/>
    <n v="-2.7"/>
    <n v="-0.1"/>
    <n v="-999"/>
    <n v="-999"/>
    <n v="0.54600000000000004"/>
    <n v="4.2999999999999997E-2"/>
    <n v="0"/>
    <n v="-999"/>
    <x v="77"/>
  </r>
  <r>
    <d v="1998-01-24T00:00:00"/>
    <n v="24"/>
    <n v="1.68"/>
    <n v="-3.2"/>
    <n v="-2.2000000000000002"/>
    <n v="-4.5999999999999996"/>
    <n v="95.4"/>
    <n v="89.9"/>
    <n v="1.4"/>
    <n v="818"/>
    <n v="-2"/>
    <n v="1.6"/>
    <n v="5.2"/>
    <n v="-3.2"/>
    <n v="-0.1"/>
    <n v="-999"/>
    <n v="-999"/>
    <n v="0.46700000000000003"/>
    <n v="5.1999999999999998E-2"/>
    <n v="0"/>
    <n v="-999"/>
    <x v="77"/>
  </r>
  <r>
    <d v="1998-01-25T00:00:00"/>
    <n v="25"/>
    <n v="5.68"/>
    <n v="-4"/>
    <n v="0.1"/>
    <n v="-7.6"/>
    <n v="93.7"/>
    <n v="73.7"/>
    <n v="0"/>
    <n v="799"/>
    <n v="-2.1"/>
    <n v="2.1"/>
    <n v="7.2"/>
    <n v="-4"/>
    <n v="-0.1"/>
    <n v="-999"/>
    <n v="-999"/>
    <n v="0.45200000000000001"/>
    <n v="0.16200000000000001"/>
    <n v="0"/>
    <n v="-999"/>
    <x v="77"/>
  </r>
  <r>
    <d v="1998-01-26T00:00:00"/>
    <n v="26"/>
    <n v="6.42"/>
    <n v="-2.1"/>
    <n v="3.2"/>
    <n v="-5.4"/>
    <n v="89.3"/>
    <n v="62"/>
    <n v="0"/>
    <n v="783"/>
    <n v="-1.9"/>
    <n v="1.7"/>
    <n v="4.9000000000000004"/>
    <n v="-2.1"/>
    <n v="-0.1"/>
    <n v="-999"/>
    <n v="-999"/>
    <n v="0.47699999999999998"/>
    <n v="0.29199999999999998"/>
    <n v="0"/>
    <n v="-999"/>
    <x v="77"/>
  </r>
  <r>
    <d v="1998-01-27T00:00:00"/>
    <n v="27"/>
    <n v="1.79"/>
    <n v="-5"/>
    <n v="0.3"/>
    <n v="-8.3000000000000007"/>
    <n v="92.7"/>
    <n v="75.2"/>
    <n v="2.2000000000000002"/>
    <n v="799"/>
    <n v="-2.1"/>
    <n v="0.8"/>
    <n v="2.9"/>
    <n v="-5"/>
    <n v="-0.1"/>
    <n v="-999"/>
    <n v="-999"/>
    <n v="0.47"/>
    <n v="0.155"/>
    <n v="0"/>
    <n v="-999"/>
    <x v="77"/>
  </r>
  <r>
    <d v="1998-01-28T00:00:00"/>
    <n v="28"/>
    <n v="1.46"/>
    <n v="-3.4"/>
    <n v="-0.9"/>
    <n v="-5.7"/>
    <n v="91.7"/>
    <n v="81.2"/>
    <n v="0"/>
    <n v="796"/>
    <n v="-2.4"/>
    <n v="2"/>
    <n v="6.9"/>
    <n v="-3.4"/>
    <n v="-0.1"/>
    <n v="-999"/>
    <n v="-999"/>
    <n v="0.46500000000000002"/>
    <n v="0.107"/>
    <n v="0"/>
    <n v="-999"/>
    <x v="77"/>
  </r>
  <r>
    <d v="1998-01-29T00:00:00"/>
    <n v="29"/>
    <n v="2.54"/>
    <n v="-1"/>
    <n v="1.3"/>
    <n v="-3.2"/>
    <n v="93.2"/>
    <n v="81.400000000000006"/>
    <n v="3.8"/>
    <n v="830"/>
    <n v="-2"/>
    <n v="2.2999999999999998"/>
    <n v="6.1"/>
    <n v="-1"/>
    <n v="-0.1"/>
    <n v="-999"/>
    <n v="-999"/>
    <n v="0.54700000000000004"/>
    <n v="0.125"/>
    <n v="0"/>
    <n v="-999"/>
    <x v="77"/>
  </r>
  <r>
    <d v="1998-01-30T00:00:00"/>
    <n v="30"/>
    <n v="6.06"/>
    <n v="-1.9"/>
    <n v="4.3"/>
    <n v="-5.5"/>
    <n v="89.6"/>
    <n v="60.4"/>
    <n v="0"/>
    <n v="800"/>
    <n v="-1.6"/>
    <n v="1.2"/>
    <n v="3.7"/>
    <n v="-1.9"/>
    <n v="-0.1"/>
    <n v="-999"/>
    <n v="-999"/>
    <n v="0.5"/>
    <n v="0.32900000000000001"/>
    <n v="0"/>
    <n v="-999"/>
    <x v="77"/>
  </r>
  <r>
    <d v="1998-01-31T00:00:00"/>
    <n v="31"/>
    <n v="7.75"/>
    <n v="-3.3"/>
    <n v="4.4000000000000004"/>
    <n v="-7.8"/>
    <n v="85.9"/>
    <n v="53"/>
    <n v="0"/>
    <n v="782"/>
    <n v="-1.8"/>
    <n v="1.6"/>
    <n v="3.8"/>
    <n v="-3.3"/>
    <n v="-0.1"/>
    <n v="-999"/>
    <n v="-999"/>
    <n v="0.443"/>
    <n v="0.39300000000000002"/>
    <n v="782"/>
    <n v="-1.8"/>
    <x v="77"/>
  </r>
  <r>
    <d v="1998-02-01T00:00:00"/>
    <n v="32"/>
    <n v="7.81"/>
    <n v="-3.4"/>
    <n v="1.3"/>
    <n v="-6.4"/>
    <n v="76.900000000000006"/>
    <n v="57.6"/>
    <n v="0"/>
    <n v="777"/>
    <n v="-2.2000000000000002"/>
    <n v="2.2999999999999998"/>
    <n v="5.3"/>
    <n v="-3.4"/>
    <n v="-0.1"/>
    <n v="-999"/>
    <n v="-999"/>
    <n v="0.38700000000000001"/>
    <n v="0.28399999999999997"/>
    <n v="0"/>
    <n v="-999"/>
    <x v="78"/>
  </r>
  <r>
    <d v="1998-02-02T00:00:00"/>
    <n v="33"/>
    <n v="4.78"/>
    <n v="-3.6"/>
    <n v="2.6"/>
    <n v="-5.9"/>
    <n v="92.2"/>
    <n v="65.599999999999994"/>
    <n v="0"/>
    <n v="775"/>
    <n v="-2.1"/>
    <n v="1.6"/>
    <n v="4.5"/>
    <n v="-3.6"/>
    <n v="-0.1"/>
    <n v="-999"/>
    <n v="-999"/>
    <n v="0.48199999999999998"/>
    <n v="0.253"/>
    <n v="0"/>
    <n v="-999"/>
    <x v="78"/>
  </r>
  <r>
    <d v="1998-02-03T00:00:00"/>
    <n v="34"/>
    <n v="2.27"/>
    <n v="-2.5"/>
    <n v="0.1"/>
    <n v="-6"/>
    <n v="90.5"/>
    <n v="77.5"/>
    <n v="0.7"/>
    <n v="756"/>
    <n v="-2.1"/>
    <n v="2.6"/>
    <n v="5.4"/>
    <n v="-2.5"/>
    <n v="-0.1"/>
    <n v="-999"/>
    <n v="-999"/>
    <n v="0.47499999999999998"/>
    <n v="0.13800000000000001"/>
    <n v="0"/>
    <n v="-999"/>
    <x v="78"/>
  </r>
  <r>
    <d v="1998-02-04T00:00:00"/>
    <n v="35"/>
    <n v="3.21"/>
    <n v="1"/>
    <n v="3"/>
    <n v="-0.4"/>
    <n v="94.8"/>
    <n v="88.1"/>
    <n v="2.1"/>
    <n v="744"/>
    <n v="-1.4"/>
    <n v="2.9"/>
    <n v="5.5"/>
    <n v="1"/>
    <n v="0"/>
    <n v="-999"/>
    <n v="-999"/>
    <n v="0.66900000000000004"/>
    <n v="0.09"/>
    <n v="0"/>
    <n v="-999"/>
    <x v="78"/>
  </r>
  <r>
    <d v="1998-02-05T00:00:00"/>
    <n v="36"/>
    <n v="1.74"/>
    <n v="-1.8"/>
    <n v="0.1"/>
    <n v="-4.5"/>
    <n v="94.4"/>
    <n v="82.2"/>
    <n v="1.7"/>
    <n v="758"/>
    <n v="-0.6"/>
    <n v="1.7"/>
    <n v="4.4000000000000004"/>
    <n v="-1.8"/>
    <n v="-0.1"/>
    <n v="-999"/>
    <n v="-999"/>
    <n v="0.504"/>
    <n v="0.109"/>
    <n v="0"/>
    <n v="-999"/>
    <x v="78"/>
  </r>
  <r>
    <d v="1998-02-06T00:00:00"/>
    <n v="37"/>
    <n v="2.66"/>
    <n v="-2.1"/>
    <n v="-0.5"/>
    <n v="-4.5"/>
    <n v="94.7"/>
    <n v="86.7"/>
    <n v="0.4"/>
    <n v="753"/>
    <n v="-0.7"/>
    <n v="3.7"/>
    <n v="6.5"/>
    <n v="-2.1"/>
    <n v="0"/>
    <n v="-999"/>
    <n v="-999"/>
    <n v="0.51"/>
    <n v="7.8E-2"/>
    <n v="0"/>
    <n v="-999"/>
    <x v="78"/>
  </r>
  <r>
    <d v="1998-02-07T00:00:00"/>
    <n v="38"/>
    <n v="7.07"/>
    <n v="0"/>
    <n v="4.7"/>
    <n v="-3"/>
    <n v="91.9"/>
    <n v="69.5"/>
    <n v="0.6"/>
    <n v="740"/>
    <n v="-0.7"/>
    <n v="1.9"/>
    <n v="4.3"/>
    <n v="0"/>
    <n v="0"/>
    <n v="-999"/>
    <n v="-999"/>
    <n v="0.59399999999999997"/>
    <n v="0.26"/>
    <n v="0"/>
    <n v="-999"/>
    <x v="78"/>
  </r>
  <r>
    <d v="1998-02-08T00:00:00"/>
    <n v="39"/>
    <n v="4.0999999999999996"/>
    <n v="-0.9"/>
    <n v="1.8"/>
    <n v="-2.6"/>
    <n v="95.8"/>
    <n v="85.7"/>
    <n v="2.2999999999999998"/>
    <n v="757"/>
    <n v="-0.5"/>
    <n v="1.8"/>
    <n v="4.0999999999999996"/>
    <n v="-0.9"/>
    <n v="0"/>
    <n v="-999"/>
    <n v="-999"/>
    <n v="0.59699999999999998"/>
    <n v="9.9000000000000005E-2"/>
    <n v="0"/>
    <n v="-999"/>
    <x v="78"/>
  </r>
  <r>
    <d v="1998-02-09T00:00:00"/>
    <n v="40"/>
    <n v="7.35"/>
    <n v="-4.2"/>
    <n v="1.2"/>
    <n v="-8"/>
    <n v="84.3"/>
    <n v="56.1"/>
    <n v="0"/>
    <n v="748"/>
    <n v="-1.1000000000000001"/>
    <n v="1"/>
    <n v="3.6"/>
    <n v="-4.2"/>
    <n v="0"/>
    <n v="-999"/>
    <n v="-999"/>
    <n v="0.372"/>
    <n v="0.29199999999999998"/>
    <n v="0"/>
    <n v="-999"/>
    <x v="78"/>
  </r>
  <r>
    <d v="1998-02-10T00:00:00"/>
    <n v="41"/>
    <n v="2.87"/>
    <n v="-5.4"/>
    <n v="-3.3"/>
    <n v="-7.3"/>
    <n v="92.6"/>
    <n v="82.6"/>
    <n v="0"/>
    <n v="748"/>
    <n v="-2"/>
    <n v="2.2000000000000002"/>
    <n v="5"/>
    <n v="-5.4"/>
    <n v="-0.1"/>
    <n v="-999"/>
    <n v="-999"/>
    <n v="0.39500000000000002"/>
    <n v="8.3000000000000004E-2"/>
    <n v="0"/>
    <n v="-999"/>
    <x v="78"/>
  </r>
  <r>
    <d v="1998-02-11T00:00:00"/>
    <n v="42"/>
    <n v="7.45"/>
    <n v="-3.7"/>
    <n v="3.3"/>
    <n v="-6.7"/>
    <n v="87.6"/>
    <n v="50.3"/>
    <n v="0"/>
    <n v="746"/>
    <n v="-2.1"/>
    <n v="1.2"/>
    <n v="3.4"/>
    <n v="-3.7"/>
    <n v="0"/>
    <n v="-999"/>
    <n v="-999"/>
    <n v="0.39"/>
    <n v="0.38500000000000001"/>
    <n v="0"/>
    <n v="-999"/>
    <x v="78"/>
  </r>
  <r>
    <d v="1998-02-12T00:00:00"/>
    <n v="43"/>
    <n v="3.92"/>
    <n v="-3.4"/>
    <n v="-1.6"/>
    <n v="-4.3"/>
    <n v="94.4"/>
    <n v="87.4"/>
    <n v="4.0999999999999996"/>
    <n v="783"/>
    <n v="-2"/>
    <n v="2.4"/>
    <n v="5.6"/>
    <n v="-3.4"/>
    <n v="-0.1"/>
    <n v="-999"/>
    <n v="-999"/>
    <n v="0.47599999999999998"/>
    <n v="6.8000000000000005E-2"/>
    <n v="0"/>
    <n v="-999"/>
    <x v="78"/>
  </r>
  <r>
    <d v="1998-02-13T00:00:00"/>
    <n v="44"/>
    <n v="5.12"/>
    <n v="-2.7"/>
    <n v="1.9"/>
    <n v="-5.4"/>
    <n v="88.3"/>
    <n v="61.9"/>
    <n v="0"/>
    <n v="781"/>
    <n v="-1.7"/>
    <n v="1.4"/>
    <n v="4.0999999999999996"/>
    <n v="-2.7"/>
    <n v="0"/>
    <n v="-999"/>
    <n v="-999"/>
    <n v="0.433"/>
    <n v="0.26700000000000002"/>
    <n v="0"/>
    <n v="-999"/>
    <x v="78"/>
  </r>
  <r>
    <d v="1998-02-14T00:00:00"/>
    <n v="45"/>
    <n v="4.8600000000000003"/>
    <n v="-4.4000000000000004"/>
    <n v="-1.6"/>
    <n v="-5.6"/>
    <n v="92"/>
    <n v="79"/>
    <n v="0"/>
    <n v="785"/>
    <n v="-1.8"/>
    <n v="2"/>
    <n v="5.0999999999999996"/>
    <n v="-4.4000000000000004"/>
    <n v="-0.1"/>
    <n v="-999"/>
    <n v="-999"/>
    <n v="0.43"/>
    <n v="0.114"/>
    <n v="0"/>
    <n v="-999"/>
    <x v="78"/>
  </r>
  <r>
    <d v="1998-02-15T00:00:00"/>
    <n v="46"/>
    <n v="1.46"/>
    <n v="-4.2"/>
    <n v="-0.4"/>
    <n v="-7.4"/>
    <n v="96"/>
    <n v="86.7"/>
    <n v="1.8"/>
    <n v="801"/>
    <n v="-1.8"/>
    <n v="0.6"/>
    <n v="2.2000000000000002"/>
    <n v="-4.2"/>
    <n v="-0.1"/>
    <n v="-999"/>
    <n v="-999"/>
    <n v="0.51500000000000001"/>
    <n v="7.9000000000000001E-2"/>
    <n v="0"/>
    <n v="-999"/>
    <x v="78"/>
  </r>
  <r>
    <d v="1998-02-16T00:00:00"/>
    <n v="47"/>
    <n v="1.94"/>
    <n v="-4.5"/>
    <n v="-0.9"/>
    <n v="-6.9"/>
    <n v="91.7"/>
    <n v="70"/>
    <n v="0"/>
    <n v="794"/>
    <n v="-2"/>
    <n v="1.9"/>
    <n v="5.0999999999999996"/>
    <n v="-4.5"/>
    <n v="-0.1"/>
    <n v="-999"/>
    <n v="-999"/>
    <n v="0.40100000000000002"/>
    <n v="0.17100000000000001"/>
    <n v="0"/>
    <n v="-999"/>
    <x v="78"/>
  </r>
  <r>
    <d v="1998-02-17T00:00:00"/>
    <n v="48"/>
    <n v="4.12"/>
    <n v="-4"/>
    <n v="-0.7"/>
    <n v="-5.5"/>
    <n v="88.5"/>
    <n v="73.900000000000006"/>
    <n v="0"/>
    <n v="786"/>
    <n v="-2.1"/>
    <n v="2.1"/>
    <n v="4.5"/>
    <n v="-4"/>
    <n v="-0.1"/>
    <n v="-999"/>
    <n v="-999"/>
    <n v="0.43"/>
    <n v="0.151"/>
    <n v="0"/>
    <n v="-999"/>
    <x v="78"/>
  </r>
  <r>
    <d v="1998-02-18T00:00:00"/>
    <n v="49"/>
    <n v="4.67"/>
    <n v="-3.1"/>
    <n v="2.2999999999999998"/>
    <n v="-5.8"/>
    <n v="90.8"/>
    <n v="59.8"/>
    <n v="0"/>
    <n v="780"/>
    <n v="-2.1"/>
    <n v="2.4"/>
    <n v="5.5"/>
    <n v="-3.1"/>
    <n v="-0.1"/>
    <n v="-999"/>
    <n v="-999"/>
    <n v="0.43"/>
    <n v="0.28999999999999998"/>
    <n v="0"/>
    <n v="-999"/>
    <x v="78"/>
  </r>
  <r>
    <d v="1998-02-19T00:00:00"/>
    <n v="50"/>
    <n v="3.95"/>
    <n v="-1.9"/>
    <n v="0.3"/>
    <n v="-3.1"/>
    <n v="95.8"/>
    <n v="84.4"/>
    <n v="0"/>
    <n v="784"/>
    <n v="-1.7"/>
    <n v="2.2999999999999998"/>
    <n v="6.6"/>
    <n v="-1.9"/>
    <n v="0"/>
    <n v="-999"/>
    <n v="-999"/>
    <n v="0.52800000000000002"/>
    <n v="9.7000000000000003E-2"/>
    <n v="0"/>
    <n v="-999"/>
    <x v="78"/>
  </r>
  <r>
    <d v="1998-02-20T00:00:00"/>
    <n v="51"/>
    <n v="3.59"/>
    <n v="-2.1"/>
    <n v="0.2"/>
    <n v="-4.2"/>
    <n v="94.7"/>
    <n v="87"/>
    <n v="5.0999999999999996"/>
    <n v="835"/>
    <n v="-1.3"/>
    <n v="2.4"/>
    <n v="5.8"/>
    <n v="-2.1"/>
    <n v="-0.1"/>
    <n v="-999"/>
    <n v="-999"/>
    <n v="0.54100000000000004"/>
    <n v="8.1000000000000003E-2"/>
    <n v="0"/>
    <n v="-999"/>
    <x v="78"/>
  </r>
  <r>
    <d v="1998-02-21T00:00:00"/>
    <n v="52"/>
    <n v="5.71"/>
    <n v="-3.3"/>
    <n v="0"/>
    <n v="-6.1"/>
    <n v="94.4"/>
    <n v="80.5"/>
    <n v="2.2000000000000002"/>
    <n v="843"/>
    <n v="-1.1000000000000001"/>
    <n v="1.8"/>
    <n v="4.7"/>
    <n v="-3.3"/>
    <n v="0"/>
    <n v="-999"/>
    <n v="-999"/>
    <n v="0.49099999999999999"/>
    <n v="0.11899999999999999"/>
    <n v="0"/>
    <n v="-999"/>
    <x v="78"/>
  </r>
  <r>
    <d v="1998-02-22T00:00:00"/>
    <n v="53"/>
    <n v="10.59"/>
    <n v="-4.7"/>
    <n v="2.8"/>
    <n v="-9"/>
    <n v="84.3"/>
    <n v="38.299999999999997"/>
    <n v="2.2000000000000002"/>
    <n v="853"/>
    <n v="-1.3"/>
    <n v="0.8"/>
    <n v="3.4"/>
    <n v="-4.7"/>
    <n v="0"/>
    <n v="-999"/>
    <n v="-999"/>
    <n v="0.28699999999999998"/>
    <n v="0.46100000000000002"/>
    <n v="0"/>
    <n v="-999"/>
    <x v="78"/>
  </r>
  <r>
    <d v="1998-02-23T00:00:00"/>
    <n v="54"/>
    <n v="2.96"/>
    <n v="-7.6"/>
    <n v="-1"/>
    <n v="-12"/>
    <n v="89.2"/>
    <n v="64.3"/>
    <n v="3.3"/>
    <n v="882"/>
    <n v="-1.6"/>
    <n v="0.7"/>
    <n v="2.4"/>
    <n v="-7.6"/>
    <n v="0"/>
    <n v="-999"/>
    <n v="-999"/>
    <n v="0.36499999999999999"/>
    <n v="0.20300000000000001"/>
    <n v="0"/>
    <n v="-999"/>
    <x v="78"/>
  </r>
  <r>
    <d v="1998-02-24T00:00:00"/>
    <n v="55"/>
    <n v="9.64"/>
    <n v="-7.3"/>
    <n v="0.4"/>
    <n v="-12.6"/>
    <n v="80.900000000000006"/>
    <n v="39.299999999999997"/>
    <n v="0"/>
    <n v="860"/>
    <n v="-2"/>
    <n v="0.8"/>
    <n v="2.4"/>
    <n v="-7.3"/>
    <n v="0"/>
    <n v="-999"/>
    <n v="-999"/>
    <n v="0.246"/>
    <n v="0.38200000000000001"/>
    <n v="0"/>
    <n v="-999"/>
    <x v="78"/>
  </r>
  <r>
    <d v="1998-02-25T00:00:00"/>
    <n v="56"/>
    <n v="5.9"/>
    <n v="-7.9"/>
    <n v="-1.4"/>
    <n v="-11.5"/>
    <n v="88.2"/>
    <n v="58.4"/>
    <n v="1.4"/>
    <n v="873"/>
    <n v="-2.5"/>
    <n v="0.7"/>
    <n v="2.4"/>
    <n v="-7.9"/>
    <n v="0"/>
    <n v="-999"/>
    <n v="-999"/>
    <n v="0.32100000000000001"/>
    <n v="0.22900000000000001"/>
    <n v="0"/>
    <n v="-999"/>
    <x v="78"/>
  </r>
  <r>
    <d v="1998-02-26T00:00:00"/>
    <n v="57"/>
    <n v="2.17"/>
    <n v="-8.1999999999999993"/>
    <n v="-4.9000000000000004"/>
    <n v="-12.6"/>
    <n v="90.9"/>
    <n v="73.8"/>
    <n v="0"/>
    <n v="860"/>
    <n v="-2.7"/>
    <n v="0.6"/>
    <n v="1.7"/>
    <n v="-8.1999999999999993"/>
    <n v="-0.1"/>
    <n v="-999"/>
    <n v="-999"/>
    <n v="0.312"/>
    <n v="0.111"/>
    <n v="0"/>
    <n v="-999"/>
    <x v="78"/>
  </r>
  <r>
    <d v="1998-02-27T00:00:00"/>
    <n v="58"/>
    <n v="9.3699999999999992"/>
    <n v="-8.4"/>
    <n v="0.6"/>
    <n v="-13.9"/>
    <n v="79"/>
    <n v="33.700000000000003"/>
    <n v="0"/>
    <n v="865"/>
    <n v="-2.7"/>
    <n v="0.8"/>
    <n v="2.7"/>
    <n v="-8.4"/>
    <n v="0"/>
    <n v="-999"/>
    <n v="-999"/>
    <n v="0.214"/>
    <n v="0.42299999999999999"/>
    <n v="0"/>
    <n v="-999"/>
    <x v="78"/>
  </r>
  <r>
    <d v="1998-02-28T00:00:00"/>
    <n v="59"/>
    <n v="6.55"/>
    <n v="-7.1"/>
    <n v="-3.6"/>
    <n v="-10.3"/>
    <n v="90"/>
    <n v="76.400000000000006"/>
    <n v="0"/>
    <n v="863"/>
    <n v="-2.9"/>
    <n v="1.8"/>
    <n v="4.0999999999999996"/>
    <n v="-7.1"/>
    <n v="-0.1"/>
    <n v="-999"/>
    <n v="-999"/>
    <n v="0.35699999999999998"/>
    <n v="0.11"/>
    <n v="863"/>
    <n v="-2.9"/>
    <x v="78"/>
  </r>
  <r>
    <d v="1998-03-01T00:00:00"/>
    <n v="60"/>
    <n v="4.1399999999999997"/>
    <n v="-3.9"/>
    <n v="-0.8"/>
    <n v="-6.9"/>
    <n v="94.5"/>
    <n v="85.1"/>
    <n v="5.5"/>
    <n v="905"/>
    <n v="-2.7"/>
    <n v="1.2"/>
    <n v="3.4"/>
    <n v="-3.9"/>
    <n v="-0.1"/>
    <n v="-999"/>
    <n v="-999"/>
    <n v="0.49"/>
    <n v="8.5999999999999993E-2"/>
    <n v="0"/>
    <n v="-999"/>
    <x v="79"/>
  </r>
  <r>
    <d v="1998-03-02T00:00:00"/>
    <n v="61"/>
    <n v="3.38"/>
    <n v="-3.1"/>
    <n v="-0.5"/>
    <n v="-5.9"/>
    <n v="97.9"/>
    <n v="94.9"/>
    <n v="16.2"/>
    <n v="1055"/>
    <n v="-2.2999999999999998"/>
    <n v="1.9"/>
    <n v="6.2"/>
    <n v="-3.1"/>
    <n v="-0.1"/>
    <n v="-999"/>
    <n v="-999"/>
    <n v="0.55700000000000005"/>
    <n v="0.03"/>
    <n v="0"/>
    <n v="-999"/>
    <x v="79"/>
  </r>
  <r>
    <d v="1998-03-03T00:00:00"/>
    <n v="62"/>
    <n v="1.01"/>
    <n v="-6.1"/>
    <n v="-3.6"/>
    <n v="-7.8"/>
    <n v="96.5"/>
    <n v="95.7"/>
    <n v="3.8"/>
    <n v="1060"/>
    <n v="-1.9"/>
    <n v="0.5"/>
    <n v="1.8"/>
    <n v="-6.1"/>
    <n v="-0.1"/>
    <n v="-999"/>
    <n v="-999"/>
    <n v="0.44800000000000001"/>
    <n v="0.02"/>
    <n v="0"/>
    <n v="-999"/>
    <x v="79"/>
  </r>
  <r>
    <d v="1998-03-04T00:00:00"/>
    <n v="63"/>
    <n v="1.33"/>
    <n v="-7.7"/>
    <n v="-4.4000000000000004"/>
    <n v="-11.1"/>
    <n v="94.8"/>
    <n v="91.6"/>
    <n v="0"/>
    <n v="1048"/>
    <n v="-1.8"/>
    <n v="0.4"/>
    <n v="1.5"/>
    <n v="-7.7"/>
    <n v="-0.1"/>
    <n v="-999"/>
    <n v="-999"/>
    <n v="0.40300000000000002"/>
    <n v="3.6999999999999998E-2"/>
    <n v="0"/>
    <n v="-999"/>
    <x v="79"/>
  </r>
  <r>
    <d v="1998-03-05T00:00:00"/>
    <n v="64"/>
    <n v="1.19"/>
    <n v="-9.4"/>
    <n v="-5.4"/>
    <n v="-12.8"/>
    <n v="93.6"/>
    <n v="88.5"/>
    <n v="0"/>
    <n v="1024"/>
    <n v="-1.7"/>
    <n v="0.5"/>
    <n v="1.4"/>
    <n v="-9.4"/>
    <n v="-0.1"/>
    <n v="-999"/>
    <n v="-999"/>
    <n v="0.36"/>
    <n v="4.7E-2"/>
    <n v="0"/>
    <n v="-999"/>
    <x v="79"/>
  </r>
  <r>
    <d v="1998-03-06T00:00:00"/>
    <n v="65"/>
    <n v="1.1399999999999999"/>
    <n v="-8.8000000000000007"/>
    <n v="-5"/>
    <n v="-11.6"/>
    <n v="92.4"/>
    <n v="80.2"/>
    <n v="0"/>
    <n v="1005"/>
    <n v="-1.9"/>
    <n v="0.4"/>
    <n v="1.8"/>
    <n v="-8.8000000000000007"/>
    <n v="-0.1"/>
    <n v="-999"/>
    <n v="-999"/>
    <n v="0.33900000000000002"/>
    <n v="8.3000000000000004E-2"/>
    <n v="0"/>
    <n v="-999"/>
    <x v="79"/>
  </r>
  <r>
    <d v="1998-03-07T00:00:00"/>
    <n v="66"/>
    <n v="1.94"/>
    <n v="-7.5"/>
    <n v="-3.4"/>
    <n v="-12.8"/>
    <n v="90.2"/>
    <n v="73.7"/>
    <n v="0"/>
    <n v="1000"/>
    <n v="-2"/>
    <n v="1"/>
    <n v="2.8"/>
    <n v="-7.5"/>
    <n v="0"/>
    <n v="-999"/>
    <n v="-999"/>
    <n v="0.35"/>
    <n v="0.125"/>
    <n v="0"/>
    <n v="-999"/>
    <x v="79"/>
  </r>
  <r>
    <d v="1998-03-08T00:00:00"/>
    <n v="67"/>
    <n v="2.04"/>
    <n v="-6"/>
    <n v="-2.2999999999999998"/>
    <n v="-8.4"/>
    <n v="91.4"/>
    <n v="77.599999999999994"/>
    <n v="1.4"/>
    <n v="998"/>
    <n v="-1.9"/>
    <n v="1"/>
    <n v="2.7"/>
    <n v="-6"/>
    <n v="0"/>
    <n v="-999"/>
    <n v="-999"/>
    <n v="0.39900000000000002"/>
    <n v="0.115"/>
    <n v="0"/>
    <n v="-999"/>
    <x v="79"/>
  </r>
  <r>
    <d v="1998-03-09T00:00:00"/>
    <n v="68"/>
    <n v="1.71"/>
    <n v="-4.9000000000000004"/>
    <n v="0"/>
    <n v="-8.3000000000000007"/>
    <n v="94.1"/>
    <n v="83"/>
    <n v="2.1"/>
    <n v="1015"/>
    <n v="-1.9"/>
    <n v="1.1000000000000001"/>
    <n v="3.9"/>
    <n v="-4.9000000000000004"/>
    <n v="-0.1"/>
    <n v="-999"/>
    <n v="-999"/>
    <n v="0.505"/>
    <n v="0.104"/>
    <n v="0"/>
    <n v="-999"/>
    <x v="79"/>
  </r>
  <r>
    <d v="1998-03-10T00:00:00"/>
    <n v="69"/>
    <n v="6.03"/>
    <n v="-3.8"/>
    <n v="2"/>
    <n v="-9.1999999999999993"/>
    <n v="90.9"/>
    <n v="64.3"/>
    <n v="0"/>
    <n v="1003"/>
    <n v="-1.8"/>
    <n v="1.3"/>
    <n v="3.2"/>
    <n v="-3.8"/>
    <n v="0"/>
    <n v="-999"/>
    <n v="-999"/>
    <n v="0.45300000000000001"/>
    <n v="0.252"/>
    <n v="0"/>
    <n v="-999"/>
    <x v="79"/>
  </r>
  <r>
    <d v="1998-03-11T00:00:00"/>
    <n v="70"/>
    <n v="11.46"/>
    <n v="0"/>
    <n v="6.8"/>
    <n v="-3.1"/>
    <n v="90.7"/>
    <n v="64.3"/>
    <n v="0"/>
    <n v="952"/>
    <n v="-1.6"/>
    <n v="0.8"/>
    <n v="2.9"/>
    <n v="0"/>
    <n v="0"/>
    <n v="-999"/>
    <n v="-999"/>
    <n v="0.63400000000000001"/>
    <n v="0.35299999999999998"/>
    <n v="0"/>
    <n v="-999"/>
    <x v="79"/>
  </r>
  <r>
    <d v="1998-03-12T00:00:00"/>
    <n v="71"/>
    <n v="11.91"/>
    <n v="1.7"/>
    <n v="8.4"/>
    <n v="-2.6"/>
    <n v="88.4"/>
    <n v="62.9"/>
    <n v="0"/>
    <n v="910"/>
    <n v="-1.2"/>
    <n v="1.4"/>
    <n v="3.6"/>
    <n v="1.7"/>
    <n v="0.1"/>
    <n v="-999"/>
    <n v="-999"/>
    <n v="0.69499999999999995"/>
    <n v="0.40899999999999997"/>
    <n v="0"/>
    <n v="-999"/>
    <x v="79"/>
  </r>
  <r>
    <d v="1998-03-13T00:00:00"/>
    <n v="72"/>
    <n v="9.6199999999999992"/>
    <n v="4.3"/>
    <n v="11.1"/>
    <n v="0.1"/>
    <n v="77.8"/>
    <n v="49.2"/>
    <n v="0"/>
    <n v="877"/>
    <n v="-0.7"/>
    <n v="1"/>
    <n v="2.7"/>
    <n v="4.3"/>
    <n v="0.1"/>
    <n v="-999"/>
    <n v="-999"/>
    <n v="0.65"/>
    <n v="0.67100000000000004"/>
    <n v="0"/>
    <n v="-999"/>
    <x v="79"/>
  </r>
  <r>
    <d v="1998-03-14T00:00:00"/>
    <n v="73"/>
    <n v="11.91"/>
    <n v="1.8"/>
    <n v="9.4"/>
    <n v="-1.9"/>
    <n v="77.7"/>
    <n v="43.7"/>
    <n v="0"/>
    <n v="851"/>
    <n v="-0.3"/>
    <n v="0.9"/>
    <n v="2.8"/>
    <n v="1.8"/>
    <n v="0.1"/>
    <n v="-999"/>
    <n v="-999"/>
    <n v="0.51500000000000001"/>
    <n v="0.66400000000000003"/>
    <n v="0"/>
    <n v="-999"/>
    <x v="79"/>
  </r>
  <r>
    <d v="1998-03-15T00:00:00"/>
    <n v="74"/>
    <n v="8.34"/>
    <n v="0.8"/>
    <n v="6.5"/>
    <n v="-3.1"/>
    <n v="83.7"/>
    <n v="54.3"/>
    <n v="0"/>
    <n v="837"/>
    <n v="-0.1"/>
    <n v="0.6"/>
    <n v="3.1"/>
    <n v="0.8"/>
    <n v="0.1"/>
    <n v="-999"/>
    <n v="-999"/>
    <n v="0.52600000000000002"/>
    <n v="0.442"/>
    <n v="0"/>
    <n v="-999"/>
    <x v="79"/>
  </r>
  <r>
    <d v="1998-03-16T00:00:00"/>
    <n v="75"/>
    <n v="8.9"/>
    <n v="-2.8"/>
    <n v="2.2000000000000002"/>
    <n v="-4.9000000000000004"/>
    <n v="85.6"/>
    <n v="48.1"/>
    <n v="10"/>
    <n v="937"/>
    <n v="-0.1"/>
    <n v="1.6"/>
    <n v="4.4000000000000004"/>
    <n v="-2.8"/>
    <n v="0"/>
    <n v="-999"/>
    <n v="-999"/>
    <n v="0.34499999999999997"/>
    <n v="0.371"/>
    <n v="0"/>
    <n v="-999"/>
    <x v="79"/>
  </r>
  <r>
    <d v="1998-03-17T00:00:00"/>
    <n v="76"/>
    <n v="15.79"/>
    <n v="-2.2999999999999998"/>
    <n v="5.2"/>
    <n v="-7.4"/>
    <n v="86.9"/>
    <n v="52.9"/>
    <n v="0"/>
    <n v="863"/>
    <n v="-0.1"/>
    <n v="0.9"/>
    <n v="2.7"/>
    <n v="-2.2999999999999998"/>
    <n v="0.1"/>
    <n v="-999"/>
    <n v="-999"/>
    <n v="0.46899999999999997"/>
    <n v="0.41599999999999998"/>
    <n v="0"/>
    <n v="-999"/>
    <x v="79"/>
  </r>
  <r>
    <d v="1998-03-18T00:00:00"/>
    <n v="77"/>
    <n v="11.46"/>
    <n v="-2.2000000000000002"/>
    <n v="5.0999999999999996"/>
    <n v="-8.1"/>
    <n v="76.2"/>
    <n v="41.9"/>
    <n v="0"/>
    <n v="857"/>
    <n v="-0.4"/>
    <n v="0.8"/>
    <n v="2.7"/>
    <n v="-2.2000000000000002"/>
    <n v="0.1"/>
    <n v="-999"/>
    <n v="-999"/>
    <n v="0.36899999999999999"/>
    <n v="0.51"/>
    <n v="0"/>
    <n v="-999"/>
    <x v="79"/>
  </r>
  <r>
    <d v="1998-03-19T00:00:00"/>
    <n v="78"/>
    <n v="13.51"/>
    <n v="-0.8"/>
    <n v="7"/>
    <n v="-7.8"/>
    <n v="74.8"/>
    <n v="44.4"/>
    <n v="0"/>
    <n v="852"/>
    <n v="-0.8"/>
    <n v="0.8"/>
    <n v="2.2999999999999998"/>
    <n v="-0.8"/>
    <n v="0.1"/>
    <n v="-999"/>
    <n v="-999"/>
    <n v="0.44600000000000001"/>
    <n v="0.55700000000000005"/>
    <n v="0"/>
    <n v="-999"/>
    <x v="79"/>
  </r>
  <r>
    <d v="1998-03-20T00:00:00"/>
    <n v="79"/>
    <n v="10.78"/>
    <n v="2.2000000000000002"/>
    <n v="8.6"/>
    <n v="-2.2000000000000002"/>
    <n v="69.099999999999994"/>
    <n v="45.9"/>
    <n v="0"/>
    <n v="836"/>
    <n v="-0.7"/>
    <n v="0.9"/>
    <n v="2.8"/>
    <n v="2.2000000000000002"/>
    <n v="0.1"/>
    <n v="-999"/>
    <n v="-999"/>
    <n v="0.51200000000000001"/>
    <n v="0.60399999999999998"/>
    <n v="0"/>
    <n v="-999"/>
    <x v="79"/>
  </r>
  <r>
    <d v="1998-03-21T00:00:00"/>
    <n v="80"/>
    <n v="7.48"/>
    <n v="2.4"/>
    <n v="7.2"/>
    <n v="-0.1"/>
    <n v="89"/>
    <n v="74.2"/>
    <n v="4.5"/>
    <n v="828"/>
    <n v="-0.1"/>
    <n v="0.8"/>
    <n v="2.8"/>
    <n v="2.4"/>
    <n v="0.1"/>
    <n v="-999"/>
    <n v="-999"/>
    <n v="0.753"/>
    <n v="0.26200000000000001"/>
    <n v="0"/>
    <n v="-999"/>
    <x v="79"/>
  </r>
  <r>
    <d v="1998-03-22T00:00:00"/>
    <n v="81"/>
    <n v="5.39"/>
    <n v="1"/>
    <n v="5.9"/>
    <n v="-2.9"/>
    <n v="97.9"/>
    <n v="85.6"/>
    <n v="17.100000000000001"/>
    <n v="822"/>
    <n v="0"/>
    <n v="1.6"/>
    <n v="4.7"/>
    <n v="1"/>
    <n v="0.1"/>
    <n v="-999"/>
    <n v="-999"/>
    <n v="0.79600000000000004"/>
    <n v="0.13400000000000001"/>
    <n v="0"/>
    <n v="-999"/>
    <x v="79"/>
  </r>
  <r>
    <d v="1998-03-23T00:00:00"/>
    <n v="82"/>
    <n v="2.54"/>
    <n v="-1.5"/>
    <n v="0.7"/>
    <n v="-4.3"/>
    <n v="97"/>
    <n v="91.8"/>
    <n v="5.0999999999999996"/>
    <n v="862"/>
    <n v="0"/>
    <n v="1.6"/>
    <n v="4.7"/>
    <n v="-1.5"/>
    <n v="0"/>
    <n v="-999"/>
    <n v="-999"/>
    <n v="0.59199999999999997"/>
    <n v="5.2999999999999999E-2"/>
    <n v="0"/>
    <n v="-999"/>
    <x v="79"/>
  </r>
  <r>
    <d v="1998-03-24T00:00:00"/>
    <n v="83"/>
    <n v="8.2100000000000009"/>
    <n v="-0.3"/>
    <n v="5"/>
    <n v="-4.3"/>
    <n v="93.4"/>
    <n v="77.900000000000006"/>
    <n v="0.2"/>
    <n v="829"/>
    <n v="0.1"/>
    <n v="1.1000000000000001"/>
    <n v="3.6"/>
    <n v="-0.3"/>
    <n v="0.1"/>
    <n v="-999"/>
    <n v="-999"/>
    <n v="0.67800000000000005"/>
    <n v="0.193"/>
    <n v="0"/>
    <n v="-999"/>
    <x v="79"/>
  </r>
  <r>
    <d v="1998-03-25T00:00:00"/>
    <n v="84"/>
    <n v="9.3000000000000007"/>
    <n v="0.1"/>
    <n v="6"/>
    <n v="-2.7"/>
    <n v="83.7"/>
    <n v="53.3"/>
    <n v="1.8"/>
    <n v="826"/>
    <n v="0.1"/>
    <n v="1.3"/>
    <n v="3.1"/>
    <n v="0.1"/>
    <n v="0.1"/>
    <n v="-999"/>
    <n v="-999"/>
    <n v="0.498"/>
    <n v="0.437"/>
    <n v="0"/>
    <n v="-999"/>
    <x v="79"/>
  </r>
  <r>
    <d v="1998-03-26T00:00:00"/>
    <n v="85"/>
    <n v="10.92"/>
    <n v="-3.3"/>
    <n v="1.7"/>
    <n v="-8.6"/>
    <n v="75.8"/>
    <n v="51.3"/>
    <n v="1.5"/>
    <n v="836"/>
    <n v="0"/>
    <n v="1.8"/>
    <n v="4.5"/>
    <n v="-3.3"/>
    <n v="0.1"/>
    <n v="-999"/>
    <n v="-999"/>
    <n v="0.35499999999999998"/>
    <n v="0.33600000000000002"/>
    <n v="0"/>
    <n v="-999"/>
    <x v="79"/>
  </r>
  <r>
    <d v="1998-03-27T00:00:00"/>
    <n v="86"/>
    <n v="13.4"/>
    <n v="-6.8"/>
    <n v="-0.3"/>
    <n v="-12.5"/>
    <n v="68"/>
    <n v="35.6"/>
    <n v="0"/>
    <n v="831"/>
    <n v="-0.2"/>
    <n v="1.2"/>
    <n v="3.3"/>
    <n v="-6.8"/>
    <n v="0.1"/>
    <n v="-999"/>
    <n v="-999"/>
    <n v="0.21199999999999999"/>
    <n v="0.38500000000000001"/>
    <n v="0"/>
    <n v="-999"/>
    <x v="79"/>
  </r>
  <r>
    <d v="1998-03-28T00:00:00"/>
    <n v="87"/>
    <n v="19.13"/>
    <n v="-6.6"/>
    <n v="2.1"/>
    <n v="-13.4"/>
    <n v="73.8"/>
    <n v="33.4"/>
    <n v="0"/>
    <n v="825"/>
    <n v="-1.4"/>
    <n v="1"/>
    <n v="3.2"/>
    <n v="-6.6"/>
    <n v="0.1"/>
    <n v="-999"/>
    <n v="-999"/>
    <n v="0.23799999999999999"/>
    <n v="0.47299999999999998"/>
    <n v="0"/>
    <n v="-999"/>
    <x v="79"/>
  </r>
  <r>
    <d v="1998-03-29T00:00:00"/>
    <n v="88"/>
    <n v="19.28"/>
    <n v="-3.2"/>
    <n v="4.5"/>
    <n v="-10.4"/>
    <n v="51"/>
    <n v="16.7"/>
    <n v="0"/>
    <n v="823"/>
    <n v="-2.2000000000000002"/>
    <n v="0.9"/>
    <n v="3.6"/>
    <n v="-3.2"/>
    <n v="0.1"/>
    <n v="-999"/>
    <n v="-999"/>
    <n v="0.14000000000000001"/>
    <n v="0.70099999999999996"/>
    <n v="0"/>
    <n v="-999"/>
    <x v="79"/>
  </r>
  <r>
    <d v="1998-03-30T00:00:00"/>
    <n v="89"/>
    <n v="7.2"/>
    <n v="-2.2999999999999998"/>
    <n v="1.2"/>
    <n v="-5.8"/>
    <n v="80.599999999999994"/>
    <n v="51"/>
    <n v="5.4"/>
    <n v="876"/>
    <n v="-2.2000000000000002"/>
    <n v="0.6"/>
    <n v="2.1"/>
    <n v="-2.2999999999999998"/>
    <n v="0.1"/>
    <n v="-999"/>
    <n v="-999"/>
    <n v="0.34"/>
    <n v="0.32600000000000001"/>
    <n v="0"/>
    <n v="-999"/>
    <x v="79"/>
  </r>
  <r>
    <d v="1998-03-31T00:00:00"/>
    <n v="90"/>
    <n v="3.8"/>
    <n v="-2.2000000000000002"/>
    <n v="0.6"/>
    <n v="-5.3"/>
    <n v="95.3"/>
    <n v="82.2"/>
    <n v="5.6"/>
    <n v="938"/>
    <n v="-1.6"/>
    <n v="0.3"/>
    <n v="1.6"/>
    <n v="-2.2000000000000002"/>
    <n v="0.1"/>
    <n v="-999"/>
    <n v="-999"/>
    <n v="0.52400000000000002"/>
    <n v="0.114"/>
    <n v="938"/>
    <n v="-1.6"/>
    <x v="79"/>
  </r>
  <r>
    <d v="1998-04-01T00:00:00"/>
    <n v="91"/>
    <n v="8.8800000000000008"/>
    <n v="-1.6"/>
    <n v="4.5"/>
    <n v="-6.7"/>
    <n v="89"/>
    <n v="63.6"/>
    <n v="0"/>
    <n v="907"/>
    <n v="-1.2"/>
    <n v="0.7"/>
    <n v="2"/>
    <n v="-1.6"/>
    <n v="0.1"/>
    <n v="-999"/>
    <n v="-999"/>
    <n v="0.53400000000000003"/>
    <n v="0.30599999999999999"/>
    <n v="0"/>
    <n v="-999"/>
    <x v="80"/>
  </r>
  <r>
    <d v="1998-04-02T00:00:00"/>
    <n v="92"/>
    <n v="7.78"/>
    <n v="-0.7"/>
    <n v="6.7"/>
    <n v="-6.5"/>
    <n v="88.2"/>
    <n v="56.7"/>
    <n v="0"/>
    <n v="892"/>
    <n v="-1.1000000000000001"/>
    <n v="0.7"/>
    <n v="2.2999999999999998"/>
    <n v="-0.7"/>
    <n v="0.1"/>
    <n v="-999"/>
    <n v="-999"/>
    <n v="0.55800000000000005"/>
    <n v="0.42499999999999999"/>
    <n v="0"/>
    <n v="-999"/>
    <x v="80"/>
  </r>
  <r>
    <d v="1998-04-03T00:00:00"/>
    <n v="93"/>
    <n v="7.97"/>
    <n v="0.4"/>
    <n v="5.8"/>
    <n v="-2.2999999999999998"/>
    <n v="91.3"/>
    <n v="63.9"/>
    <n v="1.2"/>
    <n v="879"/>
    <n v="-0.8"/>
    <n v="0.7"/>
    <n v="1.8"/>
    <n v="0.4"/>
    <n v="0.1"/>
    <n v="-999"/>
    <n v="-999"/>
    <n v="0.59"/>
    <n v="0.33300000000000002"/>
    <n v="0"/>
    <n v="-999"/>
    <x v="80"/>
  </r>
  <r>
    <d v="1998-04-04T00:00:00"/>
    <n v="94"/>
    <n v="12.66"/>
    <n v="2.8"/>
    <n v="10.1"/>
    <n v="-2.1"/>
    <n v="72.2"/>
    <n v="37.700000000000003"/>
    <n v="0"/>
    <n v="852"/>
    <n v="-0.4"/>
    <n v="0.8"/>
    <n v="2.5"/>
    <n v="2.8"/>
    <n v="0.1"/>
    <n v="-999"/>
    <n v="-999"/>
    <n v="0.46600000000000003"/>
    <n v="0.77"/>
    <n v="0"/>
    <n v="-999"/>
    <x v="80"/>
  </r>
  <r>
    <d v="1998-04-05T00:00:00"/>
    <n v="95"/>
    <n v="7.13"/>
    <n v="0.7"/>
    <n v="5.6"/>
    <n v="-1.8"/>
    <n v="89.6"/>
    <n v="67.599999999999994"/>
    <n v="7.7"/>
    <n v="857"/>
    <n v="-0.2"/>
    <n v="0.9"/>
    <n v="4.3"/>
    <n v="0.7"/>
    <n v="0.1"/>
    <n v="-999"/>
    <n v="-999"/>
    <n v="0.61399999999999999"/>
    <n v="0.29499999999999998"/>
    <n v="0"/>
    <n v="-999"/>
    <x v="80"/>
  </r>
  <r>
    <d v="1998-04-06T00:00:00"/>
    <n v="96"/>
    <n v="9.1199999999999992"/>
    <n v="-0.2"/>
    <n v="6.2"/>
    <n v="-3.2"/>
    <n v="93.2"/>
    <n v="65.2"/>
    <n v="5.3"/>
    <n v="858"/>
    <n v="0"/>
    <n v="0.5"/>
    <n v="2.6"/>
    <n v="-0.2"/>
    <n v="0.1"/>
    <n v="-999"/>
    <n v="-999"/>
    <n v="0.61899999999999999"/>
    <n v="0.33"/>
    <n v="0"/>
    <n v="-999"/>
    <x v="80"/>
  </r>
  <r>
    <d v="1998-04-07T00:00:00"/>
    <n v="97"/>
    <n v="13.1"/>
    <n v="-1.8"/>
    <n v="5.6"/>
    <n v="-6.5"/>
    <n v="84.8"/>
    <n v="50.9"/>
    <n v="2"/>
    <n v="855"/>
    <n v="0"/>
    <n v="0.9"/>
    <n v="2.9"/>
    <n v="-1.8"/>
    <n v="0.1"/>
    <n v="-999"/>
    <n v="-999"/>
    <n v="0.46400000000000002"/>
    <n v="0.44600000000000001"/>
    <n v="0"/>
    <n v="-999"/>
    <x v="80"/>
  </r>
  <r>
    <d v="1998-04-08T00:00:00"/>
    <n v="98"/>
    <n v="14.89"/>
    <n v="-3.6"/>
    <n v="5.9"/>
    <n v="-9.9"/>
    <n v="68.5"/>
    <n v="27.7"/>
    <n v="0"/>
    <n v="855"/>
    <n v="0"/>
    <n v="0.7"/>
    <n v="2.4"/>
    <n v="-3.6"/>
    <n v="0.1"/>
    <n v="-999"/>
    <n v="-999"/>
    <n v="0.25700000000000001"/>
    <n v="0.67100000000000004"/>
    <n v="0"/>
    <n v="-999"/>
    <x v="80"/>
  </r>
  <r>
    <d v="1998-04-09T00:00:00"/>
    <n v="99"/>
    <n v="12.06"/>
    <n v="-2.1"/>
    <n v="3.8"/>
    <n v="-7.5"/>
    <n v="66.8"/>
    <n v="44.9"/>
    <n v="0"/>
    <n v="854"/>
    <n v="-0.4"/>
    <n v="1.5"/>
    <n v="3.4"/>
    <n v="-2.1"/>
    <n v="0.1"/>
    <n v="-999"/>
    <n v="-999"/>
    <n v="0.36"/>
    <n v="0.442"/>
    <n v="0"/>
    <n v="-999"/>
    <x v="80"/>
  </r>
  <r>
    <d v="1998-04-10T00:00:00"/>
    <n v="100"/>
    <n v="5.24"/>
    <n v="-1.6"/>
    <n v="0.2"/>
    <n v="-3.5"/>
    <n v="93.9"/>
    <n v="77.599999999999994"/>
    <n v="13.9"/>
    <n v="1005"/>
    <n v="-0.5"/>
    <n v="1.7"/>
    <n v="4.4000000000000004"/>
    <n v="-1.6"/>
    <n v="0.1"/>
    <n v="-999"/>
    <n v="-999"/>
    <n v="0.47899999999999998"/>
    <n v="0.13900000000000001"/>
    <n v="0"/>
    <n v="-999"/>
    <x v="80"/>
  </r>
  <r>
    <d v="1998-04-11T00:00:00"/>
    <n v="101"/>
    <n v="4.29"/>
    <n v="-3.1"/>
    <n v="3.1"/>
    <n v="-8.6999999999999993"/>
    <n v="93.9"/>
    <n v="68.2"/>
    <n v="8.4"/>
    <n v="1020"/>
    <n v="-0.4"/>
    <n v="1.2"/>
    <n v="3.3"/>
    <n v="-3.1"/>
    <n v="0.1"/>
    <n v="-999"/>
    <n v="-999"/>
    <n v="0.51800000000000002"/>
    <n v="0.24299999999999999"/>
    <n v="0"/>
    <n v="-999"/>
    <x v="80"/>
  </r>
  <r>
    <d v="1998-04-12T00:00:00"/>
    <n v="102"/>
    <n v="11.78"/>
    <n v="-5.4"/>
    <n v="1.3"/>
    <n v="-10.7"/>
    <n v="85.8"/>
    <n v="62"/>
    <n v="0"/>
    <n v="992"/>
    <n v="-0.3"/>
    <n v="0.8"/>
    <n v="2.7"/>
    <n v="-5.4"/>
    <n v="0.1"/>
    <n v="-999"/>
    <n v="-999"/>
    <n v="0.41699999999999998"/>
    <n v="0.255"/>
    <n v="0"/>
    <n v="-999"/>
    <x v="80"/>
  </r>
  <r>
    <d v="1998-04-13T00:00:00"/>
    <n v="103"/>
    <n v="16.96"/>
    <n v="-4.2"/>
    <n v="4.4000000000000004"/>
    <n v="-11"/>
    <n v="79.099999999999994"/>
    <n v="46.1"/>
    <n v="0"/>
    <n v="970"/>
    <n v="-0.4"/>
    <n v="0.8"/>
    <n v="2.4"/>
    <n v="-4.2"/>
    <n v="0.1"/>
    <n v="-999"/>
    <n v="-999"/>
    <n v="0.38500000000000001"/>
    <n v="0.45100000000000001"/>
    <n v="0"/>
    <n v="-999"/>
    <x v="80"/>
  </r>
  <r>
    <d v="1998-04-14T00:00:00"/>
    <n v="104"/>
    <n v="23.63"/>
    <n v="-1.6"/>
    <n v="6.7"/>
    <n v="-9.6"/>
    <n v="65.2"/>
    <n v="28.8"/>
    <n v="0"/>
    <n v="935"/>
    <n v="-0.7"/>
    <n v="1"/>
    <n v="2.8"/>
    <n v="-1.6"/>
    <n v="0.1"/>
    <n v="-999"/>
    <n v="-999"/>
    <n v="0.28299999999999997"/>
    <n v="0.69799999999999995"/>
    <n v="0"/>
    <n v="-999"/>
    <x v="80"/>
  </r>
  <r>
    <d v="1998-04-15T00:00:00"/>
    <n v="105"/>
    <n v="23.19"/>
    <n v="0.1"/>
    <n v="7.6"/>
    <n v="-5.6"/>
    <n v="55.7"/>
    <n v="21.2"/>
    <n v="0"/>
    <n v="903"/>
    <n v="-0.7"/>
    <n v="0.9"/>
    <n v="2.6"/>
    <n v="0.1"/>
    <n v="0.2"/>
    <n v="-999"/>
    <n v="-999"/>
    <n v="0.222"/>
    <n v="0.82199999999999995"/>
    <n v="0"/>
    <n v="-999"/>
    <x v="80"/>
  </r>
  <r>
    <d v="1998-04-16T00:00:00"/>
    <n v="106"/>
    <n v="10.52"/>
    <n v="-1.2"/>
    <n v="3.4"/>
    <n v="-5.4"/>
    <n v="72.8"/>
    <n v="53"/>
    <n v="0"/>
    <n v="900"/>
    <n v="-0.4"/>
    <n v="1.1000000000000001"/>
    <n v="3.2"/>
    <n v="-1.2"/>
    <n v="0.1"/>
    <n v="-999"/>
    <n v="-999"/>
    <n v="0.41399999999999998"/>
    <n v="0.36599999999999999"/>
    <n v="0"/>
    <n v="-999"/>
    <x v="80"/>
  </r>
  <r>
    <d v="1998-04-17T00:00:00"/>
    <n v="107"/>
    <n v="14.37"/>
    <n v="1.2"/>
    <n v="7.6"/>
    <n v="-5.0999999999999996"/>
    <n v="63.4"/>
    <n v="35"/>
    <n v="0"/>
    <n v="904"/>
    <n v="-0.4"/>
    <n v="0.7"/>
    <n v="2.6"/>
    <n v="1.2"/>
    <n v="0.2"/>
    <n v="-999"/>
    <n v="-999"/>
    <n v="0.36499999999999999"/>
    <n v="0.67800000000000005"/>
    <n v="0"/>
    <n v="-999"/>
    <x v="80"/>
  </r>
  <r>
    <d v="1998-04-18T00:00:00"/>
    <n v="108"/>
    <n v="13.99"/>
    <n v="2"/>
    <n v="7.5"/>
    <n v="-1.4"/>
    <n v="65"/>
    <n v="37.200000000000003"/>
    <n v="0"/>
    <n v="880"/>
    <n v="-0.4"/>
    <n v="1.5"/>
    <n v="3.9"/>
    <n v="2"/>
    <n v="0.1"/>
    <n v="-999"/>
    <n v="-999"/>
    <n v="0.38500000000000001"/>
    <n v="0.65100000000000002"/>
    <n v="0"/>
    <n v="-999"/>
    <x v="80"/>
  </r>
  <r>
    <d v="1998-04-19T00:00:00"/>
    <n v="109"/>
    <n v="23.26"/>
    <n v="1.3"/>
    <n v="8.8000000000000007"/>
    <n v="-5.3"/>
    <n v="61.4"/>
    <n v="31.5"/>
    <n v="0"/>
    <n v="860"/>
    <n v="0"/>
    <n v="0.9"/>
    <n v="2.8"/>
    <n v="1.3"/>
    <n v="0.1"/>
    <n v="-999"/>
    <n v="-999"/>
    <n v="0.35699999999999998"/>
    <n v="0.77600000000000002"/>
    <n v="0"/>
    <n v="-999"/>
    <x v="80"/>
  </r>
  <r>
    <d v="1998-04-20T00:00:00"/>
    <n v="110"/>
    <n v="22.77"/>
    <n v="4.5999999999999996"/>
    <n v="11.6"/>
    <n v="-2.6"/>
    <n v="51.4"/>
    <n v="28.6"/>
    <n v="0"/>
    <n v="826"/>
    <n v="0.1"/>
    <n v="1.7"/>
    <n v="4.2"/>
    <n v="4.5999999999999996"/>
    <n v="0.2"/>
    <n v="-999"/>
    <n v="-999"/>
    <n v="0.39200000000000002"/>
    <n v="0.97499999999999998"/>
    <n v="0"/>
    <n v="-999"/>
    <x v="80"/>
  </r>
  <r>
    <d v="1998-04-21T00:00:00"/>
    <n v="111"/>
    <n v="20.28"/>
    <n v="7.1"/>
    <n v="14.5"/>
    <n v="2.4"/>
    <n v="55.8"/>
    <n v="35.1"/>
    <n v="0"/>
    <n v="779"/>
    <n v="0.1"/>
    <n v="1.1000000000000001"/>
    <n v="3.1"/>
    <n v="7.1"/>
    <n v="0.2"/>
    <n v="-999"/>
    <n v="-999"/>
    <n v="0.57899999999999996"/>
    <n v="1.071"/>
    <n v="0"/>
    <n v="-999"/>
    <x v="80"/>
  </r>
  <r>
    <d v="1998-04-22T00:00:00"/>
    <n v="112"/>
    <n v="15.68"/>
    <n v="8.5"/>
    <n v="13.9"/>
    <n v="2.6"/>
    <n v="62.2"/>
    <n v="31.9"/>
    <n v="0"/>
    <n v="743"/>
    <n v="0.1"/>
    <n v="1.5"/>
    <n v="3.5"/>
    <n v="8.5"/>
    <n v="0.2"/>
    <n v="-999"/>
    <n v="-999"/>
    <n v="0.50800000000000001"/>
    <n v="1.081"/>
    <n v="0"/>
    <n v="-999"/>
    <x v="80"/>
  </r>
  <r>
    <d v="1998-04-23T00:00:00"/>
    <n v="113"/>
    <n v="11.24"/>
    <n v="5.9"/>
    <n v="11.7"/>
    <n v="-0.1"/>
    <n v="87.4"/>
    <n v="69.099999999999994"/>
    <n v="16.2"/>
    <n v="700"/>
    <n v="0.2"/>
    <n v="1.5"/>
    <n v="4.9000000000000004"/>
    <n v="5.9"/>
    <n v="0.2"/>
    <n v="-999"/>
    <n v="-999"/>
    <n v="0.95"/>
    <n v="0.42499999999999999"/>
    <n v="0"/>
    <n v="-999"/>
    <x v="80"/>
  </r>
  <r>
    <d v="1998-04-24T00:00:00"/>
    <n v="114"/>
    <n v="19.190000000000001"/>
    <n v="-0.5"/>
    <n v="5.2"/>
    <n v="-5"/>
    <n v="75.5"/>
    <n v="40.9"/>
    <n v="0.6"/>
    <n v="677"/>
    <n v="0.1"/>
    <n v="1.9"/>
    <n v="4.4000000000000004"/>
    <n v="-0.5"/>
    <n v="0.1"/>
    <n v="-999"/>
    <n v="-999"/>
    <n v="0.36299999999999999"/>
    <n v="0.52300000000000002"/>
    <n v="0"/>
    <n v="-999"/>
    <x v="80"/>
  </r>
  <r>
    <d v="1998-04-25T00:00:00"/>
    <n v="115"/>
    <n v="20.350000000000001"/>
    <n v="-1"/>
    <n v="5.7"/>
    <n v="-6.3"/>
    <n v="70.7"/>
    <n v="37.200000000000003"/>
    <n v="0"/>
    <n v="667"/>
    <n v="0.1"/>
    <n v="1.5"/>
    <n v="4.0999999999999996"/>
    <n v="-1"/>
    <n v="0.1"/>
    <n v="-999"/>
    <n v="-999"/>
    <n v="0.34200000000000003"/>
    <n v="0.57499999999999996"/>
    <n v="0"/>
    <n v="-999"/>
    <x v="80"/>
  </r>
  <r>
    <d v="1998-04-26T00:00:00"/>
    <n v="116"/>
    <n v="22.99"/>
    <n v="2.8"/>
    <n v="11.8"/>
    <n v="-5.7"/>
    <n v="68.5"/>
    <n v="35.4"/>
    <n v="0"/>
    <n v="630"/>
    <n v="0"/>
    <n v="0.9"/>
    <n v="2.8"/>
    <n v="2.8"/>
    <n v="0.2"/>
    <n v="-999"/>
    <n v="-999"/>
    <n v="0.48899999999999999"/>
    <n v="0.89400000000000002"/>
    <n v="0"/>
    <n v="-999"/>
    <x v="80"/>
  </r>
  <r>
    <d v="1998-04-27T00:00:00"/>
    <n v="117"/>
    <n v="24.08"/>
    <n v="7.4"/>
    <n v="15.8"/>
    <n v="-0.7"/>
    <n v="54"/>
    <n v="25"/>
    <n v="0"/>
    <n v="583"/>
    <n v="0.1"/>
    <n v="0.9"/>
    <n v="2.5"/>
    <n v="7.4"/>
    <n v="0.2"/>
    <n v="-999"/>
    <n v="-999"/>
    <n v="0.44900000000000001"/>
    <n v="1.3460000000000001"/>
    <n v="0"/>
    <n v="-999"/>
    <x v="80"/>
  </r>
  <r>
    <d v="1998-04-28T00:00:00"/>
    <n v="118"/>
    <n v="22.59"/>
    <n v="9.1"/>
    <n v="17.399999999999999"/>
    <n v="1.9"/>
    <n v="53.4"/>
    <n v="23.2"/>
    <n v="0"/>
    <n v="535"/>
    <n v="0.1"/>
    <n v="1"/>
    <n v="3.1"/>
    <n v="9.1"/>
    <n v="0.2"/>
    <n v="-999"/>
    <n v="-999"/>
    <n v="0.45900000000000002"/>
    <n v="1.526"/>
    <n v="0"/>
    <n v="-999"/>
    <x v="80"/>
  </r>
  <r>
    <d v="1998-04-29T00:00:00"/>
    <n v="119"/>
    <n v="25.75"/>
    <n v="10.1"/>
    <n v="19.2"/>
    <n v="1.4"/>
    <n v="42.2"/>
    <n v="12.3"/>
    <n v="0"/>
    <n v="488"/>
    <n v="0.2"/>
    <n v="0.9"/>
    <n v="2.2999999999999998"/>
    <n v="10.1"/>
    <n v="0.2"/>
    <n v="-999"/>
    <n v="-999"/>
    <n v="0.27400000000000002"/>
    <n v="1.9510000000000001"/>
    <n v="0"/>
    <n v="-999"/>
    <x v="80"/>
  </r>
  <r>
    <d v="1998-04-30T00:00:00"/>
    <n v="120"/>
    <n v="24.41"/>
    <n v="12.4"/>
    <n v="21"/>
    <n v="3.7"/>
    <n v="39.9"/>
    <n v="18.7"/>
    <n v="0"/>
    <n v="430"/>
    <n v="0.2"/>
    <n v="0.9"/>
    <n v="2.5"/>
    <n v="12.4"/>
    <n v="0.3"/>
    <n v="-999"/>
    <n v="-999"/>
    <n v="0.46500000000000002"/>
    <n v="2.0209999999999999"/>
    <n v="430"/>
    <n v="0.2"/>
    <x v="80"/>
  </r>
  <r>
    <d v="1998-05-01T00:00:00"/>
    <n v="121"/>
    <n v="25.86"/>
    <n v="12.9"/>
    <n v="21.4"/>
    <n v="4.5"/>
    <n v="42.3"/>
    <n v="20.6"/>
    <n v="0"/>
    <n v="372"/>
    <n v="0.2"/>
    <n v="1"/>
    <n v="2.6"/>
    <n v="12.9"/>
    <n v="0.3"/>
    <n v="-999"/>
    <n v="-999"/>
    <n v="0.52500000000000002"/>
    <n v="2.0230000000000001"/>
    <n v="0"/>
    <n v="-999"/>
    <x v="81"/>
  </r>
  <r>
    <d v="1998-05-02T00:00:00"/>
    <n v="122"/>
    <n v="23.14"/>
    <n v="13"/>
    <n v="22.5"/>
    <n v="5.9"/>
    <n v="43.8"/>
    <n v="19.600000000000001"/>
    <n v="0"/>
    <n v="307"/>
    <n v="0.3"/>
    <n v="1.1000000000000001"/>
    <n v="3.7"/>
    <n v="13"/>
    <n v="0.4"/>
    <n v="-999"/>
    <n v="-999"/>
    <n v="0.53400000000000003"/>
    <n v="2.1909999999999998"/>
    <n v="0"/>
    <n v="-999"/>
    <x v="81"/>
  </r>
  <r>
    <d v="1998-05-03T00:00:00"/>
    <n v="123"/>
    <n v="25.85"/>
    <n v="11.6"/>
    <n v="19.100000000000001"/>
    <n v="4.5"/>
    <n v="53"/>
    <n v="22.7"/>
    <n v="0"/>
    <n v="245"/>
    <n v="0.5"/>
    <n v="0.8"/>
    <n v="3"/>
    <n v="11.6"/>
    <n v="0.5"/>
    <n v="-999"/>
    <n v="-999"/>
    <n v="0.503"/>
    <n v="1.7090000000000001"/>
    <n v="0"/>
    <n v="-999"/>
    <x v="81"/>
  </r>
  <r>
    <d v="1998-05-04T00:00:00"/>
    <n v="124"/>
    <n v="26.98"/>
    <n v="11.9"/>
    <n v="19.7"/>
    <n v="4.4000000000000004"/>
    <n v="37.4"/>
    <n v="16.3"/>
    <n v="0"/>
    <n v="195"/>
    <n v="0.7"/>
    <n v="0.9"/>
    <n v="2.2000000000000002"/>
    <n v="11.9"/>
    <n v="0.7"/>
    <n v="-999"/>
    <n v="-999"/>
    <n v="0.374"/>
    <n v="1.921"/>
    <n v="0"/>
    <n v="-999"/>
    <x v="81"/>
  </r>
  <r>
    <d v="1998-05-05T00:00:00"/>
    <n v="125"/>
    <n v="26.72"/>
    <n v="12.7"/>
    <n v="21.1"/>
    <n v="4.8"/>
    <n v="39.1"/>
    <n v="18.5"/>
    <n v="0"/>
    <n v="127"/>
    <n v="0.8"/>
    <n v="0.9"/>
    <n v="2.8"/>
    <n v="12.7"/>
    <n v="0.8"/>
    <n v="-999"/>
    <n v="-999"/>
    <n v="0.46200000000000002"/>
    <n v="2.0390000000000001"/>
    <n v="0"/>
    <n v="-999"/>
    <x v="81"/>
  </r>
  <r>
    <d v="1998-05-06T00:00:00"/>
    <n v="126"/>
    <n v="26.5"/>
    <n v="12.9"/>
    <n v="21.4"/>
    <n v="5.7"/>
    <n v="38.799999999999997"/>
    <n v="20"/>
    <n v="0"/>
    <n v="58"/>
    <n v="1.5"/>
    <n v="1.2"/>
    <n v="3.6"/>
    <n v="12.9"/>
    <n v="1.5"/>
    <n v="-999"/>
    <n v="-999"/>
    <n v="0.50800000000000001"/>
    <n v="2.0390000000000001"/>
    <n v="0"/>
    <n v="-999"/>
    <x v="81"/>
  </r>
  <r>
    <d v="1998-05-07T00:00:00"/>
    <n v="127"/>
    <n v="25.15"/>
    <n v="9.8000000000000007"/>
    <n v="18.399999999999999"/>
    <n v="2"/>
    <n v="60.6"/>
    <n v="34"/>
    <n v="0"/>
    <n v="0"/>
    <n v="0"/>
    <n v="0.8"/>
    <n v="3.8"/>
    <n v="9.8000000000000007"/>
    <n v="4.5"/>
    <n v="-999"/>
    <n v="-999"/>
    <n v="0.71799999999999997"/>
    <n v="1.3959999999999999"/>
    <n v="0"/>
    <n v="-999"/>
    <x v="81"/>
  </r>
  <r>
    <d v="1998-05-08T00:00:00"/>
    <n v="128"/>
    <n v="15.14"/>
    <n v="8.1"/>
    <n v="16.600000000000001"/>
    <n v="2.4"/>
    <n v="74.2"/>
    <n v="34.6"/>
    <n v="2.1"/>
    <n v="0"/>
    <n v="0"/>
    <n v="0.9"/>
    <n v="3.5"/>
    <n v="8.1"/>
    <n v="6.3"/>
    <n v="-999"/>
    <n v="-999"/>
    <n v="0.65200000000000002"/>
    <n v="1.2350000000000001"/>
    <n v="0"/>
    <n v="-999"/>
    <x v="81"/>
  </r>
  <r>
    <d v="1998-05-09T00:00:00"/>
    <n v="129"/>
    <n v="22.73"/>
    <n v="8.1999999999999993"/>
    <n v="14.8"/>
    <n v="2.4"/>
    <n v="80"/>
    <n v="55.7"/>
    <n v="0"/>
    <n v="0"/>
    <n v="0"/>
    <n v="1"/>
    <n v="2.9"/>
    <n v="8.1999999999999993"/>
    <n v="9.6999999999999993"/>
    <n v="-999"/>
    <n v="-999"/>
    <n v="0.93500000000000005"/>
    <n v="0.746"/>
    <n v="0"/>
    <n v="-999"/>
    <x v="81"/>
  </r>
  <r>
    <d v="1998-05-10T00:00:00"/>
    <n v="130"/>
    <n v="14.05"/>
    <n v="8.6"/>
    <n v="16.8"/>
    <n v="2.7"/>
    <n v="79.7"/>
    <n v="43.5"/>
    <n v="5.0999999999999996"/>
    <n v="0"/>
    <n v="0"/>
    <n v="1"/>
    <n v="3.3"/>
    <n v="8.6"/>
    <n v="9.4"/>
    <n v="-999"/>
    <n v="-999"/>
    <n v="0.83"/>
    <n v="1.081"/>
    <n v="0"/>
    <n v="-999"/>
    <x v="81"/>
  </r>
  <r>
    <d v="1998-05-11T00:00:00"/>
    <n v="131"/>
    <n v="15.13"/>
    <n v="8"/>
    <n v="14.9"/>
    <n v="3.4"/>
    <n v="88.2"/>
    <n v="51.8"/>
    <n v="1.1000000000000001"/>
    <n v="0"/>
    <n v="0"/>
    <n v="0.8"/>
    <n v="2.8"/>
    <n v="8"/>
    <n v="9"/>
    <n v="-999"/>
    <n v="-999"/>
    <n v="0.877"/>
    <n v="0.81599999999999995"/>
    <n v="0"/>
    <n v="-999"/>
    <x v="81"/>
  </r>
  <r>
    <d v="1998-05-12T00:00:00"/>
    <n v="132"/>
    <n v="22.6"/>
    <n v="10.199999999999999"/>
    <n v="18.7"/>
    <n v="2.4"/>
    <n v="66.5"/>
    <n v="29.9"/>
    <n v="0.3"/>
    <n v="0"/>
    <n v="0"/>
    <n v="1.3"/>
    <n v="3.8"/>
    <n v="10.199999999999999"/>
    <n v="9.8000000000000007"/>
    <n v="-999"/>
    <n v="-999"/>
    <n v="0.64400000000000002"/>
    <n v="1.5109999999999999"/>
    <n v="0"/>
    <n v="-999"/>
    <x v="81"/>
  </r>
  <r>
    <d v="1998-05-13T00:00:00"/>
    <n v="133"/>
    <n v="8.81"/>
    <n v="7"/>
    <n v="13.7"/>
    <n v="2.8"/>
    <n v="84.4"/>
    <n v="51.9"/>
    <n v="3.7"/>
    <n v="0"/>
    <n v="0"/>
    <n v="0.9"/>
    <n v="3.1"/>
    <n v="7"/>
    <n v="8.1"/>
    <n v="-999"/>
    <n v="-999"/>
    <n v="0.81299999999999994"/>
    <n v="0.754"/>
    <n v="0"/>
    <n v="-999"/>
    <x v="81"/>
  </r>
  <r>
    <d v="1998-05-14T00:00:00"/>
    <n v="134"/>
    <n v="9.31"/>
    <n v="1"/>
    <n v="4.4000000000000004"/>
    <n v="-1.5"/>
    <n v="96.6"/>
    <n v="79.099999999999994"/>
    <n v="1.6"/>
    <n v="0"/>
    <n v="0"/>
    <n v="0.9"/>
    <n v="3.1"/>
    <n v="1"/>
    <n v="6.2"/>
    <n v="-999"/>
    <n v="-999"/>
    <n v="0.65900000000000003"/>
    <n v="0.17499999999999999"/>
    <n v="0"/>
    <n v="-999"/>
    <x v="81"/>
  </r>
  <r>
    <d v="1998-05-15T00:00:00"/>
    <n v="135"/>
    <n v="14.71"/>
    <n v="0.2"/>
    <n v="6.4"/>
    <n v="-3.2"/>
    <n v="91.3"/>
    <n v="61.5"/>
    <n v="8.3000000000000007"/>
    <n v="0"/>
    <n v="0"/>
    <n v="0.6"/>
    <n v="3"/>
    <n v="0.2"/>
    <n v="4.9000000000000004"/>
    <n v="-999"/>
    <n v="-999"/>
    <n v="0.59299999999999997"/>
    <n v="0.37"/>
    <n v="0"/>
    <n v="-999"/>
    <x v="81"/>
  </r>
  <r>
    <d v="1998-05-16T00:00:00"/>
    <n v="136"/>
    <n v="23.58"/>
    <n v="2.8"/>
    <n v="11.3"/>
    <n v="-4.3"/>
    <n v="75.400000000000006"/>
    <n v="35.299999999999997"/>
    <n v="2.7"/>
    <n v="0"/>
    <n v="0"/>
    <n v="0.8"/>
    <n v="2.6"/>
    <n v="2.8"/>
    <n v="6.4"/>
    <n v="-999"/>
    <n v="-999"/>
    <n v="0.47299999999999998"/>
    <n v="0.86599999999999999"/>
    <n v="0"/>
    <n v="-999"/>
    <x v="81"/>
  </r>
  <r>
    <d v="1998-05-17T00:00:00"/>
    <n v="137"/>
    <n v="15.9"/>
    <n v="4.8"/>
    <n v="12.8"/>
    <n v="0.7"/>
    <n v="77.900000000000006"/>
    <n v="43.6"/>
    <n v="2.1"/>
    <n v="0"/>
    <n v="0"/>
    <n v="1.1000000000000001"/>
    <n v="3.2"/>
    <n v="4.8"/>
    <n v="7.3"/>
    <n v="-999"/>
    <n v="-999"/>
    <n v="0.64400000000000002"/>
    <n v="0.83299999999999996"/>
    <n v="0"/>
    <n v="-999"/>
    <x v="81"/>
  </r>
  <r>
    <d v="1998-05-18T00:00:00"/>
    <n v="138"/>
    <n v="5.25"/>
    <n v="1.6"/>
    <n v="3.6"/>
    <n v="0"/>
    <n v="99.1"/>
    <n v="97"/>
    <n v="6.4"/>
    <n v="0"/>
    <n v="0"/>
    <n v="0.8"/>
    <n v="2.1"/>
    <n v="1.6"/>
    <n v="5.4"/>
    <n v="-999"/>
    <n v="-999"/>
    <n v="0.76900000000000002"/>
    <n v="2.4E-2"/>
    <n v="0"/>
    <n v="-999"/>
    <x v="81"/>
  </r>
  <r>
    <d v="1998-05-19T00:00:00"/>
    <n v="139"/>
    <n v="16.75"/>
    <n v="4.5"/>
    <n v="12.6"/>
    <n v="-0.9"/>
    <n v="84"/>
    <n v="49.9"/>
    <n v="0"/>
    <n v="0"/>
    <n v="0"/>
    <n v="0.8"/>
    <n v="2.7"/>
    <n v="4.5"/>
    <n v="7"/>
    <n v="-999"/>
    <n v="-999"/>
    <n v="0.72899999999999998"/>
    <n v="0.73099999999999998"/>
    <n v="0"/>
    <n v="-999"/>
    <x v="81"/>
  </r>
  <r>
    <d v="1998-05-20T00:00:00"/>
    <n v="140"/>
    <n v="23.25"/>
    <n v="9.6999999999999993"/>
    <n v="17.600000000000001"/>
    <n v="0"/>
    <n v="60"/>
    <n v="29.9"/>
    <n v="0"/>
    <n v="0"/>
    <n v="0"/>
    <n v="1"/>
    <n v="2.7"/>
    <n v="9.6999999999999993"/>
    <n v="9.1999999999999993"/>
    <n v="-999"/>
    <n v="-999"/>
    <n v="0.60099999999999998"/>
    <n v="1.41"/>
    <n v="0"/>
    <n v="-999"/>
    <x v="81"/>
  </r>
  <r>
    <d v="1998-05-21T00:00:00"/>
    <n v="141"/>
    <n v="10.34"/>
    <n v="8.4"/>
    <n v="14.5"/>
    <n v="4.8"/>
    <n v="83.5"/>
    <n v="47.8"/>
    <n v="2.1"/>
    <n v="0"/>
    <n v="0"/>
    <n v="0.7"/>
    <n v="2.6"/>
    <n v="8.4"/>
    <n v="9.1"/>
    <n v="-999"/>
    <n v="-999"/>
    <n v="0.78800000000000003"/>
    <n v="0.86199999999999999"/>
    <n v="0"/>
    <n v="-999"/>
    <x v="81"/>
  </r>
  <r>
    <d v="1998-05-22T00:00:00"/>
    <n v="142"/>
    <n v="27.93"/>
    <n v="10.5"/>
    <n v="18.399999999999999"/>
    <n v="3.1"/>
    <n v="65"/>
    <n v="30.6"/>
    <n v="0"/>
    <n v="0"/>
    <n v="0"/>
    <n v="0.9"/>
    <n v="3.1"/>
    <n v="10.5"/>
    <n v="10.9"/>
    <n v="-999"/>
    <n v="-999"/>
    <n v="0.64600000000000002"/>
    <n v="1.468"/>
    <n v="0"/>
    <n v="-999"/>
    <x v="81"/>
  </r>
  <r>
    <d v="1998-05-23T00:00:00"/>
    <n v="143"/>
    <n v="8.19"/>
    <n v="7"/>
    <n v="10.4"/>
    <n v="4.5"/>
    <n v="82.9"/>
    <n v="58.3"/>
    <n v="0.5"/>
    <n v="0"/>
    <n v="0"/>
    <n v="0.6"/>
    <n v="1.9"/>
    <n v="7"/>
    <n v="9.4"/>
    <n v="-999"/>
    <n v="-999"/>
    <n v="0.73299999999999998"/>
    <n v="0.52600000000000002"/>
    <n v="0"/>
    <n v="-999"/>
    <x v="81"/>
  </r>
  <r>
    <d v="1998-05-24T00:00:00"/>
    <n v="144"/>
    <n v="11.25"/>
    <n v="6.3"/>
    <n v="11.5"/>
    <n v="2.4"/>
    <n v="89.1"/>
    <n v="62.6"/>
    <n v="0.5"/>
    <n v="0"/>
    <n v="0"/>
    <n v="1.5"/>
    <n v="4.2"/>
    <n v="6.3"/>
    <n v="9.8000000000000007"/>
    <n v="-999"/>
    <n v="-999"/>
    <n v="0.84699999999999998"/>
    <n v="0.50700000000000001"/>
    <n v="0"/>
    <n v="-999"/>
    <x v="81"/>
  </r>
  <r>
    <d v="1998-05-25T00:00:00"/>
    <n v="145"/>
    <n v="6.33"/>
    <n v="5.5"/>
    <n v="7.5"/>
    <n v="2.5"/>
    <n v="97.4"/>
    <n v="91.4"/>
    <n v="11.5"/>
    <n v="0"/>
    <n v="0"/>
    <n v="1.5"/>
    <n v="4.4000000000000004"/>
    <n v="5.5"/>
    <n v="8.6999999999999993"/>
    <n v="-999"/>
    <n v="-999"/>
    <n v="0.94699999999999995"/>
    <n v="8.8999999999999996E-2"/>
    <n v="0"/>
    <n v="-999"/>
    <x v="81"/>
  </r>
  <r>
    <d v="1998-05-26T00:00:00"/>
    <n v="146"/>
    <n v="14.84"/>
    <n v="7.6"/>
    <n v="17.3"/>
    <n v="2"/>
    <n v="93.5"/>
    <n v="61.3"/>
    <n v="20"/>
    <n v="0"/>
    <n v="0"/>
    <n v="1.2"/>
    <n v="4.5"/>
    <n v="7.6"/>
    <n v="11.1"/>
    <n v="-999"/>
    <n v="-999"/>
    <n v="1.2130000000000001"/>
    <n v="0.76400000000000001"/>
    <n v="0"/>
    <n v="-999"/>
    <x v="81"/>
  </r>
  <r>
    <d v="1998-05-27T00:00:00"/>
    <n v="147"/>
    <n v="4.99"/>
    <n v="2"/>
    <n v="5.7"/>
    <n v="0"/>
    <n v="99.2"/>
    <n v="95.3"/>
    <n v="5.3"/>
    <n v="0"/>
    <n v="0"/>
    <n v="0.8"/>
    <n v="2.6"/>
    <n v="2"/>
    <n v="6.6"/>
    <n v="-999"/>
    <n v="-999"/>
    <n v="0.872"/>
    <n v="4.2999999999999997E-2"/>
    <n v="0"/>
    <n v="-999"/>
    <x v="81"/>
  </r>
  <r>
    <d v="1998-05-28T00:00:00"/>
    <n v="148"/>
    <n v="13.54"/>
    <n v="3.1"/>
    <n v="8.4"/>
    <n v="-0.2"/>
    <n v="93.2"/>
    <n v="69.599999999999994"/>
    <n v="0.5"/>
    <n v="0"/>
    <n v="0"/>
    <n v="0.9"/>
    <n v="2.2999999999999998"/>
    <n v="3.1"/>
    <n v="6.7"/>
    <n v="-999"/>
    <n v="-999"/>
    <n v="0.76700000000000002"/>
    <n v="0.33500000000000002"/>
    <n v="0"/>
    <n v="-999"/>
    <x v="81"/>
  </r>
  <r>
    <d v="1998-05-29T00:00:00"/>
    <n v="149"/>
    <n v="26.3"/>
    <n v="8.6999999999999993"/>
    <n v="17.7"/>
    <n v="-0.8"/>
    <n v="71.3"/>
    <n v="22.2"/>
    <n v="0"/>
    <n v="0"/>
    <n v="0"/>
    <n v="0.9"/>
    <n v="2.7"/>
    <n v="8.6999999999999993"/>
    <n v="9.6"/>
    <n v="-999"/>
    <n v="-999"/>
    <n v="0.44900000000000001"/>
    <n v="1.575"/>
    <n v="0"/>
    <n v="-999"/>
    <x v="81"/>
  </r>
  <r>
    <d v="1998-05-30T00:00:00"/>
    <n v="150"/>
    <n v="20.61"/>
    <n v="8.3000000000000007"/>
    <n v="16.5"/>
    <n v="1.4"/>
    <n v="86.2"/>
    <n v="51.4"/>
    <n v="0"/>
    <n v="0"/>
    <n v="0"/>
    <n v="0.8"/>
    <n v="3.1"/>
    <n v="8.3000000000000007"/>
    <n v="11.3"/>
    <n v="-999"/>
    <n v="-999"/>
    <n v="0.96599999999999997"/>
    <n v="0.91200000000000003"/>
    <n v="0"/>
    <n v="-999"/>
    <x v="81"/>
  </r>
  <r>
    <d v="1998-05-31T00:00:00"/>
    <n v="151"/>
    <n v="27.94"/>
    <n v="10.9"/>
    <n v="18.8"/>
    <n v="4.0999999999999996"/>
    <n v="74.400000000000006"/>
    <n v="48.1"/>
    <n v="0"/>
    <n v="0"/>
    <n v="0"/>
    <n v="1.6"/>
    <n v="5.2"/>
    <n v="10.9"/>
    <n v="12.9"/>
    <n v="-999"/>
    <n v="-999"/>
    <n v="1.046"/>
    <n v="1.1259999999999999"/>
    <n v="0"/>
    <n v="-999"/>
    <x v="81"/>
  </r>
  <r>
    <d v="1998-06-01T00:00:00"/>
    <n v="152"/>
    <n v="20.02"/>
    <n v="7.9"/>
    <n v="14"/>
    <n v="2.7"/>
    <n v="71"/>
    <n v="39.799999999999997"/>
    <n v="0.3"/>
    <n v="0"/>
    <n v="0"/>
    <n v="1"/>
    <n v="3.3"/>
    <n v="7.9"/>
    <n v="9.6"/>
    <n v="-999"/>
    <n v="-999"/>
    <n v="0.63500000000000001"/>
    <n v="0.96199999999999997"/>
    <n v="0"/>
    <n v="-999"/>
    <x v="82"/>
  </r>
  <r>
    <d v="1998-06-02T00:00:00"/>
    <n v="153"/>
    <n v="26.89"/>
    <n v="9"/>
    <n v="16.899999999999999"/>
    <n v="3.8"/>
    <n v="61.7"/>
    <n v="31.4"/>
    <n v="0"/>
    <n v="0"/>
    <n v="0"/>
    <n v="0.9"/>
    <n v="2.7"/>
    <n v="9"/>
    <n v="10.8"/>
    <n v="-999"/>
    <n v="-999"/>
    <n v="0.60299999999999998"/>
    <n v="1.32"/>
    <n v="0"/>
    <n v="-999"/>
    <x v="82"/>
  </r>
  <r>
    <d v="1998-06-03T00:00:00"/>
    <n v="154"/>
    <n v="16.309999999999999"/>
    <n v="8.4"/>
    <n v="16"/>
    <n v="1.5"/>
    <n v="66"/>
    <n v="36.9"/>
    <n v="0"/>
    <n v="0"/>
    <n v="0"/>
    <n v="0.7"/>
    <n v="2.6"/>
    <n v="8.4"/>
    <n v="9.6999999999999993"/>
    <n v="-999"/>
    <n v="-999"/>
    <n v="0.66900000000000004"/>
    <n v="1.147"/>
    <n v="0"/>
    <n v="-999"/>
    <x v="82"/>
  </r>
  <r>
    <d v="1998-06-04T00:00:00"/>
    <n v="155"/>
    <n v="7.67"/>
    <n v="4.7"/>
    <n v="9.9"/>
    <n v="0.6"/>
    <n v="95.7"/>
    <n v="73.599999999999994"/>
    <n v="16"/>
    <n v="0"/>
    <n v="0"/>
    <n v="0.7"/>
    <n v="2.6"/>
    <n v="4.7"/>
    <n v="7.7"/>
    <n v="-999"/>
    <n v="-999"/>
    <n v="0.89500000000000002"/>
    <n v="0.32200000000000001"/>
    <n v="0"/>
    <n v="-999"/>
    <x v="82"/>
  </r>
  <r>
    <d v="1998-06-05T00:00:00"/>
    <n v="156"/>
    <n v="14.81"/>
    <n v="6.2"/>
    <n v="12"/>
    <n v="1.4"/>
    <n v="89.3"/>
    <n v="60.1"/>
    <n v="1.9"/>
    <n v="0"/>
    <n v="0"/>
    <n v="0.7"/>
    <n v="2.7"/>
    <n v="6.2"/>
    <n v="8.6999999999999993"/>
    <n v="-999"/>
    <n v="-999"/>
    <n v="0.84199999999999997"/>
    <n v="0.55900000000000005"/>
    <n v="0"/>
    <n v="-999"/>
    <x v="82"/>
  </r>
  <r>
    <d v="1998-06-06T00:00:00"/>
    <n v="157"/>
    <n v="13.61"/>
    <n v="7.9"/>
    <n v="12.8"/>
    <n v="1.8"/>
    <n v="82.8"/>
    <n v="56.9"/>
    <n v="5.5"/>
    <n v="0"/>
    <n v="0"/>
    <n v="0.9"/>
    <n v="3"/>
    <n v="7.9"/>
    <n v="0"/>
    <n v="-999"/>
    <n v="-999"/>
    <n v="0.84099999999999997"/>
    <n v="0.63700000000000001"/>
    <n v="0"/>
    <n v="-999"/>
    <x v="82"/>
  </r>
  <r>
    <d v="1998-06-07T00:00:00"/>
    <n v="158"/>
    <n v="21.46"/>
    <n v="9.4"/>
    <n v="15.4"/>
    <n v="4.3"/>
    <n v="81.400000000000006"/>
    <n v="42.5"/>
    <n v="2.7"/>
    <n v="0"/>
    <n v="0"/>
    <n v="1.4"/>
    <n v="4.5999999999999996"/>
    <n v="9.4"/>
    <n v="0"/>
    <n v="-999"/>
    <n v="-999"/>
    <n v="0.74299999999999999"/>
    <n v="1.006"/>
    <n v="0"/>
    <n v="-999"/>
    <x v="82"/>
  </r>
  <r>
    <d v="1998-06-08T00:00:00"/>
    <n v="159"/>
    <n v="22.5"/>
    <n v="11.4"/>
    <n v="18.2"/>
    <n v="3"/>
    <n v="66"/>
    <n v="31.9"/>
    <n v="0"/>
    <n v="0"/>
    <n v="0"/>
    <n v="1.2"/>
    <n v="3.7"/>
    <n v="11.4"/>
    <n v="0"/>
    <n v="-999"/>
    <n v="-999"/>
    <n v="0.66700000000000004"/>
    <n v="1.423"/>
    <n v="0"/>
    <n v="-999"/>
    <x v="82"/>
  </r>
  <r>
    <d v="1998-06-09T00:00:00"/>
    <n v="160"/>
    <n v="19.64"/>
    <n v="12.8"/>
    <n v="19.2"/>
    <n v="5.6"/>
    <n v="75.2"/>
    <n v="44.4"/>
    <n v="4.8"/>
    <n v="0"/>
    <n v="0"/>
    <n v="1.3"/>
    <n v="3.7"/>
    <n v="12.8"/>
    <n v="0"/>
    <n v="-999"/>
    <n v="-999"/>
    <n v="0.98799999999999999"/>
    <n v="1.2370000000000001"/>
    <n v="0"/>
    <n v="-999"/>
    <x v="82"/>
  </r>
  <r>
    <d v="1998-06-10T00:00:00"/>
    <n v="161"/>
    <n v="13.56"/>
    <n v="10.9"/>
    <n v="14.8"/>
    <n v="6"/>
    <n v="83.9"/>
    <n v="53"/>
    <n v="6.7"/>
    <n v="0"/>
    <n v="0"/>
    <n v="0.9"/>
    <n v="3.4"/>
    <n v="10.9"/>
    <n v="10.3"/>
    <n v="-999"/>
    <n v="-999"/>
    <n v="0.89"/>
    <n v="0.79100000000000004"/>
    <n v="0"/>
    <n v="-999"/>
    <x v="82"/>
  </r>
  <r>
    <d v="1998-06-11T00:00:00"/>
    <n v="162"/>
    <n v="18.93"/>
    <n v="12"/>
    <n v="19.100000000000001"/>
    <n v="5.3"/>
    <n v="82.1"/>
    <n v="52.2"/>
    <n v="0.3"/>
    <n v="0"/>
    <n v="0"/>
    <n v="0.8"/>
    <n v="2.7"/>
    <n v="12"/>
    <n v="11.9"/>
    <n v="-999"/>
    <n v="-999"/>
    <n v="1.155"/>
    <n v="1.0569999999999999"/>
    <n v="0"/>
    <n v="-999"/>
    <x v="82"/>
  </r>
  <r>
    <d v="1998-06-12T00:00:00"/>
    <n v="163"/>
    <n v="30.16"/>
    <n v="11.7"/>
    <n v="18.399999999999999"/>
    <n v="5.3"/>
    <n v="57.2"/>
    <n v="26.4"/>
    <n v="0"/>
    <n v="0"/>
    <n v="0"/>
    <n v="1"/>
    <n v="3"/>
    <n v="11.7"/>
    <n v="12.7"/>
    <n v="-999"/>
    <n v="-999"/>
    <n v="0.56000000000000005"/>
    <n v="1.5569999999999999"/>
    <n v="0"/>
    <n v="-999"/>
    <x v="82"/>
  </r>
  <r>
    <d v="1998-06-13T00:00:00"/>
    <n v="164"/>
    <n v="15.85"/>
    <n v="7.2"/>
    <n v="14.2"/>
    <n v="3.1"/>
    <n v="82.2"/>
    <n v="44.9"/>
    <n v="5.6"/>
    <n v="0"/>
    <n v="0"/>
    <n v="1.1000000000000001"/>
    <n v="4.5"/>
    <n v="7.2"/>
    <n v="10.6"/>
    <n v="-999"/>
    <n v="-999"/>
    <n v="0.72699999999999998"/>
    <n v="0.89200000000000002"/>
    <n v="0"/>
    <n v="-999"/>
    <x v="82"/>
  </r>
  <r>
    <d v="1998-06-14T00:00:00"/>
    <n v="165"/>
    <n v="21.26"/>
    <n v="7.3"/>
    <n v="14.6"/>
    <n v="1.6"/>
    <n v="83.2"/>
    <n v="50.1"/>
    <n v="5.3"/>
    <n v="0"/>
    <n v="0"/>
    <n v="1.6"/>
    <n v="3.7"/>
    <n v="7.3"/>
    <n v="10.3"/>
    <n v="-999"/>
    <n v="-999"/>
    <n v="0.83399999999999996"/>
    <n v="0.82899999999999996"/>
    <n v="0"/>
    <n v="-999"/>
    <x v="82"/>
  </r>
  <r>
    <d v="1998-06-15T00:00:00"/>
    <n v="166"/>
    <n v="16.14"/>
    <n v="4"/>
    <n v="9.4"/>
    <n v="1.9"/>
    <n v="88.1"/>
    <n v="60"/>
    <n v="0.5"/>
    <n v="0"/>
    <n v="0"/>
    <n v="1.6"/>
    <n v="4.3"/>
    <n v="4"/>
    <n v="9.3000000000000007"/>
    <n v="-999"/>
    <n v="-999"/>
    <n v="0.70599999999999996"/>
    <n v="0.47199999999999998"/>
    <n v="0"/>
    <n v="-999"/>
    <x v="82"/>
  </r>
  <r>
    <d v="1998-06-16T00:00:00"/>
    <n v="167"/>
    <n v="28.88"/>
    <n v="8.1999999999999993"/>
    <n v="16.5"/>
    <n v="1.5"/>
    <n v="75.599999999999994"/>
    <n v="40.1"/>
    <n v="0.3"/>
    <n v="0"/>
    <n v="0"/>
    <n v="1"/>
    <n v="3.8"/>
    <n v="8.1999999999999993"/>
    <n v="11.7"/>
    <n v="-999"/>
    <n v="-999"/>
    <n v="0.75"/>
    <n v="1.1240000000000001"/>
    <n v="0"/>
    <n v="-999"/>
    <x v="82"/>
  </r>
  <r>
    <d v="1998-06-17T00:00:00"/>
    <n v="168"/>
    <n v="11.89"/>
    <n v="6.7"/>
    <n v="13.8"/>
    <n v="1.1000000000000001"/>
    <n v="90.2"/>
    <n v="60.5"/>
    <n v="9.3000000000000007"/>
    <n v="0"/>
    <n v="0"/>
    <n v="1.1000000000000001"/>
    <n v="3.4"/>
    <n v="6.7"/>
    <n v="9.9"/>
    <n v="-999"/>
    <n v="-999"/>
    <n v="0.95099999999999996"/>
    <n v="0.623"/>
    <n v="0"/>
    <n v="-999"/>
    <x v="82"/>
  </r>
  <r>
    <d v="1998-06-18T00:00:00"/>
    <n v="169"/>
    <n v="10.35"/>
    <n v="4.7"/>
    <n v="11.7"/>
    <n v="0.4"/>
    <n v="95.1"/>
    <n v="77.7"/>
    <n v="26.2"/>
    <n v="0"/>
    <n v="0"/>
    <n v="0.5"/>
    <n v="2.4"/>
    <n v="4.7"/>
    <n v="8.6999999999999993"/>
    <n v="-999"/>
    <n v="-999"/>
    <n v="1.0660000000000001"/>
    <n v="0.307"/>
    <n v="0"/>
    <n v="-999"/>
    <x v="82"/>
  </r>
  <r>
    <d v="1998-06-19T00:00:00"/>
    <n v="170"/>
    <n v="10.15"/>
    <n v="7.4"/>
    <n v="14.4"/>
    <n v="4.2"/>
    <n v="95.6"/>
    <n v="67.3"/>
    <n v="2.4"/>
    <n v="0"/>
    <n v="0"/>
    <n v="0.6"/>
    <n v="2.5"/>
    <n v="7.4"/>
    <n v="9.4"/>
    <n v="-999"/>
    <n v="-999"/>
    <n v="1.1060000000000001"/>
    <n v="0.53600000000000003"/>
    <n v="0"/>
    <n v="-999"/>
    <x v="82"/>
  </r>
  <r>
    <d v="1998-06-20T00:00:00"/>
    <n v="171"/>
    <n v="12.13"/>
    <n v="8.1999999999999993"/>
    <n v="14.8"/>
    <n v="4.0999999999999996"/>
    <n v="93.2"/>
    <n v="55.9"/>
    <n v="7.7"/>
    <n v="0"/>
    <n v="0"/>
    <n v="0.7"/>
    <n v="3.6"/>
    <n v="8.1999999999999993"/>
    <n v="9.6999999999999993"/>
    <n v="-999"/>
    <n v="-999"/>
    <n v="0.94099999999999995"/>
    <n v="0.74199999999999999"/>
    <n v="0"/>
    <n v="-999"/>
    <x v="82"/>
  </r>
  <r>
    <d v="1998-06-21T00:00:00"/>
    <n v="172"/>
    <n v="18.59"/>
    <n v="9.6999999999999993"/>
    <n v="17.7"/>
    <n v="3.4"/>
    <n v="85.7"/>
    <n v="50.3"/>
    <n v="1.6"/>
    <n v="0"/>
    <n v="0"/>
    <n v="0.8"/>
    <n v="2.5"/>
    <n v="9.6999999999999993"/>
    <n v="10.1"/>
    <n v="-999"/>
    <n v="-999"/>
    <n v="1.02"/>
    <n v="1.006"/>
    <n v="0"/>
    <n v="-999"/>
    <x v="82"/>
  </r>
  <r>
    <d v="1998-06-22T00:00:00"/>
    <n v="173"/>
    <n v="16.72"/>
    <n v="10.5"/>
    <n v="19"/>
    <n v="4.4000000000000004"/>
    <n v="85.2"/>
    <n v="48.9"/>
    <n v="3.2"/>
    <n v="0"/>
    <n v="0"/>
    <n v="0.8"/>
    <n v="3.4"/>
    <n v="10.5"/>
    <n v="11.3"/>
    <n v="-999"/>
    <n v="-999"/>
    <n v="1.0720000000000001"/>
    <n v="1.123"/>
    <n v="0"/>
    <n v="-999"/>
    <x v="82"/>
  </r>
  <r>
    <d v="1998-06-23T00:00:00"/>
    <n v="174"/>
    <n v="19.13"/>
    <n v="9.6"/>
    <n v="18"/>
    <n v="3.9"/>
    <n v="82.2"/>
    <n v="50.5"/>
    <n v="0.3"/>
    <n v="0"/>
    <n v="0"/>
    <n v="1.1000000000000001"/>
    <n v="3.1"/>
    <n v="9.6"/>
    <n v="12.1"/>
    <n v="-999"/>
    <n v="-999"/>
    <n v="1.0389999999999999"/>
    <n v="1.0209999999999999"/>
    <n v="0"/>
    <n v="-999"/>
    <x v="82"/>
  </r>
  <r>
    <d v="1998-06-24T00:00:00"/>
    <n v="175"/>
    <n v="9.5299999999999994"/>
    <n v="6.6"/>
    <n v="9.6999999999999993"/>
    <n v="3.9"/>
    <n v="96.3"/>
    <n v="88.4"/>
    <n v="9.6"/>
    <n v="0"/>
    <n v="0"/>
    <n v="0.8"/>
    <n v="2.9"/>
    <n v="6.6"/>
    <n v="10.3"/>
    <n v="-999"/>
    <n v="-999"/>
    <n v="1.0629999999999999"/>
    <n v="0.14000000000000001"/>
    <n v="0"/>
    <n v="-999"/>
    <x v="82"/>
  </r>
  <r>
    <d v="1998-06-25T00:00:00"/>
    <n v="176"/>
    <n v="8.66"/>
    <n v="5.0999999999999996"/>
    <n v="9.1"/>
    <n v="3.2"/>
    <n v="97.1"/>
    <n v="83"/>
    <n v="11.6"/>
    <n v="0"/>
    <n v="0"/>
    <n v="0.5"/>
    <n v="1.7"/>
    <n v="5.0999999999999996"/>
    <n v="9.3000000000000007"/>
    <n v="-999"/>
    <n v="-999"/>
    <n v="0.96"/>
    <n v="0.19600000000000001"/>
    <n v="0"/>
    <n v="-999"/>
    <x v="82"/>
  </r>
  <r>
    <d v="1998-06-26T00:00:00"/>
    <n v="177"/>
    <n v="15.03"/>
    <n v="5.2"/>
    <n v="12.7"/>
    <n v="0.7"/>
    <n v="92.2"/>
    <n v="64.2"/>
    <n v="0.8"/>
    <n v="0"/>
    <n v="0"/>
    <n v="0.9"/>
    <n v="2.9"/>
    <n v="5.2"/>
    <n v="9.9"/>
    <n v="-999"/>
    <n v="-999"/>
    <n v="0.94199999999999995"/>
    <n v="0.52600000000000002"/>
    <n v="0"/>
    <n v="-999"/>
    <x v="82"/>
  </r>
  <r>
    <d v="1998-06-27T00:00:00"/>
    <n v="178"/>
    <n v="10.87"/>
    <n v="7.9"/>
    <n v="14.1"/>
    <n v="1.9"/>
    <n v="87.6"/>
    <n v="59.5"/>
    <n v="0"/>
    <n v="0"/>
    <n v="0"/>
    <n v="0.6"/>
    <n v="2.2000000000000002"/>
    <n v="7.9"/>
    <n v="10.1"/>
    <n v="-999"/>
    <n v="-999"/>
    <n v="0.95399999999999996"/>
    <n v="0.65100000000000002"/>
    <n v="0"/>
    <n v="-999"/>
    <x v="82"/>
  </r>
  <r>
    <d v="1998-06-28T00:00:00"/>
    <n v="179"/>
    <n v="13.71"/>
    <n v="9.4"/>
    <n v="15.4"/>
    <n v="6"/>
    <n v="88.4"/>
    <n v="61.2"/>
    <n v="2.4"/>
    <n v="0"/>
    <n v="0"/>
    <n v="0.7"/>
    <n v="2.9"/>
    <n v="9.4"/>
    <n v="12"/>
    <n v="-999"/>
    <n v="-999"/>
    <n v="1.073"/>
    <n v="0.67900000000000005"/>
    <n v="0"/>
    <n v="-999"/>
    <x v="82"/>
  </r>
  <r>
    <d v="1998-06-29T00:00:00"/>
    <n v="180"/>
    <n v="16.559999999999999"/>
    <n v="10.5"/>
    <n v="18.5"/>
    <n v="4.0999999999999996"/>
    <n v="86.6"/>
    <n v="49.8"/>
    <n v="0"/>
    <n v="0"/>
    <n v="0"/>
    <n v="0.7"/>
    <n v="2.1"/>
    <n v="10.5"/>
    <n v="11.8"/>
    <n v="-999"/>
    <n v="-999"/>
    <n v="1.0589999999999999"/>
    <n v="1.069"/>
    <n v="0"/>
    <n v="-999"/>
    <x v="82"/>
  </r>
  <r>
    <d v="1998-06-30T00:00:00"/>
    <n v="181"/>
    <n v="29.6"/>
    <n v="15.4"/>
    <n v="23.3"/>
    <n v="8.3000000000000007"/>
    <n v="57.3"/>
    <n v="26.5"/>
    <n v="0"/>
    <n v="0"/>
    <n v="0"/>
    <n v="1.2"/>
    <n v="3"/>
    <n v="15.4"/>
    <n v="14.4"/>
    <n v="-999"/>
    <n v="-999"/>
    <n v="0.76"/>
    <n v="2.1019999999999999"/>
    <n v="0"/>
    <n v="-999"/>
    <x v="82"/>
  </r>
  <r>
    <d v="1998-07-01T00:00:00"/>
    <n v="182"/>
    <n v="24.54"/>
    <n v="15.5"/>
    <n v="23.2"/>
    <n v="7.4"/>
    <n v="57.2"/>
    <n v="24.9"/>
    <n v="0"/>
    <n v="0"/>
    <n v="0"/>
    <n v="0.9"/>
    <n v="2.7"/>
    <n v="15.5"/>
    <n v="13.9"/>
    <n v="-999"/>
    <n v="-999"/>
    <n v="0.70799999999999996"/>
    <n v="2.1349999999999998"/>
    <n v="0"/>
    <n v="-999"/>
    <x v="83"/>
  </r>
  <r>
    <d v="1998-07-02T00:00:00"/>
    <n v="183"/>
    <n v="16.55"/>
    <n v="13.9"/>
    <n v="23"/>
    <n v="9.1"/>
    <n v="73.3"/>
    <n v="30.9"/>
    <n v="17.399999999999999"/>
    <n v="0"/>
    <n v="0"/>
    <n v="1.1000000000000001"/>
    <n v="2.9"/>
    <n v="13.9"/>
    <n v="13"/>
    <n v="-999"/>
    <n v="-999"/>
    <n v="0.87"/>
    <n v="1.9410000000000001"/>
    <n v="0"/>
    <n v="-999"/>
    <x v="83"/>
  </r>
  <r>
    <d v="1998-07-03T00:00:00"/>
    <n v="184"/>
    <n v="8.65"/>
    <n v="11.4"/>
    <n v="17.8"/>
    <n v="8.4"/>
    <n v="91.7"/>
    <n v="72.2"/>
    <n v="14.4"/>
    <n v="0"/>
    <n v="0"/>
    <n v="0.9"/>
    <n v="2.6"/>
    <n v="11.4"/>
    <n v="13.1"/>
    <n v="-999"/>
    <n v="-999"/>
    <n v="1.4730000000000001"/>
    <n v="0.56599999999999995"/>
    <n v="0"/>
    <n v="-999"/>
    <x v="83"/>
  </r>
  <r>
    <d v="1998-07-04T00:00:00"/>
    <n v="185"/>
    <n v="11.84"/>
    <n v="10.199999999999999"/>
    <n v="16"/>
    <n v="6.8"/>
    <n v="95"/>
    <n v="69.2"/>
    <n v="19.8"/>
    <n v="0"/>
    <n v="0"/>
    <n v="0.7"/>
    <n v="2.2999999999999998"/>
    <n v="10.199999999999999"/>
    <n v="12.1"/>
    <n v="-999"/>
    <n v="-999"/>
    <n v="1.254"/>
    <n v="0.56000000000000005"/>
    <n v="0"/>
    <n v="-999"/>
    <x v="83"/>
  </r>
  <r>
    <d v="1998-07-05T00:00:00"/>
    <n v="186"/>
    <n v="18.829999999999998"/>
    <n v="11.5"/>
    <n v="19.899999999999999"/>
    <n v="6.2"/>
    <n v="86"/>
    <n v="49"/>
    <n v="0.3"/>
    <n v="0"/>
    <n v="0"/>
    <n v="0.7"/>
    <n v="2.4"/>
    <n v="11.5"/>
    <n v="13"/>
    <n v="-999"/>
    <n v="-999"/>
    <n v="1.141"/>
    <n v="1.1850000000000001"/>
    <n v="0"/>
    <n v="-999"/>
    <x v="83"/>
  </r>
  <r>
    <d v="1998-07-06T00:00:00"/>
    <n v="187"/>
    <n v="28.22"/>
    <n v="14.9"/>
    <n v="22.9"/>
    <n v="7.9"/>
    <n v="72.3"/>
    <n v="28.1"/>
    <n v="0"/>
    <n v="0"/>
    <n v="0"/>
    <n v="1"/>
    <n v="2.8"/>
    <n v="14.9"/>
    <n v="14.9"/>
    <n v="-999"/>
    <n v="-999"/>
    <n v="0.78300000000000003"/>
    <n v="2.0070000000000001"/>
    <n v="0"/>
    <n v="-999"/>
    <x v="83"/>
  </r>
  <r>
    <d v="1998-07-07T00:00:00"/>
    <n v="188"/>
    <n v="22.97"/>
    <n v="14.4"/>
    <n v="23.2"/>
    <n v="7.5"/>
    <n v="74.400000000000006"/>
    <n v="39.700000000000003"/>
    <n v="0"/>
    <n v="0"/>
    <n v="0"/>
    <n v="0.9"/>
    <n v="3.3"/>
    <n v="14.4"/>
    <n v="15.6"/>
    <n v="-999"/>
    <n v="-999"/>
    <n v="1.1299999999999999"/>
    <n v="1.714"/>
    <n v="0"/>
    <n v="-999"/>
    <x v="83"/>
  </r>
  <r>
    <d v="1998-07-08T00:00:00"/>
    <n v="189"/>
    <n v="25.06"/>
    <n v="15"/>
    <n v="22.9"/>
    <n v="7.3"/>
    <n v="66.2"/>
    <n v="35"/>
    <n v="0"/>
    <n v="0"/>
    <n v="0"/>
    <n v="1"/>
    <n v="3.2"/>
    <n v="15"/>
    <n v="15.9"/>
    <n v="-999"/>
    <n v="-999"/>
    <n v="0.97699999999999998"/>
    <n v="1.8149999999999999"/>
    <n v="0"/>
    <n v="-999"/>
    <x v="83"/>
  </r>
  <r>
    <d v="1998-07-09T00:00:00"/>
    <n v="190"/>
    <n v="25.87"/>
    <n v="16.2"/>
    <n v="24.6"/>
    <n v="8.3000000000000007"/>
    <n v="64.2"/>
    <n v="35"/>
    <n v="0"/>
    <n v="0"/>
    <n v="0"/>
    <n v="1"/>
    <n v="3"/>
    <n v="16.2"/>
    <n v="16.3"/>
    <n v="-999"/>
    <n v="-999"/>
    <n v="1.083"/>
    <n v="2.0099999999999998"/>
    <n v="0"/>
    <n v="-999"/>
    <x v="83"/>
  </r>
  <r>
    <d v="1998-07-10T00:00:00"/>
    <n v="191"/>
    <n v="15.18"/>
    <n v="14.6"/>
    <n v="21.1"/>
    <n v="9.3000000000000007"/>
    <n v="69.7"/>
    <n v="42.7"/>
    <n v="1.1000000000000001"/>
    <n v="0"/>
    <n v="0"/>
    <n v="1.1000000000000001"/>
    <n v="3.4"/>
    <n v="14.6"/>
    <n v="14.8"/>
    <n v="-999"/>
    <n v="-999"/>
    <n v="1.0649999999999999"/>
    <n v="1.4330000000000001"/>
    <n v="0"/>
    <n v="-999"/>
    <x v="83"/>
  </r>
  <r>
    <d v="1998-07-11T00:00:00"/>
    <n v="192"/>
    <n v="17.489999999999998"/>
    <n v="10.5"/>
    <n v="17.399999999999999"/>
    <n v="4.4000000000000004"/>
    <n v="77.7"/>
    <n v="48.3"/>
    <n v="1.3"/>
    <n v="0"/>
    <n v="0"/>
    <n v="1"/>
    <n v="3.1"/>
    <n v="10.5"/>
    <n v="14"/>
    <n v="-999"/>
    <n v="-999"/>
    <n v="0.95799999999999996"/>
    <n v="1.0269999999999999"/>
    <n v="0"/>
    <n v="-999"/>
    <x v="83"/>
  </r>
  <r>
    <d v="1998-07-12T00:00:00"/>
    <n v="193"/>
    <n v="20.36"/>
    <n v="9"/>
    <n v="15.9"/>
    <n v="3.5"/>
    <n v="76.7"/>
    <n v="47"/>
    <n v="0"/>
    <n v="0"/>
    <n v="0"/>
    <n v="1"/>
    <n v="3.3"/>
    <n v="9"/>
    <n v="13.2"/>
    <n v="-999"/>
    <n v="-999"/>
    <n v="0.85099999999999998"/>
    <n v="0.95699999999999996"/>
    <n v="0"/>
    <n v="-999"/>
    <x v="83"/>
  </r>
  <r>
    <d v="1998-07-13T00:00:00"/>
    <n v="194"/>
    <n v="22.62"/>
    <n v="8.5"/>
    <n v="15.8"/>
    <n v="3.4"/>
    <n v="72.900000000000006"/>
    <n v="41.5"/>
    <n v="0"/>
    <n v="0"/>
    <n v="0"/>
    <n v="1.1000000000000001"/>
    <n v="2.9"/>
    <n v="8.5"/>
    <n v="13.2"/>
    <n v="-999"/>
    <n v="-999"/>
    <n v="0.74199999999999999"/>
    <n v="1.05"/>
    <n v="0"/>
    <n v="-999"/>
    <x v="83"/>
  </r>
  <r>
    <d v="1998-07-14T00:00:00"/>
    <n v="195"/>
    <n v="14.33"/>
    <n v="9.6999999999999993"/>
    <n v="15.3"/>
    <n v="1.1000000000000001"/>
    <n v="70.3"/>
    <n v="37.299999999999997"/>
    <n v="0.3"/>
    <n v="0"/>
    <n v="0"/>
    <n v="0.9"/>
    <n v="3.1"/>
    <n v="9.6999999999999993"/>
    <n v="12"/>
    <n v="-999"/>
    <n v="-999"/>
    <n v="0.64700000000000002"/>
    <n v="1.0900000000000001"/>
    <n v="0"/>
    <n v="-999"/>
    <x v="83"/>
  </r>
  <r>
    <d v="1998-07-15T00:00:00"/>
    <n v="196"/>
    <n v="9.1199999999999992"/>
    <n v="11.4"/>
    <n v="13.6"/>
    <n v="9.4"/>
    <n v="89.2"/>
    <n v="77.400000000000006"/>
    <n v="4.3"/>
    <n v="0"/>
    <n v="0"/>
    <n v="0.8"/>
    <n v="2.8"/>
    <n v="11.4"/>
    <n v="13.3"/>
    <n v="-999"/>
    <n v="-999"/>
    <n v="1.202"/>
    <n v="0.35199999999999998"/>
    <n v="0"/>
    <n v="-999"/>
    <x v="83"/>
  </r>
  <r>
    <d v="1998-07-16T00:00:00"/>
    <n v="197"/>
    <n v="27.69"/>
    <n v="16.3"/>
    <n v="23.9"/>
    <n v="8.9"/>
    <n v="64.5"/>
    <n v="38.5"/>
    <n v="0"/>
    <n v="0"/>
    <n v="0"/>
    <n v="1.1000000000000001"/>
    <n v="3.5"/>
    <n v="16.3"/>
    <n v="15.8"/>
    <n v="-999"/>
    <n v="-999"/>
    <n v="1.139"/>
    <n v="1.8240000000000001"/>
    <n v="0"/>
    <n v="-999"/>
    <x v="83"/>
  </r>
  <r>
    <d v="1998-07-17T00:00:00"/>
    <n v="198"/>
    <n v="24.37"/>
    <n v="16.5"/>
    <n v="24.6"/>
    <n v="9.1"/>
    <n v="54.9"/>
    <n v="27.3"/>
    <n v="0"/>
    <n v="0"/>
    <n v="0"/>
    <n v="0.8"/>
    <n v="2.2999999999999998"/>
    <n v="16.5"/>
    <n v="14.9"/>
    <n v="-999"/>
    <n v="-999"/>
    <n v="0.84199999999999997"/>
    <n v="2.2480000000000002"/>
    <n v="0"/>
    <n v="-999"/>
    <x v="83"/>
  </r>
  <r>
    <d v="1998-07-18T00:00:00"/>
    <n v="199"/>
    <n v="28.74"/>
    <n v="17.7"/>
    <n v="26"/>
    <n v="8.4"/>
    <n v="57.7"/>
    <n v="25.6"/>
    <n v="0"/>
    <n v="0"/>
    <n v="0"/>
    <n v="1.1000000000000001"/>
    <n v="2.8"/>
    <n v="17.7"/>
    <n v="16.399999999999999"/>
    <n v="-999"/>
    <n v="-999"/>
    <n v="0.85799999999999998"/>
    <n v="2.5"/>
    <n v="0"/>
    <n v="-999"/>
    <x v="83"/>
  </r>
  <r>
    <d v="1998-07-19T00:00:00"/>
    <n v="200"/>
    <n v="28.04"/>
    <n v="13.1"/>
    <n v="17.899999999999999"/>
    <n v="5.3"/>
    <n v="63.6"/>
    <n v="33"/>
    <n v="0"/>
    <n v="0"/>
    <n v="0"/>
    <n v="1.3"/>
    <n v="4.4000000000000004"/>
    <n v="13.1"/>
    <n v="15.2"/>
    <n v="-999"/>
    <n v="-999"/>
    <n v="0.67800000000000005"/>
    <n v="1.3740000000000001"/>
    <n v="0"/>
    <n v="-999"/>
    <x v="83"/>
  </r>
  <r>
    <d v="1998-07-20T00:00:00"/>
    <n v="201"/>
    <n v="26.69"/>
    <n v="12.6"/>
    <n v="20.6"/>
    <n v="3.8"/>
    <n v="64.400000000000006"/>
    <n v="38.200000000000003"/>
    <n v="0"/>
    <n v="0"/>
    <n v="0"/>
    <n v="0.8"/>
    <n v="2.6"/>
    <n v="12.6"/>
    <n v="14.2"/>
    <n v="-999"/>
    <n v="-999"/>
    <n v="0.92400000000000004"/>
    <n v="1.4990000000000001"/>
    <n v="0"/>
    <n v="-999"/>
    <x v="83"/>
  </r>
  <r>
    <d v="1998-07-21T00:00:00"/>
    <n v="202"/>
    <n v="28.1"/>
    <n v="15.8"/>
    <n v="23.7"/>
    <n v="8.4"/>
    <n v="54.5"/>
    <n v="34.9"/>
    <n v="0"/>
    <n v="0"/>
    <n v="0"/>
    <n v="0.8"/>
    <n v="2.2000000000000002"/>
    <n v="15.8"/>
    <n v="15.3"/>
    <n v="-999"/>
    <n v="-999"/>
    <n v="1.0229999999999999"/>
    <n v="1.907"/>
    <n v="0"/>
    <n v="-999"/>
    <x v="83"/>
  </r>
  <r>
    <d v="1998-07-22T00:00:00"/>
    <n v="203"/>
    <n v="28.68"/>
    <n v="18.5"/>
    <n v="27.2"/>
    <n v="9.9"/>
    <n v="52.6"/>
    <n v="27.2"/>
    <n v="0"/>
    <n v="0"/>
    <n v="0"/>
    <n v="0.8"/>
    <n v="2.6"/>
    <n v="18.5"/>
    <n v="16.7"/>
    <n v="-999"/>
    <n v="-999"/>
    <n v="0.98099999999999998"/>
    <n v="2.6259999999999999"/>
    <n v="0"/>
    <n v="-999"/>
    <x v="83"/>
  </r>
  <r>
    <d v="1998-07-23T00:00:00"/>
    <n v="204"/>
    <n v="25.5"/>
    <n v="18.399999999999999"/>
    <n v="27.7"/>
    <n v="11.8"/>
    <n v="55.5"/>
    <n v="22.8"/>
    <n v="0.8"/>
    <n v="0"/>
    <n v="0"/>
    <n v="1"/>
    <n v="3.3"/>
    <n v="18.399999999999999"/>
    <n v="17.399999999999999"/>
    <n v="-999"/>
    <n v="-999"/>
    <n v="0.84799999999999998"/>
    <n v="2.867"/>
    <n v="0"/>
    <n v="-999"/>
    <x v="83"/>
  </r>
  <r>
    <d v="1998-07-24T00:00:00"/>
    <n v="205"/>
    <n v="27.35"/>
    <n v="17.899999999999999"/>
    <n v="26.2"/>
    <n v="8.6"/>
    <n v="49.9"/>
    <n v="22.7"/>
    <n v="0"/>
    <n v="0"/>
    <n v="0"/>
    <n v="0.8"/>
    <n v="2.7"/>
    <n v="17.899999999999999"/>
    <n v="16.8"/>
    <n v="-999"/>
    <n v="-999"/>
    <n v="0.77100000000000002"/>
    <n v="2.629"/>
    <n v="0"/>
    <n v="-999"/>
    <x v="83"/>
  </r>
  <r>
    <d v="1998-07-25T00:00:00"/>
    <n v="206"/>
    <n v="26.71"/>
    <n v="20.5"/>
    <n v="28.4"/>
    <n v="12.4"/>
    <n v="53.1"/>
    <n v="28.1"/>
    <n v="0"/>
    <n v="0"/>
    <n v="0"/>
    <n v="0.8"/>
    <n v="3.4"/>
    <n v="20.5"/>
    <n v="17.899999999999999"/>
    <n v="-999"/>
    <n v="-999"/>
    <n v="1.0880000000000001"/>
    <n v="2.7810000000000001"/>
    <n v="0"/>
    <n v="-999"/>
    <x v="83"/>
  </r>
  <r>
    <d v="1998-07-26T00:00:00"/>
    <n v="207"/>
    <n v="26.25"/>
    <n v="21.9"/>
    <n v="29.5"/>
    <n v="14.2"/>
    <n v="49"/>
    <n v="28.3"/>
    <n v="0"/>
    <n v="0"/>
    <n v="0"/>
    <n v="0.8"/>
    <n v="2.5"/>
    <n v="21.9"/>
    <n v="18.7"/>
    <n v="-999"/>
    <n v="-999"/>
    <n v="1.167"/>
    <n v="2.956"/>
    <n v="0"/>
    <n v="-999"/>
    <x v="83"/>
  </r>
  <r>
    <d v="1998-07-27T00:00:00"/>
    <n v="208"/>
    <n v="24.81"/>
    <n v="21.8"/>
    <n v="30"/>
    <n v="15.3"/>
    <n v="45.5"/>
    <n v="26"/>
    <n v="0"/>
    <n v="0"/>
    <n v="0"/>
    <n v="0.8"/>
    <n v="2.5"/>
    <n v="21.8"/>
    <n v="18.7"/>
    <n v="-999"/>
    <n v="-999"/>
    <n v="1.1040000000000001"/>
    <n v="3.1389999999999998"/>
    <n v="0"/>
    <n v="-999"/>
    <x v="83"/>
  </r>
  <r>
    <d v="1998-07-28T00:00:00"/>
    <n v="209"/>
    <n v="16.48"/>
    <n v="18.8"/>
    <n v="26.8"/>
    <n v="14.7"/>
    <n v="54.6"/>
    <n v="29"/>
    <n v="0"/>
    <n v="0"/>
    <n v="0"/>
    <n v="0.8"/>
    <n v="2.6"/>
    <n v="18.8"/>
    <n v="17.3"/>
    <n v="-999"/>
    <n v="-999"/>
    <n v="1.024"/>
    <n v="2.5009999999999999"/>
    <n v="0"/>
    <n v="-999"/>
    <x v="83"/>
  </r>
  <r>
    <d v="1998-07-29T00:00:00"/>
    <n v="210"/>
    <n v="25.88"/>
    <n v="20.100000000000001"/>
    <n v="27.5"/>
    <n v="13.3"/>
    <n v="50.5"/>
    <n v="26.1"/>
    <n v="0"/>
    <n v="0"/>
    <n v="0"/>
    <n v="1.1000000000000001"/>
    <n v="3.6"/>
    <n v="20.100000000000001"/>
    <n v="18.399999999999999"/>
    <n v="-999"/>
    <n v="-999"/>
    <n v="0.95899999999999996"/>
    <n v="2.7130000000000001"/>
    <n v="0"/>
    <n v="-999"/>
    <x v="83"/>
  </r>
  <r>
    <d v="1998-07-30T00:00:00"/>
    <n v="211"/>
    <n v="22.34"/>
    <n v="17.8"/>
    <n v="26.7"/>
    <n v="11.7"/>
    <n v="58.7"/>
    <n v="31.9"/>
    <n v="0"/>
    <n v="0"/>
    <n v="0"/>
    <n v="1"/>
    <n v="4.3"/>
    <n v="17.8"/>
    <n v="18"/>
    <n v="-999"/>
    <n v="-999"/>
    <n v="1.117"/>
    <n v="2.3849999999999998"/>
    <n v="0"/>
    <n v="-999"/>
    <x v="83"/>
  </r>
  <r>
    <d v="1998-07-31T00:00:00"/>
    <n v="212"/>
    <n v="11.17"/>
    <n v="15"/>
    <n v="23.3"/>
    <n v="10.8"/>
    <n v="77.400000000000006"/>
    <n v="44.3"/>
    <n v="0.3"/>
    <n v="0"/>
    <n v="0"/>
    <n v="0.5"/>
    <n v="1.9"/>
    <n v="15"/>
    <n v="16.2"/>
    <n v="-999"/>
    <n v="-999"/>
    <n v="1.266"/>
    <n v="1.593"/>
    <n v="0"/>
    <n v="-999"/>
    <x v="83"/>
  </r>
  <r>
    <d v="1998-08-01T00:00:00"/>
    <n v="213"/>
    <n v="23.05"/>
    <n v="15.9"/>
    <n v="23.9"/>
    <n v="10.199999999999999"/>
    <n v="76.7"/>
    <n v="45.1"/>
    <n v="0.3"/>
    <n v="0"/>
    <n v="0"/>
    <n v="0.7"/>
    <n v="2.4"/>
    <n v="15.9"/>
    <n v="17.600000000000001"/>
    <n v="-999"/>
    <n v="-999"/>
    <n v="1.3380000000000001"/>
    <n v="1.6279999999999999"/>
    <n v="0"/>
    <n v="-999"/>
    <x v="84"/>
  </r>
  <r>
    <d v="1998-08-02T00:00:00"/>
    <n v="214"/>
    <n v="17.79"/>
    <n v="17"/>
    <n v="25.5"/>
    <n v="9.8000000000000007"/>
    <n v="70.400000000000006"/>
    <n v="36.1"/>
    <n v="0"/>
    <n v="0"/>
    <n v="0"/>
    <n v="0.6"/>
    <n v="2.2999999999999998"/>
    <n v="17"/>
    <n v="16.399999999999999"/>
    <n v="-999"/>
    <n v="-999"/>
    <n v="1.1779999999999999"/>
    <n v="2.085"/>
    <n v="0"/>
    <n v="-999"/>
    <x v="84"/>
  </r>
  <r>
    <d v="1998-08-03T00:00:00"/>
    <n v="215"/>
    <n v="25.88"/>
    <n v="20.2"/>
    <n v="26.1"/>
    <n v="13.2"/>
    <n v="50.7"/>
    <n v="32.4"/>
    <n v="0"/>
    <n v="0"/>
    <n v="0"/>
    <n v="1.4"/>
    <n v="3.8"/>
    <n v="20.2"/>
    <n v="18.2"/>
    <n v="-999"/>
    <n v="-999"/>
    <n v="1.093"/>
    <n v="2.2850000000000001"/>
    <n v="0"/>
    <n v="-999"/>
    <x v="84"/>
  </r>
  <r>
    <d v="1998-08-04T00:00:00"/>
    <n v="216"/>
    <n v="26.68"/>
    <n v="23.2"/>
    <n v="30.7"/>
    <n v="17.399999999999999"/>
    <n v="37.4"/>
    <n v="17.3"/>
    <n v="0"/>
    <n v="0"/>
    <n v="0"/>
    <n v="1.8"/>
    <n v="3.8"/>
    <n v="23.2"/>
    <n v="19.7"/>
    <n v="-999"/>
    <n v="-999"/>
    <n v="0.76600000000000001"/>
    <n v="3.6520000000000001"/>
    <n v="0"/>
    <n v="-999"/>
    <x v="84"/>
  </r>
  <r>
    <d v="1998-08-05T00:00:00"/>
    <n v="217"/>
    <n v="20.78"/>
    <n v="21"/>
    <n v="27.3"/>
    <n v="9.5"/>
    <n v="40.299999999999997"/>
    <n v="25.1"/>
    <n v="0"/>
    <n v="0"/>
    <n v="0"/>
    <n v="1.5"/>
    <n v="3.9"/>
    <n v="21"/>
    <n v="19.100000000000001"/>
    <n v="-999"/>
    <n v="-999"/>
    <n v="0.91100000000000003"/>
    <n v="2.7170000000000001"/>
    <n v="0"/>
    <n v="-999"/>
    <x v="84"/>
  </r>
  <r>
    <d v="1998-08-06T00:00:00"/>
    <n v="218"/>
    <n v="24.8"/>
    <n v="12.5"/>
    <n v="20.8"/>
    <n v="4.4000000000000004"/>
    <n v="59.4"/>
    <n v="28.4"/>
    <n v="0"/>
    <n v="0"/>
    <n v="0"/>
    <n v="0.8"/>
    <n v="2.6"/>
    <n v="12.5"/>
    <n v="15.1"/>
    <n v="-999"/>
    <n v="-999"/>
    <n v="0.69899999999999995"/>
    <n v="1.758"/>
    <n v="0"/>
    <n v="-999"/>
    <x v="84"/>
  </r>
  <r>
    <d v="1998-08-07T00:00:00"/>
    <n v="219"/>
    <n v="20.73"/>
    <n v="13"/>
    <n v="20.9"/>
    <n v="6"/>
    <n v="55.8"/>
    <n v="30.1"/>
    <n v="0"/>
    <n v="0"/>
    <n v="0"/>
    <n v="0.8"/>
    <n v="2.4"/>
    <n v="13"/>
    <n v="13.8"/>
    <n v="-999"/>
    <n v="-999"/>
    <n v="0.745"/>
    <n v="1.7270000000000001"/>
    <n v="0"/>
    <n v="-999"/>
    <x v="84"/>
  </r>
  <r>
    <d v="1998-08-08T00:00:00"/>
    <n v="220"/>
    <n v="25.29"/>
    <n v="15.3"/>
    <n v="23.9"/>
    <n v="5.4"/>
    <n v="48.4"/>
    <n v="26.2"/>
    <n v="0"/>
    <n v="0"/>
    <n v="0"/>
    <n v="1"/>
    <n v="3.6"/>
    <n v="15.3"/>
    <n v="15.6"/>
    <n v="-999"/>
    <n v="-999"/>
    <n v="0.77500000000000002"/>
    <n v="2.1880000000000002"/>
    <n v="0"/>
    <n v="-999"/>
    <x v="84"/>
  </r>
  <r>
    <d v="1998-08-09T00:00:00"/>
    <n v="221"/>
    <n v="25.59"/>
    <n v="17.600000000000001"/>
    <n v="26.1"/>
    <n v="10.1"/>
    <n v="39"/>
    <n v="18"/>
    <n v="0"/>
    <n v="0"/>
    <n v="0"/>
    <n v="1"/>
    <n v="2.7"/>
    <n v="17.600000000000001"/>
    <n v="17"/>
    <n v="-999"/>
    <n v="-999"/>
    <n v="0.61"/>
    <n v="2.7719999999999998"/>
    <n v="0"/>
    <n v="-999"/>
    <x v="84"/>
  </r>
  <r>
    <d v="1998-08-10T00:00:00"/>
    <n v="222"/>
    <n v="22.52"/>
    <n v="15.6"/>
    <n v="26.1"/>
    <n v="8.6999999999999993"/>
    <n v="49.4"/>
    <n v="26.5"/>
    <n v="0"/>
    <n v="0"/>
    <n v="0"/>
    <n v="0.8"/>
    <n v="2.6"/>
    <n v="15.6"/>
    <n v="16.600000000000001"/>
    <n v="-999"/>
    <n v="-999"/>
    <n v="0.89400000000000002"/>
    <n v="2.4849999999999999"/>
    <n v="0"/>
    <n v="-999"/>
    <x v="84"/>
  </r>
  <r>
    <d v="1998-08-11T00:00:00"/>
    <n v="223"/>
    <n v="23.16"/>
    <n v="15"/>
    <n v="23.3"/>
    <n v="8.5"/>
    <n v="62.1"/>
    <n v="36.200000000000003"/>
    <n v="0"/>
    <n v="0"/>
    <n v="0"/>
    <n v="0.9"/>
    <n v="2.9"/>
    <n v="15"/>
    <n v="17"/>
    <n v="-999"/>
    <n v="-999"/>
    <n v="1.0349999999999999"/>
    <n v="1.825"/>
    <n v="0"/>
    <n v="-999"/>
    <x v="84"/>
  </r>
  <r>
    <d v="1998-08-12T00:00:00"/>
    <n v="224"/>
    <n v="25.15"/>
    <n v="17.2"/>
    <n v="26.4"/>
    <n v="7.4"/>
    <n v="53"/>
    <n v="23.1"/>
    <n v="0"/>
    <n v="0"/>
    <n v="0"/>
    <n v="0.8"/>
    <n v="2.4"/>
    <n v="17.2"/>
    <n v="17.399999999999999"/>
    <n v="-999"/>
    <n v="-999"/>
    <n v="0.79300000000000004"/>
    <n v="2.6459999999999999"/>
    <n v="0"/>
    <n v="-999"/>
    <x v="84"/>
  </r>
  <r>
    <d v="1998-08-13T00:00:00"/>
    <n v="225"/>
    <n v="24.83"/>
    <n v="20.100000000000001"/>
    <n v="28.7"/>
    <n v="11.3"/>
    <n v="46.5"/>
    <n v="19.899999999999999"/>
    <n v="0"/>
    <n v="0"/>
    <n v="0"/>
    <n v="0.8"/>
    <n v="2.6"/>
    <n v="20.100000000000001"/>
    <n v="19.3"/>
    <n v="-999"/>
    <n v="-999"/>
    <n v="0.78200000000000003"/>
    <n v="3.153"/>
    <n v="0"/>
    <n v="-999"/>
    <x v="84"/>
  </r>
  <r>
    <d v="1998-08-14T00:00:00"/>
    <n v="226"/>
    <n v="24.23"/>
    <n v="19.3"/>
    <n v="27.5"/>
    <n v="12.8"/>
    <n v="45.2"/>
    <n v="27.4"/>
    <n v="0"/>
    <n v="0"/>
    <n v="0"/>
    <n v="1.1000000000000001"/>
    <n v="3.3"/>
    <n v="19.3"/>
    <n v="19.7"/>
    <n v="-999"/>
    <n v="-999"/>
    <n v="1.0049999999999999"/>
    <n v="2.665"/>
    <n v="0"/>
    <n v="-999"/>
    <x v="84"/>
  </r>
  <r>
    <d v="1998-08-15T00:00:00"/>
    <n v="227"/>
    <n v="19.170000000000002"/>
    <n v="12.1"/>
    <n v="21.4"/>
    <n v="4.2"/>
    <n v="59.2"/>
    <n v="28.7"/>
    <n v="0"/>
    <n v="0"/>
    <n v="0"/>
    <n v="1"/>
    <n v="3"/>
    <n v="12.1"/>
    <n v="15.9"/>
    <n v="-999"/>
    <n v="-999"/>
    <n v="0.73099999999999998"/>
    <n v="1.8169999999999999"/>
    <n v="0"/>
    <n v="-999"/>
    <x v="84"/>
  </r>
  <r>
    <d v="1998-08-16T00:00:00"/>
    <n v="228"/>
    <n v="13.05"/>
    <n v="6"/>
    <n v="13"/>
    <n v="0.5"/>
    <n v="75"/>
    <n v="44.5"/>
    <n v="0"/>
    <n v="0"/>
    <n v="0"/>
    <n v="0.9"/>
    <n v="2.8"/>
    <n v="6"/>
    <n v="10"/>
    <n v="-999"/>
    <n v="-999"/>
    <n v="0.66500000000000004"/>
    <n v="0.83099999999999996"/>
    <n v="0"/>
    <n v="-999"/>
    <x v="84"/>
  </r>
  <r>
    <d v="1998-08-17T00:00:00"/>
    <n v="229"/>
    <n v="15.67"/>
    <n v="5.3"/>
    <n v="13.4"/>
    <n v="-1.5"/>
    <n v="77.3"/>
    <n v="40.1"/>
    <n v="0"/>
    <n v="0"/>
    <n v="0"/>
    <n v="0.8"/>
    <n v="2.6"/>
    <n v="5.3"/>
    <n v="9.6999999999999993"/>
    <n v="-999"/>
    <n v="-999"/>
    <n v="0.61599999999999999"/>
    <n v="0.92100000000000004"/>
    <n v="0"/>
    <n v="-999"/>
    <x v="84"/>
  </r>
  <r>
    <d v="1998-08-18T00:00:00"/>
    <n v="230"/>
    <n v="11.62"/>
    <n v="6.4"/>
    <n v="13.1"/>
    <n v="0.6"/>
    <n v="81.8"/>
    <n v="53.3"/>
    <n v="0"/>
    <n v="0"/>
    <n v="0"/>
    <n v="0.6"/>
    <n v="2"/>
    <n v="6.4"/>
    <n v="9.3000000000000007"/>
    <n v="-999"/>
    <n v="-999"/>
    <n v="0.80500000000000005"/>
    <n v="0.70399999999999996"/>
    <n v="0"/>
    <n v="-999"/>
    <x v="84"/>
  </r>
  <r>
    <d v="1998-08-19T00:00:00"/>
    <n v="231"/>
    <n v="15.75"/>
    <n v="10.5"/>
    <n v="19.3"/>
    <n v="2.6"/>
    <n v="69.3"/>
    <n v="36.799999999999997"/>
    <n v="0"/>
    <n v="0"/>
    <n v="0"/>
    <n v="0.8"/>
    <n v="2.2000000000000002"/>
    <n v="10.5"/>
    <n v="10.9"/>
    <n v="-999"/>
    <n v="-999"/>
    <n v="0.82199999999999995"/>
    <n v="1.415"/>
    <n v="0"/>
    <n v="-999"/>
    <x v="84"/>
  </r>
  <r>
    <d v="1998-08-20T00:00:00"/>
    <n v="232"/>
    <n v="22.42"/>
    <n v="15"/>
    <n v="24.4"/>
    <n v="6.9"/>
    <n v="47.7"/>
    <n v="15.6"/>
    <n v="0"/>
    <n v="0"/>
    <n v="0"/>
    <n v="0.9"/>
    <n v="2.4"/>
    <n v="15"/>
    <n v="14.8"/>
    <n v="-999"/>
    <n v="-999"/>
    <n v="0.47799999999999998"/>
    <n v="2.5790000000000002"/>
    <n v="0"/>
    <n v="-999"/>
    <x v="84"/>
  </r>
  <r>
    <d v="1998-08-21T00:00:00"/>
    <n v="233"/>
    <n v="9.33"/>
    <n v="10.7"/>
    <n v="15.2"/>
    <n v="7.9"/>
    <n v="79.599999999999994"/>
    <n v="46.7"/>
    <n v="7.2"/>
    <n v="0"/>
    <n v="0"/>
    <n v="0.5"/>
    <n v="1.9"/>
    <n v="10.7"/>
    <n v="12.2"/>
    <n v="-999"/>
    <n v="-999"/>
    <n v="0.80700000000000005"/>
    <n v="0.92"/>
    <n v="0"/>
    <n v="-999"/>
    <x v="84"/>
  </r>
  <r>
    <d v="1998-08-22T00:00:00"/>
    <n v="234"/>
    <n v="22.07"/>
    <n v="12.9"/>
    <n v="21.6"/>
    <n v="5.0999999999999996"/>
    <n v="60"/>
    <n v="26"/>
    <n v="0"/>
    <n v="0"/>
    <n v="0"/>
    <n v="0.8"/>
    <n v="2.8"/>
    <n v="12.9"/>
    <n v="12.7"/>
    <n v="-999"/>
    <n v="-999"/>
    <n v="0.66900000000000004"/>
    <n v="1.909"/>
    <n v="0"/>
    <n v="-999"/>
    <x v="84"/>
  </r>
  <r>
    <d v="1998-08-23T00:00:00"/>
    <n v="235"/>
    <n v="16.09"/>
    <n v="12.1"/>
    <n v="21.6"/>
    <n v="4.4000000000000004"/>
    <n v="64.5"/>
    <n v="32.4"/>
    <n v="0"/>
    <n v="0"/>
    <n v="0"/>
    <n v="0.8"/>
    <n v="2.8"/>
    <n v="12.1"/>
    <n v="12.3"/>
    <n v="-999"/>
    <n v="-999"/>
    <n v="0.83499999999999996"/>
    <n v="1.744"/>
    <n v="0"/>
    <n v="-999"/>
    <x v="84"/>
  </r>
  <r>
    <d v="1998-08-24T00:00:00"/>
    <n v="236"/>
    <n v="16.02"/>
    <n v="10.6"/>
    <n v="19.399999999999999"/>
    <n v="2.8"/>
    <n v="75"/>
    <n v="39.6"/>
    <n v="0"/>
    <n v="0"/>
    <n v="0"/>
    <n v="0.8"/>
    <n v="3"/>
    <n v="10.6"/>
    <n v="12.1"/>
    <n v="-999"/>
    <n v="-999"/>
    <n v="0.89200000000000002"/>
    <n v="1.36"/>
    <n v="0"/>
    <n v="-999"/>
    <x v="84"/>
  </r>
  <r>
    <d v="1998-08-25T00:00:00"/>
    <n v="237"/>
    <n v="18.309999999999999"/>
    <n v="11.7"/>
    <n v="20.7"/>
    <n v="6.1"/>
    <n v="66"/>
    <n v="30.6"/>
    <n v="0"/>
    <n v="0"/>
    <n v="0"/>
    <n v="1.1000000000000001"/>
    <n v="3.5"/>
    <n v="11.7"/>
    <n v="12.5"/>
    <n v="-999"/>
    <n v="-999"/>
    <n v="0.747"/>
    <n v="1.694"/>
    <n v="0"/>
    <n v="-999"/>
    <x v="84"/>
  </r>
  <r>
    <d v="1998-08-26T00:00:00"/>
    <n v="238"/>
    <n v="20.9"/>
    <n v="10.6"/>
    <n v="19.3"/>
    <n v="2.5"/>
    <n v="66.099999999999994"/>
    <n v="34.4"/>
    <n v="0"/>
    <n v="0"/>
    <n v="0"/>
    <n v="0.7"/>
    <n v="2.8"/>
    <n v="10.6"/>
    <n v="11.8"/>
    <n v="-999"/>
    <n v="-999"/>
    <n v="0.76800000000000002"/>
    <n v="1.468"/>
    <n v="0"/>
    <n v="-999"/>
    <x v="84"/>
  </r>
  <r>
    <d v="1998-08-27T00:00:00"/>
    <n v="239"/>
    <n v="20.59"/>
    <n v="13.6"/>
    <n v="22.6"/>
    <n v="6.4"/>
    <n v="50.6"/>
    <n v="27.4"/>
    <n v="0"/>
    <n v="0"/>
    <n v="0"/>
    <n v="0.9"/>
    <n v="3.2"/>
    <n v="13.6"/>
    <n v="13.9"/>
    <n v="-999"/>
    <n v="-999"/>
    <n v="0.752"/>
    <n v="1.99"/>
    <n v="0"/>
    <n v="-999"/>
    <x v="84"/>
  </r>
  <r>
    <d v="1998-08-28T00:00:00"/>
    <n v="240"/>
    <n v="22.43"/>
    <n v="17.8"/>
    <n v="28.3"/>
    <n v="8.9"/>
    <n v="35.4"/>
    <n v="15.4"/>
    <n v="0"/>
    <n v="0"/>
    <n v="0"/>
    <n v="0.9"/>
    <n v="2.5"/>
    <n v="17.8"/>
    <n v="15.7"/>
    <n v="-999"/>
    <n v="-999"/>
    <n v="0.59099999999999997"/>
    <n v="3.254"/>
    <n v="0"/>
    <n v="-999"/>
    <x v="84"/>
  </r>
  <r>
    <d v="1998-08-29T00:00:00"/>
    <n v="241"/>
    <n v="20.29"/>
    <n v="19"/>
    <n v="28.1"/>
    <n v="10.9"/>
    <n v="29.8"/>
    <n v="13.4"/>
    <n v="0"/>
    <n v="0"/>
    <n v="0"/>
    <n v="0.9"/>
    <n v="2.7"/>
    <n v="19"/>
    <n v="16.600000000000001"/>
    <n v="-999"/>
    <n v="-999"/>
    <n v="0.51"/>
    <n v="3.2919999999999998"/>
    <n v="0"/>
    <n v="-999"/>
    <x v="84"/>
  </r>
  <r>
    <d v="1998-08-30T00:00:00"/>
    <n v="242"/>
    <n v="21.42"/>
    <n v="17.100000000000001"/>
    <n v="25.9"/>
    <n v="8.6999999999999993"/>
    <n v="42.9"/>
    <n v="20.9"/>
    <n v="0"/>
    <n v="0"/>
    <n v="0"/>
    <n v="0.8"/>
    <n v="2.5"/>
    <n v="17.100000000000001"/>
    <n v="16.100000000000001"/>
    <n v="-999"/>
    <n v="-999"/>
    <n v="0.69599999999999995"/>
    <n v="2.6429999999999998"/>
    <n v="0"/>
    <n v="-999"/>
    <x v="84"/>
  </r>
  <r>
    <d v="1998-08-31T00:00:00"/>
    <n v="243"/>
    <n v="21.58"/>
    <n v="19.2"/>
    <n v="29.1"/>
    <n v="10.7"/>
    <n v="35.200000000000003"/>
    <n v="13.6"/>
    <n v="0"/>
    <n v="0"/>
    <n v="0"/>
    <n v="0.8"/>
    <n v="2.6"/>
    <n v="19.2"/>
    <n v="17.3"/>
    <n v="-999"/>
    <n v="-999"/>
    <n v="0.54600000000000004"/>
    <n v="3.48"/>
    <n v="0"/>
    <n v="-999"/>
    <x v="84"/>
  </r>
  <r>
    <d v="1998-09-01T00:00:00"/>
    <n v="244"/>
    <n v="16.940000000000001"/>
    <n v="19.7"/>
    <n v="27.5"/>
    <n v="12.4"/>
    <n v="31.1"/>
    <n v="16.899999999999999"/>
    <n v="0"/>
    <n v="0"/>
    <n v="0"/>
    <n v="0.8"/>
    <n v="2.8"/>
    <n v="19.7"/>
    <n v="17.2"/>
    <n v="-999"/>
    <n v="-999"/>
    <n v="0.62"/>
    <n v="3.05"/>
    <n v="0"/>
    <n v="-999"/>
    <x v="85"/>
  </r>
  <r>
    <d v="1998-09-02T00:00:00"/>
    <n v="245"/>
    <n v="21.1"/>
    <n v="17.100000000000001"/>
    <n v="26.5"/>
    <n v="10.5"/>
    <n v="42.8"/>
    <n v="27.2"/>
    <n v="0"/>
    <n v="0"/>
    <n v="0"/>
    <n v="0.9"/>
    <n v="3.2"/>
    <n v="17.100000000000001"/>
    <n v="16.8"/>
    <n v="-999"/>
    <n v="-999"/>
    <n v="0.94"/>
    <n v="2.52"/>
    <n v="0"/>
    <n v="-999"/>
    <x v="85"/>
  </r>
  <r>
    <d v="1998-09-03T00:00:00"/>
    <n v="246"/>
    <n v="21.11"/>
    <n v="17.7"/>
    <n v="28.2"/>
    <n v="9.3000000000000007"/>
    <n v="44.7"/>
    <n v="15.7"/>
    <n v="0"/>
    <n v="0"/>
    <n v="0"/>
    <n v="0.9"/>
    <n v="2.7"/>
    <n v="17.7"/>
    <n v="16.899999999999999"/>
    <n v="-999"/>
    <n v="-999"/>
    <n v="0.59899999999999998"/>
    <n v="3.2229999999999999"/>
    <n v="0"/>
    <n v="-999"/>
    <x v="85"/>
  </r>
  <r>
    <d v="1998-09-04T00:00:00"/>
    <n v="247"/>
    <n v="20.84"/>
    <n v="15.2"/>
    <n v="24.7"/>
    <n v="6"/>
    <n v="51.1"/>
    <n v="15.1"/>
    <n v="0"/>
    <n v="0"/>
    <n v="0"/>
    <n v="0.8"/>
    <n v="3.2"/>
    <n v="15.2"/>
    <n v="15.5"/>
    <n v="-999"/>
    <n v="-999"/>
    <n v="0.47"/>
    <n v="2.641"/>
    <n v="0"/>
    <n v="-999"/>
    <x v="85"/>
  </r>
  <r>
    <d v="1998-09-05T00:00:00"/>
    <n v="248"/>
    <n v="21.05"/>
    <n v="15.6"/>
    <n v="25.5"/>
    <n v="5.4"/>
    <n v="43.5"/>
    <n v="15.1"/>
    <n v="0"/>
    <n v="0"/>
    <n v="0"/>
    <n v="1.2"/>
    <n v="3.1"/>
    <n v="15.6"/>
    <n v="0"/>
    <n v="-999"/>
    <n v="-999"/>
    <n v="0.49299999999999999"/>
    <n v="2.77"/>
    <n v="0"/>
    <n v="-999"/>
    <x v="85"/>
  </r>
  <r>
    <d v="1998-09-06T00:00:00"/>
    <n v="249"/>
    <n v="21.57"/>
    <n v="16.399999999999999"/>
    <n v="26.8"/>
    <n v="7.3"/>
    <n v="37.6"/>
    <n v="15.6"/>
    <n v="0"/>
    <n v="0"/>
    <n v="0"/>
    <n v="1.5"/>
    <n v="3.9"/>
    <n v="16.399999999999999"/>
    <n v="0"/>
    <n v="-999"/>
    <n v="-999"/>
    <n v="0.55000000000000004"/>
    <n v="2.9729999999999999"/>
    <n v="0"/>
    <n v="-999"/>
    <x v="85"/>
  </r>
  <r>
    <d v="1998-09-07T00:00:00"/>
    <n v="250"/>
    <n v="21.53"/>
    <n v="16.899999999999999"/>
    <n v="26"/>
    <n v="6"/>
    <n v="35.9"/>
    <n v="19.899999999999999"/>
    <n v="0"/>
    <n v="0"/>
    <n v="0"/>
    <n v="1.6"/>
    <n v="4"/>
    <n v="16.899999999999999"/>
    <n v="0"/>
    <n v="-999"/>
    <n v="-999"/>
    <n v="0.66900000000000004"/>
    <n v="2.6920000000000002"/>
    <n v="0"/>
    <n v="-999"/>
    <x v="85"/>
  </r>
  <r>
    <d v="1998-09-08T00:00:00"/>
    <n v="251"/>
    <n v="17"/>
    <n v="13.4"/>
    <n v="18.399999999999999"/>
    <n v="7.5"/>
    <n v="55.3"/>
    <n v="36.299999999999997"/>
    <n v="0"/>
    <n v="0"/>
    <n v="0"/>
    <n v="1.1000000000000001"/>
    <n v="3.1"/>
    <n v="13.4"/>
    <n v="0"/>
    <n v="-999"/>
    <n v="-999"/>
    <n v="0.76800000000000002"/>
    <n v="1.3480000000000001"/>
    <n v="0"/>
    <n v="-999"/>
    <x v="85"/>
  </r>
  <r>
    <d v="1998-09-09T00:00:00"/>
    <n v="252"/>
    <n v="18.66"/>
    <n v="9.1"/>
    <n v="15.9"/>
    <n v="3"/>
    <n v="47.3"/>
    <n v="19.7"/>
    <n v="0"/>
    <n v="0"/>
    <n v="0"/>
    <n v="1.2"/>
    <n v="3.7"/>
    <n v="9.1"/>
    <n v="0"/>
    <n v="-999"/>
    <n v="-999"/>
    <n v="0.35599999999999998"/>
    <n v="1.45"/>
    <n v="0"/>
    <n v="-999"/>
    <x v="85"/>
  </r>
  <r>
    <d v="1998-09-10T00:00:00"/>
    <n v="253"/>
    <n v="20.03"/>
    <n v="9.3000000000000007"/>
    <n v="18.100000000000001"/>
    <n v="-0.2"/>
    <n v="59.9"/>
    <n v="35"/>
    <n v="0"/>
    <n v="0"/>
    <n v="0"/>
    <n v="1.2"/>
    <n v="3.9"/>
    <n v="9.3000000000000007"/>
    <n v="0"/>
    <n v="-999"/>
    <n v="-999"/>
    <n v="0.72699999999999998"/>
    <n v="1.35"/>
    <n v="0"/>
    <n v="-999"/>
    <x v="85"/>
  </r>
  <r>
    <d v="1998-09-11T00:00:00"/>
    <n v="254"/>
    <n v="15.13"/>
    <n v="11"/>
    <n v="18.399999999999999"/>
    <n v="4.0999999999999996"/>
    <n v="69"/>
    <n v="45.4"/>
    <n v="0"/>
    <n v="0"/>
    <n v="0"/>
    <n v="1.1000000000000001"/>
    <n v="4.2"/>
    <n v="11"/>
    <n v="0"/>
    <n v="-999"/>
    <n v="-999"/>
    <n v="0.96099999999999997"/>
    <n v="1.155"/>
    <n v="0"/>
    <n v="-999"/>
    <x v="85"/>
  </r>
  <r>
    <d v="1998-09-12T00:00:00"/>
    <n v="255"/>
    <n v="20.260000000000002"/>
    <n v="12.8"/>
    <n v="21"/>
    <n v="2.6"/>
    <n v="51.7"/>
    <n v="15.6"/>
    <n v="0"/>
    <n v="0"/>
    <n v="0"/>
    <n v="1.4"/>
    <n v="4"/>
    <n v="12.8"/>
    <n v="0"/>
    <n v="-999"/>
    <n v="-999"/>
    <n v="0.38800000000000001"/>
    <n v="2.0990000000000002"/>
    <n v="0"/>
    <n v="-999"/>
    <x v="85"/>
  </r>
  <r>
    <d v="1998-09-13T00:00:00"/>
    <n v="256"/>
    <n v="19.77"/>
    <n v="12.5"/>
    <n v="19.600000000000001"/>
    <n v="5.7"/>
    <n v="51.1"/>
    <n v="25.6"/>
    <n v="0"/>
    <n v="0"/>
    <n v="0"/>
    <n v="1.4"/>
    <n v="4.2"/>
    <n v="12.5"/>
    <n v="0"/>
    <n v="-999"/>
    <n v="-999"/>
    <n v="0.58399999999999996"/>
    <n v="1.6970000000000001"/>
    <n v="0"/>
    <n v="-999"/>
    <x v="85"/>
  </r>
  <r>
    <d v="1998-09-14T00:00:00"/>
    <n v="257"/>
    <n v="16.32"/>
    <n v="12.4"/>
    <n v="21.9"/>
    <n v="4.2"/>
    <n v="48.7"/>
    <n v="14.4"/>
    <n v="0"/>
    <n v="0"/>
    <n v="0"/>
    <n v="1.2"/>
    <n v="3.5"/>
    <n v="12.4"/>
    <n v="0"/>
    <n v="-999"/>
    <n v="-999"/>
    <n v="0.378"/>
    <n v="2.2490000000000001"/>
    <n v="0"/>
    <n v="-999"/>
    <x v="85"/>
  </r>
  <r>
    <d v="1998-09-15T00:00:00"/>
    <n v="258"/>
    <n v="19.149999999999999"/>
    <n v="13.6"/>
    <n v="23.6"/>
    <n v="3.5"/>
    <n v="49.6"/>
    <n v="24.1"/>
    <n v="0"/>
    <n v="0"/>
    <n v="0"/>
    <n v="1.2"/>
    <n v="3.6"/>
    <n v="13.6"/>
    <n v="0"/>
    <n v="-999"/>
    <n v="-999"/>
    <n v="0.70199999999999996"/>
    <n v="2.21"/>
    <n v="0"/>
    <n v="-999"/>
    <x v="85"/>
  </r>
  <r>
    <d v="1998-09-16T00:00:00"/>
    <n v="259"/>
    <n v="18.45"/>
    <n v="14.3"/>
    <n v="23.4"/>
    <n v="4.8"/>
    <n v="49.2"/>
    <n v="27"/>
    <n v="0"/>
    <n v="0"/>
    <n v="0"/>
    <n v="1.3"/>
    <n v="4"/>
    <n v="14.3"/>
    <n v="0"/>
    <n v="-999"/>
    <n v="-999"/>
    <n v="0.77700000000000002"/>
    <n v="2.101"/>
    <n v="0"/>
    <n v="-999"/>
    <x v="85"/>
  </r>
  <r>
    <d v="1998-09-17T00:00:00"/>
    <n v="260"/>
    <n v="13.27"/>
    <n v="13.2"/>
    <n v="22.3"/>
    <n v="7.3"/>
    <n v="65.7"/>
    <n v="29.2"/>
    <n v="0.5"/>
    <n v="0"/>
    <n v="0"/>
    <n v="1.7"/>
    <n v="6.9"/>
    <n v="13.2"/>
    <n v="0"/>
    <n v="-999"/>
    <n v="-999"/>
    <n v="0.78600000000000003"/>
    <n v="1.9059999999999999"/>
    <n v="0"/>
    <n v="-999"/>
    <x v="85"/>
  </r>
  <r>
    <d v="1998-09-18T00:00:00"/>
    <n v="261"/>
    <n v="13.1"/>
    <n v="8.1"/>
    <n v="12.8"/>
    <n v="5.3"/>
    <n v="72.099999999999994"/>
    <n v="47"/>
    <n v="2.1"/>
    <n v="0"/>
    <n v="0"/>
    <n v="1.4"/>
    <n v="4.5"/>
    <n v="8.1"/>
    <n v="0"/>
    <n v="-999"/>
    <n v="-999"/>
    <n v="0.69499999999999995"/>
    <n v="0.78300000000000003"/>
    <n v="0"/>
    <n v="-999"/>
    <x v="85"/>
  </r>
  <r>
    <d v="1998-09-19T00:00:00"/>
    <n v="262"/>
    <n v="4.25"/>
    <n v="5"/>
    <n v="7.3"/>
    <n v="3.5"/>
    <n v="94.9"/>
    <n v="79.8"/>
    <n v="16.600000000000001"/>
    <n v="0"/>
    <n v="0"/>
    <n v="1.4"/>
    <n v="4.0999999999999996"/>
    <n v="5"/>
    <n v="0"/>
    <n v="-999"/>
    <n v="-999"/>
    <n v="0.81599999999999995"/>
    <n v="0.20599999999999999"/>
    <n v="0"/>
    <n v="-999"/>
    <x v="85"/>
  </r>
  <r>
    <d v="1998-09-20T00:00:00"/>
    <n v="263"/>
    <n v="13.42"/>
    <n v="6.6"/>
    <n v="12.8"/>
    <n v="1.6"/>
    <n v="85.2"/>
    <n v="57.8"/>
    <n v="0"/>
    <n v="0"/>
    <n v="0"/>
    <n v="1.4"/>
    <n v="3.8"/>
    <n v="6.6"/>
    <n v="0"/>
    <n v="-999"/>
    <n v="-999"/>
    <n v="0.85399999999999998"/>
    <n v="0.624"/>
    <n v="0"/>
    <n v="-999"/>
    <x v="85"/>
  </r>
  <r>
    <d v="1998-09-21T00:00:00"/>
    <n v="264"/>
    <n v="16.399999999999999"/>
    <n v="6.8"/>
    <n v="15.8"/>
    <n v="0.2"/>
    <n v="74.7"/>
    <n v="34.700000000000003"/>
    <n v="0.2"/>
    <n v="0"/>
    <n v="0"/>
    <n v="1.3"/>
    <n v="3.3"/>
    <n v="6.8"/>
    <n v="0"/>
    <n v="-999"/>
    <n v="-999"/>
    <n v="0.623"/>
    <n v="1.1719999999999999"/>
    <n v="0"/>
    <n v="-999"/>
    <x v="85"/>
  </r>
  <r>
    <d v="1998-09-22T00:00:00"/>
    <n v="265"/>
    <n v="17.68"/>
    <n v="8.4"/>
    <n v="17.7"/>
    <n v="0.7"/>
    <n v="69.400000000000006"/>
    <n v="32.5"/>
    <n v="0"/>
    <n v="0"/>
    <n v="0"/>
    <n v="1.2"/>
    <n v="4.5"/>
    <n v="8.4"/>
    <n v="0"/>
    <n v="-999"/>
    <n v="-999"/>
    <n v="0.65800000000000003"/>
    <n v="1.367"/>
    <n v="0"/>
    <n v="-999"/>
    <x v="85"/>
  </r>
  <r>
    <d v="1998-09-23T00:00:00"/>
    <n v="266"/>
    <n v="15.92"/>
    <n v="9.9"/>
    <n v="18.2"/>
    <n v="1.2"/>
    <n v="59.3"/>
    <n v="29.6"/>
    <n v="0"/>
    <n v="0"/>
    <n v="0"/>
    <n v="1.2"/>
    <n v="3.8"/>
    <n v="9.9"/>
    <n v="0"/>
    <n v="-999"/>
    <n v="-999"/>
    <n v="0.61799999999999999"/>
    <n v="1.4710000000000001"/>
    <n v="0"/>
    <n v="-999"/>
    <x v="85"/>
  </r>
  <r>
    <d v="1998-09-24T00:00:00"/>
    <n v="267"/>
    <n v="3.71"/>
    <n v="7.3"/>
    <n v="11.5"/>
    <n v="3.6"/>
    <n v="83.8"/>
    <n v="49.2"/>
    <n v="1.8"/>
    <n v="0"/>
    <n v="0"/>
    <n v="0.8"/>
    <n v="2.6"/>
    <n v="7.3"/>
    <n v="0"/>
    <n v="-999"/>
    <n v="-999"/>
    <n v="0.66700000000000004"/>
    <n v="0.68899999999999995"/>
    <n v="0"/>
    <n v="-999"/>
    <x v="85"/>
  </r>
  <r>
    <d v="1998-09-25T00:00:00"/>
    <n v="268"/>
    <n v="7.54"/>
    <n v="5.2"/>
    <n v="5.9"/>
    <n v="2.5"/>
    <n v="95.9"/>
    <n v="85.2"/>
    <n v="14"/>
    <n v="0"/>
    <n v="0"/>
    <n v="2.4"/>
    <n v="6.6"/>
    <n v="5.2"/>
    <n v="0"/>
    <n v="-999"/>
    <n v="-999"/>
    <n v="0.79100000000000004"/>
    <n v="0.13700000000000001"/>
    <n v="0"/>
    <n v="-999"/>
    <x v="85"/>
  </r>
  <r>
    <d v="1998-09-26T00:00:00"/>
    <n v="269"/>
    <n v="16.73"/>
    <n v="6.3"/>
    <n v="14.3"/>
    <n v="0.8"/>
    <n v="54"/>
    <n v="32.799999999999997"/>
    <n v="0"/>
    <n v="0"/>
    <n v="0"/>
    <n v="1.3"/>
    <n v="3.6"/>
    <n v="6.3"/>
    <n v="8.8000000000000007"/>
    <n v="-999"/>
    <n v="-999"/>
    <n v="0.53500000000000003"/>
    <n v="1.095"/>
    <n v="0"/>
    <n v="-999"/>
    <x v="85"/>
  </r>
  <r>
    <d v="1998-09-27T00:00:00"/>
    <n v="270"/>
    <n v="15.1"/>
    <n v="10"/>
    <n v="20.5"/>
    <n v="3"/>
    <n v="65.900000000000006"/>
    <n v="32.200000000000003"/>
    <n v="0"/>
    <n v="0"/>
    <n v="0"/>
    <n v="0.6"/>
    <n v="2"/>
    <n v="10"/>
    <n v="7.7"/>
    <n v="-999"/>
    <n v="-999"/>
    <n v="0.77500000000000002"/>
    <n v="1.635"/>
    <n v="0"/>
    <n v="-999"/>
    <x v="85"/>
  </r>
  <r>
    <d v="1998-09-28T00:00:00"/>
    <n v="271"/>
    <n v="15.48"/>
    <n v="9.6"/>
    <n v="18.399999999999999"/>
    <n v="2.8"/>
    <n v="65.3"/>
    <n v="28.6"/>
    <n v="0"/>
    <n v="0"/>
    <n v="0"/>
    <n v="0.6"/>
    <n v="2.1"/>
    <n v="9.6"/>
    <n v="7.3"/>
    <n v="-999"/>
    <n v="-999"/>
    <n v="0.60299999999999998"/>
    <n v="1.5109999999999999"/>
    <n v="0"/>
    <n v="-999"/>
    <x v="85"/>
  </r>
  <r>
    <d v="1998-09-29T00:00:00"/>
    <n v="272"/>
    <n v="15.03"/>
    <n v="8.6999999999999993"/>
    <n v="18.3"/>
    <n v="2.1"/>
    <n v="62.3"/>
    <n v="36.1"/>
    <n v="0"/>
    <n v="0"/>
    <n v="0"/>
    <n v="0.7"/>
    <n v="2.2000000000000002"/>
    <n v="8.6999999999999993"/>
    <n v="7.1"/>
    <n v="-999"/>
    <n v="-999"/>
    <n v="0.75700000000000001"/>
    <n v="1.3440000000000001"/>
    <n v="0"/>
    <n v="-999"/>
    <x v="85"/>
  </r>
  <r>
    <d v="1998-09-30T00:00:00"/>
    <n v="273"/>
    <n v="15.29"/>
    <n v="11.2"/>
    <n v="20.100000000000001"/>
    <n v="4.4000000000000004"/>
    <n v="52"/>
    <n v="30.5"/>
    <n v="0"/>
    <n v="0"/>
    <n v="0"/>
    <n v="1"/>
    <n v="2.4"/>
    <n v="11.2"/>
    <n v="7.6"/>
    <n v="-999"/>
    <n v="-999"/>
    <n v="0.71599999999999997"/>
    <n v="1.635"/>
    <n v="0"/>
    <n v="-999"/>
    <x v="85"/>
  </r>
  <r>
    <d v="1998-10-01T00:00:00"/>
    <n v="274"/>
    <n v="10.82"/>
    <n v="11.1"/>
    <n v="19"/>
    <n v="4.5999999999999996"/>
    <n v="58.8"/>
    <n v="34.4"/>
    <n v="2.1"/>
    <n v="0"/>
    <n v="0"/>
    <n v="1.1000000000000001"/>
    <n v="4"/>
    <n v="11.1"/>
    <n v="9.1"/>
    <n v="-999"/>
    <n v="-999"/>
    <n v="0.75600000000000001"/>
    <n v="1.4410000000000001"/>
    <n v="0"/>
    <n v="-999"/>
    <x v="86"/>
  </r>
  <r>
    <d v="1998-10-02T00:00:00"/>
    <n v="275"/>
    <n v="6.85"/>
    <n v="1.3"/>
    <n v="5.3"/>
    <n v="-3.1"/>
    <n v="94.9"/>
    <n v="77.599999999999994"/>
    <n v="21.3"/>
    <n v="0"/>
    <n v="0"/>
    <n v="0.7"/>
    <n v="2.8"/>
    <n v="1.3"/>
    <n v="2.8"/>
    <n v="-999"/>
    <n v="-999"/>
    <n v="0.68899999999999995"/>
    <n v="0.19900000000000001"/>
    <n v="0"/>
    <n v="-999"/>
    <x v="86"/>
  </r>
  <r>
    <d v="1998-10-03T00:00:00"/>
    <n v="276"/>
    <n v="6.3"/>
    <n v="-0.2"/>
    <n v="6"/>
    <n v="-2.5"/>
    <n v="94.9"/>
    <n v="66"/>
    <n v="1.5"/>
    <n v="0"/>
    <n v="0"/>
    <n v="0.6"/>
    <n v="2.2999999999999998"/>
    <n v="-0.2"/>
    <n v="2.6"/>
    <n v="-999"/>
    <n v="-999"/>
    <n v="0.61699999999999999"/>
    <n v="0.318"/>
    <n v="0"/>
    <n v="-999"/>
    <x v="86"/>
  </r>
  <r>
    <d v="1998-10-04T00:00:00"/>
    <n v="277"/>
    <n v="9.94"/>
    <n v="1.4"/>
    <n v="8.4"/>
    <n v="-3"/>
    <n v="87.1"/>
    <n v="54.5"/>
    <n v="0"/>
    <n v="0"/>
    <n v="0"/>
    <n v="0.7"/>
    <n v="2.5"/>
    <n v="1.4"/>
    <n v="2.4"/>
    <n v="-999"/>
    <n v="-999"/>
    <n v="0.60099999999999998"/>
    <n v="0.501"/>
    <n v="0"/>
    <n v="-999"/>
    <x v="86"/>
  </r>
  <r>
    <d v="1998-10-05T00:00:00"/>
    <n v="278"/>
    <n v="7.99"/>
    <n v="3.6"/>
    <n v="11.4"/>
    <n v="-0.3"/>
    <n v="92.2"/>
    <n v="68.3"/>
    <n v="2.7"/>
    <n v="0"/>
    <n v="0"/>
    <n v="0.7"/>
    <n v="2.7"/>
    <n v="3.6"/>
    <n v="3.2"/>
    <n v="-999"/>
    <n v="-999"/>
    <n v="0.91900000000000004"/>
    <n v="0.42699999999999999"/>
    <n v="0"/>
    <n v="-999"/>
    <x v="86"/>
  </r>
  <r>
    <d v="1998-10-06T00:00:00"/>
    <n v="279"/>
    <n v="13.82"/>
    <n v="7.4"/>
    <n v="16.7"/>
    <n v="0.7"/>
    <n v="71.900000000000006"/>
    <n v="39.200000000000003"/>
    <n v="0"/>
    <n v="0"/>
    <n v="0"/>
    <n v="0.8"/>
    <n v="2.5"/>
    <n v="7.4"/>
    <n v="4.5999999999999996"/>
    <n v="-999"/>
    <n v="-999"/>
    <n v="0.746"/>
    <n v="1.1559999999999999"/>
    <n v="0"/>
    <n v="-999"/>
    <x v="86"/>
  </r>
  <r>
    <d v="1998-10-07T00:00:00"/>
    <n v="280"/>
    <n v="5.12"/>
    <n v="7.8"/>
    <n v="11.5"/>
    <n v="5.4"/>
    <n v="70.7"/>
    <n v="55.2"/>
    <n v="0"/>
    <n v="0"/>
    <n v="0"/>
    <n v="0.6"/>
    <n v="2.7"/>
    <n v="7.8"/>
    <n v="6.7"/>
    <n v="-999"/>
    <n v="-999"/>
    <n v="0.75"/>
    <n v="0.60799999999999998"/>
    <n v="0"/>
    <n v="-999"/>
    <x v="86"/>
  </r>
  <r>
    <d v="1998-10-08T00:00:00"/>
    <n v="281"/>
    <n v="4.2"/>
    <n v="4.0999999999999996"/>
    <n v="9.1999999999999993"/>
    <n v="-0.2"/>
    <n v="88.3"/>
    <n v="67.5"/>
    <n v="3.8"/>
    <n v="0"/>
    <n v="0"/>
    <n v="1.3"/>
    <n v="4.7"/>
    <n v="4.0999999999999996"/>
    <n v="5.6"/>
    <n v="-999"/>
    <n v="-999"/>
    <n v="0.78600000000000003"/>
    <n v="0.378"/>
    <n v="0"/>
    <n v="-999"/>
    <x v="86"/>
  </r>
  <r>
    <d v="1998-10-09T00:00:00"/>
    <n v="282"/>
    <n v="5.26"/>
    <n v="0.5"/>
    <n v="4.2"/>
    <n v="-2.1"/>
    <n v="95.4"/>
    <n v="80.2"/>
    <n v="10.7"/>
    <n v="0"/>
    <n v="0"/>
    <n v="0.5"/>
    <n v="2"/>
    <n v="0.5"/>
    <n v="3"/>
    <n v="-999"/>
    <n v="-999"/>
    <n v="0.66"/>
    <n v="0.16300000000000001"/>
    <n v="0"/>
    <n v="-999"/>
    <x v="86"/>
  </r>
  <r>
    <d v="1998-10-10T00:00:00"/>
    <n v="283"/>
    <n v="3.88"/>
    <n v="-0.7"/>
    <n v="3.9"/>
    <n v="-3.2"/>
    <n v="96.9"/>
    <n v="73.8"/>
    <n v="4.3"/>
    <n v="0"/>
    <n v="0"/>
    <n v="0.3"/>
    <n v="1.7"/>
    <n v="-0.7"/>
    <n v="2.2000000000000002"/>
    <n v="-999"/>
    <n v="-999"/>
    <n v="0.59799999999999998"/>
    <n v="0.21099999999999999"/>
    <n v="0"/>
    <n v="-999"/>
    <x v="86"/>
  </r>
  <r>
    <d v="1998-10-11T00:00:00"/>
    <n v="284"/>
    <n v="6.9"/>
    <n v="-0.1"/>
    <n v="2.2999999999999998"/>
    <n v="-2"/>
    <n v="92.6"/>
    <n v="79.099999999999994"/>
    <n v="0.1"/>
    <n v="0"/>
    <n v="0"/>
    <n v="2"/>
    <n v="4.3"/>
    <n v="-0.1"/>
    <n v="2"/>
    <n v="-999"/>
    <n v="-999"/>
    <n v="0.56999999999999995"/>
    <n v="0.151"/>
    <n v="0"/>
    <n v="-999"/>
    <x v="86"/>
  </r>
  <r>
    <d v="1998-10-12T00:00:00"/>
    <n v="285"/>
    <n v="2.74"/>
    <n v="2.6"/>
    <n v="4.9000000000000004"/>
    <n v="0.3"/>
    <n v="85.8"/>
    <n v="71.900000000000006"/>
    <n v="2.8"/>
    <n v="0"/>
    <n v="0"/>
    <n v="2"/>
    <n v="4.5"/>
    <n v="2.6"/>
    <n v="1.8"/>
    <n v="-999"/>
    <n v="-999"/>
    <n v="0.623"/>
    <n v="0.24299999999999999"/>
    <n v="0"/>
    <n v="-999"/>
    <x v="86"/>
  </r>
  <r>
    <d v="1998-10-13T00:00:00"/>
    <n v="286"/>
    <n v="5.58"/>
    <n v="3.7"/>
    <n v="7.8"/>
    <n v="0.7"/>
    <n v="95.3"/>
    <n v="72.5"/>
    <n v="3.2"/>
    <n v="0"/>
    <n v="0"/>
    <n v="1.1000000000000001"/>
    <n v="2.9"/>
    <n v="3.7"/>
    <n v="3.9"/>
    <n v="-999"/>
    <n v="-999"/>
    <n v="0.76500000000000001"/>
    <n v="0.29099999999999998"/>
    <n v="0"/>
    <n v="-999"/>
    <x v="86"/>
  </r>
  <r>
    <d v="1998-10-14T00:00:00"/>
    <n v="287"/>
    <n v="4.17"/>
    <n v="-0.4"/>
    <n v="1.9"/>
    <n v="-3.6"/>
    <n v="98.7"/>
    <n v="94.9"/>
    <n v="3.4"/>
    <n v="0"/>
    <n v="0"/>
    <n v="0.9"/>
    <n v="3.1"/>
    <n v="-0.4"/>
    <n v="2"/>
    <n v="-999"/>
    <n v="-999"/>
    <n v="0.66600000000000004"/>
    <n v="3.5999999999999997E-2"/>
    <n v="0"/>
    <n v="-999"/>
    <x v="86"/>
  </r>
  <r>
    <d v="1998-10-15T00:00:00"/>
    <n v="288"/>
    <n v="6.63"/>
    <n v="-1.9"/>
    <n v="2.5"/>
    <n v="-3.7"/>
    <n v="91.9"/>
    <n v="70.400000000000006"/>
    <n v="0"/>
    <n v="0"/>
    <n v="0"/>
    <n v="0.6"/>
    <n v="2.6"/>
    <n v="-1.9"/>
    <n v="1.7"/>
    <n v="-999"/>
    <n v="-999"/>
    <n v="0.51300000000000001"/>
    <n v="0.216"/>
    <n v="0"/>
    <n v="-999"/>
    <x v="86"/>
  </r>
  <r>
    <d v="1998-10-16T00:00:00"/>
    <n v="289"/>
    <n v="10.83"/>
    <n v="0.1"/>
    <n v="7.6"/>
    <n v="-5.2"/>
    <n v="77.400000000000006"/>
    <n v="38"/>
    <n v="0"/>
    <n v="0"/>
    <n v="0"/>
    <n v="0.7"/>
    <n v="2.7"/>
    <n v="0.1"/>
    <n v="1.3"/>
    <n v="-999"/>
    <n v="-999"/>
    <n v="0.39500000000000002"/>
    <n v="0.64700000000000002"/>
    <n v="0"/>
    <n v="-999"/>
    <x v="86"/>
  </r>
  <r>
    <d v="1998-10-17T00:00:00"/>
    <n v="290"/>
    <n v="3.05"/>
    <n v="-1"/>
    <n v="3.6"/>
    <n v="-7.1"/>
    <n v="96.4"/>
    <n v="83.7"/>
    <n v="3.4"/>
    <n v="0"/>
    <n v="0"/>
    <n v="0.6"/>
    <n v="2.4"/>
    <n v="-1"/>
    <n v="2.4"/>
    <n v="-999"/>
    <n v="-999"/>
    <n v="0.66400000000000003"/>
    <n v="0.129"/>
    <n v="0"/>
    <n v="-999"/>
    <x v="86"/>
  </r>
  <r>
    <d v="1998-10-18T00:00:00"/>
    <n v="291"/>
    <n v="9.77"/>
    <n v="-2.5"/>
    <n v="4.4000000000000004"/>
    <n v="-7.2"/>
    <n v="89.4"/>
    <n v="58.4"/>
    <n v="0"/>
    <n v="0"/>
    <n v="0"/>
    <n v="0.4"/>
    <n v="1.5"/>
    <n v="-2.5"/>
    <n v="0.4"/>
    <n v="-999"/>
    <n v="-999"/>
    <n v="0.49"/>
    <n v="0.34799999999999998"/>
    <n v="0"/>
    <n v="-999"/>
    <x v="86"/>
  </r>
  <r>
    <d v="1998-10-19T00:00:00"/>
    <n v="292"/>
    <n v="11.01"/>
    <n v="1.7"/>
    <n v="8.6"/>
    <n v="-3.6"/>
    <n v="82.1"/>
    <n v="56.8"/>
    <n v="0"/>
    <n v="0"/>
    <n v="0"/>
    <n v="0.6"/>
    <n v="2.2000000000000002"/>
    <n v="1.7"/>
    <n v="0.4"/>
    <n v="-999"/>
    <n v="-999"/>
    <n v="0.63300000000000001"/>
    <n v="0.48299999999999998"/>
    <n v="0"/>
    <n v="-999"/>
    <x v="86"/>
  </r>
  <r>
    <d v="1998-10-20T00:00:00"/>
    <n v="293"/>
    <n v="10.8"/>
    <n v="5.7"/>
    <n v="14.5"/>
    <n v="-1"/>
    <n v="71.599999999999994"/>
    <n v="48.1"/>
    <n v="0"/>
    <n v="0"/>
    <n v="0"/>
    <n v="0.6"/>
    <n v="1.6"/>
    <n v="5.7"/>
    <n v="0.8"/>
    <n v="-999"/>
    <n v="-999"/>
    <n v="0.79100000000000004"/>
    <n v="0.85699999999999998"/>
    <n v="0"/>
    <n v="-999"/>
    <x v="86"/>
  </r>
  <r>
    <d v="1998-10-21T00:00:00"/>
    <n v="294"/>
    <n v="11.01"/>
    <n v="9.9"/>
    <n v="19.600000000000001"/>
    <n v="3.7"/>
    <n v="28.2"/>
    <n v="10.8"/>
    <n v="0"/>
    <n v="0"/>
    <n v="0"/>
    <n v="0.8"/>
    <n v="2.9"/>
    <n v="9.9"/>
    <n v="2.5"/>
    <n v="-999"/>
    <n v="-999"/>
    <n v="0.246"/>
    <n v="2.0339999999999998"/>
    <n v="0"/>
    <n v="-999"/>
    <x v="86"/>
  </r>
  <r>
    <d v="1998-10-22T00:00:00"/>
    <n v="295"/>
    <n v="10.55"/>
    <n v="8.4"/>
    <n v="17.7"/>
    <n v="2.5"/>
    <n v="41.9"/>
    <n v="24.1"/>
    <n v="0"/>
    <n v="0"/>
    <n v="0"/>
    <n v="0.6"/>
    <n v="1.7"/>
    <n v="8.4"/>
    <n v="2.4"/>
    <n v="-999"/>
    <n v="-999"/>
    <n v="0.48799999999999999"/>
    <n v="1.5369999999999999"/>
    <n v="0"/>
    <n v="-999"/>
    <x v="86"/>
  </r>
  <r>
    <d v="1998-10-23T00:00:00"/>
    <n v="296"/>
    <n v="10.14"/>
    <n v="6.5"/>
    <n v="16.2"/>
    <n v="0.9"/>
    <n v="47.5"/>
    <n v="22.7"/>
    <n v="0"/>
    <n v="0"/>
    <n v="0"/>
    <n v="0.7"/>
    <n v="2.1"/>
    <n v="6.5"/>
    <n v="1.4"/>
    <n v="-999"/>
    <n v="-999"/>
    <n v="0.41799999999999998"/>
    <n v="1.423"/>
    <n v="0"/>
    <n v="-999"/>
    <x v="86"/>
  </r>
  <r>
    <d v="1998-10-24T00:00:00"/>
    <n v="297"/>
    <n v="9.17"/>
    <n v="6.7"/>
    <n v="13.7"/>
    <n v="2.4"/>
    <n v="54.3"/>
    <n v="32.200000000000003"/>
    <n v="0"/>
    <n v="0"/>
    <n v="0"/>
    <n v="1.5"/>
    <n v="3.4"/>
    <n v="6.7"/>
    <n v="2.2999999999999998"/>
    <n v="-999"/>
    <n v="-999"/>
    <n v="0.50600000000000001"/>
    <n v="1.0629999999999999"/>
    <n v="0"/>
    <n v="-999"/>
    <x v="86"/>
  </r>
  <r>
    <d v="1998-10-25T00:00:00"/>
    <n v="298"/>
    <n v="7.39"/>
    <n v="4.4000000000000004"/>
    <n v="10.9"/>
    <n v="0.9"/>
    <n v="81.3"/>
    <n v="53.8"/>
    <n v="0"/>
    <n v="0"/>
    <n v="0"/>
    <n v="0.8"/>
    <n v="2.7"/>
    <n v="4.4000000000000004"/>
    <n v="2.5"/>
    <n v="-999"/>
    <n v="-999"/>
    <n v="0.7"/>
    <n v="0.60199999999999998"/>
    <n v="0"/>
    <n v="-999"/>
    <x v="86"/>
  </r>
  <r>
    <d v="1998-10-26T00:00:00"/>
    <n v="299"/>
    <n v="5.84"/>
    <n v="5.7"/>
    <n v="13.6"/>
    <n v="1.8"/>
    <n v="89.4"/>
    <n v="59.7"/>
    <n v="0"/>
    <n v="0"/>
    <n v="0"/>
    <n v="0.7"/>
    <n v="2.5"/>
    <n v="5.7"/>
    <n v="4"/>
    <n v="-999"/>
    <n v="-999"/>
    <n v="0.92800000000000005"/>
    <n v="0.627"/>
    <n v="0"/>
    <n v="-999"/>
    <x v="86"/>
  </r>
  <r>
    <d v="1998-10-27T00:00:00"/>
    <n v="300"/>
    <n v="4.7"/>
    <n v="5"/>
    <n v="11.2"/>
    <n v="-0.5"/>
    <n v="91.3"/>
    <n v="65.3"/>
    <n v="11.9"/>
    <n v="0"/>
    <n v="0"/>
    <n v="1"/>
    <n v="3.3"/>
    <n v="5"/>
    <n v="4.0999999999999996"/>
    <n v="-999"/>
    <n v="-999"/>
    <n v="0.871"/>
    <n v="0.46100000000000002"/>
    <n v="0"/>
    <n v="-999"/>
    <x v="86"/>
  </r>
  <r>
    <d v="1998-10-28T00:00:00"/>
    <n v="301"/>
    <n v="1.55"/>
    <n v="-2.8"/>
    <n v="2.1"/>
    <n v="-6.5"/>
    <n v="95.6"/>
    <n v="82.4"/>
    <n v="5.4"/>
    <n v="0"/>
    <n v="0"/>
    <n v="1"/>
    <n v="3.4"/>
    <n v="-2.8"/>
    <n v="1.8"/>
    <n v="-999"/>
    <n v="-999"/>
    <n v="0.58699999999999997"/>
    <n v="0.125"/>
    <n v="0"/>
    <n v="-999"/>
    <x v="86"/>
  </r>
  <r>
    <d v="1998-10-29T00:00:00"/>
    <n v="302"/>
    <n v="8.3699999999999992"/>
    <n v="-3.3"/>
    <n v="4.2"/>
    <n v="-8.1"/>
    <n v="86.6"/>
    <n v="52.7"/>
    <n v="0"/>
    <n v="0"/>
    <n v="0"/>
    <n v="0.6"/>
    <n v="2"/>
    <n v="-3.3"/>
    <n v="0.3"/>
    <n v="-999"/>
    <n v="-999"/>
    <n v="0.435"/>
    <n v="0.39"/>
    <n v="0"/>
    <n v="-999"/>
    <x v="86"/>
  </r>
  <r>
    <d v="1998-10-30T00:00:00"/>
    <n v="303"/>
    <n v="6.99"/>
    <n v="-0.7"/>
    <n v="6"/>
    <n v="-4.9000000000000004"/>
    <n v="73.400000000000006"/>
    <n v="42.6"/>
    <n v="0"/>
    <n v="0"/>
    <n v="0"/>
    <n v="0.9"/>
    <n v="3.3"/>
    <n v="-0.7"/>
    <n v="0.2"/>
    <n v="-999"/>
    <n v="-999"/>
    <n v="0.39700000000000002"/>
    <n v="0.53700000000000003"/>
    <n v="0"/>
    <n v="-999"/>
    <x v="86"/>
  </r>
  <r>
    <d v="1998-10-31T00:00:00"/>
    <n v="304"/>
    <n v="3.61"/>
    <n v="-1.3"/>
    <n v="1.6"/>
    <n v="-2.7"/>
    <n v="81.099999999999994"/>
    <n v="48.4"/>
    <n v="0.9"/>
    <n v="8"/>
    <n v="0"/>
    <n v="1.3"/>
    <n v="3.5"/>
    <n v="-1.3"/>
    <n v="0.2"/>
    <n v="-999"/>
    <n v="-999"/>
    <n v="0.33200000000000002"/>
    <n v="0.35399999999999998"/>
    <n v="8"/>
    <n v="0"/>
    <x v="86"/>
  </r>
  <r>
    <d v="1998-11-01T00:00:00"/>
    <n v="305"/>
    <n v="7.64"/>
    <n v="-0.5"/>
    <n v="8.1"/>
    <n v="-4.3"/>
    <n v="92.5"/>
    <n v="59.4"/>
    <n v="0.9"/>
    <n v="0"/>
    <n v="0"/>
    <n v="0.4"/>
    <n v="2"/>
    <n v="-0.5"/>
    <n v="0.3"/>
    <n v="-999"/>
    <n v="-999"/>
    <n v="0.64"/>
    <n v="0.438"/>
    <n v="0"/>
    <n v="-999"/>
    <x v="87"/>
  </r>
  <r>
    <d v="1998-11-02T00:00:00"/>
    <n v="306"/>
    <n v="7.92"/>
    <n v="-2"/>
    <n v="5.9"/>
    <n v="-6.4"/>
    <n v="91.1"/>
    <n v="61.6"/>
    <n v="0"/>
    <n v="0"/>
    <n v="0"/>
    <n v="0.6"/>
    <n v="1.9"/>
    <n v="-2"/>
    <n v="0.1"/>
    <n v="-999"/>
    <n v="-999"/>
    <n v="0.56999999999999995"/>
    <n v="0.35599999999999998"/>
    <n v="0"/>
    <n v="-999"/>
    <x v="87"/>
  </r>
  <r>
    <d v="1998-11-03T00:00:00"/>
    <n v="307"/>
    <n v="2.72"/>
    <n v="-1.4"/>
    <n v="0.2"/>
    <n v="-2.2999999999999998"/>
    <n v="87.4"/>
    <n v="75"/>
    <n v="0.2"/>
    <n v="0"/>
    <n v="0"/>
    <n v="0.9"/>
    <n v="2.9"/>
    <n v="-1.4"/>
    <n v="0"/>
    <n v="-999"/>
    <n v="-999"/>
    <n v="0.46400000000000002"/>
    <n v="0.155"/>
    <n v="0"/>
    <n v="-999"/>
    <x v="87"/>
  </r>
  <r>
    <d v="1998-11-04T00:00:00"/>
    <n v="308"/>
    <n v="1.38"/>
    <n v="-1.5"/>
    <n v="-0.1"/>
    <n v="-2.9"/>
    <n v="95.9"/>
    <n v="90.3"/>
    <n v="2.4"/>
    <n v="27"/>
    <n v="0.1"/>
    <n v="0.3"/>
    <n v="2.4"/>
    <n v="-1.5"/>
    <n v="0.1"/>
    <n v="-999"/>
    <n v="-999"/>
    <n v="0.54500000000000004"/>
    <n v="5.8999999999999997E-2"/>
    <n v="0"/>
    <n v="-999"/>
    <x v="87"/>
  </r>
  <r>
    <d v="1998-11-05T00:00:00"/>
    <n v="309"/>
    <n v="2.19"/>
    <n v="-0.9"/>
    <n v="1.4"/>
    <n v="-2.4"/>
    <n v="97.4"/>
    <n v="89.2"/>
    <n v="0.9"/>
    <n v="12"/>
    <n v="0.1"/>
    <n v="0.2"/>
    <n v="1.5"/>
    <n v="-0.9"/>
    <n v="0.1"/>
    <n v="-999"/>
    <n v="-999"/>
    <n v="0.60099999999999998"/>
    <n v="7.2999999999999995E-2"/>
    <n v="0"/>
    <n v="-999"/>
    <x v="87"/>
  </r>
  <r>
    <d v="1998-11-06T00:00:00"/>
    <n v="310"/>
    <n v="1.59"/>
    <n v="-1.9"/>
    <n v="-0.8"/>
    <n v="-2.7"/>
    <n v="97.9"/>
    <n v="95.6"/>
    <n v="3.1"/>
    <n v="35"/>
    <n v="0.3"/>
    <n v="1.4"/>
    <n v="3.7"/>
    <n v="-1.9"/>
    <n v="0.3"/>
    <n v="-999"/>
    <n v="-999"/>
    <n v="0.55100000000000005"/>
    <n v="2.5000000000000001E-2"/>
    <n v="0"/>
    <n v="-999"/>
    <x v="87"/>
  </r>
  <r>
    <d v="1998-11-07T00:00:00"/>
    <n v="311"/>
    <n v="5.76"/>
    <n v="-2.5"/>
    <n v="2"/>
    <n v="-5"/>
    <n v="93"/>
    <n v="75.400000000000006"/>
    <n v="0"/>
    <n v="22"/>
    <n v="0.4"/>
    <n v="0.7"/>
    <n v="2.2000000000000002"/>
    <n v="-2.5"/>
    <n v="0.4"/>
    <n v="-999"/>
    <n v="-999"/>
    <n v="0.53100000000000003"/>
    <n v="0.17399999999999999"/>
    <n v="0"/>
    <n v="-999"/>
    <x v="87"/>
  </r>
  <r>
    <d v="1998-11-08T00:00:00"/>
    <n v="312"/>
    <n v="1.32"/>
    <n v="-4.3"/>
    <n v="-2.2000000000000002"/>
    <n v="-5.8"/>
    <n v="96.3"/>
    <n v="89.2"/>
    <n v="3.6"/>
    <n v="32"/>
    <n v="0.2"/>
    <n v="0.3"/>
    <n v="1.8"/>
    <n v="-4.3"/>
    <n v="0.2"/>
    <n v="-999"/>
    <n v="-999"/>
    <n v="0.46200000000000002"/>
    <n v="5.6000000000000001E-2"/>
    <n v="0"/>
    <n v="-999"/>
    <x v="87"/>
  </r>
  <r>
    <d v="1998-11-09T00:00:00"/>
    <n v="313"/>
    <n v="3.69"/>
    <n v="-6.1"/>
    <n v="0.2"/>
    <n v="-9.1999999999999993"/>
    <n v="93.4"/>
    <n v="70.599999999999994"/>
    <n v="0.8"/>
    <n v="32"/>
    <n v="0.1"/>
    <n v="0.3"/>
    <n v="1.7"/>
    <n v="-6.1"/>
    <n v="0.1"/>
    <n v="-999"/>
    <n v="-999"/>
    <n v="0.436"/>
    <n v="0.182"/>
    <n v="0"/>
    <n v="-999"/>
    <x v="87"/>
  </r>
  <r>
    <d v="1998-11-10T00:00:00"/>
    <n v="314"/>
    <n v="3.71"/>
    <n v="-5.6"/>
    <n v="0.3"/>
    <n v="-10"/>
    <n v="92.7"/>
    <n v="64.400000000000006"/>
    <n v="0"/>
    <n v="34"/>
    <n v="0"/>
    <n v="0.4"/>
    <n v="2"/>
    <n v="-5.6"/>
    <n v="0"/>
    <n v="-999"/>
    <n v="-999"/>
    <n v="0.4"/>
    <n v="0.222"/>
    <n v="0"/>
    <n v="-999"/>
    <x v="87"/>
  </r>
  <r>
    <d v="1998-11-11T00:00:00"/>
    <n v="315"/>
    <n v="2.65"/>
    <n v="-4.3"/>
    <n v="-1.5"/>
    <n v="-5.5"/>
    <n v="92.3"/>
    <n v="73.7"/>
    <n v="0"/>
    <n v="30"/>
    <n v="0"/>
    <n v="0.5"/>
    <n v="2"/>
    <n v="-4.3"/>
    <n v="0"/>
    <n v="-999"/>
    <n v="-999"/>
    <n v="0.40200000000000002"/>
    <n v="0.14399999999999999"/>
    <n v="0"/>
    <n v="-999"/>
    <x v="87"/>
  </r>
  <r>
    <d v="1998-11-12T00:00:00"/>
    <n v="316"/>
    <n v="0.99"/>
    <n v="-1.7"/>
    <n v="0.6"/>
    <n v="-3.9"/>
    <n v="96.5"/>
    <n v="89.1"/>
    <n v="4.2"/>
    <n v="74"/>
    <n v="0"/>
    <n v="1"/>
    <n v="3.4"/>
    <n v="-1.7"/>
    <n v="0"/>
    <n v="-999"/>
    <n v="-999"/>
    <n v="0.56599999999999995"/>
    <n v="7.0000000000000007E-2"/>
    <n v="0"/>
    <n v="-999"/>
    <x v="87"/>
  </r>
  <r>
    <d v="1998-11-13T00:00:00"/>
    <n v="317"/>
    <n v="1.56"/>
    <n v="1.1000000000000001"/>
    <n v="2.4"/>
    <n v="0.5"/>
    <n v="98.3"/>
    <n v="92.8"/>
    <n v="3.5"/>
    <n v="40"/>
    <n v="0.1"/>
    <n v="1.6"/>
    <n v="4.0999999999999996"/>
    <n v="1.1000000000000001"/>
    <n v="0.1"/>
    <n v="-999"/>
    <n v="-999"/>
    <n v="0.67300000000000004"/>
    <n v="5.1999999999999998E-2"/>
    <n v="0"/>
    <n v="-999"/>
    <x v="87"/>
  </r>
  <r>
    <d v="1998-11-14T00:00:00"/>
    <n v="318"/>
    <n v="1.26"/>
    <n v="0.9"/>
    <n v="2.2000000000000002"/>
    <n v="-0.4"/>
    <n v="99.8"/>
    <n v="99.6"/>
    <n v="9.3000000000000007"/>
    <n v="24"/>
    <n v="0.1"/>
    <n v="0.9"/>
    <n v="3.3"/>
    <n v="0.9"/>
    <n v="0.1"/>
    <n v="-999"/>
    <n v="-999"/>
    <n v="0.71099999999999997"/>
    <n v="3.0000000000000001E-3"/>
    <n v="0"/>
    <n v="-999"/>
    <x v="87"/>
  </r>
  <r>
    <d v="1998-11-15T00:00:00"/>
    <n v="319"/>
    <n v="0.87"/>
    <n v="0.2"/>
    <n v="1.6"/>
    <n v="-1.4"/>
    <n v="99.8"/>
    <n v="99.1"/>
    <n v="4"/>
    <n v="40"/>
    <n v="0.3"/>
    <n v="1.6"/>
    <n v="4"/>
    <n v="0.2"/>
    <n v="0.3"/>
    <n v="-999"/>
    <n v="-999"/>
    <n v="0.68100000000000005"/>
    <n v="6.0000000000000001E-3"/>
    <n v="0"/>
    <n v="-999"/>
    <x v="87"/>
  </r>
  <r>
    <d v="1998-11-16T00:00:00"/>
    <n v="320"/>
    <n v="4.07"/>
    <n v="-2.2000000000000002"/>
    <n v="3.5"/>
    <n v="-4.5"/>
    <n v="92.7"/>
    <n v="66.099999999999994"/>
    <n v="0"/>
    <n v="47"/>
    <n v="0.4"/>
    <n v="1.4"/>
    <n v="4.7"/>
    <n v="-2.2000000000000002"/>
    <n v="0.4"/>
    <n v="-999"/>
    <n v="-999"/>
    <n v="0.52"/>
    <n v="0.26600000000000001"/>
    <n v="0"/>
    <n v="-999"/>
    <x v="87"/>
  </r>
  <r>
    <d v="1998-11-17T00:00:00"/>
    <n v="321"/>
    <n v="5.88"/>
    <n v="-2.9"/>
    <n v="4.3"/>
    <n v="-6.2"/>
    <n v="85.2"/>
    <n v="52.6"/>
    <n v="0"/>
    <n v="44"/>
    <n v="0.1"/>
    <n v="0.8"/>
    <n v="2.7"/>
    <n v="-2.9"/>
    <n v="0.1"/>
    <n v="-999"/>
    <n v="-999"/>
    <n v="0.436"/>
    <n v="0.39400000000000002"/>
    <n v="0"/>
    <n v="-999"/>
    <x v="87"/>
  </r>
  <r>
    <d v="1998-11-18T00:00:00"/>
    <n v="322"/>
    <n v="2.04"/>
    <n v="-4"/>
    <n v="-2.7"/>
    <n v="-6"/>
    <n v="90"/>
    <n v="78.900000000000006"/>
    <n v="0"/>
    <n v="36"/>
    <n v="0"/>
    <n v="1"/>
    <n v="3.1"/>
    <n v="-4"/>
    <n v="0"/>
    <n v="-999"/>
    <n v="-999"/>
    <n v="0.39500000000000002"/>
    <n v="0.106"/>
    <n v="0"/>
    <n v="-999"/>
    <x v="87"/>
  </r>
  <r>
    <d v="1998-11-19T00:00:00"/>
    <n v="323"/>
    <n v="2.46"/>
    <n v="-5.6"/>
    <n v="-2.5"/>
    <n v="-9.6"/>
    <n v="90.2"/>
    <n v="67"/>
    <n v="1.4"/>
    <n v="57"/>
    <n v="-0.2"/>
    <n v="1.1000000000000001"/>
    <n v="3.6"/>
    <n v="-5.6"/>
    <n v="-0.2"/>
    <n v="-999"/>
    <n v="-999"/>
    <n v="0.34"/>
    <n v="0.16800000000000001"/>
    <n v="0"/>
    <n v="-999"/>
    <x v="87"/>
  </r>
  <r>
    <d v="1998-11-20T00:00:00"/>
    <n v="324"/>
    <n v="1.4"/>
    <n v="-1.6"/>
    <n v="0"/>
    <n v="-3.8"/>
    <n v="97.6"/>
    <n v="92.7"/>
    <n v="4.7"/>
    <n v="97"/>
    <n v="-0.1"/>
    <n v="2.2000000000000002"/>
    <n v="5.0999999999999996"/>
    <n v="-1.6"/>
    <n v="-0.1"/>
    <n v="-999"/>
    <n v="-999"/>
    <n v="0.56399999999999995"/>
    <n v="4.4999999999999998E-2"/>
    <n v="0"/>
    <n v="-999"/>
    <x v="87"/>
  </r>
  <r>
    <d v="1998-11-21T00:00:00"/>
    <n v="325"/>
    <n v="3"/>
    <n v="-3.3"/>
    <n v="-0.8"/>
    <n v="-5.9"/>
    <n v="98"/>
    <n v="93"/>
    <n v="4.8"/>
    <n v="145"/>
    <n v="-0.1"/>
    <n v="2"/>
    <n v="4.4000000000000004"/>
    <n v="-3.3"/>
    <n v="-0.1"/>
    <n v="-999"/>
    <n v="-999"/>
    <n v="0.53500000000000003"/>
    <n v="0.04"/>
    <n v="0"/>
    <n v="-999"/>
    <x v="87"/>
  </r>
  <r>
    <d v="1998-11-22T00:00:00"/>
    <n v="326"/>
    <n v="3.03"/>
    <n v="-5"/>
    <n v="-2.4"/>
    <n v="-7"/>
    <n v="94.5"/>
    <n v="88.8"/>
    <n v="0"/>
    <n v="135"/>
    <n v="-0.1"/>
    <n v="1.3"/>
    <n v="3.5"/>
    <n v="-5"/>
    <n v="-0.1"/>
    <n v="-999"/>
    <n v="-999"/>
    <n v="0.45400000000000001"/>
    <n v="5.7000000000000002E-2"/>
    <n v="0"/>
    <n v="-999"/>
    <x v="87"/>
  </r>
  <r>
    <d v="1998-11-23T00:00:00"/>
    <n v="327"/>
    <n v="1.88"/>
    <n v="-4.5"/>
    <n v="-2"/>
    <n v="-6.6"/>
    <n v="97.7"/>
    <n v="93.6"/>
    <n v="3.5"/>
    <n v="178"/>
    <n v="-0.1"/>
    <n v="2.9"/>
    <n v="5.7"/>
    <n v="-4.5"/>
    <n v="-0.1"/>
    <n v="-999"/>
    <n v="-999"/>
    <n v="0.49199999999999999"/>
    <n v="3.4000000000000002E-2"/>
    <n v="0"/>
    <n v="-999"/>
    <x v="87"/>
  </r>
  <r>
    <d v="1998-11-24T00:00:00"/>
    <n v="328"/>
    <n v="1.53"/>
    <n v="-3.5"/>
    <n v="-2.1"/>
    <n v="-5.0999999999999996"/>
    <n v="96.3"/>
    <n v="90.1"/>
    <n v="2.1"/>
    <n v="198"/>
    <n v="-0.1"/>
    <n v="2.5"/>
    <n v="5.8"/>
    <n v="-3.5"/>
    <n v="-0.1"/>
    <n v="-999"/>
    <n v="-999"/>
    <n v="0.47299999999999998"/>
    <n v="5.1999999999999998E-2"/>
    <n v="0"/>
    <n v="-999"/>
    <x v="87"/>
  </r>
  <r>
    <d v="1998-11-25T00:00:00"/>
    <n v="329"/>
    <n v="1.08"/>
    <n v="-1.1000000000000001"/>
    <n v="0.7"/>
    <n v="-3.9"/>
    <n v="98.7"/>
    <n v="94.2"/>
    <n v="2.6"/>
    <n v="212"/>
    <n v="0"/>
    <n v="2.7"/>
    <n v="6.3"/>
    <n v="-1.1000000000000001"/>
    <n v="0"/>
    <n v="-999"/>
    <n v="-999"/>
    <n v="0.60399999999999998"/>
    <n v="3.6999999999999998E-2"/>
    <n v="0"/>
    <n v="-999"/>
    <x v="87"/>
  </r>
  <r>
    <d v="1998-11-26T00:00:00"/>
    <n v="330"/>
    <n v="1.58"/>
    <n v="-1.5"/>
    <n v="0.7"/>
    <n v="-5.7"/>
    <n v="98.1"/>
    <n v="91.9"/>
    <n v="13.4"/>
    <n v="181"/>
    <n v="0"/>
    <n v="1.7"/>
    <n v="4.8"/>
    <n v="-1.5"/>
    <n v="0"/>
    <n v="-999"/>
    <n v="-999"/>
    <n v="0.59099999999999997"/>
    <n v="5.1999999999999998E-2"/>
    <n v="0"/>
    <n v="-999"/>
    <x v="87"/>
  </r>
  <r>
    <d v="1998-11-27T00:00:00"/>
    <n v="331"/>
    <n v="1.5"/>
    <n v="-3.9"/>
    <n v="-1.8"/>
    <n v="-5.9"/>
    <n v="95.6"/>
    <n v="91"/>
    <n v="0"/>
    <n v="194"/>
    <n v="0"/>
    <n v="0.8"/>
    <n v="2.7"/>
    <n v="-3.9"/>
    <n v="0"/>
    <n v="-999"/>
    <n v="-999"/>
    <n v="0.48799999999999999"/>
    <n v="4.8000000000000001E-2"/>
    <n v="0"/>
    <n v="-999"/>
    <x v="87"/>
  </r>
  <r>
    <d v="1998-11-28T00:00:00"/>
    <n v="332"/>
    <n v="2.63"/>
    <n v="-6.8"/>
    <n v="0.4"/>
    <n v="-10.5"/>
    <n v="92"/>
    <n v="65.400000000000006"/>
    <n v="0"/>
    <n v="194"/>
    <n v="-0.1"/>
    <n v="0.6"/>
    <n v="2.2999999999999998"/>
    <n v="-6.8"/>
    <n v="-0.1"/>
    <n v="-999"/>
    <n v="-999"/>
    <n v="0.41"/>
    <n v="0.217"/>
    <n v="0"/>
    <n v="-999"/>
    <x v="87"/>
  </r>
  <r>
    <d v="1998-11-29T00:00:00"/>
    <n v="333"/>
    <n v="1.39"/>
    <n v="-6.1"/>
    <n v="-4.5999999999999996"/>
    <n v="-7.2"/>
    <n v="92.3"/>
    <n v="85.4"/>
    <n v="0"/>
    <n v="185"/>
    <n v="-0.2"/>
    <n v="1.3"/>
    <n v="3.6"/>
    <n v="-6.1"/>
    <n v="-0.2"/>
    <n v="-999"/>
    <n v="-999"/>
    <n v="0.371"/>
    <n v="6.3E-2"/>
    <n v="0"/>
    <n v="-999"/>
    <x v="87"/>
  </r>
  <r>
    <d v="1998-11-30T00:00:00"/>
    <n v="334"/>
    <n v="2.0099999999999998"/>
    <n v="-6"/>
    <n v="-3.8"/>
    <n v="-8.3000000000000007"/>
    <n v="94.2"/>
    <n v="82.4"/>
    <n v="2.9"/>
    <n v="202"/>
    <n v="-0.1"/>
    <n v="1.4"/>
    <n v="4.3"/>
    <n v="-6"/>
    <n v="-0.1"/>
    <n v="-999"/>
    <n v="-999"/>
    <n v="0.379"/>
    <n v="8.1000000000000003E-2"/>
    <n v="202"/>
    <n v="-0.1"/>
    <x v="87"/>
  </r>
  <r>
    <d v="1998-12-01T00:00:00"/>
    <n v="335"/>
    <n v="0.8"/>
    <n v="-4.9000000000000004"/>
    <n v="-3.2"/>
    <n v="-6.4"/>
    <n v="95.1"/>
    <n v="89.8"/>
    <n v="2.4"/>
    <n v="240"/>
    <n v="-0.1"/>
    <n v="2"/>
    <n v="5.5"/>
    <n v="-4.9000000000000004"/>
    <n v="-0.1"/>
    <n v="-999"/>
    <n v="-999"/>
    <n v="0.434"/>
    <n v="4.9000000000000002E-2"/>
    <n v="0"/>
    <n v="-999"/>
    <x v="88"/>
  </r>
  <r>
    <d v="1998-12-02T00:00:00"/>
    <n v="336"/>
    <n v="1.63"/>
    <n v="-4.5999999999999996"/>
    <n v="-2.7"/>
    <n v="-7.2"/>
    <n v="97"/>
    <n v="92.5"/>
    <n v="0.5"/>
    <n v="243"/>
    <n v="-0.1"/>
    <n v="1.6"/>
    <n v="4.9000000000000004"/>
    <n v="-4.5999999999999996"/>
    <n v="-0.1"/>
    <n v="-999"/>
    <n v="-999"/>
    <n v="0.46300000000000002"/>
    <n v="3.7999999999999999E-2"/>
    <n v="0"/>
    <n v="-999"/>
    <x v="88"/>
  </r>
  <r>
    <d v="1998-12-03T00:00:00"/>
    <n v="337"/>
    <n v="2.95"/>
    <n v="-8.5"/>
    <n v="-2.6"/>
    <n v="-12"/>
    <n v="91.5"/>
    <n v="69.5"/>
    <n v="0"/>
    <n v="239"/>
    <n v="-0.1"/>
    <n v="0.5"/>
    <n v="2"/>
    <n v="-8.5"/>
    <n v="-0.1"/>
    <n v="-999"/>
    <n v="-999"/>
    <n v="0.35"/>
    <n v="0.154"/>
    <n v="0"/>
    <n v="-999"/>
    <x v="88"/>
  </r>
  <r>
    <d v="1998-12-04T00:00:00"/>
    <n v="338"/>
    <n v="1.61"/>
    <n v="-8.6999999999999993"/>
    <n v="-6.4"/>
    <n v="-11"/>
    <n v="93"/>
    <n v="82.9"/>
    <n v="5.3"/>
    <n v="288"/>
    <n v="-0.2"/>
    <n v="0.5"/>
    <n v="2.2000000000000002"/>
    <n v="-8.6999999999999993"/>
    <n v="-0.2"/>
    <n v="-999"/>
    <n v="-999"/>
    <n v="0.313"/>
    <n v="6.5000000000000002E-2"/>
    <n v="0"/>
    <n v="-999"/>
    <x v="88"/>
  </r>
  <r>
    <d v="1998-12-05T00:00:00"/>
    <n v="339"/>
    <n v="1.01"/>
    <n v="-9"/>
    <n v="-7.6"/>
    <n v="-10"/>
    <n v="93.6"/>
    <n v="90"/>
    <n v="6"/>
    <n v="355"/>
    <n v="-2.9"/>
    <n v="1.1000000000000001"/>
    <n v="3"/>
    <n v="-9"/>
    <n v="-0.2"/>
    <n v="-999"/>
    <n v="-999"/>
    <n v="0.311"/>
    <n v="3.4000000000000002E-2"/>
    <n v="0"/>
    <n v="-999"/>
    <x v="88"/>
  </r>
  <r>
    <d v="1998-12-06T00:00:00"/>
    <n v="340"/>
    <n v="0.62"/>
    <n v="-8.6"/>
    <n v="-5.8"/>
    <n v="-10.8"/>
    <n v="93.6"/>
    <n v="89.8"/>
    <n v="1.6"/>
    <n v="360"/>
    <n v="-2.4"/>
    <n v="0.6"/>
    <n v="2.5"/>
    <n v="-8.6"/>
    <n v="-0.1"/>
    <n v="-999"/>
    <n v="-999"/>
    <n v="0.35599999999999998"/>
    <n v="0.04"/>
    <n v="0"/>
    <n v="-999"/>
    <x v="88"/>
  </r>
  <r>
    <d v="1998-12-07T00:00:00"/>
    <n v="341"/>
    <n v="0.3"/>
    <n v="-7.3"/>
    <n v="-5.8"/>
    <n v="-9"/>
    <n v="95.1"/>
    <n v="91.4"/>
    <n v="2"/>
    <n v="380"/>
    <n v="-2"/>
    <n v="1.3"/>
    <n v="3.6"/>
    <n v="-7.3"/>
    <n v="-0.1"/>
    <n v="-999"/>
    <n v="-999"/>
    <n v="0.36099999999999999"/>
    <n v="3.4000000000000002E-2"/>
    <n v="0"/>
    <n v="-999"/>
    <x v="88"/>
  </r>
  <r>
    <d v="1998-12-08T00:00:00"/>
    <n v="342"/>
    <n v="0.53"/>
    <n v="-8.1999999999999993"/>
    <n v="-4.5999999999999996"/>
    <n v="-10.7"/>
    <n v="94.4"/>
    <n v="89.6"/>
    <n v="0"/>
    <n v="353"/>
    <n v="-2.5"/>
    <n v="0.5"/>
    <n v="2.7"/>
    <n v="-8.1999999999999993"/>
    <n v="-0.1"/>
    <n v="-999"/>
    <n v="-999"/>
    <n v="0.38800000000000001"/>
    <n v="4.4999999999999998E-2"/>
    <n v="0"/>
    <n v="-999"/>
    <x v="88"/>
  </r>
  <r>
    <d v="1998-12-09T00:00:00"/>
    <n v="343"/>
    <n v="0.39"/>
    <n v="-6.3"/>
    <n v="-4.2"/>
    <n v="-9.6999999999999993"/>
    <n v="92.9"/>
    <n v="85.9"/>
    <n v="1.6"/>
    <n v="361"/>
    <n v="-2.6"/>
    <n v="0.6"/>
    <n v="1.9"/>
    <n v="-6.3"/>
    <n v="-0.1"/>
    <n v="-999"/>
    <n v="-999"/>
    <n v="0.38400000000000001"/>
    <n v="6.3E-2"/>
    <n v="0"/>
    <n v="-999"/>
    <x v="88"/>
  </r>
  <r>
    <d v="1998-12-10T00:00:00"/>
    <n v="344"/>
    <n v="0.61"/>
    <n v="-5.6"/>
    <n v="-2.2999999999999998"/>
    <n v="-8.6"/>
    <n v="93.5"/>
    <n v="81.8"/>
    <n v="0"/>
    <n v="354"/>
    <n v="-1.9"/>
    <n v="0.9"/>
    <n v="3.7"/>
    <n v="-5.6"/>
    <n v="-0.1"/>
    <n v="-999"/>
    <n v="-999"/>
    <n v="0.42299999999999999"/>
    <n v="9.4E-2"/>
    <n v="0"/>
    <n v="-999"/>
    <x v="88"/>
  </r>
  <r>
    <d v="1998-12-11T00:00:00"/>
    <n v="345"/>
    <n v="0.33"/>
    <n v="-4.4000000000000004"/>
    <n v="-2.6"/>
    <n v="-7.2"/>
    <n v="94.9"/>
    <n v="87.2"/>
    <n v="3.3"/>
    <n v="387"/>
    <n v="-1.9"/>
    <n v="0.8"/>
    <n v="2.6"/>
    <n v="-4.4000000000000004"/>
    <n v="-0.1"/>
    <n v="-999"/>
    <n v="-999"/>
    <n v="0.44"/>
    <n v="6.5000000000000002E-2"/>
    <n v="0"/>
    <n v="-999"/>
    <x v="88"/>
  </r>
  <r>
    <d v="1998-12-12T00:00:00"/>
    <n v="346"/>
    <n v="0.35"/>
    <n v="-1.2"/>
    <n v="1.2"/>
    <n v="-5.2"/>
    <n v="98"/>
    <n v="95.2"/>
    <n v="0.1"/>
    <n v="374"/>
    <n v="-0.9"/>
    <n v="2.2000000000000002"/>
    <n v="5.2"/>
    <n v="-1.2"/>
    <n v="0"/>
    <n v="-999"/>
    <n v="-999"/>
    <n v="0.63200000000000001"/>
    <n v="3.2000000000000001E-2"/>
    <n v="0"/>
    <n v="-999"/>
    <x v="88"/>
  </r>
  <r>
    <d v="1998-12-13T00:00:00"/>
    <n v="347"/>
    <n v="1.06"/>
    <n v="0"/>
    <n v="1.7"/>
    <n v="-5.4"/>
    <n v="98.7"/>
    <n v="93.5"/>
    <n v="4.2"/>
    <n v="334"/>
    <n v="0"/>
    <n v="2.8"/>
    <n v="6.6"/>
    <n v="0"/>
    <n v="0"/>
    <n v="-999"/>
    <n v="-999"/>
    <n v="0.64600000000000002"/>
    <n v="4.4999999999999998E-2"/>
    <n v="0"/>
    <n v="-999"/>
    <x v="88"/>
  </r>
  <r>
    <d v="1998-12-14T00:00:00"/>
    <n v="348"/>
    <n v="3.13"/>
    <n v="-7.3"/>
    <n v="-4.8"/>
    <n v="-9.6999999999999993"/>
    <n v="87.5"/>
    <n v="72.8"/>
    <n v="0"/>
    <n v="332"/>
    <n v="-1.4"/>
    <n v="1.2"/>
    <n v="3.7"/>
    <n v="-7.3"/>
    <n v="0"/>
    <n v="-999"/>
    <n v="-999"/>
    <n v="0.31"/>
    <n v="0.11600000000000001"/>
    <n v="0"/>
    <n v="-999"/>
    <x v="88"/>
  </r>
  <r>
    <d v="1998-12-15T00:00:00"/>
    <n v="349"/>
    <n v="0.47"/>
    <n v="-4.7"/>
    <n v="-2.2000000000000002"/>
    <n v="-7.7"/>
    <n v="93.3"/>
    <n v="84.6"/>
    <n v="10.1"/>
    <n v="434"/>
    <n v="-1.9"/>
    <n v="0.8"/>
    <n v="2.9"/>
    <n v="-4.7"/>
    <n v="0"/>
    <n v="-999"/>
    <n v="-999"/>
    <n v="0.438"/>
    <n v="0.08"/>
    <n v="0"/>
    <n v="-999"/>
    <x v="88"/>
  </r>
  <r>
    <d v="1998-12-16T00:00:00"/>
    <n v="350"/>
    <n v="0.43"/>
    <n v="-0.7"/>
    <n v="0.6"/>
    <n v="-2.2000000000000002"/>
    <n v="94.4"/>
    <n v="83.2"/>
    <n v="0"/>
    <n v="413"/>
    <n v="-0.8"/>
    <n v="0.9"/>
    <n v="3.5"/>
    <n v="-0.7"/>
    <n v="0"/>
    <n v="-999"/>
    <n v="-999"/>
    <n v="0.53100000000000003"/>
    <n v="0.107"/>
    <n v="0"/>
    <n v="-999"/>
    <x v="88"/>
  </r>
  <r>
    <d v="1998-12-17T00:00:00"/>
    <n v="351"/>
    <n v="1.61"/>
    <n v="-6.5"/>
    <n v="0"/>
    <n v="-11.7"/>
    <n v="94.3"/>
    <n v="88.1"/>
    <n v="12.2"/>
    <n v="498"/>
    <n v="-0.8"/>
    <n v="1.8"/>
    <n v="4.9000000000000004"/>
    <n v="-6.5"/>
    <n v="0"/>
    <n v="-999"/>
    <n v="-999"/>
    <n v="0.53600000000000003"/>
    <n v="7.2999999999999995E-2"/>
    <n v="0"/>
    <n v="-999"/>
    <x v="88"/>
  </r>
  <r>
    <d v="1998-12-18T00:00:00"/>
    <n v="352"/>
    <n v="3.66"/>
    <n v="-12.7"/>
    <n v="-8.6"/>
    <n v="-17.100000000000001"/>
    <n v="91.7"/>
    <n v="84.1"/>
    <n v="0"/>
    <n v="473"/>
    <n v="-1.4"/>
    <n v="0.9"/>
    <n v="3"/>
    <n v="-12.7"/>
    <n v="0"/>
    <n v="-999"/>
    <n v="-999"/>
    <n v="0.26900000000000002"/>
    <n v="5.0999999999999997E-2"/>
    <n v="0"/>
    <n v="-999"/>
    <x v="88"/>
  </r>
  <r>
    <d v="1998-12-19T00:00:00"/>
    <n v="353"/>
    <n v="1.47"/>
    <n v="-20.6"/>
    <n v="-17.100000000000001"/>
    <n v="-24.6"/>
    <n v="85.6"/>
    <n v="77.900000000000006"/>
    <n v="0"/>
    <n v="471"/>
    <n v="-2.5"/>
    <n v="0.9"/>
    <n v="3.4"/>
    <n v="-20.6"/>
    <n v="-0.1"/>
    <n v="-999"/>
    <n v="-999"/>
    <n v="0.125"/>
    <n v="3.5000000000000003E-2"/>
    <n v="0"/>
    <n v="-999"/>
    <x v="88"/>
  </r>
  <r>
    <d v="1998-12-20T00:00:00"/>
    <n v="354"/>
    <n v="1.45"/>
    <n v="-23.6"/>
    <n v="-16"/>
    <n v="-26.8"/>
    <n v="80.599999999999994"/>
    <n v="66.2"/>
    <n v="0"/>
    <n v="470"/>
    <n v="-3.9"/>
    <n v="0.7"/>
    <n v="3.2"/>
    <n v="-23.6"/>
    <n v="-0.3"/>
    <n v="-999"/>
    <n v="-999"/>
    <n v="0.11600000000000001"/>
    <n v="5.8999999999999997E-2"/>
    <n v="0"/>
    <n v="-999"/>
    <x v="88"/>
  </r>
  <r>
    <d v="1998-12-21T00:00:00"/>
    <n v="355"/>
    <n v="1.02"/>
    <n v="-20"/>
    <n v="-17.7"/>
    <n v="-22.3"/>
    <n v="86"/>
    <n v="79.7"/>
    <n v="0"/>
    <n v="464"/>
    <n v="-4.3"/>
    <n v="0.2"/>
    <n v="1.5"/>
    <n v="-20"/>
    <n v="-0.2"/>
    <n v="-999"/>
    <n v="-999"/>
    <n v="0.121"/>
    <n v="3.1E-2"/>
    <n v="0"/>
    <n v="-999"/>
    <x v="88"/>
  </r>
  <r>
    <d v="1998-12-22T00:00:00"/>
    <n v="356"/>
    <n v="0.93"/>
    <n v="-16.3"/>
    <n v="-13.1"/>
    <n v="-18.8"/>
    <n v="89.4"/>
    <n v="82.7"/>
    <n v="0"/>
    <n v="456"/>
    <n v="-3.7"/>
    <n v="0.3"/>
    <n v="1.5"/>
    <n v="-16.3"/>
    <n v="-0.2"/>
    <n v="-999"/>
    <n v="-999"/>
    <n v="0.184"/>
    <n v="3.7999999999999999E-2"/>
    <n v="0"/>
    <n v="-999"/>
    <x v="88"/>
  </r>
  <r>
    <d v="1998-12-23T00:00:00"/>
    <n v="357"/>
    <n v="0.59"/>
    <n v="-16.3"/>
    <n v="-14.5"/>
    <n v="-18.3"/>
    <n v="89.2"/>
    <n v="84.7"/>
    <n v="1.5"/>
    <n v="476"/>
    <n v="-3.5"/>
    <n v="0.1"/>
    <n v="1.1000000000000001"/>
    <n v="-16.3"/>
    <n v="-0.2"/>
    <n v="-999"/>
    <n v="-999"/>
    <n v="0.16900000000000001"/>
    <n v="0.03"/>
    <n v="0"/>
    <n v="-999"/>
    <x v="88"/>
  </r>
  <r>
    <d v="1998-12-24T00:00:00"/>
    <n v="358"/>
    <n v="0.23"/>
    <n v="-12"/>
    <n v="-6.7"/>
    <n v="-15.4"/>
    <n v="92.3"/>
    <n v="85"/>
    <n v="4.0999999999999996"/>
    <n v="511"/>
    <n v="-8.4"/>
    <n v="0.5"/>
    <n v="2.4"/>
    <n v="-12"/>
    <n v="-0.2"/>
    <n v="-999"/>
    <n v="-999"/>
    <n v="0.313"/>
    <n v="5.5E-2"/>
    <n v="0"/>
    <n v="-999"/>
    <x v="88"/>
  </r>
  <r>
    <d v="1998-12-25T00:00:00"/>
    <n v="359"/>
    <n v="0.15"/>
    <n v="-6.4"/>
    <n v="-4.3"/>
    <n v="-8.9"/>
    <n v="96.3"/>
    <n v="93.7"/>
    <n v="13.1"/>
    <n v="642"/>
    <n v="-5.6"/>
    <n v="1.1000000000000001"/>
    <n v="4.5999999999999996"/>
    <n v="-6.4"/>
    <n v="-0.2"/>
    <n v="-999"/>
    <n v="-999"/>
    <n v="0.41699999999999998"/>
    <n v="2.8000000000000001E-2"/>
    <n v="0"/>
    <n v="-999"/>
    <x v="88"/>
  </r>
  <r>
    <d v="1998-12-26T00:00:00"/>
    <n v="360"/>
    <n v="1.1299999999999999"/>
    <n v="-7.1"/>
    <n v="-5.7"/>
    <n v="-9.1"/>
    <n v="96"/>
    <n v="94.4"/>
    <n v="9.8000000000000007"/>
    <n v="707"/>
    <n v="-4.9000000000000004"/>
    <n v="1.6"/>
    <n v="3.7"/>
    <n v="-7.1"/>
    <n v="-0.2"/>
    <n v="-999"/>
    <n v="-999"/>
    <n v="0.378"/>
    <n v="2.1999999999999999E-2"/>
    <n v="0"/>
    <n v="-999"/>
    <x v="88"/>
  </r>
  <r>
    <d v="1998-12-27T00:00:00"/>
    <n v="361"/>
    <n v="0.36"/>
    <n v="-5.5"/>
    <n v="-2.5"/>
    <n v="-7.5"/>
    <n v="96.8"/>
    <n v="94.7"/>
    <n v="2"/>
    <n v="733"/>
    <n v="-4.0999999999999996"/>
    <n v="1.4"/>
    <n v="3.7"/>
    <n v="-5.5"/>
    <n v="-0.1"/>
    <n v="-999"/>
    <n v="-999"/>
    <n v="0.48299999999999998"/>
    <n v="2.7E-2"/>
    <n v="0"/>
    <n v="-999"/>
    <x v="88"/>
  </r>
  <r>
    <d v="1998-12-28T00:00:00"/>
    <n v="362"/>
    <n v="1.82"/>
    <n v="-2.2000000000000002"/>
    <n v="-1.2"/>
    <n v="-2.7"/>
    <n v="96.2"/>
    <n v="92"/>
    <n v="1.3"/>
    <n v="714"/>
    <n v="-2.6"/>
    <n v="2.1"/>
    <n v="5"/>
    <n v="-2.2000000000000002"/>
    <n v="-0.1"/>
    <n v="-999"/>
    <n v="-999"/>
    <n v="0.51500000000000001"/>
    <n v="4.4999999999999998E-2"/>
    <n v="0"/>
    <n v="-999"/>
    <x v="88"/>
  </r>
  <r>
    <d v="1998-12-29T00:00:00"/>
    <n v="363"/>
    <n v="0.37"/>
    <n v="-1.4"/>
    <n v="-0.1"/>
    <n v="-2.9"/>
    <n v="98.5"/>
    <n v="93.4"/>
    <n v="11.4"/>
    <n v="820"/>
    <n v="-1.9"/>
    <n v="1.5"/>
    <n v="3.5"/>
    <n v="-1.4"/>
    <n v="0"/>
    <n v="-999"/>
    <n v="-999"/>
    <n v="0.56799999999999995"/>
    <n v="0.04"/>
    <n v="0"/>
    <n v="-999"/>
    <x v="88"/>
  </r>
  <r>
    <d v="1998-12-30T00:00:00"/>
    <n v="364"/>
    <n v="0.57999999999999996"/>
    <n v="-2.9"/>
    <n v="0.2"/>
    <n v="-4.3"/>
    <n v="96.6"/>
    <n v="85.6"/>
    <n v="0"/>
    <n v="778"/>
    <n v="-1.5"/>
    <n v="0.6"/>
    <n v="2.2000000000000002"/>
    <n v="-2.9"/>
    <n v="0"/>
    <n v="-999"/>
    <n v="-999"/>
    <n v="0.52900000000000003"/>
    <n v="8.8999999999999996E-2"/>
    <n v="0"/>
    <n v="-999"/>
    <x v="88"/>
  </r>
  <r>
    <d v="1998-12-31T00:00:00"/>
    <n v="365"/>
    <n v="2.2000000000000002"/>
    <n v="-3.1"/>
    <n v="1.5"/>
    <n v="-7.2"/>
    <n v="96"/>
    <n v="89.5"/>
    <n v="0"/>
    <n v="757"/>
    <n v="-1.5"/>
    <n v="1.8"/>
    <n v="4.8"/>
    <n v="-3.1"/>
    <n v="0"/>
    <n v="-999"/>
    <n v="-999"/>
    <n v="0.61099999999999999"/>
    <n v="7.0999999999999994E-2"/>
    <n v="757"/>
    <n v="-1.5"/>
    <x v="88"/>
  </r>
  <r>
    <d v="1999-01-01T00:00:00"/>
    <n v="1"/>
    <n v="1.89"/>
    <n v="-8.1999999999999993"/>
    <n v="-6.5"/>
    <n v="-10.9"/>
    <n v="95.2"/>
    <n v="90.9"/>
    <n v="0"/>
    <n v="747"/>
    <n v="-2.1"/>
    <n v="0.7"/>
    <n v="2.7"/>
    <n v="-8.1999999999999993"/>
    <n v="0"/>
    <n v="-999"/>
    <n v="-999"/>
    <n v="0.34200000000000003"/>
    <n v="3.4000000000000002E-2"/>
    <n v="0"/>
    <n v="-999"/>
    <x v="89"/>
  </r>
  <r>
    <d v="1999-01-02T00:00:00"/>
    <n v="2"/>
    <n v="5.23"/>
    <n v="-7.4"/>
    <n v="-0.7"/>
    <n v="-10.8"/>
    <n v="90.3"/>
    <n v="61.7"/>
    <n v="0"/>
    <n v="729"/>
    <n v="-3.5"/>
    <n v="0.5"/>
    <n v="1.7"/>
    <n v="-7.4"/>
    <n v="0"/>
    <n v="-999"/>
    <n v="-999"/>
    <n v="0.35699999999999998"/>
    <n v="0.222"/>
    <n v="0"/>
    <n v="-999"/>
    <x v="89"/>
  </r>
  <r>
    <d v="1999-01-03T00:00:00"/>
    <n v="3"/>
    <n v="5.07"/>
    <n v="-3.2"/>
    <n v="3.7"/>
    <n v="-7.6"/>
    <n v="88.7"/>
    <n v="61.4"/>
    <n v="0"/>
    <n v="700"/>
    <n v="-3.9"/>
    <n v="0.5"/>
    <n v="1.7"/>
    <n v="-3.2"/>
    <n v="0"/>
    <n v="-999"/>
    <n v="-999"/>
    <n v="0.48799999999999999"/>
    <n v="0.307"/>
    <n v="0"/>
    <n v="-999"/>
    <x v="89"/>
  </r>
  <r>
    <d v="1999-01-04T00:00:00"/>
    <n v="4"/>
    <n v="0.77"/>
    <n v="-0.7"/>
    <n v="0.5"/>
    <n v="-1.9"/>
    <n v="97.5"/>
    <n v="88.9"/>
    <n v="14"/>
    <n v="767"/>
    <n v="-2.6"/>
    <n v="1.4"/>
    <n v="4.0999999999999996"/>
    <n v="-0.7"/>
    <n v="0"/>
    <n v="-999"/>
    <n v="-999"/>
    <n v="0.56299999999999994"/>
    <n v="7.0000000000000007E-2"/>
    <n v="0"/>
    <n v="-999"/>
    <x v="89"/>
  </r>
  <r>
    <d v="1999-01-05T00:00:00"/>
    <n v="5"/>
    <n v="2.4"/>
    <n v="-1.8"/>
    <n v="0.3"/>
    <n v="-2.9"/>
    <n v="95"/>
    <n v="83.9"/>
    <n v="3.5"/>
    <n v="750"/>
    <n v="-1.6"/>
    <n v="1.6"/>
    <n v="3.3"/>
    <n v="-1.8"/>
    <n v="0"/>
    <n v="-999"/>
    <n v="-999"/>
    <n v="0.52400000000000002"/>
    <n v="0.1"/>
    <n v="0"/>
    <n v="-999"/>
    <x v="89"/>
  </r>
  <r>
    <d v="1999-01-06T00:00:00"/>
    <n v="6"/>
    <n v="2.2400000000000002"/>
    <n v="-2.9"/>
    <n v="-0.1"/>
    <n v="-4.5"/>
    <n v="89.4"/>
    <n v="72.5"/>
    <n v="1.4"/>
    <n v="759"/>
    <n v="-1.6"/>
    <n v="0.8"/>
    <n v="2.2999999999999998"/>
    <n v="-2.9"/>
    <n v="0"/>
    <n v="-999"/>
    <n v="-999"/>
    <n v="0.44"/>
    <n v="0.16700000000000001"/>
    <n v="0"/>
    <n v="-999"/>
    <x v="89"/>
  </r>
  <r>
    <d v="1999-01-07T00:00:00"/>
    <n v="7"/>
    <n v="1.51"/>
    <n v="-4.5"/>
    <n v="-3.4"/>
    <n v="-6.1"/>
    <n v="98"/>
    <n v="95.9"/>
    <n v="7.1"/>
    <n v="829"/>
    <n v="-1.7"/>
    <n v="1.4"/>
    <n v="3.2"/>
    <n v="-4.5"/>
    <n v="0"/>
    <n v="-999"/>
    <n v="-999"/>
    <n v="0.45500000000000002"/>
    <n v="1.9E-2"/>
    <n v="0"/>
    <n v="-999"/>
    <x v="89"/>
  </r>
  <r>
    <d v="1999-01-08T00:00:00"/>
    <n v="8"/>
    <n v="1.1100000000000001"/>
    <n v="-4.4000000000000004"/>
    <n v="-3.3"/>
    <n v="-6"/>
    <n v="98.3"/>
    <n v="97.1"/>
    <n v="7.2"/>
    <n v="903"/>
    <n v="-1.8"/>
    <n v="1.5"/>
    <n v="4.0999999999999996"/>
    <n v="-4.4000000000000004"/>
    <n v="0"/>
    <n v="-999"/>
    <n v="-999"/>
    <n v="0.46400000000000002"/>
    <n v="1.4E-2"/>
    <n v="0"/>
    <n v="-999"/>
    <x v="89"/>
  </r>
  <r>
    <d v="1999-01-09T00:00:00"/>
    <n v="9"/>
    <n v="1.06"/>
    <n v="-4"/>
    <n v="-1"/>
    <n v="-6.2"/>
    <n v="98.3"/>
    <n v="96.8"/>
    <n v="0"/>
    <n v="900"/>
    <n v="-1.7"/>
    <n v="0.4"/>
    <n v="3"/>
    <n v="-4"/>
    <n v="0"/>
    <n v="-999"/>
    <n v="-999"/>
    <n v="0.55000000000000004"/>
    <n v="1.7999999999999999E-2"/>
    <n v="0"/>
    <n v="-999"/>
    <x v="89"/>
  </r>
  <r>
    <d v="1999-01-10T00:00:00"/>
    <n v="10"/>
    <n v="0.33"/>
    <n v="-1.5"/>
    <n v="0.1"/>
    <n v="-5.0999999999999996"/>
    <n v="99.3"/>
    <n v="97.9"/>
    <n v="9.5"/>
    <n v="992"/>
    <n v="-1.7"/>
    <n v="0.8"/>
    <n v="4.5"/>
    <n v="-1.5"/>
    <n v="0"/>
    <n v="-999"/>
    <n v="-999"/>
    <n v="0.60299999999999998"/>
    <n v="1.2999999999999999E-2"/>
    <n v="0"/>
    <n v="-999"/>
    <x v="89"/>
  </r>
  <r>
    <d v="1999-01-11T00:00:00"/>
    <n v="11"/>
    <n v="0.62"/>
    <n v="-2.1"/>
    <n v="-0.1"/>
    <n v="-3.2"/>
    <n v="89.3"/>
    <n v="73"/>
    <n v="2.2999999999999998"/>
    <n v="987"/>
    <n v="-1.4"/>
    <n v="1.3"/>
    <n v="3.4"/>
    <n v="-2.1"/>
    <n v="0"/>
    <n v="-999"/>
    <n v="-999"/>
    <n v="0.442"/>
    <n v="0.16400000000000001"/>
    <n v="0"/>
    <n v="-999"/>
    <x v="89"/>
  </r>
  <r>
    <d v="1999-01-12T00:00:00"/>
    <n v="12"/>
    <n v="0.55000000000000004"/>
    <n v="-3.8"/>
    <n v="-2.2999999999999998"/>
    <n v="-8.4"/>
    <n v="96.6"/>
    <n v="92.5"/>
    <n v="4.2"/>
    <n v="1000"/>
    <n v="-1.3"/>
    <n v="1.5"/>
    <n v="5.0999999999999996"/>
    <n v="-3.8"/>
    <n v="0"/>
    <n v="-999"/>
    <n v="-999"/>
    <n v="0.47499999999999998"/>
    <n v="3.9E-2"/>
    <n v="0"/>
    <n v="-999"/>
    <x v="89"/>
  </r>
  <r>
    <d v="1999-01-13T00:00:00"/>
    <n v="13"/>
    <n v="1.36"/>
    <n v="-5.7"/>
    <n v="-2.2999999999999998"/>
    <n v="-9.8000000000000007"/>
    <n v="90.9"/>
    <n v="73.099999999999994"/>
    <n v="0"/>
    <n v="978"/>
    <n v="-1.3"/>
    <n v="1"/>
    <n v="3.3"/>
    <n v="-5.7"/>
    <n v="0"/>
    <n v="-999"/>
    <n v="-999"/>
    <n v="0.376"/>
    <n v="0.13900000000000001"/>
    <n v="0"/>
    <n v="-999"/>
    <x v="89"/>
  </r>
  <r>
    <d v="1999-01-14T00:00:00"/>
    <n v="14"/>
    <n v="1.42"/>
    <n v="-2.6"/>
    <n v="0.9"/>
    <n v="-7.4"/>
    <n v="96.3"/>
    <n v="84.8"/>
    <n v="3.1"/>
    <n v="967"/>
    <n v="-1.4"/>
    <n v="1.9"/>
    <n v="4.5"/>
    <n v="-2.6"/>
    <n v="0.1"/>
    <n v="-999"/>
    <n v="-999"/>
    <n v="0.55300000000000005"/>
    <n v="9.9000000000000005E-2"/>
    <n v="0"/>
    <n v="-999"/>
    <x v="89"/>
  </r>
  <r>
    <d v="1999-01-15T00:00:00"/>
    <n v="15"/>
    <n v="4.47"/>
    <n v="-6.2"/>
    <n v="-2.9"/>
    <n v="-8.5"/>
    <n v="85"/>
    <n v="64.900000000000006"/>
    <n v="0"/>
    <n v="949"/>
    <n v="-1.4"/>
    <n v="1.5"/>
    <n v="3.4"/>
    <n v="-6.2"/>
    <n v="0.1"/>
    <n v="-999"/>
    <n v="-999"/>
    <n v="0.32100000000000001"/>
    <n v="0.17299999999999999"/>
    <n v="0"/>
    <n v="-999"/>
    <x v="89"/>
  </r>
  <r>
    <d v="1999-01-16T00:00:00"/>
    <n v="16"/>
    <n v="3.25"/>
    <n v="-6.4"/>
    <n v="-2.2000000000000002"/>
    <n v="-8.5"/>
    <n v="93.7"/>
    <n v="73.599999999999994"/>
    <n v="1.7"/>
    <n v="956"/>
    <n v="-1.7"/>
    <n v="0.8"/>
    <n v="4.2"/>
    <n v="-6.4"/>
    <n v="0.1"/>
    <n v="-999"/>
    <n v="-999"/>
    <n v="0.38300000000000001"/>
    <n v="0.13700000000000001"/>
    <n v="0"/>
    <n v="-999"/>
    <x v="89"/>
  </r>
  <r>
    <d v="1999-01-17T00:00:00"/>
    <n v="17"/>
    <n v="1.56"/>
    <n v="-6.8"/>
    <n v="-5.8"/>
    <n v="-7.5"/>
    <n v="94.9"/>
    <n v="85.4"/>
    <n v="11.7"/>
    <n v="1062"/>
    <n v="-1.8"/>
    <n v="2.1"/>
    <n v="5.2"/>
    <n v="-6.8"/>
    <n v="0.2"/>
    <n v="-999"/>
    <n v="-999"/>
    <n v="0.33900000000000002"/>
    <n v="5.8000000000000003E-2"/>
    <n v="0"/>
    <n v="-999"/>
    <x v="89"/>
  </r>
  <r>
    <d v="1999-01-18T00:00:00"/>
    <n v="18"/>
    <n v="0.98"/>
    <n v="-5"/>
    <n v="-2.9"/>
    <n v="-8.1999999999999993"/>
    <n v="97.7"/>
    <n v="96"/>
    <n v="1.7"/>
    <n v="1023"/>
    <n v="-1.9"/>
    <n v="1.4"/>
    <n v="3.3"/>
    <n v="-5"/>
    <n v="0.2"/>
    <n v="-999"/>
    <n v="-999"/>
    <n v="0.47399999999999998"/>
    <n v="0.02"/>
    <n v="0"/>
    <n v="-999"/>
    <x v="89"/>
  </r>
  <r>
    <d v="1999-01-19T00:00:00"/>
    <n v="19"/>
    <n v="0.98"/>
    <n v="-3.9"/>
    <n v="-2.5"/>
    <n v="-5.8"/>
    <n v="97.9"/>
    <n v="96.2"/>
    <n v="2"/>
    <n v="1039"/>
    <n v="-1.9"/>
    <n v="1.1000000000000001"/>
    <n v="2.8"/>
    <n v="-3.9"/>
    <n v="0.2"/>
    <n v="-999"/>
    <n v="-999"/>
    <n v="0.49"/>
    <n v="1.9E-2"/>
    <n v="0"/>
    <n v="-999"/>
    <x v="89"/>
  </r>
  <r>
    <d v="1999-01-20T00:00:00"/>
    <n v="20"/>
    <n v="1.47"/>
    <n v="-4.4000000000000004"/>
    <n v="1.4"/>
    <n v="-6.8"/>
    <n v="96.5"/>
    <n v="79.5"/>
    <n v="0.9"/>
    <n v="1037"/>
    <n v="-1.8"/>
    <n v="1.2"/>
    <n v="3.4"/>
    <n v="-4.4000000000000004"/>
    <n v="0.2"/>
    <n v="-999"/>
    <n v="-999"/>
    <n v="0.53600000000000003"/>
    <n v="0.13800000000000001"/>
    <n v="0"/>
    <n v="-999"/>
    <x v="89"/>
  </r>
  <r>
    <d v="1999-01-21T00:00:00"/>
    <n v="21"/>
    <n v="1.24"/>
    <n v="-3.7"/>
    <n v="0.3"/>
    <n v="-5.7"/>
    <n v="96.3"/>
    <n v="80.7"/>
    <n v="0"/>
    <n v="1013"/>
    <n v="-1.7"/>
    <n v="0.9"/>
    <n v="3.1"/>
    <n v="-3.7"/>
    <n v="0.2"/>
    <n v="-999"/>
    <n v="-999"/>
    <n v="0.505"/>
    <n v="0.12"/>
    <n v="0"/>
    <n v="-999"/>
    <x v="89"/>
  </r>
  <r>
    <d v="1999-01-22T00:00:00"/>
    <n v="22"/>
    <n v="1.58"/>
    <n v="-6.5"/>
    <n v="-3.6"/>
    <n v="-9.1999999999999993"/>
    <n v="93.2"/>
    <n v="82.4"/>
    <n v="0"/>
    <n v="1013"/>
    <n v="-1.6"/>
    <n v="1.2"/>
    <n v="3.4"/>
    <n v="-6.5"/>
    <n v="0.2"/>
    <n v="-999"/>
    <n v="-999"/>
    <n v="0.38500000000000001"/>
    <n v="8.2000000000000003E-2"/>
    <n v="0"/>
    <n v="-999"/>
    <x v="89"/>
  </r>
  <r>
    <d v="1999-01-23T00:00:00"/>
    <n v="23"/>
    <n v="2.17"/>
    <n v="-12.4"/>
    <n v="-7.6"/>
    <n v="-20.399999999999999"/>
    <n v="92.3"/>
    <n v="83"/>
    <n v="0"/>
    <n v="1000"/>
    <n v="-1.6"/>
    <n v="0.9"/>
    <n v="3.8"/>
    <n v="-12.4"/>
    <n v="0.2"/>
    <n v="-999"/>
    <n v="-999"/>
    <n v="0.28599999999999998"/>
    <n v="5.8999999999999997E-2"/>
    <n v="0"/>
    <n v="-999"/>
    <x v="89"/>
  </r>
  <r>
    <d v="1999-01-24T00:00:00"/>
    <n v="24"/>
    <n v="2.81"/>
    <n v="-13.3"/>
    <n v="-3.9"/>
    <n v="-21.1"/>
    <n v="82.6"/>
    <n v="52.5"/>
    <n v="0"/>
    <n v="975"/>
    <n v="-1.8"/>
    <n v="0.5"/>
    <n v="2.2999999999999998"/>
    <n v="-13.3"/>
    <n v="0.2"/>
    <n v="-999"/>
    <n v="-999"/>
    <n v="0.24099999999999999"/>
    <n v="0.217"/>
    <n v="0"/>
    <n v="-999"/>
    <x v="89"/>
  </r>
  <r>
    <d v="1999-01-25T00:00:00"/>
    <n v="25"/>
    <n v="1.3"/>
    <n v="-9.1999999999999993"/>
    <n v="-6.2"/>
    <n v="-12.6"/>
    <n v="91.3"/>
    <n v="82.4"/>
    <n v="2.1"/>
    <n v="992"/>
    <n v="-2.2999999999999998"/>
    <n v="0.4"/>
    <n v="2.2000000000000002"/>
    <n v="-9.1999999999999993"/>
    <n v="0.3"/>
    <n v="-999"/>
    <n v="-999"/>
    <n v="0.317"/>
    <n v="6.8000000000000005E-2"/>
    <n v="0"/>
    <n v="-999"/>
    <x v="89"/>
  </r>
  <r>
    <d v="1999-01-26T00:00:00"/>
    <n v="26"/>
    <n v="1.64"/>
    <n v="-11.1"/>
    <n v="-6.9"/>
    <n v="-15.6"/>
    <n v="91.8"/>
    <n v="81.7"/>
    <n v="0"/>
    <n v="978"/>
    <n v="-2.5"/>
    <n v="0.5"/>
    <n v="2.1"/>
    <n v="-11.1"/>
    <n v="0.3"/>
    <n v="-999"/>
    <n v="-999"/>
    <n v="0.29699999999999999"/>
    <n v="6.7000000000000004E-2"/>
    <n v="0"/>
    <n v="-999"/>
    <x v="89"/>
  </r>
  <r>
    <d v="1999-01-27T00:00:00"/>
    <n v="27"/>
    <n v="1.05"/>
    <n v="-8.9"/>
    <n v="-4.8"/>
    <n v="-12.6"/>
    <n v="91.1"/>
    <n v="74.3"/>
    <n v="0"/>
    <n v="979"/>
    <n v="-2.6"/>
    <n v="1.3"/>
    <n v="4.2"/>
    <n v="-8.9"/>
    <n v="0.3"/>
    <n v="-999"/>
    <n v="-999"/>
    <n v="0.318"/>
    <n v="0.11"/>
    <n v="0"/>
    <n v="-999"/>
    <x v="89"/>
  </r>
  <r>
    <d v="1999-01-28T00:00:00"/>
    <n v="28"/>
    <n v="1.5"/>
    <n v="-6.1"/>
    <n v="-3.1"/>
    <n v="-11"/>
    <n v="96.1"/>
    <n v="90.1"/>
    <n v="10"/>
    <n v="1074"/>
    <n v="-2.7"/>
    <n v="1.7"/>
    <n v="5.0999999999999996"/>
    <n v="-6.1"/>
    <n v="0.3"/>
    <n v="-999"/>
    <n v="-999"/>
    <n v="0.439"/>
    <n v="4.8000000000000001E-2"/>
    <n v="0"/>
    <n v="-999"/>
    <x v="89"/>
  </r>
  <r>
    <d v="1999-01-29T00:00:00"/>
    <n v="29"/>
    <n v="2.19"/>
    <n v="-3"/>
    <n v="-2.2000000000000002"/>
    <n v="-3.7"/>
    <n v="94.3"/>
    <n v="84.9"/>
    <n v="0"/>
    <n v="1050"/>
    <n v="-2.5"/>
    <n v="3.5"/>
    <n v="6.3"/>
    <n v="-3"/>
    <n v="0.2"/>
    <n v="-999"/>
    <n v="-999"/>
    <n v="0.443"/>
    <n v="7.8E-2"/>
    <n v="0"/>
    <n v="-999"/>
    <x v="89"/>
  </r>
  <r>
    <d v="1999-01-30T00:00:00"/>
    <n v="30"/>
    <n v="2.1"/>
    <n v="-3.4"/>
    <n v="-1.5"/>
    <n v="-4.5"/>
    <n v="83.1"/>
    <n v="65"/>
    <n v="0"/>
    <n v="1018"/>
    <n v="-2.2999999999999998"/>
    <n v="2.2000000000000002"/>
    <n v="4.5"/>
    <n v="-3.4"/>
    <n v="0.2"/>
    <n v="-999"/>
    <n v="-999"/>
    <n v="0.35599999999999998"/>
    <n v="0.191"/>
    <n v="0"/>
    <n v="-999"/>
    <x v="89"/>
  </r>
  <r>
    <d v="1999-01-31T00:00:00"/>
    <n v="31"/>
    <n v="1.79"/>
    <n v="-6.6"/>
    <n v="-3.7"/>
    <n v="-12"/>
    <n v="84.4"/>
    <n v="68.3"/>
    <n v="0"/>
    <n v="1012"/>
    <n v="-2"/>
    <n v="1.9"/>
    <n v="3.9"/>
    <n v="-6.6"/>
    <n v="0.2"/>
    <n v="-999"/>
    <n v="-999"/>
    <n v="0.316"/>
    <n v="0.14699999999999999"/>
    <n v="1012"/>
    <n v="-2"/>
    <x v="89"/>
  </r>
  <r>
    <d v="1999-02-01T00:00:00"/>
    <n v="32"/>
    <n v="1.87"/>
    <n v="-7.1"/>
    <n v="-5.2"/>
    <n v="-11.9"/>
    <n v="89.6"/>
    <n v="80.099999999999994"/>
    <n v="0"/>
    <n v="996"/>
    <n v="-1.9"/>
    <n v="1.6"/>
    <n v="3.4"/>
    <n v="-7.1"/>
    <n v="0.2"/>
    <n v="-999"/>
    <n v="-999"/>
    <n v="0.33200000000000002"/>
    <n v="8.3000000000000004E-2"/>
    <n v="0"/>
    <n v="-999"/>
    <x v="90"/>
  </r>
  <r>
    <d v="1999-02-02T00:00:00"/>
    <n v="33"/>
    <n v="3.29"/>
    <n v="-4.2"/>
    <n v="-1.6"/>
    <n v="-6.4"/>
    <n v="91"/>
    <n v="78.2"/>
    <n v="3.8"/>
    <n v="1033"/>
    <n v="-1.9"/>
    <n v="2.5"/>
    <n v="6"/>
    <n v="-4.2"/>
    <n v="0.2"/>
    <n v="-999"/>
    <n v="-999"/>
    <n v="0.42299999999999999"/>
    <n v="0.11799999999999999"/>
    <n v="0"/>
    <n v="-999"/>
    <x v="90"/>
  </r>
  <r>
    <d v="1999-02-03T00:00:00"/>
    <n v="34"/>
    <n v="2.0499999999999998"/>
    <n v="-7.1"/>
    <n v="-5.3"/>
    <n v="-10.199999999999999"/>
    <n v="89.2"/>
    <n v="70.5"/>
    <n v="3.8"/>
    <n v="1066"/>
    <n v="-1.8"/>
    <n v="2"/>
    <n v="5.8"/>
    <n v="-7.1"/>
    <n v="0.2"/>
    <n v="-999"/>
    <n v="-999"/>
    <n v="0.28899999999999998"/>
    <n v="0.121"/>
    <n v="0"/>
    <n v="-999"/>
    <x v="90"/>
  </r>
  <r>
    <d v="1999-02-04T00:00:00"/>
    <n v="35"/>
    <n v="4.41"/>
    <n v="-7.2"/>
    <n v="-3.5"/>
    <n v="-10.6"/>
    <n v="95.8"/>
    <n v="93.8"/>
    <n v="0"/>
    <n v="1050"/>
    <n v="-1.8"/>
    <n v="1.3"/>
    <n v="3.5"/>
    <n v="-7.2"/>
    <n v="0.2"/>
    <n v="-999"/>
    <n v="-999"/>
    <n v="0.442"/>
    <n v="2.9000000000000001E-2"/>
    <n v="0"/>
    <n v="-999"/>
    <x v="90"/>
  </r>
  <r>
    <d v="1999-02-05T00:00:00"/>
    <n v="36"/>
    <n v="1.72"/>
    <n v="-7.1"/>
    <n v="-6.2"/>
    <n v="-7.9"/>
    <n v="93"/>
    <n v="86.9"/>
    <n v="0"/>
    <n v="1050"/>
    <n v="-1.8"/>
    <n v="2.2999999999999998"/>
    <n v="5.3"/>
    <n v="-7.1"/>
    <n v="0.2"/>
    <n v="-999"/>
    <n v="-999"/>
    <n v="0.33400000000000002"/>
    <n v="0.05"/>
    <n v="0"/>
    <n v="-999"/>
    <x v="90"/>
  </r>
  <r>
    <d v="1999-02-06T00:00:00"/>
    <n v="37"/>
    <n v="2.39"/>
    <n v="-4.7"/>
    <n v="-2.8"/>
    <n v="-7.5"/>
    <n v="96.4"/>
    <n v="93.2"/>
    <n v="0"/>
    <n v="1050"/>
    <n v="-1.8"/>
    <n v="2"/>
    <n v="4.5"/>
    <n v="-4.7"/>
    <n v="0.2"/>
    <n v="-999"/>
    <n v="-999"/>
    <n v="0.46300000000000002"/>
    <n v="3.4000000000000002E-2"/>
    <n v="0"/>
    <n v="-999"/>
    <x v="90"/>
  </r>
  <r>
    <d v="1999-02-07T00:00:00"/>
    <n v="38"/>
    <n v="4.76"/>
    <n v="-5.3"/>
    <n v="-1.7"/>
    <n v="-7.7"/>
    <n v="95.1"/>
    <n v="84.6"/>
    <n v="2.2000000000000002"/>
    <n v="1061"/>
    <n v="-1.8"/>
    <n v="1.5"/>
    <n v="4.2"/>
    <n v="-5.3"/>
    <n v="0.2"/>
    <n v="-999"/>
    <n v="-999"/>
    <n v="0.45700000000000002"/>
    <n v="8.3000000000000004E-2"/>
    <n v="0"/>
    <n v="-999"/>
    <x v="90"/>
  </r>
  <r>
    <d v="1999-02-08T00:00:00"/>
    <n v="39"/>
    <n v="3.3"/>
    <n v="-9.3000000000000007"/>
    <n v="-7.3"/>
    <n v="-12.7"/>
    <n v="90.3"/>
    <n v="79.8"/>
    <n v="0"/>
    <n v="1052"/>
    <n v="-1.7"/>
    <n v="1.9"/>
    <n v="5.0999999999999996"/>
    <n v="-9.3000000000000007"/>
    <n v="0.2"/>
    <n v="-999"/>
    <n v="-999"/>
    <n v="0.28100000000000003"/>
    <n v="7.0999999999999994E-2"/>
    <n v="0"/>
    <n v="-999"/>
    <x v="90"/>
  </r>
  <r>
    <d v="1999-02-09T00:00:00"/>
    <n v="40"/>
    <n v="4.1900000000000004"/>
    <n v="-12.1"/>
    <n v="-5.6"/>
    <n v="-16"/>
    <n v="88.1"/>
    <n v="59"/>
    <n v="0"/>
    <n v="1039"/>
    <n v="-1.8"/>
    <n v="0.5"/>
    <n v="1.7"/>
    <n v="-12.1"/>
    <n v="0.2"/>
    <n v="-999"/>
    <n v="-999"/>
    <n v="0.23699999999999999"/>
    <n v="0.16500000000000001"/>
    <n v="0"/>
    <n v="-999"/>
    <x v="90"/>
  </r>
  <r>
    <d v="1999-02-10T00:00:00"/>
    <n v="41"/>
    <n v="4.9000000000000004"/>
    <n v="-12.1"/>
    <n v="-4.8"/>
    <n v="-16.899999999999999"/>
    <n v="87.2"/>
    <n v="61.8"/>
    <n v="0"/>
    <n v="1025"/>
    <n v="-2"/>
    <n v="0.6"/>
    <n v="2.2999999999999998"/>
    <n v="-12.1"/>
    <n v="0.2"/>
    <n v="-999"/>
    <n v="-999"/>
    <n v="0.26300000000000001"/>
    <n v="0.16300000000000001"/>
    <n v="0"/>
    <n v="-999"/>
    <x v="90"/>
  </r>
  <r>
    <d v="1999-02-11T00:00:00"/>
    <n v="42"/>
    <n v="4.55"/>
    <n v="-9.6"/>
    <n v="-6"/>
    <n v="-14.5"/>
    <n v="79.3"/>
    <n v="70.900000000000006"/>
    <n v="0"/>
    <n v="1019"/>
    <n v="-2.2999999999999998"/>
    <n v="1.5"/>
    <n v="3.9"/>
    <n v="-9.6"/>
    <n v="0.2"/>
    <n v="-999"/>
    <n v="-999"/>
    <n v="0.27700000000000002"/>
    <n v="0.113"/>
    <n v="0"/>
    <n v="-999"/>
    <x v="90"/>
  </r>
  <r>
    <d v="1999-02-12T00:00:00"/>
    <n v="43"/>
    <n v="5.05"/>
    <n v="-6.1"/>
    <n v="-1.8"/>
    <n v="-9.3000000000000007"/>
    <n v="71.900000000000006"/>
    <n v="62"/>
    <n v="0"/>
    <n v="1001"/>
    <n v="-2.5"/>
    <n v="2"/>
    <n v="4.0999999999999996"/>
    <n v="-6.1"/>
    <n v="0.2"/>
    <n v="-999"/>
    <n v="-999"/>
    <n v="0.33100000000000002"/>
    <n v="0.20300000000000001"/>
    <n v="0"/>
    <n v="-999"/>
    <x v="90"/>
  </r>
  <r>
    <d v="1999-02-13T00:00:00"/>
    <n v="44"/>
    <n v="7.82"/>
    <n v="-4"/>
    <n v="4"/>
    <n v="-10.1"/>
    <n v="73.099999999999994"/>
    <n v="47.4"/>
    <n v="0"/>
    <n v="988"/>
    <n v="-2.5"/>
    <n v="1.2"/>
    <n v="2.8"/>
    <n v="-4"/>
    <n v="0.3"/>
    <n v="-999"/>
    <n v="-999"/>
    <n v="0.38500000000000001"/>
    <n v="0.42799999999999999"/>
    <n v="0"/>
    <n v="-999"/>
    <x v="90"/>
  </r>
  <r>
    <d v="1999-02-14T00:00:00"/>
    <n v="45"/>
    <n v="8.7100000000000009"/>
    <n v="-7.9"/>
    <n v="1.3"/>
    <n v="-12.5"/>
    <n v="81.2"/>
    <n v="38"/>
    <n v="0"/>
    <n v="981"/>
    <n v="-2.4"/>
    <n v="0.7"/>
    <n v="2.1"/>
    <n v="-7.9"/>
    <n v="0.3"/>
    <n v="-999"/>
    <n v="-999"/>
    <n v="0.255"/>
    <n v="0.41599999999999998"/>
    <n v="0"/>
    <n v="-999"/>
    <x v="90"/>
  </r>
  <r>
    <d v="1999-02-15T00:00:00"/>
    <n v="46"/>
    <n v="9.14"/>
    <n v="-7"/>
    <n v="-1.2"/>
    <n v="-11.7"/>
    <n v="84.7"/>
    <n v="62.5"/>
    <n v="0"/>
    <n v="982"/>
    <n v="-2.5"/>
    <n v="1.7"/>
    <n v="4.5999999999999996"/>
    <n v="-7"/>
    <n v="0.3"/>
    <n v="-999"/>
    <n v="-999"/>
    <n v="0.35099999999999998"/>
    <n v="0.21"/>
    <n v="0"/>
    <n v="-999"/>
    <x v="90"/>
  </r>
  <r>
    <d v="1999-02-16T00:00:00"/>
    <n v="47"/>
    <n v="6.34"/>
    <n v="-4.2"/>
    <n v="0.2"/>
    <n v="-6.8"/>
    <n v="90.8"/>
    <n v="68.900000000000006"/>
    <n v="0"/>
    <n v="985"/>
    <n v="-2.6"/>
    <n v="1.7"/>
    <n v="4.2"/>
    <n v="-4.2"/>
    <n v="0.2"/>
    <n v="-999"/>
    <n v="-999"/>
    <n v="0.42699999999999999"/>
    <n v="0.193"/>
    <n v="0"/>
    <n v="-999"/>
    <x v="90"/>
  </r>
  <r>
    <d v="1999-02-17T00:00:00"/>
    <n v="48"/>
    <n v="7.43"/>
    <n v="-5.0999999999999996"/>
    <n v="0.3"/>
    <n v="-9"/>
    <n v="88.4"/>
    <n v="57.9"/>
    <n v="0"/>
    <n v="980"/>
    <n v="-2.4"/>
    <n v="1.1000000000000001"/>
    <n v="3.3"/>
    <n v="-5.0999999999999996"/>
    <n v="0.2"/>
    <n v="-999"/>
    <n v="-999"/>
    <n v="0.36099999999999999"/>
    <n v="0.26300000000000001"/>
    <n v="0"/>
    <n v="-999"/>
    <x v="90"/>
  </r>
  <r>
    <d v="1999-02-18T00:00:00"/>
    <n v="49"/>
    <n v="2.87"/>
    <n v="-7.1"/>
    <n v="-5.5"/>
    <n v="-10.1"/>
    <n v="96.2"/>
    <n v="93"/>
    <n v="4.8"/>
    <n v="1022"/>
    <n v="-2.2999999999999998"/>
    <n v="2.1"/>
    <n v="4.8"/>
    <n v="-7.1"/>
    <n v="0.2"/>
    <n v="-999"/>
    <n v="-999"/>
    <n v="0.377"/>
    <n v="2.8000000000000001E-2"/>
    <n v="0"/>
    <n v="-999"/>
    <x v="90"/>
  </r>
  <r>
    <d v="1999-02-19T00:00:00"/>
    <n v="50"/>
    <n v="8.68"/>
    <n v="-6.2"/>
    <n v="-0.5"/>
    <n v="-9.8000000000000007"/>
    <n v="87.1"/>
    <n v="51.6"/>
    <n v="0"/>
    <n v="1021"/>
    <n v="-2.2000000000000002"/>
    <n v="1.4"/>
    <n v="4.5"/>
    <n v="-6.2"/>
    <n v="0.2"/>
    <n v="-999"/>
    <n v="-999"/>
    <n v="0.30399999999999999"/>
    <n v="0.28499999999999998"/>
    <n v="0"/>
    <n v="-999"/>
    <x v="90"/>
  </r>
  <r>
    <d v="1999-02-20T00:00:00"/>
    <n v="51"/>
    <n v="9.75"/>
    <n v="-5.7"/>
    <n v="-0.5"/>
    <n v="-10.5"/>
    <n v="80.3"/>
    <n v="62.6"/>
    <n v="0"/>
    <n v="1011"/>
    <n v="-2.2000000000000002"/>
    <n v="2.4"/>
    <n v="5.3"/>
    <n v="-5.7"/>
    <n v="0.2"/>
    <n v="-999"/>
    <n v="-999"/>
    <n v="0.36699999999999999"/>
    <n v="0.22"/>
    <n v="0"/>
    <n v="-999"/>
    <x v="90"/>
  </r>
  <r>
    <d v="1999-02-21T00:00:00"/>
    <n v="52"/>
    <n v="6.41"/>
    <n v="-4.5999999999999996"/>
    <n v="2.2000000000000002"/>
    <n v="-7"/>
    <n v="86.8"/>
    <n v="47.8"/>
    <n v="1.3"/>
    <n v="1022"/>
    <n v="-2.1"/>
    <n v="1.6"/>
    <n v="5.0999999999999996"/>
    <n v="-4.5999999999999996"/>
    <n v="0.2"/>
    <n v="-999"/>
    <n v="-999"/>
    <n v="0.34200000000000003"/>
    <n v="0.373"/>
    <n v="0"/>
    <n v="-999"/>
    <x v="90"/>
  </r>
  <r>
    <d v="1999-02-22T00:00:00"/>
    <n v="53"/>
    <n v="4.71"/>
    <n v="-5.2"/>
    <n v="-1.6"/>
    <n v="-8.8000000000000007"/>
    <n v="91.4"/>
    <n v="79.3"/>
    <n v="4"/>
    <n v="1062"/>
    <n v="-2"/>
    <n v="2.4"/>
    <n v="6"/>
    <n v="-5.2"/>
    <n v="0.2"/>
    <n v="-999"/>
    <n v="-999"/>
    <n v="0.43"/>
    <n v="0.112"/>
    <n v="0"/>
    <n v="-999"/>
    <x v="90"/>
  </r>
  <r>
    <d v="1999-02-23T00:00:00"/>
    <n v="54"/>
    <n v="3.57"/>
    <n v="-6.7"/>
    <n v="-2.9"/>
    <n v="-11.2"/>
    <n v="94.2"/>
    <n v="88.9"/>
    <n v="6.8"/>
    <n v="1122"/>
    <n v="-1.9"/>
    <n v="1.3"/>
    <n v="4.3"/>
    <n v="-6.7"/>
    <n v="0.2"/>
    <n v="-999"/>
    <n v="-999"/>
    <n v="0.439"/>
    <n v="5.5E-2"/>
    <n v="0"/>
    <n v="-999"/>
    <x v="90"/>
  </r>
  <r>
    <d v="1999-02-24T00:00:00"/>
    <n v="55"/>
    <n v="4.08"/>
    <n v="-0.6"/>
    <n v="1.2"/>
    <n v="-2.9"/>
    <n v="98.6"/>
    <n v="93.6"/>
    <n v="1.2"/>
    <n v="1090"/>
    <n v="-1.8"/>
    <n v="2.6"/>
    <n v="5.2"/>
    <n v="-0.6"/>
    <n v="0.3"/>
    <n v="-999"/>
    <n v="-999"/>
    <n v="0.622"/>
    <n v="4.2999999999999997E-2"/>
    <n v="0"/>
    <n v="-999"/>
    <x v="90"/>
  </r>
  <r>
    <d v="1999-02-25T00:00:00"/>
    <n v="56"/>
    <n v="7.65"/>
    <n v="-2.5"/>
    <n v="3.2"/>
    <n v="-6.3"/>
    <n v="94.5"/>
    <n v="72"/>
    <n v="5.4"/>
    <n v="1131"/>
    <n v="-1.6"/>
    <n v="1.1000000000000001"/>
    <n v="3.5"/>
    <n v="-2.5"/>
    <n v="0.3"/>
    <n v="-999"/>
    <n v="-999"/>
    <n v="0.55400000000000005"/>
    <n v="0.215"/>
    <n v="0"/>
    <n v="-999"/>
    <x v="90"/>
  </r>
  <r>
    <d v="1999-02-26T00:00:00"/>
    <n v="57"/>
    <n v="11.89"/>
    <n v="-6.6"/>
    <n v="0.4"/>
    <n v="-12"/>
    <n v="78.8"/>
    <n v="48.1"/>
    <n v="0"/>
    <n v="1119"/>
    <n v="-1.4"/>
    <n v="1.1000000000000001"/>
    <n v="3.2"/>
    <n v="-6.6"/>
    <n v="0.3"/>
    <n v="-999"/>
    <n v="-999"/>
    <n v="0.30299999999999999"/>
    <n v="0.32600000000000001"/>
    <n v="0"/>
    <n v="-999"/>
    <x v="90"/>
  </r>
  <r>
    <d v="1999-02-27T00:00:00"/>
    <n v="58"/>
    <n v="4.5199999999999996"/>
    <n v="-4.7"/>
    <n v="-2.1"/>
    <n v="-8.3000000000000007"/>
    <n v="96.4"/>
    <n v="86.5"/>
    <n v="9.5"/>
    <n v="1190"/>
    <n v="-1.3"/>
    <n v="1.8"/>
    <n v="4.8"/>
    <n v="-4.7"/>
    <n v="0.2"/>
    <n v="-999"/>
    <n v="-999"/>
    <n v="0.45300000000000001"/>
    <n v="7.0999999999999994E-2"/>
    <n v="0"/>
    <n v="-999"/>
    <x v="90"/>
  </r>
  <r>
    <d v="1999-02-28T00:00:00"/>
    <n v="59"/>
    <n v="12.11"/>
    <n v="-2.5"/>
    <n v="3.1"/>
    <n v="-10.199999999999999"/>
    <n v="86.4"/>
    <n v="55.2"/>
    <n v="0"/>
    <n v="1165"/>
    <n v="-1.3"/>
    <n v="1.6"/>
    <n v="4.0999999999999996"/>
    <n v="-2.5"/>
    <n v="0.3"/>
    <n v="-999"/>
    <n v="-999"/>
    <n v="0.42199999999999999"/>
    <n v="0.34200000000000003"/>
    <n v="1165"/>
    <n v="-1.3"/>
    <x v="90"/>
  </r>
  <r>
    <d v="1999-03-01T00:00:00"/>
    <n v="60"/>
    <n v="7.78"/>
    <n v="-6.5"/>
    <n v="0.3"/>
    <n v="-11.2"/>
    <n v="86.3"/>
    <n v="55.7"/>
    <n v="0"/>
    <n v="1152"/>
    <n v="-1.3"/>
    <n v="0.6"/>
    <n v="2.8"/>
    <n v="-6.5"/>
    <n v="0.2"/>
    <n v="-999"/>
    <n v="-999"/>
    <n v="0.34699999999999998"/>
    <n v="0.27600000000000002"/>
    <n v="0"/>
    <n v="-999"/>
    <x v="91"/>
  </r>
  <r>
    <d v="1999-03-02T00:00:00"/>
    <n v="61"/>
    <n v="5.27"/>
    <n v="-7.5"/>
    <n v="-5"/>
    <n v="-12.7"/>
    <n v="94.6"/>
    <n v="88.5"/>
    <n v="9.5"/>
    <n v="1248"/>
    <n v="-1.4"/>
    <n v="2.4"/>
    <n v="6.5"/>
    <n v="-7.5"/>
    <n v="0.2"/>
    <n v="-999"/>
    <n v="-999"/>
    <n v="0.372"/>
    <n v="4.8000000000000001E-2"/>
    <n v="0"/>
    <n v="-999"/>
    <x v="91"/>
  </r>
  <r>
    <d v="1999-03-03T00:00:00"/>
    <n v="62"/>
    <n v="3.98"/>
    <n v="-5.8"/>
    <n v="-4.2"/>
    <n v="-11.3"/>
    <n v="97.1"/>
    <n v="94"/>
    <n v="2.7"/>
    <n v="1251"/>
    <n v="-1.4"/>
    <n v="2"/>
    <n v="5.3"/>
    <n v="-5.8"/>
    <n v="0.2"/>
    <n v="-999"/>
    <n v="-999"/>
    <n v="0.42099999999999999"/>
    <n v="2.7E-2"/>
    <n v="0"/>
    <n v="-999"/>
    <x v="91"/>
  </r>
  <r>
    <d v="1999-03-04T00:00:00"/>
    <n v="63"/>
    <n v="2.94"/>
    <n v="-7.9"/>
    <n v="-4.5999999999999996"/>
    <n v="-11.9"/>
    <n v="95.8"/>
    <n v="93.7"/>
    <n v="0"/>
    <n v="1240"/>
    <n v="-1.4"/>
    <n v="0.8"/>
    <n v="2.5"/>
    <n v="-7.9"/>
    <n v="0.2"/>
    <n v="-999"/>
    <n v="-999"/>
    <n v="0.40699999999999997"/>
    <n v="2.7E-2"/>
    <n v="0"/>
    <n v="-999"/>
    <x v="91"/>
  </r>
  <r>
    <d v="1999-03-05T00:00:00"/>
    <n v="64"/>
    <n v="8.1999999999999993"/>
    <n v="-7.6"/>
    <n v="-1.1000000000000001"/>
    <n v="-11.1"/>
    <n v="95.8"/>
    <n v="94.2"/>
    <n v="0"/>
    <n v="1239"/>
    <n v="-1.4"/>
    <n v="0.8"/>
    <n v="2.4"/>
    <n v="-7.6"/>
    <n v="0.2"/>
    <n v="-999"/>
    <n v="-999"/>
    <n v="0.53200000000000003"/>
    <n v="3.3000000000000002E-2"/>
    <n v="0"/>
    <n v="-999"/>
    <x v="91"/>
  </r>
  <r>
    <d v="1999-03-06T00:00:00"/>
    <n v="65"/>
    <n v="9.91"/>
    <n v="-8.5"/>
    <n v="-2.2999999999999998"/>
    <n v="-12.3"/>
    <n v="95"/>
    <n v="93.3"/>
    <n v="0"/>
    <n v="1227"/>
    <n v="-1.4"/>
    <n v="0.9"/>
    <n v="2.6"/>
    <n v="-8.5"/>
    <n v="0.2"/>
    <n v="-999"/>
    <n v="-999"/>
    <n v="0.48"/>
    <n v="3.5000000000000003E-2"/>
    <n v="0"/>
    <n v="-999"/>
    <x v="91"/>
  </r>
  <r>
    <d v="1999-03-07T00:00:00"/>
    <n v="66"/>
    <n v="12.89"/>
    <n v="-8.1"/>
    <n v="-0.3"/>
    <n v="-13.5"/>
    <n v="90.9"/>
    <n v="65.099999999999994"/>
    <n v="0"/>
    <n v="1210"/>
    <n v="-1.4"/>
    <n v="0.8"/>
    <n v="2.4"/>
    <n v="-8.1"/>
    <n v="0.3"/>
    <n v="-999"/>
    <n v="-999"/>
    <n v="0.38900000000000001"/>
    <n v="0.20799999999999999"/>
    <n v="0"/>
    <n v="-999"/>
    <x v="91"/>
  </r>
  <r>
    <d v="1999-03-08T00:00:00"/>
    <n v="67"/>
    <n v="6.21"/>
    <n v="-6.6"/>
    <n v="-4.8"/>
    <n v="-9"/>
    <n v="93"/>
    <n v="86.4"/>
    <n v="0"/>
    <n v="1210"/>
    <n v="-1.5"/>
    <n v="2.2999999999999998"/>
    <n v="4.7"/>
    <n v="-6.6"/>
    <n v="0.2"/>
    <n v="-999"/>
    <n v="-999"/>
    <n v="0.37"/>
    <n v="5.8000000000000003E-2"/>
    <n v="0"/>
    <n v="-999"/>
    <x v="91"/>
  </r>
  <r>
    <d v="1999-03-09T00:00:00"/>
    <n v="68"/>
    <n v="7.29"/>
    <n v="-4.9000000000000004"/>
    <n v="-1.2"/>
    <n v="-8.9"/>
    <n v="93.7"/>
    <n v="79.3"/>
    <n v="7.7"/>
    <n v="1277"/>
    <n v="-1.5"/>
    <n v="1.4"/>
    <n v="3.9"/>
    <n v="-4.9000000000000004"/>
    <n v="0.2"/>
    <n v="-999"/>
    <n v="-999"/>
    <n v="0.44400000000000001"/>
    <n v="0.11600000000000001"/>
    <n v="0"/>
    <n v="-999"/>
    <x v="91"/>
  </r>
  <r>
    <d v="1999-03-10T00:00:00"/>
    <n v="69"/>
    <n v="8.5399999999999991"/>
    <n v="-6.8"/>
    <n v="0.5"/>
    <n v="-11.3"/>
    <n v="89.3"/>
    <n v="64.099999999999994"/>
    <n v="0"/>
    <n v="1250"/>
    <n v="-1.5"/>
    <n v="0.8"/>
    <n v="2.2999999999999998"/>
    <n v="-6.8"/>
    <n v="0.2"/>
    <n v="-999"/>
    <n v="-999"/>
    <n v="0.40699999999999997"/>
    <n v="0.22700000000000001"/>
    <n v="0"/>
    <n v="-999"/>
    <x v="91"/>
  </r>
  <r>
    <d v="1999-03-11T00:00:00"/>
    <n v="70"/>
    <n v="13.58"/>
    <n v="-6.1"/>
    <n v="2.2000000000000002"/>
    <n v="-13.7"/>
    <n v="80.900000000000006"/>
    <n v="41.8"/>
    <n v="0"/>
    <n v="1226"/>
    <n v="-1.4"/>
    <n v="0.9"/>
    <n v="2.2999999999999998"/>
    <n v="-6.1"/>
    <n v="0.3"/>
    <n v="-999"/>
    <n v="-999"/>
    <n v="0.29899999999999999"/>
    <n v="0.41599999999999998"/>
    <n v="0"/>
    <n v="-999"/>
    <x v="91"/>
  </r>
  <r>
    <d v="1999-03-12T00:00:00"/>
    <n v="71"/>
    <n v="6.21"/>
    <n v="-4.3"/>
    <n v="-2.1"/>
    <n v="-5.8"/>
    <n v="90.8"/>
    <n v="83.2"/>
    <n v="7.8"/>
    <n v="1297"/>
    <n v="-1.4"/>
    <n v="1.7"/>
    <n v="3.9"/>
    <n v="-4.3"/>
    <n v="0.2"/>
    <n v="-999"/>
    <n v="-999"/>
    <n v="0.434"/>
    <n v="8.7999999999999995E-2"/>
    <n v="0"/>
    <n v="-999"/>
    <x v="91"/>
  </r>
  <r>
    <d v="1999-03-13T00:00:00"/>
    <n v="72"/>
    <n v="4.82"/>
    <n v="-1.2"/>
    <n v="1.4"/>
    <n v="-4.9000000000000004"/>
    <n v="95.8"/>
    <n v="91.5"/>
    <n v="0"/>
    <n v="1283"/>
    <n v="-1.4"/>
    <n v="2.2000000000000002"/>
    <n v="5"/>
    <n v="-1.2"/>
    <n v="0.2"/>
    <n v="-999"/>
    <n v="-999"/>
    <n v="0.61799999999999999"/>
    <n v="5.7000000000000002E-2"/>
    <n v="0"/>
    <n v="-999"/>
    <x v="91"/>
  </r>
  <r>
    <d v="1999-03-14T00:00:00"/>
    <n v="73"/>
    <n v="2.4"/>
    <n v="-1.8"/>
    <n v="0.9"/>
    <n v="-9.5"/>
    <n v="97.2"/>
    <n v="92.1"/>
    <n v="8.1"/>
    <n v="1308"/>
    <n v="-1.3"/>
    <n v="1.4"/>
    <n v="3.5"/>
    <n v="-1.8"/>
    <n v="0.2"/>
    <n v="-999"/>
    <n v="-999"/>
    <n v="0.60099999999999998"/>
    <n v="5.0999999999999997E-2"/>
    <n v="0"/>
    <n v="-999"/>
    <x v="91"/>
  </r>
  <r>
    <d v="1999-03-15T00:00:00"/>
    <n v="74"/>
    <n v="3.65"/>
    <n v="-6.8"/>
    <n v="-2.1"/>
    <n v="-11.1"/>
    <n v="90.2"/>
    <n v="68.400000000000006"/>
    <n v="3.5"/>
    <n v="1343"/>
    <n v="-1.1000000000000001"/>
    <n v="0.7"/>
    <n v="2.5"/>
    <n v="-6.8"/>
    <n v="0.2"/>
    <n v="-999"/>
    <n v="-999"/>
    <n v="0.35699999999999998"/>
    <n v="0.16500000000000001"/>
    <n v="0"/>
    <n v="-999"/>
    <x v="91"/>
  </r>
  <r>
    <d v="1999-03-16T00:00:00"/>
    <n v="75"/>
    <n v="1.71"/>
    <n v="-7.3"/>
    <n v="-1.2"/>
    <n v="-12.5"/>
    <n v="91.3"/>
    <n v="73"/>
    <n v="10.4"/>
    <n v="1430"/>
    <n v="-1"/>
    <n v="1"/>
    <n v="2.6"/>
    <n v="-7.3"/>
    <n v="0.2"/>
    <n v="-999"/>
    <n v="-999"/>
    <n v="0.40699999999999997"/>
    <n v="0.151"/>
    <n v="0"/>
    <n v="-999"/>
    <x v="91"/>
  </r>
  <r>
    <d v="1999-03-17T00:00:00"/>
    <n v="76"/>
    <n v="2.63"/>
    <n v="-5"/>
    <n v="-0.3"/>
    <n v="-8.9"/>
    <n v="85.9"/>
    <n v="67.7"/>
    <n v="0"/>
    <n v="1400"/>
    <n v="-0.9"/>
    <n v="1.7"/>
    <n v="3.5"/>
    <n v="-5"/>
    <n v="0.2"/>
    <n v="-999"/>
    <n v="-999"/>
    <n v="0.40600000000000003"/>
    <n v="0.193"/>
    <n v="0"/>
    <n v="-999"/>
    <x v="91"/>
  </r>
  <r>
    <d v="1999-03-18T00:00:00"/>
    <n v="77"/>
    <n v="7.06"/>
    <n v="-2.2000000000000002"/>
    <n v="2.7"/>
    <n v="-8.3000000000000007"/>
    <n v="89.2"/>
    <n v="74.099999999999994"/>
    <n v="0"/>
    <n v="1363"/>
    <n v="-0.9"/>
    <n v="0.9"/>
    <n v="3.1"/>
    <n v="-2.2000000000000002"/>
    <n v="0.3"/>
    <n v="-999"/>
    <n v="-999"/>
    <n v="0.55000000000000004"/>
    <n v="0.192"/>
    <n v="0"/>
    <n v="-999"/>
    <x v="91"/>
  </r>
  <r>
    <d v="1999-03-19T00:00:00"/>
    <n v="78"/>
    <n v="16.010000000000002"/>
    <n v="2.5"/>
    <n v="10.9"/>
    <n v="-4.3"/>
    <n v="72.599999999999994"/>
    <n v="36.6"/>
    <n v="0"/>
    <n v="1267"/>
    <n v="-0.9"/>
    <n v="0.7"/>
    <n v="2.2999999999999998"/>
    <n v="2.5"/>
    <n v="0.3"/>
    <n v="-999"/>
    <n v="-999"/>
    <n v="0.47599999999999998"/>
    <n v="0.82599999999999996"/>
    <n v="0"/>
    <n v="-999"/>
    <x v="91"/>
  </r>
  <r>
    <d v="1999-03-20T00:00:00"/>
    <n v="79"/>
    <n v="16.95"/>
    <n v="7.1"/>
    <n v="14.3"/>
    <n v="0.6"/>
    <n v="46.8"/>
    <n v="23.3"/>
    <n v="0"/>
    <n v="1194"/>
    <n v="-0.7"/>
    <n v="1.5"/>
    <n v="3.8"/>
    <n v="7.1"/>
    <n v="0.3"/>
    <n v="-999"/>
    <n v="-999"/>
    <n v="0.379"/>
    <n v="1.25"/>
    <n v="0"/>
    <n v="-999"/>
    <x v="91"/>
  </r>
  <r>
    <d v="1999-03-21T00:00:00"/>
    <n v="80"/>
    <n v="15.31"/>
    <n v="5.8"/>
    <n v="14.8"/>
    <n v="-0.3"/>
    <n v="59.7"/>
    <n v="26.5"/>
    <n v="2.2999999999999998"/>
    <n v="1135"/>
    <n v="-0.4"/>
    <n v="1.3"/>
    <n v="3.1"/>
    <n v="5.8"/>
    <n v="0.3"/>
    <n v="-999"/>
    <n v="-999"/>
    <n v="0.44700000000000001"/>
    <n v="1.2370000000000001"/>
    <n v="0"/>
    <n v="-999"/>
    <x v="91"/>
  </r>
  <r>
    <d v="1999-03-22T00:00:00"/>
    <n v="81"/>
    <n v="10.15"/>
    <n v="1.2"/>
    <n v="7.7"/>
    <n v="-1.5"/>
    <n v="83.1"/>
    <n v="51.6"/>
    <n v="0.1"/>
    <n v="1099"/>
    <n v="-0.2"/>
    <n v="1.3"/>
    <n v="4.4000000000000004"/>
    <n v="1.2"/>
    <n v="0.3"/>
    <n v="-999"/>
    <n v="-999"/>
    <n v="0.54400000000000004"/>
    <n v="0.50900000000000001"/>
    <n v="0"/>
    <n v="-999"/>
    <x v="91"/>
  </r>
  <r>
    <d v="1999-03-23T00:00:00"/>
    <n v="82"/>
    <n v="8.67"/>
    <n v="1.5"/>
    <n v="6.9"/>
    <n v="-0.4"/>
    <n v="75.400000000000006"/>
    <n v="46.5"/>
    <n v="0"/>
    <n v="1079"/>
    <n v="-0.1"/>
    <n v="2.1"/>
    <n v="4.7"/>
    <n v="1.5"/>
    <n v="0.3"/>
    <n v="-999"/>
    <n v="-999"/>
    <n v="0.46200000000000002"/>
    <n v="0.53200000000000003"/>
    <n v="0"/>
    <n v="-999"/>
    <x v="91"/>
  </r>
  <r>
    <d v="1999-03-24T00:00:00"/>
    <n v="83"/>
    <n v="8.7799999999999994"/>
    <n v="1.8"/>
    <n v="7.4"/>
    <n v="-0.8"/>
    <n v="83.7"/>
    <n v="52"/>
    <n v="0"/>
    <n v="1071"/>
    <n v="0"/>
    <n v="2.2999999999999998"/>
    <n v="5"/>
    <n v="1.8"/>
    <n v="0.3"/>
    <n v="-999"/>
    <n v="-999"/>
    <n v="0.53600000000000003"/>
    <n v="0.49399999999999999"/>
    <n v="0"/>
    <n v="-999"/>
    <x v="91"/>
  </r>
  <r>
    <d v="1999-03-25T00:00:00"/>
    <n v="84"/>
    <n v="7.41"/>
    <n v="-0.3"/>
    <n v="2.2000000000000002"/>
    <n v="-3.7"/>
    <n v="92.7"/>
    <n v="69.900000000000006"/>
    <n v="6.8"/>
    <n v="1069"/>
    <n v="0"/>
    <n v="1"/>
    <n v="4.2"/>
    <n v="-0.3"/>
    <n v="0.2"/>
    <n v="-999"/>
    <n v="-999"/>
    <n v="0.501"/>
    <n v="0.215"/>
    <n v="0"/>
    <n v="-999"/>
    <x v="91"/>
  </r>
  <r>
    <d v="1999-03-26T00:00:00"/>
    <n v="85"/>
    <n v="10.14"/>
    <n v="-5.4"/>
    <n v="1.2"/>
    <n v="-10.199999999999999"/>
    <n v="73.7"/>
    <n v="44.4"/>
    <n v="0"/>
    <n v="1061"/>
    <n v="0"/>
    <n v="1.6"/>
    <n v="3.7"/>
    <n v="-5.4"/>
    <n v="0.2"/>
    <n v="-999"/>
    <n v="-999"/>
    <n v="0.29499999999999998"/>
    <n v="0.37"/>
    <n v="0"/>
    <n v="-999"/>
    <x v="91"/>
  </r>
  <r>
    <d v="1999-03-27T00:00:00"/>
    <n v="86"/>
    <n v="9.1199999999999992"/>
    <n v="-7.6"/>
    <n v="-2.5"/>
    <n v="-11.9"/>
    <n v="70"/>
    <n v="37.200000000000003"/>
    <n v="0"/>
    <n v="1061"/>
    <n v="-0.1"/>
    <n v="1.8"/>
    <n v="4.5999999999999996"/>
    <n v="-7.6"/>
    <n v="0.2"/>
    <n v="-999"/>
    <n v="-999"/>
    <n v="0.189"/>
    <n v="0.31900000000000001"/>
    <n v="0"/>
    <n v="-999"/>
    <x v="91"/>
  </r>
  <r>
    <d v="1999-03-28T00:00:00"/>
    <n v="87"/>
    <n v="17.55"/>
    <n v="-5.6"/>
    <n v="2.7"/>
    <n v="-11.6"/>
    <n v="63.1"/>
    <n v="14"/>
    <n v="0"/>
    <n v="1055"/>
    <n v="-0.2"/>
    <n v="1.5"/>
    <n v="5.4"/>
    <n v="-5.6"/>
    <n v="0.2"/>
    <n v="-999"/>
    <n v="-999"/>
    <n v="0.104"/>
    <n v="0.63800000000000001"/>
    <n v="0"/>
    <n v="-999"/>
    <x v="91"/>
  </r>
  <r>
    <d v="1999-03-29T00:00:00"/>
    <n v="88"/>
    <n v="12.47"/>
    <n v="-3.9"/>
    <n v="1.4"/>
    <n v="-7.4"/>
    <n v="78.3"/>
    <n v="43.4"/>
    <n v="2.1"/>
    <n v="1067"/>
    <n v="-0.5"/>
    <n v="2.1"/>
    <n v="4.9000000000000004"/>
    <n v="-3.9"/>
    <n v="0.2"/>
    <n v="-999"/>
    <n v="-999"/>
    <n v="0.29299999999999998"/>
    <n v="0.38200000000000001"/>
    <n v="0"/>
    <n v="-999"/>
    <x v="91"/>
  </r>
  <r>
    <d v="1999-03-30T00:00:00"/>
    <n v="89"/>
    <n v="7.14"/>
    <n v="-5.9"/>
    <n v="0.6"/>
    <n v="-9.9"/>
    <n v="81.3"/>
    <n v="42.7"/>
    <n v="0"/>
    <n v="1060"/>
    <n v="-0.7"/>
    <n v="0.4"/>
    <n v="1.8"/>
    <n v="-5.9"/>
    <n v="0.2"/>
    <n v="-999"/>
    <n v="-999"/>
    <n v="0.27300000000000002"/>
    <n v="0.36499999999999999"/>
    <n v="0"/>
    <n v="-999"/>
    <x v="91"/>
  </r>
  <r>
    <d v="1999-03-31T00:00:00"/>
    <n v="90"/>
    <n v="9.49"/>
    <n v="-5.3"/>
    <n v="3.2"/>
    <n v="-10.3"/>
    <n v="79.599999999999994"/>
    <n v="39.200000000000003"/>
    <n v="0"/>
    <n v="1061"/>
    <n v="-0.9"/>
    <n v="0.6"/>
    <n v="2.2999999999999998"/>
    <n v="-5.3"/>
    <n v="0.2"/>
    <n v="-999"/>
    <n v="-999"/>
    <n v="0.3"/>
    <n v="0.46700000000000003"/>
    <n v="1061"/>
    <n v="-0.9"/>
    <x v="91"/>
  </r>
  <r>
    <d v="1999-04-01T00:00:00"/>
    <n v="91"/>
    <n v="20.420000000000002"/>
    <n v="-2.2000000000000002"/>
    <n v="6.2"/>
    <n v="-8.9"/>
    <n v="57.9"/>
    <n v="18.399999999999999"/>
    <n v="0"/>
    <n v="1036"/>
    <n v="-1.1000000000000001"/>
    <n v="0.8"/>
    <n v="2.2000000000000002"/>
    <n v="-2.2000000000000002"/>
    <n v="0.3"/>
    <n v="-999"/>
    <n v="-999"/>
    <n v="0.17399999999999999"/>
    <n v="0.77300000000000002"/>
    <n v="0"/>
    <n v="-999"/>
    <x v="92"/>
  </r>
  <r>
    <d v="1999-04-02T00:00:00"/>
    <n v="92"/>
    <n v="16.32"/>
    <n v="-1.3"/>
    <n v="7.5"/>
    <n v="-7.5"/>
    <n v="55.4"/>
    <n v="15"/>
    <n v="3.3"/>
    <n v="1075"/>
    <n v="-1.2"/>
    <n v="0.9"/>
    <n v="2.8"/>
    <n v="-1.3"/>
    <n v="0.3"/>
    <n v="-999"/>
    <n v="-999"/>
    <n v="0.155"/>
    <n v="0.88100000000000001"/>
    <n v="0"/>
    <n v="-999"/>
    <x v="92"/>
  </r>
  <r>
    <d v="1999-04-03T00:00:00"/>
    <n v="93"/>
    <n v="6.57"/>
    <n v="-4.9000000000000004"/>
    <n v="0.2"/>
    <n v="-6.8"/>
    <n v="92.2"/>
    <n v="74.400000000000006"/>
    <n v="6.6"/>
    <n v="1108"/>
    <n v="-1.1000000000000001"/>
    <n v="0.7"/>
    <n v="2.1"/>
    <n v="-4.9000000000000004"/>
    <n v="0.2"/>
    <n v="-999"/>
    <n v="-999"/>
    <n v="0.46100000000000002"/>
    <n v="0.159"/>
    <n v="0"/>
    <n v="-999"/>
    <x v="92"/>
  </r>
  <r>
    <d v="1999-04-04T00:00:00"/>
    <n v="94"/>
    <n v="7.7"/>
    <n v="-5.7"/>
    <n v="-1.9"/>
    <n v="-8.6"/>
    <n v="91.7"/>
    <n v="70.8"/>
    <n v="0"/>
    <n v="1099"/>
    <n v="-0.8"/>
    <n v="0.7"/>
    <n v="2.1"/>
    <n v="-5.7"/>
    <n v="0.2"/>
    <n v="-999"/>
    <n v="-999"/>
    <n v="0.376"/>
    <n v="0.155"/>
    <n v="0"/>
    <n v="-999"/>
    <x v="92"/>
  </r>
  <r>
    <d v="1999-04-05T00:00:00"/>
    <n v="95"/>
    <n v="12.21"/>
    <n v="-5"/>
    <n v="2.2999999999999998"/>
    <n v="-11.2"/>
    <n v="80.7"/>
    <n v="48.3"/>
    <n v="0"/>
    <n v="1099"/>
    <n v="-0.6"/>
    <n v="0.5"/>
    <n v="1.7"/>
    <n v="-5"/>
    <n v="0.2"/>
    <n v="-999"/>
    <n v="-999"/>
    <n v="0.34699999999999998"/>
    <n v="0.373"/>
    <n v="0"/>
    <n v="-999"/>
    <x v="92"/>
  </r>
  <r>
    <d v="1999-04-06T00:00:00"/>
    <n v="96"/>
    <n v="16.149999999999999"/>
    <n v="-3.1"/>
    <n v="5.4"/>
    <n v="-10.3"/>
    <n v="77.7"/>
    <n v="42.8"/>
    <n v="0"/>
    <n v="1073"/>
    <n v="-0.6"/>
    <n v="1.1000000000000001"/>
    <n v="3.3"/>
    <n v="-3.1"/>
    <n v="0.3"/>
    <n v="-999"/>
    <n v="-999"/>
    <n v="0.38400000000000001"/>
    <n v="0.51300000000000001"/>
    <n v="0"/>
    <n v="-999"/>
    <x v="92"/>
  </r>
  <r>
    <d v="1999-04-07T00:00:00"/>
    <n v="97"/>
    <n v="9.69"/>
    <n v="0.2"/>
    <n v="5"/>
    <n v="-3.2"/>
    <n v="84.2"/>
    <n v="56.5"/>
    <n v="4.5"/>
    <n v="1095"/>
    <n v="-0.6"/>
    <n v="1.1000000000000001"/>
    <n v="3.5"/>
    <n v="0.2"/>
    <n v="0.3"/>
    <n v="-999"/>
    <n v="-999"/>
    <n v="0.49299999999999999"/>
    <n v="0.379"/>
    <n v="0"/>
    <n v="-999"/>
    <x v="92"/>
  </r>
  <r>
    <d v="1999-04-08T00:00:00"/>
    <n v="98"/>
    <n v="5.12"/>
    <n v="-3.5"/>
    <n v="1.4"/>
    <n v="-9.1"/>
    <n v="90.5"/>
    <n v="76.2"/>
    <n v="6"/>
    <n v="1133"/>
    <n v="-0.6"/>
    <n v="0.6"/>
    <n v="2.6"/>
    <n v="-3.5"/>
    <n v="0.2"/>
    <n v="-999"/>
    <n v="-999"/>
    <n v="0.51500000000000001"/>
    <n v="0.161"/>
    <n v="0"/>
    <n v="-999"/>
    <x v="92"/>
  </r>
  <r>
    <d v="1999-04-09T00:00:00"/>
    <n v="99"/>
    <n v="12.28"/>
    <n v="-7.3"/>
    <n v="-1.2"/>
    <n v="-12.6"/>
    <n v="79.900000000000006"/>
    <n v="55.1"/>
    <n v="0"/>
    <n v="1134"/>
    <n v="-0.4"/>
    <n v="0.8"/>
    <n v="2.8"/>
    <n v="-7.3"/>
    <n v="0.2"/>
    <n v="-999"/>
    <n v="-999"/>
    <n v="0.308"/>
    <n v="0.251"/>
    <n v="0"/>
    <n v="-999"/>
    <x v="92"/>
  </r>
  <r>
    <d v="1999-04-10T00:00:00"/>
    <n v="100"/>
    <n v="18.47"/>
    <n v="-4.4000000000000004"/>
    <n v="2.8"/>
    <n v="-11.7"/>
    <n v="70.400000000000006"/>
    <n v="43.3"/>
    <n v="0"/>
    <n v="1108"/>
    <n v="-0.4"/>
    <n v="1.3"/>
    <n v="2.9"/>
    <n v="-4.4000000000000004"/>
    <n v="0.3"/>
    <n v="-999"/>
    <n v="-999"/>
    <n v="0.32200000000000001"/>
    <n v="0.42299999999999999"/>
    <n v="0"/>
    <n v="-999"/>
    <x v="92"/>
  </r>
  <r>
    <d v="1999-04-11T00:00:00"/>
    <n v="101"/>
    <n v="22.05"/>
    <n v="0.6"/>
    <n v="8.6"/>
    <n v="-7.9"/>
    <n v="57.8"/>
    <n v="31.5"/>
    <n v="0"/>
    <n v="1057"/>
    <n v="-0.4"/>
    <n v="1.3"/>
    <n v="3.2"/>
    <n v="0.6"/>
    <n v="0.3"/>
    <n v="-999"/>
    <n v="-999"/>
    <n v="0.35199999999999998"/>
    <n v="0.76500000000000001"/>
    <n v="0"/>
    <n v="-999"/>
    <x v="92"/>
  </r>
  <r>
    <d v="1999-04-12T00:00:00"/>
    <n v="102"/>
    <n v="13.85"/>
    <n v="1.3"/>
    <n v="7.3"/>
    <n v="-4"/>
    <n v="62.4"/>
    <n v="42.1"/>
    <n v="0"/>
    <n v="1033"/>
    <n v="-0.4"/>
    <n v="2.1"/>
    <n v="4.3"/>
    <n v="1.3"/>
    <n v="0.3"/>
    <n v="-999"/>
    <n v="-999"/>
    <n v="0.42899999999999999"/>
    <n v="0.59199999999999997"/>
    <n v="0"/>
    <n v="-999"/>
    <x v="92"/>
  </r>
  <r>
    <d v="1999-04-13T00:00:00"/>
    <n v="103"/>
    <n v="14.56"/>
    <n v="-4.3"/>
    <n v="1.6"/>
    <n v="-9.1"/>
    <n v="73.2"/>
    <n v="40.799999999999997"/>
    <n v="0"/>
    <n v="1038"/>
    <n v="-0.2"/>
    <n v="1"/>
    <n v="3.1"/>
    <n v="-4.3"/>
    <n v="0.2"/>
    <n v="-999"/>
    <n v="-999"/>
    <n v="0.27900000000000003"/>
    <n v="0.40600000000000003"/>
    <n v="0"/>
    <n v="-999"/>
    <x v="92"/>
  </r>
  <r>
    <d v="1999-04-14T00:00:00"/>
    <n v="104"/>
    <n v="23.07"/>
    <n v="-1.8"/>
    <n v="6.9"/>
    <n v="-9.6"/>
    <n v="55.9"/>
    <n v="18.5"/>
    <n v="0"/>
    <n v="1027"/>
    <n v="-0.2"/>
    <n v="0.6"/>
    <n v="2.1"/>
    <n v="-1.8"/>
    <n v="0.3"/>
    <n v="-999"/>
    <n v="-999"/>
    <n v="0.184"/>
    <n v="0.81100000000000005"/>
    <n v="0"/>
    <n v="-999"/>
    <x v="92"/>
  </r>
  <r>
    <d v="1999-04-15T00:00:00"/>
    <n v="105"/>
    <n v="23.66"/>
    <n v="2.8"/>
    <n v="12"/>
    <n v="-5.5"/>
    <n v="44.2"/>
    <n v="23.5"/>
    <n v="0"/>
    <n v="990"/>
    <n v="-0.2"/>
    <n v="0.7"/>
    <n v="2.1"/>
    <n v="2.8"/>
    <n v="0.3"/>
    <n v="-999"/>
    <n v="-999"/>
    <n v="0.32800000000000001"/>
    <n v="1.073"/>
    <n v="0"/>
    <n v="-999"/>
    <x v="92"/>
  </r>
  <r>
    <d v="1999-04-16T00:00:00"/>
    <n v="106"/>
    <n v="22.83"/>
    <n v="6.8"/>
    <n v="15.3"/>
    <n v="-1.1000000000000001"/>
    <n v="37.1"/>
    <n v="16.2"/>
    <n v="0"/>
    <n v="954"/>
    <n v="0"/>
    <n v="0.9"/>
    <n v="2.9"/>
    <n v="6.8"/>
    <n v="0.3"/>
    <n v="-999"/>
    <n v="-999"/>
    <n v="0.28100000000000003"/>
    <n v="1.456"/>
    <n v="0"/>
    <n v="-999"/>
    <x v="92"/>
  </r>
  <r>
    <d v="1999-04-17T00:00:00"/>
    <n v="107"/>
    <n v="20.34"/>
    <n v="8.3000000000000007"/>
    <n v="18"/>
    <n v="0.1"/>
    <n v="40.799999999999997"/>
    <n v="18.7"/>
    <n v="0"/>
    <n v="903"/>
    <n v="0"/>
    <n v="0.7"/>
    <n v="2.2999999999999998"/>
    <n v="8.3000000000000007"/>
    <n v="0.3"/>
    <n v="-999"/>
    <n v="-999"/>
    <n v="0.38600000000000001"/>
    <n v="1.6779999999999999"/>
    <n v="0"/>
    <n v="-999"/>
    <x v="92"/>
  </r>
  <r>
    <d v="1999-04-18T00:00:00"/>
    <n v="108"/>
    <n v="8.69"/>
    <n v="4.5999999999999996"/>
    <n v="9.3000000000000007"/>
    <n v="0.1"/>
    <n v="76.2"/>
    <n v="51.5"/>
    <n v="1.4"/>
    <n v="873"/>
    <n v="0.1"/>
    <n v="0.7"/>
    <n v="2.5"/>
    <n v="4.5999999999999996"/>
    <n v="0.3"/>
    <n v="-999"/>
    <n v="-999"/>
    <n v="0.60199999999999998"/>
    <n v="0.56799999999999995"/>
    <n v="0"/>
    <n v="-999"/>
    <x v="92"/>
  </r>
  <r>
    <d v="1999-04-19T00:00:00"/>
    <n v="109"/>
    <n v="14.34"/>
    <n v="1.6"/>
    <n v="8.6999999999999993"/>
    <n v="-3"/>
    <n v="85.4"/>
    <n v="48"/>
    <n v="3.2"/>
    <n v="840"/>
    <n v="0"/>
    <n v="0.9"/>
    <n v="2.6"/>
    <n v="1.6"/>
    <n v="0.2"/>
    <n v="-999"/>
    <n v="-999"/>
    <n v="0.54100000000000004"/>
    <n v="0.58499999999999996"/>
    <n v="0"/>
    <n v="-999"/>
    <x v="92"/>
  </r>
  <r>
    <d v="1999-04-20T00:00:00"/>
    <n v="110"/>
    <n v="19.62"/>
    <n v="-0.8"/>
    <n v="5.7"/>
    <n v="-4.8"/>
    <n v="77"/>
    <n v="39.1"/>
    <n v="0.5"/>
    <n v="828"/>
    <n v="0"/>
    <n v="1.2"/>
    <n v="3.4"/>
    <n v="-0.8"/>
    <n v="0.2"/>
    <n v="-999"/>
    <n v="-999"/>
    <n v="0.35799999999999998"/>
    <n v="0.55800000000000005"/>
    <n v="0"/>
    <n v="-999"/>
    <x v="92"/>
  </r>
  <r>
    <d v="1999-04-21T00:00:00"/>
    <n v="111"/>
    <n v="10.96"/>
    <n v="-1.4"/>
    <n v="4.3"/>
    <n v="-4.8"/>
    <n v="84.7"/>
    <n v="59.2"/>
    <n v="0"/>
    <n v="826"/>
    <n v="0"/>
    <n v="0.9"/>
    <n v="2.7"/>
    <n v="-1.4"/>
    <n v="0.2"/>
    <n v="-999"/>
    <n v="-999"/>
    <n v="0.49"/>
    <n v="0.33900000000000002"/>
    <n v="0"/>
    <n v="-999"/>
    <x v="92"/>
  </r>
  <r>
    <d v="1999-04-22T00:00:00"/>
    <n v="112"/>
    <n v="22.81"/>
    <n v="3.1"/>
    <n v="11"/>
    <n v="-2"/>
    <n v="72.2"/>
    <n v="36.5"/>
    <n v="0"/>
    <n v="790"/>
    <n v="0.1"/>
    <n v="0.8"/>
    <n v="2.8"/>
    <n v="3.1"/>
    <n v="0.3"/>
    <n v="-999"/>
    <n v="-999"/>
    <n v="0.47799999999999998"/>
    <n v="0.83299999999999996"/>
    <n v="0"/>
    <n v="-999"/>
    <x v="92"/>
  </r>
  <r>
    <d v="1999-04-23T00:00:00"/>
    <n v="113"/>
    <n v="22.88"/>
    <n v="6.3"/>
    <n v="14.5"/>
    <n v="-2.6"/>
    <n v="54.6"/>
    <n v="14.9"/>
    <n v="0"/>
    <n v="751"/>
    <n v="0.1"/>
    <n v="0.7"/>
    <n v="2.1"/>
    <n v="6.3"/>
    <n v="0.3"/>
    <n v="-999"/>
    <n v="-999"/>
    <n v="0.245"/>
    <n v="1.405"/>
    <n v="0"/>
    <n v="-999"/>
    <x v="92"/>
  </r>
  <r>
    <d v="1999-04-24T00:00:00"/>
    <n v="114"/>
    <n v="25.3"/>
    <n v="10.7"/>
    <n v="18.600000000000001"/>
    <n v="1.5"/>
    <n v="44.6"/>
    <n v="24.3"/>
    <n v="0"/>
    <n v="698"/>
    <n v="0.1"/>
    <n v="0.9"/>
    <n v="2.2999999999999998"/>
    <n v="10.7"/>
    <n v="0.3"/>
    <n v="-999"/>
    <n v="-999"/>
    <n v="0.51900000000000002"/>
    <n v="1.6220000000000001"/>
    <n v="0"/>
    <n v="-999"/>
    <x v="92"/>
  </r>
  <r>
    <d v="1999-04-25T00:00:00"/>
    <n v="115"/>
    <n v="10.55"/>
    <n v="4.2"/>
    <n v="9.1"/>
    <n v="-2.9"/>
    <n v="74.2"/>
    <n v="47.7"/>
    <n v="0"/>
    <n v="682"/>
    <n v="0.1"/>
    <n v="0.7"/>
    <n v="2.7"/>
    <n v="4.2"/>
    <n v="0.2"/>
    <n v="-999"/>
    <n v="-999"/>
    <n v="0.55100000000000005"/>
    <n v="0.60399999999999998"/>
    <n v="0"/>
    <n v="-999"/>
    <x v="92"/>
  </r>
  <r>
    <d v="1999-04-26T00:00:00"/>
    <n v="116"/>
    <n v="8.27"/>
    <n v="-3.1"/>
    <n v="1.5"/>
    <n v="-7.1"/>
    <n v="81.3"/>
    <n v="51"/>
    <n v="4.0999999999999996"/>
    <n v="714"/>
    <n v="0"/>
    <n v="0.6"/>
    <n v="2.2000000000000002"/>
    <n v="-3.1"/>
    <n v="0.2"/>
    <n v="-999"/>
    <n v="-999"/>
    <n v="0.34599999999999997"/>
    <n v="0.33300000000000002"/>
    <n v="0"/>
    <n v="-999"/>
    <x v="92"/>
  </r>
  <r>
    <d v="1999-04-27T00:00:00"/>
    <n v="117"/>
    <n v="20.2"/>
    <n v="-3.2"/>
    <n v="4.4000000000000004"/>
    <n v="-10.199999999999999"/>
    <n v="68.400000000000006"/>
    <n v="26.6"/>
    <n v="0"/>
    <n v="679"/>
    <n v="0.1"/>
    <n v="0.6"/>
    <n v="2.2000000000000002"/>
    <n v="-3.2"/>
    <n v="0.3"/>
    <n v="-999"/>
    <n v="-999"/>
    <n v="0.223"/>
    <n v="0.61399999999999999"/>
    <n v="0"/>
    <n v="-999"/>
    <x v="92"/>
  </r>
  <r>
    <d v="1999-04-28T00:00:00"/>
    <n v="118"/>
    <n v="24.88"/>
    <n v="-0.1"/>
    <n v="6.3"/>
    <n v="-6.8"/>
    <n v="67.2"/>
    <n v="37.5"/>
    <n v="0"/>
    <n v="641"/>
    <n v="0"/>
    <n v="0.9"/>
    <n v="2.7"/>
    <n v="-0.1"/>
    <n v="0.4"/>
    <n v="-999"/>
    <n v="-999"/>
    <n v="0.35799999999999998"/>
    <n v="0.59599999999999997"/>
    <n v="0"/>
    <n v="-999"/>
    <x v="92"/>
  </r>
  <r>
    <d v="1999-04-29T00:00:00"/>
    <n v="119"/>
    <n v="25.31"/>
    <n v="3.7"/>
    <n v="11.4"/>
    <n v="-2.2999999999999998"/>
    <n v="49.8"/>
    <n v="31.2"/>
    <n v="0"/>
    <n v="606"/>
    <n v="0"/>
    <n v="0.9"/>
    <n v="2.7"/>
    <n v="3.7"/>
    <n v="0.4"/>
    <n v="-999"/>
    <n v="-999"/>
    <n v="0.42"/>
    <n v="0.92700000000000005"/>
    <n v="0"/>
    <n v="-999"/>
    <x v="92"/>
  </r>
  <r>
    <d v="1999-04-30T00:00:00"/>
    <n v="120"/>
    <n v="21.87"/>
    <n v="5.2"/>
    <n v="13.5"/>
    <n v="-2.2000000000000002"/>
    <n v="58.9"/>
    <n v="25"/>
    <n v="0"/>
    <n v="563"/>
    <n v="0.2"/>
    <n v="0.9"/>
    <n v="2.9"/>
    <n v="5.2"/>
    <n v="0.4"/>
    <n v="-999"/>
    <n v="-999"/>
    <n v="0.38600000000000001"/>
    <n v="1.1599999999999999"/>
    <n v="563"/>
    <n v="0.2"/>
    <x v="92"/>
  </r>
  <r>
    <d v="1999-05-01T00:00:00"/>
    <n v="121"/>
    <n v="2.37"/>
    <n v="-1"/>
    <n v="3.3"/>
    <n v="-7"/>
    <n v="96.9"/>
    <n v="89.8"/>
    <n v="19.899999999999999"/>
    <n v="675"/>
    <n v="0.2"/>
    <n v="1.1000000000000001"/>
    <n v="2.9"/>
    <n v="-1"/>
    <n v="0.3"/>
    <n v="-999"/>
    <n v="-999"/>
    <n v="0.69399999999999995"/>
    <n v="7.9000000000000001E-2"/>
    <n v="0"/>
    <n v="-999"/>
    <x v="93"/>
  </r>
  <r>
    <d v="1999-05-02T00:00:00"/>
    <n v="122"/>
    <n v="7.9"/>
    <n v="-2.4"/>
    <n v="3.3"/>
    <n v="-7.9"/>
    <n v="92.8"/>
    <n v="74.5"/>
    <n v="5.4"/>
    <n v="688"/>
    <n v="0"/>
    <n v="0.8"/>
    <n v="2.2999999999999998"/>
    <n v="-2.4"/>
    <n v="0.4"/>
    <n v="-999"/>
    <n v="-999"/>
    <n v="0.57699999999999996"/>
    <n v="0.19700000000000001"/>
    <n v="0"/>
    <n v="-999"/>
    <x v="93"/>
  </r>
  <r>
    <d v="1999-05-03T00:00:00"/>
    <n v="123"/>
    <n v="11.43"/>
    <n v="-1.9"/>
    <n v="3.7"/>
    <n v="-6.5"/>
    <n v="89.4"/>
    <n v="70.400000000000006"/>
    <n v="2.5"/>
    <n v="652"/>
    <n v="0"/>
    <n v="1"/>
    <n v="3.7"/>
    <n v="-1.9"/>
    <n v="0.4"/>
    <n v="-999"/>
    <n v="-999"/>
    <n v="0.56100000000000005"/>
    <n v="0.23599999999999999"/>
    <n v="0"/>
    <n v="-999"/>
    <x v="93"/>
  </r>
  <r>
    <d v="1999-05-04T00:00:00"/>
    <n v="124"/>
    <n v="15.98"/>
    <n v="-4.5"/>
    <n v="1.8"/>
    <n v="-9.1999999999999993"/>
    <n v="72.5"/>
    <n v="43.3"/>
    <n v="0"/>
    <n v="651"/>
    <n v="0"/>
    <n v="1.3"/>
    <n v="3.7"/>
    <n v="-4.5"/>
    <n v="0.3"/>
    <n v="-999"/>
    <n v="-999"/>
    <n v="0.30199999999999999"/>
    <n v="0.39400000000000002"/>
    <n v="0"/>
    <n v="-999"/>
    <x v="93"/>
  </r>
  <r>
    <d v="1999-05-05T00:00:00"/>
    <n v="125"/>
    <n v="25.6"/>
    <n v="-0.2"/>
    <n v="7.5"/>
    <n v="-8.1"/>
    <n v="60.5"/>
    <n v="24.9"/>
    <n v="0"/>
    <n v="616"/>
    <n v="0.1"/>
    <n v="0.9"/>
    <n v="2.8"/>
    <n v="-0.2"/>
    <n v="0.4"/>
    <n v="-999"/>
    <n v="-999"/>
    <n v="0.25800000000000001"/>
    <n v="0.77800000000000002"/>
    <n v="0"/>
    <n v="-999"/>
    <x v="93"/>
  </r>
  <r>
    <d v="1999-05-06T00:00:00"/>
    <n v="126"/>
    <n v="14.04"/>
    <n v="3.6"/>
    <n v="11.5"/>
    <n v="-1.5"/>
    <n v="65.3"/>
    <n v="41.8"/>
    <n v="3.2"/>
    <n v="631"/>
    <n v="0.1"/>
    <n v="1.4"/>
    <n v="4.2"/>
    <n v="3.6"/>
    <n v="0.4"/>
    <n v="-999"/>
    <n v="-999"/>
    <n v="0.56699999999999995"/>
    <n v="0.78900000000000003"/>
    <n v="0"/>
    <n v="-999"/>
    <x v="93"/>
  </r>
  <r>
    <d v="1999-05-07T00:00:00"/>
    <n v="127"/>
    <n v="7.12"/>
    <n v="-4.3"/>
    <n v="0.6"/>
    <n v="-9.5"/>
    <n v="93.5"/>
    <n v="81.099999999999994"/>
    <n v="10"/>
    <n v="691"/>
    <n v="0"/>
    <n v="0"/>
    <n v="1.5"/>
    <n v="-4.3"/>
    <n v="0.3"/>
    <n v="-999"/>
    <n v="-999"/>
    <n v="0.51800000000000002"/>
    <n v="0.121"/>
    <n v="0"/>
    <n v="-999"/>
    <x v="93"/>
  </r>
  <r>
    <d v="1999-05-08T00:00:00"/>
    <n v="128"/>
    <n v="13.11"/>
    <n v="-4.8"/>
    <n v="2.2999999999999998"/>
    <n v="-10.4"/>
    <n v="85.6"/>
    <n v="58.2"/>
    <n v="0"/>
    <n v="672"/>
    <n v="0"/>
    <n v="0.4"/>
    <n v="1.8"/>
    <n v="-4.8"/>
    <n v="0.3"/>
    <n v="-999"/>
    <n v="-999"/>
    <n v="0.41799999999999998"/>
    <n v="0.30099999999999999"/>
    <n v="0"/>
    <n v="-999"/>
    <x v="93"/>
  </r>
  <r>
    <d v="1999-05-09T00:00:00"/>
    <n v="129"/>
    <n v="14.52"/>
    <n v="-3.7"/>
    <n v="4.3"/>
    <n v="-10.8"/>
    <n v="83.9"/>
    <n v="45.6"/>
    <n v="1.4"/>
    <n v="685"/>
    <n v="0"/>
    <n v="0.6"/>
    <n v="2.2000000000000002"/>
    <n v="-3.7"/>
    <n v="0.3"/>
    <n v="-999"/>
    <n v="-999"/>
    <n v="0.379"/>
    <n v="0.45200000000000001"/>
    <n v="0"/>
    <n v="-999"/>
    <x v="93"/>
  </r>
  <r>
    <d v="1999-05-10T00:00:00"/>
    <n v="130"/>
    <n v="18.8"/>
    <n v="0.3"/>
    <n v="8.6"/>
    <n v="-7.1"/>
    <n v="73.099999999999994"/>
    <n v="38.700000000000003"/>
    <n v="0"/>
    <n v="660"/>
    <n v="0.1"/>
    <n v="0.9"/>
    <n v="2.8"/>
    <n v="0.3"/>
    <n v="0.4"/>
    <n v="-999"/>
    <n v="-999"/>
    <n v="0.43099999999999999"/>
    <n v="0.68500000000000005"/>
    <n v="0"/>
    <n v="-999"/>
    <x v="93"/>
  </r>
  <r>
    <d v="1999-05-11T00:00:00"/>
    <n v="131"/>
    <n v="20"/>
    <n v="2.2999999999999998"/>
    <n v="10.6"/>
    <n v="-2.9"/>
    <n v="63.9"/>
    <n v="22.3"/>
    <n v="0"/>
    <n v="633"/>
    <n v="0.1"/>
    <n v="1.1000000000000001"/>
    <n v="2.9"/>
    <n v="2.2999999999999998"/>
    <n v="0.4"/>
    <n v="-999"/>
    <n v="-999"/>
    <n v="0.28499999999999998"/>
    <n v="0.99299999999999999"/>
    <n v="0"/>
    <n v="-999"/>
    <x v="93"/>
  </r>
  <r>
    <d v="1999-05-12T00:00:00"/>
    <n v="132"/>
    <n v="14.17"/>
    <n v="0.1"/>
    <n v="6.2"/>
    <n v="-5"/>
    <n v="79.400000000000006"/>
    <n v="47.1"/>
    <n v="0"/>
    <n v="629"/>
    <n v="0.1"/>
    <n v="1.3"/>
    <n v="3.5"/>
    <n v="0.1"/>
    <n v="0.3"/>
    <n v="-999"/>
    <n v="-999"/>
    <n v="0.44600000000000001"/>
    <n v="0.501"/>
    <n v="0"/>
    <n v="-999"/>
    <x v="93"/>
  </r>
  <r>
    <d v="1999-05-13T00:00:00"/>
    <n v="133"/>
    <n v="12.4"/>
    <n v="-0.6"/>
    <n v="4.3"/>
    <n v="-4.8"/>
    <n v="88.1"/>
    <n v="68.5"/>
    <n v="0"/>
    <n v="624"/>
    <n v="0.1"/>
    <n v="0.5"/>
    <n v="1.9"/>
    <n v="-0.6"/>
    <n v="0.3"/>
    <n v="-999"/>
    <n v="-999"/>
    <n v="0.56999999999999995"/>
    <n v="0.26200000000000001"/>
    <n v="0"/>
    <n v="-999"/>
    <x v="93"/>
  </r>
  <r>
    <d v="1999-05-14T00:00:00"/>
    <n v="134"/>
    <n v="15.35"/>
    <n v="1.5"/>
    <n v="8.8000000000000007"/>
    <n v="-2.2000000000000002"/>
    <n v="80.900000000000006"/>
    <n v="45.1"/>
    <n v="0"/>
    <n v="605"/>
    <n v="0.1"/>
    <n v="0.5"/>
    <n v="2.2000000000000002"/>
    <n v="1.5"/>
    <n v="0.3"/>
    <n v="-999"/>
    <n v="-999"/>
    <n v="0.51"/>
    <n v="0.622"/>
    <n v="0"/>
    <n v="-999"/>
    <x v="93"/>
  </r>
  <r>
    <d v="1999-05-15T00:00:00"/>
    <n v="135"/>
    <n v="17.34"/>
    <n v="3.2"/>
    <n v="10.6"/>
    <n v="-1"/>
    <n v="77.5"/>
    <n v="36.299999999999997"/>
    <n v="0"/>
    <n v="579"/>
    <n v="0.1"/>
    <n v="0.7"/>
    <n v="2.7"/>
    <n v="3.2"/>
    <n v="0.3"/>
    <n v="-999"/>
    <n v="-999"/>
    <n v="0.46300000000000002"/>
    <n v="0.81399999999999995"/>
    <n v="0"/>
    <n v="-999"/>
    <x v="93"/>
  </r>
  <r>
    <d v="1999-05-16T00:00:00"/>
    <n v="136"/>
    <n v="5.77"/>
    <n v="-0.1"/>
    <n v="2.1"/>
    <n v="-3.2"/>
    <n v="96"/>
    <n v="84.3"/>
    <n v="9.5"/>
    <n v="615"/>
    <n v="0"/>
    <n v="0.8"/>
    <n v="3.5"/>
    <n v="-0.1"/>
    <n v="0.2"/>
    <n v="-999"/>
    <n v="-999"/>
    <n v="0.60099999999999998"/>
    <n v="0.112"/>
    <n v="0"/>
    <n v="-999"/>
    <x v="93"/>
  </r>
  <r>
    <d v="1999-05-17T00:00:00"/>
    <n v="137"/>
    <n v="10.86"/>
    <n v="0.1"/>
    <n v="4.7"/>
    <n v="-6.1"/>
    <n v="95.3"/>
    <n v="82.3"/>
    <n v="4.9000000000000004"/>
    <n v="600"/>
    <n v="0.1"/>
    <n v="0.8"/>
    <n v="2.4"/>
    <n v="0.1"/>
    <n v="0.3"/>
    <n v="-999"/>
    <n v="-999"/>
    <n v="0.7"/>
    <n v="0.151"/>
    <n v="0"/>
    <n v="-999"/>
    <x v="93"/>
  </r>
  <r>
    <d v="1999-05-18T00:00:00"/>
    <n v="138"/>
    <n v="15.31"/>
    <n v="2.1"/>
    <n v="8.4"/>
    <n v="-2.4"/>
    <n v="90.5"/>
    <n v="58.8"/>
    <n v="3"/>
    <n v="577"/>
    <n v="0.1"/>
    <n v="1.2"/>
    <n v="2.9"/>
    <n v="2.1"/>
    <n v="0.3"/>
    <n v="-999"/>
    <n v="-999"/>
    <n v="0.64700000000000002"/>
    <n v="0.45400000000000001"/>
    <n v="0"/>
    <n v="-999"/>
    <x v="93"/>
  </r>
  <r>
    <d v="1999-05-19T00:00:00"/>
    <n v="139"/>
    <n v="14.38"/>
    <n v="2.2000000000000002"/>
    <n v="7.4"/>
    <n v="-4.4000000000000004"/>
    <n v="72"/>
    <n v="48.1"/>
    <n v="0"/>
    <n v="565"/>
    <n v="0.1"/>
    <n v="0.7"/>
    <n v="2.9"/>
    <n v="2.2000000000000002"/>
    <n v="0.4"/>
    <n v="-999"/>
    <n v="-999"/>
    <n v="0.49299999999999999"/>
    <n v="0.53400000000000003"/>
    <n v="0"/>
    <n v="-999"/>
    <x v="93"/>
  </r>
  <r>
    <d v="1999-05-20T00:00:00"/>
    <n v="140"/>
    <n v="16.309999999999999"/>
    <n v="3.8"/>
    <n v="10.1"/>
    <n v="-1.5"/>
    <n v="77.099999999999994"/>
    <n v="45.8"/>
    <n v="2.8"/>
    <n v="539"/>
    <n v="0.1"/>
    <n v="0.8"/>
    <n v="2.5"/>
    <n v="3.8"/>
    <n v="0.4"/>
    <n v="-999"/>
    <n v="-999"/>
    <n v="0.56599999999999995"/>
    <n v="0.67"/>
    <n v="0"/>
    <n v="-999"/>
    <x v="93"/>
  </r>
  <r>
    <d v="1999-05-21T00:00:00"/>
    <n v="141"/>
    <n v="14.99"/>
    <n v="1.8"/>
    <n v="8.5"/>
    <n v="-2.4"/>
    <n v="81.5"/>
    <n v="47.5"/>
    <n v="0"/>
    <n v="515"/>
    <n v="0.1"/>
    <n v="0.7"/>
    <n v="2.4"/>
    <n v="1.8"/>
    <n v="0.4"/>
    <n v="-999"/>
    <n v="-999"/>
    <n v="0.52800000000000002"/>
    <n v="0.58199999999999996"/>
    <n v="0"/>
    <n v="-999"/>
    <x v="93"/>
  </r>
  <r>
    <d v="1999-05-22T00:00:00"/>
    <n v="142"/>
    <n v="28.21"/>
    <n v="8"/>
    <n v="17.399999999999999"/>
    <n v="-2.4"/>
    <n v="59.1"/>
    <n v="27.6"/>
    <n v="0"/>
    <n v="459"/>
    <n v="0.3"/>
    <n v="0.7"/>
    <n v="1.9"/>
    <n v="8"/>
    <n v="0.4"/>
    <n v="-999"/>
    <n v="-999"/>
    <n v="0.54800000000000004"/>
    <n v="1.4379999999999999"/>
    <n v="0"/>
    <n v="-999"/>
    <x v="93"/>
  </r>
  <r>
    <d v="1999-05-23T00:00:00"/>
    <n v="143"/>
    <n v="28.71"/>
    <n v="13.4"/>
    <n v="22.6"/>
    <n v="3.2"/>
    <n v="50.5"/>
    <n v="24.7"/>
    <n v="0"/>
    <n v="388"/>
    <n v="0.3"/>
    <n v="0.8"/>
    <n v="2.1"/>
    <n v="13.4"/>
    <n v="0.5"/>
    <n v="-999"/>
    <n v="-999"/>
    <n v="0.67800000000000005"/>
    <n v="2.0640000000000001"/>
    <n v="0"/>
    <n v="-999"/>
    <x v="93"/>
  </r>
  <r>
    <d v="1999-05-24T00:00:00"/>
    <n v="144"/>
    <n v="28.82"/>
    <n v="15.3"/>
    <n v="22.9"/>
    <n v="6.4"/>
    <n v="45.7"/>
    <n v="21.7"/>
    <n v="0"/>
    <n v="311"/>
    <n v="0.4"/>
    <n v="1.2"/>
    <n v="3.1"/>
    <n v="15.3"/>
    <n v="0.6"/>
    <n v="-999"/>
    <n v="-999"/>
    <n v="0.60499999999999998"/>
    <n v="2.1859999999999999"/>
    <n v="0"/>
    <n v="-999"/>
    <x v="93"/>
  </r>
  <r>
    <d v="1999-05-25T00:00:00"/>
    <n v="145"/>
    <n v="27.16"/>
    <n v="6.6"/>
    <n v="13.3"/>
    <n v="-2.6"/>
    <n v="64.099999999999994"/>
    <n v="20.2"/>
    <n v="0"/>
    <n v="255"/>
    <n v="0.6"/>
    <n v="1.2"/>
    <n v="3.6"/>
    <n v="6.6"/>
    <n v="0.6"/>
    <n v="-999"/>
    <n v="-999"/>
    <n v="0.307"/>
    <n v="1.218"/>
    <n v="0"/>
    <n v="-999"/>
    <x v="93"/>
  </r>
  <r>
    <d v="1999-05-26T00:00:00"/>
    <n v="146"/>
    <n v="28.21"/>
    <n v="6.4"/>
    <n v="15.5"/>
    <n v="-3.2"/>
    <n v="52.4"/>
    <n v="14.1"/>
    <n v="0"/>
    <n v="217"/>
    <n v="0.7"/>
    <n v="0.8"/>
    <n v="2.5"/>
    <n v="6.4"/>
    <n v="0.7"/>
    <n v="-999"/>
    <n v="-999"/>
    <n v="0.248"/>
    <n v="1.512"/>
    <n v="0"/>
    <n v="-999"/>
    <x v="93"/>
  </r>
  <r>
    <d v="1999-05-27T00:00:00"/>
    <n v="147"/>
    <n v="18"/>
    <n v="9.1"/>
    <n v="16.899999999999999"/>
    <n v="2.2999999999999998"/>
    <n v="46.2"/>
    <n v="25.6"/>
    <n v="0"/>
    <n v="180"/>
    <n v="0.8"/>
    <n v="1.1000000000000001"/>
    <n v="2.7"/>
    <n v="9.1"/>
    <n v="0.8"/>
    <n v="-999"/>
    <n v="-999"/>
    <n v="0.49299999999999999"/>
    <n v="1.4319999999999999"/>
    <n v="0"/>
    <n v="-999"/>
    <x v="93"/>
  </r>
  <r>
    <d v="1999-05-28T00:00:00"/>
    <n v="148"/>
    <n v="26.58"/>
    <n v="4.8"/>
    <n v="11.7"/>
    <n v="-0.1"/>
    <n v="57.9"/>
    <n v="34.1"/>
    <n v="0"/>
    <n v="126"/>
    <n v="1"/>
    <n v="0.7"/>
    <n v="2.6"/>
    <n v="4.8"/>
    <n v="1"/>
    <n v="-999"/>
    <n v="-999"/>
    <n v="0.46899999999999997"/>
    <n v="0.90600000000000003"/>
    <n v="0"/>
    <n v="-999"/>
    <x v="93"/>
  </r>
  <r>
    <d v="1999-05-29T00:00:00"/>
    <n v="149"/>
    <n v="26.86"/>
    <n v="4"/>
    <n v="10.8"/>
    <n v="-1.7"/>
    <n v="53.5"/>
    <n v="29.8"/>
    <n v="0"/>
    <n v="63"/>
    <n v="1"/>
    <n v="0.8"/>
    <n v="2.4"/>
    <n v="4"/>
    <n v="1"/>
    <n v="-999"/>
    <n v="-999"/>
    <n v="0.38600000000000001"/>
    <n v="0.90900000000000003"/>
    <n v="0"/>
    <n v="-999"/>
    <x v="93"/>
  </r>
  <r>
    <d v="1999-05-30T00:00:00"/>
    <n v="150"/>
    <n v="22.76"/>
    <n v="6.1"/>
    <n v="12.2"/>
    <n v="-1.8"/>
    <n v="56.7"/>
    <n v="30.9"/>
    <n v="0"/>
    <n v="30"/>
    <n v="1.3"/>
    <n v="1"/>
    <n v="3.2"/>
    <n v="6.1"/>
    <n v="1.3"/>
    <n v="-999"/>
    <n v="-999"/>
    <n v="0.438"/>
    <n v="0.98199999999999998"/>
    <n v="0"/>
    <n v="-999"/>
    <x v="93"/>
  </r>
  <r>
    <d v="1999-05-31T00:00:00"/>
    <n v="151"/>
    <n v="12.68"/>
    <n v="5.2"/>
    <n v="10.3"/>
    <n v="0.9"/>
    <n v="87.6"/>
    <n v="60.9"/>
    <n v="8.5"/>
    <n v="0"/>
    <n v="0"/>
    <n v="1.5"/>
    <n v="3.9"/>
    <n v="5.2"/>
    <n v="2.6"/>
    <n v="-999"/>
    <n v="-999"/>
    <n v="0.76400000000000001"/>
    <n v="0.49"/>
    <n v="0"/>
    <n v="-999"/>
    <x v="93"/>
  </r>
  <r>
    <d v="1999-06-01T00:00:00"/>
    <n v="152"/>
    <n v="10.43"/>
    <n v="1.9"/>
    <n v="8.3000000000000007"/>
    <n v="-0.2"/>
    <n v="88.9"/>
    <n v="55.4"/>
    <n v="2.1"/>
    <n v="0"/>
    <n v="0"/>
    <n v="0.6"/>
    <n v="2.4"/>
    <n v="1.9"/>
    <n v="2.4"/>
    <n v="-999"/>
    <n v="-999"/>
    <n v="0.60399999999999998"/>
    <n v="0.48799999999999999"/>
    <n v="0"/>
    <n v="-999"/>
    <x v="94"/>
  </r>
  <r>
    <d v="1999-06-02T00:00:00"/>
    <n v="153"/>
    <n v="18.96"/>
    <n v="4.9000000000000004"/>
    <n v="11.9"/>
    <n v="-1.4"/>
    <n v="81.400000000000006"/>
    <n v="51.1"/>
    <n v="4.8"/>
    <n v="0"/>
    <n v="0"/>
    <n v="0.6"/>
    <n v="2.7"/>
    <n v="4.9000000000000004"/>
    <n v="3.1"/>
    <n v="-999"/>
    <n v="-999"/>
    <n v="0.71199999999999997"/>
    <n v="0.68100000000000005"/>
    <n v="0"/>
    <n v="-999"/>
    <x v="94"/>
  </r>
  <r>
    <d v="1999-06-03T00:00:00"/>
    <n v="154"/>
    <n v="28.97"/>
    <n v="10.1"/>
    <n v="18.2"/>
    <n v="2.6"/>
    <n v="58"/>
    <n v="33.200000000000003"/>
    <n v="0"/>
    <n v="0"/>
    <n v="0"/>
    <n v="0.9"/>
    <n v="2.9"/>
    <n v="10.1"/>
    <n v="6.8"/>
    <n v="-999"/>
    <n v="-999"/>
    <n v="0.69299999999999995"/>
    <n v="1.3959999999999999"/>
    <n v="0"/>
    <n v="-999"/>
    <x v="94"/>
  </r>
  <r>
    <d v="1999-06-04T00:00:00"/>
    <n v="155"/>
    <n v="21.09"/>
    <n v="7.8"/>
    <n v="14.7"/>
    <n v="1.4"/>
    <n v="78.400000000000006"/>
    <n v="51.2"/>
    <n v="0"/>
    <n v="0"/>
    <n v="0"/>
    <n v="1.1000000000000001"/>
    <n v="3.7"/>
    <n v="7.8"/>
    <n v="8.1999999999999993"/>
    <n v="-999"/>
    <n v="-999"/>
    <n v="0.85599999999999998"/>
    <n v="0.81599999999999995"/>
    <n v="0"/>
    <n v="-999"/>
    <x v="94"/>
  </r>
  <r>
    <d v="1999-06-05T00:00:00"/>
    <n v="156"/>
    <n v="21.59"/>
    <n v="4.9000000000000004"/>
    <n v="12.3"/>
    <n v="-2.9"/>
    <n v="78"/>
    <n v="36.799999999999997"/>
    <n v="3.2"/>
    <n v="0"/>
    <n v="0"/>
    <n v="1.4"/>
    <n v="3.9"/>
    <n v="4.9000000000000004"/>
    <n v="8.8000000000000007"/>
    <n v="-999"/>
    <n v="-999"/>
    <n v="0.52700000000000002"/>
    <n v="0.90400000000000003"/>
    <n v="0"/>
    <n v="-999"/>
    <x v="94"/>
  </r>
  <r>
    <d v="1999-06-06T00:00:00"/>
    <n v="157"/>
    <n v="17.82"/>
    <n v="0.3"/>
    <n v="7.2"/>
    <n v="-3.9"/>
    <n v="74.2"/>
    <n v="41.2"/>
    <n v="0"/>
    <n v="0"/>
    <n v="0"/>
    <n v="1"/>
    <n v="2.5"/>
    <n v="0.3"/>
    <n v="5.3"/>
    <n v="-999"/>
    <n v="-999"/>
    <n v="0.41899999999999998"/>
    <n v="0.59699999999999998"/>
    <n v="0"/>
    <n v="-999"/>
    <x v="94"/>
  </r>
  <r>
    <d v="1999-06-07T00:00:00"/>
    <n v="158"/>
    <n v="19.690000000000001"/>
    <n v="1"/>
    <n v="9.8000000000000007"/>
    <n v="-3"/>
    <n v="76.099999999999994"/>
    <n v="30.3"/>
    <n v="0"/>
    <n v="0"/>
    <n v="0"/>
    <n v="0.7"/>
    <n v="2.7"/>
    <n v="1"/>
    <n v="5.2"/>
    <n v="-999"/>
    <n v="-999"/>
    <n v="0.36599999999999999"/>
    <n v="0.84399999999999997"/>
    <n v="0"/>
    <n v="-999"/>
    <x v="94"/>
  </r>
  <r>
    <d v="1999-06-08T00:00:00"/>
    <n v="159"/>
    <n v="9.33"/>
    <n v="0.3"/>
    <n v="5.9"/>
    <n v="-2.5"/>
    <n v="90.4"/>
    <n v="59.4"/>
    <n v="0.3"/>
    <n v="0"/>
    <n v="0"/>
    <n v="0.6"/>
    <n v="2"/>
    <n v="0.3"/>
    <n v="3.9"/>
    <n v="-999"/>
    <n v="-999"/>
    <n v="0.55300000000000005"/>
    <n v="0.377"/>
    <n v="0"/>
    <n v="-999"/>
    <x v="94"/>
  </r>
  <r>
    <d v="1999-06-09T00:00:00"/>
    <n v="160"/>
    <n v="20.02"/>
    <n v="2.9"/>
    <n v="9.9"/>
    <n v="-3.7"/>
    <n v="74.599999999999994"/>
    <n v="44"/>
    <n v="0"/>
    <n v="0"/>
    <n v="0"/>
    <n v="0.9"/>
    <n v="2.7"/>
    <n v="2.9"/>
    <n v="5.8"/>
    <n v="-999"/>
    <n v="-999"/>
    <n v="0.53500000000000003"/>
    <n v="0.68300000000000005"/>
    <n v="0"/>
    <n v="-999"/>
    <x v="94"/>
  </r>
  <r>
    <d v="1999-06-10T00:00:00"/>
    <n v="161"/>
    <n v="11.52"/>
    <n v="1.6"/>
    <n v="7.5"/>
    <n v="-1.2"/>
    <n v="94.5"/>
    <n v="74.3"/>
    <n v="6.6"/>
    <n v="0"/>
    <n v="0"/>
    <n v="0.6"/>
    <n v="2.4"/>
    <n v="1.6"/>
    <n v="3.6"/>
    <n v="-999"/>
    <n v="-999"/>
    <n v="0.77200000000000002"/>
    <n v="0.26600000000000001"/>
    <n v="0"/>
    <n v="-999"/>
    <x v="94"/>
  </r>
  <r>
    <d v="1999-06-11T00:00:00"/>
    <n v="162"/>
    <n v="20.63"/>
    <n v="6.3"/>
    <n v="15.9"/>
    <n v="-1.2"/>
    <n v="75.8"/>
    <n v="40.700000000000003"/>
    <n v="0"/>
    <n v="0"/>
    <n v="0"/>
    <n v="0.7"/>
    <n v="2.2000000000000002"/>
    <n v="6.3"/>
    <n v="6.7"/>
    <n v="-999"/>
    <n v="-999"/>
    <n v="0.73299999999999998"/>
    <n v="1.071"/>
    <n v="0"/>
    <n v="-999"/>
    <x v="94"/>
  </r>
  <r>
    <d v="1999-06-12T00:00:00"/>
    <n v="163"/>
    <n v="29.59"/>
    <n v="12.5"/>
    <n v="20.2"/>
    <n v="2.2000000000000002"/>
    <n v="47.4"/>
    <n v="25"/>
    <n v="0"/>
    <n v="0"/>
    <n v="0"/>
    <n v="1.1000000000000001"/>
    <n v="2.6"/>
    <n v="12.5"/>
    <n v="10.1"/>
    <n v="-999"/>
    <n v="-999"/>
    <n v="0.59299999999999997"/>
    <n v="1.7749999999999999"/>
    <n v="0"/>
    <n v="-999"/>
    <x v="94"/>
  </r>
  <r>
    <d v="1999-06-13T00:00:00"/>
    <n v="164"/>
    <n v="10.06"/>
    <n v="11.4"/>
    <n v="17"/>
    <n v="5.5"/>
    <n v="70.599999999999994"/>
    <n v="45.1"/>
    <n v="0.3"/>
    <n v="0"/>
    <n v="0"/>
    <n v="0.6"/>
    <n v="1.7"/>
    <n v="11.4"/>
    <n v="10.5"/>
    <n v="-999"/>
    <n v="-999"/>
    <n v="0.873"/>
    <n v="1.0640000000000001"/>
    <n v="0"/>
    <n v="-999"/>
    <x v="94"/>
  </r>
  <r>
    <d v="1999-06-14T00:00:00"/>
    <n v="165"/>
    <n v="23.72"/>
    <n v="14.4"/>
    <n v="24.2"/>
    <n v="4.8"/>
    <n v="59.2"/>
    <n v="27.4"/>
    <n v="0"/>
    <n v="0"/>
    <n v="0"/>
    <n v="0.8"/>
    <n v="2.2999999999999998"/>
    <n v="14.4"/>
    <n v="11.6"/>
    <n v="-999"/>
    <n v="-999"/>
    <n v="0.82599999999999996"/>
    <n v="2.1920000000000002"/>
    <n v="0"/>
    <n v="-999"/>
    <x v="94"/>
  </r>
  <r>
    <d v="1999-06-15T00:00:00"/>
    <n v="166"/>
    <n v="27.2"/>
    <n v="18"/>
    <n v="25.5"/>
    <n v="9.4"/>
    <n v="48.2"/>
    <n v="31.5"/>
    <n v="0.3"/>
    <n v="0"/>
    <n v="0"/>
    <n v="1.6"/>
    <n v="3.3"/>
    <n v="18"/>
    <n v="14.1"/>
    <n v="-999"/>
    <n v="-999"/>
    <n v="1.026"/>
    <n v="2.2349999999999999"/>
    <n v="0"/>
    <n v="-999"/>
    <x v="94"/>
  </r>
  <r>
    <d v="1999-06-16T00:00:00"/>
    <n v="167"/>
    <n v="26.86"/>
    <n v="14.6"/>
    <n v="22.3"/>
    <n v="8.1"/>
    <n v="72.2"/>
    <n v="46.5"/>
    <n v="0.5"/>
    <n v="0"/>
    <n v="0"/>
    <n v="1"/>
    <n v="2.8"/>
    <n v="14.6"/>
    <n v="15.6"/>
    <n v="-999"/>
    <n v="-999"/>
    <n v="1.2549999999999999"/>
    <n v="1.44"/>
    <n v="0"/>
    <n v="-999"/>
    <x v="94"/>
  </r>
  <r>
    <d v="1999-06-17T00:00:00"/>
    <n v="168"/>
    <n v="26.36"/>
    <n v="13.5"/>
    <n v="21.5"/>
    <n v="6.4"/>
    <n v="65.7"/>
    <n v="30.1"/>
    <n v="0"/>
    <n v="0"/>
    <n v="0"/>
    <n v="0.9"/>
    <n v="3"/>
    <n v="13.5"/>
    <n v="14.6"/>
    <n v="-999"/>
    <n v="-999"/>
    <n v="0.76900000000000002"/>
    <n v="1.792"/>
    <n v="0"/>
    <n v="-999"/>
    <x v="94"/>
  </r>
  <r>
    <d v="1999-06-18T00:00:00"/>
    <n v="169"/>
    <n v="21.56"/>
    <n v="10.5"/>
    <n v="19.399999999999999"/>
    <n v="1.4"/>
    <n v="71.099999999999994"/>
    <n v="39.200000000000003"/>
    <n v="0"/>
    <n v="0"/>
    <n v="0"/>
    <n v="1"/>
    <n v="3.1"/>
    <n v="10.5"/>
    <n v="12.6"/>
    <n v="-999"/>
    <n v="-999"/>
    <n v="0.88200000000000001"/>
    <n v="1.369"/>
    <n v="0"/>
    <n v="-999"/>
    <x v="94"/>
  </r>
  <r>
    <d v="1999-06-19T00:00:00"/>
    <n v="170"/>
    <n v="26.81"/>
    <n v="7.7"/>
    <n v="15.4"/>
    <n v="0.4"/>
    <n v="67.2"/>
    <n v="30.2"/>
    <n v="0"/>
    <n v="0"/>
    <n v="0"/>
    <n v="0.9"/>
    <n v="2.9"/>
    <n v="7.7"/>
    <n v="11.6"/>
    <n v="-999"/>
    <n v="-999"/>
    <n v="0.53"/>
    <n v="1.2210000000000001"/>
    <n v="0"/>
    <n v="-999"/>
    <x v="94"/>
  </r>
  <r>
    <d v="1999-06-20T00:00:00"/>
    <n v="171"/>
    <n v="10.1"/>
    <n v="7.2"/>
    <n v="9.9"/>
    <n v="3.7"/>
    <n v="87"/>
    <n v="59.1"/>
    <n v="5.9"/>
    <n v="0"/>
    <n v="0"/>
    <n v="0.8"/>
    <n v="2.5"/>
    <n v="7.2"/>
    <n v="10.8"/>
    <n v="-999"/>
    <n v="-999"/>
    <n v="0.71899999999999997"/>
    <n v="0.499"/>
    <n v="0"/>
    <n v="-999"/>
    <x v="94"/>
  </r>
  <r>
    <d v="1999-06-21T00:00:00"/>
    <n v="172"/>
    <n v="10.75"/>
    <n v="6.2"/>
    <n v="10.4"/>
    <n v="3.7"/>
    <n v="93.4"/>
    <n v="75.8"/>
    <n v="2.4"/>
    <n v="0"/>
    <n v="0"/>
    <n v="1.4"/>
    <n v="3.8"/>
    <n v="6.2"/>
    <n v="10.7"/>
    <n v="-999"/>
    <n v="-999"/>
    <n v="0.95699999999999996"/>
    <n v="0.30499999999999999"/>
    <n v="0"/>
    <n v="-999"/>
    <x v="94"/>
  </r>
  <r>
    <d v="1999-06-22T00:00:00"/>
    <n v="173"/>
    <n v="13.67"/>
    <n v="5.2"/>
    <n v="10.8"/>
    <n v="2.7"/>
    <n v="88.9"/>
    <n v="63.2"/>
    <n v="0.3"/>
    <n v="0"/>
    <n v="0"/>
    <n v="1.3"/>
    <n v="3.9"/>
    <n v="5.2"/>
    <n v="10"/>
    <n v="-999"/>
    <n v="-999"/>
    <n v="0.81599999999999995"/>
    <n v="0.47699999999999998"/>
    <n v="0"/>
    <n v="-999"/>
    <x v="94"/>
  </r>
  <r>
    <d v="1999-06-23T00:00:00"/>
    <n v="174"/>
    <n v="22.38"/>
    <n v="7.8"/>
    <n v="14.8"/>
    <n v="2.2999999999999998"/>
    <n v="77.5"/>
    <n v="45.7"/>
    <n v="0"/>
    <n v="0"/>
    <n v="0"/>
    <n v="0.9"/>
    <n v="2.7"/>
    <n v="7.8"/>
    <n v="12.2"/>
    <n v="-999"/>
    <n v="-999"/>
    <n v="0.76800000000000002"/>
    <n v="0.91400000000000003"/>
    <n v="0"/>
    <n v="-999"/>
    <x v="94"/>
  </r>
  <r>
    <d v="1999-06-24T00:00:00"/>
    <n v="175"/>
    <n v="10.33"/>
    <n v="7.7"/>
    <n v="11"/>
    <n v="5.4"/>
    <n v="92.3"/>
    <n v="76"/>
    <n v="13.7"/>
    <n v="0"/>
    <n v="0"/>
    <n v="1.1000000000000001"/>
    <n v="3.1"/>
    <n v="7.7"/>
    <n v="0"/>
    <n v="-999"/>
    <n v="-999"/>
    <n v="0.997"/>
    <n v="0.315"/>
    <n v="0"/>
    <n v="-999"/>
    <x v="94"/>
  </r>
  <r>
    <d v="1999-06-25T00:00:00"/>
    <n v="176"/>
    <n v="10.53"/>
    <n v="6.4"/>
    <n v="9.3000000000000007"/>
    <n v="4.5999999999999996"/>
    <n v="93.2"/>
    <n v="74.400000000000006"/>
    <n v="0.2"/>
    <n v="0"/>
    <n v="0"/>
    <n v="0.8"/>
    <n v="3.1"/>
    <n v="6.4"/>
    <n v="0"/>
    <n v="-999"/>
    <n v="-999"/>
    <n v="0.871"/>
    <n v="0.3"/>
    <n v="0"/>
    <n v="-999"/>
    <x v="94"/>
  </r>
  <r>
    <d v="1999-06-26T00:00:00"/>
    <n v="177"/>
    <n v="20.46"/>
    <n v="6.6"/>
    <n v="11.3"/>
    <n v="3.3"/>
    <n v="84.7"/>
    <n v="59"/>
    <n v="0.9"/>
    <n v="0"/>
    <n v="0"/>
    <n v="1.4"/>
    <n v="3.6"/>
    <n v="6.6"/>
    <n v="0"/>
    <n v="-999"/>
    <n v="-999"/>
    <n v="0.79"/>
    <n v="0.54900000000000004"/>
    <n v="0"/>
    <n v="-999"/>
    <x v="94"/>
  </r>
  <r>
    <d v="1999-06-27T00:00:00"/>
    <n v="178"/>
    <n v="11.1"/>
    <n v="9.1999999999999993"/>
    <n v="14.1"/>
    <n v="4.2"/>
    <n v="80.2"/>
    <n v="54"/>
    <n v="0"/>
    <n v="0"/>
    <n v="0"/>
    <n v="1"/>
    <n v="3.3"/>
    <n v="9.1999999999999993"/>
    <n v="0"/>
    <n v="-999"/>
    <n v="-999"/>
    <n v="0.86899999999999999"/>
    <n v="0.74"/>
    <n v="0"/>
    <n v="-999"/>
    <x v="94"/>
  </r>
  <r>
    <d v="1999-06-28T00:00:00"/>
    <n v="179"/>
    <n v="15.11"/>
    <n v="10.3"/>
    <n v="15.8"/>
    <n v="6.4"/>
    <n v="85.1"/>
    <n v="52.5"/>
    <n v="7.1"/>
    <n v="0"/>
    <n v="0"/>
    <n v="1.2"/>
    <n v="3.9"/>
    <n v="10.3"/>
    <n v="0"/>
    <n v="-999"/>
    <n v="-999"/>
    <n v="0.94199999999999995"/>
    <n v="0.85199999999999998"/>
    <n v="0"/>
    <n v="-999"/>
    <x v="94"/>
  </r>
  <r>
    <d v="1999-06-29T00:00:00"/>
    <n v="180"/>
    <n v="15.04"/>
    <n v="11.2"/>
    <n v="18.600000000000001"/>
    <n v="4.2"/>
    <n v="81.900000000000006"/>
    <n v="45.7"/>
    <n v="4.0999999999999996"/>
    <n v="0"/>
    <n v="0"/>
    <n v="1.2"/>
    <n v="2.9"/>
    <n v="11.2"/>
    <n v="0"/>
    <n v="-999"/>
    <n v="-999"/>
    <n v="0.97899999999999998"/>
    <n v="1.163"/>
    <n v="0"/>
    <n v="-999"/>
    <x v="94"/>
  </r>
  <r>
    <d v="1999-06-30T00:00:00"/>
    <n v="181"/>
    <n v="30.66"/>
    <n v="15.1"/>
    <n v="23.1"/>
    <n v="5.8"/>
    <n v="56.7"/>
    <n v="25"/>
    <n v="0.7"/>
    <n v="0"/>
    <n v="0"/>
    <n v="1.3"/>
    <n v="4.0999999999999996"/>
    <n v="15.1"/>
    <n v="0"/>
    <n v="-999"/>
    <n v="-999"/>
    <n v="0.70599999999999996"/>
    <n v="2.1190000000000002"/>
    <n v="0"/>
    <n v="-999"/>
    <x v="94"/>
  </r>
  <r>
    <d v="1999-07-01T00:00:00"/>
    <n v="182"/>
    <n v="28.82"/>
    <n v="15.8"/>
    <n v="23"/>
    <n v="5.5"/>
    <n v="54.9"/>
    <n v="22.5"/>
    <n v="7.4"/>
    <n v="0"/>
    <n v="0"/>
    <n v="1.7"/>
    <n v="5.4"/>
    <n v="15.8"/>
    <n v="0"/>
    <n v="-999"/>
    <n v="-999"/>
    <n v="0.63200000000000001"/>
    <n v="2.177"/>
    <n v="0"/>
    <n v="-999"/>
    <x v="95"/>
  </r>
  <r>
    <d v="1999-07-02T00:00:00"/>
    <n v="183"/>
    <n v="16.760000000000002"/>
    <n v="14.5"/>
    <n v="22.6"/>
    <n v="9.6999999999999993"/>
    <n v="72.7"/>
    <n v="33.9"/>
    <n v="9.1999999999999993"/>
    <n v="0"/>
    <n v="0"/>
    <n v="1.5"/>
    <n v="3.4"/>
    <n v="14.5"/>
    <n v="0"/>
    <n v="-999"/>
    <n v="-999"/>
    <n v="0.92900000000000005"/>
    <n v="1.8120000000000001"/>
    <n v="0"/>
    <n v="-999"/>
    <x v="95"/>
  </r>
  <r>
    <d v="1999-07-03T00:00:00"/>
    <n v="184"/>
    <n v="8.9"/>
    <n v="12.1"/>
    <n v="16.7"/>
    <n v="8.9"/>
    <n v="94.1"/>
    <n v="71.099999999999994"/>
    <n v="0.2"/>
    <n v="0"/>
    <n v="0"/>
    <n v="0.9"/>
    <n v="2.9"/>
    <n v="12.1"/>
    <n v="0"/>
    <n v="-999"/>
    <n v="-999"/>
    <n v="1.351"/>
    <n v="0.54900000000000004"/>
    <n v="0"/>
    <n v="-999"/>
    <x v="95"/>
  </r>
  <r>
    <d v="1999-07-04T00:00:00"/>
    <n v="185"/>
    <n v="13.01"/>
    <n v="11"/>
    <n v="16.2"/>
    <n v="7.2"/>
    <n v="92.9"/>
    <n v="63.8"/>
    <n v="4.4000000000000004"/>
    <n v="0"/>
    <n v="0"/>
    <n v="0.9"/>
    <n v="3.2"/>
    <n v="11"/>
    <n v="0"/>
    <n v="-999"/>
    <n v="-999"/>
    <n v="1.175"/>
    <n v="0.66600000000000004"/>
    <n v="0"/>
    <n v="-999"/>
    <x v="95"/>
  </r>
  <r>
    <d v="1999-07-05T00:00:00"/>
    <n v="186"/>
    <n v="26.02"/>
    <n v="12.6"/>
    <n v="20.7"/>
    <n v="5.4"/>
    <n v="71.8"/>
    <n v="44.6"/>
    <n v="0.2"/>
    <n v="0"/>
    <n v="0"/>
    <n v="0.7"/>
    <n v="2.2999999999999998"/>
    <n v="12.6"/>
    <n v="0"/>
    <n v="-999"/>
    <n v="-999"/>
    <n v="1.089"/>
    <n v="1.3520000000000001"/>
    <n v="0"/>
    <n v="-999"/>
    <x v="95"/>
  </r>
  <r>
    <d v="1999-07-06T00:00:00"/>
    <n v="187"/>
    <n v="28.22"/>
    <n v="15"/>
    <n v="23"/>
    <n v="6.4"/>
    <n v="63.6"/>
    <n v="29.3"/>
    <n v="0"/>
    <n v="0"/>
    <n v="0"/>
    <n v="1.1000000000000001"/>
    <n v="2.6"/>
    <n v="15"/>
    <n v="0"/>
    <n v="-999"/>
    <n v="-999"/>
    <n v="0.82299999999999995"/>
    <n v="1.986"/>
    <n v="0"/>
    <n v="-999"/>
    <x v="95"/>
  </r>
  <r>
    <d v="1999-07-07T00:00:00"/>
    <n v="188"/>
    <n v="22.97"/>
    <n v="15.3"/>
    <n v="24.7"/>
    <n v="7.3"/>
    <n v="65.599999999999994"/>
    <n v="33.1"/>
    <n v="15.9"/>
    <n v="0"/>
    <n v="0"/>
    <n v="1"/>
    <n v="3.2"/>
    <n v="15.3"/>
    <n v="0"/>
    <n v="-999"/>
    <n v="-999"/>
    <n v="1.03"/>
    <n v="2.081"/>
    <n v="0"/>
    <n v="-999"/>
    <x v="95"/>
  </r>
  <r>
    <d v="1999-07-08T00:00:00"/>
    <n v="189"/>
    <n v="25.07"/>
    <n v="15.8"/>
    <n v="24.2"/>
    <n v="6.1"/>
    <n v="65.599999999999994"/>
    <n v="33.200000000000003"/>
    <n v="0"/>
    <n v="0"/>
    <n v="0"/>
    <n v="1"/>
    <n v="3"/>
    <n v="15.8"/>
    <n v="0"/>
    <n v="-999"/>
    <n v="-999"/>
    <n v="1.002"/>
    <n v="2.0169999999999999"/>
    <n v="0"/>
    <n v="-999"/>
    <x v="95"/>
  </r>
  <r>
    <d v="1999-07-09T00:00:00"/>
    <n v="190"/>
    <n v="25.84"/>
    <n v="16.3"/>
    <n v="25.4"/>
    <n v="7.1"/>
    <n v="64.599999999999994"/>
    <n v="33"/>
    <n v="0"/>
    <n v="0"/>
    <n v="0"/>
    <n v="1.2"/>
    <n v="2.8"/>
    <n v="16.3"/>
    <n v="0"/>
    <n v="-999"/>
    <n v="-999"/>
    <n v="1.07"/>
    <n v="2.173"/>
    <n v="0"/>
    <n v="-999"/>
    <x v="95"/>
  </r>
  <r>
    <d v="1999-07-10T00:00:00"/>
    <n v="191"/>
    <n v="16.010000000000002"/>
    <n v="16.5"/>
    <n v="21.7"/>
    <n v="9.1999999999999993"/>
    <n v="62.1"/>
    <n v="40.700000000000003"/>
    <n v="0"/>
    <n v="0"/>
    <n v="0"/>
    <n v="0.8"/>
    <n v="4.9000000000000004"/>
    <n v="16.5"/>
    <n v="0"/>
    <n v="-999"/>
    <n v="-999"/>
    <n v="1.056"/>
    <n v="1.5389999999999999"/>
    <n v="0"/>
    <n v="-999"/>
    <x v="95"/>
  </r>
  <r>
    <d v="1999-07-11T00:00:00"/>
    <n v="192"/>
    <n v="18.43"/>
    <n v="12"/>
    <n v="17.3"/>
    <n v="6.6"/>
    <n v="68.7"/>
    <n v="42.7"/>
    <n v="0"/>
    <n v="0"/>
    <n v="0"/>
    <n v="1.3"/>
    <n v="3.7"/>
    <n v="12"/>
    <n v="0"/>
    <n v="-999"/>
    <n v="-999"/>
    <n v="0.84299999999999997"/>
    <n v="1.131"/>
    <n v="0"/>
    <n v="-999"/>
    <x v="95"/>
  </r>
  <r>
    <d v="1999-07-12T00:00:00"/>
    <n v="193"/>
    <n v="23.85"/>
    <n v="10.5"/>
    <n v="16"/>
    <n v="4.8"/>
    <n v="64.5"/>
    <n v="39.299999999999997"/>
    <n v="0"/>
    <n v="0"/>
    <n v="0"/>
    <n v="1.4"/>
    <n v="4.3"/>
    <n v="10.5"/>
    <n v="0"/>
    <n v="-999"/>
    <n v="-999"/>
    <n v="0.71399999999999997"/>
    <n v="1.103"/>
    <n v="0"/>
    <n v="-999"/>
    <x v="95"/>
  </r>
  <r>
    <d v="1999-07-13T00:00:00"/>
    <n v="194"/>
    <n v="24.7"/>
    <n v="9.6"/>
    <n v="15"/>
    <n v="5.6"/>
    <n v="61.6"/>
    <n v="39"/>
    <n v="0"/>
    <n v="0"/>
    <n v="0"/>
    <n v="1.4"/>
    <n v="4.3"/>
    <n v="9.6"/>
    <n v="0"/>
    <n v="-999"/>
    <n v="-999"/>
    <n v="0.66500000000000004"/>
    <n v="1.04"/>
    <n v="0"/>
    <n v="-999"/>
    <x v="95"/>
  </r>
  <r>
    <d v="1999-07-14T00:00:00"/>
    <n v="195"/>
    <n v="16.12"/>
    <n v="10.6"/>
    <n v="16.8"/>
    <n v="1.9"/>
    <n v="65.2"/>
    <n v="35.6"/>
    <n v="3"/>
    <n v="0"/>
    <n v="0"/>
    <n v="1.1000000000000001"/>
    <n v="3.4"/>
    <n v="10.6"/>
    <n v="0"/>
    <n v="-999"/>
    <n v="-999"/>
    <n v="0.68100000000000005"/>
    <n v="1.232"/>
    <n v="0"/>
    <n v="-999"/>
    <x v="95"/>
  </r>
  <r>
    <d v="1999-07-15T00:00:00"/>
    <n v="196"/>
    <n v="9.7200000000000006"/>
    <n v="11.8"/>
    <n v="14.9"/>
    <n v="7.6"/>
    <n v="90.1"/>
    <n v="73.3"/>
    <n v="6"/>
    <n v="0"/>
    <n v="0"/>
    <n v="0.8"/>
    <n v="2.8"/>
    <n v="11.8"/>
    <n v="0"/>
    <n v="-999"/>
    <n v="-999"/>
    <n v="1.242"/>
    <n v="0.45200000000000001"/>
    <n v="0"/>
    <n v="-999"/>
    <x v="95"/>
  </r>
  <r>
    <d v="1999-07-16T00:00:00"/>
    <n v="197"/>
    <n v="29.06"/>
    <n v="15.9"/>
    <n v="23.3"/>
    <n v="8.1"/>
    <n v="65.099999999999994"/>
    <n v="36.9"/>
    <n v="0"/>
    <n v="0"/>
    <n v="0"/>
    <n v="1.7"/>
    <n v="3.9"/>
    <n v="15.9"/>
    <n v="0"/>
    <n v="-999"/>
    <n v="-999"/>
    <n v="1.0549999999999999"/>
    <n v="1.8049999999999999"/>
    <n v="0"/>
    <n v="-999"/>
    <x v="95"/>
  </r>
  <r>
    <d v="1999-07-17T00:00:00"/>
    <n v="198"/>
    <n v="26.12"/>
    <n v="16.8"/>
    <n v="24.2"/>
    <n v="7.1"/>
    <n v="51.7"/>
    <n v="22"/>
    <n v="1.6"/>
    <n v="0"/>
    <n v="0"/>
    <n v="1.2"/>
    <n v="3.6"/>
    <n v="16.8"/>
    <n v="0"/>
    <n v="-999"/>
    <n v="-999"/>
    <n v="0.66400000000000003"/>
    <n v="2.355"/>
    <n v="0"/>
    <n v="-999"/>
    <x v="95"/>
  </r>
  <r>
    <d v="1999-07-18T00:00:00"/>
    <n v="199"/>
    <n v="29.45"/>
    <n v="17.8"/>
    <n v="25.3"/>
    <n v="9.1999999999999993"/>
    <n v="54.6"/>
    <n v="26.8"/>
    <n v="13.6"/>
    <n v="0"/>
    <n v="0"/>
    <n v="1.3"/>
    <n v="4.3"/>
    <n v="17.8"/>
    <n v="0"/>
    <n v="-999"/>
    <n v="-999"/>
    <n v="0.86399999999999999"/>
    <n v="2.36"/>
    <n v="0"/>
    <n v="-999"/>
    <x v="95"/>
  </r>
  <r>
    <d v="1999-07-19T00:00:00"/>
    <n v="200"/>
    <n v="28.79"/>
    <n v="13.4"/>
    <n v="18.2"/>
    <n v="5.6"/>
    <n v="59.2"/>
    <n v="31.9"/>
    <n v="0.2"/>
    <n v="0"/>
    <n v="0"/>
    <n v="1.6"/>
    <n v="5.0999999999999996"/>
    <n v="13.4"/>
    <n v="0"/>
    <n v="-999"/>
    <n v="-999"/>
    <n v="0.66700000000000004"/>
    <n v="1.423"/>
    <n v="0"/>
    <n v="-999"/>
    <x v="95"/>
  </r>
  <r>
    <d v="1999-07-20T00:00:00"/>
    <n v="201"/>
    <n v="28.1"/>
    <n v="12.6"/>
    <n v="20.100000000000001"/>
    <n v="3.4"/>
    <n v="60.3"/>
    <n v="35.700000000000003"/>
    <n v="0.2"/>
    <n v="0"/>
    <n v="0"/>
    <n v="1.6"/>
    <n v="4.5"/>
    <n v="12.6"/>
    <n v="0"/>
    <n v="-999"/>
    <n v="-999"/>
    <n v="0.84"/>
    <n v="1.512"/>
    <n v="0"/>
    <n v="-999"/>
    <x v="95"/>
  </r>
  <r>
    <d v="1999-07-21T00:00:00"/>
    <n v="202"/>
    <n v="28.78"/>
    <n v="15.3"/>
    <n v="23"/>
    <n v="6.2"/>
    <n v="53.3"/>
    <n v="34.6"/>
    <n v="6.1"/>
    <n v="0"/>
    <n v="0"/>
    <n v="1.7"/>
    <n v="4.0999999999999996"/>
    <n v="15.3"/>
    <n v="0"/>
    <n v="-999"/>
    <n v="-999"/>
    <n v="0.97199999999999998"/>
    <n v="1.837"/>
    <n v="0"/>
    <n v="-999"/>
    <x v="95"/>
  </r>
  <r>
    <d v="1999-07-22T00:00:00"/>
    <n v="203"/>
    <n v="10.5"/>
    <n v="18.2"/>
    <n v="19.100000000000001"/>
    <n v="8"/>
    <n v="71.099999999999994"/>
    <n v="42.8"/>
    <n v="0.2"/>
    <n v="0"/>
    <n v="0"/>
    <n v="1.2"/>
    <n v="2.7"/>
    <n v="18.2"/>
    <n v="13.6"/>
    <n v="-999"/>
    <n v="-999"/>
    <n v="0.94699999999999995"/>
    <n v="1.264"/>
    <n v="0"/>
    <n v="-999"/>
    <x v="95"/>
  </r>
  <r>
    <d v="1999-07-23T00:00:00"/>
    <n v="204"/>
    <n v="23.84"/>
    <n v="12.4"/>
    <n v="20.9"/>
    <n v="5.7"/>
    <n v="68.900000000000006"/>
    <n v="36.700000000000003"/>
    <n v="0"/>
    <n v="0"/>
    <n v="0"/>
    <n v="0.7"/>
    <n v="2.7"/>
    <n v="12.4"/>
    <n v="13.1"/>
    <n v="-999"/>
    <n v="-999"/>
    <n v="0.90400000000000003"/>
    <n v="1.5640000000000001"/>
    <n v="0"/>
    <n v="-999"/>
    <x v="95"/>
  </r>
  <r>
    <d v="1999-07-24T00:00:00"/>
    <n v="205"/>
    <n v="13.44"/>
    <n v="7.8"/>
    <n v="14.5"/>
    <n v="3"/>
    <n v="84.1"/>
    <n v="55.8"/>
    <n v="0.8"/>
    <n v="0"/>
    <n v="0"/>
    <n v="1.2"/>
    <n v="3.7"/>
    <n v="7.8"/>
    <n v="10.8"/>
    <n v="-999"/>
    <n v="-999"/>
    <n v="0.91900000000000004"/>
    <n v="0.73"/>
    <n v="0"/>
    <n v="-999"/>
    <x v="95"/>
  </r>
  <r>
    <d v="1999-07-25T00:00:00"/>
    <n v="206"/>
    <n v="18.91"/>
    <n v="8.5"/>
    <n v="16.399999999999999"/>
    <n v="3.9"/>
    <n v="77.3"/>
    <n v="41.3"/>
    <n v="0"/>
    <n v="0"/>
    <n v="0"/>
    <n v="0.7"/>
    <n v="2.1"/>
    <n v="8.5"/>
    <n v="11.9"/>
    <n v="-999"/>
    <n v="-999"/>
    <n v="0.77100000000000002"/>
    <n v="1.095"/>
    <n v="0"/>
    <n v="-999"/>
    <x v="95"/>
  </r>
  <r>
    <d v="1999-07-26T00:00:00"/>
    <n v="207"/>
    <n v="27.24"/>
    <n v="13.8"/>
    <n v="22.5"/>
    <n v="5.8"/>
    <n v="61.4"/>
    <n v="31.5"/>
    <n v="0"/>
    <n v="0"/>
    <n v="0"/>
    <n v="0.8"/>
    <n v="2.6"/>
    <n v="13.8"/>
    <n v="13.5"/>
    <n v="-999"/>
    <n v="-999"/>
    <n v="0.85699999999999998"/>
    <n v="1.867"/>
    <n v="0"/>
    <n v="-999"/>
    <x v="95"/>
  </r>
  <r>
    <d v="1999-07-27T00:00:00"/>
    <n v="208"/>
    <n v="28.07"/>
    <n v="17"/>
    <n v="25.7"/>
    <n v="8.6"/>
    <n v="43.1"/>
    <n v="19.100000000000001"/>
    <n v="0"/>
    <n v="0"/>
    <n v="0"/>
    <n v="1"/>
    <n v="3.1"/>
    <n v="17"/>
    <n v="14.4"/>
    <n v="-999"/>
    <n v="-999"/>
    <n v="0.63200000000000001"/>
    <n v="2.6709999999999998"/>
    <n v="0"/>
    <n v="-999"/>
    <x v="95"/>
  </r>
  <r>
    <d v="1999-07-28T00:00:00"/>
    <n v="209"/>
    <n v="28.35"/>
    <n v="16.8"/>
    <n v="26"/>
    <n v="8"/>
    <n v="36.200000000000003"/>
    <n v="14.6"/>
    <n v="0"/>
    <n v="0"/>
    <n v="0"/>
    <n v="1.2"/>
    <n v="3.3"/>
    <n v="16.8"/>
    <n v="14.3"/>
    <n v="-999"/>
    <n v="-999"/>
    <n v="0.49099999999999999"/>
    <n v="2.87"/>
    <n v="0"/>
    <n v="-999"/>
    <x v="95"/>
  </r>
  <r>
    <d v="1999-07-29T00:00:00"/>
    <n v="210"/>
    <n v="10.25"/>
    <n v="9.8000000000000007"/>
    <n v="13.6"/>
    <n v="4.8"/>
    <n v="78.599999999999994"/>
    <n v="42"/>
    <n v="4.3"/>
    <n v="0"/>
    <n v="0"/>
    <n v="0.9"/>
    <n v="3.1"/>
    <n v="9.8000000000000007"/>
    <n v="11.5"/>
    <n v="-999"/>
    <n v="-999"/>
    <n v="0.65200000000000002"/>
    <n v="0.90300000000000002"/>
    <n v="0"/>
    <n v="-999"/>
    <x v="95"/>
  </r>
  <r>
    <d v="1999-07-30T00:00:00"/>
    <n v="211"/>
    <n v="21.66"/>
    <n v="9.3000000000000007"/>
    <n v="16.5"/>
    <n v="3.5"/>
    <n v="75.599999999999994"/>
    <n v="42.6"/>
    <n v="0"/>
    <n v="0"/>
    <n v="0"/>
    <n v="0.5"/>
    <n v="1.9"/>
    <n v="9.3000000000000007"/>
    <n v="11.5"/>
    <n v="-999"/>
    <n v="-999"/>
    <n v="0.79900000000000004"/>
    <n v="1.077"/>
    <n v="0"/>
    <n v="-999"/>
    <x v="95"/>
  </r>
  <r>
    <d v="1999-07-31T00:00:00"/>
    <n v="212"/>
    <n v="19.77"/>
    <n v="11.5"/>
    <n v="19.399999999999999"/>
    <n v="3.5"/>
    <n v="66"/>
    <n v="33.5"/>
    <n v="0"/>
    <n v="0"/>
    <n v="0"/>
    <n v="0.7"/>
    <n v="2.6"/>
    <n v="11.5"/>
    <n v="11.1"/>
    <n v="-999"/>
    <n v="-999"/>
    <n v="0.75600000000000001"/>
    <n v="1.498"/>
    <n v="0"/>
    <n v="-999"/>
    <x v="95"/>
  </r>
  <r>
    <d v="1999-08-01T00:00:00"/>
    <n v="213"/>
    <n v="20.37"/>
    <n v="15.5"/>
    <n v="23"/>
    <n v="10.4"/>
    <n v="56.8"/>
    <n v="33"/>
    <n v="0"/>
    <n v="0"/>
    <n v="0"/>
    <n v="1.3"/>
    <n v="3"/>
    <n v="15.5"/>
    <n v="14.1"/>
    <n v="-999"/>
    <n v="-999"/>
    <n v="0.92700000000000005"/>
    <n v="1.8819999999999999"/>
    <n v="0"/>
    <n v="-999"/>
    <x v="96"/>
  </r>
  <r>
    <d v="1999-08-02T00:00:00"/>
    <n v="214"/>
    <n v="18.05"/>
    <n v="17.600000000000001"/>
    <n v="24"/>
    <n v="10.9"/>
    <n v="54.1"/>
    <n v="32.6"/>
    <n v="0"/>
    <n v="0"/>
    <n v="0"/>
    <n v="0.7"/>
    <n v="2.1"/>
    <n v="17.600000000000001"/>
    <n v="13.7"/>
    <n v="-999"/>
    <n v="-999"/>
    <n v="0.97099999999999997"/>
    <n v="2.0110000000000001"/>
    <n v="0"/>
    <n v="-999"/>
    <x v="96"/>
  </r>
  <r>
    <d v="1999-08-03T00:00:00"/>
    <n v="215"/>
    <n v="18.86"/>
    <n v="18.8"/>
    <n v="28.1"/>
    <n v="12"/>
    <n v="49.9"/>
    <n v="27.6"/>
    <n v="0"/>
    <n v="0"/>
    <n v="0"/>
    <n v="0.5"/>
    <n v="3.8"/>
    <n v="18.8"/>
    <n v="14.7"/>
    <n v="-999"/>
    <n v="-999"/>
    <n v="1.05"/>
    <n v="2.7519999999999998"/>
    <n v="0"/>
    <n v="-999"/>
    <x v="96"/>
  </r>
  <r>
    <d v="1999-08-04T00:00:00"/>
    <n v="216"/>
    <n v="11.85"/>
    <n v="14.1"/>
    <n v="20.8"/>
    <n v="8.6999999999999993"/>
    <n v="73.099999999999994"/>
    <n v="47.7"/>
    <n v="0"/>
    <n v="0"/>
    <n v="0"/>
    <n v="0.5"/>
    <n v="2.4"/>
    <n v="14.1"/>
    <n v="13.5"/>
    <n v="-999"/>
    <n v="-999"/>
    <n v="1.1719999999999999"/>
    <n v="1.284"/>
    <n v="0"/>
    <n v="-999"/>
    <x v="96"/>
  </r>
  <r>
    <d v="1999-08-05T00:00:00"/>
    <n v="217"/>
    <n v="24.43"/>
    <n v="15.9"/>
    <n v="23.9"/>
    <n v="8.1999999999999993"/>
    <n v="70.599999999999994"/>
    <n v="38.799999999999997"/>
    <n v="0"/>
    <n v="0"/>
    <n v="0"/>
    <n v="0.6"/>
    <n v="2.1"/>
    <n v="15.9"/>
    <n v="14.5"/>
    <n v="-999"/>
    <n v="-999"/>
    <n v="1.151"/>
    <n v="1.8149999999999999"/>
    <n v="0"/>
    <n v="-999"/>
    <x v="96"/>
  </r>
  <r>
    <d v="1999-08-06T00:00:00"/>
    <n v="218"/>
    <n v="14.63"/>
    <n v="15.2"/>
    <n v="23.1"/>
    <n v="10"/>
    <n v="76.099999999999994"/>
    <n v="46.8"/>
    <n v="6.7"/>
    <n v="0"/>
    <n v="0"/>
    <n v="0.6"/>
    <n v="3.1"/>
    <n v="15.2"/>
    <n v="13.8"/>
    <n v="-999"/>
    <n v="-999"/>
    <n v="1.323"/>
    <n v="1.5029999999999999"/>
    <n v="0"/>
    <n v="-999"/>
    <x v="96"/>
  </r>
  <r>
    <d v="1999-08-07T00:00:00"/>
    <n v="219"/>
    <n v="11.23"/>
    <n v="12.9"/>
    <n v="20"/>
    <n v="9.1"/>
    <n v="88.7"/>
    <n v="59.4"/>
    <n v="8.3000000000000007"/>
    <n v="0"/>
    <n v="0"/>
    <n v="0.7"/>
    <n v="2.2999999999999998"/>
    <n v="12.9"/>
    <n v="14.2"/>
    <n v="-999"/>
    <n v="-999"/>
    <n v="1.387"/>
    <n v="0.94899999999999995"/>
    <n v="0"/>
    <n v="-999"/>
    <x v="96"/>
  </r>
  <r>
    <d v="1999-08-08T00:00:00"/>
    <n v="220"/>
    <n v="7.44"/>
    <n v="10.9"/>
    <n v="16.8"/>
    <n v="8.6"/>
    <n v="95.3"/>
    <n v="69.099999999999994"/>
    <n v="0.8"/>
    <n v="0"/>
    <n v="0"/>
    <n v="0.6"/>
    <n v="1.9"/>
    <n v="10.9"/>
    <n v="13"/>
    <n v="-999"/>
    <n v="-999"/>
    <n v="1.323"/>
    <n v="0.59099999999999997"/>
    <n v="0"/>
    <n v="-999"/>
    <x v="96"/>
  </r>
  <r>
    <d v="1999-08-09T00:00:00"/>
    <n v="221"/>
    <n v="16.239999999999998"/>
    <n v="13.4"/>
    <n v="19.600000000000001"/>
    <n v="8.6999999999999993"/>
    <n v="81.8"/>
    <n v="47.5"/>
    <n v="0"/>
    <n v="0"/>
    <n v="0"/>
    <n v="0.5"/>
    <n v="1.8"/>
    <n v="13.4"/>
    <n v="13.6"/>
    <n v="-999"/>
    <n v="-999"/>
    <n v="1.083"/>
    <n v="1.1970000000000001"/>
    <n v="0"/>
    <n v="-999"/>
    <x v="96"/>
  </r>
  <r>
    <d v="1999-08-10T00:00:00"/>
    <n v="222"/>
    <n v="21.33"/>
    <n v="14.2"/>
    <n v="21.5"/>
    <n v="7.3"/>
    <n v="71.8"/>
    <n v="42.9"/>
    <n v="0"/>
    <n v="0"/>
    <n v="0"/>
    <n v="0.6"/>
    <n v="2.1"/>
    <n v="14.2"/>
    <n v="14.1"/>
    <n v="-999"/>
    <n v="-999"/>
    <n v="1.101"/>
    <n v="1.464"/>
    <n v="0"/>
    <n v="-999"/>
    <x v="96"/>
  </r>
  <r>
    <d v="1999-08-11T00:00:00"/>
    <n v="223"/>
    <n v="21.51"/>
    <n v="14.2"/>
    <n v="23.4"/>
    <n v="7.2"/>
    <n v="70.7"/>
    <n v="37.299999999999997"/>
    <n v="0"/>
    <n v="0"/>
    <n v="0"/>
    <n v="0.7"/>
    <n v="2.8"/>
    <n v="14.2"/>
    <n v="14.7"/>
    <n v="-999"/>
    <n v="-999"/>
    <n v="1.073"/>
    <n v="1.804"/>
    <n v="0"/>
    <n v="-999"/>
    <x v="96"/>
  </r>
  <r>
    <d v="1999-08-12T00:00:00"/>
    <n v="224"/>
    <n v="16.77"/>
    <n v="11.2"/>
    <n v="18.899999999999999"/>
    <n v="6.1"/>
    <n v="79.7"/>
    <n v="46.6"/>
    <n v="5.6"/>
    <n v="0"/>
    <n v="0"/>
    <n v="0.6"/>
    <n v="2.2999999999999998"/>
    <n v="11.2"/>
    <n v="13.9"/>
    <n v="-999"/>
    <n v="-999"/>
    <n v="1.014"/>
    <n v="1.1659999999999999"/>
    <n v="0"/>
    <n v="-999"/>
    <x v="96"/>
  </r>
  <r>
    <d v="1999-08-13T00:00:00"/>
    <n v="225"/>
    <n v="12.79"/>
    <n v="9.1999999999999993"/>
    <n v="16.399999999999999"/>
    <n v="4.5"/>
    <n v="92.3"/>
    <n v="57"/>
    <n v="22.7"/>
    <n v="0"/>
    <n v="0"/>
    <n v="0.7"/>
    <n v="3"/>
    <n v="9.1999999999999993"/>
    <n v="12.5"/>
    <n v="-999"/>
    <n v="-999"/>
    <n v="1.0640000000000001"/>
    <n v="0.80200000000000005"/>
    <n v="0"/>
    <n v="-999"/>
    <x v="96"/>
  </r>
  <r>
    <d v="1999-08-14T00:00:00"/>
    <n v="226"/>
    <n v="5.29"/>
    <n v="6.6"/>
    <n v="8.9"/>
    <n v="4.4000000000000004"/>
    <n v="98.8"/>
    <n v="95.6"/>
    <n v="5.3"/>
    <n v="0"/>
    <n v="0"/>
    <n v="0.6"/>
    <n v="1.9"/>
    <n v="6.6"/>
    <n v="10.3"/>
    <n v="-999"/>
    <n v="-999"/>
    <n v="1.0920000000000001"/>
    <n v="0.05"/>
    <n v="0"/>
    <n v="-999"/>
    <x v="96"/>
  </r>
  <r>
    <d v="1999-08-15T00:00:00"/>
    <n v="227"/>
    <n v="7.1"/>
    <n v="6"/>
    <n v="8.8000000000000007"/>
    <n v="4.0999999999999996"/>
    <n v="97.5"/>
    <n v="85.8"/>
    <n v="2.7"/>
    <n v="0"/>
    <n v="0"/>
    <n v="1"/>
    <n v="2.5"/>
    <n v="6"/>
    <n v="9.9"/>
    <n v="-999"/>
    <n v="-999"/>
    <n v="0.97099999999999997"/>
    <n v="0.161"/>
    <n v="0"/>
    <n v="-999"/>
    <x v="96"/>
  </r>
  <r>
    <d v="1999-08-16T00:00:00"/>
    <n v="228"/>
    <n v="10.32"/>
    <n v="8.1999999999999993"/>
    <n v="13.9"/>
    <n v="4.9000000000000004"/>
    <n v="94.3"/>
    <n v="65.5"/>
    <n v="5.6"/>
    <n v="0"/>
    <n v="0"/>
    <n v="0.5"/>
    <n v="1.8"/>
    <n v="8.1999999999999993"/>
    <n v="10.7"/>
    <n v="-999"/>
    <n v="-999"/>
    <n v="1.0409999999999999"/>
    <n v="0.54800000000000004"/>
    <n v="0"/>
    <n v="-999"/>
    <x v="96"/>
  </r>
  <r>
    <d v="1999-08-17T00:00:00"/>
    <n v="229"/>
    <n v="22.67"/>
    <n v="14.4"/>
    <n v="21.8"/>
    <n v="7.9"/>
    <n v="74.5"/>
    <n v="42.5"/>
    <n v="0"/>
    <n v="0"/>
    <n v="0"/>
    <n v="0.9"/>
    <n v="2.2000000000000002"/>
    <n v="14.4"/>
    <n v="13.2"/>
    <n v="-999"/>
    <n v="-999"/>
    <n v="1.1100000000000001"/>
    <n v="1.5009999999999999"/>
    <n v="0"/>
    <n v="-999"/>
    <x v="96"/>
  </r>
  <r>
    <d v="1999-08-18T00:00:00"/>
    <n v="230"/>
    <n v="21.36"/>
    <n v="17.3"/>
    <n v="25.3"/>
    <n v="10.8"/>
    <n v="61.6"/>
    <n v="33.1"/>
    <n v="0"/>
    <n v="0"/>
    <n v="0"/>
    <n v="0.9"/>
    <n v="2.9"/>
    <n v="17.3"/>
    <n v="15.2"/>
    <n v="-999"/>
    <n v="-999"/>
    <n v="1.0680000000000001"/>
    <n v="2.157"/>
    <n v="0"/>
    <n v="-999"/>
    <x v="96"/>
  </r>
  <r>
    <d v="1999-08-19T00:00:00"/>
    <n v="231"/>
    <n v="15.64"/>
    <n v="15.1"/>
    <n v="22"/>
    <n v="11.1"/>
    <n v="71.400000000000006"/>
    <n v="49.5"/>
    <n v="0"/>
    <n v="0"/>
    <n v="0"/>
    <n v="0.6"/>
    <n v="2.4"/>
    <n v="15.1"/>
    <n v="14.5"/>
    <n v="-999"/>
    <n v="-999"/>
    <n v="1.306"/>
    <n v="1.335"/>
    <n v="0"/>
    <n v="-999"/>
    <x v="96"/>
  </r>
  <r>
    <d v="1999-08-20T00:00:00"/>
    <n v="232"/>
    <n v="21.49"/>
    <n v="15.8"/>
    <n v="24.4"/>
    <n v="9.8000000000000007"/>
    <n v="61.8"/>
    <n v="31.6"/>
    <n v="0"/>
    <n v="0"/>
    <n v="0"/>
    <n v="0.8"/>
    <n v="2.6"/>
    <n v="15.8"/>
    <n v="14.8"/>
    <n v="-999"/>
    <n v="-999"/>
    <n v="0.96599999999999997"/>
    <n v="2.09"/>
    <n v="0"/>
    <n v="-999"/>
    <x v="96"/>
  </r>
  <r>
    <d v="1999-08-21T00:00:00"/>
    <n v="233"/>
    <n v="22.33"/>
    <n v="10.8"/>
    <n v="17.7"/>
    <n v="4.4000000000000004"/>
    <n v="66.400000000000006"/>
    <n v="36"/>
    <n v="0"/>
    <n v="0"/>
    <n v="0"/>
    <n v="1"/>
    <n v="3"/>
    <n v="10.8"/>
    <n v="13.2"/>
    <n v="-999"/>
    <n v="-999"/>
    <n v="0.72699999999999998"/>
    <n v="1.296"/>
    <n v="0"/>
    <n v="-999"/>
    <x v="96"/>
  </r>
  <r>
    <d v="1999-08-22T00:00:00"/>
    <n v="234"/>
    <n v="21.99"/>
    <n v="12.5"/>
    <n v="21.6"/>
    <n v="3.6"/>
    <n v="62.9"/>
    <n v="31.4"/>
    <n v="0"/>
    <n v="0"/>
    <n v="0"/>
    <n v="0.6"/>
    <n v="1.9"/>
    <n v="12.5"/>
    <n v="12.6"/>
    <n v="-999"/>
    <n v="-999"/>
    <n v="0.81"/>
    <n v="1.77"/>
    <n v="0"/>
    <n v="-999"/>
    <x v="96"/>
  </r>
  <r>
    <d v="1999-08-23T00:00:00"/>
    <n v="235"/>
    <n v="22.23"/>
    <n v="17.2"/>
    <n v="25"/>
    <n v="11.6"/>
    <n v="42.8"/>
    <n v="24.1"/>
    <n v="0"/>
    <n v="0"/>
    <n v="0"/>
    <n v="0.8"/>
    <n v="2.2000000000000002"/>
    <n v="17.2"/>
    <n v="14.6"/>
    <n v="-999"/>
    <n v="-999"/>
    <n v="0.76500000000000001"/>
    <n v="2.4039999999999999"/>
    <n v="0"/>
    <n v="-999"/>
    <x v="96"/>
  </r>
  <r>
    <d v="1999-08-24T00:00:00"/>
    <n v="236"/>
    <n v="21.76"/>
    <n v="16.3"/>
    <n v="24.9"/>
    <n v="8.9"/>
    <n v="47.3"/>
    <n v="22.1"/>
    <n v="0"/>
    <n v="0"/>
    <n v="0"/>
    <n v="0.7"/>
    <n v="2.7"/>
    <n v="16.3"/>
    <n v="14.5"/>
    <n v="-999"/>
    <n v="-999"/>
    <n v="0.69499999999999995"/>
    <n v="2.4529999999999998"/>
    <n v="0"/>
    <n v="-999"/>
    <x v="96"/>
  </r>
  <r>
    <d v="1999-08-25T00:00:00"/>
    <n v="237"/>
    <n v="17.61"/>
    <n v="13.3"/>
    <n v="18.899999999999999"/>
    <n v="5.3"/>
    <n v="61.7"/>
    <n v="40.200000000000003"/>
    <n v="0"/>
    <n v="0"/>
    <n v="0"/>
    <n v="1.6"/>
    <n v="4"/>
    <n v="13.3"/>
    <n v="14.9"/>
    <n v="-999"/>
    <n v="-999"/>
    <n v="0.879"/>
    <n v="1.306"/>
    <n v="0"/>
    <n v="-999"/>
    <x v="96"/>
  </r>
  <r>
    <d v="1999-08-26T00:00:00"/>
    <n v="238"/>
    <n v="21.89"/>
    <n v="13.2"/>
    <n v="22.2"/>
    <n v="4.5"/>
    <n v="62.1"/>
    <n v="39.799999999999997"/>
    <n v="0"/>
    <n v="0"/>
    <n v="0"/>
    <n v="0.7"/>
    <n v="2.2000000000000002"/>
    <n v="13.2"/>
    <n v="13.4"/>
    <n v="-999"/>
    <n v="-999"/>
    <n v="1.0640000000000001"/>
    <n v="1.611"/>
    <n v="0"/>
    <n v="-999"/>
    <x v="96"/>
  </r>
  <r>
    <d v="1999-08-27T00:00:00"/>
    <n v="239"/>
    <n v="21.58"/>
    <n v="16.399999999999999"/>
    <n v="25.8"/>
    <n v="7.8"/>
    <n v="55.1"/>
    <n v="29"/>
    <n v="0"/>
    <n v="0"/>
    <n v="0"/>
    <n v="0.7"/>
    <n v="2.8"/>
    <n v="16.399999999999999"/>
    <n v="14.5"/>
    <n v="-999"/>
    <n v="-999"/>
    <n v="0.96499999999999997"/>
    <n v="2.3580000000000001"/>
    <n v="0"/>
    <n v="-999"/>
    <x v="96"/>
  </r>
  <r>
    <d v="1999-08-28T00:00:00"/>
    <n v="240"/>
    <n v="20.9"/>
    <n v="18.600000000000001"/>
    <n v="27"/>
    <n v="12.4"/>
    <n v="49.3"/>
    <n v="28"/>
    <n v="0"/>
    <n v="0"/>
    <n v="0"/>
    <n v="0.7"/>
    <n v="2.5"/>
    <n v="18.600000000000001"/>
    <n v="15.7"/>
    <n v="-999"/>
    <n v="-999"/>
    <n v="0.999"/>
    <n v="2.5670000000000002"/>
    <n v="0"/>
    <n v="-999"/>
    <x v="96"/>
  </r>
  <r>
    <d v="1999-08-29T00:00:00"/>
    <n v="241"/>
    <n v="17.489999999999998"/>
    <n v="13.3"/>
    <n v="22.3"/>
    <n v="4.9000000000000004"/>
    <n v="75.7"/>
    <n v="46.1"/>
    <n v="1.6"/>
    <n v="0"/>
    <n v="0"/>
    <n v="0.8"/>
    <n v="3"/>
    <n v="13.3"/>
    <n v="15.1"/>
    <n v="-999"/>
    <n v="-999"/>
    <n v="1.238"/>
    <n v="1.4510000000000001"/>
    <n v="0"/>
    <n v="-999"/>
    <x v="96"/>
  </r>
  <r>
    <d v="1999-08-30T00:00:00"/>
    <n v="242"/>
    <n v="2.0499999999999998"/>
    <n v="2.2999999999999998"/>
    <n v="5.5"/>
    <n v="0"/>
    <n v="98.7"/>
    <n v="83.2"/>
    <n v="26.2"/>
    <n v="0"/>
    <n v="0"/>
    <n v="0.4"/>
    <n v="1.7"/>
    <n v="2.2999999999999998"/>
    <n v="6.8"/>
    <n v="-999"/>
    <n v="-999"/>
    <n v="0.752"/>
    <n v="0.152"/>
    <n v="0"/>
    <n v="-999"/>
    <x v="96"/>
  </r>
  <r>
    <d v="1999-08-31T00:00:00"/>
    <n v="243"/>
    <n v="8.5"/>
    <n v="1.5"/>
    <n v="6.5"/>
    <n v="-1.8"/>
    <n v="96.4"/>
    <n v="83.6"/>
    <n v="0.3"/>
    <n v="0"/>
    <n v="0"/>
    <n v="1.1000000000000001"/>
    <n v="1.6"/>
    <n v="1.5"/>
    <n v="6.6"/>
    <n v="-999"/>
    <n v="-999"/>
    <n v="0.80900000000000005"/>
    <n v="0.159"/>
    <n v="0"/>
    <n v="-999"/>
    <x v="96"/>
  </r>
  <r>
    <d v="1999-09-01T00:00:00"/>
    <n v="244"/>
    <n v="11.91"/>
    <n v="2.6"/>
    <n v="10.6"/>
    <n v="-2.6"/>
    <n v="85.7"/>
    <n v="49.4"/>
    <n v="0"/>
    <n v="0"/>
    <n v="0"/>
    <n v="0.5"/>
    <n v="1.9"/>
    <n v="2.6"/>
    <n v="5.9"/>
    <n v="-999"/>
    <n v="-999"/>
    <n v="0.63"/>
    <n v="0.64700000000000002"/>
    <n v="0"/>
    <n v="-999"/>
    <x v="97"/>
  </r>
  <r>
    <d v="1999-09-02T00:00:00"/>
    <n v="245"/>
    <n v="19.760000000000002"/>
    <n v="5.9"/>
    <n v="13.1"/>
    <n v="0"/>
    <n v="72"/>
    <n v="42.6"/>
    <n v="0"/>
    <n v="0"/>
    <n v="0"/>
    <n v="0.7"/>
    <n v="2.5"/>
    <n v="5.9"/>
    <n v="7.4"/>
    <n v="-999"/>
    <n v="-999"/>
    <n v="0.64400000000000002"/>
    <n v="0.86499999999999999"/>
    <n v="0"/>
    <n v="-999"/>
    <x v="97"/>
  </r>
  <r>
    <d v="1999-09-03T00:00:00"/>
    <n v="246"/>
    <n v="17.03"/>
    <n v="7.4"/>
    <n v="17.399999999999999"/>
    <n v="-0.2"/>
    <n v="65.8"/>
    <n v="31.6"/>
    <n v="0"/>
    <n v="0"/>
    <n v="0"/>
    <n v="0.6"/>
    <n v="2"/>
    <n v="7.4"/>
    <n v="7.7"/>
    <n v="-999"/>
    <n v="-999"/>
    <n v="0.627"/>
    <n v="1.359"/>
    <n v="0"/>
    <n v="-999"/>
    <x v="97"/>
  </r>
  <r>
    <d v="1999-09-04T00:00:00"/>
    <n v="247"/>
    <n v="6.98"/>
    <n v="7.3"/>
    <n v="10.8"/>
    <n v="3.9"/>
    <n v="70.5"/>
    <n v="51.5"/>
    <n v="0"/>
    <n v="0"/>
    <n v="0"/>
    <n v="0.4"/>
    <n v="1.9"/>
    <n v="7.3"/>
    <n v="8.1999999999999993"/>
    <n v="-999"/>
    <n v="-999"/>
    <n v="0.66600000000000004"/>
    <n v="0.628"/>
    <n v="0"/>
    <n v="-999"/>
    <x v="97"/>
  </r>
  <r>
    <d v="1999-09-05T00:00:00"/>
    <n v="248"/>
    <n v="7.45"/>
    <n v="7.4"/>
    <n v="11.8"/>
    <n v="3.2"/>
    <n v="87.1"/>
    <n v="69.900000000000006"/>
    <n v="4"/>
    <n v="0"/>
    <n v="0"/>
    <n v="1"/>
    <n v="3.2"/>
    <n v="7.4"/>
    <n v="9.1"/>
    <n v="-999"/>
    <n v="-999"/>
    <n v="0.96499999999999997"/>
    <n v="0.41599999999999998"/>
    <n v="0"/>
    <n v="-999"/>
    <x v="97"/>
  </r>
  <r>
    <d v="1999-09-06T00:00:00"/>
    <n v="249"/>
    <n v="7.58"/>
    <n v="2.4"/>
    <n v="7.5"/>
    <n v="-0.3"/>
    <n v="93.9"/>
    <n v="78.3"/>
    <n v="5.9"/>
    <n v="0"/>
    <n v="0"/>
    <n v="0.9"/>
    <n v="3.2"/>
    <n v="2.4"/>
    <n v="6.3"/>
    <n v="-999"/>
    <n v="-999"/>
    <n v="0.81299999999999994"/>
    <n v="0.22500000000000001"/>
    <n v="0"/>
    <n v="-999"/>
    <x v="97"/>
  </r>
  <r>
    <d v="1999-09-07T00:00:00"/>
    <n v="250"/>
    <n v="18.850000000000001"/>
    <n v="5.2"/>
    <n v="14.1"/>
    <n v="-1.1000000000000001"/>
    <n v="79.5"/>
    <n v="42.9"/>
    <n v="0"/>
    <n v="0"/>
    <n v="0"/>
    <n v="0.5"/>
    <n v="1.7"/>
    <n v="5.2"/>
    <n v="6.8"/>
    <n v="-999"/>
    <n v="-999"/>
    <n v="0.68899999999999995"/>
    <n v="0.91800000000000004"/>
    <n v="0"/>
    <n v="-999"/>
    <x v="97"/>
  </r>
  <r>
    <d v="1999-09-08T00:00:00"/>
    <n v="251"/>
    <n v="19.79"/>
    <n v="9.8000000000000007"/>
    <n v="16.899999999999999"/>
    <n v="2.2000000000000002"/>
    <n v="61.5"/>
    <n v="39.1"/>
    <n v="0"/>
    <n v="0"/>
    <n v="0"/>
    <n v="1.2"/>
    <n v="3.2"/>
    <n v="9.8000000000000007"/>
    <n v="8.8000000000000007"/>
    <n v="-999"/>
    <n v="-999"/>
    <n v="0.755"/>
    <n v="1.1719999999999999"/>
    <n v="0"/>
    <n v="-999"/>
    <x v="97"/>
  </r>
  <r>
    <d v="1999-09-09T00:00:00"/>
    <n v="252"/>
    <n v="15.29"/>
    <n v="9.8000000000000007"/>
    <n v="19.600000000000001"/>
    <n v="1.6"/>
    <n v="58.3"/>
    <n v="34.5"/>
    <n v="0"/>
    <n v="0"/>
    <n v="0"/>
    <n v="0.7"/>
    <n v="2.6"/>
    <n v="9.8000000000000007"/>
    <n v="9"/>
    <n v="-999"/>
    <n v="-999"/>
    <n v="0.78900000000000003"/>
    <n v="1.494"/>
    <n v="0"/>
    <n v="-999"/>
    <x v="97"/>
  </r>
  <r>
    <d v="1999-09-10T00:00:00"/>
    <n v="253"/>
    <n v="10.52"/>
    <n v="3.8"/>
    <n v="8.6"/>
    <n v="-0.6"/>
    <n v="85.8"/>
    <n v="62.5"/>
    <n v="0"/>
    <n v="0"/>
    <n v="0"/>
    <n v="0.5"/>
    <n v="2.1"/>
    <n v="3.8"/>
    <n v="6.4"/>
    <n v="-999"/>
    <n v="-999"/>
    <n v="0.69699999999999995"/>
    <n v="0.41899999999999998"/>
    <n v="0"/>
    <n v="-999"/>
    <x v="97"/>
  </r>
  <r>
    <d v="1999-09-11T00:00:00"/>
    <n v="254"/>
    <n v="19.53"/>
    <n v="5.7"/>
    <n v="12.5"/>
    <n v="-0.8"/>
    <n v="62.2"/>
    <n v="32.299999999999997"/>
    <n v="0"/>
    <n v="0"/>
    <n v="0"/>
    <n v="0.8"/>
    <n v="2.6"/>
    <n v="5.7"/>
    <n v="6.2"/>
    <n v="-999"/>
    <n v="-999"/>
    <n v="0.46800000000000003"/>
    <n v="0.98099999999999998"/>
    <n v="0"/>
    <n v="-999"/>
    <x v="97"/>
  </r>
  <r>
    <d v="1999-09-12T00:00:00"/>
    <n v="255"/>
    <n v="19"/>
    <n v="9"/>
    <n v="17.7"/>
    <n v="3.2"/>
    <n v="53.6"/>
    <n v="28.7"/>
    <n v="0"/>
    <n v="0"/>
    <n v="0"/>
    <n v="0.6"/>
    <n v="2.1"/>
    <n v="9"/>
    <n v="7.6"/>
    <n v="-999"/>
    <n v="-999"/>
    <n v="0.58099999999999996"/>
    <n v="1.444"/>
    <n v="0"/>
    <n v="-999"/>
    <x v="97"/>
  </r>
  <r>
    <d v="1999-09-13T00:00:00"/>
    <n v="256"/>
    <n v="18.899999999999999"/>
    <n v="12"/>
    <n v="21.7"/>
    <n v="4.9000000000000004"/>
    <n v="47.8"/>
    <n v="29.3"/>
    <n v="0"/>
    <n v="0"/>
    <n v="0"/>
    <n v="0.7"/>
    <n v="2"/>
    <n v="12"/>
    <n v="9"/>
    <n v="-999"/>
    <n v="-999"/>
    <n v="0.75900000000000001"/>
    <n v="1.835"/>
    <n v="0"/>
    <n v="-999"/>
    <x v="97"/>
  </r>
  <r>
    <d v="1999-09-14T00:00:00"/>
    <n v="257"/>
    <n v="18.190000000000001"/>
    <n v="13.2"/>
    <n v="23.4"/>
    <n v="5.8"/>
    <n v="50.2"/>
    <n v="21.8"/>
    <n v="0"/>
    <n v="0"/>
    <n v="0"/>
    <n v="0.6"/>
    <n v="1.8"/>
    <n v="13.2"/>
    <n v="9.8000000000000007"/>
    <n v="-999"/>
    <n v="-999"/>
    <n v="0.627"/>
    <n v="2.25"/>
    <n v="0"/>
    <n v="-999"/>
    <x v="97"/>
  </r>
  <r>
    <d v="1999-09-15T00:00:00"/>
    <n v="258"/>
    <n v="18.53"/>
    <n v="13.5"/>
    <n v="22.3"/>
    <n v="6.7"/>
    <n v="54.2"/>
    <n v="32.200000000000003"/>
    <n v="0"/>
    <n v="0"/>
    <n v="0"/>
    <n v="0.7"/>
    <n v="2.2999999999999998"/>
    <n v="13.5"/>
    <n v="10.8"/>
    <n v="-999"/>
    <n v="-999"/>
    <n v="0.86799999999999999"/>
    <n v="1.825"/>
    <n v="0"/>
    <n v="-999"/>
    <x v="97"/>
  </r>
  <r>
    <d v="1999-09-16T00:00:00"/>
    <n v="259"/>
    <n v="16.21"/>
    <n v="11.4"/>
    <n v="19.899999999999999"/>
    <n v="5.2"/>
    <n v="55.8"/>
    <n v="33.6"/>
    <n v="0"/>
    <n v="0"/>
    <n v="0"/>
    <n v="0.6"/>
    <n v="1.8"/>
    <n v="11.4"/>
    <n v="9.9"/>
    <n v="-999"/>
    <n v="-999"/>
    <n v="0.77900000000000003"/>
    <n v="1.5429999999999999"/>
    <n v="0"/>
    <n v="-999"/>
    <x v="97"/>
  </r>
  <r>
    <d v="1999-09-17T00:00:00"/>
    <n v="260"/>
    <n v="18.02"/>
    <n v="11.1"/>
    <n v="18.5"/>
    <n v="5.4"/>
    <n v="61.6"/>
    <n v="30.9"/>
    <n v="0"/>
    <n v="0"/>
    <n v="0"/>
    <n v="0.6"/>
    <n v="1.8"/>
    <n v="11.1"/>
    <n v="9.3000000000000007"/>
    <n v="-999"/>
    <n v="-999"/>
    <n v="0.65800000000000003"/>
    <n v="1.4710000000000001"/>
    <n v="0"/>
    <n v="-999"/>
    <x v="97"/>
  </r>
  <r>
    <d v="1999-09-18T00:00:00"/>
    <n v="261"/>
    <n v="17.91"/>
    <n v="11.2"/>
    <n v="17.8"/>
    <n v="5.9"/>
    <n v="57.4"/>
    <n v="39.200000000000003"/>
    <n v="0"/>
    <n v="0"/>
    <n v="0"/>
    <n v="0.6"/>
    <n v="2.7"/>
    <n v="11.2"/>
    <n v="9.5"/>
    <n v="-999"/>
    <n v="-999"/>
    <n v="0.80100000000000005"/>
    <n v="1.2390000000000001"/>
    <n v="0"/>
    <n v="-999"/>
    <x v="97"/>
  </r>
  <r>
    <d v="1999-09-19T00:00:00"/>
    <n v="262"/>
    <n v="17.329999999999998"/>
    <n v="12.9"/>
    <n v="21.8"/>
    <n v="6.4"/>
    <n v="56.6"/>
    <n v="34.700000000000003"/>
    <n v="0"/>
    <n v="0"/>
    <n v="0"/>
    <n v="0.6"/>
    <n v="1.7"/>
    <n v="12.9"/>
    <n v="10"/>
    <n v="-999"/>
    <n v="-999"/>
    <n v="0.90700000000000003"/>
    <n v="1.7050000000000001"/>
    <n v="0"/>
    <n v="-999"/>
    <x v="97"/>
  </r>
  <r>
    <d v="1999-09-20T00:00:00"/>
    <n v="263"/>
    <n v="17.170000000000002"/>
    <n v="14.4"/>
    <n v="23.6"/>
    <n v="8.6"/>
    <n v="54.7"/>
    <n v="29.3"/>
    <n v="0"/>
    <n v="0"/>
    <n v="0"/>
    <n v="0.6"/>
    <n v="2"/>
    <n v="14.4"/>
    <n v="10.7"/>
    <n v="-999"/>
    <n v="-999"/>
    <n v="0.85299999999999998"/>
    <n v="2.0590000000000002"/>
    <n v="0"/>
    <n v="-999"/>
    <x v="97"/>
  </r>
  <r>
    <d v="1999-09-21T00:00:00"/>
    <n v="264"/>
    <n v="16.97"/>
    <n v="15"/>
    <n v="24.7"/>
    <n v="7.9"/>
    <n v="47.6"/>
    <n v="26.4"/>
    <n v="0"/>
    <n v="0"/>
    <n v="0"/>
    <n v="0.7"/>
    <n v="2.2000000000000002"/>
    <n v="15"/>
    <n v="10.9"/>
    <n v="-999"/>
    <n v="-999"/>
    <n v="0.82099999999999995"/>
    <n v="2.29"/>
    <n v="0"/>
    <n v="-999"/>
    <x v="97"/>
  </r>
  <r>
    <d v="1999-09-22T00:00:00"/>
    <n v="265"/>
    <n v="16.670000000000002"/>
    <n v="14.2"/>
    <n v="23.3"/>
    <n v="7.9"/>
    <n v="45.6"/>
    <n v="21"/>
    <n v="0"/>
    <n v="0"/>
    <n v="0"/>
    <n v="0.6"/>
    <n v="2.2999999999999998"/>
    <n v="14.2"/>
    <n v="10.4"/>
    <n v="-999"/>
    <n v="-999"/>
    <n v="0.59899999999999998"/>
    <n v="2.2599999999999998"/>
    <n v="0"/>
    <n v="-999"/>
    <x v="97"/>
  </r>
  <r>
    <d v="1999-09-23T00:00:00"/>
    <n v="266"/>
    <n v="8.48"/>
    <n v="8.1999999999999993"/>
    <n v="14.5"/>
    <n v="1.2"/>
    <n v="60.8"/>
    <n v="37.200000000000003"/>
    <n v="0"/>
    <n v="0"/>
    <n v="0"/>
    <n v="1"/>
    <n v="4.0999999999999996"/>
    <n v="8.1999999999999993"/>
    <n v="8.9"/>
    <n v="-999"/>
    <n v="-999"/>
    <n v="0.61199999999999999"/>
    <n v="1.0369999999999999"/>
    <n v="0"/>
    <n v="-999"/>
    <x v="97"/>
  </r>
  <r>
    <d v="1999-09-24T00:00:00"/>
    <n v="267"/>
    <n v="7.58"/>
    <n v="1.2"/>
    <n v="8"/>
    <n v="-1.1000000000000001"/>
    <n v="83.8"/>
    <n v="45.7"/>
    <n v="0"/>
    <n v="0"/>
    <n v="0"/>
    <n v="1"/>
    <n v="2.5"/>
    <n v="1.2"/>
    <n v="5.7"/>
    <n v="-999"/>
    <n v="-999"/>
    <n v="0.49"/>
    <n v="0.58199999999999996"/>
    <n v="0"/>
    <n v="-999"/>
    <x v="97"/>
  </r>
  <r>
    <d v="1999-09-25T00:00:00"/>
    <n v="268"/>
    <n v="2.4500000000000002"/>
    <n v="-0.4"/>
    <n v="1.1000000000000001"/>
    <n v="-2.4"/>
    <n v="98.2"/>
    <n v="93.3"/>
    <n v="16.3"/>
    <n v="0"/>
    <n v="0"/>
    <n v="1.3"/>
    <n v="3.3"/>
    <n v="-0.4"/>
    <n v="3.1"/>
    <n v="-999"/>
    <n v="-999"/>
    <n v="0.61599999999999999"/>
    <n v="4.3999999999999997E-2"/>
    <n v="0"/>
    <n v="-999"/>
    <x v="97"/>
  </r>
  <r>
    <d v="1999-09-26T00:00:00"/>
    <n v="269"/>
    <n v="10.16"/>
    <n v="-1.4"/>
    <n v="4.0999999999999996"/>
    <n v="-4.5999999999999996"/>
    <n v="93.5"/>
    <n v="63.8"/>
    <n v="5.9"/>
    <n v="0"/>
    <n v="0"/>
    <n v="0.6"/>
    <n v="2.1"/>
    <n v="-1.4"/>
    <n v="2.7"/>
    <n v="-999"/>
    <n v="-999"/>
    <n v="0.52100000000000002"/>
    <n v="0.29599999999999999"/>
    <n v="0"/>
    <n v="-999"/>
    <x v="97"/>
  </r>
  <r>
    <d v="1999-09-27T00:00:00"/>
    <n v="270"/>
    <n v="10.18"/>
    <n v="-1.9"/>
    <n v="3.9"/>
    <n v="-5.7"/>
    <n v="87.9"/>
    <n v="59.7"/>
    <n v="1.3"/>
    <n v="0"/>
    <n v="0"/>
    <n v="0.5"/>
    <n v="2"/>
    <n v="-1.9"/>
    <n v="1.7"/>
    <n v="-999"/>
    <n v="-999"/>
    <n v="0.48299999999999998"/>
    <n v="0.32500000000000001"/>
    <n v="0"/>
    <n v="-999"/>
    <x v="97"/>
  </r>
  <r>
    <d v="1999-09-28T00:00:00"/>
    <n v="271"/>
    <n v="6.76"/>
    <n v="0.4"/>
    <n v="5"/>
    <n v="-5.8"/>
    <n v="68.599999999999994"/>
    <n v="48.9"/>
    <n v="1.6"/>
    <n v="0"/>
    <n v="0"/>
    <n v="0.9"/>
    <n v="2.2999999999999998"/>
    <n v="0.4"/>
    <n v="1"/>
    <n v="-999"/>
    <n v="-999"/>
    <n v="0.42799999999999999"/>
    <n v="0.44600000000000001"/>
    <n v="0"/>
    <n v="-999"/>
    <x v="97"/>
  </r>
  <r>
    <d v="1999-09-29T00:00:00"/>
    <n v="272"/>
    <n v="8.36"/>
    <n v="4"/>
    <n v="9.3000000000000007"/>
    <n v="-0.2"/>
    <n v="74.900000000000006"/>
    <n v="47.8"/>
    <n v="0.5"/>
    <n v="0"/>
    <n v="0"/>
    <n v="0.6"/>
    <n v="2"/>
    <n v="4"/>
    <n v="4.3"/>
    <n v="-999"/>
    <n v="-999"/>
    <n v="0.55900000000000005"/>
    <n v="0.61099999999999999"/>
    <n v="0"/>
    <n v="-999"/>
    <x v="97"/>
  </r>
  <r>
    <d v="1999-09-30T00:00:00"/>
    <n v="273"/>
    <n v="12.4"/>
    <n v="3"/>
    <n v="9.9"/>
    <n v="-1.5"/>
    <n v="70.400000000000006"/>
    <n v="40.9"/>
    <n v="0"/>
    <n v="0"/>
    <n v="0"/>
    <n v="0.5"/>
    <n v="2.2000000000000002"/>
    <n v="3"/>
    <n v="4.5999999999999996"/>
    <n v="-999"/>
    <n v="-999"/>
    <n v="0.498"/>
    <n v="0.72099999999999997"/>
    <n v="0"/>
    <n v="-999"/>
    <x v="97"/>
  </r>
  <r>
    <d v="1999-10-01T00:00:00"/>
    <n v="274"/>
    <n v="14.66"/>
    <n v="-0.3"/>
    <n v="7"/>
    <n v="-4.3"/>
    <n v="68.5"/>
    <n v="37.299999999999997"/>
    <n v="0"/>
    <n v="0"/>
    <n v="0"/>
    <n v="0.7"/>
    <n v="2.6"/>
    <n v="-0.3"/>
    <n v="1.8"/>
    <n v="-999"/>
    <n v="-999"/>
    <n v="0.373"/>
    <n v="0.628"/>
    <n v="0"/>
    <n v="-999"/>
    <x v="98"/>
  </r>
  <r>
    <d v="1999-10-02T00:00:00"/>
    <n v="275"/>
    <n v="14.55"/>
    <n v="-0.1"/>
    <n v="7.7"/>
    <n v="-6.2"/>
    <n v="55.3"/>
    <n v="12.7"/>
    <n v="0"/>
    <n v="0"/>
    <n v="0"/>
    <n v="0.5"/>
    <n v="1.9"/>
    <n v="-0.1"/>
    <n v="0.6"/>
    <n v="-999"/>
    <n v="-999"/>
    <n v="0.13300000000000001"/>
    <n v="0.91700000000000004"/>
    <n v="0"/>
    <n v="-999"/>
    <x v="98"/>
  </r>
  <r>
    <d v="1999-10-03T00:00:00"/>
    <n v="276"/>
    <n v="14.02"/>
    <n v="4.8"/>
    <n v="15"/>
    <n v="-1.7"/>
    <n v="57.8"/>
    <n v="33.6"/>
    <n v="0"/>
    <n v="0"/>
    <n v="0"/>
    <n v="0.5"/>
    <n v="1.8"/>
    <n v="4.8"/>
    <n v="2.4"/>
    <n v="-999"/>
    <n v="-999"/>
    <n v="0.57299999999999995"/>
    <n v="1.1319999999999999"/>
    <n v="0"/>
    <n v="-999"/>
    <x v="98"/>
  </r>
  <r>
    <d v="1999-10-04T00:00:00"/>
    <n v="277"/>
    <n v="14.15"/>
    <n v="6.6"/>
    <n v="16.100000000000001"/>
    <n v="-1.4"/>
    <n v="49.4"/>
    <n v="28.6"/>
    <n v="0"/>
    <n v="0"/>
    <n v="0"/>
    <n v="0.8"/>
    <n v="2.5"/>
    <n v="6.6"/>
    <n v="3.1"/>
    <n v="-999"/>
    <n v="-999"/>
    <n v="0.52300000000000002"/>
    <n v="1.306"/>
    <n v="0"/>
    <n v="-999"/>
    <x v="98"/>
  </r>
  <r>
    <d v="1999-10-05T00:00:00"/>
    <n v="278"/>
    <n v="10.41"/>
    <n v="7.1"/>
    <n v="13.5"/>
    <n v="3.2"/>
    <n v="56.2"/>
    <n v="37.200000000000003"/>
    <n v="0"/>
    <n v="0"/>
    <n v="0"/>
    <n v="0.6"/>
    <n v="2.2000000000000002"/>
    <n v="7.1"/>
    <n v="5.2"/>
    <n v="-999"/>
    <n v="-999"/>
    <n v="0.57399999999999995"/>
    <n v="0.97099999999999997"/>
    <n v="0"/>
    <n v="-999"/>
    <x v="98"/>
  </r>
  <r>
    <d v="1999-10-06T00:00:00"/>
    <n v="279"/>
    <n v="5.54"/>
    <n v="4.2"/>
    <n v="10.199999999999999"/>
    <n v="2.2000000000000002"/>
    <n v="82.6"/>
    <n v="56.6"/>
    <n v="0.3"/>
    <n v="0"/>
    <n v="0"/>
    <n v="0.6"/>
    <n v="2.2000000000000002"/>
    <n v="4.2"/>
    <n v="5"/>
    <n v="-999"/>
    <n v="-999"/>
    <n v="0.70199999999999996"/>
    <n v="0.54"/>
    <n v="0"/>
    <n v="-999"/>
    <x v="98"/>
  </r>
  <r>
    <d v="1999-10-07T00:00:00"/>
    <n v="280"/>
    <n v="2.57"/>
    <n v="3.5"/>
    <n v="5.3"/>
    <n v="2.4"/>
    <n v="88.1"/>
    <n v="73.8"/>
    <n v="1.6"/>
    <n v="0"/>
    <n v="0"/>
    <n v="1"/>
    <n v="3.3"/>
    <n v="3.5"/>
    <n v="4.5999999999999996"/>
    <n v="-999"/>
    <n v="-999"/>
    <n v="0.65500000000000003"/>
    <n v="0.23300000000000001"/>
    <n v="0"/>
    <n v="-999"/>
    <x v="98"/>
  </r>
  <r>
    <d v="1999-10-08T00:00:00"/>
    <n v="281"/>
    <n v="2.68"/>
    <n v="1.3"/>
    <n v="3.8"/>
    <n v="-1.3"/>
    <n v="98.3"/>
    <n v="93.1"/>
    <n v="8.8000000000000007"/>
    <n v="0"/>
    <n v="0"/>
    <n v="1.1000000000000001"/>
    <n v="2.5"/>
    <n v="1.3"/>
    <n v="3.8"/>
    <n v="-999"/>
    <n v="-999"/>
    <n v="0.745"/>
    <n v="5.5E-2"/>
    <n v="0"/>
    <n v="-999"/>
    <x v="98"/>
  </r>
  <r>
    <d v="1999-10-09T00:00:00"/>
    <n v="282"/>
    <n v="10.98"/>
    <n v="-0.3"/>
    <n v="6.3"/>
    <n v="-3.3"/>
    <n v="82.9"/>
    <n v="45"/>
    <n v="1.1000000000000001"/>
    <n v="0"/>
    <n v="0"/>
    <n v="0.7"/>
    <n v="2.4"/>
    <n v="-0.3"/>
    <n v="2.4"/>
    <n v="-999"/>
    <n v="-999"/>
    <n v="0.42899999999999999"/>
    <n v="0.52500000000000002"/>
    <n v="0"/>
    <n v="-999"/>
    <x v="98"/>
  </r>
  <r>
    <d v="1999-10-10T00:00:00"/>
    <n v="283"/>
    <n v="8.8699999999999992"/>
    <n v="-0.3"/>
    <n v="6.1"/>
    <n v="-6.3"/>
    <n v="77"/>
    <n v="46.7"/>
    <n v="0"/>
    <n v="0"/>
    <n v="0"/>
    <n v="0.6"/>
    <n v="2.5"/>
    <n v="-0.3"/>
    <n v="1"/>
    <n v="-999"/>
    <n v="-999"/>
    <n v="0.441"/>
    <n v="0.502"/>
    <n v="0"/>
    <n v="-999"/>
    <x v="98"/>
  </r>
  <r>
    <d v="1999-10-11T00:00:00"/>
    <n v="284"/>
    <n v="3.61"/>
    <n v="-0.6"/>
    <n v="1.3"/>
    <n v="-2"/>
    <n v="96.5"/>
    <n v="87.9"/>
    <n v="3.2"/>
    <n v="0"/>
    <n v="0"/>
    <n v="0.4"/>
    <n v="1.6"/>
    <n v="-0.6"/>
    <n v="1.7"/>
    <n v="-999"/>
    <n v="-999"/>
    <n v="0.58799999999999997"/>
    <n v="8.1000000000000003E-2"/>
    <n v="0"/>
    <n v="-999"/>
    <x v="98"/>
  </r>
  <r>
    <d v="1999-10-12T00:00:00"/>
    <n v="285"/>
    <n v="5.07"/>
    <n v="1.5"/>
    <n v="5.5"/>
    <n v="-1.6"/>
    <n v="96.6"/>
    <n v="74.5"/>
    <n v="5.6"/>
    <n v="0"/>
    <n v="0"/>
    <n v="0.7"/>
    <n v="2.2999999999999998"/>
    <n v="1.5"/>
    <n v="2.2999999999999998"/>
    <n v="-999"/>
    <n v="-999"/>
    <n v="0.67100000000000004"/>
    <n v="0.23"/>
    <n v="0"/>
    <n v="-999"/>
    <x v="98"/>
  </r>
  <r>
    <d v="1999-10-13T00:00:00"/>
    <n v="286"/>
    <n v="11.48"/>
    <n v="4.0999999999999996"/>
    <n v="10.5"/>
    <n v="-3"/>
    <n v="79"/>
    <n v="46.7"/>
    <n v="0.3"/>
    <n v="0"/>
    <n v="0"/>
    <n v="1.5"/>
    <n v="3.2"/>
    <n v="4.0999999999999996"/>
    <n v="4.2"/>
    <n v="-999"/>
    <n v="-999"/>
    <n v="0.59199999999999997"/>
    <n v="0.67700000000000005"/>
    <n v="0"/>
    <n v="-999"/>
    <x v="98"/>
  </r>
  <r>
    <d v="1999-10-14T00:00:00"/>
    <n v="287"/>
    <n v="3.21"/>
    <n v="-2.4"/>
    <n v="0.7"/>
    <n v="-5.2"/>
    <n v="91.3"/>
    <n v="77.2"/>
    <n v="0.5"/>
    <n v="0"/>
    <n v="0"/>
    <n v="0.9"/>
    <n v="3.1"/>
    <n v="-2.4"/>
    <n v="1.1000000000000001"/>
    <n v="-999"/>
    <n v="-999"/>
    <n v="0.49399999999999999"/>
    <n v="0.14599999999999999"/>
    <n v="0"/>
    <n v="-999"/>
    <x v="98"/>
  </r>
  <r>
    <d v="1999-10-15T00:00:00"/>
    <n v="288"/>
    <n v="5.79"/>
    <n v="-4.8"/>
    <n v="0.9"/>
    <n v="-8.9"/>
    <n v="90.3"/>
    <n v="62.6"/>
    <n v="4.3"/>
    <n v="0"/>
    <n v="0"/>
    <n v="0.5"/>
    <n v="2"/>
    <n v="-4.8"/>
    <n v="1.2"/>
    <n v="-999"/>
    <n v="-999"/>
    <n v="0.40799999999999997"/>
    <n v="0.24399999999999999"/>
    <n v="0"/>
    <n v="-999"/>
    <x v="98"/>
  </r>
  <r>
    <d v="1999-10-16T00:00:00"/>
    <n v="289"/>
    <n v="8.77"/>
    <n v="-2.4"/>
    <n v="6"/>
    <n v="-9.8000000000000007"/>
    <n v="76.900000000000006"/>
    <n v="38.700000000000003"/>
    <n v="0"/>
    <n v="0"/>
    <n v="0"/>
    <n v="0.4"/>
    <n v="1.6"/>
    <n v="-2.4"/>
    <n v="0.6"/>
    <n v="-999"/>
    <n v="-999"/>
    <n v="0.36299999999999999"/>
    <n v="0.57299999999999995"/>
    <n v="0"/>
    <n v="-999"/>
    <x v="98"/>
  </r>
  <r>
    <d v="1999-10-17T00:00:00"/>
    <n v="290"/>
    <n v="4.5199999999999996"/>
    <n v="1.5"/>
    <n v="6.6"/>
    <n v="-1.3"/>
    <n v="90.3"/>
    <n v="70.400000000000006"/>
    <n v="1.6"/>
    <n v="0"/>
    <n v="0"/>
    <n v="0.3"/>
    <n v="1.6"/>
    <n v="1.5"/>
    <n v="1.2"/>
    <n v="-999"/>
    <n v="-999"/>
    <n v="0.68799999999999994"/>
    <n v="0.28799999999999998"/>
    <n v="0"/>
    <n v="-999"/>
    <x v="98"/>
  </r>
  <r>
    <d v="1999-10-18T00:00:00"/>
    <n v="291"/>
    <n v="11.26"/>
    <n v="2.1"/>
    <n v="10.7"/>
    <n v="-2.2999999999999998"/>
    <n v="77.3"/>
    <n v="43.6"/>
    <n v="0"/>
    <n v="0"/>
    <n v="0"/>
    <n v="0.5"/>
    <n v="2"/>
    <n v="2.1"/>
    <n v="0.7"/>
    <n v="-999"/>
    <n v="-999"/>
    <n v="0.56100000000000005"/>
    <n v="0.72499999999999998"/>
    <n v="0"/>
    <n v="-999"/>
    <x v="98"/>
  </r>
  <r>
    <d v="1999-10-19T00:00:00"/>
    <n v="292"/>
    <n v="11.05"/>
    <n v="5.7"/>
    <n v="14.7"/>
    <n v="-0.2"/>
    <n v="64.5"/>
    <n v="39.700000000000003"/>
    <n v="0"/>
    <n v="0"/>
    <n v="0"/>
    <n v="0.6"/>
    <n v="2.7"/>
    <n v="5.7"/>
    <n v="1.7"/>
    <n v="-999"/>
    <n v="-999"/>
    <n v="0.66200000000000003"/>
    <n v="1.008"/>
    <n v="0"/>
    <n v="-999"/>
    <x v="98"/>
  </r>
  <r>
    <d v="1999-10-20T00:00:00"/>
    <n v="293"/>
    <n v="10.91"/>
    <n v="7.6"/>
    <n v="15.5"/>
    <n v="3.8"/>
    <n v="55.5"/>
    <n v="33.6"/>
    <n v="0"/>
    <n v="0"/>
    <n v="0"/>
    <n v="0.6"/>
    <n v="2.2000000000000002"/>
    <n v="7.6"/>
    <n v="2.7"/>
    <n v="-999"/>
    <n v="-999"/>
    <n v="0.59099999999999997"/>
    <n v="1.169"/>
    <n v="0"/>
    <n v="-999"/>
    <x v="98"/>
  </r>
  <r>
    <d v="1999-10-21T00:00:00"/>
    <n v="294"/>
    <n v="11.05"/>
    <n v="10.6"/>
    <n v="18.8"/>
    <n v="5.9"/>
    <n v="54.2"/>
    <n v="32.9"/>
    <n v="0"/>
    <n v="0"/>
    <n v="0"/>
    <n v="0.7"/>
    <n v="1.9"/>
    <n v="10.6"/>
    <n v="0"/>
    <n v="-999"/>
    <n v="-999"/>
    <n v="0.71399999999999997"/>
    <n v="1.456"/>
    <n v="0"/>
    <n v="-999"/>
    <x v="98"/>
  </r>
  <r>
    <d v="1999-10-22T00:00:00"/>
    <n v="295"/>
    <n v="9.82"/>
    <n v="8.6"/>
    <n v="16.5"/>
    <n v="3.4"/>
    <n v="43"/>
    <n v="30"/>
    <n v="0"/>
    <n v="0"/>
    <n v="0"/>
    <n v="0.5"/>
    <n v="1.6"/>
    <n v="8.6"/>
    <n v="2.7"/>
    <n v="-999"/>
    <n v="-999"/>
    <n v="0.56100000000000005"/>
    <n v="1.3140000000000001"/>
    <n v="0"/>
    <n v="-999"/>
    <x v="98"/>
  </r>
  <r>
    <d v="1999-10-23T00:00:00"/>
    <n v="296"/>
    <n v="9.16"/>
    <n v="8.8000000000000007"/>
    <n v="16.399999999999999"/>
    <n v="2.2000000000000002"/>
    <n v="48.3"/>
    <n v="30.9"/>
    <n v="0"/>
    <n v="0"/>
    <n v="0"/>
    <n v="1"/>
    <n v="2.4"/>
    <n v="8.8000000000000007"/>
    <n v="3.6"/>
    <n v="-999"/>
    <n v="-999"/>
    <n v="0.57399999999999995"/>
    <n v="1.2889999999999999"/>
    <n v="0"/>
    <n v="-999"/>
    <x v="98"/>
  </r>
  <r>
    <d v="1999-10-24T00:00:00"/>
    <n v="297"/>
    <n v="10.18"/>
    <n v="1.4"/>
    <n v="7.8"/>
    <n v="-3"/>
    <n v="54.8"/>
    <n v="23.7"/>
    <n v="0"/>
    <n v="0"/>
    <n v="0"/>
    <n v="1"/>
    <n v="2.6"/>
    <n v="1.4"/>
    <n v="0.9"/>
    <n v="-999"/>
    <n v="-999"/>
    <n v="0.25"/>
    <n v="0.80700000000000005"/>
    <n v="0"/>
    <n v="-999"/>
    <x v="98"/>
  </r>
  <r>
    <d v="1999-10-25T00:00:00"/>
    <n v="298"/>
    <n v="4.33"/>
    <n v="2.2999999999999998"/>
    <n v="6.8"/>
    <n v="-1"/>
    <n v="75.8"/>
    <n v="45.3"/>
    <n v="0"/>
    <n v="0"/>
    <n v="0"/>
    <n v="1"/>
    <n v="2.9"/>
    <n v="2.2999999999999998"/>
    <n v="2"/>
    <n v="-999"/>
    <n v="-999"/>
    <n v="0.44800000000000001"/>
    <n v="0.54"/>
    <n v="0"/>
    <n v="-999"/>
    <x v="98"/>
  </r>
  <r>
    <d v="1999-10-26T00:00:00"/>
    <n v="299"/>
    <n v="4.9800000000000004"/>
    <n v="-3.3"/>
    <n v="2.5"/>
    <n v="-7.3"/>
    <n v="86.9"/>
    <n v="61.3"/>
    <n v="0"/>
    <n v="0"/>
    <n v="0"/>
    <n v="0.6"/>
    <n v="2.1"/>
    <n v="-3.3"/>
    <n v="0.4"/>
    <n v="-999"/>
    <n v="-999"/>
    <n v="0.44900000000000001"/>
    <n v="0.28299999999999997"/>
    <n v="0"/>
    <n v="-999"/>
    <x v="98"/>
  </r>
  <r>
    <d v="1999-10-27T00:00:00"/>
    <n v="300"/>
    <n v="4.07"/>
    <n v="-3.7"/>
    <n v="-0.9"/>
    <n v="-7.8"/>
    <n v="81"/>
    <n v="60.6"/>
    <n v="0"/>
    <n v="0"/>
    <n v="0"/>
    <n v="2.5"/>
    <n v="6.2"/>
    <n v="-3.7"/>
    <n v="-0.4"/>
    <n v="-999"/>
    <n v="-999"/>
    <n v="0.34699999999999998"/>
    <n v="0.22500000000000001"/>
    <n v="0"/>
    <n v="-999"/>
    <x v="98"/>
  </r>
  <r>
    <d v="1999-10-28T00:00:00"/>
    <n v="301"/>
    <n v="3.27"/>
    <n v="-0.2"/>
    <n v="1.3"/>
    <n v="-1.8"/>
    <n v="97.8"/>
    <n v="89.6"/>
    <n v="2.1"/>
    <n v="0"/>
    <n v="0"/>
    <n v="1.6"/>
    <n v="3.7"/>
    <n v="-0.2"/>
    <n v="-0.2"/>
    <n v="-999"/>
    <n v="-999"/>
    <n v="0.6"/>
    <n v="7.0000000000000007E-2"/>
    <n v="0"/>
    <n v="-999"/>
    <x v="98"/>
  </r>
  <r>
    <d v="1999-10-29T00:00:00"/>
    <n v="302"/>
    <n v="2.42"/>
    <n v="-1.5"/>
    <n v="0"/>
    <n v="-3.4"/>
    <n v="87.7"/>
    <n v="68"/>
    <n v="0"/>
    <n v="0"/>
    <n v="0"/>
    <n v="1.2"/>
    <n v="3.5"/>
    <n v="-1.5"/>
    <n v="-0.2"/>
    <n v="-999"/>
    <n v="-999"/>
    <n v="0.41499999999999998"/>
    <n v="0.19500000000000001"/>
    <n v="0"/>
    <n v="-999"/>
    <x v="98"/>
  </r>
  <r>
    <d v="1999-10-30T00:00:00"/>
    <n v="303"/>
    <n v="1.77"/>
    <n v="1"/>
    <n v="2"/>
    <n v="-0.5"/>
    <n v="98.9"/>
    <n v="87.7"/>
    <n v="5.0999999999999996"/>
    <n v="0"/>
    <n v="0"/>
    <n v="0.8"/>
    <n v="2.6"/>
    <n v="1"/>
    <n v="0.1"/>
    <n v="-999"/>
    <n v="-999"/>
    <n v="0.62"/>
    <n v="8.6999999999999994E-2"/>
    <n v="0"/>
    <n v="-999"/>
    <x v="98"/>
  </r>
  <r>
    <d v="1999-10-31T00:00:00"/>
    <n v="304"/>
    <n v="2.0699999999999998"/>
    <n v="-4.0999999999999996"/>
    <n v="1.7"/>
    <n v="-9.6"/>
    <n v="95.1"/>
    <n v="86.7"/>
    <n v="6.2"/>
    <n v="45"/>
    <n v="0"/>
    <n v="1.2"/>
    <n v="4.5"/>
    <n v="-4.0999999999999996"/>
    <n v="0.2"/>
    <n v="-999"/>
    <n v="-999"/>
    <n v="0.59899999999999998"/>
    <n v="9.1999999999999998E-2"/>
    <n v="45"/>
    <n v="0"/>
    <x v="98"/>
  </r>
  <r>
    <d v="1999-11-01T00:00:00"/>
    <n v="305"/>
    <n v="8.5399999999999991"/>
    <n v="-5.5"/>
    <n v="0.7"/>
    <n v="-11"/>
    <n v="74"/>
    <n v="38.6"/>
    <n v="0"/>
    <n v="45"/>
    <n v="0"/>
    <n v="1.1000000000000001"/>
    <n v="2.9"/>
    <n v="-5.5"/>
    <n v="-0.2"/>
    <n v="-999"/>
    <n v="-999"/>
    <n v="0.248"/>
    <n v="0.39400000000000002"/>
    <n v="0"/>
    <n v="-999"/>
    <x v="99"/>
  </r>
  <r>
    <d v="1999-11-02T00:00:00"/>
    <n v="306"/>
    <n v="6.6"/>
    <n v="-2.7"/>
    <n v="4.9000000000000004"/>
    <n v="-8.4"/>
    <n v="57"/>
    <n v="29.4"/>
    <n v="0"/>
    <n v="47"/>
    <n v="0"/>
    <n v="0.4"/>
    <n v="1.9"/>
    <n v="-2.7"/>
    <n v="-0.2"/>
    <n v="-999"/>
    <n v="-999"/>
    <n v="0.255"/>
    <n v="0.61099999999999999"/>
    <n v="0"/>
    <n v="-999"/>
    <x v="99"/>
  </r>
  <r>
    <d v="1999-11-03T00:00:00"/>
    <n v="307"/>
    <n v="3.96"/>
    <n v="-0.8"/>
    <n v="3.5"/>
    <n v="-4.0999999999999996"/>
    <n v="65.900000000000006"/>
    <n v="38"/>
    <n v="4.9000000000000004"/>
    <n v="80"/>
    <n v="0"/>
    <n v="0.9"/>
    <n v="3.5"/>
    <n v="-0.8"/>
    <n v="-0.3"/>
    <n v="-999"/>
    <n v="-999"/>
    <n v="0.29899999999999999"/>
    <n v="0.48699999999999999"/>
    <n v="0"/>
    <n v="-999"/>
    <x v="99"/>
  </r>
  <r>
    <d v="1999-11-04T00:00:00"/>
    <n v="308"/>
    <n v="5.03"/>
    <n v="-6.2"/>
    <n v="-1.3"/>
    <n v="-10.1"/>
    <n v="87.7"/>
    <n v="61.1"/>
    <n v="0"/>
    <n v="67"/>
    <n v="-0.3"/>
    <n v="1.2"/>
    <n v="4.3"/>
    <n v="-6.2"/>
    <n v="-0.3"/>
    <n v="-999"/>
    <n v="-999"/>
    <n v="0.34"/>
    <n v="0.216"/>
    <n v="0"/>
    <n v="-999"/>
    <x v="99"/>
  </r>
  <r>
    <d v="1999-11-05T00:00:00"/>
    <n v="309"/>
    <n v="4.4400000000000004"/>
    <n v="-4.7"/>
    <n v="1.3"/>
    <n v="-7.7"/>
    <n v="83.1"/>
    <n v="54.5"/>
    <n v="2"/>
    <n v="71"/>
    <n v="-0.3"/>
    <n v="1.2"/>
    <n v="4.3"/>
    <n v="-4.7"/>
    <n v="-0.3"/>
    <n v="-999"/>
    <n v="-999"/>
    <n v="0.36599999999999999"/>
    <n v="0.30499999999999999"/>
    <n v="0"/>
    <n v="-999"/>
    <x v="99"/>
  </r>
  <r>
    <d v="1999-11-06T00:00:00"/>
    <n v="310"/>
    <n v="2.42"/>
    <n v="3.2"/>
    <n v="6.6"/>
    <n v="-3.2"/>
    <n v="88.2"/>
    <n v="55.1"/>
    <n v="1.8"/>
    <n v="43"/>
    <n v="-0.2"/>
    <n v="2.1"/>
    <n v="4.5999999999999996"/>
    <n v="3.2"/>
    <n v="-0.2"/>
    <n v="-999"/>
    <n v="-999"/>
    <n v="0.53800000000000003"/>
    <n v="0.437"/>
    <n v="0"/>
    <n v="-999"/>
    <x v="99"/>
  </r>
  <r>
    <d v="1999-11-07T00:00:00"/>
    <n v="311"/>
    <n v="5.36"/>
    <n v="5.6"/>
    <n v="10.9"/>
    <n v="1.6"/>
    <n v="59"/>
    <n v="32.200000000000003"/>
    <n v="0.2"/>
    <n v="29"/>
    <n v="-0.1"/>
    <n v="1"/>
    <n v="3.5"/>
    <n v="5.6"/>
    <n v="-0.1"/>
    <n v="-999"/>
    <n v="-999"/>
    <n v="0.42"/>
    <n v="0.88400000000000001"/>
    <n v="0"/>
    <n v="-999"/>
    <x v="99"/>
  </r>
  <r>
    <d v="1999-11-08T00:00:00"/>
    <n v="312"/>
    <n v="2.2799999999999998"/>
    <n v="2.9"/>
    <n v="7"/>
    <n v="-1.1000000000000001"/>
    <n v="75.3"/>
    <n v="41.3"/>
    <n v="1.9"/>
    <n v="26"/>
    <n v="-0.1"/>
    <n v="0.8"/>
    <n v="2.6"/>
    <n v="2.9"/>
    <n v="-0.1"/>
    <n v="-999"/>
    <n v="-999"/>
    <n v="0.41399999999999998"/>
    <n v="0.58799999999999997"/>
    <n v="0"/>
    <n v="-999"/>
    <x v="99"/>
  </r>
  <r>
    <d v="1999-11-09T00:00:00"/>
    <n v="313"/>
    <n v="1.03"/>
    <n v="-0.1"/>
    <n v="1.1000000000000001"/>
    <n v="-1.3"/>
    <n v="96.1"/>
    <n v="90.7"/>
    <n v="3.6"/>
    <n v="25"/>
    <n v="-0.1"/>
    <n v="2.7"/>
    <n v="7.4"/>
    <n v="-0.1"/>
    <n v="-0.1"/>
    <n v="-999"/>
    <n v="-999"/>
    <n v="0.6"/>
    <n v="6.0999999999999999E-2"/>
    <n v="0"/>
    <n v="-999"/>
    <x v="99"/>
  </r>
  <r>
    <d v="1999-11-10T00:00:00"/>
    <n v="314"/>
    <n v="1.62"/>
    <n v="0.3"/>
    <n v="1.3"/>
    <n v="-0.5"/>
    <n v="97.6"/>
    <n v="91.4"/>
    <n v="4.7"/>
    <n v="24"/>
    <n v="0.1"/>
    <n v="2.8"/>
    <n v="5.6"/>
    <n v="0.3"/>
    <n v="0.1"/>
    <n v="-999"/>
    <n v="-999"/>
    <n v="0.61199999999999999"/>
    <n v="5.8000000000000003E-2"/>
    <n v="0"/>
    <n v="-999"/>
    <x v="99"/>
  </r>
  <r>
    <d v="1999-11-11T00:00:00"/>
    <n v="315"/>
    <n v="1.87"/>
    <n v="2.6"/>
    <n v="5.7"/>
    <n v="0.3"/>
    <n v="95.9"/>
    <n v="88.7"/>
    <n v="4"/>
    <n v="0"/>
    <n v="0.5"/>
    <n v="3.9"/>
    <n v="8.6999999999999993"/>
    <n v="2.6"/>
    <n v="0.5"/>
    <n v="-999"/>
    <n v="-999"/>
    <n v="0.81399999999999995"/>
    <n v="0.10299999999999999"/>
    <n v="0"/>
    <n v="-999"/>
    <x v="99"/>
  </r>
  <r>
    <d v="1999-11-12T00:00:00"/>
    <n v="316"/>
    <n v="1.23"/>
    <n v="4.0999999999999996"/>
    <n v="6.7"/>
    <n v="-0.3"/>
    <n v="98.3"/>
    <n v="92"/>
    <n v="8.4"/>
    <n v="0"/>
    <n v="3.1"/>
    <n v="2.2999999999999998"/>
    <n v="6.3"/>
    <n v="4.0999999999999996"/>
    <n v="3.1"/>
    <n v="-999"/>
    <n v="-999"/>
    <n v="0.90500000000000003"/>
    <n v="7.8E-2"/>
    <n v="0"/>
    <n v="-999"/>
    <x v="99"/>
  </r>
  <r>
    <d v="1999-11-13T00:00:00"/>
    <n v="317"/>
    <n v="0.86"/>
    <n v="1.4"/>
    <n v="3.9"/>
    <n v="-0.7"/>
    <n v="99.3"/>
    <n v="95.7"/>
    <n v="9.8000000000000007"/>
    <n v="0"/>
    <n v="1.3"/>
    <n v="0.7"/>
    <n v="3"/>
    <n v="1.4"/>
    <n v="1.3"/>
    <n v="-999"/>
    <n v="-999"/>
    <n v="0.77200000000000002"/>
    <n v="3.5000000000000003E-2"/>
    <n v="0"/>
    <n v="-999"/>
    <x v="99"/>
  </r>
  <r>
    <d v="1999-11-14T00:00:00"/>
    <n v="318"/>
    <n v="4.8099999999999996"/>
    <n v="6.1"/>
    <n v="10.8"/>
    <n v="3.3"/>
    <n v="90.7"/>
    <n v="75.7"/>
    <n v="0"/>
    <n v="0"/>
    <n v="3.6"/>
    <n v="2"/>
    <n v="4.2"/>
    <n v="6.1"/>
    <n v="3.6"/>
    <n v="-999"/>
    <n v="-999"/>
    <n v="0.98299999999999998"/>
    <n v="0.315"/>
    <n v="0"/>
    <n v="-999"/>
    <x v="99"/>
  </r>
  <r>
    <d v="1999-11-15T00:00:00"/>
    <n v="319"/>
    <n v="4.38"/>
    <n v="6.5"/>
    <n v="12.7"/>
    <n v="0.2"/>
    <n v="64.2"/>
    <n v="37"/>
    <n v="0"/>
    <n v="0"/>
    <n v="3.2"/>
    <n v="1.9"/>
    <n v="4"/>
    <n v="6.5"/>
    <n v="3.2"/>
    <n v="-999"/>
    <n v="-999"/>
    <n v="0.54400000000000004"/>
    <n v="0.92500000000000004"/>
    <n v="0"/>
    <n v="-999"/>
    <x v="99"/>
  </r>
  <r>
    <d v="1999-11-16T00:00:00"/>
    <n v="320"/>
    <n v="3.21"/>
    <n v="3.4"/>
    <n v="5.3"/>
    <n v="1.8"/>
    <n v="88.6"/>
    <n v="74.2"/>
    <n v="0"/>
    <n v="0"/>
    <n v="2"/>
    <n v="3.3"/>
    <n v="6.8"/>
    <n v="3.4"/>
    <n v="2"/>
    <n v="-999"/>
    <n v="-999"/>
    <n v="0.66300000000000003"/>
    <n v="0.23"/>
    <n v="0"/>
    <n v="-999"/>
    <x v="99"/>
  </r>
  <r>
    <d v="1999-11-17T00:00:00"/>
    <n v="321"/>
    <n v="0.53"/>
    <n v="-0.9"/>
    <n v="3.9"/>
    <n v="-5.5"/>
    <n v="96.9"/>
    <n v="83.1"/>
    <n v="6.2"/>
    <n v="19"/>
    <n v="1.2"/>
    <n v="1.2"/>
    <n v="3.1"/>
    <n v="-0.9"/>
    <n v="1.2"/>
    <n v="-999"/>
    <n v="-999"/>
    <n v="0.67300000000000004"/>
    <n v="0.13600000000000001"/>
    <n v="0"/>
    <n v="-999"/>
    <x v="99"/>
  </r>
  <r>
    <d v="1999-11-18T00:00:00"/>
    <n v="322"/>
    <n v="5.47"/>
    <n v="-3.1"/>
    <n v="1.4"/>
    <n v="-7.5"/>
    <n v="88.6"/>
    <n v="67.900000000000006"/>
    <n v="0.6"/>
    <n v="12"/>
    <n v="-0.1"/>
    <n v="1.4"/>
    <n v="5.2"/>
    <n v="-3.1"/>
    <n v="-0.1"/>
    <n v="-999"/>
    <n v="-999"/>
    <n v="0.45700000000000002"/>
    <n v="0.217"/>
    <n v="0"/>
    <n v="-999"/>
    <x v="99"/>
  </r>
  <r>
    <d v="1999-11-19T00:00:00"/>
    <n v="323"/>
    <n v="1.92"/>
    <n v="-2"/>
    <n v="-0.7"/>
    <n v="-3"/>
    <n v="92.7"/>
    <n v="79.900000000000006"/>
    <n v="4.5"/>
    <n v="38"/>
    <n v="-0.1"/>
    <n v="2.9"/>
    <n v="5.8"/>
    <n v="-2"/>
    <n v="-0.1"/>
    <n v="-999"/>
    <n v="-999"/>
    <n v="0.46500000000000002"/>
    <n v="0.11700000000000001"/>
    <n v="0"/>
    <n v="-999"/>
    <x v="99"/>
  </r>
  <r>
    <d v="1999-11-20T00:00:00"/>
    <n v="324"/>
    <n v="5.28"/>
    <n v="-3.4"/>
    <n v="0.3"/>
    <n v="-7.3"/>
    <n v="89.2"/>
    <n v="57.8"/>
    <n v="1.3"/>
    <n v="45"/>
    <n v="-0.1"/>
    <n v="1.6"/>
    <n v="4.4000000000000004"/>
    <n v="-3.4"/>
    <n v="-0.1"/>
    <n v="-999"/>
    <n v="-999"/>
    <n v="0.36199999999999999"/>
    <n v="0.26300000000000001"/>
    <n v="0"/>
    <n v="-999"/>
    <x v="99"/>
  </r>
  <r>
    <d v="1999-11-21T00:00:00"/>
    <n v="325"/>
    <n v="0.85"/>
    <n v="-5.6"/>
    <n v="-3.8"/>
    <n v="-7.8"/>
    <n v="95.9"/>
    <n v="92.8"/>
    <n v="15.5"/>
    <n v="147"/>
    <n v="-0.2"/>
    <n v="1"/>
    <n v="3.1"/>
    <n v="-5.6"/>
    <n v="-0.2"/>
    <n v="-999"/>
    <n v="-999"/>
    <n v="0.42899999999999999"/>
    <n v="3.3000000000000002E-2"/>
    <n v="0"/>
    <n v="-999"/>
    <x v="99"/>
  </r>
  <r>
    <d v="1999-11-22T00:00:00"/>
    <n v="326"/>
    <n v="1.5"/>
    <n v="-6.1"/>
    <n v="-3.1"/>
    <n v="-9.3000000000000007"/>
    <n v="92.1"/>
    <n v="74.599999999999994"/>
    <n v="0"/>
    <n v="133"/>
    <n v="-0.1"/>
    <n v="1.3"/>
    <n v="4.5999999999999996"/>
    <n v="-6.1"/>
    <n v="-0.1"/>
    <n v="-999"/>
    <n v="-999"/>
    <n v="0.36299999999999999"/>
    <n v="0.123"/>
    <n v="0"/>
    <n v="-999"/>
    <x v="99"/>
  </r>
  <r>
    <d v="1999-11-23T00:00:00"/>
    <n v="327"/>
    <n v="1.32"/>
    <n v="-5.0999999999999996"/>
    <n v="-1.8"/>
    <n v="-7.5"/>
    <n v="95.7"/>
    <n v="83.8"/>
    <n v="0"/>
    <n v="123"/>
    <n v="-0.1"/>
    <n v="0.5"/>
    <n v="1.9"/>
    <n v="-5.0999999999999996"/>
    <n v="-0.1"/>
    <n v="-999"/>
    <n v="-999"/>
    <n v="0.44800000000000001"/>
    <n v="8.6999999999999994E-2"/>
    <n v="0"/>
    <n v="-999"/>
    <x v="99"/>
  </r>
  <r>
    <d v="1999-11-24T00:00:00"/>
    <n v="328"/>
    <n v="0.4"/>
    <n v="-3.6"/>
    <n v="-1.8"/>
    <n v="-5.4"/>
    <n v="97.6"/>
    <n v="92.8"/>
    <n v="2.2999999999999998"/>
    <n v="141"/>
    <n v="-0.1"/>
    <n v="2.2000000000000002"/>
    <n v="6.8"/>
    <n v="-3.6"/>
    <n v="-0.1"/>
    <n v="-999"/>
    <n v="-999"/>
    <n v="0.495"/>
    <n v="3.9E-2"/>
    <n v="0"/>
    <n v="-999"/>
    <x v="99"/>
  </r>
  <r>
    <d v="1999-11-25T00:00:00"/>
    <n v="329"/>
    <n v="0.45"/>
    <n v="-4.2"/>
    <n v="-2.6"/>
    <n v="-5.6"/>
    <n v="98.5"/>
    <n v="97.2"/>
    <n v="6.1"/>
    <n v="177"/>
    <n v="0"/>
    <n v="0.9"/>
    <n v="3.8"/>
    <n v="-4.2"/>
    <n v="0"/>
    <n v="-999"/>
    <n v="-999"/>
    <n v="0.49099999999999999"/>
    <n v="1.4E-2"/>
    <n v="0"/>
    <n v="-999"/>
    <x v="99"/>
  </r>
  <r>
    <d v="1999-11-26T00:00:00"/>
    <n v="330"/>
    <n v="0.59"/>
    <n v="-7.7"/>
    <n v="-4.2"/>
    <n v="-13.2"/>
    <n v="95.7"/>
    <n v="90.3"/>
    <n v="4.9000000000000004"/>
    <n v="201"/>
    <n v="0.1"/>
    <n v="0.7"/>
    <n v="3.8"/>
    <n v="-7.7"/>
    <n v="0.1"/>
    <n v="-999"/>
    <n v="-999"/>
    <n v="0.40500000000000003"/>
    <n v="4.2999999999999997E-2"/>
    <n v="0"/>
    <n v="-999"/>
    <x v="99"/>
  </r>
  <r>
    <d v="1999-11-27T00:00:00"/>
    <n v="331"/>
    <n v="0.44"/>
    <n v="-7.8"/>
    <n v="-5.0999999999999996"/>
    <n v="-13.1"/>
    <n v="94.2"/>
    <n v="88.7"/>
    <n v="0"/>
    <n v="198"/>
    <n v="0"/>
    <n v="1.4"/>
    <n v="4.2"/>
    <n v="-7.8"/>
    <n v="0"/>
    <n v="-999"/>
    <n v="-999"/>
    <n v="0.37"/>
    <n v="4.7E-2"/>
    <n v="0"/>
    <n v="-999"/>
    <x v="99"/>
  </r>
  <r>
    <d v="1999-11-28T00:00:00"/>
    <n v="332"/>
    <n v="1.1399999999999999"/>
    <n v="-2.6"/>
    <n v="0.2"/>
    <n v="-5.3"/>
    <n v="94"/>
    <n v="83.5"/>
    <n v="0"/>
    <n v="168"/>
    <n v="0.1"/>
    <n v="2.2000000000000002"/>
    <n v="6.1"/>
    <n v="-2.6"/>
    <n v="0.1"/>
    <n v="-999"/>
    <n v="-999"/>
    <n v="0.51500000000000001"/>
    <n v="0.10199999999999999"/>
    <n v="0"/>
    <n v="-999"/>
    <x v="99"/>
  </r>
  <r>
    <d v="1999-11-29T00:00:00"/>
    <n v="333"/>
    <n v="3.97"/>
    <n v="0.9"/>
    <n v="3.7"/>
    <n v="-0.9"/>
    <n v="90.8"/>
    <n v="72.599999999999994"/>
    <n v="0.3"/>
    <n v="167"/>
    <n v="0.2"/>
    <n v="3.6"/>
    <n v="7.1"/>
    <n v="0.9"/>
    <n v="0.2"/>
    <n v="-999"/>
    <n v="-999"/>
    <n v="0.57899999999999996"/>
    <n v="0.218"/>
    <n v="0"/>
    <n v="-999"/>
    <x v="99"/>
  </r>
  <r>
    <d v="1999-11-30T00:00:00"/>
    <n v="334"/>
    <n v="1.77"/>
    <n v="-1.8"/>
    <n v="1.5"/>
    <n v="-3.5"/>
    <n v="98.8"/>
    <n v="94.6"/>
    <n v="7.5"/>
    <n v="197"/>
    <n v="0.2"/>
    <n v="1.6"/>
    <n v="5.6"/>
    <n v="-1.8"/>
    <n v="0.2"/>
    <n v="-999"/>
    <n v="-999"/>
    <n v="0.64600000000000002"/>
    <n v="3.6999999999999998E-2"/>
    <n v="197"/>
    <n v="0.2"/>
    <x v="99"/>
  </r>
  <r>
    <d v="1999-12-01T00:00:00"/>
    <n v="335"/>
    <n v="1.53"/>
    <n v="-3.7"/>
    <n v="-2"/>
    <n v="-5.2"/>
    <n v="97.2"/>
    <n v="88.9"/>
    <n v="4.4000000000000004"/>
    <n v="242"/>
    <n v="-1.9"/>
    <n v="2"/>
    <n v="6.8"/>
    <n v="-3.7"/>
    <n v="0.3"/>
    <n v="-999"/>
    <n v="-999"/>
    <n v="0.47"/>
    <n v="5.8999999999999997E-2"/>
    <n v="0"/>
    <n v="-999"/>
    <x v="100"/>
  </r>
  <r>
    <d v="1999-12-02T00:00:00"/>
    <n v="336"/>
    <n v="2.0499999999999998"/>
    <n v="-4.7"/>
    <n v="-1.9"/>
    <n v="-9.1999999999999993"/>
    <n v="97.4"/>
    <n v="92.8"/>
    <n v="2.7"/>
    <n v="251"/>
    <n v="-2.1"/>
    <n v="2.9"/>
    <n v="7.9"/>
    <n v="-4.7"/>
    <n v="0.3"/>
    <n v="-999"/>
    <n v="-999"/>
    <n v="0.49399999999999999"/>
    <n v="3.7999999999999999E-2"/>
    <n v="0"/>
    <n v="-999"/>
    <x v="100"/>
  </r>
  <r>
    <d v="1999-12-03T00:00:00"/>
    <n v="337"/>
    <n v="4.8099999999999996"/>
    <n v="-7.8"/>
    <n v="-3.2"/>
    <n v="-12"/>
    <n v="89.5"/>
    <n v="73.7"/>
    <n v="0"/>
    <n v="234"/>
    <n v="-5.8"/>
    <n v="0.7"/>
    <n v="2.7"/>
    <n v="-7.8"/>
    <n v="0.1"/>
    <n v="-999"/>
    <n v="-999"/>
    <n v="0.35599999999999998"/>
    <n v="0.127"/>
    <n v="0"/>
    <n v="-999"/>
    <x v="100"/>
  </r>
  <r>
    <d v="1999-12-04T00:00:00"/>
    <n v="338"/>
    <n v="3.59"/>
    <n v="-6.3"/>
    <n v="-4.0999999999999996"/>
    <n v="-8.8000000000000007"/>
    <n v="76"/>
    <n v="50.9"/>
    <n v="0"/>
    <n v="221"/>
    <n v="-4.5999999999999996"/>
    <n v="2"/>
    <n v="6.6"/>
    <n v="-6.3"/>
    <n v="-0.2"/>
    <n v="-999"/>
    <n v="-999"/>
    <n v="0.22900000000000001"/>
    <n v="0.221"/>
    <n v="0"/>
    <n v="-999"/>
    <x v="100"/>
  </r>
  <r>
    <d v="1999-12-05T00:00:00"/>
    <n v="339"/>
    <n v="1.76"/>
    <n v="-5.2"/>
    <n v="-3.3"/>
    <n v="-7"/>
    <n v="85.8"/>
    <n v="70.599999999999994"/>
    <n v="0"/>
    <n v="221"/>
    <n v="-3.2"/>
    <n v="1.9"/>
    <n v="6.8"/>
    <n v="-5.2"/>
    <n v="-0.2"/>
    <n v="-999"/>
    <n v="-999"/>
    <n v="0.33700000000000002"/>
    <n v="0.14099999999999999"/>
    <n v="0"/>
    <n v="-999"/>
    <x v="100"/>
  </r>
  <r>
    <d v="1999-12-06T00:00:00"/>
    <n v="340"/>
    <n v="1.23"/>
    <n v="-4.7"/>
    <n v="-2.4"/>
    <n v="-6.9"/>
    <n v="95"/>
    <n v="88.8"/>
    <n v="0"/>
    <n v="215"/>
    <n v="-2.7"/>
    <n v="2.4"/>
    <n v="6.4"/>
    <n v="-4.7"/>
    <n v="-0.2"/>
    <n v="-999"/>
    <n v="-999"/>
    <n v="0.45600000000000002"/>
    <n v="5.7000000000000002E-2"/>
    <n v="0"/>
    <n v="-999"/>
    <x v="100"/>
  </r>
  <r>
    <d v="1999-12-07T00:00:00"/>
    <n v="341"/>
    <n v="4.0999999999999996"/>
    <n v="-7.4"/>
    <n v="-0.9"/>
    <n v="-10.7"/>
    <n v="88.8"/>
    <n v="54.3"/>
    <n v="0.7"/>
    <n v="227"/>
    <n v="-6.6"/>
    <n v="0.6"/>
    <n v="2.5"/>
    <n v="-7.4"/>
    <n v="-0.2"/>
    <n v="-999"/>
    <n v="-999"/>
    <n v="0.31"/>
    <n v="0.26100000000000001"/>
    <n v="0"/>
    <n v="-999"/>
    <x v="100"/>
  </r>
  <r>
    <d v="1999-12-08T00:00:00"/>
    <n v="342"/>
    <n v="2.35"/>
    <n v="-9.4"/>
    <n v="-6.7"/>
    <n v="-13.6"/>
    <n v="92.8"/>
    <n v="77"/>
    <n v="0.9"/>
    <n v="221"/>
    <n v="-6.6"/>
    <n v="2.7"/>
    <n v="7.3"/>
    <n v="-9.4"/>
    <n v="-0.3"/>
    <n v="-999"/>
    <n v="-999"/>
    <n v="0.28499999999999998"/>
    <n v="8.5000000000000006E-2"/>
    <n v="0"/>
    <n v="-999"/>
    <x v="100"/>
  </r>
  <r>
    <d v="1999-12-09T00:00:00"/>
    <n v="343"/>
    <n v="1.96"/>
    <n v="-6"/>
    <n v="-2.5"/>
    <n v="-7.9"/>
    <n v="96.6"/>
    <n v="92.2"/>
    <n v="3.6"/>
    <n v="253"/>
    <n v="-3.8"/>
    <n v="1.9"/>
    <n v="8"/>
    <n v="-6"/>
    <n v="-0.3"/>
    <n v="-999"/>
    <n v="-999"/>
    <n v="0.46700000000000003"/>
    <n v="0.04"/>
    <n v="0"/>
    <n v="-999"/>
    <x v="100"/>
  </r>
  <r>
    <d v="1999-12-10T00:00:00"/>
    <n v="344"/>
    <n v="1.7"/>
    <n v="-6.1"/>
    <n v="-4.5999999999999996"/>
    <n v="-7.9"/>
    <n v="96.2"/>
    <n v="92"/>
    <n v="6.9"/>
    <n v="282"/>
    <n v="-3.4"/>
    <n v="1.1000000000000001"/>
    <n v="2.9"/>
    <n v="-6.1"/>
    <n v="-0.3"/>
    <n v="-999"/>
    <n v="-999"/>
    <n v="0.39900000000000002"/>
    <n v="3.5000000000000003E-2"/>
    <n v="0"/>
    <n v="-999"/>
    <x v="100"/>
  </r>
  <r>
    <d v="1999-12-11T00:00:00"/>
    <n v="345"/>
    <n v="1.1100000000000001"/>
    <n v="-2.8"/>
    <n v="-0.3"/>
    <n v="-5.3"/>
    <n v="96.1"/>
    <n v="84.7"/>
    <n v="1.5"/>
    <n v="285"/>
    <n v="-1.5"/>
    <n v="1.6"/>
    <n v="4"/>
    <n v="-2.8"/>
    <n v="-0.3"/>
    <n v="-999"/>
    <n v="-999"/>
    <n v="0.504"/>
    <n v="9.0999999999999998E-2"/>
    <n v="0"/>
    <n v="-999"/>
    <x v="100"/>
  </r>
  <r>
    <d v="1999-12-12T00:00:00"/>
    <n v="346"/>
    <n v="1.46"/>
    <n v="-3.7"/>
    <n v="-0.6"/>
    <n v="-11"/>
    <n v="96.1"/>
    <n v="85.6"/>
    <n v="5.2"/>
    <n v="313"/>
    <n v="-1.1000000000000001"/>
    <n v="2.6"/>
    <n v="6.4"/>
    <n v="-3.7"/>
    <n v="-0.3"/>
    <n v="-999"/>
    <n v="-999"/>
    <n v="0.501"/>
    <n v="8.4000000000000005E-2"/>
    <n v="0"/>
    <n v="-999"/>
    <x v="100"/>
  </r>
  <r>
    <d v="1999-12-13T00:00:00"/>
    <n v="347"/>
    <n v="2.41"/>
    <n v="-8.8000000000000007"/>
    <n v="-5.3"/>
    <n v="-10.8"/>
    <n v="92"/>
    <n v="77.5"/>
    <n v="0"/>
    <n v="310"/>
    <n v="-2.9"/>
    <n v="1.6"/>
    <n v="4.9000000000000004"/>
    <n v="-8.8000000000000007"/>
    <n v="-0.3"/>
    <n v="-999"/>
    <n v="-999"/>
    <n v="0.318"/>
    <n v="9.2999999999999999E-2"/>
    <n v="0"/>
    <n v="-999"/>
    <x v="100"/>
  </r>
  <r>
    <d v="1999-12-14T00:00:00"/>
    <n v="348"/>
    <n v="0.49"/>
    <n v="-7.4"/>
    <n v="-3.7"/>
    <n v="-10.3"/>
    <n v="95.7"/>
    <n v="90.1"/>
    <n v="9.8000000000000007"/>
    <n v="381"/>
    <n v="-2.8"/>
    <n v="1"/>
    <n v="3.8"/>
    <n v="-7.4"/>
    <n v="-0.3"/>
    <n v="-999"/>
    <n v="-999"/>
    <n v="0.41799999999999998"/>
    <n v="4.5999999999999999E-2"/>
    <n v="0"/>
    <n v="-999"/>
    <x v="100"/>
  </r>
  <r>
    <d v="1999-12-15T00:00:00"/>
    <n v="349"/>
    <n v="0.18"/>
    <n v="-1.4"/>
    <n v="-0.1"/>
    <n v="-4.0999999999999996"/>
    <n v="97.4"/>
    <n v="81.2"/>
    <n v="5.6"/>
    <n v="413"/>
    <n v="-1.4"/>
    <n v="2.2999999999999998"/>
    <n v="6"/>
    <n v="-1.4"/>
    <n v="-0.2"/>
    <n v="-999"/>
    <n v="-999"/>
    <n v="0.49099999999999999"/>
    <n v="0.114"/>
    <n v="0"/>
    <n v="-999"/>
    <x v="100"/>
  </r>
  <r>
    <d v="1999-12-16T00:00:00"/>
    <n v="350"/>
    <n v="1.28"/>
    <n v="-2.1"/>
    <n v="-0.1"/>
    <n v="-5.6"/>
    <n v="84.8"/>
    <n v="73.7"/>
    <n v="0"/>
    <n v="395"/>
    <n v="-1.1000000000000001"/>
    <n v="2.2999999999999998"/>
    <n v="6.1"/>
    <n v="-2.1"/>
    <n v="-0.2"/>
    <n v="-999"/>
    <n v="-999"/>
    <n v="0.44800000000000001"/>
    <n v="0.159"/>
    <n v="0"/>
    <n v="-999"/>
    <x v="100"/>
  </r>
  <r>
    <d v="1999-12-17T00:00:00"/>
    <n v="351"/>
    <n v="0.98"/>
    <n v="-2.4"/>
    <n v="-0.6"/>
    <n v="-5.2"/>
    <n v="89.7"/>
    <n v="72.400000000000006"/>
    <n v="5.7"/>
    <n v="428"/>
    <n v="-1.7"/>
    <n v="2.2000000000000002"/>
    <n v="7.1"/>
    <n v="-2.4"/>
    <n v="-0.2"/>
    <n v="-999"/>
    <n v="-999"/>
    <n v="0.42199999999999999"/>
    <n v="0.161"/>
    <n v="0"/>
    <n v="-999"/>
    <x v="100"/>
  </r>
  <r>
    <d v="1999-12-18T00:00:00"/>
    <n v="352"/>
    <n v="0.92"/>
    <n v="-5.8"/>
    <n v="-2.2999999999999998"/>
    <n v="-11.3"/>
    <n v="97.6"/>
    <n v="94.1"/>
    <n v="19.399999999999999"/>
    <n v="552"/>
    <n v="-1.1000000000000001"/>
    <n v="1.5"/>
    <n v="4.4000000000000004"/>
    <n v="-5.8"/>
    <n v="-0.2"/>
    <n v="-999"/>
    <n v="-999"/>
    <n v="0.48399999999999999"/>
    <n v="0.03"/>
    <n v="0"/>
    <n v="-999"/>
    <x v="100"/>
  </r>
  <r>
    <d v="1999-12-19T00:00:00"/>
    <n v="353"/>
    <n v="1.2"/>
    <n v="-7.2"/>
    <n v="-4.8"/>
    <n v="-11.1"/>
    <n v="96.7"/>
    <n v="94.1"/>
    <n v="0"/>
    <n v="537"/>
    <n v="-1.1000000000000001"/>
    <n v="1.1000000000000001"/>
    <n v="2.9"/>
    <n v="-7.2"/>
    <n v="-0.2"/>
    <n v="-999"/>
    <n v="-999"/>
    <n v="0.40300000000000002"/>
    <n v="2.5000000000000001E-2"/>
    <n v="0"/>
    <n v="-999"/>
    <x v="100"/>
  </r>
  <r>
    <d v="1999-12-20T00:00:00"/>
    <n v="354"/>
    <n v="2.4300000000000002"/>
    <n v="-2.6"/>
    <n v="0.3"/>
    <n v="-5.5"/>
    <n v="96.6"/>
    <n v="89.5"/>
    <n v="0"/>
    <n v="516"/>
    <n v="-1.1000000000000001"/>
    <n v="1.2"/>
    <n v="4.4000000000000004"/>
    <n v="-2.6"/>
    <n v="-0.2"/>
    <n v="-999"/>
    <n v="-999"/>
    <n v="0.55900000000000005"/>
    <n v="6.6000000000000003E-2"/>
    <n v="0"/>
    <n v="-999"/>
    <x v="100"/>
  </r>
  <r>
    <d v="1999-12-21T00:00:00"/>
    <n v="355"/>
    <n v="4.3899999999999997"/>
    <n v="-1.7"/>
    <n v="2.1"/>
    <n v="-3.8"/>
    <n v="91.9"/>
    <n v="68.2"/>
    <n v="0"/>
    <n v="490"/>
    <n v="-0.9"/>
    <n v="1.1000000000000001"/>
    <n v="3.5"/>
    <n v="-1.7"/>
    <n v="-0.1"/>
    <n v="-999"/>
    <n v="-999"/>
    <n v="0.48599999999999999"/>
    <n v="0.22600000000000001"/>
    <n v="0"/>
    <n v="-999"/>
    <x v="100"/>
  </r>
  <r>
    <d v="1999-12-22T00:00:00"/>
    <n v="356"/>
    <n v="4.97"/>
    <n v="0.2"/>
    <n v="7.1"/>
    <n v="-3"/>
    <n v="90.2"/>
    <n v="58"/>
    <n v="0"/>
    <n v="471"/>
    <n v="-0.8"/>
    <n v="0.9"/>
    <n v="2.7"/>
    <n v="0.2"/>
    <n v="0"/>
    <n v="-999"/>
    <n v="-999"/>
    <n v="0.58499999999999996"/>
    <n v="0.42399999999999999"/>
    <n v="0"/>
    <n v="-999"/>
    <x v="100"/>
  </r>
  <r>
    <d v="1999-12-23T00:00:00"/>
    <n v="357"/>
    <n v="4.6100000000000003"/>
    <n v="0.5"/>
    <n v="8.5"/>
    <n v="-3.8"/>
    <n v="66.8"/>
    <n v="33.200000000000003"/>
    <n v="0"/>
    <n v="459"/>
    <n v="-1.2"/>
    <n v="0.6"/>
    <n v="1.6"/>
    <n v="0.5"/>
    <n v="0"/>
    <n v="-999"/>
    <n v="-999"/>
    <n v="0.36899999999999999"/>
    <n v="0.74099999999999999"/>
    <n v="0"/>
    <n v="-999"/>
    <x v="100"/>
  </r>
  <r>
    <d v="1999-12-24T00:00:00"/>
    <n v="358"/>
    <n v="2.99"/>
    <n v="1.8"/>
    <n v="8.6999999999999993"/>
    <n v="-3.2"/>
    <n v="43.6"/>
    <n v="24.9"/>
    <n v="0"/>
    <n v="438"/>
    <n v="-1.5"/>
    <n v="0.7"/>
    <n v="2.6"/>
    <n v="1.8"/>
    <n v="0"/>
    <n v="-999"/>
    <n v="-999"/>
    <n v="0.28100000000000003"/>
    <n v="0.84499999999999997"/>
    <n v="0"/>
    <n v="-999"/>
    <x v="100"/>
  </r>
  <r>
    <d v="1999-12-25T00:00:00"/>
    <n v="359"/>
    <n v="4.9400000000000004"/>
    <n v="2.9"/>
    <n v="11.6"/>
    <n v="-1.8"/>
    <n v="48.6"/>
    <n v="25.5"/>
    <n v="0"/>
    <n v="441"/>
    <n v="-1.5"/>
    <n v="0.7"/>
    <n v="1.7"/>
    <n v="2.9"/>
    <n v="0"/>
    <n v="-999"/>
    <n v="-999"/>
    <n v="0.34899999999999998"/>
    <n v="1.0169999999999999"/>
    <n v="0"/>
    <n v="-999"/>
    <x v="100"/>
  </r>
  <r>
    <d v="1999-12-26T00:00:00"/>
    <n v="360"/>
    <n v="5.35"/>
    <n v="5.9"/>
    <n v="15"/>
    <n v="0.1"/>
    <n v="52.1"/>
    <n v="31"/>
    <n v="0"/>
    <n v="432"/>
    <n v="-1.2"/>
    <n v="0.8"/>
    <n v="2.2999999999999998"/>
    <n v="5.9"/>
    <n v="0.1"/>
    <n v="-999"/>
    <n v="-999"/>
    <n v="0.52800000000000002"/>
    <n v="1.1759999999999999"/>
    <n v="0"/>
    <n v="-999"/>
    <x v="100"/>
  </r>
  <r>
    <d v="1999-12-27T00:00:00"/>
    <n v="361"/>
    <n v="5.32"/>
    <n v="7.4"/>
    <n v="17.2"/>
    <n v="2.2999999999999998"/>
    <n v="37.9"/>
    <n v="15.9"/>
    <n v="0"/>
    <n v="410"/>
    <n v="-0.9"/>
    <n v="0.6"/>
    <n v="1.6"/>
    <n v="7.4"/>
    <n v="0.2"/>
    <n v="-999"/>
    <n v="-999"/>
    <n v="0.313"/>
    <n v="1.65"/>
    <n v="0"/>
    <n v="-999"/>
    <x v="100"/>
  </r>
  <r>
    <d v="1999-12-28T00:00:00"/>
    <n v="362"/>
    <n v="5.09"/>
    <n v="5.4"/>
    <n v="12.8"/>
    <n v="-1.2"/>
    <n v="38.9"/>
    <n v="24.1"/>
    <n v="0"/>
    <n v="408"/>
    <n v="-1"/>
    <n v="0.8"/>
    <n v="2.7"/>
    <n v="5.4"/>
    <n v="0.2"/>
    <n v="-999"/>
    <n v="-999"/>
    <n v="0.35499999999999998"/>
    <n v="1.1220000000000001"/>
    <n v="0"/>
    <n v="-999"/>
    <x v="100"/>
  </r>
  <r>
    <d v="1999-12-29T00:00:00"/>
    <n v="363"/>
    <n v="5.08"/>
    <n v="-0.2"/>
    <n v="7.3"/>
    <n v="-4.2"/>
    <n v="56.3"/>
    <n v="31.9"/>
    <n v="0"/>
    <n v="410"/>
    <n v="-1.7"/>
    <n v="0.7"/>
    <n v="2"/>
    <n v="-0.2"/>
    <n v="0.1"/>
    <n v="-999"/>
    <n v="-999"/>
    <n v="0.32600000000000001"/>
    <n v="0.69599999999999995"/>
    <n v="0"/>
    <n v="-999"/>
    <x v="100"/>
  </r>
  <r>
    <d v="1999-12-30T00:00:00"/>
    <n v="364"/>
    <n v="3.7"/>
    <n v="-3.9"/>
    <n v="1.8"/>
    <n v="-6"/>
    <n v="75.5"/>
    <n v="34.799999999999997"/>
    <n v="2.4"/>
    <n v="414"/>
    <n v="-2.5"/>
    <n v="0.7"/>
    <n v="3.2"/>
    <n v="-3.9"/>
    <n v="-0.1"/>
    <n v="-999"/>
    <n v="-999"/>
    <n v="0.24299999999999999"/>
    <n v="0.45300000000000001"/>
    <n v="0"/>
    <n v="-999"/>
    <x v="100"/>
  </r>
  <r>
    <d v="1999-12-31T00:00:00"/>
    <n v="365"/>
    <n v="0.68"/>
    <n v="-5.5"/>
    <n v="-3.5"/>
    <n v="-7.9"/>
    <n v="96.9"/>
    <n v="91.1"/>
    <n v="5.8"/>
    <n v="460"/>
    <n v="-1.8"/>
    <n v="0.8"/>
    <n v="2.2999999999999998"/>
    <n v="-5.5"/>
    <n v="-0.2"/>
    <n v="-999"/>
    <n v="-999"/>
    <n v="0.43"/>
    <n v="4.2000000000000003E-2"/>
    <n v="460"/>
    <n v="-1.8"/>
    <x v="100"/>
  </r>
  <r>
    <d v="2000-01-01T00:00:00"/>
    <n v="1"/>
    <n v="0.44"/>
    <n v="-7.5"/>
    <n v="-6"/>
    <n v="-9.4"/>
    <n v="95.2"/>
    <n v="91.1"/>
    <n v="5.2"/>
    <n v="497"/>
    <n v="-1.6"/>
    <n v="0.9"/>
    <n v="4"/>
    <n v="-7.5"/>
    <n v="-0.1"/>
    <n v="-999"/>
    <n v="-999"/>
    <n v="0.35699999999999998"/>
    <n v="3.5000000000000003E-2"/>
    <n v="0"/>
    <n v="-999"/>
    <x v="101"/>
  </r>
  <r>
    <d v="2000-01-02T00:00:00"/>
    <n v="2"/>
    <n v="0.32"/>
    <n v="-9"/>
    <n v="-7.1"/>
    <n v="-11.7"/>
    <n v="94.9"/>
    <n v="92.4"/>
    <n v="4.2"/>
    <n v="519"/>
    <n v="-4.4000000000000004"/>
    <n v="0.5"/>
    <n v="1.6"/>
    <n v="-9"/>
    <n v="-0.1"/>
    <n v="-999"/>
    <n v="-999"/>
    <n v="0.33200000000000002"/>
    <n v="2.7E-2"/>
    <n v="0"/>
    <n v="-999"/>
    <x v="101"/>
  </r>
  <r>
    <d v="2000-01-03T00:00:00"/>
    <n v="3"/>
    <n v="0.34"/>
    <n v="-8.6999999999999993"/>
    <n v="-5.6"/>
    <n v="-11.2"/>
    <n v="93"/>
    <n v="86.3"/>
    <n v="6.8"/>
    <n v="566"/>
    <n v="-4.2"/>
    <n v="1"/>
    <n v="5.3"/>
    <n v="-8.6999999999999993"/>
    <n v="-0.1"/>
    <n v="-999"/>
    <n v="-999"/>
    <n v="0.34599999999999997"/>
    <n v="5.5E-2"/>
    <n v="0"/>
    <n v="-999"/>
    <x v="101"/>
  </r>
  <r>
    <d v="2000-01-04T00:00:00"/>
    <n v="4"/>
    <n v="0.61"/>
    <n v="-4.9000000000000004"/>
    <n v="-2.1"/>
    <n v="-6.6"/>
    <n v="94.7"/>
    <n v="86.4"/>
    <n v="1.7"/>
    <n v="557"/>
    <n v="-3.3"/>
    <n v="2.2999999999999998"/>
    <n v="5.4"/>
    <n v="-4.9000000000000004"/>
    <n v="-0.1"/>
    <n v="-999"/>
    <n v="-999"/>
    <n v="0.45200000000000001"/>
    <n v="7.0999999999999994E-2"/>
    <n v="0"/>
    <n v="-999"/>
    <x v="101"/>
  </r>
  <r>
    <d v="2000-01-05T00:00:00"/>
    <n v="5"/>
    <n v="1.58"/>
    <n v="-7.5"/>
    <n v="-3.7"/>
    <n v="-10.6"/>
    <n v="91.6"/>
    <n v="76.7"/>
    <n v="0"/>
    <n v="533"/>
    <n v="-3.6"/>
    <n v="1.1000000000000001"/>
    <n v="3.3"/>
    <n v="-7.5"/>
    <n v="-0.1"/>
    <n v="-999"/>
    <n v="-999"/>
    <n v="0.35599999999999998"/>
    <n v="0.108"/>
    <n v="0"/>
    <n v="-999"/>
    <x v="101"/>
  </r>
  <r>
    <d v="2000-01-06T00:00:00"/>
    <n v="6"/>
    <n v="0.55000000000000004"/>
    <n v="-5.4"/>
    <n v="-2.7"/>
    <n v="-9.5"/>
    <n v="91.7"/>
    <n v="76.400000000000006"/>
    <n v="1.4"/>
    <n v="544"/>
    <n v="-4.2"/>
    <n v="0.8"/>
    <n v="2.6"/>
    <n v="-5.4"/>
    <n v="-0.1"/>
    <n v="-999"/>
    <n v="-999"/>
    <n v="0.38300000000000001"/>
    <n v="0.11799999999999999"/>
    <n v="0"/>
    <n v="-999"/>
    <x v="101"/>
  </r>
  <r>
    <d v="2000-01-07T00:00:00"/>
    <n v="7"/>
    <n v="0.96"/>
    <n v="-4.7"/>
    <n v="-3.1"/>
    <n v="-5.9"/>
    <n v="91.6"/>
    <n v="82.3"/>
    <n v="5.0999999999999996"/>
    <n v="582"/>
    <n v="-3.3"/>
    <n v="1.7"/>
    <n v="5.3"/>
    <n v="-4.7"/>
    <n v="-0.1"/>
    <n v="-999"/>
    <n v="-999"/>
    <n v="0.39900000000000002"/>
    <n v="8.5999999999999993E-2"/>
    <n v="0"/>
    <n v="-999"/>
    <x v="101"/>
  </r>
  <r>
    <d v="2000-01-08T00:00:00"/>
    <n v="8"/>
    <n v="1.94"/>
    <n v="-5.2"/>
    <n v="-1.4"/>
    <n v="-8.5"/>
    <n v="95.5"/>
    <n v="87.6"/>
    <n v="2.2000000000000002"/>
    <n v="589"/>
    <n v="-2.7"/>
    <n v="1.8"/>
    <n v="5.4"/>
    <n v="-5.2"/>
    <n v="-0.1"/>
    <n v="-999"/>
    <n v="-999"/>
    <n v="0.48299999999999998"/>
    <n v="6.8000000000000005E-2"/>
    <n v="0"/>
    <n v="-999"/>
    <x v="101"/>
  </r>
  <r>
    <d v="2000-01-09T00:00:00"/>
    <n v="9"/>
    <n v="2.1800000000000002"/>
    <n v="-8.9"/>
    <n v="-6.1"/>
    <n v="-11.5"/>
    <n v="85"/>
    <n v="70.2"/>
    <n v="0"/>
    <n v="575"/>
    <n v="-3"/>
    <n v="2.7"/>
    <n v="6.9"/>
    <n v="-8.9"/>
    <n v="0"/>
    <n v="-999"/>
    <n v="-999"/>
    <n v="0.27100000000000002"/>
    <n v="0.115"/>
    <n v="0"/>
    <n v="-999"/>
    <x v="101"/>
  </r>
  <r>
    <d v="2000-01-10T00:00:00"/>
    <n v="10"/>
    <n v="5.49"/>
    <n v="-10.6"/>
    <n v="-3.9"/>
    <n v="-13.7"/>
    <n v="82"/>
    <n v="47.3"/>
    <n v="0"/>
    <n v="565"/>
    <n v="-4.2"/>
    <n v="1.7"/>
    <n v="5.5"/>
    <n v="-10.6"/>
    <n v="0"/>
    <n v="-999"/>
    <n v="-999"/>
    <n v="0.217"/>
    <n v="0.24099999999999999"/>
    <n v="0"/>
    <n v="-999"/>
    <x v="101"/>
  </r>
  <r>
    <d v="2000-01-11T00:00:00"/>
    <n v="11"/>
    <n v="1.85"/>
    <n v="-10.8"/>
    <n v="-7.1"/>
    <n v="-15"/>
    <n v="92.6"/>
    <n v="82.7"/>
    <n v="0"/>
    <n v="577"/>
    <n v="-4.9000000000000004"/>
    <n v="0.9"/>
    <n v="4.5"/>
    <n v="-10.8"/>
    <n v="-0.1"/>
    <n v="-999"/>
    <n v="-999"/>
    <n v="0.29699999999999999"/>
    <n v="6.2E-2"/>
    <n v="0"/>
    <n v="-999"/>
    <x v="101"/>
  </r>
  <r>
    <d v="2000-01-12T00:00:00"/>
    <n v="12"/>
    <n v="5.64"/>
    <n v="-10.9"/>
    <n v="-6.3"/>
    <n v="-14.5"/>
    <n v="87.4"/>
    <n v="62.5"/>
    <n v="0"/>
    <n v="569"/>
    <n v="-5.6"/>
    <n v="1.7"/>
    <n v="6"/>
    <n v="-10.9"/>
    <n v="-0.1"/>
    <n v="-999"/>
    <n v="-999"/>
    <n v="0.23899999999999999"/>
    <n v="0.14299999999999999"/>
    <n v="0"/>
    <n v="-999"/>
    <x v="101"/>
  </r>
  <r>
    <d v="2000-01-13T00:00:00"/>
    <n v="13"/>
    <n v="2.57"/>
    <n v="-7.4"/>
    <n v="-5.7"/>
    <n v="-10.4"/>
    <n v="96"/>
    <n v="94"/>
    <n v="0.9"/>
    <n v="575"/>
    <n v="-5.2"/>
    <n v="2.2999999999999998"/>
    <n v="6.1"/>
    <n v="-7.4"/>
    <n v="-0.2"/>
    <n v="-999"/>
    <n v="-999"/>
    <n v="0.376"/>
    <n v="2.4E-2"/>
    <n v="0"/>
    <n v="-999"/>
    <x v="101"/>
  </r>
  <r>
    <d v="2000-01-14T00:00:00"/>
    <n v="14"/>
    <n v="2.11"/>
    <n v="-6"/>
    <n v="-3.6"/>
    <n v="-7.6"/>
    <n v="96.9"/>
    <n v="94.2"/>
    <n v="18.2"/>
    <n v="715"/>
    <n v="-4.0999999999999996"/>
    <n v="1.9"/>
    <n v="5.8"/>
    <n v="-6"/>
    <n v="-0.2"/>
    <n v="-999"/>
    <n v="-999"/>
    <n v="0.44"/>
    <n v="2.7E-2"/>
    <n v="0"/>
    <n v="-999"/>
    <x v="101"/>
  </r>
  <r>
    <d v="2000-01-15T00:00:00"/>
    <n v="15"/>
    <n v="2.17"/>
    <n v="-9"/>
    <n v="-4.3"/>
    <n v="-12.3"/>
    <n v="90.3"/>
    <n v="68"/>
    <n v="0"/>
    <n v="680"/>
    <n v="-3.7"/>
    <n v="2.2000000000000002"/>
    <n v="5.9"/>
    <n v="-9"/>
    <n v="-0.2"/>
    <n v="-999"/>
    <n v="-999"/>
    <n v="0.30299999999999999"/>
    <n v="0.14199999999999999"/>
    <n v="0"/>
    <n v="-999"/>
    <x v="101"/>
  </r>
  <r>
    <d v="2000-01-16T00:00:00"/>
    <n v="16"/>
    <n v="1.62"/>
    <n v="-6.2"/>
    <n v="-3.1"/>
    <n v="-9.6999999999999993"/>
    <n v="94.4"/>
    <n v="62.1"/>
    <n v="3.5"/>
    <n v="708"/>
    <n v="-3.5"/>
    <n v="3"/>
    <n v="7.5"/>
    <n v="-6.2"/>
    <n v="-0.2"/>
    <n v="-999"/>
    <n v="-999"/>
    <n v="0.30099999999999999"/>
    <n v="0.184"/>
    <n v="0"/>
    <n v="-999"/>
    <x v="101"/>
  </r>
  <r>
    <d v="2000-01-17T00:00:00"/>
    <n v="17"/>
    <n v="6.79"/>
    <n v="-6.4"/>
    <n v="-2.6"/>
    <n v="-10.7"/>
    <n v="83.6"/>
    <n v="55.4"/>
    <n v="0"/>
    <n v="680"/>
    <n v="-2.8"/>
    <n v="1.4"/>
    <n v="4.0999999999999996"/>
    <n v="-6.4"/>
    <n v="-0.1"/>
    <n v="-999"/>
    <n v="-999"/>
    <n v="0.28000000000000003"/>
    <n v="0.22500000000000001"/>
    <n v="0"/>
    <n v="-999"/>
    <x v="101"/>
  </r>
  <r>
    <d v="2000-01-18T00:00:00"/>
    <n v="18"/>
    <n v="4.6500000000000004"/>
    <n v="-8.9"/>
    <n v="-1.3"/>
    <n v="-15.9"/>
    <n v="79.3"/>
    <n v="56.1"/>
    <n v="0"/>
    <n v="660"/>
    <n v="-3"/>
    <n v="0.8"/>
    <n v="3.2"/>
    <n v="-8.9"/>
    <n v="-0.1"/>
    <n v="-999"/>
    <n v="-999"/>
    <n v="0.312"/>
    <n v="0.24399999999999999"/>
    <n v="0"/>
    <n v="-999"/>
    <x v="101"/>
  </r>
  <r>
    <d v="2000-01-19T00:00:00"/>
    <n v="19"/>
    <n v="6.47"/>
    <n v="-11.2"/>
    <n v="-2.2999999999999998"/>
    <n v="-16.8"/>
    <n v="66.3"/>
    <n v="33.700000000000003"/>
    <n v="0"/>
    <n v="645"/>
    <n v="-3.8"/>
    <n v="0.9"/>
    <n v="3.1"/>
    <n v="-11.2"/>
    <n v="-0.1"/>
    <n v="-999"/>
    <n v="-999"/>
    <n v="0.17299999999999999"/>
    <n v="0.34200000000000003"/>
    <n v="0"/>
    <n v="-999"/>
    <x v="101"/>
  </r>
  <r>
    <d v="2000-01-20T00:00:00"/>
    <n v="20"/>
    <n v="4.0599999999999996"/>
    <n v="-6.5"/>
    <n v="-0.9"/>
    <n v="-10.9"/>
    <n v="89.9"/>
    <n v="67.900000000000006"/>
    <n v="5.6"/>
    <n v="684"/>
    <n v="-4.3"/>
    <n v="0.4"/>
    <n v="1.8"/>
    <n v="-6.5"/>
    <n v="-0.1"/>
    <n v="-999"/>
    <n v="-999"/>
    <n v="0.38800000000000001"/>
    <n v="0.183"/>
    <n v="0"/>
    <n v="-999"/>
    <x v="101"/>
  </r>
  <r>
    <d v="2000-01-21T00:00:00"/>
    <n v="21"/>
    <n v="1.02"/>
    <n v="-5.6"/>
    <n v="-1.8"/>
    <n v="-8.1999999999999993"/>
    <n v="94.4"/>
    <n v="76.2"/>
    <n v="0"/>
    <n v="681"/>
    <n v="-4"/>
    <n v="0.3"/>
    <n v="1.5"/>
    <n v="-5.6"/>
    <n v="-0.2"/>
    <n v="-999"/>
    <n v="-999"/>
    <n v="0.40600000000000003"/>
    <n v="0.127"/>
    <n v="0"/>
    <n v="-999"/>
    <x v="101"/>
  </r>
  <r>
    <d v="2000-01-22T00:00:00"/>
    <n v="22"/>
    <n v="0.99"/>
    <n v="-5.6"/>
    <n v="-2.5"/>
    <n v="-7.7"/>
    <n v="92.6"/>
    <n v="78.2"/>
    <n v="2.9"/>
    <n v="683"/>
    <n v="-3.3"/>
    <n v="0.4"/>
    <n v="1.5"/>
    <n v="-5.6"/>
    <n v="-0.2"/>
    <n v="-999"/>
    <n v="-999"/>
    <n v="0.39700000000000002"/>
    <n v="0.111"/>
    <n v="0"/>
    <n v="-999"/>
    <x v="101"/>
  </r>
  <r>
    <d v="2000-01-23T00:00:00"/>
    <n v="23"/>
    <n v="5.48"/>
    <n v="-6"/>
    <n v="-1.2"/>
    <n v="-9.9"/>
    <n v="84.8"/>
    <n v="61.8"/>
    <n v="0"/>
    <n v="665"/>
    <n v="-2.7"/>
    <n v="0.8"/>
    <n v="4.4000000000000004"/>
    <n v="-6"/>
    <n v="-0.1"/>
    <n v="-999"/>
    <n v="-999"/>
    <n v="0.34599999999999997"/>
    <n v="0.214"/>
    <n v="0"/>
    <n v="-999"/>
    <x v="101"/>
  </r>
  <r>
    <d v="2000-01-24T00:00:00"/>
    <n v="24"/>
    <n v="6.84"/>
    <n v="-6.1"/>
    <n v="-0.5"/>
    <n v="-11.1"/>
    <n v="82.7"/>
    <n v="58.2"/>
    <n v="0"/>
    <n v="663"/>
    <n v="-3"/>
    <n v="1.5"/>
    <n v="5.5"/>
    <n v="-6.1"/>
    <n v="-0.1"/>
    <n v="-999"/>
    <n v="-999"/>
    <n v="0.34200000000000003"/>
    <n v="0.246"/>
    <n v="0"/>
    <n v="-999"/>
    <x v="101"/>
  </r>
  <r>
    <d v="2000-01-25T00:00:00"/>
    <n v="25"/>
    <n v="4.09"/>
    <n v="-3.1"/>
    <n v="0.5"/>
    <n v="-5.3"/>
    <n v="92.9"/>
    <n v="78.7"/>
    <n v="4.3"/>
    <n v="687"/>
    <n v="-3"/>
    <n v="0.7"/>
    <n v="2.7"/>
    <n v="-3.1"/>
    <n v="-0.1"/>
    <n v="-999"/>
    <n v="-999"/>
    <n v="0.498"/>
    <n v="0.13500000000000001"/>
    <n v="0"/>
    <n v="-999"/>
    <x v="101"/>
  </r>
  <r>
    <d v="2000-01-26T00:00:00"/>
    <n v="26"/>
    <n v="1.87"/>
    <n v="-6.5"/>
    <n v="-4.7"/>
    <n v="-7.6"/>
    <n v="94.5"/>
    <n v="88.3"/>
    <n v="2.7"/>
    <n v="708"/>
    <n v="-2.4"/>
    <n v="1.2"/>
    <n v="2.9"/>
    <n v="-6.5"/>
    <n v="-0.2"/>
    <n v="-999"/>
    <n v="-999"/>
    <n v="0.38200000000000001"/>
    <n v="0.05"/>
    <n v="0"/>
    <n v="-999"/>
    <x v="101"/>
  </r>
  <r>
    <d v="2000-01-27T00:00:00"/>
    <n v="27"/>
    <n v="7.22"/>
    <n v="-6.6"/>
    <n v="1.1000000000000001"/>
    <n v="-9.9"/>
    <n v="87"/>
    <n v="59"/>
    <n v="0"/>
    <n v="691"/>
    <n v="-2.1"/>
    <n v="0.6"/>
    <n v="2.1"/>
    <n v="-6.6"/>
    <n v="-0.1"/>
    <n v="-999"/>
    <n v="-999"/>
    <n v="0.39"/>
    <n v="0.27100000000000002"/>
    <n v="0"/>
    <n v="-999"/>
    <x v="101"/>
  </r>
  <r>
    <d v="2000-01-28T00:00:00"/>
    <n v="28"/>
    <n v="7.18"/>
    <n v="-6.3"/>
    <n v="2"/>
    <n v="-10.8"/>
    <n v="82.6"/>
    <n v="47.3"/>
    <n v="0"/>
    <n v="666"/>
    <n v="-2.4"/>
    <n v="0.5"/>
    <n v="1.5"/>
    <n v="-6.3"/>
    <n v="0"/>
    <n v="-999"/>
    <n v="-999"/>
    <n v="0.33400000000000002"/>
    <n v="0.372"/>
    <n v="0"/>
    <n v="-999"/>
    <x v="101"/>
  </r>
  <r>
    <d v="2000-01-29T00:00:00"/>
    <n v="29"/>
    <n v="8.0399999999999991"/>
    <n v="-6.6"/>
    <n v="-0.2"/>
    <n v="-12.6"/>
    <n v="68.599999999999994"/>
    <n v="16.399999999999999"/>
    <n v="0"/>
    <n v="666"/>
    <n v="-3.1"/>
    <n v="0.7"/>
    <n v="3.1"/>
    <n v="-6.6"/>
    <n v="0"/>
    <n v="-999"/>
    <n v="-999"/>
    <n v="9.9000000000000005E-2"/>
    <n v="0.503"/>
    <n v="0"/>
    <n v="-999"/>
    <x v="101"/>
  </r>
  <r>
    <d v="2000-01-30T00:00:00"/>
    <n v="30"/>
    <n v="8.0299999999999994"/>
    <n v="-2.8"/>
    <n v="2.2000000000000002"/>
    <n v="-6.7"/>
    <n v="36.700000000000003"/>
    <n v="17.100000000000001"/>
    <n v="0"/>
    <n v="662"/>
    <n v="-3.5"/>
    <n v="2.6"/>
    <n v="6.6"/>
    <n v="-2.8"/>
    <n v="-0.1"/>
    <n v="-999"/>
    <n v="-999"/>
    <n v="0.122"/>
    <n v="0.59299999999999997"/>
    <n v="0"/>
    <n v="-999"/>
    <x v="101"/>
  </r>
  <r>
    <d v="2000-01-31T00:00:00"/>
    <n v="31"/>
    <n v="7.29"/>
    <n v="-6"/>
    <n v="-0.5"/>
    <n v="-7.9"/>
    <n v="88.9"/>
    <n v="65"/>
    <n v="7.3"/>
    <n v="709"/>
    <n v="-3.2"/>
    <n v="1.8"/>
    <n v="6.4"/>
    <n v="-6"/>
    <n v="-0.1"/>
    <n v="-999"/>
    <n v="-999"/>
    <n v="0.38200000000000001"/>
    <n v="0.20599999999999999"/>
    <n v="709"/>
    <n v="-3.2"/>
    <x v="101"/>
  </r>
  <r>
    <d v="2000-02-01T00:00:00"/>
    <n v="32"/>
    <n v="2.0499999999999998"/>
    <n v="-3.7"/>
    <n v="-1.6"/>
    <n v="-6.3"/>
    <n v="96.8"/>
    <n v="88.1"/>
    <n v="3.8"/>
    <n v="718"/>
    <n v="-2.8"/>
    <n v="2.8"/>
    <n v="6.7"/>
    <n v="-3.7"/>
    <n v="-0.1"/>
    <n v="-999"/>
    <n v="-999"/>
    <n v="0.47699999999999998"/>
    <n v="6.5000000000000002E-2"/>
    <n v="0"/>
    <n v="-999"/>
    <x v="102"/>
  </r>
  <r>
    <d v="2000-02-02T00:00:00"/>
    <n v="33"/>
    <n v="5.18"/>
    <n v="-4.7"/>
    <n v="0.7"/>
    <n v="-7.5"/>
    <n v="88.9"/>
    <n v="67.900000000000006"/>
    <n v="0"/>
    <n v="697"/>
    <n v="-2.5"/>
    <n v="0.8"/>
    <n v="3.6"/>
    <n v="-4.7"/>
    <n v="-0.1"/>
    <n v="-999"/>
    <n v="-999"/>
    <n v="0.437"/>
    <n v="0.20599999999999999"/>
    <n v="0"/>
    <n v="-999"/>
    <x v="102"/>
  </r>
  <r>
    <d v="2000-02-03T00:00:00"/>
    <n v="34"/>
    <n v="8.6199999999999992"/>
    <n v="-3.9"/>
    <n v="1.5"/>
    <n v="-10.3"/>
    <n v="63.9"/>
    <n v="33.700000000000003"/>
    <n v="0"/>
    <n v="692"/>
    <n v="-2.8"/>
    <n v="1.9"/>
    <n v="6.2"/>
    <n v="-3.9"/>
    <n v="0"/>
    <n v="-999"/>
    <n v="-999"/>
    <n v="0.23"/>
    <n v="0.45100000000000001"/>
    <n v="0"/>
    <n v="-999"/>
    <x v="102"/>
  </r>
  <r>
    <d v="2000-02-04T00:00:00"/>
    <n v="35"/>
    <n v="6.05"/>
    <n v="-3.2"/>
    <n v="3.5"/>
    <n v="-8.1999999999999993"/>
    <n v="37.4"/>
    <n v="18.3"/>
    <n v="0"/>
    <n v="687"/>
    <n v="-3.3"/>
    <n v="1"/>
    <n v="4.4000000000000004"/>
    <n v="-3.2"/>
    <n v="-0.1"/>
    <n v="-999"/>
    <n v="-999"/>
    <n v="0.14399999999999999"/>
    <n v="0.64100000000000001"/>
    <n v="0"/>
    <n v="-999"/>
    <x v="102"/>
  </r>
  <r>
    <d v="2000-02-05T00:00:00"/>
    <n v="36"/>
    <n v="4.16"/>
    <n v="-3.8"/>
    <n v="-1.7"/>
    <n v="-7.6"/>
    <n v="85.2"/>
    <n v="52.6"/>
    <n v="0"/>
    <n v="683"/>
    <n v="-3.7"/>
    <n v="1.7"/>
    <n v="3.6"/>
    <n v="-3.8"/>
    <n v="-0.1"/>
    <n v="-999"/>
    <n v="-999"/>
    <n v="0.28299999999999997"/>
    <n v="0.255"/>
    <n v="0"/>
    <n v="-999"/>
    <x v="102"/>
  </r>
  <r>
    <d v="2000-02-06T00:00:00"/>
    <n v="37"/>
    <n v="7.76"/>
    <n v="-0.9"/>
    <n v="4.5"/>
    <n v="-3.5"/>
    <n v="90"/>
    <n v="65"/>
    <n v="0"/>
    <n v="678"/>
    <n v="-3"/>
    <n v="0.7"/>
    <n v="3.5"/>
    <n v="-0.9"/>
    <n v="-0.1"/>
    <n v="-999"/>
    <n v="-999"/>
    <n v="0.54800000000000004"/>
    <n v="0.29499999999999998"/>
    <n v="0"/>
    <n v="-999"/>
    <x v="102"/>
  </r>
  <r>
    <d v="2000-02-07T00:00:00"/>
    <n v="38"/>
    <n v="3.5"/>
    <n v="-0.6"/>
    <n v="2.1"/>
    <n v="-4"/>
    <n v="90.3"/>
    <n v="75.8"/>
    <n v="0"/>
    <n v="673"/>
    <n v="-2.2999999999999998"/>
    <n v="1.7"/>
    <n v="5.5"/>
    <n v="-0.6"/>
    <n v="-0.1"/>
    <n v="-999"/>
    <n v="-999"/>
    <n v="0.53900000000000003"/>
    <n v="0.17199999999999999"/>
    <n v="0"/>
    <n v="-999"/>
    <x v="102"/>
  </r>
  <r>
    <d v="2000-02-08T00:00:00"/>
    <n v="39"/>
    <n v="2.4700000000000002"/>
    <n v="-1.7"/>
    <n v="0.4"/>
    <n v="-4.8"/>
    <n v="97.2"/>
    <n v="89"/>
    <n v="9"/>
    <n v="732"/>
    <n v="-1.4"/>
    <n v="0.9"/>
    <n v="3.4"/>
    <n v="-1.7"/>
    <n v="-0.1"/>
    <n v="-999"/>
    <n v="-999"/>
    <n v="0.56000000000000005"/>
    <n v="6.9000000000000006E-2"/>
    <n v="0"/>
    <n v="-999"/>
    <x v="102"/>
  </r>
  <r>
    <d v="2000-02-09T00:00:00"/>
    <n v="40"/>
    <n v="2.09"/>
    <n v="-5.9"/>
    <n v="-2.1"/>
    <n v="-8.5"/>
    <n v="96.7"/>
    <n v="94.2"/>
    <n v="2.9"/>
    <n v="743"/>
    <n v="-1.2"/>
    <n v="0.9"/>
    <n v="2.7"/>
    <n v="-5.9"/>
    <n v="-0.1"/>
    <n v="-999"/>
    <n v="-999"/>
    <n v="0.495"/>
    <n v="0.03"/>
    <n v="0"/>
    <n v="-999"/>
    <x v="102"/>
  </r>
  <r>
    <d v="2000-02-10T00:00:00"/>
    <n v="41"/>
    <n v="2.8"/>
    <n v="-6.1"/>
    <n v="-0.9"/>
    <n v="-10"/>
    <n v="94.1"/>
    <n v="82.2"/>
    <n v="0"/>
    <n v="738"/>
    <n v="-1.3"/>
    <n v="0.5"/>
    <n v="1.4"/>
    <n v="-6.1"/>
    <n v="-0.1"/>
    <n v="-999"/>
    <n v="-999"/>
    <n v="0.46899999999999997"/>
    <n v="0.10199999999999999"/>
    <n v="0"/>
    <n v="-999"/>
    <x v="102"/>
  </r>
  <r>
    <d v="2000-02-11T00:00:00"/>
    <n v="42"/>
    <n v="1.64"/>
    <n v="-8"/>
    <n v="-5.8"/>
    <n v="-11.5"/>
    <n v="94.6"/>
    <n v="89.8"/>
    <n v="0"/>
    <n v="714"/>
    <n v="-1.5"/>
    <n v="0.6"/>
    <n v="2"/>
    <n v="-8"/>
    <n v="-0.1"/>
    <n v="-999"/>
    <n v="-999"/>
    <n v="0.35499999999999998"/>
    <n v="0.04"/>
    <n v="0"/>
    <n v="-999"/>
    <x v="102"/>
  </r>
  <r>
    <d v="2000-02-12T00:00:00"/>
    <n v="43"/>
    <n v="2.92"/>
    <n v="-7.4"/>
    <n v="-4"/>
    <n v="-10.4"/>
    <n v="92"/>
    <n v="77.2"/>
    <n v="0"/>
    <n v="718"/>
    <n v="-1.7"/>
    <n v="0.6"/>
    <n v="1.9"/>
    <n v="-7.4"/>
    <n v="-0.1"/>
    <n v="-999"/>
    <n v="-999"/>
    <n v="0.35"/>
    <n v="0.104"/>
    <n v="0"/>
    <n v="-999"/>
    <x v="102"/>
  </r>
  <r>
    <d v="2000-02-13T00:00:00"/>
    <n v="44"/>
    <n v="5.54"/>
    <n v="-8.3000000000000007"/>
    <n v="-4"/>
    <n v="-11.9"/>
    <n v="86"/>
    <n v="60.1"/>
    <n v="0"/>
    <n v="717"/>
    <n v="-1.8"/>
    <n v="0.9"/>
    <n v="2.7"/>
    <n v="-8.3000000000000007"/>
    <n v="-0.1"/>
    <n v="-999"/>
    <n v="-999"/>
    <n v="0.27300000000000002"/>
    <n v="0.18099999999999999"/>
    <n v="0"/>
    <n v="-999"/>
    <x v="102"/>
  </r>
  <r>
    <d v="2000-02-14T00:00:00"/>
    <n v="45"/>
    <n v="2.29"/>
    <n v="-8.1999999999999993"/>
    <n v="-5.4"/>
    <n v="-10.4"/>
    <n v="88.4"/>
    <n v="61.7"/>
    <n v="7.9"/>
    <n v="787"/>
    <n v="-1.9"/>
    <n v="1"/>
    <n v="3.4"/>
    <n v="-8.1999999999999993"/>
    <n v="-0.1"/>
    <n v="-999"/>
    <n v="-999"/>
    <n v="0.252"/>
    <n v="0.156"/>
    <n v="0"/>
    <n v="-999"/>
    <x v="102"/>
  </r>
  <r>
    <d v="2000-02-15T00:00:00"/>
    <n v="46"/>
    <n v="1.63"/>
    <n v="-7.7"/>
    <n v="-3.2"/>
    <n v="-11.9"/>
    <n v="90.8"/>
    <n v="71.2"/>
    <n v="0"/>
    <n v="765"/>
    <n v="-1.8"/>
    <n v="1.1000000000000001"/>
    <n v="3.1"/>
    <n v="-7.7"/>
    <n v="-0.1"/>
    <n v="-999"/>
    <n v="-999"/>
    <n v="0.34300000000000003"/>
    <n v="0.13900000000000001"/>
    <n v="0"/>
    <n v="-999"/>
    <x v="102"/>
  </r>
  <r>
    <d v="2000-02-16T00:00:00"/>
    <n v="47"/>
    <n v="8.84"/>
    <n v="-9.4"/>
    <n v="-0.6"/>
    <n v="-14"/>
    <n v="86.7"/>
    <n v="59.3"/>
    <n v="0"/>
    <n v="759"/>
    <n v="-1.8"/>
    <n v="0.8"/>
    <n v="2.5"/>
    <n v="-9.4"/>
    <n v="-0.1"/>
    <n v="-999"/>
    <n v="-999"/>
    <n v="0.34699999999999998"/>
    <n v="0.23799999999999999"/>
    <n v="0"/>
    <n v="-999"/>
    <x v="102"/>
  </r>
  <r>
    <d v="2000-02-17T00:00:00"/>
    <n v="48"/>
    <n v="10.69"/>
    <n v="-9.1999999999999993"/>
    <n v="-1.1000000000000001"/>
    <n v="-14.2"/>
    <n v="78.599999999999994"/>
    <n v="48.1"/>
    <n v="0"/>
    <n v="756"/>
    <n v="-1.9"/>
    <n v="0.8"/>
    <n v="2.2999999999999998"/>
    <n v="-9.1999999999999993"/>
    <n v="0"/>
    <n v="-999"/>
    <n v="-999"/>
    <n v="0.27200000000000002"/>
    <n v="0.29199999999999998"/>
    <n v="0"/>
    <n v="-999"/>
    <x v="102"/>
  </r>
  <r>
    <d v="2000-02-18T00:00:00"/>
    <n v="49"/>
    <n v="11.01"/>
    <n v="-7.2"/>
    <n v="0.8"/>
    <n v="-11.9"/>
    <n v="74.900000000000006"/>
    <n v="39.1"/>
    <n v="0"/>
    <n v="750"/>
    <n v="-2.2000000000000002"/>
    <n v="0.7"/>
    <n v="2.8"/>
    <n v="-7.2"/>
    <n v="0"/>
    <n v="-999"/>
    <n v="-999"/>
    <n v="0.253"/>
    <n v="0.39400000000000002"/>
    <n v="0"/>
    <n v="-999"/>
    <x v="102"/>
  </r>
  <r>
    <d v="2000-02-19T00:00:00"/>
    <n v="50"/>
    <n v="9.7899999999999991"/>
    <n v="-5.3"/>
    <n v="1.3"/>
    <n v="-10.6"/>
    <n v="62.2"/>
    <n v="33.9"/>
    <n v="0"/>
    <n v="747"/>
    <n v="-2.4"/>
    <n v="1.6"/>
    <n v="4.5"/>
    <n v="-5.3"/>
    <n v="0"/>
    <n v="-999"/>
    <n v="-999"/>
    <n v="0.22700000000000001"/>
    <n v="0.443"/>
    <n v="0"/>
    <n v="-999"/>
    <x v="102"/>
  </r>
  <r>
    <d v="2000-02-20T00:00:00"/>
    <n v="51"/>
    <n v="10.24"/>
    <n v="-1.8"/>
    <n v="4"/>
    <n v="-6.7"/>
    <n v="63.7"/>
    <n v="46"/>
    <n v="0"/>
    <n v="736"/>
    <n v="-2.2999999999999998"/>
    <n v="2.2000000000000002"/>
    <n v="6.2"/>
    <n v="-1.8"/>
    <n v="0"/>
    <n v="-999"/>
    <n v="-999"/>
    <n v="0.374"/>
    <n v="0.439"/>
    <n v="0"/>
    <n v="-999"/>
    <x v="102"/>
  </r>
  <r>
    <d v="2000-02-21T00:00:00"/>
    <n v="52"/>
    <n v="3.2"/>
    <n v="-1.9"/>
    <n v="0.8"/>
    <n v="-4.8"/>
    <n v="96.9"/>
    <n v="89.9"/>
    <n v="6.1"/>
    <n v="773"/>
    <n v="-1.9"/>
    <n v="1.3"/>
    <n v="4.8"/>
    <n v="-1.9"/>
    <n v="-0.1"/>
    <n v="-999"/>
    <n v="-999"/>
    <n v="0.58099999999999996"/>
    <n v="6.5000000000000002E-2"/>
    <n v="0"/>
    <n v="-999"/>
    <x v="102"/>
  </r>
  <r>
    <d v="2000-02-22T00:00:00"/>
    <n v="53"/>
    <n v="3.94"/>
    <n v="-1.2"/>
    <n v="0"/>
    <n v="-3.2"/>
    <n v="98.5"/>
    <n v="95.4"/>
    <n v="13.4"/>
    <n v="878"/>
    <n v="-1.5"/>
    <n v="2.8"/>
    <n v="6.5"/>
    <n v="-1.2"/>
    <n v="-0.1"/>
    <n v="-999"/>
    <n v="-999"/>
    <n v="0.58399999999999996"/>
    <n v="2.8000000000000001E-2"/>
    <n v="0"/>
    <n v="-999"/>
    <x v="102"/>
  </r>
  <r>
    <d v="2000-02-23T00:00:00"/>
    <n v="54"/>
    <n v="2.92"/>
    <n v="-5"/>
    <n v="-1.2"/>
    <n v="-10.199999999999999"/>
    <n v="97.7"/>
    <n v="94.8"/>
    <n v="0"/>
    <n v="850"/>
    <n v="-1.2"/>
    <n v="0.6"/>
    <n v="1.9"/>
    <n v="-5"/>
    <n v="-0.1"/>
    <n v="-999"/>
    <n v="-999"/>
    <n v="0.53200000000000003"/>
    <n v="2.9000000000000001E-2"/>
    <n v="0"/>
    <n v="-999"/>
    <x v="102"/>
  </r>
  <r>
    <d v="2000-02-24T00:00:00"/>
    <n v="55"/>
    <n v="8.52"/>
    <n v="-7.4"/>
    <n v="-0.1"/>
    <n v="-11.3"/>
    <n v="92.3"/>
    <n v="74.900000000000006"/>
    <n v="0"/>
    <n v="838"/>
    <n v="-1.1000000000000001"/>
    <n v="0.7"/>
    <n v="2"/>
    <n v="-7.4"/>
    <n v="0"/>
    <n v="-999"/>
    <n v="-999"/>
    <n v="0.45400000000000001"/>
    <n v="0.152"/>
    <n v="0"/>
    <n v="-999"/>
    <x v="102"/>
  </r>
  <r>
    <d v="2000-02-25T00:00:00"/>
    <n v="56"/>
    <n v="9.9700000000000006"/>
    <n v="-7"/>
    <n v="-1.9"/>
    <n v="-12.3"/>
    <n v="86.5"/>
    <n v="65"/>
    <n v="1.3"/>
    <n v="845"/>
    <n v="-1.3"/>
    <n v="2.1"/>
    <n v="5.6"/>
    <n v="-7"/>
    <n v="0"/>
    <n v="-999"/>
    <n v="-999"/>
    <n v="0.34599999999999997"/>
    <n v="0.186"/>
    <n v="0"/>
    <n v="-999"/>
    <x v="102"/>
  </r>
  <r>
    <d v="2000-02-26T00:00:00"/>
    <n v="57"/>
    <n v="9.85"/>
    <n v="-5.0999999999999996"/>
    <n v="-0.4"/>
    <n v="-9.9"/>
    <n v="90.7"/>
    <n v="63.5"/>
    <n v="0"/>
    <n v="832"/>
    <n v="-1.5"/>
    <n v="1.9"/>
    <n v="4.9000000000000004"/>
    <n v="-5.0999999999999996"/>
    <n v="0"/>
    <n v="-999"/>
    <n v="-999"/>
    <n v="0.375"/>
    <n v="0.216"/>
    <n v="0"/>
    <n v="-999"/>
    <x v="102"/>
  </r>
  <r>
    <d v="2000-02-27T00:00:00"/>
    <n v="58"/>
    <n v="4.59"/>
    <n v="-2.7"/>
    <n v="1.4"/>
    <n v="-4.8"/>
    <n v="96.8"/>
    <n v="87.2"/>
    <n v="5.5"/>
    <n v="860"/>
    <n v="-1.4"/>
    <n v="1.5"/>
    <n v="5"/>
    <n v="-2.7"/>
    <n v="0"/>
    <n v="-999"/>
    <n v="-999"/>
    <n v="0.59"/>
    <n v="8.5999999999999993E-2"/>
    <n v="0"/>
    <n v="-999"/>
    <x v="102"/>
  </r>
  <r>
    <d v="2000-02-28T00:00:00"/>
    <n v="59"/>
    <n v="5.58"/>
    <n v="-4.0999999999999996"/>
    <n v="-1"/>
    <n v="-6.7"/>
    <n v="95.3"/>
    <n v="82.7"/>
    <n v="0"/>
    <n v="856"/>
    <n v="-1.3"/>
    <n v="1.1000000000000001"/>
    <n v="2.9"/>
    <n v="-4.0999999999999996"/>
    <n v="0"/>
    <n v="-999"/>
    <n v="-999"/>
    <n v="0.46899999999999997"/>
    <n v="9.8000000000000004E-2"/>
    <n v="0"/>
    <n v="-999"/>
    <x v="102"/>
  </r>
  <r>
    <d v="2000-02-29T00:00:00"/>
    <n v="60"/>
    <n v="4.78"/>
    <n v="-3.4"/>
    <n v="-1"/>
    <n v="-6.3"/>
    <n v="94.7"/>
    <n v="86.3"/>
    <n v="1.4"/>
    <n v="864"/>
    <n v="-1.2"/>
    <n v="2"/>
    <n v="6.2"/>
    <n v="-3.4"/>
    <n v="0"/>
    <n v="-999"/>
    <n v="-999"/>
    <n v="0.49099999999999999"/>
    <n v="7.8E-2"/>
    <n v="864"/>
    <n v="-1.2"/>
    <x v="102"/>
  </r>
  <r>
    <d v="2000-03-01T00:00:00"/>
    <n v="61"/>
    <n v="8.19"/>
    <n v="-3.8"/>
    <n v="-0.1"/>
    <n v="-6.7"/>
    <n v="88.2"/>
    <n v="71.3"/>
    <n v="0"/>
    <n v="860"/>
    <n v="-1.1000000000000001"/>
    <n v="2.2000000000000002"/>
    <n v="5.9"/>
    <n v="-3.8"/>
    <n v="0"/>
    <n v="-999"/>
    <n v="-999"/>
    <n v="0.432"/>
    <n v="0.17399999999999999"/>
    <n v="0"/>
    <n v="-999"/>
    <x v="103"/>
  </r>
  <r>
    <d v="2000-03-02T00:00:00"/>
    <n v="62"/>
    <n v="5.91"/>
    <n v="-2.4"/>
    <n v="3"/>
    <n v="-4.8"/>
    <n v="93.1"/>
    <n v="73.400000000000006"/>
    <n v="0"/>
    <n v="847"/>
    <n v="-1"/>
    <n v="1.1000000000000001"/>
    <n v="4.5999999999999996"/>
    <n v="-2.4"/>
    <n v="0"/>
    <n v="-999"/>
    <n v="-999"/>
    <n v="0.55700000000000005"/>
    <n v="0.20100000000000001"/>
    <n v="0"/>
    <n v="-999"/>
    <x v="103"/>
  </r>
  <r>
    <d v="2000-03-03T00:00:00"/>
    <n v="63"/>
    <n v="5.42"/>
    <n v="-3.2"/>
    <n v="0.9"/>
    <n v="-5.7"/>
    <n v="94.4"/>
    <n v="75.8"/>
    <n v="0"/>
    <n v="848"/>
    <n v="-1"/>
    <n v="1.7"/>
    <n v="5.3"/>
    <n v="-3.2"/>
    <n v="0"/>
    <n v="-999"/>
    <n v="-999"/>
    <n v="0.49399999999999999"/>
    <n v="0.158"/>
    <n v="0"/>
    <n v="-999"/>
    <x v="103"/>
  </r>
  <r>
    <d v="2000-03-04T00:00:00"/>
    <n v="64"/>
    <n v="2.52"/>
    <n v="-4.0999999999999996"/>
    <n v="-1.1000000000000001"/>
    <n v="-8.1999999999999993"/>
    <n v="94.7"/>
    <n v="87.2"/>
    <n v="6"/>
    <n v="897"/>
    <n v="-0.9"/>
    <n v="0.6"/>
    <n v="2.7"/>
    <n v="-4.0999999999999996"/>
    <n v="0"/>
    <n v="-999"/>
    <n v="-999"/>
    <n v="0.49199999999999999"/>
    <n v="7.1999999999999995E-2"/>
    <n v="0"/>
    <n v="-999"/>
    <x v="103"/>
  </r>
  <r>
    <d v="2000-03-05T00:00:00"/>
    <n v="65"/>
    <n v="9.36"/>
    <n v="-6.1"/>
    <n v="-0.3"/>
    <n v="-10.7"/>
    <n v="73.599999999999994"/>
    <n v="49.5"/>
    <n v="0"/>
    <n v="882"/>
    <n v="-0.9"/>
    <n v="0.9"/>
    <n v="2.9"/>
    <n v="-6.1"/>
    <n v="0"/>
    <n v="-999"/>
    <n v="-999"/>
    <n v="0.29599999999999999"/>
    <n v="0.30199999999999999"/>
    <n v="0"/>
    <n v="-999"/>
    <x v="103"/>
  </r>
  <r>
    <d v="2000-03-06T00:00:00"/>
    <n v="66"/>
    <n v="4.53"/>
    <n v="-7.2"/>
    <n v="-2.4"/>
    <n v="-12.3"/>
    <n v="86.9"/>
    <n v="56.8"/>
    <n v="4"/>
    <n v="913"/>
    <n v="-1"/>
    <n v="0.6"/>
    <n v="2"/>
    <n v="-7.2"/>
    <n v="0"/>
    <n v="-999"/>
    <n v="-999"/>
    <n v="0.29099999999999998"/>
    <n v="0.221"/>
    <n v="0"/>
    <n v="-999"/>
    <x v="103"/>
  </r>
  <r>
    <d v="2000-03-07T00:00:00"/>
    <n v="67"/>
    <n v="10.35"/>
    <n v="-7.1"/>
    <n v="-2.9"/>
    <n v="-12.4"/>
    <n v="85.2"/>
    <n v="70.099999999999994"/>
    <n v="0"/>
    <n v="903"/>
    <n v="-1.1000000000000001"/>
    <n v="1.9"/>
    <n v="4.5999999999999996"/>
    <n v="-7.1"/>
    <n v="0"/>
    <n v="-999"/>
    <n v="-999"/>
    <n v="0.34699999999999998"/>
    <n v="0.14699999999999999"/>
    <n v="0"/>
    <n v="-999"/>
    <x v="103"/>
  </r>
  <r>
    <d v="2000-03-08T00:00:00"/>
    <n v="68"/>
    <n v="8.51"/>
    <n v="-3.2"/>
    <n v="1.6"/>
    <n v="-6.4"/>
    <n v="82.1"/>
    <n v="61.7"/>
    <n v="0"/>
    <n v="884"/>
    <n v="-1.2"/>
    <n v="1.8"/>
    <n v="4.5"/>
    <n v="-3.2"/>
    <n v="0"/>
    <n v="-999"/>
    <n v="-999"/>
    <n v="0.42399999999999999"/>
    <n v="0.26200000000000001"/>
    <n v="0"/>
    <n v="-999"/>
    <x v="103"/>
  </r>
  <r>
    <d v="2000-03-09T00:00:00"/>
    <n v="69"/>
    <n v="7"/>
    <n v="-1.8"/>
    <n v="3"/>
    <n v="-3.5"/>
    <n v="92"/>
    <n v="61"/>
    <n v="1.6"/>
    <n v="882"/>
    <n v="-1.1000000000000001"/>
    <n v="1.1000000000000001"/>
    <n v="3.6"/>
    <n v="-1.8"/>
    <n v="0.1"/>
    <n v="-999"/>
    <n v="-999"/>
    <n v="0.46200000000000002"/>
    <n v="0.29499999999999998"/>
    <n v="0"/>
    <n v="-999"/>
    <x v="103"/>
  </r>
  <r>
    <d v="2000-03-10T00:00:00"/>
    <n v="70"/>
    <n v="10.18"/>
    <n v="-2.7"/>
    <n v="2.1"/>
    <n v="-7.6"/>
    <n v="83.2"/>
    <n v="56.6"/>
    <n v="0"/>
    <n v="883"/>
    <n v="-0.9"/>
    <n v="1.8"/>
    <n v="5.6"/>
    <n v="-2.7"/>
    <n v="0.1"/>
    <n v="-999"/>
    <n v="-999"/>
    <n v="0.40300000000000002"/>
    <n v="0.308"/>
    <n v="0"/>
    <n v="-999"/>
    <x v="103"/>
  </r>
  <r>
    <d v="2000-03-11T00:00:00"/>
    <n v="71"/>
    <n v="7.52"/>
    <n v="-3.6"/>
    <n v="0.7"/>
    <n v="-7.5"/>
    <n v="81.7"/>
    <n v="57.5"/>
    <n v="0"/>
    <n v="882"/>
    <n v="-0.9"/>
    <n v="1.5"/>
    <n v="4"/>
    <n v="-3.6"/>
    <n v="0"/>
    <n v="-999"/>
    <n v="-999"/>
    <n v="0.36799999999999999"/>
    <n v="0.27300000000000002"/>
    <n v="0"/>
    <n v="-999"/>
    <x v="103"/>
  </r>
  <r>
    <d v="2000-03-12T00:00:00"/>
    <n v="72"/>
    <n v="11.5"/>
    <n v="-5"/>
    <n v="2.1"/>
    <n v="-10.3"/>
    <n v="78.2"/>
    <n v="35.5"/>
    <n v="0"/>
    <n v="875"/>
    <n v="-0.8"/>
    <n v="0.8"/>
    <n v="3.1"/>
    <n v="-5"/>
    <n v="0"/>
    <n v="-999"/>
    <n v="-999"/>
    <n v="0.252"/>
    <n v="0.45800000000000002"/>
    <n v="0"/>
    <n v="-999"/>
    <x v="103"/>
  </r>
  <r>
    <d v="2000-03-13T00:00:00"/>
    <n v="73"/>
    <n v="14.64"/>
    <n v="-2.1"/>
    <n v="6.4"/>
    <n v="-9"/>
    <n v="80.7"/>
    <n v="40.200000000000003"/>
    <n v="11.3"/>
    <n v="940"/>
    <n v="-0.9"/>
    <n v="1.4"/>
    <n v="5.4"/>
    <n v="-2.1"/>
    <n v="0.1"/>
    <n v="-999"/>
    <n v="-999"/>
    <n v="0.38600000000000001"/>
    <n v="0.57499999999999996"/>
    <n v="0"/>
    <n v="-999"/>
    <x v="103"/>
  </r>
  <r>
    <d v="2000-03-14T00:00:00"/>
    <n v="74"/>
    <n v="9.98"/>
    <n v="-4.2"/>
    <n v="-1"/>
    <n v="-7.9"/>
    <n v="95.6"/>
    <n v="82.7"/>
    <n v="6.1"/>
    <n v="950"/>
    <n v="-0.9"/>
    <n v="2.5"/>
    <n v="6.6"/>
    <n v="-4.2"/>
    <n v="0.1"/>
    <n v="-999"/>
    <n v="-999"/>
    <n v="0.46899999999999997"/>
    <n v="9.8000000000000004E-2"/>
    <n v="0"/>
    <n v="-999"/>
    <x v="103"/>
  </r>
  <r>
    <d v="2000-03-15T00:00:00"/>
    <n v="75"/>
    <n v="13.8"/>
    <n v="-3.5"/>
    <n v="4.5"/>
    <n v="-9.5"/>
    <n v="76.2"/>
    <n v="26.6"/>
    <n v="0"/>
    <n v="922"/>
    <n v="-0.7"/>
    <n v="1.1000000000000001"/>
    <n v="3.9"/>
    <n v="-3.5"/>
    <n v="0.1"/>
    <n v="-999"/>
    <n v="-999"/>
    <n v="0.224"/>
    <n v="0.61799999999999999"/>
    <n v="0"/>
    <n v="-999"/>
    <x v="103"/>
  </r>
  <r>
    <d v="2000-03-16T00:00:00"/>
    <n v="76"/>
    <n v="8.34"/>
    <n v="-3.7"/>
    <n v="2.5"/>
    <n v="-6"/>
    <n v="91.7"/>
    <n v="74.8"/>
    <n v="7.5"/>
    <n v="963"/>
    <n v="-0.7"/>
    <n v="2.7"/>
    <n v="5.6"/>
    <n v="-3.7"/>
    <n v="0.1"/>
    <n v="-999"/>
    <n v="-999"/>
    <n v="0.54600000000000004"/>
    <n v="0.184"/>
    <n v="0"/>
    <n v="-999"/>
    <x v="103"/>
  </r>
  <r>
    <d v="2000-03-17T00:00:00"/>
    <n v="77"/>
    <n v="5.71"/>
    <n v="-5.0999999999999996"/>
    <n v="-1.9"/>
    <n v="-6.9"/>
    <n v="87.6"/>
    <n v="64.400000000000006"/>
    <n v="0"/>
    <n v="969"/>
    <n v="-0.7"/>
    <n v="1.5"/>
    <n v="4.3"/>
    <n v="-5.0999999999999996"/>
    <n v="0"/>
    <n v="-999"/>
    <n v="-999"/>
    <n v="0.34300000000000003"/>
    <n v="0.189"/>
    <n v="0"/>
    <n v="-999"/>
    <x v="103"/>
  </r>
  <r>
    <d v="2000-03-18T00:00:00"/>
    <n v="78"/>
    <n v="5.93"/>
    <n v="-3.8"/>
    <n v="-1.4"/>
    <n v="-6.9"/>
    <n v="91.1"/>
    <n v="80.599999999999994"/>
    <n v="8.1999999999999993"/>
    <n v="1033"/>
    <n v="-0.8"/>
    <n v="2.9"/>
    <n v="6.6"/>
    <n v="-3.8"/>
    <n v="0"/>
    <n v="-999"/>
    <n v="-999"/>
    <n v="0.44500000000000001"/>
    <n v="0.107"/>
    <n v="0"/>
    <n v="-999"/>
    <x v="103"/>
  </r>
  <r>
    <d v="2000-03-19T00:00:00"/>
    <n v="79"/>
    <n v="8.94"/>
    <n v="-6.4"/>
    <n v="1.4"/>
    <n v="-9.5"/>
    <n v="86.5"/>
    <n v="60.1"/>
    <n v="0"/>
    <n v="1006"/>
    <n v="-0.8"/>
    <n v="1.7"/>
    <n v="4.9000000000000004"/>
    <n v="-6.4"/>
    <n v="0"/>
    <n v="-999"/>
    <n v="-999"/>
    <n v="0.40600000000000003"/>
    <n v="0.27"/>
    <n v="0"/>
    <n v="-999"/>
    <x v="103"/>
  </r>
  <r>
    <d v="2000-03-20T00:00:00"/>
    <n v="80"/>
    <n v="10.25"/>
    <n v="-4.9000000000000004"/>
    <n v="1.6"/>
    <n v="-10.8"/>
    <n v="73.400000000000006"/>
    <n v="37.6"/>
    <n v="0"/>
    <n v="993"/>
    <n v="-0.8"/>
    <n v="1.1000000000000001"/>
    <n v="3.1"/>
    <n v="-4.9000000000000004"/>
    <n v="0.1"/>
    <n v="-999"/>
    <n v="-999"/>
    <n v="0.25800000000000001"/>
    <n v="0.42799999999999999"/>
    <n v="0"/>
    <n v="-999"/>
    <x v="103"/>
  </r>
  <r>
    <d v="2000-03-21T00:00:00"/>
    <n v="81"/>
    <n v="17.25"/>
    <n v="0.4"/>
    <n v="9.1999999999999993"/>
    <n v="-5.8"/>
    <n v="71.400000000000006"/>
    <n v="34.200000000000003"/>
    <n v="0"/>
    <n v="950"/>
    <n v="-0.8"/>
    <n v="1.2"/>
    <n v="3.8"/>
    <n v="0.4"/>
    <n v="0.1"/>
    <n v="-999"/>
    <n v="-999"/>
    <n v="0.39800000000000002"/>
    <n v="0.76500000000000001"/>
    <n v="0"/>
    <n v="-999"/>
    <x v="103"/>
  </r>
  <r>
    <d v="2000-03-22T00:00:00"/>
    <n v="82"/>
    <n v="4.8600000000000003"/>
    <n v="-0.4"/>
    <n v="3.2"/>
    <n v="-5.4"/>
    <n v="93.9"/>
    <n v="77.2"/>
    <n v="11.5"/>
    <n v="1005"/>
    <n v="-0.8"/>
    <n v="2.2999999999999998"/>
    <n v="6"/>
    <n v="-0.4"/>
    <n v="0.1"/>
    <n v="-999"/>
    <n v="-999"/>
    <n v="0.59399999999999997"/>
    <n v="0.17499999999999999"/>
    <n v="0"/>
    <n v="-999"/>
    <x v="103"/>
  </r>
  <r>
    <d v="2000-03-23T00:00:00"/>
    <n v="83"/>
    <n v="11.1"/>
    <n v="-5.4"/>
    <n v="1"/>
    <n v="-10.1"/>
    <n v="91.8"/>
    <n v="75"/>
    <n v="12.7"/>
    <n v="1048"/>
    <n v="-0.7"/>
    <n v="1.5"/>
    <n v="4"/>
    <n v="-5.4"/>
    <n v="0.1"/>
    <n v="-999"/>
    <n v="-999"/>
    <n v="0.49099999999999999"/>
    <n v="0.16400000000000001"/>
    <n v="0"/>
    <n v="-999"/>
    <x v="103"/>
  </r>
  <r>
    <d v="2000-03-24T00:00:00"/>
    <n v="84"/>
    <n v="17.059999999999999"/>
    <n v="-3.6"/>
    <n v="2.2999999999999998"/>
    <n v="-10.199999999999999"/>
    <n v="73.3"/>
    <n v="49.5"/>
    <n v="0"/>
    <n v="1013"/>
    <n v="-0.6"/>
    <n v="1.5"/>
    <n v="4"/>
    <n v="-3.6"/>
    <n v="0.1"/>
    <n v="-999"/>
    <n v="-999"/>
    <n v="0.35699999999999998"/>
    <n v="0.36399999999999999"/>
    <n v="0"/>
    <n v="-999"/>
    <x v="103"/>
  </r>
  <r>
    <d v="2000-03-25T00:00:00"/>
    <n v="85"/>
    <n v="6.17"/>
    <n v="-3.1"/>
    <n v="1.2"/>
    <n v="-7.3"/>
    <n v="82.6"/>
    <n v="67"/>
    <n v="0"/>
    <n v="1014"/>
    <n v="-0.6"/>
    <n v="1"/>
    <n v="3.2"/>
    <n v="-3.1"/>
    <n v="0"/>
    <n v="-999"/>
    <n v="-999"/>
    <n v="0.44800000000000001"/>
    <n v="0.22"/>
    <n v="0"/>
    <n v="-999"/>
    <x v="103"/>
  </r>
  <r>
    <d v="2000-03-26T00:00:00"/>
    <n v="86"/>
    <n v="16.440000000000001"/>
    <n v="-0.2"/>
    <n v="7.5"/>
    <n v="-7.3"/>
    <n v="67.599999999999994"/>
    <n v="37.6"/>
    <n v="0"/>
    <n v="966"/>
    <n v="-0.6"/>
    <n v="1.3"/>
    <n v="3.8"/>
    <n v="-0.2"/>
    <n v="0.2"/>
    <n v="-999"/>
    <n v="-999"/>
    <n v="0.38900000000000001"/>
    <n v="0.64700000000000002"/>
    <n v="0"/>
    <n v="-999"/>
    <x v="103"/>
  </r>
  <r>
    <d v="2000-03-27T00:00:00"/>
    <n v="87"/>
    <n v="10.59"/>
    <n v="0.1"/>
    <n v="5.8"/>
    <n v="-5.5"/>
    <n v="77.900000000000006"/>
    <n v="47.4"/>
    <n v="0"/>
    <n v="966"/>
    <n v="-0.6"/>
    <n v="1.1000000000000001"/>
    <n v="3.9"/>
    <n v="0.1"/>
    <n v="0.1"/>
    <n v="-999"/>
    <n v="-999"/>
    <n v="0.438"/>
    <n v="0.48499999999999999"/>
    <n v="0"/>
    <n v="-999"/>
    <x v="103"/>
  </r>
  <r>
    <d v="2000-03-28T00:00:00"/>
    <n v="88"/>
    <n v="10.44"/>
    <n v="-3.4"/>
    <n v="4.4000000000000004"/>
    <n v="-8.1999999999999993"/>
    <n v="79.400000000000006"/>
    <n v="37.200000000000003"/>
    <n v="0"/>
    <n v="940"/>
    <n v="-0.6"/>
    <n v="1.2"/>
    <n v="3.3"/>
    <n v="-3.4"/>
    <n v="0.1"/>
    <n v="-999"/>
    <n v="-999"/>
    <n v="0.312"/>
    <n v="0.52500000000000002"/>
    <n v="0"/>
    <n v="-999"/>
    <x v="103"/>
  </r>
  <r>
    <d v="2000-03-29T00:00:00"/>
    <n v="89"/>
    <n v="19.28"/>
    <n v="-3.3"/>
    <n v="4.5"/>
    <n v="-8.1"/>
    <n v="71"/>
    <n v="35.1"/>
    <n v="2.9"/>
    <n v="940"/>
    <n v="-0.5"/>
    <n v="0.8"/>
    <n v="2.9"/>
    <n v="-3.3"/>
    <n v="0.1"/>
    <n v="-999"/>
    <n v="-999"/>
    <n v="0.29599999999999999"/>
    <n v="0.54600000000000004"/>
    <n v="0"/>
    <n v="-999"/>
    <x v="103"/>
  </r>
  <r>
    <d v="2000-03-30T00:00:00"/>
    <n v="90"/>
    <n v="16.86"/>
    <n v="-0.8"/>
    <n v="7.7"/>
    <n v="-8"/>
    <n v="53.3"/>
    <n v="20.3"/>
    <n v="0"/>
    <n v="930"/>
    <n v="-0.5"/>
    <n v="1"/>
    <n v="2.6"/>
    <n v="-0.8"/>
    <n v="0.1"/>
    <n v="-999"/>
    <n v="-999"/>
    <n v="0.21299999999999999"/>
    <n v="0.83699999999999997"/>
    <n v="0"/>
    <n v="-999"/>
    <x v="103"/>
  </r>
  <r>
    <d v="2000-03-31T00:00:00"/>
    <n v="91"/>
    <n v="17.54"/>
    <n v="3.1"/>
    <n v="10.6"/>
    <n v="-4.5"/>
    <n v="57.4"/>
    <n v="33.700000000000003"/>
    <n v="0"/>
    <n v="902"/>
    <n v="-0.5"/>
    <n v="0.9"/>
    <n v="3.1"/>
    <n v="3.1"/>
    <n v="0.2"/>
    <n v="-999"/>
    <n v="-999"/>
    <n v="0.42899999999999999"/>
    <n v="0.84699999999999998"/>
    <n v="902"/>
    <n v="-0.5"/>
    <x v="103"/>
  </r>
  <r>
    <d v="2000-04-01T00:00:00"/>
    <n v="92"/>
    <n v="17.37"/>
    <n v="5"/>
    <n v="11.4"/>
    <n v="-0.6"/>
    <n v="70.2"/>
    <n v="42.8"/>
    <n v="0"/>
    <n v="853"/>
    <n v="-0.4"/>
    <n v="1.3"/>
    <n v="3.6"/>
    <n v="5"/>
    <n v="0.2"/>
    <n v="-999"/>
    <n v="-999"/>
    <n v="0.57499999999999996"/>
    <n v="0.77100000000000002"/>
    <n v="0"/>
    <n v="-999"/>
    <x v="104"/>
  </r>
  <r>
    <d v="2000-04-02T00:00:00"/>
    <n v="93"/>
    <n v="17.670000000000002"/>
    <n v="4.5999999999999996"/>
    <n v="11.4"/>
    <n v="0"/>
    <n v="70.7"/>
    <n v="38.5"/>
    <n v="0"/>
    <n v="811"/>
    <n v="-0.2"/>
    <n v="1.1000000000000001"/>
    <n v="3.8"/>
    <n v="4.5999999999999996"/>
    <n v="0.1"/>
    <n v="-999"/>
    <n v="-999"/>
    <n v="0.52"/>
    <n v="0.82899999999999996"/>
    <n v="0"/>
    <n v="-999"/>
    <x v="104"/>
  </r>
  <r>
    <d v="2000-04-03T00:00:00"/>
    <n v="94"/>
    <n v="12.86"/>
    <n v="6.5"/>
    <n v="14.7"/>
    <n v="1.3"/>
    <n v="63.9"/>
    <n v="31.7"/>
    <n v="0"/>
    <n v="786"/>
    <n v="-0.1"/>
    <n v="0.9"/>
    <n v="3"/>
    <n v="6.5"/>
    <n v="0.1"/>
    <n v="-999"/>
    <n v="-999"/>
    <n v="0.53100000000000003"/>
    <n v="1.1419999999999999"/>
    <n v="0"/>
    <n v="-999"/>
    <x v="104"/>
  </r>
  <r>
    <d v="2000-04-04T00:00:00"/>
    <n v="95"/>
    <n v="5.3"/>
    <n v="-0.2"/>
    <n v="3.7"/>
    <n v="-5.9"/>
    <n v="79.2"/>
    <n v="40.299999999999997"/>
    <n v="1.1000000000000001"/>
    <n v="779"/>
    <n v="-0.2"/>
    <n v="1.9"/>
    <n v="5.2"/>
    <n v="-0.2"/>
    <n v="0"/>
    <n v="-999"/>
    <n v="-999"/>
    <n v="0.32100000000000001"/>
    <n v="0.47499999999999998"/>
    <n v="0"/>
    <n v="-999"/>
    <x v="104"/>
  </r>
  <r>
    <d v="2000-04-05T00:00:00"/>
    <n v="96"/>
    <n v="14.34"/>
    <n v="-3.1"/>
    <n v="2.7"/>
    <n v="-6"/>
    <n v="70.7"/>
    <n v="39.1"/>
    <n v="0"/>
    <n v="772"/>
    <n v="-0.2"/>
    <n v="1.5"/>
    <n v="4"/>
    <n v="-3.1"/>
    <n v="0"/>
    <n v="-999"/>
    <n v="-999"/>
    <n v="0.29099999999999998"/>
    <n v="0.45200000000000001"/>
    <n v="0"/>
    <n v="-999"/>
    <x v="104"/>
  </r>
  <r>
    <d v="2000-04-06T00:00:00"/>
    <n v="97"/>
    <n v="11.5"/>
    <n v="-5.5"/>
    <n v="-1"/>
    <n v="-8.6"/>
    <n v="94.6"/>
    <n v="77.3"/>
    <n v="18.2"/>
    <n v="877"/>
    <n v="-0.2"/>
    <n v="1.3"/>
    <n v="3.4"/>
    <n v="-5.5"/>
    <n v="0"/>
    <n v="-999"/>
    <n v="-999"/>
    <n v="0.437"/>
    <n v="0.129"/>
    <n v="0"/>
    <n v="-999"/>
    <x v="104"/>
  </r>
  <r>
    <d v="2000-04-07T00:00:00"/>
    <n v="98"/>
    <n v="21.54"/>
    <n v="-1.4"/>
    <n v="7.8"/>
    <n v="-10.3"/>
    <n v="65"/>
    <n v="31.7"/>
    <n v="0"/>
    <n v="790"/>
    <n v="-0.3"/>
    <n v="0.9"/>
    <n v="3.1"/>
    <n v="-1.4"/>
    <n v="0.1"/>
    <n v="-999"/>
    <n v="-999"/>
    <n v="0.33600000000000002"/>
    <n v="0.72199999999999998"/>
    <n v="0"/>
    <n v="-999"/>
    <x v="104"/>
  </r>
  <r>
    <d v="2000-04-08T00:00:00"/>
    <n v="99"/>
    <n v="21.73"/>
    <n v="5"/>
    <n v="13.6"/>
    <n v="-2.2000000000000002"/>
    <n v="56.9"/>
    <n v="26.6"/>
    <n v="0"/>
    <n v="755"/>
    <n v="-0.2"/>
    <n v="0.8"/>
    <n v="2.2999999999999998"/>
    <n v="5"/>
    <n v="0.1"/>
    <n v="-999"/>
    <n v="-999"/>
    <n v="0.41399999999999998"/>
    <n v="1.143"/>
    <n v="0"/>
    <n v="-999"/>
    <x v="104"/>
  </r>
  <r>
    <d v="2000-04-09T00:00:00"/>
    <n v="100"/>
    <n v="20.49"/>
    <n v="5.4"/>
    <n v="12.5"/>
    <n v="-0.4"/>
    <n v="55.6"/>
    <n v="28.8"/>
    <n v="0"/>
    <n v="725"/>
    <n v="-0.2"/>
    <n v="0.9"/>
    <n v="3"/>
    <n v="5.4"/>
    <n v="0.1"/>
    <n v="-999"/>
    <n v="-999"/>
    <n v="0.41599999999999998"/>
    <n v="1.032"/>
    <n v="0"/>
    <n v="-999"/>
    <x v="104"/>
  </r>
  <r>
    <d v="2000-04-10T00:00:00"/>
    <n v="101"/>
    <n v="21.63"/>
    <n v="4.5"/>
    <n v="12.9"/>
    <n v="-1.7"/>
    <n v="55.8"/>
    <n v="31.3"/>
    <n v="0"/>
    <n v="680"/>
    <n v="-0.1"/>
    <n v="0.8"/>
    <n v="2.6"/>
    <n v="4.5"/>
    <n v="0.1"/>
    <n v="-999"/>
    <n v="-999"/>
    <n v="0.46600000000000003"/>
    <n v="1.022"/>
    <n v="0"/>
    <n v="-999"/>
    <x v="104"/>
  </r>
  <r>
    <d v="2000-04-11T00:00:00"/>
    <n v="102"/>
    <n v="16.350000000000001"/>
    <n v="5.7"/>
    <n v="13.6"/>
    <n v="0"/>
    <n v="57"/>
    <n v="27.8"/>
    <n v="0"/>
    <n v="649"/>
    <n v="-0.1"/>
    <n v="1"/>
    <n v="3.7"/>
    <n v="5.7"/>
    <n v="0.1"/>
    <n v="-999"/>
    <n v="-999"/>
    <n v="0.43099999999999999"/>
    <n v="1.1240000000000001"/>
    <n v="0"/>
    <n v="-999"/>
    <x v="104"/>
  </r>
  <r>
    <d v="2000-04-12T00:00:00"/>
    <n v="103"/>
    <n v="18.59"/>
    <n v="5.2"/>
    <n v="12.9"/>
    <n v="-1.9"/>
    <n v="62.9"/>
    <n v="36.6"/>
    <n v="0"/>
    <n v="602"/>
    <n v="-0.1"/>
    <n v="1.3"/>
    <n v="4.2"/>
    <n v="5.2"/>
    <n v="0.1"/>
    <n v="-999"/>
    <n v="-999"/>
    <n v="0.54400000000000004"/>
    <n v="0.94299999999999995"/>
    <n v="0"/>
    <n v="-999"/>
    <x v="104"/>
  </r>
  <r>
    <d v="2000-04-13T00:00:00"/>
    <n v="104"/>
    <n v="7.5"/>
    <n v="1.6"/>
    <n v="6.6"/>
    <n v="-3.6"/>
    <n v="85.1"/>
    <n v="58.4"/>
    <n v="6.5"/>
    <n v="606"/>
    <n v="-0.1"/>
    <n v="0.7"/>
    <n v="2.9"/>
    <n v="1.6"/>
    <n v="0"/>
    <n v="-999"/>
    <n v="-999"/>
    <n v="0.56799999999999995"/>
    <n v="0.40500000000000003"/>
    <n v="0"/>
    <n v="-999"/>
    <x v="104"/>
  </r>
  <r>
    <d v="2000-04-14T00:00:00"/>
    <n v="105"/>
    <n v="5.69"/>
    <n v="-0.9"/>
    <n v="1.4"/>
    <n v="-3.7"/>
    <n v="98"/>
    <n v="88.2"/>
    <n v="20"/>
    <n v="668"/>
    <n v="-0.2"/>
    <n v="1.1000000000000001"/>
    <n v="4.7"/>
    <n v="-0.9"/>
    <n v="0"/>
    <n v="-999"/>
    <n v="-999"/>
    <n v="0.59699999999999998"/>
    <n v="0.08"/>
    <n v="0"/>
    <n v="-999"/>
    <x v="104"/>
  </r>
  <r>
    <d v="2000-04-15T00:00:00"/>
    <n v="106"/>
    <n v="6.57"/>
    <n v="-0.4"/>
    <n v="2.5"/>
    <n v="-3.9"/>
    <n v="97.4"/>
    <n v="81.599999999999994"/>
    <n v="12.7"/>
    <n v="662"/>
    <n v="-0.1"/>
    <n v="0.6"/>
    <n v="3.1"/>
    <n v="-0.4"/>
    <n v="0"/>
    <n v="-999"/>
    <n v="-999"/>
    <n v="0.59599999999999997"/>
    <n v="0.13400000000000001"/>
    <n v="0"/>
    <n v="-999"/>
    <x v="104"/>
  </r>
  <r>
    <d v="2000-04-16T00:00:00"/>
    <n v="107"/>
    <n v="14.79"/>
    <n v="0.6"/>
    <n v="7.7"/>
    <n v="-3.8"/>
    <n v="91.3"/>
    <n v="54.5"/>
    <n v="2.9"/>
    <n v="638"/>
    <n v="-0.1"/>
    <n v="1.1000000000000001"/>
    <n v="2.8"/>
    <n v="0.6"/>
    <n v="0"/>
    <n v="-999"/>
    <n v="-999"/>
    <n v="0.57299999999999995"/>
    <n v="0.47799999999999998"/>
    <n v="0"/>
    <n v="-999"/>
    <x v="104"/>
  </r>
  <r>
    <d v="2000-04-17T00:00:00"/>
    <n v="108"/>
    <n v="21.95"/>
    <n v="2"/>
    <n v="10"/>
    <n v="-5.8"/>
    <n v="63.9"/>
    <n v="29"/>
    <n v="0.9"/>
    <n v="611"/>
    <n v="-0.1"/>
    <n v="0.9"/>
    <n v="2.8"/>
    <n v="2"/>
    <n v="0.1"/>
    <n v="-999"/>
    <n v="-999"/>
    <n v="0.35499999999999998"/>
    <n v="0.872"/>
    <n v="0"/>
    <n v="-999"/>
    <x v="104"/>
  </r>
  <r>
    <d v="2000-04-18T00:00:00"/>
    <n v="109"/>
    <n v="22.24"/>
    <n v="5.6"/>
    <n v="13.5"/>
    <n v="-1.2"/>
    <n v="53.4"/>
    <n v="30.8"/>
    <n v="0"/>
    <n v="567"/>
    <n v="-0.1"/>
    <n v="1.1000000000000001"/>
    <n v="3.1"/>
    <n v="5.6"/>
    <n v="0.1"/>
    <n v="-999"/>
    <n v="-999"/>
    <n v="0.47699999999999998"/>
    <n v="1.07"/>
    <n v="0"/>
    <n v="-999"/>
    <x v="104"/>
  </r>
  <r>
    <d v="2000-04-19T00:00:00"/>
    <n v="110"/>
    <n v="24.24"/>
    <n v="5.8"/>
    <n v="14.4"/>
    <n v="-2.4"/>
    <n v="49.7"/>
    <n v="12.1"/>
    <n v="0"/>
    <n v="519"/>
    <n v="-0.1"/>
    <n v="0.9"/>
    <n v="2.6"/>
    <n v="5.8"/>
    <n v="0.1"/>
    <n v="-999"/>
    <n v="-999"/>
    <n v="0.19800000000000001"/>
    <n v="1.4419999999999999"/>
    <n v="0"/>
    <n v="-999"/>
    <x v="104"/>
  </r>
  <r>
    <d v="2000-04-20T00:00:00"/>
    <n v="111"/>
    <n v="16.52"/>
    <n v="4"/>
    <n v="10.7"/>
    <n v="-1"/>
    <n v="71.599999999999994"/>
    <n v="44.1"/>
    <n v="0"/>
    <n v="491"/>
    <n v="0"/>
    <n v="0.9"/>
    <n v="3.6"/>
    <n v="4"/>
    <n v="0.1"/>
    <n v="-999"/>
    <n v="-999"/>
    <n v="0.56599999999999995"/>
    <n v="0.71899999999999997"/>
    <n v="0"/>
    <n v="-999"/>
    <x v="104"/>
  </r>
  <r>
    <d v="2000-04-21T00:00:00"/>
    <n v="112"/>
    <n v="16.48"/>
    <n v="5.9"/>
    <n v="10.3"/>
    <n v="2.1"/>
    <n v="73.7"/>
    <n v="48.8"/>
    <n v="1.6"/>
    <n v="434"/>
    <n v="0"/>
    <n v="2.9"/>
    <n v="6.5"/>
    <n v="5.9"/>
    <n v="0.1"/>
    <n v="-999"/>
    <n v="-999"/>
    <n v="0.61299999999999999"/>
    <n v="0.64100000000000001"/>
    <n v="0"/>
    <n v="-999"/>
    <x v="104"/>
  </r>
  <r>
    <d v="2000-04-22T00:00:00"/>
    <n v="113"/>
    <n v="15"/>
    <n v="1.4"/>
    <n v="6.5"/>
    <n v="-4.5999999999999996"/>
    <n v="77.7"/>
    <n v="50"/>
    <n v="2.8"/>
    <n v="421"/>
    <n v="-0.1"/>
    <n v="1.7"/>
    <n v="6.3"/>
    <n v="1.4"/>
    <n v="0"/>
    <n v="-999"/>
    <n v="-999"/>
    <n v="0.48299999999999998"/>
    <n v="0.48399999999999999"/>
    <n v="0"/>
    <n v="-999"/>
    <x v="104"/>
  </r>
  <r>
    <d v="2000-04-23T00:00:00"/>
    <n v="114"/>
    <n v="20.91"/>
    <n v="-1.1000000000000001"/>
    <n v="6.6"/>
    <n v="-6.7"/>
    <n v="70.5"/>
    <n v="32.700000000000003"/>
    <n v="6.4"/>
    <n v="432"/>
    <n v="-0.1"/>
    <n v="1.3"/>
    <n v="4.7"/>
    <n v="-1.1000000000000001"/>
    <n v="0"/>
    <n v="-999"/>
    <n v="-999"/>
    <n v="0.318"/>
    <n v="0.65600000000000003"/>
    <n v="0"/>
    <n v="-999"/>
    <x v="104"/>
  </r>
  <r>
    <d v="2000-04-24T00:00:00"/>
    <n v="115"/>
    <n v="16.98"/>
    <n v="-2.8"/>
    <n v="4.4000000000000004"/>
    <n v="-8.1"/>
    <n v="71.3"/>
    <n v="32.5"/>
    <n v="13.9"/>
    <n v="425"/>
    <n v="-0.1"/>
    <n v="1.4"/>
    <n v="4"/>
    <n v="-2.8"/>
    <n v="0"/>
    <n v="-999"/>
    <n v="-999"/>
    <n v="0.27200000000000002"/>
    <n v="0.56399999999999995"/>
    <n v="0"/>
    <n v="-999"/>
    <x v="104"/>
  </r>
  <r>
    <d v="2000-04-25T00:00:00"/>
    <n v="116"/>
    <n v="13.09"/>
    <n v="-1.3"/>
    <n v="5.5"/>
    <n v="-4.3"/>
    <n v="78.8"/>
    <n v="48.1"/>
    <n v="0"/>
    <n v="422"/>
    <n v="-0.1"/>
    <n v="1.6"/>
    <n v="4.8"/>
    <n v="-1.3"/>
    <n v="0"/>
    <n v="-999"/>
    <n v="-999"/>
    <n v="0.433"/>
    <n v="0.46899999999999997"/>
    <n v="0"/>
    <n v="-999"/>
    <x v="104"/>
  </r>
  <r>
    <d v="2000-04-26T00:00:00"/>
    <n v="117"/>
    <n v="21.89"/>
    <n v="1.2"/>
    <n v="7.4"/>
    <n v="-6"/>
    <n v="69.099999999999994"/>
    <n v="40.299999999999997"/>
    <n v="0"/>
    <n v="382"/>
    <n v="0"/>
    <n v="2.2999999999999998"/>
    <n v="6.2"/>
    <n v="1.2"/>
    <n v="0"/>
    <n v="-999"/>
    <n v="-999"/>
    <n v="0.41399999999999998"/>
    <n v="0.61399999999999999"/>
    <n v="0"/>
    <n v="-999"/>
    <x v="104"/>
  </r>
  <r>
    <d v="2000-04-27T00:00:00"/>
    <n v="118"/>
    <n v="19.38"/>
    <n v="6.4"/>
    <n v="13.3"/>
    <n v="-1.4"/>
    <n v="64.5"/>
    <n v="41.6"/>
    <n v="6.6"/>
    <n v="320"/>
    <n v="0.1"/>
    <n v="3.7"/>
    <n v="7.1"/>
    <n v="6.4"/>
    <n v="0.1"/>
    <n v="-999"/>
    <n v="-999"/>
    <n v="0.63300000000000001"/>
    <n v="0.89200000000000002"/>
    <n v="0"/>
    <n v="-999"/>
    <x v="104"/>
  </r>
  <r>
    <d v="2000-04-28T00:00:00"/>
    <n v="119"/>
    <n v="17.579999999999998"/>
    <n v="-0.7"/>
    <n v="4.7"/>
    <n v="-4.9000000000000004"/>
    <n v="84.5"/>
    <n v="55.8"/>
    <n v="4"/>
    <n v="338"/>
    <n v="0"/>
    <n v="1.1000000000000001"/>
    <n v="3.6"/>
    <n v="-0.7"/>
    <n v="0.1"/>
    <n v="-999"/>
    <n v="-999"/>
    <n v="0.47699999999999998"/>
    <n v="0.377"/>
    <n v="0"/>
    <n v="-999"/>
    <x v="104"/>
  </r>
  <r>
    <d v="2000-04-29T00:00:00"/>
    <n v="120"/>
    <n v="22.42"/>
    <n v="0.6"/>
    <n v="7.3"/>
    <n v="-6.5"/>
    <n v="65.900000000000006"/>
    <n v="36.9"/>
    <n v="0"/>
    <n v="310"/>
    <n v="0.1"/>
    <n v="1.6"/>
    <n v="5.2"/>
    <n v="0.6"/>
    <n v="0.1"/>
    <n v="-999"/>
    <n v="-999"/>
    <n v="0.376"/>
    <n v="0.64500000000000002"/>
    <n v="0"/>
    <n v="-999"/>
    <x v="104"/>
  </r>
  <r>
    <d v="2000-04-30T00:00:00"/>
    <n v="121"/>
    <n v="13.78"/>
    <n v="4.2"/>
    <n v="10.3"/>
    <n v="-1.8"/>
    <n v="62.6"/>
    <n v="34.299999999999997"/>
    <n v="0"/>
    <n v="274"/>
    <n v="0.1"/>
    <n v="2.8"/>
    <n v="5.5"/>
    <n v="4.2"/>
    <n v="0.1"/>
    <n v="-999"/>
    <n v="-999"/>
    <n v="0.42799999999999999"/>
    <n v="0.82299999999999995"/>
    <n v="274"/>
    <n v="0.1"/>
    <x v="104"/>
  </r>
  <r>
    <d v="2000-05-01T00:00:00"/>
    <n v="122"/>
    <n v="15.67"/>
    <n v="4.8"/>
    <n v="10.6"/>
    <n v="0.3"/>
    <n v="75.900000000000006"/>
    <n v="46.4"/>
    <n v="5.5"/>
    <n v="245"/>
    <n v="0.1"/>
    <n v="1.1000000000000001"/>
    <n v="3.1"/>
    <n v="4.8"/>
    <n v="0.1"/>
    <n v="-999"/>
    <n v="-999"/>
    <n v="0.59399999999999997"/>
    <n v="0.68500000000000005"/>
    <n v="0"/>
    <n v="-999"/>
    <x v="105"/>
  </r>
  <r>
    <d v="2000-05-02T00:00:00"/>
    <n v="123"/>
    <n v="22.3"/>
    <n v="5.7"/>
    <n v="12.6"/>
    <n v="0.4"/>
    <n v="65"/>
    <n v="32.200000000000003"/>
    <n v="0"/>
    <n v="194"/>
    <n v="0.2"/>
    <n v="1.8"/>
    <n v="5.7"/>
    <n v="5.7"/>
    <n v="0.2"/>
    <n v="-999"/>
    <n v="-999"/>
    <n v="0.47099999999999997"/>
    <n v="0.98899999999999999"/>
    <n v="0"/>
    <n v="-999"/>
    <x v="105"/>
  </r>
  <r>
    <d v="2000-05-03T00:00:00"/>
    <n v="124"/>
    <n v="8.15"/>
    <n v="1.2"/>
    <n v="5.5"/>
    <n v="-4.2"/>
    <n v="87.3"/>
    <n v="74.2"/>
    <n v="11.3"/>
    <n v="191"/>
    <n v="0.1"/>
    <n v="2.2000000000000002"/>
    <n v="5.5"/>
    <n v="1.2"/>
    <n v="0.1"/>
    <n v="-999"/>
    <n v="-999"/>
    <n v="0.67200000000000004"/>
    <n v="0.23300000000000001"/>
    <n v="0"/>
    <n v="-999"/>
    <x v="105"/>
  </r>
  <r>
    <d v="2000-05-04T00:00:00"/>
    <n v="125"/>
    <n v="17.02"/>
    <n v="-0.4"/>
    <n v="5"/>
    <n v="-4.9000000000000004"/>
    <n v="75.3"/>
    <n v="51.7"/>
    <n v="0"/>
    <n v="179"/>
    <n v="0.1"/>
    <n v="1.3"/>
    <n v="4.2"/>
    <n v="-0.4"/>
    <n v="0.1"/>
    <n v="-999"/>
    <n v="-999"/>
    <n v="0.44900000000000001"/>
    <n v="0.42099999999999999"/>
    <n v="0"/>
    <n v="-999"/>
    <x v="105"/>
  </r>
  <r>
    <d v="2000-05-05T00:00:00"/>
    <n v="126"/>
    <n v="10.25"/>
    <n v="-1.7"/>
    <n v="2.2999999999999998"/>
    <n v="-6.9"/>
    <n v="90.8"/>
    <n v="70.400000000000006"/>
    <n v="7"/>
    <n v="208"/>
    <n v="0.1"/>
    <n v="1.2"/>
    <n v="4.5"/>
    <n v="-1.7"/>
    <n v="0.1"/>
    <n v="-999"/>
    <n v="-999"/>
    <n v="0.50800000000000001"/>
    <n v="0.21299999999999999"/>
    <n v="0"/>
    <n v="-999"/>
    <x v="105"/>
  </r>
  <r>
    <d v="2000-05-06T00:00:00"/>
    <n v="127"/>
    <n v="20.86"/>
    <n v="-1.9"/>
    <n v="4.7"/>
    <n v="-7.7"/>
    <n v="78.7"/>
    <n v="41.8"/>
    <n v="0"/>
    <n v="185"/>
    <n v="0.1"/>
    <n v="0.8"/>
    <n v="3.3"/>
    <n v="-1.9"/>
    <n v="0.1"/>
    <n v="-999"/>
    <n v="-999"/>
    <n v="0.35699999999999998"/>
    <n v="0.497"/>
    <n v="0"/>
    <n v="-999"/>
    <x v="105"/>
  </r>
  <r>
    <d v="2000-05-07T00:00:00"/>
    <n v="128"/>
    <n v="17.989999999999998"/>
    <n v="0"/>
    <n v="7.9"/>
    <n v="-6.8"/>
    <n v="65.2"/>
    <n v="23"/>
    <n v="0"/>
    <n v="171"/>
    <n v="0.2"/>
    <n v="0.9"/>
    <n v="3.6"/>
    <n v="0"/>
    <n v="0.2"/>
    <n v="-999"/>
    <n v="-999"/>
    <n v="0.245"/>
    <n v="0.82"/>
    <n v="0"/>
    <n v="-999"/>
    <x v="105"/>
  </r>
  <r>
    <d v="2000-05-08T00:00:00"/>
    <n v="129"/>
    <n v="12.78"/>
    <n v="2.4"/>
    <n v="8.1999999999999993"/>
    <n v="-1.8"/>
    <n v="67.3"/>
    <n v="41"/>
    <n v="4.7"/>
    <n v="163"/>
    <n v="0.2"/>
    <n v="1.5"/>
    <n v="4.5999999999999996"/>
    <n v="2.4"/>
    <n v="0.2"/>
    <n v="-999"/>
    <n v="-999"/>
    <n v="0.44600000000000001"/>
    <n v="0.64100000000000001"/>
    <n v="0"/>
    <n v="-999"/>
    <x v="105"/>
  </r>
  <r>
    <d v="2000-05-09T00:00:00"/>
    <n v="130"/>
    <n v="12.1"/>
    <n v="0"/>
    <n v="6.5"/>
    <n v="-3"/>
    <n v="92.4"/>
    <n v="64.099999999999994"/>
    <n v="9.5"/>
    <n v="228"/>
    <n v="0.2"/>
    <n v="1.3"/>
    <n v="4"/>
    <n v="0"/>
    <n v="0.2"/>
    <n v="-999"/>
    <n v="-999"/>
    <n v="0.61899999999999999"/>
    <n v="0.34699999999999998"/>
    <n v="0"/>
    <n v="-999"/>
    <x v="105"/>
  </r>
  <r>
    <d v="2000-05-10T00:00:00"/>
    <n v="131"/>
    <n v="10.199999999999999"/>
    <n v="-1.5"/>
    <n v="1.5"/>
    <n v="-3"/>
    <n v="96.6"/>
    <n v="81.099999999999994"/>
    <n v="4.9000000000000004"/>
    <n v="227"/>
    <n v="0.2"/>
    <n v="1.3"/>
    <n v="3.5"/>
    <n v="-1.5"/>
    <n v="0.2"/>
    <n v="-999"/>
    <n v="-999"/>
    <n v="0.55300000000000005"/>
    <n v="0.129"/>
    <n v="0"/>
    <n v="-999"/>
    <x v="105"/>
  </r>
  <r>
    <d v="2000-05-11T00:00:00"/>
    <n v="132"/>
    <n v="6.79"/>
    <n v="-1.4"/>
    <n v="1.4"/>
    <n v="-3.1"/>
    <n v="96.9"/>
    <n v="87.7"/>
    <n v="17"/>
    <n v="331"/>
    <n v="0.2"/>
    <n v="1.1000000000000001"/>
    <n v="2.8"/>
    <n v="-1.4"/>
    <n v="0.2"/>
    <n v="-999"/>
    <n v="-999"/>
    <n v="0.59399999999999997"/>
    <n v="8.3000000000000004E-2"/>
    <n v="0"/>
    <n v="-999"/>
    <x v="105"/>
  </r>
  <r>
    <d v="2000-05-12T00:00:00"/>
    <n v="133"/>
    <n v="19.899999999999999"/>
    <n v="1.2"/>
    <n v="8.4"/>
    <n v="-2.5"/>
    <n v="84.8"/>
    <n v="51.4"/>
    <n v="5.7"/>
    <n v="274"/>
    <n v="0.3"/>
    <n v="0.9"/>
    <n v="2.7"/>
    <n v="1.2"/>
    <n v="0.3"/>
    <n v="-999"/>
    <n v="-999"/>
    <n v="0.56699999999999995"/>
    <n v="0.53600000000000003"/>
    <n v="0"/>
    <n v="-999"/>
    <x v="105"/>
  </r>
  <r>
    <d v="2000-05-13T00:00:00"/>
    <n v="134"/>
    <n v="22.89"/>
    <n v="3.4"/>
    <n v="10.7"/>
    <n v="-3"/>
    <n v="57.6"/>
    <n v="29.9"/>
    <n v="0"/>
    <n v="210"/>
    <n v="0.3"/>
    <n v="1.2"/>
    <n v="3.9"/>
    <n v="3.4"/>
    <n v="0.3"/>
    <n v="-999"/>
    <n v="-999"/>
    <n v="0.38300000000000001"/>
    <n v="0.90200000000000002"/>
    <n v="0"/>
    <n v="-999"/>
    <x v="105"/>
  </r>
  <r>
    <d v="2000-05-14T00:00:00"/>
    <n v="135"/>
    <n v="13.34"/>
    <n v="4.8"/>
    <n v="8.9"/>
    <n v="0.8"/>
    <n v="71.7"/>
    <n v="40"/>
    <n v="0"/>
    <n v="168"/>
    <n v="0.3"/>
    <n v="1.1000000000000001"/>
    <n v="3.5"/>
    <n v="4.8"/>
    <n v="0.3"/>
    <n v="-999"/>
    <n v="-999"/>
    <n v="0.45600000000000002"/>
    <n v="0.68400000000000005"/>
    <n v="0"/>
    <n v="-999"/>
    <x v="105"/>
  </r>
  <r>
    <d v="2000-05-15T00:00:00"/>
    <n v="136"/>
    <n v="14.89"/>
    <n v="7"/>
    <n v="13.9"/>
    <n v="2.2000000000000002"/>
    <n v="75.400000000000006"/>
    <n v="42.5"/>
    <n v="0"/>
    <n v="121"/>
    <n v="0.4"/>
    <n v="0.8"/>
    <n v="3.3"/>
    <n v="7"/>
    <n v="0.4"/>
    <n v="-999"/>
    <n v="-999"/>
    <n v="0.67700000000000005"/>
    <n v="0.91300000000000003"/>
    <n v="0"/>
    <n v="-999"/>
    <x v="105"/>
  </r>
  <r>
    <d v="2000-05-16T00:00:00"/>
    <n v="137"/>
    <n v="26.08"/>
    <n v="9.1999999999999993"/>
    <n v="17.600000000000001"/>
    <n v="1.7"/>
    <n v="57.8"/>
    <n v="28.1"/>
    <n v="0"/>
    <n v="27"/>
    <n v="0.4"/>
    <n v="1"/>
    <n v="3"/>
    <n v="9.1999999999999993"/>
    <n v="0.4"/>
    <n v="-999"/>
    <n v="-999"/>
    <n v="0.56499999999999995"/>
    <n v="1.4470000000000001"/>
    <n v="0"/>
    <n v="-999"/>
    <x v="105"/>
  </r>
  <r>
    <d v="2000-05-17T00:00:00"/>
    <n v="138"/>
    <n v="25.32"/>
    <n v="5.7"/>
    <n v="12.5"/>
    <n v="-1.8"/>
    <n v="68.3"/>
    <n v="40.1"/>
    <n v="0"/>
    <n v="0"/>
    <n v="0"/>
    <n v="1.2"/>
    <n v="3.1"/>
    <n v="5.7"/>
    <n v="1.9"/>
    <n v="-999"/>
    <n v="-999"/>
    <n v="0.58099999999999996"/>
    <n v="0.86799999999999999"/>
    <n v="0"/>
    <n v="-999"/>
    <x v="105"/>
  </r>
  <r>
    <d v="2000-05-18T00:00:00"/>
    <n v="139"/>
    <n v="24.72"/>
    <n v="5.7"/>
    <n v="14.4"/>
    <n v="-2.2999999999999998"/>
    <n v="67.900000000000006"/>
    <n v="33.799999999999997"/>
    <n v="0"/>
    <n v="0"/>
    <n v="0"/>
    <n v="0.9"/>
    <n v="3.2"/>
    <n v="5.7"/>
    <n v="6.1"/>
    <n v="-999"/>
    <n v="-999"/>
    <n v="0.55400000000000005"/>
    <n v="1.0860000000000001"/>
    <n v="0"/>
    <n v="-999"/>
    <x v="105"/>
  </r>
  <r>
    <d v="2000-05-19T00:00:00"/>
    <n v="140"/>
    <n v="16.62"/>
    <n v="5.3"/>
    <n v="12.8"/>
    <n v="1"/>
    <n v="83.9"/>
    <n v="52.8"/>
    <n v="3.5"/>
    <n v="0"/>
    <n v="0"/>
    <n v="1.4"/>
    <n v="4.4000000000000004"/>
    <n v="5.3"/>
    <n v="8"/>
    <n v="-999"/>
    <n v="-999"/>
    <n v="0.78200000000000003"/>
    <n v="0.69799999999999995"/>
    <n v="0"/>
    <n v="-999"/>
    <x v="105"/>
  </r>
  <r>
    <d v="2000-05-20T00:00:00"/>
    <n v="141"/>
    <n v="14.67"/>
    <n v="5.7"/>
    <n v="11.8"/>
    <n v="0.9"/>
    <n v="80.7"/>
    <n v="45.9"/>
    <n v="2.1"/>
    <n v="0"/>
    <n v="0"/>
    <n v="1.3"/>
    <n v="3.6"/>
    <n v="5.7"/>
    <n v="8.1"/>
    <n v="-999"/>
    <n v="-999"/>
    <n v="0.63300000000000001"/>
    <n v="0.749"/>
    <n v="0"/>
    <n v="-999"/>
    <x v="105"/>
  </r>
  <r>
    <d v="2000-05-21T00:00:00"/>
    <n v="142"/>
    <n v="15.76"/>
    <n v="8.6999999999999993"/>
    <n v="15.8"/>
    <n v="3.4"/>
    <n v="76.7"/>
    <n v="39.9"/>
    <n v="0.5"/>
    <n v="0"/>
    <n v="0"/>
    <n v="2.1"/>
    <n v="4.5"/>
    <n v="8.6999999999999993"/>
    <n v="10.4"/>
    <n v="-999"/>
    <n v="-999"/>
    <n v="0.71499999999999997"/>
    <n v="1.079"/>
    <n v="0"/>
    <n v="-999"/>
    <x v="105"/>
  </r>
  <r>
    <d v="2000-05-22T00:00:00"/>
    <n v="143"/>
    <n v="10.25"/>
    <n v="3.7"/>
    <n v="8.1999999999999993"/>
    <n v="-0.3"/>
    <n v="75.599999999999994"/>
    <n v="54.8"/>
    <n v="0"/>
    <n v="0"/>
    <n v="0"/>
    <n v="1.3"/>
    <n v="4.3"/>
    <n v="3.7"/>
    <n v="6.2"/>
    <n v="-999"/>
    <n v="-999"/>
    <n v="0.59499999999999997"/>
    <n v="0.49099999999999999"/>
    <n v="0"/>
    <n v="-999"/>
    <x v="105"/>
  </r>
  <r>
    <d v="2000-05-23T00:00:00"/>
    <n v="144"/>
    <n v="23.46"/>
    <n v="3.3"/>
    <n v="11"/>
    <n v="-3.3"/>
    <n v="65"/>
    <n v="35.5"/>
    <n v="0"/>
    <n v="0"/>
    <n v="0"/>
    <n v="1.1000000000000001"/>
    <n v="4.8"/>
    <n v="3.3"/>
    <n v="7.1"/>
    <n v="-999"/>
    <n v="-999"/>
    <n v="0.46700000000000003"/>
    <n v="0.84599999999999997"/>
    <n v="0"/>
    <n v="-999"/>
    <x v="105"/>
  </r>
  <r>
    <d v="2000-05-24T00:00:00"/>
    <n v="145"/>
    <n v="27.99"/>
    <n v="6.2"/>
    <n v="13.2"/>
    <n v="-1.6"/>
    <n v="47"/>
    <n v="21"/>
    <n v="0"/>
    <n v="0"/>
    <n v="0"/>
    <n v="1.3"/>
    <n v="3.4"/>
    <n v="6.2"/>
    <n v="8.9"/>
    <n v="-999"/>
    <n v="-999"/>
    <n v="0.318"/>
    <n v="1.198"/>
    <n v="0"/>
    <n v="-999"/>
    <x v="105"/>
  </r>
  <r>
    <d v="2000-05-25T00:00:00"/>
    <n v="146"/>
    <n v="26.67"/>
    <n v="4.5999999999999996"/>
    <n v="12.5"/>
    <n v="-2.6"/>
    <n v="54.4"/>
    <n v="27.7"/>
    <n v="0"/>
    <n v="0"/>
    <n v="0"/>
    <n v="1"/>
    <n v="3.3"/>
    <n v="4.5999999999999996"/>
    <n v="8.8000000000000007"/>
    <n v="-999"/>
    <n v="-999"/>
    <n v="0.40100000000000002"/>
    <n v="1.048"/>
    <n v="0"/>
    <n v="-999"/>
    <x v="105"/>
  </r>
  <r>
    <d v="2000-05-26T00:00:00"/>
    <n v="147"/>
    <n v="10"/>
    <n v="2.9"/>
    <n v="5.8"/>
    <n v="-0.2"/>
    <n v="88.3"/>
    <n v="69.2"/>
    <n v="2.4"/>
    <n v="0"/>
    <n v="0"/>
    <n v="1.4"/>
    <n v="4.3"/>
    <n v="2.9"/>
    <n v="6.9"/>
    <n v="-999"/>
    <n v="-999"/>
    <n v="0.63700000000000001"/>
    <n v="0.28399999999999997"/>
    <n v="0"/>
    <n v="-999"/>
    <x v="105"/>
  </r>
  <r>
    <d v="2000-05-27T00:00:00"/>
    <n v="148"/>
    <n v="11.12"/>
    <n v="4.2"/>
    <n v="11.1"/>
    <n v="-0.2"/>
    <n v="79.400000000000006"/>
    <n v="45.7"/>
    <n v="0.5"/>
    <n v="0"/>
    <n v="0"/>
    <n v="2"/>
    <n v="6.6"/>
    <n v="4.2"/>
    <n v="5.5"/>
    <n v="-999"/>
    <n v="-999"/>
    <n v="0.60399999999999998"/>
    <n v="0.71699999999999997"/>
    <n v="0"/>
    <n v="-999"/>
    <x v="105"/>
  </r>
  <r>
    <d v="2000-05-28T00:00:00"/>
    <n v="149"/>
    <n v="18.64"/>
    <n v="2.4"/>
    <n v="9.1999999999999993"/>
    <n v="-1.9"/>
    <n v="85.5"/>
    <n v="49.9"/>
    <n v="1.1000000000000001"/>
    <n v="0"/>
    <n v="0"/>
    <n v="1"/>
    <n v="3.5"/>
    <n v="2.4"/>
    <n v="7.6"/>
    <n v="-999"/>
    <n v="-999"/>
    <n v="0.57899999999999996"/>
    <n v="0.58299999999999996"/>
    <n v="0"/>
    <n v="-999"/>
    <x v="105"/>
  </r>
  <r>
    <d v="2000-05-29T00:00:00"/>
    <n v="150"/>
    <n v="13.52"/>
    <n v="2.6"/>
    <n v="9.1999999999999993"/>
    <n v="-3"/>
    <n v="85.4"/>
    <n v="55"/>
    <n v="2.4"/>
    <n v="0"/>
    <n v="0"/>
    <n v="0.6"/>
    <n v="2.2999999999999998"/>
    <n v="2.6"/>
    <n v="5.5"/>
    <n v="-999"/>
    <n v="-999"/>
    <n v="0.64"/>
    <n v="0.52300000000000002"/>
    <n v="0"/>
    <n v="-999"/>
    <x v="105"/>
  </r>
  <r>
    <d v="2000-05-30T00:00:00"/>
    <n v="151"/>
    <n v="12.35"/>
    <n v="3.4"/>
    <n v="9.5"/>
    <n v="-0.4"/>
    <n v="90.4"/>
    <n v="59.9"/>
    <n v="7.5"/>
    <n v="0"/>
    <n v="0"/>
    <n v="1"/>
    <n v="4.5"/>
    <n v="3.4"/>
    <n v="5.3"/>
    <n v="-999"/>
    <n v="-999"/>
    <n v="0.71099999999999997"/>
    <n v="0.47599999999999998"/>
    <n v="0"/>
    <n v="-999"/>
    <x v="105"/>
  </r>
  <r>
    <d v="2000-05-31T00:00:00"/>
    <n v="152"/>
    <n v="12.89"/>
    <n v="3.6"/>
    <n v="8"/>
    <n v="-0.5"/>
    <n v="84.3"/>
    <n v="57.5"/>
    <n v="0.3"/>
    <n v="0"/>
    <n v="0"/>
    <n v="1.3"/>
    <n v="3.5"/>
    <n v="3.6"/>
    <n v="6.4"/>
    <n v="-999"/>
    <n v="-999"/>
    <n v="0.61699999999999999"/>
    <n v="0.45600000000000002"/>
    <n v="0"/>
    <n v="-999"/>
    <x v="105"/>
  </r>
  <r>
    <d v="2000-06-01T00:00:00"/>
    <n v="153"/>
    <n v="21.86"/>
    <n v="5.0999999999999996"/>
    <n v="10.4"/>
    <n v="-0.6"/>
    <n v="67.599999999999994"/>
    <n v="38.6"/>
    <n v="0"/>
    <n v="0"/>
    <n v="0"/>
    <n v="1.9"/>
    <n v="5.6"/>
    <n v="5.0999999999999996"/>
    <n v="7.7"/>
    <n v="-999"/>
    <n v="-999"/>
    <n v="0.48499999999999999"/>
    <n v="0.77400000000000002"/>
    <n v="0"/>
    <n v="-999"/>
    <x v="106"/>
  </r>
  <r>
    <d v="2000-06-02T00:00:00"/>
    <n v="154"/>
    <n v="15.82"/>
    <n v="5.6"/>
    <n v="12.2"/>
    <n v="1.1000000000000001"/>
    <n v="76.5"/>
    <n v="45"/>
    <n v="0"/>
    <n v="0"/>
    <n v="0"/>
    <n v="1.4"/>
    <n v="3.6"/>
    <n v="5.6"/>
    <n v="7.8"/>
    <n v="-999"/>
    <n v="-999"/>
    <n v="0.64100000000000001"/>
    <n v="0.78100000000000003"/>
    <n v="0"/>
    <n v="-999"/>
    <x v="106"/>
  </r>
  <r>
    <d v="2000-06-03T00:00:00"/>
    <n v="155"/>
    <n v="27.49"/>
    <n v="10.3"/>
    <n v="18.399999999999999"/>
    <n v="1.3"/>
    <n v="58.4"/>
    <n v="23.4"/>
    <n v="0"/>
    <n v="0"/>
    <n v="0"/>
    <n v="1.1000000000000001"/>
    <n v="2.8"/>
    <n v="10.3"/>
    <n v="11.3"/>
    <n v="-999"/>
    <n v="-999"/>
    <n v="0.495"/>
    <n v="1.621"/>
    <n v="0"/>
    <n v="-999"/>
    <x v="106"/>
  </r>
  <r>
    <d v="2000-06-04T00:00:00"/>
    <n v="156"/>
    <n v="25.56"/>
    <n v="12.6"/>
    <n v="20"/>
    <n v="2.5"/>
    <n v="52.4"/>
    <n v="29.8"/>
    <n v="0"/>
    <n v="0"/>
    <n v="0"/>
    <n v="1.7"/>
    <n v="4"/>
    <n v="12.6"/>
    <n v="0"/>
    <n v="-999"/>
    <n v="-999"/>
    <n v="0.69699999999999995"/>
    <n v="1.641"/>
    <n v="0"/>
    <n v="-999"/>
    <x v="106"/>
  </r>
  <r>
    <d v="2000-06-05T00:00:00"/>
    <n v="157"/>
    <n v="17.05"/>
    <n v="11.5"/>
    <n v="19.5"/>
    <n v="4.3"/>
    <n v="61.6"/>
    <n v="35.5"/>
    <n v="0.8"/>
    <n v="0"/>
    <n v="0"/>
    <n v="1.9"/>
    <n v="5.5"/>
    <n v="11.5"/>
    <n v="0"/>
    <n v="-999"/>
    <n v="-999"/>
    <n v="0.80500000000000005"/>
    <n v="1.462"/>
    <n v="0"/>
    <n v="-999"/>
    <x v="106"/>
  </r>
  <r>
    <d v="2000-06-06T00:00:00"/>
    <n v="158"/>
    <n v="21.9"/>
    <n v="7.7"/>
    <n v="13.8"/>
    <n v="2.6"/>
    <n v="67.900000000000006"/>
    <n v="33.5"/>
    <n v="0"/>
    <n v="0"/>
    <n v="0"/>
    <n v="1.5"/>
    <n v="4.4000000000000004"/>
    <n v="7.7"/>
    <n v="0"/>
    <n v="-999"/>
    <n v="-999"/>
    <n v="0.52800000000000002"/>
    <n v="1.0489999999999999"/>
    <n v="0"/>
    <n v="-999"/>
    <x v="106"/>
  </r>
  <r>
    <d v="2000-06-07T00:00:00"/>
    <n v="159"/>
    <n v="12.84"/>
    <n v="8.6999999999999993"/>
    <n v="13"/>
    <n v="4.4000000000000004"/>
    <n v="76.599999999999994"/>
    <n v="53.9"/>
    <n v="0"/>
    <n v="0"/>
    <n v="0"/>
    <n v="0.9"/>
    <n v="2.9"/>
    <n v="8.6999999999999993"/>
    <n v="0"/>
    <n v="-999"/>
    <n v="-999"/>
    <n v="0.80700000000000005"/>
    <n v="0.69"/>
    <n v="0"/>
    <n v="-999"/>
    <x v="106"/>
  </r>
  <r>
    <d v="2000-06-08T00:00:00"/>
    <n v="160"/>
    <n v="8.31"/>
    <n v="6.7"/>
    <n v="9.5"/>
    <n v="1.2"/>
    <n v="89"/>
    <n v="73.599999999999994"/>
    <n v="5.3"/>
    <n v="0"/>
    <n v="0"/>
    <n v="1.4"/>
    <n v="3.2"/>
    <n v="6.7"/>
    <n v="0"/>
    <n v="-999"/>
    <n v="-999"/>
    <n v="0.874"/>
    <n v="0.313"/>
    <n v="0"/>
    <n v="-999"/>
    <x v="106"/>
  </r>
  <r>
    <d v="2000-06-09T00:00:00"/>
    <n v="161"/>
    <n v="15.93"/>
    <n v="4.9000000000000004"/>
    <n v="10.7"/>
    <n v="0.6"/>
    <n v="79.2"/>
    <n v="45.8"/>
    <n v="5.0999999999999996"/>
    <n v="0"/>
    <n v="0"/>
    <n v="1.2"/>
    <n v="3.8"/>
    <n v="4.9000000000000004"/>
    <n v="0"/>
    <n v="-999"/>
    <n v="-999"/>
    <n v="0.58899999999999997"/>
    <n v="0.69699999999999995"/>
    <n v="0"/>
    <n v="-999"/>
    <x v="106"/>
  </r>
  <r>
    <d v="2000-06-10T00:00:00"/>
    <n v="162"/>
    <n v="13.99"/>
    <n v="1.8"/>
    <n v="5.7"/>
    <n v="-1"/>
    <n v="91.1"/>
    <n v="59.6"/>
    <n v="1.5"/>
    <n v="0"/>
    <n v="0"/>
    <n v="1.3"/>
    <n v="3.6"/>
    <n v="1.8"/>
    <n v="0"/>
    <n v="-999"/>
    <n v="-999"/>
    <n v="0.54600000000000004"/>
    <n v="0.37"/>
    <n v="0"/>
    <n v="-999"/>
    <x v="106"/>
  </r>
  <r>
    <d v="2000-06-11T00:00:00"/>
    <n v="163"/>
    <n v="17.149999999999999"/>
    <n v="2.8"/>
    <n v="6.9"/>
    <n v="-1.6"/>
    <n v="78.900000000000006"/>
    <n v="47.6"/>
    <n v="0.8"/>
    <n v="0"/>
    <n v="0"/>
    <n v="1.9"/>
    <n v="4.9000000000000004"/>
    <n v="2.8"/>
    <n v="0"/>
    <n v="-999"/>
    <n v="-999"/>
    <n v="0.47299999999999998"/>
    <n v="0.52100000000000002"/>
    <n v="0"/>
    <n v="-999"/>
    <x v="106"/>
  </r>
  <r>
    <d v="2000-06-12T00:00:00"/>
    <n v="164"/>
    <n v="11.32"/>
    <n v="5.4"/>
    <n v="9.8000000000000007"/>
    <n v="2.1"/>
    <n v="90"/>
    <n v="66.099999999999994"/>
    <n v="10.4"/>
    <n v="0"/>
    <n v="0"/>
    <n v="2.1"/>
    <n v="4.8"/>
    <n v="5.4"/>
    <n v="0"/>
    <n v="-999"/>
    <n v="-999"/>
    <n v="0.80100000000000005"/>
    <n v="0.41099999999999998"/>
    <n v="0"/>
    <n v="-999"/>
    <x v="106"/>
  </r>
  <r>
    <d v="2000-06-13T00:00:00"/>
    <n v="165"/>
    <n v="18.100000000000001"/>
    <n v="6.8"/>
    <n v="10.3"/>
    <n v="1.8"/>
    <n v="83.5"/>
    <n v="63.9"/>
    <n v="2.1"/>
    <n v="0"/>
    <n v="0"/>
    <n v="1.6"/>
    <n v="3.6"/>
    <n v="6.8"/>
    <n v="11.4"/>
    <n v="-999"/>
    <n v="-999"/>
    <n v="0.79800000000000004"/>
    <n v="0.45200000000000001"/>
    <n v="0"/>
    <n v="-999"/>
    <x v="106"/>
  </r>
  <r>
    <d v="2000-06-14T00:00:00"/>
    <n v="166"/>
    <n v="7.31"/>
    <n v="6.6"/>
    <n v="9.6999999999999993"/>
    <n v="2.5"/>
    <n v="92.3"/>
    <n v="77.5"/>
    <n v="9.9"/>
    <n v="0"/>
    <n v="0"/>
    <n v="1.7"/>
    <n v="4.9000000000000004"/>
    <n v="6.6"/>
    <n v="8.6999999999999993"/>
    <n v="-999"/>
    <n v="-999"/>
    <n v="0.93200000000000005"/>
    <n v="0.27100000000000002"/>
    <n v="0"/>
    <n v="-999"/>
    <x v="106"/>
  </r>
  <r>
    <d v="2000-06-15T00:00:00"/>
    <n v="167"/>
    <n v="19.41"/>
    <n v="3.9"/>
    <n v="11"/>
    <n v="0.5"/>
    <n v="80.400000000000006"/>
    <n v="49"/>
    <n v="2.7"/>
    <n v="0"/>
    <n v="0"/>
    <n v="1.3"/>
    <n v="4"/>
    <n v="3.9"/>
    <n v="8.4"/>
    <n v="-999"/>
    <n v="-999"/>
    <n v="0.64100000000000001"/>
    <n v="0.66900000000000004"/>
    <n v="0"/>
    <n v="-999"/>
    <x v="106"/>
  </r>
  <r>
    <d v="2000-06-16T00:00:00"/>
    <n v="168"/>
    <n v="29.29"/>
    <n v="8.4"/>
    <n v="16.2"/>
    <n v="1.2"/>
    <n v="59.9"/>
    <n v="34.1"/>
    <n v="0"/>
    <n v="0"/>
    <n v="0"/>
    <n v="1.1000000000000001"/>
    <n v="3.6"/>
    <n v="8.4"/>
    <n v="11.2"/>
    <n v="-999"/>
    <n v="-999"/>
    <n v="0.627"/>
    <n v="1.2130000000000001"/>
    <n v="0"/>
    <n v="-999"/>
    <x v="106"/>
  </r>
  <r>
    <d v="2000-06-17T00:00:00"/>
    <n v="169"/>
    <n v="20.83"/>
    <n v="11.4"/>
    <n v="18.100000000000001"/>
    <n v="4.3"/>
    <n v="54"/>
    <n v="33.200000000000003"/>
    <n v="0"/>
    <n v="0"/>
    <n v="0"/>
    <n v="1"/>
    <n v="3.5"/>
    <n v="11.4"/>
    <n v="11.9"/>
    <n v="-999"/>
    <n v="-999"/>
    <n v="0.68799999999999994"/>
    <n v="1.387"/>
    <n v="0"/>
    <n v="-999"/>
    <x v="106"/>
  </r>
  <r>
    <d v="2000-06-18T00:00:00"/>
    <n v="170"/>
    <n v="11.3"/>
    <n v="6.6"/>
    <n v="11.3"/>
    <n v="2.9"/>
    <n v="88.2"/>
    <n v="68.599999999999994"/>
    <n v="8.3000000000000007"/>
    <n v="0"/>
    <n v="0"/>
    <n v="1.1000000000000001"/>
    <n v="2.8"/>
    <n v="6.6"/>
    <n v="9.9"/>
    <n v="-999"/>
    <n v="-999"/>
    <n v="0.91800000000000004"/>
    <n v="0.42"/>
    <n v="0"/>
    <n v="-999"/>
    <x v="106"/>
  </r>
  <r>
    <d v="2000-06-19T00:00:00"/>
    <n v="171"/>
    <n v="16.57"/>
    <n v="5.7"/>
    <n v="12.3"/>
    <n v="2.2999999999999998"/>
    <n v="83.6"/>
    <n v="55.8"/>
    <n v="0.5"/>
    <n v="0"/>
    <n v="0"/>
    <n v="1.2"/>
    <n v="4.0999999999999996"/>
    <n v="5.7"/>
    <n v="9.8000000000000007"/>
    <n v="-999"/>
    <n v="-999"/>
    <n v="0.79700000000000004"/>
    <n v="0.63200000000000001"/>
    <n v="0"/>
    <n v="-999"/>
    <x v="106"/>
  </r>
  <r>
    <d v="2000-06-20T00:00:00"/>
    <n v="172"/>
    <n v="27"/>
    <n v="10.3"/>
    <n v="18.7"/>
    <n v="1.1000000000000001"/>
    <n v="69.5"/>
    <n v="40"/>
    <n v="0"/>
    <n v="0"/>
    <n v="0"/>
    <n v="1.3"/>
    <n v="3.3"/>
    <n v="10.3"/>
    <n v="12.5"/>
    <n v="-999"/>
    <n v="-999"/>
    <n v="0.86399999999999999"/>
    <n v="1.294"/>
    <n v="0"/>
    <n v="-999"/>
    <x v="106"/>
  </r>
  <r>
    <d v="2000-06-21T00:00:00"/>
    <n v="173"/>
    <n v="17.45"/>
    <n v="9"/>
    <n v="16.2"/>
    <n v="1.4"/>
    <n v="69.2"/>
    <n v="36.4"/>
    <n v="0"/>
    <n v="0"/>
    <n v="0"/>
    <n v="1.4"/>
    <n v="3.7"/>
    <n v="9"/>
    <n v="12.1"/>
    <n v="-999"/>
    <n v="-999"/>
    <n v="0.66900000000000004"/>
    <n v="1.171"/>
    <n v="0"/>
    <n v="-999"/>
    <x v="106"/>
  </r>
  <r>
    <d v="2000-06-22T00:00:00"/>
    <n v="174"/>
    <n v="24.37"/>
    <n v="8.5"/>
    <n v="16.8"/>
    <n v="1"/>
    <n v="65.099999999999994"/>
    <n v="27.2"/>
    <n v="0"/>
    <n v="0"/>
    <n v="0"/>
    <n v="1"/>
    <n v="3.6"/>
    <n v="8.5"/>
    <n v="10.9"/>
    <n v="-999"/>
    <n v="-999"/>
    <n v="0.51900000000000002"/>
    <n v="1.3919999999999999"/>
    <n v="0"/>
    <n v="-999"/>
    <x v="106"/>
  </r>
  <r>
    <d v="2000-06-23T00:00:00"/>
    <n v="175"/>
    <n v="24.95"/>
    <n v="9.3000000000000007"/>
    <n v="16.899999999999999"/>
    <n v="1.4"/>
    <n v="63.9"/>
    <n v="31.9"/>
    <n v="0"/>
    <n v="0"/>
    <n v="0"/>
    <n v="1.4"/>
    <n v="3.7"/>
    <n v="9.3000000000000007"/>
    <n v="12.7"/>
    <n v="-999"/>
    <n v="-999"/>
    <n v="0.61399999999999999"/>
    <n v="1.3109999999999999"/>
    <n v="0"/>
    <n v="-999"/>
    <x v="106"/>
  </r>
  <r>
    <d v="2000-06-24T00:00:00"/>
    <n v="176"/>
    <n v="12.66"/>
    <n v="6.3"/>
    <n v="10.4"/>
    <n v="3"/>
    <n v="84"/>
    <n v="62.4"/>
    <n v="1.3"/>
    <n v="0"/>
    <n v="0"/>
    <n v="1.2"/>
    <n v="3.6"/>
    <n v="6.3"/>
    <n v="10.4"/>
    <n v="-999"/>
    <n v="-999"/>
    <n v="0.78600000000000003"/>
    <n v="0.47399999999999998"/>
    <n v="0"/>
    <n v="-999"/>
    <x v="106"/>
  </r>
  <r>
    <d v="2000-06-25T00:00:00"/>
    <n v="177"/>
    <n v="28.83"/>
    <n v="11.2"/>
    <n v="18.899999999999999"/>
    <n v="3.4"/>
    <n v="57.7"/>
    <n v="27.4"/>
    <n v="0"/>
    <n v="0"/>
    <n v="0"/>
    <n v="0.9"/>
    <n v="2.9"/>
    <n v="11.2"/>
    <n v="12.8"/>
    <n v="-999"/>
    <n v="-999"/>
    <n v="0.59899999999999998"/>
    <n v="1.585"/>
    <n v="0"/>
    <n v="-999"/>
    <x v="106"/>
  </r>
  <r>
    <d v="2000-06-26T00:00:00"/>
    <n v="178"/>
    <n v="29.48"/>
    <n v="14"/>
    <n v="20.9"/>
    <n v="6.4"/>
    <n v="46"/>
    <n v="23.2"/>
    <n v="0"/>
    <n v="0"/>
    <n v="0"/>
    <n v="1"/>
    <n v="2.9"/>
    <n v="14"/>
    <n v="14.2"/>
    <n v="-999"/>
    <n v="-999"/>
    <n v="0.57199999999999995"/>
    <n v="1.8979999999999999"/>
    <n v="0"/>
    <n v="-999"/>
    <x v="106"/>
  </r>
  <r>
    <d v="2000-06-27T00:00:00"/>
    <n v="179"/>
    <n v="30.53"/>
    <n v="16"/>
    <n v="23.4"/>
    <n v="8"/>
    <n v="41.6"/>
    <n v="18.399999999999999"/>
    <n v="0"/>
    <n v="0"/>
    <n v="0"/>
    <n v="0.9"/>
    <n v="3"/>
    <n v="16"/>
    <n v="15.5"/>
    <n v="-999"/>
    <n v="-999"/>
    <n v="0.52900000000000003"/>
    <n v="2.3479999999999999"/>
    <n v="0"/>
    <n v="-999"/>
    <x v="106"/>
  </r>
  <r>
    <d v="2000-06-28T00:00:00"/>
    <n v="180"/>
    <n v="24.07"/>
    <n v="16.100000000000001"/>
    <n v="24"/>
    <n v="10.6"/>
    <n v="42.4"/>
    <n v="24.6"/>
    <n v="0"/>
    <n v="0"/>
    <n v="0"/>
    <n v="1.2"/>
    <n v="3.7"/>
    <n v="16.100000000000001"/>
    <n v="15.7"/>
    <n v="-999"/>
    <n v="-999"/>
    <n v="0.73399999999999999"/>
    <n v="2.2490000000000001"/>
    <n v="0"/>
    <n v="-999"/>
    <x v="106"/>
  </r>
  <r>
    <d v="2000-06-29T00:00:00"/>
    <n v="181"/>
    <n v="23.19"/>
    <n v="14.4"/>
    <n v="22.6"/>
    <n v="7.5"/>
    <n v="50.1"/>
    <n v="24.9"/>
    <n v="2.9"/>
    <n v="0"/>
    <n v="0"/>
    <n v="1"/>
    <n v="3.3"/>
    <n v="14.4"/>
    <n v="15.3"/>
    <n v="-999"/>
    <n v="-999"/>
    <n v="0.68100000000000005"/>
    <n v="2.0590000000000002"/>
    <n v="0"/>
    <n v="-999"/>
    <x v="106"/>
  </r>
  <r>
    <d v="2000-06-30T00:00:00"/>
    <n v="182"/>
    <n v="20.64"/>
    <n v="10.6"/>
    <n v="18.100000000000001"/>
    <n v="5"/>
    <n v="75.3"/>
    <n v="45.2"/>
    <n v="0.8"/>
    <n v="0"/>
    <n v="0"/>
    <n v="1"/>
    <n v="3.3"/>
    <n v="10.6"/>
    <n v="15"/>
    <n v="-999"/>
    <n v="-999"/>
    <n v="0.93700000000000006"/>
    <n v="1.1379999999999999"/>
    <n v="0"/>
    <n v="-999"/>
    <x v="106"/>
  </r>
  <r>
    <d v="2000-07-01T00:00:00"/>
    <n v="183"/>
    <n v="22.47"/>
    <n v="7.1"/>
    <n v="16.7"/>
    <n v="0"/>
    <n v="74.3"/>
    <n v="34.1"/>
    <n v="1.3"/>
    <n v="0"/>
    <n v="0"/>
    <n v="1"/>
    <n v="3.3"/>
    <n v="7.1"/>
    <n v="13.1"/>
    <n v="-999"/>
    <n v="-999"/>
    <n v="0.64700000000000002"/>
    <n v="1.2529999999999999"/>
    <n v="0"/>
    <n v="-999"/>
    <x v="107"/>
  </r>
  <r>
    <d v="2000-07-02T00:00:00"/>
    <n v="184"/>
    <n v="24.33"/>
    <n v="5.9"/>
    <n v="14"/>
    <n v="-1.2"/>
    <n v="67.099999999999994"/>
    <n v="31.7"/>
    <n v="0"/>
    <n v="0"/>
    <n v="0"/>
    <n v="1"/>
    <n v="2.8"/>
    <n v="5.9"/>
    <n v="12.2"/>
    <n v="-999"/>
    <n v="-999"/>
    <n v="0.505"/>
    <n v="1.091"/>
    <n v="0"/>
    <n v="-999"/>
    <x v="107"/>
  </r>
  <r>
    <d v="2000-07-03T00:00:00"/>
    <n v="185"/>
    <n v="11.25"/>
    <n v="5.5"/>
    <n v="11.7"/>
    <n v="2.2000000000000002"/>
    <n v="84.2"/>
    <n v="52.3"/>
    <n v="6.4"/>
    <n v="0"/>
    <n v="0"/>
    <n v="0.9"/>
    <n v="3.3"/>
    <n v="5.5"/>
    <n v="10.3"/>
    <n v="-999"/>
    <n v="-999"/>
    <n v="0.72"/>
    <n v="0.65600000000000003"/>
    <n v="0"/>
    <n v="-999"/>
    <x v="107"/>
  </r>
  <r>
    <d v="2000-07-04T00:00:00"/>
    <n v="186"/>
    <n v="4.9400000000000004"/>
    <n v="3.1"/>
    <n v="5.7"/>
    <n v="1.2"/>
    <n v="99.2"/>
    <n v="97.2"/>
    <n v="7.2"/>
    <n v="0"/>
    <n v="0"/>
    <n v="0.9"/>
    <n v="2.2999999999999998"/>
    <n v="3.1"/>
    <n v="8.1"/>
    <n v="-999"/>
    <n v="-999"/>
    <n v="0.89200000000000002"/>
    <n v="2.5999999999999999E-2"/>
    <n v="0"/>
    <n v="-999"/>
    <x v="107"/>
  </r>
  <r>
    <d v="2000-07-05T00:00:00"/>
    <n v="187"/>
    <n v="20.47"/>
    <n v="7.2"/>
    <n v="14"/>
    <n v="1.7"/>
    <n v="84"/>
    <n v="53.3"/>
    <n v="0.5"/>
    <n v="0"/>
    <n v="0"/>
    <n v="1"/>
    <n v="4.5"/>
    <n v="7.2"/>
    <n v="12.2"/>
    <n v="-999"/>
    <n v="-999"/>
    <n v="0.85199999999999998"/>
    <n v="0.746"/>
    <n v="0"/>
    <n v="-999"/>
    <x v="107"/>
  </r>
  <r>
    <d v="2000-07-06T00:00:00"/>
    <n v="188"/>
    <n v="13.9"/>
    <n v="8.1999999999999993"/>
    <n v="14.4"/>
    <n v="3.9"/>
    <n v="85.9"/>
    <n v="57.9"/>
    <n v="2.7"/>
    <n v="0"/>
    <n v="0"/>
    <n v="0.7"/>
    <n v="3.3"/>
    <n v="8.1999999999999993"/>
    <n v="11.6"/>
    <n v="-999"/>
    <n v="-999"/>
    <n v="0.95099999999999996"/>
    <n v="0.69"/>
    <n v="0"/>
    <n v="-999"/>
    <x v="107"/>
  </r>
  <r>
    <d v="2000-07-07T00:00:00"/>
    <n v="189"/>
    <n v="21.5"/>
    <n v="9.4"/>
    <n v="16.8"/>
    <n v="3.1"/>
    <n v="79.5"/>
    <n v="46"/>
    <n v="0.8"/>
    <n v="0"/>
    <n v="0"/>
    <n v="1"/>
    <n v="3.6"/>
    <n v="9.4"/>
    <n v="12.4"/>
    <n v="-999"/>
    <n v="-999"/>
    <n v="0.88200000000000001"/>
    <n v="1.0329999999999999"/>
    <n v="0"/>
    <n v="-999"/>
    <x v="107"/>
  </r>
  <r>
    <d v="2000-07-08T00:00:00"/>
    <n v="190"/>
    <n v="13.56"/>
    <n v="9.3000000000000007"/>
    <n v="15.1"/>
    <n v="4.8"/>
    <n v="81.900000000000006"/>
    <n v="49"/>
    <n v="0.8"/>
    <n v="0"/>
    <n v="0"/>
    <n v="0.7"/>
    <n v="2.8"/>
    <n v="9.3000000000000007"/>
    <n v="12"/>
    <n v="-999"/>
    <n v="-999"/>
    <n v="0.83899999999999997"/>
    <n v="0.875"/>
    <n v="0"/>
    <n v="-999"/>
    <x v="107"/>
  </r>
  <r>
    <d v="2000-07-09T00:00:00"/>
    <n v="191"/>
    <n v="13.7"/>
    <n v="7.6"/>
    <n v="14.7"/>
    <n v="3.7"/>
    <n v="90.6"/>
    <n v="54.6"/>
    <n v="7.2"/>
    <n v="0"/>
    <n v="0"/>
    <n v="0.6"/>
    <n v="2.6"/>
    <n v="7.6"/>
    <n v="11.6"/>
    <n v="-999"/>
    <n v="-999"/>
    <n v="0.91400000000000003"/>
    <n v="0.75900000000000001"/>
    <n v="0"/>
    <n v="-999"/>
    <x v="107"/>
  </r>
  <r>
    <d v="2000-07-10T00:00:00"/>
    <n v="192"/>
    <n v="14.18"/>
    <n v="9"/>
    <n v="16.8"/>
    <n v="5.2"/>
    <n v="85.6"/>
    <n v="46.6"/>
    <n v="0.3"/>
    <n v="0"/>
    <n v="0"/>
    <n v="0.6"/>
    <n v="2.4"/>
    <n v="9"/>
    <n v="12.5"/>
    <n v="-999"/>
    <n v="-999"/>
    <n v="0.89100000000000001"/>
    <n v="1.0209999999999999"/>
    <n v="0"/>
    <n v="-999"/>
    <x v="107"/>
  </r>
  <r>
    <d v="2000-07-11T00:00:00"/>
    <n v="193"/>
    <n v="26.04"/>
    <n v="12.2"/>
    <n v="20.3"/>
    <n v="4.3"/>
    <n v="70.8"/>
    <n v="40.6"/>
    <n v="0"/>
    <n v="0"/>
    <n v="0"/>
    <n v="1"/>
    <n v="3.3"/>
    <n v="12.2"/>
    <n v="14.3"/>
    <n v="-999"/>
    <n v="-999"/>
    <n v="0.96599999999999997"/>
    <n v="1.415"/>
    <n v="0"/>
    <n v="-999"/>
    <x v="107"/>
  </r>
  <r>
    <d v="2000-07-12T00:00:00"/>
    <n v="194"/>
    <n v="29.03"/>
    <n v="15.4"/>
    <n v="22.9"/>
    <n v="6.9"/>
    <n v="52.3"/>
    <n v="23.5"/>
    <n v="0"/>
    <n v="0"/>
    <n v="0"/>
    <n v="1.2"/>
    <n v="3.6"/>
    <n v="15.4"/>
    <n v="15.4"/>
    <n v="-999"/>
    <n v="-999"/>
    <n v="0.65600000000000003"/>
    <n v="2.1360000000000001"/>
    <n v="0"/>
    <n v="-999"/>
    <x v="107"/>
  </r>
  <r>
    <d v="2000-07-13T00:00:00"/>
    <n v="195"/>
    <n v="25.72"/>
    <n v="15.2"/>
    <n v="23.3"/>
    <n v="6"/>
    <n v="45.1"/>
    <n v="18.5"/>
    <n v="0"/>
    <n v="0"/>
    <n v="0"/>
    <n v="1.7"/>
    <n v="6"/>
    <n v="15.2"/>
    <n v="15.2"/>
    <n v="-999"/>
    <n v="-999"/>
    <n v="0.53"/>
    <n v="2.331"/>
    <n v="0"/>
    <n v="-999"/>
    <x v="107"/>
  </r>
  <r>
    <d v="2000-07-14T00:00:00"/>
    <n v="196"/>
    <n v="22.87"/>
    <n v="8.5"/>
    <n v="18.100000000000001"/>
    <n v="2.5"/>
    <n v="72.400000000000006"/>
    <n v="32.799999999999997"/>
    <n v="1.3"/>
    <n v="0"/>
    <n v="0"/>
    <n v="1"/>
    <n v="3.7"/>
    <n v="8.5"/>
    <n v="13.3"/>
    <n v="-999"/>
    <n v="-999"/>
    <n v="0.68100000000000005"/>
    <n v="1.395"/>
    <n v="0"/>
    <n v="-999"/>
    <x v="107"/>
  </r>
  <r>
    <d v="2000-07-15T00:00:00"/>
    <n v="197"/>
    <n v="19.440000000000001"/>
    <n v="7"/>
    <n v="13.7"/>
    <n v="1.9"/>
    <n v="80.7"/>
    <n v="52.4"/>
    <n v="0.3"/>
    <n v="0"/>
    <n v="0"/>
    <n v="0.9"/>
    <n v="2.8"/>
    <n v="7"/>
    <n v="12.2"/>
    <n v="-999"/>
    <n v="-999"/>
    <n v="0.82099999999999995"/>
    <n v="0.746"/>
    <n v="0"/>
    <n v="-999"/>
    <x v="107"/>
  </r>
  <r>
    <d v="2000-07-16T00:00:00"/>
    <n v="198"/>
    <n v="29.81"/>
    <n v="12.8"/>
    <n v="20.9"/>
    <n v="2.6"/>
    <n v="54.8"/>
    <n v="28.3"/>
    <n v="0"/>
    <n v="0"/>
    <n v="0"/>
    <n v="0.9"/>
    <n v="3.5"/>
    <n v="12.8"/>
    <n v="14"/>
    <n v="-999"/>
    <n v="-999"/>
    <n v="0.69899999999999995"/>
    <n v="1.772"/>
    <n v="0"/>
    <n v="-999"/>
    <x v="107"/>
  </r>
  <r>
    <d v="2000-07-17T00:00:00"/>
    <n v="199"/>
    <n v="28.71"/>
    <n v="15.8"/>
    <n v="23.4"/>
    <n v="7.8"/>
    <n v="42"/>
    <n v="18.8"/>
    <n v="0"/>
    <n v="0"/>
    <n v="0"/>
    <n v="1"/>
    <n v="3.1"/>
    <n v="15.8"/>
    <n v="15"/>
    <n v="-999"/>
    <n v="-999"/>
    <n v="0.54100000000000004"/>
    <n v="2.3370000000000002"/>
    <n v="0"/>
    <n v="-999"/>
    <x v="107"/>
  </r>
  <r>
    <d v="2000-07-18T00:00:00"/>
    <n v="200"/>
    <n v="28.49"/>
    <n v="15.6"/>
    <n v="23.5"/>
    <n v="7.2"/>
    <n v="42.4"/>
    <n v="20.9"/>
    <n v="0"/>
    <n v="0"/>
    <n v="0"/>
    <n v="1"/>
    <n v="3.1"/>
    <n v="15.6"/>
    <n v="15.3"/>
    <n v="-999"/>
    <n v="-999"/>
    <n v="0.60599999999999998"/>
    <n v="2.29"/>
    <n v="0"/>
    <n v="-999"/>
    <x v="107"/>
  </r>
  <r>
    <d v="2000-07-19T00:00:00"/>
    <n v="201"/>
    <n v="27.07"/>
    <n v="17.3"/>
    <n v="25.2"/>
    <n v="9.3000000000000007"/>
    <n v="46.3"/>
    <n v="26.6"/>
    <n v="0"/>
    <n v="0"/>
    <n v="0"/>
    <n v="0.9"/>
    <n v="2.8"/>
    <n v="17.3"/>
    <n v="16.3"/>
    <n v="-999"/>
    <n v="-999"/>
    <n v="0.85499999999999998"/>
    <n v="2.3530000000000002"/>
    <n v="0"/>
    <n v="-999"/>
    <x v="107"/>
  </r>
  <r>
    <d v="2000-07-20T00:00:00"/>
    <n v="202"/>
    <n v="22.36"/>
    <n v="16.899999999999999"/>
    <n v="25.5"/>
    <n v="10.3"/>
    <n v="48.7"/>
    <n v="27.1"/>
    <n v="0"/>
    <n v="0"/>
    <n v="0"/>
    <n v="0.9"/>
    <n v="4"/>
    <n v="16.899999999999999"/>
    <n v="16.2"/>
    <n v="-999"/>
    <n v="-999"/>
    <n v="0.88500000000000001"/>
    <n v="2.379"/>
    <n v="0"/>
    <n v="-999"/>
    <x v="107"/>
  </r>
  <r>
    <d v="2000-07-21T00:00:00"/>
    <n v="203"/>
    <n v="26.9"/>
    <n v="18.600000000000001"/>
    <n v="26.1"/>
    <n v="10.6"/>
    <n v="47"/>
    <n v="23.8"/>
    <n v="0"/>
    <n v="0"/>
    <n v="0"/>
    <n v="1"/>
    <n v="3.8"/>
    <n v="18.600000000000001"/>
    <n v="16.899999999999999"/>
    <n v="-999"/>
    <n v="-999"/>
    <n v="0.80700000000000005"/>
    <n v="2.5760000000000001"/>
    <n v="0"/>
    <n v="-999"/>
    <x v="107"/>
  </r>
  <r>
    <d v="2000-07-22T00:00:00"/>
    <n v="204"/>
    <n v="15.17"/>
    <n v="14.8"/>
    <n v="24.6"/>
    <n v="5.0999999999999996"/>
    <n v="62.7"/>
    <n v="34.5"/>
    <n v="9.9"/>
    <n v="0"/>
    <n v="0"/>
    <n v="1.2"/>
    <n v="5.3"/>
    <n v="14.8"/>
    <n v="15.1"/>
    <n v="-999"/>
    <n v="-999"/>
    <n v="1.069"/>
    <n v="2.0259999999999998"/>
    <n v="0"/>
    <n v="-999"/>
    <x v="107"/>
  </r>
  <r>
    <d v="2000-07-23T00:00:00"/>
    <n v="205"/>
    <n v="9.8800000000000008"/>
    <n v="7.9"/>
    <n v="14.3"/>
    <n v="5.0999999999999996"/>
    <n v="93.9"/>
    <n v="69.099999999999994"/>
    <n v="17.600000000000001"/>
    <n v="0"/>
    <n v="0"/>
    <n v="1.1000000000000001"/>
    <n v="2.8"/>
    <n v="7.9"/>
    <n v="11.3"/>
    <n v="-999"/>
    <n v="-999"/>
    <n v="1.1240000000000001"/>
    <n v="0.504"/>
    <n v="0"/>
    <n v="-999"/>
    <x v="107"/>
  </r>
  <r>
    <d v="2000-07-24T00:00:00"/>
    <n v="206"/>
    <n v="17.899999999999999"/>
    <n v="12.9"/>
    <n v="21"/>
    <n v="5.0999999999999996"/>
    <n v="72.599999999999994"/>
    <n v="44.9"/>
    <n v="0"/>
    <n v="0"/>
    <n v="0"/>
    <n v="0.8"/>
    <n v="2.2000000000000002"/>
    <n v="12.9"/>
    <n v="12.9"/>
    <n v="-999"/>
    <n v="-999"/>
    <n v="1.1180000000000001"/>
    <n v="1.37"/>
    <n v="0"/>
    <n v="-999"/>
    <x v="107"/>
  </r>
  <r>
    <d v="2000-07-25T00:00:00"/>
    <n v="207"/>
    <n v="13.6"/>
    <n v="12.5"/>
    <n v="18.3"/>
    <n v="6.5"/>
    <n v="70.8"/>
    <n v="47.9"/>
    <n v="0"/>
    <n v="0"/>
    <n v="0"/>
    <n v="0.7"/>
    <n v="2.8"/>
    <n v="12.5"/>
    <n v="12.9"/>
    <n v="-999"/>
    <n v="-999"/>
    <n v="1.0049999999999999"/>
    <n v="1.095"/>
    <n v="0"/>
    <n v="-999"/>
    <x v="107"/>
  </r>
  <r>
    <d v="2000-07-26T00:00:00"/>
    <n v="208"/>
    <n v="21.54"/>
    <n v="12.1"/>
    <n v="20.399999999999999"/>
    <n v="4.0999999999999996"/>
    <n v="72.900000000000006"/>
    <n v="42.3"/>
    <n v="0"/>
    <n v="0"/>
    <n v="0"/>
    <n v="0.8"/>
    <n v="2.9"/>
    <n v="12.1"/>
    <n v="13.5"/>
    <n v="-999"/>
    <n v="-999"/>
    <n v="1.0149999999999999"/>
    <n v="1.383"/>
    <n v="0"/>
    <n v="-999"/>
    <x v="107"/>
  </r>
  <r>
    <d v="2000-07-27T00:00:00"/>
    <n v="209"/>
    <n v="15.61"/>
    <n v="12.7"/>
    <n v="19.3"/>
    <n v="7.9"/>
    <n v="76.099999999999994"/>
    <n v="53.5"/>
    <n v="0"/>
    <n v="0"/>
    <n v="0"/>
    <n v="0.8"/>
    <n v="3.9"/>
    <n v="12.7"/>
    <n v="14.5"/>
    <n v="-999"/>
    <n v="-999"/>
    <n v="1.1970000000000001"/>
    <n v="1.0409999999999999"/>
    <n v="0"/>
    <n v="-999"/>
    <x v="107"/>
  </r>
  <r>
    <d v="2000-07-28T00:00:00"/>
    <n v="210"/>
    <n v="11.51"/>
    <n v="12.1"/>
    <n v="18.100000000000001"/>
    <n v="6.4"/>
    <n v="75.7"/>
    <n v="47.5"/>
    <n v="0.3"/>
    <n v="0"/>
    <n v="0"/>
    <n v="1.1000000000000001"/>
    <n v="5.0999999999999996"/>
    <n v="12.1"/>
    <n v="12.6"/>
    <n v="-999"/>
    <n v="-999"/>
    <n v="0.98699999999999999"/>
    <n v="1.0900000000000001"/>
    <n v="0"/>
    <n v="-999"/>
    <x v="107"/>
  </r>
  <r>
    <d v="2000-07-29T00:00:00"/>
    <n v="211"/>
    <n v="27.17"/>
    <n v="14.2"/>
    <n v="23.1"/>
    <n v="5.2"/>
    <n v="65.599999999999994"/>
    <n v="27.4"/>
    <n v="0"/>
    <n v="0"/>
    <n v="0"/>
    <n v="0.9"/>
    <n v="3.2"/>
    <n v="14.2"/>
    <n v="14.3"/>
    <n v="-999"/>
    <n v="-999"/>
    <n v="0.77500000000000002"/>
    <n v="2.052"/>
    <n v="0"/>
    <n v="-999"/>
    <x v="107"/>
  </r>
  <r>
    <d v="2000-07-30T00:00:00"/>
    <n v="212"/>
    <n v="26.98"/>
    <n v="19.2"/>
    <n v="27.6"/>
    <n v="11"/>
    <n v="51.1"/>
    <n v="28.7"/>
    <n v="0"/>
    <n v="0"/>
    <n v="0"/>
    <n v="0.9"/>
    <n v="2.7"/>
    <n v="19.2"/>
    <n v="16.5"/>
    <n v="-999"/>
    <n v="-999"/>
    <n v="1.0569999999999999"/>
    <n v="2.6320000000000001"/>
    <n v="0"/>
    <n v="-999"/>
    <x v="107"/>
  </r>
  <r>
    <d v="2000-07-31T00:00:00"/>
    <n v="213"/>
    <n v="16.53"/>
    <n v="18.2"/>
    <n v="27.5"/>
    <n v="10.8"/>
    <n v="62.9"/>
    <n v="26.1"/>
    <n v="1.9"/>
    <n v="0"/>
    <n v="0"/>
    <n v="0.8"/>
    <n v="5.7"/>
    <n v="18.2"/>
    <n v="16"/>
    <n v="-999"/>
    <n v="-999"/>
    <n v="0.95899999999999996"/>
    <n v="2.7130000000000001"/>
    <n v="0"/>
    <n v="-999"/>
    <x v="107"/>
  </r>
  <r>
    <d v="2000-08-01T00:00:00"/>
    <n v="214"/>
    <n v="26.59"/>
    <n v="13.4"/>
    <n v="20.399999999999999"/>
    <n v="6.3"/>
    <n v="62.8"/>
    <n v="33.700000000000003"/>
    <n v="0"/>
    <n v="0"/>
    <n v="0"/>
    <n v="0.9"/>
    <n v="2.8"/>
    <n v="13.4"/>
    <n v="15"/>
    <n v="-999"/>
    <n v="-999"/>
    <n v="0.80600000000000005"/>
    <n v="1.589"/>
    <n v="0"/>
    <n v="-999"/>
    <x v="108"/>
  </r>
  <r>
    <d v="2000-08-02T00:00:00"/>
    <n v="215"/>
    <n v="24.89"/>
    <n v="15.3"/>
    <n v="22.4"/>
    <n v="8.5"/>
    <n v="55.6"/>
    <n v="36.4"/>
    <n v="0"/>
    <n v="0"/>
    <n v="0"/>
    <n v="0.9"/>
    <n v="3"/>
    <n v="15.3"/>
    <n v="15.4"/>
    <n v="-999"/>
    <n v="-999"/>
    <n v="0.98499999999999999"/>
    <n v="1.7230000000000001"/>
    <n v="0"/>
    <n v="-999"/>
    <x v="108"/>
  </r>
  <r>
    <d v="2000-08-03T00:00:00"/>
    <n v="216"/>
    <n v="21.79"/>
    <n v="15.3"/>
    <n v="22.5"/>
    <n v="9.6999999999999993"/>
    <n v="66.5"/>
    <n v="42"/>
    <n v="0"/>
    <n v="0"/>
    <n v="0"/>
    <n v="1.1000000000000001"/>
    <n v="3.9"/>
    <n v="15.3"/>
    <n v="16"/>
    <n v="-999"/>
    <n v="-999"/>
    <n v="1.147"/>
    <n v="1.58"/>
    <n v="0"/>
    <n v="-999"/>
    <x v="108"/>
  </r>
  <r>
    <d v="2000-08-04T00:00:00"/>
    <n v="217"/>
    <n v="21.95"/>
    <n v="15.8"/>
    <n v="22.9"/>
    <n v="11.8"/>
    <n v="63.1"/>
    <n v="32.799999999999997"/>
    <n v="0"/>
    <n v="0"/>
    <n v="0"/>
    <n v="0.9"/>
    <n v="3.2"/>
    <n v="15.8"/>
    <n v="15.9"/>
    <n v="-999"/>
    <n v="-999"/>
    <n v="0.91800000000000004"/>
    <n v="1.8759999999999999"/>
    <n v="0"/>
    <n v="-999"/>
    <x v="108"/>
  </r>
  <r>
    <d v="2000-08-05T00:00:00"/>
    <n v="218"/>
    <n v="18.72"/>
    <n v="17.3"/>
    <n v="24.5"/>
    <n v="10.7"/>
    <n v="56.2"/>
    <n v="32.4"/>
    <n v="0"/>
    <n v="0"/>
    <n v="0"/>
    <n v="0.7"/>
    <n v="3"/>
    <n v="17.3"/>
    <n v="15.2"/>
    <n v="-999"/>
    <n v="-999"/>
    <n v="0.996"/>
    <n v="2.0779999999999998"/>
    <n v="0"/>
    <n v="-999"/>
    <x v="108"/>
  </r>
  <r>
    <d v="2000-08-06T00:00:00"/>
    <n v="219"/>
    <n v="22.49"/>
    <n v="15.9"/>
    <n v="23.7"/>
    <n v="10.199999999999999"/>
    <n v="60.5"/>
    <n v="38.6"/>
    <n v="0"/>
    <n v="0"/>
    <n v="0"/>
    <n v="0.9"/>
    <n v="2.7"/>
    <n v="15.9"/>
    <n v="15.4"/>
    <n v="-999"/>
    <n v="-999"/>
    <n v="1.1339999999999999"/>
    <n v="1.7989999999999999"/>
    <n v="0"/>
    <n v="-999"/>
    <x v="108"/>
  </r>
  <r>
    <d v="2000-08-07T00:00:00"/>
    <n v="220"/>
    <n v="24.93"/>
    <n v="16.600000000000001"/>
    <n v="24.6"/>
    <n v="9.1"/>
    <n v="58.1"/>
    <n v="30.5"/>
    <n v="0"/>
    <n v="0"/>
    <n v="0"/>
    <n v="1"/>
    <n v="3"/>
    <n v="16.600000000000001"/>
    <n v="15.8"/>
    <n v="-999"/>
    <n v="-999"/>
    <n v="0.94099999999999995"/>
    <n v="2.149"/>
    <n v="0"/>
    <n v="-999"/>
    <x v="108"/>
  </r>
  <r>
    <d v="2000-08-08T00:00:00"/>
    <n v="221"/>
    <n v="25.56"/>
    <n v="18.5"/>
    <n v="26.4"/>
    <n v="10.7"/>
    <n v="52.1"/>
    <n v="28.4"/>
    <n v="0"/>
    <n v="0"/>
    <n v="0"/>
    <n v="1"/>
    <n v="3.1"/>
    <n v="18.5"/>
    <n v="16.7"/>
    <n v="-999"/>
    <n v="-999"/>
    <n v="0.97799999999999998"/>
    <n v="2.464"/>
    <n v="0"/>
    <n v="-999"/>
    <x v="108"/>
  </r>
  <r>
    <d v="2000-08-09T00:00:00"/>
    <n v="222"/>
    <n v="26.11"/>
    <n v="17"/>
    <n v="25.3"/>
    <n v="9.6999999999999993"/>
    <n v="41.2"/>
    <n v="22"/>
    <n v="0"/>
    <n v="0"/>
    <n v="0"/>
    <n v="1"/>
    <n v="3.4"/>
    <n v="17"/>
    <n v="16"/>
    <n v="-999"/>
    <n v="-999"/>
    <n v="0.71099999999999997"/>
    <n v="2.5150000000000001"/>
    <n v="0"/>
    <n v="-999"/>
    <x v="108"/>
  </r>
  <r>
    <d v="2000-08-10T00:00:00"/>
    <n v="223"/>
    <n v="23.61"/>
    <n v="15.5"/>
    <n v="24.3"/>
    <n v="7.4"/>
    <n v="37.9"/>
    <n v="16.399999999999999"/>
    <n v="0"/>
    <n v="0"/>
    <n v="0"/>
    <n v="0.8"/>
    <n v="2.7"/>
    <n v="15.5"/>
    <n v="15"/>
    <n v="-999"/>
    <n v="-999"/>
    <n v="0.499"/>
    <n v="2.5390000000000001"/>
    <n v="0"/>
    <n v="-999"/>
    <x v="108"/>
  </r>
  <r>
    <d v="2000-08-11T00:00:00"/>
    <n v="224"/>
    <n v="24.35"/>
    <n v="11.2"/>
    <n v="19"/>
    <n v="3.9"/>
    <n v="51.8"/>
    <n v="29.7"/>
    <n v="0"/>
    <n v="0"/>
    <n v="0"/>
    <n v="0.9"/>
    <n v="3.3"/>
    <n v="11.2"/>
    <n v="14.2"/>
    <n v="-999"/>
    <n v="-999"/>
    <n v="0.65400000000000003"/>
    <n v="1.544"/>
    <n v="0"/>
    <n v="-999"/>
    <x v="108"/>
  </r>
  <r>
    <d v="2000-08-12T00:00:00"/>
    <n v="225"/>
    <n v="24.18"/>
    <n v="11.8"/>
    <n v="19.7"/>
    <n v="5.3"/>
    <n v="56.2"/>
    <n v="22.7"/>
    <n v="0"/>
    <n v="0"/>
    <n v="0"/>
    <n v="1"/>
    <n v="3.3"/>
    <n v="11.8"/>
    <n v="13.8"/>
    <n v="-999"/>
    <n v="-999"/>
    <n v="0.52"/>
    <n v="1.774"/>
    <n v="0"/>
    <n v="-999"/>
    <x v="108"/>
  </r>
  <r>
    <d v="2000-08-13T00:00:00"/>
    <n v="226"/>
    <n v="21.54"/>
    <n v="9.8000000000000007"/>
    <n v="18.2"/>
    <n v="3.6"/>
    <n v="57.5"/>
    <n v="34.6"/>
    <n v="0"/>
    <n v="0"/>
    <n v="0"/>
    <n v="0.9"/>
    <n v="3.7"/>
    <n v="9.8000000000000007"/>
    <n v="12.5"/>
    <n v="-999"/>
    <n v="-999"/>
    <n v="0.72499999999999998"/>
    <n v="1.367"/>
    <n v="0"/>
    <n v="-999"/>
    <x v="108"/>
  </r>
  <r>
    <d v="2000-08-14T00:00:00"/>
    <n v="227"/>
    <n v="19.82"/>
    <n v="10.7"/>
    <n v="18.8"/>
    <n v="4.0999999999999996"/>
    <n v="55.9"/>
    <n v="30"/>
    <n v="0"/>
    <n v="0"/>
    <n v="0"/>
    <n v="0.8"/>
    <n v="2.7"/>
    <n v="10.7"/>
    <n v="11.8"/>
    <n v="-999"/>
    <n v="-999"/>
    <n v="0.65"/>
    <n v="1.5189999999999999"/>
    <n v="0"/>
    <n v="-999"/>
    <x v="108"/>
  </r>
  <r>
    <d v="2000-08-15T00:00:00"/>
    <n v="228"/>
    <n v="20.18"/>
    <n v="10.3"/>
    <n v="17.5"/>
    <n v="5"/>
    <n v="54.6"/>
    <n v="30.6"/>
    <n v="0"/>
    <n v="0"/>
    <n v="0"/>
    <n v="1"/>
    <n v="3.2"/>
    <n v="10.3"/>
    <n v="11.4"/>
    <n v="-999"/>
    <n v="-999"/>
    <n v="0.61099999999999999"/>
    <n v="1.3879999999999999"/>
    <n v="0"/>
    <n v="-999"/>
    <x v="108"/>
  </r>
  <r>
    <d v="2000-08-16T00:00:00"/>
    <n v="229"/>
    <n v="23.96"/>
    <n v="13"/>
    <n v="21.3"/>
    <n v="3.2"/>
    <n v="38.4"/>
    <n v="18.7"/>
    <n v="0"/>
    <n v="0"/>
    <n v="0"/>
    <n v="1"/>
    <n v="3.2"/>
    <n v="13"/>
    <n v="12.6"/>
    <n v="-999"/>
    <n v="-999"/>
    <n v="0.47399999999999998"/>
    <n v="2.0590000000000002"/>
    <n v="0"/>
    <n v="-999"/>
    <x v="108"/>
  </r>
  <r>
    <d v="2000-08-17T00:00:00"/>
    <n v="230"/>
    <n v="23.82"/>
    <n v="15.1"/>
    <n v="23"/>
    <n v="8.1"/>
    <n v="34.700000000000003"/>
    <n v="16.600000000000001"/>
    <n v="0"/>
    <n v="0"/>
    <n v="0"/>
    <n v="1.4"/>
    <n v="4.0999999999999996"/>
    <n v="15.1"/>
    <n v="14.1"/>
    <n v="-999"/>
    <n v="-999"/>
    <n v="0.46600000000000003"/>
    <n v="2.343"/>
    <n v="0"/>
    <n v="-999"/>
    <x v="108"/>
  </r>
  <r>
    <d v="2000-08-18T00:00:00"/>
    <n v="231"/>
    <n v="10.119999999999999"/>
    <n v="7.6"/>
    <n v="14.7"/>
    <n v="2.7"/>
    <n v="74.8"/>
    <n v="37.799999999999997"/>
    <n v="4.5"/>
    <n v="0"/>
    <n v="0"/>
    <n v="0.7"/>
    <n v="2.8"/>
    <n v="7.6"/>
    <n v="9.8000000000000007"/>
    <n v="-999"/>
    <n v="-999"/>
    <n v="0.63200000000000001"/>
    <n v="1.04"/>
    <n v="0"/>
    <n v="-999"/>
    <x v="108"/>
  </r>
  <r>
    <d v="2000-08-19T00:00:00"/>
    <n v="232"/>
    <n v="11.24"/>
    <n v="4.5999999999999996"/>
    <n v="10.6"/>
    <n v="0.8"/>
    <n v="90.9"/>
    <n v="64.5"/>
    <n v="1.9"/>
    <n v="0"/>
    <n v="0"/>
    <n v="0.9"/>
    <n v="2.9"/>
    <n v="4.5999999999999996"/>
    <n v="9.1999999999999993"/>
    <n v="-999"/>
    <n v="-999"/>
    <n v="0.82199999999999995"/>
    <n v="0.45400000000000001"/>
    <n v="0"/>
    <n v="-999"/>
    <x v="108"/>
  </r>
  <r>
    <d v="2000-08-20T00:00:00"/>
    <n v="233"/>
    <n v="14.59"/>
    <n v="5"/>
    <n v="11.5"/>
    <n v="0.4"/>
    <n v="82.1"/>
    <n v="51.1"/>
    <n v="0"/>
    <n v="0"/>
    <n v="0"/>
    <n v="0.8"/>
    <n v="3.3"/>
    <n v="5"/>
    <n v="9.1"/>
    <n v="-999"/>
    <n v="-999"/>
    <n v="0.69099999999999995"/>
    <n v="0.66300000000000003"/>
    <n v="0"/>
    <n v="-999"/>
    <x v="108"/>
  </r>
  <r>
    <d v="2000-08-21T00:00:00"/>
    <n v="234"/>
    <n v="23.33"/>
    <n v="9.1"/>
    <n v="17.600000000000001"/>
    <n v="-0.4"/>
    <n v="68.400000000000006"/>
    <n v="35.200000000000003"/>
    <n v="0"/>
    <n v="0"/>
    <n v="0"/>
    <n v="0.8"/>
    <n v="3.1"/>
    <n v="9.1"/>
    <n v="10.5"/>
    <n v="-999"/>
    <n v="-999"/>
    <n v="0.71"/>
    <n v="1.304"/>
    <n v="0"/>
    <n v="-999"/>
    <x v="108"/>
  </r>
  <r>
    <d v="2000-08-22T00:00:00"/>
    <n v="235"/>
    <n v="23.48"/>
    <n v="14.7"/>
    <n v="22.8"/>
    <n v="7.4"/>
    <n v="41.9"/>
    <n v="26.2"/>
    <n v="0"/>
    <n v="0"/>
    <n v="0"/>
    <n v="1.2"/>
    <n v="3.5"/>
    <n v="14.7"/>
    <n v="12.4"/>
    <n v="-999"/>
    <n v="-999"/>
    <n v="0.72799999999999998"/>
    <n v="2.048"/>
    <n v="0"/>
    <n v="-999"/>
    <x v="108"/>
  </r>
  <r>
    <d v="2000-08-23T00:00:00"/>
    <n v="236"/>
    <n v="23.02"/>
    <n v="16.7"/>
    <n v="25.5"/>
    <n v="8.9"/>
    <n v="37"/>
    <n v="20.8"/>
    <n v="0"/>
    <n v="0"/>
    <n v="0"/>
    <n v="0.9"/>
    <n v="3.2"/>
    <n v="16.7"/>
    <n v="13.2"/>
    <n v="-999"/>
    <n v="-999"/>
    <n v="0.67700000000000005"/>
    <n v="2.5840000000000001"/>
    <n v="0"/>
    <n v="-999"/>
    <x v="108"/>
  </r>
  <r>
    <d v="2000-08-24T00:00:00"/>
    <n v="237"/>
    <n v="12.16"/>
    <n v="14.4"/>
    <n v="21.9"/>
    <n v="8.9"/>
    <n v="54.8"/>
    <n v="33.9"/>
    <n v="0.3"/>
    <n v="0"/>
    <n v="0"/>
    <n v="0.7"/>
    <n v="3.7"/>
    <n v="14.4"/>
    <n v="11.7"/>
    <n v="-999"/>
    <n v="-999"/>
    <n v="0.88900000000000001"/>
    <n v="1.7370000000000001"/>
    <n v="0"/>
    <n v="-999"/>
    <x v="108"/>
  </r>
  <r>
    <d v="2000-08-25T00:00:00"/>
    <n v="238"/>
    <n v="18.3"/>
    <n v="12.4"/>
    <n v="21.2"/>
    <n v="6.6"/>
    <n v="68.2"/>
    <n v="38.1"/>
    <n v="0"/>
    <n v="0"/>
    <n v="0"/>
    <n v="1"/>
    <n v="3.2"/>
    <n v="12.4"/>
    <n v="12.5"/>
    <n v="-999"/>
    <n v="-999"/>
    <n v="0.95799999999999996"/>
    <n v="1.5580000000000001"/>
    <n v="0"/>
    <n v="-999"/>
    <x v="108"/>
  </r>
  <r>
    <d v="2000-08-26T00:00:00"/>
    <n v="239"/>
    <n v="13.54"/>
    <n v="6.8"/>
    <n v="14.6"/>
    <n v="1.7"/>
    <n v="74"/>
    <n v="41.2"/>
    <n v="0"/>
    <n v="0"/>
    <n v="0"/>
    <n v="1.2"/>
    <n v="3.9"/>
    <n v="6.8"/>
    <n v="9.9"/>
    <n v="-999"/>
    <n v="-999"/>
    <n v="0.68300000000000005"/>
    <n v="0.97699999999999998"/>
    <n v="0"/>
    <n v="-999"/>
    <x v="108"/>
  </r>
  <r>
    <d v="2000-08-27T00:00:00"/>
    <n v="240"/>
    <n v="15.09"/>
    <n v="4.0999999999999996"/>
    <n v="9.5"/>
    <n v="-0.4"/>
    <n v="79.3"/>
    <n v="45.8"/>
    <n v="0"/>
    <n v="0"/>
    <n v="0"/>
    <n v="0.9"/>
    <n v="2.7"/>
    <n v="4.0999999999999996"/>
    <n v="9.1"/>
    <n v="-999"/>
    <n v="-999"/>
    <n v="0.54400000000000004"/>
    <n v="0.64300000000000002"/>
    <n v="0"/>
    <n v="-999"/>
    <x v="108"/>
  </r>
  <r>
    <d v="2000-08-28T00:00:00"/>
    <n v="241"/>
    <n v="20.63"/>
    <n v="7.8"/>
    <n v="16.5"/>
    <n v="-1.9"/>
    <n v="56.5"/>
    <n v="26.6"/>
    <n v="0"/>
    <n v="0"/>
    <n v="0"/>
    <n v="0.9"/>
    <n v="2.5"/>
    <n v="7.8"/>
    <n v="9.1"/>
    <n v="-999"/>
    <n v="-999"/>
    <n v="0.5"/>
    <n v="1.377"/>
    <n v="0"/>
    <n v="-999"/>
    <x v="108"/>
  </r>
  <r>
    <d v="2000-08-29T00:00:00"/>
    <n v="242"/>
    <n v="3.73"/>
    <n v="6.5"/>
    <n v="8.4"/>
    <n v="5"/>
    <n v="96.4"/>
    <n v="77.400000000000006"/>
    <n v="8.8000000000000007"/>
    <n v="0"/>
    <n v="0"/>
    <n v="0.6"/>
    <n v="2.2999999999999998"/>
    <n v="6.5"/>
    <n v="8.9"/>
    <n v="-999"/>
    <n v="-999"/>
    <n v="0.85"/>
    <n v="0.249"/>
    <n v="0"/>
    <n v="-999"/>
    <x v="108"/>
  </r>
  <r>
    <d v="2000-08-30T00:00:00"/>
    <n v="243"/>
    <n v="21.19"/>
    <n v="7.8"/>
    <n v="14.2"/>
    <n v="3.7"/>
    <n v="75.5"/>
    <n v="36.700000000000003"/>
    <n v="0.3"/>
    <n v="0"/>
    <n v="0"/>
    <n v="0.8"/>
    <n v="2.4"/>
    <n v="7.8"/>
    <n v="11.2"/>
    <n v="-999"/>
    <n v="-999"/>
    <n v="0.59299999999999997"/>
    <n v="1.0249999999999999"/>
    <n v="0"/>
    <n v="-999"/>
    <x v="108"/>
  </r>
  <r>
    <d v="2000-08-31T00:00:00"/>
    <n v="244"/>
    <n v="13.92"/>
    <n v="7.6"/>
    <n v="15.9"/>
    <n v="2.8"/>
    <n v="75.3"/>
    <n v="37.6"/>
    <n v="0.5"/>
    <n v="0"/>
    <n v="0"/>
    <n v="0.8"/>
    <n v="2.8"/>
    <n v="7.6"/>
    <n v="10"/>
    <n v="-999"/>
    <n v="-999"/>
    <n v="0.67700000000000005"/>
    <n v="1.127"/>
    <n v="0"/>
    <n v="-999"/>
    <x v="108"/>
  </r>
  <r>
    <d v="2000-09-01T00:00:00"/>
    <n v="245"/>
    <n v="9.8000000000000007"/>
    <n v="4.5999999999999996"/>
    <n v="9.6999999999999993"/>
    <n v="1.2"/>
    <n v="82.2"/>
    <n v="53.8"/>
    <n v="0.3"/>
    <n v="0"/>
    <n v="0"/>
    <n v="0.8"/>
    <n v="3.2"/>
    <n v="4.5999999999999996"/>
    <n v="8.5"/>
    <n v="-999"/>
    <n v="-999"/>
    <n v="0.64800000000000002"/>
    <n v="0.55600000000000005"/>
    <n v="0"/>
    <n v="-999"/>
    <x v="109"/>
  </r>
  <r>
    <d v="2000-09-02T00:00:00"/>
    <n v="246"/>
    <n v="3.12"/>
    <n v="3.1"/>
    <n v="6.5"/>
    <n v="0.1"/>
    <n v="91.8"/>
    <n v="75.599999999999994"/>
    <n v="15.2"/>
    <n v="0"/>
    <n v="0"/>
    <n v="0.5"/>
    <n v="1.8"/>
    <n v="3.1"/>
    <n v="6.3"/>
    <n v="-999"/>
    <n v="-999"/>
    <n v="0.73199999999999998"/>
    <n v="0.23599999999999999"/>
    <n v="0"/>
    <n v="-999"/>
    <x v="109"/>
  </r>
  <r>
    <d v="2000-09-03T00:00:00"/>
    <n v="247"/>
    <n v="6.29"/>
    <n v="1.7"/>
    <n v="5.8"/>
    <n v="-0.3"/>
    <n v="96.4"/>
    <n v="79.5"/>
    <n v="8.8000000000000007"/>
    <n v="0"/>
    <n v="0"/>
    <n v="0.3"/>
    <n v="1.3"/>
    <n v="1.7"/>
    <n v="4.9000000000000004"/>
    <n v="-999"/>
    <n v="-999"/>
    <n v="0.73099999999999998"/>
    <n v="0.189"/>
    <n v="0"/>
    <n v="-999"/>
    <x v="109"/>
  </r>
  <r>
    <d v="2000-09-04T00:00:00"/>
    <n v="248"/>
    <n v="13.19"/>
    <n v="4"/>
    <n v="10.7"/>
    <n v="-1.1000000000000001"/>
    <n v="86.7"/>
    <n v="58.1"/>
    <n v="0"/>
    <n v="0"/>
    <n v="0"/>
    <n v="0.7"/>
    <n v="2.2000000000000002"/>
    <n v="4"/>
    <n v="5.9"/>
    <n v="-999"/>
    <n v="-999"/>
    <n v="0.749"/>
    <n v="0.53900000000000003"/>
    <n v="0"/>
    <n v="-999"/>
    <x v="109"/>
  </r>
  <r>
    <d v="2000-09-05T00:00:00"/>
    <n v="249"/>
    <n v="9.2100000000000009"/>
    <n v="4.9000000000000004"/>
    <n v="11.9"/>
    <n v="0.3"/>
    <n v="92.8"/>
    <n v="61.1"/>
    <n v="0.5"/>
    <n v="0"/>
    <n v="0"/>
    <n v="0.6"/>
    <n v="2.2999999999999998"/>
    <n v="4.9000000000000004"/>
    <n v="6.6"/>
    <n v="-999"/>
    <n v="-999"/>
    <n v="0.84799999999999998"/>
    <n v="0.54200000000000004"/>
    <n v="0"/>
    <n v="-999"/>
    <x v="109"/>
  </r>
  <r>
    <d v="2000-09-06T00:00:00"/>
    <n v="250"/>
    <n v="15.41"/>
    <n v="8.3000000000000007"/>
    <n v="14.8"/>
    <n v="3.3"/>
    <n v="79.599999999999994"/>
    <n v="47"/>
    <n v="1.6"/>
    <n v="0"/>
    <n v="0"/>
    <n v="0.8"/>
    <n v="2.7"/>
    <n v="8.3000000000000007"/>
    <n v="9.5"/>
    <n v="-999"/>
    <n v="-999"/>
    <n v="0.79300000000000004"/>
    <n v="0.89200000000000002"/>
    <n v="0"/>
    <n v="-999"/>
    <x v="109"/>
  </r>
  <r>
    <d v="2000-09-07T00:00:00"/>
    <n v="251"/>
    <n v="10.54"/>
    <n v="8.1999999999999993"/>
    <n v="11.6"/>
    <n v="5.3"/>
    <n v="77.3"/>
    <n v="63.4"/>
    <n v="0.5"/>
    <n v="0"/>
    <n v="0"/>
    <n v="2.2000000000000002"/>
    <n v="5.4"/>
    <n v="8.1999999999999993"/>
    <n v="8.5"/>
    <n v="-999"/>
    <n v="-999"/>
    <n v="0.86799999999999999"/>
    <n v="0.5"/>
    <n v="0"/>
    <n v="-999"/>
    <x v="109"/>
  </r>
  <r>
    <d v="2000-09-08T00:00:00"/>
    <n v="252"/>
    <n v="7.99"/>
    <n v="2.2999999999999998"/>
    <n v="5.4"/>
    <n v="-0.4"/>
    <n v="95.5"/>
    <n v="81.599999999999994"/>
    <n v="8"/>
    <n v="0"/>
    <n v="0"/>
    <n v="1.2"/>
    <n v="3.5"/>
    <n v="2.2999999999999998"/>
    <n v="5.8"/>
    <n v="-999"/>
    <n v="-999"/>
    <n v="0.73199999999999998"/>
    <n v="0.16500000000000001"/>
    <n v="0"/>
    <n v="-999"/>
    <x v="109"/>
  </r>
  <r>
    <d v="2000-09-09T00:00:00"/>
    <n v="253"/>
    <n v="2.34"/>
    <n v="0.6"/>
    <n v="2.4"/>
    <n v="-1"/>
    <n v="98.6"/>
    <n v="94.2"/>
    <n v="13.6"/>
    <n v="0"/>
    <n v="0"/>
    <n v="1.2"/>
    <n v="3.4"/>
    <n v="0.6"/>
    <n v="3.5"/>
    <n v="-999"/>
    <n v="-999"/>
    <n v="0.68100000000000005"/>
    <n v="4.2000000000000003E-2"/>
    <n v="0"/>
    <n v="-999"/>
    <x v="109"/>
  </r>
  <r>
    <d v="2000-09-10T00:00:00"/>
    <n v="254"/>
    <n v="14.39"/>
    <n v="4"/>
    <n v="10.3"/>
    <n v="0.1"/>
    <n v="84.1"/>
    <n v="50.5"/>
    <n v="3.7"/>
    <n v="0"/>
    <n v="0"/>
    <n v="0.7"/>
    <n v="2.2999999999999998"/>
    <n v="4"/>
    <n v="6.4"/>
    <n v="-999"/>
    <n v="-999"/>
    <n v="0.63300000000000001"/>
    <n v="0.62"/>
    <n v="0"/>
    <n v="-999"/>
    <x v="109"/>
  </r>
  <r>
    <d v="2000-09-11T00:00:00"/>
    <n v="255"/>
    <n v="16.649999999999999"/>
    <n v="6.7"/>
    <n v="14.1"/>
    <n v="-0.1"/>
    <n v="77.900000000000006"/>
    <n v="43.6"/>
    <n v="0.3"/>
    <n v="0"/>
    <n v="0"/>
    <n v="1.1000000000000001"/>
    <n v="3.8"/>
    <n v="6.7"/>
    <n v="7.7"/>
    <n v="-999"/>
    <n v="-999"/>
    <n v="0.7"/>
    <n v="0.90700000000000003"/>
    <n v="0"/>
    <n v="-999"/>
    <x v="109"/>
  </r>
  <r>
    <d v="2000-09-12T00:00:00"/>
    <n v="256"/>
    <n v="12.56"/>
    <n v="9.8000000000000007"/>
    <n v="15.4"/>
    <n v="5"/>
    <n v="84.8"/>
    <n v="64.7"/>
    <n v="0"/>
    <n v="0"/>
    <n v="0"/>
    <n v="1"/>
    <n v="2.9"/>
    <n v="9.8000000000000007"/>
    <n v="10.5"/>
    <n v="-999"/>
    <n v="-999"/>
    <n v="1.1319999999999999"/>
    <n v="0.61699999999999999"/>
    <n v="0"/>
    <n v="-999"/>
    <x v="109"/>
  </r>
  <r>
    <d v="2000-09-13T00:00:00"/>
    <n v="257"/>
    <n v="18.75"/>
    <n v="11.9"/>
    <n v="20.6"/>
    <n v="3"/>
    <n v="45.4"/>
    <n v="14.9"/>
    <n v="0"/>
    <n v="0"/>
    <n v="0"/>
    <n v="0.9"/>
    <n v="3.3"/>
    <n v="11.9"/>
    <n v="8.9"/>
    <n v="-999"/>
    <n v="-999"/>
    <n v="0.36099999999999999"/>
    <n v="2.0640000000000001"/>
    <n v="0"/>
    <n v="-999"/>
    <x v="109"/>
  </r>
  <r>
    <d v="2000-09-14T00:00:00"/>
    <n v="258"/>
    <n v="14.94"/>
    <n v="16.399999999999999"/>
    <n v="24.7"/>
    <n v="10.5"/>
    <n v="41.2"/>
    <n v="22.3"/>
    <n v="0"/>
    <n v="0"/>
    <n v="0"/>
    <n v="1.4"/>
    <n v="4.4000000000000004"/>
    <n v="16.399999999999999"/>
    <n v="11.4"/>
    <n v="-999"/>
    <n v="-999"/>
    <n v="0.69499999999999995"/>
    <n v="2.4169999999999998"/>
    <n v="0"/>
    <n v="-999"/>
    <x v="109"/>
  </r>
  <r>
    <d v="2000-09-15T00:00:00"/>
    <n v="259"/>
    <n v="13.79"/>
    <n v="14.6"/>
    <n v="20.399999999999999"/>
    <n v="8.9"/>
    <n v="69.400000000000006"/>
    <n v="47.9"/>
    <n v="0"/>
    <n v="0"/>
    <n v="0"/>
    <n v="0.7"/>
    <n v="2.2999999999999998"/>
    <n v="14.6"/>
    <n v="11.8"/>
    <n v="-999"/>
    <n v="-999"/>
    <n v="1.151"/>
    <n v="1.248"/>
    <n v="0"/>
    <n v="-999"/>
    <x v="109"/>
  </r>
  <r>
    <d v="2000-09-16T00:00:00"/>
    <n v="260"/>
    <n v="17.7"/>
    <n v="13.5"/>
    <n v="21.2"/>
    <n v="8"/>
    <n v="73.400000000000006"/>
    <n v="31"/>
    <n v="0"/>
    <n v="0"/>
    <n v="0"/>
    <n v="0.8"/>
    <n v="2.9"/>
    <n v="13.5"/>
    <n v="11.6"/>
    <n v="-999"/>
    <n v="-999"/>
    <n v="0.78"/>
    <n v="1.7370000000000001"/>
    <n v="0"/>
    <n v="-999"/>
    <x v="109"/>
  </r>
  <r>
    <d v="2000-09-17T00:00:00"/>
    <n v="261"/>
    <n v="11.67"/>
    <n v="12"/>
    <n v="20.100000000000001"/>
    <n v="8.1999999999999993"/>
    <n v="77.5"/>
    <n v="57.5"/>
    <n v="0"/>
    <n v="0"/>
    <n v="0"/>
    <n v="1.5"/>
    <n v="4.4000000000000004"/>
    <n v="12"/>
    <n v="10.9"/>
    <n v="-999"/>
    <n v="-999"/>
    <n v="1.351"/>
    <n v="1"/>
    <n v="0"/>
    <n v="-999"/>
    <x v="109"/>
  </r>
  <r>
    <d v="2000-09-18T00:00:00"/>
    <n v="262"/>
    <n v="8.24"/>
    <n v="8.9"/>
    <n v="13.7"/>
    <n v="6.7"/>
    <n v="91.1"/>
    <n v="71.400000000000006"/>
    <n v="0"/>
    <n v="0"/>
    <n v="0"/>
    <n v="1.4"/>
    <n v="3.5"/>
    <n v="8.9"/>
    <n v="11"/>
    <n v="-999"/>
    <n v="-999"/>
    <n v="1.1200000000000001"/>
    <n v="0.44800000000000001"/>
    <n v="0"/>
    <n v="-999"/>
    <x v="109"/>
  </r>
  <r>
    <d v="2000-09-19T00:00:00"/>
    <n v="263"/>
    <n v="17.649999999999999"/>
    <n v="6.6"/>
    <n v="11.7"/>
    <n v="2.4"/>
    <n v="69.2"/>
    <n v="43.2"/>
    <n v="0"/>
    <n v="0"/>
    <n v="0"/>
    <n v="1.1000000000000001"/>
    <n v="3.8"/>
    <n v="6.6"/>
    <n v="9.1"/>
    <n v="-999"/>
    <n v="-999"/>
    <n v="0.59299999999999997"/>
    <n v="0.78100000000000003"/>
    <n v="0"/>
    <n v="-999"/>
    <x v="109"/>
  </r>
  <r>
    <d v="2000-09-20T00:00:00"/>
    <n v="264"/>
    <n v="5.93"/>
    <n v="5"/>
    <n v="9"/>
    <n v="0.6"/>
    <n v="83.6"/>
    <n v="36.299999999999997"/>
    <n v="2.9"/>
    <n v="0"/>
    <n v="0"/>
    <n v="0.7"/>
    <n v="2.2999999999999998"/>
    <n v="5"/>
    <n v="7.8"/>
    <n v="-999"/>
    <n v="-999"/>
    <n v="0.41599999999999998"/>
    <n v="0.73099999999999998"/>
    <n v="0"/>
    <n v="-999"/>
    <x v="109"/>
  </r>
  <r>
    <d v="2000-09-21T00:00:00"/>
    <n v="265"/>
    <n v="5.22"/>
    <n v="0.2"/>
    <n v="4"/>
    <n v="-3.4"/>
    <n v="94.5"/>
    <n v="79.400000000000006"/>
    <n v="9.6"/>
    <n v="0"/>
    <n v="0"/>
    <n v="0.9"/>
    <n v="2.8"/>
    <n v="0.2"/>
    <n v="4.2"/>
    <n v="-999"/>
    <n v="-999"/>
    <n v="0.64700000000000002"/>
    <n v="0.16700000000000001"/>
    <n v="0"/>
    <n v="-999"/>
    <x v="109"/>
  </r>
  <r>
    <d v="2000-09-22T00:00:00"/>
    <n v="266"/>
    <n v="17.38"/>
    <n v="-0.6"/>
    <n v="6.7"/>
    <n v="-6.8"/>
    <n v="57.2"/>
    <n v="28"/>
    <n v="0"/>
    <n v="0"/>
    <n v="0"/>
    <n v="1"/>
    <n v="2.6"/>
    <n v="-0.6"/>
    <n v="3.1"/>
    <n v="-999"/>
    <n v="-999"/>
    <n v="0.27500000000000002"/>
    <n v="0.70599999999999996"/>
    <n v="0"/>
    <n v="-999"/>
    <x v="109"/>
  </r>
  <r>
    <d v="2000-09-23T00:00:00"/>
    <n v="267"/>
    <n v="16.66"/>
    <n v="4.2"/>
    <n v="12.8"/>
    <n v="-3.4"/>
    <n v="49.2"/>
    <n v="23.4"/>
    <n v="0"/>
    <n v="0"/>
    <n v="0"/>
    <n v="0.7"/>
    <n v="2.2000000000000002"/>
    <n v="4.2"/>
    <n v="3.9"/>
    <n v="-999"/>
    <n v="-999"/>
    <n v="0.34599999999999997"/>
    <n v="1.1319999999999999"/>
    <n v="0"/>
    <n v="-999"/>
    <x v="109"/>
  </r>
  <r>
    <d v="2000-09-24T00:00:00"/>
    <n v="268"/>
    <n v="16.5"/>
    <n v="7.5"/>
    <n v="16.2"/>
    <n v="1.2"/>
    <n v="56.5"/>
    <n v="31.7"/>
    <n v="0"/>
    <n v="0"/>
    <n v="0"/>
    <n v="0.8"/>
    <n v="2"/>
    <n v="7.5"/>
    <n v="5.8"/>
    <n v="-999"/>
    <n v="-999"/>
    <n v="0.58399999999999996"/>
    <n v="1.2569999999999999"/>
    <n v="0"/>
    <n v="-999"/>
    <x v="109"/>
  </r>
  <r>
    <d v="2000-09-25T00:00:00"/>
    <n v="269"/>
    <n v="15.75"/>
    <n v="9"/>
    <n v="17.100000000000001"/>
    <n v="3.8"/>
    <n v="56.8"/>
    <n v="34.5"/>
    <n v="0"/>
    <n v="0"/>
    <n v="0"/>
    <n v="0.8"/>
    <n v="2.1"/>
    <n v="9"/>
    <n v="6.4"/>
    <n v="-999"/>
    <n v="-999"/>
    <n v="0.67200000000000004"/>
    <n v="1.2769999999999999"/>
    <n v="0"/>
    <n v="-999"/>
    <x v="109"/>
  </r>
  <r>
    <d v="2000-09-26T00:00:00"/>
    <n v="270"/>
    <n v="16.239999999999998"/>
    <n v="10.3"/>
    <n v="18.8"/>
    <n v="4.2"/>
    <n v="50.9"/>
    <n v="29.8"/>
    <n v="0"/>
    <n v="0"/>
    <n v="0"/>
    <n v="0.8"/>
    <n v="2.8"/>
    <n v="10.3"/>
    <n v="6.7"/>
    <n v="-999"/>
    <n v="-999"/>
    <n v="0.64600000000000002"/>
    <n v="1.5229999999999999"/>
    <n v="0"/>
    <n v="-999"/>
    <x v="109"/>
  </r>
  <r>
    <d v="2000-09-27T00:00:00"/>
    <n v="271"/>
    <n v="15.88"/>
    <n v="11.2"/>
    <n v="19.2"/>
    <n v="5.3"/>
    <n v="37.700000000000003"/>
    <n v="21.3"/>
    <n v="0"/>
    <n v="0"/>
    <n v="0"/>
    <n v="0.9"/>
    <n v="3"/>
    <n v="11.2"/>
    <n v="6.8"/>
    <n v="-999"/>
    <n v="-999"/>
    <n v="0.47299999999999998"/>
    <n v="1.7509999999999999"/>
    <n v="0"/>
    <n v="-999"/>
    <x v="109"/>
  </r>
  <r>
    <d v="2000-09-28T00:00:00"/>
    <n v="272"/>
    <n v="12.74"/>
    <n v="9.9"/>
    <n v="16.899999999999999"/>
    <n v="5"/>
    <n v="55.5"/>
    <n v="36.9"/>
    <n v="1.1000000000000001"/>
    <n v="0"/>
    <n v="0"/>
    <n v="1"/>
    <n v="3.7"/>
    <n v="9.9"/>
    <n v="7.5"/>
    <n v="-999"/>
    <n v="-999"/>
    <n v="0.71"/>
    <n v="1.2150000000000001"/>
    <n v="0"/>
    <n v="-999"/>
    <x v="109"/>
  </r>
  <r>
    <d v="2000-09-29T00:00:00"/>
    <n v="273"/>
    <n v="5.0999999999999996"/>
    <n v="6.5"/>
    <n v="10.6"/>
    <n v="4.4000000000000004"/>
    <n v="94.4"/>
    <n v="84.5"/>
    <n v="13.1"/>
    <n v="0"/>
    <n v="0"/>
    <n v="1"/>
    <n v="3"/>
    <n v="6.5"/>
    <n v="8"/>
    <n v="-999"/>
    <n v="-999"/>
    <n v="1.0780000000000001"/>
    <n v="0.19800000000000001"/>
    <n v="0"/>
    <n v="-999"/>
    <x v="109"/>
  </r>
  <r>
    <d v="2000-09-30T00:00:00"/>
    <n v="274"/>
    <n v="11.55"/>
    <n v="6.9"/>
    <n v="12.5"/>
    <n v="0.5"/>
    <n v="77.8"/>
    <n v="48.3"/>
    <n v="0.8"/>
    <n v="0"/>
    <n v="0"/>
    <n v="1.7"/>
    <n v="4.7"/>
    <n v="6.9"/>
    <n v="7.9"/>
    <n v="-999"/>
    <n v="-999"/>
    <n v="0.70099999999999996"/>
    <n v="0.749"/>
    <n v="0"/>
    <n v="-999"/>
    <x v="109"/>
  </r>
  <r>
    <d v="2000-10-01T00:00:00"/>
    <n v="275"/>
    <n v="12.36"/>
    <n v="1.8"/>
    <n v="9.1"/>
    <n v="-2.1"/>
    <n v="69.8"/>
    <n v="46"/>
    <n v="0"/>
    <n v="0"/>
    <n v="0"/>
    <n v="1.1000000000000001"/>
    <n v="3.9"/>
    <n v="1.8"/>
    <n v="4.0999999999999996"/>
    <n v="-999"/>
    <n v="-999"/>
    <n v="0.53200000000000003"/>
    <n v="0.624"/>
    <n v="0"/>
    <n v="-999"/>
    <x v="110"/>
  </r>
  <r>
    <d v="2000-10-02T00:00:00"/>
    <n v="276"/>
    <n v="5.71"/>
    <n v="0.1"/>
    <n v="5.5"/>
    <n v="-3.1"/>
    <n v="85.8"/>
    <n v="58"/>
    <n v="0"/>
    <n v="0"/>
    <n v="0"/>
    <n v="0.7"/>
    <n v="2.9"/>
    <n v="0.1"/>
    <n v="4.0999999999999996"/>
    <n v="-999"/>
    <n v="-999"/>
    <n v="0.52500000000000002"/>
    <n v="0.379"/>
    <n v="0"/>
    <n v="-999"/>
    <x v="110"/>
  </r>
  <r>
    <d v="2000-10-03T00:00:00"/>
    <n v="277"/>
    <n v="10.95"/>
    <n v="0.5"/>
    <n v="7.8"/>
    <n v="-4"/>
    <n v="81.599999999999994"/>
    <n v="41.3"/>
    <n v="0"/>
    <n v="0"/>
    <n v="0"/>
    <n v="0.6"/>
    <n v="2.1"/>
    <n v="0.5"/>
    <n v="3.1"/>
    <n v="-999"/>
    <n v="-999"/>
    <n v="0.437"/>
    <n v="0.621"/>
    <n v="0"/>
    <n v="-999"/>
    <x v="110"/>
  </r>
  <r>
    <d v="2000-10-04T00:00:00"/>
    <n v="278"/>
    <n v="12.82"/>
    <n v="-0.5"/>
    <n v="5.5"/>
    <n v="-5.7"/>
    <n v="67.7"/>
    <n v="37.299999999999997"/>
    <n v="0"/>
    <n v="0"/>
    <n v="0"/>
    <n v="1.1000000000000001"/>
    <n v="3.5"/>
    <n v="-0.5"/>
    <n v="2"/>
    <n v="-999"/>
    <n v="-999"/>
    <n v="0.33700000000000002"/>
    <n v="0.56599999999999995"/>
    <n v="0"/>
    <n v="-999"/>
    <x v="110"/>
  </r>
  <r>
    <d v="2000-10-05T00:00:00"/>
    <n v="279"/>
    <n v="14.51"/>
    <n v="0"/>
    <n v="8.6999999999999993"/>
    <n v="-6"/>
    <n v="44.4"/>
    <n v="17.600000000000001"/>
    <n v="0"/>
    <n v="0"/>
    <n v="0"/>
    <n v="1"/>
    <n v="3.6"/>
    <n v="0"/>
    <n v="0.7"/>
    <n v="-999"/>
    <n v="-999"/>
    <n v="0.19800000000000001"/>
    <n v="0.92700000000000005"/>
    <n v="0"/>
    <n v="-999"/>
    <x v="110"/>
  </r>
  <r>
    <d v="2000-10-06T00:00:00"/>
    <n v="280"/>
    <n v="13.99"/>
    <n v="4.7"/>
    <n v="11.3"/>
    <n v="-2.4"/>
    <n v="21.6"/>
    <n v="9.6999999999999993"/>
    <n v="0"/>
    <n v="0"/>
    <n v="0"/>
    <n v="1.7"/>
    <n v="4.9000000000000004"/>
    <n v="4.7"/>
    <n v="1.6"/>
    <n v="-999"/>
    <n v="-999"/>
    <n v="0.13"/>
    <n v="1.2090000000000001"/>
    <n v="0"/>
    <n v="-999"/>
    <x v="110"/>
  </r>
  <r>
    <d v="2000-10-07T00:00:00"/>
    <n v="281"/>
    <n v="13.6"/>
    <n v="8.8000000000000007"/>
    <n v="16.2"/>
    <n v="2.5"/>
    <n v="22.6"/>
    <n v="10.1"/>
    <n v="0"/>
    <n v="0"/>
    <n v="0"/>
    <n v="1.6"/>
    <n v="4"/>
    <n v="8.8000000000000007"/>
    <n v="3.9"/>
    <n v="-999"/>
    <n v="-999"/>
    <n v="0.186"/>
    <n v="1.655"/>
    <n v="0"/>
    <n v="-999"/>
    <x v="110"/>
  </r>
  <r>
    <d v="2000-10-08T00:00:00"/>
    <n v="282"/>
    <n v="12.29"/>
    <n v="9.6999999999999993"/>
    <n v="17.399999999999999"/>
    <n v="3.4"/>
    <n v="37.6"/>
    <n v="26.9"/>
    <n v="0"/>
    <n v="0"/>
    <n v="0"/>
    <n v="1"/>
    <n v="4.2"/>
    <n v="9.6999999999999993"/>
    <n v="5.2"/>
    <n v="-999"/>
    <n v="-999"/>
    <n v="0.53400000000000003"/>
    <n v="1.452"/>
    <n v="0"/>
    <n v="-999"/>
    <x v="110"/>
  </r>
  <r>
    <d v="2000-10-09T00:00:00"/>
    <n v="283"/>
    <n v="6.22"/>
    <n v="8.3000000000000007"/>
    <n v="12.5"/>
    <n v="2.5"/>
    <n v="46.2"/>
    <n v="33.6"/>
    <n v="0"/>
    <n v="0"/>
    <n v="0"/>
    <n v="1.3"/>
    <n v="3.7"/>
    <n v="8.3000000000000007"/>
    <n v="6.2"/>
    <n v="-999"/>
    <n v="-999"/>
    <n v="0.48599999999999999"/>
    <n v="0.96199999999999997"/>
    <n v="0"/>
    <n v="-999"/>
    <x v="110"/>
  </r>
  <r>
    <d v="2000-10-10T00:00:00"/>
    <n v="284"/>
    <n v="4.09"/>
    <n v="3"/>
    <n v="6.5"/>
    <n v="0.2"/>
    <n v="90.1"/>
    <n v="73.099999999999994"/>
    <n v="0"/>
    <n v="0"/>
    <n v="0"/>
    <n v="1.1000000000000001"/>
    <n v="4.4000000000000004"/>
    <n v="3"/>
    <n v="4.2"/>
    <n v="-999"/>
    <n v="-999"/>
    <n v="0.70499999999999996"/>
    <n v="0.26"/>
    <n v="0"/>
    <n v="-999"/>
    <x v="110"/>
  </r>
  <r>
    <d v="2000-10-11T00:00:00"/>
    <n v="285"/>
    <n v="8.9600000000000009"/>
    <n v="3.1"/>
    <n v="9.6"/>
    <n v="-0.5"/>
    <n v="88.7"/>
    <n v="63.9"/>
    <n v="0"/>
    <n v="0"/>
    <n v="0"/>
    <n v="0.7"/>
    <n v="2.6"/>
    <n v="3.1"/>
    <n v="4.5999999999999996"/>
    <n v="-999"/>
    <n v="-999"/>
    <n v="0.76300000000000001"/>
    <n v="0.43099999999999999"/>
    <n v="0"/>
    <n v="-999"/>
    <x v="110"/>
  </r>
  <r>
    <d v="2000-10-12T00:00:00"/>
    <n v="286"/>
    <n v="12.42"/>
    <n v="6.6"/>
    <n v="15.9"/>
    <n v="-0.4"/>
    <n v="66.900000000000006"/>
    <n v="34.700000000000003"/>
    <n v="0"/>
    <n v="0"/>
    <n v="0"/>
    <n v="0.6"/>
    <n v="2.2000000000000002"/>
    <n v="6.6"/>
    <n v="3.8"/>
    <n v="-999"/>
    <n v="-999"/>
    <n v="0.626"/>
    <n v="1.179"/>
    <n v="0"/>
    <n v="-999"/>
    <x v="110"/>
  </r>
  <r>
    <d v="2000-10-13T00:00:00"/>
    <n v="287"/>
    <n v="12.12"/>
    <n v="3.7"/>
    <n v="11.6"/>
    <n v="-1.1000000000000001"/>
    <n v="79.599999999999994"/>
    <n v="45.3"/>
    <n v="0"/>
    <n v="0"/>
    <n v="0"/>
    <n v="0.8"/>
    <n v="3"/>
    <n v="3.7"/>
    <n v="3.2"/>
    <n v="-999"/>
    <n v="-999"/>
    <n v="0.61899999999999999"/>
    <n v="0.747"/>
    <n v="0"/>
    <n v="-999"/>
    <x v="110"/>
  </r>
  <r>
    <d v="2000-10-14T00:00:00"/>
    <n v="288"/>
    <n v="7.66"/>
    <n v="1.6"/>
    <n v="8.6"/>
    <n v="-2.5"/>
    <n v="82.2"/>
    <n v="51"/>
    <n v="0"/>
    <n v="0"/>
    <n v="0"/>
    <n v="0.8"/>
    <n v="2.4"/>
    <n v="1.6"/>
    <n v="3"/>
    <n v="-999"/>
    <n v="-999"/>
    <n v="0.56799999999999995"/>
    <n v="0.54700000000000004"/>
    <n v="0"/>
    <n v="-999"/>
    <x v="110"/>
  </r>
  <r>
    <d v="2000-10-15T00:00:00"/>
    <n v="289"/>
    <n v="7.95"/>
    <n v="1.7"/>
    <n v="6.2"/>
    <n v="-1.6"/>
    <n v="75.400000000000006"/>
    <n v="52.5"/>
    <n v="0.3"/>
    <n v="0"/>
    <n v="0"/>
    <n v="1.6"/>
    <n v="3.9"/>
    <n v="1.7"/>
    <n v="2"/>
    <n v="-999"/>
    <n v="-999"/>
    <n v="0.497"/>
    <n v="0.45"/>
    <n v="0"/>
    <n v="-999"/>
    <x v="110"/>
  </r>
  <r>
    <d v="2000-10-16T00:00:00"/>
    <n v="290"/>
    <n v="3.42"/>
    <n v="1.6"/>
    <n v="4.7"/>
    <n v="-0.5"/>
    <n v="87"/>
    <n v="63.8"/>
    <n v="8"/>
    <n v="0"/>
    <n v="0"/>
    <n v="1.4"/>
    <n v="3.6"/>
    <n v="1.6"/>
    <n v="2.7"/>
    <n v="-999"/>
    <n v="-999"/>
    <n v="0.54600000000000004"/>
    <n v="0.309"/>
    <n v="0"/>
    <n v="-999"/>
    <x v="110"/>
  </r>
  <r>
    <d v="2000-10-17T00:00:00"/>
    <n v="291"/>
    <n v="7.14"/>
    <n v="5.6"/>
    <n v="8.9"/>
    <n v="2.2999999999999998"/>
    <n v="80.7"/>
    <n v="60.5"/>
    <n v="1.1000000000000001"/>
    <n v="0"/>
    <n v="0"/>
    <n v="2.5"/>
    <n v="8.5"/>
    <n v="5.6"/>
    <n v="4.8"/>
    <n v="-999"/>
    <n v="-999"/>
    <n v="0.68799999999999994"/>
    <n v="0.45"/>
    <n v="0"/>
    <n v="-999"/>
    <x v="110"/>
  </r>
  <r>
    <d v="2000-10-18T00:00:00"/>
    <n v="292"/>
    <n v="5.68"/>
    <n v="3"/>
    <n v="8.3000000000000007"/>
    <n v="-2.6"/>
    <n v="87.2"/>
    <n v="61.6"/>
    <n v="2.7"/>
    <n v="0"/>
    <n v="0"/>
    <n v="1.3"/>
    <n v="7.2"/>
    <n v="3"/>
    <n v="4.2"/>
    <n v="-999"/>
    <n v="-999"/>
    <n v="0.67600000000000005"/>
    <n v="0.42"/>
    <n v="0"/>
    <n v="-999"/>
    <x v="110"/>
  </r>
  <r>
    <d v="2000-10-19T00:00:00"/>
    <n v="293"/>
    <n v="7.01"/>
    <n v="0.8"/>
    <n v="6.5"/>
    <n v="-4.0999999999999996"/>
    <n v="78.8"/>
    <n v="28.9"/>
    <n v="0"/>
    <n v="0"/>
    <n v="0"/>
    <n v="1.9"/>
    <n v="7.1"/>
    <n v="0.8"/>
    <n v="2.1"/>
    <n v="-999"/>
    <n v="-999"/>
    <n v="0.27900000000000003"/>
    <n v="0.68799999999999994"/>
    <n v="0"/>
    <n v="-999"/>
    <x v="110"/>
  </r>
  <r>
    <d v="2000-10-20T00:00:00"/>
    <n v="294"/>
    <n v="2.95"/>
    <n v="1.9"/>
    <n v="5.9"/>
    <n v="-2.6"/>
    <n v="93.8"/>
    <n v="77.599999999999994"/>
    <n v="3.7"/>
    <n v="0"/>
    <n v="0"/>
    <n v="2.7"/>
    <n v="7.2"/>
    <n v="1.9"/>
    <n v="3.1"/>
    <n v="-999"/>
    <n v="-999"/>
    <n v="0.72"/>
    <n v="0.20799999999999999"/>
    <n v="0"/>
    <n v="-999"/>
    <x v="110"/>
  </r>
  <r>
    <d v="2000-10-21T00:00:00"/>
    <n v="295"/>
    <n v="4.03"/>
    <n v="-3.5"/>
    <n v="1.1000000000000001"/>
    <n v="-7.2"/>
    <n v="93.5"/>
    <n v="72.5"/>
    <n v="4.0999999999999996"/>
    <n v="0"/>
    <n v="0"/>
    <n v="1"/>
    <n v="3.1"/>
    <n v="-3.5"/>
    <n v="1.2"/>
    <n v="-999"/>
    <n v="-999"/>
    <n v="0.47899999999999998"/>
    <n v="0.182"/>
    <n v="0"/>
    <n v="-999"/>
    <x v="110"/>
  </r>
  <r>
    <d v="2000-10-22T00:00:00"/>
    <n v="296"/>
    <n v="6.81"/>
    <n v="-1.1000000000000001"/>
    <n v="5.0999999999999996"/>
    <n v="-6.3"/>
    <n v="79.400000000000006"/>
    <n v="58.7"/>
    <n v="0"/>
    <n v="0"/>
    <n v="0"/>
    <n v="0.5"/>
    <n v="2.2999999999999998"/>
    <n v="-1.1000000000000001"/>
    <n v="0.5"/>
    <n v="-999"/>
    <n v="-999"/>
    <n v="0.51400000000000001"/>
    <n v="0.36299999999999999"/>
    <n v="0"/>
    <n v="-999"/>
    <x v="110"/>
  </r>
  <r>
    <d v="2000-10-23T00:00:00"/>
    <n v="297"/>
    <n v="9.8000000000000007"/>
    <n v="3.7"/>
    <n v="10.8"/>
    <n v="-1.9"/>
    <n v="57.1"/>
    <n v="20.100000000000001"/>
    <n v="0"/>
    <n v="0"/>
    <n v="0"/>
    <n v="0.8"/>
    <n v="2.5"/>
    <n v="3.7"/>
    <n v="1.6"/>
    <n v="-999"/>
    <n v="-999"/>
    <n v="0.26"/>
    <n v="1.0349999999999999"/>
    <n v="0"/>
    <n v="-999"/>
    <x v="110"/>
  </r>
  <r>
    <d v="2000-10-24T00:00:00"/>
    <n v="298"/>
    <n v="8.89"/>
    <n v="4.5999999999999996"/>
    <n v="11.4"/>
    <n v="0.1"/>
    <n v="52.6"/>
    <n v="20.399999999999999"/>
    <n v="0"/>
    <n v="0"/>
    <n v="0"/>
    <n v="0.7"/>
    <n v="2.1"/>
    <n v="4.5999999999999996"/>
    <n v="2.6"/>
    <n v="-999"/>
    <n v="-999"/>
    <n v="0.27500000000000002"/>
    <n v="1.073"/>
    <n v="0"/>
    <n v="-999"/>
    <x v="110"/>
  </r>
  <r>
    <d v="2000-10-25T00:00:00"/>
    <n v="299"/>
    <n v="8.49"/>
    <n v="3.3"/>
    <n v="10"/>
    <n v="-1"/>
    <n v="72.5"/>
    <n v="48.8"/>
    <n v="0"/>
    <n v="0"/>
    <n v="0"/>
    <n v="0.7"/>
    <n v="2"/>
    <n v="3.3"/>
    <n v="1.6"/>
    <n v="-999"/>
    <n v="-999"/>
    <n v="0.59699999999999998"/>
    <n v="0.628"/>
    <n v="0"/>
    <n v="-999"/>
    <x v="110"/>
  </r>
  <r>
    <d v="2000-10-26T00:00:00"/>
    <n v="300"/>
    <n v="6.95"/>
    <n v="4.8"/>
    <n v="10.4"/>
    <n v="0.5"/>
    <n v="75.099999999999994"/>
    <n v="52.5"/>
    <n v="0.3"/>
    <n v="0"/>
    <n v="0"/>
    <n v="1.1000000000000001"/>
    <n v="3.1"/>
    <n v="4.8"/>
    <n v="2.1"/>
    <n v="-999"/>
    <n v="-999"/>
    <n v="0.66100000000000003"/>
    <n v="0.59899999999999998"/>
    <n v="0"/>
    <n v="-999"/>
    <x v="110"/>
  </r>
  <r>
    <d v="2000-10-27T00:00:00"/>
    <n v="301"/>
    <n v="1.0900000000000001"/>
    <n v="1.8"/>
    <n v="4.3"/>
    <n v="-0.2"/>
    <n v="94.7"/>
    <n v="82.6"/>
    <n v="1.6"/>
    <n v="0"/>
    <n v="0"/>
    <n v="2"/>
    <n v="6"/>
    <n v="1.8"/>
    <n v="2.5"/>
    <n v="-999"/>
    <n v="-999"/>
    <n v="0.68600000000000005"/>
    <n v="0.14399999999999999"/>
    <n v="0"/>
    <n v="-999"/>
    <x v="110"/>
  </r>
  <r>
    <d v="2000-10-28T00:00:00"/>
    <n v="302"/>
    <n v="1.5"/>
    <n v="-0.3"/>
    <n v="1.2"/>
    <n v="-2.2999999999999998"/>
    <n v="99.1"/>
    <n v="96.6"/>
    <n v="16"/>
    <n v="72"/>
    <n v="1.3"/>
    <n v="2.1"/>
    <n v="5.7"/>
    <n v="-0.3"/>
    <n v="1.3"/>
    <n v="-999"/>
    <n v="-999"/>
    <n v="0.64300000000000002"/>
    <n v="2.3E-2"/>
    <n v="0"/>
    <n v="-999"/>
    <x v="110"/>
  </r>
  <r>
    <d v="2000-10-29T00:00:00"/>
    <n v="303"/>
    <n v="3.49"/>
    <n v="-1.3"/>
    <n v="1.7"/>
    <n v="-3.8"/>
    <n v="96.7"/>
    <n v="87.2"/>
    <n v="3.2"/>
    <n v="60"/>
    <n v="1.3"/>
    <n v="0.5"/>
    <n v="2.9"/>
    <n v="-1.3"/>
    <n v="1.3"/>
    <n v="-999"/>
    <n v="-999"/>
    <n v="0.60199999999999998"/>
    <n v="8.7999999999999995E-2"/>
    <n v="0"/>
    <n v="-999"/>
    <x v="110"/>
  </r>
  <r>
    <d v="2000-10-30T00:00:00"/>
    <n v="304"/>
    <n v="7.92"/>
    <n v="-1.5"/>
    <n v="5.0999999999999996"/>
    <n v="-6.2"/>
    <n v="92"/>
    <n v="65.3"/>
    <n v="0.8"/>
    <n v="47"/>
    <n v="0.2"/>
    <n v="0.5"/>
    <n v="1.6"/>
    <n v="-1.5"/>
    <n v="0.2"/>
    <n v="-999"/>
    <n v="-999"/>
    <n v="0.57099999999999995"/>
    <n v="0.30499999999999999"/>
    <n v="0"/>
    <n v="-999"/>
    <x v="110"/>
  </r>
  <r>
    <d v="2000-10-31T00:00:00"/>
    <n v="305"/>
    <n v="4.1399999999999997"/>
    <n v="-1.9"/>
    <n v="1.1000000000000001"/>
    <n v="-4.5999999999999996"/>
    <n v="95.9"/>
    <n v="89.5"/>
    <n v="5"/>
    <n v="82"/>
    <n v="0"/>
    <n v="1.2"/>
    <n v="3.1"/>
    <n v="-1.9"/>
    <n v="0"/>
    <n v="-999"/>
    <n v="-999"/>
    <n v="0.59299999999999997"/>
    <n v="6.9000000000000006E-2"/>
    <n v="82"/>
    <n v="0"/>
    <x v="110"/>
  </r>
  <r>
    <d v="2000-11-01T00:00:00"/>
    <n v="306"/>
    <n v="7.78"/>
    <n v="-2.9"/>
    <n v="3.1"/>
    <n v="-6.1"/>
    <n v="88.8"/>
    <n v="58.8"/>
    <n v="0.5"/>
    <n v="82"/>
    <n v="0.2"/>
    <n v="0.5"/>
    <n v="2"/>
    <n v="-2.9"/>
    <n v="0.2"/>
    <n v="-999"/>
    <n v="-999"/>
    <n v="0.44900000000000001"/>
    <n v="0.314"/>
    <n v="0"/>
    <n v="-999"/>
    <x v="111"/>
  </r>
  <r>
    <d v="2000-11-02T00:00:00"/>
    <n v="307"/>
    <n v="4.29"/>
    <n v="-2.1"/>
    <n v="1.9"/>
    <n v="-5.8"/>
    <n v="88.1"/>
    <n v="65.8"/>
    <n v="0"/>
    <n v="71"/>
    <n v="0"/>
    <n v="0.4"/>
    <n v="1.5"/>
    <n v="-2.1"/>
    <n v="0"/>
    <n v="-999"/>
    <n v="-999"/>
    <n v="0.46100000000000002"/>
    <n v="0.23899999999999999"/>
    <n v="0"/>
    <n v="-999"/>
    <x v="111"/>
  </r>
  <r>
    <d v="2000-11-03T00:00:00"/>
    <n v="308"/>
    <n v="5.98"/>
    <n v="1.6"/>
    <n v="6.8"/>
    <n v="-2.6"/>
    <n v="87.6"/>
    <n v="68.5"/>
    <n v="0"/>
    <n v="59"/>
    <n v="0.2"/>
    <n v="0.7"/>
    <n v="3"/>
    <n v="1.6"/>
    <n v="0.2"/>
    <n v="-999"/>
    <n v="-999"/>
    <n v="0.67700000000000005"/>
    <n v="0.311"/>
    <n v="0"/>
    <n v="-999"/>
    <x v="111"/>
  </r>
  <r>
    <d v="2000-11-04T00:00:00"/>
    <n v="309"/>
    <n v="1.65"/>
    <n v="-2"/>
    <n v="1"/>
    <n v="-4.8"/>
    <n v="99"/>
    <n v="94.6"/>
    <n v="18.3"/>
    <n v="227"/>
    <n v="0.5"/>
    <n v="2.4"/>
    <n v="5.6"/>
    <n v="-2"/>
    <n v="0.5"/>
    <n v="-999"/>
    <n v="-999"/>
    <n v="0.622"/>
    <n v="3.5000000000000003E-2"/>
    <n v="0"/>
    <n v="-999"/>
    <x v="111"/>
  </r>
  <r>
    <d v="2000-11-05T00:00:00"/>
    <n v="310"/>
    <n v="4.66"/>
    <n v="-4.0999999999999996"/>
    <n v="-1.2"/>
    <n v="-7.3"/>
    <n v="98.4"/>
    <n v="96"/>
    <n v="0"/>
    <n v="198"/>
    <n v="0.7"/>
    <n v="0.6"/>
    <n v="2.8"/>
    <n v="-4.0999999999999996"/>
    <n v="0.7"/>
    <n v="-999"/>
    <n v="-999"/>
    <n v="0.53500000000000003"/>
    <n v="2.1999999999999999E-2"/>
    <n v="0"/>
    <n v="-999"/>
    <x v="111"/>
  </r>
  <r>
    <d v="2000-11-06T00:00:00"/>
    <n v="311"/>
    <n v="7.27"/>
    <n v="-6"/>
    <n v="-0.5"/>
    <n v="-9.3000000000000007"/>
    <n v="97.5"/>
    <n v="95.8"/>
    <n v="0"/>
    <n v="180"/>
    <n v="0.6"/>
    <n v="0.6"/>
    <n v="2.1"/>
    <n v="-6"/>
    <n v="0.6"/>
    <n v="-999"/>
    <n v="-999"/>
    <n v="0.56399999999999995"/>
    <n v="2.5000000000000001E-2"/>
    <n v="0"/>
    <n v="-999"/>
    <x v="111"/>
  </r>
  <r>
    <d v="2000-11-07T00:00:00"/>
    <n v="312"/>
    <n v="4.91"/>
    <n v="-4.8"/>
    <n v="0.5"/>
    <n v="-8.3000000000000007"/>
    <n v="98.4"/>
    <n v="96.5"/>
    <n v="0"/>
    <n v="164"/>
    <n v="0.2"/>
    <n v="0.6"/>
    <n v="2.7"/>
    <n v="-4.8"/>
    <n v="0.2"/>
    <n v="-999"/>
    <n v="-999"/>
    <n v="0.61199999999999999"/>
    <n v="2.1999999999999999E-2"/>
    <n v="0"/>
    <n v="-999"/>
    <x v="111"/>
  </r>
  <r>
    <d v="2000-11-08T00:00:00"/>
    <n v="313"/>
    <n v="0.97"/>
    <n v="-4.8"/>
    <n v="-3.2"/>
    <n v="-5.8"/>
    <n v="98.3"/>
    <n v="97.8"/>
    <n v="9.9"/>
    <n v="264"/>
    <n v="0.2"/>
    <n v="1.2"/>
    <n v="3.9"/>
    <n v="-4.8"/>
    <n v="0.2"/>
    <n v="-999"/>
    <n v="-999"/>
    <n v="0.47"/>
    <n v="1.0999999999999999E-2"/>
    <n v="0"/>
    <n v="-999"/>
    <x v="111"/>
  </r>
  <r>
    <d v="2000-11-09T00:00:00"/>
    <n v="314"/>
    <n v="2.4"/>
    <n v="-7.3"/>
    <n v="-5.0999999999999996"/>
    <n v="-11.3"/>
    <n v="96.7"/>
    <n v="94.8"/>
    <n v="0.9"/>
    <n v="261"/>
    <n v="0.4"/>
    <n v="1.1000000000000001"/>
    <n v="2.8"/>
    <n v="-7.3"/>
    <n v="0.4"/>
    <n v="-999"/>
    <n v="-999"/>
    <n v="0.39600000000000002"/>
    <n v="2.1999999999999999E-2"/>
    <n v="0"/>
    <n v="-999"/>
    <x v="111"/>
  </r>
  <r>
    <d v="2000-11-10T00:00:00"/>
    <n v="315"/>
    <n v="4.5999999999999996"/>
    <n v="-11"/>
    <n v="-6.3"/>
    <n v="-15.5"/>
    <n v="94.1"/>
    <n v="91"/>
    <n v="0"/>
    <n v="247"/>
    <n v="0.2"/>
    <n v="0.6"/>
    <n v="1.9"/>
    <n v="-11"/>
    <n v="0.2"/>
    <n v="-999"/>
    <n v="-999"/>
    <n v="0.34799999999999998"/>
    <n v="3.4000000000000002E-2"/>
    <n v="0"/>
    <n v="-999"/>
    <x v="111"/>
  </r>
  <r>
    <d v="2000-11-11T00:00:00"/>
    <n v="316"/>
    <n v="3.79"/>
    <n v="-9.6999999999999993"/>
    <n v="-7.1"/>
    <n v="-14.6"/>
    <n v="94.7"/>
    <n v="90.3"/>
    <n v="0.7"/>
    <n v="245"/>
    <n v="0.1"/>
    <n v="0.5"/>
    <n v="2"/>
    <n v="-9.6999999999999993"/>
    <n v="0.1"/>
    <n v="-999"/>
    <n v="-999"/>
    <n v="0.32500000000000001"/>
    <n v="3.5000000000000003E-2"/>
    <n v="0"/>
    <n v="-999"/>
    <x v="111"/>
  </r>
  <r>
    <d v="2000-11-12T00:00:00"/>
    <n v="317"/>
    <n v="7"/>
    <n v="-5.6"/>
    <n v="-0.6"/>
    <n v="-7.9"/>
    <n v="96.8"/>
    <n v="91.8"/>
    <n v="0"/>
    <n v="244"/>
    <n v="0.3"/>
    <n v="0.5"/>
    <n v="2.2000000000000002"/>
    <n v="-5.6"/>
    <n v="0.3"/>
    <n v="-999"/>
    <n v="-999"/>
    <n v="0.53700000000000003"/>
    <n v="4.8000000000000001E-2"/>
    <n v="0"/>
    <n v="-999"/>
    <x v="111"/>
  </r>
  <r>
    <d v="2000-11-13T00:00:00"/>
    <n v="318"/>
    <n v="2.97"/>
    <n v="-8.4"/>
    <n v="-6.8"/>
    <n v="-11.6"/>
    <n v="95.9"/>
    <n v="93.9"/>
    <n v="0"/>
    <n v="244"/>
    <n v="0.3"/>
    <n v="1.2"/>
    <n v="3.2"/>
    <n v="-8.4"/>
    <n v="0.3"/>
    <n v="-999"/>
    <n v="-999"/>
    <n v="0.34499999999999997"/>
    <n v="2.1999999999999999E-2"/>
    <n v="0"/>
    <n v="-999"/>
    <x v="111"/>
  </r>
  <r>
    <d v="2000-11-14T00:00:00"/>
    <n v="319"/>
    <n v="7.18"/>
    <n v="-7.3"/>
    <n v="-0.5"/>
    <n v="-11.5"/>
    <n v="95.5"/>
    <n v="90.4"/>
    <n v="0"/>
    <n v="225"/>
    <n v="0.1"/>
    <n v="0.6"/>
    <n v="1.8"/>
    <n v="-7.3"/>
    <n v="0.1"/>
    <n v="-999"/>
    <n v="-999"/>
    <n v="0.53"/>
    <n v="5.7000000000000002E-2"/>
    <n v="0"/>
    <n v="-999"/>
    <x v="111"/>
  </r>
  <r>
    <d v="2000-11-15T00:00:00"/>
    <n v="320"/>
    <n v="6.74"/>
    <n v="-7.7"/>
    <n v="-1"/>
    <n v="-12.5"/>
    <n v="91.2"/>
    <n v="68.599999999999994"/>
    <n v="0"/>
    <n v="231"/>
    <n v="-0.1"/>
    <n v="0.6"/>
    <n v="2.2000000000000002"/>
    <n v="-7.7"/>
    <n v="-0.1"/>
    <n v="-999"/>
    <n v="-999"/>
    <n v="0.38800000000000001"/>
    <n v="0.17799999999999999"/>
    <n v="0"/>
    <n v="-999"/>
    <x v="111"/>
  </r>
  <r>
    <d v="2000-11-16T00:00:00"/>
    <n v="321"/>
    <n v="5.75"/>
    <n v="-9.9"/>
    <n v="-3.7"/>
    <n v="-13.1"/>
    <n v="91.4"/>
    <n v="73.900000000000006"/>
    <n v="0"/>
    <n v="230"/>
    <n v="-0.2"/>
    <n v="0.7"/>
    <n v="3.6"/>
    <n v="-9.9"/>
    <n v="-0.2"/>
    <n v="-999"/>
    <n v="-999"/>
    <n v="0.34300000000000003"/>
    <n v="0.121"/>
    <n v="0"/>
    <n v="-999"/>
    <x v="111"/>
  </r>
  <r>
    <d v="2000-11-17T00:00:00"/>
    <n v="322"/>
    <n v="5.89"/>
    <n v="-9.1"/>
    <n v="-2.7"/>
    <n v="-15.2"/>
    <n v="89.4"/>
    <n v="71"/>
    <n v="0"/>
    <n v="220"/>
    <n v="-0.2"/>
    <n v="0.4"/>
    <n v="1.9"/>
    <n v="-9.1"/>
    <n v="-0.2"/>
    <n v="-999"/>
    <n v="-999"/>
    <n v="0.35399999999999998"/>
    <n v="0.14499999999999999"/>
    <n v="0"/>
    <n v="-999"/>
    <x v="111"/>
  </r>
  <r>
    <d v="2000-11-18T00:00:00"/>
    <n v="323"/>
    <n v="2.0299999999999998"/>
    <n v="-3.8"/>
    <n v="-0.9"/>
    <n v="-6.4"/>
    <n v="93.5"/>
    <n v="70.5"/>
    <n v="0"/>
    <n v="212"/>
    <n v="-0.2"/>
    <n v="0.6"/>
    <n v="2.7"/>
    <n v="-3.8"/>
    <n v="-0.2"/>
    <n v="-999"/>
    <n v="-999"/>
    <n v="0.40300000000000002"/>
    <n v="0.16900000000000001"/>
    <n v="0"/>
    <n v="-999"/>
    <x v="111"/>
  </r>
  <r>
    <d v="2000-11-19T00:00:00"/>
    <n v="324"/>
    <n v="4.76"/>
    <n v="-4.9000000000000004"/>
    <n v="0.8"/>
    <n v="-8.1"/>
    <n v="91.8"/>
    <n v="69.5"/>
    <n v="0"/>
    <n v="225"/>
    <n v="-0.1"/>
    <n v="0.5"/>
    <n v="1.7"/>
    <n v="-4.9000000000000004"/>
    <n v="-0.1"/>
    <n v="-999"/>
    <n v="-999"/>
    <n v="0.45"/>
    <n v="0.19700000000000001"/>
    <n v="0"/>
    <n v="-999"/>
    <x v="111"/>
  </r>
  <r>
    <d v="2000-11-20T00:00:00"/>
    <n v="325"/>
    <n v="5.8"/>
    <n v="-4"/>
    <n v="2.1"/>
    <n v="-8.6"/>
    <n v="81.400000000000006"/>
    <n v="45.6"/>
    <n v="0"/>
    <n v="220"/>
    <n v="-0.1"/>
    <n v="0.6"/>
    <n v="2.5"/>
    <n v="-4"/>
    <n v="-0.1"/>
    <n v="-999"/>
    <n v="-999"/>
    <n v="0.32400000000000001"/>
    <n v="0.38600000000000001"/>
    <n v="0"/>
    <n v="-999"/>
    <x v="111"/>
  </r>
  <r>
    <d v="2000-11-21T00:00:00"/>
    <n v="326"/>
    <n v="5.52"/>
    <n v="-1.1000000000000001"/>
    <n v="5"/>
    <n v="-5.7"/>
    <n v="57"/>
    <n v="30.3"/>
    <n v="0"/>
    <n v="225"/>
    <n v="-0.1"/>
    <n v="0.7"/>
    <n v="3"/>
    <n v="-1.1000000000000001"/>
    <n v="-0.1"/>
    <n v="-999"/>
    <n v="-999"/>
    <n v="0.26500000000000001"/>
    <n v="0.60799999999999998"/>
    <n v="0"/>
    <n v="-999"/>
    <x v="111"/>
  </r>
  <r>
    <d v="2000-11-22T00:00:00"/>
    <n v="327"/>
    <n v="6.34"/>
    <n v="-1.3"/>
    <n v="7.4"/>
    <n v="-5.5"/>
    <n v="52.9"/>
    <n v="26.2"/>
    <n v="0"/>
    <n v="227"/>
    <n v="-0.2"/>
    <n v="0.6"/>
    <n v="1.4"/>
    <n v="-1.3"/>
    <n v="-0.2"/>
    <n v="-999"/>
    <n v="-999"/>
    <n v="0.27"/>
    <n v="0.76"/>
    <n v="0"/>
    <n v="-999"/>
    <x v="111"/>
  </r>
  <r>
    <d v="2000-11-23T00:00:00"/>
    <n v="328"/>
    <n v="1.34"/>
    <n v="-3.5"/>
    <n v="0.4"/>
    <n v="-6.1"/>
    <n v="79.7"/>
    <n v="39.200000000000003"/>
    <n v="0"/>
    <n v="226"/>
    <n v="-0.3"/>
    <n v="1"/>
    <n v="4.3"/>
    <n v="-3.5"/>
    <n v="-0.3"/>
    <n v="-999"/>
    <n v="-999"/>
    <n v="0.247"/>
    <n v="0.38200000000000001"/>
    <n v="0"/>
    <n v="-999"/>
    <x v="111"/>
  </r>
  <r>
    <d v="2000-11-24T00:00:00"/>
    <n v="329"/>
    <n v="4.2"/>
    <n v="-3.4"/>
    <n v="1.8"/>
    <n v="-6.5"/>
    <n v="88"/>
    <n v="59.4"/>
    <n v="3"/>
    <n v="255"/>
    <n v="-0.2"/>
    <n v="1"/>
    <n v="3.2"/>
    <n v="-3.4"/>
    <n v="-0.2"/>
    <n v="-999"/>
    <n v="-999"/>
    <n v="0.41399999999999998"/>
    <n v="0.28199999999999997"/>
    <n v="0"/>
    <n v="-999"/>
    <x v="111"/>
  </r>
  <r>
    <d v="2000-11-25T00:00:00"/>
    <n v="330"/>
    <n v="2.09"/>
    <n v="-4.5"/>
    <n v="-2.2000000000000002"/>
    <n v="-7.6"/>
    <n v="90.1"/>
    <n v="67.3"/>
    <n v="1.3"/>
    <n v="261"/>
    <n v="-0.3"/>
    <n v="1.4"/>
    <n v="4.8"/>
    <n v="-4.5"/>
    <n v="-0.3"/>
    <n v="-999"/>
    <n v="-999"/>
    <n v="0.35"/>
    <n v="0.17"/>
    <n v="0"/>
    <n v="-999"/>
    <x v="111"/>
  </r>
  <r>
    <d v="2000-11-26T00:00:00"/>
    <n v="331"/>
    <n v="3.18"/>
    <n v="-4.5999999999999996"/>
    <n v="-0.6"/>
    <n v="-7.6"/>
    <n v="91.1"/>
    <n v="69.400000000000006"/>
    <n v="3.5"/>
    <n v="294"/>
    <n v="-0.3"/>
    <n v="1.5"/>
    <n v="5.5"/>
    <n v="-4.5999999999999996"/>
    <n v="-0.3"/>
    <n v="-999"/>
    <n v="-999"/>
    <n v="0.40500000000000003"/>
    <n v="0.17899999999999999"/>
    <n v="0"/>
    <n v="-999"/>
    <x v="111"/>
  </r>
  <r>
    <d v="2000-11-27T00:00:00"/>
    <n v="332"/>
    <n v="1.59"/>
    <n v="-6.6"/>
    <n v="-2.2000000000000002"/>
    <n v="-10.3"/>
    <n v="96.4"/>
    <n v="90.6"/>
    <n v="6.6"/>
    <n v="344"/>
    <n v="-2.1"/>
    <n v="1"/>
    <n v="3.2"/>
    <n v="-6.6"/>
    <n v="-0.2"/>
    <n v="-999"/>
    <n v="-999"/>
    <n v="0.47"/>
    <n v="4.9000000000000002E-2"/>
    <n v="0"/>
    <n v="-999"/>
    <x v="111"/>
  </r>
  <r>
    <d v="2000-11-28T00:00:00"/>
    <n v="333"/>
    <n v="5.05"/>
    <n v="-7.8"/>
    <n v="-3"/>
    <n v="-11.6"/>
    <n v="91"/>
    <n v="76.7"/>
    <n v="0"/>
    <n v="331"/>
    <n v="-3"/>
    <n v="2.2999999999999998"/>
    <n v="6"/>
    <n v="-7.8"/>
    <n v="-0.2"/>
    <n v="-999"/>
    <n v="-999"/>
    <n v="0.376"/>
    <n v="0.114"/>
    <n v="0"/>
    <n v="-999"/>
    <x v="111"/>
  </r>
  <r>
    <d v="2000-11-29T00:00:00"/>
    <n v="334"/>
    <n v="1.28"/>
    <n v="-6"/>
    <n v="-4.8"/>
    <n v="-7.7"/>
    <n v="89.1"/>
    <n v="63"/>
    <n v="7"/>
    <n v="389"/>
    <n v="-2.2000000000000002"/>
    <n v="1.8"/>
    <n v="6"/>
    <n v="-6"/>
    <n v="-0.3"/>
    <n v="-999"/>
    <n v="-999"/>
    <n v="0.26900000000000002"/>
    <n v="0.158"/>
    <n v="0"/>
    <n v="-999"/>
    <x v="111"/>
  </r>
  <r>
    <d v="2000-11-30T00:00:00"/>
    <n v="335"/>
    <n v="2.5"/>
    <n v="-4.7"/>
    <n v="-0.9"/>
    <n v="-7"/>
    <n v="93.9"/>
    <n v="78.599999999999994"/>
    <n v="0"/>
    <n v="356"/>
    <n v="-2.1"/>
    <n v="0.8"/>
    <n v="4.3"/>
    <n v="-4.7"/>
    <n v="-0.2"/>
    <n v="-999"/>
    <n v="-999"/>
    <n v="0.44900000000000001"/>
    <n v="0.122"/>
    <n v="356"/>
    <n v="-2.1"/>
    <x v="111"/>
  </r>
  <r>
    <d v="2000-12-01T00:00:00"/>
    <n v="336"/>
    <n v="3.14"/>
    <n v="-3.1"/>
    <n v="-0.3"/>
    <n v="-5"/>
    <n v="92.6"/>
    <n v="83.5"/>
    <n v="0"/>
    <n v="357"/>
    <n v="-1.5"/>
    <n v="2.4"/>
    <n v="5.8"/>
    <n v="-3.1"/>
    <n v="-0.2"/>
    <n v="-999"/>
    <n v="-999"/>
    <n v="0.497"/>
    <n v="9.9000000000000005E-2"/>
    <n v="0"/>
    <n v="-999"/>
    <x v="112"/>
  </r>
  <r>
    <d v="2000-12-02T00:00:00"/>
    <n v="337"/>
    <n v="2.4300000000000002"/>
    <n v="-3.2"/>
    <n v="-0.5"/>
    <n v="-4.8"/>
    <n v="92.5"/>
    <n v="81.5"/>
    <n v="0"/>
    <n v="347"/>
    <n v="-1.1000000000000001"/>
    <n v="1.2"/>
    <n v="5.8"/>
    <n v="-3.2"/>
    <n v="-0.2"/>
    <n v="-999"/>
    <n v="-999"/>
    <n v="0.48"/>
    <n v="0.109"/>
    <n v="0"/>
    <n v="-999"/>
    <x v="112"/>
  </r>
  <r>
    <d v="2000-12-03T00:00:00"/>
    <n v="338"/>
    <n v="5.08"/>
    <n v="-5.7"/>
    <n v="2.4"/>
    <n v="-9.8000000000000007"/>
    <n v="87.4"/>
    <n v="57.4"/>
    <n v="0"/>
    <n v="347"/>
    <n v="-2.2999999999999998"/>
    <n v="0.6"/>
    <n v="1.9"/>
    <n v="-5.7"/>
    <n v="-0.2"/>
    <n v="-999"/>
    <n v="-999"/>
    <n v="0.41699999999999998"/>
    <n v="0.309"/>
    <n v="0"/>
    <n v="-999"/>
    <x v="112"/>
  </r>
  <r>
    <d v="2000-12-04T00:00:00"/>
    <n v="339"/>
    <n v="5.18"/>
    <n v="-4.2"/>
    <n v="1.3"/>
    <n v="-8.6"/>
    <n v="72.2"/>
    <n v="51.1"/>
    <n v="0"/>
    <n v="350"/>
    <n v="-3.2"/>
    <n v="0.6"/>
    <n v="2.6"/>
    <n v="-4.2"/>
    <n v="-0.2"/>
    <n v="-999"/>
    <n v="-999"/>
    <n v="0.34200000000000003"/>
    <n v="0.32800000000000001"/>
    <n v="0"/>
    <n v="-999"/>
    <x v="112"/>
  </r>
  <r>
    <d v="2000-12-05T00:00:00"/>
    <n v="340"/>
    <n v="5.03"/>
    <n v="-1.3"/>
    <n v="5.6"/>
    <n v="-4.7"/>
    <n v="89.1"/>
    <n v="62.1"/>
    <n v="0"/>
    <n v="337"/>
    <n v="-1.8"/>
    <n v="0.4"/>
    <n v="1.4"/>
    <n v="-1.3"/>
    <n v="-0.2"/>
    <n v="-999"/>
    <n v="-999"/>
    <n v="0.56599999999999995"/>
    <n v="0.34499999999999997"/>
    <n v="0"/>
    <n v="-999"/>
    <x v="112"/>
  </r>
  <r>
    <d v="2000-12-06T00:00:00"/>
    <n v="341"/>
    <n v="3.44"/>
    <n v="0.8"/>
    <n v="7.6"/>
    <n v="-2.8"/>
    <n v="78.599999999999994"/>
    <n v="50.8"/>
    <n v="0"/>
    <n v="343"/>
    <n v="-1.9"/>
    <n v="0.5"/>
    <n v="1.8"/>
    <n v="0.8"/>
    <n v="-0.2"/>
    <n v="-999"/>
    <n v="-999"/>
    <n v="0.53"/>
    <n v="0.51300000000000001"/>
    <n v="0"/>
    <n v="-999"/>
    <x v="112"/>
  </r>
  <r>
    <d v="2000-12-07T00:00:00"/>
    <n v="342"/>
    <n v="5.0999999999999996"/>
    <n v="-5.0999999999999996"/>
    <n v="1.6"/>
    <n v="-10.199999999999999"/>
    <n v="75.8"/>
    <n v="41.4"/>
    <n v="0"/>
    <n v="340"/>
    <n v="-2.7"/>
    <n v="0.6"/>
    <n v="2.7"/>
    <n v="-5.0999999999999996"/>
    <n v="-0.2"/>
    <n v="-999"/>
    <n v="-999"/>
    <n v="0.28299999999999997"/>
    <n v="0.40200000000000002"/>
    <n v="0"/>
    <n v="-999"/>
    <x v="112"/>
  </r>
  <r>
    <d v="2000-12-08T00:00:00"/>
    <n v="343"/>
    <n v="4.43"/>
    <n v="-6.4"/>
    <n v="0.6"/>
    <n v="-10.3"/>
    <n v="88.2"/>
    <n v="58.3"/>
    <n v="0"/>
    <n v="335"/>
    <n v="-3.4"/>
    <n v="0.4"/>
    <n v="1.6"/>
    <n v="-6.4"/>
    <n v="-0.2"/>
    <n v="-999"/>
    <n v="-999"/>
    <n v="0.373"/>
    <n v="0.26600000000000001"/>
    <n v="0"/>
    <n v="-999"/>
    <x v="112"/>
  </r>
  <r>
    <d v="2000-12-09T00:00:00"/>
    <n v="344"/>
    <n v="1.21"/>
    <n v="-11.6"/>
    <n v="-8.1999999999999993"/>
    <n v="-13"/>
    <n v="92.8"/>
    <n v="81.8"/>
    <n v="5.0999999999999996"/>
    <n v="380"/>
    <n v="-2.6"/>
    <n v="0.6"/>
    <n v="2.5"/>
    <n v="-11.6"/>
    <n v="-0.3"/>
    <n v="-999"/>
    <n v="-999"/>
    <n v="0.26900000000000002"/>
    <n v="0.06"/>
    <n v="0"/>
    <n v="-999"/>
    <x v="112"/>
  </r>
  <r>
    <d v="2000-12-10T00:00:00"/>
    <n v="345"/>
    <n v="2.4700000000000002"/>
    <n v="-16.600000000000001"/>
    <n v="-12"/>
    <n v="-22.3"/>
    <n v="88.1"/>
    <n v="70.2"/>
    <n v="6.1"/>
    <n v="424"/>
    <n v="-2.6"/>
    <n v="0.8"/>
    <n v="2.9"/>
    <n v="-16.600000000000001"/>
    <n v="-0.3"/>
    <n v="-999"/>
    <n v="-999"/>
    <n v="0.17"/>
    <n v="7.2999999999999995E-2"/>
    <n v="0"/>
    <n v="-999"/>
    <x v="112"/>
  </r>
  <r>
    <d v="2000-12-11T00:00:00"/>
    <n v="346"/>
    <n v="4.33"/>
    <n v="-15.7"/>
    <n v="-7.4"/>
    <n v="-20.8"/>
    <n v="78.099999999999994"/>
    <n v="39.4"/>
    <n v="0"/>
    <n v="410"/>
    <n v="-3.9"/>
    <n v="0.6"/>
    <n v="2.1"/>
    <n v="-15.7"/>
    <n v="-0.4"/>
    <n v="-999"/>
    <n v="-999"/>
    <n v="0.13800000000000001"/>
    <n v="0.21199999999999999"/>
    <n v="0"/>
    <n v="-999"/>
    <x v="112"/>
  </r>
  <r>
    <d v="2000-12-12T00:00:00"/>
    <n v="347"/>
    <n v="2.38"/>
    <n v="-15.6"/>
    <n v="-10.8"/>
    <n v="-17.600000000000001"/>
    <n v="74.099999999999994"/>
    <n v="44"/>
    <n v="0"/>
    <n v="405"/>
    <n v="-4.3"/>
    <n v="0.6"/>
    <n v="2.2000000000000002"/>
    <n v="-15.6"/>
    <n v="-0.4"/>
    <n v="-999"/>
    <n v="-999"/>
    <n v="0.11799999999999999"/>
    <n v="0.15"/>
    <n v="0"/>
    <n v="-999"/>
    <x v="112"/>
  </r>
  <r>
    <d v="2000-12-13T00:00:00"/>
    <n v="348"/>
    <n v="1.73"/>
    <n v="-15.3"/>
    <n v="-9.8000000000000007"/>
    <n v="-17.100000000000001"/>
    <n v="88"/>
    <n v="69.3"/>
    <n v="0"/>
    <n v="405"/>
    <n v="-3.7"/>
    <n v="0.3"/>
    <n v="1.6"/>
    <n v="-15.3"/>
    <n v="-0.4"/>
    <n v="-999"/>
    <n v="-999"/>
    <n v="0.2"/>
    <n v="8.8999999999999996E-2"/>
    <n v="0"/>
    <n v="-999"/>
    <x v="112"/>
  </r>
  <r>
    <d v="2000-12-14T00:00:00"/>
    <n v="349"/>
    <n v="0.84"/>
    <n v="-12.5"/>
    <n v="-9.6"/>
    <n v="-16.600000000000001"/>
    <n v="90.1"/>
    <n v="79.400000000000006"/>
    <n v="2.2000000000000002"/>
    <n v="424"/>
    <n v="-3.4"/>
    <n v="1.3"/>
    <n v="5.7"/>
    <n v="-12.5"/>
    <n v="-0.4"/>
    <n v="-999"/>
    <n v="-999"/>
    <n v="0.23400000000000001"/>
    <n v="6.0999999999999999E-2"/>
    <n v="0"/>
    <n v="-999"/>
    <x v="112"/>
  </r>
  <r>
    <d v="2000-12-15T00:00:00"/>
    <n v="350"/>
    <n v="2.19"/>
    <n v="-19.899999999999999"/>
    <n v="-10.4"/>
    <n v="-24.9"/>
    <n v="85.8"/>
    <n v="79.400000000000006"/>
    <n v="8.4"/>
    <n v="503"/>
    <n v="-8.8000000000000007"/>
    <n v="0.9"/>
    <n v="2.7"/>
    <n v="-19.899999999999999"/>
    <n v="-0.4"/>
    <n v="-999"/>
    <n v="-999"/>
    <n v="0.22"/>
    <n v="5.7000000000000002E-2"/>
    <n v="0"/>
    <n v="-999"/>
    <x v="112"/>
  </r>
  <r>
    <d v="2000-12-16T00:00:00"/>
    <n v="351"/>
    <n v="0.28999999999999998"/>
    <n v="-12.8"/>
    <n v="-6.6"/>
    <n v="-18.100000000000001"/>
    <n v="92.5"/>
    <n v="88.5"/>
    <n v="8.8000000000000007"/>
    <n v="550"/>
    <n v="-7.8"/>
    <n v="1.2"/>
    <n v="4"/>
    <n v="-12.8"/>
    <n v="-0.4"/>
    <n v="-999"/>
    <n v="-999"/>
    <n v="0.33"/>
    <n v="4.2999999999999997E-2"/>
    <n v="0"/>
    <n v="-999"/>
    <x v="112"/>
  </r>
  <r>
    <d v="2000-12-17T00:00:00"/>
    <n v="352"/>
    <n v="1.02"/>
    <n v="-7.2"/>
    <n v="-4.7"/>
    <n v="-11"/>
    <n v="96"/>
    <n v="93.2"/>
    <n v="1.1000000000000001"/>
    <n v="548"/>
    <n v="-5"/>
    <n v="1.5"/>
    <n v="3.4"/>
    <n v="-7.2"/>
    <n v="-0.4"/>
    <n v="-999"/>
    <n v="-999"/>
    <n v="0.4"/>
    <n v="2.9000000000000001E-2"/>
    <n v="0"/>
    <n v="-999"/>
    <x v="112"/>
  </r>
  <r>
    <d v="2000-12-18T00:00:00"/>
    <n v="353"/>
    <n v="0.73"/>
    <n v="-7.6"/>
    <n v="-4"/>
    <n v="-11"/>
    <n v="89.3"/>
    <n v="72.8"/>
    <n v="0"/>
    <n v="534"/>
    <n v="-5.5"/>
    <n v="0.9"/>
    <n v="4"/>
    <n v="-7.6"/>
    <n v="-0.3"/>
    <n v="-999"/>
    <n v="-999"/>
    <n v="0.33"/>
    <n v="0.123"/>
    <n v="0"/>
    <n v="-999"/>
    <x v="112"/>
  </r>
  <r>
    <d v="2000-12-19T00:00:00"/>
    <n v="354"/>
    <n v="2.94"/>
    <n v="-9.3000000000000007"/>
    <n v="-4.9000000000000004"/>
    <n v="-12.3"/>
    <n v="89.2"/>
    <n v="67.3"/>
    <n v="0"/>
    <n v="530"/>
    <n v="-5.0999999999999996"/>
    <n v="0.9"/>
    <n v="2.9"/>
    <n v="-9.3000000000000007"/>
    <n v="-0.3"/>
    <n v="-999"/>
    <n v="-999"/>
    <n v="0.28499999999999998"/>
    <n v="0.13900000000000001"/>
    <n v="0"/>
    <n v="-999"/>
    <x v="112"/>
  </r>
  <r>
    <d v="2000-12-20T00:00:00"/>
    <n v="355"/>
    <n v="1.92"/>
    <n v="-11.1"/>
    <n v="-5.5"/>
    <n v="-15.4"/>
    <n v="88.7"/>
    <n v="67"/>
    <n v="0"/>
    <n v="511"/>
    <n v="-6.3"/>
    <n v="0.7"/>
    <n v="4.0999999999999996"/>
    <n v="-11.1"/>
    <n v="-0.3"/>
    <n v="-999"/>
    <n v="-999"/>
    <n v="0.27200000000000002"/>
    <n v="0.13400000000000001"/>
    <n v="0"/>
    <n v="-999"/>
    <x v="112"/>
  </r>
  <r>
    <d v="2000-12-21T00:00:00"/>
    <n v="356"/>
    <n v="1.36"/>
    <n v="-8"/>
    <n v="-4.5"/>
    <n v="-10.7"/>
    <n v="92.8"/>
    <n v="80.8"/>
    <n v="4.0999999999999996"/>
    <n v="550"/>
    <n v="-5.3"/>
    <n v="1.8"/>
    <n v="5.7"/>
    <n v="-8"/>
    <n v="-0.3"/>
    <n v="-999"/>
    <n v="-999"/>
    <n v="0.35399999999999998"/>
    <n v="8.4000000000000005E-2"/>
    <n v="0"/>
    <n v="-999"/>
    <x v="112"/>
  </r>
  <r>
    <d v="2000-12-22T00:00:00"/>
    <n v="357"/>
    <n v="0.62"/>
    <n v="-5.9"/>
    <n v="-1.6"/>
    <n v="-10.3"/>
    <n v="96.4"/>
    <n v="82.2"/>
    <n v="0"/>
    <n v="524"/>
    <n v="-4.4000000000000004"/>
    <n v="0.9"/>
    <n v="3.9"/>
    <n v="-5.9"/>
    <n v="-0.3"/>
    <n v="-999"/>
    <n v="-999"/>
    <n v="0.44600000000000001"/>
    <n v="9.7000000000000003E-2"/>
    <n v="0"/>
    <n v="-999"/>
    <x v="112"/>
  </r>
  <r>
    <d v="2000-12-23T00:00:00"/>
    <n v="358"/>
    <n v="0.64"/>
    <n v="-4.8"/>
    <n v="-1.6"/>
    <n v="-7.2"/>
    <n v="95.7"/>
    <n v="86.8"/>
    <n v="0.8"/>
    <n v="539"/>
    <n v="-3.6"/>
    <n v="1.3"/>
    <n v="4.8"/>
    <n v="-4.8"/>
    <n v="-0.3"/>
    <n v="-999"/>
    <n v="-999"/>
    <n v="0.47099999999999997"/>
    <n v="7.1999999999999995E-2"/>
    <n v="0"/>
    <n v="-999"/>
    <x v="112"/>
  </r>
  <r>
    <d v="2000-12-24T00:00:00"/>
    <n v="359"/>
    <n v="0.31"/>
    <n v="-4.5999999999999996"/>
    <n v="-2.7"/>
    <n v="-7.8"/>
    <n v="96.7"/>
    <n v="91.4"/>
    <n v="0.8"/>
    <n v="537"/>
    <n v="-2.9"/>
    <n v="0.6"/>
    <n v="2.4"/>
    <n v="-4.5999999999999996"/>
    <n v="-0.3"/>
    <n v="-999"/>
    <n v="-999"/>
    <n v="0.45700000000000002"/>
    <n v="4.2999999999999997E-2"/>
    <n v="0"/>
    <n v="-999"/>
    <x v="112"/>
  </r>
  <r>
    <d v="2000-12-25T00:00:00"/>
    <n v="360"/>
    <n v="0.21"/>
    <n v="-3.6"/>
    <n v="-0.7"/>
    <n v="-5.4"/>
    <n v="95.8"/>
    <n v="88.8"/>
    <n v="2.4"/>
    <n v="556"/>
    <n v="-3.3"/>
    <n v="0.5"/>
    <n v="2.8"/>
    <n v="-3.6"/>
    <n v="-0.3"/>
    <n v="-999"/>
    <n v="-999"/>
    <n v="0.51400000000000001"/>
    <n v="6.5000000000000002E-2"/>
    <n v="0"/>
    <n v="-999"/>
    <x v="112"/>
  </r>
  <r>
    <d v="2000-12-26T00:00:00"/>
    <n v="361"/>
    <n v="0.69"/>
    <n v="-2.2999999999999998"/>
    <n v="1.5"/>
    <n v="-5.0999999999999996"/>
    <n v="95.9"/>
    <n v="81.5"/>
    <n v="0"/>
    <n v="553"/>
    <n v="-2.5"/>
    <n v="0.5"/>
    <n v="2.5"/>
    <n v="-2.2999999999999998"/>
    <n v="-0.3"/>
    <n v="-999"/>
    <n v="-999"/>
    <n v="0.55500000000000005"/>
    <n v="0.126"/>
    <n v="0"/>
    <n v="-999"/>
    <x v="112"/>
  </r>
  <r>
    <d v="2000-12-27T00:00:00"/>
    <n v="362"/>
    <n v="0.92"/>
    <n v="-5"/>
    <n v="-1.7"/>
    <n v="-9.4"/>
    <n v="95.9"/>
    <n v="86.6"/>
    <n v="0"/>
    <n v="557"/>
    <n v="-2.2999999999999998"/>
    <n v="1"/>
    <n v="3.3"/>
    <n v="-5"/>
    <n v="-0.3"/>
    <n v="-999"/>
    <n v="-999"/>
    <n v="0.46600000000000003"/>
    <n v="7.1999999999999995E-2"/>
    <n v="0"/>
    <n v="-999"/>
    <x v="112"/>
  </r>
  <r>
    <d v="2000-12-28T00:00:00"/>
    <n v="363"/>
    <n v="2.99"/>
    <n v="-6"/>
    <n v="0.3"/>
    <n v="-10.7"/>
    <n v="80.2"/>
    <n v="43.2"/>
    <n v="0"/>
    <n v="549"/>
    <n v="-4.4000000000000004"/>
    <n v="0.6"/>
    <n v="2.4"/>
    <n v="-6"/>
    <n v="-0.3"/>
    <n v="-999"/>
    <n v="-999"/>
    <n v="0.27"/>
    <n v="0.35399999999999998"/>
    <n v="0"/>
    <n v="-999"/>
    <x v="112"/>
  </r>
  <r>
    <d v="2000-12-29T00:00:00"/>
    <n v="364"/>
    <n v="2"/>
    <n v="-4.5"/>
    <n v="-1.6"/>
    <n v="-6.6"/>
    <n v="90.4"/>
    <n v="71.400000000000006"/>
    <n v="0"/>
    <n v="542"/>
    <n v="-4.0999999999999996"/>
    <n v="0.3"/>
    <n v="1.4"/>
    <n v="-4.5"/>
    <n v="-0.3"/>
    <n v="-999"/>
    <n v="-999"/>
    <n v="0.38600000000000001"/>
    <n v="0.155"/>
    <n v="0"/>
    <n v="-999"/>
    <x v="112"/>
  </r>
  <r>
    <d v="2000-12-30T00:00:00"/>
    <n v="365"/>
    <n v="4.97"/>
    <n v="-2.2999999999999998"/>
    <n v="5.0999999999999996"/>
    <n v="-6.2"/>
    <n v="88.6"/>
    <n v="55.5"/>
    <n v="0"/>
    <n v="520"/>
    <n v="-3.7"/>
    <n v="0.5"/>
    <n v="1.9"/>
    <n v="-2.2999999999999998"/>
    <n v="-0.2"/>
    <n v="-999"/>
    <n v="-999"/>
    <n v="0.48799999999999999"/>
    <n v="0.39100000000000001"/>
    <n v="0"/>
    <n v="-999"/>
    <x v="112"/>
  </r>
  <r>
    <d v="2000-12-31T00:00:00"/>
    <n v="366"/>
    <n v="0.52"/>
    <n v="-3.9"/>
    <n v="-2.6"/>
    <n v="-6.4"/>
    <n v="98.6"/>
    <n v="96.8"/>
    <n v="7"/>
    <n v="567"/>
    <n v="-3.7"/>
    <n v="0.7"/>
    <n v="3.2"/>
    <n v="-3.9"/>
    <n v="-0.3"/>
    <n v="-999"/>
    <n v="-999"/>
    <n v="0.49"/>
    <n v="1.6E-2"/>
    <n v="567"/>
    <n v="-3.7"/>
    <x v="112"/>
  </r>
  <r>
    <d v="2001-01-01T00:00:00"/>
    <n v="1"/>
    <n v="4.71"/>
    <n v="-3.2"/>
    <n v="2.2000000000000002"/>
    <n v="-6.3"/>
    <n v="86.9"/>
    <n v="57.6"/>
    <n v="0"/>
    <n v="567"/>
    <n v="-3.1"/>
    <n v="0.6"/>
    <n v="2"/>
    <n v="-3.2"/>
    <n v="-0.2"/>
    <n v="-999"/>
    <n v="-999"/>
    <n v="0.41199999999999998"/>
    <n v="0.30299999999999999"/>
    <n v="0"/>
    <n v="-999"/>
    <x v="113"/>
  </r>
  <r>
    <d v="2001-01-02T00:00:00"/>
    <n v="2"/>
    <n v="1.92"/>
    <n v="-0.9"/>
    <n v="2.7"/>
    <n v="-5.7"/>
    <n v="76.7"/>
    <n v="47.8"/>
    <n v="0"/>
    <n v="554"/>
    <n v="-3.1"/>
    <n v="0.6"/>
    <n v="2.9"/>
    <n v="-0.9"/>
    <n v="-0.2"/>
    <n v="-999"/>
    <n v="-999"/>
    <n v="0.35399999999999998"/>
    <n v="0.38700000000000001"/>
    <n v="0"/>
    <n v="-999"/>
    <x v="113"/>
  </r>
  <r>
    <d v="2001-01-03T00:00:00"/>
    <n v="3"/>
    <n v="2.34"/>
    <n v="-1.6"/>
    <n v="2.4"/>
    <n v="-5"/>
    <n v="75.400000000000006"/>
    <n v="50.8"/>
    <n v="0"/>
    <n v="553"/>
    <n v="-2.5"/>
    <n v="0.8"/>
    <n v="2.9"/>
    <n v="-1.6"/>
    <n v="-0.2"/>
    <n v="-999"/>
    <n v="-999"/>
    <n v="0.36799999999999999"/>
    <n v="0.35699999999999998"/>
    <n v="0"/>
    <n v="-999"/>
    <x v="113"/>
  </r>
  <r>
    <d v="2001-01-04T00:00:00"/>
    <n v="4"/>
    <n v="2.9"/>
    <n v="-2.4"/>
    <n v="1.2"/>
    <n v="-7.4"/>
    <n v="86.3"/>
    <n v="33.5"/>
    <n v="0"/>
    <n v="553"/>
    <n v="-3.1"/>
    <n v="1.6"/>
    <n v="5.3"/>
    <n v="-2.4"/>
    <n v="-0.2"/>
    <n v="-999"/>
    <n v="-999"/>
    <n v="0.223"/>
    <n v="0.443"/>
    <n v="0"/>
    <n v="-999"/>
    <x v="113"/>
  </r>
  <r>
    <d v="2001-01-05T00:00:00"/>
    <n v="5"/>
    <n v="3.19"/>
    <n v="-1.9"/>
    <n v="2"/>
    <n v="-5.5"/>
    <n v="88.7"/>
    <n v="71.900000000000006"/>
    <n v="4.2"/>
    <n v="592"/>
    <n v="-1.9"/>
    <n v="2.1"/>
    <n v="4.5999999999999996"/>
    <n v="-1.9"/>
    <n v="-0.2"/>
    <n v="-999"/>
    <n v="-999"/>
    <n v="0.50600000000000001"/>
    <n v="0.19800000000000001"/>
    <n v="0"/>
    <n v="-999"/>
    <x v="113"/>
  </r>
  <r>
    <d v="2001-01-06T00:00:00"/>
    <n v="6"/>
    <n v="5.39"/>
    <n v="-5.6"/>
    <n v="1.9"/>
    <n v="-9.8000000000000007"/>
    <n v="72.5"/>
    <n v="38.1"/>
    <n v="0"/>
    <n v="576"/>
    <n v="-2.8"/>
    <n v="0.7"/>
    <n v="2.7"/>
    <n v="-5.6"/>
    <n v="-0.2"/>
    <n v="-999"/>
    <n v="-999"/>
    <n v="0.26700000000000002"/>
    <n v="0.433"/>
    <n v="0"/>
    <n v="-999"/>
    <x v="113"/>
  </r>
  <r>
    <d v="2001-01-07T00:00:00"/>
    <n v="7"/>
    <n v="4.3499999999999996"/>
    <n v="-1.8"/>
    <n v="2.7"/>
    <n v="-5.7"/>
    <n v="32.700000000000003"/>
    <n v="16.399999999999999"/>
    <n v="0"/>
    <n v="572"/>
    <n v="-4.5"/>
    <n v="2.1"/>
    <n v="5.8"/>
    <n v="-1.8"/>
    <n v="-0.2"/>
    <n v="-999"/>
    <n v="-999"/>
    <n v="0.122"/>
    <n v="0.62"/>
    <n v="0"/>
    <n v="-999"/>
    <x v="113"/>
  </r>
  <r>
    <d v="2001-01-08T00:00:00"/>
    <n v="8"/>
    <n v="0.96"/>
    <n v="-2.5"/>
    <n v="-1.1000000000000001"/>
    <n v="-4.5"/>
    <n v="78.5"/>
    <n v="34"/>
    <n v="7.1"/>
    <n v="626"/>
    <n v="-3.6"/>
    <n v="1.9"/>
    <n v="6"/>
    <n v="-2.5"/>
    <n v="-0.2"/>
    <n v="-999"/>
    <n v="-999"/>
    <n v="0.192"/>
    <n v="0.372"/>
    <n v="0"/>
    <n v="-999"/>
    <x v="113"/>
  </r>
  <r>
    <d v="2001-01-09T00:00:00"/>
    <n v="9"/>
    <n v="2.59"/>
    <n v="-5.8"/>
    <n v="-3.8"/>
    <n v="-8.4"/>
    <n v="96.9"/>
    <n v="90.2"/>
    <n v="0"/>
    <n v="603"/>
    <n v="-3.1"/>
    <n v="2.5"/>
    <n v="5.9"/>
    <n v="-5.8"/>
    <n v="-0.3"/>
    <n v="-999"/>
    <n v="-999"/>
    <n v="0.41599999999999998"/>
    <n v="4.4999999999999998E-2"/>
    <n v="0"/>
    <n v="-999"/>
    <x v="113"/>
  </r>
  <r>
    <d v="2001-01-10T00:00:00"/>
    <n v="10"/>
    <n v="5.15"/>
    <n v="-4.0999999999999996"/>
    <n v="2.2000000000000002"/>
    <n v="-6.5"/>
    <n v="90.5"/>
    <n v="51.2"/>
    <n v="0"/>
    <n v="595"/>
    <n v="-2.7"/>
    <n v="1.6"/>
    <n v="4.8"/>
    <n v="-4.0999999999999996"/>
    <n v="-0.2"/>
    <n v="-999"/>
    <n v="-999"/>
    <n v="0.36699999999999999"/>
    <n v="0.34899999999999998"/>
    <n v="0"/>
    <n v="-999"/>
    <x v="113"/>
  </r>
  <r>
    <d v="2001-01-11T00:00:00"/>
    <n v="11"/>
    <n v="1.7"/>
    <n v="-4.5999999999999996"/>
    <n v="-1.4"/>
    <n v="-7.5"/>
    <n v="83.5"/>
    <n v="72.400000000000006"/>
    <n v="0"/>
    <n v="584"/>
    <n v="-3.1"/>
    <n v="1.1000000000000001"/>
    <n v="4"/>
    <n v="-4.5999999999999996"/>
    <n v="-0.2"/>
    <n v="-999"/>
    <n v="-999"/>
    <n v="0.39900000000000002"/>
    <n v="0.152"/>
    <n v="0"/>
    <n v="-999"/>
    <x v="113"/>
  </r>
  <r>
    <d v="2001-01-12T00:00:00"/>
    <n v="12"/>
    <n v="2.4700000000000002"/>
    <n v="-6.3"/>
    <n v="-4.4000000000000004"/>
    <n v="-7.7"/>
    <n v="95.7"/>
    <n v="72.400000000000006"/>
    <n v="0"/>
    <n v="576"/>
    <n v="-3.1"/>
    <n v="0.6"/>
    <n v="2.5"/>
    <n v="-6.3"/>
    <n v="-0.2"/>
    <n v="-999"/>
    <n v="-999"/>
    <n v="0.318"/>
    <n v="0.122"/>
    <n v="0"/>
    <n v="-999"/>
    <x v="113"/>
  </r>
  <r>
    <d v="2001-01-13T00:00:00"/>
    <n v="13"/>
    <n v="2.23"/>
    <n v="-7.4"/>
    <n v="-2.1"/>
    <n v="-9.5"/>
    <n v="95.2"/>
    <n v="78.599999999999994"/>
    <n v="0"/>
    <n v="583"/>
    <n v="-3.2"/>
    <n v="0.3"/>
    <n v="1.8"/>
    <n v="-7.4"/>
    <n v="-0.2"/>
    <n v="-999"/>
    <n v="-999"/>
    <n v="0.41199999999999998"/>
    <n v="0.112"/>
    <n v="0"/>
    <n v="-999"/>
    <x v="113"/>
  </r>
  <r>
    <d v="2001-01-14T00:00:00"/>
    <n v="14"/>
    <n v="0.72"/>
    <n v="-8.5"/>
    <n v="-6.8"/>
    <n v="-11"/>
    <n v="95.5"/>
    <n v="92.8"/>
    <n v="2"/>
    <n v="589"/>
    <n v="-3.8"/>
    <n v="0.6"/>
    <n v="2.2999999999999998"/>
    <n v="-8.5"/>
    <n v="-0.2"/>
    <n v="-999"/>
    <n v="-999"/>
    <n v="0.34"/>
    <n v="2.5999999999999999E-2"/>
    <n v="0"/>
    <n v="-999"/>
    <x v="113"/>
  </r>
  <r>
    <d v="2001-01-15T00:00:00"/>
    <n v="15"/>
    <n v="2.4300000000000002"/>
    <n v="-10.3"/>
    <n v="-3.1"/>
    <n v="-14.2"/>
    <n v="90.6"/>
    <n v="69"/>
    <n v="0"/>
    <n v="586"/>
    <n v="-3.9"/>
    <n v="0.6"/>
    <n v="2.2999999999999998"/>
    <n v="-10.3"/>
    <n v="-0.2"/>
    <n v="-999"/>
    <n v="-999"/>
    <n v="0.33500000000000002"/>
    <n v="0.151"/>
    <n v="0"/>
    <n v="-999"/>
    <x v="113"/>
  </r>
  <r>
    <d v="2001-01-16T00:00:00"/>
    <n v="16"/>
    <n v="5.01"/>
    <n v="-5.5"/>
    <n v="1"/>
    <n v="-11"/>
    <n v="68.5"/>
    <n v="33.299999999999997"/>
    <n v="0"/>
    <n v="584"/>
    <n v="-4.4000000000000004"/>
    <n v="0.6"/>
    <n v="1.8"/>
    <n v="-5.5"/>
    <n v="-0.2"/>
    <n v="-999"/>
    <n v="-999"/>
    <n v="0.219"/>
    <n v="0.438"/>
    <n v="0"/>
    <n v="-999"/>
    <x v="113"/>
  </r>
  <r>
    <d v="2001-01-17T00:00:00"/>
    <n v="17"/>
    <n v="4.78"/>
    <n v="-3.2"/>
    <n v="3.7"/>
    <n v="-6.5"/>
    <n v="53.8"/>
    <n v="22.6"/>
    <n v="3.1"/>
    <n v="616"/>
    <n v="-4"/>
    <n v="0.5"/>
    <n v="1.8"/>
    <n v="-3.2"/>
    <n v="-0.2"/>
    <n v="-999"/>
    <n v="-999"/>
    <n v="0.18"/>
    <n v="0.61599999999999999"/>
    <n v="0"/>
    <n v="-999"/>
    <x v="113"/>
  </r>
  <r>
    <d v="2001-01-18T00:00:00"/>
    <n v="18"/>
    <n v="1.02"/>
    <n v="-3.5"/>
    <n v="0.3"/>
    <n v="-5.9"/>
    <n v="96.7"/>
    <n v="80.900000000000006"/>
    <n v="0"/>
    <n v="620"/>
    <n v="-2.9"/>
    <n v="0.3"/>
    <n v="1.6"/>
    <n v="-3.5"/>
    <n v="-0.2"/>
    <n v="-999"/>
    <n v="-999"/>
    <n v="0.50600000000000001"/>
    <n v="0.11899999999999999"/>
    <n v="0"/>
    <n v="-999"/>
    <x v="113"/>
  </r>
  <r>
    <d v="2001-01-19T00:00:00"/>
    <n v="19"/>
    <n v="0.94"/>
    <n v="-5.8"/>
    <n v="-3.6"/>
    <n v="-9.4"/>
    <n v="95.4"/>
    <n v="88.2"/>
    <n v="0"/>
    <n v="613"/>
    <n v="-2.4"/>
    <n v="0.4"/>
    <n v="2.1"/>
    <n v="-5.8"/>
    <n v="-0.2"/>
    <n v="-999"/>
    <n v="-999"/>
    <n v="0.41199999999999998"/>
    <n v="5.5E-2"/>
    <n v="0"/>
    <n v="-999"/>
    <x v="113"/>
  </r>
  <r>
    <d v="2001-01-20T00:00:00"/>
    <n v="20"/>
    <n v="1.99"/>
    <n v="-6"/>
    <n v="-4"/>
    <n v="-8.6"/>
    <n v="86.3"/>
    <n v="71.099999999999994"/>
    <n v="0"/>
    <n v="617"/>
    <n v="-3.3"/>
    <n v="1.8"/>
    <n v="5.5"/>
    <n v="-6"/>
    <n v="-0.2"/>
    <n v="-999"/>
    <n v="-999"/>
    <n v="0.32200000000000001"/>
    <n v="0.13100000000000001"/>
    <n v="0"/>
    <n v="-999"/>
    <x v="113"/>
  </r>
  <r>
    <d v="2001-01-21T00:00:00"/>
    <n v="21"/>
    <n v="2.0099999999999998"/>
    <n v="-5.8"/>
    <n v="-2.8"/>
    <n v="-11.2"/>
    <n v="93.4"/>
    <n v="80.8"/>
    <n v="6.7"/>
    <n v="680"/>
    <n v="-3"/>
    <n v="0.9"/>
    <n v="4.4000000000000004"/>
    <n v="-5.8"/>
    <n v="-0.2"/>
    <n v="-999"/>
    <n v="-999"/>
    <n v="0.40300000000000002"/>
    <n v="9.5000000000000001E-2"/>
    <n v="0"/>
    <n v="-999"/>
    <x v="113"/>
  </r>
  <r>
    <d v="2001-01-22T00:00:00"/>
    <n v="22"/>
    <n v="5.75"/>
    <n v="-5.7"/>
    <n v="-0.1"/>
    <n v="-12.5"/>
    <n v="88.6"/>
    <n v="71.900000000000006"/>
    <n v="0"/>
    <n v="660"/>
    <n v="-3"/>
    <n v="0.7"/>
    <n v="3.1"/>
    <n v="-5.7"/>
    <n v="-0.2"/>
    <n v="-999"/>
    <n v="-999"/>
    <n v="0.437"/>
    <n v="0.17"/>
    <n v="0"/>
    <n v="-999"/>
    <x v="113"/>
  </r>
  <r>
    <d v="2001-01-23T00:00:00"/>
    <n v="23"/>
    <n v="7.13"/>
    <n v="-1.4"/>
    <n v="3.8"/>
    <n v="-6.1"/>
    <n v="56.1"/>
    <n v="36.299999999999997"/>
    <n v="0"/>
    <n v="651"/>
    <n v="-3"/>
    <n v="2.9"/>
    <n v="6.1"/>
    <n v="-1.4"/>
    <n v="-0.1"/>
    <n v="-999"/>
    <n v="-999"/>
    <n v="0.29199999999999998"/>
    <n v="0.51100000000000001"/>
    <n v="0"/>
    <n v="-999"/>
    <x v="113"/>
  </r>
  <r>
    <d v="2001-01-24T00:00:00"/>
    <n v="24"/>
    <n v="6.1"/>
    <n v="-1.1000000000000001"/>
    <n v="5.6"/>
    <n v="-4.3"/>
    <n v="67"/>
    <n v="47.7"/>
    <n v="0.8"/>
    <n v="654"/>
    <n v="-2.5"/>
    <n v="1.8"/>
    <n v="5.9"/>
    <n v="-1.1000000000000001"/>
    <n v="-0.1"/>
    <n v="-999"/>
    <n v="-999"/>
    <n v="0.434"/>
    <n v="0.47499999999999998"/>
    <n v="0"/>
    <n v="-999"/>
    <x v="113"/>
  </r>
  <r>
    <d v="2001-01-25T00:00:00"/>
    <n v="25"/>
    <n v="0.81"/>
    <n v="-3.9"/>
    <n v="-1.9"/>
    <n v="-5.0999999999999996"/>
    <n v="95.2"/>
    <n v="89.1"/>
    <n v="4.0999999999999996"/>
    <n v="685"/>
    <n v="-2.2000000000000002"/>
    <n v="0.9"/>
    <n v="4.0999999999999996"/>
    <n v="-3.9"/>
    <n v="-0.2"/>
    <n v="-999"/>
    <n v="-999"/>
    <n v="0.47199999999999998"/>
    <n v="5.8000000000000003E-2"/>
    <n v="0"/>
    <n v="-999"/>
    <x v="113"/>
  </r>
  <r>
    <d v="2001-01-26T00:00:00"/>
    <n v="26"/>
    <n v="5.05"/>
    <n v="-5.4"/>
    <n v="1.4"/>
    <n v="-9"/>
    <n v="90.3"/>
    <n v="64.7"/>
    <n v="0"/>
    <n v="673"/>
    <n v="-2.1"/>
    <n v="0.6"/>
    <n v="1.9"/>
    <n v="-5.4"/>
    <n v="-0.1"/>
    <n v="-999"/>
    <n v="-999"/>
    <n v="0.439"/>
    <n v="0.23799999999999999"/>
    <n v="0"/>
    <n v="-999"/>
    <x v="113"/>
  </r>
  <r>
    <d v="2001-01-27T00:00:00"/>
    <n v="27"/>
    <n v="6.8"/>
    <n v="-3.9"/>
    <n v="4.5"/>
    <n v="-9.4"/>
    <n v="73"/>
    <n v="42.8"/>
    <n v="0"/>
    <n v="663"/>
    <n v="-2.9"/>
    <n v="0.6"/>
    <n v="1.8"/>
    <n v="-3.9"/>
    <n v="-0.1"/>
    <n v="-999"/>
    <n v="-999"/>
    <n v="0.35899999999999999"/>
    <n v="0.48199999999999998"/>
    <n v="0"/>
    <n v="-999"/>
    <x v="113"/>
  </r>
  <r>
    <d v="2001-01-28T00:00:00"/>
    <n v="28"/>
    <n v="2.65"/>
    <n v="-4.5"/>
    <n v="-1.6"/>
    <n v="-7.3"/>
    <n v="68.7"/>
    <n v="34.5"/>
    <n v="0"/>
    <n v="666"/>
    <n v="-3.3"/>
    <n v="0.8"/>
    <n v="4.3"/>
    <n v="-4.5"/>
    <n v="-0.1"/>
    <n v="-999"/>
    <n v="-999"/>
    <n v="0.188"/>
    <n v="0.35599999999999998"/>
    <n v="0"/>
    <n v="-999"/>
    <x v="113"/>
  </r>
  <r>
    <d v="2001-01-29T00:00:00"/>
    <n v="29"/>
    <n v="4.59"/>
    <n v="-7.3"/>
    <n v="-1.5"/>
    <n v="-10.3"/>
    <n v="87"/>
    <n v="55.3"/>
    <n v="1.7"/>
    <n v="682"/>
    <n v="-3"/>
    <n v="1.3"/>
    <n v="3.4"/>
    <n v="-7.3"/>
    <n v="-0.1"/>
    <n v="-999"/>
    <n v="-999"/>
    <n v="0.30299999999999999"/>
    <n v="0.24399999999999999"/>
    <n v="0"/>
    <n v="-999"/>
    <x v="113"/>
  </r>
  <r>
    <d v="2001-01-30T00:00:00"/>
    <n v="30"/>
    <n v="2.83"/>
    <n v="-5.6"/>
    <n v="-3.6"/>
    <n v="-8.4"/>
    <n v="88.8"/>
    <n v="77.099999999999994"/>
    <n v="0"/>
    <n v="673"/>
    <n v="-2.7"/>
    <n v="1.8"/>
    <n v="3.8"/>
    <n v="-5.6"/>
    <n v="-0.1"/>
    <n v="-999"/>
    <n v="-999"/>
    <n v="0.36099999999999999"/>
    <n v="0.107"/>
    <n v="0"/>
    <n v="-999"/>
    <x v="113"/>
  </r>
  <r>
    <d v="2001-01-31T00:00:00"/>
    <n v="31"/>
    <n v="3"/>
    <n v="-3"/>
    <n v="0.6"/>
    <n v="-5.2"/>
    <n v="95.4"/>
    <n v="83.2"/>
    <n v="1.5"/>
    <n v="683"/>
    <n v="-2.2000000000000002"/>
    <n v="1"/>
    <n v="2.9"/>
    <n v="-3"/>
    <n v="-0.1"/>
    <n v="-999"/>
    <n v="-999"/>
    <n v="0.53200000000000003"/>
    <n v="0.107"/>
    <n v="683"/>
    <n v="-2.2000000000000002"/>
    <x v="113"/>
  </r>
  <r>
    <d v="2001-02-01T00:00:00"/>
    <n v="32"/>
    <n v="4.34"/>
    <n v="-2.1"/>
    <n v="3.3"/>
    <n v="-5"/>
    <n v="76.7"/>
    <n v="53.3"/>
    <n v="0"/>
    <n v="675"/>
    <n v="-2"/>
    <n v="0.7"/>
    <n v="4.4000000000000004"/>
    <n v="-2.1"/>
    <n v="0"/>
    <n v="-999"/>
    <n v="-999"/>
    <n v="0.41199999999999998"/>
    <n v="0.36099999999999999"/>
    <n v="0"/>
    <n v="-999"/>
    <x v="114"/>
  </r>
  <r>
    <d v="2001-02-02T00:00:00"/>
    <n v="33"/>
    <n v="5.89"/>
    <n v="-3.7"/>
    <n v="0"/>
    <n v="-6.8"/>
    <n v="87.1"/>
    <n v="61.3"/>
    <n v="0"/>
    <n v="674"/>
    <n v="-1.8"/>
    <n v="1.9"/>
    <n v="5.7"/>
    <n v="-3.7"/>
    <n v="0"/>
    <n v="-999"/>
    <n v="-999"/>
    <n v="0.374"/>
    <n v="0.23599999999999999"/>
    <n v="0"/>
    <n v="-999"/>
    <x v="114"/>
  </r>
  <r>
    <d v="2001-02-03T00:00:00"/>
    <n v="34"/>
    <n v="7.44"/>
    <n v="-5.9"/>
    <n v="-0.3"/>
    <n v="-9.9"/>
    <n v="75"/>
    <n v="48.1"/>
    <n v="0"/>
    <n v="673"/>
    <n v="-2.1"/>
    <n v="1"/>
    <n v="3.2"/>
    <n v="-5.9"/>
    <n v="0"/>
    <n v="-999"/>
    <n v="-999"/>
    <n v="0.28599999999999998"/>
    <n v="0.31"/>
    <n v="0"/>
    <n v="-999"/>
    <x v="114"/>
  </r>
  <r>
    <d v="2001-02-04T00:00:00"/>
    <n v="35"/>
    <n v="5.79"/>
    <n v="-4.7"/>
    <n v="0.2"/>
    <n v="-7.5"/>
    <n v="92.8"/>
    <n v="75.5"/>
    <n v="4.0999999999999996"/>
    <n v="703"/>
    <n v="-3.2"/>
    <n v="0.9"/>
    <n v="2.9"/>
    <n v="-4.7"/>
    <n v="0"/>
    <n v="-999"/>
    <n v="-999"/>
    <n v="0.46800000000000003"/>
    <n v="0.152"/>
    <n v="0"/>
    <n v="-999"/>
    <x v="114"/>
  </r>
  <r>
    <d v="2001-02-05T00:00:00"/>
    <n v="36"/>
    <n v="4.9000000000000004"/>
    <n v="-9.4"/>
    <n v="-4.3"/>
    <n v="-16.100000000000001"/>
    <n v="87.7"/>
    <n v="65.900000000000006"/>
    <n v="1.3"/>
    <n v="711"/>
    <n v="-3.4"/>
    <n v="0.9"/>
    <n v="3"/>
    <n v="-9.4"/>
    <n v="0"/>
    <n v="-999"/>
    <n v="-999"/>
    <n v="0.29299999999999998"/>
    <n v="0.151"/>
    <n v="0"/>
    <n v="-999"/>
    <x v="114"/>
  </r>
  <r>
    <d v="2001-02-06T00:00:00"/>
    <n v="37"/>
    <n v="6.18"/>
    <n v="-14.1"/>
    <n v="-10.1"/>
    <n v="-16.7"/>
    <n v="86.7"/>
    <n v="68"/>
    <n v="0"/>
    <n v="705"/>
    <n v="-5.0999999999999996"/>
    <n v="1"/>
    <n v="3.2"/>
    <n v="-14.1"/>
    <n v="-0.1"/>
    <n v="-999"/>
    <n v="-999"/>
    <n v="0.192"/>
    <n v="9.0999999999999998E-2"/>
    <n v="0"/>
    <n v="-999"/>
    <x v="114"/>
  </r>
  <r>
    <d v="2001-02-07T00:00:00"/>
    <n v="38"/>
    <n v="8.58"/>
    <n v="-13.8"/>
    <n v="-6.7"/>
    <n v="-18.899999999999999"/>
    <n v="73.7"/>
    <n v="40"/>
    <n v="0"/>
    <n v="704"/>
    <n v="-6.5"/>
    <n v="0.6"/>
    <n v="2.1"/>
    <n v="-13.8"/>
    <n v="-0.1"/>
    <n v="-999"/>
    <n v="-999"/>
    <n v="0.14799999999999999"/>
    <n v="0.222"/>
    <n v="0"/>
    <n v="-999"/>
    <x v="114"/>
  </r>
  <r>
    <d v="2001-02-08T00:00:00"/>
    <n v="39"/>
    <n v="2.25"/>
    <n v="-11.6"/>
    <n v="-8"/>
    <n v="-13.8"/>
    <n v="86.1"/>
    <n v="62.2"/>
    <n v="4.2"/>
    <n v="742"/>
    <n v="-6"/>
    <n v="0.7"/>
    <n v="2.2000000000000002"/>
    <n v="-11.6"/>
    <n v="-0.1"/>
    <n v="-999"/>
    <n v="-999"/>
    <n v="0.20799999999999999"/>
    <n v="0.126"/>
    <n v="0"/>
    <n v="-999"/>
    <x v="114"/>
  </r>
  <r>
    <d v="2001-02-09T00:00:00"/>
    <n v="40"/>
    <n v="2.93"/>
    <n v="-10.199999999999999"/>
    <n v="-4.9000000000000004"/>
    <n v="-12.6"/>
    <n v="89.4"/>
    <n v="71"/>
    <n v="0"/>
    <n v="739"/>
    <n v="-5.0999999999999996"/>
    <n v="0.4"/>
    <n v="2"/>
    <n v="-10.199999999999999"/>
    <n v="-0.2"/>
    <n v="-999"/>
    <n v="-999"/>
    <n v="0.30099999999999999"/>
    <n v="0.123"/>
    <n v="0"/>
    <n v="-999"/>
    <x v="114"/>
  </r>
  <r>
    <d v="2001-02-10T00:00:00"/>
    <n v="41"/>
    <n v="3.48"/>
    <n v="-9.6"/>
    <n v="-7.3"/>
    <n v="-11.6"/>
    <n v="91.4"/>
    <n v="80.599999999999994"/>
    <n v="0"/>
    <n v="736"/>
    <n v="-4.5999999999999996"/>
    <n v="1.8"/>
    <n v="4.4000000000000004"/>
    <n v="-9.6"/>
    <n v="-0.2"/>
    <n v="-999"/>
    <n v="-999"/>
    <n v="0.28499999999999998"/>
    <n v="6.8000000000000005E-2"/>
    <n v="0"/>
    <n v="-999"/>
    <x v="114"/>
  </r>
  <r>
    <d v="2001-02-11T00:00:00"/>
    <n v="42"/>
    <n v="3.75"/>
    <n v="-8.4"/>
    <n v="-4.4000000000000004"/>
    <n v="-12.2"/>
    <n v="90.6"/>
    <n v="70"/>
    <n v="0"/>
    <n v="717"/>
    <n v="-4.3"/>
    <n v="0.6"/>
    <n v="2.5"/>
    <n v="-8.4"/>
    <n v="-0.2"/>
    <n v="-999"/>
    <n v="-999"/>
    <n v="0.307"/>
    <n v="0.13200000000000001"/>
    <n v="0"/>
    <n v="-999"/>
    <x v="114"/>
  </r>
  <r>
    <d v="2001-02-12T00:00:00"/>
    <n v="43"/>
    <n v="7.31"/>
    <n v="-8.3000000000000007"/>
    <n v="-3.3"/>
    <n v="-11.5"/>
    <n v="82.6"/>
    <n v="48"/>
    <n v="0"/>
    <n v="716"/>
    <n v="-4.2"/>
    <n v="0.6"/>
    <n v="2.7"/>
    <n v="-8.3000000000000007"/>
    <n v="-0.1"/>
    <n v="-999"/>
    <n v="-999"/>
    <n v="0.23"/>
    <n v="0.249"/>
    <n v="0"/>
    <n v="-999"/>
    <x v="114"/>
  </r>
  <r>
    <d v="2001-02-13T00:00:00"/>
    <n v="44"/>
    <n v="4.6900000000000004"/>
    <n v="-7.1"/>
    <n v="-2.6"/>
    <n v="-12.5"/>
    <n v="78.5"/>
    <n v="43.9"/>
    <n v="0"/>
    <n v="717"/>
    <n v="-4.0999999999999996"/>
    <n v="0.6"/>
    <n v="1.9"/>
    <n v="-7.1"/>
    <n v="-0.2"/>
    <n v="-999"/>
    <n v="-999"/>
    <n v="0.221"/>
    <n v="0.28299999999999997"/>
    <n v="0"/>
    <n v="-999"/>
    <x v="114"/>
  </r>
  <r>
    <d v="2001-02-14T00:00:00"/>
    <n v="45"/>
    <n v="9.15"/>
    <n v="-2.2999999999999998"/>
    <n v="3.9"/>
    <n v="-9.1999999999999993"/>
    <n v="82.6"/>
    <n v="38.6"/>
    <n v="5.8"/>
    <n v="758"/>
    <n v="-2.8"/>
    <n v="1.1000000000000001"/>
    <n v="4.2"/>
    <n v="-2.2999999999999998"/>
    <n v="-0.1"/>
    <n v="-999"/>
    <n v="-999"/>
    <n v="0.311"/>
    <n v="0.496"/>
    <n v="0"/>
    <n v="-999"/>
    <x v="114"/>
  </r>
  <r>
    <d v="2001-02-15T00:00:00"/>
    <n v="46"/>
    <n v="2.0299999999999998"/>
    <n v="-14.8"/>
    <n v="-9.1999999999999993"/>
    <n v="-17"/>
    <n v="87.3"/>
    <n v="72"/>
    <n v="1.8"/>
    <n v="766"/>
    <n v="-3"/>
    <n v="0.8"/>
    <n v="2.8"/>
    <n v="-14.8"/>
    <n v="-0.2"/>
    <n v="-999"/>
    <n v="-999"/>
    <n v="0.219"/>
    <n v="8.5000000000000006E-2"/>
    <n v="0"/>
    <n v="-999"/>
    <x v="114"/>
  </r>
  <r>
    <d v="2001-02-16T00:00:00"/>
    <n v="47"/>
    <n v="2.0099999999999998"/>
    <n v="-11"/>
    <n v="-6.3"/>
    <n v="-15.1"/>
    <n v="87.1"/>
    <n v="69.3"/>
    <n v="0"/>
    <n v="752"/>
    <n v="-3.6"/>
    <n v="0.6"/>
    <n v="2.6"/>
    <n v="-11"/>
    <n v="-0.1"/>
    <n v="-999"/>
    <n v="-999"/>
    <n v="0.26400000000000001"/>
    <n v="0.11700000000000001"/>
    <n v="0"/>
    <n v="-999"/>
    <x v="114"/>
  </r>
  <r>
    <d v="2001-02-17T00:00:00"/>
    <n v="48"/>
    <n v="3.63"/>
    <n v="-5.5"/>
    <n v="-1"/>
    <n v="-11.2"/>
    <n v="89.9"/>
    <n v="76"/>
    <n v="0"/>
    <n v="743"/>
    <n v="-3.4"/>
    <n v="1.7"/>
    <n v="4.7"/>
    <n v="-5.5"/>
    <n v="-0.1"/>
    <n v="-999"/>
    <n v="-999"/>
    <n v="0.43"/>
    <n v="0.13600000000000001"/>
    <n v="0"/>
    <n v="-999"/>
    <x v="114"/>
  </r>
  <r>
    <d v="2001-02-18T00:00:00"/>
    <n v="49"/>
    <n v="8.07"/>
    <n v="-4.2"/>
    <n v="2.4"/>
    <n v="-9.3000000000000007"/>
    <n v="91.5"/>
    <n v="65.900000000000006"/>
    <n v="1.9"/>
    <n v="738"/>
    <n v="-2.8"/>
    <n v="1.2"/>
    <n v="4.4000000000000004"/>
    <n v="-4.2"/>
    <n v="0"/>
    <n v="-999"/>
    <n v="-999"/>
    <n v="0.47799999999999998"/>
    <n v="0.247"/>
    <n v="0"/>
    <n v="-999"/>
    <x v="114"/>
  </r>
  <r>
    <d v="2001-02-19T00:00:00"/>
    <n v="50"/>
    <n v="8.2899999999999991"/>
    <n v="-6.1"/>
    <n v="2.2000000000000002"/>
    <n v="-11.5"/>
    <n v="85"/>
    <n v="54.8"/>
    <n v="0"/>
    <n v="743"/>
    <n v="-3.6"/>
    <n v="0.7"/>
    <n v="3"/>
    <n v="-6.1"/>
    <n v="0"/>
    <n v="-999"/>
    <n v="-999"/>
    <n v="0.39300000000000002"/>
    <n v="0.32300000000000001"/>
    <n v="0"/>
    <n v="-999"/>
    <x v="114"/>
  </r>
  <r>
    <d v="2001-02-20T00:00:00"/>
    <n v="51"/>
    <n v="11.36"/>
    <n v="-4"/>
    <n v="3.9"/>
    <n v="-9"/>
    <n v="79.900000000000006"/>
    <n v="52.3"/>
    <n v="0"/>
    <n v="737"/>
    <n v="-4"/>
    <n v="1"/>
    <n v="3.6"/>
    <n v="-4"/>
    <n v="0"/>
    <n v="-999"/>
    <n v="-999"/>
    <n v="0.42199999999999999"/>
    <n v="0.38500000000000001"/>
    <n v="0"/>
    <n v="-999"/>
    <x v="114"/>
  </r>
  <r>
    <d v="2001-02-21T00:00:00"/>
    <n v="52"/>
    <n v="10.16"/>
    <n v="-2.2000000000000002"/>
    <n v="5.2"/>
    <n v="-5.3"/>
    <n v="82"/>
    <n v="51.4"/>
    <n v="0"/>
    <n v="731"/>
    <n v="-3.2"/>
    <n v="0.5"/>
    <n v="1.8"/>
    <n v="-2.2000000000000002"/>
    <n v="0"/>
    <n v="-999"/>
    <n v="-999"/>
    <n v="0.45300000000000001"/>
    <n v="0.43"/>
    <n v="0"/>
    <n v="-999"/>
    <x v="114"/>
  </r>
  <r>
    <d v="2001-02-22T00:00:00"/>
    <n v="53"/>
    <n v="6.18"/>
    <n v="-3.3"/>
    <n v="2.7"/>
    <n v="-7.1"/>
    <n v="91.2"/>
    <n v="64.099999999999994"/>
    <n v="0"/>
    <n v="721"/>
    <n v="-2.9"/>
    <n v="0.5"/>
    <n v="1.9"/>
    <n v="-3.3"/>
    <n v="0"/>
    <n v="-999"/>
    <n v="-999"/>
    <n v="0.47499999999999998"/>
    <n v="0.26600000000000001"/>
    <n v="0"/>
    <n v="-999"/>
    <x v="114"/>
  </r>
  <r>
    <d v="2001-02-23T00:00:00"/>
    <n v="54"/>
    <n v="3.48"/>
    <n v="-5.2"/>
    <n v="-2.2999999999999998"/>
    <n v="-7.6"/>
    <n v="92.6"/>
    <n v="74.900000000000006"/>
    <n v="0"/>
    <n v="725"/>
    <n v="-3.3"/>
    <n v="0.9"/>
    <n v="2.4"/>
    <n v="-5.2"/>
    <n v="-0.1"/>
    <n v="-999"/>
    <n v="-999"/>
    <n v="0.38600000000000001"/>
    <n v="0.129"/>
    <n v="0"/>
    <n v="-999"/>
    <x v="114"/>
  </r>
  <r>
    <d v="2001-02-24T00:00:00"/>
    <n v="55"/>
    <n v="3.64"/>
    <n v="-7.1"/>
    <n v="-4"/>
    <n v="-9.5"/>
    <n v="91.8"/>
    <n v="66.2"/>
    <n v="11.9"/>
    <n v="820"/>
    <n v="-3"/>
    <n v="0.5"/>
    <n v="3.1"/>
    <n v="-7.1"/>
    <n v="-0.1"/>
    <n v="-999"/>
    <n v="-999"/>
    <n v="0.3"/>
    <n v="0.153"/>
    <n v="0"/>
    <n v="-999"/>
    <x v="114"/>
  </r>
  <r>
    <d v="2001-02-25T00:00:00"/>
    <n v="56"/>
    <n v="11.81"/>
    <n v="-8.8000000000000007"/>
    <n v="-2.9"/>
    <n v="-12.6"/>
    <n v="80.5"/>
    <n v="48.2"/>
    <n v="0"/>
    <n v="802"/>
    <n v="-2.7"/>
    <n v="0.6"/>
    <n v="2.4"/>
    <n v="-8.8000000000000007"/>
    <n v="0"/>
    <n v="-999"/>
    <n v="-999"/>
    <n v="0.23799999999999999"/>
    <n v="0.255"/>
    <n v="0"/>
    <n v="-999"/>
    <x v="114"/>
  </r>
  <r>
    <d v="2001-02-26T00:00:00"/>
    <n v="57"/>
    <n v="9.86"/>
    <n v="-8.1999999999999993"/>
    <n v="-0.9"/>
    <n v="-13"/>
    <n v="73.7"/>
    <n v="47.4"/>
    <n v="0"/>
    <n v="792"/>
    <n v="-3.1"/>
    <n v="0.7"/>
    <n v="2.6"/>
    <n v="-8.1999999999999993"/>
    <n v="0"/>
    <n v="-999"/>
    <n v="-999"/>
    <n v="0.27100000000000002"/>
    <n v="0.30099999999999999"/>
    <n v="0"/>
    <n v="-999"/>
    <x v="114"/>
  </r>
  <r>
    <d v="2001-02-27T00:00:00"/>
    <n v="58"/>
    <n v="12.65"/>
    <n v="-4.4000000000000004"/>
    <n v="4.9000000000000004"/>
    <n v="-11.3"/>
    <n v="64.3"/>
    <n v="34"/>
    <n v="0"/>
    <n v="776"/>
    <n v="-3.4"/>
    <n v="0.7"/>
    <n v="2.1"/>
    <n v="-4.4000000000000004"/>
    <n v="0"/>
    <n v="-999"/>
    <n v="-999"/>
    <n v="0.29399999999999998"/>
    <n v="0.57099999999999995"/>
    <n v="0"/>
    <n v="-999"/>
    <x v="114"/>
  </r>
  <r>
    <d v="2001-02-28T00:00:00"/>
    <n v="59"/>
    <n v="12.18"/>
    <n v="-3"/>
    <n v="5.3"/>
    <n v="-8.6"/>
    <n v="61.3"/>
    <n v="34.9"/>
    <n v="0"/>
    <n v="764"/>
    <n v="-3.3"/>
    <n v="0.8"/>
    <n v="2.6"/>
    <n v="-3"/>
    <n v="0"/>
    <n v="-999"/>
    <n v="-999"/>
    <n v="0.311"/>
    <n v="0.57999999999999996"/>
    <n v="764"/>
    <n v="-3.3"/>
    <x v="114"/>
  </r>
  <r>
    <d v="2001-03-01T00:00:00"/>
    <n v="60"/>
    <n v="4.82"/>
    <n v="-4.5999999999999996"/>
    <n v="-0.7"/>
    <n v="-8.3000000000000007"/>
    <n v="71.7"/>
    <n v="35.299999999999997"/>
    <n v="0"/>
    <n v="756"/>
    <n v="-3.5"/>
    <n v="2.2000000000000002"/>
    <n v="6.5"/>
    <n v="-4.5999999999999996"/>
    <n v="-0.1"/>
    <n v="-999"/>
    <n v="-999"/>
    <n v="0.20499999999999999"/>
    <n v="0.375"/>
    <n v="0"/>
    <n v="-999"/>
    <x v="115"/>
  </r>
  <r>
    <d v="2001-03-02T00:00:00"/>
    <n v="61"/>
    <n v="9.0299999999999994"/>
    <n v="-6.8"/>
    <n v="-0.3"/>
    <n v="-11.6"/>
    <n v="85.6"/>
    <n v="48.5"/>
    <n v="0"/>
    <n v="745"/>
    <n v="-3.1"/>
    <n v="0.9"/>
    <n v="3.1"/>
    <n v="-6.8"/>
    <n v="-0.1"/>
    <n v="-999"/>
    <n v="-999"/>
    <n v="0.28899999999999998"/>
    <n v="0.308"/>
    <n v="0"/>
    <n v="-999"/>
    <x v="115"/>
  </r>
  <r>
    <d v="2001-03-03T00:00:00"/>
    <n v="62"/>
    <n v="8.7799999999999994"/>
    <n v="-7.9"/>
    <n v="-1.5"/>
    <n v="-13.2"/>
    <n v="85.1"/>
    <n v="51.8"/>
    <n v="0"/>
    <n v="761"/>
    <n v="-3.9"/>
    <n v="1.5"/>
    <n v="4.9000000000000004"/>
    <n v="-7.9"/>
    <n v="-0.1"/>
    <n v="-999"/>
    <n v="-999"/>
    <n v="0.28299999999999997"/>
    <n v="0.26400000000000001"/>
    <n v="0"/>
    <n v="-999"/>
    <x v="115"/>
  </r>
  <r>
    <d v="2001-03-04T00:00:00"/>
    <n v="63"/>
    <n v="10.09"/>
    <n v="-5"/>
    <n v="0.4"/>
    <n v="-9"/>
    <n v="77.7"/>
    <n v="49.6"/>
    <n v="0"/>
    <n v="757"/>
    <n v="-3.6"/>
    <n v="3"/>
    <n v="5.4"/>
    <n v="-5"/>
    <n v="-0.1"/>
    <n v="-999"/>
    <n v="-999"/>
    <n v="0.312"/>
    <n v="0.317"/>
    <n v="0"/>
    <n v="-999"/>
    <x v="115"/>
  </r>
  <r>
    <d v="2001-03-05T00:00:00"/>
    <n v="64"/>
    <n v="7.45"/>
    <n v="0.3"/>
    <n v="6.2"/>
    <n v="-3"/>
    <n v="88.7"/>
    <n v="66.8"/>
    <n v="0"/>
    <n v="731"/>
    <n v="-2.2999999999999998"/>
    <n v="1"/>
    <n v="6"/>
    <n v="0.3"/>
    <n v="0"/>
    <n v="-999"/>
    <n v="-999"/>
    <n v="0.63300000000000001"/>
    <n v="0.315"/>
    <n v="0"/>
    <n v="-999"/>
    <x v="115"/>
  </r>
  <r>
    <d v="2001-03-06T00:00:00"/>
    <n v="65"/>
    <n v="10.95"/>
    <n v="2.2000000000000002"/>
    <n v="9.1999999999999993"/>
    <n v="-2.4"/>
    <n v="77.099999999999994"/>
    <n v="50.1"/>
    <n v="0"/>
    <n v="711"/>
    <n v="-1.7"/>
    <n v="0.8"/>
    <n v="2.4"/>
    <n v="2.2000000000000002"/>
    <n v="0"/>
    <n v="-999"/>
    <n v="-999"/>
    <n v="0.58199999999999996"/>
    <n v="0.57999999999999996"/>
    <n v="0"/>
    <n v="-999"/>
    <x v="115"/>
  </r>
  <r>
    <d v="2001-03-07T00:00:00"/>
    <n v="66"/>
    <n v="14.87"/>
    <n v="3.8"/>
    <n v="11.5"/>
    <n v="-1.6"/>
    <n v="68"/>
    <n v="39.299999999999997"/>
    <n v="0"/>
    <n v="686"/>
    <n v="-1.4"/>
    <n v="1"/>
    <n v="3.1"/>
    <n v="3.8"/>
    <n v="0.1"/>
    <n v="-999"/>
    <n v="-999"/>
    <n v="0.53100000000000003"/>
    <n v="0.82299999999999995"/>
    <n v="0"/>
    <n v="-999"/>
    <x v="115"/>
  </r>
  <r>
    <d v="2001-03-08T00:00:00"/>
    <n v="67"/>
    <n v="4.17"/>
    <n v="0.7"/>
    <n v="4.5"/>
    <n v="-3.4"/>
    <n v="90.1"/>
    <n v="74.3"/>
    <n v="5.0999999999999996"/>
    <n v="717"/>
    <n v="-0.6"/>
    <n v="0.8"/>
    <n v="3.5"/>
    <n v="0.7"/>
    <n v="0"/>
    <n v="-999"/>
    <n v="-999"/>
    <n v="0.626"/>
    <n v="0.216"/>
    <n v="0"/>
    <n v="-999"/>
    <x v="115"/>
  </r>
  <r>
    <d v="2001-03-09T00:00:00"/>
    <n v="68"/>
    <n v="14.18"/>
    <n v="-4"/>
    <n v="1.5"/>
    <n v="-8.4"/>
    <n v="83.9"/>
    <n v="54.9"/>
    <n v="0"/>
    <n v="699"/>
    <n v="-0.3"/>
    <n v="0.8"/>
    <n v="2.5"/>
    <n v="-4"/>
    <n v="0"/>
    <n v="-999"/>
    <n v="-999"/>
    <n v="0.372"/>
    <n v="0.307"/>
    <n v="0"/>
    <n v="-999"/>
    <x v="115"/>
  </r>
  <r>
    <d v="2001-03-10T00:00:00"/>
    <n v="69"/>
    <n v="6.29"/>
    <n v="-4.8"/>
    <n v="-0.7"/>
    <n v="-8.1999999999999993"/>
    <n v="87.3"/>
    <n v="68.599999999999994"/>
    <n v="4.8"/>
    <n v="728"/>
    <n v="-1.9"/>
    <n v="1.1000000000000001"/>
    <n v="2.8"/>
    <n v="-4.8"/>
    <n v="0"/>
    <n v="-999"/>
    <n v="-999"/>
    <n v="0.39700000000000002"/>
    <n v="0.182"/>
    <n v="0"/>
    <n v="-999"/>
    <x v="115"/>
  </r>
  <r>
    <d v="2001-03-11T00:00:00"/>
    <n v="70"/>
    <n v="11.71"/>
    <n v="-1.2"/>
    <n v="4.5999999999999996"/>
    <n v="-6.7"/>
    <n v="83.9"/>
    <n v="58.3"/>
    <n v="0"/>
    <n v="711"/>
    <n v="-1.3"/>
    <n v="1.4"/>
    <n v="3.2"/>
    <n v="-1.2"/>
    <n v="0.1"/>
    <n v="-999"/>
    <n v="-999"/>
    <n v="0.495"/>
    <n v="0.35399999999999998"/>
    <n v="0"/>
    <n v="-999"/>
    <x v="115"/>
  </r>
  <r>
    <d v="2001-03-12T00:00:00"/>
    <n v="71"/>
    <n v="12.21"/>
    <n v="0.1"/>
    <n v="6.6"/>
    <n v="-5.6"/>
    <n v="75"/>
    <n v="43.5"/>
    <n v="0"/>
    <n v="704"/>
    <n v="-1.1000000000000001"/>
    <n v="1.6"/>
    <n v="4.3"/>
    <n v="0.1"/>
    <n v="0.1"/>
    <n v="-999"/>
    <n v="-999"/>
    <n v="0.42399999999999999"/>
    <n v="0.55000000000000004"/>
    <n v="0"/>
    <n v="-999"/>
    <x v="115"/>
  </r>
  <r>
    <d v="2001-03-13T00:00:00"/>
    <n v="72"/>
    <n v="8.56"/>
    <n v="-2.1"/>
    <n v="3.7"/>
    <n v="-5.8"/>
    <n v="82.8"/>
    <n v="56.9"/>
    <n v="4.2"/>
    <n v="740"/>
    <n v="-0.8"/>
    <n v="2.4"/>
    <n v="4.9000000000000004"/>
    <n v="-2.1"/>
    <n v="0.1"/>
    <n v="-999"/>
    <n v="-999"/>
    <n v="0.45300000000000001"/>
    <n v="0.34300000000000003"/>
    <n v="0"/>
    <n v="-999"/>
    <x v="115"/>
  </r>
  <r>
    <d v="2001-03-14T00:00:00"/>
    <n v="73"/>
    <n v="7.26"/>
    <n v="-5.0999999999999996"/>
    <n v="-0.1"/>
    <n v="-9.1"/>
    <n v="85.8"/>
    <n v="59.5"/>
    <n v="0"/>
    <n v="734"/>
    <n v="-1.4"/>
    <n v="1.1000000000000001"/>
    <n v="3.2"/>
    <n v="-5.0999999999999996"/>
    <n v="0"/>
    <n v="-999"/>
    <n v="-999"/>
    <n v="0.36099999999999999"/>
    <n v="0.245"/>
    <n v="0"/>
    <n v="-999"/>
    <x v="115"/>
  </r>
  <r>
    <d v="2001-03-15T00:00:00"/>
    <n v="74"/>
    <n v="7.33"/>
    <n v="-5.0999999999999996"/>
    <n v="-2.8"/>
    <n v="-8.8000000000000007"/>
    <n v="87.3"/>
    <n v="68"/>
    <n v="6"/>
    <n v="797"/>
    <n v="-2.5"/>
    <n v="1.6"/>
    <n v="4.3"/>
    <n v="-5.0999999999999996"/>
    <n v="0"/>
    <n v="-999"/>
    <n v="-999"/>
    <n v="0.33800000000000002"/>
    <n v="0.159"/>
    <n v="0"/>
    <n v="-999"/>
    <x v="115"/>
  </r>
  <r>
    <d v="2001-03-16T00:00:00"/>
    <n v="75"/>
    <n v="9.6999999999999993"/>
    <n v="-4.3"/>
    <n v="0.3"/>
    <n v="-6.1"/>
    <n v="90.3"/>
    <n v="57.6"/>
    <n v="4.8"/>
    <n v="826"/>
    <n v="-2"/>
    <n v="0.9"/>
    <n v="3.3"/>
    <n v="-4.3"/>
    <n v="0.1"/>
    <n v="-999"/>
    <n v="-999"/>
    <n v="0.35799999999999998"/>
    <n v="0.26500000000000001"/>
    <n v="0"/>
    <n v="-999"/>
    <x v="115"/>
  </r>
  <r>
    <d v="2001-03-17T00:00:00"/>
    <n v="76"/>
    <n v="9.7799999999999994"/>
    <n v="-3.1"/>
    <n v="2.2999999999999998"/>
    <n v="-6.7"/>
    <n v="91.2"/>
    <n v="69.599999999999994"/>
    <n v="0"/>
    <n v="800"/>
    <n v="-1.5"/>
    <n v="1"/>
    <n v="3"/>
    <n v="-3.1"/>
    <n v="0.1"/>
    <n v="-999"/>
    <n v="-999"/>
    <n v="0.503"/>
    <n v="0.219"/>
    <n v="0"/>
    <n v="-999"/>
    <x v="115"/>
  </r>
  <r>
    <d v="2001-03-18T00:00:00"/>
    <n v="77"/>
    <n v="3.43"/>
    <n v="-1"/>
    <n v="1.1000000000000001"/>
    <n v="-3.4"/>
    <n v="97.4"/>
    <n v="91.8"/>
    <n v="8.6999999999999993"/>
    <n v="861"/>
    <n v="-1.2"/>
    <n v="3.1"/>
    <n v="7.7"/>
    <n v="-1"/>
    <n v="0.1"/>
    <n v="-999"/>
    <n v="-999"/>
    <n v="0.60599999999999998"/>
    <n v="5.3999999999999999E-2"/>
    <n v="0"/>
    <n v="-999"/>
    <x v="115"/>
  </r>
  <r>
    <d v="2001-03-19T00:00:00"/>
    <n v="78"/>
    <n v="15.62"/>
    <n v="-3.1"/>
    <n v="3"/>
    <n v="-8.4"/>
    <n v="71.099999999999994"/>
    <n v="37.1"/>
    <n v="3.5"/>
    <n v="825"/>
    <n v="-0.9"/>
    <n v="2.2999999999999998"/>
    <n v="8.1"/>
    <n v="-3.1"/>
    <n v="0.1"/>
    <n v="-999"/>
    <n v="-999"/>
    <n v="0.28000000000000003"/>
    <n v="0.47599999999999998"/>
    <n v="0"/>
    <n v="-999"/>
    <x v="115"/>
  </r>
  <r>
    <d v="2001-03-20T00:00:00"/>
    <n v="79"/>
    <n v="15.07"/>
    <n v="-2.4"/>
    <n v="4.4000000000000004"/>
    <n v="-7.6"/>
    <n v="65.8"/>
    <n v="38.200000000000003"/>
    <n v="0"/>
    <n v="813"/>
    <n v="-0.8"/>
    <n v="1.4"/>
    <n v="4.7"/>
    <n v="-2.4"/>
    <n v="0.1"/>
    <n v="-999"/>
    <n v="-999"/>
    <n v="0.32"/>
    <n v="0.51700000000000002"/>
    <n v="0"/>
    <n v="-999"/>
    <x v="115"/>
  </r>
  <r>
    <d v="2001-03-21T00:00:00"/>
    <n v="80"/>
    <n v="17.47"/>
    <n v="-3.1"/>
    <n v="5.5"/>
    <n v="-10.1"/>
    <n v="55.7"/>
    <n v="28"/>
    <n v="0"/>
    <n v="806"/>
    <n v="-1.6"/>
    <n v="0.9"/>
    <n v="3.5"/>
    <n v="-3.1"/>
    <n v="0.1"/>
    <n v="-999"/>
    <n v="-999"/>
    <n v="0.252"/>
    <n v="0.65"/>
    <n v="0"/>
    <n v="-999"/>
    <x v="115"/>
  </r>
  <r>
    <d v="2001-03-22T00:00:00"/>
    <n v="81"/>
    <n v="18.11"/>
    <n v="0.5"/>
    <n v="8.3000000000000007"/>
    <n v="-5.6"/>
    <n v="37.6"/>
    <n v="13.5"/>
    <n v="0"/>
    <n v="787"/>
    <n v="-2"/>
    <n v="0.9"/>
    <n v="3.4"/>
    <n v="0.5"/>
    <n v="0.1"/>
    <n v="-999"/>
    <n v="-999"/>
    <n v="0.14799999999999999"/>
    <n v="0.94699999999999995"/>
    <n v="0"/>
    <n v="-999"/>
    <x v="115"/>
  </r>
  <r>
    <d v="2001-03-23T00:00:00"/>
    <n v="82"/>
    <n v="17.16"/>
    <n v="2.2999999999999998"/>
    <n v="11.2"/>
    <n v="-6.3"/>
    <n v="41.9"/>
    <n v="12.2"/>
    <n v="0"/>
    <n v="767"/>
    <n v="-2"/>
    <n v="0.9"/>
    <n v="2.1"/>
    <n v="2.2999999999999998"/>
    <n v="0.2"/>
    <n v="-999"/>
    <n v="-999"/>
    <n v="0.16200000000000001"/>
    <n v="1.1679999999999999"/>
    <n v="0"/>
    <n v="-999"/>
    <x v="115"/>
  </r>
  <r>
    <d v="2001-03-24T00:00:00"/>
    <n v="83"/>
    <n v="12.49"/>
    <n v="5.2"/>
    <n v="9"/>
    <n v="-0.3"/>
    <n v="45.8"/>
    <n v="30.4"/>
    <n v="0.3"/>
    <n v="735"/>
    <n v="-0.9"/>
    <n v="2.5"/>
    <n v="6"/>
    <n v="5.2"/>
    <n v="0.2"/>
    <n v="-999"/>
    <n v="-999"/>
    <n v="0.34899999999999998"/>
    <n v="0.79900000000000004"/>
    <n v="0"/>
    <n v="-999"/>
    <x v="115"/>
  </r>
  <r>
    <d v="2001-03-25T00:00:00"/>
    <n v="84"/>
    <n v="4.33"/>
    <n v="0.7"/>
    <n v="5.4"/>
    <n v="-2.9"/>
    <n v="95.2"/>
    <n v="50.8"/>
    <n v="16.899999999999999"/>
    <n v="809"/>
    <n v="-0.1"/>
    <n v="1.8"/>
    <n v="5.7"/>
    <n v="0.7"/>
    <n v="0.1"/>
    <n v="-999"/>
    <n v="-999"/>
    <n v="0.45600000000000002"/>
    <n v="0.441"/>
    <n v="0"/>
    <n v="-999"/>
    <x v="115"/>
  </r>
  <r>
    <d v="2001-03-26T00:00:00"/>
    <n v="85"/>
    <n v="11.11"/>
    <n v="-3.8"/>
    <n v="2.2999999999999998"/>
    <n v="-8.9"/>
    <n v="85.3"/>
    <n v="58.7"/>
    <n v="0"/>
    <n v="792"/>
    <n v="-0.2"/>
    <n v="1.2"/>
    <n v="3.8"/>
    <n v="-3.8"/>
    <n v="0"/>
    <n v="-999"/>
    <n v="-999"/>
    <n v="0.42199999999999999"/>
    <n v="0.29799999999999999"/>
    <n v="0"/>
    <n v="-999"/>
    <x v="115"/>
  </r>
  <r>
    <d v="2001-03-27T00:00:00"/>
    <n v="86"/>
    <n v="7.28"/>
    <n v="-6"/>
    <n v="-3"/>
    <n v="-10.3"/>
    <n v="84.7"/>
    <n v="53.3"/>
    <n v="17.2"/>
    <n v="956"/>
    <n v="-0.3"/>
    <n v="1.5"/>
    <n v="5.4"/>
    <n v="-6"/>
    <n v="0"/>
    <n v="-999"/>
    <n v="-999"/>
    <n v="0.26200000000000001"/>
    <n v="0.22900000000000001"/>
    <n v="0"/>
    <n v="-999"/>
    <x v="115"/>
  </r>
  <r>
    <d v="2001-03-28T00:00:00"/>
    <n v="87"/>
    <n v="15.87"/>
    <n v="-2.9"/>
    <n v="3.8"/>
    <n v="-8.1"/>
    <n v="90.6"/>
    <n v="60"/>
    <n v="0"/>
    <n v="835"/>
    <n v="-0.3"/>
    <n v="1.9"/>
    <n v="5.2"/>
    <n v="-2.9"/>
    <n v="0"/>
    <n v="-999"/>
    <n v="-999"/>
    <n v="0.48199999999999998"/>
    <n v="0.32100000000000001"/>
    <n v="0"/>
    <n v="-999"/>
    <x v="115"/>
  </r>
  <r>
    <d v="2001-03-29T00:00:00"/>
    <n v="88"/>
    <n v="5.31"/>
    <n v="-5.2"/>
    <n v="-2.5"/>
    <n v="-8.1"/>
    <n v="87.9"/>
    <n v="60.3"/>
    <n v="0"/>
    <n v="832"/>
    <n v="-0.7"/>
    <n v="1.3"/>
    <n v="3.9"/>
    <n v="-5.2"/>
    <n v="-0.1"/>
    <n v="-999"/>
    <n v="-999"/>
    <n v="0.307"/>
    <n v="0.20200000000000001"/>
    <n v="0"/>
    <n v="-999"/>
    <x v="115"/>
  </r>
  <r>
    <d v="2001-03-30T00:00:00"/>
    <n v="89"/>
    <n v="19.84"/>
    <n v="-3.3"/>
    <n v="3.2"/>
    <n v="-10.199999999999999"/>
    <n v="59.2"/>
    <n v="19"/>
    <n v="0"/>
    <n v="825"/>
    <n v="-0.7"/>
    <n v="1.1000000000000001"/>
    <n v="3.5"/>
    <n v="-3.3"/>
    <n v="0"/>
    <n v="-999"/>
    <n v="-999"/>
    <n v="0.14599999999999999"/>
    <n v="0.622"/>
    <n v="0"/>
    <n v="-999"/>
    <x v="115"/>
  </r>
  <r>
    <d v="2001-03-31T00:00:00"/>
    <n v="90"/>
    <n v="7.55"/>
    <n v="-1.8"/>
    <n v="2.2999999999999998"/>
    <n v="-3.9"/>
    <n v="94.4"/>
    <n v="73.400000000000006"/>
    <n v="1.9"/>
    <n v="848"/>
    <n v="-0.8"/>
    <n v="1.7"/>
    <n v="4.5"/>
    <n v="-1.8"/>
    <n v="0"/>
    <n v="-999"/>
    <n v="-999"/>
    <n v="0.52900000000000003"/>
    <n v="0.192"/>
    <n v="848"/>
    <n v="-0.8"/>
    <x v="115"/>
  </r>
  <r>
    <d v="2001-04-01T00:00:00"/>
    <n v="91"/>
    <n v="10.44"/>
    <n v="-4.8"/>
    <n v="-0.4"/>
    <n v="-10.9"/>
    <n v="82.2"/>
    <n v="53.5"/>
    <n v="0"/>
    <n v="849"/>
    <n v="-0.7"/>
    <n v="1"/>
    <n v="3.3"/>
    <n v="-4.8"/>
    <n v="0"/>
    <n v="-999"/>
    <n v="-999"/>
    <n v="0.318"/>
    <n v="0.27600000000000002"/>
    <n v="0"/>
    <n v="-999"/>
    <x v="116"/>
  </r>
  <r>
    <d v="2001-04-02T00:00:00"/>
    <n v="92"/>
    <n v="8.32"/>
    <n v="-6.1"/>
    <n v="-0.7"/>
    <n v="-11.4"/>
    <n v="89.9"/>
    <n v="64.400000000000006"/>
    <n v="0.6"/>
    <n v="857"/>
    <n v="-1.4"/>
    <n v="0.7"/>
    <n v="3"/>
    <n v="-6.1"/>
    <n v="-0.1"/>
    <n v="-999"/>
    <n v="-999"/>
    <n v="0.373"/>
    <n v="0.20699999999999999"/>
    <n v="0"/>
    <n v="-999"/>
    <x v="116"/>
  </r>
  <r>
    <d v="2001-04-03T00:00:00"/>
    <n v="93"/>
    <n v="8.89"/>
    <n v="-3.5"/>
    <n v="1"/>
    <n v="-7.8"/>
    <n v="81.2"/>
    <n v="54.4"/>
    <n v="2.5"/>
    <n v="876"/>
    <n v="-1.4"/>
    <n v="1"/>
    <n v="3.6"/>
    <n v="-3.5"/>
    <n v="-0.1"/>
    <n v="-999"/>
    <n v="-999"/>
    <n v="0.35599999999999998"/>
    <n v="0.29899999999999999"/>
    <n v="0"/>
    <n v="-999"/>
    <x v="116"/>
  </r>
  <r>
    <d v="2001-04-04T00:00:00"/>
    <n v="94"/>
    <n v="20.47"/>
    <n v="-2.1"/>
    <n v="6.3"/>
    <n v="-9.8000000000000007"/>
    <n v="70.2"/>
    <n v="35.799999999999997"/>
    <n v="0"/>
    <n v="827"/>
    <n v="-1.4"/>
    <n v="1.4"/>
    <n v="4"/>
    <n v="-2.1"/>
    <n v="0"/>
    <n v="-999"/>
    <n v="-999"/>
    <n v="0.34100000000000003"/>
    <n v="0.61299999999999999"/>
    <n v="0"/>
    <n v="-999"/>
    <x v="116"/>
  </r>
  <r>
    <d v="2001-04-05T00:00:00"/>
    <n v="95"/>
    <n v="5.37"/>
    <n v="-3.3"/>
    <n v="-1.8"/>
    <n v="-4.5"/>
    <n v="96.4"/>
    <n v="85"/>
    <n v="13.3"/>
    <n v="962"/>
    <n v="-1.1000000000000001"/>
    <n v="1.9"/>
    <n v="5.8"/>
    <n v="-3.3"/>
    <n v="-0.1"/>
    <n v="-999"/>
    <n v="-999"/>
    <n v="0.45500000000000002"/>
    <n v="0.08"/>
    <n v="0"/>
    <n v="-999"/>
    <x v="116"/>
  </r>
  <r>
    <d v="2001-04-06T00:00:00"/>
    <n v="96"/>
    <n v="7.2"/>
    <n v="-3.9"/>
    <n v="-0.6"/>
    <n v="-6.8"/>
    <n v="98.2"/>
    <n v="97.1"/>
    <n v="12.6"/>
    <n v="1076"/>
    <n v="-1"/>
    <n v="0.8"/>
    <n v="2.6"/>
    <n v="-3.9"/>
    <n v="0"/>
    <n v="-999"/>
    <n v="-999"/>
    <n v="0.56599999999999995"/>
    <n v="1.7000000000000001E-2"/>
    <n v="0"/>
    <n v="-999"/>
    <x v="116"/>
  </r>
  <r>
    <d v="2001-04-07T00:00:00"/>
    <n v="97"/>
    <n v="9.33"/>
    <n v="-3.7"/>
    <n v="1.1000000000000001"/>
    <n v="-7"/>
    <n v="97.2"/>
    <n v="88.4"/>
    <n v="3.3"/>
    <n v="1050"/>
    <n v="-0.9"/>
    <n v="0.5"/>
    <n v="1.8"/>
    <n v="-3.7"/>
    <n v="0"/>
    <n v="-999"/>
    <n v="-999"/>
    <n v="0.58599999999999997"/>
    <n v="7.6999999999999999E-2"/>
    <n v="0"/>
    <n v="-999"/>
    <x v="116"/>
  </r>
  <r>
    <d v="2001-04-08T00:00:00"/>
    <n v="98"/>
    <n v="5.17"/>
    <n v="-4.0999999999999996"/>
    <n v="-1.6"/>
    <n v="-5.9"/>
    <n v="97.3"/>
    <n v="91.7"/>
    <n v="4.0999999999999996"/>
    <n v="1095"/>
    <n v="-0.8"/>
    <n v="0.8"/>
    <n v="2.2999999999999998"/>
    <n v="-4.0999999999999996"/>
    <n v="-0.1"/>
    <n v="-999"/>
    <n v="-999"/>
    <n v="0.498"/>
    <n v="4.4999999999999998E-2"/>
    <n v="0"/>
    <n v="-999"/>
    <x v="116"/>
  </r>
  <r>
    <d v="2001-04-09T00:00:00"/>
    <n v="99"/>
    <n v="6.37"/>
    <n v="-3.9"/>
    <n v="0.3"/>
    <n v="-5.9"/>
    <n v="95.4"/>
    <n v="86.2"/>
    <n v="3.5"/>
    <n v="1115"/>
    <n v="-0.8"/>
    <n v="1.3"/>
    <n v="4"/>
    <n v="-3.9"/>
    <n v="0"/>
    <n v="-999"/>
    <n v="-999"/>
    <n v="0.54"/>
    <n v="8.5999999999999993E-2"/>
    <n v="0"/>
    <n v="-999"/>
    <x v="116"/>
  </r>
  <r>
    <d v="2001-04-10T00:00:00"/>
    <n v="100"/>
    <n v="15.34"/>
    <n v="-4.5999999999999996"/>
    <n v="1.7"/>
    <n v="-7.3"/>
    <n v="87"/>
    <n v="53.2"/>
    <n v="2.9"/>
    <n v="1054"/>
    <n v="-0.7"/>
    <n v="0.9"/>
    <n v="2.7"/>
    <n v="-4.5999999999999996"/>
    <n v="0"/>
    <n v="-999"/>
    <n v="-999"/>
    <n v="0.36699999999999999"/>
    <n v="0.32300000000000001"/>
    <n v="0"/>
    <n v="-999"/>
    <x v="116"/>
  </r>
  <r>
    <d v="2001-04-11T00:00:00"/>
    <n v="101"/>
    <n v="21.07"/>
    <n v="-4.2"/>
    <n v="2.2000000000000002"/>
    <n v="-9.6999999999999993"/>
    <n v="73.3"/>
    <n v="42.4"/>
    <n v="0"/>
    <n v="1027"/>
    <n v="-0.7"/>
    <n v="0.9"/>
    <n v="2.6"/>
    <n v="-4.2"/>
    <n v="0"/>
    <n v="-999"/>
    <n v="-999"/>
    <n v="0.30299999999999999"/>
    <n v="0.41199999999999998"/>
    <n v="0"/>
    <n v="-999"/>
    <x v="116"/>
  </r>
  <r>
    <d v="2001-04-12T00:00:00"/>
    <n v="102"/>
    <n v="20.170000000000002"/>
    <n v="-3.2"/>
    <n v="5.0999999999999996"/>
    <n v="-10.1"/>
    <n v="64.2"/>
    <n v="25.2"/>
    <n v="0"/>
    <n v="998"/>
    <n v="-0.7"/>
    <n v="1"/>
    <n v="3.9"/>
    <n v="-3.2"/>
    <n v="0"/>
    <n v="-999"/>
    <n v="-999"/>
    <n v="0.221"/>
    <n v="0.65700000000000003"/>
    <n v="0"/>
    <n v="-999"/>
    <x v="116"/>
  </r>
  <r>
    <d v="2001-04-13T00:00:00"/>
    <n v="103"/>
    <n v="6.74"/>
    <n v="-4.5"/>
    <n v="0.4"/>
    <n v="-9.4"/>
    <n v="88.9"/>
    <n v="71.3"/>
    <n v="10.7"/>
    <n v="1073"/>
    <n v="-0.8"/>
    <n v="0.8"/>
    <n v="2.4"/>
    <n v="-4.5"/>
    <n v="0"/>
    <n v="-999"/>
    <n v="-999"/>
    <n v="0.44900000000000001"/>
    <n v="0.18"/>
    <n v="0"/>
    <n v="-999"/>
    <x v="116"/>
  </r>
  <r>
    <d v="2001-04-14T00:00:00"/>
    <n v="104"/>
    <n v="19.98"/>
    <n v="-2.5"/>
    <n v="6.4"/>
    <n v="-10.1"/>
    <n v="68.400000000000006"/>
    <n v="32.5"/>
    <n v="0"/>
    <n v="991"/>
    <n v="-0.7"/>
    <n v="0.7"/>
    <n v="2.2999999999999998"/>
    <n v="-2.5"/>
    <n v="0.1"/>
    <n v="-999"/>
    <n v="-999"/>
    <n v="0.312"/>
    <n v="0.64900000000000002"/>
    <n v="0"/>
    <n v="-999"/>
    <x v="116"/>
  </r>
  <r>
    <d v="2001-04-15T00:00:00"/>
    <n v="105"/>
    <n v="16.38"/>
    <n v="0.2"/>
    <n v="6.9"/>
    <n v="-6.9"/>
    <n v="57.4"/>
    <n v="34.4"/>
    <n v="0"/>
    <n v="970"/>
    <n v="-0.7"/>
    <n v="1.3"/>
    <n v="4.2"/>
    <n v="0.2"/>
    <n v="0.1"/>
    <n v="-999"/>
    <n v="-999"/>
    <n v="0.34100000000000003"/>
    <n v="0.65200000000000002"/>
    <n v="0"/>
    <n v="-999"/>
    <x v="116"/>
  </r>
  <r>
    <d v="2001-04-16T00:00:00"/>
    <n v="106"/>
    <n v="18.79"/>
    <n v="4.4000000000000004"/>
    <n v="9.4"/>
    <n v="-0.8"/>
    <n v="47"/>
    <n v="34.200000000000003"/>
    <n v="0"/>
    <n v="921"/>
    <n v="-0.5"/>
    <n v="3.5"/>
    <n v="6"/>
    <n v="4.4000000000000004"/>
    <n v="0.1"/>
    <n v="-999"/>
    <n v="-999"/>
    <n v="0.40400000000000003"/>
    <n v="0.77600000000000002"/>
    <n v="0"/>
    <n v="-999"/>
    <x v="116"/>
  </r>
  <r>
    <d v="2001-04-17T00:00:00"/>
    <n v="107"/>
    <n v="13.73"/>
    <n v="1.9"/>
    <n v="7.6"/>
    <n v="-1.9"/>
    <n v="77.5"/>
    <n v="47.1"/>
    <n v="11.2"/>
    <n v="938"/>
    <n v="-0.2"/>
    <n v="1.7"/>
    <n v="6.2"/>
    <n v="1.9"/>
    <n v="0.1"/>
    <n v="-999"/>
    <n v="-999"/>
    <n v="0.49099999999999999"/>
    <n v="0.55200000000000005"/>
    <n v="0"/>
    <n v="-999"/>
    <x v="116"/>
  </r>
  <r>
    <d v="2001-04-18T00:00:00"/>
    <n v="108"/>
    <n v="14.69"/>
    <n v="-0.7"/>
    <n v="7"/>
    <n v="-7"/>
    <n v="78.400000000000006"/>
    <n v="40.200000000000003"/>
    <n v="1.5"/>
    <n v="914"/>
    <n v="-0.2"/>
    <n v="0.9"/>
    <n v="4.0999999999999996"/>
    <n v="-0.7"/>
    <n v="0"/>
    <n v="-999"/>
    <n v="-999"/>
    <n v="0.40100000000000002"/>
    <n v="0.59899999999999998"/>
    <n v="0"/>
    <n v="-999"/>
    <x v="116"/>
  </r>
  <r>
    <d v="2001-04-19T00:00:00"/>
    <n v="109"/>
    <n v="17.399999999999999"/>
    <n v="-1.1000000000000001"/>
    <n v="7"/>
    <n v="-7.6"/>
    <n v="72.900000000000006"/>
    <n v="36"/>
    <n v="0"/>
    <n v="912"/>
    <n v="-0.2"/>
    <n v="0.8"/>
    <n v="2.8"/>
    <n v="-1.1000000000000001"/>
    <n v="0"/>
    <n v="-999"/>
    <n v="-999"/>
    <n v="0.36099999999999999"/>
    <n v="0.64100000000000001"/>
    <n v="0"/>
    <n v="-999"/>
    <x v="116"/>
  </r>
  <r>
    <d v="2001-04-20T00:00:00"/>
    <n v="110"/>
    <n v="20.100000000000001"/>
    <n v="1.5"/>
    <n v="8.6999999999999993"/>
    <n v="-4.8"/>
    <n v="58.8"/>
    <n v="33.200000000000003"/>
    <n v="0"/>
    <n v="873"/>
    <n v="-0.2"/>
    <n v="1"/>
    <n v="3"/>
    <n v="1.5"/>
    <n v="0.1"/>
    <n v="-999"/>
    <n v="-999"/>
    <n v="0.374"/>
    <n v="0.751"/>
    <n v="0"/>
    <n v="-999"/>
    <x v="116"/>
  </r>
  <r>
    <d v="2001-04-21T00:00:00"/>
    <n v="111"/>
    <n v="16.329999999999998"/>
    <n v="0.8"/>
    <n v="8.8000000000000007"/>
    <n v="-4.4000000000000004"/>
    <n v="69.7"/>
    <n v="32.200000000000003"/>
    <n v="0"/>
    <n v="865"/>
    <n v="-0.2"/>
    <n v="0.8"/>
    <n v="3.6"/>
    <n v="0.8"/>
    <n v="0"/>
    <n v="-999"/>
    <n v="-999"/>
    <n v="0.36399999999999999"/>
    <n v="0.76800000000000002"/>
    <n v="0"/>
    <n v="-999"/>
    <x v="116"/>
  </r>
  <r>
    <d v="2001-04-22T00:00:00"/>
    <n v="112"/>
    <n v="16.989999999999998"/>
    <n v="0.1"/>
    <n v="7.4"/>
    <n v="-4.5"/>
    <n v="77.599999999999994"/>
    <n v="39.9"/>
    <n v="5.2"/>
    <n v="881"/>
    <n v="-0.2"/>
    <n v="1"/>
    <n v="3.8"/>
    <n v="0.1"/>
    <n v="0"/>
    <n v="-999"/>
    <n v="-999"/>
    <n v="0.41099999999999998"/>
    <n v="0.61899999999999999"/>
    <n v="0"/>
    <n v="-999"/>
    <x v="116"/>
  </r>
  <r>
    <d v="2001-04-23T00:00:00"/>
    <n v="113"/>
    <n v="10.14"/>
    <n v="1"/>
    <n v="5.8"/>
    <n v="-2.1"/>
    <n v="90.5"/>
    <n v="67.7"/>
    <n v="3.2"/>
    <n v="850"/>
    <n v="-0.1"/>
    <n v="1.1000000000000001"/>
    <n v="3.1"/>
    <n v="1"/>
    <n v="0"/>
    <n v="-999"/>
    <n v="-999"/>
    <n v="0.622"/>
    <n v="0.29799999999999999"/>
    <n v="0"/>
    <n v="-999"/>
    <x v="116"/>
  </r>
  <r>
    <d v="2001-04-24T00:00:00"/>
    <n v="114"/>
    <n v="15.17"/>
    <n v="5.7"/>
    <n v="10.1"/>
    <n v="0.2"/>
    <n v="65.7"/>
    <n v="44.3"/>
    <n v="0"/>
    <n v="804"/>
    <n v="-0.1"/>
    <n v="1.8"/>
    <n v="4.4000000000000004"/>
    <n v="5.7"/>
    <n v="0.1"/>
    <n v="-999"/>
    <n v="-999"/>
    <n v="0.54900000000000004"/>
    <n v="0.68799999999999994"/>
    <n v="0"/>
    <n v="-999"/>
    <x v="116"/>
  </r>
  <r>
    <d v="2001-04-25T00:00:00"/>
    <n v="115"/>
    <n v="21.6"/>
    <n v="8.5"/>
    <n v="17"/>
    <n v="2.2999999999999998"/>
    <n v="59.7"/>
    <n v="30.5"/>
    <n v="0"/>
    <n v="729"/>
    <n v="-0.1"/>
    <n v="1.1000000000000001"/>
    <n v="3.7"/>
    <n v="8.5"/>
    <n v="0.1"/>
    <n v="-999"/>
    <n v="-999"/>
    <n v="0.59199999999999997"/>
    <n v="1.3460000000000001"/>
    <n v="0"/>
    <n v="-999"/>
    <x v="116"/>
  </r>
  <r>
    <d v="2001-04-26T00:00:00"/>
    <n v="116"/>
    <n v="16.7"/>
    <n v="10"/>
    <n v="15.9"/>
    <n v="4.7"/>
    <n v="57.8"/>
    <n v="34.9"/>
    <n v="0"/>
    <n v="663"/>
    <n v="0"/>
    <n v="1.4"/>
    <n v="4.9000000000000004"/>
    <n v="10"/>
    <n v="0.1"/>
    <n v="-999"/>
    <n v="-999"/>
    <n v="0.63100000000000001"/>
    <n v="1.1759999999999999"/>
    <n v="0"/>
    <n v="-999"/>
    <x v="116"/>
  </r>
  <r>
    <d v="2001-04-27T00:00:00"/>
    <n v="117"/>
    <n v="17.350000000000001"/>
    <n v="7.7"/>
    <n v="14.3"/>
    <n v="1.9"/>
    <n v="65.599999999999994"/>
    <n v="30.3"/>
    <n v="0"/>
    <n v="591"/>
    <n v="0"/>
    <n v="1.7"/>
    <n v="6.2"/>
    <n v="7.7"/>
    <n v="0.1"/>
    <n v="-999"/>
    <n v="-999"/>
    <n v="0.49199999999999999"/>
    <n v="1.1359999999999999"/>
    <n v="0"/>
    <n v="-999"/>
    <x v="116"/>
  </r>
  <r>
    <d v="2001-04-28T00:00:00"/>
    <n v="118"/>
    <n v="10.210000000000001"/>
    <n v="1"/>
    <n v="5.9"/>
    <n v="-3.2"/>
    <n v="92.1"/>
    <n v="66.599999999999994"/>
    <n v="17.5"/>
    <n v="610"/>
    <n v="-0.1"/>
    <n v="1"/>
    <n v="3.6"/>
    <n v="1"/>
    <n v="0"/>
    <n v="-999"/>
    <n v="-999"/>
    <n v="0.61899999999999999"/>
    <n v="0.31"/>
    <n v="0"/>
    <n v="-999"/>
    <x v="116"/>
  </r>
  <r>
    <d v="2001-04-29T00:00:00"/>
    <n v="119"/>
    <n v="12.64"/>
    <n v="-1.1000000000000001"/>
    <n v="2"/>
    <n v="-3"/>
    <n v="84.7"/>
    <n v="68.900000000000006"/>
    <n v="0.7"/>
    <n v="615"/>
    <n v="-0.2"/>
    <n v="2.4"/>
    <n v="6.2"/>
    <n v="-1.1000000000000001"/>
    <n v="0"/>
    <n v="-999"/>
    <n v="-999"/>
    <n v="0.48699999999999999"/>
    <n v="0.219"/>
    <n v="0"/>
    <n v="-999"/>
    <x v="116"/>
  </r>
  <r>
    <d v="2001-04-30T00:00:00"/>
    <n v="120"/>
    <n v="10.39"/>
    <n v="-1.5"/>
    <n v="3.6"/>
    <n v="-4.5"/>
    <n v="76.5"/>
    <n v="58.4"/>
    <n v="4.5999999999999996"/>
    <n v="636"/>
    <n v="-0.2"/>
    <n v="2.4"/>
    <n v="6"/>
    <n v="-1.5"/>
    <n v="-0.1"/>
    <n v="-999"/>
    <n v="-999"/>
    <n v="0.46100000000000002"/>
    <n v="0.32900000000000001"/>
    <n v="636"/>
    <n v="-0.2"/>
    <x v="116"/>
  </r>
  <r>
    <d v="2001-05-01T00:00:00"/>
    <n v="121"/>
    <n v="15.6"/>
    <n v="-1.5"/>
    <n v="3.9"/>
    <n v="-4.8"/>
    <n v="70.900000000000006"/>
    <n v="44.8"/>
    <n v="2.2000000000000002"/>
    <n v="648"/>
    <n v="-0.2"/>
    <n v="1.8"/>
    <n v="4.3"/>
    <n v="-1.5"/>
    <n v="0"/>
    <n v="-999"/>
    <n v="-999"/>
    <n v="0.36199999999999999"/>
    <n v="0.44600000000000001"/>
    <n v="0"/>
    <n v="-999"/>
    <x v="117"/>
  </r>
  <r>
    <d v="2001-05-02T00:00:00"/>
    <n v="122"/>
    <n v="18.5"/>
    <n v="0"/>
    <n v="7.2"/>
    <n v="-4.5999999999999996"/>
    <n v="75"/>
    <n v="37.9"/>
    <n v="0"/>
    <n v="617"/>
    <n v="-0.1"/>
    <n v="0.9"/>
    <n v="2.7"/>
    <n v="0"/>
    <n v="0"/>
    <n v="-999"/>
    <n v="-999"/>
    <n v="0.38300000000000001"/>
    <n v="0.63"/>
    <n v="0"/>
    <n v="-999"/>
    <x v="117"/>
  </r>
  <r>
    <d v="2001-05-03T00:00:00"/>
    <n v="123"/>
    <n v="15.88"/>
    <n v="2.7"/>
    <n v="9.6999999999999993"/>
    <n v="-3"/>
    <n v="64.8"/>
    <n v="37.799999999999997"/>
    <n v="0"/>
    <n v="596"/>
    <n v="-0.1"/>
    <n v="1.1000000000000001"/>
    <n v="3.3"/>
    <n v="2.7"/>
    <n v="0"/>
    <n v="-999"/>
    <n v="-999"/>
    <n v="0.45600000000000002"/>
    <n v="0.748"/>
    <n v="0"/>
    <n v="-999"/>
    <x v="117"/>
  </r>
  <r>
    <d v="2001-05-04T00:00:00"/>
    <n v="124"/>
    <n v="10.51"/>
    <n v="3.7"/>
    <n v="8.3000000000000007"/>
    <n v="-1"/>
    <n v="66.7"/>
    <n v="42"/>
    <n v="2.2000000000000002"/>
    <n v="570"/>
    <n v="-0.1"/>
    <n v="2"/>
    <n v="8.6"/>
    <n v="3.7"/>
    <n v="0"/>
    <n v="-999"/>
    <n v="-999"/>
    <n v="0.45800000000000002"/>
    <n v="0.63500000000000001"/>
    <n v="0"/>
    <n v="-999"/>
    <x v="117"/>
  </r>
  <r>
    <d v="2001-05-05T00:00:00"/>
    <n v="125"/>
    <n v="17.940000000000001"/>
    <n v="-1.8"/>
    <n v="5"/>
    <n v="-6.3"/>
    <n v="73.8"/>
    <n v="41.1"/>
    <n v="1.8"/>
    <n v="574"/>
    <n v="-0.1"/>
    <n v="1.9"/>
    <n v="4.3"/>
    <n v="-1.8"/>
    <n v="0"/>
    <n v="-999"/>
    <n v="-999"/>
    <n v="0.35799999999999998"/>
    <n v="0.51400000000000001"/>
    <n v="0"/>
    <n v="-999"/>
    <x v="117"/>
  </r>
  <r>
    <d v="2001-05-06T00:00:00"/>
    <n v="126"/>
    <n v="26.4"/>
    <n v="1.5"/>
    <n v="9.3000000000000007"/>
    <n v="-7"/>
    <n v="55"/>
    <n v="18.399999999999999"/>
    <n v="0"/>
    <n v="538"/>
    <n v="0"/>
    <n v="0.7"/>
    <n v="2.4"/>
    <n v="1.5"/>
    <n v="0.1"/>
    <n v="-999"/>
    <n v="-999"/>
    <n v="0.216"/>
    <n v="0.95599999999999996"/>
    <n v="0"/>
    <n v="-999"/>
    <x v="117"/>
  </r>
  <r>
    <d v="2001-05-07T00:00:00"/>
    <n v="127"/>
    <n v="20.34"/>
    <n v="6.9"/>
    <n v="14.5"/>
    <n v="0.7"/>
    <n v="50.2"/>
    <n v="31.9"/>
    <n v="0"/>
    <n v="488"/>
    <n v="0"/>
    <n v="0.9"/>
    <n v="3.1"/>
    <n v="6.9"/>
    <n v="0.1"/>
    <n v="-999"/>
    <n v="-999"/>
    <n v="0.52600000000000002"/>
    <n v="1.1240000000000001"/>
    <n v="0"/>
    <n v="-999"/>
    <x v="117"/>
  </r>
  <r>
    <d v="2001-05-08T00:00:00"/>
    <n v="128"/>
    <n v="21.47"/>
    <n v="4.4000000000000004"/>
    <n v="11.6"/>
    <n v="-1.8"/>
    <n v="59.5"/>
    <n v="30.8"/>
    <n v="0"/>
    <n v="417"/>
    <n v="0"/>
    <n v="1.2"/>
    <n v="3.8"/>
    <n v="4.4000000000000004"/>
    <n v="0.1"/>
    <n v="-999"/>
    <n v="-999"/>
    <n v="0.42199999999999999"/>
    <n v="0.94499999999999995"/>
    <n v="0"/>
    <n v="-999"/>
    <x v="117"/>
  </r>
  <r>
    <d v="2001-05-09T00:00:00"/>
    <n v="129"/>
    <n v="18.93"/>
    <n v="1.8"/>
    <n v="8.8000000000000007"/>
    <n v="-3.2"/>
    <n v="66.3"/>
    <n v="29.5"/>
    <n v="0"/>
    <n v="383"/>
    <n v="0"/>
    <n v="0.9"/>
    <n v="2.9"/>
    <n v="1.8"/>
    <n v="0"/>
    <n v="-999"/>
    <n v="-999"/>
    <n v="0.33500000000000002"/>
    <n v="0.79800000000000004"/>
    <n v="0"/>
    <n v="-999"/>
    <x v="117"/>
  </r>
  <r>
    <d v="2001-05-10T00:00:00"/>
    <n v="130"/>
    <n v="25.98"/>
    <n v="3.5"/>
    <n v="11.2"/>
    <n v="-4.4000000000000004"/>
    <n v="60.3"/>
    <n v="35.200000000000003"/>
    <n v="0"/>
    <n v="327"/>
    <n v="0"/>
    <n v="0.9"/>
    <n v="3"/>
    <n v="3.5"/>
    <n v="0"/>
    <n v="-999"/>
    <n v="-999"/>
    <n v="0.46700000000000003"/>
    <n v="0.86199999999999999"/>
    <n v="0"/>
    <n v="-999"/>
    <x v="117"/>
  </r>
  <r>
    <d v="2001-05-11T00:00:00"/>
    <n v="131"/>
    <n v="21.64"/>
    <n v="8.6999999999999993"/>
    <n v="16"/>
    <n v="3.5"/>
    <n v="53"/>
    <n v="32"/>
    <n v="0"/>
    <n v="252"/>
    <n v="0.1"/>
    <n v="1.5"/>
    <n v="3.9"/>
    <n v="8.6999999999999993"/>
    <n v="0.1"/>
    <n v="-999"/>
    <n v="-999"/>
    <n v="0.58199999999999996"/>
    <n v="1.236"/>
    <n v="0"/>
    <n v="-999"/>
    <x v="117"/>
  </r>
  <r>
    <d v="2001-05-12T00:00:00"/>
    <n v="132"/>
    <n v="18.420000000000002"/>
    <n v="11.9"/>
    <n v="18.3"/>
    <n v="3.9"/>
    <n v="53.3"/>
    <n v="31.7"/>
    <n v="2.7"/>
    <n v="150"/>
    <n v="0.2"/>
    <n v="1.6"/>
    <n v="5.0999999999999996"/>
    <n v="11.9"/>
    <n v="0.2"/>
    <n v="-999"/>
    <n v="-999"/>
    <n v="0.66700000000000004"/>
    <n v="1.4359999999999999"/>
    <n v="0"/>
    <n v="-999"/>
    <x v="117"/>
  </r>
  <r>
    <d v="2001-05-13T00:00:00"/>
    <n v="133"/>
    <n v="22.93"/>
    <n v="6.2"/>
    <n v="13.5"/>
    <n v="1.1000000000000001"/>
    <n v="73.099999999999994"/>
    <n v="35"/>
    <n v="1.4"/>
    <n v="54"/>
    <n v="0.3"/>
    <n v="1.1000000000000001"/>
    <n v="3.6"/>
    <n v="6.2"/>
    <n v="0.3"/>
    <n v="-999"/>
    <n v="-999"/>
    <n v="0.54"/>
    <n v="1.006"/>
    <n v="0"/>
    <n v="-999"/>
    <x v="117"/>
  </r>
  <r>
    <d v="2001-05-14T00:00:00"/>
    <n v="134"/>
    <n v="8.5500000000000007"/>
    <n v="1.7"/>
    <n v="5.3"/>
    <n v="-0.1"/>
    <n v="93.2"/>
    <n v="50.3"/>
    <n v="15.8"/>
    <n v="52"/>
    <n v="0.3"/>
    <n v="2.2000000000000002"/>
    <n v="5.4"/>
    <n v="1.7"/>
    <n v="0.3"/>
    <n v="-999"/>
    <n v="-999"/>
    <n v="0.44800000000000001"/>
    <n v="0.443"/>
    <n v="0"/>
    <n v="-999"/>
    <x v="117"/>
  </r>
  <r>
    <d v="2001-05-15T00:00:00"/>
    <n v="135"/>
    <n v="16.27"/>
    <n v="2"/>
    <n v="7.2"/>
    <n v="-2.4"/>
    <n v="85.1"/>
    <n v="60.1"/>
    <n v="10.8"/>
    <n v="42"/>
    <n v="0.4"/>
    <n v="1.5"/>
    <n v="4.9000000000000004"/>
    <n v="2"/>
    <n v="0.4"/>
    <n v="-999"/>
    <n v="-999"/>
    <n v="0.61099999999999999"/>
    <n v="0.40500000000000003"/>
    <n v="0"/>
    <n v="-999"/>
    <x v="117"/>
  </r>
  <r>
    <d v="2001-05-16T00:00:00"/>
    <n v="136"/>
    <n v="13.04"/>
    <n v="0.3"/>
    <n v="6.3"/>
    <n v="-3.2"/>
    <n v="87.3"/>
    <n v="56.4"/>
    <n v="5.4"/>
    <n v="40"/>
    <n v="0.3"/>
    <n v="1.3"/>
    <n v="4.2"/>
    <n v="0.3"/>
    <n v="0.3"/>
    <n v="-999"/>
    <n v="-999"/>
    <n v="0.53800000000000003"/>
    <n v="0.41599999999999998"/>
    <n v="0"/>
    <n v="-999"/>
    <x v="117"/>
  </r>
  <r>
    <d v="2001-05-17T00:00:00"/>
    <n v="137"/>
    <n v="11.72"/>
    <n v="-0.2"/>
    <n v="4.4000000000000004"/>
    <n v="-4.4000000000000004"/>
    <n v="83.3"/>
    <n v="54.2"/>
    <n v="0"/>
    <n v="21"/>
    <n v="0"/>
    <n v="1.1000000000000001"/>
    <n v="4.5999999999999996"/>
    <n v="-0.2"/>
    <n v="0.5"/>
    <n v="-999"/>
    <n v="-999"/>
    <n v="0.45200000000000001"/>
    <n v="0.38300000000000001"/>
    <n v="0"/>
    <n v="-999"/>
    <x v="117"/>
  </r>
  <r>
    <d v="2001-05-18T00:00:00"/>
    <n v="138"/>
    <n v="18.27"/>
    <n v="2.5"/>
    <n v="9.5"/>
    <n v="-3.8"/>
    <n v="73.900000000000006"/>
    <n v="45.4"/>
    <n v="0"/>
    <n v="0"/>
    <n v="0"/>
    <n v="1.1000000000000001"/>
    <n v="3"/>
    <n v="2.5"/>
    <n v="3"/>
    <n v="-999"/>
    <n v="-999"/>
    <n v="0.53900000000000003"/>
    <n v="0.64800000000000002"/>
    <n v="0"/>
    <n v="-999"/>
    <x v="117"/>
  </r>
  <r>
    <d v="2001-05-19T00:00:00"/>
    <n v="139"/>
    <n v="12.44"/>
    <n v="0.6"/>
    <n v="4.2"/>
    <n v="-2.2999999999999998"/>
    <n v="85.7"/>
    <n v="60.7"/>
    <n v="3.9"/>
    <n v="0"/>
    <n v="0"/>
    <n v="1.7"/>
    <n v="4.8"/>
    <n v="0.6"/>
    <n v="4.2"/>
    <n v="-999"/>
    <n v="-999"/>
    <n v="0.5"/>
    <n v="0.32400000000000001"/>
    <n v="0"/>
    <n v="-999"/>
    <x v="117"/>
  </r>
  <r>
    <d v="2001-05-20T00:00:00"/>
    <n v="140"/>
    <n v="23.74"/>
    <n v="1.8"/>
    <n v="9.1999999999999993"/>
    <n v="-3.9"/>
    <n v="69.599999999999994"/>
    <n v="33"/>
    <n v="0.4"/>
    <n v="0"/>
    <n v="0"/>
    <n v="0.8"/>
    <n v="3"/>
    <n v="1.8"/>
    <n v="6.4"/>
    <n v="-999"/>
    <n v="-999"/>
    <n v="0.38300000000000001"/>
    <n v="0.77900000000000003"/>
    <n v="0"/>
    <n v="-999"/>
    <x v="117"/>
  </r>
  <r>
    <d v="2001-05-21T00:00:00"/>
    <n v="141"/>
    <n v="28.21"/>
    <n v="10.1"/>
    <n v="19.5"/>
    <n v="-0.7"/>
    <n v="57.7"/>
    <n v="34"/>
    <n v="0"/>
    <n v="0"/>
    <n v="0"/>
    <n v="1"/>
    <n v="2.6"/>
    <n v="10.1"/>
    <n v="10.8"/>
    <n v="-999"/>
    <n v="-999"/>
    <n v="0.77100000000000002"/>
    <n v="1.496"/>
    <n v="0"/>
    <n v="-999"/>
    <x v="117"/>
  </r>
  <r>
    <d v="2001-05-22T00:00:00"/>
    <n v="142"/>
    <n v="26.97"/>
    <n v="15.7"/>
    <n v="23.5"/>
    <n v="8.1"/>
    <n v="47.3"/>
    <n v="27.9"/>
    <n v="0"/>
    <n v="0"/>
    <n v="0"/>
    <n v="1.1000000000000001"/>
    <n v="3.3"/>
    <n v="15.7"/>
    <n v="13.4"/>
    <n v="-999"/>
    <n v="-999"/>
    <n v="0.81"/>
    <n v="2.0870000000000002"/>
    <n v="0"/>
    <n v="-999"/>
    <x v="117"/>
  </r>
  <r>
    <d v="2001-05-23T00:00:00"/>
    <n v="143"/>
    <n v="25.93"/>
    <n v="17.399999999999999"/>
    <n v="24.9"/>
    <n v="10.1"/>
    <n v="44"/>
    <n v="23.1"/>
    <n v="0"/>
    <n v="0"/>
    <n v="0"/>
    <n v="1.3"/>
    <n v="4.0999999999999996"/>
    <n v="17.399999999999999"/>
    <n v="14.5"/>
    <n v="-999"/>
    <n v="-999"/>
    <n v="0.72799999999999998"/>
    <n v="2.4209999999999998"/>
    <n v="0"/>
    <n v="-999"/>
    <x v="117"/>
  </r>
  <r>
    <d v="2001-05-24T00:00:00"/>
    <n v="144"/>
    <n v="21.86"/>
    <n v="13.6"/>
    <n v="21.2"/>
    <n v="6.2"/>
    <n v="56"/>
    <n v="29.4"/>
    <n v="0"/>
    <n v="0"/>
    <n v="0"/>
    <n v="0.8"/>
    <n v="3.3"/>
    <n v="13.6"/>
    <n v="14"/>
    <n v="-999"/>
    <n v="-999"/>
    <n v="0.74099999999999999"/>
    <n v="1.7769999999999999"/>
    <n v="0"/>
    <n v="-999"/>
    <x v="117"/>
  </r>
  <r>
    <d v="2001-05-25T00:00:00"/>
    <n v="145"/>
    <n v="28.7"/>
    <n v="13.2"/>
    <n v="21.2"/>
    <n v="5.0999999999999996"/>
    <n v="50"/>
    <n v="15.6"/>
    <n v="0"/>
    <n v="0"/>
    <n v="0"/>
    <n v="1"/>
    <n v="3"/>
    <n v="13.2"/>
    <n v="13.8"/>
    <n v="-999"/>
    <n v="-999"/>
    <n v="0.39300000000000002"/>
    <n v="2.1240000000000001"/>
    <n v="0"/>
    <n v="-999"/>
    <x v="117"/>
  </r>
  <r>
    <d v="2001-05-26T00:00:00"/>
    <n v="146"/>
    <n v="27.85"/>
    <n v="14.8"/>
    <n v="22.8"/>
    <n v="5.0999999999999996"/>
    <n v="29.9"/>
    <n v="11.9"/>
    <n v="0"/>
    <n v="0"/>
    <n v="0"/>
    <n v="1.1000000000000001"/>
    <n v="3.5"/>
    <n v="14.8"/>
    <n v="13.8"/>
    <n v="-999"/>
    <n v="-999"/>
    <n v="0.32900000000000001"/>
    <n v="2.4449999999999998"/>
    <n v="0"/>
    <n v="-999"/>
    <x v="117"/>
  </r>
  <r>
    <d v="2001-05-27T00:00:00"/>
    <n v="147"/>
    <n v="9.81"/>
    <n v="12"/>
    <n v="18.5"/>
    <n v="6.9"/>
    <n v="61.8"/>
    <n v="35.700000000000003"/>
    <n v="4.8"/>
    <n v="0"/>
    <n v="0"/>
    <n v="2.2000000000000002"/>
    <n v="5.9"/>
    <n v="12"/>
    <n v="10.9"/>
    <n v="-999"/>
    <n v="-999"/>
    <n v="0.75900000000000001"/>
    <n v="1.369"/>
    <n v="0"/>
    <n v="-999"/>
    <x v="117"/>
  </r>
  <r>
    <d v="2001-05-28T00:00:00"/>
    <n v="148"/>
    <n v="16.87"/>
    <n v="4"/>
    <n v="10.5"/>
    <n v="-5.2"/>
    <n v="81.599999999999994"/>
    <n v="32.4"/>
    <n v="12.2"/>
    <n v="0"/>
    <n v="0"/>
    <n v="2.5"/>
    <n v="6.8"/>
    <n v="4"/>
    <n v="9.8000000000000007"/>
    <n v="-999"/>
    <n v="-999"/>
    <n v="0.41199999999999998"/>
    <n v="0.85799999999999998"/>
    <n v="0"/>
    <n v="-999"/>
    <x v="117"/>
  </r>
  <r>
    <d v="2001-05-29T00:00:00"/>
    <n v="149"/>
    <n v="19.7"/>
    <n v="-0.7"/>
    <n v="5.5"/>
    <n v="-6"/>
    <n v="84.1"/>
    <n v="50.7"/>
    <n v="3.3"/>
    <n v="0"/>
    <n v="0"/>
    <n v="1.3"/>
    <n v="3.6"/>
    <n v="-0.7"/>
    <n v="3.7"/>
    <n v="-999"/>
    <n v="-999"/>
    <n v="0.45600000000000002"/>
    <n v="0.44500000000000001"/>
    <n v="0"/>
    <n v="-999"/>
    <x v="117"/>
  </r>
  <r>
    <d v="2001-05-30T00:00:00"/>
    <n v="150"/>
    <n v="12.73"/>
    <n v="3.1"/>
    <n v="11.9"/>
    <n v="-3.1"/>
    <n v="80"/>
    <n v="43.1"/>
    <n v="2.1"/>
    <n v="0"/>
    <n v="0"/>
    <n v="0.9"/>
    <n v="2.9"/>
    <n v="3.1"/>
    <n v="4.4000000000000004"/>
    <n v="-999"/>
    <n v="-999"/>
    <n v="0.60099999999999998"/>
    <n v="0.79300000000000004"/>
    <n v="0"/>
    <n v="-999"/>
    <x v="117"/>
  </r>
  <r>
    <d v="2001-05-31T00:00:00"/>
    <n v="151"/>
    <n v="26.88"/>
    <n v="12.6"/>
    <n v="20.7"/>
    <n v="2.6"/>
    <n v="60.2"/>
    <n v="34.700000000000003"/>
    <n v="0"/>
    <n v="0"/>
    <n v="0"/>
    <n v="1.3"/>
    <n v="4.4000000000000004"/>
    <n v="12.6"/>
    <n v="11.5"/>
    <n v="-999"/>
    <n v="-999"/>
    <n v="0.84799999999999998"/>
    <n v="1.5940000000000001"/>
    <n v="0"/>
    <n v="-999"/>
    <x v="117"/>
  </r>
  <r>
    <d v="2001-06-01T00:00:00"/>
    <n v="152"/>
    <n v="16.16"/>
    <n v="10"/>
    <n v="18.3"/>
    <n v="-0.7"/>
    <n v="67.3"/>
    <n v="37.9"/>
    <n v="5.3"/>
    <n v="0"/>
    <n v="0"/>
    <n v="2.2999999999999998"/>
    <n v="6.4"/>
    <n v="10"/>
    <n v="10.8"/>
    <n v="-999"/>
    <n v="-999"/>
    <n v="0.79800000000000004"/>
    <n v="1.306"/>
    <n v="0"/>
    <n v="-999"/>
    <x v="118"/>
  </r>
  <r>
    <d v="2001-06-02T00:00:00"/>
    <n v="153"/>
    <n v="21.77"/>
    <n v="1.3"/>
    <n v="8.4"/>
    <n v="-3.7"/>
    <n v="78.099999999999994"/>
    <n v="38.200000000000003"/>
    <n v="0"/>
    <n v="0"/>
    <n v="0"/>
    <n v="1"/>
    <n v="3.8"/>
    <n v="1.3"/>
    <n v="8.1"/>
    <n v="-999"/>
    <n v="-999"/>
    <n v="0.42099999999999999"/>
    <n v="0.68100000000000005"/>
    <n v="0"/>
    <n v="-999"/>
    <x v="118"/>
  </r>
  <r>
    <d v="2001-06-03T00:00:00"/>
    <n v="154"/>
    <n v="22.78"/>
    <n v="3.7"/>
    <n v="11"/>
    <n v="-2.8"/>
    <n v="73.099999999999994"/>
    <n v="42.9"/>
    <n v="0"/>
    <n v="0"/>
    <n v="0"/>
    <n v="0.9"/>
    <n v="2.9"/>
    <n v="3.7"/>
    <n v="8.4"/>
    <n v="-999"/>
    <n v="-999"/>
    <n v="0.56100000000000005"/>
    <n v="0.749"/>
    <n v="0"/>
    <n v="-999"/>
    <x v="118"/>
  </r>
  <r>
    <d v="2001-06-04T00:00:00"/>
    <n v="155"/>
    <n v="13.29"/>
    <n v="5.2"/>
    <n v="12.3"/>
    <n v="1.4"/>
    <n v="79.900000000000006"/>
    <n v="50.9"/>
    <n v="5.9"/>
    <n v="0"/>
    <n v="0"/>
    <n v="1.7"/>
    <n v="5.2"/>
    <n v="5.2"/>
    <n v="7.9"/>
    <n v="-999"/>
    <n v="-999"/>
    <n v="0.72599999999999998"/>
    <n v="0.70199999999999996"/>
    <n v="0"/>
    <n v="-999"/>
    <x v="118"/>
  </r>
  <r>
    <d v="2001-06-05T00:00:00"/>
    <n v="156"/>
    <n v="6.96"/>
    <n v="3.8"/>
    <n v="7"/>
    <n v="1.9"/>
    <n v="97.5"/>
    <n v="90.5"/>
    <n v="6.9"/>
    <n v="0"/>
    <n v="0"/>
    <n v="1"/>
    <n v="2.7"/>
    <n v="3.8"/>
    <n v="7.9"/>
    <n v="-999"/>
    <n v="-999"/>
    <n v="0.90800000000000003"/>
    <n v="9.5000000000000001E-2"/>
    <n v="0"/>
    <n v="-999"/>
    <x v="118"/>
  </r>
  <r>
    <d v="2001-06-06T00:00:00"/>
    <n v="157"/>
    <n v="15.69"/>
    <n v="4.3"/>
    <n v="9.3000000000000007"/>
    <n v="1.3"/>
    <n v="92.6"/>
    <n v="64.5"/>
    <n v="3.2"/>
    <n v="0"/>
    <n v="0"/>
    <n v="0.8"/>
    <n v="3.4"/>
    <n v="4.3"/>
    <n v="9.6"/>
    <n v="-999"/>
    <n v="-999"/>
    <n v="0.753"/>
    <n v="0.41599999999999998"/>
    <n v="0"/>
    <n v="-999"/>
    <x v="118"/>
  </r>
  <r>
    <d v="2001-06-07T00:00:00"/>
    <n v="158"/>
    <n v="27.01"/>
    <n v="7.6"/>
    <n v="15.4"/>
    <n v="-0.2"/>
    <n v="66.7"/>
    <n v="33.200000000000003"/>
    <n v="0.3"/>
    <n v="0"/>
    <n v="0"/>
    <n v="1"/>
    <n v="3.6"/>
    <n v="7.6"/>
    <n v="11.5"/>
    <n v="-999"/>
    <n v="-999"/>
    <n v="0.57999999999999996"/>
    <n v="1.1679999999999999"/>
    <n v="0"/>
    <n v="-999"/>
    <x v="118"/>
  </r>
  <r>
    <d v="2001-06-08T00:00:00"/>
    <n v="159"/>
    <n v="11.25"/>
    <n v="8.4"/>
    <n v="13.8"/>
    <n v="5.0999999999999996"/>
    <n v="77.900000000000006"/>
    <n v="50"/>
    <n v="3.2"/>
    <n v="0"/>
    <n v="0"/>
    <n v="1.2"/>
    <n v="4"/>
    <n v="8.4"/>
    <n v="9.3000000000000007"/>
    <n v="-999"/>
    <n v="-999"/>
    <n v="0.78700000000000003"/>
    <n v="0.78900000000000003"/>
    <n v="0"/>
    <n v="-999"/>
    <x v="118"/>
  </r>
  <r>
    <d v="2001-06-09T00:00:00"/>
    <n v="160"/>
    <n v="12.8"/>
    <n v="5.0999999999999996"/>
    <n v="10.5"/>
    <n v="-0.1"/>
    <n v="87.8"/>
    <n v="54.7"/>
    <n v="10.7"/>
    <n v="0"/>
    <n v="0"/>
    <n v="1"/>
    <n v="4.8"/>
    <n v="5.0999999999999996"/>
    <n v="8.6999999999999993"/>
    <n v="-999"/>
    <n v="-999"/>
    <n v="0.69599999999999995"/>
    <n v="0.57499999999999996"/>
    <n v="0"/>
    <n v="-999"/>
    <x v="118"/>
  </r>
  <r>
    <d v="2001-06-10T00:00:00"/>
    <n v="161"/>
    <n v="14.79"/>
    <n v="2.1"/>
    <n v="7.7"/>
    <n v="-1.1000000000000001"/>
    <n v="88.6"/>
    <n v="61.5"/>
    <n v="9.1"/>
    <n v="0"/>
    <n v="0"/>
    <n v="0.9"/>
    <n v="3.2"/>
    <n v="2.1"/>
    <n v="6.2"/>
    <n v="-999"/>
    <n v="-999"/>
    <n v="0.64400000000000002"/>
    <n v="0.40400000000000003"/>
    <n v="0"/>
    <n v="-999"/>
    <x v="118"/>
  </r>
  <r>
    <d v="2001-06-11T00:00:00"/>
    <n v="162"/>
    <n v="6.39"/>
    <n v="0.6"/>
    <n v="3.5"/>
    <n v="-0.9"/>
    <n v="96.9"/>
    <n v="77.2"/>
    <n v="7.5"/>
    <n v="0"/>
    <n v="0"/>
    <n v="0.7"/>
    <n v="3.9"/>
    <n v="0.6"/>
    <n v="4.8"/>
    <n v="-999"/>
    <n v="-999"/>
    <n v="0.60699999999999998"/>
    <n v="0.17899999999999999"/>
    <n v="0"/>
    <n v="-999"/>
    <x v="118"/>
  </r>
  <r>
    <d v="2001-06-12T00:00:00"/>
    <n v="163"/>
    <n v="6.25"/>
    <n v="1.5"/>
    <n v="4.4000000000000004"/>
    <n v="-1.4"/>
    <n v="97.1"/>
    <n v="86.4"/>
    <n v="16.600000000000001"/>
    <n v="0"/>
    <n v="0"/>
    <n v="0.4"/>
    <n v="1.9"/>
    <n v="1.5"/>
    <n v="2.6"/>
    <n v="-999"/>
    <n v="-999"/>
    <n v="0.72499999999999998"/>
    <n v="0.114"/>
    <n v="0"/>
    <n v="-999"/>
    <x v="118"/>
  </r>
  <r>
    <d v="2001-06-13T00:00:00"/>
    <n v="164"/>
    <n v="23.45"/>
    <n v="7.8"/>
    <n v="15.5"/>
    <n v="0.8"/>
    <n v="77.2"/>
    <n v="45.9"/>
    <n v="0"/>
    <n v="0"/>
    <n v="0"/>
    <n v="1"/>
    <n v="2.7"/>
    <n v="7.8"/>
    <n v="7"/>
    <n v="-999"/>
    <n v="-999"/>
    <n v="0.81"/>
    <n v="0.95199999999999996"/>
    <n v="0"/>
    <n v="-999"/>
    <x v="118"/>
  </r>
  <r>
    <d v="2001-06-14T00:00:00"/>
    <n v="165"/>
    <n v="13.33"/>
    <n v="4.5999999999999996"/>
    <n v="10.199999999999999"/>
    <n v="0.6"/>
    <n v="80.7"/>
    <n v="52.6"/>
    <n v="0"/>
    <n v="0"/>
    <n v="0"/>
    <n v="1.2"/>
    <n v="3.2"/>
    <n v="4.5999999999999996"/>
    <n v="7.8"/>
    <n v="-999"/>
    <n v="-999"/>
    <n v="0.65500000000000003"/>
    <n v="0.59"/>
    <n v="0"/>
    <n v="-999"/>
    <x v="118"/>
  </r>
  <r>
    <d v="2001-06-15T00:00:00"/>
    <n v="166"/>
    <n v="17.170000000000002"/>
    <n v="5.4"/>
    <n v="13.3"/>
    <n v="0.3"/>
    <n v="78.400000000000006"/>
    <n v="35.299999999999997"/>
    <n v="1.1000000000000001"/>
    <n v="0"/>
    <n v="0"/>
    <n v="0.9"/>
    <n v="2.6"/>
    <n v="5.4"/>
    <n v="9.6"/>
    <n v="-999"/>
    <n v="-999"/>
    <n v="0.53800000000000003"/>
    <n v="0.98799999999999999"/>
    <n v="0"/>
    <n v="-999"/>
    <x v="118"/>
  </r>
  <r>
    <d v="2001-06-16T00:00:00"/>
    <n v="167"/>
    <n v="28.75"/>
    <n v="6.6"/>
    <n v="13"/>
    <n v="-0.2"/>
    <n v="68.3"/>
    <n v="32.5"/>
    <n v="0"/>
    <n v="0"/>
    <n v="0"/>
    <n v="1.1000000000000001"/>
    <n v="3.5"/>
    <n v="6.6"/>
    <n v="11.2"/>
    <n v="-999"/>
    <n v="-999"/>
    <n v="0.48599999999999999"/>
    <n v="1.0109999999999999"/>
    <n v="0"/>
    <n v="-999"/>
    <x v="118"/>
  </r>
  <r>
    <d v="2001-06-17T00:00:00"/>
    <n v="168"/>
    <n v="20.12"/>
    <n v="5.2"/>
    <n v="12.7"/>
    <n v="-0.9"/>
    <n v="78"/>
    <n v="42.1"/>
    <n v="0"/>
    <n v="0"/>
    <n v="0"/>
    <n v="0.8"/>
    <n v="2.4"/>
    <n v="5.2"/>
    <n v="9.6"/>
    <n v="-999"/>
    <n v="-999"/>
    <n v="0.61599999999999999"/>
    <n v="0.85"/>
    <n v="0"/>
    <n v="-999"/>
    <x v="118"/>
  </r>
  <r>
    <d v="2001-06-18T00:00:00"/>
    <n v="169"/>
    <n v="14.13"/>
    <n v="5.8"/>
    <n v="12.3"/>
    <n v="2.4"/>
    <n v="85.4"/>
    <n v="50.3"/>
    <n v="1.6"/>
    <n v="0"/>
    <n v="0"/>
    <n v="0.7"/>
    <n v="2.4"/>
    <n v="5.8"/>
    <n v="9.6"/>
    <n v="-999"/>
    <n v="-999"/>
    <n v="0.72099999999999997"/>
    <n v="0.71099999999999997"/>
    <n v="0"/>
    <n v="-999"/>
    <x v="118"/>
  </r>
  <r>
    <d v="2001-06-19T00:00:00"/>
    <n v="170"/>
    <n v="23.67"/>
    <n v="10.6"/>
    <n v="19.600000000000001"/>
    <n v="1.6"/>
    <n v="57.9"/>
    <n v="26.4"/>
    <n v="0"/>
    <n v="0"/>
    <n v="0"/>
    <n v="0.7"/>
    <n v="3"/>
    <n v="10.6"/>
    <n v="10.9"/>
    <n v="-999"/>
    <n v="-999"/>
    <n v="0.60199999999999998"/>
    <n v="1.6779999999999999"/>
    <n v="0"/>
    <n v="-999"/>
    <x v="118"/>
  </r>
  <r>
    <d v="2001-06-20T00:00:00"/>
    <n v="171"/>
    <n v="22.4"/>
    <n v="14.6"/>
    <n v="21.3"/>
    <n v="6.6"/>
    <n v="47.8"/>
    <n v="29"/>
    <n v="0"/>
    <n v="0"/>
    <n v="0"/>
    <n v="1"/>
    <n v="3.3"/>
    <n v="14.6"/>
    <n v="13"/>
    <n v="-999"/>
    <n v="-999"/>
    <n v="0.73499999999999999"/>
    <n v="1.798"/>
    <n v="0"/>
    <n v="-999"/>
    <x v="118"/>
  </r>
  <r>
    <d v="2001-06-21T00:00:00"/>
    <n v="172"/>
    <n v="20.63"/>
    <n v="14.3"/>
    <n v="21"/>
    <n v="8.4"/>
    <n v="57.4"/>
    <n v="36.5"/>
    <n v="0"/>
    <n v="0"/>
    <n v="0"/>
    <n v="0.9"/>
    <n v="3"/>
    <n v="14.3"/>
    <n v="13.9"/>
    <n v="-999"/>
    <n v="-999"/>
    <n v="0.90800000000000003"/>
    <n v="1.579"/>
    <n v="0"/>
    <n v="-999"/>
    <x v="118"/>
  </r>
  <r>
    <d v="2001-06-22T00:00:00"/>
    <n v="173"/>
    <n v="21.45"/>
    <n v="10.9"/>
    <n v="18.5"/>
    <n v="5.4"/>
    <n v="65.099999999999994"/>
    <n v="36.700000000000003"/>
    <n v="0"/>
    <n v="0"/>
    <n v="0"/>
    <n v="1"/>
    <n v="3"/>
    <n v="10.9"/>
    <n v="14.2"/>
    <n v="-999"/>
    <n v="-999"/>
    <n v="0.77900000000000003"/>
    <n v="1.3480000000000001"/>
    <n v="0"/>
    <n v="-999"/>
    <x v="118"/>
  </r>
  <r>
    <d v="2001-06-23T00:00:00"/>
    <n v="174"/>
    <n v="23.27"/>
    <n v="7.7"/>
    <n v="14.6"/>
    <n v="1.9"/>
    <n v="64.3"/>
    <n v="35.799999999999997"/>
    <n v="0"/>
    <n v="0"/>
    <n v="0"/>
    <n v="1"/>
    <n v="3.4"/>
    <n v="7.7"/>
    <n v="12.4"/>
    <n v="-999"/>
    <n v="-999"/>
    <n v="0.59599999999999997"/>
    <n v="1.0669999999999999"/>
    <n v="0"/>
    <n v="-999"/>
    <x v="118"/>
  </r>
  <r>
    <d v="2001-06-24T00:00:00"/>
    <n v="175"/>
    <n v="15.43"/>
    <n v="4.8"/>
    <n v="12.3"/>
    <n v="0.3"/>
    <n v="76.599999999999994"/>
    <n v="39.4"/>
    <n v="1.1000000000000001"/>
    <n v="0"/>
    <n v="0"/>
    <n v="1"/>
    <n v="4.4000000000000004"/>
    <n v="4.8"/>
    <n v="10.1"/>
    <n v="-999"/>
    <n v="-999"/>
    <n v="0.56399999999999995"/>
    <n v="0.86699999999999999"/>
    <n v="0"/>
    <n v="-999"/>
    <x v="118"/>
  </r>
  <r>
    <d v="2001-06-25T00:00:00"/>
    <n v="176"/>
    <n v="20.420000000000002"/>
    <n v="5.9"/>
    <n v="13.3"/>
    <n v="1.1000000000000001"/>
    <n v="78.900000000000006"/>
    <n v="41.1"/>
    <n v="0"/>
    <n v="0"/>
    <n v="0"/>
    <n v="1.4"/>
    <n v="4.0999999999999996"/>
    <n v="5.9"/>
    <n v="12.1"/>
    <n v="-999"/>
    <n v="-999"/>
    <n v="0.628"/>
    <n v="0.89900000000000002"/>
    <n v="0"/>
    <n v="-999"/>
    <x v="118"/>
  </r>
  <r>
    <d v="2001-06-26T00:00:00"/>
    <n v="177"/>
    <n v="12.12"/>
    <n v="7.9"/>
    <n v="11.6"/>
    <n v="3"/>
    <n v="75.3"/>
    <n v="46.6"/>
    <n v="0"/>
    <n v="0"/>
    <n v="0"/>
    <n v="2"/>
    <n v="4.5"/>
    <n v="7.9"/>
    <n v="10.5"/>
    <n v="-999"/>
    <n v="-999"/>
    <n v="0.63600000000000001"/>
    <n v="0.72899999999999998"/>
    <n v="0"/>
    <n v="-999"/>
    <x v="118"/>
  </r>
  <r>
    <d v="2001-06-27T00:00:00"/>
    <n v="178"/>
    <n v="8.41"/>
    <n v="8.4"/>
    <n v="11.6"/>
    <n v="4.7"/>
    <n v="94.9"/>
    <n v="80.8"/>
    <n v="9.6"/>
    <n v="0"/>
    <n v="0"/>
    <n v="1.9"/>
    <n v="5.0999999999999996"/>
    <n v="8.4"/>
    <n v="11"/>
    <n v="-999"/>
    <n v="-999"/>
    <n v="1.101"/>
    <n v="0.26200000000000001"/>
    <n v="0"/>
    <n v="-999"/>
    <x v="118"/>
  </r>
  <r>
    <d v="2001-06-28T00:00:00"/>
    <n v="179"/>
    <n v="13.39"/>
    <n v="8.3000000000000007"/>
    <n v="13.1"/>
    <n v="4.5"/>
    <n v="92.1"/>
    <n v="68.7"/>
    <n v="2.9"/>
    <n v="0"/>
    <n v="0"/>
    <n v="0.9"/>
    <n v="2.6"/>
    <n v="8.3000000000000007"/>
    <n v="12"/>
    <n v="-999"/>
    <n v="-999"/>
    <n v="1.038"/>
    <n v="0.47199999999999998"/>
    <n v="0"/>
    <n v="-999"/>
    <x v="118"/>
  </r>
  <r>
    <d v="2001-06-29T00:00:00"/>
    <n v="180"/>
    <n v="21.97"/>
    <n v="9.3000000000000007"/>
    <n v="18.5"/>
    <n v="0.8"/>
    <n v="70.2"/>
    <n v="38"/>
    <n v="0.3"/>
    <n v="0"/>
    <n v="0"/>
    <n v="0.8"/>
    <n v="3.3"/>
    <n v="9.3000000000000007"/>
    <n v="12.6"/>
    <n v="-999"/>
    <n v="-999"/>
    <n v="0.80700000000000005"/>
    <n v="1.32"/>
    <n v="0"/>
    <n v="-999"/>
    <x v="118"/>
  </r>
  <r>
    <d v="2001-06-30T00:00:00"/>
    <n v="181"/>
    <n v="22.14"/>
    <n v="12.7"/>
    <n v="20"/>
    <n v="5.0999999999999996"/>
    <n v="52.4"/>
    <n v="22.6"/>
    <n v="1.1000000000000001"/>
    <n v="0"/>
    <n v="0"/>
    <n v="1.5"/>
    <n v="4"/>
    <n v="12.7"/>
    <n v="13.3"/>
    <n v="-999"/>
    <n v="-999"/>
    <n v="0.52900000000000003"/>
    <n v="1.8089999999999999"/>
    <n v="0"/>
    <n v="-999"/>
    <x v="118"/>
  </r>
  <r>
    <d v="2001-07-01T00:00:00"/>
    <n v="182"/>
    <n v="26.33"/>
    <n v="11.8"/>
    <n v="19.600000000000001"/>
    <n v="4"/>
    <n v="61.6"/>
    <n v="26.5"/>
    <n v="0.3"/>
    <n v="0"/>
    <n v="0"/>
    <n v="0.9"/>
    <n v="3.3"/>
    <n v="11.8"/>
    <n v="14.6"/>
    <n v="-999"/>
    <n v="-999"/>
    <n v="0.60399999999999998"/>
    <n v="1.6759999999999999"/>
    <n v="0"/>
    <n v="-999"/>
    <x v="119"/>
  </r>
  <r>
    <d v="2001-07-02T00:00:00"/>
    <n v="183"/>
    <n v="29.25"/>
    <n v="14.7"/>
    <n v="22.8"/>
    <n v="5.7"/>
    <n v="44.3"/>
    <n v="20.9"/>
    <n v="0"/>
    <n v="0"/>
    <n v="0"/>
    <n v="1"/>
    <n v="3.5"/>
    <n v="14.7"/>
    <n v="15"/>
    <n v="-999"/>
    <n v="-999"/>
    <n v="0.58099999999999996"/>
    <n v="2.1949999999999998"/>
    <n v="0"/>
    <n v="-999"/>
    <x v="119"/>
  </r>
  <r>
    <d v="2001-07-03T00:00:00"/>
    <n v="184"/>
    <n v="28.09"/>
    <n v="18.3"/>
    <n v="26.5"/>
    <n v="8.6999999999999993"/>
    <n v="37.700000000000003"/>
    <n v="20.7"/>
    <n v="0"/>
    <n v="0"/>
    <n v="0"/>
    <n v="0.9"/>
    <n v="3.5"/>
    <n v="18.3"/>
    <n v="16.3"/>
    <n v="-999"/>
    <n v="-999"/>
    <n v="0.71699999999999997"/>
    <n v="2.7450000000000001"/>
    <n v="0"/>
    <n v="-999"/>
    <x v="119"/>
  </r>
  <r>
    <d v="2001-07-04T00:00:00"/>
    <n v="185"/>
    <n v="28.59"/>
    <n v="19.5"/>
    <n v="28.2"/>
    <n v="11.4"/>
    <n v="38.799999999999997"/>
    <n v="17.899999999999999"/>
    <n v="0"/>
    <n v="0"/>
    <n v="0"/>
    <n v="1"/>
    <n v="4.0999999999999996"/>
    <n v="19.5"/>
    <n v="17.2"/>
    <n v="-999"/>
    <n v="-999"/>
    <n v="0.68300000000000005"/>
    <n v="3.1389999999999998"/>
    <n v="0"/>
    <n v="-999"/>
    <x v="119"/>
  </r>
  <r>
    <d v="2001-07-05T00:00:00"/>
    <n v="186"/>
    <n v="28.3"/>
    <n v="11.2"/>
    <n v="16.8"/>
    <n v="5.2"/>
    <n v="54.3"/>
    <n v="29.1"/>
    <n v="0"/>
    <n v="0"/>
    <n v="0"/>
    <n v="1.2"/>
    <n v="3.4"/>
    <n v="11.2"/>
    <n v="14.7"/>
    <n v="-999"/>
    <n v="-999"/>
    <n v="0.55600000000000005"/>
    <n v="1.3560000000000001"/>
    <n v="0"/>
    <n v="-999"/>
    <x v="119"/>
  </r>
  <r>
    <d v="2001-07-06T00:00:00"/>
    <n v="187"/>
    <n v="27.61"/>
    <n v="11.7"/>
    <n v="20"/>
    <n v="3"/>
    <n v="52.4"/>
    <n v="29.3"/>
    <n v="0"/>
    <n v="0"/>
    <n v="0"/>
    <n v="1"/>
    <n v="3"/>
    <n v="11.7"/>
    <n v="14.2"/>
    <n v="-999"/>
    <n v="-999"/>
    <n v="0.68400000000000005"/>
    <n v="1.653"/>
    <n v="0"/>
    <n v="-999"/>
    <x v="119"/>
  </r>
  <r>
    <d v="2001-07-07T00:00:00"/>
    <n v="188"/>
    <n v="24.95"/>
    <n v="13.8"/>
    <n v="21.9"/>
    <n v="6.1"/>
    <n v="56"/>
    <n v="34.1"/>
    <n v="0"/>
    <n v="0"/>
    <n v="0"/>
    <n v="0.9"/>
    <n v="3.2"/>
    <n v="13.8"/>
    <n v="14.7"/>
    <n v="-999"/>
    <n v="-999"/>
    <n v="0.89700000000000002"/>
    <n v="1.7310000000000001"/>
    <n v="0"/>
    <n v="-999"/>
    <x v="119"/>
  </r>
  <r>
    <d v="2001-07-08T00:00:00"/>
    <n v="189"/>
    <n v="28.26"/>
    <n v="16"/>
    <n v="24.1"/>
    <n v="8"/>
    <n v="57.1"/>
    <n v="31.9"/>
    <n v="0"/>
    <n v="0"/>
    <n v="0"/>
    <n v="0.9"/>
    <n v="3.1"/>
    <n v="16"/>
    <n v="16.399999999999999"/>
    <n v="-999"/>
    <n v="-999"/>
    <n v="0.95499999999999996"/>
    <n v="2.044"/>
    <n v="0"/>
    <n v="-999"/>
    <x v="119"/>
  </r>
  <r>
    <d v="2001-07-09T00:00:00"/>
    <n v="190"/>
    <n v="28.97"/>
    <n v="18.899999999999999"/>
    <n v="26.8"/>
    <n v="10.4"/>
    <n v="44.1"/>
    <n v="21.1"/>
    <n v="0"/>
    <n v="0"/>
    <n v="0"/>
    <n v="1"/>
    <n v="3.9"/>
    <n v="18.899999999999999"/>
    <n v="17.3"/>
    <n v="-999"/>
    <n v="-999"/>
    <n v="0.74199999999999999"/>
    <n v="2.78"/>
    <n v="0"/>
    <n v="-999"/>
    <x v="119"/>
  </r>
  <r>
    <d v="2001-07-10T00:00:00"/>
    <n v="191"/>
    <n v="29.26"/>
    <n v="18.7"/>
    <n v="27.3"/>
    <n v="10.5"/>
    <n v="41.4"/>
    <n v="16.7"/>
    <n v="0.3"/>
    <n v="0"/>
    <n v="0"/>
    <n v="1"/>
    <n v="3.6"/>
    <n v="18.7"/>
    <n v="17.5"/>
    <n v="-999"/>
    <n v="-999"/>
    <n v="0.60599999999999998"/>
    <n v="3.0219999999999998"/>
    <n v="0"/>
    <n v="-999"/>
    <x v="119"/>
  </r>
  <r>
    <d v="2001-07-11T00:00:00"/>
    <n v="192"/>
    <n v="26.9"/>
    <n v="15.7"/>
    <n v="23.6"/>
    <n v="8.1999999999999993"/>
    <n v="51.8"/>
    <n v="27.1"/>
    <n v="0"/>
    <n v="0"/>
    <n v="0"/>
    <n v="0.8"/>
    <n v="3.4"/>
    <n v="15.7"/>
    <n v="16.8"/>
    <n v="-999"/>
    <n v="-999"/>
    <n v="0.79"/>
    <n v="2.1230000000000002"/>
    <n v="0"/>
    <n v="-999"/>
    <x v="119"/>
  </r>
  <r>
    <d v="2001-07-12T00:00:00"/>
    <n v="193"/>
    <n v="17.02"/>
    <n v="14.8"/>
    <n v="22"/>
    <n v="9"/>
    <n v="62.7"/>
    <n v="39"/>
    <n v="5.0999999999999996"/>
    <n v="0"/>
    <n v="0"/>
    <n v="1"/>
    <n v="4.3"/>
    <n v="14.8"/>
    <n v="15.5"/>
    <n v="-999"/>
    <n v="-999"/>
    <n v="1.028"/>
    <n v="1.6120000000000001"/>
    <n v="0"/>
    <n v="-999"/>
    <x v="119"/>
  </r>
  <r>
    <d v="2001-07-13T00:00:00"/>
    <n v="194"/>
    <n v="21.01"/>
    <n v="12.8"/>
    <n v="18.8"/>
    <n v="7.3"/>
    <n v="71.8"/>
    <n v="33.4"/>
    <n v="4.3"/>
    <n v="0"/>
    <n v="0"/>
    <n v="0.9"/>
    <n v="4.2"/>
    <n v="12.8"/>
    <n v="15.7"/>
    <n v="-999"/>
    <n v="-999"/>
    <n v="0.72199999999999998"/>
    <n v="1.4450000000000001"/>
    <n v="0"/>
    <n v="-999"/>
    <x v="119"/>
  </r>
  <r>
    <d v="2001-07-14T00:00:00"/>
    <n v="195"/>
    <n v="24.94"/>
    <n v="12"/>
    <n v="19.8"/>
    <n v="4.9000000000000004"/>
    <n v="62.6"/>
    <n v="38"/>
    <n v="0"/>
    <n v="0"/>
    <n v="0"/>
    <n v="0.8"/>
    <n v="2.9"/>
    <n v="12"/>
    <n v="15"/>
    <n v="-999"/>
    <n v="-999"/>
    <n v="0.878"/>
    <n v="1.4319999999999999"/>
    <n v="0"/>
    <n v="-999"/>
    <x v="119"/>
  </r>
  <r>
    <d v="2001-07-15T00:00:00"/>
    <n v="196"/>
    <n v="8.9499999999999993"/>
    <n v="7.6"/>
    <n v="11.4"/>
    <n v="4.0999999999999996"/>
    <n v="84.1"/>
    <n v="59.3"/>
    <n v="12"/>
    <n v="0"/>
    <n v="0"/>
    <n v="0.6"/>
    <n v="2.1"/>
    <n v="7.6"/>
    <n v="12.1"/>
    <n v="-999"/>
    <n v="-999"/>
    <n v="0.79700000000000004"/>
    <n v="0.54800000000000004"/>
    <n v="0"/>
    <n v="-999"/>
    <x v="119"/>
  </r>
  <r>
    <d v="2001-07-16T00:00:00"/>
    <n v="197"/>
    <n v="7.29"/>
    <n v="4.7"/>
    <n v="8.9"/>
    <n v="2.1"/>
    <n v="98.1"/>
    <n v="88.5"/>
    <n v="8.8000000000000007"/>
    <n v="0"/>
    <n v="0"/>
    <n v="0.7"/>
    <n v="3.6"/>
    <n v="4.7"/>
    <n v="10.3"/>
    <n v="-999"/>
    <n v="-999"/>
    <n v="1.0069999999999999"/>
    <n v="0.13100000000000001"/>
    <n v="0"/>
    <n v="-999"/>
    <x v="119"/>
  </r>
  <r>
    <d v="2001-07-17T00:00:00"/>
    <n v="198"/>
    <n v="8.49"/>
    <n v="3.7"/>
    <n v="8.5"/>
    <n v="0.2"/>
    <n v="98.3"/>
    <n v="88.6"/>
    <n v="9.3000000000000007"/>
    <n v="0"/>
    <n v="0"/>
    <n v="0.9"/>
    <n v="2.8"/>
    <n v="3.7"/>
    <n v="9.1999999999999993"/>
    <n v="-999"/>
    <n v="-999"/>
    <n v="0.98199999999999998"/>
    <n v="0.126"/>
    <n v="0"/>
    <n v="-999"/>
    <x v="119"/>
  </r>
  <r>
    <d v="2001-07-18T00:00:00"/>
    <n v="199"/>
    <n v="9.58"/>
    <n v="5.4"/>
    <n v="9.8000000000000007"/>
    <n v="2.2000000000000002"/>
    <n v="92.8"/>
    <n v="73.400000000000006"/>
    <n v="0.5"/>
    <n v="0"/>
    <n v="0"/>
    <n v="1"/>
    <n v="3.6"/>
    <n v="5.4"/>
    <n v="10"/>
    <n v="-999"/>
    <n v="-999"/>
    <n v="0.88700000000000001"/>
    <n v="0.32200000000000001"/>
    <n v="0"/>
    <n v="-999"/>
    <x v="119"/>
  </r>
  <r>
    <d v="2001-07-19T00:00:00"/>
    <n v="200"/>
    <n v="14.65"/>
    <n v="8.1999999999999993"/>
    <n v="16.5"/>
    <n v="1.6"/>
    <n v="81.7"/>
    <n v="50.1"/>
    <n v="0"/>
    <n v="0"/>
    <n v="0"/>
    <n v="0.6"/>
    <n v="6.5"/>
    <n v="8.1999999999999993"/>
    <n v="10.199999999999999"/>
    <n v="-999"/>
    <n v="-999"/>
    <n v="0.94"/>
    <n v="0.93600000000000005"/>
    <n v="0"/>
    <n v="-999"/>
    <x v="119"/>
  </r>
  <r>
    <d v="2001-07-20T00:00:00"/>
    <n v="201"/>
    <n v="20.82"/>
    <n v="11.7"/>
    <n v="19.8"/>
    <n v="4.4000000000000004"/>
    <n v="70"/>
    <n v="30.2"/>
    <n v="0"/>
    <n v="0"/>
    <n v="0"/>
    <n v="0.8"/>
    <n v="2.6"/>
    <n v="11.7"/>
    <n v="12"/>
    <n v="-999"/>
    <n v="-999"/>
    <n v="0.69599999999999995"/>
    <n v="1.6120000000000001"/>
    <n v="0"/>
    <n v="-999"/>
    <x v="119"/>
  </r>
  <r>
    <d v="2001-07-21T00:00:00"/>
    <n v="202"/>
    <n v="8.24"/>
    <n v="10.4"/>
    <n v="14.6"/>
    <n v="8.1"/>
    <n v="88"/>
    <n v="63"/>
    <n v="0.3"/>
    <n v="0"/>
    <n v="0"/>
    <n v="0.6"/>
    <n v="2.2999999999999998"/>
    <n v="10.4"/>
    <n v="12"/>
    <n v="-999"/>
    <n v="-999"/>
    <n v="1.0449999999999999"/>
    <n v="0.61499999999999999"/>
    <n v="0"/>
    <n v="-999"/>
    <x v="119"/>
  </r>
  <r>
    <d v="2001-07-22T00:00:00"/>
    <n v="203"/>
    <n v="13.68"/>
    <n v="10.7"/>
    <n v="17.600000000000001"/>
    <n v="7.1"/>
    <n v="91.9"/>
    <n v="60.3"/>
    <n v="7.7"/>
    <n v="0"/>
    <n v="0"/>
    <n v="0.5"/>
    <n v="2.2999999999999998"/>
    <n v="10.7"/>
    <n v="13.1"/>
    <n v="-999"/>
    <n v="-999"/>
    <n v="1.21"/>
    <n v="0.79900000000000004"/>
    <n v="0"/>
    <n v="-999"/>
    <x v="119"/>
  </r>
  <r>
    <d v="2001-07-23T00:00:00"/>
    <n v="204"/>
    <n v="19.670000000000002"/>
    <n v="13.5"/>
    <n v="22"/>
    <n v="7.4"/>
    <n v="75.5"/>
    <n v="36.700000000000003"/>
    <n v="0.8"/>
    <n v="0"/>
    <n v="0"/>
    <n v="0.7"/>
    <n v="2.4"/>
    <n v="13.5"/>
    <n v="14"/>
    <n v="-999"/>
    <n v="-999"/>
    <n v="0.96899999999999997"/>
    <n v="1.673"/>
    <n v="0"/>
    <n v="-999"/>
    <x v="119"/>
  </r>
  <r>
    <d v="2001-07-24T00:00:00"/>
    <n v="205"/>
    <n v="16.940000000000001"/>
    <n v="10.8"/>
    <n v="17.2"/>
    <n v="5.0999999999999996"/>
    <n v="83.1"/>
    <n v="50.6"/>
    <n v="1.1000000000000001"/>
    <n v="0"/>
    <n v="0"/>
    <n v="0.8"/>
    <n v="2.6"/>
    <n v="10.8"/>
    <n v="14"/>
    <n v="-999"/>
    <n v="-999"/>
    <n v="0.99099999999999999"/>
    <n v="0.96899999999999997"/>
    <n v="0"/>
    <n v="-999"/>
    <x v="119"/>
  </r>
  <r>
    <d v="2001-07-25T00:00:00"/>
    <n v="206"/>
    <n v="27.48"/>
    <n v="10.7"/>
    <n v="18.600000000000001"/>
    <n v="3"/>
    <n v="67.400000000000006"/>
    <n v="33.1"/>
    <n v="0.3"/>
    <n v="0"/>
    <n v="0"/>
    <n v="0.8"/>
    <n v="2.6"/>
    <n v="10.7"/>
    <n v="13.6"/>
    <n v="-999"/>
    <n v="-999"/>
    <n v="0.71"/>
    <n v="1.4330000000000001"/>
    <n v="0"/>
    <n v="-999"/>
    <x v="119"/>
  </r>
  <r>
    <d v="2001-07-26T00:00:00"/>
    <n v="207"/>
    <n v="24.64"/>
    <n v="13.6"/>
    <n v="21.9"/>
    <n v="6.2"/>
    <n v="59"/>
    <n v="31.4"/>
    <n v="0"/>
    <n v="0"/>
    <n v="0"/>
    <n v="0.8"/>
    <n v="2.8"/>
    <n v="13.6"/>
    <n v="14"/>
    <n v="-999"/>
    <n v="-999"/>
    <n v="0.82299999999999995"/>
    <n v="1.802"/>
    <n v="0"/>
    <n v="-999"/>
    <x v="119"/>
  </r>
  <r>
    <d v="2001-07-27T00:00:00"/>
    <n v="208"/>
    <n v="23.81"/>
    <n v="12.6"/>
    <n v="20.399999999999999"/>
    <n v="6.9"/>
    <n v="59.6"/>
    <n v="35.799999999999997"/>
    <n v="0"/>
    <n v="0"/>
    <n v="0"/>
    <n v="0.9"/>
    <n v="3.8"/>
    <n v="12.6"/>
    <n v="14.5"/>
    <n v="-999"/>
    <n v="-999"/>
    <n v="0.85799999999999998"/>
    <n v="1.538"/>
    <n v="0"/>
    <n v="-999"/>
    <x v="119"/>
  </r>
  <r>
    <d v="2001-07-28T00:00:00"/>
    <n v="209"/>
    <n v="10.66"/>
    <n v="6.3"/>
    <n v="11.6"/>
    <n v="3.1"/>
    <n v="92"/>
    <n v="63"/>
    <n v="16"/>
    <n v="0"/>
    <n v="0"/>
    <n v="1.1000000000000001"/>
    <n v="4.2"/>
    <n v="6.3"/>
    <n v="11.4"/>
    <n v="-999"/>
    <n v="-999"/>
    <n v="0.85899999999999999"/>
    <n v="0.505"/>
    <n v="0"/>
    <n v="-999"/>
    <x v="119"/>
  </r>
  <r>
    <d v="2001-07-29T00:00:00"/>
    <n v="210"/>
    <n v="16.29"/>
    <n v="6.6"/>
    <n v="13.8"/>
    <n v="2.5"/>
    <n v="84.4"/>
    <n v="53.8"/>
    <n v="1.1000000000000001"/>
    <n v="0"/>
    <n v="0"/>
    <n v="0.7"/>
    <n v="2.8"/>
    <n v="6.6"/>
    <n v="11.5"/>
    <n v="-999"/>
    <n v="-999"/>
    <n v="0.84899999999999998"/>
    <n v="0.72899999999999998"/>
    <n v="0"/>
    <n v="-999"/>
    <x v="119"/>
  </r>
  <r>
    <d v="2001-07-30T00:00:00"/>
    <n v="211"/>
    <n v="15.26"/>
    <n v="8.1"/>
    <n v="15.4"/>
    <n v="2.4"/>
    <n v="81.099999999999994"/>
    <n v="49"/>
    <n v="0.8"/>
    <n v="0"/>
    <n v="0"/>
    <n v="0.6"/>
    <n v="2.6"/>
    <n v="8.1"/>
    <n v="10.7"/>
    <n v="-999"/>
    <n v="-999"/>
    <n v="0.85399999999999998"/>
    <n v="0.89200000000000002"/>
    <n v="0"/>
    <n v="-999"/>
    <x v="119"/>
  </r>
  <r>
    <d v="2001-07-31T00:00:00"/>
    <n v="212"/>
    <n v="26.63"/>
    <n v="10.8"/>
    <n v="19.100000000000001"/>
    <n v="2.4"/>
    <n v="67.400000000000006"/>
    <n v="36.4"/>
    <n v="0"/>
    <n v="0"/>
    <n v="0"/>
    <n v="1.2"/>
    <n v="3.3"/>
    <n v="10.8"/>
    <n v="12.7"/>
    <n v="-999"/>
    <n v="-999"/>
    <n v="0.80500000000000005"/>
    <n v="1.4059999999999999"/>
    <n v="0"/>
    <n v="-999"/>
    <x v="119"/>
  </r>
  <r>
    <d v="2001-08-01T00:00:00"/>
    <n v="213"/>
    <n v="19.8"/>
    <n v="12.3"/>
    <n v="17.7"/>
    <n v="8"/>
    <n v="54.7"/>
    <n v="31.9"/>
    <n v="0"/>
    <n v="0"/>
    <n v="0"/>
    <n v="2.1"/>
    <n v="5.2"/>
    <n v="12.3"/>
    <n v="13.1"/>
    <n v="-999"/>
    <n v="-999"/>
    <n v="0.64600000000000002"/>
    <n v="1.379"/>
    <n v="0"/>
    <n v="-999"/>
    <x v="120"/>
  </r>
  <r>
    <d v="2001-08-02T00:00:00"/>
    <n v="214"/>
    <n v="21.65"/>
    <n v="14.3"/>
    <n v="19.600000000000001"/>
    <n v="7.7"/>
    <n v="57.9"/>
    <n v="42.3"/>
    <n v="0"/>
    <n v="0"/>
    <n v="0"/>
    <n v="1.6"/>
    <n v="4.3"/>
    <n v="14.3"/>
    <n v="14.6"/>
    <n v="-999"/>
    <n v="-999"/>
    <n v="0.96599999999999997"/>
    <n v="1.3160000000000001"/>
    <n v="0"/>
    <n v="-999"/>
    <x v="120"/>
  </r>
  <r>
    <d v="2001-08-03T00:00:00"/>
    <n v="215"/>
    <n v="12.99"/>
    <n v="12.4"/>
    <n v="19.600000000000001"/>
    <n v="5.4"/>
    <n v="74.2"/>
    <n v="47.7"/>
    <n v="4"/>
    <n v="0"/>
    <n v="0"/>
    <n v="1.5"/>
    <n v="5.2"/>
    <n v="12.4"/>
    <n v="13.3"/>
    <n v="-999"/>
    <n v="-999"/>
    <n v="1.0880000000000001"/>
    <n v="1.1930000000000001"/>
    <n v="0"/>
    <n v="-999"/>
    <x v="120"/>
  </r>
  <r>
    <d v="2001-08-04T00:00:00"/>
    <n v="216"/>
    <n v="17.52"/>
    <n v="8.4"/>
    <n v="17.100000000000001"/>
    <n v="3"/>
    <n v="88.5"/>
    <n v="49.5"/>
    <n v="3.5"/>
    <n v="0"/>
    <n v="0"/>
    <n v="1"/>
    <n v="3.8"/>
    <n v="8.4"/>
    <n v="12.9"/>
    <n v="-999"/>
    <n v="-999"/>
    <n v="0.96399999999999997"/>
    <n v="0.98399999999999999"/>
    <n v="0"/>
    <n v="-999"/>
    <x v="120"/>
  </r>
  <r>
    <d v="2001-08-05T00:00:00"/>
    <n v="217"/>
    <n v="16.329999999999998"/>
    <n v="9.9"/>
    <n v="15.7"/>
    <n v="2.1"/>
    <n v="76"/>
    <n v="50"/>
    <n v="0.3"/>
    <n v="0"/>
    <n v="0"/>
    <n v="1.5"/>
    <n v="5.4"/>
    <n v="9.9"/>
    <n v="12.2"/>
    <n v="-999"/>
    <n v="-999"/>
    <n v="0.89100000000000001"/>
    <n v="0.89200000000000002"/>
    <n v="0"/>
    <n v="-999"/>
    <x v="120"/>
  </r>
  <r>
    <d v="2001-08-06T00:00:00"/>
    <n v="218"/>
    <n v="20.54"/>
    <n v="14.3"/>
    <n v="22.8"/>
    <n v="7.9"/>
    <n v="72.3"/>
    <n v="44"/>
    <n v="0"/>
    <n v="0"/>
    <n v="0"/>
    <n v="1"/>
    <n v="3.9"/>
    <n v="14.3"/>
    <n v="14.6"/>
    <n v="-999"/>
    <n v="-999"/>
    <n v="1.2170000000000001"/>
    <n v="1.554"/>
    <n v="0"/>
    <n v="-999"/>
    <x v="120"/>
  </r>
  <r>
    <d v="2001-08-07T00:00:00"/>
    <n v="219"/>
    <n v="26"/>
    <n v="12.3"/>
    <n v="20.2"/>
    <n v="5.8"/>
    <n v="67.400000000000006"/>
    <n v="36.200000000000003"/>
    <n v="0"/>
    <n v="0"/>
    <n v="0"/>
    <n v="0.8"/>
    <n v="2.8"/>
    <n v="12.3"/>
    <n v="14.2"/>
    <n v="-999"/>
    <n v="-999"/>
    <n v="0.85799999999999998"/>
    <n v="1.51"/>
    <n v="0"/>
    <n v="-999"/>
    <x v="120"/>
  </r>
  <r>
    <d v="2001-08-08T00:00:00"/>
    <n v="220"/>
    <n v="26.13"/>
    <n v="11.5"/>
    <n v="17.7"/>
    <n v="4.5"/>
    <n v="61.7"/>
    <n v="35.6"/>
    <n v="0"/>
    <n v="0"/>
    <n v="0"/>
    <n v="1"/>
    <n v="3.1"/>
    <n v="11.5"/>
    <n v="13.5"/>
    <n v="-999"/>
    <n v="-999"/>
    <n v="0.71899999999999997"/>
    <n v="1.304"/>
    <n v="0"/>
    <n v="-999"/>
    <x v="120"/>
  </r>
  <r>
    <d v="2001-08-09T00:00:00"/>
    <n v="221"/>
    <n v="25.72"/>
    <n v="15.2"/>
    <n v="22.4"/>
    <n v="6.6"/>
    <n v="55.7"/>
    <n v="24.8"/>
    <n v="0"/>
    <n v="0"/>
    <n v="0"/>
    <n v="0.9"/>
    <n v="2.5"/>
    <n v="15.2"/>
    <n v="14.4"/>
    <n v="-999"/>
    <n v="-999"/>
    <n v="0.67"/>
    <n v="2.0369999999999999"/>
    <n v="0"/>
    <n v="-999"/>
    <x v="120"/>
  </r>
  <r>
    <d v="2001-08-10T00:00:00"/>
    <n v="222"/>
    <n v="25.33"/>
    <n v="16.600000000000001"/>
    <n v="24.3"/>
    <n v="9.6"/>
    <n v="47.7"/>
    <n v="27.9"/>
    <n v="0"/>
    <n v="0"/>
    <n v="0"/>
    <n v="0.8"/>
    <n v="2.6"/>
    <n v="16.600000000000001"/>
    <n v="15"/>
    <n v="-999"/>
    <n v="-999"/>
    <n v="0.84599999999999997"/>
    <n v="2.19"/>
    <n v="0"/>
    <n v="-999"/>
    <x v="120"/>
  </r>
  <r>
    <d v="2001-08-11T00:00:00"/>
    <n v="223"/>
    <n v="25.17"/>
    <n v="18.399999999999999"/>
    <n v="26.2"/>
    <n v="10"/>
    <n v="44.3"/>
    <n v="14.7"/>
    <n v="0"/>
    <n v="0"/>
    <n v="0"/>
    <n v="0.9"/>
    <n v="2.5"/>
    <n v="18.399999999999999"/>
    <n v="15.6"/>
    <n v="-999"/>
    <n v="-999"/>
    <n v="0.501"/>
    <n v="2.9009999999999998"/>
    <n v="0"/>
    <n v="-999"/>
    <x v="120"/>
  </r>
  <r>
    <d v="2001-08-12T00:00:00"/>
    <n v="224"/>
    <n v="24.25"/>
    <n v="20.3"/>
    <n v="28.6"/>
    <n v="13.2"/>
    <n v="39"/>
    <n v="23.1"/>
    <n v="1.3"/>
    <n v="0"/>
    <n v="0"/>
    <n v="1.3"/>
    <n v="5.0999999999999996"/>
    <n v="20.3"/>
    <n v="16.5"/>
    <n v="-999"/>
    <n v="-999"/>
    <n v="0.90400000000000003"/>
    <n v="3.0089999999999999"/>
    <n v="0"/>
    <n v="-999"/>
    <x v="120"/>
  </r>
  <r>
    <d v="2001-08-13T00:00:00"/>
    <n v="225"/>
    <n v="18.37"/>
    <n v="19.100000000000001"/>
    <n v="27.4"/>
    <n v="14.2"/>
    <n v="42.6"/>
    <n v="26.1"/>
    <n v="0"/>
    <n v="0"/>
    <n v="0"/>
    <n v="0.9"/>
    <n v="3.2"/>
    <n v="19.100000000000001"/>
    <n v="16.5"/>
    <n v="-999"/>
    <n v="-999"/>
    <n v="0.95399999999999996"/>
    <n v="2.6970000000000001"/>
    <n v="0"/>
    <n v="-999"/>
    <x v="120"/>
  </r>
  <r>
    <d v="2001-08-14T00:00:00"/>
    <n v="226"/>
    <n v="24.8"/>
    <n v="19.600000000000001"/>
    <n v="27"/>
    <n v="11.9"/>
    <n v="32.299999999999997"/>
    <n v="13.2"/>
    <n v="0"/>
    <n v="0"/>
    <n v="0"/>
    <n v="0.8"/>
    <n v="2.9"/>
    <n v="19.600000000000001"/>
    <n v="16.100000000000001"/>
    <n v="-999"/>
    <n v="-999"/>
    <n v="0.47099999999999997"/>
    <n v="3.0939999999999999"/>
    <n v="0"/>
    <n v="-999"/>
    <x v="120"/>
  </r>
  <r>
    <d v="2001-08-15T00:00:00"/>
    <n v="227"/>
    <n v="21.09"/>
    <n v="19.8"/>
    <n v="26.8"/>
    <n v="12.8"/>
    <n v="35.299999999999997"/>
    <n v="23.2"/>
    <n v="0"/>
    <n v="0"/>
    <n v="0"/>
    <n v="0.7"/>
    <n v="3.4"/>
    <n v="19.8"/>
    <n v="16.100000000000001"/>
    <n v="-999"/>
    <n v="-999"/>
    <n v="0.81699999999999995"/>
    <n v="2.706"/>
    <n v="0"/>
    <n v="-999"/>
    <x v="120"/>
  </r>
  <r>
    <d v="2001-08-16T00:00:00"/>
    <n v="228"/>
    <n v="20.89"/>
    <n v="20.5"/>
    <n v="28.3"/>
    <n v="14"/>
    <n v="31.9"/>
    <n v="20.100000000000001"/>
    <n v="0"/>
    <n v="0"/>
    <n v="0"/>
    <n v="1"/>
    <n v="2.7"/>
    <n v="20.5"/>
    <n v="16.399999999999999"/>
    <n v="-999"/>
    <n v="-999"/>
    <n v="0.77400000000000002"/>
    <n v="3.073"/>
    <n v="0"/>
    <n v="-999"/>
    <x v="120"/>
  </r>
  <r>
    <d v="2001-08-17T00:00:00"/>
    <n v="229"/>
    <n v="21.43"/>
    <n v="19.7"/>
    <n v="26.7"/>
    <n v="9.1999999999999993"/>
    <n v="41.1"/>
    <n v="26.6"/>
    <n v="0"/>
    <n v="0"/>
    <n v="0"/>
    <n v="1.5"/>
    <n v="4.0999999999999996"/>
    <n v="19.7"/>
    <n v="17"/>
    <n v="-999"/>
    <n v="-999"/>
    <n v="0.93300000000000005"/>
    <n v="2.5710000000000002"/>
    <n v="0"/>
    <n v="-999"/>
    <x v="120"/>
  </r>
  <r>
    <d v="2001-08-18T00:00:00"/>
    <n v="230"/>
    <n v="20"/>
    <n v="9.6"/>
    <n v="18.399999999999999"/>
    <n v="2.4"/>
    <n v="63"/>
    <n v="35.5"/>
    <n v="0"/>
    <n v="0"/>
    <n v="0"/>
    <n v="0.9"/>
    <n v="3.6"/>
    <n v="9.6"/>
    <n v="13.5"/>
    <n v="-999"/>
    <n v="-999"/>
    <n v="0.749"/>
    <n v="1.365"/>
    <n v="0"/>
    <n v="-999"/>
    <x v="120"/>
  </r>
  <r>
    <d v="2001-08-19T00:00:00"/>
    <n v="231"/>
    <n v="19.62"/>
    <n v="8.4"/>
    <n v="17"/>
    <n v="2"/>
    <n v="70.2"/>
    <n v="33.1"/>
    <n v="0"/>
    <n v="0"/>
    <n v="0"/>
    <n v="0.7"/>
    <n v="2.8"/>
    <n v="8.4"/>
    <n v="12.1"/>
    <n v="-999"/>
    <n v="-999"/>
    <n v="0.64"/>
    <n v="1.296"/>
    <n v="0"/>
    <n v="-999"/>
    <x v="120"/>
  </r>
  <r>
    <d v="2001-08-20T00:00:00"/>
    <n v="232"/>
    <n v="22.29"/>
    <n v="9.1"/>
    <n v="18"/>
    <n v="1.8"/>
    <n v="65.099999999999994"/>
    <n v="34.799999999999997"/>
    <n v="0"/>
    <n v="0"/>
    <n v="0"/>
    <n v="0.8"/>
    <n v="3.2"/>
    <n v="9.1"/>
    <n v="12.2"/>
    <n v="-999"/>
    <n v="-999"/>
    <n v="0.71699999999999997"/>
    <n v="1.345"/>
    <n v="0"/>
    <n v="-999"/>
    <x v="120"/>
  </r>
  <r>
    <d v="2001-08-21T00:00:00"/>
    <n v="233"/>
    <n v="9.99"/>
    <n v="10"/>
    <n v="16.3"/>
    <n v="3"/>
    <n v="64.5"/>
    <n v="42.1"/>
    <n v="0.3"/>
    <n v="0"/>
    <n v="0"/>
    <n v="1.6"/>
    <n v="5.2"/>
    <n v="10"/>
    <n v="11.3"/>
    <n v="-999"/>
    <n v="-999"/>
    <n v="0.77800000000000002"/>
    <n v="1.073"/>
    <n v="0"/>
    <n v="-999"/>
    <x v="120"/>
  </r>
  <r>
    <d v="2001-08-22T00:00:00"/>
    <n v="234"/>
    <n v="5.69"/>
    <n v="8.8000000000000007"/>
    <n v="9.9"/>
    <n v="7.8"/>
    <n v="96.1"/>
    <n v="85.5"/>
    <n v="16"/>
    <n v="0"/>
    <n v="0"/>
    <n v="2.5"/>
    <n v="4.7"/>
    <n v="8.8000000000000007"/>
    <n v="11.1"/>
    <n v="-999"/>
    <n v="-999"/>
    <n v="1.042"/>
    <n v="0.17699999999999999"/>
    <n v="0"/>
    <n v="-999"/>
    <x v="120"/>
  </r>
  <r>
    <d v="2001-08-23T00:00:00"/>
    <n v="235"/>
    <n v="10.1"/>
    <n v="6.7"/>
    <n v="11.6"/>
    <n v="2.1"/>
    <n v="92.7"/>
    <n v="62.8"/>
    <n v="18.2"/>
    <n v="0"/>
    <n v="0"/>
    <n v="1.5"/>
    <n v="5.0999999999999996"/>
    <n v="6.7"/>
    <n v="9.9"/>
    <n v="-999"/>
    <n v="-999"/>
    <n v="0.85699999999999998"/>
    <n v="0.50800000000000001"/>
    <n v="0"/>
    <n v="-999"/>
    <x v="120"/>
  </r>
  <r>
    <d v="2001-08-24T00:00:00"/>
    <n v="236"/>
    <n v="19.36"/>
    <n v="7.7"/>
    <n v="14.4"/>
    <n v="1.6"/>
    <n v="71.5"/>
    <n v="41.5"/>
    <n v="0"/>
    <n v="0"/>
    <n v="0"/>
    <n v="1"/>
    <n v="3.2"/>
    <n v="7.7"/>
    <n v="10.8"/>
    <n v="-999"/>
    <n v="-999"/>
    <n v="0.68200000000000005"/>
    <n v="0.95899999999999996"/>
    <n v="0"/>
    <n v="-999"/>
    <x v="120"/>
  </r>
  <r>
    <d v="2001-08-25T00:00:00"/>
    <n v="237"/>
    <n v="19.73"/>
    <n v="11.4"/>
    <n v="19.3"/>
    <n v="4.9000000000000004"/>
    <n v="63.8"/>
    <n v="35.799999999999997"/>
    <n v="0"/>
    <n v="0"/>
    <n v="0"/>
    <n v="0.7"/>
    <n v="2.4"/>
    <n v="11.4"/>
    <n v="12.7"/>
    <n v="-999"/>
    <n v="-999"/>
    <n v="0.80300000000000005"/>
    <n v="1.4370000000000001"/>
    <n v="0"/>
    <n v="-999"/>
    <x v="120"/>
  </r>
  <r>
    <d v="2001-08-26T00:00:00"/>
    <n v="238"/>
    <n v="22.67"/>
    <n v="15.9"/>
    <n v="23.7"/>
    <n v="8.6999999999999993"/>
    <n v="49.1"/>
    <n v="26.6"/>
    <n v="0"/>
    <n v="0"/>
    <n v="0"/>
    <n v="0.9"/>
    <n v="2.9"/>
    <n v="15.9"/>
    <n v="13.9"/>
    <n v="-999"/>
    <n v="-999"/>
    <n v="0.78100000000000003"/>
    <n v="2.1509999999999998"/>
    <n v="0"/>
    <n v="-999"/>
    <x v="120"/>
  </r>
  <r>
    <d v="2001-08-27T00:00:00"/>
    <n v="239"/>
    <n v="19.760000000000002"/>
    <n v="14.7"/>
    <n v="22.3"/>
    <n v="9.1"/>
    <n v="54.7"/>
    <n v="25.5"/>
    <n v="0"/>
    <n v="0"/>
    <n v="0"/>
    <n v="0.8"/>
    <n v="2.6"/>
    <n v="14.7"/>
    <n v="13.9"/>
    <n v="-999"/>
    <n v="-999"/>
    <n v="0.68600000000000005"/>
    <n v="2.0059999999999998"/>
    <n v="0"/>
    <n v="-999"/>
    <x v="120"/>
  </r>
  <r>
    <d v="2001-08-28T00:00:00"/>
    <n v="240"/>
    <n v="19.93"/>
    <n v="13.1"/>
    <n v="19.8"/>
    <n v="7.3"/>
    <n v="71.099999999999994"/>
    <n v="44.4"/>
    <n v="0"/>
    <n v="0"/>
    <n v="0"/>
    <n v="0.7"/>
    <n v="3.1"/>
    <n v="13.1"/>
    <n v="14.1"/>
    <n v="-999"/>
    <n v="-999"/>
    <n v="1.0269999999999999"/>
    <n v="1.284"/>
    <n v="0"/>
    <n v="-999"/>
    <x v="120"/>
  </r>
  <r>
    <d v="2001-08-29T00:00:00"/>
    <n v="241"/>
    <n v="21.58"/>
    <n v="15.4"/>
    <n v="23.4"/>
    <n v="8.4"/>
    <n v="59.4"/>
    <n v="26.5"/>
    <n v="0"/>
    <n v="0"/>
    <n v="0"/>
    <n v="0.9"/>
    <n v="2.8"/>
    <n v="15.4"/>
    <n v="14.4"/>
    <n v="-999"/>
    <n v="-999"/>
    <n v="0.76100000000000001"/>
    <n v="2.1150000000000002"/>
    <n v="0"/>
    <n v="-999"/>
    <x v="120"/>
  </r>
  <r>
    <d v="2001-08-30T00:00:00"/>
    <n v="242"/>
    <n v="19.46"/>
    <n v="15.8"/>
    <n v="23.7"/>
    <n v="10.199999999999999"/>
    <n v="59.3"/>
    <n v="33.5"/>
    <n v="0"/>
    <n v="0"/>
    <n v="0"/>
    <n v="0.7"/>
    <n v="2.8"/>
    <n v="15.8"/>
    <n v="14.9"/>
    <n v="-999"/>
    <n v="-999"/>
    <n v="0.98"/>
    <n v="1.948"/>
    <n v="0"/>
    <n v="-999"/>
    <x v="120"/>
  </r>
  <r>
    <d v="2001-08-31T00:00:00"/>
    <n v="243"/>
    <n v="15.27"/>
    <n v="12"/>
    <n v="18"/>
    <n v="6.6"/>
    <n v="71.599999999999994"/>
    <n v="42.5"/>
    <n v="0.8"/>
    <n v="0"/>
    <n v="0"/>
    <n v="0.8"/>
    <n v="3.3"/>
    <n v="12"/>
    <n v="13.8"/>
    <n v="-999"/>
    <n v="-999"/>
    <n v="0.876"/>
    <n v="1.1859999999999999"/>
    <n v="0"/>
    <n v="-999"/>
    <x v="120"/>
  </r>
  <r>
    <d v="2001-09-01T00:00:00"/>
    <n v="244"/>
    <n v="13.26"/>
    <n v="7.9"/>
    <n v="14.1"/>
    <n v="2.1"/>
    <n v="78"/>
    <n v="60.8"/>
    <n v="1.6"/>
    <n v="0"/>
    <n v="0"/>
    <n v="1.6"/>
    <n v="4.5999999999999996"/>
    <n v="7.9"/>
    <n v="11.8"/>
    <n v="-999"/>
    <n v="-999"/>
    <n v="0.97699999999999998"/>
    <n v="0.63100000000000001"/>
    <n v="0"/>
    <n v="-999"/>
    <x v="121"/>
  </r>
  <r>
    <d v="2001-09-02T00:00:00"/>
    <n v="245"/>
    <n v="16.79"/>
    <n v="8.3000000000000007"/>
    <n v="15.7"/>
    <n v="0.1"/>
    <n v="53.4"/>
    <n v="29.1"/>
    <n v="0"/>
    <n v="0"/>
    <n v="0"/>
    <n v="1.3"/>
    <n v="4.5999999999999996"/>
    <n v="8.3000000000000007"/>
    <n v="10.8"/>
    <n v="-999"/>
    <n v="-999"/>
    <n v="0.51800000000000002"/>
    <n v="1.264"/>
    <n v="0"/>
    <n v="-999"/>
    <x v="121"/>
  </r>
  <r>
    <d v="2001-09-03T00:00:00"/>
    <n v="246"/>
    <n v="16.899999999999999"/>
    <n v="10.5"/>
    <n v="17.100000000000001"/>
    <n v="5.2"/>
    <n v="51.8"/>
    <n v="32.299999999999997"/>
    <n v="0"/>
    <n v="0"/>
    <n v="0"/>
    <n v="1.5"/>
    <n v="5.4"/>
    <n v="10.5"/>
    <n v="11.7"/>
    <n v="-999"/>
    <n v="-999"/>
    <n v="0.63"/>
    <n v="1.32"/>
    <n v="0"/>
    <n v="-999"/>
    <x v="121"/>
  </r>
  <r>
    <d v="2001-09-04T00:00:00"/>
    <n v="247"/>
    <n v="11.27"/>
    <n v="8.1"/>
    <n v="15.5"/>
    <n v="2.1"/>
    <n v="53.9"/>
    <n v="31.6"/>
    <n v="0"/>
    <n v="0"/>
    <n v="0"/>
    <n v="0.8"/>
    <n v="3.8"/>
    <n v="8.1"/>
    <n v="10.5"/>
    <n v="-999"/>
    <n v="-999"/>
    <n v="0.55500000000000005"/>
    <n v="1.204"/>
    <n v="0"/>
    <n v="-999"/>
    <x v="121"/>
  </r>
  <r>
    <d v="2001-09-05T00:00:00"/>
    <n v="248"/>
    <n v="16.760000000000002"/>
    <n v="5.6"/>
    <n v="13.2"/>
    <n v="0"/>
    <n v="65.900000000000006"/>
    <n v="36.5"/>
    <n v="0"/>
    <n v="0"/>
    <n v="0"/>
    <n v="0.9"/>
    <n v="3"/>
    <n v="5.6"/>
    <n v="8.6999999999999993"/>
    <n v="-999"/>
    <n v="-999"/>
    <n v="0.55300000000000005"/>
    <n v="0.96299999999999997"/>
    <n v="0"/>
    <n v="-999"/>
    <x v="121"/>
  </r>
  <r>
    <d v="2001-09-06T00:00:00"/>
    <n v="249"/>
    <n v="10.86"/>
    <n v="5"/>
    <n v="11.8"/>
    <n v="0.2"/>
    <n v="80.599999999999994"/>
    <n v="58.3"/>
    <n v="0"/>
    <n v="0"/>
    <n v="0"/>
    <n v="1.2"/>
    <n v="3.7"/>
    <n v="5"/>
    <n v="8"/>
    <n v="-999"/>
    <n v="-999"/>
    <n v="0.80800000000000005"/>
    <n v="0.57699999999999996"/>
    <n v="0"/>
    <n v="-999"/>
    <x v="121"/>
  </r>
  <r>
    <d v="2001-09-07T00:00:00"/>
    <n v="250"/>
    <n v="20.36"/>
    <n v="5.3"/>
    <n v="12.3"/>
    <n v="0.3"/>
    <n v="61"/>
    <n v="35.200000000000003"/>
    <n v="0"/>
    <n v="0"/>
    <n v="0"/>
    <n v="1.2"/>
    <n v="3.9"/>
    <n v="5.3"/>
    <n v="8.6999999999999993"/>
    <n v="-999"/>
    <n v="-999"/>
    <n v="0.503"/>
    <n v="0.92700000000000005"/>
    <n v="0"/>
    <n v="-999"/>
    <x v="121"/>
  </r>
  <r>
    <d v="2001-09-08T00:00:00"/>
    <n v="251"/>
    <n v="19.940000000000001"/>
    <n v="10.5"/>
    <n v="19.5"/>
    <n v="2.6"/>
    <n v="49.4"/>
    <n v="29.9"/>
    <n v="0"/>
    <n v="0"/>
    <n v="0"/>
    <n v="0.8"/>
    <n v="2.6"/>
    <n v="10.5"/>
    <n v="9.6"/>
    <n v="-999"/>
    <n v="-999"/>
    <n v="0.67900000000000005"/>
    <n v="1.589"/>
    <n v="0"/>
    <n v="-999"/>
    <x v="121"/>
  </r>
  <r>
    <d v="2001-09-09T00:00:00"/>
    <n v="252"/>
    <n v="19.8"/>
    <n v="8.9"/>
    <n v="16.3"/>
    <n v="2.9"/>
    <n v="48.4"/>
    <n v="28.3"/>
    <n v="0"/>
    <n v="0"/>
    <n v="0"/>
    <n v="0.8"/>
    <n v="2.7"/>
    <n v="8.9"/>
    <n v="9.6999999999999993"/>
    <n v="-999"/>
    <n v="-999"/>
    <n v="0.52400000000000002"/>
    <n v="1.329"/>
    <n v="0"/>
    <n v="-999"/>
    <x v="121"/>
  </r>
  <r>
    <d v="2001-09-10T00:00:00"/>
    <n v="253"/>
    <n v="16.09"/>
    <n v="8.4"/>
    <n v="16"/>
    <n v="3.3"/>
    <n v="58.2"/>
    <n v="42.1"/>
    <n v="0"/>
    <n v="0"/>
    <n v="0"/>
    <n v="0.8"/>
    <n v="2.1"/>
    <n v="8.4"/>
    <n v="9.3000000000000007"/>
    <n v="-999"/>
    <n v="-999"/>
    <n v="0.76600000000000001"/>
    <n v="1.052"/>
    <n v="0"/>
    <n v="-999"/>
    <x v="121"/>
  </r>
  <r>
    <d v="2001-09-11T00:00:00"/>
    <n v="254"/>
    <n v="17.34"/>
    <n v="10.199999999999999"/>
    <n v="18.2"/>
    <n v="3.5"/>
    <n v="56.2"/>
    <n v="33.9"/>
    <n v="0"/>
    <n v="0"/>
    <n v="0"/>
    <n v="0.8"/>
    <n v="3"/>
    <n v="10.199999999999999"/>
    <n v="9.6"/>
    <n v="-999"/>
    <n v="-999"/>
    <n v="0.70699999999999996"/>
    <n v="1.381"/>
    <n v="0"/>
    <n v="-999"/>
    <x v="121"/>
  </r>
  <r>
    <d v="2001-09-12T00:00:00"/>
    <n v="255"/>
    <n v="18.93"/>
    <n v="14.3"/>
    <n v="22.4"/>
    <n v="7.9"/>
    <n v="45.9"/>
    <n v="13.4"/>
    <n v="0"/>
    <n v="0"/>
    <n v="0"/>
    <n v="0.8"/>
    <n v="2.7"/>
    <n v="14.3"/>
    <n v="11.2"/>
    <n v="-999"/>
    <n v="-999"/>
    <n v="0.36199999999999999"/>
    <n v="2.3460000000000001"/>
    <n v="0"/>
    <n v="-999"/>
    <x v="121"/>
  </r>
  <r>
    <d v="2001-09-13T00:00:00"/>
    <n v="256"/>
    <n v="18.79"/>
    <n v="14.5"/>
    <n v="20.8"/>
    <n v="9.1"/>
    <n v="42.8"/>
    <n v="24.5"/>
    <n v="0"/>
    <n v="0"/>
    <n v="0"/>
    <n v="1"/>
    <n v="3.1"/>
    <n v="14.5"/>
    <n v="11.6"/>
    <n v="-999"/>
    <n v="-999"/>
    <n v="0.6"/>
    <n v="1.8540000000000001"/>
    <n v="0"/>
    <n v="-999"/>
    <x v="121"/>
  </r>
  <r>
    <d v="2001-09-14T00:00:00"/>
    <n v="257"/>
    <n v="18.88"/>
    <n v="15.5"/>
    <n v="24.9"/>
    <n v="7.7"/>
    <n v="35.5"/>
    <n v="15.1"/>
    <n v="0"/>
    <n v="0"/>
    <n v="0"/>
    <n v="0.8"/>
    <n v="2.5"/>
    <n v="15.5"/>
    <n v="11.3"/>
    <n v="-999"/>
    <n v="-999"/>
    <n v="0.47599999999999998"/>
    <n v="2.673"/>
    <n v="0"/>
    <n v="-999"/>
    <x v="121"/>
  </r>
  <r>
    <d v="2001-09-15T00:00:00"/>
    <n v="258"/>
    <n v="18.09"/>
    <n v="17"/>
    <n v="25.6"/>
    <n v="10.6"/>
    <n v="39.1"/>
    <n v="23.8"/>
    <n v="0"/>
    <n v="0"/>
    <n v="0"/>
    <n v="0.8"/>
    <n v="2.8"/>
    <n v="17"/>
    <n v="12.3"/>
    <n v="-999"/>
    <n v="-999"/>
    <n v="0.77900000000000003"/>
    <n v="2.5009999999999999"/>
    <n v="0"/>
    <n v="-999"/>
    <x v="121"/>
  </r>
  <r>
    <d v="2001-09-16T00:00:00"/>
    <n v="259"/>
    <n v="17.75"/>
    <n v="15.7"/>
    <n v="23.8"/>
    <n v="10.199999999999999"/>
    <n v="41.9"/>
    <n v="23.3"/>
    <n v="0"/>
    <n v="0"/>
    <n v="0"/>
    <n v="0.7"/>
    <n v="2.8"/>
    <n v="15.7"/>
    <n v="11.9"/>
    <n v="-999"/>
    <n v="-999"/>
    <n v="0.68600000000000005"/>
    <n v="2.2610000000000001"/>
    <n v="0"/>
    <n v="-999"/>
    <x v="121"/>
  </r>
  <r>
    <d v="2001-09-17T00:00:00"/>
    <n v="260"/>
    <n v="15.26"/>
    <n v="13.4"/>
    <n v="22"/>
    <n v="6.4"/>
    <n v="49.7"/>
    <n v="33.799999999999997"/>
    <n v="0"/>
    <n v="0"/>
    <n v="0"/>
    <n v="0.8"/>
    <n v="3.4"/>
    <n v="13.4"/>
    <n v="11.7"/>
    <n v="-999"/>
    <n v="-999"/>
    <n v="0.89100000000000001"/>
    <n v="1.75"/>
    <n v="0"/>
    <n v="-999"/>
    <x v="121"/>
  </r>
  <r>
    <d v="2001-09-18T00:00:00"/>
    <n v="261"/>
    <n v="15.35"/>
    <n v="8.1"/>
    <n v="16.7"/>
    <n v="2.6"/>
    <n v="67.5"/>
    <n v="39.1"/>
    <n v="0"/>
    <n v="0"/>
    <n v="0"/>
    <n v="0.9"/>
    <n v="2.6"/>
    <n v="8.1"/>
    <n v="9.9"/>
    <n v="-999"/>
    <n v="-999"/>
    <n v="0.74299999999999999"/>
    <n v="1.157"/>
    <n v="0"/>
    <n v="-999"/>
    <x v="121"/>
  </r>
  <r>
    <d v="2001-09-19T00:00:00"/>
    <n v="262"/>
    <n v="12.73"/>
    <n v="9.3000000000000007"/>
    <n v="12.5"/>
    <n v="1.5"/>
    <n v="85.3"/>
    <n v="48.8"/>
    <n v="5.3"/>
    <n v="0"/>
    <n v="0"/>
    <n v="0.8"/>
    <n v="1.5"/>
    <n v="9.3000000000000007"/>
    <n v="9.6999999999999993"/>
    <n v="-999"/>
    <n v="-999"/>
    <n v="0.70799999999999996"/>
    <n v="0.74199999999999999"/>
    <n v="0"/>
    <n v="-999"/>
    <x v="121"/>
  </r>
  <r>
    <d v="2001-09-20T00:00:00"/>
    <n v="263"/>
    <n v="4.47"/>
    <n v="6.1"/>
    <n v="8.4"/>
    <n v="3.2"/>
    <n v="75.400000000000006"/>
    <n v="59.7"/>
    <n v="0.8"/>
    <n v="0"/>
    <n v="0"/>
    <n v="0.6"/>
    <n v="2.2000000000000002"/>
    <n v="6.1"/>
    <n v="7.8"/>
    <n v="-999"/>
    <n v="-999"/>
    <n v="0.65700000000000003"/>
    <n v="0.44400000000000001"/>
    <n v="0"/>
    <n v="-999"/>
    <x v="121"/>
  </r>
  <r>
    <d v="2001-09-21T00:00:00"/>
    <n v="264"/>
    <n v="10.74"/>
    <n v="8.5"/>
    <n v="14.2"/>
    <n v="4.8"/>
    <n v="76"/>
    <n v="57.4"/>
    <n v="2"/>
    <n v="0"/>
    <n v="0"/>
    <n v="0.8"/>
    <n v="2.2000000000000002"/>
    <n v="8.5"/>
    <n v="10.1"/>
    <n v="-999"/>
    <n v="-999"/>
    <n v="0.93"/>
    <n v="0.69"/>
    <n v="0"/>
    <n v="-999"/>
    <x v="121"/>
  </r>
  <r>
    <d v="2001-09-22T00:00:00"/>
    <n v="265"/>
    <n v="15.5"/>
    <n v="12.3"/>
    <n v="19.2"/>
    <n v="6.3"/>
    <n v="66.099999999999994"/>
    <n v="46.6"/>
    <n v="0"/>
    <n v="0"/>
    <n v="0"/>
    <n v="1.1000000000000001"/>
    <n v="3.1"/>
    <n v="12.3"/>
    <n v="11.4"/>
    <n v="-999"/>
    <n v="-999"/>
    <n v="1.034"/>
    <n v="1.1879999999999999"/>
    <n v="0"/>
    <n v="-999"/>
    <x v="121"/>
  </r>
  <r>
    <d v="2001-09-23T00:00:00"/>
    <n v="266"/>
    <n v="16.25"/>
    <n v="16.5"/>
    <n v="23.2"/>
    <n v="10.6"/>
    <n v="44"/>
    <n v="24.1"/>
    <n v="0"/>
    <n v="0"/>
    <n v="0"/>
    <n v="1.5"/>
    <n v="4"/>
    <n v="16.5"/>
    <n v="11.9"/>
    <n v="-999"/>
    <n v="-999"/>
    <n v="0.68600000000000005"/>
    <n v="2.1579999999999999"/>
    <n v="0"/>
    <n v="-999"/>
    <x v="121"/>
  </r>
  <r>
    <d v="2001-09-24T00:00:00"/>
    <n v="267"/>
    <n v="14.74"/>
    <n v="16.8"/>
    <n v="24.5"/>
    <n v="11.4"/>
    <n v="40.6"/>
    <n v="17.5"/>
    <n v="0"/>
    <n v="0"/>
    <n v="0"/>
    <n v="1.2"/>
    <n v="4.0999999999999996"/>
    <n v="16.8"/>
    <n v="11.6"/>
    <n v="-999"/>
    <n v="-999"/>
    <n v="0.53800000000000003"/>
    <n v="2.536"/>
    <n v="0"/>
    <n v="-999"/>
    <x v="121"/>
  </r>
  <r>
    <d v="2001-09-25T00:00:00"/>
    <n v="268"/>
    <n v="10.92"/>
    <n v="13.5"/>
    <n v="22.9"/>
    <n v="6.6"/>
    <n v="54.3"/>
    <n v="21.3"/>
    <n v="5.6"/>
    <n v="0"/>
    <n v="0"/>
    <n v="1.9"/>
    <n v="4.4000000000000004"/>
    <n v="13.5"/>
    <n v="10.6"/>
    <n v="-999"/>
    <n v="-999"/>
    <n v="0.59499999999999997"/>
    <n v="2.1970000000000001"/>
    <n v="0"/>
    <n v="-999"/>
    <x v="121"/>
  </r>
  <r>
    <d v="2001-09-26T00:00:00"/>
    <n v="269"/>
    <n v="5.22"/>
    <n v="4.8"/>
    <n v="8.4"/>
    <n v="-0.9"/>
    <n v="96.4"/>
    <n v="85"/>
    <n v="17.3"/>
    <n v="0"/>
    <n v="0"/>
    <n v="2"/>
    <n v="4.3"/>
    <n v="4.8"/>
    <n v="8.1"/>
    <n v="-999"/>
    <n v="-999"/>
    <n v="0.93700000000000006"/>
    <n v="0.16500000000000001"/>
    <n v="0"/>
    <n v="-999"/>
    <x v="121"/>
  </r>
  <r>
    <d v="2001-09-27T00:00:00"/>
    <n v="270"/>
    <n v="11.27"/>
    <n v="1.9"/>
    <n v="7.7"/>
    <n v="-3.6"/>
    <n v="84.2"/>
    <n v="48.4"/>
    <n v="0.3"/>
    <n v="0"/>
    <n v="0"/>
    <n v="0.8"/>
    <n v="2.2999999999999998"/>
    <n v="1.9"/>
    <n v="6.1"/>
    <n v="-999"/>
    <n v="-999"/>
    <n v="0.50800000000000001"/>
    <n v="0.54200000000000004"/>
    <n v="0"/>
    <n v="-999"/>
    <x v="121"/>
  </r>
  <r>
    <d v="2001-09-28T00:00:00"/>
    <n v="271"/>
    <n v="14.09"/>
    <n v="4.5999999999999996"/>
    <n v="12"/>
    <n v="-0.9"/>
    <n v="68.099999999999994"/>
    <n v="25.7"/>
    <n v="0"/>
    <n v="0"/>
    <n v="0"/>
    <n v="0.8"/>
    <n v="2.2999999999999998"/>
    <n v="4.5999999999999996"/>
    <n v="6.8"/>
    <n v="-999"/>
    <n v="-999"/>
    <n v="0.36099999999999999"/>
    <n v="1.042"/>
    <n v="0"/>
    <n v="-999"/>
    <x v="121"/>
  </r>
  <r>
    <d v="2001-09-29T00:00:00"/>
    <n v="272"/>
    <n v="14.43"/>
    <n v="7.1"/>
    <n v="14.5"/>
    <n v="2.5"/>
    <n v="64.599999999999994"/>
    <n v="42.7"/>
    <n v="0.3"/>
    <n v="0"/>
    <n v="0"/>
    <n v="1.4"/>
    <n v="4"/>
    <n v="7.1"/>
    <n v="7.6"/>
    <n v="-999"/>
    <n v="-999"/>
    <n v="0.70499999999999996"/>
    <n v="0.94599999999999995"/>
    <n v="0"/>
    <n v="-999"/>
    <x v="121"/>
  </r>
  <r>
    <d v="2001-09-30T00:00:00"/>
    <n v="273"/>
    <n v="15.16"/>
    <n v="9"/>
    <n v="16.899999999999999"/>
    <n v="2.9"/>
    <n v="69.400000000000006"/>
    <n v="43.8"/>
    <n v="0"/>
    <n v="0"/>
    <n v="0"/>
    <n v="0.9"/>
    <n v="2.2999999999999998"/>
    <n v="9"/>
    <n v="7.9"/>
    <n v="-999"/>
    <n v="-999"/>
    <n v="0.84199999999999997"/>
    <n v="1.0820000000000001"/>
    <n v="0"/>
    <n v="-999"/>
    <x v="121"/>
  </r>
  <r>
    <d v="2001-10-01T00:00:00"/>
    <n v="274"/>
    <n v="10.31"/>
    <n v="8.3000000000000007"/>
    <n v="16.399999999999999"/>
    <n v="1.5"/>
    <n v="65.7"/>
    <n v="42.5"/>
    <n v="0"/>
    <n v="0"/>
    <n v="0"/>
    <n v="0.7"/>
    <n v="2.1"/>
    <n v="8.3000000000000007"/>
    <n v="7.6"/>
    <n v="-999"/>
    <n v="-999"/>
    <n v="0.79300000000000004"/>
    <n v="1.0720000000000001"/>
    <n v="0"/>
    <n v="-999"/>
    <x v="122"/>
  </r>
  <r>
    <d v="2001-10-02T00:00:00"/>
    <n v="275"/>
    <n v="12.51"/>
    <n v="5.3"/>
    <n v="11.8"/>
    <n v="0.5"/>
    <n v="48.1"/>
    <n v="30.1"/>
    <n v="0"/>
    <n v="0"/>
    <n v="0"/>
    <n v="0.7"/>
    <n v="1.5"/>
    <n v="5.3"/>
    <n v="5.7"/>
    <n v="-999"/>
    <n v="-999"/>
    <n v="0.41599999999999998"/>
    <n v="0.96699999999999997"/>
    <n v="0"/>
    <n v="-999"/>
    <x v="122"/>
  </r>
  <r>
    <d v="2001-10-03T00:00:00"/>
    <n v="276"/>
    <n v="14.48"/>
    <n v="4.5999999999999996"/>
    <n v="10.6"/>
    <n v="0.2"/>
    <n v="44"/>
    <n v="19.8"/>
    <n v="0"/>
    <n v="0"/>
    <n v="0"/>
    <n v="0.9"/>
    <n v="1.7"/>
    <n v="4.5999999999999996"/>
    <n v="5.0999999999999996"/>
    <n v="-999"/>
    <n v="-999"/>
    <n v="0.252"/>
    <n v="1.0249999999999999"/>
    <n v="0"/>
    <n v="-999"/>
    <x v="122"/>
  </r>
  <r>
    <d v="2001-10-04T00:00:00"/>
    <n v="277"/>
    <n v="14.8"/>
    <n v="3.1"/>
    <n v="11.3"/>
    <n v="-1.5"/>
    <n v="55.5"/>
    <n v="29.8"/>
    <n v="0"/>
    <n v="0"/>
    <n v="0"/>
    <n v="1"/>
    <n v="2.2999999999999998"/>
    <n v="3.1"/>
    <n v="4.4000000000000004"/>
    <n v="-999"/>
    <n v="-999"/>
    <n v="0.39900000000000002"/>
    <n v="0.94"/>
    <n v="0"/>
    <n v="-999"/>
    <x v="122"/>
  </r>
  <r>
    <d v="2001-10-05T00:00:00"/>
    <n v="278"/>
    <n v="14.24"/>
    <n v="5.7"/>
    <n v="13.2"/>
    <n v="-0.4"/>
    <n v="42.2"/>
    <n v="12.6"/>
    <n v="0"/>
    <n v="0"/>
    <n v="0"/>
    <n v="0.8"/>
    <n v="1.6"/>
    <n v="5.7"/>
    <n v="4.5"/>
    <n v="-999"/>
    <n v="-999"/>
    <n v="0.192"/>
    <n v="1.3260000000000001"/>
    <n v="0"/>
    <n v="-999"/>
    <x v="122"/>
  </r>
  <r>
    <d v="2001-10-06T00:00:00"/>
    <n v="279"/>
    <n v="6.2"/>
    <n v="2.2000000000000002"/>
    <n v="9.4"/>
    <n v="-2.2000000000000002"/>
    <n v="67"/>
    <n v="25.3"/>
    <n v="1.6"/>
    <n v="0"/>
    <n v="0"/>
    <n v="0.6"/>
    <n v="2.1"/>
    <n v="2.2000000000000002"/>
    <n v="3.2"/>
    <n v="-999"/>
    <n v="-999"/>
    <n v="0.29699999999999999"/>
    <n v="0.88100000000000001"/>
    <n v="0"/>
    <n v="-999"/>
    <x v="122"/>
  </r>
  <r>
    <d v="2001-10-07T00:00:00"/>
    <n v="280"/>
    <n v="4.78"/>
    <n v="0.9"/>
    <n v="4.5"/>
    <n v="-2.7"/>
    <n v="82.8"/>
    <n v="66.2"/>
    <n v="0.3"/>
    <n v="0"/>
    <n v="0"/>
    <n v="0.7"/>
    <n v="2"/>
    <n v="0.9"/>
    <n v="2.9"/>
    <n v="-999"/>
    <n v="-999"/>
    <n v="0.55600000000000005"/>
    <n v="0.28499999999999998"/>
    <n v="0"/>
    <n v="-999"/>
    <x v="122"/>
  </r>
  <r>
    <d v="2001-10-08T00:00:00"/>
    <n v="281"/>
    <n v="6.72"/>
    <n v="0.9"/>
    <n v="6.1"/>
    <n v="-2.5"/>
    <n v="83.9"/>
    <n v="54.9"/>
    <n v="0.3"/>
    <n v="0"/>
    <n v="0"/>
    <n v="1.2"/>
    <n v="2.8"/>
    <n v="0.9"/>
    <n v="3.6"/>
    <n v="-999"/>
    <n v="-999"/>
    <n v="0.51700000000000002"/>
    <n v="0.42399999999999999"/>
    <n v="0"/>
    <n v="-999"/>
    <x v="122"/>
  </r>
  <r>
    <d v="2001-10-09T00:00:00"/>
    <n v="282"/>
    <n v="4.95"/>
    <n v="-1"/>
    <n v="4.5999999999999996"/>
    <n v="-3.5"/>
    <n v="86.4"/>
    <n v="63.4"/>
    <n v="0"/>
    <n v="0"/>
    <n v="0"/>
    <n v="0.7"/>
    <n v="1.8"/>
    <n v="-1"/>
    <n v="2.5"/>
    <n v="-999"/>
    <n v="-999"/>
    <n v="0.53900000000000003"/>
    <n v="0.31"/>
    <n v="0"/>
    <n v="-999"/>
    <x v="122"/>
  </r>
  <r>
    <d v="2001-10-10T00:00:00"/>
    <n v="283"/>
    <n v="2"/>
    <n v="-0.8"/>
    <n v="0.7"/>
    <n v="-3.7"/>
    <n v="88.9"/>
    <n v="61.8"/>
    <n v="0.8"/>
    <n v="13"/>
    <n v="0.7"/>
    <n v="1.9"/>
    <n v="5.6"/>
    <n v="-0.8"/>
    <n v="0.7"/>
    <n v="-999"/>
    <n v="-999"/>
    <n v="0.39700000000000002"/>
    <n v="0.245"/>
    <n v="0"/>
    <n v="-999"/>
    <x v="122"/>
  </r>
  <r>
    <d v="2001-10-11T00:00:00"/>
    <n v="284"/>
    <n v="5.79"/>
    <n v="-1.6"/>
    <n v="3.8"/>
    <n v="-3.6"/>
    <n v="92.9"/>
    <n v="76.599999999999994"/>
    <n v="4.8"/>
    <n v="26"/>
    <n v="1.6"/>
    <n v="1.2"/>
    <n v="2.5"/>
    <n v="-1.6"/>
    <n v="1.6"/>
    <n v="-999"/>
    <n v="-999"/>
    <n v="0.61399999999999999"/>
    <n v="0.188"/>
    <n v="0"/>
    <n v="-999"/>
    <x v="122"/>
  </r>
  <r>
    <d v="2001-10-12T00:00:00"/>
    <n v="285"/>
    <n v="2.29"/>
    <n v="-1"/>
    <n v="1.3"/>
    <n v="-3.5"/>
    <n v="99.2"/>
    <n v="94.6"/>
    <n v="8.3000000000000007"/>
    <n v="90"/>
    <n v="1.2"/>
    <n v="1.5"/>
    <n v="2.9"/>
    <n v="-1"/>
    <n v="1.2"/>
    <n v="-999"/>
    <n v="-999"/>
    <n v="0.63600000000000001"/>
    <n v="3.5999999999999997E-2"/>
    <n v="0"/>
    <n v="-999"/>
    <x v="122"/>
  </r>
  <r>
    <d v="2001-10-13T00:00:00"/>
    <n v="286"/>
    <n v="6.01"/>
    <n v="-0.8"/>
    <n v="3.1"/>
    <n v="-2.2999999999999998"/>
    <n v="94.2"/>
    <n v="69.3"/>
    <n v="0"/>
    <n v="84"/>
    <n v="1.5"/>
    <n v="1.1000000000000001"/>
    <n v="2.2999999999999998"/>
    <n v="-0.8"/>
    <n v="1.5"/>
    <n v="-999"/>
    <n v="-999"/>
    <n v="0.52800000000000002"/>
    <n v="0.23400000000000001"/>
    <n v="0"/>
    <n v="-999"/>
    <x v="122"/>
  </r>
  <r>
    <d v="2001-10-14T00:00:00"/>
    <n v="287"/>
    <n v="5.1100000000000003"/>
    <n v="-3"/>
    <n v="1"/>
    <n v="-7.2"/>
    <n v="95.9"/>
    <n v="79.3"/>
    <n v="5.6"/>
    <n v="84"/>
    <n v="1.5"/>
    <n v="0.8"/>
    <n v="1.6"/>
    <n v="-3"/>
    <n v="1.5"/>
    <n v="-999"/>
    <n v="-999"/>
    <n v="0.52100000000000002"/>
    <n v="0.13600000000000001"/>
    <n v="0"/>
    <n v="-999"/>
    <x v="122"/>
  </r>
  <r>
    <d v="2001-10-15T00:00:00"/>
    <n v="288"/>
    <n v="9.98"/>
    <n v="0.4"/>
    <n v="5.6"/>
    <n v="-5.9"/>
    <n v="85.1"/>
    <n v="68.3"/>
    <n v="1.6"/>
    <n v="96"/>
    <n v="1.2"/>
    <n v="1.2"/>
    <n v="3.6"/>
    <n v="0.4"/>
    <n v="1.2"/>
    <n v="-999"/>
    <n v="-999"/>
    <n v="0.61899999999999999"/>
    <n v="0.28799999999999998"/>
    <n v="0"/>
    <n v="-999"/>
    <x v="122"/>
  </r>
  <r>
    <d v="2001-10-16T00:00:00"/>
    <n v="289"/>
    <n v="3.35"/>
    <n v="2.2000000000000002"/>
    <n v="7.2"/>
    <n v="-2.8"/>
    <n v="80.599999999999994"/>
    <n v="61.5"/>
    <n v="0"/>
    <n v="68"/>
    <n v="1.5"/>
    <n v="1.9"/>
    <n v="4.4000000000000004"/>
    <n v="2.2000000000000002"/>
    <n v="1.5"/>
    <n v="-999"/>
    <n v="-999"/>
    <n v="0.623"/>
    <n v="0.39100000000000001"/>
    <n v="0"/>
    <n v="-999"/>
    <x v="122"/>
  </r>
  <r>
    <d v="2001-10-17T00:00:00"/>
    <n v="290"/>
    <n v="7.7"/>
    <n v="-2.2000000000000002"/>
    <n v="3.3"/>
    <n v="-4.0999999999999996"/>
    <n v="80.8"/>
    <n v="49.4"/>
    <n v="0"/>
    <n v="54"/>
    <n v="0.9"/>
    <n v="1.6"/>
    <n v="2.8"/>
    <n v="-2.2000000000000002"/>
    <n v="0.9"/>
    <n v="-999"/>
    <n v="-999"/>
    <n v="0.38100000000000001"/>
    <n v="0.39100000000000001"/>
    <n v="0"/>
    <n v="-999"/>
    <x v="122"/>
  </r>
  <r>
    <d v="2001-10-18T00:00:00"/>
    <n v="291"/>
    <n v="1"/>
    <n v="-1.9"/>
    <n v="-0.6"/>
    <n v="-4"/>
    <n v="98.7"/>
    <n v="90"/>
    <n v="19.5"/>
    <n v="204"/>
    <n v="0.5"/>
    <n v="1.1000000000000001"/>
    <n v="1.8"/>
    <n v="-1.9"/>
    <n v="0.5"/>
    <n v="-999"/>
    <n v="-999"/>
    <n v="0.52600000000000002"/>
    <n v="5.8000000000000003E-2"/>
    <n v="0"/>
    <n v="-999"/>
    <x v="122"/>
  </r>
  <r>
    <d v="2001-10-19T00:00:00"/>
    <n v="292"/>
    <n v="5.26"/>
    <n v="0.3"/>
    <n v="4.7"/>
    <n v="-2.2999999999999998"/>
    <n v="97.6"/>
    <n v="87"/>
    <n v="3.1"/>
    <n v="228"/>
    <n v="1.1000000000000001"/>
    <n v="1.1000000000000001"/>
    <n v="2.2999999999999998"/>
    <n v="0.3"/>
    <n v="1.1000000000000001"/>
    <n v="-999"/>
    <n v="-999"/>
    <n v="0.745"/>
    <n v="0.111"/>
    <n v="0"/>
    <n v="-999"/>
    <x v="122"/>
  </r>
  <r>
    <d v="2001-10-20T00:00:00"/>
    <n v="293"/>
    <n v="7.01"/>
    <n v="-0.9"/>
    <n v="4.9000000000000004"/>
    <n v="-4"/>
    <n v="89.8"/>
    <n v="65.099999999999994"/>
    <n v="0"/>
    <n v="228"/>
    <n v="1.2"/>
    <n v="0.5"/>
    <n v="1.4"/>
    <n v="-0.9"/>
    <n v="1.2"/>
    <n v="-999"/>
    <n v="-999"/>
    <n v="0.56200000000000006"/>
    <n v="0.30199999999999999"/>
    <n v="0"/>
    <n v="-999"/>
    <x v="122"/>
  </r>
  <r>
    <d v="2001-10-21T00:00:00"/>
    <n v="294"/>
    <n v="2.2000000000000002"/>
    <n v="-0.9"/>
    <n v="0.9"/>
    <n v="-2.1"/>
    <n v="93.9"/>
    <n v="79.2"/>
    <n v="0"/>
    <n v="216"/>
    <n v="1.2"/>
    <n v="0.9"/>
    <n v="2.2999999999999998"/>
    <n v="-0.9"/>
    <n v="1.2"/>
    <n v="-999"/>
    <n v="-999"/>
    <n v="0.51700000000000002"/>
    <n v="0.13600000000000001"/>
    <n v="0"/>
    <n v="-999"/>
    <x v="122"/>
  </r>
  <r>
    <d v="2001-10-22T00:00:00"/>
    <n v="295"/>
    <n v="2.95"/>
    <n v="-1.4"/>
    <n v="0.5"/>
    <n v="-2.8"/>
    <n v="97.3"/>
    <n v="87.8"/>
    <n v="4.7"/>
    <n v="252"/>
    <n v="1.2"/>
    <n v="2"/>
    <n v="5.9"/>
    <n v="-1.4"/>
    <n v="1.2"/>
    <n v="-999"/>
    <n v="-999"/>
    <n v="0.55600000000000005"/>
    <n v="7.6999999999999999E-2"/>
    <n v="0"/>
    <n v="-999"/>
    <x v="122"/>
  </r>
  <r>
    <d v="2001-10-23T00:00:00"/>
    <n v="296"/>
    <n v="2.25"/>
    <n v="-3.2"/>
    <n v="-1.3"/>
    <n v="-6.3"/>
    <n v="98.3"/>
    <n v="95.6"/>
    <n v="15.3"/>
    <n v="370"/>
    <n v="1.2"/>
    <n v="1.7"/>
    <n v="3.2"/>
    <n v="-3.2"/>
    <n v="1.2"/>
    <n v="-999"/>
    <n v="-999"/>
    <n v="0.53"/>
    <n v="2.4E-2"/>
    <n v="0"/>
    <n v="-999"/>
    <x v="122"/>
  </r>
  <r>
    <d v="2001-10-24T00:00:00"/>
    <n v="297"/>
    <n v="5.08"/>
    <n v="-4.2"/>
    <n v="-1.2"/>
    <n v="-6.8"/>
    <n v="98.4"/>
    <n v="96.6"/>
    <n v="0"/>
    <n v="345"/>
    <n v="1.2"/>
    <n v="1.1000000000000001"/>
    <n v="2.7"/>
    <n v="-4.2"/>
    <n v="1.2"/>
    <n v="-999"/>
    <n v="-999"/>
    <n v="0.54"/>
    <n v="1.9E-2"/>
    <n v="0"/>
    <n v="-999"/>
    <x v="122"/>
  </r>
  <r>
    <d v="2001-10-25T00:00:00"/>
    <n v="298"/>
    <n v="1.59"/>
    <n v="-2.2999999999999998"/>
    <n v="-0.2"/>
    <n v="-4.2"/>
    <n v="99.3"/>
    <n v="98.3"/>
    <n v="0"/>
    <n v="338"/>
    <n v="1.2"/>
    <n v="1.2"/>
    <n v="3.8"/>
    <n v="-2.2999999999999998"/>
    <n v="1.2"/>
    <n v="-999"/>
    <n v="-999"/>
    <n v="0.59299999999999997"/>
    <n v="0.01"/>
    <n v="0"/>
    <n v="-999"/>
    <x v="122"/>
  </r>
  <r>
    <d v="2001-10-26T00:00:00"/>
    <n v="299"/>
    <n v="4.87"/>
    <n v="1.7"/>
    <n v="4.7"/>
    <n v="-0.9"/>
    <n v="91.3"/>
    <n v="77.3"/>
    <n v="0"/>
    <n v="278"/>
    <n v="1.2"/>
    <n v="3.1"/>
    <n v="5.6"/>
    <n v="1.7"/>
    <n v="1.2"/>
    <n v="-999"/>
    <n v="-999"/>
    <n v="0.65900000000000003"/>
    <n v="0.19400000000000001"/>
    <n v="0"/>
    <n v="-999"/>
    <x v="122"/>
  </r>
  <r>
    <d v="2001-10-27T00:00:00"/>
    <n v="300"/>
    <n v="1.95"/>
    <n v="-3"/>
    <n v="0.7"/>
    <n v="-9.1"/>
    <n v="96.6"/>
    <n v="88.8"/>
    <n v="0"/>
    <n v="270"/>
    <n v="1.1000000000000001"/>
    <n v="0.8"/>
    <n v="2.2000000000000002"/>
    <n v="-3"/>
    <n v="1.1000000000000001"/>
    <n v="-999"/>
    <n v="-999"/>
    <n v="0.57199999999999995"/>
    <n v="7.1999999999999995E-2"/>
    <n v="0"/>
    <n v="-999"/>
    <x v="122"/>
  </r>
  <r>
    <d v="2001-10-28T00:00:00"/>
    <n v="301"/>
    <n v="8.56"/>
    <n v="-4.4000000000000004"/>
    <n v="3.2"/>
    <n v="-10.199999999999999"/>
    <n v="72.099999999999994"/>
    <n v="40.6"/>
    <n v="0"/>
    <n v="270"/>
    <n v="1"/>
    <n v="1.3"/>
    <n v="3.3"/>
    <n v="-4.4000000000000004"/>
    <n v="1"/>
    <n v="-999"/>
    <n v="-999"/>
    <n v="0.313"/>
    <n v="0.45600000000000002"/>
    <n v="0"/>
    <n v="-999"/>
    <x v="122"/>
  </r>
  <r>
    <d v="2001-10-29T00:00:00"/>
    <n v="302"/>
    <n v="4.3499999999999996"/>
    <n v="-1.9"/>
    <n v="0.9"/>
    <n v="-4.2"/>
    <n v="88.9"/>
    <n v="70.099999999999994"/>
    <n v="0"/>
    <n v="265"/>
    <n v="1"/>
    <n v="1.6"/>
    <n v="3.4"/>
    <n v="-1.9"/>
    <n v="1"/>
    <n v="-999"/>
    <n v="-999"/>
    <n v="0.45500000000000002"/>
    <n v="0.19500000000000001"/>
    <n v="0"/>
    <n v="-999"/>
    <x v="122"/>
  </r>
  <r>
    <d v="2001-10-30T00:00:00"/>
    <n v="303"/>
    <n v="2.4500000000000002"/>
    <n v="0.5"/>
    <n v="1.7"/>
    <n v="-1.5"/>
    <n v="98.3"/>
    <n v="95"/>
    <n v="6.9"/>
    <n v="253"/>
    <n v="1"/>
    <n v="1.9"/>
    <n v="3.1"/>
    <n v="0.5"/>
    <n v="1"/>
    <n v="-999"/>
    <n v="-999"/>
    <n v="0.65400000000000003"/>
    <n v="3.5000000000000003E-2"/>
    <n v="0"/>
    <n v="-999"/>
    <x v="122"/>
  </r>
  <r>
    <d v="2001-10-31T00:00:00"/>
    <n v="304"/>
    <n v="3.49"/>
    <n v="-0.9"/>
    <n v="1.6"/>
    <n v="-3.3"/>
    <n v="94.5"/>
    <n v="88.2"/>
    <n v="0.5"/>
    <n v="250"/>
    <n v="1"/>
    <n v="1.9"/>
    <n v="4.8"/>
    <n v="-0.9"/>
    <n v="1"/>
    <n v="-999"/>
    <n v="-999"/>
    <n v="0.60199999999999998"/>
    <n v="8.1000000000000003E-2"/>
    <n v="250"/>
    <n v="1"/>
    <x v="122"/>
  </r>
  <r>
    <d v="2001-11-01T00:00:00"/>
    <n v="305"/>
    <n v="2.9"/>
    <n v="-0.6"/>
    <n v="1.8"/>
    <n v="-2.7"/>
    <n v="88.9"/>
    <n v="72.7"/>
    <n v="1.9"/>
    <n v="255"/>
    <n v="0.9"/>
    <n v="1.8"/>
    <n v="4.5"/>
    <n v="-0.6"/>
    <n v="0.9"/>
    <n v="-999"/>
    <n v="-999"/>
    <n v="0.504"/>
    <n v="0.19"/>
    <n v="0"/>
    <n v="-999"/>
    <x v="123"/>
  </r>
  <r>
    <d v="2001-11-02T00:00:00"/>
    <n v="306"/>
    <n v="8.14"/>
    <n v="2"/>
    <n v="7"/>
    <n v="-1.2"/>
    <n v="85.3"/>
    <n v="60.5"/>
    <n v="0.8"/>
    <n v="249"/>
    <n v="1"/>
    <n v="1"/>
    <n v="2.7"/>
    <n v="2"/>
    <n v="1"/>
    <n v="-999"/>
    <n v="-999"/>
    <n v="0.60599999999999998"/>
    <n v="0.39600000000000002"/>
    <n v="0"/>
    <n v="-999"/>
    <x v="123"/>
  </r>
  <r>
    <d v="2001-11-03T00:00:00"/>
    <n v="307"/>
    <n v="3.65"/>
    <n v="3.5"/>
    <n v="6.6"/>
    <n v="0.1"/>
    <n v="74.599999999999994"/>
    <n v="54.1"/>
    <n v="0"/>
    <n v="226"/>
    <n v="1"/>
    <n v="1.9"/>
    <n v="3.5"/>
    <n v="3.5"/>
    <n v="1"/>
    <n v="-999"/>
    <n v="-999"/>
    <n v="0.52700000000000002"/>
    <n v="0.44700000000000001"/>
    <n v="0"/>
    <n v="-999"/>
    <x v="123"/>
  </r>
  <r>
    <d v="2001-11-04T00:00:00"/>
    <n v="308"/>
    <n v="3.54"/>
    <n v="3.6"/>
    <n v="5.6"/>
    <n v="-0.2"/>
    <n v="73.099999999999994"/>
    <n v="44.7"/>
    <n v="0"/>
    <n v="218"/>
    <n v="1"/>
    <n v="1"/>
    <n v="3.1"/>
    <n v="3.6"/>
    <n v="1"/>
    <n v="-999"/>
    <n v="-999"/>
    <n v="0.40600000000000003"/>
    <n v="0.503"/>
    <n v="0"/>
    <n v="-999"/>
    <x v="123"/>
  </r>
  <r>
    <d v="2001-11-05T00:00:00"/>
    <n v="309"/>
    <n v="5.99"/>
    <n v="-2.8"/>
    <n v="1.9"/>
    <n v="-6.4"/>
    <n v="82"/>
    <n v="43.9"/>
    <n v="2.4"/>
    <n v="228"/>
    <n v="0.9"/>
    <n v="0.8"/>
    <n v="2.2000000000000002"/>
    <n v="-2.8"/>
    <n v="0.9"/>
    <n v="-999"/>
    <n v="-999"/>
    <n v="0.308"/>
    <n v="0.39300000000000002"/>
    <n v="0"/>
    <n v="-999"/>
    <x v="123"/>
  </r>
  <r>
    <d v="2001-11-06T00:00:00"/>
    <n v="310"/>
    <n v="4.6100000000000003"/>
    <n v="-4.5999999999999996"/>
    <n v="0.2"/>
    <n v="-7.9"/>
    <n v="72.2"/>
    <n v="41.7"/>
    <n v="0"/>
    <n v="225"/>
    <n v="0.8"/>
    <n v="0.7"/>
    <n v="1.8"/>
    <n v="-4.5999999999999996"/>
    <n v="0.8"/>
    <n v="-999"/>
    <n v="-999"/>
    <n v="0.25800000000000001"/>
    <n v="0.36099999999999999"/>
    <n v="0"/>
    <n v="-999"/>
    <x v="123"/>
  </r>
  <r>
    <d v="2001-11-07T00:00:00"/>
    <n v="311"/>
    <n v="6.61"/>
    <n v="-4.0999999999999996"/>
    <n v="1"/>
    <n v="-8.1"/>
    <n v="76.5"/>
    <n v="54.6"/>
    <n v="0"/>
    <n v="225"/>
    <n v="0.3"/>
    <n v="1.4"/>
    <n v="3"/>
    <n v="-4.0999999999999996"/>
    <n v="0.3"/>
    <n v="-999"/>
    <n v="-999"/>
    <n v="0.35799999999999998"/>
    <n v="0.29799999999999999"/>
    <n v="0"/>
    <n v="-999"/>
    <x v="123"/>
  </r>
  <r>
    <d v="2001-11-08T00:00:00"/>
    <n v="312"/>
    <n v="5.42"/>
    <n v="-1"/>
    <n v="5.6"/>
    <n v="-5.0999999999999996"/>
    <n v="66.599999999999994"/>
    <n v="41.1"/>
    <n v="0"/>
    <n v="224"/>
    <n v="0.2"/>
    <n v="1.4"/>
    <n v="3"/>
    <n v="-1"/>
    <n v="0.2"/>
    <n v="-999"/>
    <n v="-999"/>
    <n v="0.373"/>
    <n v="0.53500000000000003"/>
    <n v="0"/>
    <n v="-999"/>
    <x v="123"/>
  </r>
  <r>
    <d v="2001-11-09T00:00:00"/>
    <n v="313"/>
    <n v="5.38"/>
    <n v="2.6"/>
    <n v="9.4"/>
    <n v="-1.9"/>
    <n v="55.1"/>
    <n v="35.799999999999997"/>
    <n v="0"/>
    <n v="222"/>
    <n v="0.3"/>
    <n v="0.6"/>
    <n v="1.7"/>
    <n v="2.6"/>
    <n v="0.3"/>
    <n v="-999"/>
    <n v="-999"/>
    <n v="0.42099999999999999"/>
    <n v="0.75700000000000001"/>
    <n v="0"/>
    <n v="-999"/>
    <x v="123"/>
  </r>
  <r>
    <d v="2001-11-10T00:00:00"/>
    <n v="314"/>
    <n v="7.28"/>
    <n v="3.9"/>
    <n v="10.3"/>
    <n v="-1"/>
    <n v="53.5"/>
    <n v="37.200000000000003"/>
    <n v="0"/>
    <n v="220"/>
    <n v="0.4"/>
    <n v="0.9"/>
    <n v="2.2999999999999998"/>
    <n v="3.9"/>
    <n v="0.4"/>
    <n v="-999"/>
    <n v="-999"/>
    <n v="0.46600000000000003"/>
    <n v="0.78700000000000003"/>
    <n v="0"/>
    <n v="-999"/>
    <x v="123"/>
  </r>
  <r>
    <d v="2001-11-11T00:00:00"/>
    <n v="315"/>
    <n v="6.2"/>
    <n v="4.8"/>
    <n v="9.9"/>
    <n v="1.5"/>
    <n v="48"/>
    <n v="33.700000000000003"/>
    <n v="0"/>
    <n v="219"/>
    <n v="0.5"/>
    <n v="1.9"/>
    <n v="4"/>
    <n v="4.8"/>
    <n v="0.5"/>
    <n v="-999"/>
    <n v="-999"/>
    <n v="0.41"/>
    <n v="0.80800000000000005"/>
    <n v="0"/>
    <n v="-999"/>
    <x v="123"/>
  </r>
  <r>
    <d v="2001-11-12T00:00:00"/>
    <n v="316"/>
    <n v="2.95"/>
    <n v="4.0999999999999996"/>
    <n v="5.8"/>
    <n v="2.6"/>
    <n v="78.599999999999994"/>
    <n v="59.8"/>
    <n v="0"/>
    <n v="200"/>
    <n v="0.7"/>
    <n v="2.2000000000000002"/>
    <n v="4"/>
    <n v="4.0999999999999996"/>
    <n v="0.7"/>
    <n v="-999"/>
    <n v="-999"/>
    <n v="0.55200000000000005"/>
    <n v="0.371"/>
    <n v="0"/>
    <n v="-999"/>
    <x v="123"/>
  </r>
  <r>
    <d v="2001-11-13T00:00:00"/>
    <n v="317"/>
    <n v="1.82"/>
    <n v="1.8"/>
    <n v="4"/>
    <n v="-0.3"/>
    <n v="96.2"/>
    <n v="89.5"/>
    <n v="0.3"/>
    <n v="191"/>
    <n v="0.7"/>
    <n v="2.7"/>
    <n v="5.5"/>
    <n v="1.8"/>
    <n v="0.7"/>
    <n v="-999"/>
    <n v="-999"/>
    <n v="0.73"/>
    <n v="8.5000000000000006E-2"/>
    <n v="0"/>
    <n v="-999"/>
    <x v="123"/>
  </r>
  <r>
    <d v="2001-11-14T00:00:00"/>
    <n v="318"/>
    <n v="1.54"/>
    <n v="3.1"/>
    <n v="4.7"/>
    <n v="0.6"/>
    <n v="99.2"/>
    <n v="97.7"/>
    <n v="13.1"/>
    <n v="101"/>
    <n v="0.7"/>
    <n v="3.2"/>
    <n v="6.2"/>
    <n v="3.1"/>
    <n v="0.7"/>
    <n v="-999"/>
    <n v="-999"/>
    <n v="0.83199999999999996"/>
    <n v="0.02"/>
    <n v="0"/>
    <n v="-999"/>
    <x v="123"/>
  </r>
  <r>
    <d v="2001-11-15T00:00:00"/>
    <n v="319"/>
    <n v="0.95"/>
    <n v="3.1"/>
    <n v="4.4000000000000004"/>
    <n v="-0.1"/>
    <n v="95.1"/>
    <n v="88.6"/>
    <n v="1.1000000000000001"/>
    <n v="57"/>
    <n v="1.2"/>
    <n v="3.9"/>
    <n v="5.9"/>
    <n v="3.1"/>
    <n v="1.2"/>
    <n v="-999"/>
    <n v="-999"/>
    <n v="0.73799999999999999"/>
    <n v="9.5000000000000001E-2"/>
    <n v="0"/>
    <n v="-999"/>
    <x v="123"/>
  </r>
  <r>
    <d v="2001-11-16T00:00:00"/>
    <n v="320"/>
    <n v="3.62"/>
    <n v="0.1"/>
    <n v="3.4"/>
    <n v="-2.5"/>
    <n v="90.3"/>
    <n v="75.099999999999994"/>
    <n v="0"/>
    <n v="55"/>
    <n v="0.6"/>
    <n v="1.3"/>
    <n v="3.3"/>
    <n v="0.1"/>
    <n v="0.6"/>
    <n v="-999"/>
    <n v="-999"/>
    <n v="0.58699999999999997"/>
    <n v="0.19400000000000001"/>
    <n v="0"/>
    <n v="-999"/>
    <x v="123"/>
  </r>
  <r>
    <d v="2001-11-17T00:00:00"/>
    <n v="321"/>
    <n v="7.05"/>
    <n v="-3.8"/>
    <n v="1.5"/>
    <n v="-9"/>
    <n v="79"/>
    <n v="44.6"/>
    <n v="1"/>
    <n v="63"/>
    <n v="-0.1"/>
    <n v="0.6"/>
    <n v="1.8"/>
    <n v="-3.8"/>
    <n v="-0.1"/>
    <n v="-999"/>
    <n v="-999"/>
    <n v="0.30399999999999999"/>
    <n v="0.377"/>
    <n v="0"/>
    <n v="-999"/>
    <x v="123"/>
  </r>
  <r>
    <d v="2001-11-18T00:00:00"/>
    <n v="322"/>
    <n v="5.97"/>
    <n v="-3.9"/>
    <n v="1.7"/>
    <n v="-8.9"/>
    <n v="71.7"/>
    <n v="34.299999999999997"/>
    <n v="0"/>
    <n v="63"/>
    <n v="-0.4"/>
    <n v="1.9"/>
    <n v="5.3"/>
    <n v="-3.9"/>
    <n v="-0.4"/>
    <n v="-999"/>
    <n v="-999"/>
    <n v="0.23699999999999999"/>
    <n v="0.45400000000000001"/>
    <n v="0"/>
    <n v="-999"/>
    <x v="123"/>
  </r>
  <r>
    <d v="2001-11-19T00:00:00"/>
    <n v="323"/>
    <n v="1.59"/>
    <n v="0"/>
    <n v="1.6"/>
    <n v="-2"/>
    <n v="86.9"/>
    <n v="55.1"/>
    <n v="0"/>
    <n v="56"/>
    <n v="-0.3"/>
    <n v="3"/>
    <n v="4.8"/>
    <n v="0"/>
    <n v="-0.3"/>
    <n v="-999"/>
    <n v="-999"/>
    <n v="0.378"/>
    <n v="0.308"/>
    <n v="0"/>
    <n v="-999"/>
    <x v="123"/>
  </r>
  <r>
    <d v="2001-11-20T00:00:00"/>
    <n v="324"/>
    <n v="2.84"/>
    <n v="-0.3"/>
    <n v="1.9"/>
    <n v="-1.2"/>
    <n v="96.1"/>
    <n v="85.2"/>
    <n v="2.7"/>
    <n v="77"/>
    <n v="-0.2"/>
    <n v="2.7"/>
    <n v="4.9000000000000004"/>
    <n v="-0.3"/>
    <n v="-0.2"/>
    <n v="-999"/>
    <n v="-999"/>
    <n v="0.59499999999999997"/>
    <n v="0.104"/>
    <n v="0"/>
    <n v="-999"/>
    <x v="123"/>
  </r>
  <r>
    <d v="2001-11-21T00:00:00"/>
    <n v="325"/>
    <n v="2.31"/>
    <n v="-1.5"/>
    <n v="1.1000000000000001"/>
    <n v="-2.8"/>
    <n v="95.3"/>
    <n v="85.9"/>
    <n v="3.3"/>
    <n v="102"/>
    <n v="-0.2"/>
    <n v="1.5"/>
    <n v="3.4"/>
    <n v="-1.5"/>
    <n v="-0.2"/>
    <n v="-999"/>
    <n v="-999"/>
    <n v="0.56799999999999995"/>
    <n v="9.2999999999999999E-2"/>
    <n v="0"/>
    <n v="-999"/>
    <x v="123"/>
  </r>
  <r>
    <d v="2001-11-22T00:00:00"/>
    <n v="326"/>
    <n v="2.6"/>
    <n v="-2.6"/>
    <n v="-0.9"/>
    <n v="-3.4"/>
    <n v="99.3"/>
    <n v="98.5"/>
    <n v="6"/>
    <n v="148"/>
    <n v="-0.2"/>
    <n v="1.5"/>
    <n v="4"/>
    <n v="-2.6"/>
    <n v="-0.2"/>
    <n v="-999"/>
    <n v="-999"/>
    <n v="0.56200000000000006"/>
    <n v="8.9999999999999993E-3"/>
    <n v="0"/>
    <n v="-999"/>
    <x v="123"/>
  </r>
  <r>
    <d v="2001-11-23T00:00:00"/>
    <n v="327"/>
    <n v="1"/>
    <n v="-4.0999999999999996"/>
    <n v="-2.6"/>
    <n v="-8.4"/>
    <n v="98.8"/>
    <n v="96.7"/>
    <n v="6"/>
    <n v="194"/>
    <n v="-0.3"/>
    <n v="0.9"/>
    <n v="2"/>
    <n v="-4.0999999999999996"/>
    <n v="-0.3"/>
    <n v="-999"/>
    <n v="-999"/>
    <n v="0.48699999999999999"/>
    <n v="1.7000000000000001E-2"/>
    <n v="0"/>
    <n v="-999"/>
    <x v="123"/>
  </r>
  <r>
    <d v="2001-11-24T00:00:00"/>
    <n v="328"/>
    <n v="1.75"/>
    <n v="-6.4"/>
    <n v="-2.7"/>
    <n v="-8.8000000000000007"/>
    <n v="93.3"/>
    <n v="80.900000000000006"/>
    <n v="0"/>
    <n v="173"/>
    <n v="-0.2"/>
    <n v="1.4"/>
    <n v="2.9"/>
    <n v="-6.4"/>
    <n v="-0.2"/>
    <n v="-999"/>
    <n v="-999"/>
    <n v="0.40600000000000003"/>
    <n v="9.6000000000000002E-2"/>
    <n v="0"/>
    <n v="-999"/>
    <x v="123"/>
  </r>
  <r>
    <d v="2001-11-25T00:00:00"/>
    <n v="329"/>
    <n v="1.05"/>
    <n v="-6.5"/>
    <n v="-4.7"/>
    <n v="-8"/>
    <n v="92.7"/>
    <n v="82.3"/>
    <n v="4.9000000000000004"/>
    <n v="211"/>
    <n v="-0.3"/>
    <n v="0.8"/>
    <n v="2.8"/>
    <n v="-6.5"/>
    <n v="-0.3"/>
    <n v="-999"/>
    <n v="-999"/>
    <n v="0.35499999999999998"/>
    <n v="7.5999999999999998E-2"/>
    <n v="0"/>
    <n v="-999"/>
    <x v="123"/>
  </r>
  <r>
    <d v="2001-11-26T00:00:00"/>
    <n v="330"/>
    <n v="2.04"/>
    <n v="-6.6"/>
    <n v="-2.2999999999999998"/>
    <n v="-9"/>
    <n v="92.4"/>
    <n v="68.400000000000006"/>
    <n v="0"/>
    <n v="196"/>
    <n v="-0.2"/>
    <n v="0.7"/>
    <n v="1.9"/>
    <n v="-6.6"/>
    <n v="-0.2"/>
    <n v="-999"/>
    <n v="-999"/>
    <n v="0.35199999999999998"/>
    <n v="0.16300000000000001"/>
    <n v="0"/>
    <n v="-999"/>
    <x v="123"/>
  </r>
  <r>
    <d v="2001-11-27T00:00:00"/>
    <n v="331"/>
    <n v="0.65"/>
    <n v="-7.6"/>
    <n v="-3.8"/>
    <n v="-9.5"/>
    <n v="93.9"/>
    <n v="81.2"/>
    <n v="4.3"/>
    <n v="229"/>
    <n v="-0.3"/>
    <n v="0.7"/>
    <n v="3"/>
    <n v="-7.6"/>
    <n v="-0.3"/>
    <n v="-999"/>
    <n v="-999"/>
    <n v="0.375"/>
    <n v="8.6999999999999994E-2"/>
    <n v="0"/>
    <n v="-999"/>
    <x v="123"/>
  </r>
  <r>
    <d v="2001-11-28T00:00:00"/>
    <n v="332"/>
    <n v="1.3"/>
    <n v="-8.6"/>
    <n v="-6.9"/>
    <n v="-9.5"/>
    <n v="96.1"/>
    <n v="94.4"/>
    <n v="7.9"/>
    <n v="290"/>
    <n v="-0.3"/>
    <n v="3.2"/>
    <n v="5.5"/>
    <n v="-8.6"/>
    <n v="-0.3"/>
    <n v="-999"/>
    <n v="-999"/>
    <n v="0.34399999999999997"/>
    <n v="0.02"/>
    <n v="0"/>
    <n v="-999"/>
    <x v="123"/>
  </r>
  <r>
    <d v="2001-11-29T00:00:00"/>
    <n v="333"/>
    <n v="1.79"/>
    <n v="-6.6"/>
    <n v="-2.8"/>
    <n v="-11.4"/>
    <n v="97.5"/>
    <n v="94.6"/>
    <n v="2.6"/>
    <n v="310"/>
    <n v="-2.2000000000000002"/>
    <n v="1.6"/>
    <n v="3.8"/>
    <n v="-6.6"/>
    <n v="-0.3"/>
    <n v="-999"/>
    <n v="-999"/>
    <n v="0.47"/>
    <n v="2.7E-2"/>
    <n v="0"/>
    <n v="-999"/>
    <x v="123"/>
  </r>
  <r>
    <d v="2001-11-30T00:00:00"/>
    <n v="334"/>
    <n v="2.02"/>
    <n v="-8.6"/>
    <n v="-6.5"/>
    <n v="-12.6"/>
    <n v="96.2"/>
    <n v="94.1"/>
    <n v="0.7"/>
    <n v="315"/>
    <n v="-3.2"/>
    <n v="2.2000000000000002"/>
    <n v="4.5"/>
    <n v="-8.6"/>
    <n v="-0.2"/>
    <n v="-999"/>
    <n v="-999"/>
    <n v="0.35199999999999998"/>
    <n v="2.1999999999999999E-2"/>
    <n v="315"/>
    <n v="-3.2"/>
    <x v="123"/>
  </r>
  <r>
    <d v="2001-12-01T00:00:00"/>
    <n v="335"/>
    <n v="1.7"/>
    <n v="-4.3"/>
    <n v="-3.4"/>
    <n v="-6.8"/>
    <n v="98.5"/>
    <n v="97.4"/>
    <n v="0.7"/>
    <n v="320"/>
    <n v="-1.8"/>
    <n v="3.7"/>
    <n v="6.3"/>
    <n v="-4.3"/>
    <n v="-0.2"/>
    <n v="-999"/>
    <n v="-999"/>
    <n v="0.46300000000000002"/>
    <n v="1.2E-2"/>
    <n v="0"/>
    <n v="-999"/>
    <x v="124"/>
  </r>
  <r>
    <d v="2001-12-02T00:00:00"/>
    <n v="336"/>
    <n v="3.42"/>
    <n v="-5.7"/>
    <n v="-3.8"/>
    <n v="-7.5"/>
    <n v="95.1"/>
    <n v="87.4"/>
    <n v="1.6"/>
    <n v="332"/>
    <n v="-2"/>
    <n v="1.3"/>
    <n v="3.5"/>
    <n v="-5.7"/>
    <n v="-0.2"/>
    <n v="-999"/>
    <n v="-999"/>
    <n v="0.40200000000000002"/>
    <n v="5.8000000000000003E-2"/>
    <n v="0"/>
    <n v="-999"/>
    <x v="124"/>
  </r>
  <r>
    <d v="2001-12-03T00:00:00"/>
    <n v="337"/>
    <n v="0.5"/>
    <n v="-8.8000000000000007"/>
    <n v="-6.6"/>
    <n v="-11.1"/>
    <n v="94.8"/>
    <n v="88.8"/>
    <n v="4.5999999999999996"/>
    <n v="367"/>
    <n v="-2.2000000000000002"/>
    <n v="0.9"/>
    <n v="2.4"/>
    <n v="-8.8000000000000007"/>
    <n v="-0.2"/>
    <n v="-999"/>
    <n v="-999"/>
    <n v="0.33"/>
    <n v="4.2000000000000003E-2"/>
    <n v="0"/>
    <n v="-999"/>
    <x v="124"/>
  </r>
  <r>
    <d v="2001-12-04T00:00:00"/>
    <n v="338"/>
    <n v="0.72"/>
    <n v="-8.6"/>
    <n v="-5.7"/>
    <n v="-10.1"/>
    <n v="95"/>
    <n v="92"/>
    <n v="0"/>
    <n v="361"/>
    <n v="-2.2000000000000002"/>
    <n v="1.4"/>
    <n v="3.7"/>
    <n v="-8.6"/>
    <n v="-0.2"/>
    <n v="-999"/>
    <n v="-999"/>
    <n v="0.36699999999999999"/>
    <n v="3.2000000000000001E-2"/>
    <n v="0"/>
    <n v="-999"/>
    <x v="124"/>
  </r>
  <r>
    <d v="2001-12-05T00:00:00"/>
    <n v="339"/>
    <n v="0.86"/>
    <n v="-8.6999999999999993"/>
    <n v="-6.1"/>
    <n v="-10.4"/>
    <n v="94.3"/>
    <n v="89.6"/>
    <n v="2.2999999999999998"/>
    <n v="379"/>
    <n v="-2.2000000000000002"/>
    <n v="1.1000000000000001"/>
    <n v="2.5"/>
    <n v="-8.6999999999999993"/>
    <n v="-0.2"/>
    <n v="-999"/>
    <n v="-999"/>
    <n v="0.34599999999999997"/>
    <n v="0.04"/>
    <n v="0"/>
    <n v="-999"/>
    <x v="124"/>
  </r>
  <r>
    <d v="2001-12-06T00:00:00"/>
    <n v="340"/>
    <n v="2.54"/>
    <n v="-6.7"/>
    <n v="-4.0999999999999996"/>
    <n v="-8.9"/>
    <n v="96.6"/>
    <n v="93.6"/>
    <n v="1"/>
    <n v="387"/>
    <n v="-2"/>
    <n v="1.4"/>
    <n v="3.3"/>
    <n v="-6.7"/>
    <n v="-0.2"/>
    <n v="-999"/>
    <n v="-999"/>
    <n v="0.42199999999999999"/>
    <n v="2.9000000000000001E-2"/>
    <n v="0"/>
    <n v="-999"/>
    <x v="124"/>
  </r>
  <r>
    <d v="2001-12-07T00:00:00"/>
    <n v="341"/>
    <n v="1.26"/>
    <n v="-5.4"/>
    <n v="-3.4"/>
    <n v="-7.6"/>
    <n v="95.7"/>
    <n v="90.8"/>
    <n v="0"/>
    <n v="372"/>
    <n v="-1.8"/>
    <n v="0.8"/>
    <n v="2.2999999999999998"/>
    <n v="-5.4"/>
    <n v="-0.2"/>
    <n v="-999"/>
    <n v="-999"/>
    <n v="0.43099999999999999"/>
    <n v="4.3999999999999997E-2"/>
    <n v="0"/>
    <n v="-999"/>
    <x v="124"/>
  </r>
  <r>
    <d v="2001-12-08T00:00:00"/>
    <n v="342"/>
    <n v="2.57"/>
    <n v="-3.1"/>
    <n v="0.4"/>
    <n v="-6"/>
    <n v="91"/>
    <n v="68.8"/>
    <n v="0"/>
    <n v="360"/>
    <n v="-1.4"/>
    <n v="2"/>
    <n v="5.4"/>
    <n v="-3.1"/>
    <n v="-0.2"/>
    <n v="-999"/>
    <n v="-999"/>
    <n v="0.434"/>
    <n v="0.19600000000000001"/>
    <n v="0"/>
    <n v="-999"/>
    <x v="124"/>
  </r>
  <r>
    <d v="2001-12-09T00:00:00"/>
    <n v="343"/>
    <n v="2.41"/>
    <n v="-8.3000000000000007"/>
    <n v="-5.2"/>
    <n v="-9.5"/>
    <n v="86.6"/>
    <n v="65.400000000000006"/>
    <n v="4.7"/>
    <n v="396"/>
    <n v="-1.6"/>
    <n v="1"/>
    <n v="2.4"/>
    <n v="-8.3000000000000007"/>
    <n v="-0.2"/>
    <n v="-999"/>
    <n v="-999"/>
    <n v="0.27100000000000002"/>
    <n v="0.14299999999999999"/>
    <n v="0"/>
    <n v="-999"/>
    <x v="124"/>
  </r>
  <r>
    <d v="2001-12-10T00:00:00"/>
    <n v="344"/>
    <n v="0.52"/>
    <n v="-7.9"/>
    <n v="-5.0999999999999996"/>
    <n v="-9.3000000000000007"/>
    <n v="94.9"/>
    <n v="88.1"/>
    <n v="6.2"/>
    <n v="444"/>
    <n v="-1.8"/>
    <n v="0.3"/>
    <n v="1"/>
    <n v="-7.9"/>
    <n v="-0.2"/>
    <n v="-999"/>
    <n v="-999"/>
    <n v="0.36699999999999999"/>
    <n v="0.05"/>
    <n v="0"/>
    <n v="-999"/>
    <x v="124"/>
  </r>
  <r>
    <d v="2001-12-11T00:00:00"/>
    <n v="345"/>
    <n v="0.48"/>
    <n v="-7.9"/>
    <n v="-3.1"/>
    <n v="-11.3"/>
    <n v="94"/>
    <n v="80.5"/>
    <n v="0.5"/>
    <n v="448"/>
    <n v="-1.6"/>
    <n v="0.2"/>
    <n v="0.8"/>
    <n v="-7.9"/>
    <n v="-0.2"/>
    <n v="-999"/>
    <n v="-999"/>
    <n v="0.39"/>
    <n v="9.5000000000000001E-2"/>
    <n v="0"/>
    <n v="-999"/>
    <x v="124"/>
  </r>
  <r>
    <d v="2001-12-12T00:00:00"/>
    <n v="346"/>
    <n v="0.36"/>
    <n v="-8.5"/>
    <n v="-6.3"/>
    <n v="-11.1"/>
    <n v="93.9"/>
    <n v="87.1"/>
    <n v="10.8"/>
    <n v="531"/>
    <n v="-5.4"/>
    <n v="0.5"/>
    <n v="2.9"/>
    <n v="-8.5"/>
    <n v="-0.2"/>
    <n v="-999"/>
    <n v="-999"/>
    <n v="0.33100000000000002"/>
    <n v="4.9000000000000002E-2"/>
    <n v="0"/>
    <n v="-999"/>
    <x v="124"/>
  </r>
  <r>
    <d v="2001-12-13T00:00:00"/>
    <n v="347"/>
    <n v="0.27"/>
    <n v="-3.6"/>
    <n v="-1.1000000000000001"/>
    <n v="-6.9"/>
    <n v="98"/>
    <n v="94.6"/>
    <n v="0"/>
    <n v="527"/>
    <n v="-3.6"/>
    <n v="2"/>
    <n v="5.7"/>
    <n v="-3.6"/>
    <n v="-0.2"/>
    <n v="-999"/>
    <n v="-999"/>
    <n v="0.53400000000000003"/>
    <n v="0.03"/>
    <n v="0"/>
    <n v="-999"/>
    <x v="124"/>
  </r>
  <r>
    <d v="2001-12-14T00:00:00"/>
    <n v="348"/>
    <n v="0.39"/>
    <n v="-7.9"/>
    <n v="-1.5"/>
    <n v="-14"/>
    <n v="96.6"/>
    <n v="93.3"/>
    <n v="9"/>
    <n v="596"/>
    <n v="-2.5"/>
    <n v="1.6"/>
    <n v="4.5999999999999996"/>
    <n v="-7.9"/>
    <n v="-0.2"/>
    <n v="-999"/>
    <n v="-999"/>
    <n v="0.50900000000000001"/>
    <n v="3.6999999999999998E-2"/>
    <n v="0"/>
    <n v="-999"/>
    <x v="124"/>
  </r>
  <r>
    <d v="2001-12-15T00:00:00"/>
    <n v="349"/>
    <n v="0.38"/>
    <n v="-8.8000000000000007"/>
    <n v="-6.1"/>
    <n v="-13.4"/>
    <n v="96.2"/>
    <n v="94.2"/>
    <n v="0.5"/>
    <n v="600"/>
    <n v="-3.5"/>
    <n v="2.7"/>
    <n v="7.2"/>
    <n v="-8.8000000000000007"/>
    <n v="-0.1"/>
    <n v="-999"/>
    <n v="-999"/>
    <n v="0.36499999999999999"/>
    <n v="2.1999999999999999E-2"/>
    <n v="0"/>
    <n v="-999"/>
    <x v="124"/>
  </r>
  <r>
    <d v="2001-12-16T00:00:00"/>
    <n v="350"/>
    <n v="0.75"/>
    <n v="-2.2000000000000002"/>
    <n v="-0.4"/>
    <n v="-6.1"/>
    <n v="99.3"/>
    <n v="98"/>
    <n v="0"/>
    <n v="558"/>
    <n v="-3"/>
    <n v="3.7"/>
    <n v="7.2"/>
    <n v="-2.2000000000000002"/>
    <n v="0"/>
    <n v="-999"/>
    <n v="-999"/>
    <n v="0.58099999999999996"/>
    <n v="1.2E-2"/>
    <n v="0"/>
    <n v="-999"/>
    <x v="124"/>
  </r>
  <r>
    <d v="2001-12-17T00:00:00"/>
    <n v="351"/>
    <n v="4.2699999999999996"/>
    <n v="-8.1999999999999993"/>
    <n v="-0.9"/>
    <n v="-10.8"/>
    <n v="91.7"/>
    <n v="72.599999999999994"/>
    <n v="0"/>
    <n v="558"/>
    <n v="-2.4"/>
    <n v="2.4"/>
    <n v="6.3"/>
    <n v="-8.1999999999999993"/>
    <n v="0"/>
    <n v="-999"/>
    <n v="-999"/>
    <n v="0.41599999999999998"/>
    <n v="0.157"/>
    <n v="0"/>
    <n v="-999"/>
    <x v="124"/>
  </r>
  <r>
    <d v="2001-12-18T00:00:00"/>
    <n v="352"/>
    <n v="1.6"/>
    <n v="-9.6"/>
    <n v="-8.1"/>
    <n v="-11.1"/>
    <n v="89.6"/>
    <n v="62.7"/>
    <n v="0"/>
    <n v="545"/>
    <n v="-3.8"/>
    <n v="3.1"/>
    <n v="6.2"/>
    <n v="-9.6"/>
    <n v="0"/>
    <n v="-999"/>
    <n v="-999"/>
    <n v="0.20799999999999999"/>
    <n v="0.124"/>
    <n v="0"/>
    <n v="-999"/>
    <x v="124"/>
  </r>
  <r>
    <d v="2001-12-19T00:00:00"/>
    <n v="353"/>
    <n v="5.09"/>
    <n v="-8"/>
    <n v="-1"/>
    <n v="-10.8"/>
    <n v="87.7"/>
    <n v="51.7"/>
    <n v="0"/>
    <n v="523"/>
    <n v="-4.3"/>
    <n v="1"/>
    <n v="2.7"/>
    <n v="-8"/>
    <n v="0"/>
    <n v="-999"/>
    <n v="-999"/>
    <n v="0.29299999999999998"/>
    <n v="0.27400000000000002"/>
    <n v="0"/>
    <n v="-999"/>
    <x v="124"/>
  </r>
  <r>
    <d v="2001-12-20T00:00:00"/>
    <n v="354"/>
    <n v="2.62"/>
    <n v="-7.9"/>
    <n v="-2.6"/>
    <n v="-10.5"/>
    <n v="89.9"/>
    <n v="74.900000000000006"/>
    <n v="0"/>
    <n v="520"/>
    <n v="-4.8"/>
    <n v="0.8"/>
    <n v="2.4"/>
    <n v="-7.9"/>
    <n v="0"/>
    <n v="-999"/>
    <n v="-999"/>
    <n v="0.377"/>
    <n v="0.127"/>
    <n v="0"/>
    <n v="-999"/>
    <x v="124"/>
  </r>
  <r>
    <d v="2001-12-21T00:00:00"/>
    <n v="355"/>
    <n v="4.0599999999999996"/>
    <n v="-6.9"/>
    <n v="0.6"/>
    <n v="-10.4"/>
    <n v="90.8"/>
    <n v="64"/>
    <n v="0"/>
    <n v="516"/>
    <n v="-5.6"/>
    <n v="0.5"/>
    <n v="1.5"/>
    <n v="-6.9"/>
    <n v="0"/>
    <n v="-999"/>
    <n v="-999"/>
    <n v="0.40899999999999997"/>
    <n v="0.23"/>
    <n v="0"/>
    <n v="-999"/>
    <x v="124"/>
  </r>
  <r>
    <d v="2001-12-22T00:00:00"/>
    <n v="356"/>
    <n v="3.27"/>
    <n v="-7.9"/>
    <n v="-3.6"/>
    <n v="-13.4"/>
    <n v="93.8"/>
    <n v="80.2"/>
    <n v="0"/>
    <n v="511"/>
    <n v="-5.5"/>
    <n v="1.4"/>
    <n v="3.2"/>
    <n v="-7.9"/>
    <n v="-0.1"/>
    <n v="-999"/>
    <n v="-999"/>
    <n v="0.375"/>
    <n v="9.2999999999999999E-2"/>
    <n v="0"/>
    <n v="-999"/>
    <x v="124"/>
  </r>
  <r>
    <d v="2001-12-23T00:00:00"/>
    <n v="357"/>
    <n v="3.52"/>
    <n v="-8.6999999999999993"/>
    <n v="-1.3"/>
    <n v="-12.4"/>
    <n v="93.9"/>
    <n v="69.900000000000006"/>
    <n v="0"/>
    <n v="510"/>
    <n v="-5.5"/>
    <n v="0.4"/>
    <n v="0.9"/>
    <n v="-8.6999999999999993"/>
    <n v="-0.1"/>
    <n v="-999"/>
    <n v="-999"/>
    <n v="0.38900000000000001"/>
    <n v="0.16700000000000001"/>
    <n v="0"/>
    <n v="-999"/>
    <x v="124"/>
  </r>
  <r>
    <d v="2001-12-24T00:00:00"/>
    <n v="358"/>
    <n v="2.31"/>
    <n v="-10.5"/>
    <n v="-6.9"/>
    <n v="-13"/>
    <n v="94.8"/>
    <n v="92"/>
    <n v="0"/>
    <n v="500"/>
    <n v="-6.3"/>
    <n v="0.2"/>
    <n v="0.9"/>
    <n v="-10.5"/>
    <n v="-0.2"/>
    <n v="-999"/>
    <n v="-999"/>
    <n v="0.33400000000000002"/>
    <n v="2.9000000000000001E-2"/>
    <n v="0"/>
    <n v="-999"/>
    <x v="124"/>
  </r>
  <r>
    <d v="2001-12-25T00:00:00"/>
    <n v="359"/>
    <n v="5.0999999999999996"/>
    <n v="-2.4"/>
    <n v="5"/>
    <n v="-8.1999999999999993"/>
    <n v="51"/>
    <n v="29.3"/>
    <n v="0"/>
    <n v="500"/>
    <n v="-6.4"/>
    <n v="0.8"/>
    <n v="2.1"/>
    <n v="-2.4"/>
    <n v="-0.1"/>
    <n v="-999"/>
    <n v="-999"/>
    <n v="0.255"/>
    <n v="0.61599999999999999"/>
    <n v="0"/>
    <n v="-999"/>
    <x v="124"/>
  </r>
  <r>
    <d v="2001-12-26T00:00:00"/>
    <n v="360"/>
    <n v="4.8"/>
    <n v="-3.8"/>
    <n v="2.6"/>
    <n v="-9"/>
    <n v="52.6"/>
    <n v="33.299999999999997"/>
    <n v="0"/>
    <n v="500"/>
    <n v="-6.1"/>
    <n v="0.7"/>
    <n v="2.7"/>
    <n v="-3.8"/>
    <n v="-0.1"/>
    <n v="-999"/>
    <n v="-999"/>
    <n v="0.24399999999999999"/>
    <n v="0.49099999999999999"/>
    <n v="0"/>
    <n v="-999"/>
    <x v="124"/>
  </r>
  <r>
    <d v="2001-12-27T00:00:00"/>
    <n v="361"/>
    <n v="2.92"/>
    <n v="-4.0999999999999996"/>
    <n v="-0.1"/>
    <n v="-8.9"/>
    <n v="79.5"/>
    <n v="56.8"/>
    <n v="1.3"/>
    <n v="510"/>
    <n v="-5.7"/>
    <n v="0.8"/>
    <n v="2.4"/>
    <n v="-4.0999999999999996"/>
    <n v="-0.2"/>
    <n v="-999"/>
    <n v="-999"/>
    <n v="0.34399999999999997"/>
    <n v="0.26200000000000001"/>
    <n v="0"/>
    <n v="-999"/>
    <x v="124"/>
  </r>
  <r>
    <d v="2001-12-28T00:00:00"/>
    <n v="362"/>
    <n v="0.64"/>
    <n v="-4.4000000000000004"/>
    <n v="-1.9"/>
    <n v="-7.3"/>
    <n v="95.4"/>
    <n v="80.3"/>
    <n v="5.3"/>
    <n v="551"/>
    <n v="-4.0999999999999996"/>
    <n v="0.3"/>
    <n v="2.2999999999999998"/>
    <n v="-4.4000000000000004"/>
    <n v="-0.2"/>
    <n v="-999"/>
    <n v="-999"/>
    <n v="0.42699999999999999"/>
    <n v="0.105"/>
    <n v="0"/>
    <n v="-999"/>
    <x v="124"/>
  </r>
  <r>
    <d v="2001-12-29T00:00:00"/>
    <n v="363"/>
    <n v="0.69"/>
    <n v="-5.3"/>
    <n v="-3.9"/>
    <n v="-7.2"/>
    <n v="96.9"/>
    <n v="94.4"/>
    <n v="0"/>
    <n v="550"/>
    <n v="-3.2"/>
    <n v="1"/>
    <n v="2.2999999999999998"/>
    <n v="-5.3"/>
    <n v="-0.2"/>
    <n v="-999"/>
    <n v="-999"/>
    <n v="0.43"/>
    <n v="2.5999999999999999E-2"/>
    <n v="0"/>
    <n v="-999"/>
    <x v="124"/>
  </r>
  <r>
    <d v="2001-12-30T00:00:00"/>
    <n v="364"/>
    <n v="0.47"/>
    <n v="-5.0999999999999996"/>
    <n v="-4.0999999999999996"/>
    <n v="-6.2"/>
    <n v="96.4"/>
    <n v="92.9"/>
    <n v="0"/>
    <n v="546"/>
    <n v="-2.7"/>
    <n v="0.9"/>
    <n v="1.9"/>
    <n v="-5.0999999999999996"/>
    <n v="-0.2"/>
    <n v="-999"/>
    <n v="-999"/>
    <n v="0.41899999999999998"/>
    <n v="3.2000000000000001E-2"/>
    <n v="0"/>
    <n v="-999"/>
    <x v="124"/>
  </r>
  <r>
    <d v="2001-12-31T00:00:00"/>
    <n v="365"/>
    <n v="0.63"/>
    <n v="-5.9"/>
    <n v="-4.0999999999999996"/>
    <n v="-6.9"/>
    <n v="97.7"/>
    <n v="93.5"/>
    <n v="0"/>
    <n v="546"/>
    <n v="-2.5"/>
    <n v="0.8"/>
    <n v="1.8"/>
    <n v="-5.9"/>
    <n v="-0.2"/>
    <n v="-999"/>
    <n v="-999"/>
    <n v="0.42299999999999999"/>
    <n v="2.9000000000000001E-2"/>
    <n v="546"/>
    <n v="-2.5"/>
    <x v="124"/>
  </r>
  <r>
    <d v="2002-01-01T00:00:00"/>
    <n v="1"/>
    <n v="1.58"/>
    <n v="-5.9"/>
    <n v="-3.2"/>
    <n v="-8.5"/>
    <n v="95.4"/>
    <n v="81.599999999999994"/>
    <n v="0"/>
    <n v="546"/>
    <n v="-2.7"/>
    <n v="1.7"/>
    <n v="3.9"/>
    <n v="-0.2"/>
    <n v="0.3"/>
    <n v="-999"/>
    <n v="-999"/>
    <n v="0.39400000000000002"/>
    <n v="8.8999999999999996E-2"/>
    <n v="0"/>
    <n v="-999"/>
    <x v="125"/>
  </r>
  <r>
    <d v="2002-01-02T00:00:00"/>
    <n v="2"/>
    <n v="0.64"/>
    <n v="-2.5"/>
    <n v="-0.1"/>
    <n v="-5.6"/>
    <n v="97.2"/>
    <n v="84.3"/>
    <n v="1.2"/>
    <n v="555"/>
    <n v="-2.2999999999999998"/>
    <n v="1.3"/>
    <n v="3.5"/>
    <n v="-0.2"/>
    <n v="0.4"/>
    <n v="-999"/>
    <n v="-999"/>
    <n v="0.51200000000000001"/>
    <n v="9.5000000000000001E-2"/>
    <n v="0"/>
    <n v="-999"/>
    <x v="125"/>
  </r>
  <r>
    <d v="2002-01-03T00:00:00"/>
    <n v="3"/>
    <n v="3.24"/>
    <n v="-4"/>
    <n v="1.2"/>
    <n v="-7.3"/>
    <n v="88.6"/>
    <n v="68.599999999999994"/>
    <n v="0"/>
    <n v="555"/>
    <n v="-2.7"/>
    <n v="0.7"/>
    <n v="1.4"/>
    <n v="-0.1"/>
    <n v="0.4"/>
    <n v="-999"/>
    <n v="-999"/>
    <n v="0.45700000000000002"/>
    <n v="0.20899999999999999"/>
    <n v="0"/>
    <n v="-999"/>
    <x v="125"/>
  </r>
  <r>
    <d v="2002-01-04T00:00:00"/>
    <n v="4"/>
    <n v="5.07"/>
    <n v="-3.8"/>
    <n v="2"/>
    <n v="-7.1"/>
    <n v="85.8"/>
    <n v="57.9"/>
    <n v="0"/>
    <n v="552"/>
    <n v="-2.9"/>
    <n v="0.6"/>
    <n v="1.9"/>
    <n v="-0.1"/>
    <n v="0.4"/>
    <n v="-999"/>
    <n v="-999"/>
    <n v="0.40799999999999997"/>
    <n v="0.29699999999999999"/>
    <n v="0"/>
    <n v="-999"/>
    <x v="125"/>
  </r>
  <r>
    <d v="2002-01-05T00:00:00"/>
    <n v="5"/>
    <n v="2.36"/>
    <n v="-4.4000000000000004"/>
    <n v="-2.2000000000000002"/>
    <n v="-6.6"/>
    <n v="93.8"/>
    <n v="84.8"/>
    <n v="0.7"/>
    <n v="557"/>
    <n v="-2.8"/>
    <n v="1.6"/>
    <n v="5.9"/>
    <n v="-0.1"/>
    <n v="0.4"/>
    <n v="-999"/>
    <n v="-999"/>
    <n v="0.44"/>
    <n v="7.9000000000000001E-2"/>
    <n v="0"/>
    <n v="-999"/>
    <x v="125"/>
  </r>
  <r>
    <d v="2002-01-06T00:00:00"/>
    <n v="6"/>
    <n v="1.84"/>
    <n v="-2"/>
    <n v="1.1000000000000001"/>
    <n v="-4.5"/>
    <n v="95.8"/>
    <n v="89.1"/>
    <n v="0.7"/>
    <n v="562"/>
    <n v="-2.2999999999999998"/>
    <n v="2.8"/>
    <n v="5.4"/>
    <n v="-0.1"/>
    <n v="0.4"/>
    <n v="-999"/>
    <n v="-999"/>
    <n v="0.58699999999999997"/>
    <n v="7.1999999999999995E-2"/>
    <n v="0"/>
    <n v="-999"/>
    <x v="125"/>
  </r>
  <r>
    <d v="2002-01-07T00:00:00"/>
    <n v="7"/>
    <n v="1.2"/>
    <n v="1.5"/>
    <n v="3.2"/>
    <n v="0.1"/>
    <n v="99.4"/>
    <n v="98.8"/>
    <n v="23.7"/>
    <n v="515"/>
    <n v="-1.2"/>
    <n v="3.2"/>
    <n v="6.2"/>
    <n v="0"/>
    <n v="0.5"/>
    <n v="-999"/>
    <n v="-999"/>
    <n v="0.76"/>
    <n v="8.9999999999999993E-3"/>
    <n v="0"/>
    <n v="-999"/>
    <x v="125"/>
  </r>
  <r>
    <d v="2002-01-08T00:00:00"/>
    <n v="8"/>
    <n v="2.04"/>
    <n v="-0.8"/>
    <n v="0.9"/>
    <n v="-2.9"/>
    <n v="99.3"/>
    <n v="96.1"/>
    <n v="0"/>
    <n v="515"/>
    <n v="-0.4"/>
    <n v="1.2"/>
    <n v="3"/>
    <n v="0"/>
    <n v="0.4"/>
    <n v="-999"/>
    <n v="-999"/>
    <n v="0.625"/>
    <n v="2.5000000000000001E-2"/>
    <n v="0"/>
    <n v="-999"/>
    <x v="125"/>
  </r>
  <r>
    <d v="2002-01-09T00:00:00"/>
    <n v="9"/>
    <n v="4.16"/>
    <n v="-2.7"/>
    <n v="2"/>
    <n v="-5.0999999999999996"/>
    <n v="94.1"/>
    <n v="76.2"/>
    <n v="0.4"/>
    <n v="518"/>
    <n v="-1.2"/>
    <n v="0.8"/>
    <n v="2.2999999999999998"/>
    <n v="0.1"/>
    <n v="0.4"/>
    <n v="-999"/>
    <n v="-999"/>
    <n v="0.53800000000000003"/>
    <n v="0.16800000000000001"/>
    <n v="0"/>
    <n v="-999"/>
    <x v="125"/>
  </r>
  <r>
    <d v="2002-01-10T00:00:00"/>
    <n v="10"/>
    <n v="3.16"/>
    <n v="-3.6"/>
    <n v="1"/>
    <n v="-5.5"/>
    <n v="94.8"/>
    <n v="73.400000000000006"/>
    <n v="1"/>
    <n v="526"/>
    <n v="-2.5"/>
    <n v="0.5"/>
    <n v="1.7"/>
    <n v="0.1"/>
    <n v="0.4"/>
    <n v="-999"/>
    <n v="-999"/>
    <n v="0.48099999999999998"/>
    <n v="0.17499999999999999"/>
    <n v="0"/>
    <n v="-999"/>
    <x v="125"/>
  </r>
  <r>
    <d v="2002-01-11T00:00:00"/>
    <n v="11"/>
    <n v="1.57"/>
    <n v="-2.6"/>
    <n v="-0.5"/>
    <n v="-6.4"/>
    <n v="89.7"/>
    <n v="69.7"/>
    <n v="3.3"/>
    <n v="551"/>
    <n v="-2.9"/>
    <n v="1.6"/>
    <n v="4.7"/>
    <n v="0.1"/>
    <n v="0.4"/>
    <n v="-999"/>
    <n v="-999"/>
    <n v="0.41099999999999998"/>
    <n v="0.17799999999999999"/>
    <n v="0"/>
    <n v="-999"/>
    <x v="125"/>
  </r>
  <r>
    <d v="2002-01-12T00:00:00"/>
    <n v="12"/>
    <n v="1.21"/>
    <n v="-3.4"/>
    <n v="-0.8"/>
    <n v="-5.4"/>
    <n v="94"/>
    <n v="69.099999999999994"/>
    <n v="3.6"/>
    <n v="579"/>
    <n v="-2.4"/>
    <n v="2"/>
    <n v="5.4"/>
    <n v="0.1"/>
    <n v="0.4"/>
    <n v="-999"/>
    <n v="-999"/>
    <n v="0.39900000000000002"/>
    <n v="0.17799999999999999"/>
    <n v="0"/>
    <n v="-999"/>
    <x v="125"/>
  </r>
  <r>
    <d v="2002-01-13T00:00:00"/>
    <n v="13"/>
    <n v="2.78"/>
    <n v="-8"/>
    <n v="-5.4"/>
    <n v="-10.199999999999999"/>
    <n v="94.3"/>
    <n v="88.3"/>
    <n v="0"/>
    <n v="579"/>
    <n v="-2.4"/>
    <n v="0.7"/>
    <n v="2"/>
    <n v="0.1"/>
    <n v="0.4"/>
    <n v="-999"/>
    <n v="-999"/>
    <n v="0.36099999999999999"/>
    <n v="4.8000000000000001E-2"/>
    <n v="0"/>
    <n v="-999"/>
    <x v="125"/>
  </r>
  <r>
    <d v="2002-01-14T00:00:00"/>
    <n v="14"/>
    <n v="2.62"/>
    <n v="-10.1"/>
    <n v="-8.6999999999999993"/>
    <n v="-10.9"/>
    <n v="93.3"/>
    <n v="89.6"/>
    <n v="0.8"/>
    <n v="585"/>
    <n v="-3.3"/>
    <n v="0.8"/>
    <n v="2"/>
    <n v="0.1"/>
    <n v="0.4"/>
    <n v="-999"/>
    <n v="-999"/>
    <n v="0.28499999999999998"/>
    <n v="3.3000000000000002E-2"/>
    <n v="0"/>
    <n v="-999"/>
    <x v="125"/>
  </r>
  <r>
    <d v="2002-01-15T00:00:00"/>
    <n v="15"/>
    <n v="1.3"/>
    <n v="-9.1999999999999993"/>
    <n v="-7.1"/>
    <n v="-11.3"/>
    <n v="95.6"/>
    <n v="93.8"/>
    <n v="11.2"/>
    <n v="671"/>
    <n v="-3.6"/>
    <n v="1"/>
    <n v="2.2999999999999998"/>
    <n v="0"/>
    <n v="0.4"/>
    <n v="-999"/>
    <n v="-999"/>
    <n v="0.33500000000000002"/>
    <n v="2.1999999999999999E-2"/>
    <n v="0"/>
    <n v="-999"/>
    <x v="125"/>
  </r>
  <r>
    <d v="2002-01-16T00:00:00"/>
    <n v="16"/>
    <n v="0.87"/>
    <n v="-8.1999999999999993"/>
    <n v="-6.1"/>
    <n v="-10.6"/>
    <n v="96"/>
    <n v="94"/>
    <n v="0"/>
    <n v="666"/>
    <n v="-3.7"/>
    <n v="0.8"/>
    <n v="2.1"/>
    <n v="0"/>
    <n v="0.4"/>
    <n v="-999"/>
    <n v="-999"/>
    <n v="0.36399999999999999"/>
    <n v="2.3E-2"/>
    <n v="0"/>
    <n v="-999"/>
    <x v="125"/>
  </r>
  <r>
    <d v="2002-01-17T00:00:00"/>
    <n v="17"/>
    <n v="1.31"/>
    <n v="-9.6999999999999993"/>
    <n v="-8.4"/>
    <n v="-10.8"/>
    <n v="95.3"/>
    <n v="94.3"/>
    <n v="7.3"/>
    <n v="722"/>
    <n v="-4.3"/>
    <n v="0.8"/>
    <n v="1.7"/>
    <n v="-0.1"/>
    <n v="0.4"/>
    <n v="-999"/>
    <n v="-999"/>
    <n v="0.30499999999999999"/>
    <n v="1.7999999999999999E-2"/>
    <n v="0"/>
    <n v="-999"/>
    <x v="125"/>
  </r>
  <r>
    <d v="2002-01-18T00:00:00"/>
    <n v="18"/>
    <n v="1.65"/>
    <n v="-9.8000000000000007"/>
    <n v="-6.8"/>
    <n v="-14.3"/>
    <n v="94.7"/>
    <n v="91.6"/>
    <n v="20.5"/>
    <n v="880"/>
    <n v="-4.3"/>
    <n v="0.6"/>
    <n v="1.6"/>
    <n v="-0.1"/>
    <n v="0.4"/>
    <n v="-999"/>
    <n v="-999"/>
    <n v="0.33600000000000002"/>
    <n v="3.1E-2"/>
    <n v="0"/>
    <n v="-999"/>
    <x v="125"/>
  </r>
  <r>
    <d v="2002-01-19T00:00:00"/>
    <n v="19"/>
    <n v="0.55000000000000004"/>
    <n v="-7.7"/>
    <n v="-5.2"/>
    <n v="-9.6999999999999993"/>
    <n v="96"/>
    <n v="92.9"/>
    <n v="0"/>
    <n v="841"/>
    <n v="-3.7"/>
    <n v="1"/>
    <n v="2.5"/>
    <n v="-0.1"/>
    <n v="0.4"/>
    <n v="-999"/>
    <n v="-999"/>
    <n v="0.38600000000000001"/>
    <n v="2.9000000000000001E-2"/>
    <n v="0"/>
    <n v="-999"/>
    <x v="125"/>
  </r>
  <r>
    <d v="2002-01-20T00:00:00"/>
    <n v="20"/>
    <n v="0.96"/>
    <n v="-7.2"/>
    <n v="-3.4"/>
    <n v="-9.1999999999999993"/>
    <n v="95.2"/>
    <n v="88.5"/>
    <n v="0"/>
    <n v="840"/>
    <n v="-3.1"/>
    <n v="1.5"/>
    <n v="3.2"/>
    <n v="0"/>
    <n v="0.4"/>
    <n v="-999"/>
    <n v="-999"/>
    <n v="0.41899999999999998"/>
    <n v="5.5E-2"/>
    <n v="0"/>
    <n v="-999"/>
    <x v="125"/>
  </r>
  <r>
    <d v="2002-01-21T00:00:00"/>
    <n v="21"/>
    <n v="2.65"/>
    <n v="-9.5"/>
    <n v="-3.3"/>
    <n v="-13.7"/>
    <n v="91"/>
    <n v="69.8"/>
    <n v="0"/>
    <n v="837"/>
    <n v="-2.9"/>
    <n v="0.9"/>
    <n v="2"/>
    <n v="0"/>
    <n v="0.4"/>
    <n v="-999"/>
    <n v="-999"/>
    <n v="0.33500000000000002"/>
    <n v="0.14499999999999999"/>
    <n v="0"/>
    <n v="-999"/>
    <x v="125"/>
  </r>
  <r>
    <d v="2002-01-22T00:00:00"/>
    <n v="22"/>
    <n v="0.8"/>
    <n v="-10.7"/>
    <n v="-6.9"/>
    <n v="-14.7"/>
    <n v="92.7"/>
    <n v="85.6"/>
    <n v="3.5"/>
    <n v="864"/>
    <n v="-3.2"/>
    <n v="0.5"/>
    <n v="1.3"/>
    <n v="0"/>
    <n v="0.4"/>
    <n v="-999"/>
    <n v="-999"/>
    <n v="0.312"/>
    <n v="5.1999999999999998E-2"/>
    <n v="0"/>
    <n v="-999"/>
    <x v="125"/>
  </r>
  <r>
    <d v="2002-01-23T00:00:00"/>
    <n v="23"/>
    <n v="0.36"/>
    <n v="-9"/>
    <n v="-4.8"/>
    <n v="-12.3"/>
    <n v="94.8"/>
    <n v="91.8"/>
    <n v="0"/>
    <n v="839"/>
    <n v="-3.1"/>
    <n v="1.2"/>
    <n v="2.2999999999999998"/>
    <n v="0"/>
    <n v="0.4"/>
    <n v="-999"/>
    <n v="-999"/>
    <n v="0.39300000000000002"/>
    <n v="3.5000000000000003E-2"/>
    <n v="0"/>
    <n v="-999"/>
    <x v="125"/>
  </r>
  <r>
    <d v="2002-01-24T00:00:00"/>
    <n v="24"/>
    <n v="3.03"/>
    <n v="-2.8"/>
    <n v="-1"/>
    <n v="-4.8"/>
    <n v="89.7"/>
    <n v="79.400000000000006"/>
    <n v="0"/>
    <n v="832"/>
    <n v="-2.7"/>
    <n v="2.2000000000000002"/>
    <n v="3.9"/>
    <n v="0"/>
    <n v="0.4"/>
    <n v="-999"/>
    <n v="-999"/>
    <n v="0.44900000000000001"/>
    <n v="0.11700000000000001"/>
    <n v="0"/>
    <n v="-999"/>
    <x v="125"/>
  </r>
  <r>
    <d v="2002-01-25T00:00:00"/>
    <n v="25"/>
    <n v="2.46"/>
    <n v="-6.3"/>
    <n v="-3.1"/>
    <n v="-11.3"/>
    <n v="95.4"/>
    <n v="87.4"/>
    <n v="0"/>
    <n v="817"/>
    <n v="-2.2999999999999998"/>
    <n v="1.3"/>
    <n v="3.1"/>
    <n v="0"/>
    <n v="0.4"/>
    <n v="-999"/>
    <n v="-999"/>
    <n v="0.42399999999999999"/>
    <n v="6.0999999999999999E-2"/>
    <n v="0"/>
    <n v="-999"/>
    <x v="125"/>
  </r>
  <r>
    <d v="2002-01-26T00:00:00"/>
    <n v="26"/>
    <n v="2.92"/>
    <n v="-10.9"/>
    <n v="-8.1"/>
    <n v="-15.1"/>
    <n v="84.3"/>
    <n v="69"/>
    <n v="0"/>
    <n v="815"/>
    <n v="-2.5"/>
    <n v="1.4"/>
    <n v="2.6"/>
    <n v="0"/>
    <n v="0.4"/>
    <n v="-999"/>
    <n v="-999"/>
    <n v="0.22900000000000001"/>
    <n v="0.10299999999999999"/>
    <n v="0"/>
    <n v="-999"/>
    <x v="125"/>
  </r>
  <r>
    <d v="2002-01-27T00:00:00"/>
    <n v="27"/>
    <n v="1.36"/>
    <n v="-12.7"/>
    <n v="-8.3000000000000007"/>
    <n v="-17.8"/>
    <n v="90.1"/>
    <n v="75.900000000000006"/>
    <n v="0"/>
    <n v="815"/>
    <n v="-3.1"/>
    <n v="0.6"/>
    <n v="2"/>
    <n v="0"/>
    <n v="0.4"/>
    <n v="-999"/>
    <n v="-999"/>
    <n v="0.248"/>
    <n v="7.9000000000000001E-2"/>
    <n v="0"/>
    <n v="-999"/>
    <x v="125"/>
  </r>
  <r>
    <d v="2002-01-28T00:00:00"/>
    <n v="28"/>
    <n v="5.85"/>
    <n v="-15.6"/>
    <n v="-6.5"/>
    <n v="-22.7"/>
    <n v="84.3"/>
    <n v="57.7"/>
    <n v="0"/>
    <n v="815"/>
    <n v="-3.7"/>
    <n v="0.3"/>
    <n v="1"/>
    <n v="0"/>
    <n v="0.3"/>
    <n v="-999"/>
    <n v="-999"/>
    <n v="0.216"/>
    <n v="0.159"/>
    <n v="0"/>
    <n v="-999"/>
    <x v="125"/>
  </r>
  <r>
    <d v="2002-01-29T00:00:00"/>
    <n v="29"/>
    <n v="2.21"/>
    <n v="-13.3"/>
    <n v="-10.7"/>
    <n v="-16.600000000000001"/>
    <n v="92"/>
    <n v="86.9"/>
    <n v="10.4"/>
    <n v="895"/>
    <n v="-4.4000000000000004"/>
    <n v="0.6"/>
    <n v="1.5"/>
    <n v="0"/>
    <n v="0.4"/>
    <n v="-999"/>
    <n v="-999"/>
    <n v="0.23499999999999999"/>
    <n v="3.5000000000000003E-2"/>
    <n v="0"/>
    <n v="-999"/>
    <x v="125"/>
  </r>
  <r>
    <d v="2002-01-30T00:00:00"/>
    <n v="30"/>
    <n v="0.93"/>
    <n v="-8.6"/>
    <n v="-4.9000000000000004"/>
    <n v="-12.2"/>
    <n v="94.5"/>
    <n v="88.4"/>
    <n v="0"/>
    <n v="895"/>
    <n v="-4.3"/>
    <n v="0.6"/>
    <n v="1.5"/>
    <n v="0"/>
    <n v="0.4"/>
    <n v="-999"/>
    <n v="-999"/>
    <n v="0.374"/>
    <n v="4.9000000000000002E-2"/>
    <n v="0"/>
    <n v="-999"/>
    <x v="125"/>
  </r>
  <r>
    <d v="2002-01-31T00:00:00"/>
    <n v="31"/>
    <n v="0.72"/>
    <n v="-6.8"/>
    <n v="-4.5999999999999996"/>
    <n v="-10.1"/>
    <n v="95.1"/>
    <n v="89.7"/>
    <n v="0"/>
    <n v="868"/>
    <n v="-3.8"/>
    <n v="0.4"/>
    <n v="1.3"/>
    <n v="0"/>
    <n v="0.4"/>
    <n v="-999"/>
    <n v="-999"/>
    <n v="0.39"/>
    <n v="4.4999999999999998E-2"/>
    <n v="868"/>
    <n v="-3.8"/>
    <x v="125"/>
  </r>
  <r>
    <d v="2002-02-01T00:00:00"/>
    <n v="32"/>
    <n v="2.27"/>
    <n v="-6.9"/>
    <n v="-0.9"/>
    <n v="-11.4"/>
    <n v="91.6"/>
    <n v="71.7"/>
    <n v="0"/>
    <n v="865"/>
    <n v="-3.3"/>
    <n v="0.8"/>
    <n v="2.2000000000000002"/>
    <n v="0"/>
    <n v="0.4"/>
    <n v="-999"/>
    <n v="-999"/>
    <n v="0.41"/>
    <n v="0.16200000000000001"/>
    <n v="0"/>
    <n v="-999"/>
    <x v="126"/>
  </r>
  <r>
    <d v="2002-02-02T00:00:00"/>
    <n v="33"/>
    <n v="2.9"/>
    <n v="-5.7"/>
    <n v="-0.5"/>
    <n v="-9.3000000000000007"/>
    <n v="88.7"/>
    <n v="68.099999999999994"/>
    <n v="0"/>
    <n v="851"/>
    <n v="-2.9"/>
    <n v="1.6"/>
    <n v="3.6"/>
    <n v="0"/>
    <n v="0.4"/>
    <n v="-999"/>
    <n v="-999"/>
    <n v="0.4"/>
    <n v="0.188"/>
    <n v="0"/>
    <n v="-999"/>
    <x v="126"/>
  </r>
  <r>
    <d v="2002-02-03T00:00:00"/>
    <n v="34"/>
    <n v="2.68"/>
    <n v="-5.3"/>
    <n v="0"/>
    <n v="-9.6999999999999993"/>
    <n v="93.9"/>
    <n v="75.400000000000006"/>
    <n v="0"/>
    <n v="851"/>
    <n v="-2.6"/>
    <n v="1.4"/>
    <n v="3.7"/>
    <n v="0"/>
    <n v="0.4"/>
    <n v="-999"/>
    <n v="-999"/>
    <n v="0.46200000000000002"/>
    <n v="0.15"/>
    <n v="0"/>
    <n v="-999"/>
    <x v="126"/>
  </r>
  <r>
    <d v="2002-02-04T00:00:00"/>
    <n v="35"/>
    <n v="6.3"/>
    <n v="-6.3"/>
    <n v="-0.3"/>
    <n v="-10.6"/>
    <n v="78.900000000000006"/>
    <n v="51.6"/>
    <n v="0"/>
    <n v="845"/>
    <n v="-2.4"/>
    <n v="1.2"/>
    <n v="2.6"/>
    <n v="0"/>
    <n v="0.4"/>
    <n v="-999"/>
    <n v="-999"/>
    <n v="0.309"/>
    <n v="0.28899999999999998"/>
    <n v="0"/>
    <n v="-999"/>
    <x v="126"/>
  </r>
  <r>
    <d v="2002-02-05T00:00:00"/>
    <n v="36"/>
    <n v="4.7699999999999996"/>
    <n v="-5.5"/>
    <n v="-1.3"/>
    <n v="-7.9"/>
    <n v="83.4"/>
    <n v="58"/>
    <n v="0"/>
    <n v="840"/>
    <n v="-2.4"/>
    <n v="1.7"/>
    <n v="3.6"/>
    <n v="0"/>
    <n v="0.4"/>
    <n v="-999"/>
    <n v="-999"/>
    <n v="0.32200000000000001"/>
    <n v="0.23300000000000001"/>
    <n v="0"/>
    <n v="-999"/>
    <x v="126"/>
  </r>
  <r>
    <d v="2002-02-06T00:00:00"/>
    <n v="37"/>
    <n v="2.65"/>
    <n v="-5"/>
    <n v="-3.3"/>
    <n v="-7.3"/>
    <n v="90.9"/>
    <n v="66.900000000000006"/>
    <n v="2.5"/>
    <n v="859"/>
    <n v="-2.5"/>
    <n v="2.7"/>
    <n v="4.8"/>
    <n v="0"/>
    <n v="0.4"/>
    <n v="-999"/>
    <n v="-999"/>
    <n v="0.32100000000000001"/>
    <n v="0.158"/>
    <n v="0"/>
    <n v="-999"/>
    <x v="126"/>
  </r>
  <r>
    <d v="2002-02-07T00:00:00"/>
    <n v="38"/>
    <n v="6.9"/>
    <n v="-5.3"/>
    <n v="-0.8"/>
    <n v="-8.3000000000000007"/>
    <n v="87.2"/>
    <n v="63.8"/>
    <n v="1.4"/>
    <n v="870"/>
    <n v="-2.2999999999999998"/>
    <n v="1.8"/>
    <n v="4"/>
    <n v="0"/>
    <n v="0.4"/>
    <n v="-999"/>
    <n v="-999"/>
    <n v="0.36799999999999999"/>
    <n v="0.20799999999999999"/>
    <n v="0"/>
    <n v="-999"/>
    <x v="126"/>
  </r>
  <r>
    <d v="2002-02-08T00:00:00"/>
    <n v="39"/>
    <n v="1.47"/>
    <n v="-6.4"/>
    <n v="-1.6"/>
    <n v="-10.4"/>
    <n v="96.2"/>
    <n v="89"/>
    <n v="1.7"/>
    <n v="883"/>
    <n v="-2.2000000000000002"/>
    <n v="0.9"/>
    <n v="2.1"/>
    <n v="0"/>
    <n v="0.4"/>
    <n v="-999"/>
    <n v="-999"/>
    <n v="0.48299999999999998"/>
    <n v="0.06"/>
    <n v="0"/>
    <n v="-999"/>
    <x v="126"/>
  </r>
  <r>
    <d v="2002-02-09T00:00:00"/>
    <n v="40"/>
    <n v="3.5"/>
    <n v="-6"/>
    <n v="-3.1"/>
    <n v="-10.5"/>
    <n v="84.3"/>
    <n v="74.099999999999994"/>
    <n v="0"/>
    <n v="876"/>
    <n v="-2.2000000000000002"/>
    <n v="1.6"/>
    <n v="3.1"/>
    <n v="0"/>
    <n v="0.4"/>
    <n v="-999"/>
    <n v="-999"/>
    <n v="0.36"/>
    <n v="0.126"/>
    <n v="0"/>
    <n v="-999"/>
    <x v="126"/>
  </r>
  <r>
    <d v="2002-02-10T00:00:00"/>
    <n v="41"/>
    <n v="6.47"/>
    <n v="-4.0999999999999996"/>
    <n v="0.8"/>
    <n v="-7.9"/>
    <n v="74.599999999999994"/>
    <n v="53.1"/>
    <n v="0"/>
    <n v="859"/>
    <n v="-2.2000000000000002"/>
    <n v="3.1"/>
    <n v="5.2"/>
    <n v="0"/>
    <n v="0.4"/>
    <n v="-999"/>
    <n v="-999"/>
    <n v="0.34399999999999997"/>
    <n v="0.30299999999999999"/>
    <n v="0"/>
    <n v="-999"/>
    <x v="126"/>
  </r>
  <r>
    <d v="2002-02-11T00:00:00"/>
    <n v="42"/>
    <n v="8.8000000000000007"/>
    <n v="-8.3000000000000007"/>
    <n v="-2.5"/>
    <n v="-12"/>
    <n v="70.3"/>
    <n v="38.700000000000003"/>
    <n v="0"/>
    <n v="859"/>
    <n v="-2.1"/>
    <n v="1.3"/>
    <n v="3.5"/>
    <n v="0"/>
    <n v="0.4"/>
    <n v="-999"/>
    <n v="-999"/>
    <n v="0.19700000000000001"/>
    <n v="0.311"/>
    <n v="0"/>
    <n v="-999"/>
    <x v="126"/>
  </r>
  <r>
    <d v="2002-02-12T00:00:00"/>
    <n v="43"/>
    <n v="7.63"/>
    <n v="-5.6"/>
    <n v="2.9"/>
    <n v="-11.9"/>
    <n v="64.7"/>
    <n v="47.7"/>
    <n v="3.3"/>
    <n v="884"/>
    <n v="-2.5"/>
    <n v="0.9"/>
    <n v="3"/>
    <n v="0.1"/>
    <n v="0.4"/>
    <n v="-999"/>
    <n v="-999"/>
    <n v="0.35899999999999999"/>
    <n v="0.39300000000000002"/>
    <n v="0"/>
    <n v="-999"/>
    <x v="126"/>
  </r>
  <r>
    <d v="2002-02-13T00:00:00"/>
    <n v="44"/>
    <n v="6.4"/>
    <n v="-6.2"/>
    <n v="-1.9"/>
    <n v="-10.6"/>
    <n v="76.099999999999994"/>
    <n v="48"/>
    <n v="0"/>
    <n v="857"/>
    <n v="-2.6"/>
    <n v="1.2"/>
    <n v="2.8"/>
    <n v="0"/>
    <n v="0.4"/>
    <n v="-999"/>
    <n v="-999"/>
    <n v="0.255"/>
    <n v="0.27600000000000002"/>
    <n v="0"/>
    <n v="-999"/>
    <x v="126"/>
  </r>
  <r>
    <d v="2002-02-14T00:00:00"/>
    <n v="45"/>
    <n v="6.01"/>
    <n v="-5.0999999999999996"/>
    <n v="4.3"/>
    <n v="-12.5"/>
    <n v="89.8"/>
    <n v="65.900000000000006"/>
    <n v="0"/>
    <n v="833"/>
    <n v="-2.5"/>
    <n v="0.4"/>
    <n v="1.2"/>
    <n v="0.1"/>
    <n v="0.4"/>
    <n v="-999"/>
    <n v="-999"/>
    <n v="0.54700000000000004"/>
    <n v="0.28299999999999997"/>
    <n v="0"/>
    <n v="-999"/>
    <x v="126"/>
  </r>
  <r>
    <d v="2002-02-15T00:00:00"/>
    <n v="46"/>
    <n v="9.4600000000000009"/>
    <n v="-0.6"/>
    <n v="6.5"/>
    <n v="-5.3"/>
    <n v="71"/>
    <n v="44"/>
    <n v="0"/>
    <n v="827"/>
    <n v="-2.4"/>
    <n v="0.9"/>
    <n v="3.2"/>
    <n v="0.1"/>
    <n v="0.4"/>
    <n v="-999"/>
    <n v="-999"/>
    <n v="0.42599999999999999"/>
    <n v="0.54200000000000004"/>
    <n v="0"/>
    <n v="-999"/>
    <x v="126"/>
  </r>
  <r>
    <d v="2002-02-16T00:00:00"/>
    <n v="47"/>
    <n v="7.33"/>
    <n v="-2.1"/>
    <n v="2.4"/>
    <n v="-5.5"/>
    <n v="60.4"/>
    <n v="35.799999999999997"/>
    <n v="0.7"/>
    <n v="832"/>
    <n v="-2.4"/>
    <n v="1.5"/>
    <n v="4.2"/>
    <n v="0.1"/>
    <n v="0.4"/>
    <n v="-999"/>
    <n v="-999"/>
    <n v="0.26"/>
    <n v="0.46600000000000003"/>
    <n v="0"/>
    <n v="-999"/>
    <x v="126"/>
  </r>
  <r>
    <d v="2002-02-17T00:00:00"/>
    <n v="48"/>
    <n v="7.06"/>
    <n v="-3"/>
    <n v="2.4"/>
    <n v="-7.2"/>
    <n v="85.8"/>
    <n v="57.9"/>
    <n v="0"/>
    <n v="832"/>
    <n v="-2.2999999999999998"/>
    <n v="0.6"/>
    <n v="2.1"/>
    <n v="0.1"/>
    <n v="0.4"/>
    <n v="-999"/>
    <n v="-999"/>
    <n v="0.42099999999999999"/>
    <n v="0.30599999999999999"/>
    <n v="0"/>
    <n v="-999"/>
    <x v="126"/>
  </r>
  <r>
    <d v="2002-02-18T00:00:00"/>
    <n v="49"/>
    <n v="8.7100000000000009"/>
    <n v="-2.6"/>
    <n v="3.7"/>
    <n v="-6.2"/>
    <n v="81.3"/>
    <n v="45.2"/>
    <n v="0.5"/>
    <n v="836"/>
    <n v="-2.1"/>
    <n v="1.3"/>
    <n v="3.4"/>
    <n v="0.1"/>
    <n v="0.4"/>
    <n v="-999"/>
    <n v="-999"/>
    <n v="0.36"/>
    <n v="0.436"/>
    <n v="0"/>
    <n v="-999"/>
    <x v="126"/>
  </r>
  <r>
    <d v="2002-02-19T00:00:00"/>
    <n v="50"/>
    <n v="3.97"/>
    <n v="-3.3"/>
    <n v="-0.2"/>
    <n v="-6.7"/>
    <n v="92.9"/>
    <n v="81.8"/>
    <n v="0"/>
    <n v="836"/>
    <n v="-1.9"/>
    <n v="2.6"/>
    <n v="4.9000000000000004"/>
    <n v="0"/>
    <n v="0.4"/>
    <n v="-999"/>
    <n v="-999"/>
    <n v="0.49299999999999999"/>
    <n v="0.11"/>
    <n v="0"/>
    <n v="-999"/>
    <x v="126"/>
  </r>
  <r>
    <d v="2002-02-20T00:00:00"/>
    <n v="51"/>
    <n v="8.7899999999999991"/>
    <n v="-4.2"/>
    <n v="2.1"/>
    <n v="-7.4"/>
    <n v="67.099999999999994"/>
    <n v="40.1"/>
    <n v="4.8"/>
    <n v="873"/>
    <n v="-1.8"/>
    <n v="1.1000000000000001"/>
    <n v="2.6"/>
    <n v="0.1"/>
    <n v="0.4"/>
    <n v="-999"/>
    <n v="-999"/>
    <n v="0.28499999999999998"/>
    <n v="0.42599999999999999"/>
    <n v="0"/>
    <n v="-999"/>
    <x v="126"/>
  </r>
  <r>
    <d v="2002-02-21T00:00:00"/>
    <n v="52"/>
    <n v="3.98"/>
    <n v="-1.9"/>
    <n v="1.2"/>
    <n v="-6"/>
    <n v="90.8"/>
    <n v="41.8"/>
    <n v="0"/>
    <n v="863"/>
    <n v="-2.1"/>
    <n v="1.9"/>
    <n v="4.9000000000000004"/>
    <n v="0.1"/>
    <n v="0.4"/>
    <n v="-999"/>
    <n v="-999"/>
    <n v="0.27900000000000003"/>
    <n v="0.38800000000000001"/>
    <n v="0"/>
    <n v="-999"/>
    <x v="126"/>
  </r>
  <r>
    <d v="2002-02-22T00:00:00"/>
    <n v="53"/>
    <n v="3.51"/>
    <n v="-0.7"/>
    <n v="3.5"/>
    <n v="-7.6"/>
    <n v="94.4"/>
    <n v="82.6"/>
    <n v="3.1"/>
    <n v="887"/>
    <n v="-1.8"/>
    <n v="1.4"/>
    <n v="2.4"/>
    <n v="0.1"/>
    <n v="0.4"/>
    <n v="-999"/>
    <n v="-999"/>
    <n v="0.64600000000000002"/>
    <n v="0.13700000000000001"/>
    <n v="0"/>
    <n v="-999"/>
    <x v="126"/>
  </r>
  <r>
    <d v="2002-02-23T00:00:00"/>
    <n v="54"/>
    <n v="2.85"/>
    <n v="-11.2"/>
    <n v="-7.6"/>
    <n v="-14.4"/>
    <n v="92.3"/>
    <n v="85.4"/>
    <n v="0"/>
    <n v="876"/>
    <n v="-1.5"/>
    <n v="0.9"/>
    <n v="1.8"/>
    <n v="0"/>
    <n v="0.3"/>
    <n v="-999"/>
    <n v="-999"/>
    <n v="0.29499999999999998"/>
    <n v="0.05"/>
    <n v="0"/>
    <n v="-999"/>
    <x v="126"/>
  </r>
  <r>
    <d v="2002-02-24T00:00:00"/>
    <n v="55"/>
    <n v="6.59"/>
    <n v="-14.5"/>
    <n v="-8.1999999999999993"/>
    <n v="-19"/>
    <n v="83.8"/>
    <n v="55.2"/>
    <n v="0"/>
    <n v="875"/>
    <n v="-1.7"/>
    <n v="0.8"/>
    <n v="2.4"/>
    <n v="0"/>
    <n v="0.3"/>
    <n v="-999"/>
    <n v="-999"/>
    <n v="0.182"/>
    <n v="0.14699999999999999"/>
    <n v="0"/>
    <n v="-999"/>
    <x v="126"/>
  </r>
  <r>
    <d v="2002-02-25T00:00:00"/>
    <n v="56"/>
    <n v="11.39"/>
    <n v="-12.2"/>
    <n v="-4.0999999999999996"/>
    <n v="-19.899999999999999"/>
    <n v="60.4"/>
    <n v="32.799999999999997"/>
    <n v="4.4000000000000004"/>
    <n v="909"/>
    <n v="-2.2000000000000002"/>
    <n v="1.1000000000000001"/>
    <n v="2.2000000000000002"/>
    <n v="0"/>
    <n v="0.3"/>
    <n v="-999"/>
    <n v="-999"/>
    <n v="0.14799999999999999"/>
    <n v="0.30299999999999999"/>
    <n v="0"/>
    <n v="-999"/>
    <x v="126"/>
  </r>
  <r>
    <d v="2002-02-26T00:00:00"/>
    <n v="57"/>
    <n v="1.79"/>
    <n v="-10.199999999999999"/>
    <n v="-6.7"/>
    <n v="-13.2"/>
    <n v="83.1"/>
    <n v="54.1"/>
    <n v="5.5"/>
    <n v="951"/>
    <n v="-2.7"/>
    <n v="0.9"/>
    <n v="2"/>
    <n v="0"/>
    <n v="0.3"/>
    <n v="-999"/>
    <n v="-999"/>
    <n v="0.20100000000000001"/>
    <n v="0.17"/>
    <n v="0"/>
    <n v="-999"/>
    <x v="126"/>
  </r>
  <r>
    <d v="2002-02-27T00:00:00"/>
    <n v="58"/>
    <n v="1.24"/>
    <n v="-8.8000000000000007"/>
    <n v="-4"/>
    <n v="-12.8"/>
    <n v="92.7"/>
    <n v="84.8"/>
    <n v="1.2"/>
    <n v="960"/>
    <n v="-2.9"/>
    <n v="1"/>
    <n v="2.2000000000000002"/>
    <n v="0"/>
    <n v="0.3"/>
    <n v="-999"/>
    <n v="-999"/>
    <n v="0.38500000000000001"/>
    <n v="6.9000000000000006E-2"/>
    <n v="0"/>
    <n v="-999"/>
    <x v="126"/>
  </r>
  <r>
    <d v="2002-02-28T00:00:00"/>
    <n v="59"/>
    <n v="1.61"/>
    <n v="-9.6"/>
    <n v="-5.2"/>
    <n v="-12.1"/>
    <n v="91.1"/>
    <n v="76.599999999999994"/>
    <n v="0"/>
    <n v="958"/>
    <n v="-2.9"/>
    <n v="0.9"/>
    <n v="1.8"/>
    <n v="0"/>
    <n v="0.3"/>
    <n v="-999"/>
    <n v="-999"/>
    <n v="0.317"/>
    <n v="9.7000000000000003E-2"/>
    <n v="958"/>
    <n v="-2.9"/>
    <x v="126"/>
  </r>
  <r>
    <d v="2002-03-01T00:00:00"/>
    <n v="60"/>
    <n v="1.6"/>
    <n v="-9.1"/>
    <n v="-6.2"/>
    <n v="-11.3"/>
    <n v="88.5"/>
    <n v="73.400000000000006"/>
    <n v="0"/>
    <n v="914"/>
    <n v="-2.8"/>
    <n v="0.7"/>
    <n v="1.6"/>
    <n v="0"/>
    <n v="0.3"/>
    <n v="-999"/>
    <n v="-999"/>
    <n v="0.28199999999999997"/>
    <n v="0.10199999999999999"/>
    <n v="0"/>
    <n v="-999"/>
    <x v="127"/>
  </r>
  <r>
    <d v="2002-03-02T00:00:00"/>
    <n v="61"/>
    <n v="7.76"/>
    <n v="-5.5"/>
    <n v="0.5"/>
    <n v="-9.6999999999999993"/>
    <n v="81.599999999999994"/>
    <n v="55.6"/>
    <n v="0"/>
    <n v="877"/>
    <n v="-2.6"/>
    <n v="0.7"/>
    <n v="1.9"/>
    <n v="0.1"/>
    <n v="0.4"/>
    <n v="-999"/>
    <n v="-999"/>
    <n v="0.35299999999999998"/>
    <n v="0.28100000000000003"/>
    <n v="0"/>
    <n v="-999"/>
    <x v="127"/>
  </r>
  <r>
    <d v="2002-03-03T00:00:00"/>
    <n v="62"/>
    <n v="13.41"/>
    <n v="-0.3"/>
    <n v="9.3000000000000007"/>
    <n v="-7.4"/>
    <n v="67.900000000000006"/>
    <n v="37.299999999999997"/>
    <n v="0"/>
    <n v="869"/>
    <n v="-2.2000000000000002"/>
    <n v="0.6"/>
    <n v="1.7"/>
    <n v="0.1"/>
    <n v="0.4"/>
    <n v="-999"/>
    <n v="-999"/>
    <n v="0.438"/>
    <n v="0.73399999999999999"/>
    <n v="0"/>
    <n v="-999"/>
    <x v="127"/>
  </r>
  <r>
    <d v="2002-03-04T00:00:00"/>
    <n v="63"/>
    <n v="5.01"/>
    <n v="-1.1000000000000001"/>
    <n v="4.4000000000000004"/>
    <n v="-4.4000000000000004"/>
    <n v="68.099999999999994"/>
    <n v="46.7"/>
    <n v="4.5999999999999996"/>
    <n v="904"/>
    <n v="-1.9"/>
    <n v="1.3"/>
    <n v="2.8"/>
    <n v="0.1"/>
    <n v="0.4"/>
    <n v="-999"/>
    <n v="-999"/>
    <n v="0.38900000000000001"/>
    <n v="0.44600000000000001"/>
    <n v="0"/>
    <n v="-999"/>
    <x v="127"/>
  </r>
  <r>
    <d v="2002-03-05T00:00:00"/>
    <n v="64"/>
    <n v="9.7899999999999991"/>
    <n v="-12.3"/>
    <n v="-4.0999999999999996"/>
    <n v="-20.6"/>
    <n v="88.3"/>
    <n v="74.5"/>
    <n v="1.2"/>
    <n v="913"/>
    <n v="-1.8"/>
    <n v="1.2"/>
    <n v="2.9"/>
    <n v="0"/>
    <n v="0.3"/>
    <n v="-999"/>
    <n v="-999"/>
    <n v="0.33400000000000002"/>
    <n v="0.115"/>
    <n v="0"/>
    <n v="-999"/>
    <x v="127"/>
  </r>
  <r>
    <d v="2002-03-06T00:00:00"/>
    <n v="65"/>
    <n v="6.47"/>
    <n v="-18.2"/>
    <n v="-13.3"/>
    <n v="-22.3"/>
    <n v="86.5"/>
    <n v="77.099999999999994"/>
    <n v="0.5"/>
    <n v="917"/>
    <n v="-2.2000000000000002"/>
    <n v="0.7"/>
    <n v="2"/>
    <n v="-0.1"/>
    <n v="0.2"/>
    <n v="-999"/>
    <n v="-999"/>
    <n v="0.16900000000000001"/>
    <n v="0.05"/>
    <n v="0"/>
    <n v="-999"/>
    <x v="127"/>
  </r>
  <r>
    <d v="2002-03-07T00:00:00"/>
    <n v="66"/>
    <n v="5.05"/>
    <n v="-17.399999999999999"/>
    <n v="-11.1"/>
    <n v="-22.7"/>
    <n v="84.1"/>
    <n v="65.5"/>
    <n v="2.2000000000000002"/>
    <n v="934"/>
    <n v="-2.8"/>
    <n v="0.8"/>
    <n v="1.6"/>
    <n v="-0.1"/>
    <n v="0.2"/>
    <n v="-999"/>
    <n v="-999"/>
    <n v="0.17100000000000001"/>
    <n v="0.09"/>
    <n v="0"/>
    <n v="-999"/>
    <x v="127"/>
  </r>
  <r>
    <d v="2002-03-08T00:00:00"/>
    <n v="67"/>
    <n v="5.44"/>
    <n v="-15.9"/>
    <n v="-10.4"/>
    <n v="-22.2"/>
    <n v="85.6"/>
    <n v="68.099999999999994"/>
    <n v="1.6"/>
    <n v="946"/>
    <n v="-3.3"/>
    <n v="0.8"/>
    <n v="1.8"/>
    <n v="-0.1"/>
    <n v="0.2"/>
    <n v="-999"/>
    <n v="-999"/>
    <n v="0.188"/>
    <n v="8.7999999999999995E-2"/>
    <n v="0"/>
    <n v="-999"/>
    <x v="127"/>
  </r>
  <r>
    <d v="2002-03-09T00:00:00"/>
    <n v="68"/>
    <n v="5.01"/>
    <n v="-9.6999999999999993"/>
    <n v="-6.5"/>
    <n v="-14.6"/>
    <n v="90.7"/>
    <n v="79.8"/>
    <n v="1.3"/>
    <n v="956"/>
    <n v="-3.5"/>
    <n v="2.4"/>
    <n v="5.5"/>
    <n v="0"/>
    <n v="0.3"/>
    <n v="-999"/>
    <n v="-999"/>
    <n v="0.3"/>
    <n v="7.5999999999999998E-2"/>
    <n v="0"/>
    <n v="-999"/>
    <x v="127"/>
  </r>
  <r>
    <d v="2002-03-10T00:00:00"/>
    <n v="69"/>
    <n v="6"/>
    <n v="-5.3"/>
    <n v="-3.6"/>
    <n v="-8.4"/>
    <n v="95.6"/>
    <n v="87.3"/>
    <n v="4.4000000000000004"/>
    <n v="990"/>
    <n v="-3.5"/>
    <n v="2.2000000000000002"/>
    <n v="4.8"/>
    <n v="0"/>
    <n v="0.3"/>
    <n v="-999"/>
    <n v="-999"/>
    <n v="0.40799999999999997"/>
    <n v="5.8999999999999997E-2"/>
    <n v="0"/>
    <n v="-999"/>
    <x v="127"/>
  </r>
  <r>
    <d v="2002-03-11T00:00:00"/>
    <n v="70"/>
    <n v="7.96"/>
    <n v="-2.2000000000000002"/>
    <n v="3.9"/>
    <n v="-5.9"/>
    <n v="95.1"/>
    <n v="75.099999999999994"/>
    <n v="0"/>
    <n v="975"/>
    <n v="-3"/>
    <n v="2.4"/>
    <n v="5"/>
    <n v="0"/>
    <n v="0.3"/>
    <n v="-999"/>
    <n v="-999"/>
    <n v="0.60699999999999998"/>
    <n v="0.20100000000000001"/>
    <n v="0"/>
    <n v="-999"/>
    <x v="127"/>
  </r>
  <r>
    <d v="2002-03-12T00:00:00"/>
    <n v="71"/>
    <n v="8.2899999999999991"/>
    <n v="-5.3"/>
    <n v="-1.5"/>
    <n v="-7.9"/>
    <n v="88.4"/>
    <n v="72.2"/>
    <n v="0.8"/>
    <n v="981"/>
    <n v="-2.4"/>
    <n v="1.9"/>
    <n v="4"/>
    <n v="-0.1"/>
    <n v="0.3"/>
    <n v="-999"/>
    <n v="-999"/>
    <n v="0.39600000000000002"/>
    <n v="0.152"/>
    <n v="0"/>
    <n v="-999"/>
    <x v="127"/>
  </r>
  <r>
    <d v="2002-03-13T00:00:00"/>
    <n v="72"/>
    <n v="8.14"/>
    <n v="-5.9"/>
    <n v="0.5"/>
    <n v="-10"/>
    <n v="86.5"/>
    <n v="60.3"/>
    <n v="0.3"/>
    <n v="983"/>
    <n v="-2.1"/>
    <n v="0.7"/>
    <n v="1.7"/>
    <n v="0"/>
    <n v="0.3"/>
    <n v="-999"/>
    <n v="-999"/>
    <n v="0.38300000000000001"/>
    <n v="0.251"/>
    <n v="0"/>
    <n v="-999"/>
    <x v="127"/>
  </r>
  <r>
    <d v="2002-03-14T00:00:00"/>
    <n v="73"/>
    <n v="3.97"/>
    <n v="-6.7"/>
    <n v="-1.9"/>
    <n v="-10.4"/>
    <n v="87.3"/>
    <n v="66.7"/>
    <n v="4.4000000000000004"/>
    <n v="1017"/>
    <n v="-2.1"/>
    <n v="1"/>
    <n v="2"/>
    <n v="0"/>
    <n v="0.3"/>
    <n v="-999"/>
    <n v="-999"/>
    <n v="0.35499999999999998"/>
    <n v="0.17699999999999999"/>
    <n v="0"/>
    <n v="-999"/>
    <x v="127"/>
  </r>
  <r>
    <d v="2002-03-15T00:00:00"/>
    <n v="74"/>
    <n v="9.85"/>
    <n v="-6.6"/>
    <n v="0.1"/>
    <n v="-10.3"/>
    <n v="88.1"/>
    <n v="58.9"/>
    <n v="22.4"/>
    <n v="1189"/>
    <n v="-2.1"/>
    <n v="1"/>
    <n v="2.5"/>
    <n v="0"/>
    <n v="0.3"/>
    <n v="-999"/>
    <n v="-999"/>
    <n v="0.36099999999999999"/>
    <n v="0.253"/>
    <n v="0"/>
    <n v="-999"/>
    <x v="127"/>
  </r>
  <r>
    <d v="2002-03-16T00:00:00"/>
    <n v="75"/>
    <n v="5.98"/>
    <n v="-10.9"/>
    <n v="-6.7"/>
    <n v="-16.8"/>
    <n v="92.9"/>
    <n v="90.1"/>
    <n v="0"/>
    <n v="1185"/>
    <n v="-2.1"/>
    <n v="1"/>
    <n v="2.8"/>
    <n v="0"/>
    <n v="0.3"/>
    <n v="-999"/>
    <n v="-999"/>
    <n v="0.33300000000000002"/>
    <n v="3.6999999999999998E-2"/>
    <n v="0"/>
    <n v="-999"/>
    <x v="127"/>
  </r>
  <r>
    <d v="2002-03-17T00:00:00"/>
    <n v="76"/>
    <n v="6.32"/>
    <n v="-15.1"/>
    <n v="-8.1"/>
    <n v="-20.7"/>
    <n v="88.9"/>
    <n v="76.7"/>
    <n v="0"/>
    <n v="1180"/>
    <n v="-2"/>
    <n v="0.7"/>
    <n v="1.7"/>
    <n v="-0.1"/>
    <n v="0.2"/>
    <n v="-999"/>
    <n v="-999"/>
    <n v="0.254"/>
    <n v="7.6999999999999999E-2"/>
    <n v="0"/>
    <n v="-999"/>
    <x v="127"/>
  </r>
  <r>
    <d v="2002-03-18T00:00:00"/>
    <n v="77"/>
    <n v="3.67"/>
    <n v="-13.3"/>
    <n v="-10"/>
    <n v="-20.6"/>
    <n v="88.9"/>
    <n v="80.2"/>
    <n v="5.0999999999999996"/>
    <n v="1219"/>
    <n v="-1.9"/>
    <n v="0.7"/>
    <n v="2.7"/>
    <n v="-0.1"/>
    <n v="0.2"/>
    <n v="-999"/>
    <n v="-999"/>
    <n v="0.22900000000000001"/>
    <n v="5.7000000000000002E-2"/>
    <n v="0"/>
    <n v="-999"/>
    <x v="127"/>
  </r>
  <r>
    <d v="2002-03-19T00:00:00"/>
    <n v="78"/>
    <n v="2.93"/>
    <n v="-11.5"/>
    <n v="-5.0999999999999996"/>
    <n v="-17.100000000000001"/>
    <n v="93.1"/>
    <n v="90.6"/>
    <n v="0"/>
    <n v="1177"/>
    <n v="-2"/>
    <n v="0.6"/>
    <n v="1.2"/>
    <n v="-0.1"/>
    <n v="0.3"/>
    <n v="-999"/>
    <n v="-999"/>
    <n v="0.38"/>
    <n v="3.9E-2"/>
    <n v="0"/>
    <n v="-999"/>
    <x v="127"/>
  </r>
  <r>
    <d v="2002-03-20T00:00:00"/>
    <n v="79"/>
    <n v="4.9800000000000004"/>
    <n v="-15.5"/>
    <n v="-9.3000000000000007"/>
    <n v="-19.3"/>
    <n v="88.2"/>
    <n v="75.400000000000006"/>
    <n v="0"/>
    <n v="1145"/>
    <n v="-2"/>
    <n v="0.9"/>
    <n v="1.8"/>
    <n v="-0.1"/>
    <n v="0.2"/>
    <n v="-999"/>
    <n v="-999"/>
    <n v="0.22800000000000001"/>
    <n v="7.3999999999999996E-2"/>
    <n v="0"/>
    <n v="-999"/>
    <x v="127"/>
  </r>
  <r>
    <d v="2002-03-21T00:00:00"/>
    <n v="80"/>
    <n v="7.03"/>
    <n v="-6.4"/>
    <n v="2.1"/>
    <n v="-14.7"/>
    <n v="84.7"/>
    <n v="66.7"/>
    <n v="0"/>
    <n v="1057"/>
    <n v="-1.9"/>
    <n v="1.2"/>
    <n v="2.8"/>
    <n v="0"/>
    <n v="0.3"/>
    <n v="-999"/>
    <n v="-999"/>
    <n v="0.47399999999999998"/>
    <n v="0.23699999999999999"/>
    <n v="0"/>
    <n v="-999"/>
    <x v="127"/>
  </r>
  <r>
    <d v="2002-03-22T00:00:00"/>
    <n v="81"/>
    <n v="13.23"/>
    <n v="3.1"/>
    <n v="8.3000000000000007"/>
    <n v="-3.3"/>
    <n v="73.8"/>
    <n v="56.2"/>
    <n v="0"/>
    <n v="1000"/>
    <n v="-1.8"/>
    <n v="1.3"/>
    <n v="2.5"/>
    <n v="0.1"/>
    <n v="0.4"/>
    <n v="-999"/>
    <n v="-999"/>
    <n v="0.61299999999999999"/>
    <n v="0.47899999999999998"/>
    <n v="0"/>
    <n v="-999"/>
    <x v="127"/>
  </r>
  <r>
    <d v="2002-03-23T00:00:00"/>
    <n v="82"/>
    <n v="14.46"/>
    <n v="3.3"/>
    <n v="10.4"/>
    <n v="-2"/>
    <n v="70.7"/>
    <n v="37.4"/>
    <n v="0"/>
    <n v="967"/>
    <n v="-1.5"/>
    <n v="0.5"/>
    <n v="1.5"/>
    <n v="0.1"/>
    <n v="0.4"/>
    <n v="-999"/>
    <n v="-999"/>
    <n v="0.47199999999999998"/>
    <n v="0.78900000000000003"/>
    <n v="0"/>
    <n v="-999"/>
    <x v="127"/>
  </r>
  <r>
    <d v="2002-03-24T00:00:00"/>
    <n v="83"/>
    <n v="12.92"/>
    <n v="1.5"/>
    <n v="9"/>
    <n v="-3.7"/>
    <n v="76.599999999999994"/>
    <n v="45.4"/>
    <n v="0"/>
    <n v="936"/>
    <n v="-1.1000000000000001"/>
    <n v="0.7"/>
    <n v="1.6"/>
    <n v="0.1"/>
    <n v="0.4"/>
    <n v="-999"/>
    <n v="-999"/>
    <n v="0.52100000000000002"/>
    <n v="0.627"/>
    <n v="0"/>
    <n v="-999"/>
    <x v="127"/>
  </r>
  <r>
    <d v="2002-03-25T00:00:00"/>
    <n v="84"/>
    <n v="18.89"/>
    <n v="0.5"/>
    <n v="9.5"/>
    <n v="-6"/>
    <n v="73.900000000000006"/>
    <n v="32.9"/>
    <n v="0"/>
    <n v="913"/>
    <n v="-0.8"/>
    <n v="0.8"/>
    <n v="2"/>
    <n v="0.1"/>
    <n v="0.4"/>
    <n v="-999"/>
    <n v="-999"/>
    <n v="0.39"/>
    <n v="0.79600000000000004"/>
    <n v="0"/>
    <n v="-999"/>
    <x v="127"/>
  </r>
  <r>
    <d v="2002-03-26T00:00:00"/>
    <n v="85"/>
    <n v="5.03"/>
    <n v="-1.8"/>
    <n v="1.3"/>
    <n v="-7.1"/>
    <n v="80.099999999999994"/>
    <n v="60.6"/>
    <n v="2.6"/>
    <n v="933"/>
    <n v="-0.7"/>
    <n v="1.9"/>
    <n v="3.6"/>
    <n v="0"/>
    <n v="0.3"/>
    <n v="-999"/>
    <n v="-999"/>
    <n v="0.40500000000000003"/>
    <n v="0.26400000000000001"/>
    <n v="0"/>
    <n v="-999"/>
    <x v="127"/>
  </r>
  <r>
    <d v="2002-03-27T00:00:00"/>
    <n v="86"/>
    <n v="6.86"/>
    <n v="-5.7"/>
    <n v="-2.9"/>
    <n v="-7.4"/>
    <n v="86.8"/>
    <n v="61.6"/>
    <n v="0"/>
    <n v="933"/>
    <n v="-0.8"/>
    <n v="1.6"/>
    <n v="3.2"/>
    <n v="-0.1"/>
    <n v="0.2"/>
    <n v="-999"/>
    <n v="-999"/>
    <n v="0.30399999999999999"/>
    <n v="0.189"/>
    <n v="0"/>
    <n v="-999"/>
    <x v="127"/>
  </r>
  <r>
    <d v="2002-03-28T00:00:00"/>
    <n v="87"/>
    <n v="13.62"/>
    <n v="-2.9"/>
    <n v="4.3"/>
    <n v="-6.9"/>
    <n v="74"/>
    <n v="42.6"/>
    <n v="4.9000000000000004"/>
    <n v="971"/>
    <n v="-0.9"/>
    <n v="1.9"/>
    <n v="3.2"/>
    <n v="0"/>
    <n v="0.3"/>
    <n v="-999"/>
    <n v="-999"/>
    <n v="0.35499999999999998"/>
    <n v="0.47699999999999998"/>
    <n v="0"/>
    <n v="-999"/>
    <x v="127"/>
  </r>
  <r>
    <d v="2002-03-29T00:00:00"/>
    <n v="88"/>
    <n v="7.15"/>
    <n v="-4"/>
    <n v="-0.8"/>
    <n v="-8.1"/>
    <n v="87.4"/>
    <n v="70.2"/>
    <n v="0"/>
    <n v="936"/>
    <n v="-1.1000000000000001"/>
    <n v="1.4"/>
    <n v="3.3"/>
    <n v="0"/>
    <n v="0.3"/>
    <n v="-999"/>
    <n v="-999"/>
    <n v="0.40400000000000003"/>
    <n v="0.17199999999999999"/>
    <n v="0"/>
    <n v="-999"/>
    <x v="127"/>
  </r>
  <r>
    <d v="2002-03-30T00:00:00"/>
    <n v="89"/>
    <n v="8.5"/>
    <n v="-1.1000000000000001"/>
    <n v="4.4000000000000004"/>
    <n v="-3.8"/>
    <n v="81.8"/>
    <n v="56"/>
    <n v="0"/>
    <n v="930"/>
    <n v="-1.1000000000000001"/>
    <n v="1.3"/>
    <n v="2.8"/>
    <n v="0"/>
    <n v="0.3"/>
    <n v="-999"/>
    <n v="-999"/>
    <n v="0.46700000000000003"/>
    <n v="0.36799999999999999"/>
    <n v="0"/>
    <n v="-999"/>
    <x v="127"/>
  </r>
  <r>
    <d v="2002-03-31T00:00:00"/>
    <n v="90"/>
    <n v="14.33"/>
    <n v="0"/>
    <n v="6.7"/>
    <n v="-5.9"/>
    <n v="78"/>
    <n v="51.8"/>
    <n v="0"/>
    <n v="926"/>
    <n v="-1"/>
    <n v="2"/>
    <n v="4.7"/>
    <n v="0.1"/>
    <n v="0.3"/>
    <n v="-999"/>
    <n v="-999"/>
    <n v="0.50800000000000001"/>
    <n v="0.47299999999999998"/>
    <n v="926"/>
    <n v="-1"/>
    <x v="127"/>
  </r>
  <r>
    <d v="2002-04-01T00:00:00"/>
    <n v="91"/>
    <n v="14.07"/>
    <n v="-6.9"/>
    <n v="-0.3"/>
    <n v="-13.2"/>
    <n v="79.2"/>
    <n v="47.5"/>
    <n v="0"/>
    <n v="916"/>
    <n v="-0.6"/>
    <n v="1"/>
    <n v="2"/>
    <n v="0"/>
    <n v="0.3"/>
    <n v="-999"/>
    <n v="-999"/>
    <n v="0.28299999999999997"/>
    <n v="0.314"/>
    <n v="0"/>
    <n v="-999"/>
    <x v="128"/>
  </r>
  <r>
    <d v="2002-04-02T00:00:00"/>
    <n v="92"/>
    <n v="20.16"/>
    <n v="-5.0999999999999996"/>
    <n v="3.5"/>
    <n v="-13.1"/>
    <n v="63"/>
    <n v="28.4"/>
    <n v="0"/>
    <n v="899"/>
    <n v="-0.6"/>
    <n v="0.9"/>
    <n v="2"/>
    <n v="0.1"/>
    <n v="0.3"/>
    <n v="-999"/>
    <n v="-999"/>
    <n v="0.222"/>
    <n v="0.56200000000000006"/>
    <n v="0"/>
    <n v="-999"/>
    <x v="128"/>
  </r>
  <r>
    <d v="2002-04-03T00:00:00"/>
    <n v="93"/>
    <n v="19.440000000000001"/>
    <n v="-0.6"/>
    <n v="7.4"/>
    <n v="-7.4"/>
    <n v="57.9"/>
    <n v="35.1"/>
    <n v="0"/>
    <n v="870"/>
    <n v="-0.9"/>
    <n v="0.6"/>
    <n v="1.6"/>
    <n v="0.1"/>
    <n v="0.3"/>
    <n v="-999"/>
    <n v="-999"/>
    <n v="0.36"/>
    <n v="0.66800000000000004"/>
    <n v="0"/>
    <n v="-999"/>
    <x v="128"/>
  </r>
  <r>
    <d v="2002-04-04T00:00:00"/>
    <n v="94"/>
    <n v="20.72"/>
    <n v="3"/>
    <n v="11.4"/>
    <n v="-5.6"/>
    <n v="56.3"/>
    <n v="22"/>
    <n v="0"/>
    <n v="837"/>
    <n v="-0.5"/>
    <n v="0.8"/>
    <n v="2.1"/>
    <n v="0.1"/>
    <n v="0.4"/>
    <n v="-999"/>
    <n v="-999"/>
    <n v="0.29699999999999999"/>
    <n v="1.0509999999999999"/>
    <n v="0"/>
    <n v="-999"/>
    <x v="128"/>
  </r>
  <r>
    <d v="2002-04-05T00:00:00"/>
    <n v="95"/>
    <n v="14.09"/>
    <n v="5.4"/>
    <n v="13.3"/>
    <n v="0.6"/>
    <n v="59.2"/>
    <n v="32.700000000000003"/>
    <n v="0"/>
    <n v="817"/>
    <n v="-0.1"/>
    <n v="1.3"/>
    <n v="2.6"/>
    <n v="0.1"/>
    <n v="0.4"/>
    <n v="-999"/>
    <n v="-999"/>
    <n v="0.5"/>
    <n v="1.028"/>
    <n v="0"/>
    <n v="-999"/>
    <x v="128"/>
  </r>
  <r>
    <d v="2002-04-06T00:00:00"/>
    <n v="96"/>
    <n v="9.3800000000000008"/>
    <n v="1.2"/>
    <n v="6.4"/>
    <n v="-2.4"/>
    <n v="79.3"/>
    <n v="54.4"/>
    <n v="0"/>
    <n v="817"/>
    <n v="-0.1"/>
    <n v="1.4"/>
    <n v="2.2000000000000002"/>
    <n v="0.1"/>
    <n v="0.3"/>
    <n v="-999"/>
    <n v="-999"/>
    <n v="0.52200000000000002"/>
    <n v="0.438"/>
    <n v="0"/>
    <n v="-999"/>
    <x v="128"/>
  </r>
  <r>
    <d v="2002-04-07T00:00:00"/>
    <n v="97"/>
    <n v="14.36"/>
    <n v="-2.7"/>
    <n v="5.5"/>
    <n v="-8.8000000000000007"/>
    <n v="76.8"/>
    <n v="36.5"/>
    <n v="0"/>
    <n v="800"/>
    <n v="-0.2"/>
    <n v="1.2"/>
    <n v="2.8"/>
    <n v="0"/>
    <n v="0.3"/>
    <n v="-999"/>
    <n v="-999"/>
    <n v="0.33"/>
    <n v="0.57299999999999995"/>
    <n v="0"/>
    <n v="-999"/>
    <x v="128"/>
  </r>
  <r>
    <d v="2002-04-08T00:00:00"/>
    <n v="98"/>
    <n v="17.64"/>
    <n v="-1.5"/>
    <n v="6"/>
    <n v="-10"/>
    <n v="68"/>
    <n v="37.200000000000003"/>
    <n v="3.8"/>
    <n v="829"/>
    <n v="-0.2"/>
    <n v="1"/>
    <n v="2.4"/>
    <n v="0.1"/>
    <n v="0.3"/>
    <n v="-999"/>
    <n v="-999"/>
    <n v="0.34699999999999998"/>
    <n v="0.58699999999999997"/>
    <n v="0"/>
    <n v="-999"/>
    <x v="128"/>
  </r>
  <r>
    <d v="2002-04-09T00:00:00"/>
    <n v="99"/>
    <n v="6.85"/>
    <n v="0"/>
    <n v="1.6"/>
    <n v="-1.5"/>
    <n v="90.7"/>
    <n v="63.1"/>
    <n v="0"/>
    <n v="787"/>
    <n v="-0.2"/>
    <n v="1.5"/>
    <n v="3"/>
    <n v="0"/>
    <n v="0.3"/>
    <n v="-999"/>
    <n v="-999"/>
    <n v="0.432"/>
    <n v="0.253"/>
    <n v="0"/>
    <n v="-999"/>
    <x v="128"/>
  </r>
  <r>
    <d v="2002-04-10T00:00:00"/>
    <n v="100"/>
    <n v="17.12"/>
    <n v="2.1"/>
    <n v="8.4"/>
    <n v="-2"/>
    <n v="81.3"/>
    <n v="45.6"/>
    <n v="0"/>
    <n v="769"/>
    <n v="-0.1"/>
    <n v="1.2"/>
    <n v="3.1"/>
    <n v="0.1"/>
    <n v="0.4"/>
    <n v="-999"/>
    <n v="-999"/>
    <n v="0.504"/>
    <n v="0.59899999999999998"/>
    <n v="0"/>
    <n v="-999"/>
    <x v="128"/>
  </r>
  <r>
    <d v="2002-04-11T00:00:00"/>
    <n v="101"/>
    <n v="9.33"/>
    <n v="1.6"/>
    <n v="4.5999999999999996"/>
    <n v="-1.9"/>
    <n v="90.4"/>
    <n v="72.599999999999994"/>
    <n v="0"/>
    <n v="739"/>
    <n v="-0.1"/>
    <n v="1.5"/>
    <n v="3.9"/>
    <n v="0.1"/>
    <n v="0.3"/>
    <n v="-999"/>
    <n v="-999"/>
    <n v="0.61499999999999999"/>
    <n v="0.23200000000000001"/>
    <n v="0"/>
    <n v="-999"/>
    <x v="128"/>
  </r>
  <r>
    <d v="2002-04-12T00:00:00"/>
    <n v="102"/>
    <n v="10.119999999999999"/>
    <n v="2.8"/>
    <n v="8.4"/>
    <n v="0.3"/>
    <n v="88.2"/>
    <n v="54.5"/>
    <n v="0"/>
    <n v="679"/>
    <n v="-0.1"/>
    <n v="1.9"/>
    <n v="5.2"/>
    <n v="0.1"/>
    <n v="0.3"/>
    <n v="-999"/>
    <n v="-999"/>
    <n v="0.60199999999999998"/>
    <n v="0.501"/>
    <n v="0"/>
    <n v="-999"/>
    <x v="128"/>
  </r>
  <r>
    <d v="2002-04-13T00:00:00"/>
    <n v="103"/>
    <n v="20.41"/>
    <n v="5.2"/>
    <n v="13.2"/>
    <n v="0.2"/>
    <n v="76.599999999999994"/>
    <n v="41.7"/>
    <n v="0"/>
    <n v="673"/>
    <n v="0"/>
    <n v="2.5"/>
    <n v="6.2"/>
    <n v="0.1"/>
    <n v="0.3"/>
    <n v="-999"/>
    <n v="-999"/>
    <n v="0.63100000000000001"/>
    <n v="0.88400000000000001"/>
    <n v="0"/>
    <n v="-999"/>
    <x v="128"/>
  </r>
  <r>
    <d v="2002-04-14T00:00:00"/>
    <n v="104"/>
    <n v="13.79"/>
    <n v="-2.2000000000000002"/>
    <n v="3.1"/>
    <n v="-5.6"/>
    <n v="73.400000000000006"/>
    <n v="38.9"/>
    <n v="7"/>
    <n v="727"/>
    <n v="-0.1"/>
    <n v="2.2999999999999998"/>
    <n v="6.6"/>
    <n v="0"/>
    <n v="0.2"/>
    <n v="-999"/>
    <n v="-999"/>
    <n v="0.29699999999999999"/>
    <n v="0.46600000000000003"/>
    <n v="0"/>
    <n v="-999"/>
    <x v="128"/>
  </r>
  <r>
    <d v="2002-04-15T00:00:00"/>
    <n v="105"/>
    <n v="8.9"/>
    <n v="-3.9"/>
    <n v="0"/>
    <n v="-6.7"/>
    <n v="92.6"/>
    <n v="79.3"/>
    <n v="5.2"/>
    <n v="767"/>
    <n v="-0.2"/>
    <n v="1"/>
    <n v="2.1"/>
    <n v="0"/>
    <n v="0.2"/>
    <n v="-999"/>
    <n v="-999"/>
    <n v="0.48499999999999999"/>
    <n v="0.126"/>
    <n v="0"/>
    <n v="-999"/>
    <x v="128"/>
  </r>
  <r>
    <d v="2002-04-16T00:00:00"/>
    <n v="106"/>
    <n v="8.83"/>
    <n v="-3.1"/>
    <n v="3.5"/>
    <n v="-6.3"/>
    <n v="92.2"/>
    <n v="74.2"/>
    <n v="3.4"/>
    <n v="793"/>
    <n v="-0.2"/>
    <n v="0.7"/>
    <n v="2"/>
    <n v="0"/>
    <n v="0.2"/>
    <n v="-999"/>
    <n v="-999"/>
    <n v="0.58399999999999996"/>
    <n v="0.20200000000000001"/>
    <n v="0"/>
    <n v="-999"/>
    <x v="128"/>
  </r>
  <r>
    <d v="2002-04-17T00:00:00"/>
    <n v="107"/>
    <n v="9.7200000000000006"/>
    <n v="-2.4"/>
    <n v="5.0999999999999996"/>
    <n v="-6"/>
    <n v="90.5"/>
    <n v="59.6"/>
    <n v="0"/>
    <n v="735"/>
    <n v="-0.2"/>
    <n v="0.4"/>
    <n v="1.3"/>
    <n v="0"/>
    <n v="0.2"/>
    <n v="-999"/>
    <n v="-999"/>
    <n v="0.52300000000000002"/>
    <n v="0.35499999999999998"/>
    <n v="0"/>
    <n v="-999"/>
    <x v="128"/>
  </r>
  <r>
    <d v="2002-04-18T00:00:00"/>
    <n v="108"/>
    <n v="16.489999999999998"/>
    <n v="-0.8"/>
    <n v="6.4"/>
    <n v="-6.2"/>
    <n v="78"/>
    <n v="41.5"/>
    <n v="0"/>
    <n v="689"/>
    <n v="-0.1"/>
    <n v="0.7"/>
    <n v="1.7"/>
    <n v="0.1"/>
    <n v="0.3"/>
    <n v="-999"/>
    <n v="-999"/>
    <n v="0.39900000000000002"/>
    <n v="0.56200000000000006"/>
    <n v="0"/>
    <n v="-999"/>
    <x v="128"/>
  </r>
  <r>
    <d v="2002-04-19T00:00:00"/>
    <n v="109"/>
    <n v="23.63"/>
    <n v="1.8"/>
    <n v="9.6999999999999993"/>
    <n v="-5.3"/>
    <n v="52.4"/>
    <n v="27.6"/>
    <n v="0"/>
    <n v="667"/>
    <n v="-0.1"/>
    <n v="0.8"/>
    <n v="2"/>
    <n v="0.1"/>
    <n v="0.3"/>
    <n v="-999"/>
    <n v="-999"/>
    <n v="0.33200000000000002"/>
    <n v="0.871"/>
    <n v="0"/>
    <n v="-999"/>
    <x v="128"/>
  </r>
  <r>
    <d v="2002-04-20T00:00:00"/>
    <n v="110"/>
    <n v="11.52"/>
    <n v="2.7"/>
    <n v="7.9"/>
    <n v="-1.1000000000000001"/>
    <n v="73.2"/>
    <n v="48.9"/>
    <n v="0"/>
    <n v="657"/>
    <n v="-0.1"/>
    <n v="0.7"/>
    <n v="1.6"/>
    <n v="0.1"/>
    <n v="0.3"/>
    <n v="-999"/>
    <n v="-999"/>
    <n v="0.51900000000000002"/>
    <n v="0.54400000000000004"/>
    <n v="0"/>
    <n v="-999"/>
    <x v="128"/>
  </r>
  <r>
    <d v="2002-04-21T00:00:00"/>
    <n v="111"/>
    <n v="12.27"/>
    <n v="0.9"/>
    <n v="6.6"/>
    <n v="-4"/>
    <n v="82.1"/>
    <n v="56.3"/>
    <n v="0.5"/>
    <n v="661"/>
    <n v="-0.1"/>
    <n v="0.9"/>
    <n v="2"/>
    <n v="0.1"/>
    <n v="0.3"/>
    <n v="-999"/>
    <n v="-999"/>
    <n v="0.54700000000000004"/>
    <n v="0.42599999999999999"/>
    <n v="0"/>
    <n v="-999"/>
    <x v="128"/>
  </r>
  <r>
    <d v="2002-04-22T00:00:00"/>
    <n v="112"/>
    <n v="15.21"/>
    <n v="-1.4"/>
    <n v="6.9"/>
    <n v="-8.5"/>
    <n v="76"/>
    <n v="34.700000000000003"/>
    <n v="1.7"/>
    <n v="674"/>
    <n v="-0.1"/>
    <n v="1.9"/>
    <n v="4"/>
    <n v="0"/>
    <n v="0.2"/>
    <n v="-999"/>
    <n v="-999"/>
    <n v="0.34599999999999997"/>
    <n v="0.64900000000000002"/>
    <n v="0"/>
    <n v="-999"/>
    <x v="128"/>
  </r>
  <r>
    <d v="2002-04-23T00:00:00"/>
    <n v="113"/>
    <n v="14.97"/>
    <n v="-6.2"/>
    <n v="-0.7"/>
    <n v="-9.8000000000000007"/>
    <n v="86.2"/>
    <n v="57.3"/>
    <n v="0"/>
    <n v="651"/>
    <n v="-0.2"/>
    <n v="1.2"/>
    <n v="2.6"/>
    <n v="0"/>
    <n v="0.2"/>
    <n v="-999"/>
    <n v="-999"/>
    <n v="0.33200000000000002"/>
    <n v="0.248"/>
    <n v="0"/>
    <n v="-999"/>
    <x v="128"/>
  </r>
  <r>
    <d v="2002-04-24T00:00:00"/>
    <n v="114"/>
    <n v="18.079999999999998"/>
    <n v="-2.6"/>
    <n v="5.4"/>
    <n v="-10.6"/>
    <n v="68"/>
    <n v="23"/>
    <n v="0"/>
    <n v="639"/>
    <n v="-0.2"/>
    <n v="0.7"/>
    <n v="2.1"/>
    <n v="0"/>
    <n v="0.2"/>
    <n v="-999"/>
    <n v="-999"/>
    <n v="0.20599999999999999"/>
    <n v="0.69"/>
    <n v="0"/>
    <n v="-999"/>
    <x v="128"/>
  </r>
  <r>
    <d v="2002-04-25T00:00:00"/>
    <n v="115"/>
    <n v="16.07"/>
    <n v="-0.6"/>
    <n v="6.1"/>
    <n v="-6.4"/>
    <n v="75.5"/>
    <n v="38.299999999999997"/>
    <n v="0.5"/>
    <n v="643"/>
    <n v="-0.1"/>
    <n v="0.7"/>
    <n v="2"/>
    <n v="0"/>
    <n v="0.3"/>
    <n v="-999"/>
    <n v="-999"/>
    <n v="0.36099999999999999"/>
    <n v="0.58099999999999996"/>
    <n v="0"/>
    <n v="-999"/>
    <x v="128"/>
  </r>
  <r>
    <d v="2002-04-26T00:00:00"/>
    <n v="116"/>
    <n v="12.71"/>
    <n v="-0.7"/>
    <n v="4.7"/>
    <n v="-4.9000000000000004"/>
    <n v="81.2"/>
    <n v="50.6"/>
    <n v="0"/>
    <n v="615"/>
    <n v="-0.1"/>
    <n v="0.8"/>
    <n v="2.4"/>
    <n v="0"/>
    <n v="0.2"/>
    <n v="-999"/>
    <n v="-999"/>
    <n v="0.43099999999999999"/>
    <n v="0.42199999999999999"/>
    <n v="0"/>
    <n v="-999"/>
    <x v="128"/>
  </r>
  <r>
    <d v="2002-04-27T00:00:00"/>
    <n v="117"/>
    <n v="24.02"/>
    <n v="1.3"/>
    <n v="7.9"/>
    <n v="-4.5999999999999996"/>
    <n v="53.3"/>
    <n v="28.7"/>
    <n v="0"/>
    <n v="573"/>
    <n v="-0.1"/>
    <n v="0.8"/>
    <n v="1.8"/>
    <n v="0.1"/>
    <n v="0.3"/>
    <n v="-999"/>
    <n v="-999"/>
    <n v="0.30499999999999999"/>
    <n v="0.75900000000000001"/>
    <n v="0"/>
    <n v="-999"/>
    <x v="128"/>
  </r>
  <r>
    <d v="2002-04-28T00:00:00"/>
    <n v="118"/>
    <n v="22.24"/>
    <n v="3.5"/>
    <n v="11.6"/>
    <n v="-2.9"/>
    <n v="47.2"/>
    <n v="23.5"/>
    <n v="0"/>
    <n v="521"/>
    <n v="-0.1"/>
    <n v="0.8"/>
    <n v="1.9"/>
    <n v="0.1"/>
    <n v="0.3"/>
    <n v="-999"/>
    <n v="-999"/>
    <n v="0.32"/>
    <n v="1.0449999999999999"/>
    <n v="0"/>
    <n v="-999"/>
    <x v="128"/>
  </r>
  <r>
    <d v="2002-04-29T00:00:00"/>
    <n v="119"/>
    <n v="25.69"/>
    <n v="7.1"/>
    <n v="14.9"/>
    <n v="-1.2"/>
    <n v="47.9"/>
    <n v="26.2"/>
    <n v="0"/>
    <n v="458"/>
    <n v="0"/>
    <n v="0.8"/>
    <n v="1.9"/>
    <n v="0.1"/>
    <n v="0.2"/>
    <n v="-999"/>
    <n v="-999"/>
    <n v="0.442"/>
    <n v="1.25"/>
    <n v="0"/>
    <n v="-999"/>
    <x v="128"/>
  </r>
  <r>
    <d v="2002-04-30T00:00:00"/>
    <n v="120"/>
    <n v="25.97"/>
    <n v="7.1"/>
    <n v="13.1"/>
    <n v="0.5"/>
    <n v="45.1"/>
    <n v="27.5"/>
    <n v="0"/>
    <n v="417"/>
    <n v="0"/>
    <n v="1"/>
    <n v="2"/>
    <n v="0.1"/>
    <n v="0.2"/>
    <n v="-999"/>
    <n v="-999"/>
    <n v="0.41499999999999998"/>
    <n v="1.093"/>
    <n v="417"/>
    <n v="0"/>
    <x v="128"/>
  </r>
  <r>
    <d v="2002-05-01T00:00:00"/>
    <n v="121"/>
    <n v="26.09"/>
    <n v="7.3"/>
    <n v="15.2"/>
    <n v="0.1"/>
    <n v="43.3"/>
    <n v="25.7"/>
    <n v="0"/>
    <n v="411"/>
    <n v="0"/>
    <n v="1"/>
    <n v="2.2999999999999998"/>
    <n v="0.1"/>
    <n v="0.3"/>
    <n v="-999"/>
    <n v="-999"/>
    <n v="0.44500000000000001"/>
    <n v="1.2829999999999999"/>
    <n v="0"/>
    <n v="-999"/>
    <x v="129"/>
  </r>
  <r>
    <d v="2002-05-02T00:00:00"/>
    <n v="122"/>
    <n v="20.94"/>
    <n v="2.2999999999999998"/>
    <n v="9.3000000000000007"/>
    <n v="-6.6"/>
    <n v="74.7"/>
    <n v="44.6"/>
    <n v="0"/>
    <n v="376"/>
    <n v="0.1"/>
    <n v="1.6"/>
    <n v="3.5"/>
    <n v="0.1"/>
    <n v="0.3"/>
    <n v="-999"/>
    <n v="-999"/>
    <n v="0.52300000000000002"/>
    <n v="0.64900000000000002"/>
    <n v="0"/>
    <n v="-999"/>
    <x v="129"/>
  </r>
  <r>
    <d v="2002-05-03T00:00:00"/>
    <n v="123"/>
    <n v="18.3"/>
    <n v="-2.2999999999999998"/>
    <n v="5.6"/>
    <n v="-6.7"/>
    <n v="75.8"/>
    <n v="42.8"/>
    <n v="0"/>
    <n v="374"/>
    <n v="0"/>
    <n v="1.6"/>
    <n v="2.9"/>
    <n v="0.1"/>
    <n v="0.3"/>
    <n v="-999"/>
    <n v="-999"/>
    <n v="0.38900000000000001"/>
    <n v="0.52"/>
    <n v="0"/>
    <n v="-999"/>
    <x v="129"/>
  </r>
  <r>
    <d v="2002-05-04T00:00:00"/>
    <n v="124"/>
    <n v="8.7799999999999994"/>
    <n v="-2.2000000000000002"/>
    <n v="3.6"/>
    <n v="-4.5"/>
    <n v="73.2"/>
    <n v="48.8"/>
    <n v="12.7"/>
    <n v="472"/>
    <n v="0"/>
    <n v="1.3"/>
    <n v="2.7"/>
    <n v="0"/>
    <n v="0.3"/>
    <n v="-999"/>
    <n v="-999"/>
    <n v="0.38500000000000001"/>
    <n v="0.40500000000000003"/>
    <n v="0"/>
    <n v="-999"/>
    <x v="129"/>
  </r>
  <r>
    <d v="2002-05-05T00:00:00"/>
    <n v="125"/>
    <n v="5.74"/>
    <n v="-3.1"/>
    <n v="1.9"/>
    <n v="-7.2"/>
    <n v="91"/>
    <n v="73"/>
    <n v="3.4"/>
    <n v="498"/>
    <n v="-0.1"/>
    <n v="1"/>
    <n v="2.2999999999999998"/>
    <n v="0.1"/>
    <n v="0.3"/>
    <n v="-999"/>
    <n v="-999"/>
    <n v="0.51200000000000001"/>
    <n v="0.189"/>
    <n v="0"/>
    <n v="-999"/>
    <x v="129"/>
  </r>
  <r>
    <d v="2002-05-06T00:00:00"/>
    <n v="126"/>
    <n v="10.09"/>
    <n v="-5.5"/>
    <n v="-1.5"/>
    <n v="-9"/>
    <n v="88.3"/>
    <n v="59.5"/>
    <n v="0"/>
    <n v="469"/>
    <n v="-0.1"/>
    <n v="0.6"/>
    <n v="1.3"/>
    <n v="0"/>
    <n v="0.3"/>
    <n v="-999"/>
    <n v="-999"/>
    <n v="0.32500000000000001"/>
    <n v="0.222"/>
    <n v="0"/>
    <n v="-999"/>
    <x v="129"/>
  </r>
  <r>
    <d v="2002-05-07T00:00:00"/>
    <n v="127"/>
    <n v="14.46"/>
    <n v="-3.7"/>
    <n v="2.1"/>
    <n v="-8.1999999999999993"/>
    <n v="85.8"/>
    <n v="61.1"/>
    <n v="0"/>
    <n v="463"/>
    <n v="-0.1"/>
    <n v="0.7"/>
    <n v="1.7"/>
    <n v="0.1"/>
    <n v="0.4"/>
    <n v="-999"/>
    <n v="-999"/>
    <n v="0.434"/>
    <n v="0.27600000000000002"/>
    <n v="0"/>
    <n v="-999"/>
    <x v="129"/>
  </r>
  <r>
    <d v="2002-05-08T00:00:00"/>
    <n v="128"/>
    <n v="14.94"/>
    <n v="-2.5"/>
    <n v="5.5"/>
    <n v="-8.4"/>
    <n v="79"/>
    <n v="43"/>
    <n v="0"/>
    <n v="460"/>
    <n v="-0.3"/>
    <n v="0.6"/>
    <n v="1.6"/>
    <n v="0.1"/>
    <n v="0.4"/>
    <n v="-999"/>
    <n v="-999"/>
    <n v="0.38800000000000001"/>
    <n v="0.51500000000000001"/>
    <n v="0"/>
    <n v="-999"/>
    <x v="129"/>
  </r>
  <r>
    <d v="2002-05-09T00:00:00"/>
    <n v="129"/>
    <n v="13.69"/>
    <n v="-1.5"/>
    <n v="4.7"/>
    <n v="-5.9"/>
    <n v="84.3"/>
    <n v="40.9"/>
    <n v="0"/>
    <n v="425"/>
    <n v="-0.2"/>
    <n v="0.6"/>
    <n v="2"/>
    <n v="0.1"/>
    <n v="0.4"/>
    <n v="-999"/>
    <n v="-999"/>
    <n v="0.35"/>
    <n v="0.505"/>
    <n v="0"/>
    <n v="-999"/>
    <x v="129"/>
  </r>
  <r>
    <d v="2002-05-10T00:00:00"/>
    <n v="130"/>
    <n v="19.489999999999998"/>
    <n v="1.5"/>
    <n v="8.9"/>
    <n v="-6"/>
    <n v="67.099999999999994"/>
    <n v="35.1"/>
    <n v="0"/>
    <n v="369"/>
    <n v="-0.2"/>
    <n v="0.8"/>
    <n v="1.8"/>
    <n v="0.2"/>
    <n v="0.4"/>
    <n v="-999"/>
    <n v="-999"/>
    <n v="0.40100000000000002"/>
    <n v="0.74"/>
    <n v="0"/>
    <n v="-999"/>
    <x v="129"/>
  </r>
  <r>
    <d v="2002-05-11T00:00:00"/>
    <n v="131"/>
    <n v="26.63"/>
    <n v="4.5999999999999996"/>
    <n v="12.7"/>
    <n v="-3.3"/>
    <n v="60.4"/>
    <n v="33.5"/>
    <n v="0"/>
    <n v="330"/>
    <n v="0"/>
    <n v="0.7"/>
    <n v="2"/>
    <n v="0.2"/>
    <n v="0.4"/>
    <n v="-999"/>
    <n v="-999"/>
    <n v="0.49099999999999999"/>
    <n v="0.97599999999999998"/>
    <n v="0"/>
    <n v="-999"/>
    <x v="129"/>
  </r>
  <r>
    <d v="2002-05-12T00:00:00"/>
    <n v="132"/>
    <n v="24.93"/>
    <n v="8"/>
    <n v="14.6"/>
    <n v="-0.8"/>
    <n v="51.3"/>
    <n v="28.5"/>
    <n v="0"/>
    <n v="330"/>
    <n v="0.1"/>
    <n v="1.3"/>
    <n v="3.2"/>
    <n v="0.3"/>
    <n v="0.5"/>
    <n v="-999"/>
    <n v="-999"/>
    <n v="0.47399999999999998"/>
    <n v="1.1879999999999999"/>
    <n v="0"/>
    <n v="-999"/>
    <x v="129"/>
  </r>
  <r>
    <d v="2002-05-13T00:00:00"/>
    <n v="133"/>
    <n v="15.43"/>
    <n v="7.4"/>
    <n v="13.9"/>
    <n v="-2.2999999999999998"/>
    <n v="60.4"/>
    <n v="32.799999999999997"/>
    <n v="0.8"/>
    <n v="281"/>
    <n v="0.4"/>
    <n v="1.6"/>
    <n v="5.5"/>
    <n v="0.4"/>
    <n v="0.8"/>
    <n v="-999"/>
    <n v="-999"/>
    <n v="0.52100000000000002"/>
    <n v="1.0669999999999999"/>
    <n v="0"/>
    <n v="-999"/>
    <x v="129"/>
  </r>
  <r>
    <d v="2002-05-14T00:00:00"/>
    <n v="134"/>
    <n v="14.64"/>
    <n v="-0.2"/>
    <n v="6.4"/>
    <n v="-3.7"/>
    <n v="87.4"/>
    <n v="54.4"/>
    <n v="9.6"/>
    <n v="259"/>
    <n v="0.3"/>
    <n v="1.3"/>
    <n v="2.4"/>
    <n v="0.3"/>
    <n v="0.5"/>
    <n v="-999"/>
    <n v="-999"/>
    <n v="0.52200000000000002"/>
    <n v="0.438"/>
    <n v="0"/>
    <n v="-999"/>
    <x v="129"/>
  </r>
  <r>
    <d v="2002-05-15T00:00:00"/>
    <n v="135"/>
    <n v="21.15"/>
    <n v="1.3"/>
    <n v="6.5"/>
    <n v="-4.5999999999999996"/>
    <n v="67"/>
    <n v="35.299999999999997"/>
    <n v="0"/>
    <n v="210"/>
    <n v="0.6"/>
    <n v="0.7"/>
    <n v="1.9"/>
    <n v="0.6"/>
    <n v="1"/>
    <n v="-999"/>
    <n v="-999"/>
    <n v="0.34200000000000003"/>
    <n v="0.626"/>
    <n v="0"/>
    <n v="-999"/>
    <x v="129"/>
  </r>
  <r>
    <d v="2002-05-16T00:00:00"/>
    <n v="136"/>
    <n v="20.8"/>
    <n v="5.0999999999999996"/>
    <n v="11.6"/>
    <n v="-2.7"/>
    <n v="53.4"/>
    <n v="31.6"/>
    <n v="0"/>
    <n v="189"/>
    <n v="1.2"/>
    <n v="1.6"/>
    <n v="4.2"/>
    <n v="1.2"/>
    <n v="1.7"/>
    <n v="-999"/>
    <n v="-999"/>
    <n v="0.433"/>
    <n v="0.93400000000000005"/>
    <n v="0"/>
    <n v="-999"/>
    <x v="129"/>
  </r>
  <r>
    <d v="2002-05-17T00:00:00"/>
    <n v="137"/>
    <n v="18.010000000000002"/>
    <n v="4.8"/>
    <n v="10.5"/>
    <n v="0"/>
    <n v="70.900000000000006"/>
    <n v="35.6"/>
    <n v="6.4"/>
    <n v="142"/>
    <n v="2.1"/>
    <n v="1.6"/>
    <n v="4.2"/>
    <n v="2.1"/>
    <n v="2.4"/>
    <n v="-999"/>
    <n v="-999"/>
    <n v="0.45200000000000001"/>
    <n v="0.81699999999999995"/>
    <n v="0"/>
    <n v="-999"/>
    <x v="129"/>
  </r>
  <r>
    <d v="2002-05-18T00:00:00"/>
    <n v="138"/>
    <n v="16.53"/>
    <n v="5"/>
    <n v="10.5"/>
    <n v="1.4"/>
    <n v="76.8"/>
    <n v="42.2"/>
    <n v="0.3"/>
    <n v="52"/>
    <n v="3.3"/>
    <n v="1.3"/>
    <n v="2.8"/>
    <n v="3.3"/>
    <n v="3.6"/>
    <n v="-999"/>
    <n v="-999"/>
    <n v="0.53700000000000003"/>
    <n v="0.73399999999999999"/>
    <n v="0"/>
    <n v="-999"/>
    <x v="129"/>
  </r>
  <r>
    <d v="2002-05-19T00:00:00"/>
    <n v="139"/>
    <n v="17.8"/>
    <n v="9"/>
    <n v="14.8"/>
    <n v="1.7"/>
    <n v="74"/>
    <n v="53.4"/>
    <n v="0"/>
    <n v="0"/>
    <n v="0"/>
    <n v="1.3"/>
    <n v="3.2"/>
    <n v="6"/>
    <n v="5.3"/>
    <n v="-999"/>
    <n v="-999"/>
    <n v="0.89900000000000002"/>
    <n v="0.78400000000000003"/>
    <n v="0"/>
    <n v="-999"/>
    <x v="129"/>
  </r>
  <r>
    <d v="2002-05-20T00:00:00"/>
    <n v="140"/>
    <n v="4.95"/>
    <n v="4.8"/>
    <n v="8.1999999999999993"/>
    <n v="1.6"/>
    <n v="97.2"/>
    <n v="85.4"/>
    <n v="13.9"/>
    <n v="17"/>
    <n v="0"/>
    <n v="1.2"/>
    <n v="4.4000000000000004"/>
    <n v="5.8"/>
    <n v="4.9000000000000004"/>
    <n v="-999"/>
    <n v="-999"/>
    <n v="0.92700000000000005"/>
    <n v="0.159"/>
    <n v="0"/>
    <n v="-999"/>
    <x v="129"/>
  </r>
  <r>
    <d v="2002-05-21T00:00:00"/>
    <n v="141"/>
    <n v="3.65"/>
    <n v="1"/>
    <n v="2.1"/>
    <n v="-0.1"/>
    <n v="99.4"/>
    <n v="99.3"/>
    <n v="9.9"/>
    <n v="186"/>
    <n v="2.8"/>
    <n v="0.8"/>
    <n v="1.6"/>
    <n v="2.8"/>
    <n v="2.9"/>
    <n v="-999"/>
    <n v="-999"/>
    <n v="0.70399999999999996"/>
    <n v="5.0000000000000001E-3"/>
    <n v="0"/>
    <n v="-999"/>
    <x v="129"/>
  </r>
  <r>
    <d v="2002-05-22T00:00:00"/>
    <n v="142"/>
    <n v="1.59"/>
    <n v="0.2"/>
    <n v="2"/>
    <n v="-0.8"/>
    <n v="98.5"/>
    <n v="93.2"/>
    <n v="0"/>
    <n v="110"/>
    <n v="0.4"/>
    <n v="0.8"/>
    <n v="2.1"/>
    <n v="0.4"/>
    <n v="0.7"/>
    <n v="-999"/>
    <n v="-999"/>
    <n v="0.65800000000000003"/>
    <n v="4.8000000000000001E-2"/>
    <n v="0"/>
    <n v="-999"/>
    <x v="129"/>
  </r>
  <r>
    <d v="2002-05-23T00:00:00"/>
    <n v="143"/>
    <n v="12.8"/>
    <n v="1.5"/>
    <n v="7.2"/>
    <n v="-1.2"/>
    <n v="94.5"/>
    <n v="72.099999999999994"/>
    <n v="27.8"/>
    <n v="58"/>
    <n v="0.4"/>
    <n v="0.5"/>
    <n v="1.8"/>
    <n v="0.4"/>
    <n v="0.9"/>
    <n v="-999"/>
    <n v="-999"/>
    <n v="0.73299999999999998"/>
    <n v="0.28299999999999997"/>
    <n v="0"/>
    <n v="-999"/>
    <x v="129"/>
  </r>
  <r>
    <d v="2002-05-24T00:00:00"/>
    <n v="144"/>
    <n v="23.62"/>
    <n v="4.8"/>
    <n v="12.3"/>
    <n v="-2.2000000000000002"/>
    <n v="75.5"/>
    <n v="38.1"/>
    <n v="0.3"/>
    <n v="0"/>
    <n v="0"/>
    <n v="0.7"/>
    <n v="1.9"/>
    <n v="0.9"/>
    <n v="1.8"/>
    <n v="-999"/>
    <n v="-999"/>
    <n v="0.54400000000000004"/>
    <n v="0.88500000000000001"/>
    <n v="0"/>
    <n v="-999"/>
    <x v="129"/>
  </r>
  <r>
    <d v="2002-05-25T00:00:00"/>
    <n v="145"/>
    <n v="11.08"/>
    <n v="4.8"/>
    <n v="8.4"/>
    <n v="1.6"/>
    <n v="94.1"/>
    <n v="81.3"/>
    <n v="1.9"/>
    <n v="0"/>
    <n v="0"/>
    <n v="0.5"/>
    <n v="1.6"/>
    <n v="2.2999999999999998"/>
    <n v="3.1"/>
    <n v="-999"/>
    <n v="-999"/>
    <n v="0.89500000000000002"/>
    <n v="0.20599999999999999"/>
    <n v="0"/>
    <n v="-999"/>
    <x v="129"/>
  </r>
  <r>
    <d v="2002-05-26T00:00:00"/>
    <n v="146"/>
    <n v="21.06"/>
    <n v="6.9"/>
    <n v="13.3"/>
    <n v="1.2"/>
    <n v="83"/>
    <n v="50.6"/>
    <n v="0"/>
    <n v="0"/>
    <n v="0"/>
    <n v="0.7"/>
    <n v="2.6"/>
    <n v="9.1"/>
    <n v="6.7"/>
    <n v="-999"/>
    <n v="-999"/>
    <n v="0.77100000000000002"/>
    <n v="0.754"/>
    <n v="0"/>
    <n v="-999"/>
    <x v="129"/>
  </r>
  <r>
    <d v="2002-05-27T00:00:00"/>
    <n v="147"/>
    <n v="23.72"/>
    <n v="10.1"/>
    <n v="17.5"/>
    <n v="3.1"/>
    <n v="73"/>
    <n v="44.7"/>
    <n v="0"/>
    <n v="0"/>
    <n v="0"/>
    <n v="1.1000000000000001"/>
    <n v="2.4"/>
    <n v="11"/>
    <n v="8.3000000000000007"/>
    <n v="-999"/>
    <n v="-999"/>
    <n v="0.89500000000000002"/>
    <n v="1.1060000000000001"/>
    <n v="0"/>
    <n v="-999"/>
    <x v="129"/>
  </r>
  <r>
    <d v="2002-05-28T00:00:00"/>
    <n v="148"/>
    <n v="12.76"/>
    <n v="7.6"/>
    <n v="13"/>
    <n v="4.5999999999999996"/>
    <n v="87.2"/>
    <n v="60.7"/>
    <n v="12.3"/>
    <n v="0"/>
    <n v="0"/>
    <n v="2"/>
    <n v="4.7"/>
    <n v="9.1"/>
    <n v="7.6"/>
    <n v="-999"/>
    <n v="-999"/>
    <n v="0.90700000000000003"/>
    <n v="0.58799999999999997"/>
    <n v="0"/>
    <n v="-999"/>
    <x v="129"/>
  </r>
  <r>
    <d v="2002-05-29T00:00:00"/>
    <n v="149"/>
    <n v="14.66"/>
    <n v="7.7"/>
    <n v="13.7"/>
    <n v="1.6"/>
    <n v="80"/>
    <n v="54.7"/>
    <n v="0"/>
    <n v="0"/>
    <n v="0"/>
    <n v="1.7"/>
    <n v="3.8"/>
    <n v="8.6999999999999993"/>
    <n v="7.3"/>
    <n v="-999"/>
    <n v="-999"/>
    <n v="0.85399999999999998"/>
    <n v="0.71"/>
    <n v="0"/>
    <n v="-999"/>
    <x v="129"/>
  </r>
  <r>
    <d v="2002-05-30T00:00:00"/>
    <n v="150"/>
    <n v="27.63"/>
    <n v="7.3"/>
    <n v="16"/>
    <n v="-0.6"/>
    <n v="69.7"/>
    <n v="39"/>
    <n v="0"/>
    <n v="0"/>
    <n v="0"/>
    <n v="1.1000000000000001"/>
    <n v="2.7"/>
    <n v="10.4"/>
    <n v="8.3000000000000007"/>
    <n v="-999"/>
    <n v="-999"/>
    <n v="0.70699999999999996"/>
    <n v="1.109"/>
    <n v="0"/>
    <n v="-999"/>
    <x v="129"/>
  </r>
  <r>
    <d v="2002-05-31T00:00:00"/>
    <n v="151"/>
    <n v="23.27"/>
    <n v="5.5"/>
    <n v="12.9"/>
    <n v="-1.4"/>
    <n v="65.900000000000006"/>
    <n v="32.200000000000003"/>
    <n v="0"/>
    <n v="0"/>
    <n v="0"/>
    <n v="0.8"/>
    <n v="1.8"/>
    <n v="9.3000000000000007"/>
    <n v="7.7"/>
    <n v="-999"/>
    <n v="-999"/>
    <n v="0.48"/>
    <n v="1.0089999999999999"/>
    <n v="0"/>
    <n v="-999"/>
    <x v="129"/>
  </r>
  <r>
    <d v="2002-06-01T00:00:00"/>
    <n v="152"/>
    <n v="24.3"/>
    <n v="8"/>
    <n v="15"/>
    <n v="1.9"/>
    <n v="60.5"/>
    <n v="36.4"/>
    <n v="0"/>
    <n v="0"/>
    <n v="0"/>
    <n v="0.9"/>
    <n v="1.8"/>
    <n v="10"/>
    <n v="8.4"/>
    <n v="-999"/>
    <n v="-999"/>
    <n v="0.621"/>
    <n v="1.0840000000000001"/>
    <n v="0"/>
    <n v="-999"/>
    <x v="130"/>
  </r>
  <r>
    <d v="2002-06-02T00:00:00"/>
    <n v="153"/>
    <n v="21.71"/>
    <n v="8.1"/>
    <n v="15.5"/>
    <n v="1.3"/>
    <n v="59.6"/>
    <n v="34.4"/>
    <n v="0"/>
    <n v="0"/>
    <n v="0"/>
    <n v="0.8"/>
    <n v="2"/>
    <n v="9.5"/>
    <n v="8.1"/>
    <n v="-999"/>
    <n v="-999"/>
    <n v="0.60499999999999998"/>
    <n v="1.155"/>
    <n v="0"/>
    <n v="-999"/>
    <x v="130"/>
  </r>
  <r>
    <d v="2002-06-03T00:00:00"/>
    <n v="154"/>
    <n v="21.98"/>
    <n v="9.9"/>
    <n v="17.8"/>
    <n v="2.1"/>
    <n v="60.1"/>
    <n v="26.1"/>
    <n v="0"/>
    <n v="0"/>
    <n v="0"/>
    <n v="0.9"/>
    <n v="2.6"/>
    <n v="10.6"/>
    <n v="8.5"/>
    <n v="-999"/>
    <n v="-999"/>
    <n v="0.53100000000000003"/>
    <n v="1.506"/>
    <n v="0"/>
    <n v="-999"/>
    <x v="130"/>
  </r>
  <r>
    <d v="2002-06-04T00:00:00"/>
    <n v="155"/>
    <n v="23.12"/>
    <n v="9.6999999999999993"/>
    <n v="17"/>
    <n v="3.4"/>
    <n v="69.900000000000006"/>
    <n v="47.1"/>
    <n v="0"/>
    <n v="0"/>
    <n v="0"/>
    <n v="0.8"/>
    <n v="2.5"/>
    <n v="12.2"/>
    <n v="9.9"/>
    <n v="-999"/>
    <n v="-999"/>
    <n v="0.91200000000000003"/>
    <n v="1.0249999999999999"/>
    <n v="0"/>
    <n v="-999"/>
    <x v="130"/>
  </r>
  <r>
    <d v="2002-06-05T00:00:00"/>
    <n v="156"/>
    <n v="17.73"/>
    <n v="7.1"/>
    <n v="14.7"/>
    <n v="0.4"/>
    <n v="74.8"/>
    <n v="44.6"/>
    <n v="0.5"/>
    <n v="0"/>
    <n v="0"/>
    <n v="1.4"/>
    <n v="3.1"/>
    <n v="10.9"/>
    <n v="9.4"/>
    <n v="-999"/>
    <n v="-999"/>
    <n v="0.74399999999999999"/>
    <n v="0.92600000000000005"/>
    <n v="0"/>
    <n v="-999"/>
    <x v="130"/>
  </r>
  <r>
    <d v="2002-06-06T00:00:00"/>
    <n v="157"/>
    <n v="20.62"/>
    <n v="1.9"/>
    <n v="8.9"/>
    <n v="-2.6"/>
    <n v="71"/>
    <n v="38.799999999999997"/>
    <n v="0.3"/>
    <n v="0"/>
    <n v="0"/>
    <n v="1.6"/>
    <n v="2.8"/>
    <n v="7.4"/>
    <n v="6.7"/>
    <n v="-999"/>
    <n v="-999"/>
    <n v="0.443"/>
    <n v="0.69799999999999995"/>
    <n v="0"/>
    <n v="-999"/>
    <x v="130"/>
  </r>
  <r>
    <d v="2002-06-07T00:00:00"/>
    <n v="158"/>
    <n v="21.32"/>
    <n v="0"/>
    <n v="7"/>
    <n v="-3.9"/>
    <n v="74.099999999999994"/>
    <n v="31.7"/>
    <n v="0"/>
    <n v="0"/>
    <n v="0"/>
    <n v="0.9"/>
    <n v="2.4"/>
    <n v="6.6"/>
    <n v="5.9"/>
    <n v="-999"/>
    <n v="-999"/>
    <n v="0.318"/>
    <n v="0.68400000000000005"/>
    <n v="0"/>
    <n v="-999"/>
    <x v="130"/>
  </r>
  <r>
    <d v="2002-06-08T00:00:00"/>
    <n v="159"/>
    <n v="7.3"/>
    <n v="0.8"/>
    <n v="4.8"/>
    <n v="-3.1"/>
    <n v="91.2"/>
    <n v="72.400000000000006"/>
    <n v="2.4"/>
    <n v="0"/>
    <n v="0"/>
    <n v="0.9"/>
    <n v="1.9"/>
    <n v="4.9000000000000004"/>
    <n v="4.8"/>
    <n v="-999"/>
    <n v="-999"/>
    <n v="0.624"/>
    <n v="0.23699999999999999"/>
    <n v="0"/>
    <n v="-999"/>
    <x v="130"/>
  </r>
  <r>
    <d v="2002-06-09T00:00:00"/>
    <n v="160"/>
    <n v="22.87"/>
    <n v="8.4"/>
    <n v="15.8"/>
    <n v="1.8"/>
    <n v="57.4"/>
    <n v="36.799999999999997"/>
    <n v="0"/>
    <n v="0"/>
    <n v="0"/>
    <n v="0.9"/>
    <n v="2.2000000000000002"/>
    <n v="9.1"/>
    <n v="7.3"/>
    <n v="-999"/>
    <n v="-999"/>
    <n v="0.65800000000000003"/>
    <n v="1.1339999999999999"/>
    <n v="0"/>
    <n v="-999"/>
    <x v="130"/>
  </r>
  <r>
    <d v="2002-06-10T00:00:00"/>
    <n v="161"/>
    <n v="25.21"/>
    <n v="10.199999999999999"/>
    <n v="18.100000000000001"/>
    <n v="3.3"/>
    <n v="55"/>
    <n v="23.5"/>
    <n v="0.3"/>
    <n v="0"/>
    <n v="0"/>
    <n v="0.9"/>
    <n v="2.4"/>
    <n v="10.9"/>
    <n v="9.1999999999999993"/>
    <n v="-999"/>
    <n v="-999"/>
    <n v="0.48599999999999999"/>
    <n v="1.5880000000000001"/>
    <n v="0"/>
    <n v="-999"/>
    <x v="130"/>
  </r>
  <r>
    <d v="2002-06-11T00:00:00"/>
    <n v="162"/>
    <n v="27.25"/>
    <n v="11.2"/>
    <n v="19.100000000000001"/>
    <n v="2.6"/>
    <n v="65.099999999999994"/>
    <n v="22.2"/>
    <n v="0"/>
    <n v="0"/>
    <n v="0"/>
    <n v="0.7"/>
    <n v="1.7"/>
    <n v="12.4"/>
    <n v="10.5"/>
    <n v="-999"/>
    <n v="-999"/>
    <n v="0.48899999999999999"/>
    <n v="1.72"/>
    <n v="0"/>
    <n v="-999"/>
    <x v="130"/>
  </r>
  <r>
    <d v="2002-06-12T00:00:00"/>
    <n v="163"/>
    <n v="27.98"/>
    <n v="14.1"/>
    <n v="21.4"/>
    <n v="6.6"/>
    <n v="56"/>
    <n v="30.1"/>
    <n v="0"/>
    <n v="0"/>
    <n v="0"/>
    <n v="0.8"/>
    <n v="1.9"/>
    <n v="13.7"/>
    <n v="11.5"/>
    <n v="-999"/>
    <n v="-999"/>
    <n v="0.76500000000000001"/>
    <n v="1.7809999999999999"/>
    <n v="0"/>
    <n v="-999"/>
    <x v="130"/>
  </r>
  <r>
    <d v="2002-06-13T00:00:00"/>
    <n v="164"/>
    <n v="24.54"/>
    <n v="15.3"/>
    <n v="21.9"/>
    <n v="8.9"/>
    <n v="48.6"/>
    <n v="23.2"/>
    <n v="0"/>
    <n v="0"/>
    <n v="0"/>
    <n v="1"/>
    <n v="2.9"/>
    <n v="14.5"/>
    <n v="12.2"/>
    <n v="-999"/>
    <n v="-999"/>
    <n v="0.60899999999999999"/>
    <n v="2.0179999999999998"/>
    <n v="0"/>
    <n v="-999"/>
    <x v="130"/>
  </r>
  <r>
    <d v="2002-06-14T00:00:00"/>
    <n v="165"/>
    <n v="24.8"/>
    <n v="16.3"/>
    <n v="24.3"/>
    <n v="8.5"/>
    <n v="47.6"/>
    <n v="24.4"/>
    <n v="0.5"/>
    <n v="0"/>
    <n v="0"/>
    <n v="1"/>
    <n v="2.6"/>
    <n v="14.8"/>
    <n v="12.7"/>
    <n v="-999"/>
    <n v="-999"/>
    <n v="0.73899999999999999"/>
    <n v="2.2959999999999998"/>
    <n v="0"/>
    <n v="-999"/>
    <x v="130"/>
  </r>
  <r>
    <d v="2002-06-15T00:00:00"/>
    <n v="166"/>
    <n v="23.98"/>
    <n v="17.100000000000001"/>
    <n v="24.9"/>
    <n v="10.4"/>
    <n v="38.9"/>
    <n v="25.7"/>
    <n v="0"/>
    <n v="0"/>
    <n v="0"/>
    <n v="0.9"/>
    <n v="2.2000000000000002"/>
    <n v="15.3"/>
    <n v="13.3"/>
    <n v="-999"/>
    <n v="-999"/>
    <n v="0.80700000000000005"/>
    <n v="2.339"/>
    <n v="0"/>
    <n v="-999"/>
    <x v="130"/>
  </r>
  <r>
    <d v="2002-06-16T00:00:00"/>
    <n v="167"/>
    <n v="16.78"/>
    <n v="12.1"/>
    <n v="20.100000000000001"/>
    <n v="2.9"/>
    <n v="49.1"/>
    <n v="17.3"/>
    <n v="0"/>
    <n v="0"/>
    <n v="0"/>
    <n v="0.7"/>
    <n v="1.7"/>
    <n v="12.8"/>
    <n v="11.9"/>
    <n v="-999"/>
    <n v="-999"/>
    <n v="0.40699999999999997"/>
    <n v="1.9450000000000001"/>
    <n v="0"/>
    <n v="-999"/>
    <x v="130"/>
  </r>
  <r>
    <d v="2002-06-17T00:00:00"/>
    <n v="168"/>
    <n v="18.53"/>
    <n v="7.2"/>
    <n v="14.9"/>
    <n v="2.2999999999999998"/>
    <n v="80.7"/>
    <n v="40.1"/>
    <n v="4.5"/>
    <n v="0"/>
    <n v="0"/>
    <n v="1.2"/>
    <n v="3.3"/>
    <n v="12.4"/>
    <n v="11.3"/>
    <n v="-999"/>
    <n v="-999"/>
    <n v="0.68100000000000005"/>
    <n v="1.0149999999999999"/>
    <n v="0"/>
    <n v="-999"/>
    <x v="130"/>
  </r>
  <r>
    <d v="2002-06-18T00:00:00"/>
    <n v="169"/>
    <n v="4.53"/>
    <n v="2.4"/>
    <n v="5.0999999999999996"/>
    <n v="0.6"/>
    <n v="99.2"/>
    <n v="97.8"/>
    <n v="22.2"/>
    <n v="0"/>
    <n v="0"/>
    <n v="1.2"/>
    <n v="2.2000000000000002"/>
    <n v="6.6"/>
    <n v="7.8"/>
    <n v="-999"/>
    <n v="-999"/>
    <n v="0.85699999999999998"/>
    <n v="1.9E-2"/>
    <n v="0"/>
    <n v="-999"/>
    <x v="130"/>
  </r>
  <r>
    <d v="2002-06-19T00:00:00"/>
    <n v="170"/>
    <n v="21.41"/>
    <n v="7.4"/>
    <n v="15.4"/>
    <n v="1.8"/>
    <n v="83"/>
    <n v="45.8"/>
    <n v="0"/>
    <n v="0"/>
    <n v="0"/>
    <n v="0.8"/>
    <n v="1.8"/>
    <n v="11.4"/>
    <n v="9.6999999999999993"/>
    <n v="-999"/>
    <n v="-999"/>
    <n v="0.8"/>
    <n v="0.94799999999999995"/>
    <n v="0"/>
    <n v="-999"/>
    <x v="130"/>
  </r>
  <r>
    <d v="2002-06-20T00:00:00"/>
    <n v="171"/>
    <n v="16.77"/>
    <n v="10.1"/>
    <n v="18.8"/>
    <n v="3.5"/>
    <n v="71.400000000000006"/>
    <n v="37.799999999999997"/>
    <n v="0"/>
    <n v="0"/>
    <n v="0"/>
    <n v="0.7"/>
    <n v="1.8"/>
    <n v="10.9"/>
    <n v="9.9"/>
    <n v="-999"/>
    <n v="-999"/>
    <n v="0.82099999999999995"/>
    <n v="1.349"/>
    <n v="0"/>
    <n v="-999"/>
    <x v="130"/>
  </r>
  <r>
    <d v="2002-06-21T00:00:00"/>
    <n v="172"/>
    <n v="31.12"/>
    <n v="15"/>
    <n v="23"/>
    <n v="6.7"/>
    <n v="50.9"/>
    <n v="27.2"/>
    <n v="0"/>
    <n v="0"/>
    <n v="0"/>
    <n v="0.8"/>
    <n v="1.8"/>
    <n v="14.3"/>
    <n v="12"/>
    <n v="-999"/>
    <n v="-999"/>
    <n v="0.76500000000000001"/>
    <n v="2.0449999999999999"/>
    <n v="0"/>
    <n v="-999"/>
    <x v="130"/>
  </r>
  <r>
    <d v="2002-06-22T00:00:00"/>
    <n v="173"/>
    <n v="29.17"/>
    <n v="16.2"/>
    <n v="24.2"/>
    <n v="9.1"/>
    <n v="46.5"/>
    <n v="24"/>
    <n v="0"/>
    <n v="0"/>
    <n v="0"/>
    <n v="1.1000000000000001"/>
    <n v="2.7"/>
    <n v="15.6"/>
    <n v="13.3"/>
    <n v="-999"/>
    <n v="-999"/>
    <n v="0.72299999999999998"/>
    <n v="2.2949999999999999"/>
    <n v="0"/>
    <n v="-999"/>
    <x v="130"/>
  </r>
  <r>
    <d v="2002-06-23T00:00:00"/>
    <n v="174"/>
    <n v="20.260000000000002"/>
    <n v="12.5"/>
    <n v="20.399999999999999"/>
    <n v="6"/>
    <n v="63.4"/>
    <n v="35.299999999999997"/>
    <n v="0"/>
    <n v="0"/>
    <n v="0"/>
    <n v="0.8"/>
    <n v="2.2000000000000002"/>
    <n v="14.1"/>
    <n v="12.9"/>
    <n v="-999"/>
    <n v="-999"/>
    <n v="0.84499999999999997"/>
    <n v="1.55"/>
    <n v="0"/>
    <n v="-999"/>
    <x v="130"/>
  </r>
  <r>
    <d v="2002-06-24T00:00:00"/>
    <n v="175"/>
    <n v="25.25"/>
    <n v="12.1"/>
    <n v="20.6"/>
    <n v="3.9"/>
    <n v="69.599999999999994"/>
    <n v="29.6"/>
    <n v="0"/>
    <n v="0"/>
    <n v="0"/>
    <n v="0.8"/>
    <n v="2.2000000000000002"/>
    <n v="14.9"/>
    <n v="13.2"/>
    <n v="-999"/>
    <n v="-999"/>
    <n v="0.71899999999999997"/>
    <n v="1.708"/>
    <n v="0"/>
    <n v="-999"/>
    <x v="130"/>
  </r>
  <r>
    <d v="2002-06-25T00:00:00"/>
    <n v="176"/>
    <n v="26.28"/>
    <n v="16.399999999999999"/>
    <n v="24.7"/>
    <n v="7.1"/>
    <n v="48.8"/>
    <n v="30.1"/>
    <n v="0"/>
    <n v="0"/>
    <n v="0"/>
    <n v="0.9"/>
    <n v="2.2000000000000002"/>
    <n v="15.8"/>
    <n v="13.9"/>
    <n v="-999"/>
    <n v="-999"/>
    <n v="0.93799999999999994"/>
    <n v="2.1749999999999998"/>
    <n v="0"/>
    <n v="-999"/>
    <x v="130"/>
  </r>
  <r>
    <d v="2002-06-26T00:00:00"/>
    <n v="177"/>
    <n v="28.17"/>
    <n v="20.6"/>
    <n v="28.4"/>
    <n v="12.2"/>
    <n v="39.9"/>
    <n v="24.7"/>
    <n v="0"/>
    <n v="0"/>
    <n v="0"/>
    <n v="1"/>
    <n v="2.4"/>
    <n v="17.399999999999999"/>
    <n v="15.1"/>
    <n v="-999"/>
    <n v="-999"/>
    <n v="0.95399999999999996"/>
    <n v="2.9129999999999998"/>
    <n v="0"/>
    <n v="-999"/>
    <x v="130"/>
  </r>
  <r>
    <d v="2002-06-27T00:00:00"/>
    <n v="178"/>
    <n v="19.53"/>
    <n v="15.3"/>
    <n v="23.4"/>
    <n v="8.1"/>
    <n v="61.5"/>
    <n v="33.9"/>
    <n v="1.1000000000000001"/>
    <n v="0"/>
    <n v="0"/>
    <n v="0.7"/>
    <n v="2.4"/>
    <n v="17"/>
    <n v="15.3"/>
    <n v="-999"/>
    <n v="-999"/>
    <n v="0.97299999999999998"/>
    <n v="1.9019999999999999"/>
    <n v="0"/>
    <n v="-999"/>
    <x v="130"/>
  </r>
  <r>
    <d v="2002-06-28T00:00:00"/>
    <n v="179"/>
    <n v="12.59"/>
    <n v="8.4"/>
    <n v="12.5"/>
    <n v="5.5"/>
    <n v="94.9"/>
    <n v="72"/>
    <n v="11.5"/>
    <n v="0"/>
    <n v="0"/>
    <n v="2"/>
    <n v="4"/>
    <n v="14.2"/>
    <n v="13.7"/>
    <n v="-999"/>
    <n v="-999"/>
    <n v="1.0409999999999999"/>
    <n v="0.40600000000000003"/>
    <n v="0"/>
    <n v="-999"/>
    <x v="130"/>
  </r>
  <r>
    <d v="2002-06-29T00:00:00"/>
    <n v="180"/>
    <n v="27.24"/>
    <n v="8.4"/>
    <n v="13.9"/>
    <n v="2.2000000000000002"/>
    <n v="81"/>
    <n v="50.2"/>
    <n v="1.9"/>
    <n v="0"/>
    <n v="0"/>
    <n v="1.7"/>
    <n v="3.8"/>
    <n v="14.6"/>
    <n v="13.6"/>
    <n v="-999"/>
    <n v="-999"/>
    <n v="0.79800000000000004"/>
    <n v="0.79100000000000004"/>
    <n v="0"/>
    <n v="-999"/>
    <x v="130"/>
  </r>
  <r>
    <d v="2002-06-30T00:00:00"/>
    <n v="181"/>
    <n v="15.69"/>
    <n v="5.3"/>
    <n v="11.5"/>
    <n v="1.2"/>
    <n v="80.3"/>
    <n v="47.6"/>
    <n v="0.3"/>
    <n v="0"/>
    <n v="0"/>
    <n v="1"/>
    <n v="2.2000000000000002"/>
    <n v="11.8"/>
    <n v="11.9"/>
    <n v="-999"/>
    <n v="-999"/>
    <n v="0.64700000000000002"/>
    <n v="0.71099999999999997"/>
    <n v="0"/>
    <n v="-999"/>
    <x v="130"/>
  </r>
  <r>
    <d v="2002-07-01T00:00:00"/>
    <n v="182"/>
    <n v="18.46"/>
    <n v="5.2"/>
    <n v="13.1"/>
    <n v="0"/>
    <n v="77.8"/>
    <n v="42.9"/>
    <n v="0"/>
    <n v="0"/>
    <n v="0"/>
    <n v="1.2"/>
    <n v="2.5"/>
    <n v="11"/>
    <n v="10.9"/>
    <n v="-999"/>
    <n v="-999"/>
    <n v="0.64400000000000002"/>
    <n v="0.86099999999999999"/>
    <n v="0"/>
    <n v="-999"/>
    <x v="131"/>
  </r>
  <r>
    <d v="2002-07-02T00:00:00"/>
    <n v="183"/>
    <n v="25.78"/>
    <n v="7.7"/>
    <n v="17.3"/>
    <n v="-2.2999999999999998"/>
    <n v="63.2"/>
    <n v="29.2"/>
    <n v="0"/>
    <n v="0"/>
    <n v="0"/>
    <n v="0.8"/>
    <n v="2.4"/>
    <n v="12.5"/>
    <n v="11.4"/>
    <n v="-999"/>
    <n v="-999"/>
    <n v="0.57799999999999996"/>
    <n v="1.3979999999999999"/>
    <n v="0"/>
    <n v="-999"/>
    <x v="131"/>
  </r>
  <r>
    <d v="2002-07-03T00:00:00"/>
    <n v="184"/>
    <n v="19.39"/>
    <n v="9.6999999999999993"/>
    <n v="18.8"/>
    <n v="3.3"/>
    <n v="56.6"/>
    <n v="35.200000000000003"/>
    <n v="0"/>
    <n v="0"/>
    <n v="0"/>
    <n v="0.8"/>
    <n v="2"/>
    <n v="13.4"/>
    <n v="12.4"/>
    <n v="-999"/>
    <n v="-999"/>
    <n v="0.76300000000000001"/>
    <n v="1.4059999999999999"/>
    <n v="0"/>
    <n v="-999"/>
    <x v="131"/>
  </r>
  <r>
    <d v="2002-07-04T00:00:00"/>
    <n v="185"/>
    <n v="11.3"/>
    <n v="3.6"/>
    <n v="9.3000000000000007"/>
    <n v="-0.6"/>
    <n v="80.7"/>
    <n v="51.1"/>
    <n v="1.1000000000000001"/>
    <n v="0"/>
    <n v="0"/>
    <n v="0.8"/>
    <n v="1.9"/>
    <n v="10.6"/>
    <n v="10.9"/>
    <n v="-999"/>
    <n v="-999"/>
    <n v="0.6"/>
    <n v="0.57299999999999995"/>
    <n v="0"/>
    <n v="-999"/>
    <x v="131"/>
  </r>
  <r>
    <d v="2002-07-05T00:00:00"/>
    <n v="186"/>
    <n v="27.94"/>
    <n v="7.2"/>
    <n v="16"/>
    <n v="-1.8"/>
    <n v="60.9"/>
    <n v="25.7"/>
    <n v="0"/>
    <n v="0"/>
    <n v="0"/>
    <n v="0.8"/>
    <n v="2"/>
    <n v="11.7"/>
    <n v="10.9"/>
    <n v="-999"/>
    <n v="-999"/>
    <n v="0.46800000000000003"/>
    <n v="1.351"/>
    <n v="0"/>
    <n v="-999"/>
    <x v="131"/>
  </r>
  <r>
    <d v="2002-07-06T00:00:00"/>
    <n v="187"/>
    <n v="24.5"/>
    <n v="13.7"/>
    <n v="21.3"/>
    <n v="5.2"/>
    <n v="43.1"/>
    <n v="27.7"/>
    <n v="0"/>
    <n v="0"/>
    <n v="0"/>
    <n v="0.9"/>
    <n v="1.9"/>
    <n v="13.3"/>
    <n v="12"/>
    <n v="-999"/>
    <n v="-999"/>
    <n v="0.7"/>
    <n v="1.831"/>
    <n v="0"/>
    <n v="-999"/>
    <x v="131"/>
  </r>
  <r>
    <d v="2002-07-07T00:00:00"/>
    <n v="188"/>
    <n v="18.95"/>
    <n v="15.1"/>
    <n v="21.8"/>
    <n v="7.8"/>
    <n v="56.3"/>
    <n v="33.200000000000003"/>
    <n v="4.8"/>
    <n v="0"/>
    <n v="0"/>
    <n v="1"/>
    <n v="2.5"/>
    <n v="13.7"/>
    <n v="12.3"/>
    <n v="-999"/>
    <n v="-999"/>
    <n v="0.86899999999999999"/>
    <n v="1.744"/>
    <n v="0"/>
    <n v="-999"/>
    <x v="131"/>
  </r>
  <r>
    <d v="2002-07-08T00:00:00"/>
    <n v="189"/>
    <n v="14.34"/>
    <n v="8.6"/>
    <n v="14.1"/>
    <n v="3.2"/>
    <n v="91.3"/>
    <n v="66.2"/>
    <n v="10.7"/>
    <n v="0"/>
    <n v="0"/>
    <n v="1"/>
    <n v="2.4"/>
    <n v="12.6"/>
    <n v="12"/>
    <n v="-999"/>
    <n v="-999"/>
    <n v="1.0669999999999999"/>
    <n v="0.54400000000000004"/>
    <n v="0"/>
    <n v="-999"/>
    <x v="131"/>
  </r>
  <r>
    <d v="2002-07-09T00:00:00"/>
    <n v="190"/>
    <n v="28.87"/>
    <n v="13.3"/>
    <n v="21.7"/>
    <n v="2.6"/>
    <n v="66"/>
    <n v="40"/>
    <n v="0"/>
    <n v="0"/>
    <n v="0"/>
    <n v="1"/>
    <n v="2.2999999999999998"/>
    <n v="14.3"/>
    <n v="12.7"/>
    <n v="-999"/>
    <n v="-999"/>
    <n v="1.036"/>
    <n v="1.5569999999999999"/>
    <n v="0"/>
    <n v="-999"/>
    <x v="131"/>
  </r>
  <r>
    <d v="2002-07-10T00:00:00"/>
    <n v="191"/>
    <n v="28.46"/>
    <n v="20.3"/>
    <n v="28.3"/>
    <n v="11.5"/>
    <n v="45.2"/>
    <n v="30.3"/>
    <n v="0"/>
    <n v="0"/>
    <n v="0"/>
    <n v="1.2"/>
    <n v="2.9"/>
    <n v="17.2"/>
    <n v="14.7"/>
    <n v="-999"/>
    <n v="-999"/>
    <n v="1.167"/>
    <n v="2.681"/>
    <n v="0"/>
    <n v="-999"/>
    <x v="131"/>
  </r>
  <r>
    <d v="2002-07-11T00:00:00"/>
    <n v="192"/>
    <n v="27.38"/>
    <n v="21.5"/>
    <n v="29.8"/>
    <n v="13.6"/>
    <n v="43"/>
    <n v="23.8"/>
    <n v="0"/>
    <n v="0"/>
    <n v="0"/>
    <n v="0.8"/>
    <n v="1.9"/>
    <n v="18.2"/>
    <n v="15.7"/>
    <n v="-999"/>
    <n v="-999"/>
    <n v="0.997"/>
    <n v="3.1960000000000002"/>
    <n v="0"/>
    <n v="-999"/>
    <x v="131"/>
  </r>
  <r>
    <d v="2002-07-12T00:00:00"/>
    <n v="193"/>
    <n v="28.58"/>
    <n v="21.2"/>
    <n v="28.9"/>
    <n v="11.9"/>
    <n v="35.6"/>
    <n v="16.399999999999999"/>
    <n v="0"/>
    <n v="0"/>
    <n v="0"/>
    <n v="0.8"/>
    <n v="2.1"/>
    <n v="18"/>
    <n v="16"/>
    <n v="-999"/>
    <n v="-999"/>
    <n v="0.65200000000000002"/>
    <n v="3.3290000000000002"/>
    <n v="0"/>
    <n v="-999"/>
    <x v="131"/>
  </r>
  <r>
    <d v="2002-07-13T00:00:00"/>
    <n v="194"/>
    <n v="8.33"/>
    <n v="18.899999999999999"/>
    <n v="24.9"/>
    <n v="14.5"/>
    <n v="54.1"/>
    <n v="28.9"/>
    <n v="0"/>
    <n v="0"/>
    <n v="0"/>
    <n v="0.6"/>
    <n v="2"/>
    <n v="16.2"/>
    <n v="15.2"/>
    <n v="-999"/>
    <n v="-999"/>
    <n v="0.90900000000000003"/>
    <n v="2.238"/>
    <n v="0"/>
    <n v="-999"/>
    <x v="131"/>
  </r>
  <r>
    <d v="2002-07-14T00:00:00"/>
    <n v="195"/>
    <n v="27.28"/>
    <n v="14.9"/>
    <n v="21.3"/>
    <n v="7.5"/>
    <n v="54.4"/>
    <n v="30"/>
    <n v="0"/>
    <n v="0"/>
    <n v="0"/>
    <n v="1"/>
    <n v="2.2000000000000002"/>
    <n v="17.3"/>
    <n v="15.7"/>
    <n v="-999"/>
    <n v="-999"/>
    <n v="0.75800000000000001"/>
    <n v="1.7729999999999999"/>
    <n v="0"/>
    <n v="-999"/>
    <x v="131"/>
  </r>
  <r>
    <d v="2002-07-15T00:00:00"/>
    <n v="196"/>
    <n v="28.22"/>
    <n v="15.1"/>
    <n v="24.1"/>
    <n v="5.5"/>
    <n v="44.3"/>
    <n v="22.7"/>
    <n v="0"/>
    <n v="0"/>
    <n v="0"/>
    <n v="0.7"/>
    <n v="1.8"/>
    <n v="15.9"/>
    <n v="14.8"/>
    <n v="-999"/>
    <n v="-999"/>
    <n v="0.68100000000000005"/>
    <n v="2.3199999999999998"/>
    <n v="0"/>
    <n v="-999"/>
    <x v="131"/>
  </r>
  <r>
    <d v="2002-07-16T00:00:00"/>
    <n v="197"/>
    <n v="28.15"/>
    <n v="18.600000000000001"/>
    <n v="25.9"/>
    <n v="9.3000000000000007"/>
    <n v="46"/>
    <n v="23.8"/>
    <n v="0"/>
    <n v="0"/>
    <n v="0"/>
    <n v="1.2"/>
    <n v="2.7"/>
    <n v="17.100000000000001"/>
    <n v="15.3"/>
    <n v="-999"/>
    <n v="-999"/>
    <n v="0.79400000000000004"/>
    <n v="2.5459999999999998"/>
    <n v="0"/>
    <n v="-999"/>
    <x v="131"/>
  </r>
  <r>
    <d v="2002-07-17T00:00:00"/>
    <n v="198"/>
    <n v="24.77"/>
    <n v="17.600000000000001"/>
    <n v="25.6"/>
    <n v="11.6"/>
    <n v="51.6"/>
    <n v="32.6"/>
    <n v="0"/>
    <n v="0"/>
    <n v="0"/>
    <n v="0.9"/>
    <n v="2.2999999999999998"/>
    <n v="17.2"/>
    <n v="15.7"/>
    <n v="-999"/>
    <n v="-999"/>
    <n v="1.0669999999999999"/>
    <n v="2.2120000000000002"/>
    <n v="0"/>
    <n v="-999"/>
    <x v="131"/>
  </r>
  <r>
    <d v="2002-07-18T00:00:00"/>
    <n v="199"/>
    <n v="27.67"/>
    <n v="16.7"/>
    <n v="24.4"/>
    <n v="9.6999999999999993"/>
    <n v="59.4"/>
    <n v="35.1"/>
    <n v="0"/>
    <n v="0"/>
    <n v="0"/>
    <n v="0.8"/>
    <n v="2.2000000000000002"/>
    <n v="17.600000000000001"/>
    <n v="15.9"/>
    <n v="-999"/>
    <n v="-999"/>
    <n v="1.075"/>
    <n v="1.9830000000000001"/>
    <n v="0"/>
    <n v="-999"/>
    <x v="131"/>
  </r>
  <r>
    <d v="2002-07-19T00:00:00"/>
    <n v="200"/>
    <n v="27.21"/>
    <n v="12.7"/>
    <n v="19.899999999999999"/>
    <n v="7.3"/>
    <n v="69.3"/>
    <n v="40.799999999999997"/>
    <n v="0"/>
    <n v="0"/>
    <n v="0"/>
    <n v="1"/>
    <n v="2.1"/>
    <n v="16.3"/>
    <n v="15.4"/>
    <n v="-999"/>
    <n v="-999"/>
    <n v="0.94699999999999995"/>
    <n v="1.375"/>
    <n v="0"/>
    <n v="-999"/>
    <x v="131"/>
  </r>
  <r>
    <d v="2002-07-20T00:00:00"/>
    <n v="201"/>
    <n v="25.3"/>
    <n v="12.4"/>
    <n v="19.7"/>
    <n v="5.8"/>
    <n v="63.3"/>
    <n v="37.700000000000003"/>
    <n v="0"/>
    <n v="0"/>
    <n v="0"/>
    <n v="0.8"/>
    <n v="2"/>
    <n v="14.8"/>
    <n v="14.4"/>
    <n v="-999"/>
    <n v="-999"/>
    <n v="0.86699999999999999"/>
    <n v="1.43"/>
    <n v="0"/>
    <n v="-999"/>
    <x v="131"/>
  </r>
  <r>
    <d v="2002-07-21T00:00:00"/>
    <n v="202"/>
    <n v="27.59"/>
    <n v="13.3"/>
    <n v="19.8"/>
    <n v="4.9000000000000004"/>
    <n v="52.4"/>
    <n v="31.7"/>
    <n v="0"/>
    <n v="0"/>
    <n v="0"/>
    <n v="0.8"/>
    <n v="1.7"/>
    <n v="15"/>
    <n v="14.2"/>
    <n v="-999"/>
    <n v="-999"/>
    <n v="0.73299999999999998"/>
    <n v="1.577"/>
    <n v="0"/>
    <n v="-999"/>
    <x v="131"/>
  </r>
  <r>
    <d v="2002-07-22T00:00:00"/>
    <n v="203"/>
    <n v="28.05"/>
    <n v="17.399999999999999"/>
    <n v="25.3"/>
    <n v="8.6"/>
    <n v="44.9"/>
    <n v="27.5"/>
    <n v="0"/>
    <n v="0"/>
    <n v="0"/>
    <n v="0.8"/>
    <n v="1.8"/>
    <n v="16.399999999999999"/>
    <n v="14.8"/>
    <n v="-999"/>
    <n v="-999"/>
    <n v="0.88500000000000001"/>
    <n v="2.3380000000000001"/>
    <n v="0"/>
    <n v="-999"/>
    <x v="131"/>
  </r>
  <r>
    <d v="2002-07-23T00:00:00"/>
    <n v="204"/>
    <n v="25.93"/>
    <n v="19.399999999999999"/>
    <n v="26.6"/>
    <n v="13"/>
    <n v="42.6"/>
    <n v="30"/>
    <n v="0"/>
    <n v="0"/>
    <n v="0"/>
    <n v="0.8"/>
    <n v="2.9"/>
    <n v="17.100000000000001"/>
    <n v="15.4"/>
    <n v="-999"/>
    <n v="-999"/>
    <n v="1.0469999999999999"/>
    <n v="2.4369999999999998"/>
    <n v="0"/>
    <n v="-999"/>
    <x v="131"/>
  </r>
  <r>
    <d v="2002-07-24T00:00:00"/>
    <n v="205"/>
    <n v="27.1"/>
    <n v="19.7"/>
    <n v="27.9"/>
    <n v="11.8"/>
    <n v="41.3"/>
    <n v="18.2"/>
    <n v="0"/>
    <n v="0"/>
    <n v="0"/>
    <n v="0.7"/>
    <n v="1.9"/>
    <n v="17.5"/>
    <n v="15.8"/>
    <n v="-999"/>
    <n v="-999"/>
    <n v="0.68300000000000005"/>
    <n v="3.073"/>
    <n v="0"/>
    <n v="-999"/>
    <x v="131"/>
  </r>
  <r>
    <d v="2002-07-25T00:00:00"/>
    <n v="206"/>
    <n v="18.95"/>
    <n v="17.8"/>
    <n v="26.6"/>
    <n v="12.6"/>
    <n v="55.4"/>
    <n v="33.1"/>
    <n v="0.3"/>
    <n v="0"/>
    <n v="0"/>
    <n v="0.7"/>
    <n v="1.9"/>
    <n v="16.899999999999999"/>
    <n v="15.8"/>
    <n v="-999"/>
    <n v="-999"/>
    <n v="1.1519999999999999"/>
    <n v="2.3290000000000002"/>
    <n v="0"/>
    <n v="-999"/>
    <x v="131"/>
  </r>
  <r>
    <d v="2002-07-26T00:00:00"/>
    <n v="207"/>
    <n v="21.82"/>
    <n v="14.2"/>
    <n v="21.2"/>
    <n v="8"/>
    <n v="69.400000000000006"/>
    <n v="44.6"/>
    <n v="0"/>
    <n v="0"/>
    <n v="0"/>
    <n v="1"/>
    <n v="2.2000000000000002"/>
    <n v="16.2"/>
    <n v="15.4"/>
    <n v="-999"/>
    <n v="-999"/>
    <n v="1.125"/>
    <n v="1.3939999999999999"/>
    <n v="0"/>
    <n v="-999"/>
    <x v="131"/>
  </r>
  <r>
    <d v="2002-07-27T00:00:00"/>
    <n v="208"/>
    <n v="26.57"/>
    <n v="12.8"/>
    <n v="20.3"/>
    <n v="5"/>
    <n v="62.5"/>
    <n v="32.200000000000003"/>
    <n v="0"/>
    <n v="0"/>
    <n v="0"/>
    <n v="0.9"/>
    <n v="2.1"/>
    <n v="15.3"/>
    <n v="14.6"/>
    <n v="-999"/>
    <n v="-999"/>
    <n v="0.76900000000000002"/>
    <n v="1.615"/>
    <n v="0"/>
    <n v="-999"/>
    <x v="131"/>
  </r>
  <r>
    <d v="2002-07-28T00:00:00"/>
    <n v="209"/>
    <n v="11.44"/>
    <n v="10.1"/>
    <n v="15.3"/>
    <n v="6.7"/>
    <n v="80.2"/>
    <n v="60.9"/>
    <n v="0"/>
    <n v="0"/>
    <n v="0"/>
    <n v="1.2"/>
    <n v="2.2999999999999998"/>
    <n v="13.3"/>
    <n v="13.5"/>
    <n v="-999"/>
    <n v="-999"/>
    <n v="1.056"/>
    <n v="0.68"/>
    <n v="0"/>
    <n v="-999"/>
    <x v="131"/>
  </r>
  <r>
    <d v="2002-07-29T00:00:00"/>
    <n v="210"/>
    <n v="17.07"/>
    <n v="9.8000000000000007"/>
    <n v="17.2"/>
    <n v="5.5"/>
    <n v="78.7"/>
    <n v="49"/>
    <n v="0"/>
    <n v="0"/>
    <n v="0"/>
    <n v="1.1000000000000001"/>
    <n v="2.4"/>
    <n v="14"/>
    <n v="13.4"/>
    <n v="-999"/>
    <n v="-999"/>
    <n v="0.95799999999999996"/>
    <n v="1.0009999999999999"/>
    <n v="0"/>
    <n v="-999"/>
    <x v="131"/>
  </r>
  <r>
    <d v="2002-07-30T00:00:00"/>
    <n v="211"/>
    <n v="21.1"/>
    <n v="8.6999999999999993"/>
    <n v="16.899999999999999"/>
    <n v="2.9"/>
    <n v="67.7"/>
    <n v="39.9"/>
    <n v="0.3"/>
    <n v="0"/>
    <n v="0"/>
    <n v="1.1000000000000001"/>
    <n v="2.1"/>
    <n v="13.1"/>
    <n v="13"/>
    <n v="-999"/>
    <n v="-999"/>
    <n v="0.76900000000000002"/>
    <n v="1.157"/>
    <n v="0"/>
    <n v="-999"/>
    <x v="131"/>
  </r>
  <r>
    <d v="2002-07-31T00:00:00"/>
    <n v="212"/>
    <n v="15.35"/>
    <n v="5.2"/>
    <n v="11.7"/>
    <n v="1.7"/>
    <n v="83.3"/>
    <n v="52.5"/>
    <n v="0.3"/>
    <n v="0"/>
    <n v="0"/>
    <n v="0.9"/>
    <n v="1.9"/>
    <n v="10.9"/>
    <n v="11.7"/>
    <n v="-999"/>
    <n v="-999"/>
    <n v="0.72399999999999998"/>
    <n v="0.65300000000000002"/>
    <n v="0"/>
    <n v="-999"/>
    <x v="131"/>
  </r>
  <r>
    <d v="2002-08-01T00:00:00"/>
    <n v="213"/>
    <n v="15.96"/>
    <n v="8.5"/>
    <n v="15.2"/>
    <n v="0.6"/>
    <n v="67.099999999999994"/>
    <n v="35.200000000000003"/>
    <n v="0.3"/>
    <n v="0"/>
    <n v="0"/>
    <n v="1"/>
    <n v="2.7"/>
    <n v="10.9"/>
    <n v="11.1"/>
    <n v="-999"/>
    <n v="-999"/>
    <n v="0.60599999999999998"/>
    <n v="1.119"/>
    <n v="0"/>
    <n v="-999"/>
    <x v="132"/>
  </r>
  <r>
    <d v="2002-08-02T00:00:00"/>
    <n v="214"/>
    <n v="17.45"/>
    <n v="6.5"/>
    <n v="12.4"/>
    <n v="1"/>
    <n v="72.8"/>
    <n v="53.5"/>
    <n v="0"/>
    <n v="0"/>
    <n v="0"/>
    <n v="0.8"/>
    <n v="2.1"/>
    <n v="10.9"/>
    <n v="11.2"/>
    <n v="-999"/>
    <n v="-999"/>
    <n v="0.77100000000000002"/>
    <n v="0.66900000000000004"/>
    <n v="0"/>
    <n v="-999"/>
    <x v="132"/>
  </r>
  <r>
    <d v="2002-08-03T00:00:00"/>
    <n v="215"/>
    <n v="17.71"/>
    <n v="8.1999999999999993"/>
    <n v="16.3"/>
    <n v="0.2"/>
    <n v="70.8"/>
    <n v="43.7"/>
    <n v="0"/>
    <n v="0"/>
    <n v="0"/>
    <n v="0.8"/>
    <n v="1.6"/>
    <n v="10.5"/>
    <n v="10.6"/>
    <n v="-999"/>
    <n v="-999"/>
    <n v="0.80800000000000005"/>
    <n v="1.0429999999999999"/>
    <n v="0"/>
    <n v="-999"/>
    <x v="132"/>
  </r>
  <r>
    <d v="2002-08-04T00:00:00"/>
    <n v="216"/>
    <n v="15.07"/>
    <n v="8"/>
    <n v="14.9"/>
    <n v="1.2"/>
    <n v="74"/>
    <n v="46.1"/>
    <n v="0"/>
    <n v="0"/>
    <n v="0"/>
    <n v="1.1000000000000001"/>
    <n v="2.7"/>
    <n v="10.8"/>
    <n v="10.9"/>
    <n v="-999"/>
    <n v="-999"/>
    <n v="0.78"/>
    <n v="0.91300000000000003"/>
    <n v="0"/>
    <n v="-999"/>
    <x v="132"/>
  </r>
  <r>
    <d v="2002-08-05T00:00:00"/>
    <n v="217"/>
    <n v="10.7"/>
    <n v="5.3"/>
    <n v="12.1"/>
    <n v="-0.2"/>
    <n v="83.8"/>
    <n v="56.4"/>
    <n v="6.1"/>
    <n v="0"/>
    <n v="0"/>
    <n v="0.6"/>
    <n v="2.7"/>
    <n v="8.3000000000000007"/>
    <n v="9.3000000000000007"/>
    <n v="-999"/>
    <n v="-999"/>
    <n v="0.79700000000000004"/>
    <n v="0.61499999999999999"/>
    <n v="0"/>
    <n v="-999"/>
    <x v="132"/>
  </r>
  <r>
    <d v="2002-08-06T00:00:00"/>
    <n v="218"/>
    <n v="11.68"/>
    <n v="5.2"/>
    <n v="11.8"/>
    <n v="1.3"/>
    <n v="90.6"/>
    <n v="51.9"/>
    <n v="6.9"/>
    <n v="0"/>
    <n v="0"/>
    <n v="0.6"/>
    <n v="2.5"/>
    <n v="8.6999999999999993"/>
    <n v="8.6"/>
    <n v="-999"/>
    <n v="-999"/>
    <n v="0.71799999999999997"/>
    <n v="0.66600000000000004"/>
    <n v="0"/>
    <n v="-999"/>
    <x v="132"/>
  </r>
  <r>
    <d v="2002-08-07T00:00:00"/>
    <n v="219"/>
    <n v="11.44"/>
    <n v="6.8"/>
    <n v="14.8"/>
    <n v="1"/>
    <n v="82.1"/>
    <n v="49.8"/>
    <n v="0.3"/>
    <n v="0"/>
    <n v="0"/>
    <n v="0.5"/>
    <n v="1.6"/>
    <n v="8.5"/>
    <n v="8.9"/>
    <n v="-999"/>
    <n v="-999"/>
    <n v="0.83899999999999997"/>
    <n v="0.84499999999999997"/>
    <n v="0"/>
    <n v="-999"/>
    <x v="132"/>
  </r>
  <r>
    <d v="2002-08-08T00:00:00"/>
    <n v="220"/>
    <n v="24.63"/>
    <n v="12.1"/>
    <n v="21"/>
    <n v="3.8"/>
    <n v="62.2"/>
    <n v="30.6"/>
    <n v="0"/>
    <n v="0"/>
    <n v="0"/>
    <n v="0.7"/>
    <n v="1.9"/>
    <n v="11.9"/>
    <n v="10.4"/>
    <n v="-999"/>
    <n v="-999"/>
    <n v="0.76100000000000001"/>
    <n v="1.726"/>
    <n v="0"/>
    <n v="-999"/>
    <x v="132"/>
  </r>
  <r>
    <d v="2002-08-09T00:00:00"/>
    <n v="221"/>
    <n v="17.45"/>
    <n v="12.9"/>
    <n v="20.2"/>
    <n v="7.6"/>
    <n v="73.7"/>
    <n v="48.8"/>
    <n v="0"/>
    <n v="0"/>
    <n v="0"/>
    <n v="0.9"/>
    <n v="1.8"/>
    <n v="12.6"/>
    <n v="11.4"/>
    <n v="-999"/>
    <n v="-999"/>
    <n v="1.1539999999999999"/>
    <n v="1.212"/>
    <n v="0"/>
    <n v="-999"/>
    <x v="132"/>
  </r>
  <r>
    <d v="2002-08-10T00:00:00"/>
    <n v="222"/>
    <n v="18.53"/>
    <n v="12.5"/>
    <n v="20.2"/>
    <n v="7.2"/>
    <n v="68.7"/>
    <n v="38.200000000000003"/>
    <n v="0"/>
    <n v="0"/>
    <n v="0"/>
    <n v="0.7"/>
    <n v="2.2000000000000002"/>
    <n v="13.4"/>
    <n v="12.2"/>
    <n v="-999"/>
    <n v="-999"/>
    <n v="0.90600000000000003"/>
    <n v="1.4630000000000001"/>
    <n v="0"/>
    <n v="-999"/>
    <x v="132"/>
  </r>
  <r>
    <d v="2002-08-11T00:00:00"/>
    <n v="223"/>
    <n v="24.14"/>
    <n v="11"/>
    <n v="18.5"/>
    <n v="3.7"/>
    <n v="49.7"/>
    <n v="24.4"/>
    <n v="0"/>
    <n v="0"/>
    <n v="0"/>
    <n v="0.7"/>
    <n v="2.1"/>
    <n v="12.8"/>
    <n v="12"/>
    <n v="-999"/>
    <n v="-999"/>
    <n v="0.52100000000000002"/>
    <n v="1.61"/>
    <n v="0"/>
    <n v="-999"/>
    <x v="132"/>
  </r>
  <r>
    <d v="2002-08-12T00:00:00"/>
    <n v="224"/>
    <n v="24.86"/>
    <n v="14.2"/>
    <n v="20.6"/>
    <n v="6.3"/>
    <n v="54.5"/>
    <n v="39"/>
    <n v="0"/>
    <n v="0"/>
    <n v="0"/>
    <n v="0.9"/>
    <n v="2.2999999999999998"/>
    <n v="13.7"/>
    <n v="12.4"/>
    <n v="-999"/>
    <n v="-999"/>
    <n v="0.94599999999999995"/>
    <n v="1.48"/>
    <n v="0"/>
    <n v="-999"/>
    <x v="132"/>
  </r>
  <r>
    <d v="2002-08-13T00:00:00"/>
    <n v="225"/>
    <n v="23.9"/>
    <n v="17.5"/>
    <n v="26.4"/>
    <n v="9.8000000000000007"/>
    <n v="44.1"/>
    <n v="20.2"/>
    <n v="0"/>
    <n v="0"/>
    <n v="0"/>
    <n v="0.9"/>
    <n v="2.2999999999999998"/>
    <n v="14.6"/>
    <n v="13.1"/>
    <n v="-999"/>
    <n v="-999"/>
    <n v="0.69399999999999995"/>
    <n v="2.746"/>
    <n v="0"/>
    <n v="-999"/>
    <x v="132"/>
  </r>
  <r>
    <d v="2002-08-14T00:00:00"/>
    <n v="226"/>
    <n v="25.23"/>
    <n v="13.6"/>
    <n v="19.3"/>
    <n v="7.8"/>
    <n v="51.4"/>
    <n v="34.299999999999997"/>
    <n v="0"/>
    <n v="0"/>
    <n v="0"/>
    <n v="1.1000000000000001"/>
    <n v="2.5"/>
    <n v="14.1"/>
    <n v="13.1"/>
    <n v="-999"/>
    <n v="-999"/>
    <n v="0.76500000000000001"/>
    <n v="1.4710000000000001"/>
    <n v="0"/>
    <n v="-999"/>
    <x v="132"/>
  </r>
  <r>
    <d v="2002-08-15T00:00:00"/>
    <n v="227"/>
    <n v="24.69"/>
    <n v="13.6"/>
    <n v="21.3"/>
    <n v="6.1"/>
    <n v="49.2"/>
    <n v="30.2"/>
    <n v="0"/>
    <n v="0"/>
    <n v="0"/>
    <n v="1"/>
    <n v="2.9"/>
    <n v="13.6"/>
    <n v="12.7"/>
    <n v="-999"/>
    <n v="-999"/>
    <n v="0.76300000000000001"/>
    <n v="1.768"/>
    <n v="0"/>
    <n v="-999"/>
    <x v="132"/>
  </r>
  <r>
    <d v="2002-08-16T00:00:00"/>
    <n v="228"/>
    <n v="22.21"/>
    <n v="7.4"/>
    <n v="16.100000000000001"/>
    <n v="0.9"/>
    <n v="64.8"/>
    <n v="23.7"/>
    <n v="5.6"/>
    <n v="0"/>
    <n v="0"/>
    <n v="1.1000000000000001"/>
    <n v="2.7"/>
    <n v="12"/>
    <n v="11.7"/>
    <n v="-999"/>
    <n v="-999"/>
    <n v="0.434"/>
    <n v="1.3959999999999999"/>
    <n v="0"/>
    <n v="-999"/>
    <x v="132"/>
  </r>
  <r>
    <d v="2002-08-17T00:00:00"/>
    <n v="229"/>
    <n v="16.7"/>
    <n v="9.6"/>
    <n v="17.8"/>
    <n v="4.7"/>
    <n v="56.3"/>
    <n v="23.3"/>
    <n v="1.1000000000000001"/>
    <n v="0"/>
    <n v="0"/>
    <n v="0.9"/>
    <n v="2.4"/>
    <n v="10.6"/>
    <n v="10.9"/>
    <n v="-999"/>
    <n v="-999"/>
    <n v="0.47499999999999998"/>
    <n v="1.5629999999999999"/>
    <n v="0"/>
    <n v="-999"/>
    <x v="132"/>
  </r>
  <r>
    <d v="2002-08-18T00:00:00"/>
    <n v="230"/>
    <n v="22.85"/>
    <n v="11.5"/>
    <n v="20.100000000000001"/>
    <n v="3.1"/>
    <n v="60.2"/>
    <n v="30.6"/>
    <n v="0"/>
    <n v="0"/>
    <n v="0"/>
    <n v="0.7"/>
    <n v="1.8"/>
    <n v="12.1"/>
    <n v="11.4"/>
    <n v="-999"/>
    <n v="-999"/>
    <n v="0.71899999999999997"/>
    <n v="1.6319999999999999"/>
    <n v="0"/>
    <n v="-999"/>
    <x v="132"/>
  </r>
  <r>
    <d v="2002-08-19T00:00:00"/>
    <n v="231"/>
    <n v="17.43"/>
    <n v="11.1"/>
    <n v="20.100000000000001"/>
    <n v="5.9"/>
    <n v="64"/>
    <n v="36.700000000000003"/>
    <n v="0"/>
    <n v="0"/>
    <n v="0"/>
    <n v="0.7"/>
    <n v="1.8"/>
    <n v="11.9"/>
    <n v="11.6"/>
    <n v="-999"/>
    <n v="-999"/>
    <n v="0.86199999999999999"/>
    <n v="1.4890000000000001"/>
    <n v="0"/>
    <n v="-999"/>
    <x v="132"/>
  </r>
  <r>
    <d v="2002-08-20T00:00:00"/>
    <n v="232"/>
    <n v="13.73"/>
    <n v="10"/>
    <n v="18.7"/>
    <n v="4.9000000000000004"/>
    <n v="77.5"/>
    <n v="42.3"/>
    <n v="0.3"/>
    <n v="0"/>
    <n v="0"/>
    <n v="0.6"/>
    <n v="1.6"/>
    <n v="11.2"/>
    <n v="11.1"/>
    <n v="-999"/>
    <n v="-999"/>
    <n v="0.91100000000000003"/>
    <n v="1.244"/>
    <n v="0"/>
    <n v="-999"/>
    <x v="132"/>
  </r>
  <r>
    <d v="2002-08-21T00:00:00"/>
    <n v="233"/>
    <n v="20.239999999999998"/>
    <n v="12.4"/>
    <n v="19.8"/>
    <n v="4.9000000000000004"/>
    <n v="61.3"/>
    <n v="31.2"/>
    <n v="0.3"/>
    <n v="0"/>
    <n v="0"/>
    <n v="0.7"/>
    <n v="1.7"/>
    <n v="11.9"/>
    <n v="11.2"/>
    <n v="-999"/>
    <n v="-999"/>
    <n v="0.71799999999999997"/>
    <n v="1.589"/>
    <n v="0"/>
    <n v="-999"/>
    <x v="132"/>
  </r>
  <r>
    <d v="2002-08-22T00:00:00"/>
    <n v="234"/>
    <n v="18.87"/>
    <n v="14.5"/>
    <n v="21.9"/>
    <n v="7.9"/>
    <n v="51.4"/>
    <n v="27.6"/>
    <n v="0"/>
    <n v="0"/>
    <n v="0"/>
    <n v="0.7"/>
    <n v="1.7"/>
    <n v="12.5"/>
    <n v="11.7"/>
    <n v="-999"/>
    <n v="-999"/>
    <n v="0.72599999999999998"/>
    <n v="1.9019999999999999"/>
    <n v="0"/>
    <n v="-999"/>
    <x v="132"/>
  </r>
  <r>
    <d v="2002-08-23T00:00:00"/>
    <n v="235"/>
    <n v="19.7"/>
    <n v="16.5"/>
    <n v="24.8"/>
    <n v="8.9"/>
    <n v="50.3"/>
    <n v="30.4"/>
    <n v="0"/>
    <n v="0"/>
    <n v="0"/>
    <n v="0.7"/>
    <n v="2.1"/>
    <n v="13.6"/>
    <n v="12.4"/>
    <n v="-999"/>
    <n v="-999"/>
    <n v="0.94899999999999995"/>
    <n v="2.1779999999999999"/>
    <n v="0"/>
    <n v="-999"/>
    <x v="132"/>
  </r>
  <r>
    <d v="2002-08-24T00:00:00"/>
    <n v="236"/>
    <n v="19.850000000000001"/>
    <n v="18.3"/>
    <n v="26.4"/>
    <n v="11.6"/>
    <n v="43.2"/>
    <n v="20.3"/>
    <n v="0"/>
    <n v="0"/>
    <n v="0"/>
    <n v="0.8"/>
    <n v="2"/>
    <n v="14.7"/>
    <n v="13.1"/>
    <n v="-999"/>
    <n v="-999"/>
    <n v="0.69899999999999995"/>
    <n v="2.7429999999999999"/>
    <n v="0"/>
    <n v="-999"/>
    <x v="132"/>
  </r>
  <r>
    <d v="2002-08-25T00:00:00"/>
    <n v="237"/>
    <n v="6.93"/>
    <n v="12.8"/>
    <n v="16.899999999999999"/>
    <n v="7.9"/>
    <n v="72.400000000000006"/>
    <n v="52.8"/>
    <n v="0"/>
    <n v="0"/>
    <n v="0"/>
    <n v="0.5"/>
    <n v="1.9"/>
    <n v="13.1"/>
    <n v="12.7"/>
    <n v="-999"/>
    <n v="-999"/>
    <n v="1.018"/>
    <n v="0.90900000000000003"/>
    <n v="0"/>
    <n v="-999"/>
    <x v="132"/>
  </r>
  <r>
    <d v="2002-08-26T00:00:00"/>
    <n v="238"/>
    <n v="20.37"/>
    <n v="13.5"/>
    <n v="20.5"/>
    <n v="7"/>
    <n v="76"/>
    <n v="47.1"/>
    <n v="0"/>
    <n v="0"/>
    <n v="0"/>
    <n v="0.6"/>
    <n v="1.7"/>
    <n v="13.6"/>
    <n v="12.7"/>
    <n v="-999"/>
    <n v="-999"/>
    <n v="1.137"/>
    <n v="1.2749999999999999"/>
    <n v="0"/>
    <n v="-999"/>
    <x v="132"/>
  </r>
  <r>
    <d v="2002-08-27T00:00:00"/>
    <n v="239"/>
    <n v="16.96"/>
    <n v="16.399999999999999"/>
    <n v="24.2"/>
    <n v="10.6"/>
    <n v="55.5"/>
    <n v="33.9"/>
    <n v="0"/>
    <n v="0"/>
    <n v="0"/>
    <n v="0.8"/>
    <n v="1.6"/>
    <n v="13.5"/>
    <n v="12.6"/>
    <n v="-999"/>
    <n v="-999"/>
    <n v="1.0249999999999999"/>
    <n v="1.996"/>
    <n v="0"/>
    <n v="-999"/>
    <x v="132"/>
  </r>
  <r>
    <d v="2002-08-28T00:00:00"/>
    <n v="240"/>
    <n v="21.02"/>
    <n v="18.3"/>
    <n v="26.6"/>
    <n v="11.7"/>
    <n v="43.9"/>
    <n v="27.2"/>
    <n v="0"/>
    <n v="0"/>
    <n v="0"/>
    <n v="0.8"/>
    <n v="2"/>
    <n v="14.6"/>
    <n v="13.2"/>
    <n v="-999"/>
    <n v="-999"/>
    <n v="0.94799999999999995"/>
    <n v="2.5350000000000001"/>
    <n v="0"/>
    <n v="-999"/>
    <x v="132"/>
  </r>
  <r>
    <d v="2002-08-29T00:00:00"/>
    <n v="241"/>
    <n v="18.53"/>
    <n v="16.600000000000001"/>
    <n v="25.8"/>
    <n v="8.3000000000000007"/>
    <n v="55.2"/>
    <n v="26.5"/>
    <n v="5.6"/>
    <n v="0"/>
    <n v="0"/>
    <n v="0.8"/>
    <n v="2.1"/>
    <n v="15.4"/>
    <n v="13.8"/>
    <n v="-999"/>
    <n v="-999"/>
    <n v="0.878"/>
    <n v="2.4409999999999998"/>
    <n v="0"/>
    <n v="-999"/>
    <x v="132"/>
  </r>
  <r>
    <d v="2002-08-30T00:00:00"/>
    <n v="242"/>
    <n v="18.7"/>
    <n v="12.6"/>
    <n v="19.7"/>
    <n v="7.5"/>
    <n v="73.5"/>
    <n v="40.1"/>
    <n v="0"/>
    <n v="0"/>
    <n v="0"/>
    <n v="0.6"/>
    <n v="1.7"/>
    <n v="14.1"/>
    <n v="13.3"/>
    <n v="-999"/>
    <n v="-999"/>
    <n v="0.91800000000000004"/>
    <n v="1.3740000000000001"/>
    <n v="0"/>
    <n v="-999"/>
    <x v="132"/>
  </r>
  <r>
    <d v="2002-08-31T00:00:00"/>
    <n v="243"/>
    <n v="17.95"/>
    <n v="13.1"/>
    <n v="21.9"/>
    <n v="6.6"/>
    <n v="65.099999999999994"/>
    <n v="37.5"/>
    <n v="2.1"/>
    <n v="0"/>
    <n v="0"/>
    <n v="0.9"/>
    <n v="2.1"/>
    <n v="13.4"/>
    <n v="12.9"/>
    <n v="-999"/>
    <n v="-999"/>
    <n v="0.98699999999999999"/>
    <n v="1.6419999999999999"/>
    <n v="0"/>
    <n v="-999"/>
    <x v="132"/>
  </r>
  <r>
    <d v="2002-09-01T00:00:00"/>
    <n v="244"/>
    <n v="12.76"/>
    <n v="8.5"/>
    <n v="15.1"/>
    <n v="2.7"/>
    <n v="81.2"/>
    <n v="51.7"/>
    <n v="2.4"/>
    <n v="0"/>
    <n v="0"/>
    <n v="1.3"/>
    <n v="2.8"/>
    <n v="12"/>
    <n v="12.2"/>
    <n v="-999"/>
    <n v="-999"/>
    <n v="0.88600000000000001"/>
    <n v="0.82899999999999996"/>
    <n v="0"/>
    <n v="-999"/>
    <x v="133"/>
  </r>
  <r>
    <d v="2002-09-02T00:00:00"/>
    <n v="245"/>
    <n v="4.4000000000000004"/>
    <n v="7.4"/>
    <n v="11.1"/>
    <n v="2.5"/>
    <n v="87.5"/>
    <n v="63.5"/>
    <n v="5.6"/>
    <n v="0"/>
    <n v="0"/>
    <n v="0.7"/>
    <n v="3.2"/>
    <n v="9.4"/>
    <n v="10.3"/>
    <n v="-999"/>
    <n v="-999"/>
    <n v="0.83899999999999997"/>
    <n v="0.48199999999999998"/>
    <n v="0"/>
    <n v="-999"/>
    <x v="133"/>
  </r>
  <r>
    <d v="2002-09-03T00:00:00"/>
    <n v="246"/>
    <n v="16.309999999999999"/>
    <n v="5.8"/>
    <n v="13.2"/>
    <n v="-0.4"/>
    <n v="77.3"/>
    <n v="41.2"/>
    <n v="0"/>
    <n v="0"/>
    <n v="0"/>
    <n v="0.7"/>
    <n v="1.6"/>
    <n v="10.199999999999999"/>
    <n v="10.5"/>
    <n v="-999"/>
    <n v="-999"/>
    <n v="0.627"/>
    <n v="0.89200000000000002"/>
    <n v="0"/>
    <n v="-999"/>
    <x v="133"/>
  </r>
  <r>
    <d v="2002-09-04T00:00:00"/>
    <n v="247"/>
    <n v="11.31"/>
    <n v="5.3"/>
    <n v="11.7"/>
    <n v="-0.3"/>
    <n v="76.099999999999994"/>
    <n v="48.7"/>
    <n v="0"/>
    <n v="0"/>
    <n v="0"/>
    <n v="0.8"/>
    <n v="1.7"/>
    <n v="7.5"/>
    <n v="8.6"/>
    <n v="-999"/>
    <n v="-999"/>
    <n v="0.66900000000000004"/>
    <n v="0.70499999999999996"/>
    <n v="0"/>
    <n v="-999"/>
    <x v="133"/>
  </r>
  <r>
    <d v="2002-09-05T00:00:00"/>
    <n v="248"/>
    <n v="8.84"/>
    <n v="4.8"/>
    <n v="11.3"/>
    <n v="0.4"/>
    <n v="81.599999999999994"/>
    <n v="53.8"/>
    <n v="0.3"/>
    <n v="0"/>
    <n v="0"/>
    <n v="0.6"/>
    <n v="1.5"/>
    <n v="7"/>
    <n v="7.9"/>
    <n v="-999"/>
    <n v="-999"/>
    <n v="0.71899999999999997"/>
    <n v="0.61799999999999999"/>
    <n v="0"/>
    <n v="-999"/>
    <x v="133"/>
  </r>
  <r>
    <d v="2002-09-06T00:00:00"/>
    <n v="249"/>
    <n v="10.83"/>
    <n v="4.7"/>
    <n v="11.8"/>
    <n v="-1"/>
    <n v="77"/>
    <n v="46.4"/>
    <n v="0.3"/>
    <n v="0"/>
    <n v="0"/>
    <n v="0.7"/>
    <n v="2"/>
    <n v="6.9"/>
    <n v="7.7"/>
    <n v="-999"/>
    <n v="-999"/>
    <n v="0.64300000000000002"/>
    <n v="0.74199999999999999"/>
    <n v="0"/>
    <n v="-999"/>
    <x v="133"/>
  </r>
  <r>
    <d v="2002-09-07T00:00:00"/>
    <n v="250"/>
    <n v="11.27"/>
    <n v="4.4000000000000004"/>
    <n v="12.6"/>
    <n v="-0.9"/>
    <n v="83.1"/>
    <n v="45.3"/>
    <n v="1.1000000000000001"/>
    <n v="0"/>
    <n v="0"/>
    <n v="0.6"/>
    <n v="1.7"/>
    <n v="7.4"/>
    <n v="7.8"/>
    <n v="-999"/>
    <n v="-999"/>
    <n v="0.65900000000000003"/>
    <n v="0.79800000000000004"/>
    <n v="0"/>
    <n v="-999"/>
    <x v="133"/>
  </r>
  <r>
    <d v="2002-09-08T00:00:00"/>
    <n v="251"/>
    <n v="14.12"/>
    <n v="5"/>
    <n v="13"/>
    <n v="-1.5"/>
    <n v="74.5"/>
    <n v="37.6"/>
    <n v="0.3"/>
    <n v="0"/>
    <n v="0"/>
    <n v="1"/>
    <n v="2.5"/>
    <n v="8.1999999999999993"/>
    <n v="8.1999999999999993"/>
    <n v="-999"/>
    <n v="-999"/>
    <n v="0.56200000000000006"/>
    <n v="0.93400000000000005"/>
    <n v="0"/>
    <n v="-999"/>
    <x v="133"/>
  </r>
  <r>
    <d v="2002-09-09T00:00:00"/>
    <n v="252"/>
    <n v="14.68"/>
    <n v="9.6999999999999993"/>
    <n v="16.3"/>
    <n v="2.9"/>
    <n v="66.5"/>
    <n v="43"/>
    <n v="0"/>
    <n v="0"/>
    <n v="0"/>
    <n v="1.1000000000000001"/>
    <n v="2.5"/>
    <n v="10"/>
    <n v="9.3000000000000007"/>
    <n v="-999"/>
    <n v="-999"/>
    <n v="0.79600000000000004"/>
    <n v="1.056"/>
    <n v="0"/>
    <n v="-999"/>
    <x v="133"/>
  </r>
  <r>
    <d v="2002-09-10T00:00:00"/>
    <n v="253"/>
    <n v="17.22"/>
    <n v="12.9"/>
    <n v="20.2"/>
    <n v="7.4"/>
    <n v="59.2"/>
    <n v="35.1"/>
    <n v="0"/>
    <n v="0"/>
    <n v="0"/>
    <n v="1.3"/>
    <n v="3.5"/>
    <n v="10.9"/>
    <n v="10.1"/>
    <n v="-999"/>
    <n v="-999"/>
    <n v="0.83099999999999996"/>
    <n v="1.536"/>
    <n v="0"/>
    <n v="-999"/>
    <x v="133"/>
  </r>
  <r>
    <d v="2002-09-11T00:00:00"/>
    <n v="254"/>
    <n v="19.03"/>
    <n v="14.4"/>
    <n v="23.3"/>
    <n v="7"/>
    <n v="52.5"/>
    <n v="23.8"/>
    <n v="0"/>
    <n v="0"/>
    <n v="0"/>
    <n v="0.7"/>
    <n v="2.4"/>
    <n v="11.4"/>
    <n v="10.4"/>
    <n v="-999"/>
    <n v="-999"/>
    <n v="0.67900000000000005"/>
    <n v="2.1789999999999998"/>
    <n v="0"/>
    <n v="-999"/>
    <x v="133"/>
  </r>
  <r>
    <d v="2002-09-12T00:00:00"/>
    <n v="255"/>
    <n v="19.05"/>
    <n v="16.100000000000001"/>
    <n v="24.7"/>
    <n v="7.9"/>
    <n v="42.5"/>
    <n v="22.6"/>
    <n v="0"/>
    <n v="0"/>
    <n v="0"/>
    <n v="0.9"/>
    <n v="2.2999999999999998"/>
    <n v="12.1"/>
    <n v="11"/>
    <n v="-999"/>
    <n v="-999"/>
    <n v="0.70399999999999996"/>
    <n v="2.4079999999999999"/>
    <n v="0"/>
    <n v="-999"/>
    <x v="133"/>
  </r>
  <r>
    <d v="2002-09-13T00:00:00"/>
    <n v="256"/>
    <n v="18.43"/>
    <n v="13.7"/>
    <n v="21.9"/>
    <n v="6.3"/>
    <n v="50"/>
    <n v="23.8"/>
    <n v="0"/>
    <n v="0"/>
    <n v="0"/>
    <n v="0.7"/>
    <n v="2"/>
    <n v="11"/>
    <n v="10.6"/>
    <n v="-999"/>
    <n v="-999"/>
    <n v="0.625"/>
    <n v="2.0019999999999998"/>
    <n v="0"/>
    <n v="-999"/>
    <x v="133"/>
  </r>
  <r>
    <d v="2002-09-14T00:00:00"/>
    <n v="257"/>
    <n v="15.4"/>
    <n v="16.8"/>
    <n v="24.1"/>
    <n v="10.4"/>
    <n v="28.7"/>
    <n v="17.399999999999999"/>
    <n v="0"/>
    <n v="0"/>
    <n v="0"/>
    <n v="1.4"/>
    <n v="3.7"/>
    <n v="11.5"/>
    <n v="10.8"/>
    <n v="-999"/>
    <n v="-999"/>
    <n v="0.52300000000000002"/>
    <n v="2.4790000000000001"/>
    <n v="0"/>
    <n v="-999"/>
    <x v="133"/>
  </r>
  <r>
    <d v="2002-09-15T00:00:00"/>
    <n v="258"/>
    <n v="13.43"/>
    <n v="13.7"/>
    <n v="21.2"/>
    <n v="4.5"/>
    <n v="40.299999999999997"/>
    <n v="19.399999999999999"/>
    <n v="0"/>
    <n v="0"/>
    <n v="0"/>
    <n v="1"/>
    <n v="3.3"/>
    <n v="10.5"/>
    <n v="10.4"/>
    <n v="-999"/>
    <n v="-999"/>
    <n v="0.49"/>
    <n v="2.0289999999999999"/>
    <n v="0"/>
    <n v="-999"/>
    <x v="133"/>
  </r>
  <r>
    <d v="2002-09-16T00:00:00"/>
    <n v="259"/>
    <n v="7.59"/>
    <n v="7"/>
    <n v="12.2"/>
    <n v="3.9"/>
    <n v="87.7"/>
    <n v="70.099999999999994"/>
    <n v="2.1"/>
    <n v="0"/>
    <n v="0"/>
    <n v="0.6"/>
    <n v="1.7"/>
    <n v="9.3000000000000007"/>
    <n v="9.6"/>
    <n v="-999"/>
    <n v="-999"/>
    <n v="0.995"/>
    <n v="0.42499999999999999"/>
    <n v="0"/>
    <n v="-999"/>
    <x v="133"/>
  </r>
  <r>
    <d v="2002-09-17T00:00:00"/>
    <n v="260"/>
    <n v="9.44"/>
    <n v="4.9000000000000004"/>
    <n v="11.4"/>
    <n v="0.8"/>
    <n v="80.099999999999994"/>
    <n v="43.8"/>
    <n v="0.3"/>
    <n v="0"/>
    <n v="0"/>
    <n v="0.6"/>
    <n v="1.6"/>
    <n v="8.1"/>
    <n v="9.1"/>
    <n v="-999"/>
    <n v="-999"/>
    <n v="0.59199999999999997"/>
    <n v="0.75700000000000001"/>
    <n v="0"/>
    <n v="-999"/>
    <x v="133"/>
  </r>
  <r>
    <d v="2002-09-18T00:00:00"/>
    <n v="261"/>
    <n v="12.39"/>
    <n v="5.2"/>
    <n v="13.8"/>
    <n v="-0.8"/>
    <n v="81.8"/>
    <n v="51.2"/>
    <n v="0"/>
    <n v="0"/>
    <n v="0"/>
    <n v="1"/>
    <n v="2.2000000000000002"/>
    <n v="6.5"/>
    <n v="7.4"/>
    <n v="-999"/>
    <n v="-999"/>
    <n v="0.80500000000000005"/>
    <n v="0.77"/>
    <n v="0"/>
    <n v="-999"/>
    <x v="133"/>
  </r>
  <r>
    <d v="2002-09-19T00:00:00"/>
    <n v="262"/>
    <n v="7.85"/>
    <n v="4.9000000000000004"/>
    <n v="15.2"/>
    <n v="-0.7"/>
    <n v="87.8"/>
    <n v="49.8"/>
    <n v="2.1"/>
    <n v="0"/>
    <n v="0"/>
    <n v="1.2"/>
    <n v="3.2"/>
    <n v="6.6"/>
    <n v="7.4"/>
    <n v="-999"/>
    <n v="-999"/>
    <n v="0.86199999999999999"/>
    <n v="0.86699999999999999"/>
    <n v="0"/>
    <n v="-999"/>
    <x v="133"/>
  </r>
  <r>
    <d v="2002-09-20T00:00:00"/>
    <n v="263"/>
    <n v="15.66"/>
    <n v="1.6"/>
    <n v="8.6999999999999993"/>
    <n v="-3.2"/>
    <n v="76.900000000000006"/>
    <n v="39.9"/>
    <n v="2.7"/>
    <n v="0"/>
    <n v="0"/>
    <n v="0.7"/>
    <n v="1.9"/>
    <n v="5.8"/>
    <n v="6.7"/>
    <n v="-999"/>
    <n v="-999"/>
    <n v="0.44700000000000001"/>
    <n v="0.67600000000000005"/>
    <n v="0"/>
    <n v="-999"/>
    <x v="133"/>
  </r>
  <r>
    <d v="2002-09-21T00:00:00"/>
    <n v="264"/>
    <n v="16.809999999999999"/>
    <n v="4.5"/>
    <n v="12.8"/>
    <n v="-2.5"/>
    <n v="58.2"/>
    <n v="30.6"/>
    <n v="0"/>
    <n v="0"/>
    <n v="0"/>
    <n v="0.7"/>
    <n v="1.8"/>
    <n v="5.3"/>
    <n v="6.1"/>
    <n v="-999"/>
    <n v="-999"/>
    <n v="0.45200000000000001"/>
    <n v="1.026"/>
    <n v="0"/>
    <n v="-999"/>
    <x v="133"/>
  </r>
  <r>
    <d v="2002-09-22T00:00:00"/>
    <n v="265"/>
    <n v="16.649999999999999"/>
    <n v="9.4"/>
    <n v="17.5"/>
    <n v="3.2"/>
    <n v="53.3"/>
    <n v="32.799999999999997"/>
    <n v="0"/>
    <n v="0"/>
    <n v="0"/>
    <n v="0.6"/>
    <n v="1.7"/>
    <n v="7.4"/>
    <n v="7.2"/>
    <n v="-999"/>
    <n v="-999"/>
    <n v="0.65600000000000003"/>
    <n v="1.3440000000000001"/>
    <n v="0"/>
    <n v="-999"/>
    <x v="133"/>
  </r>
  <r>
    <d v="2002-09-23T00:00:00"/>
    <n v="266"/>
    <n v="15.14"/>
    <n v="10.8"/>
    <n v="19.3"/>
    <n v="4.5999999999999996"/>
    <n v="63.1"/>
    <n v="35.5"/>
    <n v="0"/>
    <n v="0"/>
    <n v="0"/>
    <n v="0.7"/>
    <n v="1.8"/>
    <n v="8.5"/>
    <n v="8"/>
    <n v="-999"/>
    <n v="-999"/>
    <n v="0.79500000000000004"/>
    <n v="1.444"/>
    <n v="0"/>
    <n v="-999"/>
    <x v="133"/>
  </r>
  <r>
    <d v="2002-09-24T00:00:00"/>
    <n v="267"/>
    <n v="13.11"/>
    <n v="6.6"/>
    <n v="13.5"/>
    <n v="1.8"/>
    <n v="75.599999999999994"/>
    <n v="49"/>
    <n v="0"/>
    <n v="0"/>
    <n v="0"/>
    <n v="0.7"/>
    <n v="1.8"/>
    <n v="6.8"/>
    <n v="7.3"/>
    <n v="-999"/>
    <n v="-999"/>
    <n v="0.75900000000000001"/>
    <n v="0.78900000000000003"/>
    <n v="0"/>
    <n v="-999"/>
    <x v="133"/>
  </r>
  <r>
    <d v="2002-09-25T00:00:00"/>
    <n v="268"/>
    <n v="15.52"/>
    <n v="6.5"/>
    <n v="13.8"/>
    <n v="-0.2"/>
    <n v="64.900000000000006"/>
    <n v="34.4"/>
    <n v="0"/>
    <n v="0"/>
    <n v="0"/>
    <n v="0.7"/>
    <n v="2"/>
    <n v="5.9"/>
    <n v="6.6"/>
    <n v="-999"/>
    <n v="-999"/>
    <n v="0.54400000000000004"/>
    <n v="1.0349999999999999"/>
    <n v="0"/>
    <n v="-999"/>
    <x v="133"/>
  </r>
  <r>
    <d v="2002-09-26T00:00:00"/>
    <n v="269"/>
    <n v="3.57"/>
    <n v="5.2"/>
    <n v="8.4"/>
    <n v="3.7"/>
    <n v="82.1"/>
    <n v="58.4"/>
    <n v="0.8"/>
    <n v="0"/>
    <n v="0"/>
    <n v="0.5"/>
    <n v="1.7"/>
    <n v="5.9"/>
    <n v="6.5"/>
    <n v="-999"/>
    <n v="-999"/>
    <n v="0.64200000000000002"/>
    <n v="0.45800000000000002"/>
    <n v="0"/>
    <n v="-999"/>
    <x v="133"/>
  </r>
  <r>
    <d v="2002-09-27T00:00:00"/>
    <n v="270"/>
    <n v="9.58"/>
    <n v="4.7"/>
    <n v="11"/>
    <n v="1.9"/>
    <n v="84.6"/>
    <n v="48.6"/>
    <n v="0.5"/>
    <n v="0"/>
    <n v="0"/>
    <n v="0.7"/>
    <n v="1.6"/>
    <n v="6.6"/>
    <n v="7.1"/>
    <n v="-999"/>
    <n v="-999"/>
    <n v="0.63700000000000001"/>
    <n v="0.67400000000000004"/>
    <n v="0"/>
    <n v="-999"/>
    <x v="133"/>
  </r>
  <r>
    <d v="2002-09-28T00:00:00"/>
    <n v="271"/>
    <n v="13.48"/>
    <n v="8"/>
    <n v="15.8"/>
    <n v="2.2999999999999998"/>
    <n v="62.6"/>
    <n v="34.4"/>
    <n v="0"/>
    <n v="0"/>
    <n v="0"/>
    <n v="0.9"/>
    <n v="2.5"/>
    <n v="7"/>
    <n v="6.9"/>
    <n v="-999"/>
    <n v="-999"/>
    <n v="0.61599999999999999"/>
    <n v="1.177"/>
    <n v="0"/>
    <n v="-999"/>
    <x v="133"/>
  </r>
  <r>
    <d v="2002-09-29T00:00:00"/>
    <n v="272"/>
    <n v="3.73"/>
    <n v="1.8"/>
    <n v="5.5"/>
    <n v="-1.7"/>
    <n v="96"/>
    <n v="79.599999999999994"/>
    <n v="9.1"/>
    <n v="0"/>
    <n v="0"/>
    <n v="0.7"/>
    <n v="2"/>
    <n v="4.4000000000000004"/>
    <n v="5.4"/>
    <n v="-999"/>
    <n v="-999"/>
    <n v="0.72"/>
    <n v="0.184"/>
    <n v="0"/>
    <n v="-999"/>
    <x v="133"/>
  </r>
  <r>
    <d v="2002-09-30T00:00:00"/>
    <n v="273"/>
    <n v="6.45"/>
    <n v="-0.9"/>
    <n v="3.5"/>
    <n v="-2.8"/>
    <n v="95.6"/>
    <n v="76.2"/>
    <n v="3.5"/>
    <n v="0"/>
    <n v="0"/>
    <n v="0.7"/>
    <n v="1.3"/>
    <n v="3.7"/>
    <n v="5"/>
    <n v="-999"/>
    <n v="-999"/>
    <n v="0.59899999999999998"/>
    <n v="0.187"/>
    <n v="0"/>
    <n v="-999"/>
    <x v="133"/>
  </r>
  <r>
    <d v="2002-10-01T00:00:00"/>
    <n v="274"/>
    <n v="8.59"/>
    <n v="0.3"/>
    <n v="5.7"/>
    <n v="-2.4"/>
    <n v="87.6"/>
    <n v="56.5"/>
    <n v="1.3"/>
    <n v="0"/>
    <n v="0"/>
    <n v="0.4"/>
    <n v="1.2"/>
    <n v="4.2"/>
    <n v="5.0999999999999996"/>
    <n v="-999"/>
    <n v="-999"/>
    <n v="0.51900000000000002"/>
    <n v="0.39800000000000002"/>
    <n v="0"/>
    <n v="-999"/>
    <x v="134"/>
  </r>
  <r>
    <d v="2002-10-02T00:00:00"/>
    <n v="275"/>
    <n v="9.57"/>
    <n v="2.9"/>
    <n v="9.4"/>
    <n v="-2.6"/>
    <n v="83.8"/>
    <n v="55.3"/>
    <n v="1.1000000000000001"/>
    <n v="0"/>
    <n v="0"/>
    <n v="0.8"/>
    <n v="2"/>
    <n v="4.4000000000000004"/>
    <n v="4.9000000000000004"/>
    <n v="-999"/>
    <n v="-999"/>
    <n v="0.65200000000000002"/>
    <n v="0.52700000000000002"/>
    <n v="0"/>
    <n v="-999"/>
    <x v="134"/>
  </r>
  <r>
    <d v="2002-10-03T00:00:00"/>
    <n v="276"/>
    <n v="6.63"/>
    <n v="3.8"/>
    <n v="9.9"/>
    <n v="-1.2"/>
    <n v="91.5"/>
    <n v="58.8"/>
    <n v="2.1"/>
    <n v="0"/>
    <n v="0"/>
    <n v="0.5"/>
    <n v="1.7"/>
    <n v="6.3"/>
    <n v="6.3"/>
    <n v="-999"/>
    <n v="-999"/>
    <n v="0.71899999999999997"/>
    <n v="0.502"/>
    <n v="0"/>
    <n v="-999"/>
    <x v="134"/>
  </r>
  <r>
    <d v="2002-10-04T00:00:00"/>
    <n v="277"/>
    <n v="7.94"/>
    <n v="2.2000000000000002"/>
    <n v="7.1"/>
    <n v="-1.9"/>
    <n v="84.8"/>
    <n v="59.1"/>
    <n v="0"/>
    <n v="0"/>
    <n v="0"/>
    <n v="0.7"/>
    <n v="2.1"/>
    <n v="4.2"/>
    <n v="5"/>
    <n v="-999"/>
    <n v="-999"/>
    <n v="0.59399999999999997"/>
    <n v="0.41199999999999998"/>
    <n v="0"/>
    <n v="-999"/>
    <x v="134"/>
  </r>
  <r>
    <d v="2002-10-05T00:00:00"/>
    <n v="278"/>
    <n v="5.91"/>
    <n v="3.8"/>
    <n v="8.3000000000000007"/>
    <n v="1.5"/>
    <n v="92.7"/>
    <n v="73.900000000000006"/>
    <n v="0"/>
    <n v="0"/>
    <n v="0"/>
    <n v="1.2"/>
    <n v="2.1"/>
    <n v="5.8"/>
    <n v="5.8"/>
    <n v="-999"/>
    <n v="-999"/>
    <n v="0.81100000000000005"/>
    <n v="0.28599999999999998"/>
    <n v="0"/>
    <n v="-999"/>
    <x v="134"/>
  </r>
  <r>
    <d v="2002-10-06T00:00:00"/>
    <n v="279"/>
    <n v="12.33"/>
    <n v="7.3"/>
    <n v="14.4"/>
    <n v="2.2999999999999998"/>
    <n v="78.8"/>
    <n v="50.8"/>
    <n v="0.5"/>
    <n v="0"/>
    <n v="0"/>
    <n v="1"/>
    <n v="2.7"/>
    <n v="7.2"/>
    <n v="6.7"/>
    <n v="-999"/>
    <n v="-999"/>
    <n v="0.83499999999999996"/>
    <n v="0.80700000000000005"/>
    <n v="0"/>
    <n v="-999"/>
    <x v="134"/>
  </r>
  <r>
    <d v="2002-10-07T00:00:00"/>
    <n v="280"/>
    <n v="8.4"/>
    <n v="4.5"/>
    <n v="12"/>
    <n v="0.6"/>
    <n v="86.3"/>
    <n v="54.3"/>
    <n v="0"/>
    <n v="0"/>
    <n v="0"/>
    <n v="0.6"/>
    <n v="1.5"/>
    <n v="4.9000000000000004"/>
    <n v="5.6"/>
    <n v="-999"/>
    <n v="-999"/>
    <n v="0.76"/>
    <n v="0.64100000000000001"/>
    <n v="0"/>
    <n v="-999"/>
    <x v="134"/>
  </r>
  <r>
    <d v="2002-10-08T00:00:00"/>
    <n v="281"/>
    <n v="11.65"/>
    <n v="5.2"/>
    <n v="12.1"/>
    <n v="0.4"/>
    <n v="80.8"/>
    <n v="52.1"/>
    <n v="0.3"/>
    <n v="0"/>
    <n v="0"/>
    <n v="0.9"/>
    <n v="2"/>
    <n v="5.4"/>
    <n v="5.5"/>
    <n v="-999"/>
    <n v="-999"/>
    <n v="0.73299999999999998"/>
    <n v="0.67600000000000005"/>
    <n v="0"/>
    <n v="-999"/>
    <x v="134"/>
  </r>
  <r>
    <d v="2002-10-09T00:00:00"/>
    <n v="282"/>
    <n v="10.44"/>
    <n v="3.5"/>
    <n v="10.8"/>
    <n v="-0.8"/>
    <n v="76.8"/>
    <n v="44.2"/>
    <n v="0"/>
    <n v="0"/>
    <n v="0"/>
    <n v="1"/>
    <n v="2.1"/>
    <n v="5"/>
    <n v="5.3"/>
    <n v="-999"/>
    <n v="-999"/>
    <n v="0.57199999999999995"/>
    <n v="0.72299999999999998"/>
    <n v="0"/>
    <n v="-999"/>
    <x v="134"/>
  </r>
  <r>
    <d v="2002-10-10T00:00:00"/>
    <n v="283"/>
    <n v="5.76"/>
    <n v="-2.4"/>
    <n v="1.7"/>
    <n v="-5.8"/>
    <n v="91.4"/>
    <n v="74.2"/>
    <n v="5.9"/>
    <n v="0"/>
    <n v="0"/>
    <n v="0.6"/>
    <n v="1.6"/>
    <n v="2.1"/>
    <n v="3.7"/>
    <n v="-999"/>
    <n v="-999"/>
    <n v="0.51100000000000001"/>
    <n v="0.17799999999999999"/>
    <n v="0"/>
    <n v="-999"/>
    <x v="134"/>
  </r>
  <r>
    <d v="2002-10-11T00:00:00"/>
    <n v="284"/>
    <n v="10.9"/>
    <n v="-5.2"/>
    <n v="-1.2"/>
    <n v="-8.4"/>
    <n v="79.2"/>
    <n v="55.5"/>
    <n v="0"/>
    <n v="0"/>
    <n v="0"/>
    <n v="1"/>
    <n v="2"/>
    <n v="0.8"/>
    <n v="2.6"/>
    <n v="-999"/>
    <n v="-999"/>
    <n v="0.31"/>
    <n v="0.249"/>
    <n v="0"/>
    <n v="-999"/>
    <x v="134"/>
  </r>
  <r>
    <d v="2002-10-12T00:00:00"/>
    <n v="285"/>
    <n v="12.5"/>
    <n v="0.4"/>
    <n v="8.5"/>
    <n v="-7.4"/>
    <n v="59"/>
    <n v="28"/>
    <n v="0"/>
    <n v="0"/>
    <n v="0"/>
    <n v="0.7"/>
    <n v="1.6"/>
    <n v="0.3"/>
    <n v="1.9"/>
    <n v="-999"/>
    <n v="-999"/>
    <n v="0.31"/>
    <n v="0.79900000000000004"/>
    <n v="0"/>
    <n v="-999"/>
    <x v="134"/>
  </r>
  <r>
    <d v="2002-10-13T00:00:00"/>
    <n v="286"/>
    <n v="12.37"/>
    <n v="2.2000000000000002"/>
    <n v="9.1999999999999993"/>
    <n v="-2"/>
    <n v="58.9"/>
    <n v="27.8"/>
    <n v="0"/>
    <n v="0"/>
    <n v="0"/>
    <n v="0.7"/>
    <n v="1.7"/>
    <n v="1.7"/>
    <n v="2.2999999999999998"/>
    <n v="-999"/>
    <n v="-999"/>
    <n v="0.32300000000000001"/>
    <n v="0.84"/>
    <n v="0"/>
    <n v="-999"/>
    <x v="134"/>
  </r>
  <r>
    <d v="2002-10-14T00:00:00"/>
    <n v="287"/>
    <n v="12.14"/>
    <n v="4.8"/>
    <n v="12.1"/>
    <n v="-1.2"/>
    <n v="49.8"/>
    <n v="21.8"/>
    <n v="0"/>
    <n v="0"/>
    <n v="0"/>
    <n v="0.6"/>
    <n v="1.6"/>
    <n v="2.5"/>
    <n v="2.6"/>
    <n v="-999"/>
    <n v="-999"/>
    <n v="0.308"/>
    <n v="1.1040000000000001"/>
    <n v="0"/>
    <n v="-999"/>
    <x v="134"/>
  </r>
  <r>
    <d v="2002-10-15T00:00:00"/>
    <n v="288"/>
    <n v="7.38"/>
    <n v="5.2"/>
    <n v="12.1"/>
    <n v="0.9"/>
    <n v="69.5"/>
    <n v="48.5"/>
    <n v="0"/>
    <n v="0"/>
    <n v="0"/>
    <n v="0.6"/>
    <n v="1.4"/>
    <n v="3.7"/>
    <n v="3.7"/>
    <n v="-999"/>
    <n v="-999"/>
    <n v="0.68500000000000005"/>
    <n v="0.72699999999999998"/>
    <n v="0"/>
    <n v="-999"/>
    <x v="134"/>
  </r>
  <r>
    <d v="2002-10-16T00:00:00"/>
    <n v="289"/>
    <n v="12.54"/>
    <n v="5"/>
    <n v="15.4"/>
    <n v="-0.3"/>
    <n v="72"/>
    <n v="35.5"/>
    <n v="0"/>
    <n v="0"/>
    <n v="0"/>
    <n v="-999"/>
    <n v="-999"/>
    <n v="0"/>
    <n v="-999"/>
    <n v="-999"/>
    <n v="-999"/>
    <n v="0.621"/>
    <n v="1.1279999999999999"/>
    <n v="0"/>
    <n v="-999"/>
    <x v="134"/>
  </r>
  <r>
    <d v="2002-10-17T00:00:00"/>
    <n v="290"/>
    <n v="12.38"/>
    <n v="5.0999999999999996"/>
    <n v="17"/>
    <n v="-1.2"/>
    <n v="67.400000000000006"/>
    <n v="20.399999999999999"/>
    <n v="0"/>
    <n v="0"/>
    <n v="0"/>
    <n v="-999"/>
    <n v="-999"/>
    <n v="0"/>
    <n v="-999"/>
    <n v="-999"/>
    <n v="-999"/>
    <n v="0.39500000000000002"/>
    <n v="1.542"/>
    <n v="0"/>
    <n v="-999"/>
    <x v="134"/>
  </r>
  <r>
    <d v="2002-10-18T00:00:00"/>
    <n v="291"/>
    <n v="11.84"/>
    <n v="7.5"/>
    <n v="17.600000000000001"/>
    <n v="1.6"/>
    <n v="48.2"/>
    <n v="14.9"/>
    <n v="0"/>
    <n v="0"/>
    <n v="0"/>
    <n v="-999"/>
    <n v="-999"/>
    <n v="3.1"/>
    <n v="-999"/>
    <n v="4.5"/>
    <n v="5.2"/>
    <n v="0.29899999999999999"/>
    <n v="1.712"/>
    <n v="0"/>
    <n v="-999"/>
    <x v="134"/>
  </r>
  <r>
    <d v="2002-10-19T00:00:00"/>
    <n v="292"/>
    <n v="6.69"/>
    <n v="6"/>
    <n v="12.3"/>
    <n v="2.1"/>
    <n v="72.7"/>
    <n v="42.9"/>
    <n v="0.5"/>
    <n v="0"/>
    <n v="0"/>
    <n v="-999"/>
    <n v="-999"/>
    <n v="4.5"/>
    <n v="-999"/>
    <n v="4.5"/>
    <n v="5.2"/>
    <n v="0.61199999999999999"/>
    <n v="0.81699999999999995"/>
    <n v="0"/>
    <n v="-999"/>
    <x v="134"/>
  </r>
  <r>
    <d v="2002-10-20T00:00:00"/>
    <n v="293"/>
    <n v="9.7200000000000006"/>
    <n v="5.8"/>
    <n v="13.8"/>
    <n v="0.9"/>
    <n v="81.8"/>
    <n v="42.9"/>
    <n v="2.5"/>
    <n v="0"/>
    <n v="0"/>
    <n v="-999"/>
    <n v="-999"/>
    <n v="4.0999999999999996"/>
    <n v="-999"/>
    <n v="4.9000000000000004"/>
    <n v="5.3"/>
    <n v="0.67800000000000005"/>
    <n v="0.90100000000000002"/>
    <n v="0"/>
    <n v="-999"/>
    <x v="134"/>
  </r>
  <r>
    <d v="2002-10-21T00:00:00"/>
    <n v="294"/>
    <n v="10.17"/>
    <n v="5.6"/>
    <n v="11.4"/>
    <n v="1.7"/>
    <n v="79.5"/>
    <n v="53.6"/>
    <n v="1.7"/>
    <n v="0"/>
    <n v="0"/>
    <n v="-999"/>
    <n v="-999"/>
    <n v="3.4"/>
    <n v="-999"/>
    <n v="4.7"/>
    <n v="5.3"/>
    <n v="0.72299999999999998"/>
    <n v="0.625"/>
    <n v="0"/>
    <n v="-999"/>
    <x v="134"/>
  </r>
  <r>
    <d v="2002-10-22T00:00:00"/>
    <n v="295"/>
    <n v="5.75"/>
    <n v="3.7"/>
    <n v="10.3"/>
    <n v="-0.8"/>
    <n v="82"/>
    <n v="61.2"/>
    <n v="1.9"/>
    <n v="0"/>
    <n v="0"/>
    <n v="-999"/>
    <n v="-999"/>
    <n v="1.3"/>
    <n v="-999"/>
    <n v="4.2"/>
    <n v="5.2"/>
    <n v="0.76500000000000001"/>
    <n v="0.48599999999999999"/>
    <n v="0"/>
    <n v="-999"/>
    <x v="134"/>
  </r>
  <r>
    <d v="2002-10-23T00:00:00"/>
    <n v="296"/>
    <n v="10.84"/>
    <n v="1.8"/>
    <n v="10.5"/>
    <n v="-3.3"/>
    <n v="59.2"/>
    <n v="20.2"/>
    <n v="0"/>
    <n v="0"/>
    <n v="0"/>
    <n v="-999"/>
    <n v="-999"/>
    <n v="0.2"/>
    <n v="-999"/>
    <n v="3.6"/>
    <n v="4.9000000000000004"/>
    <n v="0.25700000000000001"/>
    <n v="1.0129999999999999"/>
    <n v="0"/>
    <n v="-999"/>
    <x v="134"/>
  </r>
  <r>
    <d v="2002-10-24T00:00:00"/>
    <n v="297"/>
    <n v="10.43"/>
    <n v="0.7"/>
    <n v="10.1"/>
    <n v="-4"/>
    <n v="45.1"/>
    <n v="29.9"/>
    <n v="0"/>
    <n v="0"/>
    <n v="0"/>
    <n v="-999"/>
    <n v="-999"/>
    <n v="-1"/>
    <n v="-999"/>
    <n v="2.9"/>
    <n v="4.5999999999999996"/>
    <n v="0.36899999999999999"/>
    <n v="0.86599999999999999"/>
    <n v="0"/>
    <n v="-999"/>
    <x v="134"/>
  </r>
  <r>
    <d v="2002-10-25T00:00:00"/>
    <n v="298"/>
    <n v="10.17"/>
    <n v="0.4"/>
    <n v="9.3000000000000007"/>
    <n v="-3.8"/>
    <n v="52.3"/>
    <n v="27.3"/>
    <n v="0"/>
    <n v="0"/>
    <n v="0"/>
    <n v="-999"/>
    <n v="-999"/>
    <n v="-1.5"/>
    <n v="-999"/>
    <n v="2.2999999999999998"/>
    <n v="4.2"/>
    <n v="0.32100000000000001"/>
    <n v="0.85099999999999998"/>
    <n v="0"/>
    <n v="-999"/>
    <x v="134"/>
  </r>
  <r>
    <d v="2002-10-26T00:00:00"/>
    <n v="299"/>
    <n v="10.24"/>
    <n v="-0.4"/>
    <n v="8.4"/>
    <n v="-5.4"/>
    <n v="62.8"/>
    <n v="35.200000000000003"/>
    <n v="0"/>
    <n v="0"/>
    <n v="0"/>
    <n v="-999"/>
    <n v="-999"/>
    <n v="-1.7"/>
    <n v="-999"/>
    <n v="1.9"/>
    <n v="3.8"/>
    <n v="0.38800000000000001"/>
    <n v="0.71399999999999997"/>
    <n v="0"/>
    <n v="-999"/>
    <x v="134"/>
  </r>
  <r>
    <d v="2002-10-27T00:00:00"/>
    <n v="300"/>
    <n v="4.12"/>
    <n v="-0.6"/>
    <n v="5.5"/>
    <n v="-2.7"/>
    <n v="80.3"/>
    <n v="50.4"/>
    <n v="7.9"/>
    <n v="56"/>
    <n v="-0.4"/>
    <n v="-999"/>
    <n v="-999"/>
    <n v="-0.4"/>
    <n v="-999"/>
    <n v="1.6"/>
    <n v="3.5"/>
    <n v="0.45500000000000002"/>
    <n v="0.44800000000000001"/>
    <n v="0"/>
    <n v="-999"/>
    <x v="134"/>
  </r>
  <r>
    <d v="2002-10-28T00:00:00"/>
    <n v="301"/>
    <n v="0.41"/>
    <n v="-2.8"/>
    <n v="-1"/>
    <n v="-5.2"/>
    <n v="99.1"/>
    <n v="93.5"/>
    <n v="8"/>
    <n v="129"/>
    <n v="-0.4"/>
    <n v="-999"/>
    <n v="-999"/>
    <n v="-0.4"/>
    <n v="-999"/>
    <n v="1.6"/>
    <n v="3.3"/>
    <n v="0.53200000000000003"/>
    <n v="3.6999999999999998E-2"/>
    <n v="0"/>
    <n v="-999"/>
    <x v="134"/>
  </r>
  <r>
    <d v="2002-10-29T00:00:00"/>
    <n v="302"/>
    <n v="2.46"/>
    <n v="-7.4"/>
    <n v="-4"/>
    <n v="-11.1"/>
    <n v="82.9"/>
    <n v="59.3"/>
    <n v="4.0999999999999996"/>
    <n v="127"/>
    <n v="-0.5"/>
    <n v="-999"/>
    <n v="-999"/>
    <n v="-0.5"/>
    <n v="-999"/>
    <n v="1.6"/>
    <n v="3.2"/>
    <n v="0.26900000000000002"/>
    <n v="0.185"/>
    <n v="0"/>
    <n v="-999"/>
    <x v="134"/>
  </r>
  <r>
    <d v="2002-10-30T00:00:00"/>
    <n v="303"/>
    <n v="9.6999999999999993"/>
    <n v="-7.6"/>
    <n v="0"/>
    <n v="-12.5"/>
    <n v="74.599999999999994"/>
    <n v="37.799999999999997"/>
    <n v="0"/>
    <n v="115"/>
    <n v="-0.8"/>
    <n v="-999"/>
    <n v="-999"/>
    <n v="-0.8"/>
    <n v="-999"/>
    <n v="1.7"/>
    <n v="3.2"/>
    <n v="0.23"/>
    <n v="0.38"/>
    <n v="0"/>
    <n v="-999"/>
    <x v="134"/>
  </r>
  <r>
    <d v="2002-10-31T00:00:00"/>
    <n v="304"/>
    <n v="9.2899999999999991"/>
    <n v="-5.9"/>
    <n v="2.7"/>
    <n v="-12.2"/>
    <n v="76"/>
    <n v="48.4"/>
    <n v="0"/>
    <n v="101"/>
    <n v="-0.9"/>
    <n v="-999"/>
    <n v="-999"/>
    <n v="-0.9"/>
    <n v="-999"/>
    <n v="1.7"/>
    <n v="3.1"/>
    <n v="0.35899999999999999"/>
    <n v="0.38300000000000001"/>
    <n v="101"/>
    <n v="-0.9"/>
    <x v="134"/>
  </r>
  <r>
    <d v="2002-11-01T00:00:00"/>
    <n v="305"/>
    <n v="9.25"/>
    <n v="-2"/>
    <n v="7"/>
    <n v="-8.3000000000000007"/>
    <n v="53.3"/>
    <n v="28.5"/>
    <n v="0"/>
    <n v="95"/>
    <n v="-0.9"/>
    <n v="-999"/>
    <n v="-999"/>
    <n v="-0.9"/>
    <n v="-999"/>
    <n v="1.6"/>
    <n v="3.1"/>
    <n v="0.28499999999999998"/>
    <n v="0.71599999999999997"/>
    <n v="0"/>
    <n v="-999"/>
    <x v="135"/>
  </r>
  <r>
    <d v="2002-11-02T00:00:00"/>
    <n v="306"/>
    <n v="9.1199999999999992"/>
    <n v="-0.3"/>
    <n v="8.5"/>
    <n v="-4.5"/>
    <n v="42.3"/>
    <n v="22.4"/>
    <n v="0"/>
    <n v="91"/>
    <n v="-1"/>
    <n v="-999"/>
    <n v="-999"/>
    <n v="-1"/>
    <n v="-999"/>
    <n v="1.6"/>
    <n v="3"/>
    <n v="0.248"/>
    <n v="0.86099999999999999"/>
    <n v="0"/>
    <n v="-999"/>
    <x v="135"/>
  </r>
  <r>
    <d v="2002-11-03T00:00:00"/>
    <n v="307"/>
    <n v="8.91"/>
    <n v="-3.1"/>
    <n v="3.6"/>
    <n v="-7"/>
    <n v="53.7"/>
    <n v="36"/>
    <n v="0"/>
    <n v="92"/>
    <n v="-1.4"/>
    <n v="-999"/>
    <n v="-999"/>
    <n v="-1.4"/>
    <n v="-999"/>
    <n v="1.4"/>
    <n v="2.8"/>
    <n v="0.28399999999999997"/>
    <n v="0.50600000000000001"/>
    <n v="0"/>
    <n v="-999"/>
    <x v="135"/>
  </r>
  <r>
    <d v="2002-11-04T00:00:00"/>
    <n v="308"/>
    <n v="8.74"/>
    <n v="-1.6"/>
    <n v="7.1"/>
    <n v="-7.2"/>
    <n v="39.6"/>
    <n v="14.6"/>
    <n v="0"/>
    <n v="92"/>
    <n v="-1.8"/>
    <n v="-999"/>
    <n v="-999"/>
    <n v="-1.8"/>
    <n v="-999"/>
    <n v="1.3"/>
    <n v="2.7"/>
    <n v="0.14699999999999999"/>
    <n v="0.86099999999999999"/>
    <n v="0"/>
    <n v="-999"/>
    <x v="135"/>
  </r>
  <r>
    <d v="2002-11-05T00:00:00"/>
    <n v="309"/>
    <n v="6.7"/>
    <n v="1.3"/>
    <n v="7.7"/>
    <n v="-2.7"/>
    <n v="57.3"/>
    <n v="32.799999999999997"/>
    <n v="0"/>
    <n v="88"/>
    <n v="-1.1000000000000001"/>
    <n v="-999"/>
    <n v="-999"/>
    <n v="-1.1000000000000001"/>
    <n v="-999"/>
    <n v="1.2"/>
    <n v="2.6"/>
    <n v="0.34399999999999997"/>
    <n v="0.70599999999999996"/>
    <n v="0"/>
    <n v="-999"/>
    <x v="135"/>
  </r>
  <r>
    <d v="2002-11-06T00:00:00"/>
    <n v="310"/>
    <n v="3.02"/>
    <n v="1.4"/>
    <n v="4.5999999999999996"/>
    <n v="-2.2999999999999998"/>
    <n v="83.7"/>
    <n v="60.6"/>
    <n v="2.8"/>
    <n v="86"/>
    <n v="-0.5"/>
    <n v="-999"/>
    <n v="-999"/>
    <n v="-0.5"/>
    <n v="-999"/>
    <n v="1.1000000000000001"/>
    <n v="2.5"/>
    <n v="0.51500000000000001"/>
    <n v="0.33400000000000002"/>
    <n v="0"/>
    <n v="-999"/>
    <x v="135"/>
  </r>
  <r>
    <d v="2002-11-07T00:00:00"/>
    <n v="311"/>
    <n v="2.1800000000000002"/>
    <n v="0.7"/>
    <n v="2.2999999999999998"/>
    <n v="-0.8"/>
    <n v="88.5"/>
    <n v="62.6"/>
    <n v="4.5999999999999996"/>
    <n v="88"/>
    <n v="-0.3"/>
    <n v="-999"/>
    <n v="-999"/>
    <n v="-0.3"/>
    <n v="-999"/>
    <n v="1.1000000000000001"/>
    <n v="2.4"/>
    <n v="0.45"/>
    <n v="0.27"/>
    <n v="0"/>
    <n v="-999"/>
    <x v="135"/>
  </r>
  <r>
    <d v="2002-11-08T00:00:00"/>
    <n v="312"/>
    <n v="2.48"/>
    <n v="-0.5"/>
    <n v="1"/>
    <n v="-1.3"/>
    <n v="99.5"/>
    <n v="99.1"/>
    <n v="8.6999999999999993"/>
    <n v="129"/>
    <n v="-0.3"/>
    <n v="-999"/>
    <n v="-999"/>
    <n v="-0.3"/>
    <n v="-999"/>
    <n v="1.2"/>
    <n v="2.4"/>
    <n v="0.65200000000000002"/>
    <n v="6.0000000000000001E-3"/>
    <n v="0"/>
    <n v="-999"/>
    <x v="135"/>
  </r>
  <r>
    <d v="2002-11-09T00:00:00"/>
    <n v="313"/>
    <n v="2.71"/>
    <n v="-1.6"/>
    <n v="1"/>
    <n v="-3.5"/>
    <n v="98.1"/>
    <n v="91.7"/>
    <n v="1.1000000000000001"/>
    <n v="142"/>
    <n v="-0.4"/>
    <n v="-999"/>
    <n v="-999"/>
    <n v="-0.4"/>
    <n v="-999"/>
    <n v="1.2"/>
    <n v="2.2999999999999998"/>
    <n v="0.60199999999999998"/>
    <n v="5.3999999999999999E-2"/>
    <n v="0"/>
    <n v="-999"/>
    <x v="135"/>
  </r>
  <r>
    <d v="2002-11-10T00:00:00"/>
    <n v="314"/>
    <n v="5.23"/>
    <n v="-1.8"/>
    <n v="2.8"/>
    <n v="-4.9000000000000004"/>
    <n v="95.3"/>
    <n v="77.400000000000006"/>
    <n v="3.7"/>
    <n v="156"/>
    <n v="-0.4"/>
    <n v="-999"/>
    <n v="-999"/>
    <n v="-0.4"/>
    <n v="-999"/>
    <n v="1.3"/>
    <n v="2.4"/>
    <n v="0.57899999999999996"/>
    <n v="0.16900000000000001"/>
    <n v="0"/>
    <n v="-999"/>
    <x v="135"/>
  </r>
  <r>
    <d v="2002-11-11T00:00:00"/>
    <n v="315"/>
    <n v="3.94"/>
    <n v="-0.6"/>
    <n v="2.7"/>
    <n v="-2.8"/>
    <n v="94.8"/>
    <n v="83.9"/>
    <n v="1.2"/>
    <n v="136"/>
    <n v="-0.3"/>
    <n v="-999"/>
    <n v="-999"/>
    <n v="-0.3"/>
    <n v="-999"/>
    <n v="1.3"/>
    <n v="2.4"/>
    <n v="0.621"/>
    <n v="0.11899999999999999"/>
    <n v="0"/>
    <n v="-999"/>
    <x v="135"/>
  </r>
  <r>
    <d v="2002-11-12T00:00:00"/>
    <n v="316"/>
    <n v="2.16"/>
    <n v="-0.6"/>
    <n v="1.3"/>
    <n v="-1.8"/>
    <n v="98.5"/>
    <n v="93.3"/>
    <n v="5.0999999999999996"/>
    <n v="182"/>
    <n v="-0.2"/>
    <n v="-999"/>
    <n v="-999"/>
    <n v="-0.2"/>
    <n v="-999"/>
    <n v="1.3"/>
    <n v="2.4"/>
    <n v="0.625"/>
    <n v="4.4999999999999998E-2"/>
    <n v="0"/>
    <n v="-999"/>
    <x v="135"/>
  </r>
  <r>
    <d v="2002-11-13T00:00:00"/>
    <n v="317"/>
    <n v="3.09"/>
    <n v="-1"/>
    <n v="2.5"/>
    <n v="-2.7"/>
    <n v="95.4"/>
    <n v="83.6"/>
    <n v="0"/>
    <n v="180"/>
    <n v="0"/>
    <n v="-999"/>
    <n v="-999"/>
    <n v="0"/>
    <n v="-999"/>
    <n v="1.4"/>
    <n v="2.4"/>
    <n v="0.61299999999999999"/>
    <n v="0.12"/>
    <n v="0"/>
    <n v="-999"/>
    <x v="135"/>
  </r>
  <r>
    <d v="2002-11-14T00:00:00"/>
    <n v="318"/>
    <n v="3.46"/>
    <n v="-1.7"/>
    <n v="2"/>
    <n v="-3.9"/>
    <n v="95.4"/>
    <n v="79"/>
    <n v="4.8"/>
    <n v="214"/>
    <n v="0.1"/>
    <n v="-999"/>
    <n v="-999"/>
    <n v="0.1"/>
    <n v="-999"/>
    <n v="1.5"/>
    <n v="2.4"/>
    <n v="0.55600000000000005"/>
    <n v="0.14799999999999999"/>
    <n v="0"/>
    <n v="-999"/>
    <x v="135"/>
  </r>
  <r>
    <d v="2002-11-15T00:00:00"/>
    <n v="319"/>
    <n v="1.83"/>
    <n v="-1.4"/>
    <n v="0.7"/>
    <n v="-3.6"/>
    <n v="83.2"/>
    <n v="68.599999999999994"/>
    <n v="0"/>
    <n v="196"/>
    <n v="0.1"/>
    <n v="-999"/>
    <n v="-999"/>
    <n v="0.1"/>
    <n v="-999"/>
    <n v="1.5"/>
    <n v="2.2999999999999998"/>
    <n v="0.439"/>
    <n v="0.20200000000000001"/>
    <n v="0"/>
    <n v="-999"/>
    <x v="135"/>
  </r>
  <r>
    <d v="2002-11-16T00:00:00"/>
    <n v="320"/>
    <n v="3.07"/>
    <n v="-0.8"/>
    <n v="2.5"/>
    <n v="-2.2000000000000002"/>
    <n v="82.4"/>
    <n v="57.6"/>
    <n v="0"/>
    <n v="191"/>
    <n v="0.2"/>
    <n v="-999"/>
    <n v="-999"/>
    <n v="0.2"/>
    <n v="-999"/>
    <n v="1.5"/>
    <n v="2.4"/>
    <n v="0.42199999999999999"/>
    <n v="0.31"/>
    <n v="0"/>
    <n v="-999"/>
    <x v="135"/>
  </r>
  <r>
    <d v="2002-11-17T00:00:00"/>
    <n v="321"/>
    <n v="3.88"/>
    <n v="-1.9"/>
    <n v="2.7"/>
    <n v="-4"/>
    <n v="80"/>
    <n v="60.4"/>
    <n v="0"/>
    <n v="185"/>
    <n v="0.2"/>
    <n v="-999"/>
    <n v="-999"/>
    <n v="0.2"/>
    <n v="-999"/>
    <n v="1.5"/>
    <n v="2.4"/>
    <n v="0.44700000000000001"/>
    <n v="0.29399999999999998"/>
    <n v="0"/>
    <n v="-999"/>
    <x v="135"/>
  </r>
  <r>
    <d v="2002-11-18T00:00:00"/>
    <n v="322"/>
    <n v="1.81"/>
    <n v="-1"/>
    <n v="0.3"/>
    <n v="-1.8"/>
    <n v="85.1"/>
    <n v="73.900000000000006"/>
    <n v="2.1"/>
    <n v="180"/>
    <n v="0.2"/>
    <n v="-999"/>
    <n v="-999"/>
    <n v="0.2"/>
    <n v="-999"/>
    <n v="1.5"/>
    <n v="2.2999999999999998"/>
    <n v="0.46100000000000002"/>
    <n v="0.16300000000000001"/>
    <n v="0"/>
    <n v="-999"/>
    <x v="135"/>
  </r>
  <r>
    <d v="2002-11-19T00:00:00"/>
    <n v="323"/>
    <n v="1.26"/>
    <n v="2.2000000000000002"/>
    <n v="3.8"/>
    <n v="-0.7"/>
    <n v="99.3"/>
    <n v="98.5"/>
    <n v="2.6"/>
    <n v="151"/>
    <n v="0.3"/>
    <n v="-999"/>
    <n v="-999"/>
    <n v="0.3"/>
    <n v="-999"/>
    <n v="1.6"/>
    <n v="2.4"/>
    <n v="0.78700000000000003"/>
    <n v="1.2E-2"/>
    <n v="0"/>
    <n v="-999"/>
    <x v="135"/>
  </r>
  <r>
    <d v="2002-11-20T00:00:00"/>
    <n v="324"/>
    <n v="6.51"/>
    <n v="6.4"/>
    <n v="13"/>
    <n v="2.9"/>
    <n v="85.5"/>
    <n v="56.9"/>
    <n v="0.3"/>
    <n v="113"/>
    <n v="0.3"/>
    <n v="-999"/>
    <n v="-999"/>
    <n v="0.3"/>
    <n v="-999"/>
    <n v="1.6"/>
    <n v="2.4"/>
    <n v="0.85099999999999998"/>
    <n v="0.64500000000000002"/>
    <n v="0"/>
    <n v="-999"/>
    <x v="135"/>
  </r>
  <r>
    <d v="2002-11-21T00:00:00"/>
    <n v="325"/>
    <n v="3.8"/>
    <n v="5.0999999999999996"/>
    <n v="8.5"/>
    <n v="2.4"/>
    <n v="91.8"/>
    <n v="80.3"/>
    <n v="2.1"/>
    <n v="94"/>
    <n v="0.3"/>
    <n v="-999"/>
    <n v="-999"/>
    <n v="0.3"/>
    <n v="-999"/>
    <n v="1.6"/>
    <n v="2.4"/>
    <n v="0.89300000000000002"/>
    <n v="0.219"/>
    <n v="0"/>
    <n v="-999"/>
    <x v="135"/>
  </r>
  <r>
    <d v="2002-11-22T00:00:00"/>
    <n v="326"/>
    <n v="5.2"/>
    <n v="1.2"/>
    <n v="5.8"/>
    <n v="-1.9"/>
    <n v="93.6"/>
    <n v="55.6"/>
    <n v="2.6"/>
    <n v="81"/>
    <n v="0.2"/>
    <n v="-999"/>
    <n v="-999"/>
    <n v="0.2"/>
    <n v="-999"/>
    <n v="1.4"/>
    <n v="2.2999999999999998"/>
    <n v="0.51300000000000001"/>
    <n v="0.40899999999999997"/>
    <n v="0"/>
    <n v="-999"/>
    <x v="135"/>
  </r>
  <r>
    <d v="2002-11-23T00:00:00"/>
    <n v="327"/>
    <n v="5.16"/>
    <n v="-4.3"/>
    <n v="-0.6"/>
    <n v="-7.4"/>
    <n v="95.8"/>
    <n v="80.099999999999994"/>
    <n v="0"/>
    <n v="77"/>
    <n v="0"/>
    <n v="-999"/>
    <n v="-999"/>
    <n v="0"/>
    <n v="-999"/>
    <n v="1.3"/>
    <n v="2.2000000000000002"/>
    <n v="0.46700000000000003"/>
    <n v="0.11600000000000001"/>
    <n v="0"/>
    <n v="-999"/>
    <x v="135"/>
  </r>
  <r>
    <d v="2002-11-24T00:00:00"/>
    <n v="328"/>
    <n v="5.92"/>
    <n v="-3.7"/>
    <n v="2.8"/>
    <n v="-9"/>
    <n v="66.599999999999994"/>
    <n v="25"/>
    <n v="0"/>
    <n v="77"/>
    <n v="-1.2"/>
    <n v="-999"/>
    <n v="-999"/>
    <n v="-1.2"/>
    <n v="-999"/>
    <n v="1.2"/>
    <n v="2.1"/>
    <n v="0.187"/>
    <n v="0.56000000000000005"/>
    <n v="0"/>
    <n v="-999"/>
    <x v="135"/>
  </r>
  <r>
    <d v="2002-11-25T00:00:00"/>
    <n v="329"/>
    <n v="4.91"/>
    <n v="0.6"/>
    <n v="8.6999999999999993"/>
    <n v="-4.2"/>
    <n v="26.4"/>
    <n v="8.3000000000000007"/>
    <n v="0"/>
    <n v="76"/>
    <n v="-1.2"/>
    <n v="-999"/>
    <n v="-999"/>
    <n v="-1.2"/>
    <n v="-999"/>
    <n v="1"/>
    <n v="2.1"/>
    <n v="9.2999999999999999E-2"/>
    <n v="1.0309999999999999"/>
    <n v="0"/>
    <n v="-999"/>
    <x v="135"/>
  </r>
  <r>
    <d v="2002-11-26T00:00:00"/>
    <n v="330"/>
    <n v="5.79"/>
    <n v="1.6"/>
    <n v="7.4"/>
    <n v="-2.8"/>
    <n v="53"/>
    <n v="23.1"/>
    <n v="0"/>
    <n v="77"/>
    <n v="-0.9"/>
    <n v="-999"/>
    <n v="-999"/>
    <n v="-0.9"/>
    <n v="-999"/>
    <n v="0.9"/>
    <n v="2"/>
    <n v="0.23699999999999999"/>
    <n v="0.79200000000000004"/>
    <n v="0"/>
    <n v="-999"/>
    <x v="135"/>
  </r>
  <r>
    <d v="2002-11-27T00:00:00"/>
    <n v="331"/>
    <n v="5.13"/>
    <n v="4.9000000000000004"/>
    <n v="11.2"/>
    <n v="0.9"/>
    <n v="76.8"/>
    <n v="50.3"/>
    <n v="0"/>
    <n v="77"/>
    <n v="-0.5"/>
    <n v="-999"/>
    <n v="-999"/>
    <n v="-0.5"/>
    <n v="-999"/>
    <n v="0.9"/>
    <n v="1.9"/>
    <n v="0.66700000000000004"/>
    <n v="0.66100000000000003"/>
    <n v="0"/>
    <n v="-999"/>
    <x v="135"/>
  </r>
  <r>
    <d v="2002-11-28T00:00:00"/>
    <n v="332"/>
    <n v="5.18"/>
    <n v="5.9"/>
    <n v="12.8"/>
    <n v="1.8"/>
    <n v="56.7"/>
    <n v="34.4"/>
    <n v="0"/>
    <n v="75"/>
    <n v="-0.4"/>
    <n v="-999"/>
    <n v="-999"/>
    <n v="-0.4"/>
    <n v="-999"/>
    <n v="0.8"/>
    <n v="1.8"/>
    <n v="0.50800000000000001"/>
    <n v="0.96899999999999997"/>
    <n v="0"/>
    <n v="-999"/>
    <x v="135"/>
  </r>
  <r>
    <d v="2002-11-29T00:00:00"/>
    <n v="333"/>
    <n v="5.49"/>
    <n v="3.6"/>
    <n v="8.9"/>
    <n v="-0.2"/>
    <n v="58.8"/>
    <n v="23.3"/>
    <n v="0"/>
    <n v="71"/>
    <n v="-0.2"/>
    <n v="-999"/>
    <n v="-999"/>
    <n v="-0.2"/>
    <n v="-999"/>
    <n v="0.8"/>
    <n v="1.8"/>
    <n v="0.26600000000000001"/>
    <n v="0.874"/>
    <n v="0"/>
    <n v="-999"/>
    <x v="135"/>
  </r>
  <r>
    <d v="2002-11-30T00:00:00"/>
    <n v="334"/>
    <n v="5.33"/>
    <n v="4.5999999999999996"/>
    <n v="12.8"/>
    <n v="0.3"/>
    <n v="52.2"/>
    <n v="29.7"/>
    <n v="0"/>
    <n v="70"/>
    <n v="-0.4"/>
    <n v="-999"/>
    <n v="-999"/>
    <n v="-0.4"/>
    <n v="-999"/>
    <n v="0.8"/>
    <n v="1.7"/>
    <n v="0.437"/>
    <n v="1.0389999999999999"/>
    <n v="70"/>
    <n v="-0.4"/>
    <x v="135"/>
  </r>
  <r>
    <d v="2002-12-01T00:00:00"/>
    <n v="335"/>
    <n v="5.26"/>
    <n v="3.1"/>
    <n v="9"/>
    <n v="-1.4"/>
    <n v="76"/>
    <n v="55"/>
    <n v="0"/>
    <n v="70"/>
    <n v="-0.3"/>
    <n v="-999"/>
    <n v="-999"/>
    <n v="-0.3"/>
    <n v="-999"/>
    <n v="0.8"/>
    <n v="1.7"/>
    <n v="0.63200000000000001"/>
    <n v="0.51600000000000001"/>
    <n v="0"/>
    <n v="-999"/>
    <x v="136"/>
  </r>
  <r>
    <d v="2002-12-02T00:00:00"/>
    <n v="336"/>
    <n v="5.68"/>
    <n v="1"/>
    <n v="7"/>
    <n v="-2"/>
    <n v="86.6"/>
    <n v="60.2"/>
    <n v="1.5"/>
    <n v="70"/>
    <n v="-0.4"/>
    <n v="-999"/>
    <n v="-999"/>
    <n v="-0.4"/>
    <n v="-999"/>
    <n v="0.7"/>
    <n v="1.6"/>
    <n v="0.60299999999999998"/>
    <n v="0.39900000000000002"/>
    <n v="0"/>
    <n v="-999"/>
    <x v="136"/>
  </r>
  <r>
    <d v="2002-12-03T00:00:00"/>
    <n v="337"/>
    <n v="1.98"/>
    <n v="-2.2999999999999998"/>
    <n v="-0.5"/>
    <n v="-4.0999999999999996"/>
    <n v="94.3"/>
    <n v="78.7"/>
    <n v="0.5"/>
    <n v="69"/>
    <n v="-0.2"/>
    <n v="-999"/>
    <n v="-999"/>
    <n v="-0.2"/>
    <n v="-999"/>
    <n v="0.6"/>
    <n v="1.5"/>
    <n v="0.46400000000000002"/>
    <n v="0.125"/>
    <n v="0"/>
    <n v="-999"/>
    <x v="136"/>
  </r>
  <r>
    <d v="2002-12-04T00:00:00"/>
    <n v="338"/>
    <n v="1.21"/>
    <n v="-3.8"/>
    <n v="-3.3"/>
    <n v="-4.4000000000000004"/>
    <n v="98.5"/>
    <n v="95.4"/>
    <n v="1.7"/>
    <n v="68"/>
    <n v="-0.5"/>
    <n v="-999"/>
    <n v="-999"/>
    <n v="-0.5"/>
    <n v="-999"/>
    <n v="0.6"/>
    <n v="1.5"/>
    <n v="0.45800000000000002"/>
    <n v="2.1999999999999999E-2"/>
    <n v="0"/>
    <n v="-999"/>
    <x v="136"/>
  </r>
  <r>
    <d v="2002-12-05T00:00:00"/>
    <n v="339"/>
    <n v="0.81"/>
    <n v="-4"/>
    <n v="-2.2999999999999998"/>
    <n v="-6.3"/>
    <n v="99"/>
    <n v="96.3"/>
    <n v="3.1"/>
    <n v="77"/>
    <n v="-0.7"/>
    <n v="-999"/>
    <n v="-999"/>
    <n v="-0.7"/>
    <n v="-999"/>
    <n v="0.6"/>
    <n v="1.4"/>
    <n v="0.498"/>
    <n v="1.9E-2"/>
    <n v="0"/>
    <n v="-999"/>
    <x v="136"/>
  </r>
  <r>
    <d v="2002-12-06T00:00:00"/>
    <n v="340"/>
    <n v="4.82"/>
    <n v="-4.4000000000000004"/>
    <n v="3"/>
    <n v="-8.6"/>
    <n v="95.4"/>
    <n v="73.400000000000006"/>
    <n v="2.4"/>
    <n v="73"/>
    <n v="-1.7"/>
    <n v="-999"/>
    <n v="-999"/>
    <n v="-1.7"/>
    <n v="-999"/>
    <n v="0.5"/>
    <n v="1.4"/>
    <n v="0.55500000000000005"/>
    <n v="0.20100000000000001"/>
    <n v="0"/>
    <n v="-999"/>
    <x v="136"/>
  </r>
  <r>
    <d v="2002-12-07T00:00:00"/>
    <n v="341"/>
    <n v="4.63"/>
    <n v="-3.4"/>
    <n v="4"/>
    <n v="-9.3000000000000007"/>
    <n v="85.3"/>
    <n v="38.9"/>
    <n v="0"/>
    <n v="75"/>
    <n v="-2.8"/>
    <n v="-999"/>
    <n v="-999"/>
    <n v="-2.8"/>
    <n v="-999"/>
    <n v="0.3"/>
    <n v="1.4"/>
    <n v="0.316"/>
    <n v="0.497"/>
    <n v="0"/>
    <n v="-999"/>
    <x v="136"/>
  </r>
  <r>
    <d v="2002-12-08T00:00:00"/>
    <n v="342"/>
    <n v="4.53"/>
    <n v="-2.6"/>
    <n v="0.7"/>
    <n v="-6.6"/>
    <n v="87.3"/>
    <n v="64.099999999999994"/>
    <n v="0"/>
    <n v="71"/>
    <n v="-2.6"/>
    <n v="-999"/>
    <n v="-999"/>
    <n v="-2.6"/>
    <n v="-999"/>
    <n v="0.1"/>
    <n v="1.3"/>
    <n v="0.41199999999999998"/>
    <n v="0.23100000000000001"/>
    <n v="0"/>
    <n v="-999"/>
    <x v="136"/>
  </r>
  <r>
    <d v="2002-12-09T00:00:00"/>
    <n v="343"/>
    <n v="4.6500000000000004"/>
    <n v="-1.7"/>
    <n v="3.1"/>
    <n v="-5.7"/>
    <n v="79.099999999999994"/>
    <n v="56.8"/>
    <n v="0.3"/>
    <n v="73"/>
    <n v="-1.9"/>
    <n v="-999"/>
    <n v="-999"/>
    <n v="-1.9"/>
    <n v="-999"/>
    <n v="0.1"/>
    <n v="1.2"/>
    <n v="0.433"/>
    <n v="0.33"/>
    <n v="0"/>
    <n v="-999"/>
    <x v="136"/>
  </r>
  <r>
    <d v="2002-12-10T00:00:00"/>
    <n v="344"/>
    <n v="2.2999999999999998"/>
    <n v="-4.3"/>
    <n v="-0.9"/>
    <n v="-6.2"/>
    <n v="96.9"/>
    <n v="84.6"/>
    <n v="1.2"/>
    <n v="83"/>
    <n v="-1.4"/>
    <n v="-999"/>
    <n v="-999"/>
    <n v="-1.4"/>
    <n v="-999"/>
    <n v="0"/>
    <n v="1.1000000000000001"/>
    <n v="0.48399999999999999"/>
    <n v="8.7999999999999995E-2"/>
    <n v="0"/>
    <n v="-999"/>
    <x v="136"/>
  </r>
  <r>
    <d v="2002-12-11T00:00:00"/>
    <n v="345"/>
    <n v="1.64"/>
    <n v="-5.0999999999999996"/>
    <n v="-3.5"/>
    <n v="-6.9"/>
    <n v="94.2"/>
    <n v="76.2"/>
    <n v="14.9"/>
    <n v="218"/>
    <n v="-3.5"/>
    <n v="-999"/>
    <n v="-999"/>
    <n v="-1.5"/>
    <n v="-999"/>
    <n v="-0.1"/>
    <n v="1"/>
    <n v="0.36"/>
    <n v="0.112"/>
    <n v="0"/>
    <n v="-999"/>
    <x v="136"/>
  </r>
  <r>
    <d v="2002-12-12T00:00:00"/>
    <n v="346"/>
    <n v="1.5"/>
    <n v="-1.9"/>
    <n v="-0.3"/>
    <n v="-5"/>
    <n v="99.4"/>
    <n v="98.4"/>
    <n v="0"/>
    <n v="198"/>
    <n v="-1.9"/>
    <n v="-999"/>
    <n v="-999"/>
    <n v="-0.9"/>
    <n v="-999"/>
    <n v="-0.1"/>
    <n v="1"/>
    <n v="0.58799999999999997"/>
    <n v="0.01"/>
    <n v="0"/>
    <n v="-999"/>
    <x v="136"/>
  </r>
  <r>
    <d v="2002-12-13T00:00:00"/>
    <n v="347"/>
    <n v="4.0999999999999996"/>
    <n v="-2.5"/>
    <n v="-0.4"/>
    <n v="-6.2"/>
    <n v="98.5"/>
    <n v="92.7"/>
    <n v="0.9"/>
    <n v="201"/>
    <n v="-2.2000000000000002"/>
    <n v="-999"/>
    <n v="-999"/>
    <n v="-0.6"/>
    <n v="-999"/>
    <n v="0"/>
    <n v="1"/>
    <n v="0.54800000000000004"/>
    <n v="4.2999999999999997E-2"/>
    <n v="0"/>
    <n v="-999"/>
    <x v="136"/>
  </r>
  <r>
    <d v="2002-12-14T00:00:00"/>
    <n v="348"/>
    <n v="1.42"/>
    <n v="-0.1"/>
    <n v="2.4"/>
    <n v="-2.1"/>
    <n v="99.4"/>
    <n v="97.9"/>
    <n v="13.8"/>
    <n v="208"/>
    <n v="-1"/>
    <n v="-999"/>
    <n v="-999"/>
    <n v="-0.5"/>
    <n v="-999"/>
    <n v="0"/>
    <n v="1"/>
    <n v="0.70799999999999996"/>
    <n v="1.4999999999999999E-2"/>
    <n v="0"/>
    <n v="-999"/>
    <x v="136"/>
  </r>
  <r>
    <d v="2002-12-15T00:00:00"/>
    <n v="349"/>
    <n v="2.82"/>
    <n v="-1"/>
    <n v="1.9"/>
    <n v="-3.3"/>
    <n v="96"/>
    <n v="76.5"/>
    <n v="2.8"/>
    <n v="214"/>
    <n v="-0.7"/>
    <n v="-999"/>
    <n v="-999"/>
    <n v="-0.2"/>
    <n v="-999"/>
    <n v="0"/>
    <n v="1"/>
    <n v="0.53500000000000003"/>
    <n v="0.16500000000000001"/>
    <n v="0"/>
    <n v="-999"/>
    <x v="136"/>
  </r>
  <r>
    <d v="2002-12-16T00:00:00"/>
    <n v="350"/>
    <n v="0.52"/>
    <n v="-3.6"/>
    <n v="-1.4"/>
    <n v="-7.7"/>
    <n v="99.5"/>
    <n v="98"/>
    <n v="12.8"/>
    <n v="319"/>
    <n v="-1.4"/>
    <n v="-999"/>
    <n v="-999"/>
    <n v="-0.3"/>
    <n v="-999"/>
    <n v="0"/>
    <n v="0.9"/>
    <n v="0.53900000000000003"/>
    <n v="1.0999999999999999E-2"/>
    <n v="0"/>
    <n v="-999"/>
    <x v="136"/>
  </r>
  <r>
    <d v="2002-12-17T00:00:00"/>
    <n v="351"/>
    <n v="4.46"/>
    <n v="-6.4"/>
    <n v="-0.5"/>
    <n v="-9.9"/>
    <n v="98"/>
    <n v="96.4"/>
    <n v="1.5"/>
    <n v="329"/>
    <n v="-1.9"/>
    <n v="-999"/>
    <n v="-999"/>
    <n v="-0.3"/>
    <n v="-999"/>
    <n v="0"/>
    <n v="0.9"/>
    <n v="0.56699999999999995"/>
    <n v="2.1000000000000001E-2"/>
    <n v="0"/>
    <n v="-999"/>
    <x v="136"/>
  </r>
  <r>
    <d v="2002-12-18T00:00:00"/>
    <n v="352"/>
    <n v="0.91"/>
    <n v="-7.4"/>
    <n v="-2.8"/>
    <n v="-10.7"/>
    <n v="97.6"/>
    <n v="95.8"/>
    <n v="1.4"/>
    <n v="322"/>
    <n v="-2"/>
    <n v="-999"/>
    <n v="-999"/>
    <n v="-0.4"/>
    <n v="-999"/>
    <n v="0"/>
    <n v="0.9"/>
    <n v="0.47699999999999998"/>
    <n v="2.1000000000000001E-2"/>
    <n v="0"/>
    <n v="-999"/>
    <x v="136"/>
  </r>
  <r>
    <d v="2002-12-19T00:00:00"/>
    <n v="353"/>
    <n v="0.78"/>
    <n v="-8.1"/>
    <n v="-7.1"/>
    <n v="-8.9"/>
    <n v="96.7"/>
    <n v="91.9"/>
    <n v="0"/>
    <n v="319"/>
    <n v="-2.2000000000000002"/>
    <n v="-999"/>
    <n v="-999"/>
    <n v="-0.5"/>
    <n v="-999"/>
    <n v="0"/>
    <n v="0.9"/>
    <n v="0.32900000000000001"/>
    <n v="2.9000000000000001E-2"/>
    <n v="0"/>
    <n v="-999"/>
    <x v="136"/>
  </r>
  <r>
    <d v="2002-12-20T00:00:00"/>
    <n v="354"/>
    <n v="2.42"/>
    <n v="-7.1"/>
    <n v="-6.2"/>
    <n v="-8.1"/>
    <n v="92.4"/>
    <n v="82"/>
    <n v="0"/>
    <n v="308"/>
    <n v="-2.1"/>
    <n v="-999"/>
    <n v="-999"/>
    <n v="-0.5"/>
    <n v="-999"/>
    <n v="0"/>
    <n v="0.9"/>
    <n v="0.315"/>
    <n v="6.9000000000000006E-2"/>
    <n v="0"/>
    <n v="-999"/>
    <x v="136"/>
  </r>
  <r>
    <d v="2002-12-21T00:00:00"/>
    <n v="355"/>
    <n v="4.3899999999999997"/>
    <n v="-5.5"/>
    <n v="0.4"/>
    <n v="-9.1"/>
    <n v="90.9"/>
    <n v="67.7"/>
    <n v="0"/>
    <n v="296"/>
    <n v="-2.1"/>
    <n v="-999"/>
    <n v="-999"/>
    <n v="-0.5"/>
    <n v="-999"/>
    <n v="0.1"/>
    <n v="0.9"/>
    <n v="0.42699999999999999"/>
    <n v="0.20300000000000001"/>
    <n v="0"/>
    <n v="-999"/>
    <x v="136"/>
  </r>
  <r>
    <d v="2002-12-22T00:00:00"/>
    <n v="356"/>
    <n v="1.57"/>
    <n v="-6.6"/>
    <n v="-4.4000000000000004"/>
    <n v="-8.4"/>
    <n v="90.8"/>
    <n v="78.099999999999994"/>
    <n v="0"/>
    <n v="294"/>
    <n v="-2"/>
    <n v="-999"/>
    <n v="-999"/>
    <n v="-0.6"/>
    <n v="-999"/>
    <n v="0"/>
    <n v="0.9"/>
    <n v="0.34499999999999997"/>
    <n v="9.6000000000000002E-2"/>
    <n v="0"/>
    <n v="-999"/>
    <x v="136"/>
  </r>
  <r>
    <d v="2002-12-23T00:00:00"/>
    <n v="357"/>
    <n v="2.4"/>
    <n v="-8.5"/>
    <n v="-6.1"/>
    <n v="-10.8"/>
    <n v="92.3"/>
    <n v="84"/>
    <n v="0"/>
    <n v="285"/>
    <n v="-2.5"/>
    <n v="-999"/>
    <n v="-999"/>
    <n v="-0.7"/>
    <n v="-999"/>
    <n v="0"/>
    <n v="0.9"/>
    <n v="0.32500000000000001"/>
    <n v="6.2E-2"/>
    <n v="0"/>
    <n v="-999"/>
    <x v="136"/>
  </r>
  <r>
    <d v="2002-12-24T00:00:00"/>
    <n v="358"/>
    <n v="1.82"/>
    <n v="-9.1999999999999993"/>
    <n v="-8.5"/>
    <n v="-9.8000000000000007"/>
    <n v="92.6"/>
    <n v="83.5"/>
    <n v="0"/>
    <n v="288"/>
    <n v="-2.8"/>
    <n v="-999"/>
    <n v="-999"/>
    <n v="-0.8"/>
    <n v="-999"/>
    <n v="0.1"/>
    <n v="0.9"/>
    <n v="0.26800000000000002"/>
    <n v="5.2999999999999999E-2"/>
    <n v="0"/>
    <n v="-999"/>
    <x v="136"/>
  </r>
  <r>
    <d v="2002-12-25T00:00:00"/>
    <n v="359"/>
    <n v="1.98"/>
    <n v="-6.5"/>
    <n v="-4.0999999999999996"/>
    <n v="-9.3000000000000007"/>
    <n v="96.1"/>
    <n v="91.8"/>
    <n v="0"/>
    <n v="280"/>
    <n v="-2.4"/>
    <n v="-999"/>
    <n v="-999"/>
    <n v="-0.8"/>
    <n v="-999"/>
    <n v="0.1"/>
    <n v="0.8"/>
    <n v="0.41199999999999998"/>
    <n v="3.6999999999999998E-2"/>
    <n v="0"/>
    <n v="-999"/>
    <x v="136"/>
  </r>
  <r>
    <d v="2002-12-26T00:00:00"/>
    <n v="360"/>
    <n v="3.81"/>
    <n v="-6.4"/>
    <n v="-2.7"/>
    <n v="-9.9"/>
    <n v="93.1"/>
    <n v="75.900000000000006"/>
    <n v="0"/>
    <n v="280"/>
    <n v="-2"/>
    <n v="-999"/>
    <n v="-999"/>
    <n v="-0.6"/>
    <n v="-999"/>
    <n v="0.1"/>
    <n v="0.9"/>
    <n v="0.38"/>
    <n v="0.121"/>
    <n v="0"/>
    <n v="-999"/>
    <x v="136"/>
  </r>
  <r>
    <d v="2002-12-27T00:00:00"/>
    <n v="361"/>
    <n v="2.67"/>
    <n v="-6"/>
    <n v="-2.7"/>
    <n v="-8.5"/>
    <n v="96"/>
    <n v="75.8"/>
    <n v="2.2000000000000002"/>
    <n v="300"/>
    <n v="-2.5"/>
    <n v="-999"/>
    <n v="-999"/>
    <n v="-0.8"/>
    <n v="-999"/>
    <n v="0"/>
    <n v="0.8"/>
    <n v="0.38"/>
    <n v="0.121"/>
    <n v="0"/>
    <n v="-999"/>
    <x v="136"/>
  </r>
  <r>
    <d v="2002-12-28T00:00:00"/>
    <n v="362"/>
    <n v="1.77"/>
    <n v="-7.5"/>
    <n v="-5.8"/>
    <n v="-10"/>
    <n v="94.7"/>
    <n v="83"/>
    <n v="4"/>
    <n v="333"/>
    <n v="-2.4"/>
    <n v="-999"/>
    <n v="-999"/>
    <n v="-0.7"/>
    <n v="-999"/>
    <n v="0"/>
    <n v="0.8"/>
    <n v="0.32800000000000001"/>
    <n v="6.7000000000000004E-2"/>
    <n v="0"/>
    <n v="-999"/>
    <x v="136"/>
  </r>
  <r>
    <d v="2002-12-29T00:00:00"/>
    <n v="363"/>
    <n v="1.1499999999999999"/>
    <n v="-9.4"/>
    <n v="-6.6"/>
    <n v="-12.5"/>
    <n v="93.4"/>
    <n v="74.099999999999994"/>
    <n v="0.3"/>
    <n v="336"/>
    <n v="-2"/>
    <n v="-999"/>
    <n v="-999"/>
    <n v="-0.7"/>
    <n v="-999"/>
    <n v="0"/>
    <n v="0.8"/>
    <n v="0.27700000000000002"/>
    <n v="9.6000000000000002E-2"/>
    <n v="0"/>
    <n v="-999"/>
    <x v="136"/>
  </r>
  <r>
    <d v="2002-12-30T00:00:00"/>
    <n v="364"/>
    <n v="1.19"/>
    <n v="-7.2"/>
    <n v="-5.3"/>
    <n v="-10"/>
    <n v="96.6"/>
    <n v="86.8"/>
    <n v="4.3"/>
    <n v="362"/>
    <n v="-2"/>
    <n v="-999"/>
    <n v="-999"/>
    <n v="-0.7"/>
    <n v="-999"/>
    <n v="0"/>
    <n v="0.8"/>
    <n v="0.35599999999999998"/>
    <n v="5.3999999999999999E-2"/>
    <n v="0"/>
    <n v="-999"/>
    <x v="136"/>
  </r>
  <r>
    <d v="2002-12-31T00:00:00"/>
    <n v="365"/>
    <n v="3.32"/>
    <n v="-5.3"/>
    <n v="-0.7"/>
    <n v="-8"/>
    <n v="96.1"/>
    <n v="84.9"/>
    <n v="2.5"/>
    <n v="375"/>
    <n v="-1.5"/>
    <n v="-999"/>
    <n v="-999"/>
    <n v="-0.6"/>
    <n v="-999"/>
    <n v="0.1"/>
    <n v="0.8"/>
    <n v="0.49299999999999999"/>
    <n v="8.7999999999999995E-2"/>
    <n v="375"/>
    <n v="-1.5"/>
    <x v="136"/>
  </r>
  <r>
    <d v="2003-01-01T00:00:00"/>
    <n v="1"/>
    <n v="1.2"/>
    <n v="-5.0999999999999996"/>
    <n v="-4"/>
    <n v="-6.8"/>
    <n v="92.8"/>
    <n v="77.5"/>
    <n v="9.5"/>
    <n v="459"/>
    <n v="-1.7"/>
    <n v="-999"/>
    <n v="-999"/>
    <n v="-0.6"/>
    <n v="-999"/>
    <n v="0"/>
    <n v="0.8"/>
    <n v="0.35199999999999998"/>
    <n v="0.10199999999999999"/>
    <n v="0"/>
    <n v="-999"/>
    <x v="137"/>
  </r>
  <r>
    <d v="2003-01-02T00:00:00"/>
    <n v="2"/>
    <n v="3.92"/>
    <n v="-1.4"/>
    <n v="2.2999999999999998"/>
    <n v="-4.8"/>
    <n v="96.9"/>
    <n v="84.4"/>
    <n v="1"/>
    <n v="469"/>
    <n v="-1.1000000000000001"/>
    <n v="-999"/>
    <n v="-999"/>
    <n v="-0.5"/>
    <n v="-999"/>
    <n v="0.1"/>
    <n v="0.8"/>
    <n v="0.60899999999999999"/>
    <n v="0.112"/>
    <n v="0"/>
    <n v="-999"/>
    <x v="137"/>
  </r>
  <r>
    <d v="2003-01-03T00:00:00"/>
    <n v="3"/>
    <n v="1.84"/>
    <n v="-3"/>
    <n v="0.2"/>
    <n v="-5.0999999999999996"/>
    <n v="89.6"/>
    <n v="70.099999999999994"/>
    <n v="0.7"/>
    <n v="466"/>
    <n v="-0.8"/>
    <n v="-999"/>
    <n v="-999"/>
    <n v="-0.5"/>
    <n v="-999"/>
    <n v="0"/>
    <n v="0.8"/>
    <n v="0.435"/>
    <n v="0.185"/>
    <n v="0"/>
    <n v="-999"/>
    <x v="137"/>
  </r>
  <r>
    <d v="2003-01-04T00:00:00"/>
    <n v="4"/>
    <n v="0.89"/>
    <n v="-1.2"/>
    <n v="1.1000000000000001"/>
    <n v="-3.8"/>
    <n v="97.8"/>
    <n v="75.5"/>
    <n v="4.0999999999999996"/>
    <n v="503"/>
    <n v="-0.8"/>
    <n v="-999"/>
    <n v="-999"/>
    <n v="-0.4"/>
    <n v="-999"/>
    <n v="0.1"/>
    <n v="0.8"/>
    <n v="0.498"/>
    <n v="0.16200000000000001"/>
    <n v="0"/>
    <n v="-999"/>
    <x v="137"/>
  </r>
  <r>
    <d v="2003-01-05T00:00:00"/>
    <n v="5"/>
    <n v="2.4900000000000002"/>
    <n v="-3.3"/>
    <n v="2.2000000000000002"/>
    <n v="-6.5"/>
    <n v="94.8"/>
    <n v="76.8"/>
    <n v="0.9"/>
    <n v="485"/>
    <n v="-0.7"/>
    <n v="-999"/>
    <n v="-999"/>
    <n v="-0.4"/>
    <n v="-999"/>
    <n v="0.1"/>
    <n v="0.8"/>
    <n v="0.55000000000000004"/>
    <n v="0.16600000000000001"/>
    <n v="0"/>
    <n v="-999"/>
    <x v="137"/>
  </r>
  <r>
    <d v="2003-01-06T00:00:00"/>
    <n v="6"/>
    <n v="5.33"/>
    <n v="-0.6"/>
    <n v="6.4"/>
    <n v="-4.5"/>
    <n v="74.8"/>
    <n v="45.1"/>
    <n v="0"/>
    <n v="471"/>
    <n v="-1"/>
    <n v="-999"/>
    <n v="-999"/>
    <n v="-0.4"/>
    <n v="-999"/>
    <n v="0.1"/>
    <n v="0.8"/>
    <n v="0.433"/>
    <n v="0.52800000000000002"/>
    <n v="0"/>
    <n v="-999"/>
    <x v="137"/>
  </r>
  <r>
    <d v="2003-01-07T00:00:00"/>
    <n v="7"/>
    <n v="5.3"/>
    <n v="1.6"/>
    <n v="7.2"/>
    <n v="-1.8"/>
    <n v="62.8"/>
    <n v="43.5"/>
    <n v="0"/>
    <n v="455"/>
    <n v="-1"/>
    <n v="-999"/>
    <n v="-999"/>
    <n v="-0.4"/>
    <n v="-999"/>
    <n v="0.1"/>
    <n v="0.8"/>
    <n v="0.44"/>
    <n v="0.57399999999999995"/>
    <n v="0"/>
    <n v="-999"/>
    <x v="137"/>
  </r>
  <r>
    <d v="2003-01-08T00:00:00"/>
    <n v="8"/>
    <n v="5.36"/>
    <n v="-2"/>
    <n v="2.7"/>
    <n v="-9.6999999999999993"/>
    <n v="70.599999999999994"/>
    <n v="31.7"/>
    <n v="0"/>
    <n v="444"/>
    <n v="-0.9"/>
    <n v="-999"/>
    <n v="-999"/>
    <n v="-0.4"/>
    <n v="-999"/>
    <n v="0.1"/>
    <n v="0.8"/>
    <n v="0.23499999999999999"/>
    <n v="0.50600000000000001"/>
    <n v="0"/>
    <n v="-999"/>
    <x v="137"/>
  </r>
  <r>
    <d v="2003-01-09T00:00:00"/>
    <n v="9"/>
    <n v="5.65"/>
    <n v="-6.9"/>
    <n v="0.1"/>
    <n v="-10.4"/>
    <n v="65.7"/>
    <n v="40.700000000000003"/>
    <n v="0"/>
    <n v="447"/>
    <n v="-1.4"/>
    <n v="-999"/>
    <n v="-999"/>
    <n v="-0.5"/>
    <n v="-999"/>
    <n v="0.1"/>
    <n v="0.8"/>
    <n v="0.25"/>
    <n v="0.36499999999999999"/>
    <n v="0"/>
    <n v="-999"/>
    <x v="137"/>
  </r>
  <r>
    <d v="2003-01-10T00:00:00"/>
    <n v="10"/>
    <n v="5.67"/>
    <n v="-5.5"/>
    <n v="0.3"/>
    <n v="-10.7"/>
    <n v="57.1"/>
    <n v="20.7"/>
    <n v="0"/>
    <n v="446"/>
    <n v="-2"/>
    <n v="-999"/>
    <n v="-999"/>
    <n v="-0.6"/>
    <n v="-999"/>
    <n v="0.1"/>
    <n v="0.8"/>
    <n v="0.129"/>
    <n v="0.495"/>
    <n v="0"/>
    <n v="-999"/>
    <x v="137"/>
  </r>
  <r>
    <d v="2003-01-11T00:00:00"/>
    <n v="11"/>
    <n v="3.84"/>
    <n v="-3.4"/>
    <n v="1.3"/>
    <n v="-5.3"/>
    <n v="92.2"/>
    <n v="63"/>
    <n v="3"/>
    <n v="467"/>
    <n v="-1.8"/>
    <n v="-999"/>
    <n v="-999"/>
    <n v="-0.6"/>
    <n v="-999"/>
    <n v="0.1"/>
    <n v="0.8"/>
    <n v="0.42299999999999999"/>
    <n v="0.248"/>
    <n v="0"/>
    <n v="-999"/>
    <x v="137"/>
  </r>
  <r>
    <d v="2003-01-12T00:00:00"/>
    <n v="12"/>
    <n v="0.28999999999999998"/>
    <n v="-3.6"/>
    <n v="-1.4"/>
    <n v="-8.1999999999999993"/>
    <n v="99.1"/>
    <n v="97"/>
    <n v="12.1"/>
    <n v="570"/>
    <n v="-1.9"/>
    <n v="-999"/>
    <n v="-999"/>
    <n v="-0.5"/>
    <n v="-999"/>
    <n v="0.1"/>
    <n v="0.7"/>
    <n v="0.53600000000000003"/>
    <n v="1.7000000000000001E-2"/>
    <n v="0"/>
    <n v="-999"/>
    <x v="137"/>
  </r>
  <r>
    <d v="2003-01-13T00:00:00"/>
    <n v="13"/>
    <n v="3.23"/>
    <n v="-4.4000000000000004"/>
    <n v="1.2"/>
    <n v="-8.6"/>
    <n v="95.3"/>
    <n v="79.3"/>
    <n v="0"/>
    <n v="560"/>
    <n v="-2.2999999999999998"/>
    <n v="-999"/>
    <n v="-999"/>
    <n v="-0.5"/>
    <n v="-999"/>
    <n v="0.1"/>
    <n v="0.8"/>
    <n v="0.53"/>
    <n v="0.13800000000000001"/>
    <n v="0"/>
    <n v="-999"/>
    <x v="137"/>
  </r>
  <r>
    <d v="2003-01-14T00:00:00"/>
    <n v="14"/>
    <n v="3.9"/>
    <n v="-4.8"/>
    <n v="-1.1000000000000001"/>
    <n v="-9.3000000000000007"/>
    <n v="95.9"/>
    <n v="84.3"/>
    <n v="1.5"/>
    <n v="540"/>
    <n v="-2"/>
    <n v="-999"/>
    <n v="-999"/>
    <n v="-0.5"/>
    <n v="-999"/>
    <n v="0.1"/>
    <n v="0.7"/>
    <n v="0.47599999999999998"/>
    <n v="8.7999999999999995E-2"/>
    <n v="0"/>
    <n v="-999"/>
    <x v="137"/>
  </r>
  <r>
    <d v="2003-01-15T00:00:00"/>
    <n v="15"/>
    <n v="2.2000000000000002"/>
    <n v="-6.9"/>
    <n v="-3.3"/>
    <n v="-10.1"/>
    <n v="92.1"/>
    <n v="73.900000000000006"/>
    <n v="0"/>
    <n v="534"/>
    <n v="-2.9"/>
    <n v="-999"/>
    <n v="-999"/>
    <n v="-0.5"/>
    <n v="-999"/>
    <n v="0"/>
    <n v="0.7"/>
    <n v="0.35399999999999998"/>
    <n v="0.125"/>
    <n v="0"/>
    <n v="-999"/>
    <x v="137"/>
  </r>
  <r>
    <d v="2003-01-16T00:00:00"/>
    <n v="16"/>
    <n v="4.49"/>
    <n v="-4.9000000000000004"/>
    <n v="3.4"/>
    <n v="-8.1"/>
    <n v="87.3"/>
    <n v="42.5"/>
    <n v="0"/>
    <n v="520"/>
    <n v="-2.7"/>
    <n v="-999"/>
    <n v="-999"/>
    <n v="-0.5"/>
    <n v="-999"/>
    <n v="0.1"/>
    <n v="0.8"/>
    <n v="0.33100000000000002"/>
    <n v="0.44800000000000001"/>
    <n v="0"/>
    <n v="-999"/>
    <x v="137"/>
  </r>
  <r>
    <d v="2003-01-17T00:00:00"/>
    <n v="17"/>
    <n v="5.73"/>
    <n v="-1.5"/>
    <n v="6.1"/>
    <n v="-6.4"/>
    <n v="87.4"/>
    <n v="60.6"/>
    <n v="0"/>
    <n v="517"/>
    <n v="-2.7"/>
    <n v="-999"/>
    <n v="-999"/>
    <n v="-0.4"/>
    <n v="-999"/>
    <n v="0.1"/>
    <n v="0.8"/>
    <n v="0.57099999999999995"/>
    <n v="0.371"/>
    <n v="0"/>
    <n v="-999"/>
    <x v="137"/>
  </r>
  <r>
    <d v="2003-01-18T00:00:00"/>
    <n v="18"/>
    <n v="6.46"/>
    <n v="0.9"/>
    <n v="9.6"/>
    <n v="-4.0999999999999996"/>
    <n v="63.7"/>
    <n v="28.5"/>
    <n v="0"/>
    <n v="517"/>
    <n v="-2.6"/>
    <n v="-999"/>
    <n v="-999"/>
    <n v="-0.4"/>
    <n v="-999"/>
    <n v="0.1"/>
    <n v="0.8"/>
    <n v="0.34100000000000003"/>
    <n v="0.85399999999999998"/>
    <n v="0"/>
    <n v="-999"/>
    <x v="137"/>
  </r>
  <r>
    <d v="2003-01-19T00:00:00"/>
    <n v="19"/>
    <n v="2"/>
    <n v="-0.6"/>
    <n v="3.1"/>
    <n v="-2.7"/>
    <n v="77.5"/>
    <n v="37.4"/>
    <n v="0"/>
    <n v="517"/>
    <n v="-2.1"/>
    <n v="-999"/>
    <n v="-999"/>
    <n v="-0.4"/>
    <n v="-999"/>
    <n v="0.1"/>
    <n v="0.7"/>
    <n v="0.28499999999999998"/>
    <n v="0.47799999999999998"/>
    <n v="0"/>
    <n v="-999"/>
    <x v="137"/>
  </r>
  <r>
    <d v="2003-01-20T00:00:00"/>
    <n v="20"/>
    <n v="5.63"/>
    <n v="-4"/>
    <n v="2"/>
    <n v="-8.1"/>
    <n v="85.9"/>
    <n v="54.8"/>
    <n v="0"/>
    <n v="517"/>
    <n v="-2.1"/>
    <n v="-999"/>
    <n v="-999"/>
    <n v="-0.4"/>
    <n v="-999"/>
    <n v="0.1"/>
    <n v="0.7"/>
    <n v="0.38700000000000001"/>
    <n v="0.31900000000000001"/>
    <n v="0"/>
    <n v="-999"/>
    <x v="137"/>
  </r>
  <r>
    <d v="2003-01-21T00:00:00"/>
    <n v="21"/>
    <n v="1.97"/>
    <n v="-7.3"/>
    <n v="-5"/>
    <n v="-9.1"/>
    <n v="91.7"/>
    <n v="78.3"/>
    <n v="2.4"/>
    <n v="539"/>
    <n v="-3.1"/>
    <n v="-999"/>
    <n v="-999"/>
    <n v="-0.5"/>
    <n v="-999"/>
    <n v="0"/>
    <n v="0.7"/>
    <n v="0.33100000000000002"/>
    <n v="9.0999999999999998E-2"/>
    <n v="0"/>
    <n v="-999"/>
    <x v="137"/>
  </r>
  <r>
    <d v="2003-01-22T00:00:00"/>
    <n v="22"/>
    <n v="1.32"/>
    <n v="-5.7"/>
    <n v="-3.2"/>
    <n v="-8.8000000000000007"/>
    <n v="96.7"/>
    <n v="92.4"/>
    <n v="8.6"/>
    <n v="616"/>
    <n v="-2.6"/>
    <n v="-999"/>
    <n v="-999"/>
    <n v="-0.5"/>
    <n v="-999"/>
    <n v="0"/>
    <n v="0.7"/>
    <n v="0.44400000000000001"/>
    <n v="3.6999999999999998E-2"/>
    <n v="0"/>
    <n v="-999"/>
    <x v="137"/>
  </r>
  <r>
    <d v="2003-01-23T00:00:00"/>
    <n v="23"/>
    <n v="1.0900000000000001"/>
    <n v="-3.1"/>
    <n v="-0.1"/>
    <n v="-4.5"/>
    <n v="94.9"/>
    <n v="83.1"/>
    <n v="1.5"/>
    <n v="625"/>
    <n v="-2"/>
    <n v="-999"/>
    <n v="-999"/>
    <n v="-0.5"/>
    <n v="-999"/>
    <n v="0.1"/>
    <n v="0.7"/>
    <n v="0.504"/>
    <n v="0.10199999999999999"/>
    <n v="0"/>
    <n v="-999"/>
    <x v="137"/>
  </r>
  <r>
    <d v="2003-01-24T00:00:00"/>
    <n v="24"/>
    <n v="1.3"/>
    <n v="-2"/>
    <n v="0.4"/>
    <n v="-3.4"/>
    <n v="95.4"/>
    <n v="82.8"/>
    <n v="0.3"/>
    <n v="619"/>
    <n v="-1.6"/>
    <n v="-999"/>
    <n v="-999"/>
    <n v="-0.4"/>
    <n v="-999"/>
    <n v="0.1"/>
    <n v="0.7"/>
    <n v="0.51900000000000002"/>
    <n v="0.108"/>
    <n v="0"/>
    <n v="-999"/>
    <x v="137"/>
  </r>
  <r>
    <d v="2003-01-25T00:00:00"/>
    <n v="25"/>
    <n v="2.85"/>
    <n v="0.3"/>
    <n v="3.2"/>
    <n v="-2.4"/>
    <n v="94.9"/>
    <n v="75.400000000000006"/>
    <n v="1.3"/>
    <n v="600"/>
    <n v="-1.4"/>
    <n v="-999"/>
    <n v="-999"/>
    <n v="-0.3"/>
    <n v="-999"/>
    <n v="0.1"/>
    <n v="0.7"/>
    <n v="0.57799999999999996"/>
    <n v="0.189"/>
    <n v="0"/>
    <n v="-999"/>
    <x v="137"/>
  </r>
  <r>
    <d v="2003-01-26T00:00:00"/>
    <n v="26"/>
    <n v="2.08"/>
    <n v="0.7"/>
    <n v="3.3"/>
    <n v="-3.4"/>
    <n v="98.2"/>
    <n v="87.2"/>
    <n v="7.9"/>
    <n v="541"/>
    <n v="-0.5"/>
    <n v="-999"/>
    <n v="-999"/>
    <n v="-0.2"/>
    <n v="-999"/>
    <n v="0.1"/>
    <n v="0.8"/>
    <n v="0.67400000000000004"/>
    <n v="9.9000000000000005E-2"/>
    <n v="0"/>
    <n v="-999"/>
    <x v="137"/>
  </r>
  <r>
    <d v="2003-01-27T00:00:00"/>
    <n v="27"/>
    <n v="1.44"/>
    <n v="-3.5"/>
    <n v="-1.9"/>
    <n v="-5.3"/>
    <n v="95.3"/>
    <n v="84.2"/>
    <n v="2.6"/>
    <n v="563"/>
    <n v="-0.9"/>
    <n v="-999"/>
    <n v="-999"/>
    <n v="-0.3"/>
    <n v="-999"/>
    <n v="0.1"/>
    <n v="0.6"/>
    <n v="0.44700000000000001"/>
    <n v="8.4000000000000005E-2"/>
    <n v="0"/>
    <n v="-999"/>
    <x v="137"/>
  </r>
  <r>
    <d v="2003-01-28T00:00:00"/>
    <n v="28"/>
    <n v="3.45"/>
    <n v="-4.4000000000000004"/>
    <n v="0.7"/>
    <n v="-7.2"/>
    <n v="93.1"/>
    <n v="71.5"/>
    <n v="0"/>
    <n v="554"/>
    <n v="-1.1000000000000001"/>
    <n v="-999"/>
    <n v="-999"/>
    <n v="-0.3"/>
    <n v="-999"/>
    <n v="0.1"/>
    <n v="0.7"/>
    <n v="0.45800000000000002"/>
    <n v="0.183"/>
    <n v="0"/>
    <n v="-999"/>
    <x v="137"/>
  </r>
  <r>
    <d v="2003-01-29T00:00:00"/>
    <n v="29"/>
    <n v="1.49"/>
    <n v="-4.4000000000000004"/>
    <n v="-3.1"/>
    <n v="-7.1"/>
    <n v="95.5"/>
    <n v="81.2"/>
    <n v="3.3"/>
    <n v="580"/>
    <n v="-2.1"/>
    <n v="-999"/>
    <n v="-999"/>
    <n v="-0.3"/>
    <n v="-999"/>
    <n v="0.1"/>
    <n v="0.6"/>
    <n v="0.39400000000000002"/>
    <n v="9.0999999999999998E-2"/>
    <n v="0"/>
    <n v="-999"/>
    <x v="137"/>
  </r>
  <r>
    <d v="2003-01-30T00:00:00"/>
    <n v="30"/>
    <n v="5.05"/>
    <n v="-1.8"/>
    <n v="2.7"/>
    <n v="-3.5"/>
    <n v="94.4"/>
    <n v="77"/>
    <n v="7.7"/>
    <n v="649"/>
    <n v="-1.5"/>
    <n v="-999"/>
    <n v="-999"/>
    <n v="-0.2"/>
    <n v="-999"/>
    <n v="0.1"/>
    <n v="0.7"/>
    <n v="0.56899999999999995"/>
    <n v="0.17100000000000001"/>
    <n v="0"/>
    <n v="-999"/>
    <x v="137"/>
  </r>
  <r>
    <d v="2003-01-31T00:00:00"/>
    <n v="31"/>
    <n v="4.1100000000000003"/>
    <n v="-1.5"/>
    <n v="0.9"/>
    <n v="-3"/>
    <n v="98.5"/>
    <n v="93.8"/>
    <n v="0"/>
    <n v="634"/>
    <n v="-1.2"/>
    <n v="-999"/>
    <n v="-999"/>
    <n v="-0.2"/>
    <n v="-999"/>
    <n v="0.1"/>
    <n v="0.7"/>
    <n v="0.61199999999999999"/>
    <n v="0.04"/>
    <n v="634"/>
    <n v="-1.2"/>
    <x v="137"/>
  </r>
  <r>
    <d v="2003-02-01T00:00:00"/>
    <n v="32"/>
    <n v="0.82"/>
    <n v="-3.5"/>
    <n v="-1.2"/>
    <n v="-6"/>
    <n v="98.2"/>
    <n v="93.1"/>
    <n v="16"/>
    <n v="767"/>
    <n v="-1.1000000000000001"/>
    <n v="-999"/>
    <n v="-999"/>
    <n v="-0.3"/>
    <n v="-999"/>
    <n v="0.1"/>
    <n v="0.7"/>
    <n v="0.52200000000000002"/>
    <n v="3.9E-2"/>
    <n v="0"/>
    <n v="-999"/>
    <x v="138"/>
  </r>
  <r>
    <d v="2003-02-02T00:00:00"/>
    <n v="33"/>
    <n v="2.17"/>
    <n v="-4.2"/>
    <n v="0.5"/>
    <n v="-7.1"/>
    <n v="95.7"/>
    <n v="81"/>
    <n v="11"/>
    <n v="845"/>
    <n v="-1"/>
    <n v="-999"/>
    <n v="-999"/>
    <n v="-0.3"/>
    <n v="-999"/>
    <n v="0.1"/>
    <n v="0.7"/>
    <n v="0.51300000000000001"/>
    <n v="0.12"/>
    <n v="0"/>
    <n v="-999"/>
    <x v="138"/>
  </r>
  <r>
    <d v="2003-02-03T00:00:00"/>
    <n v="34"/>
    <n v="1"/>
    <n v="-6.5"/>
    <n v="-5.0999999999999996"/>
    <n v="-7.5"/>
    <n v="97.4"/>
    <n v="95.4"/>
    <n v="3.1"/>
    <n v="841"/>
    <n v="-1.1000000000000001"/>
    <n v="-999"/>
    <n v="-999"/>
    <n v="-0.3"/>
    <n v="-999"/>
    <n v="0.1"/>
    <n v="0.6"/>
    <n v="0.4"/>
    <n v="1.9E-2"/>
    <n v="0"/>
    <n v="-999"/>
    <x v="138"/>
  </r>
  <r>
    <d v="2003-02-04T00:00:00"/>
    <n v="35"/>
    <n v="1.29"/>
    <n v="-7"/>
    <n v="-5.6"/>
    <n v="-9.3000000000000007"/>
    <n v="96.2"/>
    <n v="90.9"/>
    <n v="0"/>
    <n v="816"/>
    <n v="-1.1000000000000001"/>
    <n v="-999"/>
    <n v="-999"/>
    <n v="-0.3"/>
    <n v="-999"/>
    <n v="0.1"/>
    <n v="0.6"/>
    <n v="0.36599999999999999"/>
    <n v="3.6999999999999998E-2"/>
    <n v="0"/>
    <n v="-999"/>
    <x v="138"/>
  </r>
  <r>
    <d v="2003-02-05T00:00:00"/>
    <n v="36"/>
    <n v="2.33"/>
    <n v="-5.0999999999999996"/>
    <n v="-2.2999999999999998"/>
    <n v="-7.8"/>
    <n v="92.9"/>
    <n v="79.3"/>
    <n v="0"/>
    <n v="783"/>
    <n v="-1.1000000000000001"/>
    <n v="-999"/>
    <n v="-999"/>
    <n v="-0.3"/>
    <n v="-999"/>
    <n v="0.1"/>
    <n v="0.6"/>
    <n v="0.40799999999999997"/>
    <n v="0.107"/>
    <n v="0"/>
    <n v="-999"/>
    <x v="138"/>
  </r>
  <r>
    <d v="2003-02-06T00:00:00"/>
    <n v="37"/>
    <n v="8.7200000000000006"/>
    <n v="-4.5"/>
    <n v="1.1000000000000001"/>
    <n v="-8.5"/>
    <n v="89.3"/>
    <n v="66.5"/>
    <n v="0"/>
    <n v="760"/>
    <n v="-1.2"/>
    <n v="-999"/>
    <n v="-999"/>
    <n v="-0.3"/>
    <n v="-999"/>
    <n v="0.2"/>
    <n v="0.7"/>
    <n v="0.439"/>
    <n v="0.221"/>
    <n v="0"/>
    <n v="-999"/>
    <x v="138"/>
  </r>
  <r>
    <d v="2003-02-07T00:00:00"/>
    <n v="38"/>
    <n v="8.24"/>
    <n v="-4.9000000000000004"/>
    <n v="0.7"/>
    <n v="-8.1"/>
    <n v="88.6"/>
    <n v="65.2"/>
    <n v="0"/>
    <n v="739"/>
    <n v="-1.4"/>
    <n v="-999"/>
    <n v="-999"/>
    <n v="-0.3"/>
    <n v="-999"/>
    <n v="0.2"/>
    <n v="0.7"/>
    <n v="0.41699999999999998"/>
    <n v="0.224"/>
    <n v="0"/>
    <n v="-999"/>
    <x v="138"/>
  </r>
  <r>
    <d v="2003-02-08T00:00:00"/>
    <n v="39"/>
    <n v="8.8000000000000007"/>
    <n v="-5.4"/>
    <n v="0.7"/>
    <n v="-10"/>
    <n v="78.400000000000006"/>
    <n v="57.8"/>
    <n v="0"/>
    <n v="735"/>
    <n v="-1.6"/>
    <n v="-999"/>
    <n v="-999"/>
    <n v="-0.3"/>
    <n v="-999"/>
    <n v="0.2"/>
    <n v="0.7"/>
    <n v="0.371"/>
    <n v="0.27100000000000002"/>
    <n v="0"/>
    <n v="-999"/>
    <x v="138"/>
  </r>
  <r>
    <d v="2003-02-09T00:00:00"/>
    <n v="40"/>
    <n v="9.34"/>
    <n v="-2.4"/>
    <n v="6"/>
    <n v="-8.5"/>
    <n v="67.099999999999994"/>
    <n v="41.1"/>
    <n v="0"/>
    <n v="718"/>
    <n v="-1.6"/>
    <n v="-999"/>
    <n v="-999"/>
    <n v="-0.3"/>
    <n v="-999"/>
    <n v="0.2"/>
    <n v="0.7"/>
    <n v="0.38400000000000001"/>
    <n v="0.55100000000000005"/>
    <n v="0"/>
    <n v="-999"/>
    <x v="138"/>
  </r>
  <r>
    <d v="2003-02-10T00:00:00"/>
    <n v="41"/>
    <n v="8.06"/>
    <n v="-4.5999999999999996"/>
    <n v="2.8"/>
    <n v="-9.9"/>
    <n v="74.900000000000006"/>
    <n v="46.4"/>
    <n v="0"/>
    <n v="709"/>
    <n v="-1.7"/>
    <n v="-999"/>
    <n v="-999"/>
    <n v="-0.3"/>
    <n v="-999"/>
    <n v="0.2"/>
    <n v="0.7"/>
    <n v="0.34699999999999998"/>
    <n v="0.4"/>
    <n v="0"/>
    <n v="-999"/>
    <x v="138"/>
  </r>
  <r>
    <d v="2003-02-11T00:00:00"/>
    <n v="42"/>
    <n v="9.6199999999999992"/>
    <n v="-1"/>
    <n v="8.1999999999999993"/>
    <n v="-6.6"/>
    <n v="65.599999999999994"/>
    <n v="38"/>
    <n v="0"/>
    <n v="698"/>
    <n v="-1.8"/>
    <n v="-999"/>
    <n v="-999"/>
    <n v="-0.3"/>
    <n v="-999"/>
    <n v="0.2"/>
    <n v="0.7"/>
    <n v="0.41299999999999998"/>
    <n v="0.67400000000000004"/>
    <n v="0"/>
    <n v="-999"/>
    <x v="138"/>
  </r>
  <r>
    <d v="2003-02-12T00:00:00"/>
    <n v="43"/>
    <n v="9.99"/>
    <n v="0.6"/>
    <n v="8.4"/>
    <n v="-3.9"/>
    <n v="57.8"/>
    <n v="30.3"/>
    <n v="0"/>
    <n v="688"/>
    <n v="-1.7"/>
    <n v="-999"/>
    <n v="-999"/>
    <n v="-0.2"/>
    <n v="-999"/>
    <n v="0.2"/>
    <n v="0.7"/>
    <n v="0.33500000000000002"/>
    <n v="0.76800000000000002"/>
    <n v="0"/>
    <n v="-999"/>
    <x v="138"/>
  </r>
  <r>
    <d v="2003-02-13T00:00:00"/>
    <n v="44"/>
    <n v="8.43"/>
    <n v="0.9"/>
    <n v="9.1999999999999993"/>
    <n v="-2.9"/>
    <n v="53.8"/>
    <n v="30.5"/>
    <n v="0"/>
    <n v="677"/>
    <n v="-1.5"/>
    <n v="-999"/>
    <n v="-999"/>
    <n v="-0.2"/>
    <n v="-999"/>
    <n v="0.2"/>
    <n v="0.7"/>
    <n v="0.35499999999999998"/>
    <n v="0.80800000000000005"/>
    <n v="0"/>
    <n v="-999"/>
    <x v="138"/>
  </r>
  <r>
    <d v="2003-02-14T00:00:00"/>
    <n v="45"/>
    <n v="8.7100000000000009"/>
    <n v="-0.3"/>
    <n v="6.8"/>
    <n v="-3.5"/>
    <n v="74"/>
    <n v="48.2"/>
    <n v="0"/>
    <n v="667"/>
    <n v="-1.1000000000000001"/>
    <n v="-999"/>
    <n v="-999"/>
    <n v="-0.2"/>
    <n v="-999"/>
    <n v="0.3"/>
    <n v="0.7"/>
    <n v="0.47599999999999998"/>
    <n v="0.51200000000000001"/>
    <n v="0"/>
    <n v="-999"/>
    <x v="138"/>
  </r>
  <r>
    <d v="2003-02-15T00:00:00"/>
    <n v="46"/>
    <n v="3.85"/>
    <n v="-2.6"/>
    <n v="0.9"/>
    <n v="-4.5"/>
    <n v="96.3"/>
    <n v="79.5"/>
    <n v="0.7"/>
    <n v="673"/>
    <n v="-1"/>
    <n v="-999"/>
    <n v="-999"/>
    <n v="-0.2"/>
    <n v="-999"/>
    <n v="0.2"/>
    <n v="0.7"/>
    <n v="0.51700000000000002"/>
    <n v="0.13400000000000001"/>
    <n v="0"/>
    <n v="-999"/>
    <x v="138"/>
  </r>
  <r>
    <d v="2003-02-16T00:00:00"/>
    <n v="47"/>
    <n v="3.27"/>
    <n v="-2.5"/>
    <n v="0.1"/>
    <n v="-6.4"/>
    <n v="96.8"/>
    <n v="89.5"/>
    <n v="6.1"/>
    <n v="726"/>
    <n v="-0.8"/>
    <n v="-999"/>
    <n v="-999"/>
    <n v="-0.2"/>
    <n v="-999"/>
    <n v="0.2"/>
    <n v="0.7"/>
    <n v="0.55100000000000005"/>
    <n v="6.5000000000000002E-2"/>
    <n v="0"/>
    <n v="-999"/>
    <x v="138"/>
  </r>
  <r>
    <d v="2003-02-17T00:00:00"/>
    <n v="48"/>
    <n v="0.96"/>
    <n v="-4.9000000000000004"/>
    <n v="-2.1"/>
    <n v="-9.1"/>
    <n v="96.7"/>
    <n v="88.5"/>
    <n v="11.7"/>
    <n v="815"/>
    <n v="-0.9"/>
    <n v="-999"/>
    <n v="-999"/>
    <n v="-0.3"/>
    <n v="-999"/>
    <n v="0.2"/>
    <n v="0.7"/>
    <n v="0.46200000000000002"/>
    <n v="0.06"/>
    <n v="0"/>
    <n v="-999"/>
    <x v="138"/>
  </r>
  <r>
    <d v="2003-02-18T00:00:00"/>
    <n v="49"/>
    <n v="9.7899999999999991"/>
    <n v="-5.0999999999999996"/>
    <n v="1.5"/>
    <n v="-10.5"/>
    <n v="88.2"/>
    <n v="57"/>
    <n v="0"/>
    <n v="786"/>
    <n v="-0.9"/>
    <n v="-999"/>
    <n v="-999"/>
    <n v="-0.2"/>
    <n v="-999"/>
    <n v="0.2"/>
    <n v="0.7"/>
    <n v="0.38800000000000001"/>
    <n v="0.29299999999999998"/>
    <n v="0"/>
    <n v="-999"/>
    <x v="138"/>
  </r>
  <r>
    <d v="2003-02-19T00:00:00"/>
    <n v="50"/>
    <n v="8.94"/>
    <n v="-3.9"/>
    <n v="1.9"/>
    <n v="-8"/>
    <n v="89.3"/>
    <n v="64"/>
    <n v="0"/>
    <n v="786"/>
    <n v="-1.1000000000000001"/>
    <n v="-999"/>
    <n v="-999"/>
    <n v="-0.2"/>
    <n v="-999"/>
    <n v="0.2"/>
    <n v="0.7"/>
    <n v="0.44900000000000001"/>
    <n v="0.252"/>
    <n v="0"/>
    <n v="-999"/>
    <x v="138"/>
  </r>
  <r>
    <d v="2003-02-20T00:00:00"/>
    <n v="51"/>
    <n v="1.24"/>
    <n v="-3.6"/>
    <n v="-1.4"/>
    <n v="-5.2"/>
    <n v="97.9"/>
    <n v="88.7"/>
    <n v="7.5"/>
    <n v="847"/>
    <n v="-1.1000000000000001"/>
    <n v="-999"/>
    <n v="-999"/>
    <n v="-0.3"/>
    <n v="-999"/>
    <n v="0.2"/>
    <n v="0.7"/>
    <n v="0.48799999999999999"/>
    <n v="6.2E-2"/>
    <n v="0"/>
    <n v="-999"/>
    <x v="138"/>
  </r>
  <r>
    <d v="2003-02-21T00:00:00"/>
    <n v="52"/>
    <n v="2.59"/>
    <n v="-4.3"/>
    <n v="1.8"/>
    <n v="-7.2"/>
    <n v="91.9"/>
    <n v="67.8"/>
    <n v="0"/>
    <n v="837"/>
    <n v="-1"/>
    <n v="-999"/>
    <n v="-999"/>
    <n v="-0.3"/>
    <n v="-999"/>
    <n v="0.2"/>
    <n v="0.7"/>
    <n v="0.47"/>
    <n v="0.224"/>
    <n v="0"/>
    <n v="-999"/>
    <x v="138"/>
  </r>
  <r>
    <d v="2003-02-22T00:00:00"/>
    <n v="53"/>
    <n v="8.08"/>
    <n v="-8.8000000000000007"/>
    <n v="-4"/>
    <n v="-14.1"/>
    <n v="81.7"/>
    <n v="62.4"/>
    <n v="0"/>
    <n v="817"/>
    <n v="-1"/>
    <n v="-999"/>
    <n v="-999"/>
    <n v="-0.3"/>
    <n v="-999"/>
    <n v="0.2"/>
    <n v="0.6"/>
    <n v="0.28299999999999997"/>
    <n v="0.17100000000000001"/>
    <n v="0"/>
    <n v="-999"/>
    <x v="138"/>
  </r>
  <r>
    <d v="2003-02-23T00:00:00"/>
    <n v="54"/>
    <n v="12"/>
    <n v="-12.7"/>
    <n v="-4.0999999999999996"/>
    <n v="-19.100000000000001"/>
    <n v="75.900000000000006"/>
    <n v="28.1"/>
    <n v="0"/>
    <n v="808"/>
    <n v="-1.1000000000000001"/>
    <n v="-999"/>
    <n v="-999"/>
    <n v="-0.3"/>
    <n v="-999"/>
    <n v="0.2"/>
    <n v="0.6"/>
    <n v="0.127"/>
    <n v="0.32400000000000001"/>
    <n v="0"/>
    <n v="-999"/>
    <x v="138"/>
  </r>
  <r>
    <d v="2003-02-24T00:00:00"/>
    <n v="55"/>
    <n v="12.29"/>
    <n v="-11"/>
    <n v="-1"/>
    <n v="-17.899999999999999"/>
    <n v="64"/>
    <n v="28.1"/>
    <n v="0"/>
    <n v="802"/>
    <n v="-1.6"/>
    <n v="-999"/>
    <n v="-999"/>
    <n v="-0.3"/>
    <n v="-999"/>
    <n v="0.2"/>
    <n v="0.6"/>
    <n v="0.159"/>
    <n v="0.40799999999999997"/>
    <n v="0"/>
    <n v="-999"/>
    <x v="138"/>
  </r>
  <r>
    <d v="2003-02-25T00:00:00"/>
    <n v="56"/>
    <n v="12.11"/>
    <n v="-6.2"/>
    <n v="3.7"/>
    <n v="-13.3"/>
    <n v="44.1"/>
    <n v="12.8"/>
    <n v="0"/>
    <n v="795"/>
    <n v="-1.9"/>
    <n v="-999"/>
    <n v="-999"/>
    <n v="-0.3"/>
    <n v="-999"/>
    <n v="0.2"/>
    <n v="0.7"/>
    <n v="0.10199999999999999"/>
    <n v="0.69399999999999995"/>
    <n v="0"/>
    <n v="-999"/>
    <x v="138"/>
  </r>
  <r>
    <d v="2003-02-26T00:00:00"/>
    <n v="57"/>
    <n v="9.3800000000000008"/>
    <n v="-6.7"/>
    <n v="-0.5"/>
    <n v="-11.1"/>
    <n v="58.6"/>
    <n v="36.700000000000003"/>
    <n v="0"/>
    <n v="787"/>
    <n v="-2.1"/>
    <n v="-999"/>
    <n v="-999"/>
    <n v="-0.3"/>
    <n v="-999"/>
    <n v="0.2"/>
    <n v="0.7"/>
    <n v="0.216"/>
    <n v="0.373"/>
    <n v="0"/>
    <n v="-999"/>
    <x v="138"/>
  </r>
  <r>
    <d v="2003-02-27T00:00:00"/>
    <n v="58"/>
    <n v="6.49"/>
    <n v="-7.4"/>
    <n v="-2"/>
    <n v="-10.1"/>
    <n v="89"/>
    <n v="61.9"/>
    <n v="0"/>
    <n v="790"/>
    <n v="-2"/>
    <n v="-999"/>
    <n v="-999"/>
    <n v="-0.3"/>
    <n v="-999"/>
    <n v="0.2"/>
    <n v="0.7"/>
    <n v="0.32600000000000001"/>
    <n v="0.20100000000000001"/>
    <n v="0"/>
    <n v="-999"/>
    <x v="138"/>
  </r>
  <r>
    <d v="2003-02-28T00:00:00"/>
    <n v="59"/>
    <n v="0.86"/>
    <n v="-6"/>
    <n v="-3"/>
    <n v="-7.5"/>
    <n v="96.2"/>
    <n v="88.2"/>
    <n v="8.6999999999999993"/>
    <n v="863"/>
    <n v="-1.9"/>
    <n v="-999"/>
    <n v="-999"/>
    <n v="-0.3"/>
    <n v="-999"/>
    <n v="0.2"/>
    <n v="0.6"/>
    <n v="0.43099999999999999"/>
    <n v="5.8000000000000003E-2"/>
    <n v="863"/>
    <n v="-1.9"/>
    <x v="138"/>
  </r>
  <r>
    <d v="2003-03-01T00:00:00"/>
    <n v="60"/>
    <n v="9.01"/>
    <n v="-5"/>
    <n v="0.7"/>
    <n v="-10.7"/>
    <n v="87.6"/>
    <n v="61.1"/>
    <n v="0"/>
    <n v="842"/>
    <n v="-1.7"/>
    <n v="-999"/>
    <n v="-999"/>
    <n v="-0.3"/>
    <n v="-999"/>
    <n v="0.2"/>
    <n v="0.7"/>
    <n v="0.39100000000000001"/>
    <n v="0.25"/>
    <n v="0"/>
    <n v="-999"/>
    <x v="139"/>
  </r>
  <r>
    <d v="2003-03-02T00:00:00"/>
    <n v="61"/>
    <n v="3.79"/>
    <n v="-4.5999999999999996"/>
    <n v="-1.4"/>
    <n v="-7.5"/>
    <n v="93.3"/>
    <n v="86.1"/>
    <n v="5.2"/>
    <n v="886"/>
    <n v="-1.5"/>
    <n v="-999"/>
    <n v="-999"/>
    <n v="-0.3"/>
    <n v="-999"/>
    <n v="0.2"/>
    <n v="0.7"/>
    <n v="0.47399999999999998"/>
    <n v="7.6999999999999999E-2"/>
    <n v="0"/>
    <n v="-999"/>
    <x v="139"/>
  </r>
  <r>
    <d v="2003-03-03T00:00:00"/>
    <n v="62"/>
    <n v="5.0599999999999996"/>
    <n v="-6.6"/>
    <n v="-0.3"/>
    <n v="-8.9"/>
    <n v="81.8"/>
    <n v="50.8"/>
    <n v="0"/>
    <n v="874"/>
    <n v="-1.3"/>
    <n v="-999"/>
    <n v="-999"/>
    <n v="-0.3"/>
    <n v="-999"/>
    <n v="0.2"/>
    <n v="0.7"/>
    <n v="0.30299999999999999"/>
    <n v="0.29399999999999998"/>
    <n v="0"/>
    <n v="-999"/>
    <x v="139"/>
  </r>
  <r>
    <d v="2003-03-04T00:00:00"/>
    <n v="63"/>
    <n v="8.17"/>
    <n v="-5.8"/>
    <n v="0.2"/>
    <n v="-9"/>
    <n v="88.4"/>
    <n v="50.7"/>
    <n v="3.4"/>
    <n v="895"/>
    <n v="-1.2"/>
    <n v="-999"/>
    <n v="-999"/>
    <n v="-0.3"/>
    <n v="-999"/>
    <n v="0.2"/>
    <n v="0.7"/>
    <n v="0.315"/>
    <n v="0.30499999999999999"/>
    <n v="0"/>
    <n v="-999"/>
    <x v="139"/>
  </r>
  <r>
    <d v="2003-03-05T00:00:00"/>
    <n v="64"/>
    <n v="3.18"/>
    <n v="-4.5999999999999996"/>
    <n v="-1.9"/>
    <n v="-8.6999999999999993"/>
    <n v="86.5"/>
    <n v="65.900000000000006"/>
    <n v="9.5"/>
    <n v="966"/>
    <n v="-1.1000000000000001"/>
    <n v="-999"/>
    <n v="-999"/>
    <n v="-0.3"/>
    <n v="-999"/>
    <n v="0.2"/>
    <n v="0.6"/>
    <n v="0.35"/>
    <n v="0.18099999999999999"/>
    <n v="0"/>
    <n v="-999"/>
    <x v="139"/>
  </r>
  <r>
    <d v="2003-03-06T00:00:00"/>
    <n v="65"/>
    <n v="1.44"/>
    <n v="-10.5"/>
    <n v="-3.1"/>
    <n v="-18.899999999999999"/>
    <n v="92.2"/>
    <n v="79.7"/>
    <n v="7.9"/>
    <n v="1028"/>
    <n v="-1"/>
    <n v="-999"/>
    <n v="-999"/>
    <n v="-0.3"/>
    <n v="-999"/>
    <n v="0.2"/>
    <n v="0.6"/>
    <n v="0.38600000000000001"/>
    <n v="9.9000000000000005E-2"/>
    <n v="0"/>
    <n v="-999"/>
    <x v="139"/>
  </r>
  <r>
    <d v="2003-03-07T00:00:00"/>
    <n v="66"/>
    <n v="2.0299999999999998"/>
    <n v="-13.9"/>
    <n v="-6.3"/>
    <n v="-20.100000000000001"/>
    <n v="86.2"/>
    <n v="59.5"/>
    <n v="0"/>
    <n v="972"/>
    <n v="-1"/>
    <n v="-999"/>
    <n v="-999"/>
    <n v="-0.4"/>
    <n v="-999"/>
    <n v="0.1"/>
    <n v="0.6"/>
    <n v="0.22700000000000001"/>
    <n v="0.154"/>
    <n v="0"/>
    <n v="-999"/>
    <x v="139"/>
  </r>
  <r>
    <d v="2003-03-08T00:00:00"/>
    <n v="67"/>
    <n v="1.6"/>
    <n v="-12.8"/>
    <n v="-7.7"/>
    <n v="-18.100000000000001"/>
    <n v="87"/>
    <n v="69.900000000000006"/>
    <n v="1.1000000000000001"/>
    <n v="984"/>
    <n v="-1.1000000000000001"/>
    <n v="-999"/>
    <n v="-999"/>
    <n v="-0.3"/>
    <n v="-999"/>
    <n v="0.1"/>
    <n v="0.6"/>
    <n v="0.23899999999999999"/>
    <n v="0.10299999999999999"/>
    <n v="0"/>
    <n v="-999"/>
    <x v="139"/>
  </r>
  <r>
    <d v="2003-03-09T00:00:00"/>
    <n v="68"/>
    <n v="1.7"/>
    <n v="-4.5999999999999996"/>
    <n v="-0.3"/>
    <n v="-10.6"/>
    <n v="95.8"/>
    <n v="90.9"/>
    <n v="2.5"/>
    <n v="990"/>
    <n v="-1.1000000000000001"/>
    <n v="-999"/>
    <n v="-999"/>
    <n v="-0.3"/>
    <n v="-999"/>
    <n v="0.2"/>
    <n v="0.7"/>
    <n v="0.54400000000000004"/>
    <n v="5.3999999999999999E-2"/>
    <n v="0"/>
    <n v="-999"/>
    <x v="139"/>
  </r>
  <r>
    <d v="2003-03-10T00:00:00"/>
    <n v="69"/>
    <n v="6.73"/>
    <n v="-1.1000000000000001"/>
    <n v="3.4"/>
    <n v="-3.7"/>
    <n v="91.7"/>
    <n v="76.5"/>
    <n v="0"/>
    <n v="950"/>
    <n v="-1.1000000000000001"/>
    <n v="-999"/>
    <n v="-999"/>
    <n v="-0.2"/>
    <n v="-999"/>
    <n v="0.3"/>
    <n v="0.7"/>
    <n v="0.59599999999999997"/>
    <n v="0.183"/>
    <n v="0"/>
    <n v="-999"/>
    <x v="139"/>
  </r>
  <r>
    <d v="2003-03-11T00:00:00"/>
    <n v="70"/>
    <n v="5.46"/>
    <n v="-1.8"/>
    <n v="2.7"/>
    <n v="-3.9"/>
    <n v="90.8"/>
    <n v="65.7"/>
    <n v="3"/>
    <n v="968"/>
    <n v="-1"/>
    <n v="-999"/>
    <n v="-999"/>
    <n v="-0.2"/>
    <n v="-999"/>
    <n v="0.2"/>
    <n v="0.7"/>
    <n v="0.48599999999999999"/>
    <n v="0.254"/>
    <n v="0"/>
    <n v="-999"/>
    <x v="139"/>
  </r>
  <r>
    <d v="2003-03-12T00:00:00"/>
    <n v="71"/>
    <n v="4.41"/>
    <n v="-0.9"/>
    <n v="2.4"/>
    <n v="-5.2"/>
    <n v="91"/>
    <n v="76.2"/>
    <n v="0"/>
    <n v="929"/>
    <n v="-0.9"/>
    <n v="-999"/>
    <n v="-999"/>
    <n v="-0.2"/>
    <n v="-999"/>
    <n v="0.2"/>
    <n v="0.7"/>
    <n v="0.55300000000000005"/>
    <n v="0.17299999999999999"/>
    <n v="0"/>
    <n v="-999"/>
    <x v="139"/>
  </r>
  <r>
    <d v="2003-03-13T00:00:00"/>
    <n v="72"/>
    <n v="6.89"/>
    <n v="3.4"/>
    <n v="7.2"/>
    <n v="1.4"/>
    <n v="85.3"/>
    <n v="62.9"/>
    <n v="0"/>
    <n v="818"/>
    <n v="-0.6"/>
    <n v="-999"/>
    <n v="-999"/>
    <n v="-0.1"/>
    <n v="-999"/>
    <n v="0.4"/>
    <n v="0.8"/>
    <n v="0.64"/>
    <n v="0.377"/>
    <n v="0"/>
    <n v="-999"/>
    <x v="139"/>
  </r>
  <r>
    <d v="2003-03-14T00:00:00"/>
    <n v="73"/>
    <n v="8.61"/>
    <n v="1.4"/>
    <n v="4.5"/>
    <n v="-1.2"/>
    <n v="83.5"/>
    <n v="58.6"/>
    <n v="0"/>
    <n v="787"/>
    <n v="-0.3"/>
    <n v="-999"/>
    <n v="-999"/>
    <n v="-0.1"/>
    <n v="-999"/>
    <n v="0.3"/>
    <n v="0.8"/>
    <n v="0.49399999999999999"/>
    <n v="0.34899999999999998"/>
    <n v="0"/>
    <n v="-999"/>
    <x v="139"/>
  </r>
  <r>
    <d v="2003-03-15T00:00:00"/>
    <n v="74"/>
    <n v="2.72"/>
    <n v="-0.9"/>
    <n v="2.4"/>
    <n v="-3.2"/>
    <n v="98.2"/>
    <n v="89.7"/>
    <n v="12.4"/>
    <n v="885"/>
    <n v="-0.2"/>
    <n v="-999"/>
    <n v="-999"/>
    <n v="-0.2"/>
    <n v="-999"/>
    <n v="0.3"/>
    <n v="0.7"/>
    <n v="0.64900000000000002"/>
    <n v="7.4999999999999997E-2"/>
    <n v="0"/>
    <n v="-999"/>
    <x v="139"/>
  </r>
  <r>
    <d v="2003-03-16T00:00:00"/>
    <n v="75"/>
    <n v="12.8"/>
    <n v="-1.4"/>
    <n v="4.8"/>
    <n v="-5.5"/>
    <n v="89.8"/>
    <n v="61.3"/>
    <n v="0"/>
    <n v="813"/>
    <n v="-0.1"/>
    <n v="-999"/>
    <n v="-999"/>
    <n v="-0.2"/>
    <n v="-999"/>
    <n v="0.3"/>
    <n v="0.7"/>
    <n v="0.52900000000000003"/>
    <n v="0.33300000000000002"/>
    <n v="0"/>
    <n v="-999"/>
    <x v="139"/>
  </r>
  <r>
    <d v="2003-03-17T00:00:00"/>
    <n v="76"/>
    <n v="12.51"/>
    <n v="-2.8"/>
    <n v="5.3"/>
    <n v="-7.6"/>
    <n v="77.099999999999994"/>
    <n v="33.5"/>
    <n v="0"/>
    <n v="815"/>
    <n v="-0.2"/>
    <n v="-999"/>
    <n v="-999"/>
    <n v="-0.2"/>
    <n v="-999"/>
    <n v="0.3"/>
    <n v="0.7"/>
    <n v="0.29799999999999999"/>
    <n v="0.59199999999999997"/>
    <n v="0"/>
    <n v="-999"/>
    <x v="139"/>
  </r>
  <r>
    <d v="2003-03-18T00:00:00"/>
    <n v="77"/>
    <n v="10.07"/>
    <n v="-4.2"/>
    <n v="1.1000000000000001"/>
    <n v="-8"/>
    <n v="78.599999999999994"/>
    <n v="48.3"/>
    <n v="0"/>
    <n v="810"/>
    <n v="-0.6"/>
    <n v="-999"/>
    <n v="-999"/>
    <n v="-0.2"/>
    <n v="-999"/>
    <n v="0.2"/>
    <n v="0.7"/>
    <n v="0.31900000000000001"/>
    <n v="0.34200000000000003"/>
    <n v="0"/>
    <n v="-999"/>
    <x v="139"/>
  </r>
  <r>
    <d v="2003-03-19T00:00:00"/>
    <n v="78"/>
    <n v="11.84"/>
    <n v="-1.8"/>
    <n v="4"/>
    <n v="-8.1"/>
    <n v="76.3"/>
    <n v="55.9"/>
    <n v="0"/>
    <n v="810"/>
    <n v="-0.9"/>
    <n v="-999"/>
    <n v="-999"/>
    <n v="-0.2"/>
    <n v="-999"/>
    <n v="0.3"/>
    <n v="0.7"/>
    <n v="0.45300000000000001"/>
    <n v="0.35799999999999998"/>
    <n v="0"/>
    <n v="-999"/>
    <x v="139"/>
  </r>
  <r>
    <d v="2003-03-20T00:00:00"/>
    <n v="79"/>
    <n v="7.09"/>
    <n v="-0.4"/>
    <n v="4"/>
    <n v="-2.2999999999999998"/>
    <n v="94.9"/>
    <n v="76.599999999999994"/>
    <n v="9"/>
    <n v="882"/>
    <n v="-1"/>
    <n v="-999"/>
    <n v="-999"/>
    <n v="-0.2"/>
    <n v="-999"/>
    <n v="0.3"/>
    <n v="0.7"/>
    <n v="0.621"/>
    <n v="0.19"/>
    <n v="0"/>
    <n v="-999"/>
    <x v="139"/>
  </r>
  <r>
    <d v="2003-03-21T00:00:00"/>
    <n v="80"/>
    <n v="8.08"/>
    <n v="-1.5"/>
    <n v="2.4"/>
    <n v="-4.3"/>
    <n v="92.4"/>
    <n v="73.2"/>
    <n v="2.2000000000000002"/>
    <n v="902"/>
    <n v="-0.8"/>
    <n v="-999"/>
    <n v="-999"/>
    <n v="-0.2"/>
    <n v="-999"/>
    <n v="0.3"/>
    <n v="0.7"/>
    <n v="0.53"/>
    <n v="0.19500000000000001"/>
    <n v="0"/>
    <n v="-999"/>
    <x v="139"/>
  </r>
  <r>
    <d v="2003-03-22T00:00:00"/>
    <n v="81"/>
    <n v="6.3"/>
    <n v="-1.9"/>
    <n v="3.7"/>
    <n v="-8.1999999999999993"/>
    <n v="95.3"/>
    <n v="82.5"/>
    <n v="1.4"/>
    <n v="913"/>
    <n v="-0.6"/>
    <n v="-999"/>
    <n v="-999"/>
    <n v="-0.2"/>
    <n v="-999"/>
    <n v="0.3"/>
    <n v="0.7"/>
    <n v="0.65900000000000003"/>
    <n v="0.13900000000000001"/>
    <n v="0"/>
    <n v="-999"/>
    <x v="139"/>
  </r>
  <r>
    <d v="2003-03-23T00:00:00"/>
    <n v="82"/>
    <n v="8.93"/>
    <n v="-5"/>
    <n v="1.5"/>
    <n v="-9.1999999999999993"/>
    <n v="85.8"/>
    <n v="61.4"/>
    <n v="7.9"/>
    <n v="986"/>
    <n v="-0.6"/>
    <n v="-999"/>
    <n v="-999"/>
    <n v="-0.2"/>
    <n v="-999"/>
    <n v="0.2"/>
    <n v="0.7"/>
    <n v="0.41699999999999998"/>
    <n v="0.26300000000000001"/>
    <n v="0"/>
    <n v="-999"/>
    <x v="139"/>
  </r>
  <r>
    <d v="2003-03-24T00:00:00"/>
    <n v="83"/>
    <n v="17.82"/>
    <n v="-5.6"/>
    <n v="1.6"/>
    <n v="-13.7"/>
    <n v="68.099999999999994"/>
    <n v="32.200000000000003"/>
    <n v="0"/>
    <n v="937"/>
    <n v="-0.6"/>
    <n v="-999"/>
    <n v="-999"/>
    <n v="-0.2"/>
    <n v="-999"/>
    <n v="0.3"/>
    <n v="0.7"/>
    <n v="0.22"/>
    <n v="0.46500000000000002"/>
    <n v="0"/>
    <n v="-999"/>
    <x v="139"/>
  </r>
  <r>
    <d v="2003-03-25T00:00:00"/>
    <n v="84"/>
    <n v="13.1"/>
    <n v="-3.2"/>
    <n v="3.8"/>
    <n v="-8.3000000000000007"/>
    <n v="71.3"/>
    <n v="38.700000000000003"/>
    <n v="0"/>
    <n v="930"/>
    <n v="-0.7"/>
    <n v="-999"/>
    <n v="-999"/>
    <n v="-0.2"/>
    <n v="-999"/>
    <n v="0.3"/>
    <n v="0.7"/>
    <n v="0.31"/>
    <n v="0.49099999999999999"/>
    <n v="0"/>
    <n v="-999"/>
    <x v="139"/>
  </r>
  <r>
    <d v="2003-03-26T00:00:00"/>
    <n v="85"/>
    <n v="10.26"/>
    <n v="-3.8"/>
    <n v="4.4000000000000004"/>
    <n v="-8.1"/>
    <n v="83.3"/>
    <n v="43.8"/>
    <n v="0"/>
    <n v="933"/>
    <n v="-0.8"/>
    <n v="-999"/>
    <n v="-999"/>
    <n v="-0.2"/>
    <n v="-999"/>
    <n v="0.3"/>
    <n v="0.7"/>
    <n v="0.36699999999999999"/>
    <n v="0.47"/>
    <n v="0"/>
    <n v="-999"/>
    <x v="139"/>
  </r>
  <r>
    <d v="2003-03-27T00:00:00"/>
    <n v="86"/>
    <n v="9.57"/>
    <n v="-4.0999999999999996"/>
    <n v="1.6"/>
    <n v="-8.6"/>
    <n v="78.900000000000006"/>
    <n v="50.2"/>
    <n v="0"/>
    <n v="934"/>
    <n v="-0.9"/>
    <n v="-999"/>
    <n v="-999"/>
    <n v="-0.2"/>
    <n v="-999"/>
    <n v="0.2"/>
    <n v="0.7"/>
    <n v="0.34399999999999997"/>
    <n v="0.34100000000000003"/>
    <n v="0"/>
    <n v="-999"/>
    <x v="139"/>
  </r>
  <r>
    <d v="2003-03-28T00:00:00"/>
    <n v="87"/>
    <n v="17.72"/>
    <n v="-1.3"/>
    <n v="6.2"/>
    <n v="-8.1999999999999993"/>
    <n v="69.2"/>
    <n v="33.799999999999997"/>
    <n v="0"/>
    <n v="923"/>
    <n v="-0.9"/>
    <n v="-999"/>
    <n v="-999"/>
    <n v="-0.2"/>
    <n v="-999"/>
    <n v="0.3"/>
    <n v="0.7"/>
    <n v="0.32100000000000001"/>
    <n v="0.627"/>
    <n v="0"/>
    <n v="-999"/>
    <x v="139"/>
  </r>
  <r>
    <d v="2003-03-29T00:00:00"/>
    <n v="88"/>
    <n v="8.94"/>
    <n v="1.7"/>
    <n v="8.1999999999999993"/>
    <n v="-2.9"/>
    <n v="85.4"/>
    <n v="61.5"/>
    <n v="0"/>
    <n v="899"/>
    <n v="-0.9"/>
    <n v="-999"/>
    <n v="-999"/>
    <n v="-0.1"/>
    <n v="-999"/>
    <n v="0.4"/>
    <n v="0.8"/>
    <n v="0.66900000000000004"/>
    <n v="0.41899999999999998"/>
    <n v="0"/>
    <n v="-999"/>
    <x v="139"/>
  </r>
  <r>
    <d v="2003-03-30T00:00:00"/>
    <n v="89"/>
    <n v="7.06"/>
    <n v="5.2"/>
    <n v="9.8000000000000007"/>
    <n v="0.9"/>
    <n v="82"/>
    <n v="59"/>
    <n v="0"/>
    <n v="844"/>
    <n v="-0.3"/>
    <n v="-999"/>
    <n v="-999"/>
    <n v="-0.1"/>
    <n v="-999"/>
    <n v="0.4"/>
    <n v="0.8"/>
    <n v="0.71499999999999997"/>
    <n v="0.497"/>
    <n v="0"/>
    <n v="-999"/>
    <x v="139"/>
  </r>
  <r>
    <d v="2003-03-31T00:00:00"/>
    <n v="90"/>
    <n v="13.02"/>
    <n v="0.5"/>
    <n v="6.2"/>
    <n v="-4.4000000000000004"/>
    <n v="76.599999999999994"/>
    <n v="40.1"/>
    <n v="0"/>
    <n v="825"/>
    <n v="-0.1"/>
    <n v="-999"/>
    <n v="-999"/>
    <n v="-0.1"/>
    <n v="-999"/>
    <n v="0.3"/>
    <n v="0.7"/>
    <n v="0.38"/>
    <n v="0.56799999999999995"/>
    <n v="825"/>
    <n v="-0.1"/>
    <x v="139"/>
  </r>
  <r>
    <d v="2003-04-01T00:00:00"/>
    <n v="91"/>
    <n v="8.0299999999999994"/>
    <n v="-2.5"/>
    <n v="2.2999999999999998"/>
    <n v="-5.7"/>
    <n v="80.3"/>
    <n v="38.9"/>
    <n v="2.6"/>
    <n v="839"/>
    <n v="-0.2"/>
    <n v="-999"/>
    <n v="-999"/>
    <n v="-0.2"/>
    <n v="-999"/>
    <n v="0.3"/>
    <n v="0.7"/>
    <n v="0.28100000000000003"/>
    <n v="0.44"/>
    <n v="0"/>
    <n v="-999"/>
    <x v="140"/>
  </r>
  <r>
    <d v="2003-04-02T00:00:00"/>
    <n v="92"/>
    <n v="6.92"/>
    <n v="-4.5999999999999996"/>
    <n v="1.1000000000000001"/>
    <n v="-9.3000000000000007"/>
    <n v="91.2"/>
    <n v="71.2"/>
    <n v="9.5"/>
    <n v="922"/>
    <n v="-0.2"/>
    <n v="-999"/>
    <n v="-999"/>
    <n v="-0.2"/>
    <n v="-999"/>
    <n v="0.3"/>
    <n v="0.7"/>
    <n v="0.47199999999999998"/>
    <n v="0.19"/>
    <n v="0"/>
    <n v="-999"/>
    <x v="140"/>
  </r>
  <r>
    <d v="2003-04-03T00:00:00"/>
    <n v="93"/>
    <n v="7.87"/>
    <n v="-6.3"/>
    <n v="0.9"/>
    <n v="-10.4"/>
    <n v="91.2"/>
    <n v="58"/>
    <n v="0"/>
    <n v="912"/>
    <n v="-0.3"/>
    <n v="-999"/>
    <n v="-999"/>
    <n v="-0.2"/>
    <n v="-999"/>
    <n v="0.3"/>
    <n v="0.7"/>
    <n v="0.379"/>
    <n v="0.27400000000000002"/>
    <n v="0"/>
    <n v="-999"/>
    <x v="140"/>
  </r>
  <r>
    <d v="2003-04-04T00:00:00"/>
    <n v="94"/>
    <n v="12.75"/>
    <n v="-5.5"/>
    <n v="2"/>
    <n v="-10"/>
    <n v="87.6"/>
    <n v="59.4"/>
    <n v="0"/>
    <n v="912"/>
    <n v="-0.3"/>
    <n v="-999"/>
    <n v="-999"/>
    <n v="-0.2"/>
    <n v="-999"/>
    <n v="0.3"/>
    <n v="0.7"/>
    <n v="0.41799999999999998"/>
    <n v="0.28599999999999998"/>
    <n v="0"/>
    <n v="-999"/>
    <x v="140"/>
  </r>
  <r>
    <d v="2003-04-05T00:00:00"/>
    <n v="95"/>
    <n v="11.54"/>
    <n v="-6.2"/>
    <n v="0"/>
    <n v="-11"/>
    <n v="84.7"/>
    <n v="53.1"/>
    <n v="2.4"/>
    <n v="935"/>
    <n v="-0.5"/>
    <n v="-999"/>
    <n v="-999"/>
    <n v="-0.2"/>
    <n v="-999"/>
    <n v="0.3"/>
    <n v="0.7"/>
    <n v="0.32400000000000001"/>
    <n v="0.28599999999999998"/>
    <n v="0"/>
    <n v="-999"/>
    <x v="140"/>
  </r>
  <r>
    <d v="2003-04-06T00:00:00"/>
    <n v="96"/>
    <n v="16.329999999999998"/>
    <n v="-3.2"/>
    <n v="5.0999999999999996"/>
    <n v="-8.1999999999999993"/>
    <n v="81.2"/>
    <n v="46.8"/>
    <n v="0"/>
    <n v="886"/>
    <n v="-0.6"/>
    <n v="-999"/>
    <n v="-999"/>
    <n v="-0.2"/>
    <n v="-999"/>
    <n v="0.3"/>
    <n v="0.7"/>
    <n v="0.41099999999999998"/>
    <n v="0.46700000000000003"/>
    <n v="0"/>
    <n v="-999"/>
    <x v="140"/>
  </r>
  <r>
    <d v="2003-04-07T00:00:00"/>
    <n v="97"/>
    <n v="9.24"/>
    <n v="-1.3"/>
    <n v="1.9"/>
    <n v="-4"/>
    <n v="90.5"/>
    <n v="65"/>
    <n v="0"/>
    <n v="888"/>
    <n v="-0.6"/>
    <n v="-999"/>
    <n v="-999"/>
    <n v="-0.2"/>
    <n v="-999"/>
    <n v="0.3"/>
    <n v="0.7"/>
    <n v="0.45500000000000002"/>
    <n v="0.245"/>
    <n v="0"/>
    <n v="-999"/>
    <x v="140"/>
  </r>
  <r>
    <d v="2003-04-08T00:00:00"/>
    <n v="98"/>
    <n v="15.38"/>
    <n v="3.9"/>
    <n v="8"/>
    <n v="-0.1"/>
    <n v="79.3"/>
    <n v="59.2"/>
    <n v="0"/>
    <n v="819"/>
    <n v="-0.3"/>
    <n v="-999"/>
    <n v="-999"/>
    <n v="-0.1"/>
    <n v="-999"/>
    <n v="0.4"/>
    <n v="0.8"/>
    <n v="0.63500000000000001"/>
    <n v="0.438"/>
    <n v="0"/>
    <n v="-999"/>
    <x v="140"/>
  </r>
  <r>
    <d v="2003-04-09T00:00:00"/>
    <n v="99"/>
    <n v="20.76"/>
    <n v="2.1"/>
    <n v="6.9"/>
    <n v="-3.5"/>
    <n v="56.2"/>
    <n v="28.8"/>
    <n v="0"/>
    <n v="799"/>
    <n v="0"/>
    <n v="-999"/>
    <n v="-999"/>
    <n v="-0.1"/>
    <n v="-999"/>
    <n v="0.4"/>
    <n v="0.8"/>
    <n v="0.28599999999999998"/>
    <n v="0.70799999999999996"/>
    <n v="0"/>
    <n v="-999"/>
    <x v="140"/>
  </r>
  <r>
    <d v="2003-04-10T00:00:00"/>
    <n v="100"/>
    <n v="6.79"/>
    <n v="1.8"/>
    <n v="4.7"/>
    <n v="-1.6"/>
    <n v="73.3"/>
    <n v="51.8"/>
    <n v="0"/>
    <n v="793"/>
    <n v="-0.1"/>
    <n v="-999"/>
    <n v="-999"/>
    <n v="-0.1"/>
    <n v="-999"/>
    <n v="0.3"/>
    <n v="0.7"/>
    <n v="0.443"/>
    <n v="0.41199999999999998"/>
    <n v="0"/>
    <n v="-999"/>
    <x v="140"/>
  </r>
  <r>
    <d v="2003-04-11T00:00:00"/>
    <n v="101"/>
    <n v="12.95"/>
    <n v="2.9"/>
    <n v="9.6"/>
    <n v="-0.9"/>
    <n v="84.8"/>
    <n v="42.3"/>
    <n v="2.1"/>
    <n v="758"/>
    <n v="-0.1"/>
    <n v="-999"/>
    <n v="-999"/>
    <n v="-0.1"/>
    <n v="-999"/>
    <n v="0.4"/>
    <n v="0.8"/>
    <n v="0.504"/>
    <n v="0.69"/>
    <n v="0"/>
    <n v="-999"/>
    <x v="140"/>
  </r>
  <r>
    <d v="2003-04-12T00:00:00"/>
    <n v="102"/>
    <n v="11.74"/>
    <n v="2.4"/>
    <n v="9.1999999999999993"/>
    <n v="-1.4"/>
    <n v="84.6"/>
    <n v="44.5"/>
    <n v="4.8"/>
    <n v="747"/>
    <n v="-0.1"/>
    <n v="-999"/>
    <n v="-999"/>
    <n v="-0.1"/>
    <n v="-999"/>
    <n v="0.3"/>
    <n v="0.7"/>
    <n v="0.51800000000000002"/>
    <n v="0.64600000000000002"/>
    <n v="0"/>
    <n v="-999"/>
    <x v="140"/>
  </r>
  <r>
    <d v="2003-04-13T00:00:00"/>
    <n v="103"/>
    <n v="9.5"/>
    <n v="0.9"/>
    <n v="3.8"/>
    <n v="-1.4"/>
    <n v="94.2"/>
    <n v="79.599999999999994"/>
    <n v="9.8000000000000007"/>
    <n v="763"/>
    <n v="-0.1"/>
    <n v="-999"/>
    <n v="-999"/>
    <n v="-0.1"/>
    <n v="-999"/>
    <n v="0.3"/>
    <n v="0.7"/>
    <n v="0.63700000000000001"/>
    <n v="0.16400000000000001"/>
    <n v="0"/>
    <n v="-999"/>
    <x v="140"/>
  </r>
  <r>
    <d v="2003-04-14T00:00:00"/>
    <n v="104"/>
    <n v="11.29"/>
    <n v="0"/>
    <n v="7.1"/>
    <n v="-3"/>
    <n v="88.2"/>
    <n v="52.9"/>
    <n v="2.6"/>
    <n v="752"/>
    <n v="-0.1"/>
    <n v="-999"/>
    <n v="-999"/>
    <n v="-0.1"/>
    <n v="-999"/>
    <n v="0.3"/>
    <n v="0.7"/>
    <n v="0.53200000000000003"/>
    <n v="0.47499999999999998"/>
    <n v="0"/>
    <n v="-999"/>
    <x v="140"/>
  </r>
  <r>
    <d v="2003-04-15T00:00:00"/>
    <n v="105"/>
    <n v="16.600000000000001"/>
    <n v="0.2"/>
    <n v="8"/>
    <n v="-5.6"/>
    <n v="75.5"/>
    <n v="33.299999999999997"/>
    <n v="0"/>
    <n v="736"/>
    <n v="-0.1"/>
    <n v="-999"/>
    <n v="-999"/>
    <n v="-0.1"/>
    <n v="-999"/>
    <n v="0.4"/>
    <n v="0.7"/>
    <n v="0.35699999999999998"/>
    <n v="0.71499999999999997"/>
    <n v="0"/>
    <n v="-999"/>
    <x v="140"/>
  </r>
  <r>
    <d v="2003-04-16T00:00:00"/>
    <n v="106"/>
    <n v="14.54"/>
    <n v="-0.2"/>
    <n v="6.5"/>
    <n v="-3"/>
    <n v="89.5"/>
    <n v="52.2"/>
    <n v="0"/>
    <n v="735"/>
    <n v="-0.1"/>
    <n v="-999"/>
    <n v="-999"/>
    <n v="-0.1"/>
    <n v="-999"/>
    <n v="0.4"/>
    <n v="0.7"/>
    <n v="0.503"/>
    <n v="0.46300000000000002"/>
    <n v="0"/>
    <n v="-999"/>
    <x v="140"/>
  </r>
  <r>
    <d v="2003-04-17T00:00:00"/>
    <n v="107"/>
    <n v="10.01"/>
    <n v="-1.7"/>
    <n v="4.2"/>
    <n v="-7.2"/>
    <n v="90.7"/>
    <n v="58.6"/>
    <n v="4.7"/>
    <n v="778"/>
    <n v="-0.1"/>
    <n v="-999"/>
    <n v="-999"/>
    <n v="-0.2"/>
    <n v="-999"/>
    <n v="0.3"/>
    <n v="0.7"/>
    <n v="0.48299999999999998"/>
    <n v="0.34100000000000003"/>
    <n v="0"/>
    <n v="-999"/>
    <x v="140"/>
  </r>
  <r>
    <d v="2003-04-18T00:00:00"/>
    <n v="108"/>
    <n v="16.89"/>
    <n v="-1.1000000000000001"/>
    <n v="7.1"/>
    <n v="-7.4"/>
    <n v="74.3"/>
    <n v="37.4"/>
    <n v="0"/>
    <n v="729"/>
    <n v="-0.1"/>
    <n v="-999"/>
    <n v="-999"/>
    <n v="-0.1"/>
    <n v="-999"/>
    <n v="0.3"/>
    <n v="0.7"/>
    <n v="0.376"/>
    <n v="0.63100000000000001"/>
    <n v="0"/>
    <n v="-999"/>
    <x v="140"/>
  </r>
  <r>
    <d v="2003-04-19T00:00:00"/>
    <n v="109"/>
    <n v="17.57"/>
    <n v="1.3"/>
    <n v="7.9"/>
    <n v="-4.8"/>
    <n v="62.9"/>
    <n v="36.1"/>
    <n v="0"/>
    <n v="718"/>
    <n v="-0.1"/>
    <n v="-999"/>
    <n v="-999"/>
    <n v="-0.1"/>
    <n v="-999"/>
    <n v="0.4"/>
    <n v="0.7"/>
    <n v="0.38400000000000001"/>
    <n v="0.68100000000000005"/>
    <n v="0"/>
    <n v="-999"/>
    <x v="140"/>
  </r>
  <r>
    <d v="2003-04-20T00:00:00"/>
    <n v="110"/>
    <n v="19.52"/>
    <n v="4.9000000000000004"/>
    <n v="13"/>
    <n v="-1.9"/>
    <n v="53.4"/>
    <n v="29.7"/>
    <n v="0"/>
    <n v="676"/>
    <n v="0"/>
    <n v="-999"/>
    <n v="-999"/>
    <n v="-0.1"/>
    <n v="-999"/>
    <n v="0.4"/>
    <n v="0.8"/>
    <n v="0.44500000000000001"/>
    <n v="1.0529999999999999"/>
    <n v="0"/>
    <n v="-999"/>
    <x v="140"/>
  </r>
  <r>
    <d v="2003-04-21T00:00:00"/>
    <n v="111"/>
    <n v="16.75"/>
    <n v="7.6"/>
    <n v="14.5"/>
    <n v="2.2000000000000002"/>
    <n v="54"/>
    <n v="33.6"/>
    <n v="0"/>
    <n v="617"/>
    <n v="0"/>
    <n v="-999"/>
    <n v="-999"/>
    <n v="0"/>
    <n v="-999"/>
    <n v="0.4"/>
    <n v="0.8"/>
    <n v="0.55500000000000005"/>
    <n v="1.0960000000000001"/>
    <n v="0"/>
    <n v="-999"/>
    <x v="140"/>
  </r>
  <r>
    <d v="2003-04-22T00:00:00"/>
    <n v="112"/>
    <n v="13.07"/>
    <n v="6.1"/>
    <n v="12.1"/>
    <n v="2"/>
    <n v="79.3"/>
    <n v="53.4"/>
    <n v="0"/>
    <n v="579"/>
    <n v="0"/>
    <n v="-999"/>
    <n v="-999"/>
    <n v="0"/>
    <n v="-999"/>
    <n v="0.4"/>
    <n v="0.7"/>
    <n v="0.755"/>
    <n v="0.65800000000000003"/>
    <n v="0"/>
    <n v="-999"/>
    <x v="140"/>
  </r>
  <r>
    <d v="2003-04-23T00:00:00"/>
    <n v="113"/>
    <n v="10.71"/>
    <n v="4.5"/>
    <n v="9"/>
    <n v="1.9"/>
    <n v="86.4"/>
    <n v="62.4"/>
    <n v="0.7"/>
    <n v="523"/>
    <n v="0"/>
    <n v="-999"/>
    <n v="-999"/>
    <n v="0"/>
    <n v="-999"/>
    <n v="0.4"/>
    <n v="0.7"/>
    <n v="0.71599999999999997"/>
    <n v="0.432"/>
    <n v="0"/>
    <n v="-999"/>
    <x v="140"/>
  </r>
  <r>
    <d v="2003-04-24T00:00:00"/>
    <n v="114"/>
    <n v="7"/>
    <n v="2.4"/>
    <n v="3.7"/>
    <n v="0.1"/>
    <n v="94.1"/>
    <n v="78.900000000000006"/>
    <n v="19.899999999999999"/>
    <n v="486"/>
    <n v="-0.1"/>
    <n v="-999"/>
    <n v="-999"/>
    <n v="-0.1"/>
    <n v="-999"/>
    <n v="0.4"/>
    <n v="0.7"/>
    <n v="0.628"/>
    <n v="0.16800000000000001"/>
    <n v="0"/>
    <n v="-999"/>
    <x v="140"/>
  </r>
  <r>
    <d v="2003-04-25T00:00:00"/>
    <n v="115"/>
    <n v="9.7100000000000009"/>
    <n v="-0.7"/>
    <n v="5.8"/>
    <n v="-4.7"/>
    <n v="93.7"/>
    <n v="69.7"/>
    <n v="9.1"/>
    <n v="507"/>
    <n v="-0.1"/>
    <n v="-999"/>
    <n v="-999"/>
    <n v="-0.1"/>
    <n v="-999"/>
    <n v="0.3"/>
    <n v="0.6"/>
    <n v="0.64400000000000002"/>
    <n v="0.27900000000000003"/>
    <n v="0"/>
    <n v="-999"/>
    <x v="140"/>
  </r>
  <r>
    <d v="2003-04-26T00:00:00"/>
    <n v="116"/>
    <n v="13.65"/>
    <n v="-0.5"/>
    <n v="5.6"/>
    <n v="-5"/>
    <n v="84.7"/>
    <n v="55.3"/>
    <n v="3.4"/>
    <n v="523"/>
    <n v="0"/>
    <n v="-999"/>
    <n v="-999"/>
    <n v="-0.1"/>
    <n v="-999"/>
    <n v="0.4"/>
    <n v="0.6"/>
    <n v="0.503"/>
    <n v="0.40600000000000003"/>
    <n v="0"/>
    <n v="-999"/>
    <x v="140"/>
  </r>
  <r>
    <d v="2003-04-27T00:00:00"/>
    <n v="117"/>
    <n v="10.32"/>
    <n v="-0.5"/>
    <n v="5.0999999999999996"/>
    <n v="-3"/>
    <n v="95.1"/>
    <n v="75.599999999999994"/>
    <n v="8"/>
    <n v="538"/>
    <n v="-0.1"/>
    <n v="-999"/>
    <n v="-999"/>
    <n v="-0.1"/>
    <n v="-999"/>
    <n v="0.4"/>
    <n v="0.6"/>
    <n v="0.66400000000000003"/>
    <n v="0.214"/>
    <n v="0"/>
    <n v="-999"/>
    <x v="140"/>
  </r>
  <r>
    <d v="2003-04-28T00:00:00"/>
    <n v="118"/>
    <n v="21.54"/>
    <n v="2.2999999999999998"/>
    <n v="9.5"/>
    <n v="-3.9"/>
    <n v="74"/>
    <n v="43.8"/>
    <n v="0"/>
    <n v="494"/>
    <n v="-0.1"/>
    <n v="-999"/>
    <n v="-999"/>
    <n v="-0.1"/>
    <n v="-999"/>
    <n v="0.4"/>
    <n v="0.7"/>
    <n v="0.52100000000000002"/>
    <n v="0.66700000000000004"/>
    <n v="0"/>
    <n v="-999"/>
    <x v="140"/>
  </r>
  <r>
    <d v="2003-04-29T00:00:00"/>
    <n v="119"/>
    <n v="15.69"/>
    <n v="3.2"/>
    <n v="11.1"/>
    <n v="-2.2000000000000002"/>
    <n v="64.7"/>
    <n v="39.4"/>
    <n v="0"/>
    <n v="463"/>
    <n v="-0.1"/>
    <n v="-999"/>
    <n v="-999"/>
    <n v="-0.1"/>
    <n v="-999"/>
    <n v="0.4"/>
    <n v="0.7"/>
    <n v="0.51900000000000002"/>
    <n v="0.80100000000000005"/>
    <n v="0"/>
    <n v="-999"/>
    <x v="140"/>
  </r>
  <r>
    <d v="2003-04-30T00:00:00"/>
    <n v="120"/>
    <n v="23"/>
    <n v="5.4"/>
    <n v="12.9"/>
    <n v="-1.5"/>
    <n v="59.6"/>
    <n v="28.3"/>
    <n v="0"/>
    <n v="416"/>
    <n v="0"/>
    <n v="-999"/>
    <n v="-999"/>
    <n v="0"/>
    <n v="-999"/>
    <n v="0.4"/>
    <n v="0.7"/>
    <n v="0.42199999999999999"/>
    <n v="1.0669999999999999"/>
    <n v="416"/>
    <n v="0"/>
    <x v="140"/>
  </r>
  <r>
    <d v="2003-05-01T00:00:00"/>
    <n v="121"/>
    <n v="13.16"/>
    <n v="3.5"/>
    <n v="11.9"/>
    <n v="-0.5"/>
    <n v="82.6"/>
    <n v="40.1"/>
    <n v="2.6"/>
    <n v="392"/>
    <n v="-0.1"/>
    <n v="-999"/>
    <n v="-999"/>
    <n v="-0.1"/>
    <n v="-999"/>
    <n v="0.4"/>
    <n v="0.7"/>
    <n v="0.55700000000000005"/>
    <n v="0.83399999999999996"/>
    <n v="0"/>
    <n v="-999"/>
    <x v="141"/>
  </r>
  <r>
    <d v="2003-05-02T00:00:00"/>
    <n v="122"/>
    <n v="17.149999999999999"/>
    <n v="2.6"/>
    <n v="9.9"/>
    <n v="-2.2000000000000002"/>
    <n v="83.5"/>
    <n v="42.6"/>
    <n v="0.8"/>
    <n v="361"/>
    <n v="0"/>
    <n v="-999"/>
    <n v="-999"/>
    <n v="0"/>
    <n v="-999"/>
    <n v="0.4"/>
    <n v="0.7"/>
    <n v="0.51800000000000002"/>
    <n v="0.7"/>
    <n v="0"/>
    <n v="-999"/>
    <x v="141"/>
  </r>
  <r>
    <d v="2003-05-03T00:00:00"/>
    <n v="123"/>
    <n v="15.06"/>
    <n v="1.3"/>
    <n v="8.3000000000000007"/>
    <n v="-2.9"/>
    <n v="76.599999999999994"/>
    <n v="40.700000000000003"/>
    <n v="4.4000000000000004"/>
    <n v="400"/>
    <n v="0"/>
    <n v="-999"/>
    <n v="-999"/>
    <n v="-0.1"/>
    <n v="-999"/>
    <n v="0.4"/>
    <n v="0.7"/>
    <n v="0.44600000000000001"/>
    <n v="0.64900000000000002"/>
    <n v="0"/>
    <n v="-999"/>
    <x v="141"/>
  </r>
  <r>
    <d v="2003-05-04T00:00:00"/>
    <n v="124"/>
    <n v="12.4"/>
    <n v="0.5"/>
    <n v="7"/>
    <n v="-2.2999999999999998"/>
    <n v="94.3"/>
    <n v="66.099999999999994"/>
    <n v="12.8"/>
    <n v="409"/>
    <n v="0"/>
    <n v="-999"/>
    <n v="-999"/>
    <n v="0"/>
    <n v="-999"/>
    <n v="0.5"/>
    <n v="0.7"/>
    <n v="0.66"/>
    <n v="0.33900000000000002"/>
    <n v="0"/>
    <n v="-999"/>
    <x v="141"/>
  </r>
  <r>
    <d v="2003-05-05T00:00:00"/>
    <n v="125"/>
    <n v="16.93"/>
    <n v="-0.8"/>
    <n v="5.3"/>
    <n v="-5.8"/>
    <n v="77.599999999999994"/>
    <n v="39.1"/>
    <n v="2.1"/>
    <n v="383"/>
    <n v="0"/>
    <n v="-999"/>
    <n v="-999"/>
    <n v="0"/>
    <n v="-999"/>
    <n v="0.5"/>
    <n v="0.8"/>
    <n v="0.34699999999999998"/>
    <n v="0.54200000000000004"/>
    <n v="0"/>
    <n v="-999"/>
    <x v="141"/>
  </r>
  <r>
    <d v="2003-05-06T00:00:00"/>
    <n v="126"/>
    <n v="12.99"/>
    <n v="-2.2000000000000002"/>
    <n v="2.1"/>
    <n v="-5.8"/>
    <n v="82.7"/>
    <n v="57.4"/>
    <n v="0"/>
    <n v="376"/>
    <n v="-0.1"/>
    <n v="-999"/>
    <n v="-999"/>
    <n v="-0.1"/>
    <n v="-999"/>
    <n v="0.5"/>
    <n v="0.7"/>
    <n v="0.40600000000000003"/>
    <n v="0.30299999999999999"/>
    <n v="0"/>
    <n v="-999"/>
    <x v="141"/>
  </r>
  <r>
    <d v="2003-05-07T00:00:00"/>
    <n v="127"/>
    <n v="15.93"/>
    <n v="0"/>
    <n v="7"/>
    <n v="-4"/>
    <n v="77.3"/>
    <n v="41.7"/>
    <n v="0"/>
    <n v="369"/>
    <n v="0"/>
    <n v="-999"/>
    <n v="-999"/>
    <n v="0"/>
    <n v="-999"/>
    <n v="0.5"/>
    <n v="0.8"/>
    <n v="0.41799999999999998"/>
    <n v="0.58399999999999996"/>
    <n v="0"/>
    <n v="-999"/>
    <x v="141"/>
  </r>
  <r>
    <d v="2003-05-08T00:00:00"/>
    <n v="128"/>
    <n v="17.72"/>
    <n v="2.2000000000000002"/>
    <n v="9.1999999999999993"/>
    <n v="-1.9"/>
    <n v="77"/>
    <n v="46.3"/>
    <n v="0"/>
    <n v="342"/>
    <n v="0"/>
    <n v="-999"/>
    <n v="-999"/>
    <n v="0"/>
    <n v="-999"/>
    <n v="0.6"/>
    <n v="0.8"/>
    <n v="0.53800000000000003"/>
    <n v="0.625"/>
    <n v="0"/>
    <n v="-999"/>
    <x v="141"/>
  </r>
  <r>
    <d v="2003-05-09T00:00:00"/>
    <n v="129"/>
    <n v="16.809999999999999"/>
    <n v="3.2"/>
    <n v="9.1"/>
    <n v="-2.2000000000000002"/>
    <n v="71.8"/>
    <n v="36.200000000000003"/>
    <n v="0.2"/>
    <n v="318"/>
    <n v="0"/>
    <n v="-999"/>
    <n v="-999"/>
    <n v="0"/>
    <n v="-999"/>
    <n v="0.6"/>
    <n v="0.9"/>
    <n v="0.41699999999999998"/>
    <n v="0.73699999999999999"/>
    <n v="0"/>
    <n v="-999"/>
    <x v="141"/>
  </r>
  <r>
    <d v="2003-05-10T00:00:00"/>
    <n v="130"/>
    <n v="10.75"/>
    <n v="2.2999999999999998"/>
    <n v="9.3000000000000007"/>
    <n v="-1.9"/>
    <n v="85.3"/>
    <n v="49.9"/>
    <n v="6.3"/>
    <n v="323"/>
    <n v="0"/>
    <n v="-999"/>
    <n v="-999"/>
    <n v="0"/>
    <n v="-999"/>
    <n v="0.5"/>
    <n v="0.8"/>
    <n v="0.58599999999999997"/>
    <n v="0.58699999999999997"/>
    <n v="0"/>
    <n v="-999"/>
    <x v="141"/>
  </r>
  <r>
    <d v="2003-05-11T00:00:00"/>
    <n v="131"/>
    <n v="12.82"/>
    <n v="2.4"/>
    <n v="9.1"/>
    <n v="-1.7"/>
    <n v="88.4"/>
    <n v="60.5"/>
    <n v="2.2000000000000002"/>
    <n v="305"/>
    <n v="0"/>
    <n v="-999"/>
    <n v="-999"/>
    <n v="0"/>
    <n v="-999"/>
    <n v="0.6"/>
    <n v="0.8"/>
    <n v="0.70099999999999996"/>
    <n v="0.45600000000000002"/>
    <n v="0"/>
    <n v="-999"/>
    <x v="141"/>
  </r>
  <r>
    <d v="2003-05-12T00:00:00"/>
    <n v="132"/>
    <n v="15.87"/>
    <n v="3.7"/>
    <n v="12.8"/>
    <n v="-1.4"/>
    <n v="79.3"/>
    <n v="47.8"/>
    <n v="0"/>
    <n v="259"/>
    <n v="0"/>
    <n v="-999"/>
    <n v="-999"/>
    <n v="0"/>
    <n v="-999"/>
    <n v="0.6"/>
    <n v="0.9"/>
    <n v="0.70699999999999996"/>
    <n v="0.77100000000000002"/>
    <n v="0"/>
    <n v="-999"/>
    <x v="141"/>
  </r>
  <r>
    <d v="2003-05-13T00:00:00"/>
    <n v="133"/>
    <n v="26.39"/>
    <n v="6.2"/>
    <n v="14.8"/>
    <n v="-2.4"/>
    <n v="48.9"/>
    <n v="20.7"/>
    <n v="0"/>
    <n v="208"/>
    <n v="0"/>
    <n v="-999"/>
    <n v="-999"/>
    <n v="0"/>
    <n v="-999"/>
    <n v="0.6"/>
    <n v="0.9"/>
    <n v="0.34699999999999998"/>
    <n v="1.335"/>
    <n v="0"/>
    <n v="-999"/>
    <x v="141"/>
  </r>
  <r>
    <d v="2003-05-14T00:00:00"/>
    <n v="134"/>
    <n v="19.3"/>
    <n v="5.9"/>
    <n v="13.7"/>
    <n v="-2.8"/>
    <n v="61.5"/>
    <n v="33"/>
    <n v="0"/>
    <n v="142"/>
    <n v="0.1"/>
    <n v="-999"/>
    <n v="-999"/>
    <n v="0.1"/>
    <n v="-999"/>
    <n v="0.6"/>
    <n v="0.9"/>
    <n v="0.51800000000000002"/>
    <n v="1.05"/>
    <n v="0"/>
    <n v="-999"/>
    <x v="141"/>
  </r>
  <r>
    <d v="2003-05-15T00:00:00"/>
    <n v="135"/>
    <n v="20.29"/>
    <n v="-1.1000000000000001"/>
    <n v="5"/>
    <n v="-5.4"/>
    <n v="68.599999999999994"/>
    <n v="33.4"/>
    <n v="0"/>
    <n v="119"/>
    <n v="0"/>
    <n v="-999"/>
    <n v="-999"/>
    <n v="0"/>
    <n v="-999"/>
    <n v="0.6"/>
    <n v="0.8"/>
    <n v="0.29099999999999998"/>
    <n v="0.58099999999999996"/>
    <n v="0"/>
    <n v="-999"/>
    <x v="141"/>
  </r>
  <r>
    <d v="2003-05-16T00:00:00"/>
    <n v="136"/>
    <n v="17.170000000000002"/>
    <n v="-2.7"/>
    <n v="4.4000000000000004"/>
    <n v="-7.1"/>
    <n v="74.5"/>
    <n v="38.200000000000003"/>
    <n v="0"/>
    <n v="105"/>
    <n v="0"/>
    <n v="-999"/>
    <n v="-999"/>
    <n v="0"/>
    <n v="-999"/>
    <n v="0.6"/>
    <n v="0.8"/>
    <n v="0.31900000000000001"/>
    <n v="0.51700000000000002"/>
    <n v="0"/>
    <n v="-999"/>
    <x v="141"/>
  </r>
  <r>
    <d v="2003-05-17T00:00:00"/>
    <n v="137"/>
    <n v="19.48"/>
    <n v="-2.1"/>
    <n v="4.0999999999999996"/>
    <n v="-8.1"/>
    <n v="75.2"/>
    <n v="36.299999999999997"/>
    <n v="0"/>
    <n v="96"/>
    <n v="-0.1"/>
    <n v="-999"/>
    <n v="-999"/>
    <n v="-0.1"/>
    <n v="-999"/>
    <n v="0.7"/>
    <n v="0.9"/>
    <n v="0.29599999999999999"/>
    <n v="0.52100000000000002"/>
    <n v="0"/>
    <n v="-999"/>
    <x v="141"/>
  </r>
  <r>
    <d v="2003-05-18T00:00:00"/>
    <n v="138"/>
    <n v="18.25"/>
    <n v="-0.8"/>
    <n v="4.9000000000000004"/>
    <n v="-3.9"/>
    <n v="81.3"/>
    <n v="43.7"/>
    <n v="0"/>
    <n v="78"/>
    <n v="0.1"/>
    <n v="-999"/>
    <n v="-999"/>
    <n v="0.1"/>
    <n v="-999"/>
    <n v="0.8"/>
    <n v="1"/>
    <n v="0.379"/>
    <n v="0.48699999999999999"/>
    <n v="0"/>
    <n v="-999"/>
    <x v="141"/>
  </r>
  <r>
    <d v="2003-05-19T00:00:00"/>
    <n v="139"/>
    <n v="16.93"/>
    <n v="1.3"/>
    <n v="6.4"/>
    <n v="-4.2"/>
    <n v="66.900000000000006"/>
    <n v="35.700000000000003"/>
    <n v="0"/>
    <n v="42"/>
    <n v="0"/>
    <n v="-999"/>
    <n v="-999"/>
    <n v="0"/>
    <n v="-999"/>
    <n v="0.9"/>
    <n v="1.1000000000000001"/>
    <n v="0.34300000000000003"/>
    <n v="0.61799999999999999"/>
    <n v="0"/>
    <n v="-999"/>
    <x v="141"/>
  </r>
  <r>
    <d v="2003-05-20T00:00:00"/>
    <n v="140"/>
    <n v="12.63"/>
    <n v="2.1"/>
    <n v="5.6"/>
    <n v="-0.7"/>
    <n v="79.3"/>
    <n v="48"/>
    <n v="1"/>
    <n v="15"/>
    <n v="0.1"/>
    <n v="-999"/>
    <n v="-999"/>
    <n v="0.1"/>
    <n v="-999"/>
    <n v="1"/>
    <n v="1.2"/>
    <n v="0.436"/>
    <n v="0.47299999999999998"/>
    <n v="0"/>
    <n v="-999"/>
    <x v="141"/>
  </r>
  <r>
    <d v="2003-05-21T00:00:00"/>
    <n v="141"/>
    <n v="11.55"/>
    <n v="4.8"/>
    <n v="11.2"/>
    <n v="0.2"/>
    <n v="84.2"/>
    <n v="52.3"/>
    <n v="0.4"/>
    <n v="0"/>
    <n v="0"/>
    <n v="-999"/>
    <n v="-999"/>
    <n v="0.5"/>
    <n v="-999"/>
    <n v="1.5"/>
    <n v="1.4"/>
    <n v="0.69699999999999995"/>
    <n v="0.63400000000000001"/>
    <n v="0"/>
    <n v="-999"/>
    <x v="141"/>
  </r>
  <r>
    <d v="2003-05-22T00:00:00"/>
    <n v="142"/>
    <n v="11.13"/>
    <n v="5.6"/>
    <n v="9.8000000000000007"/>
    <n v="2.7"/>
    <n v="92.9"/>
    <n v="69.8"/>
    <n v="5.2"/>
    <n v="0"/>
    <n v="0"/>
    <n v="-999"/>
    <n v="-999"/>
    <n v="6.9"/>
    <n v="-999"/>
    <n v="3.7"/>
    <n v="2"/>
    <n v="0.84399999999999997"/>
    <n v="0.36599999999999999"/>
    <n v="0"/>
    <n v="-999"/>
    <x v="141"/>
  </r>
  <r>
    <d v="2003-05-23T00:00:00"/>
    <n v="143"/>
    <n v="20.82"/>
    <n v="10.3"/>
    <n v="17.5"/>
    <n v="2.9"/>
    <n v="73.599999999999994"/>
    <n v="49.4"/>
    <n v="0"/>
    <n v="0"/>
    <n v="0"/>
    <n v="-999"/>
    <n v="-999"/>
    <n v="12.3"/>
    <n v="-999"/>
    <n v="6"/>
    <n v="3.1"/>
    <n v="0.98499999999999999"/>
    <n v="1.012"/>
    <n v="0"/>
    <n v="-999"/>
    <x v="141"/>
  </r>
  <r>
    <d v="2003-05-24T00:00:00"/>
    <n v="144"/>
    <n v="23.44"/>
    <n v="14.5"/>
    <n v="22"/>
    <n v="8"/>
    <n v="65.5"/>
    <n v="38"/>
    <n v="0"/>
    <n v="0"/>
    <n v="0"/>
    <n v="-999"/>
    <n v="-999"/>
    <n v="14"/>
    <n v="-999"/>
    <n v="7.7"/>
    <n v="4.3"/>
    <n v="1.0029999999999999"/>
    <n v="1.639"/>
    <n v="0"/>
    <n v="-999"/>
    <x v="141"/>
  </r>
  <r>
    <d v="2003-05-25T00:00:00"/>
    <n v="145"/>
    <n v="8.26"/>
    <n v="6.6"/>
    <n v="10.3"/>
    <n v="3.1"/>
    <n v="95.5"/>
    <n v="80.2"/>
    <n v="12"/>
    <n v="0"/>
    <n v="0"/>
    <n v="-999"/>
    <n v="-999"/>
    <n v="10"/>
    <n v="-999"/>
    <n v="7.8"/>
    <n v="5.3"/>
    <n v="1.004"/>
    <n v="0.248"/>
    <n v="0"/>
    <n v="-999"/>
    <x v="141"/>
  </r>
  <r>
    <d v="2003-05-26T00:00:00"/>
    <n v="146"/>
    <n v="18.14"/>
    <n v="6.7"/>
    <n v="13.9"/>
    <n v="2"/>
    <n v="84.3"/>
    <n v="46.2"/>
    <n v="0.1"/>
    <n v="0"/>
    <n v="0"/>
    <n v="-999"/>
    <n v="-999"/>
    <n v="11.5"/>
    <n v="-999"/>
    <n v="7.5"/>
    <n v="5.4"/>
    <n v="0.73299999999999998"/>
    <n v="0.85399999999999998"/>
    <n v="0"/>
    <n v="-999"/>
    <x v="141"/>
  </r>
  <r>
    <d v="2003-05-27T00:00:00"/>
    <n v="147"/>
    <n v="20.41"/>
    <n v="10.199999999999999"/>
    <n v="17.3"/>
    <n v="2.9"/>
    <n v="62.2"/>
    <n v="34.4"/>
    <n v="0"/>
    <n v="0"/>
    <n v="0"/>
    <n v="-999"/>
    <n v="-999"/>
    <n v="12.1"/>
    <n v="-999"/>
    <n v="8.1"/>
    <n v="5.7"/>
    <n v="0.68"/>
    <n v="1.2949999999999999"/>
    <n v="0"/>
    <n v="-999"/>
    <x v="141"/>
  </r>
  <r>
    <d v="2003-05-28T00:00:00"/>
    <n v="148"/>
    <n v="13.27"/>
    <n v="11.9"/>
    <n v="18.899999999999999"/>
    <n v="4"/>
    <n v="64.8"/>
    <n v="40.200000000000003"/>
    <n v="0"/>
    <n v="0"/>
    <n v="0"/>
    <n v="-999"/>
    <n v="-999"/>
    <n v="10.3"/>
    <n v="-999"/>
    <n v="8.1"/>
    <n v="6.1"/>
    <n v="0.877"/>
    <n v="1.306"/>
    <n v="0"/>
    <n v="-999"/>
    <x v="141"/>
  </r>
  <r>
    <d v="2003-05-29T00:00:00"/>
    <n v="149"/>
    <n v="28.31"/>
    <n v="10"/>
    <n v="18.8"/>
    <n v="0.6"/>
    <n v="54.7"/>
    <n v="18.3"/>
    <n v="0"/>
    <n v="0"/>
    <n v="0"/>
    <n v="-999"/>
    <n v="-999"/>
    <n v="12.7"/>
    <n v="-999"/>
    <n v="8.4"/>
    <n v="6.2"/>
    <n v="0.39600000000000002"/>
    <n v="1.7729999999999999"/>
    <n v="0"/>
    <n v="-999"/>
    <x v="141"/>
  </r>
  <r>
    <d v="2003-05-30T00:00:00"/>
    <n v="150"/>
    <n v="18.03"/>
    <n v="13.2"/>
    <n v="20.2"/>
    <n v="6.9"/>
    <n v="46.6"/>
    <n v="24.8"/>
    <n v="0"/>
    <n v="0"/>
    <n v="0"/>
    <n v="-999"/>
    <n v="-999"/>
    <n v="13"/>
    <n v="-999"/>
    <n v="9"/>
    <n v="6.6"/>
    <n v="0.58799999999999997"/>
    <n v="1.78"/>
    <n v="0"/>
    <n v="-999"/>
    <x v="141"/>
  </r>
  <r>
    <d v="2003-05-31T00:00:00"/>
    <n v="151"/>
    <n v="13.01"/>
    <n v="7.8"/>
    <n v="14.2"/>
    <n v="3"/>
    <n v="89.4"/>
    <n v="63.2"/>
    <n v="11.1"/>
    <n v="0"/>
    <n v="0"/>
    <n v="-999"/>
    <n v="-999"/>
    <n v="11.6"/>
    <n v="-999"/>
    <n v="9.3000000000000007"/>
    <n v="7"/>
    <n v="1.026"/>
    <n v="0.59599999999999997"/>
    <n v="0"/>
    <n v="-999"/>
    <x v="141"/>
  </r>
  <r>
    <d v="2003-06-01T00:00:00"/>
    <n v="152"/>
    <n v="22.48"/>
    <n v="7.1"/>
    <n v="15.6"/>
    <n v="1.7"/>
    <n v="79.8"/>
    <n v="42.4"/>
    <n v="0.5"/>
    <n v="0"/>
    <n v="0"/>
    <n v="-999"/>
    <n v="-999"/>
    <n v="12.5"/>
    <n v="-999"/>
    <n v="9.1"/>
    <n v="7.1"/>
    <n v="0.751"/>
    <n v="1.0209999999999999"/>
    <n v="0"/>
    <n v="-999"/>
    <x v="142"/>
  </r>
  <r>
    <d v="2003-06-02T00:00:00"/>
    <n v="153"/>
    <n v="10.99"/>
    <n v="4.3"/>
    <n v="11.4"/>
    <n v="0.4"/>
    <n v="88.9"/>
    <n v="51.9"/>
    <n v="2.1"/>
    <n v="0"/>
    <n v="0"/>
    <n v="-999"/>
    <n v="-999"/>
    <n v="8.5"/>
    <n v="-999"/>
    <n v="8.6"/>
    <n v="7.2"/>
    <n v="0.69899999999999995"/>
    <n v="0.64800000000000002"/>
    <n v="0"/>
    <n v="-999"/>
    <x v="142"/>
  </r>
  <r>
    <d v="2003-06-03T00:00:00"/>
    <n v="154"/>
    <n v="27.31"/>
    <n v="6.8"/>
    <n v="13.8"/>
    <n v="-0.4"/>
    <n v="63.5"/>
    <n v="34"/>
    <n v="0"/>
    <n v="0"/>
    <n v="0"/>
    <n v="-999"/>
    <n v="-999"/>
    <n v="11.2"/>
    <n v="-999"/>
    <n v="8.1999999999999993"/>
    <n v="7"/>
    <n v="0.53700000000000003"/>
    <n v="1.0409999999999999"/>
    <n v="0"/>
    <n v="-999"/>
    <x v="142"/>
  </r>
  <r>
    <d v="2003-06-04T00:00:00"/>
    <n v="155"/>
    <n v="29.16"/>
    <n v="10.3"/>
    <n v="17.899999999999999"/>
    <n v="1.4"/>
    <n v="46.6"/>
    <n v="25.2"/>
    <n v="0"/>
    <n v="0"/>
    <n v="0"/>
    <n v="-999"/>
    <n v="-999"/>
    <n v="13.2"/>
    <n v="-999"/>
    <n v="8.9"/>
    <n v="7"/>
    <n v="0.51600000000000001"/>
    <n v="1.534"/>
    <n v="0"/>
    <n v="-999"/>
    <x v="142"/>
  </r>
  <r>
    <d v="2003-06-05T00:00:00"/>
    <n v="156"/>
    <n v="28.27"/>
    <n v="13.7"/>
    <n v="20.7"/>
    <n v="6.6"/>
    <n v="46.4"/>
    <n v="29"/>
    <n v="0"/>
    <n v="0"/>
    <n v="0"/>
    <n v="-999"/>
    <n v="-999"/>
    <n v="15.5"/>
    <n v="-999"/>
    <n v="9.9"/>
    <n v="7.4"/>
    <n v="0.70699999999999996"/>
    <n v="1.7330000000000001"/>
    <n v="0"/>
    <n v="-999"/>
    <x v="142"/>
  </r>
  <r>
    <d v="2003-06-06T00:00:00"/>
    <n v="157"/>
    <n v="27.36"/>
    <n v="13.8"/>
    <n v="21.2"/>
    <n v="6.6"/>
    <n v="39.299999999999997"/>
    <n v="12.4"/>
    <n v="0"/>
    <n v="0"/>
    <n v="0"/>
    <n v="-999"/>
    <n v="-999"/>
    <n v="16.2"/>
    <n v="-999"/>
    <n v="10.7"/>
    <n v="8"/>
    <n v="0.313"/>
    <n v="2.2050000000000001"/>
    <n v="0"/>
    <n v="-999"/>
    <x v="142"/>
  </r>
  <r>
    <d v="2003-06-07T00:00:00"/>
    <n v="158"/>
    <n v="28.54"/>
    <n v="16.600000000000001"/>
    <n v="24.5"/>
    <n v="8.1999999999999993"/>
    <n v="41.3"/>
    <n v="26.9"/>
    <n v="0"/>
    <n v="0"/>
    <n v="0"/>
    <n v="-999"/>
    <n v="-999"/>
    <n v="18.3"/>
    <n v="-999"/>
    <n v="11.6"/>
    <n v="8.5"/>
    <n v="0.82799999999999996"/>
    <n v="2.2469999999999999"/>
    <n v="0"/>
    <n v="-999"/>
    <x v="142"/>
  </r>
  <r>
    <d v="2003-06-08T00:00:00"/>
    <n v="159"/>
    <n v="27.3"/>
    <n v="14.9"/>
    <n v="22.5"/>
    <n v="8"/>
    <n v="56"/>
    <n v="33.5"/>
    <n v="0"/>
    <n v="0"/>
    <n v="0"/>
    <n v="-999"/>
    <n v="-999"/>
    <n v="18.399999999999999"/>
    <n v="-999"/>
    <n v="12.3"/>
    <n v="9.1999999999999993"/>
    <n v="0.91300000000000003"/>
    <n v="1.8120000000000001"/>
    <n v="0"/>
    <n v="-999"/>
    <x v="142"/>
  </r>
  <r>
    <d v="2003-06-09T00:00:00"/>
    <n v="160"/>
    <n v="13.22"/>
    <n v="10.9"/>
    <n v="16.5"/>
    <n v="6.1"/>
    <n v="79.7"/>
    <n v="55.2"/>
    <n v="0"/>
    <n v="0"/>
    <n v="0"/>
    <n v="-999"/>
    <n v="-999"/>
    <n v="13.5"/>
    <n v="-999"/>
    <n v="12"/>
    <n v="9.6"/>
    <n v="1.0389999999999999"/>
    <n v="0.84099999999999997"/>
    <n v="0"/>
    <n v="-999"/>
    <x v="142"/>
  </r>
  <r>
    <d v="2003-06-10T00:00:00"/>
    <n v="161"/>
    <n v="11.38"/>
    <n v="6.9"/>
    <n v="12.9"/>
    <n v="4.2"/>
    <n v="91"/>
    <n v="59.4"/>
    <n v="3.3"/>
    <n v="0"/>
    <n v="0"/>
    <n v="-999"/>
    <n v="-999"/>
    <n v="11.6"/>
    <n v="-999"/>
    <n v="11"/>
    <n v="9.5"/>
    <n v="0.88400000000000001"/>
    <n v="0.60399999999999998"/>
    <n v="0"/>
    <n v="-999"/>
    <x v="142"/>
  </r>
  <r>
    <d v="2003-06-11T00:00:00"/>
    <n v="162"/>
    <n v="26.3"/>
    <n v="10.3"/>
    <n v="18.3"/>
    <n v="3.6"/>
    <n v="74.8"/>
    <n v="38"/>
    <n v="0.6"/>
    <n v="0"/>
    <n v="0"/>
    <n v="-999"/>
    <n v="-999"/>
    <n v="17.100000000000001"/>
    <n v="-999"/>
    <n v="11.3"/>
    <n v="9.3000000000000007"/>
    <n v="0.8"/>
    <n v="1.304"/>
    <n v="0"/>
    <n v="-999"/>
    <x v="142"/>
  </r>
  <r>
    <d v="2003-06-12T00:00:00"/>
    <n v="163"/>
    <n v="23.94"/>
    <n v="10.9"/>
    <n v="19.600000000000001"/>
    <n v="2.2999999999999998"/>
    <n v="69.5"/>
    <n v="38.4"/>
    <n v="0.1"/>
    <n v="0"/>
    <n v="0"/>
    <n v="-999"/>
    <n v="-999"/>
    <n v="17.399999999999999"/>
    <n v="-999"/>
    <n v="12"/>
    <n v="9.5"/>
    <n v="0.876"/>
    <n v="1.405"/>
    <n v="0"/>
    <n v="-999"/>
    <x v="142"/>
  </r>
  <r>
    <d v="2003-06-13T00:00:00"/>
    <n v="164"/>
    <n v="13.4"/>
    <n v="7.3"/>
    <n v="14.3"/>
    <n v="3.3"/>
    <n v="92.4"/>
    <n v="57.9"/>
    <n v="12.2"/>
    <n v="0"/>
    <n v="0"/>
    <n v="-999"/>
    <n v="-999"/>
    <n v="13.1"/>
    <n v="-999"/>
    <n v="12.1"/>
    <n v="9.9"/>
    <n v="0.94099999999999995"/>
    <n v="0.68600000000000005"/>
    <n v="0"/>
    <n v="-999"/>
    <x v="142"/>
  </r>
  <r>
    <d v="2003-06-14T00:00:00"/>
    <n v="165"/>
    <n v="25.27"/>
    <n v="6.7"/>
    <n v="13.8"/>
    <n v="1"/>
    <n v="78.7"/>
    <n v="42.6"/>
    <n v="0.9"/>
    <n v="0"/>
    <n v="0"/>
    <n v="-999"/>
    <n v="-999"/>
    <n v="15.2"/>
    <n v="-999"/>
    <n v="11.6"/>
    <n v="9.8000000000000007"/>
    <n v="0.67300000000000004"/>
    <n v="0.90500000000000003"/>
    <n v="0"/>
    <n v="-999"/>
    <x v="142"/>
  </r>
  <r>
    <d v="2003-06-15T00:00:00"/>
    <n v="166"/>
    <n v="27.43"/>
    <n v="8.5"/>
    <n v="16.5"/>
    <n v="0.3"/>
    <n v="66.2"/>
    <n v="29.2"/>
    <n v="0"/>
    <n v="0"/>
    <n v="0"/>
    <n v="-999"/>
    <n v="-999"/>
    <n v="16.2"/>
    <n v="-999"/>
    <n v="11.8"/>
    <n v="9.8000000000000007"/>
    <n v="0.54700000000000004"/>
    <n v="1.329"/>
    <n v="0"/>
    <n v="-999"/>
    <x v="142"/>
  </r>
  <r>
    <d v="2003-06-16T00:00:00"/>
    <n v="167"/>
    <n v="28.71"/>
    <n v="13.1"/>
    <n v="21.4"/>
    <n v="4.5999999999999996"/>
    <n v="51.7"/>
    <n v="21.4"/>
    <n v="0"/>
    <n v="0"/>
    <n v="0"/>
    <n v="-999"/>
    <n v="-999"/>
    <n v="18"/>
    <n v="-999"/>
    <n v="12.3"/>
    <n v="10"/>
    <n v="0.54400000000000004"/>
    <n v="2.0030000000000001"/>
    <n v="0"/>
    <n v="-999"/>
    <x v="142"/>
  </r>
  <r>
    <d v="2003-06-17T00:00:00"/>
    <n v="168"/>
    <n v="25.96"/>
    <n v="16.7"/>
    <n v="23.7"/>
    <n v="8.9"/>
    <n v="45.4"/>
    <n v="28.2"/>
    <n v="0"/>
    <n v="0"/>
    <n v="0"/>
    <n v="-999"/>
    <n v="-999"/>
    <n v="18.600000000000001"/>
    <n v="-999"/>
    <n v="12.9"/>
    <n v="10.3"/>
    <n v="0.82499999999999996"/>
    <n v="2.1040000000000001"/>
    <n v="0"/>
    <n v="-999"/>
    <x v="142"/>
  </r>
  <r>
    <d v="2003-06-18T00:00:00"/>
    <n v="169"/>
    <n v="13.29"/>
    <n v="13.7"/>
    <n v="18.3"/>
    <n v="5.7"/>
    <n v="64.7"/>
    <n v="39.700000000000003"/>
    <n v="0"/>
    <n v="0"/>
    <n v="0"/>
    <n v="-999"/>
    <n v="-999"/>
    <n v="15.1"/>
    <n v="-999"/>
    <n v="13"/>
    <n v="10.7"/>
    <n v="0.83699999999999997"/>
    <n v="1.268"/>
    <n v="0"/>
    <n v="-999"/>
    <x v="142"/>
  </r>
  <r>
    <d v="2003-06-19T00:00:00"/>
    <n v="170"/>
    <n v="22.42"/>
    <n v="9.9"/>
    <n v="17.600000000000001"/>
    <n v="2.2999999999999998"/>
    <n v="73.900000000000006"/>
    <n v="48"/>
    <n v="0"/>
    <n v="0"/>
    <n v="0"/>
    <n v="-999"/>
    <n v="-999"/>
    <n v="15.5"/>
    <n v="-999"/>
    <n v="12.4"/>
    <n v="10.6"/>
    <n v="0.96299999999999997"/>
    <n v="1.046"/>
    <n v="0"/>
    <n v="-999"/>
    <x v="142"/>
  </r>
  <r>
    <d v="2003-06-20T00:00:00"/>
    <n v="171"/>
    <n v="5.32"/>
    <n v="2.4"/>
    <n v="4.9000000000000004"/>
    <n v="0.3"/>
    <n v="97.5"/>
    <n v="87"/>
    <n v="10.6"/>
    <n v="0"/>
    <n v="0"/>
    <n v="-999"/>
    <n v="-999"/>
    <n v="8.1999999999999993"/>
    <n v="-999"/>
    <n v="11.2"/>
    <n v="10.4"/>
    <n v="0.755"/>
    <n v="0.113"/>
    <n v="0"/>
    <n v="-999"/>
    <x v="142"/>
  </r>
  <r>
    <d v="2003-06-21T00:00:00"/>
    <n v="172"/>
    <n v="9.85"/>
    <n v="2.1"/>
    <n v="7.4"/>
    <n v="-0.1"/>
    <n v="98"/>
    <n v="86.8"/>
    <n v="7.4"/>
    <n v="0"/>
    <n v="0"/>
    <n v="-999"/>
    <n v="-999"/>
    <n v="7.9"/>
    <n v="-999"/>
    <n v="9.4"/>
    <n v="9.6999999999999993"/>
    <n v="0.89500000000000002"/>
    <n v="0.13600000000000001"/>
    <n v="0"/>
    <n v="-999"/>
    <x v="142"/>
  </r>
  <r>
    <d v="2003-06-22T00:00:00"/>
    <n v="173"/>
    <n v="13.7"/>
    <n v="2.9"/>
    <n v="9.8000000000000007"/>
    <n v="-0.7"/>
    <n v="93.7"/>
    <n v="68.5"/>
    <n v="8"/>
    <n v="0"/>
    <n v="0"/>
    <n v="-999"/>
    <n v="-999"/>
    <n v="6.8"/>
    <n v="-999"/>
    <n v="8.6"/>
    <n v="9"/>
    <n v="0.82799999999999996"/>
    <n v="0.38200000000000001"/>
    <n v="0"/>
    <n v="-999"/>
    <x v="142"/>
  </r>
  <r>
    <d v="2003-06-23T00:00:00"/>
    <n v="174"/>
    <n v="16.82"/>
    <n v="5.7"/>
    <n v="12.8"/>
    <n v="-1.4"/>
    <n v="82"/>
    <n v="51"/>
    <n v="0"/>
    <n v="0"/>
    <n v="0"/>
    <n v="-999"/>
    <n v="-999"/>
    <n v="9.3000000000000007"/>
    <n v="-999"/>
    <n v="8.5"/>
    <n v="8.4"/>
    <n v="0.755"/>
    <n v="0.72399999999999998"/>
    <n v="0"/>
    <n v="-999"/>
    <x v="142"/>
  </r>
  <r>
    <d v="2003-06-24T00:00:00"/>
    <n v="175"/>
    <n v="19.989999999999998"/>
    <n v="8.8000000000000007"/>
    <n v="17.100000000000001"/>
    <n v="2.5"/>
    <n v="75.8"/>
    <n v="42.5"/>
    <n v="0"/>
    <n v="0"/>
    <n v="0"/>
    <n v="-999"/>
    <n v="-999"/>
    <n v="13"/>
    <n v="-999"/>
    <n v="9.1999999999999993"/>
    <n v="8.3000000000000007"/>
    <n v="0.82899999999999996"/>
    <n v="1.121"/>
    <n v="0"/>
    <n v="-999"/>
    <x v="142"/>
  </r>
  <r>
    <d v="2003-06-25T00:00:00"/>
    <n v="176"/>
    <n v="23.5"/>
    <n v="12.4"/>
    <n v="20.5"/>
    <n v="3.9"/>
    <n v="64.099999999999994"/>
    <n v="35"/>
    <n v="0"/>
    <n v="0"/>
    <n v="0"/>
    <n v="-999"/>
    <n v="-999"/>
    <n v="16.5"/>
    <n v="-999"/>
    <n v="10.4"/>
    <n v="8.6"/>
    <n v="0.84199999999999997"/>
    <n v="1.5669999999999999"/>
    <n v="0"/>
    <n v="-999"/>
    <x v="142"/>
  </r>
  <r>
    <d v="2003-06-26T00:00:00"/>
    <n v="177"/>
    <n v="24.43"/>
    <n v="13.8"/>
    <n v="21.8"/>
    <n v="6.4"/>
    <n v="67.400000000000006"/>
    <n v="35"/>
    <n v="0"/>
    <n v="0"/>
    <n v="0"/>
    <n v="-999"/>
    <n v="-999"/>
    <n v="17.2"/>
    <n v="-999"/>
    <n v="11.6"/>
    <n v="9.1999999999999993"/>
    <n v="0.91400000000000003"/>
    <n v="1.6970000000000001"/>
    <n v="0"/>
    <n v="-999"/>
    <x v="142"/>
  </r>
  <r>
    <d v="2003-06-27T00:00:00"/>
    <n v="178"/>
    <n v="28.87"/>
    <n v="13.8"/>
    <n v="21.2"/>
    <n v="8.3000000000000007"/>
    <n v="59"/>
    <n v="31.1"/>
    <n v="0"/>
    <n v="0"/>
    <n v="0"/>
    <n v="-999"/>
    <n v="-999"/>
    <n v="19.399999999999999"/>
    <n v="-999"/>
    <n v="12.6"/>
    <n v="9.8000000000000007"/>
    <n v="0.78500000000000003"/>
    <n v="1.734"/>
    <n v="0"/>
    <n v="-999"/>
    <x v="142"/>
  </r>
  <r>
    <d v="2003-06-28T00:00:00"/>
    <n v="179"/>
    <n v="29.06"/>
    <n v="16.2"/>
    <n v="25"/>
    <n v="7.2"/>
    <n v="41.7"/>
    <n v="21.3"/>
    <n v="0"/>
    <n v="0"/>
    <n v="0"/>
    <n v="-999"/>
    <n v="-999"/>
    <n v="19.3"/>
    <n v="-999"/>
    <n v="13.2"/>
    <n v="10.4"/>
    <n v="0.67400000000000004"/>
    <n v="2.4929999999999999"/>
    <n v="0"/>
    <n v="-999"/>
    <x v="142"/>
  </r>
  <r>
    <d v="2003-06-29T00:00:00"/>
    <n v="180"/>
    <n v="19.239999999999998"/>
    <n v="17"/>
    <n v="23.9"/>
    <n v="10.199999999999999"/>
    <n v="42.4"/>
    <n v="24.1"/>
    <n v="0"/>
    <n v="0"/>
    <n v="0"/>
    <n v="-999"/>
    <n v="-999"/>
    <n v="16.8"/>
    <n v="-999"/>
    <n v="13.3"/>
    <n v="10.8"/>
    <n v="0.71599999999999997"/>
    <n v="2.2509999999999999"/>
    <n v="0"/>
    <n v="-999"/>
    <x v="142"/>
  </r>
  <r>
    <d v="2003-06-30T00:00:00"/>
    <n v="181"/>
    <n v="24.99"/>
    <n v="12.1"/>
    <n v="19.8"/>
    <n v="4.5999999999999996"/>
    <n v="61.9"/>
    <n v="33.6"/>
    <n v="0"/>
    <n v="0"/>
    <n v="0"/>
    <n v="-999"/>
    <n v="-999"/>
    <n v="18"/>
    <n v="-999"/>
    <n v="13.3"/>
    <n v="11"/>
    <n v="0.77700000000000002"/>
    <n v="1.5329999999999999"/>
    <n v="0"/>
    <n v="-999"/>
    <x v="142"/>
  </r>
  <r>
    <d v="2003-07-01T00:00:00"/>
    <n v="182"/>
    <n v="19.72"/>
    <n v="7.1"/>
    <n v="14.7"/>
    <n v="1.9"/>
    <n v="70.400000000000006"/>
    <n v="37.200000000000003"/>
    <n v="0"/>
    <n v="0"/>
    <n v="0"/>
    <n v="-999"/>
    <n v="-999"/>
    <n v="15.1"/>
    <n v="-999"/>
    <n v="13"/>
    <n v="11.1"/>
    <n v="0.621"/>
    <n v="1.05"/>
    <n v="0"/>
    <n v="-999"/>
    <x v="143"/>
  </r>
  <r>
    <d v="2003-07-02T00:00:00"/>
    <n v="183"/>
    <n v="21.95"/>
    <n v="6.5"/>
    <n v="16.399999999999999"/>
    <n v="-1.7"/>
    <n v="67.5"/>
    <n v="33.200000000000003"/>
    <n v="0"/>
    <n v="0"/>
    <n v="0"/>
    <n v="-999"/>
    <n v="-999"/>
    <n v="14.9"/>
    <n v="-999"/>
    <n v="12.3"/>
    <n v="10.9"/>
    <n v="0.61899999999999999"/>
    <n v="1.246"/>
    <n v="0"/>
    <n v="-999"/>
    <x v="143"/>
  </r>
  <r>
    <d v="2003-07-03T00:00:00"/>
    <n v="184"/>
    <n v="22.77"/>
    <n v="9.3000000000000007"/>
    <n v="18"/>
    <n v="1.5"/>
    <n v="63.1"/>
    <n v="31.6"/>
    <n v="0"/>
    <n v="0"/>
    <n v="0"/>
    <n v="-999"/>
    <n v="-999"/>
    <n v="14.9"/>
    <n v="-999"/>
    <n v="12"/>
    <n v="10.7"/>
    <n v="0.65"/>
    <n v="1.411"/>
    <n v="0"/>
    <n v="-999"/>
    <x v="143"/>
  </r>
  <r>
    <d v="2003-07-04T00:00:00"/>
    <n v="185"/>
    <n v="27.22"/>
    <n v="10.6"/>
    <n v="19.600000000000001"/>
    <n v="2"/>
    <n v="72.3"/>
    <n v="38.799999999999997"/>
    <n v="0"/>
    <n v="0"/>
    <n v="0"/>
    <n v="-999"/>
    <n v="-999"/>
    <n v="17.5"/>
    <n v="-999"/>
    <n v="12.3"/>
    <n v="10.7"/>
    <n v="0.88400000000000001"/>
    <n v="1.3959999999999999"/>
    <n v="0"/>
    <n v="-999"/>
    <x v="143"/>
  </r>
  <r>
    <d v="2003-07-05T00:00:00"/>
    <n v="186"/>
    <n v="17.36"/>
    <n v="9.1999999999999993"/>
    <n v="16"/>
    <n v="4.7"/>
    <n v="73.400000000000006"/>
    <n v="38.299999999999997"/>
    <n v="0"/>
    <n v="0"/>
    <n v="0"/>
    <n v="-999"/>
    <n v="-999"/>
    <n v="13.7"/>
    <n v="-999"/>
    <n v="12.7"/>
    <n v="10.9"/>
    <n v="0.69399999999999995"/>
    <n v="1.1220000000000001"/>
    <n v="0"/>
    <n v="-999"/>
    <x v="143"/>
  </r>
  <r>
    <d v="2003-07-06T00:00:00"/>
    <n v="187"/>
    <n v="27.83"/>
    <n v="11.7"/>
    <n v="19.3"/>
    <n v="3.5"/>
    <n v="52.7"/>
    <n v="31.7"/>
    <n v="0"/>
    <n v="0"/>
    <n v="0"/>
    <n v="-999"/>
    <n v="-999"/>
    <n v="16.7"/>
    <n v="-999"/>
    <n v="12.3"/>
    <n v="10.8"/>
    <n v="0.70799999999999996"/>
    <n v="1.5289999999999999"/>
    <n v="0"/>
    <n v="-999"/>
    <x v="143"/>
  </r>
  <r>
    <d v="2003-07-07T00:00:00"/>
    <n v="188"/>
    <n v="24.71"/>
    <n v="14.5"/>
    <n v="21.8"/>
    <n v="7.5"/>
    <n v="52.5"/>
    <n v="32.299999999999997"/>
    <n v="0"/>
    <n v="0"/>
    <n v="0"/>
    <n v="-999"/>
    <n v="-999"/>
    <n v="17.8"/>
    <n v="-999"/>
    <n v="12.8"/>
    <n v="10.9"/>
    <n v="0.84099999999999997"/>
    <n v="1.768"/>
    <n v="0"/>
    <n v="-999"/>
    <x v="143"/>
  </r>
  <r>
    <d v="2003-07-08T00:00:00"/>
    <n v="189"/>
    <n v="18.63"/>
    <n v="10.4"/>
    <n v="17.8"/>
    <n v="5.2"/>
    <n v="68.3"/>
    <n v="43.6"/>
    <n v="0"/>
    <n v="0"/>
    <n v="0"/>
    <n v="-999"/>
    <n v="-999"/>
    <n v="14.5"/>
    <n v="-999"/>
    <n v="12.8"/>
    <n v="11.2"/>
    <n v="0.88900000000000001"/>
    <n v="1.149"/>
    <n v="0"/>
    <n v="-999"/>
    <x v="143"/>
  </r>
  <r>
    <d v="2003-07-09T00:00:00"/>
    <n v="190"/>
    <n v="28.15"/>
    <n v="12.3"/>
    <n v="20.5"/>
    <n v="3.1"/>
    <n v="61.1"/>
    <n v="33.1"/>
    <n v="0"/>
    <n v="0"/>
    <n v="0"/>
    <n v="-999"/>
    <n v="-999"/>
    <n v="18.2"/>
    <n v="-999"/>
    <n v="13"/>
    <n v="11.1"/>
    <n v="0.79800000000000004"/>
    <n v="1.613"/>
    <n v="0"/>
    <n v="-999"/>
    <x v="143"/>
  </r>
  <r>
    <d v="2003-07-10T00:00:00"/>
    <n v="191"/>
    <n v="25.46"/>
    <n v="17.100000000000001"/>
    <n v="25.6"/>
    <n v="9"/>
    <n v="47.7"/>
    <n v="20.6"/>
    <n v="0"/>
    <n v="0"/>
    <n v="0"/>
    <n v="-999"/>
    <n v="-999"/>
    <n v="19.3"/>
    <n v="-999"/>
    <n v="13.7"/>
    <n v="11.4"/>
    <n v="0.67800000000000005"/>
    <n v="2.6059999999999999"/>
    <n v="0"/>
    <n v="-999"/>
    <x v="143"/>
  </r>
  <r>
    <d v="2003-07-11T00:00:00"/>
    <n v="192"/>
    <n v="23.24"/>
    <n v="19.3"/>
    <n v="27.4"/>
    <n v="11.2"/>
    <n v="40.799999999999997"/>
    <n v="22.8"/>
    <n v="0"/>
    <n v="0"/>
    <n v="0"/>
    <n v="-999"/>
    <n v="-999"/>
    <n v="19.8"/>
    <n v="-999"/>
    <n v="14.1"/>
    <n v="11.8"/>
    <n v="0.83399999999999996"/>
    <n v="2.8170000000000002"/>
    <n v="0"/>
    <n v="-999"/>
    <x v="143"/>
  </r>
  <r>
    <d v="2003-07-12T00:00:00"/>
    <n v="193"/>
    <n v="21.33"/>
    <n v="16.3"/>
    <n v="24.8"/>
    <n v="9.8000000000000007"/>
    <n v="53.6"/>
    <n v="29.3"/>
    <n v="0"/>
    <n v="0"/>
    <n v="0"/>
    <n v="-999"/>
    <n v="-999"/>
    <n v="19.899999999999999"/>
    <n v="-999"/>
    <n v="14.7"/>
    <n v="12.1"/>
    <n v="0.91600000000000004"/>
    <n v="2.2130000000000001"/>
    <n v="0"/>
    <n v="-999"/>
    <x v="143"/>
  </r>
  <r>
    <d v="2003-07-13T00:00:00"/>
    <n v="194"/>
    <n v="21.86"/>
    <n v="11.6"/>
    <n v="18.7"/>
    <n v="5.3"/>
    <n v="65.900000000000006"/>
    <n v="36.200000000000003"/>
    <n v="0"/>
    <n v="0"/>
    <n v="0"/>
    <n v="-999"/>
    <n v="-999"/>
    <n v="17.5"/>
    <n v="-999"/>
    <n v="14.4"/>
    <n v="12.3"/>
    <n v="0.78200000000000003"/>
    <n v="1.3759999999999999"/>
    <n v="0"/>
    <n v="-999"/>
    <x v="143"/>
  </r>
  <r>
    <d v="2003-07-14T00:00:00"/>
    <n v="195"/>
    <n v="25.13"/>
    <n v="11.3"/>
    <n v="20.100000000000001"/>
    <n v="3.4"/>
    <n v="64.900000000000006"/>
    <n v="32.299999999999997"/>
    <n v="0"/>
    <n v="0"/>
    <n v="0"/>
    <n v="-999"/>
    <n v="-999"/>
    <n v="17.100000000000001"/>
    <n v="-999"/>
    <n v="13.9"/>
    <n v="12.2"/>
    <n v="0.76100000000000001"/>
    <n v="1.5920000000000001"/>
    <n v="0"/>
    <n v="-999"/>
    <x v="143"/>
  </r>
  <r>
    <d v="2003-07-15T00:00:00"/>
    <n v="196"/>
    <n v="17.649999999999999"/>
    <n v="13.4"/>
    <n v="20.100000000000001"/>
    <n v="6.5"/>
    <n v="60.2"/>
    <n v="40.6"/>
    <n v="0"/>
    <n v="0"/>
    <n v="0"/>
    <n v="-999"/>
    <n v="-999"/>
    <n v="16.5"/>
    <n v="-999"/>
    <n v="13.7"/>
    <n v="12.2"/>
    <n v="0.95199999999999996"/>
    <n v="1.397"/>
    <n v="0"/>
    <n v="-999"/>
    <x v="143"/>
  </r>
  <r>
    <d v="2003-07-16T00:00:00"/>
    <n v="197"/>
    <n v="24.67"/>
    <n v="14.2"/>
    <n v="22"/>
    <n v="5.9"/>
    <n v="57.8"/>
    <n v="26.4"/>
    <n v="0"/>
    <n v="0"/>
    <n v="0"/>
    <n v="-999"/>
    <n v="-999"/>
    <n v="18.7"/>
    <n v="-999"/>
    <n v="13.8"/>
    <n v="12.1"/>
    <n v="0.69599999999999995"/>
    <n v="1.9450000000000001"/>
    <n v="0"/>
    <n v="-999"/>
    <x v="143"/>
  </r>
  <r>
    <d v="2003-07-17T00:00:00"/>
    <n v="198"/>
    <n v="28.3"/>
    <n v="12.2"/>
    <n v="21.8"/>
    <n v="1.5"/>
    <n v="52.1"/>
    <n v="17.5"/>
    <n v="0"/>
    <n v="0"/>
    <n v="0"/>
    <n v="-999"/>
    <n v="-999"/>
    <n v="17.399999999999999"/>
    <n v="-999"/>
    <n v="13.8"/>
    <n v="12.1"/>
    <n v="0.45700000000000002"/>
    <n v="2.1539999999999999"/>
    <n v="0"/>
    <n v="-999"/>
    <x v="143"/>
  </r>
  <r>
    <d v="2003-07-18T00:00:00"/>
    <n v="199"/>
    <n v="26.36"/>
    <n v="18.2"/>
    <n v="26.8"/>
    <n v="9.6999999999999993"/>
    <n v="33.9"/>
    <n v="16.600000000000001"/>
    <n v="0"/>
    <n v="0"/>
    <n v="0"/>
    <n v="-999"/>
    <n v="-999"/>
    <n v="19.3"/>
    <n v="-999"/>
    <n v="14"/>
    <n v="12.2"/>
    <n v="0.58599999999999997"/>
    <n v="2.9380000000000002"/>
    <n v="0"/>
    <n v="-999"/>
    <x v="143"/>
  </r>
  <r>
    <d v="2003-07-19T00:00:00"/>
    <n v="200"/>
    <n v="21.95"/>
    <n v="18.3"/>
    <n v="27.6"/>
    <n v="9.8000000000000007"/>
    <n v="31.8"/>
    <n v="15.3"/>
    <n v="0"/>
    <n v="0"/>
    <n v="0"/>
    <n v="-999"/>
    <n v="-999"/>
    <n v="19"/>
    <n v="-999"/>
    <n v="14.2"/>
    <n v="12.3"/>
    <n v="0.56599999999999995"/>
    <n v="3.1269999999999998"/>
    <n v="0"/>
    <n v="-999"/>
    <x v="143"/>
  </r>
  <r>
    <d v="2003-07-20T00:00:00"/>
    <n v="201"/>
    <n v="25.46"/>
    <n v="16.3"/>
    <n v="23.8"/>
    <n v="8.3000000000000007"/>
    <n v="48.5"/>
    <n v="32.9"/>
    <n v="0"/>
    <n v="0"/>
    <n v="0"/>
    <n v="-999"/>
    <n v="-999"/>
    <n v="19.3"/>
    <n v="-999"/>
    <n v="14.6"/>
    <n v="12.5"/>
    <n v="0.96899999999999997"/>
    <n v="1.978"/>
    <n v="0"/>
    <n v="-999"/>
    <x v="143"/>
  </r>
  <r>
    <d v="2003-07-21T00:00:00"/>
    <n v="202"/>
    <n v="27.9"/>
    <n v="18.100000000000001"/>
    <n v="28.2"/>
    <n v="7"/>
    <n v="43.8"/>
    <n v="10.7"/>
    <n v="0"/>
    <n v="0"/>
    <n v="0"/>
    <n v="-999"/>
    <n v="-999"/>
    <n v="19.5"/>
    <n v="-999"/>
    <n v="14.5"/>
    <n v="12.7"/>
    <n v="0.40899999999999997"/>
    <n v="3.4140000000000001"/>
    <n v="0"/>
    <n v="-999"/>
    <x v="143"/>
  </r>
  <r>
    <d v="2003-07-22T00:00:00"/>
    <n v="203"/>
    <n v="27.97"/>
    <n v="20.7"/>
    <n v="29.7"/>
    <n v="12.7"/>
    <n v="26"/>
    <n v="10.8"/>
    <n v="0"/>
    <n v="0"/>
    <n v="0"/>
    <n v="-999"/>
    <n v="-999"/>
    <n v="20.7"/>
    <n v="-999"/>
    <n v="14.9"/>
    <n v="12.8"/>
    <n v="0.45"/>
    <n v="3.72"/>
    <n v="0"/>
    <n v="-999"/>
    <x v="143"/>
  </r>
  <r>
    <d v="2003-07-23T00:00:00"/>
    <n v="204"/>
    <n v="27.89"/>
    <n v="18.600000000000001"/>
    <n v="27"/>
    <n v="11.4"/>
    <n v="23.4"/>
    <n v="13.1"/>
    <n v="0"/>
    <n v="0"/>
    <n v="0"/>
    <n v="-999"/>
    <n v="-999"/>
    <n v="19.7"/>
    <n v="-999"/>
    <n v="15.1"/>
    <n v="13"/>
    <n v="0.46800000000000003"/>
    <n v="3.0979999999999999"/>
    <n v="0"/>
    <n v="-999"/>
    <x v="143"/>
  </r>
  <r>
    <d v="2003-07-24T00:00:00"/>
    <n v="205"/>
    <n v="27.42"/>
    <n v="15.3"/>
    <n v="23.7"/>
    <n v="8.3000000000000007"/>
    <n v="38.200000000000003"/>
    <n v="17.7"/>
    <n v="0"/>
    <n v="0"/>
    <n v="0"/>
    <n v="-999"/>
    <n v="-999"/>
    <n v="18.5"/>
    <n v="-999"/>
    <n v="14.7"/>
    <n v="13.1"/>
    <n v="0.51700000000000002"/>
    <n v="2.411"/>
    <n v="0"/>
    <n v="-999"/>
    <x v="143"/>
  </r>
  <r>
    <d v="2003-07-25T00:00:00"/>
    <n v="206"/>
    <n v="27.81"/>
    <n v="14.6"/>
    <n v="22.9"/>
    <n v="6.5"/>
    <n v="42"/>
    <n v="21.2"/>
    <n v="0"/>
    <n v="0"/>
    <n v="0"/>
    <n v="-999"/>
    <n v="-999"/>
    <n v="18.399999999999999"/>
    <n v="-999"/>
    <n v="14.4"/>
    <n v="13"/>
    <n v="0.59199999999999997"/>
    <n v="2.2000000000000002"/>
    <n v="0"/>
    <n v="-999"/>
    <x v="143"/>
  </r>
  <r>
    <d v="2003-07-26T00:00:00"/>
    <n v="207"/>
    <n v="26.09"/>
    <n v="18.8"/>
    <n v="26.9"/>
    <n v="11.8"/>
    <n v="31.4"/>
    <n v="15.9"/>
    <n v="0"/>
    <n v="0"/>
    <n v="0"/>
    <n v="-999"/>
    <n v="-999"/>
    <n v="20.7"/>
    <n v="-999"/>
    <n v="14.8"/>
    <n v="13"/>
    <n v="0.56299999999999994"/>
    <n v="2.98"/>
    <n v="0"/>
    <n v="-999"/>
    <x v="143"/>
  </r>
  <r>
    <d v="2003-07-27T00:00:00"/>
    <n v="208"/>
    <n v="26.17"/>
    <n v="19.7"/>
    <n v="28.3"/>
    <n v="11.1"/>
    <n v="35.5"/>
    <n v="16.3"/>
    <n v="0"/>
    <n v="0"/>
    <n v="0"/>
    <n v="-999"/>
    <n v="-999"/>
    <n v="20.399999999999999"/>
    <n v="-999"/>
    <n v="15"/>
    <n v="13.1"/>
    <n v="0.628"/>
    <n v="3.2189999999999999"/>
    <n v="0"/>
    <n v="-999"/>
    <x v="143"/>
  </r>
  <r>
    <d v="2003-07-28T00:00:00"/>
    <n v="209"/>
    <n v="26.63"/>
    <n v="20.3"/>
    <n v="28.2"/>
    <n v="13"/>
    <n v="33.5"/>
    <n v="16.5"/>
    <n v="0"/>
    <n v="0"/>
    <n v="0"/>
    <n v="-999"/>
    <n v="-999"/>
    <n v="20.9"/>
    <n v="-999"/>
    <n v="15.2"/>
    <n v="13.3"/>
    <n v="0.629"/>
    <n v="3.1930000000000001"/>
    <n v="0"/>
    <n v="-999"/>
    <x v="143"/>
  </r>
  <r>
    <d v="2003-07-29T00:00:00"/>
    <n v="210"/>
    <n v="26.51"/>
    <n v="21.3"/>
    <n v="29.6"/>
    <n v="13.8"/>
    <n v="30"/>
    <n v="14.3"/>
    <n v="0"/>
    <n v="0"/>
    <n v="0"/>
    <n v="-999"/>
    <n v="-999"/>
    <n v="21.6"/>
    <n v="-999"/>
    <n v="15.4"/>
    <n v="13.4"/>
    <n v="0.59099999999999997"/>
    <n v="3.5529999999999999"/>
    <n v="0"/>
    <n v="-999"/>
    <x v="143"/>
  </r>
  <r>
    <d v="2003-07-30T00:00:00"/>
    <n v="211"/>
    <n v="26.1"/>
    <n v="22.3"/>
    <n v="30.4"/>
    <n v="14.9"/>
    <n v="27.8"/>
    <n v="15.2"/>
    <n v="0"/>
    <n v="0"/>
    <n v="0"/>
    <n v="-999"/>
    <n v="-999"/>
    <n v="22.1"/>
    <n v="-999"/>
    <n v="15.7"/>
    <n v="13.6"/>
    <n v="0.66"/>
    <n v="3.681"/>
    <n v="0"/>
    <n v="-999"/>
    <x v="143"/>
  </r>
  <r>
    <d v="2003-07-31T00:00:00"/>
    <n v="212"/>
    <n v="19.63"/>
    <n v="21.3"/>
    <n v="30.9"/>
    <n v="13.9"/>
    <n v="35.4"/>
    <n v="16.100000000000001"/>
    <n v="0"/>
    <n v="0"/>
    <n v="0"/>
    <n v="-999"/>
    <n v="-999"/>
    <n v="20.7"/>
    <n v="-999"/>
    <n v="15.7"/>
    <n v="13.7"/>
    <n v="0.71799999999999997"/>
    <n v="3.7469999999999999"/>
    <n v="0"/>
    <n v="-999"/>
    <x v="143"/>
  </r>
  <r>
    <d v="2003-08-01T00:00:00"/>
    <n v="213"/>
    <n v="26.29"/>
    <n v="18.899999999999999"/>
    <n v="27.6"/>
    <n v="11.6"/>
    <n v="39"/>
    <n v="17.3"/>
    <n v="0"/>
    <n v="0"/>
    <n v="0"/>
    <n v="-999"/>
    <n v="-999"/>
    <n v="21.1"/>
    <n v="-999"/>
    <n v="15.7"/>
    <n v="13.7"/>
    <n v="0.63700000000000001"/>
    <n v="3.0529999999999999"/>
    <n v="0"/>
    <n v="-999"/>
    <x v="144"/>
  </r>
  <r>
    <d v="2003-08-02T00:00:00"/>
    <n v="214"/>
    <n v="20.149999999999999"/>
    <n v="15.7"/>
    <n v="23.6"/>
    <n v="7.4"/>
    <n v="40.1"/>
    <n v="16.5"/>
    <n v="0"/>
    <n v="0"/>
    <n v="0"/>
    <n v="-999"/>
    <n v="-999"/>
    <n v="18.100000000000001"/>
    <n v="-999"/>
    <n v="15.1"/>
    <n v="13.6"/>
    <n v="0.48099999999999998"/>
    <n v="2.4319999999999999"/>
    <n v="0"/>
    <n v="-999"/>
    <x v="144"/>
  </r>
  <r>
    <d v="2003-08-03T00:00:00"/>
    <n v="215"/>
    <n v="19.87"/>
    <n v="14.7"/>
    <n v="23.8"/>
    <n v="8.5"/>
    <n v="56.2"/>
    <n v="30.3"/>
    <n v="0"/>
    <n v="0"/>
    <n v="0"/>
    <n v="-999"/>
    <n v="-999"/>
    <n v="18.7"/>
    <n v="-999"/>
    <n v="14.8"/>
    <n v="13.4"/>
    <n v="0.89300000000000002"/>
    <n v="2.0550000000000002"/>
    <n v="0"/>
    <n v="-999"/>
    <x v="144"/>
  </r>
  <r>
    <d v="2003-08-04T00:00:00"/>
    <n v="216"/>
    <n v="21.95"/>
    <n v="14.3"/>
    <n v="23.8"/>
    <n v="5.7"/>
    <n v="63.4"/>
    <n v="33.299999999999997"/>
    <n v="0"/>
    <n v="0"/>
    <n v="0"/>
    <n v="-999"/>
    <n v="-999"/>
    <n v="17.5"/>
    <n v="-999"/>
    <n v="14.4"/>
    <n v="13.2"/>
    <n v="0.97899999999999998"/>
    <n v="1.966"/>
    <n v="0"/>
    <n v="-999"/>
    <x v="144"/>
  </r>
  <r>
    <d v="2003-08-05T00:00:00"/>
    <n v="217"/>
    <n v="21.07"/>
    <n v="16.899999999999999"/>
    <n v="24.6"/>
    <n v="10.5"/>
    <n v="45.1"/>
    <n v="24.7"/>
    <n v="0"/>
    <n v="0"/>
    <n v="0"/>
    <n v="-999"/>
    <n v="-999"/>
    <n v="20.399999999999999"/>
    <n v="-999"/>
    <n v="14.7"/>
    <n v="13.1"/>
    <n v="0.76400000000000001"/>
    <n v="2.3290000000000002"/>
    <n v="0"/>
    <n v="-999"/>
    <x v="144"/>
  </r>
  <r>
    <d v="2003-08-06T00:00:00"/>
    <n v="218"/>
    <n v="15.58"/>
    <n v="14.6"/>
    <n v="23.3"/>
    <n v="8.8000000000000007"/>
    <n v="58.4"/>
    <n v="27.2"/>
    <n v="0"/>
    <n v="0"/>
    <n v="0"/>
    <n v="-999"/>
    <n v="-999"/>
    <n v="15.8"/>
    <n v="-999"/>
    <n v="14.4"/>
    <n v="13.1"/>
    <n v="0.77600000000000002"/>
    <n v="2.0819999999999999"/>
    <n v="0"/>
    <n v="-999"/>
    <x v="144"/>
  </r>
  <r>
    <d v="2003-08-07T00:00:00"/>
    <n v="219"/>
    <n v="11.33"/>
    <n v="12.9"/>
    <n v="19.100000000000001"/>
    <n v="7.2"/>
    <n v="68.599999999999994"/>
    <n v="44.5"/>
    <n v="1.5"/>
    <n v="0"/>
    <n v="0"/>
    <n v="-999"/>
    <n v="-999"/>
    <n v="13.1"/>
    <n v="-999"/>
    <n v="13.5"/>
    <n v="12.9"/>
    <n v="0.98499999999999999"/>
    <n v="1.2270000000000001"/>
    <n v="0"/>
    <n v="-999"/>
    <x v="144"/>
  </r>
  <r>
    <d v="2003-08-08T00:00:00"/>
    <n v="220"/>
    <n v="24.03"/>
    <n v="16.399999999999999"/>
    <n v="26.1"/>
    <n v="8.1"/>
    <n v="52.8"/>
    <n v="24.6"/>
    <n v="0.3"/>
    <n v="0"/>
    <n v="0"/>
    <n v="-999"/>
    <n v="-999"/>
    <n v="18.899999999999999"/>
    <n v="-999"/>
    <n v="13.6"/>
    <n v="12.5"/>
    <n v="0.83199999999999996"/>
    <n v="2.5489999999999999"/>
    <n v="0"/>
    <n v="-999"/>
    <x v="144"/>
  </r>
  <r>
    <d v="2003-08-09T00:00:00"/>
    <n v="221"/>
    <n v="21.26"/>
    <n v="17.8"/>
    <n v="27.2"/>
    <n v="10.9"/>
    <n v="47.3"/>
    <n v="20.9"/>
    <n v="0"/>
    <n v="0"/>
    <n v="0"/>
    <n v="-999"/>
    <n v="-999"/>
    <n v="18.899999999999999"/>
    <n v="-999"/>
    <n v="14.3"/>
    <n v="12.6"/>
    <n v="0.754"/>
    <n v="2.8530000000000002"/>
    <n v="0"/>
    <n v="-999"/>
    <x v="144"/>
  </r>
  <r>
    <d v="2003-08-10T00:00:00"/>
    <n v="222"/>
    <n v="16.61"/>
    <n v="13.9"/>
    <n v="25.9"/>
    <n v="6.2"/>
    <n v="67.900000000000006"/>
    <n v="28.2"/>
    <n v="7.8"/>
    <n v="0"/>
    <n v="0"/>
    <n v="-999"/>
    <n v="-999"/>
    <n v="17.100000000000001"/>
    <n v="-999"/>
    <n v="14.1"/>
    <n v="12.7"/>
    <n v="0.94099999999999995"/>
    <n v="2.399"/>
    <n v="0"/>
    <n v="-999"/>
    <x v="144"/>
  </r>
  <r>
    <d v="2003-08-11T00:00:00"/>
    <n v="223"/>
    <n v="16.59"/>
    <n v="10.4"/>
    <n v="19.2"/>
    <n v="4.8"/>
    <n v="76.099999999999994"/>
    <n v="34"/>
    <n v="1.3"/>
    <n v="0"/>
    <n v="0"/>
    <n v="-999"/>
    <n v="-999"/>
    <n v="13.6"/>
    <n v="-999"/>
    <n v="13.3"/>
    <n v="12.5"/>
    <n v="0.75600000000000001"/>
    <n v="1.468"/>
    <n v="0"/>
    <n v="-999"/>
    <x v="144"/>
  </r>
  <r>
    <d v="2003-08-12T00:00:00"/>
    <n v="224"/>
    <n v="24.41"/>
    <n v="11.8"/>
    <n v="20.8"/>
    <n v="3.3"/>
    <n v="58.3"/>
    <n v="23.3"/>
    <n v="0"/>
    <n v="0"/>
    <n v="0"/>
    <n v="-999"/>
    <n v="-999"/>
    <n v="15.4"/>
    <n v="-999"/>
    <n v="13.1"/>
    <n v="12.3"/>
    <n v="0.57099999999999995"/>
    <n v="1.8839999999999999"/>
    <n v="0"/>
    <n v="-999"/>
    <x v="144"/>
  </r>
  <r>
    <d v="2003-08-13T00:00:00"/>
    <n v="225"/>
    <n v="25.02"/>
    <n v="13.4"/>
    <n v="22.2"/>
    <n v="5.3"/>
    <n v="48.7"/>
    <n v="21.9"/>
    <n v="0"/>
    <n v="0"/>
    <n v="0"/>
    <n v="-999"/>
    <n v="-999"/>
    <n v="16.3"/>
    <n v="-999"/>
    <n v="13.2"/>
    <n v="12.2"/>
    <n v="0.58499999999999996"/>
    <n v="2.09"/>
    <n v="0"/>
    <n v="-999"/>
    <x v="144"/>
  </r>
  <r>
    <d v="2003-08-14T00:00:00"/>
    <n v="226"/>
    <n v="25.47"/>
    <n v="16.899999999999999"/>
    <n v="26.2"/>
    <n v="8.4"/>
    <n v="31.3"/>
    <n v="9.5"/>
    <n v="0"/>
    <n v="0"/>
    <n v="0"/>
    <n v="-999"/>
    <n v="-999"/>
    <n v="17.5"/>
    <n v="-999"/>
    <n v="13.5"/>
    <n v="12.2"/>
    <n v="0.32300000000000001"/>
    <n v="3.0779999999999998"/>
    <n v="0"/>
    <n v="-999"/>
    <x v="144"/>
  </r>
  <r>
    <d v="2003-08-15T00:00:00"/>
    <n v="227"/>
    <n v="23.37"/>
    <n v="21.9"/>
    <n v="31.3"/>
    <n v="13.2"/>
    <n v="23.2"/>
    <n v="11.3"/>
    <n v="0"/>
    <n v="0"/>
    <n v="0"/>
    <n v="-999"/>
    <n v="-999"/>
    <n v="20.8"/>
    <n v="-999"/>
    <n v="14.1"/>
    <n v="12.4"/>
    <n v="0.51600000000000001"/>
    <n v="4.0529999999999999"/>
    <n v="0"/>
    <n v="-999"/>
    <x v="144"/>
  </r>
  <r>
    <d v="2003-08-16T00:00:00"/>
    <n v="228"/>
    <n v="12.53"/>
    <n v="15.3"/>
    <n v="21.8"/>
    <n v="8.3000000000000007"/>
    <n v="58.1"/>
    <n v="38.1"/>
    <n v="1.4"/>
    <n v="0"/>
    <n v="0"/>
    <n v="-999"/>
    <n v="-999"/>
    <n v="16"/>
    <n v="-999"/>
    <n v="14.5"/>
    <n v="12.7"/>
    <n v="0.997"/>
    <n v="1.6160000000000001"/>
    <n v="0"/>
    <n v="-999"/>
    <x v="144"/>
  </r>
  <r>
    <d v="2003-08-17T00:00:00"/>
    <n v="229"/>
    <n v="23.18"/>
    <n v="15.3"/>
    <n v="24.4"/>
    <n v="6.1"/>
    <n v="58.8"/>
    <n v="21.1"/>
    <n v="0.6"/>
    <n v="0"/>
    <n v="0"/>
    <n v="-999"/>
    <n v="-999"/>
    <n v="17.899999999999999"/>
    <n v="-999"/>
    <n v="14"/>
    <n v="12.6"/>
    <n v="0.64600000000000002"/>
    <n v="2.411"/>
    <n v="0"/>
    <n v="-999"/>
    <x v="144"/>
  </r>
  <r>
    <d v="2003-08-18T00:00:00"/>
    <n v="230"/>
    <n v="23.91"/>
    <n v="17.899999999999999"/>
    <n v="27.2"/>
    <n v="11.2"/>
    <n v="42.2"/>
    <n v="25.6"/>
    <n v="0"/>
    <n v="0"/>
    <n v="0"/>
    <n v="-999"/>
    <n v="-999"/>
    <n v="19.600000000000001"/>
    <n v="-999"/>
    <n v="14.4"/>
    <n v="12.6"/>
    <n v="0.92400000000000004"/>
    <n v="2.6829999999999998"/>
    <n v="0"/>
    <n v="-999"/>
    <x v="144"/>
  </r>
  <r>
    <d v="2003-08-19T00:00:00"/>
    <n v="231"/>
    <n v="11.96"/>
    <n v="12.6"/>
    <n v="20.7"/>
    <n v="7.9"/>
    <n v="52.8"/>
    <n v="30.9"/>
    <n v="0"/>
    <n v="0"/>
    <n v="0"/>
    <n v="-999"/>
    <n v="-999"/>
    <n v="13.3"/>
    <n v="-999"/>
    <n v="13.7"/>
    <n v="12.7"/>
    <n v="0.752"/>
    <n v="1.6870000000000001"/>
    <n v="0"/>
    <n v="-999"/>
    <x v="144"/>
  </r>
  <r>
    <d v="2003-08-20T00:00:00"/>
    <n v="232"/>
    <n v="15.81"/>
    <n v="13.5"/>
    <n v="22"/>
    <n v="5.3"/>
    <n v="50.6"/>
    <n v="26.4"/>
    <n v="0"/>
    <n v="0"/>
    <n v="0"/>
    <n v="-999"/>
    <n v="-999"/>
    <n v="14.1"/>
    <n v="-999"/>
    <n v="12.9"/>
    <n v="12.3"/>
    <n v="0.69899999999999995"/>
    <n v="1.9450000000000001"/>
    <n v="0"/>
    <n v="-999"/>
    <x v="144"/>
  </r>
  <r>
    <d v="2003-08-21T00:00:00"/>
    <n v="233"/>
    <n v="21.99"/>
    <n v="18.600000000000001"/>
    <n v="27.5"/>
    <n v="12.4"/>
    <n v="34.700000000000003"/>
    <n v="18.7"/>
    <n v="0"/>
    <n v="0"/>
    <n v="0"/>
    <n v="-999"/>
    <n v="-999"/>
    <n v="19.399999999999999"/>
    <n v="-999"/>
    <n v="13.3"/>
    <n v="12.1"/>
    <n v="0.68600000000000005"/>
    <n v="2.984"/>
    <n v="0"/>
    <n v="-999"/>
    <x v="144"/>
  </r>
  <r>
    <d v="2003-08-22T00:00:00"/>
    <n v="234"/>
    <n v="13.4"/>
    <n v="13.8"/>
    <n v="21.3"/>
    <n v="5.3"/>
    <n v="57.8"/>
    <n v="32.200000000000003"/>
    <n v="4.2"/>
    <n v="0"/>
    <n v="0"/>
    <n v="-999"/>
    <n v="-999"/>
    <n v="16.100000000000001"/>
    <n v="-999"/>
    <n v="13.5"/>
    <n v="12.2"/>
    <n v="0.81299999999999994"/>
    <n v="1.7170000000000001"/>
    <n v="0"/>
    <n v="-999"/>
    <x v="144"/>
  </r>
  <r>
    <d v="2003-08-23T00:00:00"/>
    <n v="235"/>
    <n v="21.82"/>
    <n v="8.3000000000000007"/>
    <n v="16.2"/>
    <n v="1.5"/>
    <n v="60.9"/>
    <n v="25.8"/>
    <n v="0.3"/>
    <n v="0"/>
    <n v="0"/>
    <n v="-999"/>
    <n v="-999"/>
    <n v="13"/>
    <n v="-999"/>
    <n v="13"/>
    <n v="12.1"/>
    <n v="0.47499999999999998"/>
    <n v="1.3660000000000001"/>
    <n v="0"/>
    <n v="-999"/>
    <x v="144"/>
  </r>
  <r>
    <d v="2003-08-24T00:00:00"/>
    <n v="236"/>
    <n v="18.39"/>
    <n v="10.9"/>
    <n v="19.2"/>
    <n v="2.9"/>
    <n v="43.7"/>
    <n v="11.5"/>
    <n v="0"/>
    <n v="0"/>
    <n v="0"/>
    <n v="-999"/>
    <n v="-999"/>
    <n v="13.5"/>
    <n v="-999"/>
    <n v="12.2"/>
    <n v="11.8"/>
    <n v="0.25600000000000001"/>
    <n v="1.9690000000000001"/>
    <n v="0"/>
    <n v="-999"/>
    <x v="144"/>
  </r>
  <r>
    <d v="2003-08-25T00:00:00"/>
    <n v="237"/>
    <n v="13.49"/>
    <n v="13.5"/>
    <n v="20.9"/>
    <n v="6.5"/>
    <n v="55.5"/>
    <n v="27.3"/>
    <n v="0"/>
    <n v="0"/>
    <n v="0"/>
    <n v="-999"/>
    <n v="-999"/>
    <n v="14.2"/>
    <n v="-999"/>
    <n v="12.3"/>
    <n v="11.7"/>
    <n v="0.67400000000000004"/>
    <n v="1.7969999999999999"/>
    <n v="0"/>
    <n v="-999"/>
    <x v="144"/>
  </r>
  <r>
    <d v="2003-08-26T00:00:00"/>
    <n v="238"/>
    <n v="20.65"/>
    <n v="15.2"/>
    <n v="24.2"/>
    <n v="4"/>
    <n v="51.8"/>
    <n v="26.8"/>
    <n v="0"/>
    <n v="0"/>
    <n v="0"/>
    <n v="-999"/>
    <n v="-999"/>
    <n v="18.5"/>
    <n v="-999"/>
    <n v="13.2"/>
    <n v="11.7"/>
    <n v="0.80700000000000005"/>
    <n v="2.21"/>
    <n v="0"/>
    <n v="-999"/>
    <x v="144"/>
  </r>
  <r>
    <d v="2003-08-27T00:00:00"/>
    <n v="239"/>
    <n v="14.75"/>
    <n v="8.6"/>
    <n v="16.2"/>
    <n v="2.8"/>
    <n v="76"/>
    <n v="47"/>
    <n v="0"/>
    <n v="0"/>
    <n v="0"/>
    <n v="-999"/>
    <n v="-999"/>
    <n v="12.7"/>
    <n v="-999"/>
    <n v="12.7"/>
    <n v="11.8"/>
    <n v="0.86499999999999999"/>
    <n v="0.97599999999999998"/>
    <n v="0"/>
    <n v="-999"/>
    <x v="144"/>
  </r>
  <r>
    <d v="2003-08-28T00:00:00"/>
    <n v="240"/>
    <n v="21.15"/>
    <n v="10.9"/>
    <n v="19.5"/>
    <n v="3.4"/>
    <n v="64.7"/>
    <n v="35.5"/>
    <n v="0"/>
    <n v="0"/>
    <n v="0"/>
    <n v="-999"/>
    <n v="-999"/>
    <n v="14.9"/>
    <n v="-999"/>
    <n v="12.2"/>
    <n v="11.6"/>
    <n v="0.80400000000000005"/>
    <n v="1.462"/>
    <n v="0"/>
    <n v="-999"/>
    <x v="144"/>
  </r>
  <r>
    <d v="2003-08-29T00:00:00"/>
    <n v="241"/>
    <n v="21.61"/>
    <n v="14.7"/>
    <n v="23.2"/>
    <n v="6.6"/>
    <n v="46.7"/>
    <n v="23.8"/>
    <n v="0"/>
    <n v="0"/>
    <n v="0"/>
    <n v="-999"/>
    <n v="-999"/>
    <n v="16.7"/>
    <n v="-999"/>
    <n v="12.5"/>
    <n v="11.5"/>
    <n v="0.67600000000000005"/>
    <n v="2.1659999999999999"/>
    <n v="0"/>
    <n v="-999"/>
    <x v="144"/>
  </r>
  <r>
    <d v="2003-08-30T00:00:00"/>
    <n v="242"/>
    <n v="21.06"/>
    <n v="17"/>
    <n v="25.8"/>
    <n v="9.8000000000000007"/>
    <n v="37.200000000000003"/>
    <n v="16.5"/>
    <n v="0"/>
    <n v="0"/>
    <n v="0"/>
    <n v="-999"/>
    <n v="-999"/>
    <n v="18"/>
    <n v="-999"/>
    <n v="12.9"/>
    <n v="11.6"/>
    <n v="0.54800000000000004"/>
    <n v="2.7730000000000001"/>
    <n v="0"/>
    <n v="-999"/>
    <x v="144"/>
  </r>
  <r>
    <d v="2003-08-31T00:00:00"/>
    <n v="243"/>
    <n v="20.66"/>
    <n v="15.6"/>
    <n v="24.6"/>
    <n v="8.4"/>
    <n v="38"/>
    <n v="22.4"/>
    <n v="0"/>
    <n v="0"/>
    <n v="0"/>
    <n v="-999"/>
    <n v="-999"/>
    <n v="17.7"/>
    <n v="-999"/>
    <n v="13.2"/>
    <n v="11.7"/>
    <n v="0.69199999999999995"/>
    <n v="2.4"/>
    <n v="0"/>
    <n v="-999"/>
    <x v="144"/>
  </r>
  <r>
    <d v="2003-09-01T00:00:00"/>
    <n v="244"/>
    <n v="16.48"/>
    <n v="12.8"/>
    <n v="19.399999999999999"/>
    <n v="6.5"/>
    <n v="50.5"/>
    <n v="28.3"/>
    <n v="0"/>
    <n v="0"/>
    <n v="0"/>
    <n v="-999"/>
    <n v="-999"/>
    <n v="14.4"/>
    <n v="-999"/>
    <n v="12.7"/>
    <n v="11.8"/>
    <n v="0.63800000000000001"/>
    <n v="1.615"/>
    <n v="0"/>
    <n v="-999"/>
    <x v="145"/>
  </r>
  <r>
    <d v="2003-09-02T00:00:00"/>
    <n v="245"/>
    <n v="20.57"/>
    <n v="17"/>
    <n v="26.7"/>
    <n v="7.3"/>
    <n v="36"/>
    <n v="19.899999999999999"/>
    <n v="0"/>
    <n v="0"/>
    <n v="0"/>
    <n v="-999"/>
    <n v="-999"/>
    <n v="17.8"/>
    <n v="-999"/>
    <n v="12.7"/>
    <n v="11.6"/>
    <n v="0.69899999999999995"/>
    <n v="2.8050000000000002"/>
    <n v="0"/>
    <n v="-999"/>
    <x v="145"/>
  </r>
  <r>
    <d v="2003-09-03T00:00:00"/>
    <n v="246"/>
    <n v="20.059999999999999"/>
    <n v="21.2"/>
    <n v="28.9"/>
    <n v="15"/>
    <n v="26.6"/>
    <n v="15.9"/>
    <n v="0"/>
    <n v="0"/>
    <n v="0"/>
    <n v="-999"/>
    <n v="-999"/>
    <n v="21"/>
    <n v="-999"/>
    <n v="13.5"/>
    <n v="11.7"/>
    <n v="0.63400000000000001"/>
    <n v="3.3490000000000002"/>
    <n v="0"/>
    <n v="-999"/>
    <x v="145"/>
  </r>
  <r>
    <d v="2003-09-04T00:00:00"/>
    <n v="247"/>
    <n v="10.81"/>
    <n v="17.7"/>
    <n v="25"/>
    <n v="13.2"/>
    <n v="34.5"/>
    <n v="18.2"/>
    <n v="0"/>
    <n v="0"/>
    <n v="0"/>
    <n v="-999"/>
    <n v="-999"/>
    <n v="16.3"/>
    <n v="-999"/>
    <n v="13.6"/>
    <n v="12"/>
    <n v="0.57599999999999996"/>
    <n v="2.5910000000000002"/>
    <n v="0"/>
    <n v="-999"/>
    <x v="145"/>
  </r>
  <r>
    <d v="2003-09-05T00:00:00"/>
    <n v="248"/>
    <n v="20.079999999999998"/>
    <n v="17.2"/>
    <n v="26.3"/>
    <n v="9.6999999999999993"/>
    <n v="33.700000000000003"/>
    <n v="16.5"/>
    <n v="0"/>
    <n v="0"/>
    <n v="0"/>
    <n v="-999"/>
    <n v="-999"/>
    <n v="18.399999999999999"/>
    <n v="-999"/>
    <n v="13.3"/>
    <n v="11.9"/>
    <n v="0.56299999999999994"/>
    <n v="2.8559999999999999"/>
    <n v="0"/>
    <n v="-999"/>
    <x v="145"/>
  </r>
  <r>
    <d v="2003-09-06T00:00:00"/>
    <n v="249"/>
    <n v="19.53"/>
    <n v="18.399999999999999"/>
    <n v="27.3"/>
    <n v="10.3"/>
    <n v="33.9"/>
    <n v="17.5"/>
    <n v="0"/>
    <n v="0"/>
    <n v="0"/>
    <n v="-999"/>
    <n v="-999"/>
    <n v="19.8"/>
    <n v="-999"/>
    <n v="13.5"/>
    <n v="11.9"/>
    <n v="0.63300000000000001"/>
    <n v="2.9929999999999999"/>
    <n v="0"/>
    <n v="-999"/>
    <x v="145"/>
  </r>
  <r>
    <d v="2003-09-07T00:00:00"/>
    <n v="250"/>
    <n v="8.4700000000000006"/>
    <n v="11.6"/>
    <n v="17.2"/>
    <n v="6.2"/>
    <n v="63.1"/>
    <n v="41.3"/>
    <n v="0"/>
    <n v="0"/>
    <n v="0"/>
    <n v="-999"/>
    <n v="-999"/>
    <n v="13.5"/>
    <n v="-999"/>
    <n v="13.4"/>
    <n v="12.1"/>
    <n v="0.80900000000000005"/>
    <n v="1.1519999999999999"/>
    <n v="0"/>
    <n v="-999"/>
    <x v="145"/>
  </r>
  <r>
    <d v="2003-09-08T00:00:00"/>
    <n v="251"/>
    <n v="1.81"/>
    <n v="4.4000000000000004"/>
    <n v="6.6"/>
    <n v="1"/>
    <n v="96.6"/>
    <n v="68.599999999999994"/>
    <n v="8.6999999999999993"/>
    <n v="0"/>
    <n v="0"/>
    <n v="-999"/>
    <n v="-999"/>
    <n v="6.6"/>
    <n v="-999"/>
    <n v="11.5"/>
    <n v="11.7"/>
    <n v="0.66900000000000004"/>
    <n v="0.30599999999999999"/>
    <n v="0"/>
    <n v="-999"/>
    <x v="145"/>
  </r>
  <r>
    <d v="2003-09-09T00:00:00"/>
    <n v="252"/>
    <n v="8.0500000000000007"/>
    <n v="5.2"/>
    <n v="11.5"/>
    <n v="-0.1"/>
    <n v="80.599999999999994"/>
    <n v="55"/>
    <n v="2.6"/>
    <n v="0"/>
    <n v="0"/>
    <n v="-999"/>
    <n v="-999"/>
    <n v="5.9"/>
    <n v="-999"/>
    <n v="9.8000000000000007"/>
    <n v="11.1"/>
    <n v="0.747"/>
    <n v="0.61"/>
    <n v="0"/>
    <n v="-999"/>
    <x v="145"/>
  </r>
  <r>
    <d v="2003-09-10T00:00:00"/>
    <n v="253"/>
    <n v="7.43"/>
    <n v="5.6"/>
    <n v="10.3"/>
    <n v="1"/>
    <n v="88.4"/>
    <n v="64.900000000000006"/>
    <n v="2.6"/>
    <n v="0"/>
    <n v="0"/>
    <n v="-999"/>
    <n v="-999"/>
    <n v="6.6"/>
    <n v="-999"/>
    <n v="9"/>
    <n v="10.4"/>
    <n v="0.81"/>
    <n v="0.44"/>
    <n v="0"/>
    <n v="-999"/>
    <x v="145"/>
  </r>
  <r>
    <d v="2003-09-11T00:00:00"/>
    <n v="254"/>
    <n v="11.11"/>
    <n v="6.3"/>
    <n v="13.4"/>
    <n v="0.1"/>
    <n v="85.2"/>
    <n v="54.7"/>
    <n v="8.6999999999999993"/>
    <n v="0"/>
    <n v="0"/>
    <n v="-999"/>
    <n v="-999"/>
    <n v="9.1999999999999993"/>
    <n v="-999"/>
    <n v="9.6999999999999993"/>
    <n v="10"/>
    <n v="0.84"/>
    <n v="0.69599999999999995"/>
    <n v="0"/>
    <n v="-999"/>
    <x v="145"/>
  </r>
  <r>
    <d v="2003-09-12T00:00:00"/>
    <n v="255"/>
    <n v="10.199999999999999"/>
    <n v="2.8"/>
    <n v="10"/>
    <n v="0.2"/>
    <n v="84.9"/>
    <n v="52.1"/>
    <n v="1.4"/>
    <n v="0"/>
    <n v="0"/>
    <n v="-999"/>
    <n v="-999"/>
    <n v="4.5999999999999996"/>
    <n v="-999"/>
    <n v="8.6"/>
    <n v="9.8000000000000007"/>
    <n v="0.63700000000000001"/>
    <n v="0.58799999999999997"/>
    <n v="0"/>
    <n v="-999"/>
    <x v="145"/>
  </r>
  <r>
    <d v="2003-09-13T00:00:00"/>
    <n v="256"/>
    <n v="16.309999999999999"/>
    <n v="7.5"/>
    <n v="16"/>
    <n v="-0.2"/>
    <n v="61"/>
    <n v="31.8"/>
    <n v="0"/>
    <n v="0"/>
    <n v="0"/>
    <n v="-999"/>
    <n v="-999"/>
    <n v="9.1"/>
    <n v="-999"/>
    <n v="8.4"/>
    <n v="9.3000000000000007"/>
    <n v="0.57999999999999996"/>
    <n v="1.24"/>
    <n v="0"/>
    <n v="-999"/>
    <x v="145"/>
  </r>
  <r>
    <d v="2003-09-14T00:00:00"/>
    <n v="257"/>
    <n v="7.1"/>
    <n v="5.8"/>
    <n v="9.1999999999999993"/>
    <n v="-0.7"/>
    <n v="88.4"/>
    <n v="58.7"/>
    <n v="1.4"/>
    <n v="0"/>
    <n v="0"/>
    <n v="-999"/>
    <n v="-999"/>
    <n v="8.3000000000000007"/>
    <n v="-999"/>
    <n v="9.1999999999999993"/>
    <n v="9.3000000000000007"/>
    <n v="0.68500000000000005"/>
    <n v="0.48"/>
    <n v="0"/>
    <n v="-999"/>
    <x v="145"/>
  </r>
  <r>
    <d v="2003-09-15T00:00:00"/>
    <n v="258"/>
    <n v="10.45"/>
    <n v="4.0999999999999996"/>
    <n v="11.4"/>
    <n v="-0.9"/>
    <n v="83.1"/>
    <n v="47.2"/>
    <n v="1"/>
    <n v="0"/>
    <n v="0"/>
    <n v="-999"/>
    <n v="-999"/>
    <n v="6.7"/>
    <n v="-999"/>
    <n v="8.3000000000000007"/>
    <n v="9.1999999999999993"/>
    <n v="0.63600000000000001"/>
    <n v="0.71199999999999997"/>
    <n v="0"/>
    <n v="-999"/>
    <x v="145"/>
  </r>
  <r>
    <d v="2003-09-16T00:00:00"/>
    <n v="259"/>
    <n v="3.44"/>
    <n v="0.5"/>
    <n v="4.3"/>
    <n v="-1.6"/>
    <n v="98.5"/>
    <n v="88.1"/>
    <n v="7.3"/>
    <n v="0"/>
    <n v="0"/>
    <n v="-999"/>
    <n v="-999"/>
    <n v="3.4"/>
    <n v="-999"/>
    <n v="7.5"/>
    <n v="8.8000000000000007"/>
    <n v="0.73399999999999999"/>
    <n v="9.9000000000000005E-2"/>
    <n v="0"/>
    <n v="-999"/>
    <x v="145"/>
  </r>
  <r>
    <d v="2003-09-17T00:00:00"/>
    <n v="260"/>
    <n v="11.92"/>
    <n v="1.5"/>
    <n v="6.3"/>
    <n v="-2.7"/>
    <n v="84.7"/>
    <n v="60.7"/>
    <n v="0.2"/>
    <n v="0"/>
    <n v="0"/>
    <n v="-999"/>
    <n v="-999"/>
    <n v="6.2"/>
    <n v="-999"/>
    <n v="6.9"/>
    <n v="8.3000000000000007"/>
    <n v="0.57799999999999996"/>
    <n v="0.375"/>
    <n v="0"/>
    <n v="-999"/>
    <x v="145"/>
  </r>
  <r>
    <d v="2003-09-18T00:00:00"/>
    <n v="261"/>
    <n v="7.72"/>
    <n v="4.8"/>
    <n v="9.1"/>
    <n v="1.1000000000000001"/>
    <n v="86.1"/>
    <n v="65.8"/>
    <n v="2"/>
    <n v="0"/>
    <n v="0"/>
    <n v="-999"/>
    <n v="-999"/>
    <n v="7.2"/>
    <n v="-999"/>
    <n v="7.3"/>
    <n v="8.1"/>
    <n v="0.76200000000000001"/>
    <n v="0.39500000000000002"/>
    <n v="0"/>
    <n v="-999"/>
    <x v="145"/>
  </r>
  <r>
    <d v="2003-09-19T00:00:00"/>
    <n v="262"/>
    <n v="9.27"/>
    <n v="5.4"/>
    <n v="12.9"/>
    <n v="0.4"/>
    <n v="89.4"/>
    <n v="49.3"/>
    <n v="2.2999999999999998"/>
    <n v="0"/>
    <n v="0"/>
    <n v="-999"/>
    <n v="-999"/>
    <n v="7.6"/>
    <n v="-999"/>
    <n v="7.9"/>
    <n v="8.1999999999999993"/>
    <n v="0.73099999999999998"/>
    <n v="0.754"/>
    <n v="0"/>
    <n v="-999"/>
    <x v="145"/>
  </r>
  <r>
    <d v="2003-09-20T00:00:00"/>
    <n v="263"/>
    <n v="17.2"/>
    <n v="5.7"/>
    <n v="14.4"/>
    <n v="-0.4"/>
    <n v="76.400000000000006"/>
    <n v="38.9"/>
    <n v="0"/>
    <n v="0"/>
    <n v="0"/>
    <n v="-999"/>
    <n v="-999"/>
    <n v="7.9"/>
    <n v="-999"/>
    <n v="7.9"/>
    <n v="8.1"/>
    <n v="0.63900000000000001"/>
    <n v="1.002"/>
    <n v="0"/>
    <n v="-999"/>
    <x v="145"/>
  </r>
  <r>
    <d v="2003-09-21T00:00:00"/>
    <n v="264"/>
    <n v="15.6"/>
    <n v="6.7"/>
    <n v="14.5"/>
    <n v="-1.6"/>
    <n v="61.6"/>
    <n v="34.1"/>
    <n v="0"/>
    <n v="0"/>
    <n v="0"/>
    <n v="-999"/>
    <n v="-999"/>
    <n v="8.4"/>
    <n v="-999"/>
    <n v="7.9"/>
    <n v="8.1"/>
    <n v="0.56299999999999994"/>
    <n v="1.0880000000000001"/>
    <n v="0"/>
    <n v="-999"/>
    <x v="145"/>
  </r>
  <r>
    <d v="2003-09-22T00:00:00"/>
    <n v="265"/>
    <n v="14.44"/>
    <n v="10.6"/>
    <n v="18.399999999999999"/>
    <n v="5.9"/>
    <n v="68.3"/>
    <n v="40.299999999999997"/>
    <n v="0"/>
    <n v="0"/>
    <n v="0"/>
    <n v="-999"/>
    <n v="-999"/>
    <n v="11.3"/>
    <n v="-999"/>
    <n v="8.6999999999999993"/>
    <n v="8.1999999999999993"/>
    <n v="0.85199999999999998"/>
    <n v="1.2629999999999999"/>
    <n v="0"/>
    <n v="-999"/>
    <x v="145"/>
  </r>
  <r>
    <d v="2003-09-23T00:00:00"/>
    <n v="266"/>
    <n v="11.93"/>
    <n v="6.6"/>
    <n v="13.1"/>
    <n v="2.4"/>
    <n v="72.599999999999994"/>
    <n v="42.7"/>
    <n v="0"/>
    <n v="0"/>
    <n v="0"/>
    <n v="-999"/>
    <n v="-999"/>
    <n v="9"/>
    <n v="-999"/>
    <n v="9.1999999999999993"/>
    <n v="8.6"/>
    <n v="0.64100000000000001"/>
    <n v="0.86399999999999999"/>
    <n v="0"/>
    <n v="-999"/>
    <x v="145"/>
  </r>
  <r>
    <d v="2003-09-24T00:00:00"/>
    <n v="267"/>
    <n v="12.48"/>
    <n v="9.9"/>
    <n v="18.100000000000001"/>
    <n v="2.2000000000000002"/>
    <n v="61.5"/>
    <n v="36.299999999999997"/>
    <n v="0"/>
    <n v="0"/>
    <n v="0"/>
    <n v="-999"/>
    <n v="-999"/>
    <n v="10.199999999999999"/>
    <n v="-999"/>
    <n v="8.5"/>
    <n v="8.5"/>
    <n v="0.755"/>
    <n v="1.323"/>
    <n v="0"/>
    <n v="-999"/>
    <x v="145"/>
  </r>
  <r>
    <d v="2003-09-25T00:00:00"/>
    <n v="268"/>
    <n v="15.88"/>
    <n v="12.3"/>
    <n v="20.8"/>
    <n v="6"/>
    <n v="66.8"/>
    <n v="40.1"/>
    <n v="0"/>
    <n v="0"/>
    <n v="0"/>
    <n v="-999"/>
    <n v="-999"/>
    <n v="12.9"/>
    <n v="-999"/>
    <n v="9.6"/>
    <n v="8.6999999999999993"/>
    <n v="0.98599999999999999"/>
    <n v="1.4710000000000001"/>
    <n v="0"/>
    <n v="-999"/>
    <x v="145"/>
  </r>
  <r>
    <d v="2003-09-26T00:00:00"/>
    <n v="269"/>
    <n v="15.91"/>
    <n v="10.7"/>
    <n v="18.5"/>
    <n v="4.5999999999999996"/>
    <n v="58"/>
    <n v="24.5"/>
    <n v="0"/>
    <n v="0"/>
    <n v="0"/>
    <n v="-999"/>
    <n v="-999"/>
    <n v="10.9"/>
    <n v="-999"/>
    <n v="9.6999999999999993"/>
    <n v="8.9"/>
    <n v="0.52"/>
    <n v="1.6080000000000001"/>
    <n v="0"/>
    <n v="-999"/>
    <x v="145"/>
  </r>
  <r>
    <d v="2003-09-27T00:00:00"/>
    <n v="270"/>
    <n v="15.95"/>
    <n v="13"/>
    <n v="19.2"/>
    <n v="8.3000000000000007"/>
    <n v="53.8"/>
    <n v="38.5"/>
    <n v="0"/>
    <n v="0"/>
    <n v="0"/>
    <n v="-999"/>
    <n v="-999"/>
    <n v="11.6"/>
    <n v="-999"/>
    <n v="9.6999999999999993"/>
    <n v="9.1"/>
    <n v="0.85699999999999998"/>
    <n v="1.3680000000000001"/>
    <n v="0"/>
    <n v="-999"/>
    <x v="145"/>
  </r>
  <r>
    <d v="2003-09-28T00:00:00"/>
    <n v="271"/>
    <n v="16.02"/>
    <n v="13.4"/>
    <n v="21.6"/>
    <n v="6.7"/>
    <n v="51.1"/>
    <n v="30.4"/>
    <n v="0"/>
    <n v="0"/>
    <n v="0"/>
    <n v="-999"/>
    <n v="-999"/>
    <n v="11.3"/>
    <n v="-999"/>
    <n v="9.8000000000000007"/>
    <n v="9.1"/>
    <n v="0.78600000000000003"/>
    <n v="1.7949999999999999"/>
    <n v="0"/>
    <n v="-999"/>
    <x v="145"/>
  </r>
  <r>
    <d v="2003-09-29T00:00:00"/>
    <n v="272"/>
    <n v="15.32"/>
    <n v="11.8"/>
    <n v="19.8"/>
    <n v="6.1"/>
    <n v="60.9"/>
    <n v="35.700000000000003"/>
    <n v="0"/>
    <n v="0"/>
    <n v="0"/>
    <n v="-999"/>
    <n v="-999"/>
    <n v="10.7"/>
    <n v="-999"/>
    <n v="9.6"/>
    <n v="9.1999999999999993"/>
    <n v="0.82299999999999995"/>
    <n v="1.4850000000000001"/>
    <n v="0"/>
    <n v="-999"/>
    <x v="145"/>
  </r>
  <r>
    <d v="2003-09-30T00:00:00"/>
    <n v="273"/>
    <n v="15.31"/>
    <n v="11.3"/>
    <n v="20.6"/>
    <n v="4.5"/>
    <n v="60.3"/>
    <n v="26.8"/>
    <n v="0"/>
    <n v="0"/>
    <n v="0"/>
    <n v="-999"/>
    <n v="-999"/>
    <n v="10.4"/>
    <n v="-999"/>
    <n v="9.5"/>
    <n v="9.1"/>
    <n v="0.65"/>
    <n v="1.776"/>
    <n v="0"/>
    <n v="-999"/>
    <x v="145"/>
  </r>
  <r>
    <d v="2003-10-01T00:00:00"/>
    <n v="274"/>
    <n v="14.2"/>
    <n v="13.3"/>
    <n v="22"/>
    <n v="6.7"/>
    <n v="50.2"/>
    <n v="32"/>
    <n v="0"/>
    <n v="0"/>
    <n v="0"/>
    <n v="-999"/>
    <n v="-999"/>
    <n v="10.8"/>
    <n v="-999"/>
    <n v="9.5"/>
    <n v="9.1"/>
    <n v="0.84599999999999997"/>
    <n v="1.7969999999999999"/>
    <n v="0"/>
    <n v="-999"/>
    <x v="146"/>
  </r>
  <r>
    <d v="2003-10-02T00:00:00"/>
    <n v="275"/>
    <n v="14.69"/>
    <n v="13"/>
    <n v="21.4"/>
    <n v="8"/>
    <n v="46.9"/>
    <n v="24.4"/>
    <n v="0"/>
    <n v="0"/>
    <n v="0"/>
    <n v="-999"/>
    <n v="-999"/>
    <n v="11"/>
    <n v="-999"/>
    <n v="9.6"/>
    <n v="9.1"/>
    <n v="0.621"/>
    <n v="1.9259999999999999"/>
    <n v="0"/>
    <n v="-999"/>
    <x v="146"/>
  </r>
  <r>
    <d v="2003-10-03T00:00:00"/>
    <n v="276"/>
    <n v="14.66"/>
    <n v="14.1"/>
    <n v="23.9"/>
    <n v="7.6"/>
    <n v="35.299999999999997"/>
    <n v="17.7"/>
    <n v="0"/>
    <n v="0"/>
    <n v="0"/>
    <n v="-999"/>
    <n v="-999"/>
    <n v="10.5"/>
    <n v="-999"/>
    <n v="9.5"/>
    <n v="9.1999999999999993"/>
    <n v="0.52400000000000002"/>
    <n v="2.4409999999999998"/>
    <n v="0"/>
    <n v="-999"/>
    <x v="146"/>
  </r>
  <r>
    <d v="2003-10-04T00:00:00"/>
    <n v="277"/>
    <n v="13.87"/>
    <n v="14.6"/>
    <n v="23.3"/>
    <n v="9.8000000000000007"/>
    <n v="30.2"/>
    <n v="16.5"/>
    <n v="0"/>
    <n v="0"/>
    <n v="0"/>
    <n v="-999"/>
    <n v="-999"/>
    <n v="10.7"/>
    <n v="-999"/>
    <n v="9.4"/>
    <n v="9.1"/>
    <n v="0.47099999999999997"/>
    <n v="2.3879999999999999"/>
    <n v="0"/>
    <n v="-999"/>
    <x v="146"/>
  </r>
  <r>
    <d v="2003-10-05T00:00:00"/>
    <n v="278"/>
    <n v="9.94"/>
    <n v="14.3"/>
    <n v="21"/>
    <n v="8.8000000000000007"/>
    <n v="40.299999999999997"/>
    <n v="24.9"/>
    <n v="0"/>
    <n v="0"/>
    <n v="0"/>
    <n v="-999"/>
    <n v="-999"/>
    <n v="10.6"/>
    <n v="-999"/>
    <n v="9.4"/>
    <n v="9.1"/>
    <n v="0.61899999999999999"/>
    <n v="1.867"/>
    <n v="0"/>
    <n v="-999"/>
    <x v="146"/>
  </r>
  <r>
    <d v="2003-10-06T00:00:00"/>
    <n v="279"/>
    <n v="11.16"/>
    <n v="12.9"/>
    <n v="19"/>
    <n v="8.3000000000000007"/>
    <n v="49.7"/>
    <n v="22.1"/>
    <n v="0"/>
    <n v="0"/>
    <n v="0"/>
    <n v="-999"/>
    <n v="-999"/>
    <n v="11.2"/>
    <n v="-999"/>
    <n v="9.5"/>
    <n v="9.1"/>
    <n v="0.48499999999999999"/>
    <n v="1.7110000000000001"/>
    <n v="0"/>
    <n v="-999"/>
    <x v="146"/>
  </r>
  <r>
    <d v="2003-10-07T00:00:00"/>
    <n v="280"/>
    <n v="7.96"/>
    <n v="4.8"/>
    <n v="10.7"/>
    <n v="-0.5"/>
    <n v="89.9"/>
    <n v="60.3"/>
    <n v="2.7"/>
    <n v="0"/>
    <n v="0"/>
    <n v="-999"/>
    <n v="-999"/>
    <n v="7.4"/>
    <n v="-999"/>
    <n v="9.4"/>
    <n v="9.1999999999999993"/>
    <n v="0.77600000000000002"/>
    <n v="0.51100000000000001"/>
    <n v="0"/>
    <n v="-999"/>
    <x v="146"/>
  </r>
  <r>
    <d v="2003-10-08T00:00:00"/>
    <n v="281"/>
    <n v="5.41"/>
    <n v="2.9"/>
    <n v="7.3"/>
    <n v="-1.8"/>
    <n v="82.6"/>
    <n v="70.099999999999994"/>
    <n v="0.3"/>
    <n v="0"/>
    <n v="0"/>
    <n v="-999"/>
    <n v="-999"/>
    <n v="3.7"/>
    <n v="-999"/>
    <n v="7.8"/>
    <n v="8.8000000000000007"/>
    <n v="0.71799999999999997"/>
    <n v="0.30599999999999999"/>
    <n v="0"/>
    <n v="-999"/>
    <x v="146"/>
  </r>
  <r>
    <d v="2003-10-09T00:00:00"/>
    <n v="282"/>
    <n v="8.57"/>
    <n v="0.6"/>
    <n v="7.8"/>
    <n v="-2.6"/>
    <n v="76.8"/>
    <n v="45.1"/>
    <n v="0"/>
    <n v="0"/>
    <n v="0"/>
    <n v="-999"/>
    <n v="-999"/>
    <n v="2.2999999999999998"/>
    <n v="-999"/>
    <n v="6.6"/>
    <n v="8.1999999999999993"/>
    <n v="0.47699999999999998"/>
    <n v="0.58099999999999996"/>
    <n v="0"/>
    <n v="-999"/>
    <x v="146"/>
  </r>
  <r>
    <d v="2003-10-10T00:00:00"/>
    <n v="283"/>
    <n v="7.42"/>
    <n v="0.1"/>
    <n v="6.2"/>
    <n v="-3.1"/>
    <n v="85.8"/>
    <n v="58.5"/>
    <n v="0.3"/>
    <n v="0"/>
    <n v="0"/>
    <n v="-999"/>
    <n v="-999"/>
    <n v="2"/>
    <n v="-999"/>
    <n v="5.8"/>
    <n v="7.6"/>
    <n v="0.55400000000000005"/>
    <n v="0.39300000000000002"/>
    <n v="0"/>
    <n v="-999"/>
    <x v="146"/>
  </r>
  <r>
    <d v="2003-10-11T00:00:00"/>
    <n v="284"/>
    <n v="3.08"/>
    <n v="0"/>
    <n v="0.7"/>
    <n v="-1.2"/>
    <n v="91.5"/>
    <n v="76.8"/>
    <n v="1.3"/>
    <n v="0"/>
    <n v="0"/>
    <n v="-999"/>
    <n v="-999"/>
    <n v="0"/>
    <n v="-999"/>
    <n v="4.9000000000000004"/>
    <n v="7.1"/>
    <n v="0.495"/>
    <n v="0.14899999999999999"/>
    <n v="0"/>
    <n v="-999"/>
    <x v="146"/>
  </r>
  <r>
    <d v="2003-10-12T00:00:00"/>
    <n v="285"/>
    <n v="4.24"/>
    <n v="0.7"/>
    <n v="3.1"/>
    <n v="-1.3"/>
    <n v="93"/>
    <n v="77.599999999999994"/>
    <n v="6.8"/>
    <n v="0"/>
    <n v="0"/>
    <n v="-999"/>
    <n v="-999"/>
    <n v="1.9"/>
    <n v="-999"/>
    <n v="4.5999999999999996"/>
    <n v="6.6"/>
    <n v="0.59099999999999997"/>
    <n v="0.17100000000000001"/>
    <n v="0"/>
    <n v="-999"/>
    <x v="146"/>
  </r>
  <r>
    <d v="2003-10-13T00:00:00"/>
    <n v="286"/>
    <n v="3.82"/>
    <n v="0.1"/>
    <n v="4.2"/>
    <n v="-1.7"/>
    <n v="97.4"/>
    <n v="82"/>
    <n v="4.2"/>
    <n v="0"/>
    <n v="0"/>
    <n v="-999"/>
    <n v="-999"/>
    <n v="1.4"/>
    <n v="-999"/>
    <n v="4.5"/>
    <n v="6.3"/>
    <n v="0.67500000000000004"/>
    <n v="0.14799999999999999"/>
    <n v="0"/>
    <n v="-999"/>
    <x v="146"/>
  </r>
  <r>
    <d v="2003-10-14T00:00:00"/>
    <n v="287"/>
    <n v="6.76"/>
    <n v="-0.5"/>
    <n v="5"/>
    <n v="-4.7"/>
    <n v="92.9"/>
    <n v="63.8"/>
    <n v="1.5"/>
    <n v="0"/>
    <n v="0"/>
    <n v="-999"/>
    <n v="-999"/>
    <n v="1.6"/>
    <n v="-999"/>
    <n v="4.2"/>
    <n v="6.1"/>
    <n v="0.55400000000000005"/>
    <n v="0.316"/>
    <n v="0"/>
    <n v="-999"/>
    <x v="146"/>
  </r>
  <r>
    <d v="2003-10-15T00:00:00"/>
    <n v="288"/>
    <n v="3.58"/>
    <n v="-2.2000000000000002"/>
    <n v="-0.7"/>
    <n v="-4.9000000000000004"/>
    <n v="92"/>
    <n v="69.3"/>
    <n v="4"/>
    <n v="0"/>
    <n v="0"/>
    <n v="-999"/>
    <n v="-999"/>
    <n v="-0.9"/>
    <n v="-999"/>
    <n v="3.5"/>
    <n v="5.7"/>
    <n v="0.40300000000000002"/>
    <n v="0.17799999999999999"/>
    <n v="0"/>
    <n v="-999"/>
    <x v="146"/>
  </r>
  <r>
    <d v="2003-10-16T00:00:00"/>
    <n v="289"/>
    <n v="3.3"/>
    <n v="1"/>
    <n v="4.7"/>
    <n v="-2"/>
    <n v="99.4"/>
    <n v="99.1"/>
    <n v="9.6999999999999993"/>
    <n v="0"/>
    <n v="0"/>
    <n v="-999"/>
    <n v="-999"/>
    <n v="0.1"/>
    <n v="-999"/>
    <n v="3.1"/>
    <n v="5.4"/>
    <n v="0.84799999999999998"/>
    <n v="8.0000000000000002E-3"/>
    <n v="0"/>
    <n v="-999"/>
    <x v="146"/>
  </r>
  <r>
    <d v="2003-10-17T00:00:00"/>
    <n v="290"/>
    <n v="1.59"/>
    <n v="6.7"/>
    <n v="8.6"/>
    <n v="4.5"/>
    <n v="91.6"/>
    <n v="54.1"/>
    <n v="27.2"/>
    <n v="0"/>
    <n v="0"/>
    <n v="-999"/>
    <n v="-999"/>
    <n v="4.7"/>
    <n v="-999"/>
    <n v="3.4"/>
    <n v="4.9000000000000004"/>
    <n v="0.60499999999999998"/>
    <n v="0.51300000000000001"/>
    <n v="0"/>
    <n v="-999"/>
    <x v="146"/>
  </r>
  <r>
    <d v="2003-10-18T00:00:00"/>
    <n v="291"/>
    <n v="5.15"/>
    <n v="9"/>
    <n v="11.1"/>
    <n v="7.2"/>
    <n v="51"/>
    <n v="37.700000000000003"/>
    <n v="0"/>
    <n v="0"/>
    <n v="0"/>
    <n v="-999"/>
    <n v="-999"/>
    <n v="4.9000000000000004"/>
    <n v="-999"/>
    <n v="4.7"/>
    <n v="5.3"/>
    <n v="0.498"/>
    <n v="0.82299999999999995"/>
    <n v="0"/>
    <n v="-999"/>
    <x v="146"/>
  </r>
  <r>
    <d v="2003-10-19T00:00:00"/>
    <n v="292"/>
    <n v="4.9800000000000004"/>
    <n v="6"/>
    <n v="12"/>
    <n v="2.4"/>
    <n v="79.3"/>
    <n v="35.799999999999997"/>
    <n v="2.4"/>
    <n v="0"/>
    <n v="0"/>
    <n v="-999"/>
    <n v="-999"/>
    <n v="5.6"/>
    <n v="-999"/>
    <n v="5.2"/>
    <n v="5.6"/>
    <n v="0.5"/>
    <n v="0.9"/>
    <n v="0"/>
    <n v="-999"/>
    <x v="146"/>
  </r>
  <r>
    <d v="2003-10-20T00:00:00"/>
    <n v="293"/>
    <n v="1.54"/>
    <n v="10.8"/>
    <n v="9.5"/>
    <n v="3.4"/>
    <n v="97.8"/>
    <n v="86.2"/>
    <n v="17.100000000000001"/>
    <n v="0"/>
    <n v="0"/>
    <n v="-999"/>
    <n v="-999"/>
    <n v="6"/>
    <n v="-999"/>
    <n v="5.5"/>
    <n v="5.9"/>
    <n v="1.02"/>
    <n v="0.16400000000000001"/>
    <n v="0"/>
    <n v="-999"/>
    <x v="146"/>
  </r>
  <r>
    <d v="2003-10-21T00:00:00"/>
    <n v="294"/>
    <n v="5.85"/>
    <n v="11.8"/>
    <n v="15.3"/>
    <n v="9"/>
    <n v="92"/>
    <n v="76.900000000000006"/>
    <n v="0"/>
    <n v="0"/>
    <n v="0"/>
    <n v="-999"/>
    <n v="-999"/>
    <n v="11.2"/>
    <n v="-999"/>
    <n v="7.2"/>
    <n v="6.3"/>
    <n v="1.3380000000000001"/>
    <n v="0.40100000000000002"/>
    <n v="0"/>
    <n v="-999"/>
    <x v="146"/>
  </r>
  <r>
    <d v="2003-10-22T00:00:00"/>
    <n v="295"/>
    <n v="6.98"/>
    <n v="11.1"/>
    <n v="17"/>
    <n v="1.3"/>
    <n v="84.9"/>
    <n v="67.3"/>
    <n v="12.6"/>
    <n v="0"/>
    <n v="0"/>
    <n v="-999"/>
    <n v="-999"/>
    <n v="9.4"/>
    <n v="-999"/>
    <n v="7.5"/>
    <n v="6.7"/>
    <n v="1.302"/>
    <n v="0.63300000000000001"/>
    <n v="0"/>
    <n v="-999"/>
    <x v="146"/>
  </r>
  <r>
    <d v="2003-10-23T00:00:00"/>
    <n v="296"/>
    <n v="6.37"/>
    <n v="-1"/>
    <n v="3.2"/>
    <n v="-4.7"/>
    <n v="86.5"/>
    <n v="65.8"/>
    <n v="0"/>
    <n v="0"/>
    <n v="0"/>
    <n v="-999"/>
    <n v="-999"/>
    <n v="1.4"/>
    <n v="-999"/>
    <n v="6"/>
    <n v="6.7"/>
    <n v="0.50700000000000001"/>
    <n v="0.26300000000000001"/>
    <n v="0"/>
    <n v="-999"/>
    <x v="146"/>
  </r>
  <r>
    <d v="2003-10-24T00:00:00"/>
    <n v="297"/>
    <n v="8.9700000000000006"/>
    <n v="-1.6"/>
    <n v="3.6"/>
    <n v="-6"/>
    <n v="78.400000000000006"/>
    <n v="46.1"/>
    <n v="0"/>
    <n v="0"/>
    <n v="0"/>
    <n v="-999"/>
    <n v="-999"/>
    <n v="0.7"/>
    <n v="-999"/>
    <n v="4.5"/>
    <n v="6.3"/>
    <n v="0.36499999999999999"/>
    <n v="0.42599999999999999"/>
    <n v="0"/>
    <n v="-999"/>
    <x v="146"/>
  </r>
  <r>
    <d v="2003-10-25T00:00:00"/>
    <n v="298"/>
    <n v="9.36"/>
    <n v="5"/>
    <n v="12.9"/>
    <n v="-1.4"/>
    <n v="74.900000000000006"/>
    <n v="51"/>
    <n v="0"/>
    <n v="0"/>
    <n v="0"/>
    <n v="-999"/>
    <n v="-999"/>
    <n v="3.9"/>
    <n v="-999"/>
    <n v="4.4000000000000004"/>
    <n v="5.8"/>
    <n v="0.75700000000000001"/>
    <n v="0.72899999999999998"/>
    <n v="0"/>
    <n v="-999"/>
    <x v="146"/>
  </r>
  <r>
    <d v="2003-10-26T00:00:00"/>
    <n v="299"/>
    <n v="8.4499999999999993"/>
    <n v="9.8000000000000007"/>
    <n v="15.8"/>
    <n v="5.6"/>
    <n v="62.5"/>
    <n v="33.799999999999997"/>
    <n v="0"/>
    <n v="0"/>
    <n v="0"/>
    <n v="-999"/>
    <n v="-999"/>
    <n v="6.2"/>
    <n v="-999"/>
    <n v="5"/>
    <n v="5.7"/>
    <n v="0.60699999999999998"/>
    <n v="1.1879999999999999"/>
    <n v="0"/>
    <n v="-999"/>
    <x v="146"/>
  </r>
  <r>
    <d v="2003-10-27T00:00:00"/>
    <n v="300"/>
    <n v="4.47"/>
    <n v="6.3"/>
    <n v="10.199999999999999"/>
    <n v="3.8"/>
    <n v="80.7"/>
    <n v="36.9"/>
    <n v="2.5"/>
    <n v="0"/>
    <n v="0"/>
    <n v="-999"/>
    <n v="-999"/>
    <n v="6.7"/>
    <n v="-999"/>
    <n v="5.8"/>
    <n v="5.9"/>
    <n v="0.45900000000000002"/>
    <n v="0.78500000000000003"/>
    <n v="0"/>
    <n v="-999"/>
    <x v="146"/>
  </r>
  <r>
    <d v="2003-10-28T00:00:00"/>
    <n v="301"/>
    <n v="1.17"/>
    <n v="1.8"/>
    <n v="5.7"/>
    <n v="-5.9"/>
    <n v="97.9"/>
    <n v="83.1"/>
    <n v="22.2"/>
    <n v="95"/>
    <n v="4.2"/>
    <n v="-999"/>
    <n v="-999"/>
    <n v="4.2"/>
    <n v="-999"/>
    <n v="5.7"/>
    <n v="6"/>
    <n v="0.76100000000000001"/>
    <n v="0.155"/>
    <n v="0"/>
    <n v="-999"/>
    <x v="146"/>
  </r>
  <r>
    <d v="2003-10-29T00:00:00"/>
    <n v="302"/>
    <n v="3.05"/>
    <n v="-5.6"/>
    <n v="-2.7"/>
    <n v="-9.1"/>
    <n v="98.5"/>
    <n v="96.4"/>
    <n v="9.9"/>
    <n v="193"/>
    <n v="1.3"/>
    <n v="-999"/>
    <n v="-999"/>
    <n v="1.3"/>
    <n v="-999"/>
    <n v="4.5999999999999996"/>
    <n v="5.8"/>
    <n v="0.48199999999999998"/>
    <n v="1.7999999999999999E-2"/>
    <n v="0"/>
    <n v="-999"/>
    <x v="146"/>
  </r>
  <r>
    <d v="2003-10-30T00:00:00"/>
    <n v="303"/>
    <n v="5.0999999999999996"/>
    <n v="-10.5"/>
    <n v="-6.5"/>
    <n v="-14.8"/>
    <n v="94.7"/>
    <n v="93.4"/>
    <n v="0"/>
    <n v="135"/>
    <n v="1"/>
    <n v="-999"/>
    <n v="-999"/>
    <n v="1"/>
    <n v="-999"/>
    <n v="3.6"/>
    <n v="5.0999999999999996"/>
    <n v="0.35099999999999998"/>
    <n v="2.5000000000000001E-2"/>
    <n v="0"/>
    <n v="-999"/>
    <x v="146"/>
  </r>
  <r>
    <d v="2003-10-31T00:00:00"/>
    <n v="304"/>
    <n v="9.02"/>
    <n v="-11.4"/>
    <n v="-5.0999999999999996"/>
    <n v="-16.7"/>
    <n v="90.1"/>
    <n v="57"/>
    <n v="0"/>
    <n v="124"/>
    <n v="0.9"/>
    <n v="-999"/>
    <n v="-999"/>
    <n v="0.9"/>
    <n v="-999"/>
    <n v="3.5"/>
    <n v="5.0999999999999996"/>
    <n v="0.23799999999999999"/>
    <n v="0.18"/>
    <n v="124"/>
    <n v="0.9"/>
    <x v="146"/>
  </r>
  <r>
    <d v="2003-11-01T00:00:00"/>
    <n v="305"/>
    <n v="4.9400000000000004"/>
    <n v="-8.3000000000000007"/>
    <n v="-4.3"/>
    <n v="-10.5"/>
    <n v="82.2"/>
    <n v="53.7"/>
    <n v="1.5"/>
    <n v="131"/>
    <n v="0.8"/>
    <n v="-999"/>
    <n v="-999"/>
    <n v="0.8"/>
    <n v="-999"/>
    <n v="3.2"/>
    <n v="4.8"/>
    <n v="0.23799999999999999"/>
    <n v="0.20599999999999999"/>
    <n v="0"/>
    <n v="-999"/>
    <x v="147"/>
  </r>
  <r>
    <d v="2003-11-02T00:00:00"/>
    <n v="306"/>
    <n v="1.19"/>
    <n v="-9.1999999999999993"/>
    <n v="-7.1"/>
    <n v="-11.3"/>
    <n v="92"/>
    <n v="80.2"/>
    <n v="0"/>
    <n v="130"/>
    <n v="0.8"/>
    <n v="-999"/>
    <n v="-999"/>
    <n v="0.8"/>
    <n v="-999"/>
    <n v="3"/>
    <n v="4.5"/>
    <n v="0.28799999999999998"/>
    <n v="7.0999999999999994E-2"/>
    <n v="0"/>
    <n v="-999"/>
    <x v="147"/>
  </r>
  <r>
    <d v="2003-11-03T00:00:00"/>
    <n v="307"/>
    <n v="1.48"/>
    <n v="-10.7"/>
    <n v="-5.7"/>
    <n v="-12.9"/>
    <n v="92.5"/>
    <n v="72.3"/>
    <n v="0"/>
    <n v="115"/>
    <n v="0.7"/>
    <n v="-999"/>
    <n v="-999"/>
    <n v="0.7"/>
    <n v="-999"/>
    <n v="2.9"/>
    <n v="4.3"/>
    <n v="0.28799999999999998"/>
    <n v="0.111"/>
    <n v="0"/>
    <n v="-999"/>
    <x v="147"/>
  </r>
  <r>
    <d v="2003-11-04T00:00:00"/>
    <n v="308"/>
    <n v="4.08"/>
    <n v="-12.3"/>
    <n v="-5.8"/>
    <n v="-16.3"/>
    <n v="84.5"/>
    <n v="52.1"/>
    <n v="0"/>
    <n v="113"/>
    <n v="0.4"/>
    <n v="-999"/>
    <n v="-999"/>
    <n v="0.4"/>
    <n v="-999"/>
    <n v="2.7"/>
    <n v="4.0999999999999996"/>
    <n v="0.20599999999999999"/>
    <n v="0.19"/>
    <n v="0"/>
    <n v="-999"/>
    <x v="147"/>
  </r>
  <r>
    <d v="2003-11-05T00:00:00"/>
    <n v="309"/>
    <n v="9.7899999999999991"/>
    <n v="-12.2"/>
    <n v="-3.3"/>
    <n v="-17.2"/>
    <n v="81.099999999999994"/>
    <n v="46.6"/>
    <n v="0"/>
    <n v="115"/>
    <n v="-0.1"/>
    <n v="-999"/>
    <n v="-999"/>
    <n v="-0.1"/>
    <n v="-999"/>
    <n v="2.5"/>
    <n v="4"/>
    <n v="0.223"/>
    <n v="0.25600000000000001"/>
    <n v="0"/>
    <n v="-999"/>
    <x v="147"/>
  </r>
  <r>
    <d v="2003-11-06T00:00:00"/>
    <n v="310"/>
    <n v="8.68"/>
    <n v="-8.6"/>
    <n v="0.8"/>
    <n v="-14.5"/>
    <n v="62.8"/>
    <n v="28.5"/>
    <n v="0"/>
    <n v="116"/>
    <n v="-0.3"/>
    <n v="-999"/>
    <n v="-999"/>
    <n v="-0.3"/>
    <n v="-999"/>
    <n v="2.2999999999999998"/>
    <n v="3.8"/>
    <n v="0.185"/>
    <n v="0.46300000000000002"/>
    <n v="0"/>
    <n v="-999"/>
    <x v="147"/>
  </r>
  <r>
    <d v="2003-11-07T00:00:00"/>
    <n v="311"/>
    <n v="8.3000000000000007"/>
    <n v="-6.2"/>
    <n v="1.8"/>
    <n v="-12.2"/>
    <n v="78.5"/>
    <n v="55.8"/>
    <n v="0"/>
    <n v="105"/>
    <n v="-0.3"/>
    <n v="-999"/>
    <n v="-999"/>
    <n v="-0.3"/>
    <n v="-999"/>
    <n v="2.1"/>
    <n v="3.7"/>
    <n v="0.38800000000000001"/>
    <n v="0.307"/>
    <n v="0"/>
    <n v="-999"/>
    <x v="147"/>
  </r>
  <r>
    <d v="2003-11-08T00:00:00"/>
    <n v="312"/>
    <n v="6.13"/>
    <n v="-2.5"/>
    <n v="4.7"/>
    <n v="-6.9"/>
    <n v="74.400000000000006"/>
    <n v="49.1"/>
    <n v="0"/>
    <n v="94"/>
    <n v="-0.2"/>
    <n v="-999"/>
    <n v="-999"/>
    <n v="-0.2"/>
    <n v="-999"/>
    <n v="2"/>
    <n v="3.5"/>
    <n v="0.41899999999999998"/>
    <n v="0.435"/>
    <n v="0"/>
    <n v="-999"/>
    <x v="147"/>
  </r>
  <r>
    <d v="2003-11-09T00:00:00"/>
    <n v="313"/>
    <n v="7.28"/>
    <n v="0.1"/>
    <n v="7.5"/>
    <n v="-4.0999999999999996"/>
    <n v="84"/>
    <n v="53.2"/>
    <n v="0"/>
    <n v="92"/>
    <n v="-0.1"/>
    <n v="-999"/>
    <n v="-999"/>
    <n v="-0.1"/>
    <n v="-999"/>
    <n v="1.9"/>
    <n v="3.4"/>
    <n v="0.55200000000000005"/>
    <n v="0.48499999999999999"/>
    <n v="0"/>
    <n v="-999"/>
    <x v="147"/>
  </r>
  <r>
    <d v="2003-11-10T00:00:00"/>
    <n v="314"/>
    <n v="1.8"/>
    <n v="-2.2999999999999998"/>
    <n v="-1.3"/>
    <n v="-3.3"/>
    <n v="94.4"/>
    <n v="84.2"/>
    <n v="3.4"/>
    <n v="118"/>
    <n v="-0.1"/>
    <n v="-999"/>
    <n v="-999"/>
    <n v="-0.1"/>
    <n v="-999"/>
    <n v="1.8"/>
    <n v="3.2"/>
    <n v="0.46800000000000003"/>
    <n v="8.7999999999999995E-2"/>
    <n v="0"/>
    <n v="-999"/>
    <x v="147"/>
  </r>
  <r>
    <d v="2003-11-11T00:00:00"/>
    <n v="315"/>
    <n v="1.79"/>
    <n v="-4.0999999999999996"/>
    <n v="-2"/>
    <n v="-5.5"/>
    <n v="97.6"/>
    <n v="91.2"/>
    <n v="14.4"/>
    <n v="221"/>
    <n v="0"/>
    <n v="-999"/>
    <n v="-999"/>
    <n v="0"/>
    <n v="-999"/>
    <n v="1.8"/>
    <n v="3.1"/>
    <n v="0.48099999999999998"/>
    <n v="4.5999999999999999E-2"/>
    <n v="0"/>
    <n v="-999"/>
    <x v="147"/>
  </r>
  <r>
    <d v="2003-11-12T00:00:00"/>
    <n v="316"/>
    <n v="6"/>
    <n v="-3.6"/>
    <n v="1.9"/>
    <n v="-8"/>
    <n v="93.5"/>
    <n v="73.900000000000006"/>
    <n v="0"/>
    <n v="211"/>
    <n v="0.2"/>
    <n v="-999"/>
    <n v="-999"/>
    <n v="0.2"/>
    <n v="-999"/>
    <n v="1.8"/>
    <n v="3.1"/>
    <n v="0.51600000000000001"/>
    <n v="0.183"/>
    <n v="0"/>
    <n v="-999"/>
    <x v="147"/>
  </r>
  <r>
    <d v="2003-11-13T00:00:00"/>
    <n v="317"/>
    <n v="7.25"/>
    <n v="-1.5"/>
    <n v="8.8000000000000007"/>
    <n v="-5.8"/>
    <n v="83.8"/>
    <n v="50.4"/>
    <n v="0"/>
    <n v="193"/>
    <n v="0.2"/>
    <n v="-999"/>
    <n v="-999"/>
    <n v="0.2"/>
    <n v="-999"/>
    <n v="1.8"/>
    <n v="3.1"/>
    <n v="0.57099999999999995"/>
    <n v="0.56200000000000006"/>
    <n v="0"/>
    <n v="-999"/>
    <x v="147"/>
  </r>
  <r>
    <d v="2003-11-14T00:00:00"/>
    <n v="318"/>
    <n v="5.3"/>
    <n v="-3.7"/>
    <n v="2"/>
    <n v="-6.6"/>
    <n v="90.5"/>
    <n v="73.2"/>
    <n v="0"/>
    <n v="184"/>
    <n v="0.1"/>
    <n v="-999"/>
    <n v="-999"/>
    <n v="0.1"/>
    <n v="-999"/>
    <n v="1.8"/>
    <n v="3"/>
    <n v="0.51500000000000001"/>
    <n v="0.189"/>
    <n v="0"/>
    <n v="-999"/>
    <x v="147"/>
  </r>
  <r>
    <d v="2003-11-15T00:00:00"/>
    <n v="319"/>
    <n v="1.46"/>
    <n v="-2.8"/>
    <n v="-0.6"/>
    <n v="-5.3"/>
    <n v="98.1"/>
    <n v="92.4"/>
    <n v="2.2999999999999998"/>
    <n v="207"/>
    <n v="-0.9"/>
    <n v="-999"/>
    <n v="-999"/>
    <n v="0.1"/>
    <n v="-999"/>
    <n v="1.8"/>
    <n v="2.9"/>
    <n v="0.54100000000000004"/>
    <n v="4.3999999999999997E-2"/>
    <n v="0"/>
    <n v="-999"/>
    <x v="147"/>
  </r>
  <r>
    <d v="2003-11-16T00:00:00"/>
    <n v="320"/>
    <n v="1.34"/>
    <n v="-4.3"/>
    <n v="-3.5"/>
    <n v="-6.5"/>
    <n v="97.2"/>
    <n v="89.3"/>
    <n v="4.0999999999999996"/>
    <n v="242"/>
    <n v="-1.1000000000000001"/>
    <n v="-999"/>
    <n v="-999"/>
    <n v="0.2"/>
    <n v="-999"/>
    <n v="1.7"/>
    <n v="2.8"/>
    <n v="0.42"/>
    <n v="0.05"/>
    <n v="0"/>
    <n v="-999"/>
    <x v="147"/>
  </r>
  <r>
    <d v="2003-11-17T00:00:00"/>
    <n v="321"/>
    <n v="2.79"/>
    <n v="-3.4"/>
    <n v="0.2"/>
    <n v="-4.9000000000000004"/>
    <n v="96"/>
    <n v="82.1"/>
    <n v="4"/>
    <n v="280"/>
    <n v="-0.5"/>
    <n v="-999"/>
    <n v="-999"/>
    <n v="0.3"/>
    <n v="-999"/>
    <n v="1.8"/>
    <n v="2.9"/>
    <n v="0.50800000000000001"/>
    <n v="0.111"/>
    <n v="0"/>
    <n v="-999"/>
    <x v="147"/>
  </r>
  <r>
    <d v="2003-11-18T00:00:00"/>
    <n v="322"/>
    <n v="0.44"/>
    <n v="-2.2000000000000002"/>
    <n v="0.5"/>
    <n v="-5"/>
    <n v="99.4"/>
    <n v="98.6"/>
    <n v="26.1"/>
    <n v="488"/>
    <n v="-0.2"/>
    <n v="-999"/>
    <n v="-999"/>
    <n v="0.4"/>
    <n v="-999"/>
    <n v="1.8"/>
    <n v="2.8"/>
    <n v="0.624"/>
    <n v="8.9999999999999993E-3"/>
    <n v="0"/>
    <n v="-999"/>
    <x v="147"/>
  </r>
  <r>
    <d v="2003-11-19T00:00:00"/>
    <n v="323"/>
    <n v="3.71"/>
    <n v="-5.7"/>
    <n v="0.7"/>
    <n v="-9.6999999999999993"/>
    <n v="98"/>
    <n v="95.2"/>
    <n v="12"/>
    <n v="504"/>
    <n v="-0.1"/>
    <n v="-999"/>
    <n v="-999"/>
    <n v="0.3"/>
    <n v="-999"/>
    <n v="1.7"/>
    <n v="2.8"/>
    <n v="0.61299999999999999"/>
    <n v="3.1E-2"/>
    <n v="0"/>
    <n v="-999"/>
    <x v="147"/>
  </r>
  <r>
    <d v="2003-11-20T00:00:00"/>
    <n v="324"/>
    <n v="1.54"/>
    <n v="-10.1"/>
    <n v="-6.7"/>
    <n v="-14.2"/>
    <n v="95.6"/>
    <n v="93"/>
    <n v="0"/>
    <n v="493"/>
    <n v="-0.4"/>
    <n v="-999"/>
    <n v="-999"/>
    <n v="0.2"/>
    <n v="-999"/>
    <n v="1.7"/>
    <n v="2.7"/>
    <n v="0.34499999999999997"/>
    <n v="2.5999999999999999E-2"/>
    <n v="0"/>
    <n v="-999"/>
    <x v="147"/>
  </r>
  <r>
    <d v="2003-11-21T00:00:00"/>
    <n v="325"/>
    <n v="1.2"/>
    <n v="-16.3"/>
    <n v="-12.7"/>
    <n v="-22.3"/>
    <n v="91.8"/>
    <n v="88.3"/>
    <n v="0"/>
    <n v="462"/>
    <n v="-0.8"/>
    <n v="-999"/>
    <n v="-999"/>
    <n v="0.1"/>
    <n v="-999"/>
    <n v="1.6"/>
    <n v="2.7"/>
    <n v="0.20300000000000001"/>
    <n v="2.7E-2"/>
    <n v="0"/>
    <n v="-999"/>
    <x v="147"/>
  </r>
  <r>
    <d v="2003-11-22T00:00:00"/>
    <n v="326"/>
    <n v="1.33"/>
    <n v="-14.1"/>
    <n v="-9.3000000000000007"/>
    <n v="-22.6"/>
    <n v="92.9"/>
    <n v="87.8"/>
    <n v="0"/>
    <n v="445"/>
    <n v="-1.1000000000000001"/>
    <n v="-999"/>
    <n v="-999"/>
    <n v="0.2"/>
    <n v="-999"/>
    <n v="1.7"/>
    <n v="2.7"/>
    <n v="0.26600000000000001"/>
    <n v="3.6999999999999998E-2"/>
    <n v="0"/>
    <n v="-999"/>
    <x v="147"/>
  </r>
  <r>
    <d v="2003-11-23T00:00:00"/>
    <n v="327"/>
    <n v="0.84"/>
    <n v="-7.4"/>
    <n v="-4.4000000000000004"/>
    <n v="-10.4"/>
    <n v="97.2"/>
    <n v="94.3"/>
    <n v="0"/>
    <n v="445"/>
    <n v="-1"/>
    <n v="-999"/>
    <n v="-999"/>
    <n v="0.2"/>
    <n v="-999"/>
    <n v="1.7"/>
    <n v="2.7"/>
    <n v="0.41499999999999998"/>
    <n v="2.5000000000000001E-2"/>
    <n v="0"/>
    <n v="-999"/>
    <x v="147"/>
  </r>
  <r>
    <d v="2003-11-24T00:00:00"/>
    <n v="328"/>
    <n v="2.13"/>
    <n v="-9"/>
    <n v="-5.6"/>
    <n v="-10.5"/>
    <n v="96.3"/>
    <n v="94.3"/>
    <n v="4.3"/>
    <n v="474"/>
    <n v="-0.7"/>
    <n v="-999"/>
    <n v="-999"/>
    <n v="0.2"/>
    <n v="-999"/>
    <n v="1.6"/>
    <n v="2.6"/>
    <n v="0.38"/>
    <n v="2.3E-2"/>
    <n v="0"/>
    <n v="-999"/>
    <x v="147"/>
  </r>
  <r>
    <d v="2003-11-25T00:00:00"/>
    <n v="329"/>
    <n v="0.88"/>
    <n v="-7.9"/>
    <n v="-6"/>
    <n v="-9.3000000000000007"/>
    <n v="96.7"/>
    <n v="94"/>
    <n v="3.5"/>
    <n v="493"/>
    <n v="-0.6"/>
    <n v="-999"/>
    <n v="-999"/>
    <n v="0.2"/>
    <n v="-999"/>
    <n v="1.6"/>
    <n v="2.6"/>
    <n v="0.36699999999999999"/>
    <n v="2.3E-2"/>
    <n v="0"/>
    <n v="-999"/>
    <x v="147"/>
  </r>
  <r>
    <d v="2003-11-26T00:00:00"/>
    <n v="330"/>
    <n v="1.22"/>
    <n v="-7.2"/>
    <n v="-3.9"/>
    <n v="-8.1"/>
    <n v="96.9"/>
    <n v="93.2"/>
    <n v="0"/>
    <n v="453"/>
    <n v="-0.6"/>
    <n v="-999"/>
    <n v="-999"/>
    <n v="0.2"/>
    <n v="-999"/>
    <n v="1.6"/>
    <n v="2.6"/>
    <n v="0.42799999999999999"/>
    <n v="3.1E-2"/>
    <n v="0"/>
    <n v="-999"/>
    <x v="147"/>
  </r>
  <r>
    <d v="2003-11-27T00:00:00"/>
    <n v="331"/>
    <n v="1.51"/>
    <n v="-6.3"/>
    <n v="-4.5"/>
    <n v="-8"/>
    <n v="92.5"/>
    <n v="79.8"/>
    <n v="0"/>
    <n v="451"/>
    <n v="-0.6"/>
    <n v="-999"/>
    <n v="-999"/>
    <n v="0.1"/>
    <n v="-999"/>
    <n v="1.6"/>
    <n v="2.5"/>
    <n v="0.34899999999999998"/>
    <n v="8.7999999999999995E-2"/>
    <n v="0"/>
    <n v="-999"/>
    <x v="147"/>
  </r>
  <r>
    <d v="2003-11-28T00:00:00"/>
    <n v="332"/>
    <n v="1.83"/>
    <n v="-2.9"/>
    <n v="-0.3"/>
    <n v="-6.2"/>
    <n v="96.4"/>
    <n v="88.2"/>
    <n v="0.7"/>
    <n v="439"/>
    <n v="-0.5"/>
    <n v="-999"/>
    <n v="-999"/>
    <n v="0.2"/>
    <n v="-999"/>
    <n v="1.6"/>
    <n v="2.5"/>
    <n v="0.52700000000000002"/>
    <n v="7.0000000000000007E-2"/>
    <n v="0"/>
    <n v="-999"/>
    <x v="147"/>
  </r>
  <r>
    <d v="2003-11-29T00:00:00"/>
    <n v="333"/>
    <n v="5.0999999999999996"/>
    <n v="-3.2"/>
    <n v="1.2"/>
    <n v="-9.1"/>
    <n v="91.9"/>
    <n v="74.900000000000006"/>
    <n v="1.4"/>
    <n v="425"/>
    <n v="-0.2"/>
    <n v="-999"/>
    <n v="-999"/>
    <n v="0.2"/>
    <n v="-999"/>
    <n v="1.6"/>
    <n v="2.5"/>
    <n v="0.498"/>
    <n v="0.16700000000000001"/>
    <n v="0"/>
    <n v="-999"/>
    <x v="147"/>
  </r>
  <r>
    <d v="2003-11-30T00:00:00"/>
    <n v="334"/>
    <n v="5.55"/>
    <n v="-6.7"/>
    <n v="1.1000000000000001"/>
    <n v="-12.7"/>
    <n v="66.599999999999994"/>
    <n v="37.700000000000003"/>
    <n v="0"/>
    <n v="424"/>
    <n v="-0.6"/>
    <n v="-999"/>
    <n v="-999"/>
    <n v="0.2"/>
    <n v="-999"/>
    <n v="1.5"/>
    <n v="2.5"/>
    <n v="0.25"/>
    <n v="0.41199999999999998"/>
    <n v="424"/>
    <n v="-0.6"/>
    <x v="147"/>
  </r>
  <r>
    <d v="2003-12-01T00:00:00"/>
    <n v="335"/>
    <n v="2.97"/>
    <n v="-2.9"/>
    <n v="1.2"/>
    <n v="-6.9"/>
    <n v="70.5"/>
    <n v="30.1"/>
    <n v="0"/>
    <n v="411"/>
    <n v="-1.1000000000000001"/>
    <n v="-999"/>
    <n v="-999"/>
    <n v="0.2"/>
    <n v="-999"/>
    <n v="1.5"/>
    <n v="2.4"/>
    <n v="0.20100000000000001"/>
    <n v="0.46500000000000002"/>
    <n v="0"/>
    <n v="-999"/>
    <x v="148"/>
  </r>
  <r>
    <d v="2003-12-02T00:00:00"/>
    <n v="336"/>
    <n v="2.56"/>
    <n v="-1.4"/>
    <n v="1.2"/>
    <n v="-3.5"/>
    <n v="96.8"/>
    <n v="82.7"/>
    <n v="0.4"/>
    <n v="398"/>
    <n v="-0.5"/>
    <n v="-999"/>
    <n v="-999"/>
    <n v="0.2"/>
    <n v="-999"/>
    <n v="1.5"/>
    <n v="2.4"/>
    <n v="0.55000000000000004"/>
    <n v="0.115"/>
    <n v="0"/>
    <n v="-999"/>
    <x v="148"/>
  </r>
  <r>
    <d v="2003-12-03T00:00:00"/>
    <n v="337"/>
    <n v="1.36"/>
    <n v="-8.3000000000000007"/>
    <n v="-2.1"/>
    <n v="-13.2"/>
    <n v="93.3"/>
    <n v="82.5"/>
    <n v="3"/>
    <n v="398"/>
    <n v="-0.6"/>
    <n v="-999"/>
    <n v="-999"/>
    <n v="0"/>
    <n v="-999"/>
    <n v="1.4"/>
    <n v="2.2999999999999998"/>
    <n v="0.43099999999999999"/>
    <n v="9.1999999999999998E-2"/>
    <n v="0"/>
    <n v="-999"/>
    <x v="148"/>
  </r>
  <r>
    <d v="2003-12-04T00:00:00"/>
    <n v="338"/>
    <n v="1.64"/>
    <n v="-8.1"/>
    <n v="-5.0999999999999996"/>
    <n v="-13.2"/>
    <n v="73"/>
    <n v="46.5"/>
    <n v="0"/>
    <n v="369"/>
    <n v="-1.2"/>
    <n v="-999"/>
    <n v="-999"/>
    <n v="0.1"/>
    <n v="-999"/>
    <n v="1.5"/>
    <n v="2.4"/>
    <n v="0.19400000000000001"/>
    <n v="0.223"/>
    <n v="0"/>
    <n v="-999"/>
    <x v="148"/>
  </r>
  <r>
    <d v="2003-12-05T00:00:00"/>
    <n v="339"/>
    <n v="1.86"/>
    <n v="-1.9"/>
    <n v="-0.1"/>
    <n v="-5.4"/>
    <n v="96.7"/>
    <n v="89.8"/>
    <n v="0.8"/>
    <n v="368"/>
    <n v="-0.9"/>
    <n v="-999"/>
    <n v="-999"/>
    <n v="0.1"/>
    <n v="-999"/>
    <n v="1.4"/>
    <n v="2.2999999999999998"/>
    <n v="0.54400000000000004"/>
    <n v="6.2E-2"/>
    <n v="0"/>
    <n v="-999"/>
    <x v="148"/>
  </r>
  <r>
    <d v="2003-12-06T00:00:00"/>
    <n v="340"/>
    <n v="5.05"/>
    <n v="-4.5"/>
    <n v="-0.2"/>
    <n v="-8.6"/>
    <n v="98.7"/>
    <n v="97.4"/>
    <n v="9.3000000000000007"/>
    <n v="435"/>
    <n v="-0.3"/>
    <n v="-999"/>
    <n v="-999"/>
    <n v="0.2"/>
    <n v="-999"/>
    <n v="1.4"/>
    <n v="2.2999999999999998"/>
    <n v="0.58399999999999996"/>
    <n v="1.6E-2"/>
    <n v="0"/>
    <n v="-999"/>
    <x v="148"/>
  </r>
  <r>
    <d v="2003-12-07T00:00:00"/>
    <n v="341"/>
    <n v="3.87"/>
    <n v="-7.4"/>
    <n v="-3.7"/>
    <n v="-10.5"/>
    <n v="97.7"/>
    <n v="96.4"/>
    <n v="0"/>
    <n v="421"/>
    <n v="-0.7"/>
    <n v="-999"/>
    <n v="-999"/>
    <n v="0.2"/>
    <n v="-999"/>
    <n v="1.4"/>
    <n v="2.2999999999999998"/>
    <n v="0.44600000000000001"/>
    <n v="1.7000000000000001E-2"/>
    <n v="0"/>
    <n v="-999"/>
    <x v="148"/>
  </r>
  <r>
    <d v="2003-12-08T00:00:00"/>
    <n v="342"/>
    <n v="1.22"/>
    <n v="-7.1"/>
    <n v="-5.0999999999999996"/>
    <n v="-9.1999999999999993"/>
    <n v="97.8"/>
    <n v="96.7"/>
    <n v="2.2999999999999998"/>
    <n v="434"/>
    <n v="-0.8"/>
    <n v="-999"/>
    <n v="-999"/>
    <n v="0.1"/>
    <n v="-999"/>
    <n v="1.4"/>
    <n v="2.2000000000000002"/>
    <n v="0.40300000000000002"/>
    <n v="1.4E-2"/>
    <n v="0"/>
    <n v="-999"/>
    <x v="148"/>
  </r>
  <r>
    <d v="2003-12-09T00:00:00"/>
    <n v="343"/>
    <n v="1.88"/>
    <n v="-9.1"/>
    <n v="-5.3"/>
    <n v="-12.4"/>
    <n v="96.4"/>
    <n v="94.6"/>
    <n v="0"/>
    <n v="428"/>
    <n v="-0.8"/>
    <n v="-999"/>
    <n v="-999"/>
    <n v="0.1"/>
    <n v="-999"/>
    <n v="1.3"/>
    <n v="2.2000000000000002"/>
    <n v="0.39"/>
    <n v="2.1999999999999999E-2"/>
    <n v="0"/>
    <n v="-999"/>
    <x v="148"/>
  </r>
  <r>
    <d v="2003-12-10T00:00:00"/>
    <n v="344"/>
    <n v="3.25"/>
    <n v="-8.4"/>
    <n v="-2.4"/>
    <n v="-12.1"/>
    <n v="96.1"/>
    <n v="92.1"/>
    <n v="0"/>
    <n v="428"/>
    <n v="-1"/>
    <n v="-999"/>
    <n v="-999"/>
    <n v="0.2"/>
    <n v="-999"/>
    <n v="1.4"/>
    <n v="2.2000000000000002"/>
    <n v="0.47099999999999997"/>
    <n v="0.04"/>
    <n v="0"/>
    <n v="-999"/>
    <x v="148"/>
  </r>
  <r>
    <d v="2003-12-11T00:00:00"/>
    <n v="345"/>
    <n v="1.96"/>
    <n v="-6.7"/>
    <n v="-4.4000000000000004"/>
    <n v="-9.1"/>
    <n v="97.7"/>
    <n v="95.3"/>
    <n v="0"/>
    <n v="428"/>
    <n v="-1.2"/>
    <n v="-999"/>
    <n v="-999"/>
    <n v="0.1"/>
    <n v="-999"/>
    <n v="1.3"/>
    <n v="2.2000000000000002"/>
    <n v="0.42099999999999999"/>
    <n v="2.1000000000000001E-2"/>
    <n v="0"/>
    <n v="-999"/>
    <x v="148"/>
  </r>
  <r>
    <d v="2003-12-12T00:00:00"/>
    <n v="346"/>
    <n v="2.2999999999999998"/>
    <n v="-6.8"/>
    <n v="-4.4000000000000004"/>
    <n v="-9.4"/>
    <n v="97.4"/>
    <n v="94.9"/>
    <n v="3.5"/>
    <n v="463"/>
    <n v="-0.9"/>
    <n v="-999"/>
    <n v="-999"/>
    <n v="0"/>
    <n v="-999"/>
    <n v="1.3"/>
    <n v="2.1"/>
    <n v="0.41899999999999998"/>
    <n v="2.1999999999999999E-2"/>
    <n v="0"/>
    <n v="-999"/>
    <x v="148"/>
  </r>
  <r>
    <d v="2003-12-13T00:00:00"/>
    <n v="347"/>
    <n v="1.61"/>
    <n v="-6.6"/>
    <n v="-4.4000000000000004"/>
    <n v="-10.5"/>
    <n v="97.1"/>
    <n v="89.7"/>
    <n v="5.6"/>
    <n v="506"/>
    <n v="-0.8"/>
    <n v="-999"/>
    <n v="-999"/>
    <n v="0.1"/>
    <n v="-999"/>
    <n v="1.3"/>
    <n v="2.1"/>
    <n v="0.39400000000000002"/>
    <n v="4.4999999999999998E-2"/>
    <n v="0"/>
    <n v="-999"/>
    <x v="148"/>
  </r>
  <r>
    <d v="2003-12-14T00:00:00"/>
    <n v="348"/>
    <n v="2.33"/>
    <n v="-7.2"/>
    <n v="-3.7"/>
    <n v="-9.6999999999999993"/>
    <n v="94.8"/>
    <n v="85.8"/>
    <n v="0"/>
    <n v="493"/>
    <n v="-0.8"/>
    <n v="-999"/>
    <n v="-999"/>
    <n v="0.1"/>
    <n v="-999"/>
    <n v="1.3"/>
    <n v="2.1"/>
    <n v="0.39900000000000002"/>
    <n v="6.6000000000000003E-2"/>
    <n v="0"/>
    <n v="-999"/>
    <x v="148"/>
  </r>
  <r>
    <d v="2003-12-15T00:00:00"/>
    <n v="349"/>
    <n v="1.56"/>
    <n v="-6.5"/>
    <n v="-4.5999999999999996"/>
    <n v="-8.4"/>
    <n v="91.4"/>
    <n v="73.900000000000006"/>
    <n v="1.4"/>
    <n v="509"/>
    <n v="-0.7"/>
    <n v="-999"/>
    <n v="-999"/>
    <n v="0.1"/>
    <n v="-999"/>
    <n v="1.3"/>
    <n v="2.1"/>
    <n v="0.32100000000000001"/>
    <n v="0.113"/>
    <n v="0"/>
    <n v="-999"/>
    <x v="148"/>
  </r>
  <r>
    <d v="2003-12-16T00:00:00"/>
    <n v="350"/>
    <n v="1.42"/>
    <n v="-5.5"/>
    <n v="-4.2"/>
    <n v="-7.2"/>
    <n v="92.7"/>
    <n v="77.3"/>
    <n v="0"/>
    <n v="489"/>
    <n v="-0.6"/>
    <n v="-999"/>
    <n v="-999"/>
    <n v="0.1"/>
    <n v="-999"/>
    <n v="1.3"/>
    <n v="2.1"/>
    <n v="0.34599999999999997"/>
    <n v="0.10199999999999999"/>
    <n v="0"/>
    <n v="-999"/>
    <x v="148"/>
  </r>
  <r>
    <d v="2003-12-17T00:00:00"/>
    <n v="351"/>
    <n v="2.13"/>
    <n v="-4.8"/>
    <n v="-1.7"/>
    <n v="-7"/>
    <n v="79.7"/>
    <n v="60.7"/>
    <n v="0"/>
    <n v="484"/>
    <n v="-0.6"/>
    <n v="-999"/>
    <n v="-999"/>
    <n v="0"/>
    <n v="-999"/>
    <n v="1.2"/>
    <n v="2"/>
    <n v="0.32700000000000001"/>
    <n v="0.21199999999999999"/>
    <n v="0"/>
    <n v="-999"/>
    <x v="148"/>
  </r>
  <r>
    <d v="2003-12-18T00:00:00"/>
    <n v="352"/>
    <n v="4.84"/>
    <n v="-0.8"/>
    <n v="4.5"/>
    <n v="-4.9000000000000004"/>
    <n v="70.3"/>
    <n v="53"/>
    <n v="0"/>
    <n v="470"/>
    <n v="-0.6"/>
    <n v="-999"/>
    <n v="-999"/>
    <n v="0.2"/>
    <n v="-999"/>
    <n v="1.3"/>
    <n v="2.1"/>
    <n v="0.44800000000000001"/>
    <n v="0.39600000000000002"/>
    <n v="0"/>
    <n v="-999"/>
    <x v="148"/>
  </r>
  <r>
    <d v="2003-12-19T00:00:00"/>
    <n v="353"/>
    <n v="2"/>
    <n v="0.3"/>
    <n v="3.1"/>
    <n v="-2"/>
    <n v="67.099999999999994"/>
    <n v="49.2"/>
    <n v="0"/>
    <n v="460"/>
    <n v="-0.6"/>
    <n v="-999"/>
    <n v="-999"/>
    <n v="0.1"/>
    <n v="-999"/>
    <n v="1.2"/>
    <n v="2"/>
    <n v="0.375"/>
    <n v="0.38800000000000001"/>
    <n v="0"/>
    <n v="-999"/>
    <x v="148"/>
  </r>
  <r>
    <d v="2003-12-20T00:00:00"/>
    <n v="354"/>
    <n v="2.36"/>
    <n v="-1"/>
    <n v="4.5999999999999996"/>
    <n v="-2.7"/>
    <n v="94.7"/>
    <n v="65.2"/>
    <n v="6"/>
    <n v="519"/>
    <n v="-0.4"/>
    <n v="-999"/>
    <n v="-999"/>
    <n v="0.1"/>
    <n v="-999"/>
    <n v="1.3"/>
    <n v="2.1"/>
    <n v="0.55400000000000005"/>
    <n v="0.29499999999999998"/>
    <n v="0"/>
    <n v="-999"/>
    <x v="148"/>
  </r>
  <r>
    <d v="2003-12-21T00:00:00"/>
    <n v="355"/>
    <n v="3.53"/>
    <n v="-3.5"/>
    <n v="2.2999999999999998"/>
    <n v="-6.4"/>
    <n v="92.3"/>
    <n v="67.7"/>
    <n v="0"/>
    <n v="499"/>
    <n v="-0.3"/>
    <n v="-999"/>
    <n v="-999"/>
    <n v="0.1"/>
    <n v="-999"/>
    <n v="1.2"/>
    <n v="2"/>
    <n v="0.48899999999999999"/>
    <n v="0.23300000000000001"/>
    <n v="0"/>
    <n v="-999"/>
    <x v="148"/>
  </r>
  <r>
    <d v="2003-12-22T00:00:00"/>
    <n v="356"/>
    <n v="4.43"/>
    <n v="-4.2"/>
    <n v="0.2"/>
    <n v="-5.9"/>
    <n v="91.1"/>
    <n v="69.099999999999994"/>
    <n v="0"/>
    <n v="488"/>
    <n v="-0.4"/>
    <n v="-999"/>
    <n v="-999"/>
    <n v="0.1"/>
    <n v="-999"/>
    <n v="1.2"/>
    <n v="2"/>
    <n v="0.42699999999999999"/>
    <n v="0.191"/>
    <n v="0"/>
    <n v="-999"/>
    <x v="148"/>
  </r>
  <r>
    <d v="2003-12-23T00:00:00"/>
    <n v="357"/>
    <n v="1.57"/>
    <n v="-3.8"/>
    <n v="-1.8"/>
    <n v="-5.9"/>
    <n v="90.9"/>
    <n v="77.5"/>
    <n v="0"/>
    <n v="481"/>
    <n v="-0.6"/>
    <n v="-999"/>
    <n v="-999"/>
    <n v="0"/>
    <n v="-999"/>
    <n v="1.2"/>
    <n v="1.9"/>
    <n v="0.41599999999999998"/>
    <n v="0.12"/>
    <n v="0"/>
    <n v="-999"/>
    <x v="148"/>
  </r>
  <r>
    <d v="2003-12-24T00:00:00"/>
    <n v="358"/>
    <n v="1.26"/>
    <n v="-3.6"/>
    <n v="-2"/>
    <n v="-5.0999999999999996"/>
    <n v="95.8"/>
    <n v="92.2"/>
    <n v="0"/>
    <n v="486"/>
    <n v="-0.5"/>
    <n v="-999"/>
    <n v="-999"/>
    <n v="0"/>
    <n v="-999"/>
    <n v="1.2"/>
    <n v="1.9"/>
    <n v="0.48599999999999999"/>
    <n v="4.1000000000000002E-2"/>
    <n v="0"/>
    <n v="-999"/>
    <x v="148"/>
  </r>
  <r>
    <d v="2003-12-25T00:00:00"/>
    <n v="359"/>
    <n v="1.78"/>
    <n v="-6"/>
    <n v="-1.4"/>
    <n v="-10.5"/>
    <n v="95.6"/>
    <n v="78.7"/>
    <n v="1.5"/>
    <n v="490"/>
    <n v="-0.5"/>
    <n v="-999"/>
    <n v="-999"/>
    <n v="0"/>
    <n v="-999"/>
    <n v="1.1000000000000001"/>
    <n v="1.9"/>
    <n v="0.434"/>
    <n v="0.11700000000000001"/>
    <n v="0"/>
    <n v="-999"/>
    <x v="148"/>
  </r>
  <r>
    <d v="2003-12-26T00:00:00"/>
    <n v="360"/>
    <n v="1.1299999999999999"/>
    <n v="-10.5"/>
    <n v="-7.9"/>
    <n v="-14.6"/>
    <n v="93.2"/>
    <n v="87"/>
    <n v="0"/>
    <n v="481"/>
    <n v="-0.7"/>
    <n v="-999"/>
    <n v="-999"/>
    <n v="0"/>
    <n v="-999"/>
    <n v="1.1000000000000001"/>
    <n v="1.9"/>
    <n v="0.29399999999999998"/>
    <n v="4.3999999999999997E-2"/>
    <n v="0"/>
    <n v="-999"/>
    <x v="148"/>
  </r>
  <r>
    <d v="2003-12-27T00:00:00"/>
    <n v="361"/>
    <n v="1.81"/>
    <n v="-11.3"/>
    <n v="-7.2"/>
    <n v="-14.7"/>
    <n v="90.1"/>
    <n v="69"/>
    <n v="5.7"/>
    <n v="532"/>
    <n v="-3.4"/>
    <n v="-999"/>
    <n v="-999"/>
    <n v="0.1"/>
    <n v="-999"/>
    <n v="1.1000000000000001"/>
    <n v="1.9"/>
    <n v="0.245"/>
    <n v="0.11"/>
    <n v="0"/>
    <n v="-999"/>
    <x v="148"/>
  </r>
  <r>
    <d v="2003-12-28T00:00:00"/>
    <n v="362"/>
    <n v="0.6"/>
    <n v="-10.9"/>
    <n v="-6.8"/>
    <n v="-15.2"/>
    <n v="94.9"/>
    <n v="92.3"/>
    <n v="1.8"/>
    <n v="553"/>
    <n v="-2.9"/>
    <n v="-999"/>
    <n v="-999"/>
    <n v="0"/>
    <n v="-999"/>
    <n v="1.1000000000000001"/>
    <n v="1.9"/>
    <n v="0.33900000000000002"/>
    <n v="2.8000000000000001E-2"/>
    <n v="0"/>
    <n v="-999"/>
    <x v="148"/>
  </r>
  <r>
    <d v="2003-12-29T00:00:00"/>
    <n v="363"/>
    <n v="0.35"/>
    <n v="-14.2"/>
    <n v="-12.2"/>
    <n v="-18.600000000000001"/>
    <n v="93.1"/>
    <n v="90.2"/>
    <n v="2.2999999999999998"/>
    <n v="567"/>
    <n v="-2.9"/>
    <n v="-999"/>
    <n v="-999"/>
    <n v="-0.1"/>
    <n v="-999"/>
    <n v="1.1000000000000001"/>
    <n v="1.8"/>
    <n v="0.215"/>
    <n v="2.3E-2"/>
    <n v="0"/>
    <n v="-999"/>
    <x v="148"/>
  </r>
  <r>
    <d v="2003-12-30T00:00:00"/>
    <n v="364"/>
    <n v="0.44"/>
    <n v="-12.7"/>
    <n v="-9.9"/>
    <n v="-16.8"/>
    <n v="92.7"/>
    <n v="88.2"/>
    <n v="0"/>
    <n v="570"/>
    <n v="-2.9"/>
    <n v="-999"/>
    <n v="-999"/>
    <n v="0"/>
    <n v="-999"/>
    <n v="1.1000000000000001"/>
    <n v="1.9"/>
    <n v="0.255"/>
    <n v="3.4000000000000002E-2"/>
    <n v="0"/>
    <n v="-999"/>
    <x v="148"/>
  </r>
  <r>
    <d v="2003-12-31T00:00:00"/>
    <n v="365"/>
    <n v="1.01"/>
    <n v="-11.7"/>
    <n v="-7.8"/>
    <n v="-14.3"/>
    <n v="92.7"/>
    <n v="84.5"/>
    <n v="3.7"/>
    <n v="607"/>
    <n v="-2.5"/>
    <n v="-999"/>
    <n v="-999"/>
    <n v="0"/>
    <n v="-999"/>
    <n v="1.1000000000000001"/>
    <n v="1.9"/>
    <n v="0.28699999999999998"/>
    <n v="5.2999999999999999E-2"/>
    <n v="607"/>
    <n v="-2.5"/>
    <x v="148"/>
  </r>
  <r>
    <d v="2004-01-01T00:00:00"/>
    <n v="1"/>
    <n v="0.95"/>
    <n v="-12.1"/>
    <n v="-8"/>
    <n v="-14"/>
    <n v="92.7"/>
    <n v="83.8"/>
    <n v="0"/>
    <n v="586"/>
    <n v="-2.4"/>
    <n v="-999"/>
    <n v="-999"/>
    <n v="0"/>
    <n v="1"/>
    <n v="1.8"/>
    <n v="-999"/>
    <n v="0.27900000000000003"/>
    <n v="5.3999999999999999E-2"/>
    <n v="0"/>
    <n v="-999"/>
    <x v="149"/>
  </r>
  <r>
    <d v="2004-01-02T00:00:00"/>
    <n v="2"/>
    <n v="2.13"/>
    <n v="-15.3"/>
    <n v="-9.8000000000000007"/>
    <n v="-21.1"/>
    <n v="90.8"/>
    <n v="79.2"/>
    <n v="0"/>
    <n v="585"/>
    <n v="-2.5"/>
    <n v="-999"/>
    <n v="-999"/>
    <n v="-0.1"/>
    <n v="1"/>
    <n v="1.8"/>
    <n v="-999"/>
    <n v="0.22900000000000001"/>
    <n v="0.06"/>
    <n v="0"/>
    <n v="-999"/>
    <x v="149"/>
  </r>
  <r>
    <d v="2004-01-03T00:00:00"/>
    <n v="3"/>
    <n v="3.01"/>
    <n v="-24.9"/>
    <n v="-20.9"/>
    <n v="-28.8"/>
    <n v="82.5"/>
    <n v="70.599999999999994"/>
    <n v="0"/>
    <n v="586"/>
    <n v="-3"/>
    <n v="-999"/>
    <n v="-999"/>
    <n v="-0.2"/>
    <n v="0.8"/>
    <n v="1.6"/>
    <n v="-999"/>
    <n v="8.1000000000000003E-2"/>
    <n v="3.4000000000000002E-2"/>
    <n v="0"/>
    <n v="-999"/>
    <x v="149"/>
  </r>
  <r>
    <d v="2004-01-04T00:00:00"/>
    <n v="4"/>
    <n v="3.34"/>
    <n v="-25.3"/>
    <n v="-20.399999999999999"/>
    <n v="-28.8"/>
    <n v="76.7"/>
    <n v="65.599999999999994"/>
    <n v="0"/>
    <n v="587"/>
    <n v="-4"/>
    <n v="-999"/>
    <n v="-999"/>
    <n v="-0.3"/>
    <n v="0.8"/>
    <n v="1.6"/>
    <n v="-999"/>
    <n v="7.9000000000000001E-2"/>
    <n v="4.1000000000000002E-2"/>
    <n v="0"/>
    <n v="-999"/>
    <x v="149"/>
  </r>
  <r>
    <d v="2004-01-05T00:00:00"/>
    <n v="5"/>
    <n v="2.61"/>
    <n v="-23.3"/>
    <n v="-14.7"/>
    <n v="-28.3"/>
    <n v="76.900000000000006"/>
    <n v="51.8"/>
    <n v="0"/>
    <n v="586"/>
    <n v="-4.9000000000000004"/>
    <n v="-999"/>
    <n v="-999"/>
    <n v="-0.3"/>
    <n v="0.8"/>
    <n v="1.6"/>
    <n v="-999"/>
    <n v="0.10100000000000001"/>
    <n v="9.4E-2"/>
    <n v="0"/>
    <n v="-999"/>
    <x v="149"/>
  </r>
  <r>
    <d v="2004-01-06T00:00:00"/>
    <n v="6"/>
    <n v="1.29"/>
    <n v="-16.399999999999999"/>
    <n v="-11.1"/>
    <n v="-22.6"/>
    <n v="85.7"/>
    <n v="65.8"/>
    <n v="0.5"/>
    <n v="590"/>
    <n v="-5.0999999999999996"/>
    <n v="-999"/>
    <n v="-999"/>
    <n v="-0.3"/>
    <n v="0.9"/>
    <n v="1.7"/>
    <n v="-999"/>
    <n v="0.17299999999999999"/>
    <n v="8.8999999999999996E-2"/>
    <n v="0"/>
    <n v="-999"/>
    <x v="149"/>
  </r>
  <r>
    <d v="2004-01-07T00:00:00"/>
    <n v="7"/>
    <n v="2.23"/>
    <n v="-8.6999999999999993"/>
    <n v="-4.4000000000000004"/>
    <n v="-14.3"/>
    <n v="95.2"/>
    <n v="90.3"/>
    <n v="3.8"/>
    <n v="614"/>
    <n v="-3.9"/>
    <n v="-999"/>
    <n v="-999"/>
    <n v="-0.3"/>
    <n v="0.9"/>
    <n v="1.7"/>
    <n v="-999"/>
    <n v="0.39800000000000002"/>
    <n v="4.2999999999999997E-2"/>
    <n v="0"/>
    <n v="-999"/>
    <x v="149"/>
  </r>
  <r>
    <d v="2004-01-08T00:00:00"/>
    <n v="8"/>
    <n v="3.3"/>
    <n v="-3.9"/>
    <n v="-0.5"/>
    <n v="-6.4"/>
    <n v="97"/>
    <n v="91.2"/>
    <n v="1.1000000000000001"/>
    <n v="629"/>
    <n v="-2.6"/>
    <n v="-999"/>
    <n v="-999"/>
    <n v="-0.2"/>
    <n v="0.9"/>
    <n v="1.7"/>
    <n v="-999"/>
    <n v="0.53600000000000003"/>
    <n v="5.1999999999999998E-2"/>
    <n v="0"/>
    <n v="-999"/>
    <x v="149"/>
  </r>
  <r>
    <d v="2004-01-09T00:00:00"/>
    <n v="9"/>
    <n v="1.41"/>
    <n v="-0.3"/>
    <n v="1.1000000000000001"/>
    <n v="-2.4"/>
    <n v="98.3"/>
    <n v="91.9"/>
    <n v="2.2000000000000002"/>
    <n v="659"/>
    <n v="-1.8"/>
    <n v="-999"/>
    <n v="-999"/>
    <n v="-0.2"/>
    <n v="0.9"/>
    <n v="1.7"/>
    <n v="-999"/>
    <n v="0.60699999999999998"/>
    <n v="5.3999999999999999E-2"/>
    <n v="0"/>
    <n v="-999"/>
    <x v="149"/>
  </r>
  <r>
    <d v="2004-01-10T00:00:00"/>
    <n v="10"/>
    <n v="3.35"/>
    <n v="-1.4"/>
    <n v="4.5999999999999996"/>
    <n v="-4.7"/>
    <n v="96.7"/>
    <n v="75.7"/>
    <n v="2.8"/>
    <n v="648"/>
    <n v="-1"/>
    <n v="-999"/>
    <n v="-999"/>
    <n v="-0.1"/>
    <n v="0.9"/>
    <n v="1.6"/>
    <n v="-999"/>
    <n v="0.64"/>
    <n v="0.20599999999999999"/>
    <n v="0"/>
    <n v="-999"/>
    <x v="149"/>
  </r>
  <r>
    <d v="2004-01-11T00:00:00"/>
    <n v="11"/>
    <n v="2.35"/>
    <n v="-3.4"/>
    <n v="1.4"/>
    <n v="-5.9"/>
    <n v="97.5"/>
    <n v="81.2"/>
    <n v="0"/>
    <n v="640"/>
    <n v="-1.2"/>
    <n v="-999"/>
    <n v="-999"/>
    <n v="-0.1"/>
    <n v="0.8"/>
    <n v="1.6"/>
    <n v="-999"/>
    <n v="0.54800000000000004"/>
    <n v="0.127"/>
    <n v="0"/>
    <n v="-999"/>
    <x v="149"/>
  </r>
  <r>
    <d v="2004-01-12T00:00:00"/>
    <n v="12"/>
    <n v="3.1"/>
    <n v="-0.6"/>
    <n v="2.5"/>
    <n v="-3.3"/>
    <n v="89.5"/>
    <n v="77.7"/>
    <n v="0"/>
    <n v="635"/>
    <n v="-1.2"/>
    <n v="-999"/>
    <n v="-999"/>
    <n v="-0.1"/>
    <n v="0.9"/>
    <n v="1.6"/>
    <n v="-999"/>
    <n v="0.56599999999999995"/>
    <n v="0.16300000000000001"/>
    <n v="0"/>
    <n v="-999"/>
    <x v="149"/>
  </r>
  <r>
    <d v="2004-01-13T00:00:00"/>
    <n v="13"/>
    <n v="1.22"/>
    <n v="-0.9"/>
    <n v="1.5"/>
    <n v="-3.6"/>
    <n v="93.4"/>
    <n v="75.5"/>
    <n v="0"/>
    <n v="635"/>
    <n v="-1"/>
    <n v="-999"/>
    <n v="-999"/>
    <n v="-0.1"/>
    <n v="0.9"/>
    <n v="1.6"/>
    <n v="-999"/>
    <n v="0.51300000000000001"/>
    <n v="0.16700000000000001"/>
    <n v="0"/>
    <n v="-999"/>
    <x v="149"/>
  </r>
  <r>
    <d v="2004-01-14T00:00:00"/>
    <n v="14"/>
    <n v="2.48"/>
    <n v="1.3"/>
    <n v="3.2"/>
    <n v="-0.2"/>
    <n v="92.9"/>
    <n v="81"/>
    <n v="0.7"/>
    <n v="620"/>
    <n v="-0.6"/>
    <n v="-999"/>
    <n v="-999"/>
    <n v="0"/>
    <n v="0.9"/>
    <n v="1.6"/>
    <n v="-999"/>
    <n v="0.621"/>
    <n v="0.14599999999999999"/>
    <n v="0"/>
    <n v="-999"/>
    <x v="149"/>
  </r>
  <r>
    <d v="2004-01-15T00:00:00"/>
    <n v="15"/>
    <n v="1.91"/>
    <n v="-0.9"/>
    <n v="1.6"/>
    <n v="-4"/>
    <n v="98.1"/>
    <n v="93"/>
    <n v="1"/>
    <n v="615"/>
    <n v="-0.4"/>
    <n v="-999"/>
    <n v="-999"/>
    <n v="-0.1"/>
    <n v="0.9"/>
    <n v="1.5"/>
    <n v="-999"/>
    <n v="0.63800000000000001"/>
    <n v="4.8000000000000001E-2"/>
    <n v="0"/>
    <n v="-999"/>
    <x v="149"/>
  </r>
  <r>
    <d v="2004-01-16T00:00:00"/>
    <n v="16"/>
    <n v="4.88"/>
    <n v="-3.2"/>
    <n v="3.1"/>
    <n v="-7"/>
    <n v="87.4"/>
    <n v="63.8"/>
    <n v="0.2"/>
    <n v="607"/>
    <n v="-0.8"/>
    <n v="-999"/>
    <n v="-999"/>
    <n v="0"/>
    <n v="0.9"/>
    <n v="1.6"/>
    <n v="-999"/>
    <n v="0.48599999999999999"/>
    <n v="0.27600000000000002"/>
    <n v="0"/>
    <n v="-999"/>
    <x v="149"/>
  </r>
  <r>
    <d v="2004-01-17T00:00:00"/>
    <n v="17"/>
    <n v="3.74"/>
    <n v="-4.4000000000000004"/>
    <n v="0.4"/>
    <n v="-7.5"/>
    <n v="94.2"/>
    <n v="77.3"/>
    <n v="0"/>
    <n v="601"/>
    <n v="-1.2"/>
    <n v="-999"/>
    <n v="-999"/>
    <n v="0"/>
    <n v="0.9"/>
    <n v="1.5"/>
    <n v="-999"/>
    <n v="0.48699999999999999"/>
    <n v="0.14299999999999999"/>
    <n v="0"/>
    <n v="-999"/>
    <x v="149"/>
  </r>
  <r>
    <d v="2004-01-18T00:00:00"/>
    <n v="18"/>
    <n v="0.98"/>
    <n v="-3.7"/>
    <n v="-1.5"/>
    <n v="-6.2"/>
    <n v="97.6"/>
    <n v="91.1"/>
    <n v="1.7"/>
    <n v="624"/>
    <n v="-1.3"/>
    <n v="-999"/>
    <n v="-999"/>
    <n v="0"/>
    <n v="0.9"/>
    <n v="1.5"/>
    <n v="-999"/>
    <n v="0.5"/>
    <n v="4.9000000000000002E-2"/>
    <n v="0"/>
    <n v="-999"/>
    <x v="149"/>
  </r>
  <r>
    <d v="2004-01-19T00:00:00"/>
    <n v="19"/>
    <n v="0.53"/>
    <n v="-3.4"/>
    <n v="0.4"/>
    <n v="-8.1999999999999993"/>
    <n v="98.3"/>
    <n v="92.5"/>
    <n v="6.9"/>
    <n v="696"/>
    <n v="-1.2"/>
    <n v="-999"/>
    <n v="-999"/>
    <n v="0"/>
    <n v="0.9"/>
    <n v="1.5"/>
    <n v="-999"/>
    <n v="0.58099999999999996"/>
    <n v="4.7E-2"/>
    <n v="0"/>
    <n v="-999"/>
    <x v="149"/>
  </r>
  <r>
    <d v="2004-01-20T00:00:00"/>
    <n v="20"/>
    <n v="5.12"/>
    <n v="-5.0999999999999996"/>
    <n v="3.2"/>
    <n v="-9.3000000000000007"/>
    <n v="91.2"/>
    <n v="59.6"/>
    <n v="0"/>
    <n v="684"/>
    <n v="-1.1000000000000001"/>
    <n v="-999"/>
    <n v="-999"/>
    <n v="0.1"/>
    <n v="1"/>
    <n v="1.6"/>
    <n v="-999"/>
    <n v="0.45900000000000002"/>
    <n v="0.31"/>
    <n v="0"/>
    <n v="-999"/>
    <x v="149"/>
  </r>
  <r>
    <d v="2004-01-21T00:00:00"/>
    <n v="21"/>
    <n v="4.9800000000000004"/>
    <n v="-3.3"/>
    <n v="3.7"/>
    <n v="-7.5"/>
    <n v="89.3"/>
    <n v="49.8"/>
    <n v="0"/>
    <n v="686"/>
    <n v="-1.3"/>
    <n v="-999"/>
    <n v="-999"/>
    <n v="0.1"/>
    <n v="1"/>
    <n v="1.6"/>
    <n v="-999"/>
    <n v="0.39700000000000002"/>
    <n v="0.4"/>
    <n v="0"/>
    <n v="-999"/>
    <x v="149"/>
  </r>
  <r>
    <d v="2004-01-22T00:00:00"/>
    <n v="22"/>
    <n v="1.35"/>
    <n v="-2.5"/>
    <n v="0.3"/>
    <n v="-4.7"/>
    <n v="94.2"/>
    <n v="81.099999999999994"/>
    <n v="6.1"/>
    <n v="744"/>
    <n v="-1.3"/>
    <n v="-999"/>
    <n v="-999"/>
    <n v="0"/>
    <n v="0.9"/>
    <n v="1.5"/>
    <n v="-999"/>
    <n v="0.505"/>
    <n v="0.11799999999999999"/>
    <n v="0"/>
    <n v="-999"/>
    <x v="149"/>
  </r>
  <r>
    <d v="2004-01-23T00:00:00"/>
    <n v="23"/>
    <n v="0.95"/>
    <n v="-4"/>
    <n v="-0.6"/>
    <n v="-7.3"/>
    <n v="96.7"/>
    <n v="86"/>
    <n v="7.9"/>
    <n v="807"/>
    <n v="-1"/>
    <n v="-999"/>
    <n v="-999"/>
    <n v="0"/>
    <n v="0.9"/>
    <n v="1.5"/>
    <n v="-999"/>
    <n v="0.502"/>
    <n v="8.2000000000000003E-2"/>
    <n v="0"/>
    <n v="-999"/>
    <x v="149"/>
  </r>
  <r>
    <d v="2004-01-24T00:00:00"/>
    <n v="24"/>
    <n v="0.28000000000000003"/>
    <n v="-6.7"/>
    <n v="-4.7"/>
    <n v="-10.1"/>
    <n v="96.9"/>
    <n v="92.7"/>
    <n v="29.2"/>
    <n v="1079"/>
    <n v="-0.9"/>
    <n v="-999"/>
    <n v="-999"/>
    <n v="0"/>
    <n v="0.9"/>
    <n v="1.5"/>
    <n v="-999"/>
    <n v="0.4"/>
    <n v="3.1E-2"/>
    <n v="0"/>
    <n v="-999"/>
    <x v="149"/>
  </r>
  <r>
    <d v="2004-01-25T00:00:00"/>
    <n v="25"/>
    <n v="0.74"/>
    <n v="-11.3"/>
    <n v="-7.3"/>
    <n v="-16.2"/>
    <n v="90.7"/>
    <n v="72.599999999999994"/>
    <n v="0"/>
    <n v="1035"/>
    <n v="-0.8"/>
    <n v="-999"/>
    <n v="-999"/>
    <n v="0"/>
    <n v="0.9"/>
    <n v="1.5"/>
    <n v="-999"/>
    <n v="0.25600000000000001"/>
    <n v="9.7000000000000003E-2"/>
    <n v="0"/>
    <n v="-999"/>
    <x v="149"/>
  </r>
  <r>
    <d v="2004-01-26T00:00:00"/>
    <n v="26"/>
    <n v="0.36"/>
    <n v="-7.5"/>
    <n v="-4.5999999999999996"/>
    <n v="-10.7"/>
    <n v="96.4"/>
    <n v="88.7"/>
    <n v="0"/>
    <n v="1029"/>
    <n v="-0.8"/>
    <n v="-999"/>
    <n v="-999"/>
    <n v="0"/>
    <n v="0.9"/>
    <n v="1.5"/>
    <n v="-999"/>
    <n v="0.38400000000000001"/>
    <n v="4.9000000000000002E-2"/>
    <n v="0"/>
    <n v="-999"/>
    <x v="149"/>
  </r>
  <r>
    <d v="2004-01-27T00:00:00"/>
    <n v="27"/>
    <n v="0.51"/>
    <n v="-7.2"/>
    <n v="-4.8"/>
    <n v="-10.8"/>
    <n v="96.3"/>
    <n v="90.4"/>
    <n v="1.8"/>
    <n v="1040"/>
    <n v="-0.8"/>
    <n v="-999"/>
    <n v="-999"/>
    <n v="0"/>
    <n v="0.9"/>
    <n v="1.5"/>
    <n v="-999"/>
    <n v="0.38800000000000001"/>
    <n v="4.1000000000000002E-2"/>
    <n v="0"/>
    <n v="-999"/>
    <x v="149"/>
  </r>
  <r>
    <d v="2004-01-28T00:00:00"/>
    <n v="28"/>
    <n v="0.65"/>
    <n v="-3.8"/>
    <n v="-0.9"/>
    <n v="-5.9"/>
    <n v="95.1"/>
    <n v="87.2"/>
    <n v="0"/>
    <n v="1000"/>
    <n v="-0.7"/>
    <n v="-999"/>
    <n v="-999"/>
    <n v="0"/>
    <n v="0.9"/>
    <n v="1.5"/>
    <n v="-999"/>
    <n v="0.5"/>
    <n v="7.2999999999999995E-2"/>
    <n v="0"/>
    <n v="-999"/>
    <x v="149"/>
  </r>
  <r>
    <d v="2004-01-29T00:00:00"/>
    <n v="29"/>
    <n v="0.26"/>
    <n v="-2.2000000000000002"/>
    <n v="-0.6"/>
    <n v="-3.2"/>
    <n v="97.8"/>
    <n v="88.4"/>
    <n v="8.9"/>
    <n v="1081"/>
    <n v="-0.7"/>
    <n v="-999"/>
    <n v="-999"/>
    <n v="0"/>
    <n v="0.9"/>
    <n v="1.5"/>
    <n v="-999"/>
    <n v="0.51600000000000001"/>
    <n v="6.8000000000000005E-2"/>
    <n v="0"/>
    <n v="-999"/>
    <x v="149"/>
  </r>
  <r>
    <d v="2004-01-30T00:00:00"/>
    <n v="30"/>
    <n v="1.6"/>
    <n v="-4.7"/>
    <n v="-0.3"/>
    <n v="-8.3000000000000007"/>
    <n v="97.7"/>
    <n v="94.1"/>
    <n v="14.1"/>
    <n v="1191"/>
    <n v="-0.7"/>
    <n v="-999"/>
    <n v="-999"/>
    <n v="-0.1"/>
    <n v="0.8"/>
    <n v="1.4"/>
    <n v="-999"/>
    <n v="0.56299999999999994"/>
    <n v="3.5000000000000003E-2"/>
    <n v="0"/>
    <n v="-999"/>
    <x v="149"/>
  </r>
  <r>
    <d v="2004-01-31T00:00:00"/>
    <n v="31"/>
    <n v="1.24"/>
    <n v="-9"/>
    <n v="-4.9000000000000004"/>
    <n v="-12.6"/>
    <n v="95.9"/>
    <n v="92.4"/>
    <n v="1.7"/>
    <n v="1135"/>
    <n v="-0.6"/>
    <n v="-999"/>
    <n v="-999"/>
    <n v="0"/>
    <n v="0.8"/>
    <n v="1.5"/>
    <n v="-999"/>
    <n v="0.39300000000000002"/>
    <n v="3.2000000000000001E-2"/>
    <n v="1135"/>
    <n v="-0.6"/>
    <x v="149"/>
  </r>
  <r>
    <d v="2004-02-01T00:00:00"/>
    <n v="32"/>
    <n v="6.68"/>
    <n v="-11"/>
    <n v="-3.7"/>
    <n v="-15.4"/>
    <n v="89.3"/>
    <n v="61.8"/>
    <n v="0"/>
    <n v="1082"/>
    <n v="-0.5"/>
    <n v="-999"/>
    <n v="-999"/>
    <n v="0"/>
    <n v="0.8"/>
    <n v="1.5"/>
    <n v="-999"/>
    <n v="0.28699999999999998"/>
    <n v="0.17699999999999999"/>
    <n v="0"/>
    <n v="-999"/>
    <x v="150"/>
  </r>
  <r>
    <d v="2004-02-02T00:00:00"/>
    <n v="33"/>
    <n v="5.61"/>
    <n v="-9.6"/>
    <n v="-5.8"/>
    <n v="-13.1"/>
    <n v="87.8"/>
    <n v="72.2"/>
    <n v="0"/>
    <n v="1042"/>
    <n v="-0.5"/>
    <n v="-999"/>
    <n v="-999"/>
    <n v="0.1"/>
    <n v="0.9"/>
    <n v="1.5"/>
    <n v="-999"/>
    <n v="0.28499999999999998"/>
    <n v="0.11"/>
    <n v="0"/>
    <n v="-999"/>
    <x v="150"/>
  </r>
  <r>
    <d v="2004-02-03T00:00:00"/>
    <n v="34"/>
    <n v="2.29"/>
    <n v="-5.2"/>
    <n v="-1.9"/>
    <n v="-8.6999999999999993"/>
    <n v="95.3"/>
    <n v="83.8"/>
    <n v="0"/>
    <n v="1042"/>
    <n v="-0.7"/>
    <n v="-999"/>
    <n v="-999"/>
    <n v="0"/>
    <n v="0.8"/>
    <n v="1.4"/>
    <n v="-999"/>
    <n v="0.44600000000000001"/>
    <n v="8.5999999999999993E-2"/>
    <n v="0"/>
    <n v="-999"/>
    <x v="150"/>
  </r>
  <r>
    <d v="2004-02-04T00:00:00"/>
    <n v="35"/>
    <n v="0.89"/>
    <n v="-7"/>
    <n v="-4.4000000000000004"/>
    <n v="-12.3"/>
    <n v="94.1"/>
    <n v="77.7"/>
    <n v="3.1"/>
    <n v="1072"/>
    <n v="-0.8"/>
    <n v="-999"/>
    <n v="-999"/>
    <n v="-0.1"/>
    <n v="0.8"/>
    <n v="1.4"/>
    <n v="-999"/>
    <n v="0.34100000000000003"/>
    <n v="9.8000000000000004E-2"/>
    <n v="0"/>
    <n v="-999"/>
    <x v="150"/>
  </r>
  <r>
    <d v="2004-02-05T00:00:00"/>
    <n v="36"/>
    <n v="5.76"/>
    <n v="-7"/>
    <n v="0.4"/>
    <n v="-13.1"/>
    <n v="81"/>
    <n v="43.6"/>
    <n v="0"/>
    <n v="1029"/>
    <n v="-0.7"/>
    <n v="-999"/>
    <n v="-999"/>
    <n v="0.1"/>
    <n v="0.8"/>
    <n v="1.4"/>
    <n v="-999"/>
    <n v="0.27500000000000002"/>
    <n v="0.35399999999999998"/>
    <n v="0"/>
    <n v="-999"/>
    <x v="150"/>
  </r>
  <r>
    <d v="2004-02-06T00:00:00"/>
    <n v="37"/>
    <n v="3.25"/>
    <n v="-6.5"/>
    <n v="-2.7"/>
    <n v="-9.6"/>
    <n v="92.6"/>
    <n v="81.599999999999994"/>
    <n v="0"/>
    <n v="1017"/>
    <n v="-0.8"/>
    <n v="-999"/>
    <n v="-999"/>
    <n v="-0.1"/>
    <n v="0.8"/>
    <n v="1.4"/>
    <n v="-999"/>
    <n v="0.40899999999999997"/>
    <n v="9.1999999999999998E-2"/>
    <n v="0"/>
    <n v="-999"/>
    <x v="150"/>
  </r>
  <r>
    <d v="2004-02-07T00:00:00"/>
    <n v="38"/>
    <n v="2.7"/>
    <n v="-5.9"/>
    <n v="-2.9"/>
    <n v="-9.6"/>
    <n v="94.7"/>
    <n v="87"/>
    <n v="0"/>
    <n v="1010"/>
    <n v="-0.8"/>
    <n v="-999"/>
    <n v="-999"/>
    <n v="0"/>
    <n v="0.8"/>
    <n v="1.4"/>
    <n v="-999"/>
    <n v="0.42799999999999999"/>
    <n v="6.4000000000000001E-2"/>
    <n v="0"/>
    <n v="-999"/>
    <x v="150"/>
  </r>
  <r>
    <d v="2004-02-08T00:00:00"/>
    <n v="39"/>
    <n v="1.71"/>
    <n v="-5.8"/>
    <n v="-4.4000000000000004"/>
    <n v="-8"/>
    <n v="97.8"/>
    <n v="94.4"/>
    <n v="0"/>
    <n v="999"/>
    <n v="-0.8"/>
    <n v="-999"/>
    <n v="-999"/>
    <n v="0"/>
    <n v="0.8"/>
    <n v="1.4"/>
    <n v="-999"/>
    <n v="0.41699999999999998"/>
    <n v="2.5000000000000001E-2"/>
    <n v="0"/>
    <n v="-999"/>
    <x v="150"/>
  </r>
  <r>
    <d v="2004-02-09T00:00:00"/>
    <n v="40"/>
    <n v="7.94"/>
    <n v="-2"/>
    <n v="4.5"/>
    <n v="-5.3"/>
    <n v="89.3"/>
    <n v="60.3"/>
    <n v="0"/>
    <n v="969"/>
    <n v="-0.7"/>
    <n v="-999"/>
    <n v="-999"/>
    <n v="0.1"/>
    <n v="0.9"/>
    <n v="1.5"/>
    <n v="-999"/>
    <n v="0.50900000000000001"/>
    <n v="0.33400000000000002"/>
    <n v="0"/>
    <n v="-999"/>
    <x v="150"/>
  </r>
  <r>
    <d v="2004-02-10T00:00:00"/>
    <n v="41"/>
    <n v="4.71"/>
    <n v="-3.5"/>
    <n v="1.6"/>
    <n v="-7.8"/>
    <n v="92.3"/>
    <n v="73.900000000000006"/>
    <n v="0"/>
    <n v="946"/>
    <n v="-0.8"/>
    <n v="-999"/>
    <n v="-999"/>
    <n v="0"/>
    <n v="0.8"/>
    <n v="1.4"/>
    <n v="-999"/>
    <n v="0.50700000000000001"/>
    <n v="0.17899999999999999"/>
    <n v="0"/>
    <n v="-999"/>
    <x v="150"/>
  </r>
  <r>
    <d v="2004-02-11T00:00:00"/>
    <n v="42"/>
    <n v="9.84"/>
    <n v="-4.5999999999999996"/>
    <n v="4.3"/>
    <n v="-10.1"/>
    <n v="80.3"/>
    <n v="50.5"/>
    <n v="0"/>
    <n v="940"/>
    <n v="-0.7"/>
    <n v="-999"/>
    <n v="-999"/>
    <n v="0.1"/>
    <n v="0.8"/>
    <n v="1.4"/>
    <n v="-999"/>
    <n v="0.41899999999999998"/>
    <n v="0.41099999999999998"/>
    <n v="0"/>
    <n v="-999"/>
    <x v="150"/>
  </r>
  <r>
    <d v="2004-02-12T00:00:00"/>
    <n v="43"/>
    <n v="10.07"/>
    <n v="-4"/>
    <n v="4.0999999999999996"/>
    <n v="-8.1999999999999993"/>
    <n v="62.8"/>
    <n v="33.5"/>
    <n v="0"/>
    <n v="940"/>
    <n v="-0.7"/>
    <n v="-999"/>
    <n v="-999"/>
    <n v="0.1"/>
    <n v="0.8"/>
    <n v="1.4"/>
    <n v="-999"/>
    <n v="0.27500000000000002"/>
    <n v="0.54400000000000004"/>
    <n v="0"/>
    <n v="-999"/>
    <x v="150"/>
  </r>
  <r>
    <d v="2004-02-13T00:00:00"/>
    <n v="44"/>
    <n v="8.3000000000000007"/>
    <n v="-2.7"/>
    <n v="4.3"/>
    <n v="-8.1999999999999993"/>
    <n v="51.3"/>
    <n v="26"/>
    <n v="0"/>
    <n v="922"/>
    <n v="-0.8"/>
    <n v="-999"/>
    <n v="-999"/>
    <n v="0.1"/>
    <n v="0.9"/>
    <n v="1.4"/>
    <n v="-999"/>
    <n v="0.215"/>
    <n v="0.61399999999999999"/>
    <n v="0"/>
    <n v="-999"/>
    <x v="150"/>
  </r>
  <r>
    <d v="2004-02-14T00:00:00"/>
    <n v="45"/>
    <n v="2.2799999999999998"/>
    <n v="-5.0999999999999996"/>
    <n v="-2.5"/>
    <n v="-7.4"/>
    <n v="86.2"/>
    <n v="52.4"/>
    <n v="0"/>
    <n v="926"/>
    <n v="-1"/>
    <n v="-999"/>
    <n v="-999"/>
    <n v="0"/>
    <n v="0.8"/>
    <n v="1.3"/>
    <n v="-999"/>
    <n v="0.26600000000000001"/>
    <n v="0.24199999999999999"/>
    <n v="0"/>
    <n v="-999"/>
    <x v="150"/>
  </r>
  <r>
    <d v="2004-02-15T00:00:00"/>
    <n v="46"/>
    <n v="8.43"/>
    <n v="-3.8"/>
    <n v="3.1"/>
    <n v="-6.8"/>
    <n v="91.3"/>
    <n v="62.8"/>
    <n v="0"/>
    <n v="925"/>
    <n v="-0.9"/>
    <n v="-999"/>
    <n v="-999"/>
    <n v="0.1"/>
    <n v="0.8"/>
    <n v="1.4"/>
    <n v="-999"/>
    <n v="0.47799999999999998"/>
    <n v="0.28399999999999997"/>
    <n v="0"/>
    <n v="-999"/>
    <x v="150"/>
  </r>
  <r>
    <d v="2004-02-16T00:00:00"/>
    <n v="47"/>
    <n v="2.4"/>
    <n v="-5.0999999999999996"/>
    <n v="-4"/>
    <n v="-6.3"/>
    <n v="98.1"/>
    <n v="93.3"/>
    <n v="0"/>
    <n v="935"/>
    <n v="-1"/>
    <n v="-999"/>
    <n v="-999"/>
    <n v="-0.1"/>
    <n v="0.7"/>
    <n v="1.3"/>
    <n v="-999"/>
    <n v="0.42499999999999999"/>
    <n v="0.03"/>
    <n v="0"/>
    <n v="-999"/>
    <x v="150"/>
  </r>
  <r>
    <d v="2004-02-17T00:00:00"/>
    <n v="48"/>
    <n v="5.49"/>
    <n v="-4.5999999999999996"/>
    <n v="-1.3"/>
    <n v="-8.1999999999999993"/>
    <n v="89.8"/>
    <n v="71.7"/>
    <n v="0"/>
    <n v="933"/>
    <n v="-0.9"/>
    <n v="-999"/>
    <n v="-999"/>
    <n v="0"/>
    <n v="0.8"/>
    <n v="1.3"/>
    <n v="-999"/>
    <n v="0.39800000000000002"/>
    <n v="0.157"/>
    <n v="0"/>
    <n v="-999"/>
    <x v="150"/>
  </r>
  <r>
    <d v="2004-02-18T00:00:00"/>
    <n v="49"/>
    <n v="6.77"/>
    <n v="-2.1"/>
    <n v="3.7"/>
    <n v="-5.0999999999999996"/>
    <n v="91.2"/>
    <n v="66.599999999999994"/>
    <n v="2.2000000000000002"/>
    <n v="929"/>
    <n v="-0.9"/>
    <n v="-999"/>
    <n v="-999"/>
    <n v="0"/>
    <n v="0.8"/>
    <n v="1.3"/>
    <n v="-999"/>
    <n v="0.53100000000000003"/>
    <n v="0.26600000000000001"/>
    <n v="0"/>
    <n v="-999"/>
    <x v="150"/>
  </r>
  <r>
    <d v="2004-02-19T00:00:00"/>
    <n v="50"/>
    <n v="4.74"/>
    <n v="-3.5"/>
    <n v="-0.8"/>
    <n v="-5.6"/>
    <n v="87.3"/>
    <n v="73.3"/>
    <n v="0"/>
    <n v="914"/>
    <n v="-0.8"/>
    <n v="-999"/>
    <n v="-999"/>
    <n v="0"/>
    <n v="0.8"/>
    <n v="1.4"/>
    <n v="-999"/>
    <n v="0.42299999999999999"/>
    <n v="0.154"/>
    <n v="0"/>
    <n v="-999"/>
    <x v="150"/>
  </r>
  <r>
    <d v="2004-02-20T00:00:00"/>
    <n v="51"/>
    <n v="10.86"/>
    <n v="-3.4"/>
    <n v="4.4000000000000004"/>
    <n v="-8.8000000000000007"/>
    <n v="81"/>
    <n v="49.4"/>
    <n v="0"/>
    <n v="900"/>
    <n v="-0.6"/>
    <n v="-999"/>
    <n v="-999"/>
    <n v="0.1"/>
    <n v="0.8"/>
    <n v="1.4"/>
    <n v="-999"/>
    <n v="0.41199999999999998"/>
    <n v="0.42299999999999999"/>
    <n v="0"/>
    <n v="-999"/>
    <x v="150"/>
  </r>
  <r>
    <d v="2004-02-21T00:00:00"/>
    <n v="52"/>
    <n v="11.61"/>
    <n v="-2.9"/>
    <n v="5.7"/>
    <n v="-7.8"/>
    <n v="79.099999999999994"/>
    <n v="47.5"/>
    <n v="0"/>
    <n v="890"/>
    <n v="-0.6"/>
    <n v="-999"/>
    <n v="-999"/>
    <n v="0.1"/>
    <n v="0.8"/>
    <n v="1.4"/>
    <n v="-999"/>
    <n v="0.434"/>
    <n v="0.48099999999999998"/>
    <n v="0"/>
    <n v="-999"/>
    <x v="150"/>
  </r>
  <r>
    <d v="2004-02-22T00:00:00"/>
    <n v="53"/>
    <n v="11.6"/>
    <n v="-1.9"/>
    <n v="3.1"/>
    <n v="-6.3"/>
    <n v="72.2"/>
    <n v="40.299999999999997"/>
    <n v="0"/>
    <n v="890"/>
    <n v="-0.7"/>
    <n v="-999"/>
    <n v="-999"/>
    <n v="0.1"/>
    <n v="0.8"/>
    <n v="1.4"/>
    <n v="-999"/>
    <n v="0.307"/>
    <n v="0.45500000000000002"/>
    <n v="0"/>
    <n v="-999"/>
    <x v="150"/>
  </r>
  <r>
    <d v="2004-02-23T00:00:00"/>
    <n v="54"/>
    <n v="7.61"/>
    <n v="-0.5"/>
    <n v="4"/>
    <n v="-4.5"/>
    <n v="70.400000000000006"/>
    <n v="53.5"/>
    <n v="0"/>
    <n v="879"/>
    <n v="-0.8"/>
    <n v="-999"/>
    <n v="-999"/>
    <n v="0.1"/>
    <n v="0.8"/>
    <n v="1.4"/>
    <n v="-999"/>
    <n v="0.434"/>
    <n v="0.378"/>
    <n v="0"/>
    <n v="-999"/>
    <x v="150"/>
  </r>
  <r>
    <d v="2004-02-24T00:00:00"/>
    <n v="55"/>
    <n v="5.36"/>
    <n v="-2.1"/>
    <n v="0.4"/>
    <n v="-5.2"/>
    <n v="95.1"/>
    <n v="78.7"/>
    <n v="2.1"/>
    <n v="880"/>
    <n v="-0.8"/>
    <n v="-999"/>
    <n v="-999"/>
    <n v="0"/>
    <n v="0.7"/>
    <n v="1.3"/>
    <n v="-999"/>
    <n v="0.496"/>
    <n v="0.13400000000000001"/>
    <n v="0"/>
    <n v="-999"/>
    <x v="150"/>
  </r>
  <r>
    <d v="2004-02-25T00:00:00"/>
    <n v="56"/>
    <n v="4.1900000000000004"/>
    <n v="-4.4000000000000004"/>
    <n v="-3.4"/>
    <n v="-6.4"/>
    <n v="94.5"/>
    <n v="82.4"/>
    <n v="4.2"/>
    <n v="922"/>
    <n v="-0.7"/>
    <n v="-999"/>
    <n v="-999"/>
    <n v="0"/>
    <n v="0.7"/>
    <n v="1.3"/>
    <n v="-999"/>
    <n v="0.39"/>
    <n v="8.4000000000000005E-2"/>
    <n v="0"/>
    <n v="-999"/>
    <x v="150"/>
  </r>
  <r>
    <d v="2004-02-26T00:00:00"/>
    <n v="57"/>
    <n v="7.43"/>
    <n v="-2.2999999999999998"/>
    <n v="0.3"/>
    <n v="-3.9"/>
    <n v="98.1"/>
    <n v="94.8"/>
    <n v="5.0999999999999996"/>
    <n v="949"/>
    <n v="-0.6"/>
    <n v="-999"/>
    <n v="-999"/>
    <n v="0"/>
    <n v="0.8"/>
    <n v="1.3"/>
    <n v="-999"/>
    <n v="0.59199999999999997"/>
    <n v="3.2000000000000001E-2"/>
    <n v="0"/>
    <n v="-999"/>
    <x v="150"/>
  </r>
  <r>
    <d v="2004-02-27T00:00:00"/>
    <n v="58"/>
    <n v="7.27"/>
    <n v="-2.4"/>
    <n v="2.2999999999999998"/>
    <n v="-5.2"/>
    <n v="94.6"/>
    <n v="70.3"/>
    <n v="0.7"/>
    <n v="932"/>
    <n v="-0.6"/>
    <n v="-999"/>
    <n v="-999"/>
    <n v="0"/>
    <n v="0.8"/>
    <n v="1.3"/>
    <n v="-999"/>
    <n v="0.50700000000000001"/>
    <n v="0.214"/>
    <n v="0"/>
    <n v="-999"/>
    <x v="150"/>
  </r>
  <r>
    <d v="2004-02-28T00:00:00"/>
    <n v="59"/>
    <n v="5.27"/>
    <n v="-3.1"/>
    <n v="2.2999999999999998"/>
    <n v="-5.8"/>
    <n v="92.6"/>
    <n v="67.8"/>
    <n v="0"/>
    <n v="924"/>
    <n v="-0.5"/>
    <n v="-999"/>
    <n v="-999"/>
    <n v="0"/>
    <n v="0.8"/>
    <n v="1.3"/>
    <n v="-999"/>
    <n v="0.48799999999999999"/>
    <n v="0.23200000000000001"/>
    <n v="0"/>
    <n v="-999"/>
    <x v="150"/>
  </r>
  <r>
    <d v="2004-02-29T00:00:00"/>
    <n v="60"/>
    <n v="5.27"/>
    <n v="-4.0999999999999996"/>
    <n v="2.1"/>
    <n v="-7.7"/>
    <n v="91.9"/>
    <n v="59.5"/>
    <n v="3.5"/>
    <n v="958"/>
    <n v="-0.5"/>
    <n v="-999"/>
    <n v="-999"/>
    <n v="0"/>
    <n v="0.7"/>
    <n v="1.2"/>
    <n v="-999"/>
    <n v="0.42299999999999999"/>
    <n v="0.28799999999999998"/>
    <n v="958"/>
    <n v="-0.5"/>
    <x v="150"/>
  </r>
  <r>
    <d v="2004-03-01T00:00:00"/>
    <n v="61"/>
    <n v="12.55"/>
    <n v="-5"/>
    <n v="3"/>
    <n v="-9.5"/>
    <n v="83.9"/>
    <n v="51"/>
    <n v="0"/>
    <n v="940"/>
    <n v="-0.5"/>
    <n v="-999"/>
    <n v="-999"/>
    <n v="0.1"/>
    <n v="0.8"/>
    <n v="1.3"/>
    <n v="-999"/>
    <n v="0.38800000000000001"/>
    <n v="0.371"/>
    <n v="0"/>
    <n v="-999"/>
    <x v="151"/>
  </r>
  <r>
    <d v="2004-03-02T00:00:00"/>
    <n v="62"/>
    <n v="12.24"/>
    <n v="-7.4"/>
    <n v="0"/>
    <n v="-10.9"/>
    <n v="80.099999999999994"/>
    <n v="47.2"/>
    <n v="0"/>
    <n v="935"/>
    <n v="-0.5"/>
    <n v="-999"/>
    <n v="-999"/>
    <n v="0.1"/>
    <n v="0.8"/>
    <n v="1.3"/>
    <n v="-999"/>
    <n v="0.28899999999999998"/>
    <n v="0.32200000000000001"/>
    <n v="0"/>
    <n v="-999"/>
    <x v="151"/>
  </r>
  <r>
    <d v="2004-03-03T00:00:00"/>
    <n v="63"/>
    <n v="1.84"/>
    <n v="-6.2"/>
    <n v="-3"/>
    <n v="-10.7"/>
    <n v="90.4"/>
    <n v="69.2"/>
    <n v="4.0999999999999996"/>
    <n v="979"/>
    <n v="-0.7"/>
    <n v="-999"/>
    <n v="-999"/>
    <n v="0"/>
    <n v="0.8"/>
    <n v="1.3"/>
    <n v="-999"/>
    <n v="0.33900000000000002"/>
    <n v="0.151"/>
    <n v="0"/>
    <n v="-999"/>
    <x v="151"/>
  </r>
  <r>
    <d v="2004-03-04T00:00:00"/>
    <n v="64"/>
    <n v="1.33"/>
    <n v="-5.7"/>
    <n v="-2.1"/>
    <n v="-10.1"/>
    <n v="96.1"/>
    <n v="86.6"/>
    <n v="13.7"/>
    <n v="1105"/>
    <n v="-0.9"/>
    <n v="-999"/>
    <n v="-999"/>
    <n v="-0.1"/>
    <n v="0.7"/>
    <n v="1.2"/>
    <n v="-999"/>
    <n v="0.45400000000000001"/>
    <n v="7.0000000000000007E-2"/>
    <n v="0"/>
    <n v="-999"/>
    <x v="151"/>
  </r>
  <r>
    <d v="2004-03-05T00:00:00"/>
    <n v="65"/>
    <n v="2.0299999999999998"/>
    <n v="-6.5"/>
    <n v="-0.6"/>
    <n v="-8.5"/>
    <n v="93.5"/>
    <n v="86.2"/>
    <n v="2.8"/>
    <n v="1119"/>
    <n v="-0.9"/>
    <n v="-999"/>
    <n v="-999"/>
    <n v="0"/>
    <n v="0.7"/>
    <n v="1.2"/>
    <n v="-999"/>
    <n v="0.505"/>
    <n v="8.1000000000000003E-2"/>
    <n v="0"/>
    <n v="-999"/>
    <x v="151"/>
  </r>
  <r>
    <d v="2004-03-06T00:00:00"/>
    <n v="66"/>
    <n v="10.050000000000001"/>
    <n v="-6"/>
    <n v="-0.1"/>
    <n v="-10.1"/>
    <n v="81.400000000000006"/>
    <n v="53.2"/>
    <n v="0"/>
    <n v="1108"/>
    <n v="-0.7"/>
    <n v="-999"/>
    <n v="-999"/>
    <n v="0.1"/>
    <n v="0.8"/>
    <n v="1.3"/>
    <n v="-999"/>
    <n v="0.32200000000000001"/>
    <n v="0.28399999999999997"/>
    <n v="0"/>
    <n v="-999"/>
    <x v="151"/>
  </r>
  <r>
    <d v="2004-03-07T00:00:00"/>
    <n v="67"/>
    <n v="4.93"/>
    <n v="-0.4"/>
    <n v="3.2"/>
    <n v="-5.0999999999999996"/>
    <n v="96.2"/>
    <n v="86.8"/>
    <n v="0.4"/>
    <n v="1061"/>
    <n v="-0.7"/>
    <n v="-999"/>
    <n v="-999"/>
    <n v="0.1"/>
    <n v="0.8"/>
    <n v="1.3"/>
    <n v="-999"/>
    <n v="0.66900000000000004"/>
    <n v="0.10100000000000001"/>
    <n v="0"/>
    <n v="-999"/>
    <x v="151"/>
  </r>
  <r>
    <d v="2004-03-08T00:00:00"/>
    <n v="68"/>
    <n v="14.54"/>
    <n v="6.1"/>
    <n v="13.2"/>
    <n v="1.2"/>
    <n v="78.2"/>
    <n v="46.3"/>
    <n v="0"/>
    <n v="946"/>
    <n v="-0.4"/>
    <n v="-999"/>
    <n v="-999"/>
    <n v="0.2"/>
    <n v="0.9"/>
    <n v="1.4"/>
    <n v="-999"/>
    <n v="0.70399999999999996"/>
    <n v="0.81499999999999995"/>
    <n v="0"/>
    <n v="-999"/>
    <x v="151"/>
  </r>
  <r>
    <d v="2004-03-09T00:00:00"/>
    <n v="69"/>
    <n v="5.65"/>
    <n v="1.4"/>
    <n v="5.0999999999999996"/>
    <n v="-3.8"/>
    <n v="85.7"/>
    <n v="58.5"/>
    <n v="0"/>
    <n v="910"/>
    <n v="-0.4"/>
    <n v="-999"/>
    <n v="-999"/>
    <n v="0"/>
    <n v="0.7"/>
    <n v="1.2"/>
    <n v="-999"/>
    <n v="0.51300000000000001"/>
    <n v="0.36399999999999999"/>
    <n v="0"/>
    <n v="-999"/>
    <x v="151"/>
  </r>
  <r>
    <d v="2004-03-10T00:00:00"/>
    <n v="70"/>
    <n v="14.84"/>
    <n v="-1.9"/>
    <n v="5.6"/>
    <n v="-9.3000000000000007"/>
    <n v="50.6"/>
    <n v="23.2"/>
    <n v="0"/>
    <n v="910"/>
    <n v="-0.1"/>
    <n v="-999"/>
    <n v="-999"/>
    <n v="0.1"/>
    <n v="0.7"/>
    <n v="1.3"/>
    <n v="-999"/>
    <n v="0.21099999999999999"/>
    <n v="0.69799999999999995"/>
    <n v="0"/>
    <n v="-999"/>
    <x v="151"/>
  </r>
  <r>
    <d v="2004-03-11T00:00:00"/>
    <n v="71"/>
    <n v="14.19"/>
    <n v="2.2999999999999998"/>
    <n v="10.199999999999999"/>
    <n v="-3.5"/>
    <n v="49.3"/>
    <n v="29.1"/>
    <n v="0"/>
    <n v="891"/>
    <n v="-0.1"/>
    <n v="-999"/>
    <n v="-999"/>
    <n v="0.2"/>
    <n v="0.8"/>
    <n v="1.4"/>
    <n v="-999"/>
    <n v="0.36299999999999999"/>
    <n v="0.88200000000000001"/>
    <n v="0"/>
    <n v="-999"/>
    <x v="151"/>
  </r>
  <r>
    <d v="2004-03-12T00:00:00"/>
    <n v="72"/>
    <n v="8.5500000000000007"/>
    <n v="-0.8"/>
    <n v="6"/>
    <n v="-6.1"/>
    <n v="78.2"/>
    <n v="49.4"/>
    <n v="0"/>
    <n v="885"/>
    <n v="-0.3"/>
    <n v="-999"/>
    <n v="-999"/>
    <n v="0"/>
    <n v="0.6"/>
    <n v="1.2"/>
    <n v="-999"/>
    <n v="0.46"/>
    <n v="0.47299999999999998"/>
    <n v="0"/>
    <n v="-999"/>
    <x v="151"/>
  </r>
  <r>
    <d v="2004-03-13T00:00:00"/>
    <n v="73"/>
    <n v="14.79"/>
    <n v="-1.8"/>
    <n v="7"/>
    <n v="-9.5"/>
    <n v="54.4"/>
    <n v="18.5"/>
    <n v="0"/>
    <n v="876"/>
    <n v="0"/>
    <n v="-999"/>
    <n v="-999"/>
    <n v="0.2"/>
    <n v="0.8"/>
    <n v="1.3"/>
    <n v="-999"/>
    <n v="0.185"/>
    <n v="0.81599999999999995"/>
    <n v="0"/>
    <n v="-999"/>
    <x v="151"/>
  </r>
  <r>
    <d v="2004-03-14T00:00:00"/>
    <n v="74"/>
    <n v="7.07"/>
    <n v="-1"/>
    <n v="4.3"/>
    <n v="-4.5999999999999996"/>
    <n v="70.8"/>
    <n v="40.6"/>
    <n v="0"/>
    <n v="874"/>
    <n v="-0.3"/>
    <n v="-999"/>
    <n v="-999"/>
    <n v="0"/>
    <n v="0.7"/>
    <n v="1.2"/>
    <n v="-999"/>
    <n v="0.33700000000000002"/>
    <n v="0.49299999999999999"/>
    <n v="0"/>
    <n v="-999"/>
    <x v="151"/>
  </r>
  <r>
    <d v="2004-03-15T00:00:00"/>
    <n v="75"/>
    <n v="5.31"/>
    <n v="-2.2999999999999998"/>
    <n v="0.8"/>
    <n v="-5.8"/>
    <n v="82.7"/>
    <n v="59.2"/>
    <n v="0"/>
    <n v="868"/>
    <n v="-0.4"/>
    <n v="-999"/>
    <n v="-999"/>
    <n v="0"/>
    <n v="0.7"/>
    <n v="1.2"/>
    <n v="-999"/>
    <n v="0.38400000000000001"/>
    <n v="0.26400000000000001"/>
    <n v="0"/>
    <n v="-999"/>
    <x v="151"/>
  </r>
  <r>
    <d v="2004-03-16T00:00:00"/>
    <n v="76"/>
    <n v="6.19"/>
    <n v="-0.4"/>
    <n v="4.3"/>
    <n v="-3.2"/>
    <n v="86.9"/>
    <n v="74.2"/>
    <n v="0"/>
    <n v="871"/>
    <n v="-0.4"/>
    <n v="-999"/>
    <n v="-999"/>
    <n v="0"/>
    <n v="0.7"/>
    <n v="1.2"/>
    <n v="-999"/>
    <n v="0.61699999999999999"/>
    <n v="0.214"/>
    <n v="0"/>
    <n v="-999"/>
    <x v="151"/>
  </r>
  <r>
    <d v="2004-03-17T00:00:00"/>
    <n v="77"/>
    <n v="7.34"/>
    <n v="-0.3"/>
    <n v="5.6"/>
    <n v="-2.7"/>
    <n v="85.1"/>
    <n v="52.6"/>
    <n v="1.3"/>
    <n v="877"/>
    <n v="-0.4"/>
    <n v="-999"/>
    <n v="-999"/>
    <n v="0"/>
    <n v="0.7"/>
    <n v="1.2"/>
    <n v="-999"/>
    <n v="0.47699999999999998"/>
    <n v="0.43099999999999999"/>
    <n v="0"/>
    <n v="-999"/>
    <x v="151"/>
  </r>
  <r>
    <d v="2004-03-18T00:00:00"/>
    <n v="78"/>
    <n v="9.14"/>
    <n v="-1.2"/>
    <n v="6.1"/>
    <n v="-7"/>
    <n v="74.900000000000006"/>
    <n v="52"/>
    <n v="0"/>
    <n v="865"/>
    <n v="-0.3"/>
    <n v="-999"/>
    <n v="-999"/>
    <n v="0"/>
    <n v="0.7"/>
    <n v="1.2"/>
    <n v="-999"/>
    <n v="0.48799999999999999"/>
    <n v="0.45200000000000001"/>
    <n v="0"/>
    <n v="-999"/>
    <x v="151"/>
  </r>
  <r>
    <d v="2004-03-19T00:00:00"/>
    <n v="79"/>
    <n v="12.48"/>
    <n v="-5.6"/>
    <n v="1.1000000000000001"/>
    <n v="-9.9"/>
    <n v="70.3"/>
    <n v="43"/>
    <n v="0"/>
    <n v="865"/>
    <n v="-0.3"/>
    <n v="-999"/>
    <n v="-999"/>
    <n v="0"/>
    <n v="0.6"/>
    <n v="1.1000000000000001"/>
    <n v="-999"/>
    <n v="0.28499999999999998"/>
    <n v="0.377"/>
    <n v="0"/>
    <n v="-999"/>
    <x v="151"/>
  </r>
  <r>
    <d v="2004-03-20T00:00:00"/>
    <n v="80"/>
    <n v="11.69"/>
    <n v="-3.1"/>
    <n v="2.8"/>
    <n v="-10.1"/>
    <n v="58.3"/>
    <n v="35.700000000000003"/>
    <n v="0"/>
    <n v="859"/>
    <n v="-0.5"/>
    <n v="-999"/>
    <n v="-999"/>
    <n v="0.1"/>
    <n v="0.8"/>
    <n v="1.3"/>
    <n v="-999"/>
    <n v="0.26600000000000001"/>
    <n v="0.48"/>
    <n v="0"/>
    <n v="-999"/>
    <x v="151"/>
  </r>
  <r>
    <d v="2004-03-21T00:00:00"/>
    <n v="81"/>
    <n v="13.3"/>
    <n v="4.0999999999999996"/>
    <n v="12.1"/>
    <n v="-2.1"/>
    <n v="41.2"/>
    <n v="25.2"/>
    <n v="0"/>
    <n v="843"/>
    <n v="-0.6"/>
    <n v="-999"/>
    <n v="-999"/>
    <n v="0.2"/>
    <n v="0.8"/>
    <n v="1.3"/>
    <n v="-999"/>
    <n v="0.35599999999999998"/>
    <n v="1.056"/>
    <n v="0"/>
    <n v="-999"/>
    <x v="151"/>
  </r>
  <r>
    <d v="2004-03-22T00:00:00"/>
    <n v="82"/>
    <n v="17.809999999999999"/>
    <n v="6.5"/>
    <n v="13.6"/>
    <n v="1"/>
    <n v="57.5"/>
    <n v="30"/>
    <n v="0"/>
    <n v="778"/>
    <n v="-0.2"/>
    <n v="-999"/>
    <n v="-999"/>
    <n v="0.2"/>
    <n v="0.8"/>
    <n v="1.3"/>
    <n v="-999"/>
    <n v="0.46600000000000003"/>
    <n v="1.0900000000000001"/>
    <n v="0"/>
    <n v="-999"/>
    <x v="151"/>
  </r>
  <r>
    <d v="2004-03-23T00:00:00"/>
    <n v="83"/>
    <n v="10.45"/>
    <n v="2"/>
    <n v="11"/>
    <n v="-2.9"/>
    <n v="78.7"/>
    <n v="42.7"/>
    <n v="0"/>
    <n v="765"/>
    <n v="0"/>
    <n v="-999"/>
    <n v="-999"/>
    <n v="0"/>
    <n v="0.6"/>
    <n v="1.2"/>
    <n v="-999"/>
    <n v="0.55900000000000005"/>
    <n v="0.752"/>
    <n v="0"/>
    <n v="-999"/>
    <x v="151"/>
  </r>
  <r>
    <d v="2004-03-24T00:00:00"/>
    <n v="84"/>
    <n v="6.09"/>
    <n v="-1.5"/>
    <n v="1.4"/>
    <n v="-6.8"/>
    <n v="81.7"/>
    <n v="68.099999999999994"/>
    <n v="5.8"/>
    <n v="779"/>
    <n v="-0.1"/>
    <n v="-999"/>
    <n v="-999"/>
    <n v="0"/>
    <n v="0.6"/>
    <n v="1.1000000000000001"/>
    <n v="-999"/>
    <n v="0.46100000000000002"/>
    <n v="0.216"/>
    <n v="0"/>
    <n v="-999"/>
    <x v="151"/>
  </r>
  <r>
    <d v="2004-03-25T00:00:00"/>
    <n v="85"/>
    <n v="9.9700000000000006"/>
    <n v="-2.1"/>
    <n v="1.7"/>
    <n v="-7.1"/>
    <n v="74.2"/>
    <n v="58.3"/>
    <n v="0"/>
    <n v="778"/>
    <n v="-0.1"/>
    <n v="-999"/>
    <n v="-999"/>
    <n v="0"/>
    <n v="0.6"/>
    <n v="1.1000000000000001"/>
    <n v="-999"/>
    <n v="0.40300000000000002"/>
    <n v="0.28799999999999998"/>
    <n v="0"/>
    <n v="-999"/>
    <x v="151"/>
  </r>
  <r>
    <d v="2004-03-26T00:00:00"/>
    <n v="86"/>
    <n v="5.09"/>
    <n v="-3"/>
    <n v="-0.8"/>
    <n v="-5.0999999999999996"/>
    <n v="97.6"/>
    <n v="90.3"/>
    <n v="13.4"/>
    <n v="901"/>
    <n v="-0.3"/>
    <n v="-999"/>
    <n v="-999"/>
    <n v="0"/>
    <n v="0.6"/>
    <n v="1.1000000000000001"/>
    <n v="-999"/>
    <n v="0.52200000000000002"/>
    <n v="5.6000000000000001E-2"/>
    <n v="0"/>
    <n v="-999"/>
    <x v="151"/>
  </r>
  <r>
    <d v="2004-03-27T00:00:00"/>
    <n v="87"/>
    <n v="11.22"/>
    <n v="-2.2000000000000002"/>
    <n v="5.3"/>
    <n v="-5.4"/>
    <n v="91"/>
    <n v="64.099999999999994"/>
    <n v="2.2000000000000002"/>
    <n v="845"/>
    <n v="-0.2"/>
    <n v="-999"/>
    <n v="-999"/>
    <n v="0.1"/>
    <n v="0.7"/>
    <n v="1.2"/>
    <n v="-999"/>
    <n v="0.57199999999999995"/>
    <n v="0.32"/>
    <n v="0"/>
    <n v="-999"/>
    <x v="151"/>
  </r>
  <r>
    <d v="2004-03-28T00:00:00"/>
    <n v="88"/>
    <n v="18.850000000000001"/>
    <n v="1.3"/>
    <n v="9.6999999999999993"/>
    <n v="-7"/>
    <n v="70.099999999999994"/>
    <n v="41.3"/>
    <n v="0"/>
    <n v="800"/>
    <n v="0"/>
    <n v="-999"/>
    <n v="-999"/>
    <n v="0.2"/>
    <n v="0.8"/>
    <n v="1.2"/>
    <n v="-999"/>
    <n v="0.498"/>
    <n v="0.70599999999999996"/>
    <n v="0"/>
    <n v="-999"/>
    <x v="151"/>
  </r>
  <r>
    <d v="2004-03-29T00:00:00"/>
    <n v="89"/>
    <n v="19.5"/>
    <n v="5.6"/>
    <n v="11.8"/>
    <n v="-0.5"/>
    <n v="52"/>
    <n v="33.4"/>
    <n v="0"/>
    <n v="750"/>
    <n v="0.1"/>
    <n v="-999"/>
    <n v="-999"/>
    <n v="0.2"/>
    <n v="0.8"/>
    <n v="1.3"/>
    <n v="-999"/>
    <n v="0.46200000000000002"/>
    <n v="0.92200000000000004"/>
    <n v="0"/>
    <n v="-999"/>
    <x v="151"/>
  </r>
  <r>
    <d v="2004-03-30T00:00:00"/>
    <n v="90"/>
    <n v="9.8699999999999992"/>
    <n v="3.7"/>
    <n v="10.7"/>
    <n v="-5.7"/>
    <n v="70"/>
    <n v="41.8"/>
    <n v="9.1"/>
    <n v="797"/>
    <n v="0"/>
    <n v="-999"/>
    <n v="-999"/>
    <n v="0"/>
    <n v="0.6"/>
    <n v="1.1000000000000001"/>
    <n v="-999"/>
    <n v="0.53700000000000003"/>
    <n v="0.749"/>
    <n v="0"/>
    <n v="-999"/>
    <x v="151"/>
  </r>
  <r>
    <d v="2004-03-31T00:00:00"/>
    <n v="91"/>
    <n v="9.5299999999999994"/>
    <n v="-4.0999999999999996"/>
    <n v="1.6"/>
    <n v="-9.5"/>
    <n v="81.400000000000006"/>
    <n v="54.9"/>
    <n v="0"/>
    <n v="770"/>
    <n v="0"/>
    <n v="-999"/>
    <n v="-999"/>
    <n v="0"/>
    <n v="0.6"/>
    <n v="1.1000000000000001"/>
    <n v="-999"/>
    <n v="0.376"/>
    <n v="0.309"/>
    <n v="770"/>
    <n v="0"/>
    <x v="151"/>
  </r>
  <r>
    <d v="2004-04-01T00:00:00"/>
    <n v="92"/>
    <n v="20.58"/>
    <n v="-2"/>
    <n v="4.8"/>
    <n v="-7.9"/>
    <n v="63.5"/>
    <n v="31.7"/>
    <n v="0"/>
    <n v="733"/>
    <n v="0.1"/>
    <n v="-999"/>
    <n v="-999"/>
    <n v="0.1"/>
    <n v="0.7"/>
    <n v="1.2"/>
    <n v="-999"/>
    <n v="0.27300000000000002"/>
    <n v="0.58699999999999997"/>
    <n v="0"/>
    <n v="-999"/>
    <x v="152"/>
  </r>
  <r>
    <d v="2004-04-02T00:00:00"/>
    <n v="93"/>
    <n v="20.74"/>
    <n v="2.9"/>
    <n v="11.1"/>
    <n v="-6.6"/>
    <n v="49.1"/>
    <n v="24.7"/>
    <n v="0"/>
    <n v="712"/>
    <n v="0.2"/>
    <n v="-999"/>
    <n v="-999"/>
    <n v="0.2"/>
    <n v="0.7"/>
    <n v="1.2"/>
    <n v="-999"/>
    <n v="0.32700000000000001"/>
    <n v="0.995"/>
    <n v="0"/>
    <n v="-999"/>
    <x v="152"/>
  </r>
  <r>
    <d v="2004-04-03T00:00:00"/>
    <n v="94"/>
    <n v="15.12"/>
    <n v="5.5"/>
    <n v="13.2"/>
    <n v="1.8"/>
    <n v="46.6"/>
    <n v="30"/>
    <n v="0"/>
    <n v="688"/>
    <n v="0.1"/>
    <n v="-999"/>
    <n v="-999"/>
    <n v="0.2"/>
    <n v="0.7"/>
    <n v="1.2"/>
    <n v="-999"/>
    <n v="0.45500000000000002"/>
    <n v="1.0620000000000001"/>
    <n v="0"/>
    <n v="-999"/>
    <x v="152"/>
  </r>
  <r>
    <d v="2004-04-04T00:00:00"/>
    <n v="95"/>
    <n v="20.48"/>
    <n v="4.9000000000000004"/>
    <n v="11.9"/>
    <n v="0.3"/>
    <n v="60.1"/>
    <n v="22.1"/>
    <n v="0"/>
    <n v="650"/>
    <n v="0.2"/>
    <n v="-999"/>
    <n v="-999"/>
    <n v="0.2"/>
    <n v="0.7"/>
    <n v="1.2"/>
    <n v="-999"/>
    <n v="0.308"/>
    <n v="1.085"/>
    <n v="0"/>
    <n v="-999"/>
    <x v="152"/>
  </r>
  <r>
    <d v="2004-04-05T00:00:00"/>
    <n v="96"/>
    <n v="17.88"/>
    <n v="5.3"/>
    <n v="13.2"/>
    <n v="-0.2"/>
    <n v="57.9"/>
    <n v="32.200000000000003"/>
    <n v="0"/>
    <n v="615"/>
    <n v="0.2"/>
    <n v="-999"/>
    <n v="-999"/>
    <n v="0.1"/>
    <n v="0.7"/>
    <n v="1.2"/>
    <n v="-999"/>
    <n v="0.49"/>
    <n v="1.0289999999999999"/>
    <n v="0"/>
    <n v="-999"/>
    <x v="152"/>
  </r>
  <r>
    <d v="2004-04-06T00:00:00"/>
    <n v="97"/>
    <n v="21.1"/>
    <n v="5.9"/>
    <n v="14.3"/>
    <n v="-0.4"/>
    <n v="47.5"/>
    <n v="16"/>
    <n v="0"/>
    <n v="572"/>
    <n v="0.2"/>
    <n v="-999"/>
    <n v="-999"/>
    <n v="0.2"/>
    <n v="0.6"/>
    <n v="1.2"/>
    <n v="-999"/>
    <n v="0.26"/>
    <n v="1.369"/>
    <n v="0"/>
    <n v="-999"/>
    <x v="152"/>
  </r>
  <r>
    <d v="2004-04-07T00:00:00"/>
    <n v="98"/>
    <n v="18.53"/>
    <n v="3.9"/>
    <n v="10.5"/>
    <n v="-1.6"/>
    <n v="60.6"/>
    <n v="32.299999999999997"/>
    <n v="0"/>
    <n v="550"/>
    <n v="0.2"/>
    <n v="-999"/>
    <n v="-999"/>
    <n v="0.1"/>
    <n v="0.6"/>
    <n v="1.3"/>
    <n v="-999"/>
    <n v="0.41"/>
    <n v="0.85899999999999999"/>
    <n v="0"/>
    <n v="-999"/>
    <x v="152"/>
  </r>
  <r>
    <d v="2004-04-08T00:00:00"/>
    <n v="99"/>
    <n v="12.24"/>
    <n v="1.3"/>
    <n v="8"/>
    <n v="-1.8"/>
    <n v="81.2"/>
    <n v="52.8"/>
    <n v="0"/>
    <n v="530"/>
    <n v="0.2"/>
    <n v="-999"/>
    <n v="-999"/>
    <n v="0.1"/>
    <n v="0.6"/>
    <n v="1.3"/>
    <n v="-999"/>
    <n v="0.56399999999999995"/>
    <n v="0.50600000000000001"/>
    <n v="0"/>
    <n v="-999"/>
    <x v="152"/>
  </r>
  <r>
    <d v="2004-04-09T00:00:00"/>
    <n v="100"/>
    <n v="21.4"/>
    <n v="3.8"/>
    <n v="11.4"/>
    <n v="-2.2999999999999998"/>
    <n v="49.8"/>
    <n v="16.100000000000001"/>
    <n v="0"/>
    <n v="510"/>
    <n v="0.3"/>
    <n v="-999"/>
    <n v="-999"/>
    <n v="0.1"/>
    <n v="0.7"/>
    <n v="1.3"/>
    <n v="-999"/>
    <n v="0.216"/>
    <n v="1.131"/>
    <n v="0"/>
    <n v="-999"/>
    <x v="152"/>
  </r>
  <r>
    <d v="2004-04-10T00:00:00"/>
    <n v="101"/>
    <n v="21.25"/>
    <n v="6.4"/>
    <n v="14.7"/>
    <n v="-1.3"/>
    <n v="45.4"/>
    <n v="25.4"/>
    <n v="0"/>
    <n v="480"/>
    <n v="0.2"/>
    <n v="-999"/>
    <n v="-999"/>
    <n v="0.2"/>
    <n v="0.7"/>
    <n v="1.3"/>
    <n v="-999"/>
    <n v="0.42399999999999999"/>
    <n v="1.2470000000000001"/>
    <n v="0"/>
    <n v="-999"/>
    <x v="152"/>
  </r>
  <r>
    <d v="2004-04-11T00:00:00"/>
    <n v="102"/>
    <n v="22.05"/>
    <n v="8.4"/>
    <n v="16.399999999999999"/>
    <n v="0.9"/>
    <n v="47.2"/>
    <n v="28.2"/>
    <n v="0"/>
    <n v="436"/>
    <n v="0.2"/>
    <n v="-999"/>
    <n v="-999"/>
    <n v="0.2"/>
    <n v="0.8"/>
    <n v="1.3"/>
    <n v="-999"/>
    <n v="0.52600000000000002"/>
    <n v="1.339"/>
    <n v="0"/>
    <n v="-999"/>
    <x v="152"/>
  </r>
  <r>
    <d v="2004-04-12T00:00:00"/>
    <n v="103"/>
    <n v="21.72"/>
    <n v="10.4"/>
    <n v="18.5"/>
    <n v="3.1"/>
    <n v="46.3"/>
    <n v="27.8"/>
    <n v="0"/>
    <n v="380"/>
    <n v="0.2"/>
    <n v="-999"/>
    <n v="-999"/>
    <n v="0.2"/>
    <n v="0.8"/>
    <n v="1.3"/>
    <n v="-999"/>
    <n v="0.59099999999999997"/>
    <n v="1.5369999999999999"/>
    <n v="0"/>
    <n v="-999"/>
    <x v="152"/>
  </r>
  <r>
    <d v="2004-04-13T00:00:00"/>
    <n v="104"/>
    <n v="12.2"/>
    <n v="5.7"/>
    <n v="10.8"/>
    <n v="0.3"/>
    <n v="76.400000000000006"/>
    <n v="55.7"/>
    <n v="5.4"/>
    <n v="380"/>
    <n v="0.1"/>
    <n v="-999"/>
    <n v="-999"/>
    <n v="0.1"/>
    <n v="0.8"/>
    <n v="1.2"/>
    <n v="-999"/>
    <n v="0.72"/>
    <n v="0.57399999999999995"/>
    <n v="0"/>
    <n v="-999"/>
    <x v="152"/>
  </r>
  <r>
    <d v="2004-04-14T00:00:00"/>
    <n v="105"/>
    <n v="3.17"/>
    <n v="-0.6"/>
    <n v="2.9"/>
    <n v="-3.2"/>
    <n v="96.3"/>
    <n v="79.3"/>
    <n v="19.7"/>
    <n v="463"/>
    <n v="0"/>
    <n v="-999"/>
    <n v="-999"/>
    <n v="0"/>
    <n v="0.8"/>
    <n v="1.2"/>
    <n v="-999"/>
    <n v="0.59599999999999997"/>
    <n v="0.156"/>
    <n v="0"/>
    <n v="-999"/>
    <x v="152"/>
  </r>
  <r>
    <d v="2004-04-15T00:00:00"/>
    <n v="106"/>
    <n v="14.41"/>
    <n v="-0.2"/>
    <n v="5.8"/>
    <n v="-3.7"/>
    <n v="89.3"/>
    <n v="58.1"/>
    <n v="2.2000000000000002"/>
    <n v="420"/>
    <n v="0.2"/>
    <n v="-999"/>
    <n v="-999"/>
    <n v="0.2"/>
    <n v="0.9"/>
    <n v="1.3"/>
    <n v="-999"/>
    <n v="0.53500000000000003"/>
    <n v="0.38600000000000001"/>
    <n v="0"/>
    <n v="-999"/>
    <x v="152"/>
  </r>
  <r>
    <d v="2004-04-16T00:00:00"/>
    <n v="107"/>
    <n v="10.45"/>
    <n v="-1.4"/>
    <n v="5.4"/>
    <n v="-5.6"/>
    <n v="89"/>
    <n v="55"/>
    <n v="1.4"/>
    <n v="410"/>
    <n v="0"/>
    <n v="-999"/>
    <n v="-999"/>
    <n v="0"/>
    <n v="0.8"/>
    <n v="1.1000000000000001"/>
    <n v="-999"/>
    <n v="0.49299999999999999"/>
    <n v="0.40300000000000002"/>
    <n v="0"/>
    <n v="-999"/>
    <x v="152"/>
  </r>
  <r>
    <d v="2004-04-17T00:00:00"/>
    <n v="108"/>
    <n v="13.49"/>
    <n v="0.1"/>
    <n v="7.2"/>
    <n v="-4"/>
    <n v="80"/>
    <n v="37"/>
    <n v="0"/>
    <n v="395"/>
    <n v="0.1"/>
    <n v="-999"/>
    <n v="-999"/>
    <n v="0.1"/>
    <n v="0.9"/>
    <n v="1.3"/>
    <n v="-999"/>
    <n v="0.376"/>
    <n v="0.64"/>
    <n v="0"/>
    <n v="-999"/>
    <x v="152"/>
  </r>
  <r>
    <d v="2004-04-18T00:00:00"/>
    <n v="109"/>
    <n v="17.559999999999999"/>
    <n v="0"/>
    <n v="8.1"/>
    <n v="-5"/>
    <n v="83"/>
    <n v="47.1"/>
    <n v="0"/>
    <n v="367"/>
    <n v="0.1"/>
    <n v="-999"/>
    <n v="-999"/>
    <n v="0.1"/>
    <n v="0.9"/>
    <n v="1.3"/>
    <n v="-999"/>
    <n v="0.50900000000000001"/>
    <n v="0.57099999999999995"/>
    <n v="0"/>
    <n v="-999"/>
    <x v="152"/>
  </r>
  <r>
    <d v="2004-04-19T00:00:00"/>
    <n v="110"/>
    <n v="18.09"/>
    <n v="1.1000000000000001"/>
    <n v="6.7"/>
    <n v="-4"/>
    <n v="76.7"/>
    <n v="46.7"/>
    <n v="0.7"/>
    <n v="358"/>
    <n v="0.2"/>
    <n v="-999"/>
    <n v="-999"/>
    <n v="0.2"/>
    <n v="0.9"/>
    <n v="1.3"/>
    <n v="-999"/>
    <n v="0.45800000000000002"/>
    <n v="0.52300000000000002"/>
    <n v="0"/>
    <n v="-999"/>
    <x v="152"/>
  </r>
  <r>
    <d v="2004-04-20T00:00:00"/>
    <n v="111"/>
    <n v="12.26"/>
    <n v="-0.1"/>
    <n v="4.7"/>
    <n v="-3.9"/>
    <n v="89.6"/>
    <n v="65.900000000000006"/>
    <n v="7.9"/>
    <n v="368"/>
    <n v="0.1"/>
    <n v="-999"/>
    <n v="-999"/>
    <n v="0.1"/>
    <n v="0.9"/>
    <n v="1.3"/>
    <n v="-999"/>
    <n v="0.56100000000000005"/>
    <n v="0.29099999999999998"/>
    <n v="0"/>
    <n v="-999"/>
    <x v="152"/>
  </r>
  <r>
    <d v="2004-04-21T00:00:00"/>
    <n v="112"/>
    <n v="13.88"/>
    <n v="0.8"/>
    <n v="7.7"/>
    <n v="-4"/>
    <n v="83.8"/>
    <n v="51.8"/>
    <n v="0"/>
    <n v="370"/>
    <n v="0.1"/>
    <n v="-999"/>
    <n v="-999"/>
    <n v="0.2"/>
    <n v="0.9"/>
    <n v="1.3"/>
    <n v="-999"/>
    <n v="0.54300000000000004"/>
    <n v="0.50600000000000001"/>
    <n v="0"/>
    <n v="-999"/>
    <x v="152"/>
  </r>
  <r>
    <d v="2004-04-22T00:00:00"/>
    <n v="113"/>
    <n v="23.28"/>
    <n v="5.9"/>
    <n v="13.1"/>
    <n v="-1.5"/>
    <n v="56.5"/>
    <n v="28.8"/>
    <n v="0"/>
    <n v="312"/>
    <n v="0.2"/>
    <n v="-999"/>
    <n v="-999"/>
    <n v="0.2"/>
    <n v="1"/>
    <n v="1.4"/>
    <n v="-999"/>
    <n v="0.435"/>
    <n v="1.073"/>
    <n v="0"/>
    <n v="-999"/>
    <x v="152"/>
  </r>
  <r>
    <d v="2004-04-23T00:00:00"/>
    <n v="114"/>
    <n v="12.24"/>
    <n v="2.5"/>
    <n v="6.8"/>
    <n v="-4.9000000000000004"/>
    <n v="70.3"/>
    <n v="48.5"/>
    <n v="0"/>
    <n v="298"/>
    <n v="0.1"/>
    <n v="-999"/>
    <n v="-999"/>
    <n v="0.1"/>
    <n v="0.9"/>
    <n v="1.2"/>
    <n v="-999"/>
    <n v="0.47799999999999998"/>
    <n v="0.50900000000000001"/>
    <n v="0"/>
    <n v="-999"/>
    <x v="152"/>
  </r>
  <r>
    <d v="2004-04-24T00:00:00"/>
    <n v="115"/>
    <n v="15.48"/>
    <n v="-0.1"/>
    <n v="6.4"/>
    <n v="-5.7"/>
    <n v="74.5"/>
    <n v="48"/>
    <n v="0"/>
    <n v="287"/>
    <n v="0.2"/>
    <n v="-999"/>
    <n v="-999"/>
    <n v="0.1"/>
    <n v="0.9"/>
    <n v="1.3"/>
    <n v="-999"/>
    <n v="0.46200000000000002"/>
    <n v="0.5"/>
    <n v="0"/>
    <n v="-999"/>
    <x v="152"/>
  </r>
  <r>
    <d v="2004-04-25T00:00:00"/>
    <n v="116"/>
    <n v="24.2"/>
    <n v="6.1"/>
    <n v="14.9"/>
    <n v="-2.4"/>
    <n v="63.5"/>
    <n v="37.299999999999997"/>
    <n v="0"/>
    <n v="252"/>
    <n v="0.3"/>
    <n v="-999"/>
    <n v="-999"/>
    <n v="0.2"/>
    <n v="1"/>
    <n v="1.4"/>
    <n v="-999"/>
    <n v="0.63100000000000001"/>
    <n v="1.0620000000000001"/>
    <n v="0"/>
    <n v="-999"/>
    <x v="152"/>
  </r>
  <r>
    <d v="2004-04-26T00:00:00"/>
    <n v="117"/>
    <n v="24.97"/>
    <n v="10.7"/>
    <n v="18.899999999999999"/>
    <n v="3.2"/>
    <n v="55.5"/>
    <n v="25.4"/>
    <n v="0"/>
    <n v="190"/>
    <n v="0.5"/>
    <n v="-999"/>
    <n v="-999"/>
    <n v="0.2"/>
    <n v="1"/>
    <n v="1.4"/>
    <n v="-999"/>
    <n v="0.55600000000000005"/>
    <n v="1.629"/>
    <n v="0"/>
    <n v="-999"/>
    <x v="152"/>
  </r>
  <r>
    <d v="2004-04-27T00:00:00"/>
    <n v="118"/>
    <n v="11.42"/>
    <n v="4"/>
    <n v="11.4"/>
    <n v="-2"/>
    <n v="70.2"/>
    <n v="39.700000000000003"/>
    <n v="10.7"/>
    <n v="254"/>
    <n v="0.4"/>
    <n v="-999"/>
    <n v="-999"/>
    <n v="0.1"/>
    <n v="1"/>
    <n v="1.3"/>
    <n v="-999"/>
    <n v="0.53400000000000003"/>
    <n v="0.81299999999999994"/>
    <n v="0"/>
    <n v="-999"/>
    <x v="152"/>
  </r>
  <r>
    <d v="2004-04-28T00:00:00"/>
    <n v="119"/>
    <n v="23.45"/>
    <n v="1.4"/>
    <n v="8.1"/>
    <n v="-4.0999999999999996"/>
    <n v="75.599999999999994"/>
    <n v="39.6"/>
    <n v="0"/>
    <n v="175"/>
    <n v="0.2"/>
    <n v="-999"/>
    <n v="-999"/>
    <n v="0.2"/>
    <n v="1.2"/>
    <n v="1.5"/>
    <n v="-999"/>
    <n v="0.42699999999999999"/>
    <n v="0.65200000000000002"/>
    <n v="0"/>
    <n v="-999"/>
    <x v="152"/>
  </r>
  <r>
    <d v="2004-04-29T00:00:00"/>
    <n v="120"/>
    <n v="24.46"/>
    <n v="6.2"/>
    <n v="13.4"/>
    <n v="-1.6"/>
    <n v="56.8"/>
    <n v="34.200000000000003"/>
    <n v="0"/>
    <n v="123"/>
    <n v="0.2"/>
    <n v="-999"/>
    <n v="-999"/>
    <n v="0.2"/>
    <n v="1.3"/>
    <n v="1.6"/>
    <n v="-999"/>
    <n v="0.52500000000000002"/>
    <n v="1.0109999999999999"/>
    <n v="0"/>
    <n v="-999"/>
    <x v="152"/>
  </r>
  <r>
    <d v="2004-04-30T00:00:00"/>
    <n v="121"/>
    <n v="25.58"/>
    <n v="9.4"/>
    <n v="17.600000000000001"/>
    <n v="1.4"/>
    <n v="53.7"/>
    <n v="29.9"/>
    <n v="0"/>
    <n v="53"/>
    <n v="0.3"/>
    <n v="-999"/>
    <n v="-999"/>
    <n v="0.3"/>
    <n v="1.4"/>
    <n v="1.7"/>
    <n v="-999"/>
    <n v="0.60199999999999998"/>
    <n v="1.41"/>
    <n v="53"/>
    <n v="0.3"/>
    <x v="152"/>
  </r>
  <r>
    <d v="2004-05-01T00:00:00"/>
    <n v="122"/>
    <n v="24.08"/>
    <n v="11.8"/>
    <n v="19.399999999999999"/>
    <n v="4.9000000000000004"/>
    <n v="53.4"/>
    <n v="31.7"/>
    <n v="0"/>
    <n v="0"/>
    <n v="0"/>
    <n v="-999"/>
    <n v="-999"/>
    <n v="2.5"/>
    <n v="1.9"/>
    <n v="1.8"/>
    <n v="-999"/>
    <n v="0.71399999999999997"/>
    <n v="1.538"/>
    <n v="0"/>
    <n v="-999"/>
    <x v="153"/>
  </r>
  <r>
    <d v="2004-05-02T00:00:00"/>
    <n v="123"/>
    <n v="13.12"/>
    <n v="6.7"/>
    <n v="12.8"/>
    <n v="0"/>
    <n v="73"/>
    <n v="56.9"/>
    <n v="0"/>
    <n v="0"/>
    <n v="0"/>
    <n v="-999"/>
    <n v="-999"/>
    <n v="6.3"/>
    <n v="4"/>
    <n v="2.7"/>
    <n v="-999"/>
    <n v="0.84099999999999997"/>
    <n v="0.63700000000000001"/>
    <n v="0"/>
    <n v="-999"/>
    <x v="153"/>
  </r>
  <r>
    <d v="2004-05-03T00:00:00"/>
    <n v="124"/>
    <n v="22.13"/>
    <n v="6.8"/>
    <n v="15.4"/>
    <n v="-0.8"/>
    <n v="71.099999999999994"/>
    <n v="42.6"/>
    <n v="0"/>
    <n v="0"/>
    <n v="0"/>
    <n v="-999"/>
    <n v="-999"/>
    <n v="8.9"/>
    <n v="4.9000000000000004"/>
    <n v="3.5"/>
    <n v="-999"/>
    <n v="0.747"/>
    <n v="1.004"/>
    <n v="0"/>
    <n v="-999"/>
    <x v="153"/>
  </r>
  <r>
    <d v="2004-05-04T00:00:00"/>
    <n v="125"/>
    <n v="13.26"/>
    <n v="4"/>
    <n v="11.1"/>
    <n v="-2.2000000000000002"/>
    <n v="84.5"/>
    <n v="50.7"/>
    <n v="2.4"/>
    <n v="0"/>
    <n v="0"/>
    <n v="-999"/>
    <n v="-999"/>
    <n v="6.7"/>
    <n v="5.2"/>
    <n v="4.0999999999999996"/>
    <n v="-999"/>
    <n v="0.67"/>
    <n v="0.65100000000000002"/>
    <n v="0"/>
    <n v="-999"/>
    <x v="153"/>
  </r>
  <r>
    <d v="2004-05-05T00:00:00"/>
    <n v="126"/>
    <n v="16.190000000000001"/>
    <n v="1.7"/>
    <n v="8.6"/>
    <n v="-2.7"/>
    <n v="80.8"/>
    <n v="49.6"/>
    <n v="0"/>
    <n v="0"/>
    <n v="0"/>
    <n v="-999"/>
    <n v="-999"/>
    <n v="5.5"/>
    <n v="4.8"/>
    <n v="4.2"/>
    <n v="-999"/>
    <n v="0.55400000000000005"/>
    <n v="0.56299999999999994"/>
    <n v="0"/>
    <n v="-999"/>
    <x v="153"/>
  </r>
  <r>
    <d v="2004-05-06T00:00:00"/>
    <n v="127"/>
    <n v="20.81"/>
    <n v="4.3"/>
    <n v="13.6"/>
    <n v="-2.8"/>
    <n v="68.8"/>
    <n v="33.6"/>
    <n v="0"/>
    <n v="0"/>
    <n v="0"/>
    <n v="-999"/>
    <n v="-999"/>
    <n v="7.7"/>
    <n v="4.9000000000000004"/>
    <n v="4.2"/>
    <n v="-999"/>
    <n v="0.52200000000000002"/>
    <n v="1.034"/>
    <n v="0"/>
    <n v="-999"/>
    <x v="153"/>
  </r>
  <r>
    <d v="2004-05-07T00:00:00"/>
    <n v="128"/>
    <n v="18.899999999999999"/>
    <n v="7.3"/>
    <n v="15"/>
    <n v="0.9"/>
    <n v="66.099999999999994"/>
    <n v="37.1"/>
    <n v="5.3"/>
    <n v="0"/>
    <n v="0"/>
    <n v="-999"/>
    <n v="-999"/>
    <n v="8.9"/>
    <n v="5.6"/>
    <n v="4.5"/>
    <n v="-999"/>
    <n v="0.63400000000000001"/>
    <n v="1.0720000000000001"/>
    <n v="0"/>
    <n v="-999"/>
    <x v="153"/>
  </r>
  <r>
    <d v="2004-05-08T00:00:00"/>
    <n v="129"/>
    <n v="14.16"/>
    <n v="3.7"/>
    <n v="11.3"/>
    <n v="-0.4"/>
    <n v="85.3"/>
    <n v="50.4"/>
    <n v="0"/>
    <n v="0"/>
    <n v="0"/>
    <n v="-999"/>
    <n v="-999"/>
    <n v="6.6"/>
    <n v="5.8"/>
    <n v="4.8"/>
    <n v="-999"/>
    <n v="0.67500000000000004"/>
    <n v="0.66400000000000003"/>
    <n v="0"/>
    <n v="-999"/>
    <x v="153"/>
  </r>
  <r>
    <d v="2004-05-09T00:00:00"/>
    <n v="130"/>
    <n v="13.56"/>
    <n v="2.5"/>
    <n v="8.4"/>
    <n v="-2.1"/>
    <n v="79.7"/>
    <n v="58.5"/>
    <n v="0"/>
    <n v="0"/>
    <n v="0"/>
    <n v="-999"/>
    <n v="-999"/>
    <n v="5.5"/>
    <n v="5.0999999999999996"/>
    <n v="4.7"/>
    <n v="-999"/>
    <n v="0.64500000000000002"/>
    <n v="0.45700000000000002"/>
    <n v="0"/>
    <n v="-999"/>
    <x v="153"/>
  </r>
  <r>
    <d v="2004-05-10T00:00:00"/>
    <n v="131"/>
    <n v="12.85"/>
    <n v="2.8"/>
    <n v="8.6999999999999993"/>
    <n v="-2.2999999999999998"/>
    <n v="82.7"/>
    <n v="49.9"/>
    <n v="1.4"/>
    <n v="0"/>
    <n v="0"/>
    <n v="-999"/>
    <n v="-999"/>
    <n v="6.2"/>
    <n v="4.9000000000000004"/>
    <n v="4.5999999999999996"/>
    <n v="-999"/>
    <n v="0.55900000000000005"/>
    <n v="0.56299999999999994"/>
    <n v="0"/>
    <n v="-999"/>
    <x v="153"/>
  </r>
  <r>
    <d v="2004-05-11T00:00:00"/>
    <n v="132"/>
    <n v="4.99"/>
    <n v="-0.2"/>
    <n v="1.2"/>
    <n v="-3.3"/>
    <n v="97.1"/>
    <n v="91.2"/>
    <n v="11.2"/>
    <n v="0"/>
    <n v="0"/>
    <n v="-999"/>
    <n v="-999"/>
    <n v="0.8"/>
    <n v="4.0999999999999996"/>
    <n v="4.5"/>
    <n v="-999"/>
    <n v="0.60599999999999998"/>
    <n v="5.8999999999999997E-2"/>
    <n v="0"/>
    <n v="-999"/>
    <x v="153"/>
  </r>
  <r>
    <d v="2004-05-12T00:00:00"/>
    <n v="133"/>
    <n v="17.010000000000002"/>
    <n v="0.6"/>
    <n v="6.1"/>
    <n v="-4.2"/>
    <n v="81.3"/>
    <n v="49.6"/>
    <n v="0"/>
    <n v="0"/>
    <n v="0"/>
    <n v="-999"/>
    <n v="-999"/>
    <n v="5.4"/>
    <n v="4"/>
    <n v="4.0999999999999996"/>
    <n v="-999"/>
    <n v="0.46500000000000002"/>
    <n v="0.47399999999999998"/>
    <n v="0"/>
    <n v="-999"/>
    <x v="153"/>
  </r>
  <r>
    <d v="2004-05-13T00:00:00"/>
    <n v="134"/>
    <n v="23.93"/>
    <n v="3.6"/>
    <n v="11.5"/>
    <n v="-1.6"/>
    <n v="58.9"/>
    <n v="26"/>
    <n v="0"/>
    <n v="0"/>
    <n v="0"/>
    <n v="-999"/>
    <n v="-999"/>
    <n v="8.4"/>
    <n v="5.2"/>
    <n v="4.2"/>
    <n v="-999"/>
    <n v="0.35199999999999998"/>
    <n v="1.004"/>
    <n v="0"/>
    <n v="-999"/>
    <x v="153"/>
  </r>
  <r>
    <d v="2004-05-14T00:00:00"/>
    <n v="135"/>
    <n v="23.68"/>
    <n v="6"/>
    <n v="13.4"/>
    <n v="-1.5"/>
    <n v="60"/>
    <n v="31.4"/>
    <n v="0"/>
    <n v="0"/>
    <n v="0"/>
    <n v="-999"/>
    <n v="-999"/>
    <n v="8.1"/>
    <n v="5.7"/>
    <n v="4.5999999999999996"/>
    <n v="-999"/>
    <n v="0.48399999999999999"/>
    <n v="1.054"/>
    <n v="0"/>
    <n v="-999"/>
    <x v="153"/>
  </r>
  <r>
    <d v="2004-05-15T00:00:00"/>
    <n v="136"/>
    <n v="20.07"/>
    <n v="6.9"/>
    <n v="14.1"/>
    <n v="-0.4"/>
    <n v="63.9"/>
    <n v="34.799999999999997"/>
    <n v="1.1000000000000001"/>
    <n v="0"/>
    <n v="0"/>
    <n v="-999"/>
    <n v="-999"/>
    <n v="9.3000000000000007"/>
    <n v="6.1"/>
    <n v="5"/>
    <n v="-999"/>
    <n v="0.55800000000000005"/>
    <n v="1.0489999999999999"/>
    <n v="0"/>
    <n v="-999"/>
    <x v="153"/>
  </r>
  <r>
    <d v="2004-05-16T00:00:00"/>
    <n v="137"/>
    <n v="15.25"/>
    <n v="5.7"/>
    <n v="12.7"/>
    <n v="1.5"/>
    <n v="84.3"/>
    <n v="54.9"/>
    <n v="0.3"/>
    <n v="0"/>
    <n v="0"/>
    <n v="-999"/>
    <n v="-999"/>
    <n v="9.1999999999999993"/>
    <n v="6.8"/>
    <n v="5.3"/>
    <n v="-999"/>
    <n v="0.80500000000000005"/>
    <n v="0.66200000000000003"/>
    <n v="0"/>
    <n v="-999"/>
    <x v="153"/>
  </r>
  <r>
    <d v="2004-05-17T00:00:00"/>
    <n v="138"/>
    <n v="17.54"/>
    <n v="7"/>
    <n v="12.7"/>
    <n v="1.3"/>
    <n v="78.2"/>
    <n v="48.1"/>
    <n v="2.7"/>
    <n v="0"/>
    <n v="0"/>
    <n v="-999"/>
    <n v="-999"/>
    <n v="8.6999999999999993"/>
    <n v="6.8"/>
    <n v="5.6"/>
    <n v="-999"/>
    <n v="0.70799999999999996"/>
    <n v="0.76200000000000001"/>
    <n v="0"/>
    <n v="-999"/>
    <x v="153"/>
  </r>
  <r>
    <d v="2004-05-18T00:00:00"/>
    <n v="139"/>
    <n v="26.86"/>
    <n v="10.5"/>
    <n v="17.600000000000001"/>
    <n v="2.7"/>
    <n v="55.7"/>
    <n v="29.7"/>
    <n v="0"/>
    <n v="0"/>
    <n v="0"/>
    <n v="-999"/>
    <n v="-999"/>
    <n v="11.6"/>
    <n v="7.4"/>
    <n v="5.8"/>
    <n v="-999"/>
    <n v="0.59599999999999997"/>
    <n v="1.4139999999999999"/>
    <n v="0"/>
    <n v="-999"/>
    <x v="153"/>
  </r>
  <r>
    <d v="2004-05-19T00:00:00"/>
    <n v="140"/>
    <n v="14.11"/>
    <n v="9.1"/>
    <n v="17.5"/>
    <n v="4"/>
    <n v="66"/>
    <n v="30.4"/>
    <n v="0"/>
    <n v="0"/>
    <n v="0"/>
    <n v="-999"/>
    <n v="-999"/>
    <n v="9"/>
    <n v="7.5"/>
    <n v="6.1"/>
    <n v="-999"/>
    <n v="0.60799999999999998"/>
    <n v="1.3919999999999999"/>
    <n v="0"/>
    <n v="-999"/>
    <x v="153"/>
  </r>
  <r>
    <d v="2004-05-20T00:00:00"/>
    <n v="141"/>
    <n v="17.690000000000001"/>
    <n v="8.3000000000000007"/>
    <n v="15.4"/>
    <n v="2.8"/>
    <n v="74.5"/>
    <n v="37.799999999999997"/>
    <n v="1.1000000000000001"/>
    <n v="0"/>
    <n v="0"/>
    <n v="-999"/>
    <n v="-999"/>
    <n v="10.7"/>
    <n v="7.7"/>
    <n v="6.3"/>
    <n v="-999"/>
    <n v="0.66"/>
    <n v="1.0880000000000001"/>
    <n v="0"/>
    <n v="-999"/>
    <x v="153"/>
  </r>
  <r>
    <d v="2004-05-21T00:00:00"/>
    <n v="142"/>
    <n v="9.5"/>
    <n v="4.8"/>
    <n v="10.5"/>
    <n v="1.4"/>
    <n v="94.7"/>
    <n v="69.2"/>
    <n v="6.1"/>
    <n v="0"/>
    <n v="0"/>
    <n v="-999"/>
    <n v="-999"/>
    <n v="7.5"/>
    <n v="7.4"/>
    <n v="6.5"/>
    <n v="-999"/>
    <n v="0.878"/>
    <n v="0.39100000000000001"/>
    <n v="0"/>
    <n v="-999"/>
    <x v="153"/>
  </r>
  <r>
    <d v="2004-05-22T00:00:00"/>
    <n v="143"/>
    <n v="7.5"/>
    <n v="1.1000000000000001"/>
    <n v="3.2"/>
    <n v="-0.2"/>
    <n v="99"/>
    <n v="92.7"/>
    <n v="17.100000000000001"/>
    <n v="0"/>
    <n v="0"/>
    <n v="-999"/>
    <n v="-999"/>
    <n v="3.9"/>
    <n v="6.2"/>
    <n v="6.3"/>
    <n v="-999"/>
    <n v="0.71"/>
    <n v="5.6000000000000001E-2"/>
    <n v="0"/>
    <n v="-999"/>
    <x v="153"/>
  </r>
  <r>
    <d v="2004-05-23T00:00:00"/>
    <n v="144"/>
    <n v="15.07"/>
    <n v="2.8"/>
    <n v="8.4"/>
    <n v="-0.2"/>
    <n v="93.7"/>
    <n v="61.7"/>
    <n v="5.9"/>
    <n v="0"/>
    <n v="0"/>
    <n v="-999"/>
    <n v="-999"/>
    <n v="8.1"/>
    <n v="6"/>
    <n v="6"/>
    <n v="-999"/>
    <n v="0.68"/>
    <n v="0.42199999999999999"/>
    <n v="0"/>
    <n v="-999"/>
    <x v="153"/>
  </r>
  <r>
    <d v="2004-05-24T00:00:00"/>
    <n v="145"/>
    <n v="23.05"/>
    <n v="5.3"/>
    <n v="11.9"/>
    <n v="-0.2"/>
    <n v="73"/>
    <n v="39.9"/>
    <n v="0"/>
    <n v="0"/>
    <n v="0"/>
    <n v="-999"/>
    <n v="-999"/>
    <n v="9.9"/>
    <n v="7"/>
    <n v="5.9"/>
    <n v="-999"/>
    <n v="0.55700000000000005"/>
    <n v="0.83699999999999997"/>
    <n v="0"/>
    <n v="-999"/>
    <x v="153"/>
  </r>
  <r>
    <d v="2004-05-25T00:00:00"/>
    <n v="146"/>
    <n v="9.33"/>
    <n v="4.9000000000000004"/>
    <n v="10.3"/>
    <n v="1.3"/>
    <n v="87.1"/>
    <n v="55.1"/>
    <n v="13.4"/>
    <n v="0"/>
    <n v="0"/>
    <n v="-999"/>
    <n v="-999"/>
    <n v="6.5"/>
    <n v="6.7"/>
    <n v="6.2"/>
    <n v="-999"/>
    <n v="0.69099999999999995"/>
    <n v="0.56200000000000006"/>
    <n v="0"/>
    <n v="-999"/>
    <x v="153"/>
  </r>
  <r>
    <d v="2004-05-26T00:00:00"/>
    <n v="147"/>
    <n v="14.64"/>
    <n v="5.7"/>
    <n v="11.7"/>
    <n v="2.6"/>
    <n v="91.2"/>
    <n v="65.8"/>
    <n v="0.8"/>
    <n v="0"/>
    <n v="0"/>
    <n v="-999"/>
    <n v="-999"/>
    <n v="9.6"/>
    <n v="7"/>
    <n v="6.2"/>
    <n v="-999"/>
    <n v="0.90500000000000003"/>
    <n v="0.47"/>
    <n v="0"/>
    <n v="-999"/>
    <x v="153"/>
  </r>
  <r>
    <d v="2004-05-27T00:00:00"/>
    <n v="148"/>
    <n v="13.15"/>
    <n v="4.4000000000000004"/>
    <n v="11.1"/>
    <n v="0.3"/>
    <n v="85.5"/>
    <n v="47"/>
    <n v="4.8"/>
    <n v="0"/>
    <n v="0"/>
    <n v="-999"/>
    <n v="-999"/>
    <n v="7.6"/>
    <n v="6.8"/>
    <n v="6.2"/>
    <n v="-999"/>
    <n v="0.623"/>
    <n v="0.7"/>
    <n v="0"/>
    <n v="-999"/>
    <x v="153"/>
  </r>
  <r>
    <d v="2004-05-28T00:00:00"/>
    <n v="149"/>
    <n v="13.54"/>
    <n v="2.2999999999999998"/>
    <n v="8.1999999999999993"/>
    <n v="-0.3"/>
    <n v="94.2"/>
    <n v="66.2"/>
    <n v="9.4"/>
    <n v="0"/>
    <n v="0"/>
    <n v="-999"/>
    <n v="-999"/>
    <n v="5.9"/>
    <n v="6.3"/>
    <n v="6.2"/>
    <n v="-999"/>
    <n v="0.71899999999999997"/>
    <n v="0.36699999999999999"/>
    <n v="0"/>
    <n v="-999"/>
    <x v="153"/>
  </r>
  <r>
    <d v="2004-05-29T00:00:00"/>
    <n v="150"/>
    <n v="15.14"/>
    <n v="2.5"/>
    <n v="8.6"/>
    <n v="-0.9"/>
    <n v="86.7"/>
    <n v="58.7"/>
    <n v="5.9"/>
    <n v="0"/>
    <n v="0"/>
    <n v="-999"/>
    <n v="-999"/>
    <n v="6.3"/>
    <n v="6.1"/>
    <n v="6"/>
    <n v="-999"/>
    <n v="0.65400000000000003"/>
    <n v="0.46100000000000002"/>
    <n v="0"/>
    <n v="-999"/>
    <x v="153"/>
  </r>
  <r>
    <d v="2004-05-30T00:00:00"/>
    <n v="151"/>
    <n v="15.16"/>
    <n v="2.9"/>
    <n v="9.1999999999999993"/>
    <n v="-0.6"/>
    <n v="92.5"/>
    <n v="62.5"/>
    <n v="3.5"/>
    <n v="0"/>
    <n v="0"/>
    <n v="-999"/>
    <n v="-999"/>
    <n v="7.7"/>
    <n v="6.3"/>
    <n v="5.8"/>
    <n v="-999"/>
    <n v="0.72699999999999998"/>
    <n v="0.436"/>
    <n v="0"/>
    <n v="-999"/>
    <x v="153"/>
  </r>
  <r>
    <d v="2004-05-31T00:00:00"/>
    <n v="152"/>
    <n v="20.47"/>
    <n v="3.9"/>
    <n v="9.6"/>
    <n v="-1.8"/>
    <n v="79.3"/>
    <n v="49.1"/>
    <n v="0"/>
    <n v="0"/>
    <n v="0"/>
    <n v="-999"/>
    <n v="-999"/>
    <n v="8.6"/>
    <n v="6.4"/>
    <n v="5.8"/>
    <n v="-999"/>
    <n v="0.58499999999999996"/>
    <n v="0.60799999999999998"/>
    <n v="0"/>
    <n v="-999"/>
    <x v="153"/>
  </r>
  <r>
    <d v="2004-06-01T00:00:00"/>
    <n v="153"/>
    <n v="14.28"/>
    <n v="4.4000000000000004"/>
    <n v="12.4"/>
    <n v="-0.3"/>
    <n v="80.2"/>
    <n v="48"/>
    <n v="0"/>
    <n v="0"/>
    <n v="0"/>
    <n v="-999"/>
    <n v="-999"/>
    <n v="8.6999999999999993"/>
    <n v="6.9"/>
    <n v="6"/>
    <n v="-999"/>
    <n v="0.69"/>
    <n v="0.749"/>
    <n v="0"/>
    <n v="-999"/>
    <x v="154"/>
  </r>
  <r>
    <d v="2004-06-02T00:00:00"/>
    <n v="154"/>
    <n v="18.22"/>
    <n v="7.7"/>
    <n v="16"/>
    <n v="1.3"/>
    <n v="73.7"/>
    <n v="32.4"/>
    <n v="0"/>
    <n v="0"/>
    <n v="0"/>
    <n v="-999"/>
    <n v="-999"/>
    <n v="11.3"/>
    <n v="7.5"/>
    <n v="6.3"/>
    <n v="-999"/>
    <n v="0.59"/>
    <n v="1.2290000000000001"/>
    <n v="0"/>
    <n v="-999"/>
    <x v="154"/>
  </r>
  <r>
    <d v="2004-06-03T00:00:00"/>
    <n v="155"/>
    <n v="25.77"/>
    <n v="12.5"/>
    <n v="20.8"/>
    <n v="4.3"/>
    <n v="59.8"/>
    <n v="27.3"/>
    <n v="0"/>
    <n v="0"/>
    <n v="0"/>
    <n v="-999"/>
    <n v="-999"/>
    <n v="14"/>
    <n v="8.6999999999999993"/>
    <n v="6.7"/>
    <n v="-999"/>
    <n v="0.66800000000000004"/>
    <n v="1.786"/>
    <n v="0"/>
    <n v="-999"/>
    <x v="154"/>
  </r>
  <r>
    <d v="2004-06-04T00:00:00"/>
    <n v="156"/>
    <n v="27.57"/>
    <n v="15.9"/>
    <n v="23.4"/>
    <n v="7.3"/>
    <n v="50.3"/>
    <n v="26.5"/>
    <n v="0"/>
    <n v="0"/>
    <n v="0"/>
    <n v="-999"/>
    <n v="-999"/>
    <n v="16.100000000000001"/>
    <n v="10"/>
    <n v="7.4"/>
    <n v="-999"/>
    <n v="0.76200000000000001"/>
    <n v="2.1150000000000002"/>
    <n v="0"/>
    <n v="-999"/>
    <x v="154"/>
  </r>
  <r>
    <d v="2004-06-05T00:00:00"/>
    <n v="157"/>
    <n v="6.7"/>
    <n v="8.3000000000000007"/>
    <n v="14.5"/>
    <n v="1.1000000000000001"/>
    <n v="86.4"/>
    <n v="52.3"/>
    <n v="10.7"/>
    <n v="0"/>
    <n v="0"/>
    <n v="-999"/>
    <n v="-999"/>
    <n v="9.6999999999999993"/>
    <n v="9.8000000000000007"/>
    <n v="8"/>
    <n v="-999"/>
    <n v="0.86199999999999999"/>
    <n v="0.78700000000000003"/>
    <n v="0"/>
    <n v="-999"/>
    <x v="154"/>
  </r>
  <r>
    <d v="2004-06-06T00:00:00"/>
    <n v="158"/>
    <n v="19.989999999999998"/>
    <n v="5.3"/>
    <n v="13.1"/>
    <n v="0.5"/>
    <n v="83.2"/>
    <n v="43.7"/>
    <n v="1.1000000000000001"/>
    <n v="0"/>
    <n v="0"/>
    <n v="-999"/>
    <n v="-999"/>
    <n v="11"/>
    <n v="8.9"/>
    <n v="8"/>
    <n v="-999"/>
    <n v="0.65800000000000003"/>
    <n v="0.84799999999999998"/>
    <n v="0"/>
    <n v="-999"/>
    <x v="154"/>
  </r>
  <r>
    <d v="2004-06-07T00:00:00"/>
    <n v="159"/>
    <n v="12.39"/>
    <n v="5.7"/>
    <n v="12.3"/>
    <n v="2.2999999999999998"/>
    <n v="90.9"/>
    <n v="59.5"/>
    <n v="2.9"/>
    <n v="0"/>
    <n v="0"/>
    <n v="-999"/>
    <n v="-999"/>
    <n v="9.6999999999999993"/>
    <n v="8.9"/>
    <n v="7.9"/>
    <n v="-999"/>
    <n v="0.84799999999999998"/>
    <n v="0.57899999999999996"/>
    <n v="0"/>
    <n v="-999"/>
    <x v="154"/>
  </r>
  <r>
    <d v="2004-06-08T00:00:00"/>
    <n v="160"/>
    <n v="24.67"/>
    <n v="10.4"/>
    <n v="16.8"/>
    <n v="4.5"/>
    <n v="66.7"/>
    <n v="41.2"/>
    <n v="0"/>
    <n v="0"/>
    <n v="0"/>
    <n v="-999"/>
    <n v="-999"/>
    <n v="13"/>
    <n v="9.1999999999999993"/>
    <n v="7.8"/>
    <n v="-999"/>
    <n v="0.78600000000000003"/>
    <n v="1.125"/>
    <n v="0"/>
    <n v="-999"/>
    <x v="154"/>
  </r>
  <r>
    <d v="2004-06-09T00:00:00"/>
    <n v="161"/>
    <n v="16.86"/>
    <n v="10.1"/>
    <n v="17.399999999999999"/>
    <n v="3.4"/>
    <n v="69.5"/>
    <n v="36"/>
    <n v="1.3"/>
    <n v="0"/>
    <n v="0"/>
    <n v="-999"/>
    <n v="-999"/>
    <n v="12.5"/>
    <n v="9.6"/>
    <n v="8"/>
    <n v="-999"/>
    <n v="0.71299999999999997"/>
    <n v="1.272"/>
    <n v="0"/>
    <n v="-999"/>
    <x v="154"/>
  </r>
  <r>
    <d v="2004-06-10T00:00:00"/>
    <n v="162"/>
    <n v="3.35"/>
    <n v="4.9000000000000004"/>
    <n v="6.5"/>
    <n v="1.9"/>
    <n v="98.9"/>
    <n v="98.7"/>
    <n v="16.3"/>
    <n v="0"/>
    <n v="0"/>
    <n v="-999"/>
    <n v="-999"/>
    <n v="7.9"/>
    <n v="9"/>
    <n v="8.3000000000000007"/>
    <n v="-999"/>
    <n v="0.95399999999999996"/>
    <n v="1.2999999999999999E-2"/>
    <n v="0"/>
    <n v="-999"/>
    <x v="154"/>
  </r>
  <r>
    <d v="2004-06-11T00:00:00"/>
    <n v="163"/>
    <n v="8.73"/>
    <n v="3.2"/>
    <n v="9.5"/>
    <n v="-0.5"/>
    <n v="97.3"/>
    <n v="83.8"/>
    <n v="1.1000000000000001"/>
    <n v="0"/>
    <n v="0"/>
    <n v="-999"/>
    <n v="-999"/>
    <n v="7.9"/>
    <n v="7.9"/>
    <n v="7.9"/>
    <n v="-999"/>
    <n v="0.99099999999999999"/>
    <n v="0.192"/>
    <n v="0"/>
    <n v="-999"/>
    <x v="154"/>
  </r>
  <r>
    <d v="2004-06-12T00:00:00"/>
    <n v="164"/>
    <n v="20.73"/>
    <n v="4.9000000000000004"/>
    <n v="13.1"/>
    <n v="-1.4"/>
    <n v="88.4"/>
    <n v="55.5"/>
    <n v="9.1"/>
    <n v="0"/>
    <n v="0"/>
    <n v="-999"/>
    <n v="-999"/>
    <n v="10.5"/>
    <n v="8.1"/>
    <n v="7.5"/>
    <n v="-999"/>
    <n v="0.83599999999999997"/>
    <n v="0.67100000000000004"/>
    <n v="0"/>
    <n v="-999"/>
    <x v="154"/>
  </r>
  <r>
    <d v="2004-06-13T00:00:00"/>
    <n v="165"/>
    <n v="18.36"/>
    <n v="5.5"/>
    <n v="12"/>
    <n v="0.3"/>
    <n v="86.8"/>
    <n v="55.6"/>
    <n v="6.9"/>
    <n v="0"/>
    <n v="0"/>
    <n v="-999"/>
    <n v="-999"/>
    <n v="11"/>
    <n v="8.8000000000000007"/>
    <n v="7.7"/>
    <n v="-999"/>
    <n v="0.78"/>
    <n v="0.623"/>
    <n v="0"/>
    <n v="-999"/>
    <x v="154"/>
  </r>
  <r>
    <d v="2004-06-14T00:00:00"/>
    <n v="166"/>
    <n v="18.68"/>
    <n v="2.2999999999999998"/>
    <n v="9.8000000000000007"/>
    <n v="-1.2"/>
    <n v="80.3"/>
    <n v="45.1"/>
    <n v="0.3"/>
    <n v="0"/>
    <n v="0"/>
    <n v="-999"/>
    <n v="-999"/>
    <n v="7.9"/>
    <n v="8.1999999999999993"/>
    <n v="7.7"/>
    <n v="-999"/>
    <n v="0.54600000000000004"/>
    <n v="0.66500000000000004"/>
    <n v="0"/>
    <n v="-999"/>
    <x v="154"/>
  </r>
  <r>
    <d v="2004-06-15T00:00:00"/>
    <n v="167"/>
    <n v="25.57"/>
    <n v="4.8"/>
    <n v="11.7"/>
    <n v="-2"/>
    <n v="75.400000000000006"/>
    <n v="40.799999999999997"/>
    <n v="0.8"/>
    <n v="0"/>
    <n v="0"/>
    <n v="-999"/>
    <n v="-999"/>
    <n v="11.1"/>
    <n v="8.4"/>
    <n v="7.6"/>
    <n v="-999"/>
    <n v="0.56200000000000006"/>
    <n v="0.81399999999999995"/>
    <n v="0"/>
    <n v="-999"/>
    <x v="154"/>
  </r>
  <r>
    <d v="2004-06-16T00:00:00"/>
    <n v="168"/>
    <n v="27.99"/>
    <n v="9.6999999999999993"/>
    <n v="16.899999999999999"/>
    <n v="1.4"/>
    <n v="60.8"/>
    <n v="33.1"/>
    <n v="0"/>
    <n v="0"/>
    <n v="0"/>
    <n v="-999"/>
    <n v="-999"/>
    <n v="13.1"/>
    <n v="9.1"/>
    <n v="7.7"/>
    <n v="-999"/>
    <n v="0.63800000000000001"/>
    <n v="1.288"/>
    <n v="0"/>
    <n v="-999"/>
    <x v="154"/>
  </r>
  <r>
    <d v="2004-06-17T00:00:00"/>
    <n v="169"/>
    <n v="15.67"/>
    <n v="10.5"/>
    <n v="17.399999999999999"/>
    <n v="6"/>
    <n v="58.9"/>
    <n v="39.700000000000003"/>
    <n v="0.3"/>
    <n v="0"/>
    <n v="0"/>
    <n v="-999"/>
    <n v="-999"/>
    <n v="10.199999999999999"/>
    <n v="9.1999999999999993"/>
    <n v="8"/>
    <n v="-999"/>
    <n v="0.79"/>
    <n v="1.198"/>
    <n v="0"/>
    <n v="-999"/>
    <x v="154"/>
  </r>
  <r>
    <d v="2004-06-18T00:00:00"/>
    <n v="170"/>
    <n v="24.37"/>
    <n v="11.7"/>
    <n v="17.600000000000001"/>
    <n v="5.9"/>
    <n v="41.9"/>
    <n v="16.7"/>
    <n v="0.3"/>
    <n v="0"/>
    <n v="0"/>
    <n v="-999"/>
    <n v="-999"/>
    <n v="13.4"/>
    <n v="9.5"/>
    <n v="8.1"/>
    <n v="-999"/>
    <n v="0.33600000000000002"/>
    <n v="1.6759999999999999"/>
    <n v="0"/>
    <n v="-999"/>
    <x v="154"/>
  </r>
  <r>
    <d v="2004-06-19T00:00:00"/>
    <n v="171"/>
    <n v="28.75"/>
    <n v="12.5"/>
    <n v="19.7"/>
    <n v="3.6"/>
    <n v="33.799999999999997"/>
    <n v="16.2"/>
    <n v="0"/>
    <n v="0"/>
    <n v="0"/>
    <n v="-999"/>
    <n v="-999"/>
    <n v="14.9"/>
    <n v="9.9"/>
    <n v="8.4"/>
    <n v="-999"/>
    <n v="0.372"/>
    <n v="1.923"/>
    <n v="0"/>
    <n v="-999"/>
    <x v="154"/>
  </r>
  <r>
    <d v="2004-06-20T00:00:00"/>
    <n v="172"/>
    <n v="26.45"/>
    <n v="15.7"/>
    <n v="22.9"/>
    <n v="6.5"/>
    <n v="38.4"/>
    <n v="19.3"/>
    <n v="0"/>
    <n v="0"/>
    <n v="0"/>
    <n v="-999"/>
    <n v="-999"/>
    <n v="17.600000000000001"/>
    <n v="10.8"/>
    <n v="8.6999999999999993"/>
    <n v="-999"/>
    <n v="0.54"/>
    <n v="2.2530000000000001"/>
    <n v="0"/>
    <n v="-999"/>
    <x v="154"/>
  </r>
  <r>
    <d v="2004-06-21T00:00:00"/>
    <n v="173"/>
    <n v="26.62"/>
    <n v="17.7"/>
    <n v="26.5"/>
    <n v="9.9"/>
    <n v="46.7"/>
    <n v="25.3"/>
    <n v="0"/>
    <n v="0"/>
    <n v="0"/>
    <n v="-999"/>
    <n v="-999"/>
    <n v="19.7"/>
    <n v="12.1"/>
    <n v="9.3000000000000007"/>
    <n v="-999"/>
    <n v="0.876"/>
    <n v="2.5859999999999999"/>
    <n v="0"/>
    <n v="-999"/>
    <x v="154"/>
  </r>
  <r>
    <d v="2004-06-22T00:00:00"/>
    <n v="174"/>
    <n v="17.87"/>
    <n v="17.100000000000001"/>
    <n v="24.6"/>
    <n v="11"/>
    <n v="48.9"/>
    <n v="27.8"/>
    <n v="0"/>
    <n v="0"/>
    <n v="0"/>
    <n v="-999"/>
    <n v="-999"/>
    <n v="17.5"/>
    <n v="12.8"/>
    <n v="10"/>
    <n v="-999"/>
    <n v="0.85899999999999999"/>
    <n v="2.2330000000000001"/>
    <n v="0"/>
    <n v="-999"/>
    <x v="154"/>
  </r>
  <r>
    <d v="2004-06-23T00:00:00"/>
    <n v="175"/>
    <n v="24.7"/>
    <n v="19.8"/>
    <n v="27.2"/>
    <n v="12.5"/>
    <n v="40.4"/>
    <n v="18.600000000000001"/>
    <n v="0"/>
    <n v="0"/>
    <n v="0"/>
    <n v="-999"/>
    <n v="-999"/>
    <n v="20"/>
    <n v="13.3"/>
    <n v="10.5"/>
    <n v="-999"/>
    <n v="0.67100000000000004"/>
    <n v="2.9359999999999999"/>
    <n v="0"/>
    <n v="-999"/>
    <x v="154"/>
  </r>
  <r>
    <d v="2004-06-24T00:00:00"/>
    <n v="176"/>
    <n v="20.82"/>
    <n v="19.399999999999999"/>
    <n v="25.8"/>
    <n v="13.6"/>
    <n v="44.6"/>
    <n v="23.7"/>
    <n v="0"/>
    <n v="0"/>
    <n v="0"/>
    <n v="-999"/>
    <n v="-999"/>
    <n v="19.3"/>
    <n v="13.7"/>
    <n v="10.9"/>
    <n v="-999"/>
    <n v="0.78500000000000003"/>
    <n v="2.5339999999999998"/>
    <n v="0"/>
    <n v="-999"/>
    <x v="154"/>
  </r>
  <r>
    <d v="2004-06-25T00:00:00"/>
    <n v="177"/>
    <n v="14.52"/>
    <n v="16.2"/>
    <n v="24.5"/>
    <n v="10"/>
    <n v="60.6"/>
    <n v="32.9"/>
    <n v="2.4"/>
    <n v="0"/>
    <n v="0"/>
    <n v="-999"/>
    <n v="-999"/>
    <n v="16.7"/>
    <n v="13.7"/>
    <n v="11.2"/>
    <n v="-999"/>
    <n v="1.012"/>
    <n v="2.0630000000000002"/>
    <n v="0"/>
    <n v="-999"/>
    <x v="154"/>
  </r>
  <r>
    <d v="2004-06-26T00:00:00"/>
    <n v="178"/>
    <n v="13.7"/>
    <n v="13.3"/>
    <n v="21.5"/>
    <n v="7"/>
    <n v="77.8"/>
    <n v="42.1"/>
    <n v="22.7"/>
    <n v="0"/>
    <n v="0"/>
    <n v="-999"/>
    <n v="-999"/>
    <n v="14.7"/>
    <n v="13.1"/>
    <n v="11.4"/>
    <n v="-999"/>
    <n v="1.0780000000000001"/>
    <n v="1.484"/>
    <n v="0"/>
    <n v="-999"/>
    <x v="154"/>
  </r>
  <r>
    <d v="2004-06-27T00:00:00"/>
    <n v="179"/>
    <n v="19.059999999999999"/>
    <n v="10.9"/>
    <n v="18"/>
    <n v="5.9"/>
    <n v="87.2"/>
    <n v="52.9"/>
    <n v="4"/>
    <n v="0"/>
    <n v="0"/>
    <n v="-999"/>
    <n v="-999"/>
    <n v="15.6"/>
    <n v="12.7"/>
    <n v="11.3"/>
    <n v="-999"/>
    <n v="1.093"/>
    <n v="0.97199999999999998"/>
    <n v="0"/>
    <n v="-999"/>
    <x v="154"/>
  </r>
  <r>
    <d v="2004-06-28T00:00:00"/>
    <n v="180"/>
    <n v="24.28"/>
    <n v="14.1"/>
    <n v="22.5"/>
    <n v="7.1"/>
    <n v="73.5"/>
    <n v="35.700000000000003"/>
    <n v="0"/>
    <n v="0"/>
    <n v="0"/>
    <n v="-999"/>
    <n v="-999"/>
    <n v="17.7"/>
    <n v="13.3"/>
    <n v="11.3"/>
    <n v="-999"/>
    <n v="0.97199999999999998"/>
    <n v="1.752"/>
    <n v="0"/>
    <n v="-999"/>
    <x v="154"/>
  </r>
  <r>
    <d v="2004-06-29T00:00:00"/>
    <n v="181"/>
    <n v="19.68"/>
    <n v="15.4"/>
    <n v="23.4"/>
    <n v="8.9"/>
    <n v="66.7"/>
    <n v="33.700000000000003"/>
    <n v="0"/>
    <n v="0"/>
    <n v="0"/>
    <n v="-999"/>
    <n v="-999"/>
    <n v="17"/>
    <n v="13.5"/>
    <n v="11.5"/>
    <n v="-999"/>
    <n v="0.97199999999999998"/>
    <n v="1.9079999999999999"/>
    <n v="0"/>
    <n v="-999"/>
    <x v="154"/>
  </r>
  <r>
    <d v="2004-06-30T00:00:00"/>
    <n v="182"/>
    <n v="10.36"/>
    <n v="12.8"/>
    <n v="19.8"/>
    <n v="7.8"/>
    <n v="81.599999999999994"/>
    <n v="51.7"/>
    <n v="3.2"/>
    <n v="0"/>
    <n v="0"/>
    <n v="-999"/>
    <n v="-999"/>
    <n v="13.9"/>
    <n v="13.2"/>
    <n v="11.6"/>
    <n v="-999"/>
    <n v="1.1970000000000001"/>
    <n v="1.115"/>
    <n v="0"/>
    <n v="-999"/>
    <x v="154"/>
  </r>
  <r>
    <d v="2004-07-01T00:00:00"/>
    <n v="183"/>
    <n v="27.85"/>
    <n v="14.6"/>
    <n v="22.5"/>
    <n v="7.4"/>
    <n v="62"/>
    <n v="33.6"/>
    <n v="0"/>
    <n v="0"/>
    <n v="0"/>
    <n v="-999"/>
    <n v="-999"/>
    <n v="18.7"/>
    <n v="13.5"/>
    <n v="11.6"/>
    <n v="-999"/>
    <n v="0.91700000000000004"/>
    <n v="1.8089999999999999"/>
    <n v="0"/>
    <n v="-999"/>
    <x v="155"/>
  </r>
  <r>
    <d v="2004-07-02T00:00:00"/>
    <n v="184"/>
    <n v="21.54"/>
    <n v="13.4"/>
    <n v="21.1"/>
    <n v="7.3"/>
    <n v="63"/>
    <n v="34.700000000000003"/>
    <n v="0"/>
    <n v="0"/>
    <n v="0"/>
    <n v="-999"/>
    <n v="-999"/>
    <n v="16.8"/>
    <n v="13.7"/>
    <n v="11.8"/>
    <n v="-999"/>
    <n v="0.86699999999999999"/>
    <n v="1.6339999999999999"/>
    <n v="0"/>
    <n v="-999"/>
    <x v="155"/>
  </r>
  <r>
    <d v="2004-07-03T00:00:00"/>
    <n v="185"/>
    <n v="18.55"/>
    <n v="10.6"/>
    <n v="19"/>
    <n v="5.5"/>
    <n v="80.599999999999994"/>
    <n v="45"/>
    <n v="0.3"/>
    <n v="0"/>
    <n v="0"/>
    <n v="-999"/>
    <n v="-999"/>
    <n v="15.8"/>
    <n v="13.6"/>
    <n v="11.9"/>
    <n v="-999"/>
    <n v="0.98499999999999999"/>
    <n v="1.208"/>
    <n v="0"/>
    <n v="-999"/>
    <x v="155"/>
  </r>
  <r>
    <d v="2004-07-04T00:00:00"/>
    <n v="186"/>
    <n v="18.02"/>
    <n v="10.5"/>
    <n v="17"/>
    <n v="5.2"/>
    <n v="79.099999999999994"/>
    <n v="51"/>
    <n v="0"/>
    <n v="0"/>
    <n v="0"/>
    <n v="-999"/>
    <n v="-999"/>
    <n v="14.7"/>
    <n v="13.1"/>
    <n v="11.8"/>
    <n v="-999"/>
    <n v="0.98499999999999999"/>
    <n v="0.94899999999999995"/>
    <n v="0"/>
    <n v="-999"/>
    <x v="155"/>
  </r>
  <r>
    <d v="2004-07-05T00:00:00"/>
    <n v="187"/>
    <n v="22.59"/>
    <n v="13.9"/>
    <n v="21.1"/>
    <n v="6.6"/>
    <n v="66.3"/>
    <n v="37.299999999999997"/>
    <n v="0"/>
    <n v="0"/>
    <n v="0"/>
    <n v="-999"/>
    <n v="-999"/>
    <n v="17.5"/>
    <n v="13.3"/>
    <n v="11.7"/>
    <n v="-999"/>
    <n v="0.93"/>
    <n v="1.569"/>
    <n v="0"/>
    <n v="-999"/>
    <x v="155"/>
  </r>
  <r>
    <d v="2004-07-06T00:00:00"/>
    <n v="188"/>
    <n v="14.33"/>
    <n v="10.8"/>
    <n v="18.7"/>
    <n v="5"/>
    <n v="82.2"/>
    <n v="51.7"/>
    <n v="3.5"/>
    <n v="0"/>
    <n v="0"/>
    <n v="-999"/>
    <n v="-999"/>
    <n v="14.3"/>
    <n v="13.6"/>
    <n v="11.9"/>
    <n v="-999"/>
    <n v="1.117"/>
    <n v="1.0409999999999999"/>
    <n v="0"/>
    <n v="-999"/>
    <x v="155"/>
  </r>
  <r>
    <d v="2004-07-07T00:00:00"/>
    <n v="189"/>
    <n v="10.14"/>
    <n v="3.9"/>
    <n v="9.1999999999999993"/>
    <n v="0.8"/>
    <n v="93.2"/>
    <n v="77.8"/>
    <n v="5.6"/>
    <n v="0"/>
    <n v="0"/>
    <n v="-999"/>
    <n v="-999"/>
    <n v="8.8000000000000007"/>
    <n v="11.9"/>
    <n v="11.7"/>
    <n v="-999"/>
    <n v="0.90700000000000003"/>
    <n v="0.25800000000000001"/>
    <n v="0"/>
    <n v="-999"/>
    <x v="155"/>
  </r>
  <r>
    <d v="2004-07-08T00:00:00"/>
    <n v="190"/>
    <n v="15.2"/>
    <n v="6.8"/>
    <n v="13.6"/>
    <n v="1.9"/>
    <n v="86.4"/>
    <n v="46.5"/>
    <n v="3.5"/>
    <n v="0"/>
    <n v="0"/>
    <n v="-999"/>
    <n v="-999"/>
    <n v="12.1"/>
    <n v="11.3"/>
    <n v="11.1"/>
    <n v="-999"/>
    <n v="0.72199999999999998"/>
    <n v="0.83299999999999996"/>
    <n v="0"/>
    <n v="-999"/>
    <x v="155"/>
  </r>
  <r>
    <d v="2004-07-09T00:00:00"/>
    <n v="191"/>
    <n v="14.3"/>
    <n v="9"/>
    <n v="16"/>
    <n v="4.5"/>
    <n v="86.5"/>
    <n v="53.3"/>
    <n v="4"/>
    <n v="0"/>
    <n v="0"/>
    <n v="-999"/>
    <n v="-999"/>
    <n v="13.2"/>
    <n v="11.8"/>
    <n v="10.9"/>
    <n v="-999"/>
    <n v="0.96799999999999997"/>
    <n v="0.84899999999999998"/>
    <n v="0"/>
    <n v="-999"/>
    <x v="155"/>
  </r>
  <r>
    <d v="2004-07-10T00:00:00"/>
    <n v="192"/>
    <n v="14.72"/>
    <n v="7.5"/>
    <n v="14.9"/>
    <n v="2.8"/>
    <n v="88.2"/>
    <n v="58.4"/>
    <n v="4"/>
    <n v="0"/>
    <n v="0"/>
    <n v="-999"/>
    <n v="-999"/>
    <n v="12"/>
    <n v="11.6"/>
    <n v="10.8"/>
    <n v="-999"/>
    <n v="0.98699999999999999"/>
    <n v="0.70499999999999996"/>
    <n v="0"/>
    <n v="-999"/>
    <x v="155"/>
  </r>
  <r>
    <d v="2004-07-11T00:00:00"/>
    <n v="193"/>
    <n v="19.47"/>
    <n v="7.7"/>
    <n v="15"/>
    <n v="2.7"/>
    <n v="85.7"/>
    <n v="52.2"/>
    <n v="0"/>
    <n v="0"/>
    <n v="0"/>
    <n v="-999"/>
    <n v="-999"/>
    <n v="12.7"/>
    <n v="11.6"/>
    <n v="10.8"/>
    <n v="-999"/>
    <n v="0.89200000000000002"/>
    <n v="0.81499999999999995"/>
    <n v="0"/>
    <n v="-999"/>
    <x v="155"/>
  </r>
  <r>
    <d v="2004-07-12T00:00:00"/>
    <n v="194"/>
    <n v="26.5"/>
    <n v="13.9"/>
    <n v="21.5"/>
    <n v="5.3"/>
    <n v="64.2"/>
    <n v="40.700000000000003"/>
    <n v="0"/>
    <n v="0"/>
    <n v="0"/>
    <n v="-999"/>
    <n v="-999"/>
    <n v="16.5"/>
    <n v="12.2"/>
    <n v="10.8"/>
    <n v="-999"/>
    <n v="1.0429999999999999"/>
    <n v="1.52"/>
    <n v="0"/>
    <n v="-999"/>
    <x v="155"/>
  </r>
  <r>
    <d v="2004-07-13T00:00:00"/>
    <n v="195"/>
    <n v="16.18"/>
    <n v="14.9"/>
    <n v="22.5"/>
    <n v="9.9"/>
    <n v="59"/>
    <n v="34.299999999999997"/>
    <n v="0"/>
    <n v="0"/>
    <n v="0"/>
    <n v="-999"/>
    <n v="-999"/>
    <n v="14.3"/>
    <n v="12.6"/>
    <n v="11.1"/>
    <n v="-999"/>
    <n v="0.93300000000000005"/>
    <n v="1.79"/>
    <n v="0"/>
    <n v="-999"/>
    <x v="155"/>
  </r>
  <r>
    <d v="2004-07-14T00:00:00"/>
    <n v="196"/>
    <n v="26.43"/>
    <n v="17"/>
    <n v="26.1"/>
    <n v="7.9"/>
    <n v="51.3"/>
    <n v="13.1"/>
    <n v="0"/>
    <n v="0"/>
    <n v="0"/>
    <n v="-999"/>
    <n v="-999"/>
    <n v="17.899999999999999"/>
    <n v="13"/>
    <n v="11.3"/>
    <n v="-999"/>
    <n v="0.443"/>
    <n v="2.9380000000000002"/>
    <n v="0"/>
    <n v="-999"/>
    <x v="155"/>
  </r>
  <r>
    <d v="2004-07-15T00:00:00"/>
    <n v="197"/>
    <n v="24.3"/>
    <n v="19.399999999999999"/>
    <n v="27.5"/>
    <n v="12.4"/>
    <n v="47.4"/>
    <n v="23.1"/>
    <n v="0"/>
    <n v="0"/>
    <n v="0"/>
    <n v="-999"/>
    <n v="-999"/>
    <n v="19.3"/>
    <n v="14.3"/>
    <n v="11.7"/>
    <n v="-999"/>
    <n v="0.84599999999999997"/>
    <n v="2.823"/>
    <n v="0"/>
    <n v="-999"/>
    <x v="155"/>
  </r>
  <r>
    <d v="2004-07-16T00:00:00"/>
    <n v="198"/>
    <n v="26.8"/>
    <n v="18.5"/>
    <n v="26.3"/>
    <n v="10.5"/>
    <n v="50.7"/>
    <n v="23.1"/>
    <n v="0"/>
    <n v="0"/>
    <n v="0"/>
    <n v="-999"/>
    <n v="-999"/>
    <n v="19.399999999999999"/>
    <n v="14.9"/>
    <n v="12.3"/>
    <n v="-999"/>
    <n v="0.79100000000000004"/>
    <n v="2.6309999999999998"/>
    <n v="0"/>
    <n v="-999"/>
    <x v="155"/>
  </r>
  <r>
    <d v="2004-07-17T00:00:00"/>
    <n v="199"/>
    <n v="24.4"/>
    <n v="19.600000000000001"/>
    <n v="28.8"/>
    <n v="11.7"/>
    <n v="48.6"/>
    <n v="22.3"/>
    <n v="0"/>
    <n v="0"/>
    <n v="0"/>
    <n v="-999"/>
    <n v="-999"/>
    <n v="20.2"/>
    <n v="15.2"/>
    <n v="12.6"/>
    <n v="-999"/>
    <n v="0.88100000000000001"/>
    <n v="3.0760000000000001"/>
    <n v="0"/>
    <n v="-999"/>
    <x v="155"/>
  </r>
  <r>
    <d v="2004-07-18T00:00:00"/>
    <n v="200"/>
    <n v="12.26"/>
    <n v="17.5"/>
    <n v="25.4"/>
    <n v="13.5"/>
    <n v="62"/>
    <n v="35.5"/>
    <n v="2.1"/>
    <n v="0"/>
    <n v="0"/>
    <n v="-999"/>
    <n v="-999"/>
    <n v="16.600000000000001"/>
    <n v="15.2"/>
    <n v="13"/>
    <n v="-999"/>
    <n v="1.153"/>
    <n v="2.0920000000000001"/>
    <n v="0"/>
    <n v="-999"/>
    <x v="155"/>
  </r>
  <r>
    <d v="2004-07-19T00:00:00"/>
    <n v="201"/>
    <n v="17.260000000000002"/>
    <n v="14.6"/>
    <n v="22.2"/>
    <n v="8.4"/>
    <n v="79.400000000000006"/>
    <n v="50.1"/>
    <n v="0.8"/>
    <n v="0"/>
    <n v="0"/>
    <n v="-999"/>
    <n v="-999"/>
    <n v="16.100000000000001"/>
    <n v="14.7"/>
    <n v="13.1"/>
    <n v="-999"/>
    <n v="1.3380000000000001"/>
    <n v="1.335"/>
    <n v="0"/>
    <n v="-999"/>
    <x v="155"/>
  </r>
  <r>
    <d v="2004-07-20T00:00:00"/>
    <n v="202"/>
    <n v="17.79"/>
    <n v="10.6"/>
    <n v="17.2"/>
    <n v="4.7"/>
    <n v="79.099999999999994"/>
    <n v="50.6"/>
    <n v="0"/>
    <n v="0"/>
    <n v="0"/>
    <n v="-999"/>
    <n v="-999"/>
    <n v="13.9"/>
    <n v="14.2"/>
    <n v="12.9"/>
    <n v="-999"/>
    <n v="0.99399999999999999"/>
    <n v="0.96899999999999997"/>
    <n v="0"/>
    <n v="-999"/>
    <x v="155"/>
  </r>
  <r>
    <d v="2004-07-21T00:00:00"/>
    <n v="203"/>
    <n v="26.96"/>
    <n v="12.3"/>
    <n v="19.399999999999999"/>
    <n v="4.9000000000000004"/>
    <n v="67.8"/>
    <n v="38.299999999999997"/>
    <n v="0.3"/>
    <n v="0"/>
    <n v="0"/>
    <n v="-999"/>
    <n v="-999"/>
    <n v="15.7"/>
    <n v="13.7"/>
    <n v="12.6"/>
    <n v="-999"/>
    <n v="0.86"/>
    <n v="1.39"/>
    <n v="0"/>
    <n v="-999"/>
    <x v="155"/>
  </r>
  <r>
    <d v="2004-07-22T00:00:00"/>
    <n v="204"/>
    <n v="24.1"/>
    <n v="15.1"/>
    <n v="22.2"/>
    <n v="8.1"/>
    <n v="58.1"/>
    <n v="37.5"/>
    <n v="0"/>
    <n v="0"/>
    <n v="0"/>
    <n v="-999"/>
    <n v="-999"/>
    <n v="16.399999999999999"/>
    <n v="13.9"/>
    <n v="12.6"/>
    <n v="-999"/>
    <n v="1.0029999999999999"/>
    <n v="1.6719999999999999"/>
    <n v="0"/>
    <n v="-999"/>
    <x v="155"/>
  </r>
  <r>
    <d v="2004-07-23T00:00:00"/>
    <n v="205"/>
    <n v="27.51"/>
    <n v="18.3"/>
    <n v="25"/>
    <n v="10.5"/>
    <n v="47.5"/>
    <n v="28.6"/>
    <n v="0"/>
    <n v="0"/>
    <n v="0"/>
    <n v="-999"/>
    <n v="-999"/>
    <n v="18.5"/>
    <n v="14.5"/>
    <n v="12.7"/>
    <n v="-999"/>
    <n v="0.90500000000000003"/>
    <n v="2.2610000000000001"/>
    <n v="0"/>
    <n v="-999"/>
    <x v="155"/>
  </r>
  <r>
    <d v="2004-07-24T00:00:00"/>
    <n v="206"/>
    <n v="27.03"/>
    <n v="19.899999999999999"/>
    <n v="27.2"/>
    <n v="13.3"/>
    <n v="43.2"/>
    <n v="21.6"/>
    <n v="0"/>
    <n v="0"/>
    <n v="0"/>
    <n v="-999"/>
    <n v="-999"/>
    <n v="19.5"/>
    <n v="15.2"/>
    <n v="13"/>
    <n v="-999"/>
    <n v="0.77900000000000003"/>
    <n v="2.8279999999999998"/>
    <n v="0"/>
    <n v="-999"/>
    <x v="155"/>
  </r>
  <r>
    <d v="2004-07-25T00:00:00"/>
    <n v="207"/>
    <n v="24.03"/>
    <n v="17.899999999999999"/>
    <n v="26.1"/>
    <n v="10.6"/>
    <n v="41.6"/>
    <n v="19.600000000000001"/>
    <n v="0"/>
    <n v="0"/>
    <n v="0"/>
    <n v="-999"/>
    <n v="-999"/>
    <n v="18.100000000000001"/>
    <n v="15.5"/>
    <n v="13.4"/>
    <n v="-999"/>
    <n v="0.66200000000000003"/>
    <n v="2.718"/>
    <n v="0"/>
    <n v="-999"/>
    <x v="155"/>
  </r>
  <r>
    <d v="2004-07-26T00:00:00"/>
    <n v="208"/>
    <n v="20.5"/>
    <n v="13.2"/>
    <n v="19"/>
    <n v="8.3000000000000007"/>
    <n v="52.6"/>
    <n v="38.299999999999997"/>
    <n v="0"/>
    <n v="0"/>
    <n v="0"/>
    <n v="-999"/>
    <n v="-999"/>
    <n v="15.4"/>
    <n v="14.9"/>
    <n v="13.5"/>
    <n v="-999"/>
    <n v="0.84299999999999997"/>
    <n v="1.355"/>
    <n v="0"/>
    <n v="-999"/>
    <x v="155"/>
  </r>
  <r>
    <d v="2004-07-27T00:00:00"/>
    <n v="209"/>
    <n v="26.39"/>
    <n v="13.2"/>
    <n v="20.6"/>
    <n v="5.2"/>
    <n v="52.3"/>
    <n v="29"/>
    <n v="0"/>
    <n v="0"/>
    <n v="0"/>
    <n v="-999"/>
    <n v="-999"/>
    <n v="16"/>
    <n v="14.4"/>
    <n v="13.3"/>
    <n v="-999"/>
    <n v="0.70099999999999996"/>
    <n v="1.722"/>
    <n v="0"/>
    <n v="-999"/>
    <x v="155"/>
  </r>
  <r>
    <d v="2004-07-28T00:00:00"/>
    <n v="210"/>
    <n v="26.42"/>
    <n v="16.2"/>
    <n v="23.7"/>
    <n v="8.6"/>
    <n v="48.5"/>
    <n v="29.3"/>
    <n v="0"/>
    <n v="0"/>
    <n v="0"/>
    <n v="-999"/>
    <n v="-999"/>
    <n v="17.3"/>
    <n v="14.6"/>
    <n v="13.2"/>
    <n v="-999"/>
    <n v="0.85799999999999998"/>
    <n v="2.0710000000000002"/>
    <n v="0"/>
    <n v="-999"/>
    <x v="155"/>
  </r>
  <r>
    <d v="2004-07-29T00:00:00"/>
    <n v="211"/>
    <n v="21.34"/>
    <n v="17.8"/>
    <n v="25.1"/>
    <n v="11.3"/>
    <n v="44.9"/>
    <n v="27.5"/>
    <n v="0"/>
    <n v="0"/>
    <n v="0"/>
    <n v="-999"/>
    <n v="-999"/>
    <n v="17.3"/>
    <n v="14.7"/>
    <n v="13.3"/>
    <n v="-999"/>
    <n v="0.875"/>
    <n v="2.31"/>
    <n v="0"/>
    <n v="-999"/>
    <x v="155"/>
  </r>
  <r>
    <d v="2004-07-30T00:00:00"/>
    <n v="212"/>
    <n v="24.48"/>
    <n v="17"/>
    <n v="25.4"/>
    <n v="10.199999999999999"/>
    <n v="55.4"/>
    <n v="35.700000000000003"/>
    <n v="0"/>
    <n v="0"/>
    <n v="0"/>
    <n v="-999"/>
    <n v="-999"/>
    <n v="17.899999999999999"/>
    <n v="15"/>
    <n v="13.4"/>
    <n v="-999"/>
    <n v="1.159"/>
    <n v="2.085"/>
    <n v="0"/>
    <n v="-999"/>
    <x v="155"/>
  </r>
  <r>
    <d v="2004-07-31T00:00:00"/>
    <n v="213"/>
    <n v="25.87"/>
    <n v="17.8"/>
    <n v="26.2"/>
    <n v="9.8000000000000007"/>
    <n v="54.9"/>
    <n v="29.1"/>
    <n v="0"/>
    <n v="0"/>
    <n v="0"/>
    <n v="-999"/>
    <n v="-999"/>
    <n v="18.600000000000001"/>
    <n v="15.2"/>
    <n v="13.6"/>
    <n v="-999"/>
    <n v="0.98699999999999999"/>
    <n v="2.411"/>
    <n v="0"/>
    <n v="-999"/>
    <x v="155"/>
  </r>
  <r>
    <d v="2004-08-01T00:00:00"/>
    <n v="214"/>
    <n v="25.97"/>
    <n v="18"/>
    <n v="26.1"/>
    <n v="9.3000000000000007"/>
    <n v="47.9"/>
    <n v="25.6"/>
    <n v="0"/>
    <n v="0"/>
    <n v="0"/>
    <n v="-999"/>
    <n v="-999"/>
    <n v="18.600000000000001"/>
    <n v="15.5"/>
    <n v="13.7"/>
    <n v="-999"/>
    <n v="0.86499999999999999"/>
    <n v="2.5150000000000001"/>
    <n v="0"/>
    <n v="-999"/>
    <x v="156"/>
  </r>
  <r>
    <d v="2004-08-02T00:00:00"/>
    <n v="215"/>
    <n v="26.25"/>
    <n v="17.899999999999999"/>
    <n v="26.2"/>
    <n v="10.6"/>
    <n v="38.9"/>
    <n v="18.8"/>
    <n v="0"/>
    <n v="0"/>
    <n v="0"/>
    <n v="-999"/>
    <n v="-999"/>
    <n v="18.100000000000001"/>
    <n v="15.5"/>
    <n v="13.9"/>
    <n v="-999"/>
    <n v="0.64"/>
    <n v="2.7610000000000001"/>
    <n v="0"/>
    <n v="-999"/>
    <x v="156"/>
  </r>
  <r>
    <d v="2004-08-03T00:00:00"/>
    <n v="216"/>
    <n v="13.02"/>
    <n v="13.3"/>
    <n v="21.6"/>
    <n v="7.2"/>
    <n v="70.900000000000006"/>
    <n v="44"/>
    <n v="1.1000000000000001"/>
    <n v="0"/>
    <n v="0"/>
    <n v="-999"/>
    <n v="-999"/>
    <n v="15.6"/>
    <n v="15.2"/>
    <n v="13.9"/>
    <n v="-999"/>
    <n v="1.1359999999999999"/>
    <n v="1.4450000000000001"/>
    <n v="0"/>
    <n v="-999"/>
    <x v="156"/>
  </r>
  <r>
    <d v="2004-08-04T00:00:00"/>
    <n v="217"/>
    <n v="15.63"/>
    <n v="12.9"/>
    <n v="21.1"/>
    <n v="6.3"/>
    <n v="74.3"/>
    <n v="33.4"/>
    <n v="0.3"/>
    <n v="0"/>
    <n v="0"/>
    <n v="-999"/>
    <n v="-999"/>
    <n v="13.4"/>
    <n v="14.5"/>
    <n v="13.7"/>
    <n v="-999"/>
    <n v="0.83799999999999997"/>
    <n v="1.6659999999999999"/>
    <n v="0"/>
    <n v="-999"/>
    <x v="156"/>
  </r>
  <r>
    <d v="2004-08-05T00:00:00"/>
    <n v="218"/>
    <n v="8.84"/>
    <n v="9.4"/>
    <n v="12.3"/>
    <n v="6.3"/>
    <n v="92.3"/>
    <n v="73.7"/>
    <n v="20"/>
    <n v="0"/>
    <n v="0"/>
    <n v="-999"/>
    <n v="-999"/>
    <n v="12"/>
    <n v="13.5"/>
    <n v="13.2"/>
    <n v="-999"/>
    <n v="1.05"/>
    <n v="0.376"/>
    <n v="0"/>
    <n v="-999"/>
    <x v="156"/>
  </r>
  <r>
    <d v="2004-08-06T00:00:00"/>
    <n v="219"/>
    <n v="8.3699999999999992"/>
    <n v="8"/>
    <n v="12.6"/>
    <n v="5.9"/>
    <n v="93.1"/>
    <n v="59.7"/>
    <n v="14.7"/>
    <n v="0"/>
    <n v="0"/>
    <n v="-999"/>
    <n v="-999"/>
    <n v="10.6"/>
    <n v="12.6"/>
    <n v="12.7"/>
    <n v="-999"/>
    <n v="0.871"/>
    <n v="0.58799999999999997"/>
    <n v="0"/>
    <n v="-999"/>
    <x v="156"/>
  </r>
  <r>
    <d v="2004-08-07T00:00:00"/>
    <n v="220"/>
    <n v="10.38"/>
    <n v="7.8"/>
    <n v="13.3"/>
    <n v="3.6"/>
    <n v="94.4"/>
    <n v="73.5"/>
    <n v="1.1000000000000001"/>
    <n v="0"/>
    <n v="0"/>
    <n v="-999"/>
    <n v="-999"/>
    <n v="11.3"/>
    <n v="11.9"/>
    <n v="12.1"/>
    <n v="-999"/>
    <n v="1.123"/>
    <n v="0.40500000000000003"/>
    <n v="0"/>
    <n v="-999"/>
    <x v="156"/>
  </r>
  <r>
    <d v="2004-08-08T00:00:00"/>
    <n v="221"/>
    <n v="25.57"/>
    <n v="11.5"/>
    <n v="18.7"/>
    <n v="4.5"/>
    <n v="73.8"/>
    <n v="43.5"/>
    <n v="0"/>
    <n v="0"/>
    <n v="0"/>
    <n v="-999"/>
    <n v="-999"/>
    <n v="13.8"/>
    <n v="12.4"/>
    <n v="11.9"/>
    <n v="-999"/>
    <n v="0.93700000000000006"/>
    <n v="1.218"/>
    <n v="0"/>
    <n v="-999"/>
    <x v="156"/>
  </r>
  <r>
    <d v="2004-08-09T00:00:00"/>
    <n v="222"/>
    <n v="24.09"/>
    <n v="14.1"/>
    <n v="21.3"/>
    <n v="6.7"/>
    <n v="62.9"/>
    <n v="38.700000000000003"/>
    <n v="0"/>
    <n v="0"/>
    <n v="0"/>
    <n v="-999"/>
    <n v="-999"/>
    <n v="15.2"/>
    <n v="13"/>
    <n v="12"/>
    <n v="-999"/>
    <n v="0.97699999999999998"/>
    <n v="1.552"/>
    <n v="0"/>
    <n v="-999"/>
    <x v="156"/>
  </r>
  <r>
    <d v="2004-08-10T00:00:00"/>
    <n v="223"/>
    <n v="24.91"/>
    <n v="17.399999999999999"/>
    <n v="24.9"/>
    <n v="10.4"/>
    <n v="53.4"/>
    <n v="26.7"/>
    <n v="0"/>
    <n v="0"/>
    <n v="0"/>
    <n v="-999"/>
    <n v="-999"/>
    <n v="17.7"/>
    <n v="13.8"/>
    <n v="12.3"/>
    <n v="-999"/>
    <n v="0.84"/>
    <n v="2.3079999999999998"/>
    <n v="0"/>
    <n v="-999"/>
    <x v="156"/>
  </r>
  <r>
    <d v="2004-08-11T00:00:00"/>
    <n v="224"/>
    <n v="24.52"/>
    <n v="19.100000000000001"/>
    <n v="27"/>
    <n v="12.3"/>
    <n v="46.5"/>
    <n v="24.3"/>
    <n v="0"/>
    <n v="0"/>
    <n v="0"/>
    <n v="-999"/>
    <n v="-999"/>
    <n v="18.7"/>
    <n v="14.5"/>
    <n v="12.7"/>
    <n v="-999"/>
    <n v="0.86799999999999999"/>
    <n v="2.698"/>
    <n v="0"/>
    <n v="-999"/>
    <x v="156"/>
  </r>
  <r>
    <d v="2004-08-12T00:00:00"/>
    <n v="225"/>
    <n v="23.61"/>
    <n v="20.100000000000001"/>
    <n v="28.2"/>
    <n v="13.1"/>
    <n v="44.8"/>
    <n v="22.9"/>
    <n v="0"/>
    <n v="0"/>
    <n v="0"/>
    <n v="-999"/>
    <n v="-999"/>
    <n v="19.3"/>
    <n v="15"/>
    <n v="13.1"/>
    <n v="-999"/>
    <n v="0.877"/>
    <n v="2.948"/>
    <n v="0"/>
    <n v="-999"/>
    <x v="156"/>
  </r>
  <r>
    <d v="2004-08-13T00:00:00"/>
    <n v="226"/>
    <n v="21.33"/>
    <n v="20.7"/>
    <n v="29"/>
    <n v="14"/>
    <n v="44.8"/>
    <n v="25.7"/>
    <n v="0"/>
    <n v="0"/>
    <n v="0"/>
    <n v="-999"/>
    <n v="-999"/>
    <n v="19.100000000000001"/>
    <n v="15.4"/>
    <n v="13.5"/>
    <n v="-999"/>
    <n v="1.026"/>
    <n v="2.976"/>
    <n v="0"/>
    <n v="-999"/>
    <x v="156"/>
  </r>
  <r>
    <d v="2004-08-14T00:00:00"/>
    <n v="227"/>
    <n v="15.74"/>
    <n v="20.3"/>
    <n v="29.6"/>
    <n v="15.1"/>
    <n v="46.7"/>
    <n v="23.2"/>
    <n v="1.1000000000000001"/>
    <n v="0"/>
    <n v="0"/>
    <n v="-999"/>
    <n v="-999"/>
    <n v="17.3"/>
    <n v="15.4"/>
    <n v="13.7"/>
    <n v="-999"/>
    <n v="0.96199999999999997"/>
    <n v="3.1840000000000002"/>
    <n v="0"/>
    <n v="-999"/>
    <x v="156"/>
  </r>
  <r>
    <d v="2004-08-15T00:00:00"/>
    <n v="228"/>
    <n v="19.04"/>
    <n v="20.3"/>
    <n v="27"/>
    <n v="15"/>
    <n v="49.7"/>
    <n v="32.5"/>
    <n v="0"/>
    <n v="0"/>
    <n v="0"/>
    <n v="-999"/>
    <n v="-999"/>
    <n v="19.399999999999999"/>
    <n v="15.7"/>
    <n v="13.8"/>
    <n v="-999"/>
    <n v="1.161"/>
    <n v="2.4060000000000001"/>
    <n v="0"/>
    <n v="-999"/>
    <x v="156"/>
  </r>
  <r>
    <d v="2004-08-16T00:00:00"/>
    <n v="229"/>
    <n v="19.100000000000001"/>
    <n v="20.5"/>
    <n v="27.8"/>
    <n v="13.9"/>
    <n v="50.3"/>
    <n v="31.2"/>
    <n v="0"/>
    <n v="0"/>
    <n v="0"/>
    <n v="-999"/>
    <n v="-999"/>
    <n v="19.2"/>
    <n v="15.9"/>
    <n v="14"/>
    <n v="-999"/>
    <n v="1.167"/>
    <n v="2.57"/>
    <n v="0"/>
    <n v="-999"/>
    <x v="156"/>
  </r>
  <r>
    <d v="2004-08-17T00:00:00"/>
    <n v="230"/>
    <n v="9.48"/>
    <n v="16.7"/>
    <n v="22.2"/>
    <n v="13.1"/>
    <n v="64.599999999999994"/>
    <n v="42.2"/>
    <n v="1.1000000000000001"/>
    <n v="0"/>
    <n v="0"/>
    <n v="-999"/>
    <n v="-999"/>
    <n v="16"/>
    <n v="15.5"/>
    <n v="14.1"/>
    <n v="-999"/>
    <n v="1.1279999999999999"/>
    <n v="1.5469999999999999"/>
    <n v="0"/>
    <n v="-999"/>
    <x v="156"/>
  </r>
  <r>
    <d v="2004-08-18T00:00:00"/>
    <n v="231"/>
    <n v="22.24"/>
    <n v="18"/>
    <n v="25.5"/>
    <n v="12.3"/>
    <n v="60"/>
    <n v="36.200000000000003"/>
    <n v="0"/>
    <n v="0"/>
    <n v="0"/>
    <n v="-999"/>
    <n v="-999"/>
    <n v="18.3"/>
    <n v="15.4"/>
    <n v="14"/>
    <n v="-999"/>
    <n v="1.18"/>
    <n v="2.0819999999999999"/>
    <n v="0"/>
    <n v="-999"/>
    <x v="156"/>
  </r>
  <r>
    <d v="2004-08-19T00:00:00"/>
    <n v="232"/>
    <n v="21.05"/>
    <n v="18.5"/>
    <n v="25.9"/>
    <n v="12.3"/>
    <n v="54"/>
    <n v="25.2"/>
    <n v="0"/>
    <n v="0"/>
    <n v="0"/>
    <n v="-999"/>
    <n v="-999"/>
    <n v="18.3"/>
    <n v="15.5"/>
    <n v="14.1"/>
    <n v="-999"/>
    <n v="0.84199999999999997"/>
    <n v="2.4990000000000001"/>
    <n v="0"/>
    <n v="-999"/>
    <x v="156"/>
  </r>
  <r>
    <d v="2004-08-20T00:00:00"/>
    <n v="233"/>
    <n v="17.57"/>
    <n v="16.399999999999999"/>
    <n v="24.1"/>
    <n v="10.1"/>
    <n v="55.6"/>
    <n v="30.9"/>
    <n v="0"/>
    <n v="0"/>
    <n v="0"/>
    <n v="-999"/>
    <n v="-999"/>
    <n v="17"/>
    <n v="15.3"/>
    <n v="14.1"/>
    <n v="-999"/>
    <n v="0.92800000000000005"/>
    <n v="2.0739999999999998"/>
    <n v="0"/>
    <n v="-999"/>
    <x v="156"/>
  </r>
  <r>
    <d v="2004-08-21T00:00:00"/>
    <n v="234"/>
    <n v="10.84"/>
    <n v="13.3"/>
    <n v="21.3"/>
    <n v="9.3000000000000007"/>
    <n v="81.900000000000006"/>
    <n v="52.1"/>
    <n v="4.8"/>
    <n v="0"/>
    <n v="0"/>
    <n v="-999"/>
    <n v="-999"/>
    <n v="15.5"/>
    <n v="15"/>
    <n v="14"/>
    <n v="-999"/>
    <n v="1.3149999999999999"/>
    <n v="1.2130000000000001"/>
    <n v="0"/>
    <n v="-999"/>
    <x v="156"/>
  </r>
  <r>
    <d v="2004-08-22T00:00:00"/>
    <n v="235"/>
    <n v="5.71"/>
    <n v="8.5"/>
    <n v="11"/>
    <n v="6.8"/>
    <n v="98"/>
    <n v="91"/>
    <n v="22.4"/>
    <n v="0"/>
    <n v="0"/>
    <n v="-999"/>
    <n v="-999"/>
    <n v="11.9"/>
    <n v="13.7"/>
    <n v="13.7"/>
    <n v="-999"/>
    <n v="1.1970000000000001"/>
    <n v="0.11799999999999999"/>
    <n v="0"/>
    <n v="-999"/>
    <x v="156"/>
  </r>
  <r>
    <d v="2004-08-23T00:00:00"/>
    <n v="236"/>
    <n v="7.31"/>
    <n v="7.5"/>
    <n v="11.5"/>
    <n v="5.0999999999999996"/>
    <n v="95.5"/>
    <n v="79.3"/>
    <n v="4.8"/>
    <n v="0"/>
    <n v="0"/>
    <n v="-999"/>
    <n v="-999"/>
    <n v="11.6"/>
    <n v="12.9"/>
    <n v="13.1"/>
    <n v="-999"/>
    <n v="1.075"/>
    <n v="0.28100000000000003"/>
    <n v="0"/>
    <n v="-999"/>
    <x v="156"/>
  </r>
  <r>
    <d v="2004-08-24T00:00:00"/>
    <n v="237"/>
    <n v="8.11"/>
    <n v="6.7"/>
    <n v="10.1"/>
    <n v="3.5"/>
    <n v="95.8"/>
    <n v="77.2"/>
    <n v="2.7"/>
    <n v="0"/>
    <n v="0"/>
    <n v="-999"/>
    <n v="-999"/>
    <n v="10.7"/>
    <n v="12.2"/>
    <n v="12.6"/>
    <n v="-999"/>
    <n v="0.95699999999999996"/>
    <n v="0.28199999999999997"/>
    <n v="0"/>
    <n v="-999"/>
    <x v="156"/>
  </r>
  <r>
    <d v="2004-08-25T00:00:00"/>
    <n v="238"/>
    <n v="10.02"/>
    <n v="6.8"/>
    <n v="13.5"/>
    <n v="4.0999999999999996"/>
    <n v="96.7"/>
    <n v="69.099999999999994"/>
    <n v="8"/>
    <n v="0"/>
    <n v="0"/>
    <n v="-999"/>
    <n v="-999"/>
    <n v="11.4"/>
    <n v="12"/>
    <n v="12.2"/>
    <n v="-999"/>
    <n v="1.07"/>
    <n v="0.47799999999999998"/>
    <n v="0"/>
    <n v="-999"/>
    <x v="156"/>
  </r>
  <r>
    <d v="2004-08-26T00:00:00"/>
    <n v="239"/>
    <n v="8.44"/>
    <n v="7.4"/>
    <n v="13.9"/>
    <n v="3.8"/>
    <n v="94.1"/>
    <n v="71.099999999999994"/>
    <n v="0"/>
    <n v="0"/>
    <n v="0"/>
    <n v="-999"/>
    <n v="-999"/>
    <n v="10.4"/>
    <n v="11.6"/>
    <n v="11.9"/>
    <n v="-999"/>
    <n v="1.125"/>
    <n v="0.45900000000000002"/>
    <n v="0"/>
    <n v="-999"/>
    <x v="156"/>
  </r>
  <r>
    <d v="2004-08-27T00:00:00"/>
    <n v="240"/>
    <n v="9.2899999999999991"/>
    <n v="8.5"/>
    <n v="13.1"/>
    <n v="5.9"/>
    <n v="90.4"/>
    <n v="65"/>
    <n v="0.5"/>
    <n v="0"/>
    <n v="0"/>
    <n v="-999"/>
    <n v="-999"/>
    <n v="11.4"/>
    <n v="11.5"/>
    <n v="11.6"/>
    <n v="-999"/>
    <n v="0.97799999999999998"/>
    <n v="0.52700000000000002"/>
    <n v="0"/>
    <n v="-999"/>
    <x v="156"/>
  </r>
  <r>
    <d v="2004-08-28T00:00:00"/>
    <n v="241"/>
    <n v="7.48"/>
    <n v="8.5"/>
    <n v="12.7"/>
    <n v="6"/>
    <n v="94.2"/>
    <n v="79.7"/>
    <n v="8.5"/>
    <n v="0"/>
    <n v="0"/>
    <n v="-999"/>
    <n v="-999"/>
    <n v="11.4"/>
    <n v="11.5"/>
    <n v="11.5"/>
    <n v="-999"/>
    <n v="1.169"/>
    <n v="0.29799999999999999"/>
    <n v="0"/>
    <n v="-999"/>
    <x v="156"/>
  </r>
  <r>
    <d v="2004-08-29T00:00:00"/>
    <n v="242"/>
    <n v="10.88"/>
    <n v="10.6"/>
    <n v="16.100000000000001"/>
    <n v="6.7"/>
    <n v="91.1"/>
    <n v="68.099999999999994"/>
    <n v="0.5"/>
    <n v="0"/>
    <n v="0"/>
    <n v="-999"/>
    <n v="-999"/>
    <n v="12.9"/>
    <n v="11.8"/>
    <n v="11.4"/>
    <n v="-999"/>
    <n v="1.248"/>
    <n v="0.58399999999999996"/>
    <n v="0"/>
    <n v="-999"/>
    <x v="156"/>
  </r>
  <r>
    <d v="2004-08-30T00:00:00"/>
    <n v="243"/>
    <n v="16.27"/>
    <n v="12.7"/>
    <n v="19.7"/>
    <n v="7.4"/>
    <n v="76"/>
    <n v="52.5"/>
    <n v="0"/>
    <n v="0"/>
    <n v="0"/>
    <n v="-999"/>
    <n v="-999"/>
    <n v="14.1"/>
    <n v="12.2"/>
    <n v="11.5"/>
    <n v="-999"/>
    <n v="1.2050000000000001"/>
    <n v="1.0900000000000001"/>
    <n v="0"/>
    <n v="-999"/>
    <x v="156"/>
  </r>
  <r>
    <d v="2004-08-31T00:00:00"/>
    <n v="244"/>
    <n v="18.84"/>
    <n v="14.8"/>
    <n v="22.8"/>
    <n v="9.3000000000000007"/>
    <n v="57"/>
    <n v="32.200000000000003"/>
    <n v="0"/>
    <n v="0"/>
    <n v="0"/>
    <n v="-999"/>
    <n v="-999"/>
    <n v="14.8"/>
    <n v="12.6"/>
    <n v="11.7"/>
    <n v="-999"/>
    <n v="0.89500000000000002"/>
    <n v="1.881"/>
    <n v="0"/>
    <n v="-999"/>
    <x v="156"/>
  </r>
  <r>
    <d v="2004-09-01T00:00:00"/>
    <n v="245"/>
    <n v="11.99"/>
    <n v="7.7"/>
    <n v="13.5"/>
    <n v="1.3"/>
    <n v="75"/>
    <n v="46.3"/>
    <n v="1.6"/>
    <n v="0"/>
    <n v="0"/>
    <n v="-999"/>
    <n v="-999"/>
    <n v="11.3"/>
    <n v="12.5"/>
    <n v="11.8"/>
    <n v="-999"/>
    <n v="0.71699999999999997"/>
    <n v="0.83099999999999996"/>
    <n v="0"/>
    <n v="-999"/>
    <x v="157"/>
  </r>
  <r>
    <d v="2004-09-02T00:00:00"/>
    <n v="246"/>
    <n v="3.26"/>
    <n v="1.7"/>
    <n v="4"/>
    <n v="-0.1"/>
    <n v="98.9"/>
    <n v="96.3"/>
    <n v="31"/>
    <n v="0"/>
    <n v="0"/>
    <n v="-999"/>
    <n v="-999"/>
    <n v="3.7"/>
    <n v="9.9"/>
    <n v="11.5"/>
    <n v="-999"/>
    <n v="0.78400000000000003"/>
    <n v="0.03"/>
    <n v="0"/>
    <n v="-999"/>
    <x v="157"/>
  </r>
  <r>
    <d v="2004-09-03T00:00:00"/>
    <n v="247"/>
    <n v="8.41"/>
    <n v="6"/>
    <n v="10.7"/>
    <n v="2.8"/>
    <n v="93.9"/>
    <n v="74.2"/>
    <n v="0"/>
    <n v="0"/>
    <n v="0"/>
    <n v="-999"/>
    <n v="-999"/>
    <n v="7.9"/>
    <n v="8.3000000000000007"/>
    <n v="10.199999999999999"/>
    <n v="-999"/>
    <n v="0.95599999999999996"/>
    <n v="0.33200000000000002"/>
    <n v="0"/>
    <n v="-999"/>
    <x v="157"/>
  </r>
  <r>
    <d v="2004-09-04T00:00:00"/>
    <n v="248"/>
    <n v="10.17"/>
    <n v="6.3"/>
    <n v="12.7"/>
    <n v="2.8"/>
    <n v="88.9"/>
    <n v="63.1"/>
    <n v="0.8"/>
    <n v="0"/>
    <n v="0"/>
    <n v="-999"/>
    <n v="-999"/>
    <n v="8.4"/>
    <n v="8.9"/>
    <n v="9.6999999999999993"/>
    <n v="-999"/>
    <n v="0.92500000000000004"/>
    <n v="0.54200000000000004"/>
    <n v="0"/>
    <n v="-999"/>
    <x v="157"/>
  </r>
  <r>
    <d v="2004-09-05T00:00:00"/>
    <n v="249"/>
    <n v="11.32"/>
    <n v="5.9"/>
    <n v="12.1"/>
    <n v="2.1"/>
    <n v="86.1"/>
    <n v="53.7"/>
    <n v="0.3"/>
    <n v="0"/>
    <n v="0"/>
    <n v="-999"/>
    <n v="-999"/>
    <n v="9.5"/>
    <n v="9.4"/>
    <n v="9.6"/>
    <n v="-999"/>
    <n v="0.755"/>
    <n v="0.65300000000000002"/>
    <n v="0"/>
    <n v="-999"/>
    <x v="157"/>
  </r>
  <r>
    <d v="2004-09-06T00:00:00"/>
    <n v="250"/>
    <n v="13.96"/>
    <n v="7.9"/>
    <n v="14.8"/>
    <n v="2.2000000000000002"/>
    <n v="80.5"/>
    <n v="48.8"/>
    <n v="1.9"/>
    <n v="0"/>
    <n v="0"/>
    <n v="-999"/>
    <n v="-999"/>
    <n v="11"/>
    <n v="9.8000000000000007"/>
    <n v="9.6999999999999993"/>
    <n v="-999"/>
    <n v="0.82099999999999995"/>
    <n v="0.86199999999999999"/>
    <n v="0"/>
    <n v="-999"/>
    <x v="157"/>
  </r>
  <r>
    <d v="2004-09-07T00:00:00"/>
    <n v="251"/>
    <n v="12.94"/>
    <n v="8"/>
    <n v="14.4"/>
    <n v="2.4"/>
    <n v="85.3"/>
    <n v="54.6"/>
    <n v="1.1000000000000001"/>
    <n v="0"/>
    <n v="0"/>
    <n v="-999"/>
    <n v="-999"/>
    <n v="11.4"/>
    <n v="10.4"/>
    <n v="9.9"/>
    <n v="-999"/>
    <n v="0.89800000000000002"/>
    <n v="0.745"/>
    <n v="0"/>
    <n v="-999"/>
    <x v="157"/>
  </r>
  <r>
    <d v="2004-09-08T00:00:00"/>
    <n v="252"/>
    <n v="12.47"/>
    <n v="9.1999999999999993"/>
    <n v="16.5"/>
    <n v="3.9"/>
    <n v="81.7"/>
    <n v="50.9"/>
    <n v="1.6"/>
    <n v="0"/>
    <n v="0"/>
    <n v="-999"/>
    <n v="-999"/>
    <n v="11.2"/>
    <n v="10.5"/>
    <n v="10.1"/>
    <n v="-999"/>
    <n v="0.95799999999999996"/>
    <n v="0.92100000000000004"/>
    <n v="0"/>
    <n v="-999"/>
    <x v="157"/>
  </r>
  <r>
    <d v="2004-09-09T00:00:00"/>
    <n v="253"/>
    <n v="11.01"/>
    <n v="6.7"/>
    <n v="13.7"/>
    <n v="0.7"/>
    <n v="85.9"/>
    <n v="57.1"/>
    <n v="0.8"/>
    <n v="0"/>
    <n v="0"/>
    <n v="-999"/>
    <n v="-999"/>
    <n v="9.9"/>
    <n v="10.4"/>
    <n v="10.1"/>
    <n v="-999"/>
    <n v="0.89400000000000002"/>
    <n v="0.67200000000000004"/>
    <n v="0"/>
    <n v="-999"/>
    <x v="157"/>
  </r>
  <r>
    <d v="2004-09-10T00:00:00"/>
    <n v="254"/>
    <n v="15.07"/>
    <n v="6.8"/>
    <n v="15.1"/>
    <n v="-0.1"/>
    <n v="76.400000000000006"/>
    <n v="35.299999999999997"/>
    <n v="4.8"/>
    <n v="0"/>
    <n v="0"/>
    <n v="-999"/>
    <n v="-999"/>
    <n v="9.6999999999999993"/>
    <n v="9.9"/>
    <n v="10"/>
    <n v="-999"/>
    <n v="0.60399999999999998"/>
    <n v="1.1100000000000001"/>
    <n v="0"/>
    <n v="-999"/>
    <x v="157"/>
  </r>
  <r>
    <d v="2004-09-11T00:00:00"/>
    <n v="255"/>
    <n v="12.88"/>
    <n v="7.1"/>
    <n v="12.4"/>
    <n v="3"/>
    <n v="90"/>
    <n v="69.599999999999994"/>
    <n v="11"/>
    <n v="0"/>
    <n v="0"/>
    <n v="-999"/>
    <n v="-999"/>
    <n v="10.6"/>
    <n v="10.1"/>
    <n v="10"/>
    <n v="-999"/>
    <n v="0.999"/>
    <n v="0.438"/>
    <n v="0"/>
    <n v="-999"/>
    <x v="157"/>
  </r>
  <r>
    <d v="2004-09-12T00:00:00"/>
    <n v="256"/>
    <n v="7.44"/>
    <n v="4.0999999999999996"/>
    <n v="8.8000000000000007"/>
    <n v="-0.2"/>
    <n v="89.8"/>
    <n v="70.8"/>
    <n v="0"/>
    <n v="0"/>
    <n v="0"/>
    <n v="-999"/>
    <n v="-999"/>
    <n v="7.2"/>
    <n v="9.4"/>
    <n v="9.8000000000000007"/>
    <n v="-999"/>
    <n v="0.80300000000000005"/>
    <n v="0.33100000000000002"/>
    <n v="0"/>
    <n v="-999"/>
    <x v="157"/>
  </r>
  <r>
    <d v="2004-09-13T00:00:00"/>
    <n v="257"/>
    <n v="10.130000000000001"/>
    <n v="4.9000000000000004"/>
    <n v="9.3000000000000007"/>
    <n v="2.4"/>
    <n v="88.2"/>
    <n v="65"/>
    <n v="1.6"/>
    <n v="0"/>
    <n v="0"/>
    <n v="-999"/>
    <n v="-999"/>
    <n v="8"/>
    <n v="8.9"/>
    <n v="9.5"/>
    <n v="-999"/>
    <n v="0.76"/>
    <n v="0.41"/>
    <n v="0"/>
    <n v="-999"/>
    <x v="157"/>
  </r>
  <r>
    <d v="2004-09-14T00:00:00"/>
    <n v="258"/>
    <n v="8.32"/>
    <n v="3.2"/>
    <n v="8.1"/>
    <n v="-0.4"/>
    <n v="96.3"/>
    <n v="77.400000000000006"/>
    <n v="4"/>
    <n v="0"/>
    <n v="0"/>
    <n v="-999"/>
    <n v="-999"/>
    <n v="7.9"/>
    <n v="8.9"/>
    <n v="9.3000000000000007"/>
    <n v="-999"/>
    <n v="0.83699999999999997"/>
    <n v="0.24399999999999999"/>
    <n v="0"/>
    <n v="-999"/>
    <x v="157"/>
  </r>
  <r>
    <d v="2004-09-15T00:00:00"/>
    <n v="259"/>
    <n v="5.52"/>
    <n v="3.1"/>
    <n v="7.1"/>
    <n v="0"/>
    <n v="97.5"/>
    <n v="83.7"/>
    <n v="15.5"/>
    <n v="0"/>
    <n v="0"/>
    <n v="-999"/>
    <n v="-999"/>
    <n v="6.1"/>
    <n v="8.1999999999999993"/>
    <n v="9.1"/>
    <n v="-999"/>
    <n v="0.84499999999999997"/>
    <n v="0.16400000000000001"/>
    <n v="0"/>
    <n v="-999"/>
    <x v="157"/>
  </r>
  <r>
    <d v="2004-09-16T00:00:00"/>
    <n v="260"/>
    <n v="7.17"/>
    <n v="3.7"/>
    <n v="7.6"/>
    <n v="1.5"/>
    <n v="96.5"/>
    <n v="79.5"/>
    <n v="3.7"/>
    <n v="0"/>
    <n v="0"/>
    <n v="-999"/>
    <n v="-999"/>
    <n v="6.6"/>
    <n v="7.8"/>
    <n v="8.6999999999999993"/>
    <n v="-999"/>
    <n v="0.83099999999999996"/>
    <n v="0.214"/>
    <n v="0"/>
    <n v="-999"/>
    <x v="157"/>
  </r>
  <r>
    <d v="2004-09-17T00:00:00"/>
    <n v="261"/>
    <n v="5.82"/>
    <n v="2.9"/>
    <n v="6.3"/>
    <n v="0.7"/>
    <n v="97.9"/>
    <n v="87.8"/>
    <n v="8"/>
    <n v="0"/>
    <n v="0"/>
    <n v="-999"/>
    <n v="-999"/>
    <n v="5.5"/>
    <n v="7.5"/>
    <n v="8.5"/>
    <n v="-999"/>
    <n v="0.83599999999999997"/>
    <n v="0.11600000000000001"/>
    <n v="0"/>
    <n v="-999"/>
    <x v="157"/>
  </r>
  <r>
    <d v="2004-09-18T00:00:00"/>
    <n v="262"/>
    <n v="3.41"/>
    <n v="0.7"/>
    <n v="5.2"/>
    <n v="-0.2"/>
    <n v="98.3"/>
    <n v="83.6"/>
    <n v="22.7"/>
    <n v="0"/>
    <n v="0"/>
    <n v="-999"/>
    <n v="-999"/>
    <n v="2.6"/>
    <n v="6.4"/>
    <n v="8.1"/>
    <n v="-999"/>
    <n v="0.73899999999999999"/>
    <n v="0.14499999999999999"/>
    <n v="0"/>
    <n v="-999"/>
    <x v="157"/>
  </r>
  <r>
    <d v="2004-09-19T00:00:00"/>
    <n v="263"/>
    <n v="11.15"/>
    <n v="1.6"/>
    <n v="6.8"/>
    <n v="-1.4"/>
    <n v="94.4"/>
    <n v="73.900000000000006"/>
    <n v="4.5"/>
    <n v="0"/>
    <n v="0"/>
    <n v="-999"/>
    <n v="-999"/>
    <n v="2.6"/>
    <n v="5.5"/>
    <n v="7.5"/>
    <n v="-999"/>
    <n v="0.72799999999999998"/>
    <n v="0.25800000000000001"/>
    <n v="0"/>
    <n v="-999"/>
    <x v="157"/>
  </r>
  <r>
    <d v="2004-09-20T00:00:00"/>
    <n v="264"/>
    <n v="10.85"/>
    <n v="0.9"/>
    <n v="6"/>
    <n v="-3.8"/>
    <n v="87.6"/>
    <n v="63.7"/>
    <n v="0"/>
    <n v="0"/>
    <n v="0"/>
    <n v="-999"/>
    <n v="-999"/>
    <n v="2.1"/>
    <n v="4.8"/>
    <n v="6.7"/>
    <n v="-999"/>
    <n v="0.59499999999999997"/>
    <n v="0.33900000000000002"/>
    <n v="0"/>
    <n v="-999"/>
    <x v="157"/>
  </r>
  <r>
    <d v="2004-09-21T00:00:00"/>
    <n v="265"/>
    <n v="14.4"/>
    <n v="5.6"/>
    <n v="12.5"/>
    <n v="-0.3"/>
    <n v="82.5"/>
    <n v="64"/>
    <n v="0"/>
    <n v="0"/>
    <n v="0"/>
    <n v="-999"/>
    <n v="-999"/>
    <n v="8.1"/>
    <n v="5.8"/>
    <n v="6.6"/>
    <n v="-999"/>
    <n v="0.92600000000000005"/>
    <n v="0.52200000000000002"/>
    <n v="0"/>
    <n v="-999"/>
    <x v="157"/>
  </r>
  <r>
    <d v="2004-09-22T00:00:00"/>
    <n v="266"/>
    <n v="6.19"/>
    <n v="6.7"/>
    <n v="10.5"/>
    <n v="3.8"/>
    <n v="95.3"/>
    <n v="82.1"/>
    <n v="1.9"/>
    <n v="0"/>
    <n v="0"/>
    <n v="-999"/>
    <n v="-999"/>
    <n v="8.5"/>
    <n v="7.2"/>
    <n v="7"/>
    <n v="-999"/>
    <n v="1.0429999999999999"/>
    <n v="0.22700000000000001"/>
    <n v="0"/>
    <n v="-999"/>
    <x v="157"/>
  </r>
  <r>
    <d v="2004-09-23T00:00:00"/>
    <n v="267"/>
    <n v="10.039999999999999"/>
    <n v="6.9"/>
    <n v="12.2"/>
    <n v="2.9"/>
    <n v="87.3"/>
    <n v="58.1"/>
    <n v="0"/>
    <n v="0"/>
    <n v="0"/>
    <n v="-999"/>
    <n v="-999"/>
    <n v="8.6"/>
    <n v="7.8"/>
    <n v="7.4"/>
    <n v="-999"/>
    <n v="0.82399999999999995"/>
    <n v="0.59499999999999997"/>
    <n v="0"/>
    <n v="-999"/>
    <x v="157"/>
  </r>
  <r>
    <d v="2004-09-24T00:00:00"/>
    <n v="268"/>
    <n v="15.64"/>
    <n v="10.1"/>
    <n v="17.8"/>
    <n v="3.1"/>
    <n v="76.8"/>
    <n v="48"/>
    <n v="0.3"/>
    <n v="0"/>
    <n v="0"/>
    <n v="-999"/>
    <n v="-999"/>
    <n v="9.9"/>
    <n v="8"/>
    <n v="7.7"/>
    <n v="-999"/>
    <n v="0.97599999999999998"/>
    <n v="1.06"/>
    <n v="0"/>
    <n v="-999"/>
    <x v="157"/>
  </r>
  <r>
    <d v="2004-09-25T00:00:00"/>
    <n v="269"/>
    <n v="15.82"/>
    <n v="11.1"/>
    <n v="19.7"/>
    <n v="5.6"/>
    <n v="70.2"/>
    <n v="27.5"/>
    <n v="0"/>
    <n v="0"/>
    <n v="0"/>
    <n v="-999"/>
    <n v="-999"/>
    <n v="10.7"/>
    <n v="8.6"/>
    <n v="7.9"/>
    <n v="-999"/>
    <n v="0.63100000000000001"/>
    <n v="1.6639999999999999"/>
    <n v="0"/>
    <n v="-999"/>
    <x v="157"/>
  </r>
  <r>
    <d v="2004-09-26T00:00:00"/>
    <n v="270"/>
    <n v="16"/>
    <n v="10.4"/>
    <n v="18.8"/>
    <n v="4.8"/>
    <n v="72.7"/>
    <n v="48.7"/>
    <n v="0"/>
    <n v="0"/>
    <n v="0"/>
    <n v="-999"/>
    <n v="-999"/>
    <n v="10.7"/>
    <n v="9"/>
    <n v="8.1999999999999993"/>
    <n v="-999"/>
    <n v="1.0569999999999999"/>
    <n v="1.113"/>
    <n v="0"/>
    <n v="-999"/>
    <x v="157"/>
  </r>
  <r>
    <d v="2004-09-27T00:00:00"/>
    <n v="271"/>
    <n v="15.45"/>
    <n v="12.2"/>
    <n v="20.399999999999999"/>
    <n v="6.1"/>
    <n v="68.900000000000006"/>
    <n v="38.4"/>
    <n v="0"/>
    <n v="0"/>
    <n v="0"/>
    <n v="-999"/>
    <n v="-999"/>
    <n v="11.2"/>
    <n v="9.1999999999999993"/>
    <n v="8.5"/>
    <n v="-999"/>
    <n v="0.92100000000000004"/>
    <n v="1.476"/>
    <n v="0"/>
    <n v="-999"/>
    <x v="157"/>
  </r>
  <r>
    <d v="2004-09-28T00:00:00"/>
    <n v="272"/>
    <n v="15.4"/>
    <n v="12"/>
    <n v="20.399999999999999"/>
    <n v="6.7"/>
    <n v="63.2"/>
    <n v="23.7"/>
    <n v="0"/>
    <n v="0"/>
    <n v="0"/>
    <n v="-999"/>
    <n v="-999"/>
    <n v="11"/>
    <n v="9.4"/>
    <n v="8.6999999999999993"/>
    <n v="-999"/>
    <n v="0.56599999999999995"/>
    <n v="1.8280000000000001"/>
    <n v="0"/>
    <n v="-999"/>
    <x v="157"/>
  </r>
  <r>
    <d v="2004-09-29T00:00:00"/>
    <n v="273"/>
    <n v="-999"/>
    <n v="7.7"/>
    <n v="13.3"/>
    <n v="2.1"/>
    <n v="63"/>
    <n v="43.2"/>
    <n v="0"/>
    <n v="0"/>
    <n v="0"/>
    <n v="-999"/>
    <n v="-999"/>
    <n v="-999"/>
    <n v="9.6"/>
    <n v="-999"/>
    <n v="-999"/>
    <n v="0.65800000000000003"/>
    <n v="0.86699999999999999"/>
    <n v="0"/>
    <n v="-999"/>
    <x v="157"/>
  </r>
  <r>
    <d v="2004-09-30T00:00:00"/>
    <n v="274"/>
    <n v="-999"/>
    <n v="3.9"/>
    <n v="8.9"/>
    <n v="-1.1000000000000001"/>
    <n v="65.3"/>
    <n v="44"/>
    <n v="0"/>
    <n v="0"/>
    <n v="0"/>
    <n v="-999"/>
    <n v="-999"/>
    <n v="-999"/>
    <n v="8.1999999999999993"/>
    <n v="-999"/>
    <n v="-999"/>
    <n v="0.503"/>
    <n v="0.63800000000000001"/>
    <n v="0"/>
    <n v="-999"/>
    <x v="157"/>
  </r>
  <r>
    <d v="2004-10-01T00:00:00"/>
    <n v="275"/>
    <n v="-999"/>
    <n v="6.6"/>
    <n v="15.2"/>
    <n v="1.1000000000000001"/>
    <n v="57.3"/>
    <n v="24.5"/>
    <n v="0"/>
    <n v="0"/>
    <n v="0"/>
    <n v="-999"/>
    <n v="-999"/>
    <n v="-999"/>
    <n v="7.7"/>
    <n v="-999"/>
    <n v="-999"/>
    <n v="0.42299999999999999"/>
    <n v="1.304"/>
    <n v="0"/>
    <n v="-999"/>
    <x v="158"/>
  </r>
  <r>
    <d v="2004-10-02T00:00:00"/>
    <n v="276"/>
    <n v="-999"/>
    <n v="9.5"/>
    <n v="18.5"/>
    <n v="2.9"/>
    <n v="55.1"/>
    <n v="28"/>
    <n v="0"/>
    <n v="0"/>
    <n v="0"/>
    <n v="-999"/>
    <n v="-999"/>
    <n v="-999"/>
    <n v="7.8"/>
    <n v="-999"/>
    <n v="-999"/>
    <n v="0.59699999999999998"/>
    <n v="1.5329999999999999"/>
    <n v="0"/>
    <n v="-999"/>
    <x v="158"/>
  </r>
  <r>
    <d v="2004-10-03T00:00:00"/>
    <n v="277"/>
    <n v="-999"/>
    <n v="11.5"/>
    <n v="19.100000000000001"/>
    <n v="5.0999999999999996"/>
    <n v="45.6"/>
    <n v="28.7"/>
    <n v="0"/>
    <n v="0"/>
    <n v="0"/>
    <n v="-999"/>
    <n v="-999"/>
    <n v="-999"/>
    <n v="8"/>
    <n v="-999"/>
    <n v="-999"/>
    <n v="0.63500000000000001"/>
    <n v="1.5760000000000001"/>
    <n v="0"/>
    <n v="-999"/>
    <x v="158"/>
  </r>
  <r>
    <d v="2004-10-04T00:00:00"/>
    <n v="278"/>
    <n v="-999"/>
    <n v="10.9"/>
    <n v="18.899999999999999"/>
    <n v="5.4"/>
    <n v="44.1"/>
    <n v="24.5"/>
    <n v="0"/>
    <n v="0"/>
    <n v="0"/>
    <n v="-999"/>
    <n v="-999"/>
    <n v="-999"/>
    <n v="8.1999999999999993"/>
    <n v="-999"/>
    <n v="-999"/>
    <n v="0.53400000000000003"/>
    <n v="1.6479999999999999"/>
    <n v="0"/>
    <n v="-999"/>
    <x v="158"/>
  </r>
  <r>
    <d v="2004-10-05T00:00:00"/>
    <n v="279"/>
    <n v="-999"/>
    <n v="11.1"/>
    <n v="16.8"/>
    <n v="5.7"/>
    <n v="46.3"/>
    <n v="32"/>
    <n v="0"/>
    <n v="0"/>
    <n v="0"/>
    <n v="-999"/>
    <n v="-999"/>
    <n v="-999"/>
    <n v="8"/>
    <n v="-999"/>
    <n v="-999"/>
    <n v="0.61199999999999999"/>
    <n v="1.3009999999999999"/>
    <n v="0"/>
    <n v="-999"/>
    <x v="158"/>
  </r>
  <r>
    <d v="2004-10-06T00:00:00"/>
    <n v="280"/>
    <n v="-999"/>
    <n v="7.5"/>
    <n v="14.7"/>
    <n v="1.8"/>
    <n v="75"/>
    <n v="53"/>
    <n v="0"/>
    <n v="0"/>
    <n v="0"/>
    <n v="-999"/>
    <n v="-999"/>
    <n v="-999"/>
    <n v="8.1999999999999993"/>
    <n v="-999"/>
    <n v="-999"/>
    <n v="0.88600000000000001"/>
    <n v="0.78600000000000003"/>
    <n v="0"/>
    <n v="-999"/>
    <x v="158"/>
  </r>
  <r>
    <d v="2004-10-07T00:00:00"/>
    <n v="281"/>
    <n v="-999"/>
    <n v="4.9000000000000004"/>
    <n v="11.2"/>
    <n v="-1.9"/>
    <n v="66.099999999999994"/>
    <n v="43.7"/>
    <n v="0"/>
    <n v="0"/>
    <n v="0"/>
    <n v="-999"/>
    <n v="-999"/>
    <n v="-999"/>
    <n v="7.7"/>
    <n v="-999"/>
    <n v="-999"/>
    <n v="0.58199999999999996"/>
    <n v="0.749"/>
    <n v="0"/>
    <n v="-999"/>
    <x v="158"/>
  </r>
  <r>
    <d v="2004-10-08T00:00:00"/>
    <n v="282"/>
    <n v="-999"/>
    <n v="6.7"/>
    <n v="10.1"/>
    <n v="3.5"/>
    <n v="85"/>
    <n v="65.599999999999994"/>
    <n v="14.4"/>
    <n v="0"/>
    <n v="0"/>
    <n v="-999"/>
    <n v="-999"/>
    <n v="-999"/>
    <n v="7.4"/>
    <n v="-999"/>
    <n v="-999"/>
    <n v="0.81200000000000006"/>
    <n v="0.42499999999999999"/>
    <n v="0"/>
    <n v="-999"/>
    <x v="158"/>
  </r>
  <r>
    <d v="2004-10-09T00:00:00"/>
    <n v="283"/>
    <n v="-999"/>
    <n v="1.3"/>
    <n v="5.0999999999999996"/>
    <n v="-0.6"/>
    <n v="97.4"/>
    <n v="81.8"/>
    <n v="3.5"/>
    <n v="0"/>
    <n v="0"/>
    <n v="-999"/>
    <n v="-999"/>
    <n v="-999"/>
    <n v="7"/>
    <n v="-999"/>
    <n v="-999"/>
    <n v="0.71599999999999997"/>
    <n v="0.16"/>
    <n v="0"/>
    <n v="-999"/>
    <x v="158"/>
  </r>
  <r>
    <d v="2004-10-10T00:00:00"/>
    <n v="284"/>
    <n v="-999"/>
    <n v="2.9"/>
    <n v="8.6999999999999993"/>
    <n v="-1"/>
    <n v="90.5"/>
    <n v="63.8"/>
    <n v="0.3"/>
    <n v="0"/>
    <n v="0"/>
    <n v="-999"/>
    <n v="-999"/>
    <n v="-999"/>
    <n v="6.5"/>
    <n v="-999"/>
    <n v="-999"/>
    <n v="0.71799999999999997"/>
    <n v="0.40699999999999997"/>
    <n v="0"/>
    <n v="-999"/>
    <x v="158"/>
  </r>
  <r>
    <d v="2004-10-11T00:00:00"/>
    <n v="285"/>
    <n v="-999"/>
    <n v="4.7"/>
    <n v="10.7"/>
    <n v="1.5"/>
    <n v="91.5"/>
    <n v="64.400000000000006"/>
    <n v="1.1000000000000001"/>
    <n v="0"/>
    <n v="0"/>
    <n v="-999"/>
    <n v="-999"/>
    <n v="-999"/>
    <n v="6.5"/>
    <n v="-999"/>
    <n v="-999"/>
    <n v="0.82799999999999996"/>
    <n v="0.45800000000000002"/>
    <n v="0"/>
    <n v="-999"/>
    <x v="158"/>
  </r>
  <r>
    <d v="2004-10-12T00:00:00"/>
    <n v="286"/>
    <n v="-999"/>
    <n v="5.6"/>
    <n v="12.2"/>
    <n v="1.3"/>
    <n v="86.4"/>
    <n v="56.1"/>
    <n v="0"/>
    <n v="0"/>
    <n v="0"/>
    <n v="-999"/>
    <n v="-999"/>
    <n v="-999"/>
    <n v="6.8"/>
    <n v="-999"/>
    <n v="-999"/>
    <n v="0.79400000000000004"/>
    <n v="0.624"/>
    <n v="0"/>
    <n v="-999"/>
    <x v="158"/>
  </r>
  <r>
    <d v="2004-10-13T00:00:00"/>
    <n v="287"/>
    <n v="-999"/>
    <n v="10.5"/>
    <n v="18.2"/>
    <n v="3.5"/>
    <n v="78.8"/>
    <n v="54.9"/>
    <n v="0"/>
    <n v="0"/>
    <n v="0"/>
    <n v="-999"/>
    <n v="-999"/>
    <n v="-999"/>
    <n v="7.3"/>
    <n v="-999"/>
    <n v="-999"/>
    <n v="1.1479999999999999"/>
    <n v="0.94199999999999995"/>
    <n v="0"/>
    <n v="-999"/>
    <x v="158"/>
  </r>
  <r>
    <d v="2004-10-14T00:00:00"/>
    <n v="288"/>
    <n v="-999"/>
    <n v="10.4"/>
    <n v="19.5"/>
    <n v="4.0999999999999996"/>
    <n v="80.5"/>
    <n v="42.8"/>
    <n v="1.6"/>
    <n v="0"/>
    <n v="0"/>
    <n v="-999"/>
    <n v="-999"/>
    <n v="-999"/>
    <n v="7.8"/>
    <n v="-999"/>
    <n v="-999"/>
    <n v="0.96799999999999997"/>
    <n v="1.296"/>
    <n v="0"/>
    <n v="-999"/>
    <x v="158"/>
  </r>
  <r>
    <d v="2004-10-15T00:00:00"/>
    <n v="289"/>
    <n v="-999"/>
    <n v="4.4000000000000004"/>
    <n v="8.1999999999999993"/>
    <n v="0.9"/>
    <n v="94.7"/>
    <n v="70.7"/>
    <n v="2.1"/>
    <n v="0"/>
    <n v="0"/>
    <n v="-999"/>
    <n v="-999"/>
    <n v="-999"/>
    <n v="7.4"/>
    <n v="-999"/>
    <n v="-999"/>
    <n v="0.76600000000000001"/>
    <n v="0.31900000000000001"/>
    <n v="0"/>
    <n v="-999"/>
    <x v="158"/>
  </r>
  <r>
    <d v="2004-10-16T00:00:00"/>
    <n v="290"/>
    <n v="-999"/>
    <n v="0.4"/>
    <n v="4.7"/>
    <n v="-2.4"/>
    <n v="98.2"/>
    <n v="89.5"/>
    <n v="3.7"/>
    <n v="6"/>
    <n v="0"/>
    <n v="-999"/>
    <n v="-999"/>
    <n v="-999"/>
    <n v="6.6"/>
    <n v="-999"/>
    <n v="-999"/>
    <n v="0.76300000000000001"/>
    <n v="0.09"/>
    <n v="0"/>
    <n v="-999"/>
    <x v="158"/>
  </r>
  <r>
    <d v="2004-10-17T00:00:00"/>
    <n v="291"/>
    <n v="-999"/>
    <n v="0.2"/>
    <n v="1.4"/>
    <n v="-1.8"/>
    <n v="98.7"/>
    <n v="91.5"/>
    <n v="13.7"/>
    <n v="25"/>
    <n v="0"/>
    <n v="-999"/>
    <n v="-999"/>
    <n v="-999"/>
    <n v="5.4"/>
    <n v="-999"/>
    <n v="-999"/>
    <n v="0.61899999999999999"/>
    <n v="5.7000000000000002E-2"/>
    <n v="0"/>
    <n v="-999"/>
    <x v="158"/>
  </r>
  <r>
    <d v="2004-10-18T00:00:00"/>
    <n v="292"/>
    <n v="-999"/>
    <n v="-1.1000000000000001"/>
    <n v="2.2000000000000002"/>
    <n v="-2.4"/>
    <n v="96.7"/>
    <n v="87.1"/>
    <n v="5.8"/>
    <n v="20"/>
    <n v="0"/>
    <n v="-999"/>
    <n v="-999"/>
    <n v="-999"/>
    <n v="4.7"/>
    <n v="-999"/>
    <n v="-999"/>
    <n v="0.623"/>
    <n v="9.1999999999999998E-2"/>
    <n v="0"/>
    <n v="-999"/>
    <x v="158"/>
  </r>
  <r>
    <d v="2004-10-19T00:00:00"/>
    <n v="293"/>
    <n v="-999"/>
    <n v="-0.5"/>
    <n v="0.6"/>
    <n v="-2"/>
    <n v="99.2"/>
    <n v="97.7"/>
    <n v="5.0999999999999996"/>
    <n v="27"/>
    <n v="0"/>
    <n v="-999"/>
    <n v="-999"/>
    <n v="-999"/>
    <n v="4"/>
    <n v="-999"/>
    <n v="-999"/>
    <n v="0.623"/>
    <n v="1.4999999999999999E-2"/>
    <n v="0"/>
    <n v="-999"/>
    <x v="158"/>
  </r>
  <r>
    <d v="2004-10-20T00:00:00"/>
    <n v="294"/>
    <n v="-999"/>
    <n v="-0.1"/>
    <n v="1.2"/>
    <n v="-1.6"/>
    <n v="99.3"/>
    <n v="98.9"/>
    <n v="1"/>
    <n v="20"/>
    <n v="0"/>
    <n v="-999"/>
    <n v="-999"/>
    <n v="-999"/>
    <n v="3.8"/>
    <n v="-999"/>
    <n v="-999"/>
    <n v="0.65900000000000003"/>
    <n v="7.0000000000000001E-3"/>
    <n v="0"/>
    <n v="-999"/>
    <x v="158"/>
  </r>
  <r>
    <d v="2004-10-21T00:00:00"/>
    <n v="295"/>
    <n v="-999"/>
    <n v="-3.1"/>
    <n v="0.1"/>
    <n v="-5"/>
    <n v="93.7"/>
    <n v="77.900000000000006"/>
    <n v="0"/>
    <n v="20"/>
    <n v="0"/>
    <n v="-999"/>
    <n v="-999"/>
    <n v="-999"/>
    <n v="3.7"/>
    <n v="-999"/>
    <n v="-999"/>
    <n v="0.47799999999999998"/>
    <n v="0.13600000000000001"/>
    <n v="0"/>
    <n v="-999"/>
    <x v="158"/>
  </r>
  <r>
    <d v="2004-10-22T00:00:00"/>
    <n v="296"/>
    <n v="-999"/>
    <n v="-2.2999999999999998"/>
    <n v="-0.1"/>
    <n v="-4.3"/>
    <n v="98.1"/>
    <n v="91.3"/>
    <n v="6.1"/>
    <n v="57"/>
    <n v="0"/>
    <n v="-999"/>
    <n v="-999"/>
    <n v="-999"/>
    <n v="3.4"/>
    <n v="-999"/>
    <n v="-999"/>
    <n v="0.55500000000000005"/>
    <n v="5.2999999999999999E-2"/>
    <n v="0"/>
    <n v="-999"/>
    <x v="158"/>
  </r>
  <r>
    <d v="2004-10-23T00:00:00"/>
    <n v="297"/>
    <n v="-999"/>
    <n v="-4.8"/>
    <n v="-1.3"/>
    <n v="-6.9"/>
    <n v="93.2"/>
    <n v="75.099999999999994"/>
    <n v="0.3"/>
    <n v="50"/>
    <n v="0"/>
    <n v="-999"/>
    <n v="-999"/>
    <n v="-999"/>
    <n v="3.2"/>
    <n v="-999"/>
    <n v="-999"/>
    <n v="0.41599999999999998"/>
    <n v="0.13800000000000001"/>
    <n v="0"/>
    <n v="-999"/>
    <x v="158"/>
  </r>
  <r>
    <d v="2004-10-24T00:00:00"/>
    <n v="298"/>
    <n v="-999"/>
    <n v="-5.2"/>
    <n v="-2.2999999999999998"/>
    <n v="-7.7"/>
    <n v="92.3"/>
    <n v="80.400000000000006"/>
    <n v="0"/>
    <n v="50"/>
    <n v="0"/>
    <n v="-999"/>
    <n v="-999"/>
    <n v="-999"/>
    <n v="3"/>
    <n v="-999"/>
    <n v="-999"/>
    <n v="0.41299999999999998"/>
    <n v="0.10100000000000001"/>
    <n v="0"/>
    <n v="-999"/>
    <x v="158"/>
  </r>
  <r>
    <d v="2004-10-25T00:00:00"/>
    <n v="299"/>
    <n v="-999"/>
    <n v="-4"/>
    <n v="-0.9"/>
    <n v="-7.3"/>
    <n v="90.6"/>
    <n v="75.8"/>
    <n v="0"/>
    <n v="47"/>
    <n v="0"/>
    <n v="-999"/>
    <n v="-999"/>
    <n v="-999"/>
    <n v="2.8"/>
    <n v="-999"/>
    <n v="-999"/>
    <n v="0.435"/>
    <n v="0.13800000000000001"/>
    <n v="0"/>
    <n v="-999"/>
    <x v="158"/>
  </r>
  <r>
    <d v="2004-10-26T00:00:00"/>
    <n v="300"/>
    <n v="-999"/>
    <n v="-2.4"/>
    <n v="3.8"/>
    <n v="-6.1"/>
    <n v="83.9"/>
    <n v="57.8"/>
    <n v="0"/>
    <n v="47"/>
    <n v="0"/>
    <n v="-999"/>
    <n v="-999"/>
    <n v="-999"/>
    <n v="2.7"/>
    <n v="-999"/>
    <n v="-999"/>
    <n v="0.46200000000000002"/>
    <n v="0.33800000000000002"/>
    <n v="0"/>
    <n v="-999"/>
    <x v="158"/>
  </r>
  <r>
    <d v="2004-10-27T00:00:00"/>
    <n v="301"/>
    <n v="-999"/>
    <n v="0.4"/>
    <n v="10.3"/>
    <n v="-5.3"/>
    <n v="63.8"/>
    <n v="29"/>
    <n v="0"/>
    <n v="37"/>
    <n v="0"/>
    <n v="-999"/>
    <n v="-999"/>
    <n v="-999"/>
    <n v="2.5"/>
    <n v="-999"/>
    <n v="-999"/>
    <n v="0.36199999999999999"/>
    <n v="0.88900000000000001"/>
    <n v="0"/>
    <n v="-999"/>
    <x v="158"/>
  </r>
  <r>
    <d v="2004-10-28T00:00:00"/>
    <n v="302"/>
    <n v="-999"/>
    <n v="-1"/>
    <n v="3.7"/>
    <n v="-3.7"/>
    <n v="87"/>
    <n v="65.2"/>
    <n v="0"/>
    <n v="32"/>
    <n v="0"/>
    <n v="-999"/>
    <n v="-999"/>
    <n v="-999"/>
    <n v="2.2000000000000002"/>
    <n v="-999"/>
    <n v="-999"/>
    <n v="0.52"/>
    <n v="0.27700000000000002"/>
    <n v="0"/>
    <n v="-999"/>
    <x v="158"/>
  </r>
  <r>
    <d v="2004-10-29T00:00:00"/>
    <n v="303"/>
    <n v="-999"/>
    <n v="-1.2"/>
    <n v="1.7"/>
    <n v="-2.6"/>
    <n v="89.3"/>
    <n v="71.099999999999994"/>
    <n v="2.1"/>
    <n v="53"/>
    <n v="0"/>
    <n v="-999"/>
    <n v="-999"/>
    <n v="-999"/>
    <n v="2.1"/>
    <n v="-999"/>
    <n v="-999"/>
    <n v="0.49"/>
    <n v="0.19900000000000001"/>
    <n v="0"/>
    <n v="-999"/>
    <x v="158"/>
  </r>
  <r>
    <d v="2004-10-30T00:00:00"/>
    <n v="304"/>
    <n v="-999"/>
    <n v="-2.8"/>
    <n v="0.7"/>
    <n v="-5.4"/>
    <n v="87.1"/>
    <n v="63.6"/>
    <n v="0.2"/>
    <n v="51"/>
    <n v="0"/>
    <n v="-999"/>
    <n v="-999"/>
    <n v="-999"/>
    <n v="2"/>
    <n v="-999"/>
    <n v="-999"/>
    <n v="0.40799999999999997"/>
    <n v="0.23400000000000001"/>
    <n v="0"/>
    <n v="-999"/>
    <x v="158"/>
  </r>
  <r>
    <d v="2004-10-31T00:00:00"/>
    <n v="305"/>
    <n v="-999"/>
    <n v="-5.6"/>
    <n v="0.4"/>
    <n v="-9.4"/>
    <n v="91.6"/>
    <n v="72.2"/>
    <n v="8.5"/>
    <n v="124"/>
    <n v="0"/>
    <n v="-999"/>
    <n v="-999"/>
    <n v="-999"/>
    <n v="2"/>
    <n v="-999"/>
    <n v="-999"/>
    <n v="0.45500000000000002"/>
    <n v="0.17499999999999999"/>
    <n v="124"/>
    <n v="0"/>
    <x v="158"/>
  </r>
  <r>
    <d v="2004-11-01T00:00:00"/>
    <n v="306"/>
    <n v="-999"/>
    <n v="-5.0999999999999996"/>
    <n v="-2.1"/>
    <n v="-7.9"/>
    <n v="89.5"/>
    <n v="60.6"/>
    <n v="7.9"/>
    <n v="207"/>
    <n v="-5.3"/>
    <n v="-999"/>
    <n v="-999"/>
    <n v="-999"/>
    <n v="1.9"/>
    <n v="-999"/>
    <n v="-999"/>
    <n v="0.316"/>
    <n v="0.20599999999999999"/>
    <n v="0"/>
    <n v="-999"/>
    <x v="159"/>
  </r>
  <r>
    <d v="2004-11-02T00:00:00"/>
    <n v="307"/>
    <n v="-999"/>
    <n v="-2.7"/>
    <n v="0.6"/>
    <n v="-7.3"/>
    <n v="98.3"/>
    <n v="94.4"/>
    <n v="6.1"/>
    <n v="229"/>
    <n v="-1.6"/>
    <n v="-999"/>
    <n v="-999"/>
    <n v="-999"/>
    <n v="1.9"/>
    <n v="-999"/>
    <n v="-999"/>
    <n v="0.60099999999999998"/>
    <n v="3.5999999999999997E-2"/>
    <n v="0"/>
    <n v="-999"/>
    <x v="159"/>
  </r>
  <r>
    <d v="2004-11-03T00:00:00"/>
    <n v="308"/>
    <n v="-999"/>
    <n v="-4.9000000000000004"/>
    <n v="2.6"/>
    <n v="-10.5"/>
    <n v="83.5"/>
    <n v="47.7"/>
    <n v="0.4"/>
    <n v="219"/>
    <n v="-4.3"/>
    <n v="-999"/>
    <n v="-999"/>
    <n v="-999"/>
    <n v="2"/>
    <n v="-999"/>
    <n v="-999"/>
    <n v="0.35"/>
    <n v="0.38500000000000001"/>
    <n v="0"/>
    <n v="-999"/>
    <x v="159"/>
  </r>
  <r>
    <d v="2004-11-04T00:00:00"/>
    <n v="309"/>
    <n v="-999"/>
    <n v="-1.9"/>
    <n v="4.0999999999999996"/>
    <n v="-6.6"/>
    <n v="79.2"/>
    <n v="59"/>
    <n v="0"/>
    <n v="199"/>
    <n v="0"/>
    <n v="-999"/>
    <n v="-999"/>
    <n v="-999"/>
    <n v="2"/>
    <n v="-999"/>
    <n v="-999"/>
    <n v="0.48399999999999999"/>
    <n v="0.33600000000000002"/>
    <n v="0"/>
    <n v="-999"/>
    <x v="159"/>
  </r>
  <r>
    <d v="2004-11-05T00:00:00"/>
    <n v="310"/>
    <n v="-999"/>
    <n v="2.1"/>
    <n v="4.8"/>
    <n v="-1.1000000000000001"/>
    <n v="71.400000000000006"/>
    <n v="41.5"/>
    <n v="0"/>
    <n v="187"/>
    <n v="0"/>
    <n v="-999"/>
    <n v="-999"/>
    <n v="-999"/>
    <n v="2"/>
    <n v="-999"/>
    <n v="-999"/>
    <n v="0.35799999999999998"/>
    <n v="0.503"/>
    <n v="0"/>
    <n v="-999"/>
    <x v="159"/>
  </r>
  <r>
    <d v="2004-11-06T00:00:00"/>
    <n v="311"/>
    <n v="-999"/>
    <n v="1.3"/>
    <n v="2.5"/>
    <n v="0.1"/>
    <n v="97.5"/>
    <n v="81.900000000000006"/>
    <n v="16.3"/>
    <n v="171"/>
    <n v="0"/>
    <n v="-999"/>
    <n v="-999"/>
    <n v="-999"/>
    <n v="1.9"/>
    <n v="-999"/>
    <n v="-999"/>
    <n v="0.59899999999999998"/>
    <n v="0.13200000000000001"/>
    <n v="0"/>
    <n v="-999"/>
    <x v="159"/>
  </r>
  <r>
    <d v="2004-11-07T00:00:00"/>
    <n v="312"/>
    <n v="-999"/>
    <n v="3.7"/>
    <n v="5.9"/>
    <n v="0.6"/>
    <n v="98.1"/>
    <n v="92.2"/>
    <n v="3.8"/>
    <n v="135"/>
    <n v="0"/>
    <n v="-999"/>
    <n v="-999"/>
    <n v="-999"/>
    <n v="1.8"/>
    <n v="-999"/>
    <n v="-999"/>
    <n v="0.85499999999999998"/>
    <n v="7.1999999999999995E-2"/>
    <n v="0"/>
    <n v="-999"/>
    <x v="159"/>
  </r>
  <r>
    <d v="2004-11-08T00:00:00"/>
    <n v="313"/>
    <n v="-999"/>
    <n v="5.7"/>
    <n v="12.1"/>
    <n v="1.9"/>
    <n v="81.099999999999994"/>
    <n v="59.9"/>
    <n v="0.6"/>
    <n v="119"/>
    <n v="0"/>
    <n v="-999"/>
    <n v="-999"/>
    <n v="-999"/>
    <n v="1.9"/>
    <n v="-999"/>
    <n v="-999"/>
    <n v="0.84499999999999997"/>
    <n v="0.56599999999999995"/>
    <n v="0"/>
    <n v="-999"/>
    <x v="159"/>
  </r>
  <r>
    <d v="2004-11-09T00:00:00"/>
    <n v="314"/>
    <n v="-999"/>
    <n v="1.7"/>
    <n v="5.4"/>
    <n v="-2.7"/>
    <n v="92.4"/>
    <n v="61.7"/>
    <n v="0"/>
    <n v="116"/>
    <n v="0"/>
    <n v="-999"/>
    <n v="-999"/>
    <n v="-999"/>
    <n v="1.8"/>
    <n v="-999"/>
    <n v="-999"/>
    <n v="0.55300000000000005"/>
    <n v="0.34300000000000003"/>
    <n v="0"/>
    <n v="-999"/>
    <x v="159"/>
  </r>
  <r>
    <d v="2004-11-10T00:00:00"/>
    <n v="315"/>
    <n v="-999"/>
    <n v="-1.4"/>
    <n v="6.1"/>
    <n v="-4.5999999999999996"/>
    <n v="94.9"/>
    <n v="71.3"/>
    <n v="0"/>
    <n v="107"/>
    <n v="0"/>
    <n v="-999"/>
    <n v="-999"/>
    <n v="-999"/>
    <n v="1.8"/>
    <n v="-999"/>
    <n v="-999"/>
    <n v="0.67200000000000004"/>
    <n v="0.27"/>
    <n v="0"/>
    <n v="-999"/>
    <x v="159"/>
  </r>
  <r>
    <d v="2004-11-11T00:00:00"/>
    <n v="316"/>
    <n v="-999"/>
    <n v="-0.3"/>
    <n v="6.1"/>
    <n v="-4.0999999999999996"/>
    <n v="74.8"/>
    <n v="41.1"/>
    <n v="0"/>
    <n v="110"/>
    <n v="0"/>
    <n v="-999"/>
    <n v="-999"/>
    <n v="-999"/>
    <n v="1.7"/>
    <n v="-999"/>
    <n v="-999"/>
    <n v="0.38600000000000001"/>
    <n v="0.55400000000000005"/>
    <n v="0"/>
    <n v="-999"/>
    <x v="159"/>
  </r>
  <r>
    <d v="2004-11-12T00:00:00"/>
    <n v="317"/>
    <n v="-999"/>
    <n v="1.7"/>
    <n v="8.1999999999999993"/>
    <n v="-1.8"/>
    <n v="59.6"/>
    <n v="35.4"/>
    <n v="0"/>
    <n v="113"/>
    <n v="0"/>
    <n v="-999"/>
    <n v="-999"/>
    <n v="-999"/>
    <n v="1.6"/>
    <n v="-999"/>
    <n v="-999"/>
    <n v="0.38400000000000001"/>
    <n v="0.70199999999999996"/>
    <n v="0"/>
    <n v="-999"/>
    <x v="159"/>
  </r>
  <r>
    <d v="2004-11-13T00:00:00"/>
    <n v="318"/>
    <n v="-999"/>
    <n v="0.9"/>
    <n v="6.5"/>
    <n v="-2.4"/>
    <n v="87.1"/>
    <n v="63.9"/>
    <n v="0"/>
    <n v="115"/>
    <n v="0"/>
    <n v="-999"/>
    <n v="-999"/>
    <n v="-999"/>
    <n v="1.5"/>
    <n v="-999"/>
    <n v="-999"/>
    <n v="0.61899999999999999"/>
    <n v="0.34899999999999998"/>
    <n v="0"/>
    <n v="-999"/>
    <x v="159"/>
  </r>
  <r>
    <d v="2004-11-14T00:00:00"/>
    <n v="319"/>
    <n v="-999"/>
    <n v="-1.5"/>
    <n v="0.5"/>
    <n v="-3.4"/>
    <n v="95.9"/>
    <n v="81.5"/>
    <n v="0"/>
    <n v="113"/>
    <n v="0"/>
    <n v="-999"/>
    <n v="-999"/>
    <n v="-999"/>
    <n v="1.4"/>
    <n v="-999"/>
    <n v="-999"/>
    <n v="0.51600000000000001"/>
    <n v="0.11700000000000001"/>
    <n v="0"/>
    <n v="-999"/>
    <x v="159"/>
  </r>
  <r>
    <d v="2004-11-15T00:00:00"/>
    <n v="320"/>
    <n v="-999"/>
    <n v="-1"/>
    <n v="3.5"/>
    <n v="-4.9000000000000004"/>
    <n v="96.7"/>
    <n v="81.8"/>
    <n v="0"/>
    <n v="113"/>
    <n v="0"/>
    <n v="-999"/>
    <n v="-999"/>
    <n v="-999"/>
    <n v="1.4"/>
    <n v="-999"/>
    <n v="-999"/>
    <n v="0.64100000000000001"/>
    <n v="0.14299999999999999"/>
    <n v="0"/>
    <n v="-999"/>
    <x v="159"/>
  </r>
  <r>
    <d v="2004-11-16T00:00:00"/>
    <n v="321"/>
    <n v="-999"/>
    <n v="-3.6"/>
    <n v="1.9"/>
    <n v="-6.2"/>
    <n v="93.5"/>
    <n v="64.400000000000006"/>
    <n v="0"/>
    <n v="124"/>
    <n v="0"/>
    <n v="-999"/>
    <n v="-999"/>
    <n v="-999"/>
    <n v="1.3"/>
    <n v="-999"/>
    <n v="-999"/>
    <n v="0.45200000000000001"/>
    <n v="0.249"/>
    <n v="0"/>
    <n v="-999"/>
    <x v="159"/>
  </r>
  <r>
    <d v="2004-11-17T00:00:00"/>
    <n v="322"/>
    <n v="-999"/>
    <n v="-4"/>
    <n v="4"/>
    <n v="-8.4"/>
    <n v="77.400000000000006"/>
    <n v="30.7"/>
    <n v="0"/>
    <n v="128"/>
    <n v="0"/>
    <n v="-999"/>
    <n v="-999"/>
    <n v="-999"/>
    <n v="1.3"/>
    <n v="-999"/>
    <n v="-999"/>
    <n v="0.25"/>
    <n v="0.56299999999999994"/>
    <n v="0"/>
    <n v="-999"/>
    <x v="159"/>
  </r>
  <r>
    <d v="2004-11-18T00:00:00"/>
    <n v="323"/>
    <n v="-999"/>
    <n v="-2.7"/>
    <n v="-0.7"/>
    <n v="-4.5"/>
    <n v="94.2"/>
    <n v="71.7"/>
    <n v="9.1999999999999993"/>
    <n v="220"/>
    <n v="-2.4"/>
    <n v="-999"/>
    <n v="-999"/>
    <n v="-999"/>
    <n v="1.2"/>
    <n v="-999"/>
    <n v="-999"/>
    <n v="0.41599999999999998"/>
    <n v="0.16400000000000001"/>
    <n v="0"/>
    <n v="-999"/>
    <x v="159"/>
  </r>
  <r>
    <d v="2004-11-19T00:00:00"/>
    <n v="324"/>
    <n v="-999"/>
    <n v="-6.3"/>
    <n v="-2.7"/>
    <n v="-9.1"/>
    <n v="88.4"/>
    <n v="69.599999999999994"/>
    <n v="0"/>
    <n v="196"/>
    <n v="-2.4"/>
    <n v="-999"/>
    <n v="-999"/>
    <n v="-999"/>
    <n v="1.2"/>
    <n v="-999"/>
    <n v="-999"/>
    <n v="0.34899999999999998"/>
    <n v="0.152"/>
    <n v="0"/>
    <n v="-999"/>
    <x v="159"/>
  </r>
  <r>
    <d v="2004-11-20T00:00:00"/>
    <n v="325"/>
    <n v="-999"/>
    <n v="-4.5999999999999996"/>
    <n v="-0.6"/>
    <n v="-7.3"/>
    <n v="89.2"/>
    <n v="70.8"/>
    <n v="0"/>
    <n v="188"/>
    <n v="-2.1"/>
    <n v="-999"/>
    <n v="-999"/>
    <n v="-999"/>
    <n v="1.2"/>
    <n v="-999"/>
    <n v="-999"/>
    <n v="0.41499999999999998"/>
    <n v="0.17100000000000001"/>
    <n v="0"/>
    <n v="-999"/>
    <x v="159"/>
  </r>
  <r>
    <d v="2004-11-21T00:00:00"/>
    <n v="326"/>
    <n v="-999"/>
    <n v="-1.9"/>
    <n v="3.2"/>
    <n v="-3.4"/>
    <n v="94.5"/>
    <n v="73.900000000000006"/>
    <n v="1.8"/>
    <n v="200"/>
    <n v="-1.7"/>
    <n v="-999"/>
    <n v="-999"/>
    <n v="-999"/>
    <n v="1.1000000000000001"/>
    <n v="-999"/>
    <n v="-999"/>
    <n v="0.56699999999999995"/>
    <n v="0.20100000000000001"/>
    <n v="0"/>
    <n v="-999"/>
    <x v="159"/>
  </r>
  <r>
    <d v="2004-11-22T00:00:00"/>
    <n v="327"/>
    <n v="-999"/>
    <n v="-3.9"/>
    <n v="-0.4"/>
    <n v="-5.7"/>
    <n v="93"/>
    <n v="66.5"/>
    <n v="0"/>
    <n v="205"/>
    <n v="-1.5"/>
    <n v="-999"/>
    <n v="-999"/>
    <n v="-999"/>
    <n v="1.1000000000000001"/>
    <n v="-999"/>
    <n v="-999"/>
    <n v="0.39400000000000002"/>
    <n v="0.19900000000000001"/>
    <n v="0"/>
    <n v="-999"/>
    <x v="159"/>
  </r>
  <r>
    <d v="2004-11-23T00:00:00"/>
    <n v="328"/>
    <n v="-999"/>
    <n v="-2.5"/>
    <n v="1"/>
    <n v="-4.5"/>
    <n v="92.7"/>
    <n v="70.8"/>
    <n v="8.4"/>
    <n v="290"/>
    <n v="-1.5"/>
    <n v="-999"/>
    <n v="-999"/>
    <n v="-999"/>
    <n v="1.2"/>
    <n v="-999"/>
    <n v="-999"/>
    <n v="0.46400000000000002"/>
    <n v="0.192"/>
    <n v="0"/>
    <n v="-999"/>
    <x v="159"/>
  </r>
  <r>
    <d v="2004-11-24T00:00:00"/>
    <n v="329"/>
    <n v="-999"/>
    <n v="0.3"/>
    <n v="2.8"/>
    <n v="-1.8"/>
    <n v="99.1"/>
    <n v="95.7"/>
    <n v="16.3"/>
    <n v="327"/>
    <n v="-0.4"/>
    <n v="-999"/>
    <n v="-999"/>
    <n v="-999"/>
    <n v="1.1000000000000001"/>
    <n v="-999"/>
    <n v="-999"/>
    <n v="0.71299999999999997"/>
    <n v="3.2000000000000001E-2"/>
    <n v="0"/>
    <n v="-999"/>
    <x v="159"/>
  </r>
  <r>
    <d v="2004-11-25T00:00:00"/>
    <n v="330"/>
    <n v="-999"/>
    <n v="-2.6"/>
    <n v="0.7"/>
    <n v="-7.9"/>
    <n v="97.2"/>
    <n v="89.9"/>
    <n v="11.8"/>
    <n v="377"/>
    <n v="-0.1"/>
    <n v="-999"/>
    <n v="-999"/>
    <n v="-999"/>
    <n v="1.1000000000000001"/>
    <n v="-999"/>
    <n v="-999"/>
    <n v="0.57899999999999996"/>
    <n v="6.5000000000000002E-2"/>
    <n v="0"/>
    <n v="-999"/>
    <x v="159"/>
  </r>
  <r>
    <d v="2004-11-26T00:00:00"/>
    <n v="331"/>
    <n v="-999"/>
    <n v="-7.1"/>
    <n v="-4.8"/>
    <n v="-10.199999999999999"/>
    <n v="97.8"/>
    <n v="95.2"/>
    <n v="3.9"/>
    <n v="398"/>
    <n v="-0.2"/>
    <n v="-999"/>
    <n v="-999"/>
    <n v="-999"/>
    <n v="1.1000000000000001"/>
    <n v="-999"/>
    <n v="-999"/>
    <n v="0.40699999999999997"/>
    <n v="2.1000000000000001E-2"/>
    <n v="0"/>
    <n v="-999"/>
    <x v="159"/>
  </r>
  <r>
    <d v="2004-11-27T00:00:00"/>
    <n v="332"/>
    <n v="-999"/>
    <n v="-8"/>
    <n v="-6.7"/>
    <n v="-10"/>
    <n v="97.2"/>
    <n v="94.6"/>
    <n v="4.4000000000000004"/>
    <n v="428"/>
    <n v="-1.1000000000000001"/>
    <n v="-999"/>
    <n v="-999"/>
    <n v="-999"/>
    <n v="1.1000000000000001"/>
    <n v="-999"/>
    <n v="-999"/>
    <n v="0.35099999999999998"/>
    <n v="0.02"/>
    <n v="0"/>
    <n v="-999"/>
    <x v="159"/>
  </r>
  <r>
    <d v="2004-11-28T00:00:00"/>
    <n v="333"/>
    <n v="-999"/>
    <n v="-8"/>
    <n v="-5.3"/>
    <n v="-10"/>
    <n v="96.9"/>
    <n v="94.7"/>
    <n v="0"/>
    <n v="408"/>
    <n v="-1.3"/>
    <n v="-999"/>
    <n v="-999"/>
    <n v="-999"/>
    <n v="1.1000000000000001"/>
    <n v="-999"/>
    <n v="-999"/>
    <n v="0.38800000000000001"/>
    <n v="2.1999999999999999E-2"/>
    <n v="0"/>
    <n v="-999"/>
    <x v="159"/>
  </r>
  <r>
    <d v="2004-11-29T00:00:00"/>
    <n v="334"/>
    <n v="-999"/>
    <n v="-7.4"/>
    <n v="-3.2"/>
    <n v="-9.6999999999999993"/>
    <n v="93.8"/>
    <n v="81.5"/>
    <n v="0"/>
    <n v="408"/>
    <n v="-1.8"/>
    <n v="-999"/>
    <n v="-999"/>
    <n v="-999"/>
    <n v="1.1000000000000001"/>
    <n v="-999"/>
    <n v="-999"/>
    <n v="0.39200000000000002"/>
    <n v="8.8999999999999996E-2"/>
    <n v="0"/>
    <n v="-999"/>
    <x v="159"/>
  </r>
  <r>
    <d v="2004-11-30T00:00:00"/>
    <n v="335"/>
    <n v="-999"/>
    <n v="-6.6"/>
    <n v="-0.2"/>
    <n v="-8.6999999999999993"/>
    <n v="95.5"/>
    <n v="75.2"/>
    <n v="0"/>
    <n v="411"/>
    <n v="-1.5"/>
    <n v="-999"/>
    <n v="-999"/>
    <n v="-999"/>
    <n v="1.2"/>
    <n v="-999"/>
    <n v="-999"/>
    <n v="0.45300000000000001"/>
    <n v="0.14899999999999999"/>
    <n v="411"/>
    <n v="-1.5"/>
    <x v="159"/>
  </r>
  <r>
    <d v="2004-12-01T00:00:00"/>
    <n v="336"/>
    <n v="-999"/>
    <n v="-4.5999999999999996"/>
    <n v="-1.2"/>
    <n v="-7.1"/>
    <n v="96.7"/>
    <n v="87.6"/>
    <n v="0"/>
    <n v="406"/>
    <n v="-1.3"/>
    <n v="-999"/>
    <n v="-999"/>
    <n v="-999"/>
    <n v="1.2"/>
    <n v="-999"/>
    <n v="-999"/>
    <n v="0.49099999999999999"/>
    <n v="6.9000000000000006E-2"/>
    <n v="0"/>
    <n v="-999"/>
    <x v="160"/>
  </r>
  <r>
    <d v="2004-12-02T00:00:00"/>
    <n v="337"/>
    <n v="-999"/>
    <n v="-3.9"/>
    <n v="1.1000000000000001"/>
    <n v="-6.8"/>
    <n v="93.2"/>
    <n v="68.5"/>
    <n v="0"/>
    <n v="395"/>
    <n v="-1.1000000000000001"/>
    <n v="-999"/>
    <n v="-999"/>
    <n v="-999"/>
    <n v="1.2"/>
    <n v="-999"/>
    <n v="-999"/>
    <n v="0.45400000000000001"/>
    <n v="0.20799999999999999"/>
    <n v="0"/>
    <n v="-999"/>
    <x v="160"/>
  </r>
  <r>
    <d v="2004-12-03T00:00:00"/>
    <n v="338"/>
    <n v="-999"/>
    <n v="-2.4"/>
    <n v="-0.3"/>
    <n v="-4"/>
    <n v="94.1"/>
    <n v="88.8"/>
    <n v="0"/>
    <n v="385"/>
    <n v="-1.1000000000000001"/>
    <n v="-999"/>
    <n v="-999"/>
    <n v="-999"/>
    <n v="1.2"/>
    <n v="-999"/>
    <n v="-999"/>
    <n v="0.52900000000000003"/>
    <n v="6.7000000000000004E-2"/>
    <n v="0"/>
    <n v="-999"/>
    <x v="160"/>
  </r>
  <r>
    <d v="2004-12-04T00:00:00"/>
    <n v="339"/>
    <n v="-999"/>
    <n v="-2.8"/>
    <n v="-1.3"/>
    <n v="-4.7"/>
    <n v="98.1"/>
    <n v="93.5"/>
    <n v="13.8"/>
    <n v="523"/>
    <n v="-0.7"/>
    <n v="-999"/>
    <n v="-999"/>
    <n v="-999"/>
    <n v="1.2"/>
    <n v="-999"/>
    <n v="-999"/>
    <n v="0.52"/>
    <n v="3.5999999999999997E-2"/>
    <n v="0"/>
    <n v="-999"/>
    <x v="160"/>
  </r>
  <r>
    <d v="2004-12-05T00:00:00"/>
    <n v="340"/>
    <n v="-999"/>
    <n v="-7.7"/>
    <n v="-4.3"/>
    <n v="-11.2"/>
    <n v="97.1"/>
    <n v="92"/>
    <n v="1.2"/>
    <n v="527"/>
    <n v="-0.6"/>
    <n v="-999"/>
    <n v="-999"/>
    <n v="-999"/>
    <n v="1.2"/>
    <n v="-999"/>
    <n v="-999"/>
    <n v="0.40699999999999997"/>
    <n v="3.5999999999999997E-2"/>
    <n v="0"/>
    <n v="-999"/>
    <x v="160"/>
  </r>
  <r>
    <d v="2004-12-06T00:00:00"/>
    <n v="341"/>
    <n v="-999"/>
    <n v="-9.4"/>
    <n v="-6.9"/>
    <n v="-13.6"/>
    <n v="96.3"/>
    <n v="93.6"/>
    <n v="0"/>
    <n v="524"/>
    <n v="-0.9"/>
    <n v="-999"/>
    <n v="-999"/>
    <n v="-999"/>
    <n v="1.2"/>
    <n v="-999"/>
    <n v="-999"/>
    <n v="0.34100000000000003"/>
    <n v="2.3E-2"/>
    <n v="0"/>
    <n v="-999"/>
    <x v="160"/>
  </r>
  <r>
    <d v="2004-12-07T00:00:00"/>
    <n v="342"/>
    <n v="-999"/>
    <n v="-7"/>
    <n v="-3.5"/>
    <n v="-9.1"/>
    <n v="97.7"/>
    <n v="95.5"/>
    <n v="5"/>
    <n v="561"/>
    <n v="-1"/>
    <n v="-999"/>
    <n v="-999"/>
    <n v="-999"/>
    <n v="1.2"/>
    <n v="-999"/>
    <n v="-999"/>
    <n v="0.44900000000000001"/>
    <n v="2.1000000000000001E-2"/>
    <n v="0"/>
    <n v="-999"/>
    <x v="160"/>
  </r>
  <r>
    <d v="2004-12-08T00:00:00"/>
    <n v="343"/>
    <n v="-999"/>
    <n v="-5"/>
    <n v="0.1"/>
    <n v="-7.1"/>
    <n v="98.9"/>
    <n v="97.8"/>
    <n v="2.9"/>
    <n v="549"/>
    <n v="-0.9"/>
    <n v="-999"/>
    <n v="-999"/>
    <n v="-999"/>
    <n v="1.2"/>
    <n v="-999"/>
    <n v="-999"/>
    <n v="0.60299999999999998"/>
    <n v="1.4E-2"/>
    <n v="0"/>
    <n v="-999"/>
    <x v="160"/>
  </r>
  <r>
    <d v="2004-12-09T00:00:00"/>
    <n v="344"/>
    <n v="-999"/>
    <n v="-4.5"/>
    <n v="-0.3"/>
    <n v="-7.3"/>
    <n v="93.9"/>
    <n v="72.5"/>
    <n v="18"/>
    <n v="724"/>
    <n v="-0.7"/>
    <n v="-999"/>
    <n v="-999"/>
    <n v="-999"/>
    <n v="1.3"/>
    <n v="-999"/>
    <n v="-999"/>
    <n v="0.432"/>
    <n v="0.16400000000000001"/>
    <n v="0"/>
    <n v="-999"/>
    <x v="160"/>
  </r>
  <r>
    <d v="2004-12-10T00:00:00"/>
    <n v="345"/>
    <n v="-999"/>
    <n v="0.4"/>
    <n v="2.9"/>
    <n v="-4"/>
    <n v="99"/>
    <n v="96.7"/>
    <n v="2.5"/>
    <n v="622"/>
    <n v="-0.7"/>
    <n v="-999"/>
    <n v="-999"/>
    <n v="-999"/>
    <n v="1.3"/>
    <n v="-999"/>
    <n v="-999"/>
    <n v="0.72599999999999998"/>
    <n v="2.5000000000000001E-2"/>
    <n v="0"/>
    <n v="-999"/>
    <x v="160"/>
  </r>
  <r>
    <d v="2004-12-11T00:00:00"/>
    <n v="346"/>
    <n v="-999"/>
    <n v="-5.7"/>
    <n v="1.7"/>
    <n v="-11.6"/>
    <n v="90.2"/>
    <n v="64.599999999999994"/>
    <n v="5"/>
    <n v="587"/>
    <n v="-0.4"/>
    <n v="-999"/>
    <n v="-999"/>
    <n v="-999"/>
    <n v="1.2"/>
    <n v="-999"/>
    <n v="-999"/>
    <n v="0.44600000000000001"/>
    <n v="0.24399999999999999"/>
    <n v="0"/>
    <n v="-999"/>
    <x v="160"/>
  </r>
  <r>
    <d v="2004-12-12T00:00:00"/>
    <n v="347"/>
    <n v="-999"/>
    <n v="-5.0999999999999996"/>
    <n v="3.6"/>
    <n v="-12.1"/>
    <n v="50.4"/>
    <n v="22.7"/>
    <n v="0"/>
    <n v="560"/>
    <n v="-0.2"/>
    <n v="-999"/>
    <n v="-999"/>
    <n v="-999"/>
    <n v="1.3"/>
    <n v="-999"/>
    <n v="-999"/>
    <n v="0.17899999999999999"/>
    <n v="0.61099999999999999"/>
    <n v="0"/>
    <n v="-999"/>
    <x v="160"/>
  </r>
  <r>
    <d v="2004-12-13T00:00:00"/>
    <n v="348"/>
    <n v="-999"/>
    <n v="-1.7"/>
    <n v="-0.2"/>
    <n v="-3.2"/>
    <n v="68.8"/>
    <n v="29.3"/>
    <n v="0"/>
    <n v="539"/>
    <n v="-0.7"/>
    <n v="-999"/>
    <n v="-999"/>
    <n v="-999"/>
    <n v="1.1000000000000001"/>
    <n v="-999"/>
    <n v="-999"/>
    <n v="0.17599999999999999"/>
    <n v="0.42499999999999999"/>
    <n v="0"/>
    <n v="-999"/>
    <x v="160"/>
  </r>
  <r>
    <d v="2004-12-14T00:00:00"/>
    <n v="349"/>
    <n v="-999"/>
    <n v="-1.4"/>
    <n v="0.1"/>
    <n v="-3.1"/>
    <n v="96.2"/>
    <n v="86.7"/>
    <n v="2.4"/>
    <n v="557"/>
    <n v="-0.6"/>
    <n v="-999"/>
    <n v="-999"/>
    <n v="-999"/>
    <n v="1.1000000000000001"/>
    <n v="-999"/>
    <n v="-999"/>
    <n v="0.53500000000000003"/>
    <n v="8.2000000000000003E-2"/>
    <n v="0"/>
    <n v="-999"/>
    <x v="160"/>
  </r>
  <r>
    <d v="2004-12-15T00:00:00"/>
    <n v="350"/>
    <n v="-999"/>
    <n v="-0.8"/>
    <n v="5"/>
    <n v="-2.8"/>
    <n v="93.6"/>
    <n v="72.400000000000006"/>
    <n v="0"/>
    <n v="550"/>
    <n v="-0.3"/>
    <n v="-999"/>
    <n v="-999"/>
    <n v="-999"/>
    <n v="1.2"/>
    <n v="-999"/>
    <n v="-999"/>
    <n v="0.63"/>
    <n v="0.24099999999999999"/>
    <n v="0"/>
    <n v="-999"/>
    <x v="160"/>
  </r>
  <r>
    <d v="2004-12-16T00:00:00"/>
    <n v="351"/>
    <n v="-999"/>
    <n v="-1.7"/>
    <n v="4.4000000000000004"/>
    <n v="-3.9"/>
    <n v="93.9"/>
    <n v="69.8"/>
    <n v="0"/>
    <n v="535"/>
    <n v="-0.4"/>
    <n v="-999"/>
    <n v="-999"/>
    <n v="-999"/>
    <n v="1.1000000000000001"/>
    <n v="-999"/>
    <n v="-999"/>
    <n v="0.58399999999999996"/>
    <n v="0.252"/>
    <n v="0"/>
    <n v="-999"/>
    <x v="160"/>
  </r>
  <r>
    <d v="2004-12-17T00:00:00"/>
    <n v="352"/>
    <n v="-999"/>
    <n v="-0.1"/>
    <n v="6.2"/>
    <n v="-4"/>
    <n v="91.2"/>
    <n v="68.7"/>
    <n v="0"/>
    <n v="530"/>
    <n v="-0.4"/>
    <n v="-999"/>
    <n v="-999"/>
    <n v="-999"/>
    <n v="1.2"/>
    <n v="-999"/>
    <n v="-999"/>
    <n v="0.65200000000000002"/>
    <n v="0.29699999999999999"/>
    <n v="0"/>
    <n v="-999"/>
    <x v="160"/>
  </r>
  <r>
    <d v="2004-12-18T00:00:00"/>
    <n v="353"/>
    <n v="-999"/>
    <n v="3"/>
    <n v="5.9"/>
    <n v="0.6"/>
    <n v="98.1"/>
    <n v="92.2"/>
    <n v="0"/>
    <n v="470"/>
    <n v="-0.4"/>
    <n v="-999"/>
    <n v="-999"/>
    <n v="-999"/>
    <n v="1.2"/>
    <n v="-999"/>
    <n v="-999"/>
    <n v="0.85499999999999998"/>
    <n v="7.1999999999999995E-2"/>
    <n v="0"/>
    <n v="-999"/>
    <x v="160"/>
  </r>
  <r>
    <d v="2004-12-19T00:00:00"/>
    <n v="354"/>
    <n v="-999"/>
    <n v="-1.4"/>
    <n v="3.3"/>
    <n v="-6"/>
    <n v="90"/>
    <n v="66.2"/>
    <n v="0.4"/>
    <n v="466"/>
    <n v="-0.1"/>
    <n v="-999"/>
    <n v="-999"/>
    <n v="-999"/>
    <n v="1.2"/>
    <n v="-999"/>
    <n v="-999"/>
    <n v="0.51100000000000001"/>
    <n v="0.26200000000000001"/>
    <n v="0"/>
    <n v="-999"/>
    <x v="160"/>
  </r>
  <r>
    <d v="2004-12-20T00:00:00"/>
    <n v="355"/>
    <n v="-999"/>
    <n v="-6.2"/>
    <n v="-2.1"/>
    <n v="-10.199999999999999"/>
    <n v="84.6"/>
    <n v="56.6"/>
    <n v="0"/>
    <n v="461"/>
    <n v="-0.5"/>
    <n v="-999"/>
    <n v="-999"/>
    <n v="-999"/>
    <n v="1.1000000000000001"/>
    <n v="-999"/>
    <n v="-999"/>
    <n v="0.29699999999999999"/>
    <n v="0.22700000000000001"/>
    <n v="0"/>
    <n v="-999"/>
    <x v="160"/>
  </r>
  <r>
    <d v="2004-12-21T00:00:00"/>
    <n v="356"/>
    <n v="-999"/>
    <n v="-6.8"/>
    <n v="-3"/>
    <n v="-9.8000000000000007"/>
    <n v="91.6"/>
    <n v="69.5"/>
    <n v="0"/>
    <n v="462"/>
    <n v="-1"/>
    <n v="-999"/>
    <n v="-999"/>
    <n v="-999"/>
    <n v="1.1000000000000001"/>
    <n v="-999"/>
    <n v="-999"/>
    <n v="0.33900000000000002"/>
    <n v="0.14899999999999999"/>
    <n v="0"/>
    <n v="-999"/>
    <x v="160"/>
  </r>
  <r>
    <d v="2004-12-22T00:00:00"/>
    <n v="357"/>
    <n v="-999"/>
    <n v="-9.1"/>
    <n v="-7.9"/>
    <n v="-12.2"/>
    <n v="94.1"/>
    <n v="86.4"/>
    <n v="0"/>
    <n v="456"/>
    <n v="-1.4"/>
    <n v="-999"/>
    <n v="-999"/>
    <n v="-999"/>
    <n v="1"/>
    <n v="-999"/>
    <n v="-999"/>
    <n v="0.29099999999999998"/>
    <n v="4.5999999999999999E-2"/>
    <n v="0"/>
    <n v="-999"/>
    <x v="160"/>
  </r>
  <r>
    <d v="2004-12-23T00:00:00"/>
    <n v="358"/>
    <n v="-999"/>
    <n v="-3.2"/>
    <n v="0.2"/>
    <n v="-8.1"/>
    <n v="99.4"/>
    <n v="98"/>
    <n v="2"/>
    <n v="472"/>
    <n v="-1.6"/>
    <n v="-999"/>
    <n v="-999"/>
    <n v="-999"/>
    <n v="1.1000000000000001"/>
    <n v="-999"/>
    <n v="-999"/>
    <n v="0.60699999999999998"/>
    <n v="1.2E-2"/>
    <n v="0"/>
    <n v="-999"/>
    <x v="160"/>
  </r>
  <r>
    <d v="2004-12-24T00:00:00"/>
    <n v="359"/>
    <n v="-999"/>
    <n v="-1.6"/>
    <n v="1.1000000000000001"/>
    <n v="-3.6"/>
    <n v="80.2"/>
    <n v="52.6"/>
    <n v="0"/>
    <n v="474"/>
    <n v="-1.3"/>
    <n v="-999"/>
    <n v="-999"/>
    <n v="-999"/>
    <n v="1"/>
    <n v="-999"/>
    <n v="-999"/>
    <n v="0.34799999999999998"/>
    <n v="0.313"/>
    <n v="0"/>
    <n v="-999"/>
    <x v="160"/>
  </r>
  <r>
    <d v="2004-12-25T00:00:00"/>
    <n v="360"/>
    <n v="-999"/>
    <n v="-3"/>
    <n v="-1.7"/>
    <n v="-4.3"/>
    <n v="98.5"/>
    <n v="94.6"/>
    <n v="9.4"/>
    <n v="568"/>
    <n v="-1.1000000000000001"/>
    <n v="-999"/>
    <n v="-999"/>
    <n v="-999"/>
    <n v="1"/>
    <n v="-999"/>
    <n v="-999"/>
    <n v="0.51"/>
    <n v="2.9000000000000001E-2"/>
    <n v="0"/>
    <n v="-999"/>
    <x v="160"/>
  </r>
  <r>
    <d v="2004-12-26T00:00:00"/>
    <n v="361"/>
    <n v="-999"/>
    <n v="-3.3"/>
    <n v="-1.4"/>
    <n v="-5.0999999999999996"/>
    <n v="97.8"/>
    <n v="92.5"/>
    <n v="3.5"/>
    <n v="583"/>
    <n v="-0.8"/>
    <n v="-999"/>
    <n v="-999"/>
    <n v="-999"/>
    <n v="1"/>
    <n v="-999"/>
    <n v="-999"/>
    <n v="0.51100000000000001"/>
    <n v="4.1000000000000002E-2"/>
    <n v="0"/>
    <n v="-999"/>
    <x v="160"/>
  </r>
  <r>
    <d v="2004-12-27T00:00:00"/>
    <n v="362"/>
    <n v="-999"/>
    <n v="-2.6"/>
    <n v="6"/>
    <n v="-5.9"/>
    <n v="89.9"/>
    <n v="55.9"/>
    <n v="0"/>
    <n v="565"/>
    <n v="-0.5"/>
    <n v="-999"/>
    <n v="-999"/>
    <n v="-999"/>
    <n v="1.1000000000000001"/>
    <n v="-999"/>
    <n v="-999"/>
    <n v="0.52100000000000002"/>
    <n v="0.41199999999999998"/>
    <n v="0"/>
    <n v="-999"/>
    <x v="160"/>
  </r>
  <r>
    <d v="2004-12-28T00:00:00"/>
    <n v="363"/>
    <n v="-999"/>
    <n v="-1.7"/>
    <n v="5.3"/>
    <n v="-5"/>
    <n v="82.8"/>
    <n v="54.5"/>
    <n v="0"/>
    <n v="557"/>
    <n v="-0.7"/>
    <n v="-999"/>
    <n v="-999"/>
    <n v="-999"/>
    <n v="1.2"/>
    <n v="-999"/>
    <n v="-999"/>
    <n v="0.48699999999999999"/>
    <n v="0.40500000000000003"/>
    <n v="0"/>
    <n v="-999"/>
    <x v="160"/>
  </r>
  <r>
    <d v="2004-12-29T00:00:00"/>
    <n v="364"/>
    <n v="-999"/>
    <n v="-3.1"/>
    <n v="-1.9"/>
    <n v="-4.5"/>
    <n v="95.4"/>
    <n v="84.8"/>
    <n v="5"/>
    <n v="595"/>
    <n v="-0.9"/>
    <n v="-999"/>
    <n v="-999"/>
    <n v="-999"/>
    <n v="1"/>
    <n v="-999"/>
    <n v="-999"/>
    <n v="0.45100000000000001"/>
    <n v="8.1000000000000003E-2"/>
    <n v="0"/>
    <n v="-999"/>
    <x v="160"/>
  </r>
  <r>
    <d v="2004-12-30T00:00:00"/>
    <n v="365"/>
    <n v="-999"/>
    <n v="-4.9000000000000004"/>
    <n v="-1.9"/>
    <n v="-6.7"/>
    <n v="98.7"/>
    <n v="95.4"/>
    <n v="7.8"/>
    <n v="650"/>
    <n v="-0.7"/>
    <n v="-999"/>
    <n v="-999"/>
    <n v="-999"/>
    <n v="1"/>
    <n v="-999"/>
    <n v="-999"/>
    <n v="0.50700000000000001"/>
    <n v="2.4E-2"/>
    <n v="0"/>
    <n v="-999"/>
    <x v="160"/>
  </r>
  <r>
    <d v="2004-12-31T00:00:00"/>
    <n v="366"/>
    <n v="-999"/>
    <n v="-6.3"/>
    <n v="-4.4000000000000004"/>
    <n v="-7.7"/>
    <n v="96"/>
    <n v="89.2"/>
    <n v="0.7"/>
    <n v="643"/>
    <n v="-0.6"/>
    <n v="-999"/>
    <n v="-999"/>
    <n v="-999"/>
    <n v="1"/>
    <n v="-999"/>
    <n v="-999"/>
    <n v="0.39200000000000002"/>
    <n v="4.8000000000000001E-2"/>
    <n v="643"/>
    <n v="-0.6"/>
    <x v="160"/>
  </r>
  <r>
    <d v="2005-01-01T00:00:00"/>
    <n v="1"/>
    <n v="-999"/>
    <n v="-8.8000000000000007"/>
    <n v="-2.8"/>
    <n v="-15.3"/>
    <n v="93.6"/>
    <n v="70.8"/>
    <n v="0"/>
    <n v="638"/>
    <n v="-0.6"/>
    <n v="-999"/>
    <n v="-999"/>
    <n v="-999"/>
    <n v="-999"/>
    <n v="1"/>
    <n v="-999"/>
    <n v="0.35299999999999998"/>
    <n v="0.14499999999999999"/>
    <n v="0"/>
    <n v="-999"/>
    <x v="161"/>
  </r>
  <r>
    <d v="2005-01-02T00:00:00"/>
    <n v="2"/>
    <n v="-999"/>
    <n v="-12.7"/>
    <n v="-5.6"/>
    <n v="-15.8"/>
    <n v="88.9"/>
    <n v="63.4"/>
    <n v="0"/>
    <n v="625"/>
    <n v="-0.7"/>
    <n v="-999"/>
    <n v="-999"/>
    <n v="-999"/>
    <n v="-999"/>
    <n v="1.1000000000000001"/>
    <n v="-999"/>
    <n v="0.25600000000000001"/>
    <n v="0.14699999999999999"/>
    <n v="0"/>
    <n v="-999"/>
    <x v="161"/>
  </r>
  <r>
    <d v="2005-01-03T00:00:00"/>
    <n v="3"/>
    <n v="-999"/>
    <n v="-12"/>
    <n v="-3.2"/>
    <n v="-16.8"/>
    <n v="89.8"/>
    <n v="64.7"/>
    <n v="0"/>
    <n v="621"/>
    <n v="-1.1000000000000001"/>
    <n v="-999"/>
    <n v="-999"/>
    <n v="-999"/>
    <n v="-999"/>
    <n v="1"/>
    <n v="-999"/>
    <n v="0.313"/>
    <n v="0.17"/>
    <n v="0"/>
    <n v="-999"/>
    <x v="161"/>
  </r>
  <r>
    <d v="2005-01-04T00:00:00"/>
    <n v="4"/>
    <n v="-999"/>
    <n v="-12.8"/>
    <n v="-5.0999999999999996"/>
    <n v="-18.100000000000001"/>
    <n v="83.2"/>
    <n v="56.3"/>
    <n v="0"/>
    <n v="610"/>
    <n v="-1.4"/>
    <n v="-999"/>
    <n v="-999"/>
    <n v="-999"/>
    <n v="-999"/>
    <n v="1"/>
    <n v="-999"/>
    <n v="0.23599999999999999"/>
    <n v="0.183"/>
    <n v="0"/>
    <n v="-999"/>
    <x v="161"/>
  </r>
  <r>
    <d v="2005-01-05T00:00:00"/>
    <n v="5"/>
    <n v="-999"/>
    <n v="-7.4"/>
    <n v="0.4"/>
    <n v="-12.2"/>
    <n v="64.900000000000006"/>
    <n v="19.600000000000001"/>
    <n v="0"/>
    <n v="602"/>
    <n v="-1.7"/>
    <n v="-999"/>
    <n v="-999"/>
    <n v="-999"/>
    <n v="-999"/>
    <n v="1.1000000000000001"/>
    <n v="-999"/>
    <n v="0.123"/>
    <n v="0.505"/>
    <n v="0"/>
    <n v="-999"/>
    <x v="161"/>
  </r>
  <r>
    <d v="2005-01-06T00:00:00"/>
    <n v="6"/>
    <n v="-999"/>
    <n v="-10.9"/>
    <n v="-5.7"/>
    <n v="-13.3"/>
    <n v="85.5"/>
    <n v="64.599999999999994"/>
    <n v="5"/>
    <n v="648"/>
    <n v="-1.8"/>
    <n v="-999"/>
    <n v="-999"/>
    <n v="-999"/>
    <n v="-999"/>
    <n v="0.9"/>
    <n v="-999"/>
    <n v="0.25800000000000001"/>
    <n v="0.14099999999999999"/>
    <n v="0"/>
    <n v="-999"/>
    <x v="161"/>
  </r>
  <r>
    <d v="2005-01-07T00:00:00"/>
    <n v="7"/>
    <n v="-999"/>
    <n v="-11.4"/>
    <n v="-10.1"/>
    <n v="-12.6"/>
    <n v="94"/>
    <n v="91.3"/>
    <n v="12.2"/>
    <n v="764"/>
    <n v="-1.7"/>
    <n v="-999"/>
    <n v="-999"/>
    <n v="-999"/>
    <n v="-999"/>
    <n v="0.9"/>
    <n v="-999"/>
    <n v="0.25900000000000001"/>
    <n v="2.5000000000000001E-2"/>
    <n v="0"/>
    <n v="-999"/>
    <x v="161"/>
  </r>
  <r>
    <d v="2005-01-08T00:00:00"/>
    <n v="8"/>
    <n v="-999"/>
    <n v="-12.1"/>
    <n v="-9.3000000000000007"/>
    <n v="-13.9"/>
    <n v="94.3"/>
    <n v="93"/>
    <n v="0"/>
    <n v="748"/>
    <n v="-1.4"/>
    <n v="-999"/>
    <n v="-999"/>
    <n v="-999"/>
    <n v="-999"/>
    <n v="0.9"/>
    <n v="-999"/>
    <n v="0.28100000000000003"/>
    <n v="2.1000000000000001E-2"/>
    <n v="0"/>
    <n v="-999"/>
    <x v="161"/>
  </r>
  <r>
    <d v="2005-01-09T00:00:00"/>
    <n v="9"/>
    <n v="-999"/>
    <n v="-14.4"/>
    <n v="-9.1"/>
    <n v="-17.5"/>
    <n v="92.6"/>
    <n v="90.2"/>
    <n v="0"/>
    <n v="718"/>
    <n v="-1.2"/>
    <n v="-999"/>
    <n v="-999"/>
    <n v="-999"/>
    <n v="-999"/>
    <n v="0.9"/>
    <n v="-999"/>
    <n v="0.27700000000000002"/>
    <n v="0.03"/>
    <n v="0"/>
    <n v="-999"/>
    <x v="161"/>
  </r>
  <r>
    <d v="2005-01-10T00:00:00"/>
    <n v="10"/>
    <n v="-999"/>
    <n v="-12.4"/>
    <n v="-5.4"/>
    <n v="-16"/>
    <n v="93.1"/>
    <n v="79.5"/>
    <n v="0"/>
    <n v="704"/>
    <n v="-1.1000000000000001"/>
    <n v="-999"/>
    <n v="-999"/>
    <n v="-999"/>
    <n v="-999"/>
    <n v="1"/>
    <n v="-999"/>
    <n v="0.32600000000000001"/>
    <n v="8.4000000000000005E-2"/>
    <n v="0"/>
    <n v="-999"/>
    <x v="161"/>
  </r>
  <r>
    <d v="2005-01-11T00:00:00"/>
    <n v="11"/>
    <n v="-999"/>
    <n v="-11.3"/>
    <n v="-6.9"/>
    <n v="-14.9"/>
    <n v="91.7"/>
    <n v="68.2"/>
    <n v="0"/>
    <n v="688"/>
    <n v="-1.3"/>
    <n v="-999"/>
    <n v="-999"/>
    <n v="-999"/>
    <n v="-999"/>
    <n v="0.9"/>
    <n v="-999"/>
    <n v="0.248"/>
    <n v="0.11600000000000001"/>
    <n v="0"/>
    <n v="-999"/>
    <x v="161"/>
  </r>
  <r>
    <d v="2005-01-12T00:00:00"/>
    <n v="12"/>
    <n v="-999"/>
    <n v="-14"/>
    <n v="-9.1999999999999993"/>
    <n v="-18.600000000000001"/>
    <n v="92.1"/>
    <n v="87"/>
    <n v="14.2"/>
    <n v="816"/>
    <n v="-1.4"/>
    <n v="-999"/>
    <n v="-999"/>
    <n v="-999"/>
    <n v="-999"/>
    <n v="0.8"/>
    <n v="-999"/>
    <n v="0.26500000000000001"/>
    <n v="0.04"/>
    <n v="0"/>
    <n v="-999"/>
    <x v="161"/>
  </r>
  <r>
    <d v="2005-01-13T00:00:00"/>
    <n v="13"/>
    <n v="-999"/>
    <n v="-20.3"/>
    <n v="-14.4"/>
    <n v="-25.5"/>
    <n v="86.7"/>
    <n v="78.099999999999994"/>
    <n v="0"/>
    <n v="777"/>
    <n v="-1.4"/>
    <n v="-999"/>
    <n v="-999"/>
    <n v="-999"/>
    <n v="-999"/>
    <n v="0.8"/>
    <n v="-999"/>
    <n v="0.156"/>
    <n v="4.3999999999999997E-2"/>
    <n v="0"/>
    <n v="-999"/>
    <x v="161"/>
  </r>
  <r>
    <d v="2005-01-14T00:00:00"/>
    <n v="14"/>
    <n v="-999"/>
    <n v="-21"/>
    <n v="-12.9"/>
    <n v="-25.5"/>
    <n v="76.7"/>
    <n v="48.7"/>
    <n v="0"/>
    <n v="758"/>
    <n v="-1.4"/>
    <n v="-999"/>
    <n v="-999"/>
    <n v="-999"/>
    <n v="-999"/>
    <n v="0.8"/>
    <n v="-999"/>
    <n v="0.111"/>
    <n v="0.11600000000000001"/>
    <n v="0"/>
    <n v="-999"/>
    <x v="161"/>
  </r>
  <r>
    <d v="2005-01-15T00:00:00"/>
    <n v="15"/>
    <n v="-999"/>
    <n v="-13.9"/>
    <n v="-5.0999999999999996"/>
    <n v="-20.3"/>
    <n v="80.7"/>
    <n v="41.6"/>
    <n v="0"/>
    <n v="758"/>
    <n v="-1.4"/>
    <n v="-999"/>
    <n v="-999"/>
    <n v="-999"/>
    <n v="-999"/>
    <n v="0.9"/>
    <n v="-999"/>
    <n v="0.17399999999999999"/>
    <n v="0.24399999999999999"/>
    <n v="0"/>
    <n v="-999"/>
    <x v="161"/>
  </r>
  <r>
    <d v="2005-01-16T00:00:00"/>
    <n v="16"/>
    <n v="-999"/>
    <n v="-6.9"/>
    <n v="-1.7"/>
    <n v="-12.3"/>
    <n v="94.9"/>
    <n v="84.1"/>
    <n v="0"/>
    <n v="752"/>
    <n v="-1.6"/>
    <n v="-999"/>
    <n v="-999"/>
    <n v="-999"/>
    <n v="-999"/>
    <n v="0.9"/>
    <n v="-999"/>
    <n v="0.45300000000000001"/>
    <n v="8.5999999999999993E-2"/>
    <n v="0"/>
    <n v="-999"/>
    <x v="161"/>
  </r>
  <r>
    <d v="2005-01-17T00:00:00"/>
    <n v="17"/>
    <n v="-999"/>
    <n v="-1.8"/>
    <n v="0.9"/>
    <n v="-4.2"/>
    <n v="97.4"/>
    <n v="87.7"/>
    <n v="0"/>
    <n v="744"/>
    <n v="-1.4"/>
    <n v="-999"/>
    <n v="-999"/>
    <n v="-999"/>
    <n v="-999"/>
    <n v="0.8"/>
    <n v="-999"/>
    <n v="0.57099999999999995"/>
    <n v="0.08"/>
    <n v="0"/>
    <n v="-999"/>
    <x v="161"/>
  </r>
  <r>
    <d v="2005-01-18T00:00:00"/>
    <n v="18"/>
    <n v="-999"/>
    <n v="2.6"/>
    <n v="4.8"/>
    <n v="0.9"/>
    <n v="98.7"/>
    <n v="95.8"/>
    <n v="8.1"/>
    <n v="693"/>
    <n v="-0.9"/>
    <n v="-999"/>
    <n v="-999"/>
    <n v="-999"/>
    <n v="-999"/>
    <n v="0.9"/>
    <n v="-999"/>
    <n v="0.82199999999999995"/>
    <n v="3.5999999999999997E-2"/>
    <n v="0"/>
    <n v="-999"/>
    <x v="161"/>
  </r>
  <r>
    <d v="2005-01-19T00:00:00"/>
    <n v="19"/>
    <n v="-999"/>
    <n v="4.5"/>
    <n v="7.8"/>
    <n v="2.7"/>
    <n v="79.2"/>
    <n v="50.1"/>
    <n v="0.2"/>
    <n v="633"/>
    <n v="-0.3"/>
    <n v="-999"/>
    <n v="-999"/>
    <n v="-999"/>
    <n v="-999"/>
    <n v="0.9"/>
    <n v="-999"/>
    <n v="0.53100000000000003"/>
    <n v="0.52800000000000002"/>
    <n v="0"/>
    <n v="-999"/>
    <x v="161"/>
  </r>
  <r>
    <d v="2005-01-20T00:00:00"/>
    <n v="20"/>
    <n v="-999"/>
    <n v="2.4"/>
    <n v="4.7"/>
    <n v="1"/>
    <n v="94"/>
    <n v="80.2"/>
    <n v="2.2999999999999998"/>
    <n v="615"/>
    <n v="-0.1"/>
    <n v="-999"/>
    <n v="-999"/>
    <n v="-999"/>
    <n v="-999"/>
    <n v="0.8"/>
    <n v="-999"/>
    <n v="0.68600000000000005"/>
    <n v="0.16900000000000001"/>
    <n v="0"/>
    <n v="-999"/>
    <x v="161"/>
  </r>
  <r>
    <d v="2005-01-21T00:00:00"/>
    <n v="21"/>
    <n v="-999"/>
    <n v="1.8"/>
    <n v="5.2"/>
    <n v="-0.7"/>
    <n v="96.4"/>
    <n v="82.5"/>
    <n v="0.4"/>
    <n v="600"/>
    <n v="0"/>
    <n v="-999"/>
    <n v="-999"/>
    <n v="-999"/>
    <n v="-999"/>
    <n v="0.9"/>
    <n v="-999"/>
    <n v="0.72699999999999998"/>
    <n v="0.155"/>
    <n v="0"/>
    <n v="-999"/>
    <x v="161"/>
  </r>
  <r>
    <d v="2005-01-22T00:00:00"/>
    <n v="22"/>
    <n v="-999"/>
    <n v="3.4"/>
    <n v="6.2"/>
    <n v="1.7"/>
    <n v="90.5"/>
    <n v="75.400000000000006"/>
    <n v="0.2"/>
    <n v="563"/>
    <n v="0"/>
    <n v="-999"/>
    <n v="-999"/>
    <n v="-999"/>
    <n v="-999"/>
    <n v="0.9"/>
    <n v="-999"/>
    <n v="0.71599999999999997"/>
    <n v="0.23300000000000001"/>
    <n v="0"/>
    <n v="-999"/>
    <x v="161"/>
  </r>
  <r>
    <d v="2005-01-23T00:00:00"/>
    <n v="23"/>
    <n v="-999"/>
    <n v="4.2"/>
    <n v="6.7"/>
    <n v="2.4"/>
    <n v="93.5"/>
    <n v="83"/>
    <n v="0.2"/>
    <n v="544"/>
    <n v="0"/>
    <n v="-999"/>
    <n v="-999"/>
    <n v="-999"/>
    <n v="-999"/>
    <n v="0.9"/>
    <n v="-999"/>
    <n v="0.81100000000000005"/>
    <n v="0.16700000000000001"/>
    <n v="0"/>
    <n v="-999"/>
    <x v="161"/>
  </r>
  <r>
    <d v="2005-01-24T00:00:00"/>
    <n v="24"/>
    <n v="-999"/>
    <n v="3.6"/>
    <n v="4.7"/>
    <n v="2.2000000000000002"/>
    <n v="73.400000000000006"/>
    <n v="60.2"/>
    <n v="0"/>
    <n v="527"/>
    <n v="0"/>
    <n v="-999"/>
    <n v="-999"/>
    <n v="-999"/>
    <n v="-999"/>
    <n v="0.9"/>
    <n v="-999"/>
    <n v="0.51400000000000001"/>
    <n v="0.34"/>
    <n v="0"/>
    <n v="-999"/>
    <x v="161"/>
  </r>
  <r>
    <d v="2005-01-25T00:00:00"/>
    <n v="25"/>
    <n v="-999"/>
    <n v="4.4000000000000004"/>
    <n v="11.3"/>
    <n v="0.1"/>
    <n v="70.5"/>
    <n v="47.3"/>
    <n v="0"/>
    <n v="516"/>
    <n v="0.1"/>
    <n v="-999"/>
    <n v="-999"/>
    <n v="-999"/>
    <n v="-999"/>
    <n v="1"/>
    <n v="-999"/>
    <n v="0.63400000000000001"/>
    <n v="0.70499999999999996"/>
    <n v="0"/>
    <n v="-999"/>
    <x v="161"/>
  </r>
  <r>
    <d v="2005-01-26T00:00:00"/>
    <n v="26"/>
    <n v="-999"/>
    <n v="2.7"/>
    <n v="5.5"/>
    <n v="0.1"/>
    <n v="77.099999999999994"/>
    <n v="57.9"/>
    <n v="0"/>
    <n v="508"/>
    <n v="0"/>
    <n v="-999"/>
    <n v="-999"/>
    <n v="-999"/>
    <n v="-999"/>
    <n v="0.9"/>
    <n v="-999"/>
    <n v="0.52100000000000002"/>
    <n v="0.38"/>
    <n v="0"/>
    <n v="-999"/>
    <x v="161"/>
  </r>
  <r>
    <d v="2005-01-27T00:00:00"/>
    <n v="27"/>
    <n v="-999"/>
    <n v="-0.4"/>
    <n v="5.7"/>
    <n v="-3.7"/>
    <n v="92"/>
    <n v="60.5"/>
    <n v="0"/>
    <n v="510"/>
    <n v="0"/>
    <n v="-999"/>
    <n v="-999"/>
    <n v="-999"/>
    <n v="-999"/>
    <n v="0.9"/>
    <n v="-999"/>
    <n v="0.55500000000000005"/>
    <n v="0.36199999999999999"/>
    <n v="0"/>
    <n v="-999"/>
    <x v="161"/>
  </r>
  <r>
    <d v="2005-01-28T00:00:00"/>
    <n v="28"/>
    <n v="-999"/>
    <n v="-2.1"/>
    <n v="0.7"/>
    <n v="-4.2"/>
    <n v="95.7"/>
    <n v="83.8"/>
    <n v="1.2"/>
    <n v="523"/>
    <n v="-0.1"/>
    <n v="-999"/>
    <n v="-999"/>
    <n v="-999"/>
    <n v="-999"/>
    <n v="0.8"/>
    <n v="-999"/>
    <n v="0.53800000000000003"/>
    <n v="0.104"/>
    <n v="0"/>
    <n v="-999"/>
    <x v="161"/>
  </r>
  <r>
    <d v="2005-01-29T00:00:00"/>
    <n v="29"/>
    <n v="-999"/>
    <n v="-1.8"/>
    <n v="2.2999999999999998"/>
    <n v="-3.2"/>
    <n v="96.8"/>
    <n v="80.400000000000006"/>
    <n v="2.2000000000000002"/>
    <n v="546"/>
    <n v="-0.1"/>
    <n v="-999"/>
    <n v="-999"/>
    <n v="-999"/>
    <n v="-999"/>
    <n v="0.9"/>
    <n v="-999"/>
    <n v="0.57999999999999996"/>
    <n v="0.14099999999999999"/>
    <n v="0"/>
    <n v="-999"/>
    <x v="161"/>
  </r>
  <r>
    <d v="2005-01-30T00:00:00"/>
    <n v="30"/>
    <n v="-999"/>
    <n v="-0.7"/>
    <n v="2.4"/>
    <n v="-3.1"/>
    <n v="97.2"/>
    <n v="81.7"/>
    <n v="1.6"/>
    <n v="545"/>
    <n v="-0.2"/>
    <n v="-999"/>
    <n v="-999"/>
    <n v="-999"/>
    <n v="-999"/>
    <n v="0.8"/>
    <n v="-999"/>
    <n v="0.59499999999999997"/>
    <n v="0.13300000000000001"/>
    <n v="0"/>
    <n v="-999"/>
    <x v="161"/>
  </r>
  <r>
    <d v="2005-01-31T00:00:00"/>
    <n v="31"/>
    <n v="-999"/>
    <n v="-2.1"/>
    <n v="0.1"/>
    <n v="-4.4000000000000004"/>
    <n v="96.2"/>
    <n v="83.9"/>
    <n v="0"/>
    <n v="549"/>
    <n v="-0.2"/>
    <n v="-999"/>
    <n v="-999"/>
    <n v="-999"/>
    <n v="-999"/>
    <n v="0.8"/>
    <n v="-999"/>
    <n v="0.51500000000000001"/>
    <n v="9.9000000000000005E-2"/>
    <n v="549"/>
    <n v="-0.2"/>
    <x v="161"/>
  </r>
  <r>
    <d v="2005-02-01T00:00:00"/>
    <n v="32"/>
    <n v="-999"/>
    <n v="-1.2"/>
    <n v="4.3"/>
    <n v="-5"/>
    <n v="78.099999999999994"/>
    <n v="57.9"/>
    <n v="0"/>
    <n v="544"/>
    <n v="-0.3"/>
    <n v="-999"/>
    <n v="-999"/>
    <n v="-999"/>
    <n v="-999"/>
    <n v="0.9"/>
    <n v="-999"/>
    <n v="0.48"/>
    <n v="0.35"/>
    <n v="0"/>
    <n v="-999"/>
    <x v="162"/>
  </r>
  <r>
    <d v="2005-02-02T00:00:00"/>
    <n v="33"/>
    <n v="-999"/>
    <n v="2.5"/>
    <n v="7.4"/>
    <n v="-0.7"/>
    <n v="75.900000000000006"/>
    <n v="53.2"/>
    <n v="0"/>
    <n v="537"/>
    <n v="-0.3"/>
    <n v="-999"/>
    <n v="-999"/>
    <n v="-999"/>
    <n v="-999"/>
    <n v="0.9"/>
    <n v="-999"/>
    <n v="0.54600000000000004"/>
    <n v="0.48199999999999998"/>
    <n v="0"/>
    <n v="-999"/>
    <x v="162"/>
  </r>
  <r>
    <d v="2005-02-03T00:00:00"/>
    <n v="34"/>
    <n v="-999"/>
    <n v="3.8"/>
    <n v="7.7"/>
    <n v="1.7"/>
    <n v="63.8"/>
    <n v="43.9"/>
    <n v="0"/>
    <n v="529"/>
    <n v="-0.2"/>
    <n v="-999"/>
    <n v="-999"/>
    <n v="-999"/>
    <n v="-999"/>
    <n v="0.9"/>
    <n v="-999"/>
    <n v="0.46200000000000002"/>
    <n v="0.58899999999999997"/>
    <n v="0"/>
    <n v="-999"/>
    <x v="162"/>
  </r>
  <r>
    <d v="2005-02-04T00:00:00"/>
    <n v="35"/>
    <n v="-999"/>
    <n v="-1.6"/>
    <n v="2.7"/>
    <n v="-5.9"/>
    <n v="88.7"/>
    <n v="64"/>
    <n v="11.4"/>
    <n v="642"/>
    <n v="-0.2"/>
    <n v="-999"/>
    <n v="-999"/>
    <n v="-999"/>
    <n v="-999"/>
    <n v="0.8"/>
    <n v="-999"/>
    <n v="0.47299999999999998"/>
    <n v="0.26700000000000002"/>
    <n v="0"/>
    <n v="-999"/>
    <x v="162"/>
  </r>
  <r>
    <d v="2005-02-05T00:00:00"/>
    <n v="36"/>
    <n v="-999"/>
    <n v="-8.3000000000000007"/>
    <n v="-2.6"/>
    <n v="-12.6"/>
    <n v="95.3"/>
    <n v="85.1"/>
    <n v="1.4"/>
    <n v="630"/>
    <n v="-0.3"/>
    <n v="-999"/>
    <n v="-999"/>
    <n v="-999"/>
    <n v="-999"/>
    <n v="0.8"/>
    <n v="-999"/>
    <n v="0.42899999999999999"/>
    <n v="7.4999999999999997E-2"/>
    <n v="0"/>
    <n v="-999"/>
    <x v="162"/>
  </r>
  <r>
    <d v="2005-02-06T00:00:00"/>
    <n v="37"/>
    <n v="-999"/>
    <n v="-10"/>
    <n v="-8.4"/>
    <n v="-13.8"/>
    <n v="93.6"/>
    <n v="85.5"/>
    <n v="3.5"/>
    <n v="664"/>
    <n v="-0.5"/>
    <n v="-999"/>
    <n v="-999"/>
    <n v="-999"/>
    <n v="-999"/>
    <n v="0.8"/>
    <n v="-999"/>
    <n v="0.27800000000000002"/>
    <n v="4.7E-2"/>
    <n v="0"/>
    <n v="-999"/>
    <x v="162"/>
  </r>
  <r>
    <d v="2005-02-07T00:00:00"/>
    <n v="38"/>
    <n v="-999"/>
    <n v="-9.3000000000000007"/>
    <n v="-5.0999999999999996"/>
    <n v="-12.9"/>
    <n v="95.3"/>
    <n v="91.4"/>
    <n v="0"/>
    <n v="640"/>
    <n v="-0.7"/>
    <n v="-999"/>
    <n v="-999"/>
    <n v="-999"/>
    <n v="-999"/>
    <n v="0.8"/>
    <n v="-999"/>
    <n v="0.38200000000000001"/>
    <n v="3.5999999999999997E-2"/>
    <n v="0"/>
    <n v="-999"/>
    <x v="162"/>
  </r>
  <r>
    <d v="2005-02-08T00:00:00"/>
    <n v="39"/>
    <n v="-999"/>
    <n v="-7.2"/>
    <n v="0.7"/>
    <n v="-12.9"/>
    <n v="87.2"/>
    <n v="60.4"/>
    <n v="0"/>
    <n v="625"/>
    <n v="-0.8"/>
    <n v="-999"/>
    <n v="-999"/>
    <n v="-999"/>
    <n v="-999"/>
    <n v="0.9"/>
    <n v="-999"/>
    <n v="0.38900000000000001"/>
    <n v="0.254"/>
    <n v="0"/>
    <n v="-999"/>
    <x v="162"/>
  </r>
  <r>
    <d v="2005-02-09T00:00:00"/>
    <n v="40"/>
    <n v="-999"/>
    <n v="-5.4"/>
    <n v="2.6"/>
    <n v="-8"/>
    <n v="90.3"/>
    <n v="60.8"/>
    <n v="0"/>
    <n v="614"/>
    <n v="-1"/>
    <n v="-999"/>
    <n v="-999"/>
    <n v="-999"/>
    <n v="-999"/>
    <n v="0.8"/>
    <n v="-999"/>
    <n v="0.44700000000000001"/>
    <n v="0.28899999999999998"/>
    <n v="0"/>
    <n v="-999"/>
    <x v="162"/>
  </r>
  <r>
    <d v="2005-02-10T00:00:00"/>
    <n v="41"/>
    <n v="-999"/>
    <n v="-4.2"/>
    <n v="0.1"/>
    <n v="-8.1"/>
    <n v="84.1"/>
    <n v="52.4"/>
    <n v="0"/>
    <n v="613"/>
    <n v="-1.1000000000000001"/>
    <n v="-999"/>
    <n v="-999"/>
    <n v="-999"/>
    <n v="-999"/>
    <n v="0.8"/>
    <n v="-999"/>
    <n v="0.32200000000000001"/>
    <n v="0.29299999999999998"/>
    <n v="0"/>
    <n v="-999"/>
    <x v="162"/>
  </r>
  <r>
    <d v="2005-02-11T00:00:00"/>
    <n v="42"/>
    <n v="-999"/>
    <n v="-1.3"/>
    <n v="4.5999999999999996"/>
    <n v="-7"/>
    <n v="55.4"/>
    <n v="33.799999999999997"/>
    <n v="0"/>
    <n v="613"/>
    <n v="-1.1000000000000001"/>
    <n v="-999"/>
    <n v="-999"/>
    <n v="-999"/>
    <n v="-999"/>
    <n v="0.9"/>
    <n v="-999"/>
    <n v="0.28599999999999998"/>
    <n v="0.56100000000000005"/>
    <n v="0"/>
    <n v="-999"/>
    <x v="162"/>
  </r>
  <r>
    <d v="2005-02-12T00:00:00"/>
    <n v="43"/>
    <n v="-999"/>
    <n v="-3.2"/>
    <n v="2.4"/>
    <n v="-7.3"/>
    <n v="73.3"/>
    <n v="43.1"/>
    <n v="0"/>
    <n v="622"/>
    <n v="-1"/>
    <n v="-999"/>
    <n v="-999"/>
    <n v="-999"/>
    <n v="-999"/>
    <n v="0.8"/>
    <n v="-999"/>
    <n v="0.312"/>
    <n v="0.41299999999999998"/>
    <n v="0"/>
    <n v="-999"/>
    <x v="162"/>
  </r>
  <r>
    <d v="2005-02-13T00:00:00"/>
    <n v="44"/>
    <n v="-999"/>
    <n v="-8.3000000000000007"/>
    <n v="-3.3"/>
    <n v="-12.6"/>
    <n v="86.1"/>
    <n v="62"/>
    <n v="1.4"/>
    <n v="645"/>
    <n v="-1"/>
    <n v="-999"/>
    <n v="-999"/>
    <n v="-999"/>
    <n v="-999"/>
    <n v="0.8"/>
    <n v="-999"/>
    <n v="0.29699999999999999"/>
    <n v="0.182"/>
    <n v="0"/>
    <n v="-999"/>
    <x v="162"/>
  </r>
  <r>
    <d v="2005-02-14T00:00:00"/>
    <n v="45"/>
    <n v="-999"/>
    <n v="-11.1"/>
    <n v="-6.7"/>
    <n v="-14.5"/>
    <n v="87.1"/>
    <n v="69.599999999999994"/>
    <n v="0"/>
    <n v="645"/>
    <n v="-1"/>
    <n v="-999"/>
    <n v="-999"/>
    <n v="-999"/>
    <n v="-999"/>
    <n v="0.8"/>
    <n v="-999"/>
    <n v="0.25800000000000001"/>
    <n v="0.112"/>
    <n v="0"/>
    <n v="-999"/>
    <x v="162"/>
  </r>
  <r>
    <d v="2005-02-15T00:00:00"/>
    <n v="46"/>
    <n v="-999"/>
    <n v="-10.8"/>
    <n v="-4"/>
    <n v="-14.8"/>
    <n v="76.900000000000006"/>
    <n v="44.3"/>
    <n v="0"/>
    <n v="647"/>
    <n v="-1.1000000000000001"/>
    <n v="-999"/>
    <n v="-999"/>
    <n v="-999"/>
    <n v="-999"/>
    <n v="0.9"/>
    <n v="-999"/>
    <n v="0.20100000000000001"/>
    <n v="0.253"/>
    <n v="0"/>
    <n v="-999"/>
    <x v="162"/>
  </r>
  <r>
    <d v="2005-02-16T00:00:00"/>
    <n v="47"/>
    <n v="-999"/>
    <n v="-6.1"/>
    <n v="4"/>
    <n v="-13.9"/>
    <n v="50.3"/>
    <n v="22.1"/>
    <n v="0"/>
    <n v="642"/>
    <n v="-1.2"/>
    <n v="-999"/>
    <n v="-999"/>
    <n v="-999"/>
    <n v="-999"/>
    <n v="0.9"/>
    <n v="-999"/>
    <n v="0.18"/>
    <n v="0.63300000000000001"/>
    <n v="0"/>
    <n v="-999"/>
    <x v="162"/>
  </r>
  <r>
    <d v="2005-02-17T00:00:00"/>
    <n v="48"/>
    <n v="-999"/>
    <n v="-4.9000000000000004"/>
    <n v="2.2999999999999998"/>
    <n v="-8.9"/>
    <n v="53.6"/>
    <n v="33.700000000000003"/>
    <n v="0"/>
    <n v="637"/>
    <n v="-1.3"/>
    <n v="-999"/>
    <n v="-999"/>
    <n v="-999"/>
    <n v="-999"/>
    <n v="0.8"/>
    <n v="-999"/>
    <n v="0.24299999999999999"/>
    <n v="0.47799999999999998"/>
    <n v="0"/>
    <n v="-999"/>
    <x v="162"/>
  </r>
  <r>
    <d v="2005-02-18T00:00:00"/>
    <n v="49"/>
    <n v="-999"/>
    <n v="-4.5"/>
    <n v="3.1"/>
    <n v="-9.9"/>
    <n v="55.6"/>
    <n v="28.9"/>
    <n v="0"/>
    <n v="634"/>
    <n v="-1.4"/>
    <n v="-999"/>
    <n v="-999"/>
    <n v="-999"/>
    <n v="-999"/>
    <n v="0.8"/>
    <n v="-999"/>
    <n v="0.221"/>
    <n v="0.54200000000000004"/>
    <n v="0"/>
    <n v="-999"/>
    <x v="162"/>
  </r>
  <r>
    <d v="2005-02-19T00:00:00"/>
    <n v="50"/>
    <n v="-999"/>
    <n v="-9.6"/>
    <n v="-4.7"/>
    <n v="-12.3"/>
    <n v="89.1"/>
    <n v="63.3"/>
    <n v="0"/>
    <n v="632"/>
    <n v="-1.5"/>
    <n v="-999"/>
    <n v="-999"/>
    <n v="-999"/>
    <n v="-999"/>
    <n v="0.7"/>
    <n v="-999"/>
    <n v="0.27200000000000002"/>
    <n v="0.158"/>
    <n v="0"/>
    <n v="-999"/>
    <x v="162"/>
  </r>
  <r>
    <d v="2005-02-20T00:00:00"/>
    <n v="51"/>
    <n v="-999"/>
    <n v="-7.3"/>
    <n v="0.8"/>
    <n v="-14.4"/>
    <n v="72.2"/>
    <n v="40.200000000000003"/>
    <n v="0"/>
    <n v="634"/>
    <n v="-1.4"/>
    <n v="-999"/>
    <n v="-999"/>
    <n v="-999"/>
    <n v="-999"/>
    <n v="0.8"/>
    <n v="-999"/>
    <n v="0.26"/>
    <n v="0.38700000000000001"/>
    <n v="0"/>
    <n v="-999"/>
    <x v="162"/>
  </r>
  <r>
    <d v="2005-02-21T00:00:00"/>
    <n v="52"/>
    <n v="-999"/>
    <n v="-3.7"/>
    <n v="5.9"/>
    <n v="-9.6999999999999993"/>
    <n v="47.4"/>
    <n v="23.4"/>
    <n v="0"/>
    <n v="625"/>
    <n v="-1.3"/>
    <n v="-999"/>
    <n v="-999"/>
    <n v="-999"/>
    <n v="-999"/>
    <n v="0.8"/>
    <n v="-999"/>
    <n v="0.218"/>
    <n v="0.71099999999999997"/>
    <n v="0"/>
    <n v="-999"/>
    <x v="162"/>
  </r>
  <r>
    <d v="2005-02-22T00:00:00"/>
    <n v="53"/>
    <n v="-999"/>
    <n v="-0.1"/>
    <n v="9.6999999999999993"/>
    <n v="-5.8"/>
    <n v="33.9"/>
    <n v="11.7"/>
    <n v="0"/>
    <n v="620"/>
    <n v="-1.3"/>
    <n v="-999"/>
    <n v="-999"/>
    <n v="-999"/>
    <n v="-999"/>
    <n v="0.8"/>
    <n v="-999"/>
    <n v="0.14099999999999999"/>
    <n v="1.0620000000000001"/>
    <n v="0"/>
    <n v="-999"/>
    <x v="162"/>
  </r>
  <r>
    <d v="2005-02-23T00:00:00"/>
    <n v="54"/>
    <n v="-999"/>
    <n v="2.2000000000000002"/>
    <n v="11.6"/>
    <n v="-3.1"/>
    <n v="32.9"/>
    <n v="14"/>
    <n v="0"/>
    <n v="609"/>
    <n v="-1.2"/>
    <n v="-999"/>
    <n v="-999"/>
    <n v="-999"/>
    <n v="-999"/>
    <n v="0.8"/>
    <n v="-999"/>
    <n v="0.191"/>
    <n v="1.1739999999999999"/>
    <n v="0"/>
    <n v="-999"/>
    <x v="162"/>
  </r>
  <r>
    <d v="2005-02-24T00:00:00"/>
    <n v="55"/>
    <n v="-999"/>
    <n v="3.1"/>
    <n v="11.4"/>
    <n v="-2.2999999999999998"/>
    <n v="38.299999999999997"/>
    <n v="22"/>
    <n v="0"/>
    <n v="596"/>
    <n v="-0.9"/>
    <n v="-999"/>
    <n v="-999"/>
    <n v="-999"/>
    <n v="-999"/>
    <n v="0.8"/>
    <n v="-999"/>
    <n v="0.29699999999999999"/>
    <n v="1.0509999999999999"/>
    <n v="0"/>
    <n v="-999"/>
    <x v="162"/>
  </r>
  <r>
    <d v="2005-02-25T00:00:00"/>
    <n v="56"/>
    <n v="-999"/>
    <n v="1.3"/>
    <n v="10.1"/>
    <n v="-3.1"/>
    <n v="57.5"/>
    <n v="32.799999999999997"/>
    <n v="0"/>
    <n v="591"/>
    <n v="-0.7"/>
    <n v="-999"/>
    <n v="-999"/>
    <n v="-999"/>
    <n v="-999"/>
    <n v="0.7"/>
    <n v="-999"/>
    <n v="0.40400000000000003"/>
    <n v="0.83"/>
    <n v="0"/>
    <n v="-999"/>
    <x v="162"/>
  </r>
  <r>
    <d v="2005-02-26T00:00:00"/>
    <n v="57"/>
    <n v="-999"/>
    <n v="1.2"/>
    <n v="9.1999999999999993"/>
    <n v="-3.8"/>
    <n v="68.400000000000006"/>
    <n v="39.6"/>
    <n v="0"/>
    <n v="589"/>
    <n v="-0.4"/>
    <n v="-999"/>
    <n v="-999"/>
    <n v="-999"/>
    <n v="-999"/>
    <n v="0.8"/>
    <n v="-999"/>
    <n v="0.45900000000000002"/>
    <n v="0.70299999999999996"/>
    <n v="0"/>
    <n v="-999"/>
    <x v="162"/>
  </r>
  <r>
    <d v="2005-02-27T00:00:00"/>
    <n v="58"/>
    <n v="-999"/>
    <n v="2.2999999999999998"/>
    <n v="9.5"/>
    <n v="-2.6"/>
    <n v="55.2"/>
    <n v="34.6"/>
    <n v="0"/>
    <n v="581"/>
    <n v="-0.2"/>
    <n v="-999"/>
    <n v="-999"/>
    <n v="-999"/>
    <n v="-999"/>
    <n v="0.8"/>
    <n v="-999"/>
    <n v="0.41"/>
    <n v="0.77600000000000002"/>
    <n v="0"/>
    <n v="-999"/>
    <x v="162"/>
  </r>
  <r>
    <d v="2005-02-28T00:00:00"/>
    <n v="59"/>
    <n v="-999"/>
    <n v="0.7"/>
    <n v="7"/>
    <n v="-3.9"/>
    <n v="67.099999999999994"/>
    <n v="38.4"/>
    <n v="0"/>
    <n v="575"/>
    <n v="-0.1"/>
    <n v="-999"/>
    <n v="-999"/>
    <n v="-999"/>
    <n v="-999"/>
    <n v="0.7"/>
    <n v="-999"/>
    <n v="0.38500000000000001"/>
    <n v="0.61699999999999999"/>
    <n v="575"/>
    <n v="-0.1"/>
    <x v="162"/>
  </r>
  <r>
    <d v="2005-03-01T00:00:00"/>
    <n v="60"/>
    <n v="-999"/>
    <n v="-1.4"/>
    <n v="0.9"/>
    <n v="-4.3"/>
    <n v="92.1"/>
    <n v="80.7"/>
    <n v="0"/>
    <n v="580"/>
    <n v="-0.3"/>
    <n v="-999"/>
    <n v="-999"/>
    <n v="-999"/>
    <n v="-999"/>
    <n v="0.7"/>
    <n v="-999"/>
    <n v="0.52600000000000002"/>
    <n v="0.126"/>
    <n v="0"/>
    <n v="-999"/>
    <x v="163"/>
  </r>
  <r>
    <d v="2005-03-02T00:00:00"/>
    <n v="61"/>
    <n v="-999"/>
    <n v="0.5"/>
    <n v="9.1"/>
    <n v="-3.5"/>
    <n v="80"/>
    <n v="38.799999999999997"/>
    <n v="0"/>
    <n v="573"/>
    <n v="-0.2"/>
    <n v="-999"/>
    <n v="-999"/>
    <n v="-999"/>
    <n v="-999"/>
    <n v="0.8"/>
    <n v="-999"/>
    <n v="0.44700000000000001"/>
    <n v="0.70699999999999996"/>
    <n v="0"/>
    <n v="-999"/>
    <x v="163"/>
  </r>
  <r>
    <d v="2005-03-03T00:00:00"/>
    <n v="62"/>
    <n v="-999"/>
    <n v="0.7"/>
    <n v="6.8"/>
    <n v="-4"/>
    <n v="79.099999999999994"/>
    <n v="44"/>
    <n v="0"/>
    <n v="566"/>
    <n v="-0.1"/>
    <n v="-999"/>
    <n v="-999"/>
    <n v="-999"/>
    <n v="-999"/>
    <n v="0.8"/>
    <n v="-999"/>
    <n v="0.435"/>
    <n v="0.55300000000000005"/>
    <n v="0"/>
    <n v="-999"/>
    <x v="163"/>
  </r>
  <r>
    <d v="2005-03-04T00:00:00"/>
    <n v="63"/>
    <n v="-999"/>
    <n v="1.4"/>
    <n v="8.8000000000000007"/>
    <n v="-3.7"/>
    <n v="72.900000000000006"/>
    <n v="39.700000000000003"/>
    <n v="0"/>
    <n v="556"/>
    <n v="0"/>
    <n v="-999"/>
    <n v="-999"/>
    <n v="-999"/>
    <n v="-999"/>
    <n v="0.8"/>
    <n v="-999"/>
    <n v="0.44900000000000001"/>
    <n v="0.68300000000000005"/>
    <n v="0"/>
    <n v="-999"/>
    <x v="163"/>
  </r>
  <r>
    <d v="2005-03-05T00:00:00"/>
    <n v="64"/>
    <n v="-999"/>
    <n v="1.8"/>
    <n v="8.1"/>
    <n v="-3"/>
    <n v="74.3"/>
    <n v="44"/>
    <n v="0"/>
    <n v="536"/>
    <n v="0"/>
    <n v="-999"/>
    <n v="-999"/>
    <n v="-999"/>
    <n v="-999"/>
    <n v="0.8"/>
    <n v="-999"/>
    <n v="0.47599999999999998"/>
    <n v="0.60499999999999998"/>
    <n v="0"/>
    <n v="-999"/>
    <x v="163"/>
  </r>
  <r>
    <d v="2005-03-06T00:00:00"/>
    <n v="65"/>
    <n v="-999"/>
    <n v="1.5"/>
    <n v="6.7"/>
    <n v="-3.8"/>
    <n v="74.7"/>
    <n v="44.6"/>
    <n v="0"/>
    <n v="530"/>
    <n v="0"/>
    <n v="-999"/>
    <n v="-999"/>
    <n v="-999"/>
    <n v="-999"/>
    <n v="0.8"/>
    <n v="-999"/>
    <n v="0.439"/>
    <n v="0.54300000000000004"/>
    <n v="0"/>
    <n v="-999"/>
    <x v="163"/>
  </r>
  <r>
    <d v="2005-03-07T00:00:00"/>
    <n v="66"/>
    <n v="-999"/>
    <n v="2.8"/>
    <n v="8.3000000000000007"/>
    <n v="-1.9"/>
    <n v="79.400000000000006"/>
    <n v="51.7"/>
    <n v="0"/>
    <n v="498"/>
    <n v="0.1"/>
    <n v="-999"/>
    <n v="-999"/>
    <n v="-999"/>
    <n v="-999"/>
    <n v="0.8"/>
    <n v="-999"/>
    <n v="0.56699999999999995"/>
    <n v="0.52900000000000003"/>
    <n v="0"/>
    <n v="-999"/>
    <x v="163"/>
  </r>
  <r>
    <d v="2005-03-08T00:00:00"/>
    <n v="67"/>
    <n v="-999"/>
    <n v="3.3"/>
    <n v="7.8"/>
    <n v="-2.2999999999999998"/>
    <n v="59.3"/>
    <n v="27.6"/>
    <n v="0"/>
    <n v="490"/>
    <n v="0"/>
    <n v="-999"/>
    <n v="-999"/>
    <n v="-999"/>
    <n v="-999"/>
    <n v="0.8"/>
    <n v="-999"/>
    <n v="0.29199999999999998"/>
    <n v="0.76600000000000001"/>
    <n v="0"/>
    <n v="-999"/>
    <x v="163"/>
  </r>
  <r>
    <d v="2005-03-09T00:00:00"/>
    <n v="68"/>
    <n v="-999"/>
    <n v="3.1"/>
    <n v="9.5"/>
    <n v="-1.1000000000000001"/>
    <n v="75.8"/>
    <n v="28.3"/>
    <n v="0"/>
    <n v="470"/>
    <n v="0.1"/>
    <n v="-999"/>
    <n v="-999"/>
    <n v="-999"/>
    <n v="-999"/>
    <n v="0.8"/>
    <n v="-999"/>
    <n v="0.33500000000000002"/>
    <n v="0.85099999999999998"/>
    <n v="0"/>
    <n v="-999"/>
    <x v="163"/>
  </r>
  <r>
    <d v="2005-03-10T00:00:00"/>
    <n v="69"/>
    <n v="-999"/>
    <n v="4.9000000000000004"/>
    <n v="13"/>
    <n v="-1.4"/>
    <n v="61.6"/>
    <n v="23.7"/>
    <n v="0"/>
    <n v="450"/>
    <n v="0.1"/>
    <n v="-999"/>
    <n v="-999"/>
    <n v="-999"/>
    <n v="-999"/>
    <n v="0.8"/>
    <n v="-999"/>
    <n v="0.35399999999999998"/>
    <n v="1.1419999999999999"/>
    <n v="0"/>
    <n v="-999"/>
    <x v="163"/>
  </r>
  <r>
    <d v="2005-03-11T00:00:00"/>
    <n v="70"/>
    <n v="-999"/>
    <n v="3"/>
    <n v="10.6"/>
    <n v="-2.7"/>
    <n v="85.8"/>
    <n v="59.8"/>
    <n v="0"/>
    <n v="432"/>
    <n v="0"/>
    <n v="-999"/>
    <n v="-999"/>
    <n v="-999"/>
    <n v="-999"/>
    <n v="0.8"/>
    <n v="-999"/>
    <n v="0.76500000000000001"/>
    <n v="0.51400000000000001"/>
    <n v="0"/>
    <n v="-999"/>
    <x v="163"/>
  </r>
  <r>
    <d v="2005-03-12T00:00:00"/>
    <n v="71"/>
    <n v="-999"/>
    <n v="-1.8"/>
    <n v="4"/>
    <n v="-5.6"/>
    <n v="69.8"/>
    <n v="46"/>
    <n v="0"/>
    <n v="435"/>
    <n v="0.1"/>
    <n v="-999"/>
    <n v="-999"/>
    <n v="-999"/>
    <n v="-999"/>
    <n v="0.8"/>
    <n v="-999"/>
    <n v="0.373"/>
    <n v="0.439"/>
    <n v="0"/>
    <n v="-999"/>
    <x v="163"/>
  </r>
  <r>
    <d v="2005-03-13T00:00:00"/>
    <n v="72"/>
    <n v="-999"/>
    <n v="-0.8"/>
    <n v="4.3"/>
    <n v="-5.2"/>
    <n v="58.9"/>
    <n v="31.8"/>
    <n v="0"/>
    <n v="423"/>
    <n v="0.1"/>
    <n v="-999"/>
    <n v="-999"/>
    <n v="-999"/>
    <n v="-999"/>
    <n v="0.8"/>
    <n v="-999"/>
    <n v="0.26500000000000001"/>
    <n v="0.56599999999999995"/>
    <n v="0"/>
    <n v="-999"/>
    <x v="163"/>
  </r>
  <r>
    <d v="2005-03-14T00:00:00"/>
    <n v="73"/>
    <n v="-999"/>
    <n v="0.2"/>
    <n v="5.8"/>
    <n v="-3.1"/>
    <n v="54.8"/>
    <n v="39.6"/>
    <n v="0"/>
    <n v="421"/>
    <n v="0.1"/>
    <n v="-999"/>
    <n v="-999"/>
    <n v="-999"/>
    <n v="-999"/>
    <n v="0.8"/>
    <n v="-999"/>
    <n v="0.36499999999999999"/>
    <n v="0.55700000000000005"/>
    <n v="0"/>
    <n v="-999"/>
    <x v="163"/>
  </r>
  <r>
    <d v="2005-03-15T00:00:00"/>
    <n v="74"/>
    <n v="-999"/>
    <n v="0.4"/>
    <n v="6.7"/>
    <n v="-2.7"/>
    <n v="62"/>
    <n v="36.700000000000003"/>
    <n v="0"/>
    <n v="416"/>
    <n v="0.1"/>
    <n v="-999"/>
    <n v="-999"/>
    <n v="-999"/>
    <n v="-999"/>
    <n v="0.8"/>
    <n v="-999"/>
    <n v="0.35899999999999999"/>
    <n v="0.621"/>
    <n v="0"/>
    <n v="-999"/>
    <x v="163"/>
  </r>
  <r>
    <d v="2005-03-16T00:00:00"/>
    <n v="75"/>
    <n v="-999"/>
    <n v="-2.9"/>
    <n v="-0.1"/>
    <n v="-7"/>
    <n v="79.599999999999994"/>
    <n v="47.2"/>
    <n v="16.2"/>
    <n v="578"/>
    <n v="-0.1"/>
    <n v="-999"/>
    <n v="-999"/>
    <n v="-999"/>
    <n v="-999"/>
    <n v="0.6"/>
    <n v="-999"/>
    <n v="0.28499999999999998"/>
    <n v="0.32"/>
    <n v="0"/>
    <n v="-999"/>
    <x v="163"/>
  </r>
  <r>
    <d v="2005-03-17T00:00:00"/>
    <n v="76"/>
    <n v="-999"/>
    <n v="-6.2"/>
    <n v="-0.7"/>
    <n v="-10.5"/>
    <n v="88.6"/>
    <n v="60.7"/>
    <n v="0.8"/>
    <n v="552"/>
    <n v="0"/>
    <n v="-999"/>
    <n v="-999"/>
    <n v="-999"/>
    <n v="-999"/>
    <n v="0.8"/>
    <n v="-999"/>
    <n v="0.35199999999999998"/>
    <n v="0.22800000000000001"/>
    <n v="0"/>
    <n v="-999"/>
    <x v="163"/>
  </r>
  <r>
    <d v="2005-03-18T00:00:00"/>
    <n v="77"/>
    <n v="-999"/>
    <n v="-5.0999999999999996"/>
    <n v="-0.8"/>
    <n v="-7.5"/>
    <n v="90.9"/>
    <n v="61.1"/>
    <n v="4.5999999999999996"/>
    <n v="603"/>
    <n v="-0.2"/>
    <n v="-999"/>
    <n v="-999"/>
    <n v="-999"/>
    <n v="-999"/>
    <n v="0.7"/>
    <n v="-999"/>
    <n v="0.35099999999999998"/>
    <n v="0.224"/>
    <n v="0"/>
    <n v="-999"/>
    <x v="163"/>
  </r>
  <r>
    <d v="2005-03-19T00:00:00"/>
    <n v="78"/>
    <n v="-999"/>
    <n v="-5.2"/>
    <n v="-2.6"/>
    <n v="-6.4"/>
    <n v="97.9"/>
    <n v="94.6"/>
    <n v="0"/>
    <n v="566"/>
    <n v="-0.3"/>
    <n v="-999"/>
    <n v="-999"/>
    <n v="-999"/>
    <n v="-999"/>
    <n v="0.6"/>
    <n v="-999"/>
    <n v="0.47699999999999998"/>
    <n v="2.7E-2"/>
    <n v="0"/>
    <n v="-999"/>
    <x v="163"/>
  </r>
  <r>
    <d v="2005-03-20T00:00:00"/>
    <n v="79"/>
    <n v="-999"/>
    <n v="-0.9"/>
    <n v="1"/>
    <n v="-2.8"/>
    <n v="97.9"/>
    <n v="89.6"/>
    <n v="6.5"/>
    <n v="577"/>
    <n v="-0.2"/>
    <n v="-999"/>
    <n v="-999"/>
    <n v="-999"/>
    <n v="-999"/>
    <n v="0.7"/>
    <n v="-999"/>
    <n v="0.59"/>
    <n v="6.8000000000000005E-2"/>
    <n v="0"/>
    <n v="-999"/>
    <x v="163"/>
  </r>
  <r>
    <d v="2005-03-21T00:00:00"/>
    <n v="80"/>
    <n v="-999"/>
    <n v="-5.4"/>
    <n v="0.3"/>
    <n v="-10.8"/>
    <n v="95.6"/>
    <n v="79.599999999999994"/>
    <n v="7.7"/>
    <n v="642"/>
    <n v="-0.1"/>
    <n v="-999"/>
    <n v="-999"/>
    <n v="-999"/>
    <n v="-999"/>
    <n v="0.7"/>
    <n v="-999"/>
    <n v="0.496"/>
    <n v="0.127"/>
    <n v="0"/>
    <n v="-999"/>
    <x v="163"/>
  </r>
  <r>
    <d v="2005-03-22T00:00:00"/>
    <n v="81"/>
    <n v="-999"/>
    <n v="-6.3"/>
    <n v="-0.4"/>
    <n v="-12.8"/>
    <n v="88.8"/>
    <n v="67.8"/>
    <n v="0"/>
    <n v="631"/>
    <n v="-0.2"/>
    <n v="-999"/>
    <n v="-999"/>
    <n v="-999"/>
    <n v="-999"/>
    <n v="0.8"/>
    <n v="-999"/>
    <n v="0.40300000000000002"/>
    <n v="0.191"/>
    <n v="0"/>
    <n v="-999"/>
    <x v="163"/>
  </r>
  <r>
    <d v="2005-03-23T00:00:00"/>
    <n v="82"/>
    <n v="-999"/>
    <n v="-6.6"/>
    <n v="-2.7"/>
    <n v="-10.1"/>
    <n v="85.4"/>
    <n v="65.099999999999994"/>
    <n v="0"/>
    <n v="616"/>
    <n v="-0.5"/>
    <n v="-999"/>
    <n v="-999"/>
    <n v="-999"/>
    <n v="-999"/>
    <n v="0.7"/>
    <n v="-999"/>
    <n v="0.32600000000000001"/>
    <n v="0.17499999999999999"/>
    <n v="0"/>
    <n v="-999"/>
    <x v="163"/>
  </r>
  <r>
    <d v="2005-03-24T00:00:00"/>
    <n v="83"/>
    <n v="-999"/>
    <n v="-6.3"/>
    <n v="-2.7"/>
    <n v="-9.4"/>
    <n v="87.5"/>
    <n v="61.1"/>
    <n v="0"/>
    <n v="618"/>
    <n v="-0.5"/>
    <n v="-999"/>
    <n v="-999"/>
    <n v="-999"/>
    <n v="-999"/>
    <n v="0.7"/>
    <n v="-999"/>
    <n v="0.30599999999999999"/>
    <n v="0.19500000000000001"/>
    <n v="0"/>
    <n v="-999"/>
    <x v="163"/>
  </r>
  <r>
    <d v="2005-03-25T00:00:00"/>
    <n v="84"/>
    <n v="-999"/>
    <n v="-3.5"/>
    <n v="3.3"/>
    <n v="-7.3"/>
    <n v="84.4"/>
    <n v="54.8"/>
    <n v="3.9"/>
    <n v="615"/>
    <n v="-0.4"/>
    <n v="-999"/>
    <n v="-999"/>
    <n v="-999"/>
    <n v="-999"/>
    <n v="0.7"/>
    <n v="-999"/>
    <n v="0.42299999999999999"/>
    <n v="0.35"/>
    <n v="0"/>
    <n v="-999"/>
    <x v="163"/>
  </r>
  <r>
    <d v="2005-03-26T00:00:00"/>
    <n v="85"/>
    <n v="-999"/>
    <n v="-2.9"/>
    <n v="-0.7"/>
    <n v="-4.4000000000000004"/>
    <n v="93.1"/>
    <n v="86.7"/>
    <n v="0"/>
    <n v="604"/>
    <n v="-0.4"/>
    <n v="-999"/>
    <n v="-999"/>
    <n v="-999"/>
    <n v="-999"/>
    <n v="0.6"/>
    <n v="-999"/>
    <n v="0.505"/>
    <n v="7.6999999999999999E-2"/>
    <n v="0"/>
    <n v="-999"/>
    <x v="163"/>
  </r>
  <r>
    <d v="2005-03-27T00:00:00"/>
    <n v="86"/>
    <n v="-999"/>
    <n v="-0.6"/>
    <n v="2.2999999999999998"/>
    <n v="-2.1"/>
    <n v="98.6"/>
    <n v="91"/>
    <n v="11.1"/>
    <n v="659"/>
    <n v="-0.3"/>
    <n v="-999"/>
    <n v="-999"/>
    <n v="-999"/>
    <n v="-999"/>
    <n v="0.7"/>
    <n v="-999"/>
    <n v="0.65800000000000003"/>
    <n v="6.5000000000000002E-2"/>
    <n v="0"/>
    <n v="-999"/>
    <x v="163"/>
  </r>
  <r>
    <d v="2005-03-28T00:00:00"/>
    <n v="87"/>
    <n v="-999"/>
    <n v="-3.3"/>
    <n v="3"/>
    <n v="-8.6"/>
    <n v="96"/>
    <n v="68.400000000000006"/>
    <n v="5.0999999999999996"/>
    <n v="667"/>
    <n v="-0.2"/>
    <n v="-999"/>
    <n v="-999"/>
    <n v="-999"/>
    <n v="-999"/>
    <n v="0.7"/>
    <n v="-999"/>
    <n v="0.51700000000000002"/>
    <n v="0.23899999999999999"/>
    <n v="0"/>
    <n v="-999"/>
    <x v="163"/>
  </r>
  <r>
    <d v="2005-03-29T00:00:00"/>
    <n v="88"/>
    <n v="-999"/>
    <n v="-4.0999999999999996"/>
    <n v="3.2"/>
    <n v="-8.6999999999999993"/>
    <n v="92.4"/>
    <n v="65.599999999999994"/>
    <n v="3.2"/>
    <n v="675"/>
    <n v="0"/>
    <n v="-999"/>
    <n v="-999"/>
    <n v="-999"/>
    <n v="-999"/>
    <n v="0.7"/>
    <n v="-999"/>
    <n v="0.505"/>
    <n v="0.26400000000000001"/>
    <n v="0"/>
    <n v="-999"/>
    <x v="163"/>
  </r>
  <r>
    <d v="2005-03-30T00:00:00"/>
    <n v="89"/>
    <n v="-999"/>
    <n v="-5.2"/>
    <n v="-0.9"/>
    <n v="-9.8000000000000007"/>
    <n v="93.8"/>
    <n v="78.599999999999994"/>
    <n v="9.1999999999999993"/>
    <n v="740"/>
    <n v="-0.2"/>
    <n v="-999"/>
    <n v="-999"/>
    <n v="-999"/>
    <n v="-999"/>
    <n v="0.7"/>
    <n v="-999"/>
    <n v="0.45"/>
    <n v="0.122"/>
    <n v="0"/>
    <n v="-999"/>
    <x v="163"/>
  </r>
  <r>
    <d v="2005-03-31T00:00:00"/>
    <n v="90"/>
    <n v="-999"/>
    <n v="-3.6"/>
    <n v="0.5"/>
    <n v="-8.6"/>
    <n v="86.2"/>
    <n v="66.2"/>
    <n v="0"/>
    <n v="728"/>
    <n v="-0.2"/>
    <n v="-999"/>
    <n v="-999"/>
    <n v="-999"/>
    <n v="-999"/>
    <n v="0.7"/>
    <n v="-999"/>
    <n v="0.41799999999999998"/>
    <n v="0.214"/>
    <n v="728"/>
    <n v="-0.2"/>
    <x v="163"/>
  </r>
  <r>
    <d v="2005-04-01T00:00:00"/>
    <n v="91"/>
    <n v="-999"/>
    <n v="-1.4"/>
    <n v="4.7"/>
    <n v="-8.1"/>
    <n v="86.7"/>
    <n v="56"/>
    <n v="0"/>
    <n v="696"/>
    <n v="-0.2"/>
    <n v="-999"/>
    <n v="-999"/>
    <n v="-999"/>
    <n v="-999"/>
    <n v="0.7"/>
    <n v="-999"/>
    <n v="0.47899999999999998"/>
    <n v="0.376"/>
    <n v="0"/>
    <n v="-999"/>
    <x v="164"/>
  </r>
  <r>
    <d v="2005-04-02T00:00:00"/>
    <n v="92"/>
    <n v="-999"/>
    <n v="-4"/>
    <n v="1"/>
    <n v="-8.1999999999999993"/>
    <n v="72.7"/>
    <n v="42.4"/>
    <n v="0"/>
    <n v="691"/>
    <n v="-0.1"/>
    <n v="-999"/>
    <n v="-999"/>
    <n v="-999"/>
    <n v="-999"/>
    <n v="0.7"/>
    <n v="-999"/>
    <n v="0.27900000000000003"/>
    <n v="0.378"/>
    <n v="0"/>
    <n v="-999"/>
    <x v="164"/>
  </r>
  <r>
    <d v="2005-04-03T00:00:00"/>
    <n v="93"/>
    <n v="-999"/>
    <n v="-2.2999999999999998"/>
    <n v="1.4"/>
    <n v="-4.5999999999999996"/>
    <n v="91.8"/>
    <n v="72.2"/>
    <n v="2.2999999999999998"/>
    <n v="718"/>
    <n v="-0.3"/>
    <n v="-999"/>
    <n v="-999"/>
    <n v="-999"/>
    <n v="-999"/>
    <n v="0.6"/>
    <n v="-999"/>
    <n v="0.48599999999999999"/>
    <n v="0.188"/>
    <n v="0"/>
    <n v="-999"/>
    <x v="164"/>
  </r>
  <r>
    <d v="2005-04-04T00:00:00"/>
    <n v="94"/>
    <n v="-999"/>
    <n v="-3.1"/>
    <n v="3.7"/>
    <n v="-8.5"/>
    <n v="85.2"/>
    <n v="46.6"/>
    <n v="5.9"/>
    <n v="728"/>
    <n v="-0.2"/>
    <n v="-999"/>
    <n v="-999"/>
    <n v="-999"/>
    <n v="-999"/>
    <n v="0.7"/>
    <n v="-999"/>
    <n v="0.371"/>
    <n v="0.42499999999999999"/>
    <n v="0"/>
    <n v="-999"/>
    <x v="164"/>
  </r>
  <r>
    <d v="2005-04-05T00:00:00"/>
    <n v="95"/>
    <n v="-999"/>
    <n v="-2.2000000000000002"/>
    <n v="2.4"/>
    <n v="-8.3000000000000007"/>
    <n v="79.2"/>
    <n v="51"/>
    <n v="0"/>
    <n v="707"/>
    <n v="-0.1"/>
    <n v="-999"/>
    <n v="-999"/>
    <n v="-999"/>
    <n v="-999"/>
    <n v="0.7"/>
    <n v="-999"/>
    <n v="0.37"/>
    <n v="0.35599999999999998"/>
    <n v="0"/>
    <n v="-999"/>
    <x v="164"/>
  </r>
  <r>
    <d v="2005-04-06T00:00:00"/>
    <n v="96"/>
    <n v="-999"/>
    <n v="3"/>
    <n v="8.6999999999999993"/>
    <n v="-2.4"/>
    <n v="76.099999999999994"/>
    <n v="55.7"/>
    <n v="0"/>
    <n v="660"/>
    <n v="-0.1"/>
    <n v="-999"/>
    <n v="-999"/>
    <n v="-999"/>
    <n v="-999"/>
    <n v="0.8"/>
    <n v="-999"/>
    <n v="0.625"/>
    <n v="0.498"/>
    <n v="0"/>
    <n v="-999"/>
    <x v="164"/>
  </r>
  <r>
    <d v="2005-04-07T00:00:00"/>
    <n v="97"/>
    <n v="-999"/>
    <n v="3.9"/>
    <n v="8.6999999999999993"/>
    <n v="-4.2"/>
    <n v="77.3"/>
    <n v="53.3"/>
    <n v="0.6"/>
    <n v="665"/>
    <n v="0"/>
    <n v="-999"/>
    <n v="-999"/>
    <n v="-999"/>
    <n v="-999"/>
    <n v="0.7"/>
    <n v="-999"/>
    <n v="0.59899999999999998"/>
    <n v="0.52500000000000002"/>
    <n v="0"/>
    <n v="-999"/>
    <x v="164"/>
  </r>
  <r>
    <d v="2005-04-08T00:00:00"/>
    <n v="98"/>
    <n v="-999"/>
    <n v="-2.5"/>
    <n v="3.7"/>
    <n v="-7"/>
    <n v="89.2"/>
    <n v="62.4"/>
    <n v="0"/>
    <n v="644"/>
    <n v="0.1"/>
    <n v="-999"/>
    <n v="-999"/>
    <n v="-999"/>
    <n v="-999"/>
    <n v="0.7"/>
    <n v="-999"/>
    <n v="0.497"/>
    <n v="0.29899999999999999"/>
    <n v="0"/>
    <n v="-999"/>
    <x v="164"/>
  </r>
  <r>
    <d v="2005-04-09T00:00:00"/>
    <n v="99"/>
    <n v="-999"/>
    <n v="-1.7"/>
    <n v="6.5"/>
    <n v="-7.4"/>
    <n v="73.5"/>
    <n v="39.4"/>
    <n v="0"/>
    <n v="615"/>
    <n v="0.1"/>
    <n v="-999"/>
    <n v="-999"/>
    <n v="-999"/>
    <n v="-999"/>
    <n v="0.8"/>
    <n v="-999"/>
    <n v="0.38100000000000001"/>
    <n v="0.58599999999999997"/>
    <n v="0"/>
    <n v="-999"/>
    <x v="164"/>
  </r>
  <r>
    <d v="2005-04-10T00:00:00"/>
    <n v="100"/>
    <n v="-999"/>
    <n v="-0.7"/>
    <n v="7.2"/>
    <n v="-7.8"/>
    <n v="70.099999999999994"/>
    <n v="39.9"/>
    <n v="0"/>
    <n v="606"/>
    <n v="0"/>
    <n v="-999"/>
    <n v="-999"/>
    <n v="-999"/>
    <n v="-999"/>
    <n v="0.7"/>
    <n v="-999"/>
    <n v="0.40400000000000003"/>
    <n v="0.61"/>
    <n v="0"/>
    <n v="-999"/>
    <x v="164"/>
  </r>
  <r>
    <d v="2005-04-11T00:00:00"/>
    <n v="101"/>
    <n v="-999"/>
    <n v="-2.1"/>
    <n v="3.1"/>
    <n v="-5.7"/>
    <n v="91.5"/>
    <n v="58.2"/>
    <n v="6.1"/>
    <n v="631"/>
    <n v="-0.1"/>
    <n v="-999"/>
    <n v="-999"/>
    <n v="-999"/>
    <n v="-999"/>
    <n v="0.7"/>
    <n v="-999"/>
    <n v="0.44500000000000001"/>
    <n v="0.31900000000000001"/>
    <n v="0"/>
    <n v="-999"/>
    <x v="164"/>
  </r>
  <r>
    <d v="2005-04-12T00:00:00"/>
    <n v="102"/>
    <n v="-999"/>
    <n v="-3.4"/>
    <n v="2.8"/>
    <n v="-7.1"/>
    <n v="86.7"/>
    <n v="55.1"/>
    <n v="1.9"/>
    <n v="654"/>
    <n v="-0.1"/>
    <n v="-999"/>
    <n v="-999"/>
    <n v="-999"/>
    <n v="-999"/>
    <n v="0.7"/>
    <n v="-999"/>
    <n v="0.41199999999999998"/>
    <n v="0.33500000000000002"/>
    <n v="0"/>
    <n v="-999"/>
    <x v="164"/>
  </r>
  <r>
    <d v="2005-04-13T00:00:00"/>
    <n v="103"/>
    <n v="-999"/>
    <n v="-3.6"/>
    <n v="2.1"/>
    <n v="-9.5"/>
    <n v="84"/>
    <n v="56.8"/>
    <n v="12.9"/>
    <n v="703"/>
    <n v="-0.2"/>
    <n v="-999"/>
    <n v="-999"/>
    <n v="-999"/>
    <n v="-999"/>
    <n v="0.7"/>
    <n v="-999"/>
    <n v="0.40300000000000002"/>
    <n v="0.307"/>
    <n v="0"/>
    <n v="-999"/>
    <x v="164"/>
  </r>
  <r>
    <d v="2005-04-14T00:00:00"/>
    <n v="104"/>
    <n v="-999"/>
    <n v="-3.9"/>
    <n v="4.0999999999999996"/>
    <n v="-9.4"/>
    <n v="76.2"/>
    <n v="39.200000000000003"/>
    <n v="0"/>
    <n v="689"/>
    <n v="-0.2"/>
    <n v="-999"/>
    <n v="-999"/>
    <n v="-999"/>
    <n v="-999"/>
    <n v="0.7"/>
    <n v="-999"/>
    <n v="0.32100000000000001"/>
    <n v="0.498"/>
    <n v="0"/>
    <n v="-999"/>
    <x v="164"/>
  </r>
  <r>
    <d v="2005-04-15T00:00:00"/>
    <n v="105"/>
    <n v="-999"/>
    <n v="-3.8"/>
    <n v="-1.3"/>
    <n v="-8.6999999999999993"/>
    <n v="84.7"/>
    <n v="56.1"/>
    <n v="0"/>
    <n v="700"/>
    <n v="-0.4"/>
    <n v="-999"/>
    <n v="-999"/>
    <n v="-999"/>
    <n v="-999"/>
    <n v="0.6"/>
    <n v="-999"/>
    <n v="0.311"/>
    <n v="0.24399999999999999"/>
    <n v="0"/>
    <n v="-999"/>
    <x v="164"/>
  </r>
  <r>
    <d v="2005-04-16T00:00:00"/>
    <n v="106"/>
    <n v="-999"/>
    <n v="-0.2"/>
    <n v="2.5"/>
    <n v="-5"/>
    <n v="98.1"/>
    <n v="86.5"/>
    <n v="3.7"/>
    <n v="680"/>
    <n v="-0.4"/>
    <n v="-999"/>
    <n v="-999"/>
    <n v="-999"/>
    <n v="-999"/>
    <n v="0.6"/>
    <n v="-999"/>
    <n v="0.63200000000000001"/>
    <n v="9.9000000000000005E-2"/>
    <n v="0"/>
    <n v="-999"/>
    <x v="164"/>
  </r>
  <r>
    <d v="2005-04-17T00:00:00"/>
    <n v="107"/>
    <n v="-999"/>
    <n v="-1.6"/>
    <n v="4.2"/>
    <n v="-6.4"/>
    <n v="81.8"/>
    <n v="46.6"/>
    <n v="0.2"/>
    <n v="678"/>
    <n v="-0.1"/>
    <n v="-999"/>
    <n v="-999"/>
    <n v="-999"/>
    <n v="-999"/>
    <n v="0.7"/>
    <n v="-999"/>
    <n v="0.38400000000000001"/>
    <n v="0.44"/>
    <n v="0"/>
    <n v="-999"/>
    <x v="164"/>
  </r>
  <r>
    <d v="2005-04-18T00:00:00"/>
    <n v="108"/>
    <n v="-999"/>
    <n v="0.1"/>
    <n v="7.6"/>
    <n v="-6.6"/>
    <n v="72.2"/>
    <n v="34.299999999999997"/>
    <n v="0"/>
    <n v="655"/>
    <n v="0"/>
    <n v="-999"/>
    <n v="-999"/>
    <n v="-999"/>
    <n v="-999"/>
    <n v="0.8"/>
    <n v="-999"/>
    <n v="0.35699999999999998"/>
    <n v="0.68600000000000005"/>
    <n v="0"/>
    <n v="-999"/>
    <x v="164"/>
  </r>
  <r>
    <d v="2005-04-19T00:00:00"/>
    <n v="109"/>
    <n v="-999"/>
    <n v="4.0999999999999996"/>
    <n v="11.3"/>
    <n v="-2.6"/>
    <n v="48.8"/>
    <n v="29.7"/>
    <n v="0"/>
    <n v="613"/>
    <n v="0.1"/>
    <n v="-999"/>
    <n v="-999"/>
    <n v="-999"/>
    <n v="-999"/>
    <n v="0.8"/>
    <n v="-999"/>
    <n v="0.39700000000000002"/>
    <n v="0.94099999999999995"/>
    <n v="0"/>
    <n v="-999"/>
    <x v="164"/>
  </r>
  <r>
    <d v="2005-04-20T00:00:00"/>
    <n v="110"/>
    <n v="-999"/>
    <n v="8"/>
    <n v="15.6"/>
    <n v="-0.9"/>
    <n v="41.3"/>
    <n v="18.8"/>
    <n v="0"/>
    <n v="573"/>
    <n v="0.2"/>
    <n v="-999"/>
    <n v="-999"/>
    <n v="-999"/>
    <n v="-999"/>
    <n v="0.8"/>
    <n v="-999"/>
    <n v="0.33400000000000002"/>
    <n v="1.4390000000000001"/>
    <n v="0"/>
    <n v="-999"/>
    <x v="164"/>
  </r>
  <r>
    <d v="2005-04-21T00:00:00"/>
    <n v="111"/>
    <n v="-999"/>
    <n v="9.6"/>
    <n v="16.7"/>
    <n v="2.4"/>
    <n v="47"/>
    <n v="24.3"/>
    <n v="0"/>
    <n v="514"/>
    <n v="0.2"/>
    <n v="-999"/>
    <n v="-999"/>
    <n v="-999"/>
    <n v="-999"/>
    <n v="0.7"/>
    <n v="-999"/>
    <n v="0.46300000000000002"/>
    <n v="1.4390000000000001"/>
    <n v="0"/>
    <n v="-999"/>
    <x v="164"/>
  </r>
  <r>
    <d v="2005-04-22T00:00:00"/>
    <n v="112"/>
    <n v="-999"/>
    <n v="8.6999999999999993"/>
    <n v="14.6"/>
    <n v="3.1"/>
    <n v="49.6"/>
    <n v="33.299999999999997"/>
    <n v="0"/>
    <n v="457"/>
    <n v="0.2"/>
    <n v="-999"/>
    <n v="-999"/>
    <n v="-999"/>
    <n v="-999"/>
    <n v="0.7"/>
    <n v="-999"/>
    <n v="0.55400000000000005"/>
    <n v="1.1080000000000001"/>
    <n v="0"/>
    <n v="-999"/>
    <x v="164"/>
  </r>
  <r>
    <d v="2005-04-23T00:00:00"/>
    <n v="113"/>
    <n v="-999"/>
    <n v="9"/>
    <n v="16.5"/>
    <n v="2"/>
    <n v="52.8"/>
    <n v="26.7"/>
    <n v="0"/>
    <n v="410"/>
    <n v="0.2"/>
    <n v="-999"/>
    <n v="-999"/>
    <n v="-999"/>
    <n v="-999"/>
    <n v="0.7"/>
    <n v="-999"/>
    <n v="0.5"/>
    <n v="1.3759999999999999"/>
    <n v="0"/>
    <n v="-999"/>
    <x v="164"/>
  </r>
  <r>
    <d v="2005-04-24T00:00:00"/>
    <n v="114"/>
    <n v="-999"/>
    <n v="8.6"/>
    <n v="16"/>
    <n v="1.5"/>
    <n v="58"/>
    <n v="32.799999999999997"/>
    <n v="0"/>
    <n v="354"/>
    <n v="0.2"/>
    <n v="-999"/>
    <n v="-999"/>
    <n v="-999"/>
    <n v="-999"/>
    <n v="0.8"/>
    <n v="-999"/>
    <n v="0.59499999999999997"/>
    <n v="1.222"/>
    <n v="0"/>
    <n v="-999"/>
    <x v="164"/>
  </r>
  <r>
    <d v="2005-04-25T00:00:00"/>
    <n v="115"/>
    <n v="-999"/>
    <n v="10.7"/>
    <n v="18.600000000000001"/>
    <n v="3.3"/>
    <n v="48.4"/>
    <n v="27.5"/>
    <n v="0"/>
    <n v="286"/>
    <n v="0.3"/>
    <n v="-999"/>
    <n v="-999"/>
    <n v="-999"/>
    <n v="-999"/>
    <n v="0.8"/>
    <n v="-999"/>
    <n v="0.59"/>
    <n v="1.5529999999999999"/>
    <n v="0"/>
    <n v="-999"/>
    <x v="164"/>
  </r>
  <r>
    <d v="2005-04-26T00:00:00"/>
    <n v="116"/>
    <n v="-999"/>
    <n v="12.1"/>
    <n v="19.600000000000001"/>
    <n v="4.4000000000000004"/>
    <n v="48.2"/>
    <n v="25.5"/>
    <n v="0"/>
    <n v="206"/>
    <n v="0.5"/>
    <n v="-999"/>
    <n v="-999"/>
    <n v="-999"/>
    <n v="-999"/>
    <n v="0.8"/>
    <n v="-999"/>
    <n v="0.57999999999999996"/>
    <n v="1.6990000000000001"/>
    <n v="0"/>
    <n v="-999"/>
    <x v="164"/>
  </r>
  <r>
    <d v="2005-04-27T00:00:00"/>
    <n v="117"/>
    <n v="-999"/>
    <n v="3.6"/>
    <n v="9.8000000000000007"/>
    <n v="-2.2000000000000002"/>
    <n v="49.5"/>
    <n v="22.7"/>
    <n v="0"/>
    <n v="160"/>
    <n v="0"/>
    <n v="-999"/>
    <n v="-999"/>
    <n v="-999"/>
    <n v="-999"/>
    <n v="0.8"/>
    <n v="-999"/>
    <n v="0.27500000000000002"/>
    <n v="0.93600000000000005"/>
    <n v="0"/>
    <n v="-999"/>
    <x v="164"/>
  </r>
  <r>
    <d v="2005-04-28T00:00:00"/>
    <n v="118"/>
    <n v="-999"/>
    <n v="0.7"/>
    <n v="6.4"/>
    <n v="-4"/>
    <n v="39.4"/>
    <n v="18.899999999999999"/>
    <n v="0"/>
    <n v="131"/>
    <n v="0"/>
    <n v="-999"/>
    <n v="-999"/>
    <n v="-999"/>
    <n v="-999"/>
    <n v="0.8"/>
    <n v="-999"/>
    <n v="0.182"/>
    <n v="0.77900000000000003"/>
    <n v="0"/>
    <n v="-999"/>
    <x v="164"/>
  </r>
  <r>
    <d v="2005-04-29T00:00:00"/>
    <n v="119"/>
    <n v="-999"/>
    <n v="0.6"/>
    <n v="8"/>
    <n v="-5.4"/>
    <n v="41.7"/>
    <n v="17"/>
    <n v="0"/>
    <n v="99"/>
    <n v="0"/>
    <n v="-999"/>
    <n v="-999"/>
    <n v="-999"/>
    <n v="-999"/>
    <n v="1"/>
    <n v="-999"/>
    <n v="0.182"/>
    <n v="0.89"/>
    <n v="0"/>
    <n v="-999"/>
    <x v="164"/>
  </r>
  <r>
    <d v="2005-04-30T00:00:00"/>
    <n v="120"/>
    <n v="-999"/>
    <n v="2.6"/>
    <n v="10.6"/>
    <n v="-5.2"/>
    <n v="49.4"/>
    <n v="25.1"/>
    <n v="0"/>
    <n v="64"/>
    <n v="0"/>
    <n v="-999"/>
    <n v="-999"/>
    <n v="-999"/>
    <n v="-999"/>
    <n v="1.1000000000000001"/>
    <n v="-999"/>
    <n v="0.32100000000000001"/>
    <n v="0.95699999999999996"/>
    <n v="64"/>
    <n v="0"/>
    <x v="164"/>
  </r>
  <r>
    <d v="2005-05-01T00:00:00"/>
    <n v="121"/>
    <n v="-999"/>
    <n v="4.3"/>
    <n v="9.8000000000000007"/>
    <n v="-0.5"/>
    <n v="73.5"/>
    <n v="49.2"/>
    <n v="0.3"/>
    <n v="44"/>
    <n v="0"/>
    <n v="-999"/>
    <n v="-999"/>
    <n v="-999"/>
    <n v="-999"/>
    <n v="1.2"/>
    <n v="-999"/>
    <n v="0.59499999999999997"/>
    <n v="0.61499999999999999"/>
    <n v="0"/>
    <n v="-999"/>
    <x v="165"/>
  </r>
  <r>
    <d v="2005-05-02T00:00:00"/>
    <n v="122"/>
    <n v="-999"/>
    <n v="6.3"/>
    <n v="11.6"/>
    <n v="1.3"/>
    <n v="62.9"/>
    <n v="35.799999999999997"/>
    <n v="0"/>
    <n v="0"/>
    <n v="0"/>
    <n v="-999"/>
    <n v="-999"/>
    <n v="-999"/>
    <n v="-999"/>
    <n v="1.4"/>
    <n v="-999"/>
    <n v="0.48699999999999999"/>
    <n v="0.877"/>
    <n v="0"/>
    <n v="-999"/>
    <x v="165"/>
  </r>
  <r>
    <d v="2005-05-03T00:00:00"/>
    <n v="123"/>
    <n v="-999"/>
    <n v="5.4"/>
    <n v="12.1"/>
    <n v="1"/>
    <n v="81.8"/>
    <n v="46.7"/>
    <n v="0"/>
    <n v="0"/>
    <n v="0"/>
    <n v="-999"/>
    <n v="-999"/>
    <n v="-999"/>
    <n v="-999"/>
    <n v="2.2000000000000002"/>
    <n v="-999"/>
    <n v="0.65800000000000003"/>
    <n v="0.752"/>
    <n v="0"/>
    <n v="-999"/>
    <x v="165"/>
  </r>
  <r>
    <d v="2005-05-04T00:00:00"/>
    <n v="124"/>
    <n v="-999"/>
    <n v="4.9000000000000004"/>
    <n v="8.9"/>
    <n v="2.5"/>
    <n v="91.4"/>
    <n v="75.7"/>
    <n v="1.1000000000000001"/>
    <n v="0"/>
    <n v="0"/>
    <n v="-999"/>
    <n v="-999"/>
    <n v="-999"/>
    <n v="-999"/>
    <n v="4"/>
    <n v="-999"/>
    <n v="0.86399999999999999"/>
    <n v="0.27700000000000002"/>
    <n v="0"/>
    <n v="-999"/>
    <x v="165"/>
  </r>
  <r>
    <d v="2005-05-05T00:00:00"/>
    <n v="125"/>
    <n v="-999"/>
    <n v="6.3"/>
    <n v="13.3"/>
    <n v="1.8"/>
    <n v="88.1"/>
    <n v="57.5"/>
    <n v="1.9"/>
    <n v="0"/>
    <n v="0"/>
    <n v="-999"/>
    <n v="-999"/>
    <n v="-999"/>
    <n v="-999"/>
    <n v="5.0999999999999996"/>
    <n v="-999"/>
    <n v="0.878"/>
    <n v="0.64900000000000002"/>
    <n v="0"/>
    <n v="-999"/>
    <x v="165"/>
  </r>
  <r>
    <d v="2005-05-06T00:00:00"/>
    <n v="126"/>
    <n v="-999"/>
    <n v="7.1"/>
    <n v="14.5"/>
    <n v="1.2"/>
    <n v="70.8"/>
    <n v="37"/>
    <n v="0"/>
    <n v="0"/>
    <n v="0"/>
    <n v="-999"/>
    <n v="-999"/>
    <n v="-999"/>
    <n v="-999"/>
    <n v="6.4"/>
    <n v="-999"/>
    <n v="0.60899999999999999"/>
    <n v="1.04"/>
    <n v="0"/>
    <n v="-999"/>
    <x v="165"/>
  </r>
  <r>
    <d v="2005-05-07T00:00:00"/>
    <n v="127"/>
    <n v="-999"/>
    <n v="5.8"/>
    <n v="12.4"/>
    <n v="-0.4"/>
    <n v="71.3"/>
    <n v="39.4"/>
    <n v="0"/>
    <n v="0"/>
    <n v="0"/>
    <n v="-999"/>
    <n v="-999"/>
    <n v="-999"/>
    <n v="-999"/>
    <n v="6.4"/>
    <n v="-999"/>
    <n v="0.56599999999999995"/>
    <n v="0.872"/>
    <n v="0"/>
    <n v="-999"/>
    <x v="165"/>
  </r>
  <r>
    <d v="2005-05-08T00:00:00"/>
    <n v="128"/>
    <n v="-999"/>
    <n v="5.2"/>
    <n v="8.9"/>
    <n v="1.8"/>
    <n v="92.5"/>
    <n v="73.5"/>
    <n v="4.3"/>
    <n v="0"/>
    <n v="0"/>
    <n v="-999"/>
    <n v="-999"/>
    <n v="-999"/>
    <n v="-999"/>
    <n v="6.3"/>
    <n v="-999"/>
    <n v="0.83599999999999997"/>
    <n v="0.30199999999999999"/>
    <n v="0"/>
    <n v="-999"/>
    <x v="165"/>
  </r>
  <r>
    <d v="2005-05-09T00:00:00"/>
    <n v="129"/>
    <n v="-999"/>
    <n v="5.3"/>
    <n v="10"/>
    <n v="1.8"/>
    <n v="93.7"/>
    <n v="80.3"/>
    <n v="8.3000000000000007"/>
    <n v="0"/>
    <n v="0"/>
    <n v="-999"/>
    <n v="-999"/>
    <n v="-999"/>
    <n v="-999"/>
    <n v="5.9"/>
    <n v="-999"/>
    <n v="0.98599999999999999"/>
    <n v="0.24199999999999999"/>
    <n v="0"/>
    <n v="-999"/>
    <x v="165"/>
  </r>
  <r>
    <d v="2005-05-10T00:00:00"/>
    <n v="130"/>
    <n v="-999"/>
    <n v="5.5"/>
    <n v="10.199999999999999"/>
    <n v="2.6"/>
    <n v="87.3"/>
    <n v="61.2"/>
    <n v="4.3"/>
    <n v="0"/>
    <n v="0"/>
    <n v="-999"/>
    <n v="-999"/>
    <n v="-999"/>
    <n v="-999"/>
    <n v="6"/>
    <n v="-999"/>
    <n v="0.76100000000000001"/>
    <n v="0.48299999999999998"/>
    <n v="0"/>
    <n v="-999"/>
    <x v="165"/>
  </r>
  <r>
    <d v="2005-05-11T00:00:00"/>
    <n v="131"/>
    <n v="-999"/>
    <n v="7.3"/>
    <n v="15"/>
    <n v="0.8"/>
    <n v="79.2"/>
    <n v="45.6"/>
    <n v="0"/>
    <n v="0"/>
    <n v="0"/>
    <n v="-999"/>
    <n v="-999"/>
    <n v="-999"/>
    <n v="-999"/>
    <n v="6.6"/>
    <n v="-999"/>
    <n v="0.77900000000000003"/>
    <n v="0.92700000000000005"/>
    <n v="0"/>
    <n v="-999"/>
    <x v="165"/>
  </r>
  <r>
    <d v="2005-05-12T00:00:00"/>
    <n v="132"/>
    <n v="-999"/>
    <n v="10.6"/>
    <n v="18.7"/>
    <n v="3.1"/>
    <n v="67.2"/>
    <n v="37.9"/>
    <n v="0"/>
    <n v="0"/>
    <n v="0"/>
    <n v="-999"/>
    <n v="-999"/>
    <n v="-999"/>
    <n v="-999"/>
    <n v="7.5"/>
    <n v="-999"/>
    <n v="0.81499999999999995"/>
    <n v="1.339"/>
    <n v="0"/>
    <n v="-999"/>
    <x v="165"/>
  </r>
  <r>
    <d v="2005-05-13T00:00:00"/>
    <n v="133"/>
    <n v="-999"/>
    <n v="10.199999999999999"/>
    <n v="16.399999999999999"/>
    <n v="4.2"/>
    <n v="70.3"/>
    <n v="47.1"/>
    <n v="0"/>
    <n v="0"/>
    <n v="0"/>
    <n v="-999"/>
    <n v="-999"/>
    <n v="-999"/>
    <n v="-999"/>
    <n v="8"/>
    <n v="-999"/>
    <n v="0.876"/>
    <n v="0.98599999999999999"/>
    <n v="0"/>
    <n v="-999"/>
    <x v="165"/>
  </r>
  <r>
    <d v="2005-05-14T00:00:00"/>
    <n v="134"/>
    <n v="-999"/>
    <n v="8.6999999999999993"/>
    <n v="12.2"/>
    <n v="4.8"/>
    <n v="88.7"/>
    <n v="70"/>
    <n v="12.3"/>
    <n v="0"/>
    <n v="0"/>
    <n v="-999"/>
    <n v="-999"/>
    <n v="-999"/>
    <n v="-999"/>
    <n v="8"/>
    <n v="-999"/>
    <n v="0.99299999999999999"/>
    <n v="0.42599999999999999"/>
    <n v="0"/>
    <n v="-999"/>
    <x v="165"/>
  </r>
  <r>
    <d v="2005-05-15T00:00:00"/>
    <n v="135"/>
    <n v="-999"/>
    <n v="6.7"/>
    <n v="10.4"/>
    <n v="2.4"/>
    <n v="95.8"/>
    <n v="81"/>
    <n v="17.100000000000001"/>
    <n v="0"/>
    <n v="0"/>
    <n v="-999"/>
    <n v="-999"/>
    <n v="-999"/>
    <n v="-999"/>
    <n v="7.7"/>
    <n v="-999"/>
    <n v="1.0209999999999999"/>
    <n v="0.24"/>
    <n v="0"/>
    <n v="-999"/>
    <x v="165"/>
  </r>
  <r>
    <d v="2005-05-16T00:00:00"/>
    <n v="136"/>
    <n v="-999"/>
    <n v="3.3"/>
    <n v="8"/>
    <n v="-0.1"/>
    <n v="97.4"/>
    <n v="78.900000000000006"/>
    <n v="6.7"/>
    <n v="0"/>
    <n v="0"/>
    <n v="-999"/>
    <n v="-999"/>
    <n v="-999"/>
    <n v="-999"/>
    <n v="7"/>
    <n v="-999"/>
    <n v="0.84399999999999997"/>
    <n v="0.22600000000000001"/>
    <n v="0"/>
    <n v="-999"/>
    <x v="165"/>
  </r>
  <r>
    <d v="2005-05-17T00:00:00"/>
    <n v="137"/>
    <n v="-999"/>
    <n v="2.8"/>
    <n v="10.1"/>
    <n v="-1.3"/>
    <n v="82.3"/>
    <n v="46.8"/>
    <n v="0.3"/>
    <n v="0"/>
    <n v="0"/>
    <n v="-999"/>
    <n v="-999"/>
    <n v="-999"/>
    <n v="-999"/>
    <n v="6.7"/>
    <n v="-999"/>
    <n v="0.57699999999999996"/>
    <n v="0.65700000000000003"/>
    <n v="0"/>
    <n v="-999"/>
    <x v="165"/>
  </r>
  <r>
    <d v="2005-05-18T00:00:00"/>
    <n v="138"/>
    <n v="-999"/>
    <n v="2.2000000000000002"/>
    <n v="5.3"/>
    <n v="-0.3"/>
    <n v="94.6"/>
    <n v="84.5"/>
    <n v="3.2"/>
    <n v="0"/>
    <n v="0"/>
    <n v="-999"/>
    <n v="-999"/>
    <n v="-999"/>
    <n v="-999"/>
    <n v="5.6"/>
    <n v="-999"/>
    <n v="0.75"/>
    <n v="0.13800000000000001"/>
    <n v="0"/>
    <n v="-999"/>
    <x v="165"/>
  </r>
  <r>
    <d v="2005-05-19T00:00:00"/>
    <n v="139"/>
    <n v="-999"/>
    <n v="3.2"/>
    <n v="9.9"/>
    <n v="-0.9"/>
    <n v="87.9"/>
    <n v="50.6"/>
    <n v="1.9"/>
    <n v="0"/>
    <n v="0"/>
    <n v="-999"/>
    <n v="-999"/>
    <n v="-999"/>
    <n v="-999"/>
    <n v="6.6"/>
    <n v="-999"/>
    <n v="0.61599999999999999"/>
    <n v="0.60199999999999998"/>
    <n v="0"/>
    <n v="-999"/>
    <x v="165"/>
  </r>
  <r>
    <d v="2005-05-20T00:00:00"/>
    <n v="140"/>
    <n v="-999"/>
    <n v="2.9"/>
    <n v="9.6"/>
    <n v="-1.3"/>
    <n v="86.9"/>
    <n v="51.4"/>
    <n v="0.3"/>
    <n v="0"/>
    <n v="0"/>
    <n v="-999"/>
    <n v="-999"/>
    <n v="-999"/>
    <n v="-999"/>
    <n v="6.1"/>
    <n v="-999"/>
    <n v="0.61299999999999999"/>
    <n v="0.58099999999999996"/>
    <n v="0"/>
    <n v="-999"/>
    <x v="165"/>
  </r>
  <r>
    <d v="2005-05-21T00:00:00"/>
    <n v="141"/>
    <n v="-999"/>
    <n v="3.2"/>
    <n v="9"/>
    <n v="-1.7"/>
    <n v="77.5"/>
    <n v="48.2"/>
    <n v="0.3"/>
    <n v="0"/>
    <n v="0"/>
    <n v="-999"/>
    <n v="-999"/>
    <n v="-999"/>
    <n v="-999"/>
    <n v="6.7"/>
    <n v="-999"/>
    <n v="0.55200000000000005"/>
    <n v="0.59399999999999997"/>
    <n v="0"/>
    <n v="-999"/>
    <x v="165"/>
  </r>
  <r>
    <d v="2005-05-22T00:00:00"/>
    <n v="142"/>
    <n v="-999"/>
    <n v="3.5"/>
    <n v="10.7"/>
    <n v="-1.3"/>
    <n v="75.7"/>
    <n v="41.8"/>
    <n v="0"/>
    <n v="0"/>
    <n v="0"/>
    <n v="-999"/>
    <n v="-999"/>
    <n v="-999"/>
    <n v="-999"/>
    <n v="6.8"/>
    <n v="-999"/>
    <n v="0.53800000000000003"/>
    <n v="0.749"/>
    <n v="0"/>
    <n v="-999"/>
    <x v="165"/>
  </r>
  <r>
    <d v="2005-05-23T00:00:00"/>
    <n v="143"/>
    <n v="-999"/>
    <n v="2"/>
    <n v="8.8000000000000007"/>
    <n v="-3.4"/>
    <n v="80.7"/>
    <n v="46.6"/>
    <n v="0"/>
    <n v="0"/>
    <n v="0"/>
    <n v="-999"/>
    <n v="-999"/>
    <n v="-999"/>
    <n v="-999"/>
    <n v="6.2"/>
    <n v="-999"/>
    <n v="0.52900000000000003"/>
    <n v="0.60499999999999998"/>
    <n v="0"/>
    <n v="-999"/>
    <x v="165"/>
  </r>
  <r>
    <d v="2005-05-24T00:00:00"/>
    <n v="144"/>
    <n v="-999"/>
    <n v="3.9"/>
    <n v="12.7"/>
    <n v="-1.5"/>
    <n v="77.5"/>
    <n v="40"/>
    <n v="0.5"/>
    <n v="0"/>
    <n v="0"/>
    <n v="-999"/>
    <n v="-999"/>
    <n v="-999"/>
    <n v="-999"/>
    <n v="6.7"/>
    <n v="-999"/>
    <n v="0.58799999999999997"/>
    <n v="0.88100000000000001"/>
    <n v="0"/>
    <n v="-999"/>
    <x v="165"/>
  </r>
  <r>
    <d v="2005-05-25T00:00:00"/>
    <n v="145"/>
    <n v="-999"/>
    <n v="8.1"/>
    <n v="15.3"/>
    <n v="-0.4"/>
    <n v="54.8"/>
    <n v="23.8"/>
    <n v="0"/>
    <n v="0"/>
    <n v="0"/>
    <n v="-999"/>
    <n v="-999"/>
    <n v="-999"/>
    <n v="-999"/>
    <n v="7.5"/>
    <n v="-999"/>
    <n v="0.41399999999999998"/>
    <n v="1.3240000000000001"/>
    <n v="0"/>
    <n v="-999"/>
    <x v="165"/>
  </r>
  <r>
    <d v="2005-05-26T00:00:00"/>
    <n v="146"/>
    <n v="-999"/>
    <n v="11.3"/>
    <n v="18.8"/>
    <n v="3"/>
    <n v="45.8"/>
    <n v="18.399999999999999"/>
    <n v="0"/>
    <n v="0"/>
    <n v="0"/>
    <n v="-999"/>
    <n v="-999"/>
    <n v="-999"/>
    <n v="-999"/>
    <n v="8.4"/>
    <n v="-999"/>
    <n v="0.39900000000000002"/>
    <n v="1.77"/>
    <n v="0"/>
    <n v="-999"/>
    <x v="165"/>
  </r>
  <r>
    <d v="2005-05-27T00:00:00"/>
    <n v="147"/>
    <n v="-999"/>
    <n v="14.7"/>
    <n v="23.3"/>
    <n v="6.9"/>
    <n v="41"/>
    <n v="24.2"/>
    <n v="0"/>
    <n v="0"/>
    <n v="0"/>
    <n v="-999"/>
    <n v="-999"/>
    <n v="-999"/>
    <n v="-999"/>
    <n v="9.5"/>
    <n v="-999"/>
    <n v="0.69199999999999995"/>
    <n v="2.1680000000000001"/>
    <n v="0"/>
    <n v="-999"/>
    <x v="165"/>
  </r>
  <r>
    <d v="2005-05-28T00:00:00"/>
    <n v="148"/>
    <n v="-999"/>
    <n v="17.2"/>
    <n v="24.4"/>
    <n v="8.1"/>
    <n v="36.799999999999997"/>
    <n v="21.7"/>
    <n v="0"/>
    <n v="0"/>
    <n v="0"/>
    <n v="-999"/>
    <n v="-999"/>
    <n v="-999"/>
    <n v="-999"/>
    <n v="10.6"/>
    <n v="-999"/>
    <n v="0.66400000000000003"/>
    <n v="2.3929999999999998"/>
    <n v="0"/>
    <n v="-999"/>
    <x v="165"/>
  </r>
  <r>
    <d v="2005-05-29T00:00:00"/>
    <n v="149"/>
    <n v="-999"/>
    <n v="17"/>
    <n v="24.3"/>
    <n v="9.4"/>
    <n v="40.6"/>
    <n v="23.7"/>
    <n v="0.3"/>
    <n v="0"/>
    <n v="0"/>
    <n v="-999"/>
    <n v="-999"/>
    <n v="-999"/>
    <n v="-999"/>
    <n v="11.3"/>
    <n v="-999"/>
    <n v="0.71899999999999997"/>
    <n v="2.3180000000000001"/>
    <n v="0"/>
    <n v="-999"/>
    <x v="165"/>
  </r>
  <r>
    <d v="2005-05-30T00:00:00"/>
    <n v="150"/>
    <n v="-999"/>
    <n v="14"/>
    <n v="21.8"/>
    <n v="7"/>
    <n v="62.4"/>
    <n v="37.799999999999997"/>
    <n v="0"/>
    <n v="0"/>
    <n v="0"/>
    <n v="-999"/>
    <n v="-999"/>
    <n v="-999"/>
    <n v="-999"/>
    <n v="11.9"/>
    <n v="-999"/>
    <n v="0.98699999999999999"/>
    <n v="1.6240000000000001"/>
    <n v="0"/>
    <n v="-999"/>
    <x v="165"/>
  </r>
  <r>
    <d v="2005-05-31T00:00:00"/>
    <n v="151"/>
    <n v="-999"/>
    <n v="4.5999999999999996"/>
    <n v="7.6"/>
    <n v="1.5"/>
    <n v="95.3"/>
    <n v="86.2"/>
    <n v="7.2"/>
    <n v="0"/>
    <n v="0"/>
    <n v="-999"/>
    <n v="-999"/>
    <n v="-999"/>
    <n v="-999"/>
    <n v="10.6"/>
    <n v="-999"/>
    <n v="0.89800000000000002"/>
    <n v="0.14399999999999999"/>
    <n v="0"/>
    <n v="-999"/>
    <x v="165"/>
  </r>
  <r>
    <d v="2005-06-01T00:00:00"/>
    <n v="152"/>
    <n v="-999"/>
    <n v="4.0999999999999996"/>
    <n v="10.1"/>
    <n v="1.2"/>
    <n v="95.4"/>
    <n v="73.7"/>
    <n v="2.9"/>
    <n v="0"/>
    <n v="0"/>
    <n v="-999"/>
    <n v="-999"/>
    <n v="-999"/>
    <n v="-999"/>
    <n v="9.1"/>
    <n v="-999"/>
    <n v="0.91100000000000003"/>
    <n v="0.32500000000000001"/>
    <n v="0"/>
    <n v="-999"/>
    <x v="166"/>
  </r>
  <r>
    <d v="2005-06-02T00:00:00"/>
    <n v="153"/>
    <n v="-999"/>
    <n v="5.5"/>
    <n v="8.9"/>
    <n v="3.2"/>
    <n v="98.7"/>
    <n v="93.9"/>
    <n v="1.6"/>
    <n v="0"/>
    <n v="0"/>
    <n v="-999"/>
    <n v="-999"/>
    <n v="-999"/>
    <n v="-999"/>
    <n v="8.6"/>
    <n v="-999"/>
    <n v="1.0669999999999999"/>
    <n v="7.0000000000000007E-2"/>
    <n v="0"/>
    <n v="-999"/>
    <x v="166"/>
  </r>
  <r>
    <d v="2005-06-03T00:00:00"/>
    <n v="154"/>
    <n v="-999"/>
    <n v="5.7"/>
    <n v="12.7"/>
    <n v="-0.4"/>
    <n v="93.2"/>
    <n v="70.099999999999994"/>
    <n v="0.3"/>
    <n v="0"/>
    <n v="0"/>
    <n v="-999"/>
    <n v="-999"/>
    <n v="-999"/>
    <n v="-999"/>
    <n v="8.4"/>
    <n v="-999"/>
    <n v="1.0269999999999999"/>
    <n v="0.439"/>
    <n v="0"/>
    <n v="-999"/>
    <x v="166"/>
  </r>
  <r>
    <d v="2005-06-04T00:00:00"/>
    <n v="155"/>
    <n v="-999"/>
    <n v="6.8"/>
    <n v="16.5"/>
    <n v="-1.7"/>
    <n v="77.099999999999994"/>
    <n v="46.2"/>
    <n v="0.8"/>
    <n v="0"/>
    <n v="0"/>
    <n v="-999"/>
    <n v="-999"/>
    <n v="-999"/>
    <n v="-999"/>
    <n v="8.8000000000000007"/>
    <n v="-999"/>
    <n v="0.86899999999999999"/>
    <n v="1.01"/>
    <n v="0"/>
    <n v="-999"/>
    <x v="166"/>
  </r>
  <r>
    <d v="2005-06-05T00:00:00"/>
    <n v="156"/>
    <n v="-999"/>
    <n v="3.9"/>
    <n v="10.4"/>
    <n v="0.2"/>
    <n v="91.1"/>
    <n v="63.4"/>
    <n v="13.9"/>
    <n v="0"/>
    <n v="0"/>
    <n v="-999"/>
    <n v="-999"/>
    <n v="-999"/>
    <n v="-999"/>
    <n v="8.6999999999999993"/>
    <n v="-999"/>
    <n v="0.8"/>
    <n v="0.46100000000000002"/>
    <n v="0"/>
    <n v="-999"/>
    <x v="166"/>
  </r>
  <r>
    <d v="2005-06-06T00:00:00"/>
    <n v="157"/>
    <n v="-999"/>
    <n v="4.4000000000000004"/>
    <n v="12.4"/>
    <n v="-0.7"/>
    <n v="84.8"/>
    <n v="43.9"/>
    <n v="1.1000000000000001"/>
    <n v="0"/>
    <n v="0"/>
    <n v="-999"/>
    <n v="-999"/>
    <n v="-999"/>
    <n v="-999"/>
    <n v="8.1999999999999993"/>
    <n v="-999"/>
    <n v="0.63100000000000001"/>
    <n v="0.80800000000000005"/>
    <n v="0"/>
    <n v="-999"/>
    <x v="166"/>
  </r>
  <r>
    <d v="2005-06-07T00:00:00"/>
    <n v="158"/>
    <n v="-999"/>
    <n v="2.6"/>
    <n v="4.2"/>
    <n v="0.5"/>
    <n v="98.6"/>
    <n v="91.3"/>
    <n v="18.7"/>
    <n v="0"/>
    <n v="0"/>
    <n v="-999"/>
    <n v="-999"/>
    <n v="-999"/>
    <n v="-999"/>
    <n v="7.7"/>
    <n v="-999"/>
    <n v="0.752"/>
    <n v="7.1999999999999995E-2"/>
    <n v="0"/>
    <n v="-999"/>
    <x v="166"/>
  </r>
  <r>
    <d v="2005-06-08T00:00:00"/>
    <n v="159"/>
    <n v="-999"/>
    <n v="3.5"/>
    <n v="8.9"/>
    <n v="0.3"/>
    <n v="98.7"/>
    <n v="89.6"/>
    <n v="8"/>
    <n v="0"/>
    <n v="0"/>
    <n v="-999"/>
    <n v="-999"/>
    <n v="-999"/>
    <n v="-999"/>
    <n v="7.1"/>
    <n v="-999"/>
    <n v="1.0189999999999999"/>
    <n v="0.11899999999999999"/>
    <n v="0"/>
    <n v="-999"/>
    <x v="166"/>
  </r>
  <r>
    <d v="2005-06-09T00:00:00"/>
    <n v="160"/>
    <n v="-999"/>
    <n v="7.3"/>
    <n v="15.6"/>
    <n v="0.7"/>
    <n v="85"/>
    <n v="46.8"/>
    <n v="0"/>
    <n v="0"/>
    <n v="0"/>
    <n v="-999"/>
    <n v="-999"/>
    <n v="-999"/>
    <n v="-999"/>
    <n v="7.9"/>
    <n v="-999"/>
    <n v="0.83099999999999996"/>
    <n v="0.94299999999999995"/>
    <n v="0"/>
    <n v="-999"/>
    <x v="166"/>
  </r>
  <r>
    <d v="2005-06-10T00:00:00"/>
    <n v="161"/>
    <n v="-999"/>
    <n v="8.1999999999999993"/>
    <n v="15.3"/>
    <n v="2.1"/>
    <n v="75.7"/>
    <n v="46.4"/>
    <n v="0"/>
    <n v="0"/>
    <n v="0"/>
    <n v="-999"/>
    <n v="-999"/>
    <n v="-999"/>
    <n v="-999"/>
    <n v="9.1999999999999993"/>
    <n v="-999"/>
    <n v="0.80700000000000005"/>
    <n v="0.93200000000000005"/>
    <n v="0"/>
    <n v="-999"/>
    <x v="166"/>
  </r>
  <r>
    <d v="2005-06-11T00:00:00"/>
    <n v="162"/>
    <n v="-999"/>
    <n v="5.3"/>
    <n v="14.1"/>
    <n v="0.2"/>
    <n v="84.5"/>
    <n v="41.3"/>
    <n v="2.7"/>
    <n v="0"/>
    <n v="0"/>
    <n v="-999"/>
    <n v="-999"/>
    <n v="-999"/>
    <n v="-999"/>
    <n v="9.4"/>
    <n v="-999"/>
    <n v="0.66500000000000004"/>
    <n v="0.94399999999999995"/>
    <n v="0"/>
    <n v="-999"/>
    <x v="166"/>
  </r>
  <r>
    <d v="2005-06-12T00:00:00"/>
    <n v="163"/>
    <n v="-999"/>
    <n v="4.2"/>
    <n v="10.6"/>
    <n v="-0.1"/>
    <n v="85.2"/>
    <n v="59.4"/>
    <n v="0"/>
    <n v="0"/>
    <n v="0"/>
    <n v="-999"/>
    <n v="-999"/>
    <n v="-999"/>
    <n v="-999"/>
    <n v="8.9"/>
    <n v="-999"/>
    <n v="0.75700000000000001"/>
    <n v="0.51900000000000002"/>
    <n v="0"/>
    <n v="-999"/>
    <x v="166"/>
  </r>
  <r>
    <d v="2005-06-13T00:00:00"/>
    <n v="164"/>
    <n v="-999"/>
    <n v="5.6"/>
    <n v="12.3"/>
    <n v="0.3"/>
    <n v="76.599999999999994"/>
    <n v="48.7"/>
    <n v="1.1000000000000001"/>
    <n v="0"/>
    <n v="0"/>
    <n v="-999"/>
    <n v="-999"/>
    <n v="-999"/>
    <n v="-999"/>
    <n v="8.9"/>
    <n v="-999"/>
    <n v="0.69599999999999995"/>
    <n v="0.73399999999999999"/>
    <n v="0"/>
    <n v="-999"/>
    <x v="166"/>
  </r>
  <r>
    <d v="2005-06-14T00:00:00"/>
    <n v="165"/>
    <n v="-999"/>
    <n v="2.7"/>
    <n v="7.9"/>
    <n v="-1.3"/>
    <n v="89.9"/>
    <n v="63"/>
    <n v="1.1000000000000001"/>
    <n v="0"/>
    <n v="0"/>
    <n v="-999"/>
    <n v="-999"/>
    <n v="-999"/>
    <n v="-999"/>
    <n v="8.3000000000000007"/>
    <n v="-999"/>
    <n v="0.67"/>
    <n v="0.39400000000000002"/>
    <n v="0"/>
    <n v="-999"/>
    <x v="166"/>
  </r>
  <r>
    <d v="2005-06-15T00:00:00"/>
    <n v="166"/>
    <n v="-999"/>
    <n v="5.9"/>
    <n v="13.8"/>
    <n v="-2.1"/>
    <n v="67"/>
    <n v="29.7"/>
    <n v="0"/>
    <n v="0"/>
    <n v="0"/>
    <n v="-999"/>
    <n v="-999"/>
    <n v="-999"/>
    <n v="-999"/>
    <n v="8.5"/>
    <n v="-999"/>
    <n v="0.46899999999999997"/>
    <n v="1.109"/>
    <n v="0"/>
    <n v="-999"/>
    <x v="166"/>
  </r>
  <r>
    <d v="2005-06-16T00:00:00"/>
    <n v="167"/>
    <n v="-999"/>
    <n v="10.1"/>
    <n v="17.100000000000001"/>
    <n v="4.3"/>
    <n v="67.8"/>
    <n v="32.799999999999997"/>
    <n v="5.3"/>
    <n v="0"/>
    <n v="0"/>
    <n v="-999"/>
    <n v="-999"/>
    <n v="-999"/>
    <n v="-999"/>
    <n v="9.5"/>
    <n v="-999"/>
    <n v="0.63700000000000001"/>
    <n v="1.31"/>
    <n v="0"/>
    <n v="-999"/>
    <x v="166"/>
  </r>
  <r>
    <d v="2005-06-17T00:00:00"/>
    <n v="168"/>
    <n v="-999"/>
    <n v="5.9"/>
    <n v="7.9"/>
    <n v="2.8"/>
    <n v="98"/>
    <n v="89.3"/>
    <n v="31.2"/>
    <n v="0"/>
    <n v="0"/>
    <n v="-999"/>
    <n v="-999"/>
    <n v="-999"/>
    <n v="-999"/>
    <n v="9.3000000000000007"/>
    <n v="-999"/>
    <n v="0.95299999999999996"/>
    <n v="0.114"/>
    <n v="0"/>
    <n v="-999"/>
    <x v="166"/>
  </r>
  <r>
    <d v="2005-06-18T00:00:00"/>
    <n v="169"/>
    <n v="-999"/>
    <n v="3.8"/>
    <n v="6.4"/>
    <n v="1.9"/>
    <n v="98.8"/>
    <n v="95.2"/>
    <n v="4.3"/>
    <n v="0"/>
    <n v="0"/>
    <n v="-999"/>
    <n v="-999"/>
    <n v="-999"/>
    <n v="-999"/>
    <n v="8.1999999999999993"/>
    <n v="-999"/>
    <n v="0.91400000000000003"/>
    <n v="4.5999999999999999E-2"/>
    <n v="0"/>
    <n v="-999"/>
    <x v="166"/>
  </r>
  <r>
    <d v="2005-06-19T00:00:00"/>
    <n v="170"/>
    <n v="-999"/>
    <n v="7.8"/>
    <n v="15"/>
    <n v="3"/>
    <n v="88.3"/>
    <n v="54.7"/>
    <n v="0.3"/>
    <n v="0"/>
    <n v="0"/>
    <n v="-999"/>
    <n v="-999"/>
    <n v="-999"/>
    <n v="-999"/>
    <n v="8.8000000000000007"/>
    <n v="-999"/>
    <n v="0.93200000000000005"/>
    <n v="0.77200000000000002"/>
    <n v="0"/>
    <n v="-999"/>
    <x v="166"/>
  </r>
  <r>
    <d v="2005-06-20T00:00:00"/>
    <n v="171"/>
    <n v="-999"/>
    <n v="13.6"/>
    <n v="22"/>
    <n v="5.4"/>
    <n v="61"/>
    <n v="28.1"/>
    <n v="0"/>
    <n v="0"/>
    <n v="0"/>
    <n v="-999"/>
    <n v="-999"/>
    <n v="-999"/>
    <n v="-999"/>
    <n v="10.199999999999999"/>
    <n v="-999"/>
    <n v="0.74299999999999999"/>
    <n v="1.901"/>
    <n v="0"/>
    <n v="-999"/>
    <x v="166"/>
  </r>
  <r>
    <d v="2005-06-21T00:00:00"/>
    <n v="172"/>
    <n v="-999"/>
    <n v="15.9"/>
    <n v="26.1"/>
    <n v="7.3"/>
    <n v="57.9"/>
    <n v="23.1"/>
    <n v="2.7"/>
    <n v="0"/>
    <n v="0"/>
    <n v="-999"/>
    <n v="-999"/>
    <n v="-999"/>
    <n v="-999"/>
    <n v="11.5"/>
    <n v="-999"/>
    <n v="0.78200000000000003"/>
    <n v="2.6"/>
    <n v="0"/>
    <n v="-999"/>
    <x v="166"/>
  </r>
  <r>
    <d v="2005-06-22T00:00:00"/>
    <n v="173"/>
    <n v="-999"/>
    <n v="8.5"/>
    <n v="15.4"/>
    <n v="3.2"/>
    <n v="87"/>
    <n v="55.8"/>
    <n v="0.8"/>
    <n v="0"/>
    <n v="0"/>
    <n v="-999"/>
    <n v="-999"/>
    <n v="-999"/>
    <n v="-999"/>
    <n v="11.7"/>
    <n v="-999"/>
    <n v="0.97699999999999998"/>
    <n v="0.77300000000000002"/>
    <n v="0"/>
    <n v="-999"/>
    <x v="166"/>
  </r>
  <r>
    <d v="2005-06-23T00:00:00"/>
    <n v="174"/>
    <n v="-999"/>
    <n v="8.5"/>
    <n v="16.399999999999999"/>
    <n v="1.2"/>
    <n v="73.3"/>
    <n v="35.700000000000003"/>
    <n v="0"/>
    <n v="0"/>
    <n v="0"/>
    <n v="-999"/>
    <n v="-999"/>
    <n v="-999"/>
    <n v="-999"/>
    <n v="11.3"/>
    <n v="-999"/>
    <n v="0.66600000000000004"/>
    <n v="1.1990000000000001"/>
    <n v="0"/>
    <n v="-999"/>
    <x v="166"/>
  </r>
  <r>
    <d v="2005-06-24T00:00:00"/>
    <n v="175"/>
    <n v="-999"/>
    <n v="9.1999999999999993"/>
    <n v="17.5"/>
    <n v="4.9000000000000004"/>
    <n v="77.599999999999994"/>
    <n v="43.3"/>
    <n v="7.2"/>
    <n v="0"/>
    <n v="0"/>
    <n v="-999"/>
    <n v="-999"/>
    <n v="-999"/>
    <n v="-999"/>
    <n v="11.5"/>
    <n v="-999"/>
    <n v="0.86599999999999999"/>
    <n v="1.1339999999999999"/>
    <n v="0"/>
    <n v="-999"/>
    <x v="166"/>
  </r>
  <r>
    <d v="2005-06-25T00:00:00"/>
    <n v="176"/>
    <n v="-999"/>
    <n v="8"/>
    <n v="15.8"/>
    <n v="2.4"/>
    <n v="83.7"/>
    <n v="46.4"/>
    <n v="0"/>
    <n v="0"/>
    <n v="0"/>
    <n v="-999"/>
    <n v="-999"/>
    <n v="-999"/>
    <n v="-999"/>
    <n v="11.3"/>
    <n v="-999"/>
    <n v="0.83199999999999996"/>
    <n v="0.96199999999999997"/>
    <n v="0"/>
    <n v="-999"/>
    <x v="166"/>
  </r>
  <r>
    <d v="2005-06-26T00:00:00"/>
    <n v="177"/>
    <n v="-999"/>
    <n v="9.3000000000000007"/>
    <n v="16"/>
    <n v="4"/>
    <n v="83.5"/>
    <n v="47.8"/>
    <n v="5.6"/>
    <n v="0"/>
    <n v="0"/>
    <n v="-999"/>
    <n v="-999"/>
    <n v="-999"/>
    <n v="-999"/>
    <n v="10.9"/>
    <n v="-999"/>
    <n v="0.86799999999999999"/>
    <n v="0.94899999999999995"/>
    <n v="0"/>
    <n v="-999"/>
    <x v="166"/>
  </r>
  <r>
    <d v="2005-06-27T00:00:00"/>
    <n v="178"/>
    <n v="-999"/>
    <n v="7.3"/>
    <n v="8.8000000000000007"/>
    <n v="5.7"/>
    <n v="97.7"/>
    <n v="86.9"/>
    <n v="16"/>
    <n v="0"/>
    <n v="0"/>
    <n v="-999"/>
    <n v="-999"/>
    <n v="-999"/>
    <n v="-999"/>
    <n v="10.5"/>
    <n v="-999"/>
    <n v="0.98299999999999998"/>
    <n v="0.14799999999999999"/>
    <n v="0"/>
    <n v="-999"/>
    <x v="166"/>
  </r>
  <r>
    <d v="2005-06-28T00:00:00"/>
    <n v="179"/>
    <n v="-999"/>
    <n v="9"/>
    <n v="14.1"/>
    <n v="6.7"/>
    <n v="96.6"/>
    <n v="78.900000000000006"/>
    <n v="4.8"/>
    <n v="0"/>
    <n v="0"/>
    <n v="-999"/>
    <n v="-999"/>
    <n v="-999"/>
    <n v="-999"/>
    <n v="10.5"/>
    <n v="-999"/>
    <n v="1.272"/>
    <n v="0.33900000000000002"/>
    <n v="0"/>
    <n v="-999"/>
    <x v="166"/>
  </r>
  <r>
    <d v="2005-06-29T00:00:00"/>
    <n v="180"/>
    <n v="-999"/>
    <n v="12.3"/>
    <n v="20.399999999999999"/>
    <n v="5.5"/>
    <n v="78.900000000000006"/>
    <n v="39.6"/>
    <n v="0"/>
    <n v="0"/>
    <n v="0"/>
    <n v="-999"/>
    <n v="-999"/>
    <n v="-999"/>
    <n v="-999"/>
    <n v="11.2"/>
    <n v="-999"/>
    <n v="0.94799999999999995"/>
    <n v="1.4470000000000001"/>
    <n v="0"/>
    <n v="-999"/>
    <x v="166"/>
  </r>
  <r>
    <d v="2005-06-30T00:00:00"/>
    <n v="181"/>
    <n v="-999"/>
    <n v="12"/>
    <n v="20"/>
    <n v="6.3"/>
    <n v="75.099999999999994"/>
    <n v="40.700000000000003"/>
    <n v="0"/>
    <n v="0"/>
    <n v="0"/>
    <n v="-999"/>
    <n v="-999"/>
    <n v="-999"/>
    <n v="-999"/>
    <n v="11.9"/>
    <n v="-999"/>
    <n v="0.95299999999999996"/>
    <n v="1.3859999999999999"/>
    <n v="0"/>
    <n v="-999"/>
    <x v="166"/>
  </r>
  <r>
    <d v="2005-07-01T00:00:00"/>
    <n v="182"/>
    <n v="-999"/>
    <n v="9.1"/>
    <n v="15.5"/>
    <n v="3.1"/>
    <n v="72.2"/>
    <n v="46.5"/>
    <n v="0"/>
    <n v="0"/>
    <n v="0"/>
    <n v="-999"/>
    <n v="-999"/>
    <n v="-999"/>
    <n v="-999"/>
    <n v="11.7"/>
    <n v="-999"/>
    <n v="0.81699999999999995"/>
    <n v="0.94199999999999995"/>
    <n v="0"/>
    <n v="-999"/>
    <x v="167"/>
  </r>
  <r>
    <d v="2005-07-02T00:00:00"/>
    <n v="183"/>
    <n v="-999"/>
    <n v="6.3"/>
    <n v="13.1"/>
    <n v="1.6"/>
    <n v="86.1"/>
    <n v="58.2"/>
    <n v="0.3"/>
    <n v="0"/>
    <n v="0"/>
    <n v="-999"/>
    <n v="-999"/>
    <n v="-999"/>
    <n v="-999"/>
    <n v="11.4"/>
    <n v="-999"/>
    <n v="0.874"/>
    <n v="0.63"/>
    <n v="0"/>
    <n v="-999"/>
    <x v="167"/>
  </r>
  <r>
    <d v="2005-07-03T00:00:00"/>
    <n v="184"/>
    <n v="-999"/>
    <n v="9.3000000000000007"/>
    <n v="17.399999999999999"/>
    <n v="0.9"/>
    <n v="73"/>
    <n v="31.8"/>
    <n v="0"/>
    <n v="0"/>
    <n v="0"/>
    <n v="-999"/>
    <n v="-999"/>
    <n v="-999"/>
    <n v="-999"/>
    <n v="11.2"/>
    <n v="-999"/>
    <n v="0.63300000000000001"/>
    <n v="1.355"/>
    <n v="0"/>
    <n v="-999"/>
    <x v="167"/>
  </r>
  <r>
    <d v="2005-07-04T00:00:00"/>
    <n v="185"/>
    <n v="-999"/>
    <n v="13.1"/>
    <n v="20.8"/>
    <n v="6.8"/>
    <n v="67.3"/>
    <n v="41"/>
    <n v="0.3"/>
    <n v="0"/>
    <n v="0"/>
    <n v="-999"/>
    <n v="-999"/>
    <n v="-999"/>
    <n v="-999"/>
    <n v="12.1"/>
    <n v="-999"/>
    <n v="1.004"/>
    <n v="1.4490000000000001"/>
    <n v="0"/>
    <n v="-999"/>
    <x v="167"/>
  </r>
  <r>
    <d v="2005-07-05T00:00:00"/>
    <n v="186"/>
    <n v="-999"/>
    <n v="15.6"/>
    <n v="23.3"/>
    <n v="10.1"/>
    <n v="61.5"/>
    <n v="36.700000000000003"/>
    <n v="0"/>
    <n v="0"/>
    <n v="0"/>
    <n v="-999"/>
    <n v="-999"/>
    <n v="-999"/>
    <n v="-999"/>
    <n v="12.8"/>
    <n v="-999"/>
    <n v="1.0469999999999999"/>
    <n v="1.81"/>
    <n v="0"/>
    <n v="-999"/>
    <x v="167"/>
  </r>
  <r>
    <d v="2005-07-06T00:00:00"/>
    <n v="187"/>
    <n v="-999"/>
    <n v="11.8"/>
    <n v="18.5"/>
    <n v="3.3"/>
    <n v="74.5"/>
    <n v="46.3"/>
    <n v="0.5"/>
    <n v="0"/>
    <n v="0"/>
    <n v="-999"/>
    <n v="-999"/>
    <n v="-999"/>
    <n v="-999"/>
    <n v="13.3"/>
    <n v="-999"/>
    <n v="0.98699999999999999"/>
    <n v="1.143"/>
    <n v="0"/>
    <n v="-999"/>
    <x v="167"/>
  </r>
  <r>
    <d v="2005-07-07T00:00:00"/>
    <n v="188"/>
    <n v="-999"/>
    <n v="9.4"/>
    <n v="17"/>
    <n v="0.7"/>
    <n v="66"/>
    <n v="32.9"/>
    <n v="0"/>
    <n v="0"/>
    <n v="0"/>
    <n v="-999"/>
    <n v="-999"/>
    <n v="-999"/>
    <n v="-999"/>
    <n v="12.7"/>
    <n v="-999"/>
    <n v="0.63700000000000001"/>
    <n v="1.3"/>
    <n v="0"/>
    <n v="-999"/>
    <x v="167"/>
  </r>
  <r>
    <d v="2005-07-08T00:00:00"/>
    <n v="189"/>
    <n v="-999"/>
    <n v="8.6"/>
    <n v="11.4"/>
    <n v="4.9000000000000004"/>
    <n v="84.4"/>
    <n v="47.1"/>
    <n v="12"/>
    <n v="0"/>
    <n v="0"/>
    <n v="-999"/>
    <n v="-999"/>
    <n v="-999"/>
    <n v="-999"/>
    <n v="12"/>
    <n v="-999"/>
    <n v="0.63500000000000001"/>
    <n v="0.71299999999999997"/>
    <n v="0"/>
    <n v="-999"/>
    <x v="167"/>
  </r>
  <r>
    <d v="2005-07-09T00:00:00"/>
    <n v="190"/>
    <n v="-999"/>
    <n v="7.8"/>
    <n v="14.2"/>
    <n v="2.8"/>
    <n v="85.5"/>
    <n v="46.5"/>
    <n v="9.1"/>
    <n v="0"/>
    <n v="0"/>
    <n v="-999"/>
    <n v="-999"/>
    <n v="-999"/>
    <n v="-999"/>
    <n v="11.5"/>
    <n v="-999"/>
    <n v="0.754"/>
    <n v="0.86599999999999999"/>
    <n v="0"/>
    <n v="-999"/>
    <x v="167"/>
  </r>
  <r>
    <d v="2005-07-10T00:00:00"/>
    <n v="191"/>
    <n v="-999"/>
    <n v="7.2"/>
    <n v="13"/>
    <n v="1.5"/>
    <n v="90.8"/>
    <n v="71.3"/>
    <n v="3.2"/>
    <n v="0"/>
    <n v="0"/>
    <n v="-999"/>
    <n v="-999"/>
    <n v="-999"/>
    <n v="-999"/>
    <n v="11.5"/>
    <n v="-999"/>
    <n v="1.07"/>
    <n v="0.43"/>
    <n v="0"/>
    <n v="-999"/>
    <x v="167"/>
  </r>
  <r>
    <d v="2005-07-11T00:00:00"/>
    <n v="192"/>
    <n v="-999"/>
    <n v="11.1"/>
    <n v="16.7"/>
    <n v="5.3"/>
    <n v="77.599999999999994"/>
    <n v="51.9"/>
    <n v="0"/>
    <n v="0"/>
    <n v="0"/>
    <n v="-999"/>
    <n v="-999"/>
    <n v="-999"/>
    <n v="-999"/>
    <n v="11.5"/>
    <n v="-999"/>
    <n v="0.98599999999999999"/>
    <n v="0.91400000000000003"/>
    <n v="0"/>
    <n v="-999"/>
    <x v="167"/>
  </r>
  <r>
    <d v="2005-07-12T00:00:00"/>
    <n v="193"/>
    <n v="-999"/>
    <n v="12.8"/>
    <n v="20"/>
    <n v="6"/>
    <n v="72.400000000000006"/>
    <n v="37.9"/>
    <n v="0"/>
    <n v="0"/>
    <n v="0"/>
    <n v="-999"/>
    <n v="-999"/>
    <n v="-999"/>
    <n v="-999"/>
    <n v="12.2"/>
    <n v="-999"/>
    <n v="0.88400000000000001"/>
    <n v="1.452"/>
    <n v="0"/>
    <n v="-999"/>
    <x v="167"/>
  </r>
  <r>
    <d v="2005-07-13T00:00:00"/>
    <n v="194"/>
    <n v="-999"/>
    <n v="9.1999999999999993"/>
    <n v="16.8"/>
    <n v="3.3"/>
    <n v="79.099999999999994"/>
    <n v="50"/>
    <n v="0"/>
    <n v="0"/>
    <n v="0"/>
    <n v="-999"/>
    <n v="-999"/>
    <n v="-999"/>
    <n v="-999"/>
    <n v="12.5"/>
    <n v="-999"/>
    <n v="0.95499999999999996"/>
    <n v="0.95599999999999996"/>
    <n v="0"/>
    <n v="-999"/>
    <x v="167"/>
  </r>
  <r>
    <d v="2005-07-14T00:00:00"/>
    <n v="195"/>
    <n v="-999"/>
    <n v="12.6"/>
    <n v="21.1"/>
    <n v="2.9"/>
    <n v="64.099999999999994"/>
    <n v="20.399999999999999"/>
    <n v="0"/>
    <n v="0"/>
    <n v="0"/>
    <n v="-999"/>
    <n v="-999"/>
    <n v="-999"/>
    <n v="-999"/>
    <n v="12.3"/>
    <n v="-999"/>
    <n v="0.51"/>
    <n v="1.9910000000000001"/>
    <n v="0"/>
    <n v="-999"/>
    <x v="167"/>
  </r>
  <r>
    <d v="2005-07-15T00:00:00"/>
    <n v="196"/>
    <n v="-999"/>
    <n v="11.8"/>
    <n v="14.6"/>
    <n v="7.4"/>
    <n v="75.3"/>
    <n v="42.3"/>
    <n v="1.9"/>
    <n v="0"/>
    <n v="0"/>
    <n v="-999"/>
    <n v="-999"/>
    <n v="-999"/>
    <n v="-999"/>
    <n v="12.4"/>
    <n v="-999"/>
    <n v="0.70199999999999996"/>
    <n v="0.95899999999999996"/>
    <n v="0"/>
    <n v="-999"/>
    <x v="167"/>
  </r>
  <r>
    <d v="2005-07-16T00:00:00"/>
    <n v="197"/>
    <n v="-999"/>
    <n v="7.6"/>
    <n v="11.6"/>
    <n v="6.1"/>
    <n v="94"/>
    <n v="76.599999999999994"/>
    <n v="6.9"/>
    <n v="0"/>
    <n v="0"/>
    <n v="-999"/>
    <n v="-999"/>
    <n v="-999"/>
    <n v="-999"/>
    <n v="11.6"/>
    <n v="-999"/>
    <n v="1.0469999999999999"/>
    <n v="0.32"/>
    <n v="0"/>
    <n v="-999"/>
    <x v="167"/>
  </r>
  <r>
    <d v="2005-07-17T00:00:00"/>
    <n v="198"/>
    <n v="-999"/>
    <n v="12.8"/>
    <n v="21.1"/>
    <n v="3.8"/>
    <n v="74.8"/>
    <n v="41.3"/>
    <n v="0"/>
    <n v="0"/>
    <n v="0"/>
    <n v="-999"/>
    <n v="-999"/>
    <n v="-999"/>
    <n v="-999"/>
    <n v="11.5"/>
    <n v="-999"/>
    <n v="1.03"/>
    <n v="1.4690000000000001"/>
    <n v="0"/>
    <n v="-999"/>
    <x v="167"/>
  </r>
  <r>
    <d v="2005-07-18T00:00:00"/>
    <n v="199"/>
    <n v="-999"/>
    <n v="16"/>
    <n v="23.8"/>
    <n v="8.1"/>
    <n v="56.6"/>
    <n v="33.6"/>
    <n v="0"/>
    <n v="0"/>
    <n v="0"/>
    <n v="-999"/>
    <n v="-999"/>
    <n v="-999"/>
    <n v="-999"/>
    <n v="12.8"/>
    <n v="-999"/>
    <n v="0.99199999999999999"/>
    <n v="1.9570000000000001"/>
    <n v="0"/>
    <n v="-999"/>
    <x v="167"/>
  </r>
  <r>
    <d v="2005-07-19T00:00:00"/>
    <n v="200"/>
    <n v="-999"/>
    <n v="12.4"/>
    <n v="19.7"/>
    <n v="6.2"/>
    <n v="63.3"/>
    <n v="35.4"/>
    <n v="0"/>
    <n v="0"/>
    <n v="0"/>
    <n v="-999"/>
    <n v="-999"/>
    <n v="-999"/>
    <n v="-999"/>
    <n v="13"/>
    <n v="-999"/>
    <n v="0.81"/>
    <n v="1.482"/>
    <n v="0"/>
    <n v="-999"/>
    <x v="167"/>
  </r>
  <r>
    <d v="2005-07-20T00:00:00"/>
    <n v="201"/>
    <n v="-999"/>
    <n v="13.7"/>
    <n v="22.2"/>
    <n v="5"/>
    <n v="47.6"/>
    <n v="22.5"/>
    <n v="0"/>
    <n v="0"/>
    <n v="0"/>
    <n v="-999"/>
    <n v="-999"/>
    <n v="-999"/>
    <n v="-999"/>
    <n v="12.9"/>
    <n v="-999"/>
    <n v="0.60299999999999998"/>
    <n v="2.0739999999999998"/>
    <n v="0"/>
    <n v="-999"/>
    <x v="167"/>
  </r>
  <r>
    <d v="2005-07-21T00:00:00"/>
    <n v="202"/>
    <n v="-999"/>
    <n v="17.7"/>
    <n v="25.6"/>
    <n v="6.9"/>
    <n v="40.4"/>
    <n v="19.100000000000001"/>
    <n v="0"/>
    <n v="0"/>
    <n v="0"/>
    <n v="-999"/>
    <n v="-999"/>
    <n v="-999"/>
    <n v="-999"/>
    <n v="13.3"/>
    <n v="-999"/>
    <n v="0.628"/>
    <n v="2.6549999999999998"/>
    <n v="0"/>
    <n v="-999"/>
    <x v="167"/>
  </r>
  <r>
    <d v="2005-07-22T00:00:00"/>
    <n v="203"/>
    <n v="-999"/>
    <n v="13.1"/>
    <n v="20.8"/>
    <n v="5.3"/>
    <n v="68.8"/>
    <n v="27.5"/>
    <n v="7.5"/>
    <n v="0"/>
    <n v="0"/>
    <n v="-999"/>
    <n v="-999"/>
    <n v="-999"/>
    <n v="-999"/>
    <n v="13.2"/>
    <n v="-999"/>
    <n v="0.67700000000000005"/>
    <n v="1.7809999999999999"/>
    <n v="0"/>
    <n v="-999"/>
    <x v="167"/>
  </r>
  <r>
    <d v="2005-07-23T00:00:00"/>
    <n v="204"/>
    <n v="-999"/>
    <n v="11.1"/>
    <n v="18.5"/>
    <n v="3.8"/>
    <n v="73.599999999999994"/>
    <n v="36.6"/>
    <n v="0"/>
    <n v="0"/>
    <n v="0"/>
    <n v="-999"/>
    <n v="-999"/>
    <n v="-999"/>
    <n v="-999"/>
    <n v="12.6"/>
    <n v="-999"/>
    <n v="0.78"/>
    <n v="1.35"/>
    <n v="0"/>
    <n v="-999"/>
    <x v="167"/>
  </r>
  <r>
    <d v="2005-07-24T00:00:00"/>
    <n v="205"/>
    <n v="-999"/>
    <n v="8.9"/>
    <n v="15.4"/>
    <n v="3.1"/>
    <n v="74.099999999999994"/>
    <n v="45.6"/>
    <n v="0"/>
    <n v="0"/>
    <n v="0"/>
    <n v="-999"/>
    <n v="-999"/>
    <n v="-999"/>
    <n v="-999"/>
    <n v="12.8"/>
    <n v="-999"/>
    <n v="0.79900000000000004"/>
    <n v="0.95199999999999996"/>
    <n v="0"/>
    <n v="-999"/>
    <x v="167"/>
  </r>
  <r>
    <d v="2005-07-25T00:00:00"/>
    <n v="206"/>
    <n v="-999"/>
    <n v="11"/>
    <n v="18.7"/>
    <n v="3.6"/>
    <n v="61.7"/>
    <n v="33.799999999999997"/>
    <n v="0"/>
    <n v="0"/>
    <n v="0"/>
    <n v="-999"/>
    <n v="-999"/>
    <n v="-999"/>
    <n v="-999"/>
    <n v="12.6"/>
    <n v="-999"/>
    <n v="0.72699999999999998"/>
    <n v="1.427"/>
    <n v="0"/>
    <n v="-999"/>
    <x v="167"/>
  </r>
  <r>
    <d v="2005-07-26T00:00:00"/>
    <n v="207"/>
    <n v="-999"/>
    <n v="14.9"/>
    <n v="23"/>
    <n v="6.8"/>
    <n v="53.3"/>
    <n v="30"/>
    <n v="0"/>
    <n v="0"/>
    <n v="0"/>
    <n v="-999"/>
    <n v="-999"/>
    <n v="-999"/>
    <n v="-999"/>
    <n v="12.8"/>
    <n v="-999"/>
    <n v="0.84099999999999997"/>
    <n v="1.966"/>
    <n v="0"/>
    <n v="-999"/>
    <x v="167"/>
  </r>
  <r>
    <d v="2005-07-27T00:00:00"/>
    <n v="208"/>
    <n v="-999"/>
    <n v="16.8"/>
    <n v="24"/>
    <n v="8.9"/>
    <n v="54.3"/>
    <n v="31.5"/>
    <n v="0"/>
    <n v="0"/>
    <n v="0"/>
    <n v="-999"/>
    <n v="-999"/>
    <n v="-999"/>
    <n v="-999"/>
    <n v="13.5"/>
    <n v="-999"/>
    <n v="0.94"/>
    <n v="2.044"/>
    <n v="0"/>
    <n v="-999"/>
    <x v="167"/>
  </r>
  <r>
    <d v="2005-07-28T00:00:00"/>
    <n v="209"/>
    <n v="-999"/>
    <n v="17.600000000000001"/>
    <n v="25.9"/>
    <n v="10.199999999999999"/>
    <n v="51.2"/>
    <n v="29.1"/>
    <n v="0"/>
    <n v="0"/>
    <n v="0"/>
    <n v="-999"/>
    <n v="-999"/>
    <n v="-999"/>
    <n v="-999"/>
    <n v="14.1"/>
    <n v="-999"/>
    <n v="0.96899999999999997"/>
    <n v="2.3690000000000002"/>
    <n v="0"/>
    <n v="-999"/>
    <x v="167"/>
  </r>
  <r>
    <d v="2005-07-29T00:00:00"/>
    <n v="210"/>
    <n v="-999"/>
    <n v="14.9"/>
    <n v="23"/>
    <n v="8.1"/>
    <n v="55"/>
    <n v="32.5"/>
    <n v="0"/>
    <n v="0"/>
    <n v="0"/>
    <n v="-999"/>
    <n v="-999"/>
    <n v="-999"/>
    <n v="-999"/>
    <n v="14.3"/>
    <n v="-999"/>
    <n v="0.91300000000000003"/>
    <n v="1.8959999999999999"/>
    <n v="0"/>
    <n v="-999"/>
    <x v="167"/>
  </r>
  <r>
    <d v="2005-07-30T00:00:00"/>
    <n v="211"/>
    <n v="-999"/>
    <n v="15.8"/>
    <n v="24.7"/>
    <n v="7.4"/>
    <n v="54"/>
    <n v="25.8"/>
    <n v="0"/>
    <n v="0"/>
    <n v="0"/>
    <n v="-999"/>
    <n v="-999"/>
    <n v="-999"/>
    <n v="-999"/>
    <n v="14.4"/>
    <n v="-999"/>
    <n v="0.80100000000000005"/>
    <n v="2.3079999999999998"/>
    <n v="0"/>
    <n v="-999"/>
    <x v="167"/>
  </r>
  <r>
    <d v="2005-07-31T00:00:00"/>
    <n v="212"/>
    <n v="-999"/>
    <n v="17.600000000000001"/>
    <n v="25.6"/>
    <n v="9.6999999999999993"/>
    <n v="37.799999999999997"/>
    <n v="17.2"/>
    <n v="0"/>
    <n v="0"/>
    <n v="0"/>
    <n v="-999"/>
    <n v="-999"/>
    <n v="-999"/>
    <n v="-999"/>
    <n v="14.4"/>
    <n v="-999"/>
    <n v="0.56599999999999995"/>
    <n v="2.718"/>
    <n v="0"/>
    <n v="-999"/>
    <x v="167"/>
  </r>
  <r>
    <d v="2005-08-01T00:00:00"/>
    <n v="213"/>
    <n v="-999"/>
    <n v="11.4"/>
    <n v="17.399999999999999"/>
    <n v="4"/>
    <n v="62.5"/>
    <n v="45.9"/>
    <n v="0"/>
    <n v="0"/>
    <n v="0"/>
    <n v="-999"/>
    <n v="-999"/>
    <n v="-999"/>
    <n v="-999"/>
    <n v="13.9"/>
    <n v="-999"/>
    <n v="0.91300000000000003"/>
    <n v="1.075"/>
    <n v="0"/>
    <n v="-999"/>
    <x v="168"/>
  </r>
  <r>
    <d v="2005-08-02T00:00:00"/>
    <n v="214"/>
    <n v="-999"/>
    <n v="9.8000000000000007"/>
    <n v="17.399999999999999"/>
    <n v="2.5"/>
    <n v="60.9"/>
    <n v="30.1"/>
    <n v="0"/>
    <n v="0"/>
    <n v="0"/>
    <n v="-999"/>
    <n v="-999"/>
    <n v="-999"/>
    <n v="-999"/>
    <n v="13"/>
    <n v="-999"/>
    <n v="0.59699999999999998"/>
    <n v="1.389"/>
    <n v="0"/>
    <n v="-999"/>
    <x v="168"/>
  </r>
  <r>
    <d v="2005-08-03T00:00:00"/>
    <n v="215"/>
    <n v="-999"/>
    <n v="13.5"/>
    <n v="21.6"/>
    <n v="5.8"/>
    <n v="40.200000000000003"/>
    <n v="21.8"/>
    <n v="0"/>
    <n v="0"/>
    <n v="0"/>
    <n v="-999"/>
    <n v="-999"/>
    <n v="-999"/>
    <n v="-999"/>
    <n v="12.9"/>
    <n v="-999"/>
    <n v="0.56100000000000005"/>
    <n v="2.0169999999999999"/>
    <n v="0"/>
    <n v="-999"/>
    <x v="168"/>
  </r>
  <r>
    <d v="2005-08-04T00:00:00"/>
    <n v="216"/>
    <n v="-999"/>
    <n v="17.2"/>
    <n v="25.9"/>
    <n v="9.3000000000000007"/>
    <n v="33.5"/>
    <n v="15.2"/>
    <n v="0"/>
    <n v="0"/>
    <n v="0"/>
    <n v="-999"/>
    <n v="-999"/>
    <n v="-999"/>
    <n v="-999"/>
    <n v="13.2"/>
    <n v="-999"/>
    <n v="0.50700000000000001"/>
    <n v="2.8330000000000002"/>
    <n v="0"/>
    <n v="-999"/>
    <x v="168"/>
  </r>
  <r>
    <d v="2005-08-05T00:00:00"/>
    <n v="217"/>
    <n v="-999"/>
    <n v="17.899999999999999"/>
    <n v="26.4"/>
    <n v="10.1"/>
    <n v="37.5"/>
    <n v="19.3"/>
    <n v="0"/>
    <n v="0"/>
    <n v="0"/>
    <n v="-999"/>
    <n v="-999"/>
    <n v="-999"/>
    <n v="-999"/>
    <n v="13.6"/>
    <n v="-999"/>
    <n v="0.66400000000000003"/>
    <n v="2.7770000000000001"/>
    <n v="0"/>
    <n v="-999"/>
    <x v="168"/>
  </r>
  <r>
    <d v="2005-08-06T00:00:00"/>
    <n v="218"/>
    <n v="-999"/>
    <n v="17.8"/>
    <n v="26.1"/>
    <n v="9.8000000000000007"/>
    <n v="40.4"/>
    <n v="23.3"/>
    <n v="1.1000000000000001"/>
    <n v="0"/>
    <n v="0"/>
    <n v="-999"/>
    <n v="-999"/>
    <n v="-999"/>
    <n v="-999"/>
    <n v="14"/>
    <n v="-999"/>
    <n v="0.78800000000000003"/>
    <n v="2.593"/>
    <n v="0"/>
    <n v="-999"/>
    <x v="168"/>
  </r>
  <r>
    <d v="2005-08-07T00:00:00"/>
    <n v="219"/>
    <n v="-999"/>
    <n v="15.9"/>
    <n v="24.3"/>
    <n v="8.6"/>
    <n v="59.1"/>
    <n v="30.3"/>
    <n v="0"/>
    <n v="0"/>
    <n v="0"/>
    <n v="-999"/>
    <n v="-999"/>
    <n v="-999"/>
    <n v="-999"/>
    <n v="14.2"/>
    <n v="-999"/>
    <n v="0.92"/>
    <n v="2.117"/>
    <n v="0"/>
    <n v="-999"/>
    <x v="168"/>
  </r>
  <r>
    <d v="2005-08-08T00:00:00"/>
    <n v="220"/>
    <n v="-999"/>
    <n v="15.7"/>
    <n v="22.6"/>
    <n v="9.4"/>
    <n v="51.9"/>
    <n v="28.4"/>
    <n v="0"/>
    <n v="0"/>
    <n v="0"/>
    <n v="-999"/>
    <n v="-999"/>
    <n v="-999"/>
    <n v="-999"/>
    <n v="14.3"/>
    <n v="-999"/>
    <n v="0.77600000000000002"/>
    <n v="1.9630000000000001"/>
    <n v="0"/>
    <n v="-999"/>
    <x v="168"/>
  </r>
  <r>
    <d v="2005-08-09T00:00:00"/>
    <n v="221"/>
    <n v="-999"/>
    <n v="16.5"/>
    <n v="24"/>
    <n v="10.199999999999999"/>
    <n v="44.2"/>
    <n v="27.9"/>
    <n v="0"/>
    <n v="0"/>
    <n v="0"/>
    <n v="-999"/>
    <n v="-999"/>
    <n v="-999"/>
    <n v="-999"/>
    <n v="14.2"/>
    <n v="-999"/>
    <n v="0.83099999999999996"/>
    <n v="2.1509999999999998"/>
    <n v="0"/>
    <n v="-999"/>
    <x v="168"/>
  </r>
  <r>
    <d v="2005-08-10T00:00:00"/>
    <n v="222"/>
    <n v="-999"/>
    <n v="14.4"/>
    <n v="20.3"/>
    <n v="9.8000000000000007"/>
    <n v="55.3"/>
    <n v="40.5"/>
    <n v="0"/>
    <n v="0"/>
    <n v="0"/>
    <n v="-999"/>
    <n v="-999"/>
    <n v="-999"/>
    <n v="-999"/>
    <n v="14.3"/>
    <n v="-999"/>
    <n v="0.96699999999999997"/>
    <n v="1.417"/>
    <n v="0"/>
    <n v="-999"/>
    <x v="168"/>
  </r>
  <r>
    <d v="2005-08-11T00:00:00"/>
    <n v="223"/>
    <n v="-999"/>
    <n v="13.7"/>
    <n v="20.399999999999999"/>
    <n v="7.5"/>
    <n v="58.8"/>
    <n v="31.2"/>
    <n v="0"/>
    <n v="0"/>
    <n v="0"/>
    <n v="-999"/>
    <n v="-999"/>
    <n v="-999"/>
    <n v="-999"/>
    <n v="14.1"/>
    <n v="-999"/>
    <n v="0.747"/>
    <n v="1.649"/>
    <n v="0"/>
    <n v="-999"/>
    <x v="168"/>
  </r>
  <r>
    <d v="2005-08-12T00:00:00"/>
    <n v="224"/>
    <n v="-999"/>
    <n v="12.6"/>
    <n v="18.899999999999999"/>
    <n v="7.2"/>
    <n v="59.3"/>
    <n v="37.4"/>
    <n v="0"/>
    <n v="0"/>
    <n v="0"/>
    <n v="-999"/>
    <n v="-999"/>
    <n v="-999"/>
    <n v="-999"/>
    <n v="13.8"/>
    <n v="-999"/>
    <n v="0.81799999999999995"/>
    <n v="1.367"/>
    <n v="0"/>
    <n v="-999"/>
    <x v="168"/>
  </r>
  <r>
    <d v="2005-08-13T00:00:00"/>
    <n v="225"/>
    <n v="-999"/>
    <n v="13"/>
    <n v="21.8"/>
    <n v="5.0999999999999996"/>
    <n v="52.3"/>
    <n v="24.5"/>
    <n v="0"/>
    <n v="0"/>
    <n v="0"/>
    <n v="-999"/>
    <n v="-999"/>
    <n v="-999"/>
    <n v="-999"/>
    <n v="13.4"/>
    <n v="-999"/>
    <n v="0.64"/>
    <n v="1.9710000000000001"/>
    <n v="0"/>
    <n v="-999"/>
    <x v="168"/>
  </r>
  <r>
    <d v="2005-08-14T00:00:00"/>
    <n v="226"/>
    <n v="-999"/>
    <n v="16.5"/>
    <n v="25.2"/>
    <n v="8.6"/>
    <n v="42.4"/>
    <n v="18.8"/>
    <n v="0"/>
    <n v="0"/>
    <n v="0"/>
    <n v="-999"/>
    <n v="-999"/>
    <n v="-999"/>
    <n v="-999"/>
    <n v="13.5"/>
    <n v="-999"/>
    <n v="0.60099999999999998"/>
    <n v="2.6030000000000002"/>
    <n v="0"/>
    <n v="-999"/>
    <x v="168"/>
  </r>
  <r>
    <d v="2005-08-15T00:00:00"/>
    <n v="227"/>
    <n v="-999"/>
    <n v="17"/>
    <n v="25.8"/>
    <n v="10.7"/>
    <n v="43.4"/>
    <n v="16.7"/>
    <n v="0"/>
    <n v="0"/>
    <n v="0"/>
    <n v="-999"/>
    <n v="-999"/>
    <n v="-999"/>
    <n v="-999"/>
    <n v="13.8"/>
    <n v="-999"/>
    <n v="0.55300000000000005"/>
    <n v="2.7669999999999999"/>
    <n v="0"/>
    <n v="-999"/>
    <x v="168"/>
  </r>
  <r>
    <d v="2005-08-16T00:00:00"/>
    <n v="228"/>
    <n v="-999"/>
    <n v="15.3"/>
    <n v="22"/>
    <n v="7.8"/>
    <n v="57.3"/>
    <n v="37.299999999999997"/>
    <n v="0.5"/>
    <n v="0"/>
    <n v="0"/>
    <n v="-999"/>
    <n v="-999"/>
    <n v="-999"/>
    <n v="-999"/>
    <n v="14.1"/>
    <n v="-999"/>
    <n v="0.98699999999999999"/>
    <n v="1.657"/>
    <n v="0"/>
    <n v="-999"/>
    <x v="168"/>
  </r>
  <r>
    <d v="2005-08-17T00:00:00"/>
    <n v="229"/>
    <n v="-999"/>
    <n v="7.2"/>
    <n v="11.4"/>
    <n v="3.3"/>
    <n v="95.2"/>
    <n v="79.3"/>
    <n v="5.6"/>
    <n v="0"/>
    <n v="0"/>
    <n v="-999"/>
    <n v="-999"/>
    <n v="-999"/>
    <n v="-999"/>
    <n v="13.3"/>
    <n v="-999"/>
    <n v="1.0680000000000001"/>
    <n v="0.27900000000000003"/>
    <n v="0"/>
    <n v="-999"/>
    <x v="168"/>
  </r>
  <r>
    <d v="2005-08-18T00:00:00"/>
    <n v="230"/>
    <n v="-999"/>
    <n v="8.1999999999999993"/>
    <n v="15.8"/>
    <n v="1"/>
    <n v="62.4"/>
    <n v="28.7"/>
    <n v="0"/>
    <n v="0"/>
    <n v="0"/>
    <n v="-999"/>
    <n v="-999"/>
    <n v="-999"/>
    <n v="-999"/>
    <n v="12.2"/>
    <n v="-999"/>
    <n v="0.51400000000000001"/>
    <n v="1.28"/>
    <n v="0"/>
    <n v="-999"/>
    <x v="168"/>
  </r>
  <r>
    <d v="2005-08-19T00:00:00"/>
    <n v="231"/>
    <n v="-999"/>
    <n v="12.9"/>
    <n v="21.2"/>
    <n v="4.0999999999999996"/>
    <n v="45.2"/>
    <n v="25.8"/>
    <n v="0"/>
    <n v="0"/>
    <n v="0"/>
    <n v="-999"/>
    <n v="-999"/>
    <n v="-999"/>
    <n v="-999"/>
    <n v="12.1"/>
    <n v="-999"/>
    <n v="0.65"/>
    <n v="1.8680000000000001"/>
    <n v="0"/>
    <n v="-999"/>
    <x v="168"/>
  </r>
  <r>
    <d v="2005-08-20T00:00:00"/>
    <n v="232"/>
    <n v="-999"/>
    <n v="17.3"/>
    <n v="25.1"/>
    <n v="11.6"/>
    <n v="39.700000000000003"/>
    <n v="18.8"/>
    <n v="0"/>
    <n v="0"/>
    <n v="0"/>
    <n v="-999"/>
    <n v="-999"/>
    <n v="-999"/>
    <n v="-999"/>
    <n v="13"/>
    <n v="-999"/>
    <n v="0.6"/>
    <n v="2.5870000000000002"/>
    <n v="0"/>
    <n v="-999"/>
    <x v="168"/>
  </r>
  <r>
    <d v="2005-08-21T00:00:00"/>
    <n v="233"/>
    <n v="-999"/>
    <n v="17.600000000000001"/>
    <n v="26.5"/>
    <n v="10.4"/>
    <n v="39.4"/>
    <n v="16.399999999999999"/>
    <n v="0"/>
    <n v="0"/>
    <n v="0"/>
    <n v="-999"/>
    <n v="-999"/>
    <n v="-999"/>
    <n v="-999"/>
    <n v="13.3"/>
    <n v="-999"/>
    <n v="0.56799999999999995"/>
    <n v="2.8940000000000001"/>
    <n v="0"/>
    <n v="-999"/>
    <x v="168"/>
  </r>
  <r>
    <d v="2005-08-22T00:00:00"/>
    <n v="234"/>
    <n v="-999"/>
    <n v="12.9"/>
    <n v="20.6"/>
    <n v="5.5"/>
    <n v="51.5"/>
    <n v="23"/>
    <n v="0"/>
    <n v="0"/>
    <n v="0"/>
    <n v="-999"/>
    <n v="-999"/>
    <n v="-999"/>
    <n v="-999"/>
    <n v="13.6"/>
    <n v="-999"/>
    <n v="0.55900000000000005"/>
    <n v="1.8680000000000001"/>
    <n v="0"/>
    <n v="-999"/>
    <x v="168"/>
  </r>
  <r>
    <d v="2005-08-23T00:00:00"/>
    <n v="235"/>
    <n v="-999"/>
    <n v="5.5"/>
    <n v="9.6999999999999993"/>
    <n v="2.4"/>
    <n v="88.5"/>
    <n v="66.099999999999994"/>
    <n v="2.1"/>
    <n v="0"/>
    <n v="0"/>
    <n v="-999"/>
    <n v="-999"/>
    <n v="-999"/>
    <n v="-999"/>
    <n v="12.4"/>
    <n v="-999"/>
    <n v="0.79300000000000004"/>
    <n v="0.40799999999999997"/>
    <n v="0"/>
    <n v="-999"/>
    <x v="168"/>
  </r>
  <r>
    <d v="2005-08-24T00:00:00"/>
    <n v="236"/>
    <n v="-999"/>
    <n v="8.1999999999999993"/>
    <n v="15.5"/>
    <n v="1.7"/>
    <n v="69.599999999999994"/>
    <n v="42.1"/>
    <n v="0"/>
    <n v="0"/>
    <n v="0"/>
    <n v="-999"/>
    <n v="-999"/>
    <n v="-999"/>
    <n v="-999"/>
    <n v="11.5"/>
    <n v="-999"/>
    <n v="0.73899999999999999"/>
    <n v="1.0189999999999999"/>
    <n v="0"/>
    <n v="-999"/>
    <x v="168"/>
  </r>
  <r>
    <d v="2005-08-25T00:00:00"/>
    <n v="237"/>
    <n v="-999"/>
    <n v="12.6"/>
    <n v="21.1"/>
    <n v="3.7"/>
    <n v="51.5"/>
    <n v="24"/>
    <n v="0"/>
    <n v="0"/>
    <n v="0"/>
    <n v="-999"/>
    <n v="-999"/>
    <n v="-999"/>
    <n v="-999"/>
    <n v="11.6"/>
    <n v="-999"/>
    <n v="0.6"/>
    <n v="1.901"/>
    <n v="0"/>
    <n v="-999"/>
    <x v="168"/>
  </r>
  <r>
    <d v="2005-08-26T00:00:00"/>
    <n v="238"/>
    <n v="-999"/>
    <n v="14.5"/>
    <n v="23.1"/>
    <n v="8"/>
    <n v="40.200000000000003"/>
    <n v="19.2"/>
    <n v="0"/>
    <n v="0"/>
    <n v="0"/>
    <n v="-999"/>
    <n v="-999"/>
    <n v="-999"/>
    <n v="-999"/>
    <n v="12"/>
    <n v="-999"/>
    <n v="0.54300000000000004"/>
    <n v="2.2829999999999999"/>
    <n v="0"/>
    <n v="-999"/>
    <x v="168"/>
  </r>
  <r>
    <d v="2005-08-27T00:00:00"/>
    <n v="239"/>
    <n v="-999"/>
    <n v="14.9"/>
    <n v="23.6"/>
    <n v="7"/>
    <n v="45"/>
    <n v="24.9"/>
    <n v="0"/>
    <n v="0"/>
    <n v="0"/>
    <n v="-999"/>
    <n v="-999"/>
    <n v="-999"/>
    <n v="-999"/>
    <n v="12.3"/>
    <n v="-999"/>
    <n v="0.72599999999999998"/>
    <n v="2.1869999999999998"/>
    <n v="0"/>
    <n v="-999"/>
    <x v="168"/>
  </r>
  <r>
    <d v="2005-08-28T00:00:00"/>
    <n v="240"/>
    <n v="-999"/>
    <n v="15.7"/>
    <n v="22.8"/>
    <n v="8.6999999999999993"/>
    <n v="47.7"/>
    <n v="28.2"/>
    <n v="0"/>
    <n v="0"/>
    <n v="0"/>
    <n v="-999"/>
    <n v="-999"/>
    <n v="-999"/>
    <n v="-999"/>
    <n v="12.5"/>
    <n v="-999"/>
    <n v="0.78200000000000003"/>
    <n v="1.992"/>
    <n v="0"/>
    <n v="-999"/>
    <x v="168"/>
  </r>
  <r>
    <d v="2005-08-29T00:00:00"/>
    <n v="241"/>
    <n v="-999"/>
    <n v="6.2"/>
    <n v="11.3"/>
    <n v="2.5"/>
    <n v="92.8"/>
    <n v="68.400000000000006"/>
    <n v="9.6"/>
    <n v="0"/>
    <n v="0"/>
    <n v="-999"/>
    <n v="-999"/>
    <n v="-999"/>
    <n v="-999"/>
    <n v="12.1"/>
    <n v="-999"/>
    <n v="0.91300000000000003"/>
    <n v="0.42299999999999999"/>
    <n v="0"/>
    <n v="-999"/>
    <x v="168"/>
  </r>
  <r>
    <d v="2005-08-30T00:00:00"/>
    <n v="242"/>
    <n v="-999"/>
    <n v="5.7"/>
    <n v="11"/>
    <n v="1.2"/>
    <n v="91.1"/>
    <n v="66.3"/>
    <n v="0"/>
    <n v="0"/>
    <n v="0"/>
    <n v="-999"/>
    <n v="-999"/>
    <n v="-999"/>
    <n v="-999"/>
    <n v="11.1"/>
    <n v="-999"/>
    <n v="0.872"/>
    <n v="0.442"/>
    <n v="0"/>
    <n v="-999"/>
    <x v="168"/>
  </r>
  <r>
    <d v="2005-08-31T00:00:00"/>
    <n v="243"/>
    <n v="-999"/>
    <n v="8.6999999999999993"/>
    <n v="17.399999999999999"/>
    <n v="1.5"/>
    <n v="75.400000000000006"/>
    <n v="39.200000000000003"/>
    <n v="0.3"/>
    <n v="0"/>
    <n v="0"/>
    <n v="-999"/>
    <n v="-999"/>
    <n v="-999"/>
    <n v="-999"/>
    <n v="10.9"/>
    <n v="-999"/>
    <n v="0.77600000000000002"/>
    <n v="1.208"/>
    <n v="0"/>
    <n v="-999"/>
    <x v="168"/>
  </r>
  <r>
    <d v="2005-09-01T00:00:00"/>
    <n v="244"/>
    <n v="-999"/>
    <n v="12.3"/>
    <n v="22.2"/>
    <n v="4"/>
    <n v="66.2"/>
    <n v="37.1"/>
    <n v="0"/>
    <n v="0"/>
    <n v="0"/>
    <n v="-999"/>
    <n v="-999"/>
    <n v="-999"/>
    <n v="-999"/>
    <n v="11.2"/>
    <n v="-999"/>
    <n v="0.99099999999999999"/>
    <n v="1.6830000000000001"/>
    <n v="0"/>
    <n v="-999"/>
    <x v="169"/>
  </r>
  <r>
    <d v="2005-09-02T00:00:00"/>
    <n v="245"/>
    <n v="-999"/>
    <n v="12.7"/>
    <n v="22.2"/>
    <n v="4.5999999999999996"/>
    <n v="68.5"/>
    <n v="35.6"/>
    <n v="2.4"/>
    <n v="0"/>
    <n v="0"/>
    <n v="-999"/>
    <n v="-999"/>
    <n v="-999"/>
    <n v="-999"/>
    <n v="12.1"/>
    <n v="-999"/>
    <n v="0.95399999999999996"/>
    <n v="1.7230000000000001"/>
    <n v="0"/>
    <n v="-999"/>
    <x v="169"/>
  </r>
  <r>
    <d v="2005-09-03T00:00:00"/>
    <n v="246"/>
    <n v="-999"/>
    <n v="7.8"/>
    <n v="15.7"/>
    <n v="2.4"/>
    <n v="66"/>
    <n v="34.799999999999997"/>
    <n v="0"/>
    <n v="0"/>
    <n v="0"/>
    <n v="-999"/>
    <n v="-999"/>
    <n v="-999"/>
    <n v="-999"/>
    <n v="11.7"/>
    <n v="-999"/>
    <n v="0.61899999999999999"/>
    <n v="1.163"/>
    <n v="0"/>
    <n v="-999"/>
    <x v="169"/>
  </r>
  <r>
    <d v="2005-09-04T00:00:00"/>
    <n v="247"/>
    <n v="-999"/>
    <n v="4.5999999999999996"/>
    <n v="9.8000000000000007"/>
    <n v="1"/>
    <n v="87.6"/>
    <n v="60.9"/>
    <n v="1.6"/>
    <n v="0"/>
    <n v="0"/>
    <n v="-999"/>
    <n v="-999"/>
    <n v="-999"/>
    <n v="-999"/>
    <n v="10.9"/>
    <n v="-999"/>
    <n v="0.73899999999999999"/>
    <n v="0.47399999999999998"/>
    <n v="0"/>
    <n v="-999"/>
    <x v="169"/>
  </r>
  <r>
    <d v="2005-09-05T00:00:00"/>
    <n v="248"/>
    <n v="-999"/>
    <n v="5.9"/>
    <n v="13.1"/>
    <n v="-0.4"/>
    <n v="78.900000000000006"/>
    <n v="38.200000000000003"/>
    <n v="0"/>
    <n v="0"/>
    <n v="0"/>
    <n v="-999"/>
    <n v="-999"/>
    <n v="-999"/>
    <n v="-999"/>
    <n v="10.4"/>
    <n v="-999"/>
    <n v="0.57599999999999996"/>
    <n v="0.93100000000000005"/>
    <n v="0"/>
    <n v="-999"/>
    <x v="169"/>
  </r>
  <r>
    <d v="2005-09-06T00:00:00"/>
    <n v="249"/>
    <n v="-999"/>
    <n v="9.5"/>
    <n v="17.899999999999999"/>
    <n v="2.1"/>
    <n v="56.1"/>
    <n v="35.200000000000003"/>
    <n v="0"/>
    <n v="0"/>
    <n v="0"/>
    <n v="-999"/>
    <n v="-999"/>
    <n v="-999"/>
    <n v="-999"/>
    <n v="10.199999999999999"/>
    <n v="-999"/>
    <n v="0.72099999999999997"/>
    <n v="1.329"/>
    <n v="0"/>
    <n v="-999"/>
    <x v="169"/>
  </r>
  <r>
    <d v="2005-09-07T00:00:00"/>
    <n v="250"/>
    <n v="-999"/>
    <n v="11.2"/>
    <n v="20.399999999999999"/>
    <n v="5.2"/>
    <n v="49.7"/>
    <n v="23.9"/>
    <n v="0"/>
    <n v="0"/>
    <n v="0"/>
    <n v="-999"/>
    <n v="-999"/>
    <n v="-999"/>
    <n v="-999"/>
    <n v="10.4"/>
    <n v="-999"/>
    <n v="0.57299999999999995"/>
    <n v="1.8240000000000001"/>
    <n v="0"/>
    <n v="-999"/>
    <x v="169"/>
  </r>
  <r>
    <d v="2005-09-08T00:00:00"/>
    <n v="251"/>
    <n v="-999"/>
    <n v="11.3"/>
    <n v="20.3"/>
    <n v="4.2"/>
    <n v="65.5"/>
    <n v="42"/>
    <n v="0"/>
    <n v="0"/>
    <n v="0"/>
    <n v="-999"/>
    <n v="-999"/>
    <n v="-999"/>
    <n v="-999"/>
    <n v="10.7"/>
    <n v="-999"/>
    <n v="1.0029999999999999"/>
    <n v="1.381"/>
    <n v="0"/>
    <n v="-999"/>
    <x v="169"/>
  </r>
  <r>
    <d v="2005-09-09T00:00:00"/>
    <n v="252"/>
    <n v="-999"/>
    <n v="2"/>
    <n v="6.2"/>
    <n v="0"/>
    <n v="97.4"/>
    <n v="73.2"/>
    <n v="2.9"/>
    <n v="0"/>
    <n v="0"/>
    <n v="-999"/>
    <n v="-999"/>
    <n v="-999"/>
    <n v="-999"/>
    <n v="10.1"/>
    <n v="-999"/>
    <n v="0.69399999999999995"/>
    <n v="0.254"/>
    <n v="0"/>
    <n v="-999"/>
    <x v="169"/>
  </r>
  <r>
    <d v="2005-09-10T00:00:00"/>
    <n v="253"/>
    <n v="-999"/>
    <n v="2.6"/>
    <n v="5"/>
    <n v="0.6"/>
    <n v="98.7"/>
    <n v="92.7"/>
    <n v="5.0999999999999996"/>
    <n v="0"/>
    <n v="0"/>
    <n v="-999"/>
    <n v="-999"/>
    <n v="-999"/>
    <n v="-999"/>
    <n v="9"/>
    <n v="-999"/>
    <n v="0.81"/>
    <n v="6.4000000000000001E-2"/>
    <n v="0"/>
    <n v="-999"/>
    <x v="169"/>
  </r>
  <r>
    <d v="2005-09-11T00:00:00"/>
    <n v="254"/>
    <n v="-999"/>
    <n v="4.2"/>
    <n v="6.7"/>
    <n v="2.4"/>
    <n v="98.8"/>
    <n v="94.5"/>
    <n v="2.9"/>
    <n v="0"/>
    <n v="0"/>
    <n v="-999"/>
    <n v="-999"/>
    <n v="-999"/>
    <n v="-999"/>
    <n v="8.5"/>
    <n v="-999"/>
    <n v="0.93"/>
    <n v="5.3999999999999999E-2"/>
    <n v="0"/>
    <n v="-999"/>
    <x v="169"/>
  </r>
  <r>
    <d v="2005-09-12T00:00:00"/>
    <n v="255"/>
    <n v="-999"/>
    <n v="4.5999999999999996"/>
    <n v="8.6999999999999993"/>
    <n v="2.1"/>
    <n v="98.4"/>
    <n v="91.2"/>
    <n v="3.5"/>
    <n v="0"/>
    <n v="0"/>
    <n v="-999"/>
    <n v="-999"/>
    <n v="-999"/>
    <n v="-999"/>
    <n v="8.6"/>
    <n v="-999"/>
    <n v="1.022"/>
    <n v="9.9000000000000005E-2"/>
    <n v="0"/>
    <n v="-999"/>
    <x v="169"/>
  </r>
  <r>
    <d v="2005-09-13T00:00:00"/>
    <n v="256"/>
    <n v="-999"/>
    <n v="7.7"/>
    <n v="16"/>
    <n v="1.9"/>
    <n v="84.7"/>
    <n v="52.7"/>
    <n v="0"/>
    <n v="0"/>
    <n v="0"/>
    <n v="-999"/>
    <n v="-999"/>
    <n v="-999"/>
    <n v="-999"/>
    <n v="8.6999999999999993"/>
    <n v="-999"/>
    <n v="0.95799999999999996"/>
    <n v="0.86"/>
    <n v="0"/>
    <n v="-999"/>
    <x v="169"/>
  </r>
  <r>
    <d v="2005-09-14T00:00:00"/>
    <n v="257"/>
    <n v="-999"/>
    <n v="6.7"/>
    <n v="11.4"/>
    <n v="2.4"/>
    <n v="88.1"/>
    <n v="67.099999999999994"/>
    <n v="0"/>
    <n v="0"/>
    <n v="0"/>
    <n v="-999"/>
    <n v="-999"/>
    <n v="-999"/>
    <n v="-999"/>
    <n v="9.1"/>
    <n v="-999"/>
    <n v="0.90400000000000003"/>
    <n v="0.443"/>
    <n v="0"/>
    <n v="-999"/>
    <x v="169"/>
  </r>
  <r>
    <d v="2005-09-15T00:00:00"/>
    <n v="258"/>
    <n v="-999"/>
    <n v="5.6"/>
    <n v="10.199999999999999"/>
    <n v="2.1"/>
    <n v="91.4"/>
    <n v="66.7"/>
    <n v="0.5"/>
    <n v="0"/>
    <n v="0"/>
    <n v="-999"/>
    <n v="-999"/>
    <n v="-999"/>
    <n v="-999"/>
    <n v="8.6999999999999993"/>
    <n v="-999"/>
    <n v="0.82799999999999996"/>
    <n v="0.41399999999999998"/>
    <n v="0"/>
    <n v="-999"/>
    <x v="169"/>
  </r>
  <r>
    <d v="2005-09-16T00:00:00"/>
    <n v="259"/>
    <n v="-999"/>
    <n v="4.9000000000000004"/>
    <n v="9.4"/>
    <n v="1.7"/>
    <n v="95.2"/>
    <n v="83.9"/>
    <n v="3.7"/>
    <n v="0"/>
    <n v="0"/>
    <n v="-999"/>
    <n v="-999"/>
    <n v="-999"/>
    <n v="-999"/>
    <n v="8.6"/>
    <n v="-999"/>
    <n v="0.99"/>
    <n v="0.19"/>
    <n v="0"/>
    <n v="-999"/>
    <x v="169"/>
  </r>
  <r>
    <d v="2005-09-17T00:00:00"/>
    <n v="260"/>
    <n v="-999"/>
    <n v="6.7"/>
    <n v="14.8"/>
    <n v="0.4"/>
    <n v="74"/>
    <n v="32.700000000000003"/>
    <n v="0"/>
    <n v="0"/>
    <n v="0"/>
    <n v="-999"/>
    <n v="-999"/>
    <n v="-999"/>
    <n v="-999"/>
    <n v="8.4"/>
    <n v="-999"/>
    <n v="0.55100000000000005"/>
    <n v="1.133"/>
    <n v="0"/>
    <n v="-999"/>
    <x v="169"/>
  </r>
  <r>
    <d v="2005-09-18T00:00:00"/>
    <n v="261"/>
    <n v="-999"/>
    <n v="6.7"/>
    <n v="14.9"/>
    <n v="1.4"/>
    <n v="81.099999999999994"/>
    <n v="51.1"/>
    <n v="0"/>
    <n v="0"/>
    <n v="0"/>
    <n v="-999"/>
    <n v="-999"/>
    <n v="-999"/>
    <n v="-999"/>
    <n v="8.4"/>
    <n v="-999"/>
    <n v="0.86699999999999999"/>
    <n v="0.82799999999999996"/>
    <n v="0"/>
    <n v="-999"/>
    <x v="169"/>
  </r>
  <r>
    <d v="2005-09-19T00:00:00"/>
    <n v="262"/>
    <n v="-999"/>
    <n v="5.7"/>
    <n v="13.3"/>
    <n v="1"/>
    <n v="80.599999999999994"/>
    <n v="52.8"/>
    <n v="0.3"/>
    <n v="0"/>
    <n v="0"/>
    <n v="-999"/>
    <n v="-999"/>
    <n v="-999"/>
    <n v="-999"/>
    <n v="8.5"/>
    <n v="-999"/>
    <n v="0.80800000000000005"/>
    <n v="0.72099999999999997"/>
    <n v="0"/>
    <n v="-999"/>
    <x v="169"/>
  </r>
  <r>
    <d v="2005-09-20T00:00:00"/>
    <n v="263"/>
    <n v="-999"/>
    <n v="3.1"/>
    <n v="12.2"/>
    <n v="-1.6"/>
    <n v="77.5"/>
    <n v="41.1"/>
    <n v="0"/>
    <n v="0"/>
    <n v="0"/>
    <n v="-999"/>
    <n v="-999"/>
    <n v="-999"/>
    <n v="-999"/>
    <n v="7.9"/>
    <n v="-999"/>
    <n v="0.58399999999999996"/>
    <n v="0.83699999999999997"/>
    <n v="0"/>
    <n v="-999"/>
    <x v="169"/>
  </r>
  <r>
    <d v="2005-09-21T00:00:00"/>
    <n v="264"/>
    <n v="-999"/>
    <n v="3"/>
    <n v="10.5"/>
    <n v="-2.1"/>
    <n v="76.3"/>
    <n v="44.2"/>
    <n v="0.3"/>
    <n v="0"/>
    <n v="0"/>
    <n v="-999"/>
    <n v="-999"/>
    <n v="-999"/>
    <n v="-999"/>
    <n v="6.9"/>
    <n v="-999"/>
    <n v="0.56100000000000005"/>
    <n v="0.70799999999999996"/>
    <n v="0"/>
    <n v="-999"/>
    <x v="169"/>
  </r>
  <r>
    <d v="2005-09-22T00:00:00"/>
    <n v="265"/>
    <n v="-999"/>
    <n v="1.1000000000000001"/>
    <n v="7.3"/>
    <n v="-3"/>
    <n v="81.599999999999994"/>
    <n v="53.8"/>
    <n v="0"/>
    <n v="0"/>
    <n v="0"/>
    <n v="-999"/>
    <n v="-999"/>
    <n v="-999"/>
    <n v="-999"/>
    <n v="6.4"/>
    <n v="-999"/>
    <n v="0.54800000000000004"/>
    <n v="0.47199999999999998"/>
    <n v="0"/>
    <n v="-999"/>
    <x v="169"/>
  </r>
  <r>
    <d v="2005-09-23T00:00:00"/>
    <n v="266"/>
    <n v="-999"/>
    <n v="2"/>
    <n v="9.1"/>
    <n v="-3.3"/>
    <n v="69.3"/>
    <n v="31.5"/>
    <n v="0"/>
    <n v="0"/>
    <n v="0"/>
    <n v="-999"/>
    <n v="-999"/>
    <n v="-999"/>
    <n v="-999"/>
    <n v="6.2"/>
    <n v="-999"/>
    <n v="0.36399999999999999"/>
    <n v="0.79100000000000004"/>
    <n v="0"/>
    <n v="-999"/>
    <x v="169"/>
  </r>
  <r>
    <d v="2005-09-24T00:00:00"/>
    <n v="267"/>
    <n v="-999"/>
    <n v="3.6"/>
    <n v="9.9"/>
    <n v="-1.9"/>
    <n v="71.099999999999994"/>
    <n v="48.8"/>
    <n v="0"/>
    <n v="0"/>
    <n v="0"/>
    <n v="-999"/>
    <n v="-999"/>
    <n v="-999"/>
    <n v="-999"/>
    <n v="6.1"/>
    <n v="-999"/>
    <n v="0.59499999999999997"/>
    <n v="0.624"/>
    <n v="0"/>
    <n v="-999"/>
    <x v="169"/>
  </r>
  <r>
    <d v="2005-09-25T00:00:00"/>
    <n v="268"/>
    <n v="-999"/>
    <n v="8.6"/>
    <n v="17.3"/>
    <n v="1.9"/>
    <n v="65.599999999999994"/>
    <n v="38.299999999999997"/>
    <n v="0"/>
    <n v="0"/>
    <n v="0"/>
    <n v="-999"/>
    <n v="-999"/>
    <n v="-999"/>
    <n v="-999"/>
    <n v="6.6"/>
    <n v="-999"/>
    <n v="0.75800000000000001"/>
    <n v="1.218"/>
    <n v="0"/>
    <n v="-999"/>
    <x v="169"/>
  </r>
  <r>
    <d v="2005-09-26T00:00:00"/>
    <n v="269"/>
    <n v="-999"/>
    <n v="8.9"/>
    <n v="17.100000000000001"/>
    <n v="3.1"/>
    <n v="63"/>
    <n v="40.4"/>
    <n v="0"/>
    <n v="0"/>
    <n v="0"/>
    <n v="-999"/>
    <n v="-999"/>
    <n v="-999"/>
    <n v="-999"/>
    <n v="7.3"/>
    <n v="-999"/>
    <n v="0.78700000000000003"/>
    <n v="1.1619999999999999"/>
    <n v="0"/>
    <n v="-999"/>
    <x v="169"/>
  </r>
  <r>
    <d v="2005-09-27T00:00:00"/>
    <n v="270"/>
    <n v="-999"/>
    <n v="3.9"/>
    <n v="11.2"/>
    <n v="-1.7"/>
    <n v="66.099999999999994"/>
    <n v="35.6"/>
    <n v="0"/>
    <n v="0"/>
    <n v="0"/>
    <n v="-999"/>
    <n v="-999"/>
    <n v="-999"/>
    <n v="-999"/>
    <n v="7.4"/>
    <n v="-999"/>
    <n v="0.47399999999999998"/>
    <n v="0.85599999999999998"/>
    <n v="0"/>
    <n v="-999"/>
    <x v="169"/>
  </r>
  <r>
    <d v="2005-09-28T00:00:00"/>
    <n v="271"/>
    <n v="-999"/>
    <n v="8.3000000000000007"/>
    <n v="14.5"/>
    <n v="1.8"/>
    <n v="49"/>
    <n v="26.9"/>
    <n v="0"/>
    <n v="0"/>
    <n v="0"/>
    <n v="-999"/>
    <n v="-999"/>
    <n v="-999"/>
    <n v="-999"/>
    <n v="6.9"/>
    <n v="-999"/>
    <n v="0.44500000000000001"/>
    <n v="1.2070000000000001"/>
    <n v="0"/>
    <n v="-999"/>
    <x v="169"/>
  </r>
  <r>
    <d v="2005-09-29T00:00:00"/>
    <n v="272"/>
    <n v="-999"/>
    <n v="9.6"/>
    <n v="13.3"/>
    <n v="6.9"/>
    <n v="80.2"/>
    <n v="62.3"/>
    <n v="0"/>
    <n v="0"/>
    <n v="0"/>
    <n v="-999"/>
    <n v="-999"/>
    <n v="-999"/>
    <n v="-999"/>
    <n v="7.7"/>
    <n v="-999"/>
    <n v="0.95299999999999996"/>
    <n v="0.57599999999999996"/>
    <n v="0"/>
    <n v="-999"/>
    <x v="169"/>
  </r>
  <r>
    <d v="2005-09-30T00:00:00"/>
    <n v="273"/>
    <n v="-999"/>
    <n v="5.2"/>
    <n v="8.3000000000000007"/>
    <n v="-0.4"/>
    <n v="81.599999999999994"/>
    <n v="63.6"/>
    <n v="0.3"/>
    <n v="0"/>
    <n v="0"/>
    <n v="-999"/>
    <n v="-999"/>
    <n v="-999"/>
    <n v="-999"/>
    <n v="7.8"/>
    <n v="-999"/>
    <n v="0.69599999999999995"/>
    <n v="0.39800000000000002"/>
    <n v="0"/>
    <n v="-999"/>
    <x v="169"/>
  </r>
  <r>
    <d v="2005-10-01T00:00:00"/>
    <n v="274"/>
    <n v="-999"/>
    <n v="0.1"/>
    <n v="6.8"/>
    <n v="-3.5"/>
    <n v="90.1"/>
    <n v="59.2"/>
    <n v="0.8"/>
    <n v="0"/>
    <n v="0"/>
    <n v="-999"/>
    <n v="-999"/>
    <n v="-999"/>
    <n v="-999"/>
    <n v="7.2"/>
    <n v="-999"/>
    <n v="0.58299999999999996"/>
    <n v="0.40300000000000002"/>
    <n v="0"/>
    <n v="-999"/>
    <x v="170"/>
  </r>
  <r>
    <d v="2005-10-02T00:00:00"/>
    <n v="275"/>
    <n v="-999"/>
    <n v="-1"/>
    <n v="2.4"/>
    <n v="-4.8"/>
    <n v="95"/>
    <n v="76.3"/>
    <n v="4.3"/>
    <n v="0"/>
    <n v="0"/>
    <n v="-999"/>
    <n v="-999"/>
    <n v="-999"/>
    <n v="-999"/>
    <n v="6.1"/>
    <n v="-999"/>
    <n v="0.55500000000000005"/>
    <n v="0.17199999999999999"/>
    <n v="0"/>
    <n v="-999"/>
    <x v="170"/>
  </r>
  <r>
    <d v="2005-10-03T00:00:00"/>
    <n v="276"/>
    <n v="-999"/>
    <n v="0.2"/>
    <n v="2.9"/>
    <n v="-1.7"/>
    <n v="96.8"/>
    <n v="83.5"/>
    <n v="3.7"/>
    <n v="0"/>
    <n v="0"/>
    <n v="-999"/>
    <n v="-999"/>
    <n v="-999"/>
    <n v="-999"/>
    <n v="5.5"/>
    <n v="-999"/>
    <n v="0.628"/>
    <n v="0.124"/>
    <n v="0"/>
    <n v="-999"/>
    <x v="170"/>
  </r>
  <r>
    <d v="2005-10-04T00:00:00"/>
    <n v="277"/>
    <n v="-999"/>
    <n v="0.6"/>
    <n v="3.8"/>
    <n v="-2.2000000000000002"/>
    <n v="96.1"/>
    <n v="87.2"/>
    <n v="1.9"/>
    <n v="0"/>
    <n v="0"/>
    <n v="-999"/>
    <n v="-999"/>
    <n v="-999"/>
    <n v="-999"/>
    <n v="5.3"/>
    <n v="-999"/>
    <n v="0.70099999999999996"/>
    <n v="0.10299999999999999"/>
    <n v="0"/>
    <n v="-999"/>
    <x v="170"/>
  </r>
  <r>
    <d v="2005-10-05T00:00:00"/>
    <n v="278"/>
    <n v="-999"/>
    <n v="0.9"/>
    <n v="2.2000000000000002"/>
    <n v="-0.1"/>
    <n v="93.6"/>
    <n v="84.5"/>
    <n v="0"/>
    <n v="0"/>
    <n v="0"/>
    <n v="-999"/>
    <n v="-999"/>
    <n v="-999"/>
    <n v="-999"/>
    <n v="5"/>
    <n v="-999"/>
    <n v="0.60399999999999998"/>
    <n v="0.111"/>
    <n v="0"/>
    <n v="-999"/>
    <x v="170"/>
  </r>
  <r>
    <d v="2005-10-06T00:00:00"/>
    <n v="279"/>
    <n v="-999"/>
    <n v="1.8"/>
    <n v="3.2"/>
    <n v="0.7"/>
    <n v="96.4"/>
    <n v="89.3"/>
    <n v="5.6"/>
    <n v="0"/>
    <n v="0"/>
    <n v="-999"/>
    <n v="-999"/>
    <n v="-999"/>
    <n v="-999"/>
    <n v="4.9000000000000004"/>
    <n v="-999"/>
    <n v="0.68600000000000005"/>
    <n v="8.2000000000000003E-2"/>
    <n v="0"/>
    <n v="-999"/>
    <x v="170"/>
  </r>
  <r>
    <d v="2005-10-07T00:00:00"/>
    <n v="280"/>
    <n v="-999"/>
    <n v="1.4"/>
    <n v="6.8"/>
    <n v="-2.2000000000000002"/>
    <n v="94.8"/>
    <n v="73.099999999999994"/>
    <n v="0.8"/>
    <n v="0"/>
    <n v="0"/>
    <n v="-999"/>
    <n v="-999"/>
    <n v="-999"/>
    <n v="-999"/>
    <n v="5.2"/>
    <n v="-999"/>
    <n v="0.72099999999999997"/>
    <n v="0.26600000000000001"/>
    <n v="0"/>
    <n v="-999"/>
    <x v="170"/>
  </r>
  <r>
    <d v="2005-10-08T00:00:00"/>
    <n v="281"/>
    <n v="-999"/>
    <n v="0.5"/>
    <n v="4.4000000000000004"/>
    <n v="-3.1"/>
    <n v="90.4"/>
    <n v="68.7"/>
    <n v="0"/>
    <n v="0"/>
    <n v="0"/>
    <n v="-999"/>
    <n v="-999"/>
    <n v="-999"/>
    <n v="-999"/>
    <n v="4.7"/>
    <n v="-999"/>
    <n v="0.57399999999999995"/>
    <n v="0.26200000000000001"/>
    <n v="0"/>
    <n v="-999"/>
    <x v="170"/>
  </r>
  <r>
    <d v="2005-10-09T00:00:00"/>
    <n v="282"/>
    <n v="-999"/>
    <n v="3"/>
    <n v="10"/>
    <n v="-2.2000000000000002"/>
    <n v="86.6"/>
    <n v="51"/>
    <n v="0.3"/>
    <n v="0"/>
    <n v="0"/>
    <n v="-999"/>
    <n v="-999"/>
    <n v="-999"/>
    <n v="-999"/>
    <n v="4.8"/>
    <n v="-999"/>
    <n v="0.626"/>
    <n v="0.60099999999999998"/>
    <n v="0"/>
    <n v="-999"/>
    <x v="170"/>
  </r>
  <r>
    <d v="2005-10-10T00:00:00"/>
    <n v="283"/>
    <n v="-999"/>
    <n v="3.6"/>
    <n v="6.6"/>
    <n v="1.3"/>
    <n v="90.4"/>
    <n v="74.7"/>
    <n v="2.1"/>
    <n v="0"/>
    <n v="0"/>
    <n v="-999"/>
    <n v="-999"/>
    <n v="-999"/>
    <n v="-999"/>
    <n v="5"/>
    <n v="-999"/>
    <n v="0.72699999999999998"/>
    <n v="0.246"/>
    <n v="0"/>
    <n v="-999"/>
    <x v="170"/>
  </r>
  <r>
    <d v="2005-10-11T00:00:00"/>
    <n v="284"/>
    <n v="-999"/>
    <n v="3.5"/>
    <n v="11.6"/>
    <n v="-1.2"/>
    <n v="80"/>
    <n v="49.6"/>
    <n v="0"/>
    <n v="0"/>
    <n v="0"/>
    <n v="-999"/>
    <n v="-999"/>
    <n v="-999"/>
    <n v="-999"/>
    <n v="5.2"/>
    <n v="-999"/>
    <n v="0.67800000000000005"/>
    <n v="0.68799999999999994"/>
    <n v="0"/>
    <n v="-999"/>
    <x v="170"/>
  </r>
  <r>
    <d v="2005-10-12T00:00:00"/>
    <n v="285"/>
    <n v="-999"/>
    <n v="3.6"/>
    <n v="6.6"/>
    <n v="2.4"/>
    <n v="87.4"/>
    <n v="62"/>
    <n v="1.3"/>
    <n v="0"/>
    <n v="0"/>
    <n v="-999"/>
    <n v="-999"/>
    <n v="-999"/>
    <n v="-999"/>
    <n v="5.0999999999999996"/>
    <n v="-999"/>
    <n v="0.60399999999999998"/>
    <n v="0.37"/>
    <n v="0"/>
    <n v="-999"/>
    <x v="170"/>
  </r>
  <r>
    <d v="2005-10-13T00:00:00"/>
    <n v="286"/>
    <n v="-999"/>
    <n v="2.4"/>
    <n v="8.5"/>
    <n v="-1"/>
    <n v="85.4"/>
    <n v="55.4"/>
    <n v="0"/>
    <n v="0"/>
    <n v="0"/>
    <n v="-999"/>
    <n v="-999"/>
    <n v="-999"/>
    <n v="-999"/>
    <n v="5.0999999999999996"/>
    <n v="-999"/>
    <n v="0.61499999999999999"/>
    <n v="0.495"/>
    <n v="0"/>
    <n v="-999"/>
    <x v="170"/>
  </r>
  <r>
    <d v="2005-10-14T00:00:00"/>
    <n v="287"/>
    <n v="-999"/>
    <n v="5.0999999999999996"/>
    <n v="9.5"/>
    <n v="1.6"/>
    <n v="85.3"/>
    <n v="65.7"/>
    <n v="1.1000000000000001"/>
    <n v="0"/>
    <n v="0"/>
    <n v="-999"/>
    <n v="-999"/>
    <n v="-999"/>
    <n v="-999"/>
    <n v="4.9000000000000004"/>
    <n v="-999"/>
    <n v="0.77900000000000003"/>
    <n v="0.40699999999999997"/>
    <n v="0"/>
    <n v="-999"/>
    <x v="170"/>
  </r>
  <r>
    <d v="2005-10-15T00:00:00"/>
    <n v="288"/>
    <n v="-999"/>
    <n v="4.9000000000000004"/>
    <n v="9.5"/>
    <n v="0.2"/>
    <n v="89.4"/>
    <n v="64.8"/>
    <n v="3.5"/>
    <n v="0"/>
    <n v="0"/>
    <n v="-999"/>
    <n v="-999"/>
    <n v="-999"/>
    <n v="-999"/>
    <n v="5.4"/>
    <n v="-999"/>
    <n v="0.77"/>
    <n v="0.41799999999999998"/>
    <n v="0"/>
    <n v="-999"/>
    <x v="170"/>
  </r>
  <r>
    <d v="2005-10-16T00:00:00"/>
    <n v="289"/>
    <n v="-999"/>
    <n v="3.3"/>
    <n v="6.4"/>
    <n v="1.4"/>
    <n v="94"/>
    <n v="87.3"/>
    <n v="1.9"/>
    <n v="0"/>
    <n v="0"/>
    <n v="-999"/>
    <n v="-999"/>
    <n v="-999"/>
    <n v="-999"/>
    <n v="5"/>
    <n v="-999"/>
    <n v="0.83699999999999997"/>
    <n v="0.122"/>
    <n v="0"/>
    <n v="-999"/>
    <x v="170"/>
  </r>
  <r>
    <d v="2005-10-17T00:00:00"/>
    <n v="290"/>
    <n v="-999"/>
    <n v="5.7"/>
    <n v="7.4"/>
    <n v="1.8"/>
    <n v="97.9"/>
    <n v="87.8"/>
    <n v="10.7"/>
    <n v="0"/>
    <n v="0"/>
    <n v="-999"/>
    <n v="-999"/>
    <n v="-999"/>
    <n v="-999"/>
    <n v="5.3"/>
    <n v="-999"/>
    <n v="0.90100000000000002"/>
    <n v="0.126"/>
    <n v="0"/>
    <n v="-999"/>
    <x v="170"/>
  </r>
  <r>
    <d v="2005-10-18T00:00:00"/>
    <n v="291"/>
    <n v="-999"/>
    <n v="3.3"/>
    <n v="10.4"/>
    <n v="-2.2000000000000002"/>
    <n v="83.2"/>
    <n v="46.8"/>
    <n v="0.3"/>
    <n v="0"/>
    <n v="0"/>
    <n v="-999"/>
    <n v="-999"/>
    <n v="-999"/>
    <n v="-999"/>
    <n v="5.4"/>
    <n v="-999"/>
    <n v="0.58899999999999997"/>
    <n v="0.67100000000000004"/>
    <n v="0"/>
    <n v="-999"/>
    <x v="170"/>
  </r>
  <r>
    <d v="2005-10-19T00:00:00"/>
    <n v="292"/>
    <n v="-999"/>
    <n v="4.3"/>
    <n v="5.5"/>
    <n v="2.7"/>
    <n v="98.4"/>
    <n v="91.1"/>
    <n v="8"/>
    <n v="0"/>
    <n v="0"/>
    <n v="-999"/>
    <n v="-999"/>
    <n v="-999"/>
    <n v="-999"/>
    <n v="5.2"/>
    <n v="-999"/>
    <n v="0.82299999999999995"/>
    <n v="0.08"/>
    <n v="0"/>
    <n v="-999"/>
    <x v="170"/>
  </r>
  <r>
    <d v="2005-10-20T00:00:00"/>
    <n v="293"/>
    <n v="-999"/>
    <n v="0.7"/>
    <n v="4.8"/>
    <n v="-2"/>
    <n v="94.5"/>
    <n v="71.3"/>
    <n v="0.8"/>
    <n v="0"/>
    <n v="0"/>
    <n v="-999"/>
    <n v="-999"/>
    <n v="-999"/>
    <n v="-999"/>
    <n v="5.2"/>
    <n v="-999"/>
    <n v="0.61299999999999999"/>
    <n v="0.247"/>
    <n v="0"/>
    <n v="-999"/>
    <x v="170"/>
  </r>
  <r>
    <d v="2005-10-21T00:00:00"/>
    <n v="294"/>
    <n v="-999"/>
    <n v="3.6"/>
    <n v="8.8000000000000007"/>
    <n v="0"/>
    <n v="90.6"/>
    <n v="73.7"/>
    <n v="0.3"/>
    <n v="0"/>
    <n v="0"/>
    <n v="-999"/>
    <n v="-999"/>
    <n v="-999"/>
    <n v="-999"/>
    <n v="4.8"/>
    <n v="-999"/>
    <n v="0.83599999999999997"/>
    <n v="0.29799999999999999"/>
    <n v="0"/>
    <n v="-999"/>
    <x v="170"/>
  </r>
  <r>
    <d v="2005-10-22T00:00:00"/>
    <n v="295"/>
    <n v="-999"/>
    <n v="7.5"/>
    <n v="15"/>
    <n v="1.6"/>
    <n v="79.2"/>
    <n v="56.3"/>
    <n v="0"/>
    <n v="0"/>
    <n v="0"/>
    <n v="-999"/>
    <n v="-999"/>
    <n v="-999"/>
    <n v="-999"/>
    <n v="5"/>
    <n v="-999"/>
    <n v="0.95899999999999996"/>
    <n v="0.745"/>
    <n v="0"/>
    <n v="-999"/>
    <x v="170"/>
  </r>
  <r>
    <d v="2005-10-23T00:00:00"/>
    <n v="296"/>
    <n v="-999"/>
    <n v="6.9"/>
    <n v="12.9"/>
    <n v="2.9"/>
    <n v="80.099999999999994"/>
    <n v="63.5"/>
    <n v="0"/>
    <n v="0"/>
    <n v="0"/>
    <n v="-999"/>
    <n v="-999"/>
    <n v="-999"/>
    <n v="-999"/>
    <n v="5.4"/>
    <n v="-999"/>
    <n v="0.94399999999999995"/>
    <n v="0.54300000000000004"/>
    <n v="0"/>
    <n v="-999"/>
    <x v="170"/>
  </r>
  <r>
    <d v="2005-10-24T00:00:00"/>
    <n v="297"/>
    <n v="-999"/>
    <n v="6.6"/>
    <n v="13"/>
    <n v="1.8"/>
    <n v="86"/>
    <n v="47.3"/>
    <n v="0"/>
    <n v="0"/>
    <n v="0"/>
    <n v="-999"/>
    <n v="-999"/>
    <n v="-999"/>
    <n v="-999"/>
    <n v="5.6"/>
    <n v="-999"/>
    <n v="0.70699999999999996"/>
    <n v="0.78900000000000003"/>
    <n v="0"/>
    <n v="-999"/>
    <x v="170"/>
  </r>
  <r>
    <d v="2005-10-25T00:00:00"/>
    <n v="298"/>
    <n v="-999"/>
    <n v="9.1999999999999993"/>
    <n v="14"/>
    <n v="4.3"/>
    <n v="65.900000000000006"/>
    <n v="50.2"/>
    <n v="0"/>
    <n v="0"/>
    <n v="0"/>
    <n v="-999"/>
    <n v="-999"/>
    <n v="-999"/>
    <n v="-999"/>
    <n v="5.6"/>
    <n v="-999"/>
    <n v="0.80100000000000005"/>
    <n v="0.79600000000000004"/>
    <n v="0"/>
    <n v="-999"/>
    <x v="170"/>
  </r>
  <r>
    <d v="2005-10-26T00:00:00"/>
    <n v="299"/>
    <n v="-999"/>
    <n v="-0.9"/>
    <n v="4.2"/>
    <n v="-5.4"/>
    <n v="82.3"/>
    <n v="47.6"/>
    <n v="5.2"/>
    <n v="0"/>
    <n v="0"/>
    <n v="-999"/>
    <n v="-999"/>
    <n v="-999"/>
    <n v="-999"/>
    <n v="5.0999999999999996"/>
    <n v="-999"/>
    <n v="0.39400000000000002"/>
    <n v="0.432"/>
    <n v="0"/>
    <n v="-999"/>
    <x v="170"/>
  </r>
  <r>
    <d v="2005-10-27T00:00:00"/>
    <n v="300"/>
    <n v="-999"/>
    <n v="-1.7"/>
    <n v="3.4"/>
    <n v="-5.0999999999999996"/>
    <n v="79.5"/>
    <n v="45.7"/>
    <n v="0"/>
    <n v="0"/>
    <n v="0"/>
    <n v="-999"/>
    <n v="-999"/>
    <n v="-999"/>
    <n v="-999"/>
    <n v="3.8"/>
    <n v="-999"/>
    <n v="0.35599999999999998"/>
    <n v="0.42299999999999999"/>
    <n v="0"/>
    <n v="-999"/>
    <x v="170"/>
  </r>
  <r>
    <d v="2005-10-28T00:00:00"/>
    <n v="301"/>
    <n v="-999"/>
    <n v="-1.1000000000000001"/>
    <n v="5.0999999999999996"/>
    <n v="-2.4"/>
    <n v="93.4"/>
    <n v="63.2"/>
    <n v="1.1000000000000001"/>
    <n v="0"/>
    <n v="0"/>
    <n v="-999"/>
    <n v="-999"/>
    <n v="-999"/>
    <n v="-999"/>
    <n v="3.2"/>
    <n v="-999"/>
    <n v="0.55600000000000005"/>
    <n v="0.32300000000000001"/>
    <n v="0"/>
    <n v="-999"/>
    <x v="170"/>
  </r>
  <r>
    <d v="2005-10-29T00:00:00"/>
    <n v="302"/>
    <n v="-999"/>
    <n v="-2"/>
    <n v="1.7"/>
    <n v="-5.3"/>
    <n v="95.9"/>
    <n v="87.6"/>
    <n v="3.5"/>
    <n v="0"/>
    <n v="0"/>
    <n v="-999"/>
    <n v="-999"/>
    <n v="-999"/>
    <n v="-999"/>
    <n v="2.8"/>
    <n v="-999"/>
    <n v="0.60599999999999998"/>
    <n v="8.5999999999999993E-2"/>
    <n v="0"/>
    <n v="-999"/>
    <x v="170"/>
  </r>
  <r>
    <d v="2005-10-30T00:00:00"/>
    <n v="303"/>
    <n v="-999"/>
    <n v="-2"/>
    <n v="2.4"/>
    <n v="-6.1"/>
    <n v="90.8"/>
    <n v="67.7"/>
    <n v="1.5"/>
    <n v="0"/>
    <n v="0"/>
    <n v="-999"/>
    <n v="-999"/>
    <n v="-999"/>
    <n v="-999"/>
    <n v="2.7"/>
    <n v="-999"/>
    <n v="0.49199999999999999"/>
    <n v="0.23400000000000001"/>
    <n v="0"/>
    <n v="-999"/>
    <x v="170"/>
  </r>
  <r>
    <d v="2005-10-31T00:00:00"/>
    <n v="304"/>
    <n v="-999"/>
    <n v="-0.9"/>
    <n v="1.8"/>
    <n v="-2.6"/>
    <n v="96"/>
    <n v="80.900000000000006"/>
    <n v="1.6"/>
    <n v="7"/>
    <n v="0"/>
    <n v="-999"/>
    <n v="-999"/>
    <n v="-999"/>
    <n v="-999"/>
    <n v="2.6"/>
    <n v="-999"/>
    <n v="0.56200000000000006"/>
    <n v="0.13300000000000001"/>
    <n v="7"/>
    <n v="0"/>
    <x v="170"/>
  </r>
  <r>
    <d v="2005-11-01T00:00:00"/>
    <n v="305"/>
    <n v="-999"/>
    <n v="-2"/>
    <n v="0.3"/>
    <n v="-5.4"/>
    <n v="96.2"/>
    <n v="87.9"/>
    <n v="7.5"/>
    <n v="82"/>
    <n v="0"/>
    <n v="-999"/>
    <n v="-999"/>
    <n v="-999"/>
    <n v="-999"/>
    <n v="2.2999999999999998"/>
    <n v="-999"/>
    <n v="0.55000000000000004"/>
    <n v="7.4999999999999997E-2"/>
    <n v="0"/>
    <n v="-999"/>
    <x v="171"/>
  </r>
  <r>
    <d v="2005-11-02T00:00:00"/>
    <n v="306"/>
    <n v="-999"/>
    <n v="-3.4"/>
    <n v="1.3"/>
    <n v="-5.9"/>
    <n v="94.5"/>
    <n v="74.8"/>
    <n v="0"/>
    <n v="70"/>
    <n v="0"/>
    <n v="-999"/>
    <n v="-999"/>
    <n v="-999"/>
    <n v="-999"/>
    <n v="2.4"/>
    <n v="-999"/>
    <n v="0.503"/>
    <n v="0.16900000000000001"/>
    <n v="0"/>
    <n v="-999"/>
    <x v="171"/>
  </r>
  <r>
    <d v="2005-11-03T00:00:00"/>
    <n v="307"/>
    <n v="-999"/>
    <n v="-3.8"/>
    <n v="-3.3"/>
    <n v="-5.5"/>
    <n v="99.1"/>
    <n v="96.7"/>
    <n v="0"/>
    <n v="70"/>
    <n v="0"/>
    <n v="-999"/>
    <n v="-999"/>
    <n v="-999"/>
    <n v="-999"/>
    <n v="2.2999999999999998"/>
    <n v="-999"/>
    <n v="0.46400000000000002"/>
    <n v="1.6E-2"/>
    <n v="0"/>
    <n v="-999"/>
    <x v="171"/>
  </r>
  <r>
    <d v="2005-11-04T00:00:00"/>
    <n v="308"/>
    <n v="-999"/>
    <n v="-4.9000000000000004"/>
    <n v="-2.2999999999999998"/>
    <n v="-7.5"/>
    <n v="96"/>
    <n v="79.7"/>
    <n v="1.2"/>
    <n v="82"/>
    <n v="0"/>
    <n v="-999"/>
    <n v="-999"/>
    <n v="-999"/>
    <n v="-999"/>
    <n v="2.2000000000000002"/>
    <n v="-999"/>
    <n v="0.41"/>
    <n v="0.105"/>
    <n v="0"/>
    <n v="-999"/>
    <x v="171"/>
  </r>
  <r>
    <d v="2005-11-05T00:00:00"/>
    <n v="309"/>
    <n v="-999"/>
    <n v="-5.5"/>
    <n v="-3.1"/>
    <n v="-7.8"/>
    <n v="94.9"/>
    <n v="80.900000000000006"/>
    <n v="9.5"/>
    <n v="173"/>
    <n v="0"/>
    <n v="-999"/>
    <n v="-999"/>
    <n v="-999"/>
    <n v="-999"/>
    <n v="2.1"/>
    <n v="-999"/>
    <n v="0.39200000000000002"/>
    <n v="9.2999999999999999E-2"/>
    <n v="0"/>
    <n v="-999"/>
    <x v="171"/>
  </r>
  <r>
    <d v="2005-11-06T00:00:00"/>
    <n v="310"/>
    <n v="-999"/>
    <n v="-5"/>
    <n v="-0.9"/>
    <n v="-7.3"/>
    <n v="98.4"/>
    <n v="95.7"/>
    <n v="3.9"/>
    <n v="186"/>
    <n v="0"/>
    <n v="-999"/>
    <n v="-999"/>
    <n v="-999"/>
    <n v="-999"/>
    <n v="2.2000000000000002"/>
    <n v="-999"/>
    <n v="0.54700000000000004"/>
    <n v="2.5000000000000001E-2"/>
    <n v="0"/>
    <n v="-999"/>
    <x v="171"/>
  </r>
  <r>
    <d v="2005-11-07T00:00:00"/>
    <n v="311"/>
    <n v="-999"/>
    <n v="-6.6"/>
    <n v="-3.9"/>
    <n v="-8.5"/>
    <n v="97.8"/>
    <n v="95.9"/>
    <n v="3.4"/>
    <n v="181"/>
    <n v="0"/>
    <n v="-999"/>
    <n v="-999"/>
    <n v="-999"/>
    <n v="-999"/>
    <n v="2.1"/>
    <n v="-999"/>
    <n v="0.438"/>
    <n v="1.9E-2"/>
    <n v="0"/>
    <n v="-999"/>
    <x v="171"/>
  </r>
  <r>
    <d v="2005-11-08T00:00:00"/>
    <n v="312"/>
    <n v="-999"/>
    <n v="-5.9"/>
    <n v="-2.6"/>
    <n v="-9.8000000000000007"/>
    <n v="97.3"/>
    <n v="93.4"/>
    <n v="0"/>
    <n v="188"/>
    <n v="0"/>
    <n v="-999"/>
    <n v="-999"/>
    <n v="-999"/>
    <n v="-999"/>
    <n v="2.1"/>
    <n v="-999"/>
    <n v="0.47099999999999997"/>
    <n v="3.3000000000000002E-2"/>
    <n v="0"/>
    <n v="-999"/>
    <x v="171"/>
  </r>
  <r>
    <d v="2005-11-09T00:00:00"/>
    <n v="313"/>
    <n v="-999"/>
    <n v="-1.4"/>
    <n v="3.6"/>
    <n v="-6"/>
    <n v="96.3"/>
    <n v="90.2"/>
    <n v="0"/>
    <n v="176"/>
    <n v="0"/>
    <n v="-999"/>
    <n v="-999"/>
    <n v="-999"/>
    <n v="-999"/>
    <n v="2.1"/>
    <n v="-999"/>
    <n v="0.71299999999999997"/>
    <n v="7.6999999999999999E-2"/>
    <n v="0"/>
    <n v="-999"/>
    <x v="171"/>
  </r>
  <r>
    <d v="2005-11-10T00:00:00"/>
    <n v="314"/>
    <n v="-999"/>
    <n v="0.5"/>
    <n v="3.8"/>
    <n v="-3.6"/>
    <n v="94.9"/>
    <n v="83.8"/>
    <n v="0"/>
    <n v="135"/>
    <n v="0"/>
    <n v="-999"/>
    <n v="-999"/>
    <n v="-999"/>
    <n v="-999"/>
    <n v="2.1"/>
    <n v="-999"/>
    <n v="0.67100000000000004"/>
    <n v="0.13"/>
    <n v="0"/>
    <n v="-999"/>
    <x v="171"/>
  </r>
  <r>
    <d v="2005-11-11T00:00:00"/>
    <n v="315"/>
    <n v="-999"/>
    <n v="-4.9000000000000004"/>
    <n v="0.7"/>
    <n v="-8.8000000000000007"/>
    <n v="88.1"/>
    <n v="52.4"/>
    <n v="5.2"/>
    <n v="187"/>
    <n v="0"/>
    <n v="-999"/>
    <n v="-999"/>
    <n v="-999"/>
    <n v="-999"/>
    <n v="2"/>
    <n v="-999"/>
    <n v="0.33700000000000002"/>
    <n v="0.30599999999999999"/>
    <n v="0"/>
    <n v="-999"/>
    <x v="171"/>
  </r>
  <r>
    <d v="2005-11-12T00:00:00"/>
    <n v="316"/>
    <n v="-999"/>
    <n v="-6"/>
    <n v="-1.5"/>
    <n v="-8.6"/>
    <n v="89"/>
    <n v="70.599999999999994"/>
    <n v="0"/>
    <n v="178"/>
    <n v="0"/>
    <n v="-999"/>
    <n v="-999"/>
    <n v="-999"/>
    <n v="-999"/>
    <n v="2"/>
    <n v="-999"/>
    <n v="0.38700000000000001"/>
    <n v="0.161"/>
    <n v="0"/>
    <n v="-999"/>
    <x v="171"/>
  </r>
  <r>
    <d v="2005-11-13T00:00:00"/>
    <n v="317"/>
    <n v="-999"/>
    <n v="-4.9000000000000004"/>
    <n v="-2.4"/>
    <n v="-8.5"/>
    <n v="98.6"/>
    <n v="95.8"/>
    <n v="10.8"/>
    <n v="283"/>
    <n v="-1.9"/>
    <n v="-999"/>
    <n v="-999"/>
    <n v="-999"/>
    <n v="-999"/>
    <n v="1.9"/>
    <n v="-999"/>
    <n v="0.49099999999999999"/>
    <n v="2.1000000000000001E-2"/>
    <n v="0"/>
    <n v="-999"/>
    <x v="171"/>
  </r>
  <r>
    <d v="2005-11-14T00:00:00"/>
    <n v="318"/>
    <n v="-999"/>
    <n v="-9.4"/>
    <n v="-7.2"/>
    <n v="-12.7"/>
    <n v="96.5"/>
    <n v="95.1"/>
    <n v="0"/>
    <n v="267"/>
    <n v="-1.8"/>
    <n v="-999"/>
    <n v="-999"/>
    <n v="-999"/>
    <n v="-999"/>
    <n v="1.8"/>
    <n v="-999"/>
    <n v="0.33900000000000002"/>
    <n v="1.7000000000000001E-2"/>
    <n v="0"/>
    <n v="-999"/>
    <x v="171"/>
  </r>
  <r>
    <d v="2005-11-15T00:00:00"/>
    <n v="319"/>
    <n v="-999"/>
    <n v="-6.2"/>
    <n v="-2.2000000000000002"/>
    <n v="-11.3"/>
    <n v="97.8"/>
    <n v="93.5"/>
    <n v="1.7"/>
    <n v="278"/>
    <n v="-2.5"/>
    <n v="-999"/>
    <n v="-999"/>
    <n v="-999"/>
    <n v="-999"/>
    <n v="1.9"/>
    <n v="-999"/>
    <n v="0.48699999999999999"/>
    <n v="3.4000000000000002E-2"/>
    <n v="0"/>
    <n v="-999"/>
    <x v="171"/>
  </r>
  <r>
    <d v="2005-11-16T00:00:00"/>
    <n v="320"/>
    <n v="-999"/>
    <n v="-1.1000000000000001"/>
    <n v="1.6"/>
    <n v="-2.7"/>
    <n v="98.8"/>
    <n v="93.8"/>
    <n v="0.8"/>
    <n v="257"/>
    <n v="-0.8"/>
    <n v="-999"/>
    <n v="-999"/>
    <n v="-999"/>
    <n v="-999"/>
    <n v="1.9"/>
    <n v="-999"/>
    <n v="0.64200000000000002"/>
    <n v="4.2000000000000003E-2"/>
    <n v="0"/>
    <n v="-999"/>
    <x v="171"/>
  </r>
  <r>
    <d v="2005-11-17T00:00:00"/>
    <n v="321"/>
    <n v="-999"/>
    <n v="0"/>
    <n v="8"/>
    <n v="-4.8"/>
    <n v="88.2"/>
    <n v="59.8"/>
    <n v="0.1"/>
    <n v="237"/>
    <n v="-1.4"/>
    <n v="-999"/>
    <n v="-999"/>
    <n v="-999"/>
    <n v="-999"/>
    <n v="1.9"/>
    <n v="-999"/>
    <n v="0.64200000000000002"/>
    <n v="0.43099999999999999"/>
    <n v="0"/>
    <n v="-999"/>
    <x v="171"/>
  </r>
  <r>
    <d v="2005-11-18T00:00:00"/>
    <n v="322"/>
    <n v="-999"/>
    <n v="1.9"/>
    <n v="6.9"/>
    <n v="-0.9"/>
    <n v="89.8"/>
    <n v="67.2"/>
    <n v="0"/>
    <n v="205"/>
    <n v="-1.1000000000000001"/>
    <n v="-999"/>
    <n v="-999"/>
    <n v="-999"/>
    <n v="-999"/>
    <n v="1.8"/>
    <n v="-999"/>
    <n v="0.67"/>
    <n v="0.32600000000000001"/>
    <n v="0"/>
    <n v="-999"/>
    <x v="171"/>
  </r>
  <r>
    <d v="2005-11-19T00:00:00"/>
    <n v="323"/>
    <n v="-999"/>
    <n v="4.5"/>
    <n v="12.2"/>
    <n v="0.7"/>
    <n v="85.7"/>
    <n v="56.4"/>
    <n v="0"/>
    <n v="186"/>
    <n v="0"/>
    <n v="-999"/>
    <n v="-999"/>
    <n v="-999"/>
    <n v="-999"/>
    <n v="1.9"/>
    <n v="-999"/>
    <n v="0.80100000000000005"/>
    <n v="0.61899999999999999"/>
    <n v="0"/>
    <n v="-999"/>
    <x v="171"/>
  </r>
  <r>
    <d v="2005-11-20T00:00:00"/>
    <n v="324"/>
    <n v="-999"/>
    <n v="5"/>
    <n v="13.1"/>
    <n v="1.9"/>
    <n v="72.8"/>
    <n v="41.3"/>
    <n v="0"/>
    <n v="172"/>
    <n v="0"/>
    <n v="-999"/>
    <n v="-999"/>
    <n v="-999"/>
    <n v="-999"/>
    <n v="1.9"/>
    <n v="-999"/>
    <n v="0.623"/>
    <n v="0.88500000000000001"/>
    <n v="0"/>
    <n v="-999"/>
    <x v="171"/>
  </r>
  <r>
    <d v="2005-11-21T00:00:00"/>
    <n v="325"/>
    <n v="-999"/>
    <n v="5.5"/>
    <n v="13.5"/>
    <n v="1"/>
    <n v="55.5"/>
    <n v="35.700000000000003"/>
    <n v="0"/>
    <n v="165"/>
    <n v="0"/>
    <n v="-999"/>
    <n v="-999"/>
    <n v="-999"/>
    <n v="-999"/>
    <n v="1.8"/>
    <n v="-999"/>
    <n v="0.55100000000000005"/>
    <n v="0.995"/>
    <n v="0"/>
    <n v="-999"/>
    <x v="171"/>
  </r>
  <r>
    <d v="2005-11-22T00:00:00"/>
    <n v="326"/>
    <n v="-999"/>
    <n v="7.6"/>
    <n v="16.399999999999999"/>
    <n v="4.0999999999999996"/>
    <n v="33.5"/>
    <n v="18.5"/>
    <n v="0"/>
    <n v="160"/>
    <n v="0"/>
    <n v="-999"/>
    <n v="-999"/>
    <n v="-999"/>
    <n v="-999"/>
    <n v="1.8"/>
    <n v="-999"/>
    <n v="0.34599999999999997"/>
    <n v="1.52"/>
    <n v="0"/>
    <n v="-999"/>
    <x v="171"/>
  </r>
  <r>
    <d v="2005-11-23T00:00:00"/>
    <n v="327"/>
    <n v="-999"/>
    <n v="4.2"/>
    <n v="11.8"/>
    <n v="-0.4"/>
    <n v="44.5"/>
    <n v="31.4"/>
    <n v="0"/>
    <n v="162"/>
    <n v="0"/>
    <n v="-999"/>
    <n v="-999"/>
    <n v="-999"/>
    <n v="-999"/>
    <n v="1.8"/>
    <n v="-999"/>
    <n v="0.435"/>
    <n v="0.94899999999999995"/>
    <n v="0"/>
    <n v="-999"/>
    <x v="171"/>
  </r>
  <r>
    <d v="2005-11-24T00:00:00"/>
    <n v="328"/>
    <n v="-999"/>
    <n v="1.1000000000000001"/>
    <n v="7.3"/>
    <n v="-2.2999999999999998"/>
    <n v="60.8"/>
    <n v="35.200000000000003"/>
    <n v="0"/>
    <n v="165"/>
    <n v="0"/>
    <n v="-999"/>
    <n v="-999"/>
    <n v="-999"/>
    <n v="-999"/>
    <n v="1.7"/>
    <n v="-999"/>
    <n v="0.36"/>
    <n v="0.66200000000000003"/>
    <n v="0"/>
    <n v="-999"/>
    <x v="171"/>
  </r>
  <r>
    <d v="2005-11-25T00:00:00"/>
    <n v="329"/>
    <n v="-999"/>
    <n v="-2.5"/>
    <n v="0.3"/>
    <n v="-5.4"/>
    <n v="97"/>
    <n v="64.5"/>
    <n v="10.7"/>
    <n v="271"/>
    <n v="-1.8"/>
    <n v="-999"/>
    <n v="-999"/>
    <n v="-999"/>
    <n v="-999"/>
    <n v="1.5"/>
    <n v="-999"/>
    <n v="0.40200000000000002"/>
    <n v="0.222"/>
    <n v="0"/>
    <n v="-999"/>
    <x v="171"/>
  </r>
  <r>
    <d v="2005-11-26T00:00:00"/>
    <n v="330"/>
    <n v="-999"/>
    <n v="-7.6"/>
    <n v="-5.3"/>
    <n v="-12"/>
    <n v="97.9"/>
    <n v="95.6"/>
    <n v="16.3"/>
    <n v="424"/>
    <n v="-1.5"/>
    <n v="-999"/>
    <n v="-999"/>
    <n v="-999"/>
    <n v="-999"/>
    <n v="1.5"/>
    <n v="-999"/>
    <n v="0.39300000000000002"/>
    <n v="1.7999999999999999E-2"/>
    <n v="0"/>
    <n v="-999"/>
    <x v="171"/>
  </r>
  <r>
    <d v="2005-11-27T00:00:00"/>
    <n v="331"/>
    <n v="-999"/>
    <n v="-9.1"/>
    <n v="-0.3"/>
    <n v="-14.5"/>
    <n v="96.8"/>
    <n v="94.1"/>
    <n v="0"/>
    <n v="343"/>
    <n v="-1.3"/>
    <n v="-999"/>
    <n v="-999"/>
    <n v="-999"/>
    <n v="-999"/>
    <n v="1.6"/>
    <n v="-999"/>
    <n v="0.56000000000000005"/>
    <n v="3.5000000000000003E-2"/>
    <n v="0"/>
    <n v="-999"/>
    <x v="171"/>
  </r>
  <r>
    <d v="2005-11-28T00:00:00"/>
    <n v="332"/>
    <n v="-999"/>
    <n v="-10.7"/>
    <n v="-9.1"/>
    <n v="-12.6"/>
    <n v="95.7"/>
    <n v="93.8"/>
    <n v="0.7"/>
    <n v="346"/>
    <n v="-1.8"/>
    <n v="-999"/>
    <n v="-999"/>
    <n v="-999"/>
    <n v="-999"/>
    <n v="1.5"/>
    <n v="-999"/>
    <n v="0.28799999999999998"/>
    <n v="1.9E-2"/>
    <n v="0"/>
    <n v="-999"/>
    <x v="171"/>
  </r>
  <r>
    <d v="2005-11-29T00:00:00"/>
    <n v="333"/>
    <n v="-999"/>
    <n v="-10"/>
    <n v="-5.0999999999999996"/>
    <n v="-12.9"/>
    <n v="96.1"/>
    <n v="94.2"/>
    <n v="1.7"/>
    <n v="333"/>
    <n v="-1.9"/>
    <n v="-999"/>
    <n v="-999"/>
    <n v="-999"/>
    <n v="-999"/>
    <n v="1.5"/>
    <n v="-999"/>
    <n v="0.39200000000000002"/>
    <n v="2.4E-2"/>
    <n v="0"/>
    <n v="-999"/>
    <x v="171"/>
  </r>
  <r>
    <d v="2005-11-30T00:00:00"/>
    <n v="334"/>
    <n v="-999"/>
    <n v="-11.2"/>
    <n v="-9.1999999999999993"/>
    <n v="-13"/>
    <n v="95.6"/>
    <n v="94.7"/>
    <n v="0"/>
    <n v="334"/>
    <n v="-2.2000000000000002"/>
    <n v="-999"/>
    <n v="-999"/>
    <n v="-999"/>
    <n v="-999"/>
    <n v="1.5"/>
    <n v="-999"/>
    <n v="0.28699999999999998"/>
    <n v="1.6E-2"/>
    <n v="334"/>
    <n v="-2.2000000000000002"/>
    <x v="171"/>
  </r>
  <r>
    <d v="2005-12-01T00:00:00"/>
    <n v="335"/>
    <n v="-999"/>
    <n v="-11.9"/>
    <n v="-10.3"/>
    <n v="-13.3"/>
    <n v="95.2"/>
    <n v="94.2"/>
    <n v="1"/>
    <n v="345"/>
    <n v="-2.5"/>
    <n v="-999"/>
    <n v="-999"/>
    <n v="-999"/>
    <n v="-999"/>
    <n v="1.5"/>
    <n v="-999"/>
    <n v="0.26200000000000001"/>
    <n v="1.6E-2"/>
    <n v="0"/>
    <n v="-999"/>
    <x v="172"/>
  </r>
  <r>
    <d v="2005-12-02T00:00:00"/>
    <n v="336"/>
    <n v="-999"/>
    <n v="-11.8"/>
    <n v="-9.1999999999999993"/>
    <n v="-13.2"/>
    <n v="95"/>
    <n v="93.7"/>
    <n v="2.2000000000000002"/>
    <n v="335"/>
    <n v="-2.4"/>
    <n v="-999"/>
    <n v="-999"/>
    <n v="-999"/>
    <n v="-999"/>
    <n v="1.4"/>
    <n v="-999"/>
    <n v="0.28599999999999998"/>
    <n v="1.9E-2"/>
    <n v="0"/>
    <n v="-999"/>
    <x v="172"/>
  </r>
  <r>
    <d v="2005-12-03T00:00:00"/>
    <n v="337"/>
    <n v="-999"/>
    <n v="-11.6"/>
    <n v="-7.1"/>
    <n v="-14.9"/>
    <n v="94.9"/>
    <n v="89.1"/>
    <n v="0"/>
    <n v="335"/>
    <n v="-2"/>
    <n v="-999"/>
    <n v="-999"/>
    <n v="-999"/>
    <n v="-999"/>
    <n v="1.4"/>
    <n v="-999"/>
    <n v="0.31900000000000001"/>
    <n v="3.9E-2"/>
    <n v="0"/>
    <n v="-999"/>
    <x v="172"/>
  </r>
  <r>
    <d v="2005-12-04T00:00:00"/>
    <n v="338"/>
    <n v="-999"/>
    <n v="-10.7"/>
    <n v="-7.3"/>
    <n v="-15.5"/>
    <n v="95.7"/>
    <n v="92.9"/>
    <n v="0.6"/>
    <n v="353"/>
    <n v="-2.5"/>
    <n v="-999"/>
    <n v="-999"/>
    <n v="-999"/>
    <n v="-999"/>
    <n v="1.4"/>
    <n v="-999"/>
    <n v="0.32900000000000001"/>
    <n v="2.5000000000000001E-2"/>
    <n v="0"/>
    <n v="-999"/>
    <x v="172"/>
  </r>
  <r>
    <d v="2005-12-05T00:00:00"/>
    <n v="339"/>
    <n v="-999"/>
    <n v="-10.6"/>
    <n v="-5.7"/>
    <n v="-17.3"/>
    <n v="95.3"/>
    <n v="91.2"/>
    <n v="3.5"/>
    <n v="390"/>
    <n v="-2"/>
    <n v="-999"/>
    <n v="-999"/>
    <n v="-999"/>
    <n v="-999"/>
    <n v="1.3"/>
    <n v="-999"/>
    <n v="0.36299999999999999"/>
    <n v="3.5000000000000003E-2"/>
    <n v="0"/>
    <n v="-999"/>
    <x v="172"/>
  </r>
  <r>
    <d v="2005-12-06T00:00:00"/>
    <n v="340"/>
    <n v="-999"/>
    <n v="-14.1"/>
    <n v="-6.9"/>
    <n v="-17.5"/>
    <n v="88.2"/>
    <n v="67.7"/>
    <n v="0"/>
    <n v="365"/>
    <n v="-2.5"/>
    <n v="-999"/>
    <n v="-999"/>
    <n v="-999"/>
    <n v="-999"/>
    <n v="1.4"/>
    <n v="-999"/>
    <n v="0.246"/>
    <n v="0.11799999999999999"/>
    <n v="0"/>
    <n v="-999"/>
    <x v="172"/>
  </r>
  <r>
    <d v="2005-12-07T00:00:00"/>
    <n v="341"/>
    <n v="-999"/>
    <n v="-13.6"/>
    <n v="-8.6999999999999993"/>
    <n v="-16.5"/>
    <n v="90.2"/>
    <n v="73.8"/>
    <n v="0"/>
    <n v="350"/>
    <n v="-3.5"/>
    <n v="-999"/>
    <n v="-999"/>
    <n v="-999"/>
    <n v="-999"/>
    <n v="1.3"/>
    <n v="-999"/>
    <n v="0.23400000000000001"/>
    <n v="8.3000000000000004E-2"/>
    <n v="0"/>
    <n v="-999"/>
    <x v="172"/>
  </r>
  <r>
    <d v="2005-12-08T00:00:00"/>
    <n v="342"/>
    <n v="-999"/>
    <n v="-5.7"/>
    <n v="1.2"/>
    <n v="-13.1"/>
    <n v="92.8"/>
    <n v="68.8"/>
    <n v="0"/>
    <n v="353"/>
    <n v="-3.1"/>
    <n v="-999"/>
    <n v="-999"/>
    <n v="-999"/>
    <n v="-999"/>
    <n v="1.3"/>
    <n v="-999"/>
    <n v="0.45700000000000002"/>
    <n v="0.20799999999999999"/>
    <n v="0"/>
    <n v="-999"/>
    <x v="172"/>
  </r>
  <r>
    <d v="2005-12-09T00:00:00"/>
    <n v="343"/>
    <n v="-999"/>
    <n v="-2.9"/>
    <n v="4.4000000000000004"/>
    <n v="-6.3"/>
    <n v="88.9"/>
    <n v="55.4"/>
    <n v="0"/>
    <n v="340"/>
    <n v="-2"/>
    <n v="-999"/>
    <n v="-999"/>
    <n v="-999"/>
    <n v="-999"/>
    <n v="1.2"/>
    <n v="-999"/>
    <n v="0.46400000000000002"/>
    <n v="0.373"/>
    <n v="0"/>
    <n v="-999"/>
    <x v="172"/>
  </r>
  <r>
    <d v="2005-12-10T00:00:00"/>
    <n v="344"/>
    <n v="-999"/>
    <n v="0"/>
    <n v="4.4000000000000004"/>
    <n v="-3.7"/>
    <n v="82.7"/>
    <n v="64.599999999999994"/>
    <n v="0"/>
    <n v="336"/>
    <n v="-1.8"/>
    <n v="-999"/>
    <n v="-999"/>
    <n v="-999"/>
    <n v="-999"/>
    <n v="1.2"/>
    <n v="-999"/>
    <n v="0.54200000000000004"/>
    <n v="0.29599999999999999"/>
    <n v="0"/>
    <n v="-999"/>
    <x v="172"/>
  </r>
  <r>
    <d v="2005-12-11T00:00:00"/>
    <n v="345"/>
    <n v="-999"/>
    <n v="2.6"/>
    <n v="13.3"/>
    <n v="-1.4"/>
    <n v="50.4"/>
    <n v="19.600000000000001"/>
    <n v="0"/>
    <n v="336"/>
    <n v="-1.6"/>
    <n v="-999"/>
    <n v="-999"/>
    <n v="-999"/>
    <n v="-999"/>
    <n v="1.3"/>
    <n v="-999"/>
    <n v="0.29899999999999999"/>
    <n v="1.228"/>
    <n v="0"/>
    <n v="-999"/>
    <x v="172"/>
  </r>
  <r>
    <d v="2005-12-12T00:00:00"/>
    <n v="346"/>
    <n v="-999"/>
    <n v="-2.6"/>
    <n v="3.1"/>
    <n v="-6.4"/>
    <n v="74.8"/>
    <n v="41.5"/>
    <n v="0"/>
    <n v="330"/>
    <n v="-1.4"/>
    <n v="-999"/>
    <n v="-999"/>
    <n v="-999"/>
    <n v="-999"/>
    <n v="1.2"/>
    <n v="-999"/>
    <n v="0.317"/>
    <n v="0.44600000000000001"/>
    <n v="0"/>
    <n v="-999"/>
    <x v="172"/>
  </r>
  <r>
    <d v="2005-12-13T00:00:00"/>
    <n v="347"/>
    <n v="-999"/>
    <n v="-8.1999999999999993"/>
    <n v="-5.6"/>
    <n v="-11.8"/>
    <n v="91.6"/>
    <n v="77.400000000000006"/>
    <n v="0"/>
    <n v="336"/>
    <n v="-1.9"/>
    <n v="-999"/>
    <n v="-999"/>
    <n v="-999"/>
    <n v="-999"/>
    <n v="1.1000000000000001"/>
    <n v="-999"/>
    <n v="0.31"/>
    <n v="9.0999999999999998E-2"/>
    <n v="0"/>
    <n v="-999"/>
    <x v="172"/>
  </r>
  <r>
    <d v="2005-12-14T00:00:00"/>
    <n v="348"/>
    <n v="-999"/>
    <n v="-8.6999999999999993"/>
    <n v="-0.8"/>
    <n v="-12.4"/>
    <n v="71.400000000000006"/>
    <n v="25.8"/>
    <n v="0"/>
    <n v="339"/>
    <n v="-4"/>
    <n v="-999"/>
    <n v="-999"/>
    <n v="-999"/>
    <n v="-999"/>
    <n v="1.2"/>
    <n v="-999"/>
    <n v="0.14799999999999999"/>
    <n v="0.42699999999999999"/>
    <n v="0"/>
    <n v="-999"/>
    <x v="172"/>
  </r>
  <r>
    <d v="2005-12-15T00:00:00"/>
    <n v="349"/>
    <n v="-999"/>
    <n v="-7.3"/>
    <n v="0.2"/>
    <n v="-11.3"/>
    <n v="56"/>
    <n v="26.8"/>
    <n v="0"/>
    <n v="343"/>
    <n v="-3.9"/>
    <n v="-999"/>
    <n v="-999"/>
    <n v="-999"/>
    <n v="-999"/>
    <n v="1.1000000000000001"/>
    <n v="-999"/>
    <n v="0.16600000000000001"/>
    <n v="0.45300000000000001"/>
    <n v="0"/>
    <n v="-999"/>
    <x v="172"/>
  </r>
  <r>
    <d v="2005-12-16T00:00:00"/>
    <n v="350"/>
    <n v="-999"/>
    <n v="-8.1"/>
    <n v="-3.5"/>
    <n v="-11.1"/>
    <n v="74.8"/>
    <n v="40"/>
    <n v="0"/>
    <n v="338"/>
    <n v="-4.0999999999999996"/>
    <n v="-999"/>
    <n v="-999"/>
    <n v="-999"/>
    <n v="-999"/>
    <n v="1"/>
    <n v="-999"/>
    <n v="0.189"/>
    <n v="0.28299999999999997"/>
    <n v="0"/>
    <n v="-999"/>
    <x v="172"/>
  </r>
  <r>
    <d v="2005-12-17T00:00:00"/>
    <n v="351"/>
    <n v="-999"/>
    <n v="-9.5"/>
    <n v="-4.7"/>
    <n v="-12.5"/>
    <n v="69.599999999999994"/>
    <n v="38.6"/>
    <n v="0"/>
    <n v="339"/>
    <n v="-4.0999999999999996"/>
    <n v="-999"/>
    <n v="-999"/>
    <n v="-999"/>
    <n v="-999"/>
    <n v="1"/>
    <n v="-999"/>
    <n v="0.16600000000000001"/>
    <n v="0.26400000000000001"/>
    <n v="0"/>
    <n v="-999"/>
    <x v="172"/>
  </r>
  <r>
    <d v="2005-12-18T00:00:00"/>
    <n v="352"/>
    <n v="-999"/>
    <n v="-8.6"/>
    <n v="-3.4"/>
    <n v="-12.6"/>
    <n v="49"/>
    <n v="33.1"/>
    <n v="0"/>
    <n v="336"/>
    <n v="-4.9000000000000004"/>
    <n v="-999"/>
    <n v="-999"/>
    <n v="-999"/>
    <n v="-999"/>
    <n v="1"/>
    <n v="-999"/>
    <n v="0.157"/>
    <n v="0.318"/>
    <n v="0"/>
    <n v="-999"/>
    <x v="172"/>
  </r>
  <r>
    <d v="2005-12-19T00:00:00"/>
    <n v="353"/>
    <n v="-999"/>
    <n v="-6"/>
    <n v="-3.3"/>
    <n v="-8.6999999999999993"/>
    <n v="77.599999999999994"/>
    <n v="38.5"/>
    <n v="1.5"/>
    <n v="352"/>
    <n v="-4"/>
    <n v="-999"/>
    <n v="-999"/>
    <n v="-999"/>
    <n v="-999"/>
    <n v="0.9"/>
    <n v="-999"/>
    <n v="0.184"/>
    <n v="0.29399999999999998"/>
    <n v="0"/>
    <n v="-999"/>
    <x v="172"/>
  </r>
  <r>
    <d v="2005-12-20T00:00:00"/>
    <n v="354"/>
    <n v="-999"/>
    <n v="-0.6"/>
    <n v="1.3"/>
    <n v="-3.3"/>
    <n v="99.3"/>
    <n v="97.5"/>
    <n v="3.3"/>
    <n v="352"/>
    <n v="-1.5"/>
    <n v="-999"/>
    <n v="-999"/>
    <n v="-999"/>
    <n v="-999"/>
    <n v="0.9"/>
    <n v="-999"/>
    <n v="0.65600000000000003"/>
    <n v="1.7000000000000001E-2"/>
    <n v="0"/>
    <n v="-999"/>
    <x v="172"/>
  </r>
  <r>
    <d v="2005-12-21T00:00:00"/>
    <n v="355"/>
    <n v="-999"/>
    <n v="-0.1"/>
    <n v="1.1000000000000001"/>
    <n v="-2.2999999999999998"/>
    <n v="99.1"/>
    <n v="96.4"/>
    <n v="2.9"/>
    <n v="345"/>
    <n v="-0.6"/>
    <n v="-999"/>
    <n v="-999"/>
    <n v="-999"/>
    <n v="-999"/>
    <n v="0.9"/>
    <n v="-999"/>
    <n v="0.63800000000000001"/>
    <n v="2.4E-2"/>
    <n v="0"/>
    <n v="-999"/>
    <x v="172"/>
  </r>
  <r>
    <d v="2005-12-22T00:00:00"/>
    <n v="356"/>
    <n v="-999"/>
    <n v="-0.6"/>
    <n v="0.6"/>
    <n v="-1.8"/>
    <n v="97.8"/>
    <n v="86.9"/>
    <n v="3.4"/>
    <n v="346"/>
    <n v="-0.3"/>
    <n v="-999"/>
    <n v="-999"/>
    <n v="-999"/>
    <n v="-999"/>
    <n v="0.9"/>
    <n v="-999"/>
    <n v="0.55400000000000005"/>
    <n v="8.4000000000000005E-2"/>
    <n v="0"/>
    <n v="-999"/>
    <x v="172"/>
  </r>
  <r>
    <d v="2005-12-23T00:00:00"/>
    <n v="357"/>
    <n v="-999"/>
    <n v="-1.4"/>
    <n v="0.9"/>
    <n v="-3.2"/>
    <n v="92.8"/>
    <n v="77.2"/>
    <n v="7.5"/>
    <n v="423"/>
    <n v="-0.8"/>
    <n v="-999"/>
    <n v="-999"/>
    <n v="-999"/>
    <n v="-999"/>
    <n v="0.9"/>
    <n v="-999"/>
    <n v="0.502"/>
    <n v="0.14899999999999999"/>
    <n v="0"/>
    <n v="-999"/>
    <x v="172"/>
  </r>
  <r>
    <d v="2005-12-24T00:00:00"/>
    <n v="358"/>
    <n v="-999"/>
    <n v="2.2000000000000002"/>
    <n v="5"/>
    <n v="-2.2000000000000002"/>
    <n v="97.9"/>
    <n v="93.1"/>
    <n v="1.1000000000000001"/>
    <n v="396"/>
    <n v="-0.5"/>
    <n v="-999"/>
    <n v="-999"/>
    <n v="-999"/>
    <n v="-999"/>
    <n v="1"/>
    <n v="-999"/>
    <n v="0.81299999999999994"/>
    <n v="0.06"/>
    <n v="0"/>
    <n v="-999"/>
    <x v="172"/>
  </r>
  <r>
    <d v="2005-12-25T00:00:00"/>
    <n v="359"/>
    <n v="-999"/>
    <n v="0.9"/>
    <n v="3.9"/>
    <n v="-1.4"/>
    <n v="89.6"/>
    <n v="75.3"/>
    <n v="1.2"/>
    <n v="360"/>
    <n v="-0.1"/>
    <n v="-999"/>
    <n v="-999"/>
    <n v="-999"/>
    <n v="-999"/>
    <n v="0.9"/>
    <n v="-999"/>
    <n v="0.60899999999999999"/>
    <n v="0.19900000000000001"/>
    <n v="0"/>
    <n v="-999"/>
    <x v="172"/>
  </r>
  <r>
    <d v="2005-12-26T00:00:00"/>
    <n v="360"/>
    <n v="-999"/>
    <n v="-1.1000000000000001"/>
    <n v="0.7"/>
    <n v="-3.9"/>
    <n v="98.2"/>
    <n v="93.7"/>
    <n v="4"/>
    <n v="400"/>
    <n v="-0.4"/>
    <n v="-999"/>
    <n v="-999"/>
    <n v="-999"/>
    <n v="-999"/>
    <n v="0.9"/>
    <n v="-999"/>
    <n v="0.60099999999999998"/>
    <n v="0.04"/>
    <n v="0"/>
    <n v="-999"/>
    <x v="172"/>
  </r>
  <r>
    <d v="2005-12-27T00:00:00"/>
    <n v="361"/>
    <n v="-999"/>
    <n v="-3.9"/>
    <n v="-0.5"/>
    <n v="-6.6"/>
    <n v="97.8"/>
    <n v="87"/>
    <n v="5.5"/>
    <n v="442"/>
    <n v="-0.9"/>
    <n v="-999"/>
    <n v="-999"/>
    <n v="-999"/>
    <n v="-999"/>
    <n v="0.9"/>
    <n v="-999"/>
    <n v="0.51200000000000001"/>
    <n v="7.6999999999999999E-2"/>
    <n v="0"/>
    <n v="-999"/>
    <x v="172"/>
  </r>
  <r>
    <d v="2005-12-28T00:00:00"/>
    <n v="362"/>
    <n v="-999"/>
    <n v="-4.2"/>
    <n v="-2.1"/>
    <n v="-6.9"/>
    <n v="97.8"/>
    <n v="89.7"/>
    <n v="1.8"/>
    <n v="449"/>
    <n v="-1.3"/>
    <n v="-999"/>
    <n v="-999"/>
    <n v="-999"/>
    <n v="-999"/>
    <n v="0.9"/>
    <n v="-999"/>
    <n v="0.47099999999999997"/>
    <n v="5.3999999999999999E-2"/>
    <n v="0"/>
    <n v="-999"/>
    <x v="172"/>
  </r>
  <r>
    <d v="2005-12-29T00:00:00"/>
    <n v="363"/>
    <n v="-999"/>
    <n v="-5.0999999999999996"/>
    <n v="-0.3"/>
    <n v="-7.3"/>
    <n v="95.6"/>
    <n v="80"/>
    <n v="0"/>
    <n v="447"/>
    <n v="-1.2"/>
    <n v="-999"/>
    <n v="-999"/>
    <n v="-999"/>
    <n v="-999"/>
    <n v="1"/>
    <n v="-999"/>
    <n v="0.47899999999999998"/>
    <n v="0.11899999999999999"/>
    <n v="0"/>
    <n v="-999"/>
    <x v="172"/>
  </r>
  <r>
    <d v="2005-12-30T00:00:00"/>
    <n v="364"/>
    <n v="-999"/>
    <n v="-5.2"/>
    <n v="-4.2"/>
    <n v="-6.7"/>
    <n v="99.1"/>
    <n v="97"/>
    <n v="4.2"/>
    <n v="479"/>
    <n v="-1.3"/>
    <n v="-999"/>
    <n v="-999"/>
    <n v="-999"/>
    <n v="-999"/>
    <n v="1"/>
    <n v="-999"/>
    <n v="0.435"/>
    <n v="1.2999999999999999E-2"/>
    <n v="0"/>
    <n v="-999"/>
    <x v="172"/>
  </r>
  <r>
    <d v="2005-12-31T00:00:00"/>
    <n v="365"/>
    <n v="-999"/>
    <n v="-3.3"/>
    <n v="0.2"/>
    <n v="-5.4"/>
    <n v="99.3"/>
    <n v="95.3"/>
    <n v="0"/>
    <n v="479"/>
    <n v="-0.9"/>
    <n v="-999"/>
    <n v="-999"/>
    <n v="-999"/>
    <n v="-999"/>
    <n v="1"/>
    <n v="-999"/>
    <n v="0.59099999999999997"/>
    <n v="2.9000000000000001E-2"/>
    <n v="479"/>
    <n v="-0.9"/>
    <x v="172"/>
  </r>
  <r>
    <d v="2006-01-01T00:00:00"/>
    <n v="1"/>
    <n v="-999"/>
    <n v="-4.2"/>
    <n v="-3.1"/>
    <n v="-6"/>
    <n v="98.1"/>
    <n v="95.7"/>
    <n v="1.6"/>
    <n v="481"/>
    <n v="-1"/>
    <n v="-999"/>
    <n v="-999"/>
    <n v="-999"/>
    <n v="-999"/>
    <n v="0.9"/>
    <n v="-999"/>
    <n v="0.46500000000000002"/>
    <n v="2.1000000000000001E-2"/>
    <n v="0"/>
    <n v="-999"/>
    <x v="173"/>
  </r>
  <r>
    <d v="2006-01-02T00:00:00"/>
    <n v="2"/>
    <n v="-999"/>
    <n v="-3.5"/>
    <n v="-1.9"/>
    <n v="-5"/>
    <n v="96.9"/>
    <n v="92.3"/>
    <n v="9.3000000000000007"/>
    <n v="570"/>
    <n v="-0.9"/>
    <n v="-999"/>
    <n v="-999"/>
    <n v="-999"/>
    <n v="-999"/>
    <n v="1"/>
    <n v="-999"/>
    <n v="0.48899999999999999"/>
    <n v="4.1000000000000002E-2"/>
    <n v="0"/>
    <n v="-999"/>
    <x v="173"/>
  </r>
  <r>
    <d v="2006-01-03T00:00:00"/>
    <n v="3"/>
    <n v="-999"/>
    <n v="-5.6"/>
    <n v="-2.1"/>
    <n v="-9.9"/>
    <n v="94.8"/>
    <n v="74.5"/>
    <n v="3.4"/>
    <n v="595"/>
    <n v="-0.7"/>
    <n v="-999"/>
    <n v="-999"/>
    <n v="-999"/>
    <n v="-999"/>
    <n v="1"/>
    <n v="-999"/>
    <n v="0.38900000000000001"/>
    <n v="0.13300000000000001"/>
    <n v="0"/>
    <n v="-999"/>
    <x v="173"/>
  </r>
  <r>
    <d v="2006-01-04T00:00:00"/>
    <n v="4"/>
    <n v="-999"/>
    <n v="-5"/>
    <n v="-2.5"/>
    <n v="-7"/>
    <n v="94.1"/>
    <n v="75.2"/>
    <n v="0"/>
    <n v="580"/>
    <n v="-0.8"/>
    <n v="-999"/>
    <n v="-999"/>
    <n v="-999"/>
    <n v="-999"/>
    <n v="1"/>
    <n v="-999"/>
    <n v="0.38300000000000001"/>
    <n v="0.126"/>
    <n v="0"/>
    <n v="-999"/>
    <x v="173"/>
  </r>
  <r>
    <d v="2006-01-05T00:00:00"/>
    <n v="5"/>
    <n v="-999"/>
    <n v="-1.6"/>
    <n v="0.4"/>
    <n v="-5"/>
    <n v="92.3"/>
    <n v="79.400000000000006"/>
    <n v="1.7"/>
    <n v="597"/>
    <n v="-0.8"/>
    <n v="-999"/>
    <n v="-999"/>
    <n v="-999"/>
    <n v="-999"/>
    <n v="1"/>
    <n v="-999"/>
    <n v="0.498"/>
    <n v="0.129"/>
    <n v="0"/>
    <n v="-999"/>
    <x v="173"/>
  </r>
  <r>
    <d v="2006-01-06T00:00:00"/>
    <n v="6"/>
    <n v="-999"/>
    <n v="-0.2"/>
    <n v="1.6"/>
    <n v="-1.7"/>
    <n v="98.7"/>
    <n v="95.1"/>
    <n v="1.9"/>
    <n v="594"/>
    <n v="-0.6"/>
    <n v="-999"/>
    <n v="-999"/>
    <n v="-999"/>
    <n v="-999"/>
    <n v="1"/>
    <n v="-999"/>
    <n v="0.65300000000000002"/>
    <n v="3.4000000000000002E-2"/>
    <n v="0"/>
    <n v="-999"/>
    <x v="173"/>
  </r>
  <r>
    <d v="2006-01-07T00:00:00"/>
    <n v="7"/>
    <n v="-999"/>
    <n v="-1.8"/>
    <n v="0.6"/>
    <n v="-5"/>
    <n v="98.6"/>
    <n v="90.6"/>
    <n v="10.4"/>
    <n v="700"/>
    <n v="-0.4"/>
    <n v="-999"/>
    <n v="-999"/>
    <n v="-999"/>
    <n v="-999"/>
    <n v="1"/>
    <n v="-999"/>
    <n v="0.57799999999999996"/>
    <n v="0.06"/>
    <n v="0"/>
    <n v="-999"/>
    <x v="173"/>
  </r>
  <r>
    <d v="2006-01-08T00:00:00"/>
    <n v="8"/>
    <n v="-999"/>
    <n v="-5.0999999999999996"/>
    <n v="-1"/>
    <n v="-6.5"/>
    <n v="93"/>
    <n v="77"/>
    <n v="0"/>
    <n v="681"/>
    <n v="-0.3"/>
    <n v="-999"/>
    <n v="-999"/>
    <n v="-999"/>
    <n v="-999"/>
    <n v="1.1000000000000001"/>
    <n v="-999"/>
    <n v="0.436"/>
    <n v="0.13100000000000001"/>
    <n v="0"/>
    <n v="-999"/>
    <x v="173"/>
  </r>
  <r>
    <d v="2006-01-09T00:00:00"/>
    <n v="9"/>
    <n v="-999"/>
    <n v="-3.3"/>
    <n v="-2.1"/>
    <n v="-5.4"/>
    <n v="98.5"/>
    <n v="93.8"/>
    <n v="1.3"/>
    <n v="689"/>
    <n v="-0.4"/>
    <n v="-999"/>
    <n v="-999"/>
    <n v="-999"/>
    <n v="-999"/>
    <n v="1"/>
    <n v="-999"/>
    <n v="0.48899999999999999"/>
    <n v="3.2000000000000001E-2"/>
    <n v="0"/>
    <n v="-999"/>
    <x v="173"/>
  </r>
  <r>
    <d v="2006-01-10T00:00:00"/>
    <n v="10"/>
    <n v="-999"/>
    <n v="-1.6"/>
    <n v="0.4"/>
    <n v="-3"/>
    <n v="99.4"/>
    <n v="97.6"/>
    <n v="5.5"/>
    <n v="738"/>
    <n v="-0.4"/>
    <n v="-999"/>
    <n v="-999"/>
    <n v="-999"/>
    <n v="-999"/>
    <n v="1"/>
    <n v="-999"/>
    <n v="0.61299999999999999"/>
    <n v="1.4999999999999999E-2"/>
    <n v="0"/>
    <n v="-999"/>
    <x v="173"/>
  </r>
  <r>
    <d v="2006-01-11T00:00:00"/>
    <n v="11"/>
    <n v="-999"/>
    <n v="-3.9"/>
    <n v="-0.6"/>
    <n v="-5.7"/>
    <n v="98.6"/>
    <n v="92"/>
    <n v="4.7"/>
    <n v="748"/>
    <n v="-0.3"/>
    <n v="-999"/>
    <n v="-999"/>
    <n v="-999"/>
    <n v="-999"/>
    <n v="1"/>
    <n v="-999"/>
    <n v="0.53800000000000003"/>
    <n v="4.7E-2"/>
    <n v="0"/>
    <n v="-999"/>
    <x v="173"/>
  </r>
  <r>
    <d v="2006-01-12T00:00:00"/>
    <n v="12"/>
    <n v="-999"/>
    <n v="-5.5"/>
    <n v="-3.9"/>
    <n v="-8.3000000000000007"/>
    <n v="96.3"/>
    <n v="86.9"/>
    <n v="4.7"/>
    <n v="777"/>
    <n v="-0.4"/>
    <n v="-999"/>
    <n v="-999"/>
    <n v="-999"/>
    <n v="-999"/>
    <n v="1"/>
    <n v="-999"/>
    <n v="0.39900000000000002"/>
    <n v="0.06"/>
    <n v="0"/>
    <n v="-999"/>
    <x v="173"/>
  </r>
  <r>
    <d v="2006-01-13T00:00:00"/>
    <n v="13"/>
    <n v="-999"/>
    <n v="-2.2000000000000002"/>
    <n v="-0.2"/>
    <n v="-4.2"/>
    <n v="99.2"/>
    <n v="96.9"/>
    <n v="0"/>
    <n v="756"/>
    <n v="-0.4"/>
    <n v="-999"/>
    <n v="-999"/>
    <n v="-999"/>
    <n v="-999"/>
    <n v="1"/>
    <n v="-999"/>
    <n v="0.58199999999999996"/>
    <n v="1.9E-2"/>
    <n v="0"/>
    <n v="-999"/>
    <x v="173"/>
  </r>
  <r>
    <d v="2006-01-14T00:00:00"/>
    <n v="14"/>
    <n v="-999"/>
    <n v="-4.5999999999999996"/>
    <n v="0.9"/>
    <n v="-9.9"/>
    <n v="96.5"/>
    <n v="79.400000000000006"/>
    <n v="3.6"/>
    <n v="760"/>
    <n v="-0.4"/>
    <n v="-999"/>
    <n v="-999"/>
    <n v="-999"/>
    <n v="-999"/>
    <n v="1"/>
    <n v="-999"/>
    <n v="0.51800000000000002"/>
    <n v="0.13400000000000001"/>
    <n v="0"/>
    <n v="-999"/>
    <x v="173"/>
  </r>
  <r>
    <d v="2006-01-15T00:00:00"/>
    <n v="15"/>
    <n v="-999"/>
    <n v="-9.1"/>
    <n v="-2.8"/>
    <n v="-11.3"/>
    <n v="94.3"/>
    <n v="77.8"/>
    <n v="0"/>
    <n v="749"/>
    <n v="-0.5"/>
    <n v="-999"/>
    <n v="-999"/>
    <n v="-999"/>
    <n v="-999"/>
    <n v="0.9"/>
    <n v="-999"/>
    <n v="0.38600000000000001"/>
    <n v="0.11"/>
    <n v="0"/>
    <n v="-999"/>
    <x v="173"/>
  </r>
  <r>
    <d v="2006-01-16T00:00:00"/>
    <n v="16"/>
    <n v="-999"/>
    <n v="-7.5"/>
    <n v="-4.5"/>
    <n v="-10.7"/>
    <n v="95.2"/>
    <n v="84.8"/>
    <n v="5.6"/>
    <n v="809"/>
    <n v="-0.5"/>
    <n v="-999"/>
    <n v="-999"/>
    <n v="-999"/>
    <n v="-999"/>
    <n v="1"/>
    <n v="-999"/>
    <n v="0.37"/>
    <n v="6.6000000000000003E-2"/>
    <n v="0"/>
    <n v="-999"/>
    <x v="173"/>
  </r>
  <r>
    <d v="2006-01-17T00:00:00"/>
    <n v="17"/>
    <n v="-999"/>
    <n v="-4.5999999999999996"/>
    <n v="0.6"/>
    <n v="-6.9"/>
    <n v="96.1"/>
    <n v="74.099999999999994"/>
    <n v="0"/>
    <n v="797"/>
    <n v="-0.6"/>
    <n v="-999"/>
    <n v="-999"/>
    <n v="-999"/>
    <n v="-999"/>
    <n v="1"/>
    <n v="-999"/>
    <n v="0.47399999999999998"/>
    <n v="0.16500000000000001"/>
    <n v="0"/>
    <n v="-999"/>
    <x v="173"/>
  </r>
  <r>
    <d v="2006-01-18T00:00:00"/>
    <n v="18"/>
    <n v="-999"/>
    <n v="-5.2"/>
    <n v="-2.4"/>
    <n v="-6.6"/>
    <n v="98.3"/>
    <n v="92.5"/>
    <n v="1.3"/>
    <n v="797"/>
    <n v="-0.6"/>
    <n v="-999"/>
    <n v="-999"/>
    <n v="-999"/>
    <n v="-999"/>
    <n v="0.9"/>
    <n v="-999"/>
    <n v="0.47299999999999998"/>
    <n v="3.7999999999999999E-2"/>
    <n v="0"/>
    <n v="-999"/>
    <x v="173"/>
  </r>
  <r>
    <d v="2006-01-19T00:00:00"/>
    <n v="19"/>
    <n v="-999"/>
    <n v="-6.5"/>
    <n v="-3.9"/>
    <n v="-7.9"/>
    <n v="95.4"/>
    <n v="83.3"/>
    <n v="1.6"/>
    <n v="818"/>
    <n v="-0.6"/>
    <n v="-999"/>
    <n v="-999"/>
    <n v="-999"/>
    <n v="-999"/>
    <n v="0.9"/>
    <n v="-999"/>
    <n v="0.38100000000000001"/>
    <n v="7.5999999999999998E-2"/>
    <n v="0"/>
    <n v="-999"/>
    <x v="173"/>
  </r>
  <r>
    <d v="2006-01-20T00:00:00"/>
    <n v="20"/>
    <n v="-999"/>
    <n v="-6.5"/>
    <n v="-3.9"/>
    <n v="-8.4"/>
    <n v="97.8"/>
    <n v="91.4"/>
    <n v="5.3"/>
    <n v="849"/>
    <n v="-0.6"/>
    <n v="-999"/>
    <n v="-999"/>
    <n v="-999"/>
    <n v="-999"/>
    <n v="0.9"/>
    <n v="-999"/>
    <n v="0.41899999999999998"/>
    <n v="3.9E-2"/>
    <n v="0"/>
    <n v="-999"/>
    <x v="173"/>
  </r>
  <r>
    <d v="2006-01-21T00:00:00"/>
    <n v="21"/>
    <n v="-999"/>
    <n v="-7.1"/>
    <n v="-4.7"/>
    <n v="-9.5"/>
    <n v="97.2"/>
    <n v="92.9"/>
    <n v="0"/>
    <n v="835"/>
    <n v="-0.5"/>
    <n v="-999"/>
    <n v="-999"/>
    <n v="-999"/>
    <n v="-999"/>
    <n v="0.9"/>
    <n v="-999"/>
    <n v="0.40100000000000002"/>
    <n v="3.1E-2"/>
    <n v="0"/>
    <n v="-999"/>
    <x v="173"/>
  </r>
  <r>
    <d v="2006-01-22T00:00:00"/>
    <n v="22"/>
    <n v="-999"/>
    <n v="-4.3"/>
    <n v="-0.8"/>
    <n v="-6.8"/>
    <n v="95.7"/>
    <n v="86.6"/>
    <n v="0"/>
    <n v="829"/>
    <n v="-0.5"/>
    <n v="-999"/>
    <n v="-999"/>
    <n v="-999"/>
    <n v="-999"/>
    <n v="0.9"/>
    <n v="-999"/>
    <n v="0.499"/>
    <n v="7.6999999999999999E-2"/>
    <n v="0"/>
    <n v="-999"/>
    <x v="173"/>
  </r>
  <r>
    <d v="2006-01-23T00:00:00"/>
    <n v="23"/>
    <n v="-999"/>
    <n v="-0.8"/>
    <n v="4.4000000000000004"/>
    <n v="-4.3"/>
    <n v="92.5"/>
    <n v="74.2"/>
    <n v="0"/>
    <n v="808"/>
    <n v="-0.4"/>
    <n v="-999"/>
    <n v="-999"/>
    <n v="-999"/>
    <n v="-999"/>
    <n v="1"/>
    <n v="-999"/>
    <n v="0.62"/>
    <n v="0.216"/>
    <n v="0"/>
    <n v="-999"/>
    <x v="173"/>
  </r>
  <r>
    <d v="2006-01-24T00:00:00"/>
    <n v="24"/>
    <n v="-999"/>
    <n v="0.9"/>
    <n v="5"/>
    <n v="-2"/>
    <n v="86.2"/>
    <n v="66.7"/>
    <n v="0"/>
    <n v="784"/>
    <n v="-0.4"/>
    <n v="-999"/>
    <n v="-999"/>
    <n v="-999"/>
    <n v="-999"/>
    <n v="1"/>
    <n v="-999"/>
    <n v="0.58199999999999996"/>
    <n v="0.28999999999999998"/>
    <n v="0"/>
    <n v="-999"/>
    <x v="173"/>
  </r>
  <r>
    <d v="2006-01-25T00:00:00"/>
    <n v="25"/>
    <n v="-999"/>
    <n v="-2.2000000000000002"/>
    <n v="2.8"/>
    <n v="-5"/>
    <n v="90.3"/>
    <n v="68.3"/>
    <n v="2.5"/>
    <n v="802"/>
    <n v="-0.3"/>
    <n v="-999"/>
    <n v="-999"/>
    <n v="-999"/>
    <n v="-999"/>
    <n v="1"/>
    <n v="-999"/>
    <n v="0.50900000000000001"/>
    <n v="0.23699999999999999"/>
    <n v="0"/>
    <n v="-999"/>
    <x v="173"/>
  </r>
  <r>
    <d v="2006-01-26T00:00:00"/>
    <n v="26"/>
    <n v="-999"/>
    <n v="-6.2"/>
    <n v="-5"/>
    <n v="-8"/>
    <n v="93.8"/>
    <n v="83.9"/>
    <n v="0"/>
    <n v="797"/>
    <n v="-0.4"/>
    <n v="-999"/>
    <n v="-999"/>
    <n v="-999"/>
    <n v="-999"/>
    <n v="0.9"/>
    <n v="-999"/>
    <n v="0.35399999999999998"/>
    <n v="6.8000000000000005E-2"/>
    <n v="0"/>
    <n v="-999"/>
    <x v="173"/>
  </r>
  <r>
    <d v="2006-01-27T00:00:00"/>
    <n v="27"/>
    <n v="-999"/>
    <n v="-6.4"/>
    <n v="-2"/>
    <n v="-9.1"/>
    <n v="92"/>
    <n v="71.2"/>
    <n v="0.7"/>
    <n v="785"/>
    <n v="-0.4"/>
    <n v="-999"/>
    <n v="-999"/>
    <n v="-999"/>
    <n v="-999"/>
    <n v="0.9"/>
    <n v="-999"/>
    <n v="0.376"/>
    <n v="0.152"/>
    <n v="0"/>
    <n v="-999"/>
    <x v="173"/>
  </r>
  <r>
    <d v="2006-01-28T00:00:00"/>
    <n v="28"/>
    <n v="-999"/>
    <n v="-6"/>
    <n v="-0.8"/>
    <n v="-9.3000000000000007"/>
    <n v="94.2"/>
    <n v="69.599999999999994"/>
    <n v="1.3"/>
    <n v="798"/>
    <n v="-0.4"/>
    <n v="-999"/>
    <n v="-999"/>
    <n v="-999"/>
    <n v="-999"/>
    <n v="0.9"/>
    <n v="-999"/>
    <n v="0.40200000000000002"/>
    <n v="0.17499999999999999"/>
    <n v="0"/>
    <n v="-999"/>
    <x v="173"/>
  </r>
  <r>
    <d v="2006-01-29T00:00:00"/>
    <n v="29"/>
    <n v="-999"/>
    <n v="-6.4"/>
    <n v="-3.4"/>
    <n v="-8.6999999999999993"/>
    <n v="91.3"/>
    <n v="65"/>
    <n v="14"/>
    <n v="919"/>
    <n v="-0.5"/>
    <n v="-999"/>
    <n v="-999"/>
    <n v="-999"/>
    <n v="-999"/>
    <n v="0.9"/>
    <n v="-999"/>
    <n v="0.308"/>
    <n v="0.16600000000000001"/>
    <n v="0"/>
    <n v="-999"/>
    <x v="173"/>
  </r>
  <r>
    <d v="2006-01-30T00:00:00"/>
    <n v="30"/>
    <n v="-999"/>
    <n v="-3.5"/>
    <n v="0.7"/>
    <n v="-7.6"/>
    <n v="98.6"/>
    <n v="96"/>
    <n v="0.7"/>
    <n v="908"/>
    <n v="-0.6"/>
    <n v="-999"/>
    <n v="-999"/>
    <n v="-999"/>
    <n v="-999"/>
    <n v="0.9"/>
    <n v="-999"/>
    <n v="0.61599999999999999"/>
    <n v="2.5999999999999999E-2"/>
    <n v="0"/>
    <n v="-999"/>
    <x v="173"/>
  </r>
  <r>
    <d v="2006-01-31T00:00:00"/>
    <n v="31"/>
    <n v="-999"/>
    <n v="-6.6"/>
    <n v="-4.7"/>
    <n v="-8.5"/>
    <n v="94.7"/>
    <n v="77.599999999999994"/>
    <n v="6.2"/>
    <n v="949"/>
    <n v="-0.6"/>
    <n v="-999"/>
    <n v="-999"/>
    <n v="-999"/>
    <n v="-999"/>
    <n v="0.8"/>
    <n v="-999"/>
    <n v="0.33300000000000002"/>
    <n v="9.6000000000000002E-2"/>
    <n v="949"/>
    <n v="-0.6"/>
    <x v="173"/>
  </r>
  <r>
    <d v="2006-02-01T00:00:00"/>
    <n v="32"/>
    <n v="-999"/>
    <n v="-4.5999999999999996"/>
    <n v="0.2"/>
    <n v="-6.9"/>
    <n v="94"/>
    <n v="81"/>
    <n v="1.2"/>
    <n v="934"/>
    <n v="-0.5"/>
    <n v="-999"/>
    <n v="-999"/>
    <n v="-999"/>
    <n v="-999"/>
    <n v="0.9"/>
    <n v="-999"/>
    <n v="0.5"/>
    <n v="0.11799999999999999"/>
    <n v="0"/>
    <n v="-999"/>
    <x v="174"/>
  </r>
  <r>
    <d v="2006-02-02T00:00:00"/>
    <n v="33"/>
    <n v="-999"/>
    <n v="-3.8"/>
    <n v="2.2999999999999998"/>
    <n v="-6.4"/>
    <n v="89.1"/>
    <n v="62.3"/>
    <n v="0"/>
    <n v="905"/>
    <n v="-0.4"/>
    <n v="-999"/>
    <n v="-999"/>
    <n v="-999"/>
    <n v="-999"/>
    <n v="0.9"/>
    <n v="-999"/>
    <n v="0.45"/>
    <n v="0.27200000000000002"/>
    <n v="0"/>
    <n v="-999"/>
    <x v="174"/>
  </r>
  <r>
    <d v="2006-02-03T00:00:00"/>
    <n v="34"/>
    <n v="-999"/>
    <n v="-4.3"/>
    <n v="-1.6"/>
    <n v="-6.6"/>
    <n v="94"/>
    <n v="73.2"/>
    <n v="2.9"/>
    <n v="922"/>
    <n v="-0.5"/>
    <n v="-999"/>
    <n v="-999"/>
    <n v="-999"/>
    <n v="-999"/>
    <n v="0.8"/>
    <n v="-999"/>
    <n v="0.39700000000000002"/>
    <n v="0.14599999999999999"/>
    <n v="0"/>
    <n v="-999"/>
    <x v="174"/>
  </r>
  <r>
    <d v="2006-02-04T00:00:00"/>
    <n v="35"/>
    <n v="-999"/>
    <n v="-3.5"/>
    <n v="-1.7"/>
    <n v="-5.4"/>
    <n v="99.2"/>
    <n v="97.8"/>
    <n v="8.4"/>
    <n v="997"/>
    <n v="-0.5"/>
    <n v="-999"/>
    <n v="-999"/>
    <n v="-999"/>
    <n v="-999"/>
    <n v="0.8"/>
    <n v="-999"/>
    <n v="0.52600000000000002"/>
    <n v="1.2E-2"/>
    <n v="0"/>
    <n v="-999"/>
    <x v="174"/>
  </r>
  <r>
    <d v="2006-02-05T00:00:00"/>
    <n v="36"/>
    <n v="-999"/>
    <n v="-5.6"/>
    <n v="-0.7"/>
    <n v="-8.6"/>
    <n v="95.5"/>
    <n v="78.900000000000006"/>
    <n v="0.8"/>
    <n v="975"/>
    <n v="-0.4"/>
    <n v="-999"/>
    <n v="-999"/>
    <n v="-999"/>
    <n v="-999"/>
    <n v="0.9"/>
    <n v="-999"/>
    <n v="0.45600000000000002"/>
    <n v="0.122"/>
    <n v="0"/>
    <n v="-999"/>
    <x v="174"/>
  </r>
  <r>
    <d v="2006-02-06T00:00:00"/>
    <n v="37"/>
    <n v="-999"/>
    <n v="-5.0999999999999996"/>
    <n v="1.2"/>
    <n v="-8"/>
    <n v="92.8"/>
    <n v="73.599999999999994"/>
    <n v="0"/>
    <n v="944"/>
    <n v="-0.3"/>
    <n v="-999"/>
    <n v="-999"/>
    <n v="-999"/>
    <n v="-999"/>
    <n v="0.9"/>
    <n v="-999"/>
    <n v="0.49099999999999999"/>
    <n v="0.17599999999999999"/>
    <n v="0"/>
    <n v="-999"/>
    <x v="174"/>
  </r>
  <r>
    <d v="2006-02-07T00:00:00"/>
    <n v="38"/>
    <n v="-999"/>
    <n v="-3.4"/>
    <n v="-0.4"/>
    <n v="-6.8"/>
    <n v="93.9"/>
    <n v="62.6"/>
    <n v="0"/>
    <n v="930"/>
    <n v="-0.4"/>
    <n v="-999"/>
    <n v="-999"/>
    <n v="-999"/>
    <n v="-999"/>
    <n v="0.8"/>
    <n v="-999"/>
    <n v="0.371"/>
    <n v="0.222"/>
    <n v="0"/>
    <n v="-999"/>
    <x v="174"/>
  </r>
  <r>
    <d v="2006-02-08T00:00:00"/>
    <n v="39"/>
    <n v="-999"/>
    <n v="-4.2"/>
    <n v="0.9"/>
    <n v="-9.8000000000000007"/>
    <n v="85.1"/>
    <n v="66.5"/>
    <n v="0"/>
    <n v="915"/>
    <n v="-0.4"/>
    <n v="-999"/>
    <n v="-999"/>
    <n v="-999"/>
    <n v="-999"/>
    <n v="0.8"/>
    <n v="-999"/>
    <n v="0.434"/>
    <n v="0.218"/>
    <n v="0"/>
    <n v="-999"/>
    <x v="174"/>
  </r>
  <r>
    <d v="2006-02-09T00:00:00"/>
    <n v="40"/>
    <n v="-999"/>
    <n v="-8.8000000000000007"/>
    <n v="-3.1"/>
    <n v="-13.8"/>
    <n v="74.599999999999994"/>
    <n v="44.8"/>
    <n v="0"/>
    <n v="905"/>
    <n v="-0.4"/>
    <n v="-999"/>
    <n v="-999"/>
    <n v="-999"/>
    <n v="-999"/>
    <n v="0.9"/>
    <n v="-999"/>
    <n v="0.217"/>
    <n v="0.26800000000000002"/>
    <n v="0"/>
    <n v="-999"/>
    <x v="174"/>
  </r>
  <r>
    <d v="2006-02-10T00:00:00"/>
    <n v="41"/>
    <n v="-999"/>
    <n v="-8.3000000000000007"/>
    <n v="-1"/>
    <n v="-13.8"/>
    <n v="68.900000000000006"/>
    <n v="42.7"/>
    <n v="0"/>
    <n v="894"/>
    <n v="-0.4"/>
    <n v="-999"/>
    <n v="-999"/>
    <n v="-999"/>
    <n v="-999"/>
    <n v="0.9"/>
    <n v="-999"/>
    <n v="0.24299999999999999"/>
    <n v="0.32500000000000001"/>
    <n v="0"/>
    <n v="-999"/>
    <x v="174"/>
  </r>
  <r>
    <d v="2006-02-11T00:00:00"/>
    <n v="42"/>
    <n v="-999"/>
    <n v="-4.0999999999999996"/>
    <n v="4"/>
    <n v="-10.6"/>
    <n v="48.1"/>
    <n v="14.6"/>
    <n v="0"/>
    <n v="886"/>
    <n v="-0.4"/>
    <n v="-999"/>
    <n v="-999"/>
    <n v="-999"/>
    <n v="-999"/>
    <n v="0.9"/>
    <n v="-999"/>
    <n v="0.11899999999999999"/>
    <n v="0.69399999999999995"/>
    <n v="0"/>
    <n v="-999"/>
    <x v="174"/>
  </r>
  <r>
    <d v="2006-02-12T00:00:00"/>
    <n v="43"/>
    <n v="-999"/>
    <n v="-1.6"/>
    <n v="6.9"/>
    <n v="-6.6"/>
    <n v="64.599999999999994"/>
    <n v="41.9"/>
    <n v="0"/>
    <n v="870"/>
    <n v="-0.5"/>
    <n v="-999"/>
    <n v="-999"/>
    <n v="-999"/>
    <n v="-999"/>
    <n v="0.9"/>
    <n v="-999"/>
    <n v="0.41599999999999998"/>
    <n v="0.57799999999999996"/>
    <n v="0"/>
    <n v="-999"/>
    <x v="174"/>
  </r>
  <r>
    <d v="2006-02-13T00:00:00"/>
    <n v="44"/>
    <n v="-999"/>
    <n v="-6.6"/>
    <n v="-1.8"/>
    <n v="-13.1"/>
    <n v="95"/>
    <n v="83.1"/>
    <n v="11.2"/>
    <n v="957"/>
    <n v="-0.7"/>
    <n v="-999"/>
    <n v="-999"/>
    <n v="-999"/>
    <n v="-999"/>
    <n v="0.7"/>
    <n v="-999"/>
    <n v="0.44400000000000001"/>
    <n v="0.09"/>
    <n v="0"/>
    <n v="-999"/>
    <x v="174"/>
  </r>
  <r>
    <d v="2006-02-14T00:00:00"/>
    <n v="45"/>
    <n v="-999"/>
    <n v="-11.1"/>
    <n v="-6.2"/>
    <n v="-14.3"/>
    <n v="90.4"/>
    <n v="67.2"/>
    <n v="0"/>
    <n v="925"/>
    <n v="-0.6"/>
    <n v="-999"/>
    <n v="-999"/>
    <n v="-999"/>
    <n v="-999"/>
    <n v="0.8"/>
    <n v="-999"/>
    <n v="0.25800000000000001"/>
    <n v="0.126"/>
    <n v="0"/>
    <n v="-999"/>
    <x v="174"/>
  </r>
  <r>
    <d v="2006-02-15T00:00:00"/>
    <n v="46"/>
    <n v="-999"/>
    <n v="-12.6"/>
    <n v="-7.5"/>
    <n v="-15.6"/>
    <n v="90.6"/>
    <n v="70.5"/>
    <n v="0"/>
    <n v="912"/>
    <n v="-0.6"/>
    <n v="-999"/>
    <n v="-999"/>
    <n v="-999"/>
    <n v="-999"/>
    <n v="0.8"/>
    <n v="-999"/>
    <n v="0.24399999999999999"/>
    <n v="0.10199999999999999"/>
    <n v="0"/>
    <n v="-999"/>
    <x v="174"/>
  </r>
  <r>
    <d v="2006-02-16T00:00:00"/>
    <n v="47"/>
    <n v="-999"/>
    <n v="-15.1"/>
    <n v="-10.5"/>
    <n v="-20.9"/>
    <n v="74.2"/>
    <n v="45.1"/>
    <n v="0"/>
    <n v="909"/>
    <n v="-0.6"/>
    <n v="-999"/>
    <n v="-999"/>
    <n v="-999"/>
    <n v="-999"/>
    <n v="0.8"/>
    <n v="-999"/>
    <n v="0.124"/>
    <n v="0.151"/>
    <n v="0"/>
    <n v="-999"/>
    <x v="174"/>
  </r>
  <r>
    <d v="2006-02-17T00:00:00"/>
    <n v="48"/>
    <n v="-999"/>
    <n v="-15.6"/>
    <n v="-9.1"/>
    <n v="-22.7"/>
    <n v="52.3"/>
    <n v="31.2"/>
    <n v="0"/>
    <n v="900"/>
    <n v="-0.7"/>
    <n v="-999"/>
    <n v="-999"/>
    <n v="-999"/>
    <n v="-999"/>
    <n v="0.8"/>
    <n v="-999"/>
    <n v="9.6000000000000002E-2"/>
    <n v="0.21099999999999999"/>
    <n v="0"/>
    <n v="-999"/>
    <x v="174"/>
  </r>
  <r>
    <d v="2006-02-18T00:00:00"/>
    <n v="49"/>
    <n v="-999"/>
    <n v="-11.9"/>
    <n v="-3.1"/>
    <n v="-18.399999999999999"/>
    <n v="53.7"/>
    <n v="26.6"/>
    <n v="0"/>
    <n v="895"/>
    <n v="-0.7"/>
    <n v="-999"/>
    <n v="-999"/>
    <n v="-999"/>
    <n v="-999"/>
    <n v="0.9"/>
    <n v="-999"/>
    <n v="0.129"/>
    <n v="0.35699999999999998"/>
    <n v="0"/>
    <n v="-999"/>
    <x v="174"/>
  </r>
  <r>
    <d v="2006-02-19T00:00:00"/>
    <n v="50"/>
    <n v="-999"/>
    <n v="-9.5"/>
    <n v="-2.7"/>
    <n v="-15.4"/>
    <n v="60.1"/>
    <n v="36.4"/>
    <n v="0"/>
    <n v="885"/>
    <n v="-0.9"/>
    <n v="-999"/>
    <n v="-999"/>
    <n v="-999"/>
    <n v="-999"/>
    <n v="0.8"/>
    <n v="-999"/>
    <n v="0.182"/>
    <n v="0.318"/>
    <n v="0"/>
    <n v="-999"/>
    <x v="174"/>
  </r>
  <r>
    <d v="2006-02-20T00:00:00"/>
    <n v="51"/>
    <n v="-999"/>
    <n v="-8.6999999999999993"/>
    <n v="-6.1"/>
    <n v="-12.7"/>
    <n v="81.8"/>
    <n v="58.4"/>
    <n v="0"/>
    <n v="885"/>
    <n v="-1"/>
    <n v="-999"/>
    <n v="-999"/>
    <n v="-999"/>
    <n v="-999"/>
    <n v="0.8"/>
    <n v="-999"/>
    <n v="0.22600000000000001"/>
    <n v="0.161"/>
    <n v="0"/>
    <n v="-999"/>
    <x v="174"/>
  </r>
  <r>
    <d v="2006-02-21T00:00:00"/>
    <n v="52"/>
    <n v="-999"/>
    <n v="-7.5"/>
    <n v="-5.0999999999999996"/>
    <n v="-10.1"/>
    <n v="95"/>
    <n v="91.4"/>
    <n v="3.4"/>
    <n v="917"/>
    <n v="-1.1000000000000001"/>
    <n v="-999"/>
    <n v="-999"/>
    <n v="-999"/>
    <n v="-999"/>
    <n v="0.7"/>
    <n v="-999"/>
    <n v="0.38100000000000001"/>
    <n v="3.5999999999999997E-2"/>
    <n v="0"/>
    <n v="-999"/>
    <x v="174"/>
  </r>
  <r>
    <d v="2006-02-22T00:00:00"/>
    <n v="53"/>
    <n v="-999"/>
    <n v="-6.6"/>
    <n v="-5.5"/>
    <n v="-8.1"/>
    <n v="94.4"/>
    <n v="88.5"/>
    <n v="16.3"/>
    <n v="1083"/>
    <n v="-1"/>
    <n v="-999"/>
    <n v="-999"/>
    <n v="-999"/>
    <n v="-999"/>
    <n v="0.7"/>
    <n v="-999"/>
    <n v="0.36"/>
    <n v="4.7E-2"/>
    <n v="0"/>
    <n v="-999"/>
    <x v="174"/>
  </r>
  <r>
    <d v="2006-02-23T00:00:00"/>
    <n v="54"/>
    <n v="-999"/>
    <n v="-7.8"/>
    <n v="-4.9000000000000004"/>
    <n v="-14.4"/>
    <n v="97.1"/>
    <n v="92"/>
    <n v="8.3000000000000007"/>
    <n v="1153"/>
    <n v="-1"/>
    <n v="-999"/>
    <n v="-999"/>
    <n v="-999"/>
    <n v="-999"/>
    <n v="0.7"/>
    <n v="-999"/>
    <n v="0.39"/>
    <n v="3.4000000000000002E-2"/>
    <n v="0"/>
    <n v="-999"/>
    <x v="174"/>
  </r>
  <r>
    <d v="2006-02-24T00:00:00"/>
    <n v="55"/>
    <n v="-999"/>
    <n v="-13"/>
    <n v="-5.6"/>
    <n v="-17.7"/>
    <n v="89.8"/>
    <n v="70.7"/>
    <n v="0"/>
    <n v="1096"/>
    <n v="-0.9"/>
    <n v="-999"/>
    <n v="-999"/>
    <n v="-999"/>
    <n v="-999"/>
    <n v="0.7"/>
    <n v="-999"/>
    <n v="0.28299999999999997"/>
    <n v="0.11799999999999999"/>
    <n v="0"/>
    <n v="-999"/>
    <x v="174"/>
  </r>
  <r>
    <d v="2006-02-25T00:00:00"/>
    <n v="56"/>
    <n v="-999"/>
    <n v="-11.7"/>
    <n v="-7.7"/>
    <n v="-16.100000000000001"/>
    <n v="85.8"/>
    <n v="59.5"/>
    <n v="0"/>
    <n v="1082"/>
    <n v="-0.8"/>
    <n v="-999"/>
    <n v="-999"/>
    <n v="-999"/>
    <n v="-999"/>
    <n v="0.8"/>
    <n v="-999"/>
    <n v="0.20300000000000001"/>
    <n v="0.13900000000000001"/>
    <n v="0"/>
    <n v="-999"/>
    <x v="174"/>
  </r>
  <r>
    <d v="2006-02-26T00:00:00"/>
    <n v="57"/>
    <n v="-999"/>
    <n v="-3.6"/>
    <n v="0.6"/>
    <n v="-11.1"/>
    <n v="91.4"/>
    <n v="76.8"/>
    <n v="0"/>
    <n v="1070"/>
    <n v="-0.7"/>
    <n v="-999"/>
    <n v="-999"/>
    <n v="-999"/>
    <n v="-999"/>
    <n v="0.8"/>
    <n v="-999"/>
    <n v="0.48899999999999999"/>
    <n v="0.14799999999999999"/>
    <n v="0"/>
    <n v="-999"/>
    <x v="174"/>
  </r>
  <r>
    <d v="2006-02-27T00:00:00"/>
    <n v="58"/>
    <n v="-999"/>
    <n v="-0.4"/>
    <n v="3.7"/>
    <n v="-3"/>
    <n v="91.2"/>
    <n v="67.2"/>
    <n v="0"/>
    <n v="1033"/>
    <n v="-0.7"/>
    <n v="-999"/>
    <n v="-999"/>
    <n v="-999"/>
    <n v="-999"/>
    <n v="0.8"/>
    <n v="-999"/>
    <n v="0.53600000000000003"/>
    <n v="0.26100000000000001"/>
    <n v="0"/>
    <n v="-999"/>
    <x v="174"/>
  </r>
  <r>
    <d v="2006-02-28T00:00:00"/>
    <n v="59"/>
    <n v="-999"/>
    <n v="-3"/>
    <n v="-1.1000000000000001"/>
    <n v="-7.7"/>
    <n v="98"/>
    <n v="92.1"/>
    <n v="9.6"/>
    <n v="1124"/>
    <n v="-0.7"/>
    <n v="-999"/>
    <n v="-999"/>
    <n v="-999"/>
    <n v="-999"/>
    <n v="0.7"/>
    <n v="-999"/>
    <n v="0.51700000000000002"/>
    <n v="4.4999999999999998E-2"/>
    <n v="1124"/>
    <n v="-0.7"/>
    <x v="174"/>
  </r>
  <r>
    <d v="2006-03-01T00:00:00"/>
    <n v="60"/>
    <n v="-999"/>
    <n v="-5"/>
    <n v="-1.7"/>
    <n v="-9.5"/>
    <n v="93.4"/>
    <n v="76.5"/>
    <n v="0"/>
    <n v="1100"/>
    <n v="-0.5"/>
    <n v="-999"/>
    <n v="-999"/>
    <n v="-999"/>
    <n v="-999"/>
    <n v="0.8"/>
    <n v="-999"/>
    <n v="0.41299999999999998"/>
    <n v="0.127"/>
    <n v="0"/>
    <n v="-999"/>
    <x v="175"/>
  </r>
  <r>
    <d v="2006-03-02T00:00:00"/>
    <n v="61"/>
    <n v="-999"/>
    <n v="-5.0999999999999996"/>
    <n v="-1"/>
    <n v="-9.6999999999999993"/>
    <n v="95"/>
    <n v="81.099999999999994"/>
    <n v="4"/>
    <n v="1119"/>
    <n v="-0.5"/>
    <n v="-999"/>
    <n v="-999"/>
    <n v="-999"/>
    <n v="-999"/>
    <n v="0.7"/>
    <n v="-999"/>
    <n v="0.46"/>
    <n v="0.107"/>
    <n v="0"/>
    <n v="-999"/>
    <x v="175"/>
  </r>
  <r>
    <d v="2006-03-03T00:00:00"/>
    <n v="62"/>
    <n v="-999"/>
    <n v="-5.2"/>
    <n v="2.5"/>
    <n v="-10.1"/>
    <n v="86.8"/>
    <n v="52.7"/>
    <n v="0"/>
    <n v="1075"/>
    <n v="-0.3"/>
    <n v="-999"/>
    <n v="-999"/>
    <n v="-999"/>
    <n v="-999"/>
    <n v="0.9"/>
    <n v="-999"/>
    <n v="0.38500000000000001"/>
    <n v="0.34599999999999997"/>
    <n v="0"/>
    <n v="-999"/>
    <x v="175"/>
  </r>
  <r>
    <d v="2006-03-04T00:00:00"/>
    <n v="63"/>
    <n v="-999"/>
    <n v="-3.8"/>
    <n v="4.9000000000000004"/>
    <n v="-9.5"/>
    <n v="78.8"/>
    <n v="42.3"/>
    <n v="0"/>
    <n v="1064"/>
    <n v="-0.3"/>
    <n v="-999"/>
    <n v="-999"/>
    <n v="-999"/>
    <n v="-999"/>
    <n v="0.9"/>
    <n v="-999"/>
    <n v="0.36599999999999999"/>
    <n v="0.5"/>
    <n v="0"/>
    <n v="-999"/>
    <x v="175"/>
  </r>
  <r>
    <d v="2006-03-05T00:00:00"/>
    <n v="64"/>
    <n v="-999"/>
    <n v="-4.3"/>
    <n v="-2.5"/>
    <n v="-6.2"/>
    <n v="92.2"/>
    <n v="77.599999999999994"/>
    <n v="0"/>
    <n v="1053"/>
    <n v="-0.4"/>
    <n v="-999"/>
    <n v="-999"/>
    <n v="-999"/>
    <n v="-999"/>
    <n v="0.7"/>
    <n v="-999"/>
    <n v="0.39400000000000002"/>
    <n v="0.114"/>
    <n v="0"/>
    <n v="-999"/>
    <x v="175"/>
  </r>
  <r>
    <d v="2006-03-06T00:00:00"/>
    <n v="65"/>
    <n v="-999"/>
    <n v="-2.2000000000000002"/>
    <n v="0.8"/>
    <n v="-4.8"/>
    <n v="91.8"/>
    <n v="74.8"/>
    <n v="0"/>
    <n v="1044"/>
    <n v="-0.4"/>
    <n v="-999"/>
    <n v="-999"/>
    <n v="-999"/>
    <n v="-999"/>
    <n v="0.7"/>
    <n v="-999"/>
    <n v="0.48499999999999999"/>
    <n v="0.16300000000000001"/>
    <n v="0"/>
    <n v="-999"/>
    <x v="175"/>
  </r>
  <r>
    <d v="2006-03-07T00:00:00"/>
    <n v="66"/>
    <n v="-999"/>
    <n v="-4.0999999999999996"/>
    <n v="3.3"/>
    <n v="-7.6"/>
    <n v="89.3"/>
    <n v="54.9"/>
    <n v="0"/>
    <n v="1027"/>
    <n v="-0.3"/>
    <n v="-999"/>
    <n v="-999"/>
    <n v="-999"/>
    <n v="-999"/>
    <n v="0.7"/>
    <n v="-999"/>
    <n v="0.42599999999999999"/>
    <n v="0.34899999999999998"/>
    <n v="0"/>
    <n v="-999"/>
    <x v="175"/>
  </r>
  <r>
    <d v="2006-03-08T00:00:00"/>
    <n v="67"/>
    <n v="-999"/>
    <n v="-6.9"/>
    <n v="-5.8"/>
    <n v="-9"/>
    <n v="95.2"/>
    <n v="87.9"/>
    <n v="12.1"/>
    <n v="1146"/>
    <n v="-0.4"/>
    <n v="-999"/>
    <n v="-999"/>
    <n v="-999"/>
    <n v="-999"/>
    <n v="0.7"/>
    <n v="-999"/>
    <n v="0.34899999999999998"/>
    <n v="4.8000000000000001E-2"/>
    <n v="0"/>
    <n v="-999"/>
    <x v="175"/>
  </r>
  <r>
    <d v="2006-03-09T00:00:00"/>
    <n v="68"/>
    <n v="-999"/>
    <n v="-9.6"/>
    <n v="-3.3"/>
    <n v="-14.3"/>
    <n v="85.8"/>
    <n v="48.7"/>
    <n v="0"/>
    <n v="1126"/>
    <n v="-0.4"/>
    <n v="-999"/>
    <n v="-999"/>
    <n v="-999"/>
    <n v="-999"/>
    <n v="0.7"/>
    <n v="-999"/>
    <n v="0.23300000000000001"/>
    <n v="0.245"/>
    <n v="0"/>
    <n v="-999"/>
    <x v="175"/>
  </r>
  <r>
    <d v="2006-03-10T00:00:00"/>
    <n v="69"/>
    <n v="-999"/>
    <n v="-10.199999999999999"/>
    <n v="-2.7"/>
    <n v="-15.2"/>
    <n v="90.1"/>
    <n v="58.8"/>
    <n v="0"/>
    <n v="1118"/>
    <n v="-0.4"/>
    <n v="-999"/>
    <n v="-999"/>
    <n v="-999"/>
    <n v="-999"/>
    <n v="0.7"/>
    <n v="-999"/>
    <n v="0.29499999999999998"/>
    <n v="0.20599999999999999"/>
    <n v="0"/>
    <n v="-999"/>
    <x v="175"/>
  </r>
  <r>
    <d v="2006-03-11T00:00:00"/>
    <n v="70"/>
    <n v="-999"/>
    <n v="-9.1"/>
    <n v="-1.7"/>
    <n v="-14.4"/>
    <n v="81.400000000000006"/>
    <n v="46.9"/>
    <n v="0"/>
    <n v="1105"/>
    <n v="-0.4"/>
    <n v="-999"/>
    <n v="-999"/>
    <n v="-999"/>
    <n v="-999"/>
    <n v="0.7"/>
    <n v="-999"/>
    <n v="0.253"/>
    <n v="0.28599999999999998"/>
    <n v="0"/>
    <n v="-999"/>
    <x v="175"/>
  </r>
  <r>
    <d v="2006-03-12T00:00:00"/>
    <n v="71"/>
    <n v="-999"/>
    <n v="-8.9"/>
    <n v="-0.9"/>
    <n v="-14.6"/>
    <n v="71.599999999999994"/>
    <n v="31"/>
    <n v="0"/>
    <n v="1097"/>
    <n v="-0.4"/>
    <n v="-999"/>
    <n v="-999"/>
    <n v="-999"/>
    <n v="-999"/>
    <n v="0.7"/>
    <n v="-999"/>
    <n v="0.17799999999999999"/>
    <n v="0.39400000000000002"/>
    <n v="0"/>
    <n v="-999"/>
    <x v="175"/>
  </r>
  <r>
    <d v="2006-03-13T00:00:00"/>
    <n v="72"/>
    <n v="-999"/>
    <n v="-7"/>
    <n v="0.6"/>
    <n v="-13.9"/>
    <n v="71.8"/>
    <n v="28.5"/>
    <n v="0"/>
    <n v="1090"/>
    <n v="-0.3"/>
    <n v="-999"/>
    <n v="-999"/>
    <n v="-999"/>
    <n v="-999"/>
    <n v="0.8"/>
    <n v="-999"/>
    <n v="0.18099999999999999"/>
    <n v="0.45600000000000002"/>
    <n v="0"/>
    <n v="-999"/>
    <x v="175"/>
  </r>
  <r>
    <d v="2006-03-14T00:00:00"/>
    <n v="73"/>
    <n v="-999"/>
    <n v="-5.9"/>
    <n v="-0.3"/>
    <n v="-8.9"/>
    <n v="89.1"/>
    <n v="57.7"/>
    <n v="0"/>
    <n v="1078"/>
    <n v="-0.5"/>
    <n v="-999"/>
    <n v="-999"/>
    <n v="-999"/>
    <n v="-999"/>
    <n v="0.7"/>
    <n v="-999"/>
    <n v="0.34599999999999997"/>
    <n v="0.253"/>
    <n v="0"/>
    <n v="-999"/>
    <x v="175"/>
  </r>
  <r>
    <d v="2006-03-15T00:00:00"/>
    <n v="74"/>
    <n v="-999"/>
    <n v="-5.5"/>
    <n v="-1.5"/>
    <n v="-10.6"/>
    <n v="85"/>
    <n v="61.5"/>
    <n v="0"/>
    <n v="1078"/>
    <n v="-0.5"/>
    <n v="-999"/>
    <n v="-999"/>
    <n v="-999"/>
    <n v="-999"/>
    <n v="0.7"/>
    <n v="-999"/>
    <n v="0.33700000000000002"/>
    <n v="0.21099999999999999"/>
    <n v="0"/>
    <n v="-999"/>
    <x v="175"/>
  </r>
  <r>
    <d v="2006-03-16T00:00:00"/>
    <n v="75"/>
    <n v="-999"/>
    <n v="-4.4000000000000004"/>
    <n v="-3"/>
    <n v="-6.2"/>
    <n v="96.2"/>
    <n v="89.7"/>
    <n v="4.5999999999999996"/>
    <n v="1118"/>
    <n v="-0.5"/>
    <n v="-999"/>
    <n v="-999"/>
    <n v="-999"/>
    <n v="-999"/>
    <n v="0.7"/>
    <n v="-999"/>
    <n v="0.44"/>
    <n v="0.05"/>
    <n v="0"/>
    <n v="-999"/>
    <x v="175"/>
  </r>
  <r>
    <d v="2006-03-17T00:00:00"/>
    <n v="76"/>
    <n v="-999"/>
    <n v="-3.6"/>
    <n v="0.2"/>
    <n v="-6.1"/>
    <n v="98.2"/>
    <n v="87.5"/>
    <n v="16.2"/>
    <n v="1270"/>
    <n v="-0.5"/>
    <n v="-999"/>
    <n v="-999"/>
    <n v="-999"/>
    <n v="-999"/>
    <n v="0.7"/>
    <n v="-999"/>
    <n v="0.54300000000000004"/>
    <n v="7.6999999999999999E-2"/>
    <n v="0"/>
    <n v="-999"/>
    <x v="175"/>
  </r>
  <r>
    <d v="2006-03-18T00:00:00"/>
    <n v="77"/>
    <n v="-999"/>
    <n v="-5.8"/>
    <n v="0.2"/>
    <n v="-9.1"/>
    <n v="94"/>
    <n v="70.2"/>
    <n v="0"/>
    <n v="1230"/>
    <n v="-0.5"/>
    <n v="-999"/>
    <n v="-999"/>
    <n v="-999"/>
    <n v="-999"/>
    <n v="0.6"/>
    <n v="-999"/>
    <n v="0.435"/>
    <n v="0.185"/>
    <n v="0"/>
    <n v="-999"/>
    <x v="175"/>
  </r>
  <r>
    <d v="2006-03-19T00:00:00"/>
    <n v="78"/>
    <n v="-999"/>
    <n v="-4.8"/>
    <n v="3"/>
    <n v="-11.3"/>
    <n v="90"/>
    <n v="63.8"/>
    <n v="0"/>
    <n v="1214"/>
    <n v="-0.4"/>
    <n v="-999"/>
    <n v="-999"/>
    <n v="-999"/>
    <n v="-999"/>
    <n v="0.7"/>
    <n v="-999"/>
    <n v="0.48299999999999998"/>
    <n v="0.27400000000000002"/>
    <n v="0"/>
    <n v="-999"/>
    <x v="175"/>
  </r>
  <r>
    <d v="2006-03-20T00:00:00"/>
    <n v="79"/>
    <n v="-999"/>
    <n v="-2.2999999999999998"/>
    <n v="1.7"/>
    <n v="-7.3"/>
    <n v="83.1"/>
    <n v="58.2"/>
    <n v="0"/>
    <n v="1182"/>
    <n v="-0.3"/>
    <n v="-999"/>
    <n v="-999"/>
    <n v="-999"/>
    <n v="-999"/>
    <n v="0.8"/>
    <n v="-999"/>
    <n v="0.40100000000000002"/>
    <n v="0.28899999999999998"/>
    <n v="0"/>
    <n v="-999"/>
    <x v="175"/>
  </r>
  <r>
    <d v="2006-03-21T00:00:00"/>
    <n v="80"/>
    <n v="-999"/>
    <n v="-2.8"/>
    <n v="0.4"/>
    <n v="-5.6"/>
    <n v="85.3"/>
    <n v="65.900000000000006"/>
    <n v="0"/>
    <n v="1175"/>
    <n v="-0.4"/>
    <n v="-999"/>
    <n v="-999"/>
    <n v="-999"/>
    <n v="-999"/>
    <n v="0.7"/>
    <n v="-999"/>
    <n v="0.41399999999999998"/>
    <n v="0.214"/>
    <n v="0"/>
    <n v="-999"/>
    <x v="175"/>
  </r>
  <r>
    <d v="2006-03-22T00:00:00"/>
    <n v="81"/>
    <n v="-999"/>
    <n v="-1.6"/>
    <n v="1.7"/>
    <n v="-3.7"/>
    <n v="90.7"/>
    <n v="75"/>
    <n v="0"/>
    <n v="1174"/>
    <n v="-0.3"/>
    <n v="-999"/>
    <n v="-999"/>
    <n v="-999"/>
    <n v="-999"/>
    <n v="0.7"/>
    <n v="-999"/>
    <n v="0.51800000000000002"/>
    <n v="0.17299999999999999"/>
    <n v="0"/>
    <n v="-999"/>
    <x v="175"/>
  </r>
  <r>
    <d v="2006-03-23T00:00:00"/>
    <n v="82"/>
    <n v="-999"/>
    <n v="1.5"/>
    <n v="6.8"/>
    <n v="-2.2000000000000002"/>
    <n v="79.7"/>
    <n v="51.3"/>
    <n v="0"/>
    <n v="1104"/>
    <n v="-0.2"/>
    <n v="-999"/>
    <n v="-999"/>
    <n v="-999"/>
    <n v="-999"/>
    <n v="0.8"/>
    <n v="-999"/>
    <n v="0.505"/>
    <n v="0.48099999999999998"/>
    <n v="0"/>
    <n v="-999"/>
    <x v="175"/>
  </r>
  <r>
    <d v="2006-03-24T00:00:00"/>
    <n v="83"/>
    <n v="-999"/>
    <n v="-0.6"/>
    <n v="3.8"/>
    <n v="-4.5999999999999996"/>
    <n v="89.5"/>
    <n v="70.599999999999994"/>
    <n v="7.4"/>
    <n v="1132"/>
    <n v="-0.3"/>
    <n v="-999"/>
    <n v="-999"/>
    <n v="-999"/>
    <n v="-999"/>
    <n v="0.7"/>
    <n v="-999"/>
    <n v="0.56699999999999995"/>
    <n v="0.23599999999999999"/>
    <n v="0"/>
    <n v="-999"/>
    <x v="175"/>
  </r>
  <r>
    <d v="2006-03-25T00:00:00"/>
    <n v="84"/>
    <n v="-999"/>
    <n v="-2.6"/>
    <n v="2.7"/>
    <n v="-7"/>
    <n v="81.900000000000006"/>
    <n v="56.9"/>
    <n v="0"/>
    <n v="1122"/>
    <n v="-0.2"/>
    <n v="-999"/>
    <n v="-999"/>
    <n v="-999"/>
    <n v="-999"/>
    <n v="0.7"/>
    <n v="-999"/>
    <n v="0.42299999999999999"/>
    <n v="0.32"/>
    <n v="0"/>
    <n v="-999"/>
    <x v="175"/>
  </r>
  <r>
    <d v="2006-03-26T00:00:00"/>
    <n v="85"/>
    <n v="-999"/>
    <n v="-4.5999999999999996"/>
    <n v="3.3"/>
    <n v="-8.8000000000000007"/>
    <n v="71.8"/>
    <n v="38.9"/>
    <n v="0"/>
    <n v="1113"/>
    <n v="-0.2"/>
    <n v="-999"/>
    <n v="-999"/>
    <n v="-999"/>
    <n v="-999"/>
    <n v="0.7"/>
    <n v="-999"/>
    <n v="0.30099999999999999"/>
    <n v="0.47299999999999998"/>
    <n v="0"/>
    <n v="-999"/>
    <x v="175"/>
  </r>
  <r>
    <d v="2006-03-27T00:00:00"/>
    <n v="86"/>
    <n v="-999"/>
    <n v="-3"/>
    <n v="2.1"/>
    <n v="-7.8"/>
    <n v="75.7"/>
    <n v="51.4"/>
    <n v="0"/>
    <n v="1115"/>
    <n v="-0.1"/>
    <n v="-999"/>
    <n v="-999"/>
    <n v="-999"/>
    <n v="-999"/>
    <n v="0.7"/>
    <n v="-999"/>
    <n v="0.36599999999999999"/>
    <n v="0.34499999999999997"/>
    <n v="0"/>
    <n v="-999"/>
    <x v="175"/>
  </r>
  <r>
    <d v="2006-03-28T00:00:00"/>
    <n v="87"/>
    <n v="-999"/>
    <n v="-1.1000000000000001"/>
    <n v="3.9"/>
    <n v="-4.5"/>
    <n v="83.7"/>
    <n v="62.9"/>
    <n v="0"/>
    <n v="1097"/>
    <n v="-0.2"/>
    <n v="-999"/>
    <n v="-999"/>
    <n v="-999"/>
    <n v="-999"/>
    <n v="0.7"/>
    <n v="-999"/>
    <n v="0.50900000000000001"/>
    <n v="0.29899999999999999"/>
    <n v="0"/>
    <n v="-999"/>
    <x v="175"/>
  </r>
  <r>
    <d v="2006-03-29T00:00:00"/>
    <n v="88"/>
    <n v="-999"/>
    <n v="0.9"/>
    <n v="9.6999999999999993"/>
    <n v="-6.9"/>
    <n v="70.3"/>
    <n v="21"/>
    <n v="0"/>
    <n v="1065"/>
    <n v="-0.1"/>
    <n v="-999"/>
    <n v="-999"/>
    <n v="-999"/>
    <n v="-999"/>
    <n v="0.8"/>
    <n v="-999"/>
    <n v="0.252"/>
    <n v="0.95"/>
    <n v="0"/>
    <n v="-999"/>
    <x v="175"/>
  </r>
  <r>
    <d v="2006-03-30T00:00:00"/>
    <n v="89"/>
    <n v="-999"/>
    <n v="0.2"/>
    <n v="7"/>
    <n v="-4.4000000000000004"/>
    <n v="77.900000000000006"/>
    <n v="40.5"/>
    <n v="0"/>
    <n v="1043"/>
    <n v="-0.1"/>
    <n v="-999"/>
    <n v="-999"/>
    <n v="-999"/>
    <n v="-999"/>
    <n v="0.7"/>
    <n v="-999"/>
    <n v="0.40500000000000003"/>
    <n v="0.59599999999999997"/>
    <n v="0"/>
    <n v="-999"/>
    <x v="175"/>
  </r>
  <r>
    <d v="2006-03-31T00:00:00"/>
    <n v="90"/>
    <n v="-999"/>
    <n v="-1"/>
    <n v="2.1"/>
    <n v="-3.6"/>
    <n v="96.2"/>
    <n v="87.9"/>
    <n v="3.7"/>
    <n v="1045"/>
    <n v="-0.1"/>
    <n v="-999"/>
    <n v="-999"/>
    <n v="-999"/>
    <n v="-999"/>
    <n v="0.6"/>
    <n v="-999"/>
    <n v="0.625"/>
    <n v="8.5999999999999993E-2"/>
    <n v="1045"/>
    <n v="-0.1"/>
    <x v="175"/>
  </r>
  <r>
    <d v="2006-04-01T00:00:00"/>
    <n v="91"/>
    <n v="-999"/>
    <n v="-0.1"/>
    <n v="5.6"/>
    <n v="-4.4000000000000004"/>
    <n v="88.1"/>
    <n v="54.7"/>
    <n v="0.5"/>
    <n v="1039"/>
    <n v="0"/>
    <n v="-999"/>
    <n v="-999"/>
    <n v="-999"/>
    <n v="-999"/>
    <n v="0.7"/>
    <n v="-999"/>
    <n v="0.497"/>
    <n v="0.41199999999999998"/>
    <n v="0"/>
    <n v="-999"/>
    <x v="176"/>
  </r>
  <r>
    <d v="2006-04-02T00:00:00"/>
    <n v="92"/>
    <n v="-999"/>
    <n v="-1.2"/>
    <n v="1.8"/>
    <n v="-3.2"/>
    <n v="85.8"/>
    <n v="55.1"/>
    <n v="1.4"/>
    <n v="1037"/>
    <n v="-0.1"/>
    <n v="-999"/>
    <n v="-999"/>
    <n v="-999"/>
    <n v="-999"/>
    <n v="0.7"/>
    <n v="-999"/>
    <n v="0.38400000000000001"/>
    <n v="0.312"/>
    <n v="0"/>
    <n v="-999"/>
    <x v="176"/>
  </r>
  <r>
    <d v="2006-04-03T00:00:00"/>
    <n v="93"/>
    <n v="-999"/>
    <n v="-0.5"/>
    <n v="2.8"/>
    <n v="-4.3"/>
    <n v="84.5"/>
    <n v="63.6"/>
    <n v="0"/>
    <n v="1030"/>
    <n v="-0.1"/>
    <n v="-999"/>
    <n v="-999"/>
    <n v="-999"/>
    <n v="-999"/>
    <n v="0.7"/>
    <n v="-999"/>
    <n v="0.47499999999999998"/>
    <n v="0.27200000000000002"/>
    <n v="0"/>
    <n v="-999"/>
    <x v="176"/>
  </r>
  <r>
    <d v="2006-04-04T00:00:00"/>
    <n v="94"/>
    <n v="-999"/>
    <n v="1.4"/>
    <n v="8.8000000000000007"/>
    <n v="-0.7"/>
    <n v="91.3"/>
    <n v="57.7"/>
    <n v="1.1000000000000001"/>
    <n v="1009"/>
    <n v="0"/>
    <n v="-999"/>
    <n v="-999"/>
    <n v="-999"/>
    <n v="-999"/>
    <n v="0.7"/>
    <n v="-999"/>
    <n v="0.65500000000000003"/>
    <n v="0.47899999999999998"/>
    <n v="0"/>
    <n v="-999"/>
    <x v="176"/>
  </r>
  <r>
    <d v="2006-04-05T00:00:00"/>
    <n v="95"/>
    <n v="-999"/>
    <n v="3.3"/>
    <n v="10.1"/>
    <n v="-1.6"/>
    <n v="83.6"/>
    <n v="44.5"/>
    <n v="0"/>
    <n v="960"/>
    <n v="0.1"/>
    <n v="-999"/>
    <n v="-999"/>
    <n v="-999"/>
    <n v="-999"/>
    <n v="0.7"/>
    <n v="-999"/>
    <n v="0.54900000000000004"/>
    <n v="0.68600000000000005"/>
    <n v="0"/>
    <n v="-999"/>
    <x v="176"/>
  </r>
  <r>
    <d v="2006-04-06T00:00:00"/>
    <n v="96"/>
    <n v="-999"/>
    <n v="2.1"/>
    <n v="10.7"/>
    <n v="-2.2999999999999998"/>
    <n v="73.7"/>
    <n v="40.6"/>
    <n v="0"/>
    <n v="918"/>
    <n v="0.1"/>
    <n v="-999"/>
    <n v="-999"/>
    <n v="-999"/>
    <n v="-999"/>
    <n v="0.7"/>
    <n v="-999"/>
    <n v="0.52400000000000002"/>
    <n v="0.76400000000000001"/>
    <n v="0"/>
    <n v="-999"/>
    <x v="176"/>
  </r>
  <r>
    <d v="2006-04-07T00:00:00"/>
    <n v="97"/>
    <n v="-999"/>
    <n v="2.4"/>
    <n v="6.2"/>
    <n v="-2.4"/>
    <n v="60.9"/>
    <n v="34"/>
    <n v="0"/>
    <n v="891"/>
    <n v="0"/>
    <n v="-999"/>
    <n v="-999"/>
    <n v="-999"/>
    <n v="-999"/>
    <n v="0.6"/>
    <n v="-999"/>
    <n v="0.32200000000000001"/>
    <n v="0.626"/>
    <n v="0"/>
    <n v="-999"/>
    <x v="176"/>
  </r>
  <r>
    <d v="2006-04-08T00:00:00"/>
    <n v="98"/>
    <n v="-999"/>
    <n v="3.4"/>
    <n v="7.9"/>
    <n v="0"/>
    <n v="81.3"/>
    <n v="60.2"/>
    <n v="0"/>
    <n v="865"/>
    <n v="0.1"/>
    <n v="-999"/>
    <n v="-999"/>
    <n v="-999"/>
    <n v="-999"/>
    <n v="0.7"/>
    <n v="-999"/>
    <n v="0.64200000000000002"/>
    <n v="0.42399999999999999"/>
    <n v="0"/>
    <n v="-999"/>
    <x v="176"/>
  </r>
  <r>
    <d v="2006-04-09T00:00:00"/>
    <n v="99"/>
    <n v="-999"/>
    <n v="1.5"/>
    <n v="6.6"/>
    <n v="-1.3"/>
    <n v="90.1"/>
    <n v="63.8"/>
    <n v="0"/>
    <n v="844"/>
    <n v="0.1"/>
    <n v="-999"/>
    <n v="-999"/>
    <n v="-999"/>
    <n v="-999"/>
    <n v="0.7"/>
    <n v="-999"/>
    <n v="0.62"/>
    <n v="0.35299999999999998"/>
    <n v="0"/>
    <n v="-999"/>
    <x v="176"/>
  </r>
  <r>
    <d v="2006-04-10T00:00:00"/>
    <n v="100"/>
    <n v="-999"/>
    <n v="0.1"/>
    <n v="3"/>
    <n v="-1.8"/>
    <n v="97.2"/>
    <n v="87.9"/>
    <n v="13.6"/>
    <n v="906"/>
    <n v="0"/>
    <n v="-999"/>
    <n v="-999"/>
    <n v="-999"/>
    <n v="-999"/>
    <n v="0.6"/>
    <n v="-999"/>
    <n v="0.66700000000000004"/>
    <n v="9.1999999999999998E-2"/>
    <n v="0"/>
    <n v="-999"/>
    <x v="176"/>
  </r>
  <r>
    <d v="2006-04-11T00:00:00"/>
    <n v="101"/>
    <n v="-999"/>
    <n v="0.4"/>
    <n v="4.5999999999999996"/>
    <n v="-1.9"/>
    <n v="95.3"/>
    <n v="84.5"/>
    <n v="5.3"/>
    <n v="878"/>
    <n v="0.1"/>
    <n v="-999"/>
    <n v="-999"/>
    <n v="-999"/>
    <n v="-999"/>
    <n v="0.7"/>
    <n v="-999"/>
    <n v="0.71399999999999997"/>
    <n v="0.13100000000000001"/>
    <n v="0"/>
    <n v="-999"/>
    <x v="176"/>
  </r>
  <r>
    <d v="2006-04-12T00:00:00"/>
    <n v="102"/>
    <n v="-999"/>
    <n v="-0.4"/>
    <n v="4.5"/>
    <n v="-3.8"/>
    <n v="96.6"/>
    <n v="84"/>
    <n v="12.4"/>
    <n v="921"/>
    <n v="0"/>
    <n v="-999"/>
    <n v="-999"/>
    <n v="-999"/>
    <n v="-999"/>
    <n v="0.6"/>
    <n v="-999"/>
    <n v="0.70899999999999996"/>
    <n v="0.13500000000000001"/>
    <n v="0"/>
    <n v="-999"/>
    <x v="176"/>
  </r>
  <r>
    <d v="2006-04-13T00:00:00"/>
    <n v="103"/>
    <n v="-999"/>
    <n v="-1.5"/>
    <n v="2.8"/>
    <n v="-5.3"/>
    <n v="88.5"/>
    <n v="68.7"/>
    <n v="0"/>
    <n v="899"/>
    <n v="0"/>
    <n v="-999"/>
    <n v="-999"/>
    <n v="-999"/>
    <n v="-999"/>
    <n v="0.6"/>
    <n v="-999"/>
    <n v="0.51400000000000001"/>
    <n v="0.23400000000000001"/>
    <n v="0"/>
    <n v="-999"/>
    <x v="176"/>
  </r>
  <r>
    <d v="2006-04-14T00:00:00"/>
    <n v="104"/>
    <n v="-999"/>
    <n v="-1.6"/>
    <n v="3.1"/>
    <n v="-8"/>
    <n v="93.6"/>
    <n v="74.900000000000006"/>
    <n v="7.6"/>
    <n v="941"/>
    <n v="-0.1"/>
    <n v="-999"/>
    <n v="-999"/>
    <n v="-999"/>
    <n v="-999"/>
    <n v="0.6"/>
    <n v="-999"/>
    <n v="0.57199999999999995"/>
    <n v="0.191"/>
    <n v="0"/>
    <n v="-999"/>
    <x v="176"/>
  </r>
  <r>
    <d v="2006-04-15T00:00:00"/>
    <n v="105"/>
    <n v="-999"/>
    <n v="-4.8"/>
    <n v="0.3"/>
    <n v="-10.4"/>
    <n v="90.2"/>
    <n v="62.9"/>
    <n v="9.5"/>
    <n v="1033"/>
    <n v="0"/>
    <n v="-999"/>
    <n v="-999"/>
    <n v="-999"/>
    <n v="-999"/>
    <n v="0.6"/>
    <n v="-999"/>
    <n v="0.39100000000000001"/>
    <n v="0.23100000000000001"/>
    <n v="0"/>
    <n v="-999"/>
    <x v="176"/>
  </r>
  <r>
    <d v="2006-04-16T00:00:00"/>
    <n v="106"/>
    <n v="-999"/>
    <n v="-5.0999999999999996"/>
    <n v="2.6"/>
    <n v="-8.9"/>
    <n v="88.4"/>
    <n v="55.7"/>
    <n v="0"/>
    <n v="980"/>
    <n v="0"/>
    <n v="-999"/>
    <n v="-999"/>
    <n v="-999"/>
    <n v="-999"/>
    <n v="0.6"/>
    <n v="-999"/>
    <n v="0.40899999999999997"/>
    <n v="0.32600000000000001"/>
    <n v="0"/>
    <n v="-999"/>
    <x v="176"/>
  </r>
  <r>
    <d v="2006-04-17T00:00:00"/>
    <n v="107"/>
    <n v="-999"/>
    <n v="-3.7"/>
    <n v="4.7"/>
    <n v="-10"/>
    <n v="77.3"/>
    <n v="37.4"/>
    <n v="0"/>
    <n v="955"/>
    <n v="0"/>
    <n v="-999"/>
    <n v="-999"/>
    <n v="-999"/>
    <n v="-999"/>
    <n v="0.7"/>
    <n v="-999"/>
    <n v="0.31900000000000001"/>
    <n v="0.53500000000000003"/>
    <n v="0"/>
    <n v="-999"/>
    <x v="176"/>
  </r>
  <r>
    <d v="2006-04-18T00:00:00"/>
    <n v="108"/>
    <n v="-999"/>
    <n v="-0.4"/>
    <n v="8.5"/>
    <n v="-9"/>
    <n v="63.1"/>
    <n v="29.4"/>
    <n v="0"/>
    <n v="922"/>
    <n v="0.1"/>
    <n v="-999"/>
    <n v="-999"/>
    <n v="-999"/>
    <n v="-999"/>
    <n v="0.7"/>
    <n v="-999"/>
    <n v="0.32700000000000001"/>
    <n v="0.78300000000000003"/>
    <n v="0"/>
    <n v="-999"/>
    <x v="176"/>
  </r>
  <r>
    <d v="2006-04-19T00:00:00"/>
    <n v="109"/>
    <n v="-999"/>
    <n v="3"/>
    <n v="9.6"/>
    <n v="-2.4"/>
    <n v="56.4"/>
    <n v="32.200000000000003"/>
    <n v="0"/>
    <n v="887"/>
    <n v="0.1"/>
    <n v="-999"/>
    <n v="-999"/>
    <n v="-999"/>
    <n v="-999"/>
    <n v="0.7"/>
    <n v="-999"/>
    <n v="0.38400000000000001"/>
    <n v="0.81"/>
    <n v="0"/>
    <n v="-999"/>
    <x v="176"/>
  </r>
  <r>
    <d v="2006-04-20T00:00:00"/>
    <n v="110"/>
    <n v="-999"/>
    <n v="6.3"/>
    <n v="11.4"/>
    <n v="1.5"/>
    <n v="58.7"/>
    <n v="42.1"/>
    <n v="0"/>
    <n v="836"/>
    <n v="0.1"/>
    <n v="-999"/>
    <n v="-999"/>
    <n v="-999"/>
    <n v="-999"/>
    <n v="0.7"/>
    <n v="-999"/>
    <n v="0.56699999999999995"/>
    <n v="0.78"/>
    <n v="0"/>
    <n v="-999"/>
    <x v="176"/>
  </r>
  <r>
    <d v="2006-04-21T00:00:00"/>
    <n v="111"/>
    <n v="-999"/>
    <n v="-0.2"/>
    <n v="6.6"/>
    <n v="-5.9"/>
    <n v="92.2"/>
    <n v="64.400000000000006"/>
    <n v="18.8"/>
    <n v="870"/>
    <n v="0"/>
    <n v="-999"/>
    <n v="-999"/>
    <n v="-999"/>
    <n v="-999"/>
    <n v="0.5"/>
    <n v="-999"/>
    <n v="0.628"/>
    <n v="0.34699999999999998"/>
    <n v="0"/>
    <n v="-999"/>
    <x v="176"/>
  </r>
  <r>
    <d v="2006-04-22T00:00:00"/>
    <n v="112"/>
    <n v="-999"/>
    <n v="-1.5"/>
    <n v="4.8"/>
    <n v="-7.6"/>
    <n v="75.8"/>
    <n v="49"/>
    <n v="0"/>
    <n v="836"/>
    <n v="0.1"/>
    <n v="-999"/>
    <n v="-999"/>
    <n v="-999"/>
    <n v="-999"/>
    <n v="0.7"/>
    <n v="-999"/>
    <n v="0.42099999999999999"/>
    <n v="0.439"/>
    <n v="0"/>
    <n v="-999"/>
    <x v="176"/>
  </r>
  <r>
    <d v="2006-04-23T00:00:00"/>
    <n v="113"/>
    <n v="-999"/>
    <n v="3.2"/>
    <n v="12.1"/>
    <n v="-4.9000000000000004"/>
    <n v="54.7"/>
    <n v="25.3"/>
    <n v="0"/>
    <n v="802"/>
    <n v="0.1"/>
    <n v="-999"/>
    <n v="-999"/>
    <n v="-999"/>
    <n v="-999"/>
    <n v="0.7"/>
    <n v="-999"/>
    <n v="0.35599999999999998"/>
    <n v="1.054"/>
    <n v="0"/>
    <n v="-999"/>
    <x v="176"/>
  </r>
  <r>
    <d v="2006-04-24T00:00:00"/>
    <n v="114"/>
    <n v="-999"/>
    <n v="6.3"/>
    <n v="14.2"/>
    <n v="-1.9"/>
    <n v="33.1"/>
    <n v="10.9"/>
    <n v="0"/>
    <n v="750"/>
    <n v="0.1"/>
    <n v="-999"/>
    <n v="-999"/>
    <n v="-999"/>
    <n v="-999"/>
    <n v="0.7"/>
    <n v="-999"/>
    <n v="0.17599999999999999"/>
    <n v="1.4419999999999999"/>
    <n v="0"/>
    <n v="-999"/>
    <x v="176"/>
  </r>
  <r>
    <d v="2006-04-25T00:00:00"/>
    <n v="115"/>
    <n v="-999"/>
    <n v="5.5"/>
    <n v="13.8"/>
    <n v="0"/>
    <n v="45.2"/>
    <n v="27"/>
    <n v="0"/>
    <n v="720"/>
    <n v="0.1"/>
    <n v="-999"/>
    <n v="-999"/>
    <n v="-999"/>
    <n v="-999"/>
    <n v="0.6"/>
    <n v="-999"/>
    <n v="0.42699999999999999"/>
    <n v="1.1519999999999999"/>
    <n v="0"/>
    <n v="-999"/>
    <x v="176"/>
  </r>
  <r>
    <d v="2006-04-26T00:00:00"/>
    <n v="116"/>
    <n v="-999"/>
    <n v="2.2999999999999998"/>
    <n v="8.9"/>
    <n v="-2.6"/>
    <n v="72.599999999999994"/>
    <n v="40.1"/>
    <n v="0"/>
    <n v="697"/>
    <n v="0"/>
    <n v="-999"/>
    <n v="-999"/>
    <n v="-999"/>
    <n v="-999"/>
    <n v="0.5"/>
    <n v="-999"/>
    <n v="0.45800000000000002"/>
    <n v="0.68300000000000005"/>
    <n v="0"/>
    <n v="-999"/>
    <x v="176"/>
  </r>
  <r>
    <d v="2006-04-27T00:00:00"/>
    <n v="117"/>
    <n v="-999"/>
    <n v="3.7"/>
    <n v="12"/>
    <n v="-4.3"/>
    <n v="76.900000000000006"/>
    <n v="46.6"/>
    <n v="0"/>
    <n v="657"/>
    <n v="0.1"/>
    <n v="-999"/>
    <n v="-999"/>
    <n v="-999"/>
    <n v="-999"/>
    <n v="0.6"/>
    <n v="-999"/>
    <n v="0.65500000000000003"/>
    <n v="0.749"/>
    <n v="0"/>
    <n v="-999"/>
    <x v="176"/>
  </r>
  <r>
    <d v="2006-04-28T00:00:00"/>
    <n v="118"/>
    <n v="-999"/>
    <n v="9.1"/>
    <n v="17.8"/>
    <n v="1.2"/>
    <n v="65.3"/>
    <n v="24.9"/>
    <n v="0"/>
    <n v="609"/>
    <n v="0.1"/>
    <n v="-999"/>
    <n v="-999"/>
    <n v="-999"/>
    <n v="-999"/>
    <n v="0.6"/>
    <n v="-999"/>
    <n v="0.50800000000000001"/>
    <n v="1.53"/>
    <n v="0"/>
    <n v="-999"/>
    <x v="176"/>
  </r>
  <r>
    <d v="2006-04-29T00:00:00"/>
    <n v="119"/>
    <n v="-999"/>
    <n v="6.5"/>
    <n v="14.9"/>
    <n v="-1.9"/>
    <n v="81"/>
    <n v="44"/>
    <n v="0"/>
    <n v="551"/>
    <n v="0.1"/>
    <n v="-999"/>
    <n v="-999"/>
    <n v="-999"/>
    <n v="-999"/>
    <n v="0.7"/>
    <n v="-999"/>
    <n v="0.74299999999999999"/>
    <n v="0.94899999999999995"/>
    <n v="0"/>
    <n v="-999"/>
    <x v="176"/>
  </r>
  <r>
    <d v="2006-04-30T00:00:00"/>
    <n v="120"/>
    <n v="-999"/>
    <n v="1.5"/>
    <n v="8.6999999999999993"/>
    <n v="-4.2"/>
    <n v="68.599999999999994"/>
    <n v="34.299999999999997"/>
    <n v="0"/>
    <n v="505"/>
    <n v="0.1"/>
    <n v="-999"/>
    <n v="-999"/>
    <n v="-999"/>
    <n v="-999"/>
    <n v="0.7"/>
    <n v="-999"/>
    <n v="0.38600000000000001"/>
    <n v="0.73899999999999999"/>
    <n v="505"/>
    <n v="0.1"/>
    <x v="176"/>
  </r>
  <r>
    <d v="2006-05-01T00:00:00"/>
    <n v="121"/>
    <n v="-999"/>
    <n v="-2.4"/>
    <n v="1.7"/>
    <n v="-4.7"/>
    <n v="86"/>
    <n v="60.3"/>
    <n v="4.7"/>
    <n v="550"/>
    <n v="0"/>
    <n v="-999"/>
    <n v="-999"/>
    <n v="-999"/>
    <n v="-999"/>
    <n v="0.5"/>
    <n v="-999"/>
    <n v="0.41499999999999998"/>
    <n v="0.27400000000000002"/>
    <n v="0"/>
    <n v="-999"/>
    <x v="177"/>
  </r>
  <r>
    <d v="2006-05-02T00:00:00"/>
    <n v="122"/>
    <n v="-999"/>
    <n v="-0.6"/>
    <n v="6.3"/>
    <n v="-6.4"/>
    <n v="70.099999999999994"/>
    <n v="42.7"/>
    <n v="0"/>
    <n v="514"/>
    <n v="0.1"/>
    <n v="-999"/>
    <n v="-999"/>
    <n v="-999"/>
    <n v="-999"/>
    <n v="0.7"/>
    <n v="-999"/>
    <n v="0.40600000000000003"/>
    <n v="0.54700000000000004"/>
    <n v="0"/>
    <n v="-999"/>
    <x v="177"/>
  </r>
  <r>
    <d v="2006-05-03T00:00:00"/>
    <n v="123"/>
    <n v="-999"/>
    <n v="3.4"/>
    <n v="10.7"/>
    <n v="-2.5"/>
    <n v="54.5"/>
    <n v="34.1"/>
    <n v="0"/>
    <n v="469"/>
    <n v="0.1"/>
    <n v="-999"/>
    <n v="-999"/>
    <n v="-999"/>
    <n v="-999"/>
    <n v="0.7"/>
    <n v="-999"/>
    <n v="0.437"/>
    <n v="0.84799999999999998"/>
    <n v="0"/>
    <n v="-999"/>
    <x v="177"/>
  </r>
  <r>
    <d v="2006-05-04T00:00:00"/>
    <n v="124"/>
    <n v="-999"/>
    <n v="6.1"/>
    <n v="14.5"/>
    <n v="-2.2999999999999998"/>
    <n v="47.9"/>
    <n v="26.4"/>
    <n v="0"/>
    <n v="433"/>
    <n v="0.1"/>
    <n v="-999"/>
    <n v="-999"/>
    <n v="-999"/>
    <n v="-999"/>
    <n v="0.7"/>
    <n v="-999"/>
    <n v="0.437"/>
    <n v="1.2150000000000001"/>
    <n v="0"/>
    <n v="-999"/>
    <x v="177"/>
  </r>
  <r>
    <d v="2006-05-05T00:00:00"/>
    <n v="125"/>
    <n v="-999"/>
    <n v="8"/>
    <n v="14.9"/>
    <n v="1.8"/>
    <n v="46.7"/>
    <n v="23.3"/>
    <n v="0"/>
    <n v="386"/>
    <n v="0.1"/>
    <n v="-999"/>
    <n v="-999"/>
    <n v="-999"/>
    <n v="-999"/>
    <n v="0.7"/>
    <n v="-999"/>
    <n v="0.39400000000000002"/>
    <n v="1.2989999999999999"/>
    <n v="0"/>
    <n v="-999"/>
    <x v="177"/>
  </r>
  <r>
    <d v="2006-05-06T00:00:00"/>
    <n v="126"/>
    <n v="-999"/>
    <n v="2.4"/>
    <n v="8.4"/>
    <n v="-1.3"/>
    <n v="78.8"/>
    <n v="49.1"/>
    <n v="0"/>
    <n v="376"/>
    <n v="0.1"/>
    <n v="-999"/>
    <n v="-999"/>
    <n v="-999"/>
    <n v="-999"/>
    <n v="0.7"/>
    <n v="-999"/>
    <n v="0.54"/>
    <n v="0.56100000000000005"/>
    <n v="0"/>
    <n v="-999"/>
    <x v="177"/>
  </r>
  <r>
    <d v="2006-05-07T00:00:00"/>
    <n v="127"/>
    <n v="-999"/>
    <n v="0"/>
    <n v="4.3"/>
    <n v="-3.3"/>
    <n v="91.2"/>
    <n v="69.900000000000006"/>
    <n v="8.9"/>
    <n v="404"/>
    <n v="0"/>
    <n v="-999"/>
    <n v="-999"/>
    <n v="-999"/>
    <n v="-999"/>
    <n v="0.6"/>
    <n v="-999"/>
    <n v="0.58099999999999996"/>
    <n v="0.25"/>
    <n v="0"/>
    <n v="-999"/>
    <x v="177"/>
  </r>
  <r>
    <d v="2006-05-08T00:00:00"/>
    <n v="128"/>
    <n v="-999"/>
    <n v="-2.6"/>
    <n v="3"/>
    <n v="-6.1"/>
    <n v="87.9"/>
    <n v="55.8"/>
    <n v="8.1999999999999993"/>
    <n v="380"/>
    <n v="0.1"/>
    <n v="-999"/>
    <n v="-999"/>
    <n v="-999"/>
    <n v="-999"/>
    <n v="0.7"/>
    <n v="-999"/>
    <n v="0.42199999999999999"/>
    <n v="0.33500000000000002"/>
    <n v="0"/>
    <n v="-999"/>
    <x v="177"/>
  </r>
  <r>
    <d v="2006-05-09T00:00:00"/>
    <n v="129"/>
    <n v="-999"/>
    <n v="0.8"/>
    <n v="8.3000000000000007"/>
    <n v="-6.5"/>
    <n v="65.7"/>
    <n v="34.200000000000003"/>
    <n v="0"/>
    <n v="355"/>
    <n v="0.2"/>
    <n v="-999"/>
    <n v="-999"/>
    <n v="-999"/>
    <n v="-999"/>
    <n v="0.8"/>
    <n v="-999"/>
    <n v="0.375"/>
    <n v="0.72"/>
    <n v="0"/>
    <n v="-999"/>
    <x v="177"/>
  </r>
  <r>
    <d v="2006-05-10T00:00:00"/>
    <n v="130"/>
    <n v="-999"/>
    <n v="4.8"/>
    <n v="10.4"/>
    <n v="-2.2000000000000002"/>
    <n v="54.3"/>
    <n v="37.200000000000003"/>
    <n v="0"/>
    <n v="321"/>
    <n v="0.1"/>
    <n v="-999"/>
    <n v="-999"/>
    <n v="-999"/>
    <n v="-999"/>
    <n v="0.8"/>
    <n v="-999"/>
    <n v="0.46800000000000003"/>
    <n v="0.79200000000000004"/>
    <n v="0"/>
    <n v="-999"/>
    <x v="177"/>
  </r>
  <r>
    <d v="2006-05-11T00:00:00"/>
    <n v="131"/>
    <n v="-999"/>
    <n v="3.9"/>
    <n v="10.6"/>
    <n v="-2"/>
    <n v="73.400000000000006"/>
    <n v="44.9"/>
    <n v="4.5"/>
    <n v="328"/>
    <n v="0.1"/>
    <n v="-999"/>
    <n v="-999"/>
    <n v="-999"/>
    <n v="-999"/>
    <n v="0.8"/>
    <n v="-999"/>
    <n v="0.57299999999999995"/>
    <n v="0.70399999999999996"/>
    <n v="0"/>
    <n v="-999"/>
    <x v="177"/>
  </r>
  <r>
    <d v="2006-05-12T00:00:00"/>
    <n v="132"/>
    <n v="-999"/>
    <n v="-0.3"/>
    <n v="6.2"/>
    <n v="-5.8"/>
    <n v="77.099999999999994"/>
    <n v="33.4"/>
    <n v="1.6"/>
    <n v="285"/>
    <n v="0.1"/>
    <n v="-999"/>
    <n v="-999"/>
    <n v="-999"/>
    <n v="-999"/>
    <n v="0.8"/>
    <n v="-999"/>
    <n v="0.317"/>
    <n v="0.63100000000000001"/>
    <n v="0"/>
    <n v="-999"/>
    <x v="177"/>
  </r>
  <r>
    <d v="2006-05-13T00:00:00"/>
    <n v="133"/>
    <n v="-999"/>
    <n v="3.2"/>
    <n v="12"/>
    <n v="-5.9"/>
    <n v="60.4"/>
    <n v="32.1"/>
    <n v="0"/>
    <n v="243"/>
    <n v="0.3"/>
    <n v="-999"/>
    <n v="-999"/>
    <n v="-999"/>
    <n v="-999"/>
    <n v="0.9"/>
    <n v="-999"/>
    <n v="0.44900000000000001"/>
    <n v="0.95199999999999996"/>
    <n v="0"/>
    <n v="-999"/>
    <x v="177"/>
  </r>
  <r>
    <d v="2006-05-14T00:00:00"/>
    <n v="134"/>
    <n v="-999"/>
    <n v="9.6"/>
    <n v="18.5"/>
    <n v="0.3"/>
    <n v="45.3"/>
    <n v="27.1"/>
    <n v="0"/>
    <n v="207"/>
    <n v="0.4"/>
    <n v="-999"/>
    <n v="-999"/>
    <n v="-999"/>
    <n v="-999"/>
    <n v="0.9"/>
    <n v="-999"/>
    <n v="0.57499999999999996"/>
    <n v="1.552"/>
    <n v="0"/>
    <n v="-999"/>
    <x v="177"/>
  </r>
  <r>
    <d v="2006-05-15T00:00:00"/>
    <n v="135"/>
    <n v="-999"/>
    <n v="15.4"/>
    <n v="23.5"/>
    <n v="6.3"/>
    <n v="39.1"/>
    <n v="26.5"/>
    <n v="0"/>
    <n v="127"/>
    <n v="0"/>
    <n v="-999"/>
    <n v="-999"/>
    <n v="-999"/>
    <n v="-999"/>
    <n v="0.9"/>
    <n v="-999"/>
    <n v="0.76800000000000002"/>
    <n v="2.1280000000000001"/>
    <n v="0"/>
    <n v="-999"/>
    <x v="177"/>
  </r>
  <r>
    <d v="2006-05-16T00:00:00"/>
    <n v="136"/>
    <n v="-999"/>
    <n v="17.3"/>
    <n v="25.9"/>
    <n v="10.4"/>
    <n v="44.4"/>
    <n v="25.8"/>
    <n v="0"/>
    <n v="13"/>
    <n v="0"/>
    <n v="-999"/>
    <n v="-999"/>
    <n v="-999"/>
    <n v="-999"/>
    <n v="1"/>
    <n v="-999"/>
    <n v="0.86299999999999999"/>
    <n v="2.4790000000000001"/>
    <n v="0"/>
    <n v="-999"/>
    <x v="177"/>
  </r>
  <r>
    <d v="2006-05-17T00:00:00"/>
    <n v="137"/>
    <n v="-999"/>
    <n v="17.600000000000001"/>
    <n v="25.3"/>
    <n v="10.7"/>
    <n v="48.5"/>
    <n v="22.2"/>
    <n v="0"/>
    <n v="0"/>
    <n v="0"/>
    <n v="-999"/>
    <n v="-999"/>
    <n v="-999"/>
    <n v="-999"/>
    <n v="3.3"/>
    <n v="-999"/>
    <n v="0.71499999999999997"/>
    <n v="2.508"/>
    <n v="0"/>
    <n v="-999"/>
    <x v="177"/>
  </r>
  <r>
    <d v="2006-05-18T00:00:00"/>
    <n v="138"/>
    <n v="-999"/>
    <n v="16.899999999999999"/>
    <n v="24.1"/>
    <n v="10.1"/>
    <n v="50"/>
    <n v="26.8"/>
    <n v="0"/>
    <n v="0"/>
    <n v="0"/>
    <n v="-999"/>
    <n v="-999"/>
    <n v="-999"/>
    <n v="-999"/>
    <n v="6.4"/>
    <n v="-999"/>
    <n v="0.80400000000000005"/>
    <n v="2.1970000000000001"/>
    <n v="0"/>
    <n v="-999"/>
    <x v="177"/>
  </r>
  <r>
    <d v="2006-05-19T00:00:00"/>
    <n v="139"/>
    <n v="-999"/>
    <n v="13.6"/>
    <n v="20.3"/>
    <n v="8"/>
    <n v="60.9"/>
    <n v="37.700000000000003"/>
    <n v="0.3"/>
    <n v="0"/>
    <n v="0"/>
    <n v="-999"/>
    <n v="-999"/>
    <n v="-999"/>
    <n v="-999"/>
    <n v="7.2"/>
    <n v="-999"/>
    <n v="0.89600000000000002"/>
    <n v="1.484"/>
    <n v="0"/>
    <n v="-999"/>
    <x v="177"/>
  </r>
  <r>
    <d v="2006-05-20T00:00:00"/>
    <n v="140"/>
    <n v="-999"/>
    <n v="7.5"/>
    <n v="10.8"/>
    <n v="3.5"/>
    <n v="97"/>
    <n v="79.7"/>
    <n v="17.100000000000001"/>
    <n v="0"/>
    <n v="0"/>
    <n v="-999"/>
    <n v="-999"/>
    <n v="-999"/>
    <n v="-999"/>
    <n v="6.5"/>
    <n v="-999"/>
    <n v="1.034"/>
    <n v="0.26300000000000001"/>
    <n v="0"/>
    <n v="-999"/>
    <x v="177"/>
  </r>
  <r>
    <d v="2006-05-21T00:00:00"/>
    <n v="141"/>
    <n v="-999"/>
    <n v="7.4"/>
    <n v="13.1"/>
    <n v="3.9"/>
    <n v="85.3"/>
    <n v="49.9"/>
    <n v="1.3"/>
    <n v="0"/>
    <n v="0"/>
    <n v="-999"/>
    <n v="-999"/>
    <n v="-999"/>
    <n v="-999"/>
    <n v="6.5"/>
    <n v="-999"/>
    <n v="0.751"/>
    <n v="0.755"/>
    <n v="0"/>
    <n v="-999"/>
    <x v="177"/>
  </r>
  <r>
    <d v="2006-05-22T00:00:00"/>
    <n v="142"/>
    <n v="-999"/>
    <n v="7.3"/>
    <n v="11.9"/>
    <n v="3.7"/>
    <n v="95.5"/>
    <n v="78.599999999999994"/>
    <n v="14.2"/>
    <n v="0"/>
    <n v="0"/>
    <n v="-999"/>
    <n v="-999"/>
    <n v="-999"/>
    <n v="-999"/>
    <n v="6.3"/>
    <n v="-999"/>
    <n v="1.095"/>
    <n v="0.29799999999999999"/>
    <n v="0"/>
    <n v="-999"/>
    <x v="177"/>
  </r>
  <r>
    <d v="2006-05-23T00:00:00"/>
    <n v="143"/>
    <n v="-999"/>
    <n v="6.6"/>
    <n v="11.9"/>
    <n v="1.3"/>
    <n v="89.9"/>
    <n v="53.9"/>
    <n v="1.9"/>
    <n v="0"/>
    <n v="0"/>
    <n v="-999"/>
    <n v="-999"/>
    <n v="-999"/>
    <n v="-999"/>
    <n v="6.7"/>
    <n v="-999"/>
    <n v="0.749"/>
    <n v="0.64200000000000002"/>
    <n v="0"/>
    <n v="-999"/>
    <x v="177"/>
  </r>
  <r>
    <d v="2006-05-24T00:00:00"/>
    <n v="144"/>
    <n v="-999"/>
    <n v="4.3"/>
    <n v="7.8"/>
    <n v="-0.1"/>
    <n v="97.2"/>
    <n v="89.1"/>
    <n v="17.899999999999999"/>
    <n v="0"/>
    <n v="0"/>
    <n v="-999"/>
    <n v="-999"/>
    <n v="-999"/>
    <n v="-999"/>
    <n v="6"/>
    <n v="-999"/>
    <n v="0.94099999999999995"/>
    <n v="0.115"/>
    <n v="0"/>
    <n v="-999"/>
    <x v="177"/>
  </r>
  <r>
    <d v="2006-05-25T00:00:00"/>
    <n v="145"/>
    <n v="-999"/>
    <n v="2.5"/>
    <n v="7.8"/>
    <n v="-0.9"/>
    <n v="92.8"/>
    <n v="66.7"/>
    <n v="4.3"/>
    <n v="0"/>
    <n v="0"/>
    <n v="-999"/>
    <n v="-999"/>
    <n v="-999"/>
    <n v="-999"/>
    <n v="5.6"/>
    <n v="-999"/>
    <n v="0.70399999999999996"/>
    <n v="0.35199999999999998"/>
    <n v="0"/>
    <n v="-999"/>
    <x v="177"/>
  </r>
  <r>
    <d v="2006-05-26T00:00:00"/>
    <n v="146"/>
    <n v="-999"/>
    <n v="1.8"/>
    <n v="4.5"/>
    <n v="-0.2"/>
    <n v="98.7"/>
    <n v="89.6"/>
    <n v="3.2"/>
    <n v="0"/>
    <n v="0"/>
    <n v="-999"/>
    <n v="-999"/>
    <n v="-999"/>
    <n v="-999"/>
    <n v="5.3"/>
    <n v="-999"/>
    <n v="0.75600000000000001"/>
    <n v="8.7999999999999995E-2"/>
    <n v="0"/>
    <n v="-999"/>
    <x v="177"/>
  </r>
  <r>
    <d v="2006-05-27T00:00:00"/>
    <n v="147"/>
    <n v="-999"/>
    <n v="2.9"/>
    <n v="8.1999999999999993"/>
    <n v="-0.1"/>
    <n v="92"/>
    <n v="57"/>
    <n v="1.3"/>
    <n v="0"/>
    <n v="0"/>
    <n v="-999"/>
    <n v="-999"/>
    <n v="-999"/>
    <n v="-999"/>
    <n v="5.9"/>
    <n v="-999"/>
    <n v="0.62"/>
    <n v="0.46700000000000003"/>
    <n v="0"/>
    <n v="-999"/>
    <x v="177"/>
  </r>
  <r>
    <d v="2006-05-28T00:00:00"/>
    <n v="148"/>
    <n v="-999"/>
    <n v="4"/>
    <n v="11.5"/>
    <n v="-0.7"/>
    <n v="91.2"/>
    <n v="65"/>
    <n v="20"/>
    <n v="0"/>
    <n v="0"/>
    <n v="-999"/>
    <n v="-999"/>
    <n v="-999"/>
    <n v="-999"/>
    <n v="5.5"/>
    <n v="-999"/>
    <n v="0.879"/>
    <n v="0.47499999999999998"/>
    <n v="0"/>
    <n v="-999"/>
    <x v="177"/>
  </r>
  <r>
    <d v="2006-05-29T00:00:00"/>
    <n v="149"/>
    <n v="-999"/>
    <n v="4.4000000000000004"/>
    <n v="11.8"/>
    <n v="0.4"/>
    <n v="88.2"/>
    <n v="58.5"/>
    <n v="0.3"/>
    <n v="0"/>
    <n v="0"/>
    <n v="-999"/>
    <n v="-999"/>
    <n v="-999"/>
    <n v="-999"/>
    <n v="5.8"/>
    <n v="-999"/>
    <n v="0.80800000000000005"/>
    <n v="0.57399999999999995"/>
    <n v="0"/>
    <n v="-999"/>
    <x v="177"/>
  </r>
  <r>
    <d v="2006-05-30T00:00:00"/>
    <n v="150"/>
    <n v="-999"/>
    <n v="8.5"/>
    <n v="16"/>
    <n v="0.4"/>
    <n v="66.5"/>
    <n v="29.4"/>
    <n v="0"/>
    <n v="0"/>
    <n v="0"/>
    <n v="-999"/>
    <n v="-999"/>
    <n v="-999"/>
    <n v="-999"/>
    <n v="6.8"/>
    <n v="-999"/>
    <n v="0.53600000000000003"/>
    <n v="1.2829999999999999"/>
    <n v="0"/>
    <n v="-999"/>
    <x v="177"/>
  </r>
  <r>
    <d v="2006-05-31T00:00:00"/>
    <n v="151"/>
    <n v="-999"/>
    <n v="11.3"/>
    <n v="19"/>
    <n v="4.4000000000000004"/>
    <n v="58.6"/>
    <n v="35.200000000000003"/>
    <n v="0"/>
    <n v="0"/>
    <n v="0"/>
    <n v="-999"/>
    <n v="-999"/>
    <n v="-999"/>
    <n v="-999"/>
    <n v="7.6"/>
    <n v="-999"/>
    <n v="0.77100000000000002"/>
    <n v="1.4239999999999999"/>
    <n v="0"/>
    <n v="-999"/>
    <x v="177"/>
  </r>
  <r>
    <d v="2006-06-01T00:00:00"/>
    <n v="152"/>
    <n v="-999"/>
    <n v="11.6"/>
    <n v="17"/>
    <n v="8.8000000000000007"/>
    <n v="74.599999999999994"/>
    <n v="48.2"/>
    <n v="3.2"/>
    <n v="0"/>
    <n v="0"/>
    <n v="-999"/>
    <n v="-999"/>
    <n v="-999"/>
    <n v="-999"/>
    <n v="8.1999999999999993"/>
    <n v="-999"/>
    <n v="0.93100000000000005"/>
    <n v="1.0029999999999999"/>
    <n v="0"/>
    <n v="-999"/>
    <x v="178"/>
  </r>
  <r>
    <d v="2006-06-02T00:00:00"/>
    <n v="153"/>
    <n v="-999"/>
    <n v="8.3000000000000007"/>
    <n v="13.3"/>
    <n v="2.9"/>
    <n v="94.2"/>
    <n v="68.7"/>
    <n v="15.2"/>
    <n v="0"/>
    <n v="0"/>
    <n v="-999"/>
    <n v="-999"/>
    <n v="-999"/>
    <n v="-999"/>
    <n v="8"/>
    <n v="-999"/>
    <n v="1.048"/>
    <n v="0.47799999999999998"/>
    <n v="0"/>
    <n v="-999"/>
    <x v="178"/>
  </r>
  <r>
    <d v="2006-06-03T00:00:00"/>
    <n v="154"/>
    <n v="-999"/>
    <n v="7"/>
    <n v="14.7"/>
    <n v="0.1"/>
    <n v="80.2"/>
    <n v="43.1"/>
    <n v="0.3"/>
    <n v="0"/>
    <n v="0"/>
    <n v="-999"/>
    <n v="-999"/>
    <n v="-999"/>
    <n v="-999"/>
    <n v="8.1999999999999993"/>
    <n v="-999"/>
    <n v="0.71899999999999997"/>
    <n v="0.95099999999999996"/>
    <n v="0"/>
    <n v="-999"/>
    <x v="178"/>
  </r>
  <r>
    <d v="2006-06-04T00:00:00"/>
    <n v="155"/>
    <n v="-999"/>
    <n v="6.2"/>
    <n v="8.1"/>
    <n v="4.4000000000000004"/>
    <n v="94"/>
    <n v="79.8"/>
    <n v="2.1"/>
    <n v="0"/>
    <n v="0"/>
    <n v="-999"/>
    <n v="-999"/>
    <n v="-999"/>
    <n v="-999"/>
    <n v="8"/>
    <n v="-999"/>
    <n v="0.86299999999999999"/>
    <n v="0.218"/>
    <n v="0"/>
    <n v="-999"/>
    <x v="178"/>
  </r>
  <r>
    <d v="2006-06-05T00:00:00"/>
    <n v="156"/>
    <n v="-999"/>
    <n v="8.3000000000000007"/>
    <n v="14.8"/>
    <n v="3.2"/>
    <n v="87.8"/>
    <n v="60.5"/>
    <n v="0"/>
    <n v="0"/>
    <n v="0"/>
    <n v="-999"/>
    <n v="-999"/>
    <n v="-999"/>
    <n v="-999"/>
    <n v="8.5"/>
    <n v="-999"/>
    <n v="1.02"/>
    <n v="0.66500000000000004"/>
    <n v="0"/>
    <n v="-999"/>
    <x v="178"/>
  </r>
  <r>
    <d v="2006-06-06T00:00:00"/>
    <n v="157"/>
    <n v="-999"/>
    <n v="10.7"/>
    <n v="19.3"/>
    <n v="3.4"/>
    <n v="74.599999999999994"/>
    <n v="42.9"/>
    <n v="0"/>
    <n v="0"/>
    <n v="0"/>
    <n v="-999"/>
    <n v="-999"/>
    <n v="-999"/>
    <n v="-999"/>
    <n v="9.1"/>
    <n v="-999"/>
    <n v="0.96"/>
    <n v="1.278"/>
    <n v="0"/>
    <n v="-999"/>
    <x v="178"/>
  </r>
  <r>
    <d v="2006-06-07T00:00:00"/>
    <n v="158"/>
    <n v="-999"/>
    <n v="13"/>
    <n v="20.100000000000001"/>
    <n v="6"/>
    <n v="67.3"/>
    <n v="40.5"/>
    <n v="0"/>
    <n v="0"/>
    <n v="0"/>
    <n v="-999"/>
    <n v="-999"/>
    <n v="-999"/>
    <n v="-999"/>
    <n v="9.8000000000000007"/>
    <n v="-999"/>
    <n v="0.95099999999999996"/>
    <n v="1.4"/>
    <n v="0"/>
    <n v="-999"/>
    <x v="178"/>
  </r>
  <r>
    <d v="2006-06-08T00:00:00"/>
    <n v="159"/>
    <n v="-999"/>
    <n v="7.6"/>
    <n v="11.8"/>
    <n v="3.1"/>
    <n v="96.2"/>
    <n v="81.7"/>
    <n v="21.9"/>
    <n v="0"/>
    <n v="0"/>
    <n v="-999"/>
    <n v="-999"/>
    <n v="-999"/>
    <n v="-999"/>
    <n v="9.6999999999999993"/>
    <n v="-999"/>
    <n v="1.133"/>
    <n v="0.253"/>
    <n v="0"/>
    <n v="-999"/>
    <x v="178"/>
  </r>
  <r>
    <d v="2006-06-09T00:00:00"/>
    <n v="160"/>
    <n v="-999"/>
    <n v="6.6"/>
    <n v="12.6"/>
    <n v="2.2999999999999998"/>
    <n v="93.4"/>
    <n v="60"/>
    <n v="18.399999999999999"/>
    <n v="0"/>
    <n v="0"/>
    <n v="-999"/>
    <n v="-999"/>
    <n v="-999"/>
    <n v="-999"/>
    <n v="9"/>
    <n v="-999"/>
    <n v="0.877"/>
    <n v="0.58299999999999996"/>
    <n v="0"/>
    <n v="-999"/>
    <x v="178"/>
  </r>
  <r>
    <d v="2006-06-10T00:00:00"/>
    <n v="161"/>
    <n v="-999"/>
    <n v="7.3"/>
    <n v="11.3"/>
    <n v="3.4"/>
    <n v="96.8"/>
    <n v="82.9"/>
    <n v="6.4"/>
    <n v="0"/>
    <n v="0"/>
    <n v="-999"/>
    <n v="-999"/>
    <n v="-999"/>
    <n v="-999"/>
    <n v="8.6"/>
    <n v="-999"/>
    <n v="1.113"/>
    <n v="0.22900000000000001"/>
    <n v="0"/>
    <n v="-999"/>
    <x v="178"/>
  </r>
  <r>
    <d v="2006-06-11T00:00:00"/>
    <n v="162"/>
    <n v="-999"/>
    <n v="6.2"/>
    <n v="11.6"/>
    <n v="3.3"/>
    <n v="94.8"/>
    <n v="69.599999999999994"/>
    <n v="8.5"/>
    <n v="0"/>
    <n v="0"/>
    <n v="-999"/>
    <n v="-999"/>
    <n v="-999"/>
    <n v="-999"/>
    <n v="8.4"/>
    <n v="-999"/>
    <n v="0.95"/>
    <n v="0.41499999999999998"/>
    <n v="0"/>
    <n v="-999"/>
    <x v="178"/>
  </r>
  <r>
    <d v="2006-06-12T00:00:00"/>
    <n v="163"/>
    <n v="-999"/>
    <n v="10.199999999999999"/>
    <n v="16.600000000000001"/>
    <n v="4.9000000000000004"/>
    <n v="86.8"/>
    <n v="61.5"/>
    <n v="0"/>
    <n v="0"/>
    <n v="0"/>
    <n v="-999"/>
    <n v="-999"/>
    <n v="-999"/>
    <n v="-999"/>
    <n v="9.1999999999999993"/>
    <n v="-999"/>
    <n v="1.159"/>
    <n v="0.72699999999999998"/>
    <n v="0"/>
    <n v="-999"/>
    <x v="178"/>
  </r>
  <r>
    <d v="2006-06-13T00:00:00"/>
    <n v="164"/>
    <n v="-999"/>
    <n v="10.6"/>
    <n v="16.8"/>
    <n v="6.7"/>
    <n v="88.3"/>
    <n v="61"/>
    <n v="9.1"/>
    <n v="0"/>
    <n v="0"/>
    <n v="-999"/>
    <n v="-999"/>
    <n v="-999"/>
    <n v="-999"/>
    <n v="9.4"/>
    <n v="-999"/>
    <n v="1.165"/>
    <n v="0.746"/>
    <n v="0"/>
    <n v="-999"/>
    <x v="178"/>
  </r>
  <r>
    <d v="2006-06-14T00:00:00"/>
    <n v="165"/>
    <n v="-999"/>
    <n v="5.6"/>
    <n v="6.8"/>
    <n v="3.6"/>
    <n v="98.9"/>
    <n v="98.7"/>
    <n v="5.0999999999999996"/>
    <n v="0"/>
    <n v="0"/>
    <n v="-999"/>
    <n v="-999"/>
    <n v="-999"/>
    <n v="-999"/>
    <n v="8.4"/>
    <n v="-999"/>
    <n v="0.97299999999999998"/>
    <n v="1.2999999999999999E-2"/>
    <n v="0"/>
    <n v="-999"/>
    <x v="178"/>
  </r>
  <r>
    <d v="2006-06-15T00:00:00"/>
    <n v="166"/>
    <n v="-999"/>
    <n v="5.5"/>
    <n v="11.9"/>
    <n v="1.9"/>
    <n v="94.3"/>
    <n v="78.900000000000006"/>
    <n v="1.6"/>
    <n v="0"/>
    <n v="0"/>
    <n v="-999"/>
    <n v="-999"/>
    <n v="-999"/>
    <n v="-999"/>
    <n v="8"/>
    <n v="-999"/>
    <n v="1.099"/>
    <n v="0.29399999999999998"/>
    <n v="0"/>
    <n v="-999"/>
    <x v="178"/>
  </r>
  <r>
    <d v="2006-06-16T00:00:00"/>
    <n v="167"/>
    <n v="-999"/>
    <n v="8.1999999999999993"/>
    <n v="16.5"/>
    <n v="1.8"/>
    <n v="78.599999999999994"/>
    <n v="41.4"/>
    <n v="0"/>
    <n v="0"/>
    <n v="0"/>
    <n v="-999"/>
    <n v="-999"/>
    <n v="-999"/>
    <n v="-999"/>
    <n v="8.9"/>
    <n v="-999"/>
    <n v="0.77500000000000002"/>
    <n v="1.1000000000000001"/>
    <n v="0"/>
    <n v="-999"/>
    <x v="178"/>
  </r>
  <r>
    <d v="2006-06-17T00:00:00"/>
    <n v="168"/>
    <n v="-999"/>
    <n v="5.4"/>
    <n v="11.1"/>
    <n v="0.4"/>
    <n v="80.7"/>
    <n v="56.2"/>
    <n v="0"/>
    <n v="0"/>
    <n v="0"/>
    <n v="-999"/>
    <n v="-999"/>
    <n v="-999"/>
    <n v="-999"/>
    <n v="9.1"/>
    <n v="-999"/>
    <n v="0.74299999999999999"/>
    <n v="0.57899999999999996"/>
    <n v="0"/>
    <n v="-999"/>
    <x v="178"/>
  </r>
  <r>
    <d v="2006-06-18T00:00:00"/>
    <n v="169"/>
    <n v="-999"/>
    <n v="7.2"/>
    <n v="16.100000000000001"/>
    <n v="0.5"/>
    <n v="80"/>
    <n v="44.7"/>
    <n v="0.8"/>
    <n v="0"/>
    <n v="0"/>
    <n v="-999"/>
    <n v="-999"/>
    <n v="-999"/>
    <n v="-999"/>
    <n v="8.6999999999999993"/>
    <n v="-999"/>
    <n v="0.81699999999999995"/>
    <n v="1.012"/>
    <n v="0"/>
    <n v="-999"/>
    <x v="178"/>
  </r>
  <r>
    <d v="2006-06-19T00:00:00"/>
    <n v="170"/>
    <n v="-999"/>
    <n v="5.0999999999999996"/>
    <n v="12.3"/>
    <n v="1.2"/>
    <n v="84.5"/>
    <n v="48.1"/>
    <n v="0"/>
    <n v="0"/>
    <n v="0"/>
    <n v="-999"/>
    <n v="-999"/>
    <n v="-999"/>
    <n v="-999"/>
    <n v="9"/>
    <n v="-999"/>
    <n v="0.68700000000000006"/>
    <n v="0.74199999999999999"/>
    <n v="0"/>
    <n v="-999"/>
    <x v="178"/>
  </r>
  <r>
    <d v="2006-06-20T00:00:00"/>
    <n v="171"/>
    <n v="-999"/>
    <n v="6.4"/>
    <n v="15.1"/>
    <n v="0"/>
    <n v="83.3"/>
    <n v="42.4"/>
    <n v="0"/>
    <n v="0"/>
    <n v="0"/>
    <n v="-999"/>
    <n v="-999"/>
    <n v="-999"/>
    <n v="-999"/>
    <n v="8.5"/>
    <n v="-999"/>
    <n v="0.72699999999999998"/>
    <n v="0.98799999999999999"/>
    <n v="0"/>
    <n v="-999"/>
    <x v="178"/>
  </r>
  <r>
    <d v="2006-06-21T00:00:00"/>
    <n v="172"/>
    <n v="-999"/>
    <n v="8.6"/>
    <n v="16.7"/>
    <n v="1.1000000000000001"/>
    <n v="74.599999999999994"/>
    <n v="40.5"/>
    <n v="0"/>
    <n v="0"/>
    <n v="0"/>
    <n v="-999"/>
    <n v="-999"/>
    <n v="-999"/>
    <n v="-999"/>
    <n v="9.4"/>
    <n v="-999"/>
    <n v="0.76800000000000002"/>
    <n v="1.131"/>
    <n v="0"/>
    <n v="-999"/>
    <x v="178"/>
  </r>
  <r>
    <d v="2006-06-22T00:00:00"/>
    <n v="173"/>
    <n v="-999"/>
    <n v="9.9"/>
    <n v="18.100000000000001"/>
    <n v="3.6"/>
    <n v="67.099999999999994"/>
    <n v="31.4"/>
    <n v="0"/>
    <n v="0"/>
    <n v="0"/>
    <n v="-999"/>
    <n v="-999"/>
    <n v="-999"/>
    <n v="-999"/>
    <n v="10.4"/>
    <n v="-999"/>
    <n v="0.65100000000000002"/>
    <n v="1.4239999999999999"/>
    <n v="0"/>
    <n v="-999"/>
    <x v="178"/>
  </r>
  <r>
    <d v="2006-06-23T00:00:00"/>
    <n v="174"/>
    <n v="-999"/>
    <n v="10.199999999999999"/>
    <n v="18.2"/>
    <n v="1.5"/>
    <n v="65.599999999999994"/>
    <n v="34.6"/>
    <n v="0"/>
    <n v="0"/>
    <n v="0"/>
    <n v="-999"/>
    <n v="-999"/>
    <n v="-999"/>
    <n v="-999"/>
    <n v="10.6"/>
    <n v="-999"/>
    <n v="0.72299999999999998"/>
    <n v="1.367"/>
    <n v="0"/>
    <n v="-999"/>
    <x v="178"/>
  </r>
  <r>
    <d v="2006-06-24T00:00:00"/>
    <n v="175"/>
    <n v="-999"/>
    <n v="15.3"/>
    <n v="24"/>
    <n v="6.3"/>
    <n v="52"/>
    <n v="32.9"/>
    <n v="0"/>
    <n v="0"/>
    <n v="0"/>
    <n v="-999"/>
    <n v="-999"/>
    <n v="-999"/>
    <n v="-999"/>
    <n v="11.4"/>
    <n v="-999"/>
    <n v="0.98299999999999998"/>
    <n v="2.0019999999999998"/>
    <n v="0"/>
    <n v="-999"/>
    <x v="178"/>
  </r>
  <r>
    <d v="2006-06-25T00:00:00"/>
    <n v="176"/>
    <n v="-999"/>
    <n v="18.7"/>
    <n v="25.4"/>
    <n v="11.5"/>
    <n v="40.6"/>
    <n v="23.4"/>
    <n v="0"/>
    <n v="0"/>
    <n v="0"/>
    <n v="-999"/>
    <n v="-999"/>
    <n v="-999"/>
    <n v="-999"/>
    <n v="12.7"/>
    <n v="-999"/>
    <n v="0.76"/>
    <n v="2.484"/>
    <n v="0"/>
    <n v="-999"/>
    <x v="178"/>
  </r>
  <r>
    <d v="2006-06-26T00:00:00"/>
    <n v="177"/>
    <n v="-999"/>
    <n v="20.5"/>
    <n v="28.1"/>
    <n v="10.9"/>
    <n v="39.5"/>
    <n v="17.8"/>
    <n v="0"/>
    <n v="0"/>
    <n v="0"/>
    <n v="-999"/>
    <n v="-999"/>
    <n v="-999"/>
    <n v="-999"/>
    <n v="13.5"/>
    <n v="-999"/>
    <n v="0.67500000000000004"/>
    <n v="3.125"/>
    <n v="0"/>
    <n v="-999"/>
    <x v="178"/>
  </r>
  <r>
    <d v="2006-06-27T00:00:00"/>
    <n v="178"/>
    <n v="-999"/>
    <n v="19.899999999999999"/>
    <n v="28.3"/>
    <n v="10.7"/>
    <n v="44.7"/>
    <n v="25.9"/>
    <n v="0"/>
    <n v="0"/>
    <n v="0"/>
    <n v="-999"/>
    <n v="-999"/>
    <n v="-999"/>
    <n v="-999"/>
    <n v="14.4"/>
    <n v="-999"/>
    <n v="0.99399999999999999"/>
    <n v="2.85"/>
    <n v="0"/>
    <n v="-999"/>
    <x v="178"/>
  </r>
  <r>
    <d v="2006-06-28T00:00:00"/>
    <n v="179"/>
    <n v="-999"/>
    <n v="15.5"/>
    <n v="23.8"/>
    <n v="7.1"/>
    <n v="44.1"/>
    <n v="12.9"/>
    <n v="0"/>
    <n v="0"/>
    <n v="0"/>
    <n v="-999"/>
    <n v="-999"/>
    <n v="-999"/>
    <n v="-999"/>
    <n v="14.4"/>
    <n v="-999"/>
    <n v="0.38"/>
    <n v="2.5670000000000002"/>
    <n v="0"/>
    <n v="-999"/>
    <x v="178"/>
  </r>
  <r>
    <d v="2006-06-29T00:00:00"/>
    <n v="180"/>
    <n v="-999"/>
    <n v="14.6"/>
    <n v="22.6"/>
    <n v="6.1"/>
    <n v="50.5"/>
    <n v="28.8"/>
    <n v="0"/>
    <n v="0"/>
    <n v="0"/>
    <n v="-999"/>
    <n v="-999"/>
    <n v="-999"/>
    <n v="-999"/>
    <n v="14.2"/>
    <n v="-999"/>
    <n v="0.78800000000000003"/>
    <n v="1.952"/>
    <n v="0"/>
    <n v="-999"/>
    <x v="178"/>
  </r>
  <r>
    <d v="2006-06-30T00:00:00"/>
    <n v="181"/>
    <n v="-999"/>
    <n v="16.2"/>
    <n v="23.6"/>
    <n v="10"/>
    <n v="55.9"/>
    <n v="29.6"/>
    <n v="0"/>
    <n v="0"/>
    <n v="0"/>
    <n v="-999"/>
    <n v="-999"/>
    <n v="-999"/>
    <n v="-999"/>
    <n v="14.8"/>
    <n v="-999"/>
    <n v="0.86399999999999999"/>
    <n v="2.0499999999999998"/>
    <n v="0"/>
    <n v="-999"/>
    <x v="178"/>
  </r>
  <r>
    <d v="2006-07-01T00:00:00"/>
    <n v="182"/>
    <n v="-999"/>
    <n v="16.899999999999999"/>
    <n v="24.9"/>
    <n v="9.3000000000000007"/>
    <n v="43.5"/>
    <n v="23.6"/>
    <n v="0"/>
    <n v="0"/>
    <n v="0"/>
    <n v="-999"/>
    <n v="-999"/>
    <n v="-999"/>
    <n v="-999"/>
    <n v="14.9"/>
    <n v="-999"/>
    <n v="0.74099999999999999"/>
    <n v="2.4049999999999998"/>
    <n v="0"/>
    <n v="-999"/>
    <x v="179"/>
  </r>
  <r>
    <d v="2006-07-02T00:00:00"/>
    <n v="183"/>
    <n v="-999"/>
    <n v="18.8"/>
    <n v="27"/>
    <n v="11"/>
    <n v="40.6"/>
    <n v="17.3"/>
    <n v="0"/>
    <n v="0"/>
    <n v="0"/>
    <n v="-999"/>
    <n v="-999"/>
    <n v="-999"/>
    <n v="-999"/>
    <n v="15.2"/>
    <n v="-999"/>
    <n v="0.61599999999999999"/>
    <n v="2.948"/>
    <n v="0"/>
    <n v="-999"/>
    <x v="179"/>
  </r>
  <r>
    <d v="2006-07-03T00:00:00"/>
    <n v="184"/>
    <n v="-999"/>
    <n v="18.5"/>
    <n v="27.4"/>
    <n v="12.5"/>
    <n v="48.7"/>
    <n v="28.3"/>
    <n v="0"/>
    <n v="0"/>
    <n v="0"/>
    <n v="-999"/>
    <n v="-999"/>
    <n v="-999"/>
    <n v="-999"/>
    <n v="15.3"/>
    <n v="-999"/>
    <n v="1.0349999999999999"/>
    <n v="2.6160000000000001"/>
    <n v="0"/>
    <n v="-999"/>
    <x v="179"/>
  </r>
  <r>
    <d v="2006-07-04T00:00:00"/>
    <n v="185"/>
    <n v="-999"/>
    <n v="15.9"/>
    <n v="26.2"/>
    <n v="10"/>
    <n v="72.900000000000006"/>
    <n v="38"/>
    <n v="28"/>
    <n v="0"/>
    <n v="0"/>
    <n v="-999"/>
    <n v="-999"/>
    <n v="-999"/>
    <n v="-999"/>
    <n v="14.2"/>
    <n v="-999"/>
    <n v="1.2949999999999999"/>
    <n v="2.1080000000000001"/>
    <n v="0"/>
    <n v="-999"/>
    <x v="179"/>
  </r>
  <r>
    <d v="2006-07-05T00:00:00"/>
    <n v="186"/>
    <n v="-999"/>
    <n v="15.4"/>
    <n v="24"/>
    <n v="8.1"/>
    <n v="77.7"/>
    <n v="44.1"/>
    <n v="17.100000000000001"/>
    <n v="0"/>
    <n v="0"/>
    <n v="-999"/>
    <n v="-999"/>
    <n v="-999"/>
    <n v="-999"/>
    <n v="14.1"/>
    <n v="-999"/>
    <n v="1.3180000000000001"/>
    <n v="1.6679999999999999"/>
    <n v="0"/>
    <n v="-999"/>
    <x v="179"/>
  </r>
  <r>
    <d v="2006-07-06T00:00:00"/>
    <n v="187"/>
    <n v="-999"/>
    <n v="10.8"/>
    <n v="20.399999999999999"/>
    <n v="3.3"/>
    <n v="93.7"/>
    <n v="71.099999999999994"/>
    <n v="4"/>
    <n v="0"/>
    <n v="0"/>
    <n v="-999"/>
    <n v="-999"/>
    <n v="-999"/>
    <n v="-999"/>
    <n v="13.3"/>
    <n v="-999"/>
    <n v="1.706"/>
    <n v="0.69299999999999995"/>
    <n v="0"/>
    <n v="-999"/>
    <x v="179"/>
  </r>
  <r>
    <d v="2006-07-07T00:00:00"/>
    <n v="188"/>
    <n v="-999"/>
    <n v="10.5"/>
    <n v="19.399999999999999"/>
    <n v="1.2"/>
    <n v="68.099999999999994"/>
    <n v="31.7"/>
    <n v="0.3"/>
    <n v="0"/>
    <n v="0"/>
    <n v="-999"/>
    <n v="-999"/>
    <n v="-999"/>
    <n v="-999"/>
    <n v="13.3"/>
    <n v="-999"/>
    <n v="0.71499999999999997"/>
    <n v="1.538"/>
    <n v="0"/>
    <n v="-999"/>
    <x v="179"/>
  </r>
  <r>
    <d v="2006-07-08T00:00:00"/>
    <n v="189"/>
    <n v="-999"/>
    <n v="15.9"/>
    <n v="24.1"/>
    <n v="7.5"/>
    <n v="57.6"/>
    <n v="34.9"/>
    <n v="0"/>
    <n v="0"/>
    <n v="0"/>
    <n v="-999"/>
    <n v="-999"/>
    <n v="-999"/>
    <n v="-999"/>
    <n v="14.1"/>
    <n v="-999"/>
    <n v="1.0469999999999999"/>
    <n v="1.954"/>
    <n v="0"/>
    <n v="-999"/>
    <x v="179"/>
  </r>
  <r>
    <d v="2006-07-09T00:00:00"/>
    <n v="190"/>
    <n v="-999"/>
    <n v="15.2"/>
    <n v="24.3"/>
    <n v="10.5"/>
    <n v="76.2"/>
    <n v="35.9"/>
    <n v="2.7"/>
    <n v="0"/>
    <n v="0"/>
    <n v="-999"/>
    <n v="-999"/>
    <n v="-999"/>
    <n v="-999"/>
    <n v="14.8"/>
    <n v="-999"/>
    <n v="1.0880000000000001"/>
    <n v="1.9470000000000001"/>
    <n v="0"/>
    <n v="-999"/>
    <x v="179"/>
  </r>
  <r>
    <d v="2006-07-10T00:00:00"/>
    <n v="191"/>
    <n v="-999"/>
    <n v="12.3"/>
    <n v="19.100000000000001"/>
    <n v="5.9"/>
    <n v="70.2"/>
    <n v="35.700000000000003"/>
    <n v="1.9"/>
    <n v="0"/>
    <n v="0"/>
    <n v="-999"/>
    <n v="-999"/>
    <n v="-999"/>
    <n v="-999"/>
    <n v="15"/>
    <n v="-999"/>
    <n v="0.78800000000000003"/>
    <n v="1.421"/>
    <n v="0"/>
    <n v="-999"/>
    <x v="179"/>
  </r>
  <r>
    <d v="2006-07-11T00:00:00"/>
    <n v="192"/>
    <n v="-999"/>
    <n v="11"/>
    <n v="18.899999999999999"/>
    <n v="3.9"/>
    <n v="62.8"/>
    <n v="30.4"/>
    <n v="0"/>
    <n v="0"/>
    <n v="0"/>
    <n v="-999"/>
    <n v="-999"/>
    <n v="-999"/>
    <n v="-999"/>
    <n v="14"/>
    <n v="-999"/>
    <n v="0.66500000000000004"/>
    <n v="1.5189999999999999"/>
    <n v="0"/>
    <n v="-999"/>
    <x v="179"/>
  </r>
  <r>
    <d v="2006-07-12T00:00:00"/>
    <n v="193"/>
    <n v="-999"/>
    <n v="9.8000000000000007"/>
    <n v="17"/>
    <n v="5.8"/>
    <n v="83.9"/>
    <n v="60.9"/>
    <n v="6.1"/>
    <n v="0"/>
    <n v="0"/>
    <n v="-999"/>
    <n v="-999"/>
    <n v="-999"/>
    <n v="-999"/>
    <n v="13.5"/>
    <n v="-999"/>
    <n v="1.177"/>
    <n v="0.75700000000000001"/>
    <n v="0"/>
    <n v="-999"/>
    <x v="179"/>
  </r>
  <r>
    <d v="2006-07-13T00:00:00"/>
    <n v="194"/>
    <n v="-999"/>
    <n v="9.1999999999999993"/>
    <n v="15.1"/>
    <n v="5.8"/>
    <n v="87.2"/>
    <n v="59.1"/>
    <n v="1.3"/>
    <n v="0"/>
    <n v="0"/>
    <n v="-999"/>
    <n v="-999"/>
    <n v="-999"/>
    <n v="-999"/>
    <n v="13.1"/>
    <n v="-999"/>
    <n v="1.0129999999999999"/>
    <n v="0.70199999999999996"/>
    <n v="0"/>
    <n v="-999"/>
    <x v="179"/>
  </r>
  <r>
    <d v="2006-07-14T00:00:00"/>
    <n v="195"/>
    <n v="-999"/>
    <n v="11.2"/>
    <n v="19.899999999999999"/>
    <n v="4.8"/>
    <n v="77.400000000000006"/>
    <n v="45.6"/>
    <n v="0.3"/>
    <n v="0"/>
    <n v="0"/>
    <n v="-999"/>
    <n v="-999"/>
    <n v="-999"/>
    <n v="-999"/>
    <n v="13.5"/>
    <n v="-999"/>
    <n v="1.0569999999999999"/>
    <n v="1.264"/>
    <n v="0"/>
    <n v="-999"/>
    <x v="179"/>
  </r>
  <r>
    <d v="2006-07-15T00:00:00"/>
    <n v="196"/>
    <n v="-999"/>
    <n v="11.9"/>
    <n v="20"/>
    <n v="5.5"/>
    <n v="65.900000000000006"/>
    <n v="39.700000000000003"/>
    <n v="0"/>
    <n v="0"/>
    <n v="0"/>
    <n v="-999"/>
    <n v="-999"/>
    <n v="-999"/>
    <n v="-999"/>
    <n v="13.9"/>
    <n v="-999"/>
    <n v="0.93"/>
    <n v="1.41"/>
    <n v="0"/>
    <n v="-999"/>
    <x v="179"/>
  </r>
  <r>
    <d v="2006-07-16T00:00:00"/>
    <n v="197"/>
    <n v="-999"/>
    <n v="13"/>
    <n v="21.9"/>
    <n v="4.3"/>
    <n v="59.4"/>
    <n v="24.5"/>
    <n v="0"/>
    <n v="0"/>
    <n v="0"/>
    <n v="-999"/>
    <n v="-999"/>
    <n v="-999"/>
    <n v="-999"/>
    <n v="14"/>
    <n v="-999"/>
    <n v="0.64200000000000002"/>
    <n v="1.984"/>
    <n v="0"/>
    <n v="-999"/>
    <x v="179"/>
  </r>
  <r>
    <d v="2006-07-17T00:00:00"/>
    <n v="198"/>
    <n v="-999"/>
    <n v="12.9"/>
    <n v="21.9"/>
    <n v="4.8"/>
    <n v="56.4"/>
    <n v="33.4"/>
    <n v="0"/>
    <n v="0"/>
    <n v="0"/>
    <n v="-999"/>
    <n v="-999"/>
    <n v="-999"/>
    <n v="-999"/>
    <n v="14.3"/>
    <n v="-999"/>
    <n v="0.876"/>
    <n v="1.75"/>
    <n v="0"/>
    <n v="-999"/>
    <x v="179"/>
  </r>
  <r>
    <d v="2006-07-18T00:00:00"/>
    <n v="199"/>
    <n v="-999"/>
    <n v="10.5"/>
    <n v="17"/>
    <n v="3.6"/>
    <n v="67.099999999999994"/>
    <n v="36.9"/>
    <n v="0"/>
    <n v="0"/>
    <n v="0"/>
    <n v="-999"/>
    <n v="-999"/>
    <n v="-999"/>
    <n v="-999"/>
    <n v="13.8"/>
    <n v="-999"/>
    <n v="0.71299999999999997"/>
    <n v="1.222"/>
    <n v="0"/>
    <n v="-999"/>
    <x v="179"/>
  </r>
  <r>
    <d v="2006-07-19T00:00:00"/>
    <n v="200"/>
    <n v="-999"/>
    <n v="12.4"/>
    <n v="19.899999999999999"/>
    <n v="5.9"/>
    <n v="65.2"/>
    <n v="37.4"/>
    <n v="0"/>
    <n v="0"/>
    <n v="0"/>
    <n v="-999"/>
    <n v="-999"/>
    <n v="-999"/>
    <n v="-999"/>
    <n v="13.5"/>
    <n v="-999"/>
    <n v="0.86699999999999999"/>
    <n v="1.454"/>
    <n v="0"/>
    <n v="-999"/>
    <x v="179"/>
  </r>
  <r>
    <d v="2006-07-20T00:00:00"/>
    <n v="201"/>
    <n v="-999"/>
    <n v="16.3"/>
    <n v="25"/>
    <n v="6.8"/>
    <n v="59.2"/>
    <n v="34.1"/>
    <n v="0"/>
    <n v="0"/>
    <n v="0"/>
    <n v="-999"/>
    <n v="-999"/>
    <n v="-999"/>
    <n v="-999"/>
    <n v="14"/>
    <n v="-999"/>
    <n v="1.0780000000000001"/>
    <n v="2.0870000000000002"/>
    <n v="0"/>
    <n v="-999"/>
    <x v="179"/>
  </r>
  <r>
    <d v="2006-07-21T00:00:00"/>
    <n v="202"/>
    <n v="-999"/>
    <n v="21.1"/>
    <n v="29.3"/>
    <n v="11.8"/>
    <n v="48.1"/>
    <n v="31.1"/>
    <n v="0"/>
    <n v="0"/>
    <n v="0"/>
    <n v="-999"/>
    <n v="-999"/>
    <n v="-999"/>
    <n v="-999"/>
    <n v="15.1"/>
    <n v="-999"/>
    <n v="1.27"/>
    <n v="2.8079999999999998"/>
    <n v="0"/>
    <n v="-999"/>
    <x v="179"/>
  </r>
  <r>
    <d v="2006-07-22T00:00:00"/>
    <n v="203"/>
    <n v="-999"/>
    <n v="22.5"/>
    <n v="30.2"/>
    <n v="17.399999999999999"/>
    <n v="44.2"/>
    <n v="23.2"/>
    <n v="0"/>
    <n v="0"/>
    <n v="0"/>
    <n v="-999"/>
    <n v="-999"/>
    <n v="-999"/>
    <n v="-999"/>
    <n v="16"/>
    <n v="-999"/>
    <n v="0.99299999999999999"/>
    <n v="3.2959999999999998"/>
    <n v="0"/>
    <n v="-999"/>
    <x v="179"/>
  </r>
  <r>
    <d v="2006-07-23T00:00:00"/>
    <n v="204"/>
    <n v="-999"/>
    <n v="22.4"/>
    <n v="31"/>
    <n v="15.5"/>
    <n v="46.8"/>
    <n v="25.7"/>
    <n v="0"/>
    <n v="0"/>
    <n v="0"/>
    <n v="-999"/>
    <n v="-999"/>
    <n v="-999"/>
    <n v="-999"/>
    <n v="16.7"/>
    <n v="-999"/>
    <n v="1.1519999999999999"/>
    <n v="3.3380000000000001"/>
    <n v="0"/>
    <n v="-999"/>
    <x v="179"/>
  </r>
  <r>
    <d v="2006-07-24T00:00:00"/>
    <n v="205"/>
    <n v="-999"/>
    <n v="19.2"/>
    <n v="26.9"/>
    <n v="12.9"/>
    <n v="60.4"/>
    <n v="35.6"/>
    <n v="0"/>
    <n v="0"/>
    <n v="0"/>
    <n v="-999"/>
    <n v="-999"/>
    <n v="-999"/>
    <n v="-999"/>
    <n v="16.899999999999999"/>
    <n v="-999"/>
    <n v="1.262"/>
    <n v="2.282"/>
    <n v="0"/>
    <n v="-999"/>
    <x v="179"/>
  </r>
  <r>
    <d v="2006-07-25T00:00:00"/>
    <n v="206"/>
    <n v="-999"/>
    <n v="18.100000000000001"/>
    <n v="27"/>
    <n v="11.3"/>
    <n v="56.4"/>
    <n v="26.4"/>
    <n v="0"/>
    <n v="0"/>
    <n v="0"/>
    <n v="-999"/>
    <n v="-999"/>
    <n v="-999"/>
    <n v="-999"/>
    <n v="16.8"/>
    <n v="-999"/>
    <n v="0.93899999999999995"/>
    <n v="2.6240000000000001"/>
    <n v="0"/>
    <n v="-999"/>
    <x v="179"/>
  </r>
  <r>
    <d v="2006-07-26T00:00:00"/>
    <n v="207"/>
    <n v="-999"/>
    <n v="18.899999999999999"/>
    <n v="27.1"/>
    <n v="10.5"/>
    <n v="55.9"/>
    <n v="29.3"/>
    <n v="0"/>
    <n v="0"/>
    <n v="0"/>
    <n v="-999"/>
    <n v="-999"/>
    <n v="-999"/>
    <n v="-999"/>
    <n v="16.7"/>
    <n v="-999"/>
    <n v="1.0529999999999999"/>
    <n v="2.5350000000000001"/>
    <n v="0"/>
    <n v="-999"/>
    <x v="179"/>
  </r>
  <r>
    <d v="2006-07-27T00:00:00"/>
    <n v="208"/>
    <n v="-999"/>
    <n v="17.7"/>
    <n v="25.9"/>
    <n v="10.8"/>
    <n v="54.8"/>
    <n v="30.2"/>
    <n v="0"/>
    <n v="0"/>
    <n v="0"/>
    <n v="-999"/>
    <n v="-999"/>
    <n v="-999"/>
    <n v="-999"/>
    <n v="16.600000000000001"/>
    <n v="-999"/>
    <n v="1.0109999999999999"/>
    <n v="2.3319999999999999"/>
    <n v="0"/>
    <n v="-999"/>
    <x v="179"/>
  </r>
  <r>
    <d v="2006-07-28T00:00:00"/>
    <n v="209"/>
    <n v="-999"/>
    <n v="15"/>
    <n v="21.6"/>
    <n v="8.1"/>
    <n v="56.7"/>
    <n v="32.4"/>
    <n v="0"/>
    <n v="0"/>
    <n v="0"/>
    <n v="-999"/>
    <n v="-999"/>
    <n v="-999"/>
    <n v="-999"/>
    <n v="16.100000000000001"/>
    <n v="-999"/>
    <n v="0.83699999999999997"/>
    <n v="1.744"/>
    <n v="0"/>
    <n v="-999"/>
    <x v="179"/>
  </r>
  <r>
    <d v="2006-07-29T00:00:00"/>
    <n v="210"/>
    <n v="-999"/>
    <n v="11.7"/>
    <n v="19.7"/>
    <n v="4.7"/>
    <n v="63.3"/>
    <n v="33"/>
    <n v="0"/>
    <n v="0"/>
    <n v="0"/>
    <n v="-999"/>
    <n v="-999"/>
    <n v="-999"/>
    <n v="-999"/>
    <n v="15.6"/>
    <n v="-999"/>
    <n v="0.75700000000000001"/>
    <n v="1.5369999999999999"/>
    <n v="0"/>
    <n v="-999"/>
    <x v="179"/>
  </r>
  <r>
    <d v="2006-07-30T00:00:00"/>
    <n v="211"/>
    <n v="-999"/>
    <n v="5.4"/>
    <n v="12.1"/>
    <n v="1.1000000000000001"/>
    <n v="82.9"/>
    <n v="56.9"/>
    <n v="1.1000000000000001"/>
    <n v="0"/>
    <n v="0"/>
    <n v="-999"/>
    <n v="-999"/>
    <n v="-999"/>
    <n v="-999"/>
    <n v="14.4"/>
    <n v="-999"/>
    <n v="0.8"/>
    <n v="0.60799999999999998"/>
    <n v="0"/>
    <n v="-999"/>
    <x v="179"/>
  </r>
  <r>
    <d v="2006-07-31T00:00:00"/>
    <n v="212"/>
    <n v="-999"/>
    <n v="6.7"/>
    <n v="14.5"/>
    <n v="-0.6"/>
    <n v="78.599999999999994"/>
    <n v="49.4"/>
    <n v="0"/>
    <n v="0"/>
    <n v="0"/>
    <n v="-999"/>
    <n v="-999"/>
    <n v="-999"/>
    <n v="-999"/>
    <n v="12.8"/>
    <n v="-999"/>
    <n v="0.81499999999999995"/>
    <n v="0.83499999999999996"/>
    <n v="0"/>
    <n v="-999"/>
    <x v="179"/>
  </r>
  <r>
    <d v="2006-08-01T00:00:00"/>
    <n v="213"/>
    <n v="-999"/>
    <n v="9.1999999999999993"/>
    <n v="16.899999999999999"/>
    <n v="3"/>
    <n v="71.400000000000006"/>
    <n v="45"/>
    <n v="0"/>
    <n v="0"/>
    <n v="0"/>
    <n v="-999"/>
    <n v="-999"/>
    <n v="-999"/>
    <n v="-999"/>
    <n v="12.4"/>
    <n v="-999"/>
    <n v="0.86599999999999999"/>
    <n v="1.0589999999999999"/>
    <n v="0"/>
    <n v="-999"/>
    <x v="180"/>
  </r>
  <r>
    <d v="2006-08-02T00:00:00"/>
    <n v="214"/>
    <n v="-999"/>
    <n v="9.6"/>
    <n v="19.100000000000001"/>
    <n v="1.7"/>
    <n v="69.2"/>
    <n v="34.4"/>
    <n v="0"/>
    <n v="0"/>
    <n v="0"/>
    <n v="-999"/>
    <n v="-999"/>
    <n v="-999"/>
    <n v="-999"/>
    <n v="12.2"/>
    <n v="-999"/>
    <n v="0.76100000000000001"/>
    <n v="1.45"/>
    <n v="0"/>
    <n v="-999"/>
    <x v="180"/>
  </r>
  <r>
    <d v="2006-08-03T00:00:00"/>
    <n v="215"/>
    <n v="-999"/>
    <n v="12.6"/>
    <n v="20.5"/>
    <n v="5.4"/>
    <n v="60.6"/>
    <n v="35"/>
    <n v="0"/>
    <n v="0"/>
    <n v="0"/>
    <n v="-999"/>
    <n v="-999"/>
    <n v="-999"/>
    <n v="-999"/>
    <n v="12.5"/>
    <n v="-999"/>
    <n v="0.84499999999999997"/>
    <n v="1.5669999999999999"/>
    <n v="0"/>
    <n v="-999"/>
    <x v="180"/>
  </r>
  <r>
    <d v="2006-08-04T00:00:00"/>
    <n v="216"/>
    <n v="-999"/>
    <n v="9.3000000000000007"/>
    <n v="15.9"/>
    <n v="3.5"/>
    <n v="65.8"/>
    <n v="43.7"/>
    <n v="0"/>
    <n v="0"/>
    <n v="0"/>
    <n v="-999"/>
    <n v="-999"/>
    <n v="-999"/>
    <n v="-999"/>
    <n v="12.5"/>
    <n v="-999"/>
    <n v="0.78700000000000003"/>
    <n v="1.0169999999999999"/>
    <n v="0"/>
    <n v="-999"/>
    <x v="180"/>
  </r>
  <r>
    <d v="2006-08-05T00:00:00"/>
    <n v="217"/>
    <n v="-999"/>
    <n v="12.5"/>
    <n v="21.6"/>
    <n v="3"/>
    <n v="52.1"/>
    <n v="25.8"/>
    <n v="0"/>
    <n v="0"/>
    <n v="0"/>
    <n v="-999"/>
    <n v="-999"/>
    <n v="-999"/>
    <n v="-999"/>
    <n v="12.4"/>
    <n v="-999"/>
    <n v="0.66600000000000004"/>
    <n v="1.9139999999999999"/>
    <n v="0"/>
    <n v="-999"/>
    <x v="180"/>
  </r>
  <r>
    <d v="2006-08-06T00:00:00"/>
    <n v="218"/>
    <n v="-999"/>
    <n v="16.100000000000001"/>
    <n v="23.9"/>
    <n v="8.9"/>
    <n v="49.8"/>
    <n v="30"/>
    <n v="0"/>
    <n v="0"/>
    <n v="0"/>
    <n v="-999"/>
    <n v="-999"/>
    <n v="-999"/>
    <n v="-999"/>
    <n v="13.1"/>
    <n v="-999"/>
    <n v="0.89100000000000001"/>
    <n v="2.0760000000000001"/>
    <n v="0"/>
    <n v="-999"/>
    <x v="180"/>
  </r>
  <r>
    <d v="2006-08-07T00:00:00"/>
    <n v="219"/>
    <n v="-999"/>
    <n v="17.8"/>
    <n v="25.7"/>
    <n v="10.4"/>
    <n v="49.5"/>
    <n v="26.4"/>
    <n v="0"/>
    <n v="0"/>
    <n v="0"/>
    <n v="-999"/>
    <n v="-999"/>
    <n v="-999"/>
    <n v="-999"/>
    <n v="13.7"/>
    <n v="-999"/>
    <n v="0.87"/>
    <n v="2.4300000000000002"/>
    <n v="0"/>
    <n v="-999"/>
    <x v="180"/>
  </r>
  <r>
    <d v="2006-08-08T00:00:00"/>
    <n v="220"/>
    <n v="-999"/>
    <n v="15.2"/>
    <n v="23.2"/>
    <n v="10.1"/>
    <n v="57.2"/>
    <n v="30.7"/>
    <n v="0"/>
    <n v="0"/>
    <n v="0"/>
    <n v="-999"/>
    <n v="-999"/>
    <n v="-999"/>
    <n v="-999"/>
    <n v="13.8"/>
    <n v="-999"/>
    <n v="0.871"/>
    <n v="1.97"/>
    <n v="0"/>
    <n v="-999"/>
    <x v="180"/>
  </r>
  <r>
    <d v="2006-08-09T00:00:00"/>
    <n v="221"/>
    <n v="-999"/>
    <n v="11.7"/>
    <n v="16.600000000000001"/>
    <n v="8"/>
    <n v="83.3"/>
    <n v="61.7"/>
    <n v="0"/>
    <n v="0"/>
    <n v="0"/>
    <n v="-999"/>
    <n v="-999"/>
    <n v="-999"/>
    <n v="-999"/>
    <n v="13.5"/>
    <n v="-999"/>
    <n v="1.1619999999999999"/>
    <n v="0.72299999999999998"/>
    <n v="0"/>
    <n v="-999"/>
    <x v="180"/>
  </r>
  <r>
    <d v="2006-08-10T00:00:00"/>
    <n v="222"/>
    <n v="-999"/>
    <n v="9.9"/>
    <n v="20.5"/>
    <n v="3.6"/>
    <n v="85.6"/>
    <n v="37.799999999999997"/>
    <n v="3.7"/>
    <n v="0"/>
    <n v="0"/>
    <n v="-999"/>
    <n v="-999"/>
    <n v="-999"/>
    <n v="-999"/>
    <n v="13"/>
    <n v="-999"/>
    <n v="0.91"/>
    <n v="1.5"/>
    <n v="0"/>
    <n v="-999"/>
    <x v="180"/>
  </r>
  <r>
    <d v="2006-08-11T00:00:00"/>
    <n v="223"/>
    <n v="-999"/>
    <n v="7"/>
    <n v="14.9"/>
    <n v="3.8"/>
    <n v="92.1"/>
    <n v="62.5"/>
    <n v="0.8"/>
    <n v="0"/>
    <n v="0"/>
    <n v="-999"/>
    <n v="-999"/>
    <n v="-999"/>
    <n v="-999"/>
    <n v="12.4"/>
    <n v="-999"/>
    <n v="1.0569999999999999"/>
    <n v="0.63500000000000001"/>
    <n v="0"/>
    <n v="-999"/>
    <x v="180"/>
  </r>
  <r>
    <d v="2006-08-12T00:00:00"/>
    <n v="224"/>
    <n v="-999"/>
    <n v="10.3"/>
    <n v="17.7"/>
    <n v="3"/>
    <n v="69.400000000000006"/>
    <n v="37.299999999999997"/>
    <n v="0"/>
    <n v="0"/>
    <n v="0"/>
    <n v="-999"/>
    <n v="-999"/>
    <n v="-999"/>
    <n v="-999"/>
    <n v="12.2"/>
    <n v="-999"/>
    <n v="0.75700000000000001"/>
    <n v="1.27"/>
    <n v="0"/>
    <n v="-999"/>
    <x v="180"/>
  </r>
  <r>
    <d v="2006-08-13T00:00:00"/>
    <n v="225"/>
    <n v="-999"/>
    <n v="13.8"/>
    <n v="21.2"/>
    <n v="6.3"/>
    <n v="57.8"/>
    <n v="31.2"/>
    <n v="0"/>
    <n v="0"/>
    <n v="0"/>
    <n v="-999"/>
    <n v="-999"/>
    <n v="-999"/>
    <n v="-999"/>
    <n v="12.7"/>
    <n v="-999"/>
    <n v="0.78600000000000003"/>
    <n v="1.732"/>
    <n v="0"/>
    <n v="-999"/>
    <x v="180"/>
  </r>
  <r>
    <d v="2006-08-14T00:00:00"/>
    <n v="226"/>
    <n v="-999"/>
    <n v="15.5"/>
    <n v="23.7"/>
    <n v="9.6"/>
    <n v="48.1"/>
    <n v="26"/>
    <n v="0"/>
    <n v="0"/>
    <n v="0"/>
    <n v="-999"/>
    <n v="-999"/>
    <n v="-999"/>
    <n v="-999"/>
    <n v="13.1"/>
    <n v="-999"/>
    <n v="0.76300000000000001"/>
    <n v="2.1680000000000001"/>
    <n v="0"/>
    <n v="-999"/>
    <x v="180"/>
  </r>
  <r>
    <d v="2006-08-15T00:00:00"/>
    <n v="227"/>
    <n v="-999"/>
    <n v="11.8"/>
    <n v="19"/>
    <n v="5.5"/>
    <n v="59.3"/>
    <n v="37.299999999999997"/>
    <n v="0"/>
    <n v="0"/>
    <n v="0"/>
    <n v="-999"/>
    <n v="-999"/>
    <n v="-999"/>
    <n v="-999"/>
    <n v="13.1"/>
    <n v="-999"/>
    <n v="0.82"/>
    <n v="1.377"/>
    <n v="0"/>
    <n v="-999"/>
    <x v="180"/>
  </r>
  <r>
    <d v="2006-08-16T00:00:00"/>
    <n v="228"/>
    <n v="-999"/>
    <n v="12.9"/>
    <n v="19.899999999999999"/>
    <n v="7"/>
    <n v="44.9"/>
    <n v="21.7"/>
    <n v="0"/>
    <n v="0"/>
    <n v="0"/>
    <n v="-999"/>
    <n v="-999"/>
    <n v="-999"/>
    <n v="-999"/>
    <n v="13"/>
    <n v="-999"/>
    <n v="0.505"/>
    <n v="1.819"/>
    <n v="0"/>
    <n v="-999"/>
    <x v="180"/>
  </r>
  <r>
    <d v="2006-08-17T00:00:00"/>
    <n v="229"/>
    <n v="-999"/>
    <n v="14.3"/>
    <n v="21.9"/>
    <n v="6.7"/>
    <n v="42.9"/>
    <n v="25.8"/>
    <n v="0"/>
    <n v="0"/>
    <n v="0"/>
    <n v="-999"/>
    <n v="-999"/>
    <n v="-999"/>
    <n v="-999"/>
    <n v="12.9"/>
    <n v="-999"/>
    <n v="0.67700000000000005"/>
    <n v="1.9490000000000001"/>
    <n v="0"/>
    <n v="-999"/>
    <x v="180"/>
  </r>
  <r>
    <d v="2006-08-18T00:00:00"/>
    <n v="230"/>
    <n v="-999"/>
    <n v="16"/>
    <n v="23.7"/>
    <n v="9.8000000000000007"/>
    <n v="44.5"/>
    <n v="26.5"/>
    <n v="0"/>
    <n v="0"/>
    <n v="0"/>
    <n v="-999"/>
    <n v="-999"/>
    <n v="-999"/>
    <n v="-999"/>
    <n v="13.1"/>
    <n v="-999"/>
    <n v="0.77600000000000002"/>
    <n v="2.1539999999999999"/>
    <n v="0"/>
    <n v="-999"/>
    <x v="180"/>
  </r>
  <r>
    <d v="2006-08-19T00:00:00"/>
    <n v="231"/>
    <n v="-999"/>
    <n v="16.399999999999999"/>
    <n v="24.7"/>
    <n v="10.3"/>
    <n v="40.6"/>
    <n v="22.9"/>
    <n v="0"/>
    <n v="0"/>
    <n v="0"/>
    <n v="-999"/>
    <n v="-999"/>
    <n v="-999"/>
    <n v="-999"/>
    <n v="13.4"/>
    <n v="-999"/>
    <n v="0.71199999999999997"/>
    <n v="2.399"/>
    <n v="0"/>
    <n v="-999"/>
    <x v="180"/>
  </r>
  <r>
    <d v="2006-08-20T00:00:00"/>
    <n v="232"/>
    <n v="-999"/>
    <n v="17.3"/>
    <n v="25.5"/>
    <n v="8.6999999999999993"/>
    <n v="31.2"/>
    <n v="21.6"/>
    <n v="0"/>
    <n v="0"/>
    <n v="0"/>
    <n v="-999"/>
    <n v="-999"/>
    <n v="-999"/>
    <n v="-999"/>
    <n v="13.4"/>
    <n v="-999"/>
    <n v="0.70599999999999996"/>
    <n v="2.5579999999999998"/>
    <n v="0"/>
    <n v="-999"/>
    <x v="180"/>
  </r>
  <r>
    <d v="2006-08-21T00:00:00"/>
    <n v="233"/>
    <n v="-999"/>
    <n v="20.3"/>
    <n v="28.9"/>
    <n v="12.2"/>
    <n v="26.6"/>
    <n v="14.1"/>
    <n v="0"/>
    <n v="0"/>
    <n v="0"/>
    <n v="-999"/>
    <n v="-999"/>
    <n v="-999"/>
    <n v="-999"/>
    <n v="13.6"/>
    <n v="-999"/>
    <n v="0.56100000000000005"/>
    <n v="3.42"/>
    <n v="0"/>
    <n v="-999"/>
    <x v="180"/>
  </r>
  <r>
    <d v="2006-08-22T00:00:00"/>
    <n v="234"/>
    <n v="-999"/>
    <n v="16.3"/>
    <n v="23.2"/>
    <n v="9.1"/>
    <n v="37.299999999999997"/>
    <n v="29.3"/>
    <n v="0"/>
    <n v="0"/>
    <n v="0"/>
    <n v="-999"/>
    <n v="-999"/>
    <n v="-999"/>
    <n v="-999"/>
    <n v="13.8"/>
    <n v="-999"/>
    <n v="0.83099999999999996"/>
    <n v="2.0099999999999998"/>
    <n v="0"/>
    <n v="-999"/>
    <x v="180"/>
  </r>
  <r>
    <d v="2006-08-23T00:00:00"/>
    <n v="235"/>
    <n v="-999"/>
    <n v="10.3"/>
    <n v="16.8"/>
    <n v="5.3"/>
    <n v="72.3"/>
    <n v="49.2"/>
    <n v="0"/>
    <n v="0"/>
    <n v="0"/>
    <n v="-999"/>
    <n v="-999"/>
    <n v="-999"/>
    <n v="-999"/>
    <n v="13"/>
    <n v="-999"/>
    <n v="0.94099999999999995"/>
    <n v="0.97199999999999998"/>
    <n v="0"/>
    <n v="-999"/>
    <x v="180"/>
  </r>
  <r>
    <d v="2006-08-24T00:00:00"/>
    <n v="236"/>
    <n v="-999"/>
    <n v="9.8000000000000007"/>
    <n v="16.7"/>
    <n v="4"/>
    <n v="73.7"/>
    <n v="40.1"/>
    <n v="0"/>
    <n v="0"/>
    <n v="0"/>
    <n v="-999"/>
    <n v="-999"/>
    <n v="-999"/>
    <n v="-999"/>
    <n v="12.2"/>
    <n v="-999"/>
    <n v="0.76100000000000001"/>
    <n v="1.1379999999999999"/>
    <n v="0"/>
    <n v="-999"/>
    <x v="180"/>
  </r>
  <r>
    <d v="2006-08-25T00:00:00"/>
    <n v="237"/>
    <n v="-999"/>
    <n v="12.3"/>
    <n v="20.7"/>
    <n v="4.7"/>
    <n v="63.4"/>
    <n v="31.5"/>
    <n v="0"/>
    <n v="0"/>
    <n v="0"/>
    <n v="-999"/>
    <n v="-999"/>
    <n v="-999"/>
    <n v="-999"/>
    <n v="12.2"/>
    <n v="-999"/>
    <n v="0.77"/>
    <n v="1.6719999999999999"/>
    <n v="0"/>
    <n v="-999"/>
    <x v="180"/>
  </r>
  <r>
    <d v="2006-08-26T00:00:00"/>
    <n v="238"/>
    <n v="-999"/>
    <n v="15.8"/>
    <n v="24.7"/>
    <n v="8.4"/>
    <n v="47.3"/>
    <n v="22.9"/>
    <n v="0"/>
    <n v="0"/>
    <n v="0"/>
    <n v="-999"/>
    <n v="-999"/>
    <n v="-999"/>
    <n v="-999"/>
    <n v="12.5"/>
    <n v="-999"/>
    <n v="0.71199999999999997"/>
    <n v="2.399"/>
    <n v="0"/>
    <n v="-999"/>
    <x v="180"/>
  </r>
  <r>
    <d v="2006-08-27T00:00:00"/>
    <n v="239"/>
    <n v="-999"/>
    <n v="17.3"/>
    <n v="26.1"/>
    <n v="9.8000000000000007"/>
    <n v="43"/>
    <n v="23.9"/>
    <n v="0"/>
    <n v="0"/>
    <n v="0"/>
    <n v="-999"/>
    <n v="-999"/>
    <n v="-999"/>
    <n v="-999"/>
    <n v="12.9"/>
    <n v="-999"/>
    <n v="0.80600000000000005"/>
    <n v="2.573"/>
    <n v="0"/>
    <n v="-999"/>
    <x v="180"/>
  </r>
  <r>
    <d v="2006-08-28T00:00:00"/>
    <n v="240"/>
    <n v="-999"/>
    <n v="18.3"/>
    <n v="25.8"/>
    <n v="12.1"/>
    <n v="39.6"/>
    <n v="25.5"/>
    <n v="0"/>
    <n v="0"/>
    <n v="0"/>
    <n v="-999"/>
    <n v="-999"/>
    <n v="-999"/>
    <n v="-999"/>
    <n v="13.2"/>
    <n v="-999"/>
    <n v="0.84899999999999998"/>
    <n v="2.4740000000000002"/>
    <n v="0"/>
    <n v="-999"/>
    <x v="180"/>
  </r>
  <r>
    <d v="2006-08-29T00:00:00"/>
    <n v="241"/>
    <n v="-999"/>
    <n v="10.3"/>
    <n v="17.5"/>
    <n v="2.6"/>
    <n v="56.8"/>
    <n v="35.700000000000003"/>
    <n v="0"/>
    <n v="0"/>
    <n v="0"/>
    <n v="-999"/>
    <n v="-999"/>
    <n v="-999"/>
    <n v="-999"/>
    <n v="12.9"/>
    <n v="-999"/>
    <n v="0.71299999999999997"/>
    <n v="1.286"/>
    <n v="0"/>
    <n v="-999"/>
    <x v="180"/>
  </r>
  <r>
    <d v="2006-08-30T00:00:00"/>
    <n v="242"/>
    <n v="-999"/>
    <n v="2.8"/>
    <n v="8.1"/>
    <n v="0.3"/>
    <n v="96.3"/>
    <n v="80.8"/>
    <n v="6.9"/>
    <n v="0"/>
    <n v="0"/>
    <n v="-999"/>
    <n v="-999"/>
    <n v="-999"/>
    <n v="-999"/>
    <n v="11.2"/>
    <n v="-999"/>
    <n v="0.86899999999999999"/>
    <n v="0.20699999999999999"/>
    <n v="0"/>
    <n v="-999"/>
    <x v="180"/>
  </r>
  <r>
    <d v="2006-08-31T00:00:00"/>
    <n v="243"/>
    <n v="-999"/>
    <n v="6"/>
    <n v="13.7"/>
    <n v="-0.3"/>
    <n v="73.400000000000006"/>
    <n v="37.1"/>
    <n v="0.3"/>
    <n v="0"/>
    <n v="0"/>
    <n v="-999"/>
    <n v="-999"/>
    <n v="-999"/>
    <n v="-999"/>
    <n v="10.9"/>
    <n v="-999"/>
    <n v="0.57999999999999996"/>
    <n v="0.98599999999999999"/>
    <n v="0"/>
    <n v="-999"/>
    <x v="180"/>
  </r>
  <r>
    <d v="2006-09-01T00:00:00"/>
    <n v="244"/>
    <n v="-999"/>
    <n v="11.4"/>
    <n v="19.100000000000001"/>
    <n v="2.5"/>
    <n v="48.7"/>
    <n v="26.2"/>
    <n v="0"/>
    <n v="0"/>
    <n v="0"/>
    <n v="-999"/>
    <n v="-999"/>
    <n v="-999"/>
    <n v="-999"/>
    <n v="10.9"/>
    <n v="-999"/>
    <n v="0.58099999999999996"/>
    <n v="1.631"/>
    <n v="0"/>
    <n v="-999"/>
    <x v="181"/>
  </r>
  <r>
    <d v="2006-09-02T00:00:00"/>
    <n v="245"/>
    <n v="-999"/>
    <n v="15.9"/>
    <n v="24.6"/>
    <n v="9.6999999999999993"/>
    <n v="37.4"/>
    <n v="18"/>
    <n v="0"/>
    <n v="0"/>
    <n v="0"/>
    <n v="-999"/>
    <n v="-999"/>
    <n v="-999"/>
    <n v="-999"/>
    <n v="11.7"/>
    <n v="-999"/>
    <n v="0.55700000000000005"/>
    <n v="2.536"/>
    <n v="0"/>
    <n v="-999"/>
    <x v="181"/>
  </r>
  <r>
    <d v="2006-09-03T00:00:00"/>
    <n v="246"/>
    <n v="-999"/>
    <n v="19.2"/>
    <n v="26.8"/>
    <n v="12.1"/>
    <n v="27.8"/>
    <n v="14.3"/>
    <n v="0"/>
    <n v="0"/>
    <n v="0"/>
    <n v="-999"/>
    <n v="-999"/>
    <n v="-999"/>
    <n v="-999"/>
    <n v="12.2"/>
    <n v="-999"/>
    <n v="0.503"/>
    <n v="3.0190000000000001"/>
    <n v="0"/>
    <n v="-999"/>
    <x v="181"/>
  </r>
  <r>
    <d v="2006-09-04T00:00:00"/>
    <n v="247"/>
    <n v="-999"/>
    <n v="19.7"/>
    <n v="28.3"/>
    <n v="14.6"/>
    <n v="28.2"/>
    <n v="16.399999999999999"/>
    <n v="0"/>
    <n v="0"/>
    <n v="0"/>
    <n v="-999"/>
    <n v="-999"/>
    <n v="-999"/>
    <n v="-999"/>
    <n v="12.8"/>
    <n v="-999"/>
    <n v="0.63200000000000001"/>
    <n v="3.2149999999999999"/>
    <n v="0"/>
    <n v="-999"/>
    <x v="181"/>
  </r>
  <r>
    <d v="2006-09-05T00:00:00"/>
    <n v="248"/>
    <n v="-999"/>
    <n v="19.7"/>
    <n v="28.3"/>
    <n v="13.3"/>
    <n v="33.4"/>
    <n v="20.7"/>
    <n v="0"/>
    <n v="0"/>
    <n v="0"/>
    <n v="-999"/>
    <n v="-999"/>
    <n v="-999"/>
    <n v="-999"/>
    <n v="13"/>
    <n v="-999"/>
    <n v="0.79700000000000004"/>
    <n v="3.05"/>
    <n v="0"/>
    <n v="-999"/>
    <x v="181"/>
  </r>
  <r>
    <d v="2006-09-06T00:00:00"/>
    <n v="249"/>
    <n v="-999"/>
    <n v="20.2"/>
    <n v="28.4"/>
    <n v="14.4"/>
    <n v="31.7"/>
    <n v="21.8"/>
    <n v="0"/>
    <n v="0"/>
    <n v="0"/>
    <n v="-999"/>
    <n v="-999"/>
    <n v="-999"/>
    <n v="-999"/>
    <n v="13.2"/>
    <n v="-999"/>
    <n v="0.84499999999999997"/>
    <n v="3.0249999999999999"/>
    <n v="0"/>
    <n v="-999"/>
    <x v="181"/>
  </r>
  <r>
    <d v="2006-09-07T00:00:00"/>
    <n v="250"/>
    <n v="-999"/>
    <n v="19.3"/>
    <n v="27.1"/>
    <n v="14.8"/>
    <n v="33.299999999999997"/>
    <n v="21.4"/>
    <n v="0"/>
    <n v="0"/>
    <n v="0"/>
    <n v="-999"/>
    <n v="-999"/>
    <n v="-999"/>
    <n v="-999"/>
    <n v="13.3"/>
    <n v="-999"/>
    <n v="0.76700000000000002"/>
    <n v="2.8180000000000001"/>
    <n v="0"/>
    <n v="-999"/>
    <x v="181"/>
  </r>
  <r>
    <d v="2006-09-08T00:00:00"/>
    <n v="251"/>
    <n v="-999"/>
    <n v="18.7"/>
    <n v="25.4"/>
    <n v="15.2"/>
    <n v="36.700000000000003"/>
    <n v="21.5"/>
    <n v="0"/>
    <n v="0"/>
    <n v="0"/>
    <n v="-999"/>
    <n v="-999"/>
    <n v="-999"/>
    <n v="-999"/>
    <n v="13.2"/>
    <n v="-999"/>
    <n v="0.69699999999999995"/>
    <n v="2.5459999999999998"/>
    <n v="0"/>
    <n v="-999"/>
    <x v="181"/>
  </r>
  <r>
    <d v="2006-09-09T00:00:00"/>
    <n v="252"/>
    <n v="-999"/>
    <n v="10"/>
    <n v="15.3"/>
    <n v="2.6"/>
    <n v="77.8"/>
    <n v="50.1"/>
    <n v="0.8"/>
    <n v="0"/>
    <n v="0"/>
    <n v="-999"/>
    <n v="-999"/>
    <n v="-999"/>
    <n v="-999"/>
    <n v="12.8"/>
    <n v="-999"/>
    <n v="0.872"/>
    <n v="0.86699999999999999"/>
    <n v="0"/>
    <n v="-999"/>
    <x v="181"/>
  </r>
  <r>
    <d v="2006-09-10T00:00:00"/>
    <n v="253"/>
    <n v="-999"/>
    <n v="10.1"/>
    <n v="20.3"/>
    <n v="1.5"/>
    <n v="68.099999999999994"/>
    <n v="33.700000000000003"/>
    <n v="0.3"/>
    <n v="0"/>
    <n v="0"/>
    <n v="-999"/>
    <n v="-999"/>
    <n v="-999"/>
    <n v="-999"/>
    <n v="11.7"/>
    <n v="-999"/>
    <n v="0.80100000000000005"/>
    <n v="1.579"/>
    <n v="0"/>
    <n v="-999"/>
    <x v="181"/>
  </r>
  <r>
    <d v="2006-09-11T00:00:00"/>
    <n v="254"/>
    <n v="-999"/>
    <n v="13.7"/>
    <n v="23.1"/>
    <n v="6.8"/>
    <n v="52"/>
    <n v="30"/>
    <n v="0"/>
    <n v="0"/>
    <n v="0"/>
    <n v="-999"/>
    <n v="-999"/>
    <n v="-999"/>
    <n v="-999"/>
    <n v="11.8"/>
    <n v="-999"/>
    <n v="0.84799999999999998"/>
    <n v="1.978"/>
    <n v="0"/>
    <n v="-999"/>
    <x v="181"/>
  </r>
  <r>
    <d v="2006-09-12T00:00:00"/>
    <n v="255"/>
    <n v="-999"/>
    <n v="13.4"/>
    <n v="22"/>
    <n v="7.2"/>
    <n v="50.9"/>
    <n v="26.5"/>
    <n v="0"/>
    <n v="0"/>
    <n v="0"/>
    <n v="-999"/>
    <n v="-999"/>
    <n v="-999"/>
    <n v="-999"/>
    <n v="11.9"/>
    <n v="-999"/>
    <n v="0.70099999999999996"/>
    <n v="1.9430000000000001"/>
    <n v="0"/>
    <n v="-999"/>
    <x v="181"/>
  </r>
  <r>
    <d v="2006-09-13T00:00:00"/>
    <n v="256"/>
    <n v="-999"/>
    <n v="5.0999999999999996"/>
    <n v="11.3"/>
    <n v="0"/>
    <n v="84.7"/>
    <n v="58.2"/>
    <n v="0.3"/>
    <n v="0"/>
    <n v="0"/>
    <n v="-999"/>
    <n v="-999"/>
    <n v="-999"/>
    <n v="-999"/>
    <n v="11.2"/>
    <n v="-999"/>
    <n v="0.77800000000000002"/>
    <n v="0.56000000000000005"/>
    <n v="0"/>
    <n v="-999"/>
    <x v="181"/>
  </r>
  <r>
    <d v="2006-09-14T00:00:00"/>
    <n v="257"/>
    <n v="-999"/>
    <n v="1"/>
    <n v="5.2"/>
    <n v="-0.3"/>
    <n v="96.4"/>
    <n v="74.7"/>
    <n v="5.5"/>
    <n v="0"/>
    <n v="0"/>
    <n v="-999"/>
    <n v="-999"/>
    <n v="-999"/>
    <n v="-999"/>
    <n v="10"/>
    <n v="-999"/>
    <n v="0.66300000000000003"/>
    <n v="0.224"/>
    <n v="0"/>
    <n v="-999"/>
    <x v="181"/>
  </r>
  <r>
    <d v="2006-09-15T00:00:00"/>
    <n v="258"/>
    <n v="-999"/>
    <n v="1.4"/>
    <n v="6"/>
    <n v="-1.9"/>
    <n v="94.8"/>
    <n v="69.599999999999994"/>
    <n v="0.9"/>
    <n v="0"/>
    <n v="0"/>
    <n v="-999"/>
    <n v="-999"/>
    <n v="-999"/>
    <n v="-999"/>
    <n v="9.1999999999999993"/>
    <n v="-999"/>
    <n v="0.65"/>
    <n v="0.28399999999999997"/>
    <n v="0"/>
    <n v="-999"/>
    <x v="181"/>
  </r>
  <r>
    <d v="2006-09-16T00:00:00"/>
    <n v="259"/>
    <n v="-999"/>
    <n v="1.3"/>
    <n v="9.6"/>
    <n v="-1.6"/>
    <n v="89"/>
    <n v="56.5"/>
    <n v="0"/>
    <n v="0"/>
    <n v="0"/>
    <n v="-999"/>
    <n v="-999"/>
    <n v="-999"/>
    <n v="-999"/>
    <n v="8.4"/>
    <n v="-999"/>
    <n v="0.67300000000000004"/>
    <n v="0.52"/>
    <n v="0"/>
    <n v="-999"/>
    <x v="181"/>
  </r>
  <r>
    <d v="2006-09-17T00:00:00"/>
    <n v="260"/>
    <n v="-999"/>
    <n v="5.2"/>
    <n v="12.6"/>
    <n v="-2.6"/>
    <n v="72.5"/>
    <n v="44.6"/>
    <n v="0"/>
    <n v="0"/>
    <n v="0"/>
    <n v="-999"/>
    <n v="-999"/>
    <n v="-999"/>
    <n v="-999"/>
    <n v="8.1"/>
    <n v="-999"/>
    <n v="0.64900000000000002"/>
    <n v="0.80800000000000005"/>
    <n v="0"/>
    <n v="-999"/>
    <x v="181"/>
  </r>
  <r>
    <d v="2006-09-18T00:00:00"/>
    <n v="261"/>
    <n v="-999"/>
    <n v="5.0999999999999996"/>
    <n v="6.8"/>
    <n v="3.2"/>
    <n v="93.5"/>
    <n v="75.900000000000006"/>
    <n v="8.8000000000000007"/>
    <n v="0"/>
    <n v="0"/>
    <n v="-999"/>
    <n v="-999"/>
    <n v="-999"/>
    <n v="-999"/>
    <n v="8.5"/>
    <n v="-999"/>
    <n v="0.748"/>
    <n v="0.23799999999999999"/>
    <n v="0"/>
    <n v="-999"/>
    <x v="181"/>
  </r>
  <r>
    <d v="2006-09-19T00:00:00"/>
    <n v="262"/>
    <n v="-999"/>
    <n v="5"/>
    <n v="10.7"/>
    <n v="1.1000000000000001"/>
    <n v="93.7"/>
    <n v="70.099999999999994"/>
    <n v="0.3"/>
    <n v="0"/>
    <n v="0"/>
    <n v="-999"/>
    <n v="-999"/>
    <n v="-999"/>
    <n v="-999"/>
    <n v="8.6"/>
    <n v="-999"/>
    <n v="0.9"/>
    <n v="0.38500000000000001"/>
    <n v="0"/>
    <n v="-999"/>
    <x v="181"/>
  </r>
  <r>
    <d v="2006-09-20T00:00:00"/>
    <n v="263"/>
    <n v="-999"/>
    <n v="2.2000000000000002"/>
    <n v="4.4000000000000004"/>
    <n v="0.7"/>
    <n v="98.7"/>
    <n v="89.7"/>
    <n v="6.1"/>
    <n v="0"/>
    <n v="0"/>
    <n v="-999"/>
    <n v="-999"/>
    <n v="-999"/>
    <n v="-999"/>
    <n v="7.5"/>
    <n v="-999"/>
    <n v="0.75"/>
    <n v="8.5999999999999993E-2"/>
    <n v="0"/>
    <n v="-999"/>
    <x v="181"/>
  </r>
  <r>
    <d v="2006-09-21T00:00:00"/>
    <n v="264"/>
    <n v="-999"/>
    <n v="1.3"/>
    <n v="4.7"/>
    <n v="-0.1"/>
    <n v="98.7"/>
    <n v="92.1"/>
    <n v="9.3000000000000007"/>
    <n v="0"/>
    <n v="0"/>
    <n v="-999"/>
    <n v="-999"/>
    <n v="-999"/>
    <n v="-999"/>
    <n v="7.2"/>
    <n v="-999"/>
    <n v="0.78400000000000003"/>
    <n v="6.7000000000000004E-2"/>
    <n v="0"/>
    <n v="-999"/>
    <x v="181"/>
  </r>
  <r>
    <d v="2006-09-22T00:00:00"/>
    <n v="265"/>
    <n v="-999"/>
    <n v="3.4"/>
    <n v="8.1999999999999993"/>
    <n v="0.4"/>
    <n v="91.4"/>
    <n v="68.5"/>
    <n v="0"/>
    <n v="0"/>
    <n v="0"/>
    <n v="-999"/>
    <n v="-999"/>
    <n v="-999"/>
    <n v="-999"/>
    <n v="7.7"/>
    <n v="-999"/>
    <n v="0.747"/>
    <n v="0.34200000000000003"/>
    <n v="0"/>
    <n v="-999"/>
    <x v="181"/>
  </r>
  <r>
    <d v="2006-09-23T00:00:00"/>
    <n v="266"/>
    <n v="-999"/>
    <n v="5.8"/>
    <n v="8.9"/>
    <n v="3"/>
    <n v="93.2"/>
    <n v="84.1"/>
    <n v="0.3"/>
    <n v="0"/>
    <n v="0"/>
    <n v="-999"/>
    <n v="-999"/>
    <n v="-999"/>
    <n v="-999"/>
    <n v="7.8"/>
    <n v="-999"/>
    <n v="0.95699999999999996"/>
    <n v="0.18099999999999999"/>
    <n v="0"/>
    <n v="-999"/>
    <x v="181"/>
  </r>
  <r>
    <d v="2006-09-24T00:00:00"/>
    <n v="267"/>
    <n v="-999"/>
    <n v="10.7"/>
    <n v="19.7"/>
    <n v="4"/>
    <n v="74.3"/>
    <n v="41.5"/>
    <n v="0"/>
    <n v="0"/>
    <n v="0"/>
    <n v="-999"/>
    <n v="-999"/>
    <n v="-999"/>
    <n v="-999"/>
    <n v="8.1999999999999993"/>
    <n v="-999"/>
    <n v="0.95"/>
    <n v="1.3420000000000001"/>
    <n v="0"/>
    <n v="-999"/>
    <x v="181"/>
  </r>
  <r>
    <d v="2006-09-25T00:00:00"/>
    <n v="268"/>
    <n v="-999"/>
    <n v="12.4"/>
    <n v="21.1"/>
    <n v="7.5"/>
    <n v="56.3"/>
    <n v="31.2"/>
    <n v="0"/>
    <n v="0"/>
    <n v="0"/>
    <n v="-999"/>
    <n v="-999"/>
    <n v="-999"/>
    <n v="-999"/>
    <n v="8.9"/>
    <n v="-999"/>
    <n v="0.78100000000000003"/>
    <n v="1.7210000000000001"/>
    <n v="0"/>
    <n v="-999"/>
    <x v="181"/>
  </r>
  <r>
    <d v="2006-09-26T00:00:00"/>
    <n v="269"/>
    <n v="-999"/>
    <n v="10.5"/>
    <n v="17.7"/>
    <n v="5.8"/>
    <n v="75.2"/>
    <n v="52.6"/>
    <n v="0"/>
    <n v="0"/>
    <n v="0"/>
    <n v="-999"/>
    <n v="-999"/>
    <n v="-999"/>
    <n v="-999"/>
    <n v="9.3000000000000007"/>
    <n v="-999"/>
    <n v="1.0649999999999999"/>
    <n v="0.96"/>
    <n v="0"/>
    <n v="-999"/>
    <x v="181"/>
  </r>
  <r>
    <d v="2006-09-27T00:00:00"/>
    <n v="270"/>
    <n v="-999"/>
    <n v="11.4"/>
    <n v="20.5"/>
    <n v="4.5"/>
    <n v="76.400000000000006"/>
    <n v="37.200000000000003"/>
    <n v="0"/>
    <n v="0"/>
    <n v="0"/>
    <n v="-999"/>
    <n v="-999"/>
    <n v="-999"/>
    <n v="-999"/>
    <n v="9.4"/>
    <n v="-999"/>
    <n v="0.89900000000000002"/>
    <n v="1.514"/>
    <n v="0"/>
    <n v="-999"/>
    <x v="181"/>
  </r>
  <r>
    <d v="2006-09-28T00:00:00"/>
    <n v="271"/>
    <n v="-999"/>
    <n v="12.6"/>
    <n v="20.8"/>
    <n v="7.3"/>
    <n v="69.400000000000006"/>
    <n v="34.200000000000003"/>
    <n v="0"/>
    <n v="0"/>
    <n v="0"/>
    <n v="-999"/>
    <n v="-999"/>
    <n v="-999"/>
    <n v="-999"/>
    <n v="9.6999999999999993"/>
    <n v="-999"/>
    <n v="0.83799999999999997"/>
    <n v="1.6160000000000001"/>
    <n v="0"/>
    <n v="-999"/>
    <x v="181"/>
  </r>
  <r>
    <d v="2006-09-29T00:00:00"/>
    <n v="272"/>
    <n v="-999"/>
    <n v="13.4"/>
    <n v="21.9"/>
    <n v="7.3"/>
    <n v="54.1"/>
    <n v="19.899999999999999"/>
    <n v="0"/>
    <n v="0"/>
    <n v="0"/>
    <n v="-999"/>
    <n v="-999"/>
    <n v="-999"/>
    <n v="-999"/>
    <n v="10"/>
    <n v="-999"/>
    <n v="0.52200000000000002"/>
    <n v="2.1040000000000001"/>
    <n v="0"/>
    <n v="-999"/>
    <x v="181"/>
  </r>
  <r>
    <d v="2006-09-30T00:00:00"/>
    <n v="273"/>
    <n v="-999"/>
    <n v="9.6"/>
    <n v="18.600000000000001"/>
    <n v="1.9"/>
    <n v="51.7"/>
    <n v="25.1"/>
    <n v="0"/>
    <n v="0"/>
    <n v="0"/>
    <n v="-999"/>
    <n v="-999"/>
    <n v="-999"/>
    <n v="-999"/>
    <n v="9.5"/>
    <n v="-999"/>
    <n v="0.53600000000000003"/>
    <n v="1.605"/>
    <n v="0"/>
    <n v="-999"/>
    <x v="181"/>
  </r>
  <r>
    <d v="2006-10-01T00:00:00"/>
    <n v="274"/>
    <n v="-999"/>
    <n v="4"/>
    <n v="11"/>
    <n v="-0.1"/>
    <n v="75.5"/>
    <n v="43.8"/>
    <n v="0"/>
    <n v="0"/>
    <n v="0"/>
    <n v="-999"/>
    <n v="-999"/>
    <n v="-999"/>
    <n v="-999"/>
    <n v="8.9"/>
    <n v="-999"/>
    <n v="0.57399999999999995"/>
    <n v="0.73699999999999999"/>
    <n v="0"/>
    <n v="-999"/>
    <x v="182"/>
  </r>
  <r>
    <d v="2006-10-02T00:00:00"/>
    <n v="275"/>
    <n v="-999"/>
    <n v="3.8"/>
    <n v="12.4"/>
    <n v="-1.9"/>
    <n v="68.5"/>
    <n v="44.5"/>
    <n v="0"/>
    <n v="0"/>
    <n v="0"/>
    <n v="-999"/>
    <n v="-999"/>
    <n v="-999"/>
    <n v="-999"/>
    <n v="7.9"/>
    <n v="-999"/>
    <n v="0.64100000000000001"/>
    <n v="0.79900000000000004"/>
    <n v="0"/>
    <n v="-999"/>
    <x v="182"/>
  </r>
  <r>
    <d v="2006-10-03T00:00:00"/>
    <n v="276"/>
    <n v="-999"/>
    <n v="4.0999999999999996"/>
    <n v="9.3000000000000007"/>
    <n v="-0.1"/>
    <n v="71.5"/>
    <n v="53.8"/>
    <n v="0"/>
    <n v="0"/>
    <n v="0"/>
    <n v="-999"/>
    <n v="-999"/>
    <n v="-999"/>
    <n v="-999"/>
    <n v="7.4"/>
    <n v="-999"/>
    <n v="0.63100000000000001"/>
    <n v="0.54100000000000004"/>
    <n v="0"/>
    <n v="-999"/>
    <x v="182"/>
  </r>
  <r>
    <d v="2006-10-04T00:00:00"/>
    <n v="277"/>
    <n v="-999"/>
    <n v="6.6"/>
    <n v="14.1"/>
    <n v="0.8"/>
    <n v="70.400000000000006"/>
    <n v="42.7"/>
    <n v="0"/>
    <n v="0"/>
    <n v="0"/>
    <n v="-999"/>
    <n v="-999"/>
    <n v="-999"/>
    <n v="-999"/>
    <n v="7.4"/>
    <n v="-999"/>
    <n v="0.68500000000000005"/>
    <n v="0.92200000000000004"/>
    <n v="0"/>
    <n v="-999"/>
    <x v="182"/>
  </r>
  <r>
    <d v="2006-10-05T00:00:00"/>
    <n v="278"/>
    <n v="-999"/>
    <n v="8"/>
    <n v="17.7"/>
    <n v="3.1"/>
    <n v="71.5"/>
    <n v="40.299999999999997"/>
    <n v="0"/>
    <n v="0"/>
    <n v="0"/>
    <n v="-999"/>
    <n v="-999"/>
    <n v="-999"/>
    <n v="-999"/>
    <n v="7.6"/>
    <n v="-999"/>
    <n v="0.81599999999999995"/>
    <n v="1.2090000000000001"/>
    <n v="0"/>
    <n v="-999"/>
    <x v="182"/>
  </r>
  <r>
    <d v="2006-10-06T00:00:00"/>
    <n v="279"/>
    <n v="-999"/>
    <n v="4.8"/>
    <n v="11.3"/>
    <n v="-1.8"/>
    <n v="72.099999999999994"/>
    <n v="47.2"/>
    <n v="4.5"/>
    <n v="0"/>
    <n v="0"/>
    <n v="-999"/>
    <n v="-999"/>
    <n v="-999"/>
    <n v="-999"/>
    <n v="7.8"/>
    <n v="-999"/>
    <n v="0.63100000000000001"/>
    <n v="0.70699999999999996"/>
    <n v="0"/>
    <n v="-999"/>
    <x v="182"/>
  </r>
  <r>
    <d v="2006-10-07T00:00:00"/>
    <n v="280"/>
    <n v="-999"/>
    <n v="-0.6"/>
    <n v="5.6"/>
    <n v="-6.3"/>
    <n v="76.8"/>
    <n v="46.3"/>
    <n v="1.5"/>
    <n v="0"/>
    <n v="0"/>
    <n v="-999"/>
    <n v="-999"/>
    <n v="-999"/>
    <n v="-999"/>
    <n v="7.1"/>
    <n v="-999"/>
    <n v="0.42199999999999999"/>
    <n v="0.48799999999999999"/>
    <n v="0"/>
    <n v="-999"/>
    <x v="182"/>
  </r>
  <r>
    <d v="2006-10-08T00:00:00"/>
    <n v="281"/>
    <n v="-999"/>
    <n v="1.2"/>
    <n v="7"/>
    <n v="-1"/>
    <n v="74.400000000000006"/>
    <n v="52"/>
    <n v="0"/>
    <n v="0"/>
    <n v="0"/>
    <n v="-999"/>
    <n v="-999"/>
    <n v="-999"/>
    <n v="-999"/>
    <n v="6.5"/>
    <n v="-999"/>
    <n v="0.52"/>
    <n v="0.48099999999999998"/>
    <n v="0"/>
    <n v="-999"/>
    <x v="182"/>
  </r>
  <r>
    <d v="2006-10-09T00:00:00"/>
    <n v="282"/>
    <n v="-999"/>
    <n v="3.4"/>
    <n v="12.4"/>
    <n v="-3.4"/>
    <n v="54.6"/>
    <n v="33.200000000000003"/>
    <n v="0"/>
    <n v="0"/>
    <n v="0"/>
    <n v="-999"/>
    <n v="-999"/>
    <n v="-999"/>
    <n v="-999"/>
    <n v="5.8"/>
    <n v="-999"/>
    <n v="0.47699999999999998"/>
    <n v="0.96199999999999997"/>
    <n v="0"/>
    <n v="-999"/>
    <x v="182"/>
  </r>
  <r>
    <d v="2006-10-10T00:00:00"/>
    <n v="283"/>
    <n v="-999"/>
    <n v="6"/>
    <n v="12.2"/>
    <n v="1.7"/>
    <n v="66.2"/>
    <n v="41.3"/>
    <n v="0"/>
    <n v="0"/>
    <n v="0"/>
    <n v="-999"/>
    <n v="-999"/>
    <n v="-999"/>
    <n v="-999"/>
    <n v="5.8"/>
    <n v="-999"/>
    <n v="0.58699999999999997"/>
    <n v="0.83399999999999996"/>
    <n v="0"/>
    <n v="-999"/>
    <x v="182"/>
  </r>
  <r>
    <d v="2006-10-11T00:00:00"/>
    <n v="284"/>
    <n v="-999"/>
    <n v="8.6999999999999993"/>
    <n v="16.8"/>
    <n v="2.2999999999999998"/>
    <n v="59.1"/>
    <n v="34.1"/>
    <n v="0"/>
    <n v="0"/>
    <n v="0"/>
    <n v="-999"/>
    <n v="-999"/>
    <n v="-999"/>
    <n v="-999"/>
    <n v="6.2"/>
    <n v="-999"/>
    <n v="0.65300000000000002"/>
    <n v="1.26"/>
    <n v="0"/>
    <n v="-999"/>
    <x v="182"/>
  </r>
  <r>
    <d v="2006-10-12T00:00:00"/>
    <n v="285"/>
    <n v="-999"/>
    <n v="10.1"/>
    <n v="18.5"/>
    <n v="5.6"/>
    <n v="52.9"/>
    <n v="34.9"/>
    <n v="0"/>
    <n v="0"/>
    <n v="0"/>
    <n v="-999"/>
    <n v="-999"/>
    <n v="-999"/>
    <n v="-999"/>
    <n v="6.5"/>
    <n v="-999"/>
    <n v="0.74399999999999999"/>
    <n v="1.3859999999999999"/>
    <n v="0"/>
    <n v="-999"/>
    <x v="182"/>
  </r>
  <r>
    <d v="2006-10-13T00:00:00"/>
    <n v="286"/>
    <n v="-999"/>
    <n v="8.9"/>
    <n v="17"/>
    <n v="5"/>
    <n v="60.3"/>
    <n v="31.4"/>
    <n v="0"/>
    <n v="0"/>
    <n v="0"/>
    <n v="-999"/>
    <n v="-999"/>
    <n v="-999"/>
    <n v="-999"/>
    <n v="6.9"/>
    <n v="-999"/>
    <n v="0.60899999999999999"/>
    <n v="1.329"/>
    <n v="0"/>
    <n v="-999"/>
    <x v="182"/>
  </r>
  <r>
    <d v="2006-10-14T00:00:00"/>
    <n v="287"/>
    <n v="-999"/>
    <n v="8.3000000000000007"/>
    <n v="15.8"/>
    <n v="3.7"/>
    <n v="68"/>
    <n v="34.700000000000003"/>
    <n v="5.9"/>
    <n v="0"/>
    <n v="0"/>
    <n v="-999"/>
    <n v="-999"/>
    <n v="-999"/>
    <n v="-999"/>
    <n v="6.8"/>
    <n v="-999"/>
    <n v="0.624"/>
    <n v="1.1719999999999999"/>
    <n v="0"/>
    <n v="-999"/>
    <x v="182"/>
  </r>
  <r>
    <d v="2006-10-15T00:00:00"/>
    <n v="288"/>
    <n v="-999"/>
    <n v="2.7"/>
    <n v="4.2"/>
    <n v="1.1000000000000001"/>
    <n v="99"/>
    <n v="96.1"/>
    <n v="9.1"/>
    <n v="0"/>
    <n v="0"/>
    <n v="-999"/>
    <n v="-999"/>
    <n v="-999"/>
    <n v="-999"/>
    <n v="6.7"/>
    <n v="-999"/>
    <n v="0.79400000000000004"/>
    <n v="3.2000000000000001E-2"/>
    <n v="0"/>
    <n v="-999"/>
    <x v="182"/>
  </r>
  <r>
    <d v="2006-10-16T00:00:00"/>
    <n v="289"/>
    <n v="-999"/>
    <n v="1.1000000000000001"/>
    <n v="4.3"/>
    <n v="-2.1"/>
    <n v="99.1"/>
    <n v="96.6"/>
    <n v="7.2"/>
    <n v="0"/>
    <n v="0"/>
    <n v="-999"/>
    <n v="-999"/>
    <n v="-999"/>
    <n v="-999"/>
    <n v="6.1"/>
    <n v="-999"/>
    <n v="0.80300000000000005"/>
    <n v="2.8000000000000001E-2"/>
    <n v="0"/>
    <n v="-999"/>
    <x v="182"/>
  </r>
  <r>
    <d v="2006-10-17T00:00:00"/>
    <n v="290"/>
    <n v="-999"/>
    <n v="-2.1"/>
    <n v="1.4"/>
    <n v="-3.2"/>
    <n v="98.2"/>
    <n v="89.8"/>
    <n v="0.8"/>
    <n v="0"/>
    <n v="0"/>
    <n v="-999"/>
    <n v="-999"/>
    <n v="-999"/>
    <n v="-999"/>
    <n v="5.6"/>
    <n v="-999"/>
    <n v="0.60599999999999998"/>
    <n v="6.9000000000000006E-2"/>
    <n v="0"/>
    <n v="-999"/>
    <x v="182"/>
  </r>
  <r>
    <d v="2006-10-18T00:00:00"/>
    <n v="291"/>
    <n v="-999"/>
    <n v="0.1"/>
    <n v="2.1"/>
    <n v="-2.1"/>
    <n v="97.9"/>
    <n v="93.9"/>
    <n v="0.5"/>
    <n v="0"/>
    <n v="0"/>
    <n v="-999"/>
    <n v="-999"/>
    <n v="-999"/>
    <n v="-999"/>
    <n v="4.9000000000000004"/>
    <n v="-999"/>
    <n v="0.66900000000000004"/>
    <n v="4.2999999999999997E-2"/>
    <n v="0"/>
    <n v="-999"/>
    <x v="182"/>
  </r>
  <r>
    <d v="2006-10-19T00:00:00"/>
    <n v="292"/>
    <n v="-999"/>
    <n v="2.2000000000000002"/>
    <n v="8.8000000000000007"/>
    <n v="-0.5"/>
    <n v="97.7"/>
    <n v="81.8"/>
    <n v="11"/>
    <n v="0"/>
    <n v="0"/>
    <n v="-999"/>
    <n v="-999"/>
    <n v="-999"/>
    <n v="-999"/>
    <n v="4.8"/>
    <n v="-999"/>
    <n v="0.92900000000000005"/>
    <n v="0.20599999999999999"/>
    <n v="0"/>
    <n v="-999"/>
    <x v="182"/>
  </r>
  <r>
    <d v="2006-10-20T00:00:00"/>
    <n v="293"/>
    <n v="-999"/>
    <n v="-0.4"/>
    <n v="3.5"/>
    <n v="-2.6"/>
    <n v="95.4"/>
    <n v="77.400000000000006"/>
    <n v="1.6"/>
    <n v="0"/>
    <n v="0"/>
    <n v="-999"/>
    <n v="-999"/>
    <n v="-999"/>
    <n v="-999"/>
    <n v="4.4000000000000004"/>
    <n v="-999"/>
    <n v="0.60699999999999998"/>
    <n v="0.17699999999999999"/>
    <n v="0"/>
    <n v="-999"/>
    <x v="182"/>
  </r>
  <r>
    <d v="2006-10-21T00:00:00"/>
    <n v="294"/>
    <n v="-999"/>
    <n v="1.4"/>
    <n v="8.4"/>
    <n v="-2.7"/>
    <n v="75.3"/>
    <n v="44.9"/>
    <n v="0.1"/>
    <n v="0"/>
    <n v="0"/>
    <n v="-999"/>
    <n v="-999"/>
    <n v="-999"/>
    <n v="-999"/>
    <n v="4"/>
    <n v="-999"/>
    <n v="0.49399999999999999"/>
    <n v="0.60699999999999998"/>
    <n v="0"/>
    <n v="-999"/>
    <x v="182"/>
  </r>
  <r>
    <d v="2006-10-22T00:00:00"/>
    <n v="295"/>
    <n v="-999"/>
    <n v="3"/>
    <n v="9.4"/>
    <n v="-0.5"/>
    <n v="59.6"/>
    <n v="29.6"/>
    <n v="0"/>
    <n v="0"/>
    <n v="0"/>
    <n v="-999"/>
    <n v="-999"/>
    <n v="-999"/>
    <n v="-999"/>
    <n v="3.8"/>
    <n v="-999"/>
    <n v="0.35"/>
    <n v="0.83"/>
    <n v="0"/>
    <n v="-999"/>
    <x v="182"/>
  </r>
  <r>
    <d v="2006-10-23T00:00:00"/>
    <n v="296"/>
    <n v="-999"/>
    <n v="2.5"/>
    <n v="9.1999999999999993"/>
    <n v="-1.5"/>
    <n v="73.7"/>
    <n v="45.2"/>
    <n v="0"/>
    <n v="0"/>
    <n v="0"/>
    <n v="-999"/>
    <n v="-999"/>
    <n v="-999"/>
    <n v="-999"/>
    <n v="3.8"/>
    <n v="-999"/>
    <n v="0.52600000000000002"/>
    <n v="0.63700000000000001"/>
    <n v="0"/>
    <n v="-999"/>
    <x v="182"/>
  </r>
  <r>
    <d v="2006-10-24T00:00:00"/>
    <n v="297"/>
    <n v="-999"/>
    <n v="-0.5"/>
    <n v="1.8"/>
    <n v="-2.6"/>
    <n v="89.4"/>
    <n v="67.3"/>
    <n v="2.4"/>
    <n v="0"/>
    <n v="0"/>
    <n v="-999"/>
    <n v="-999"/>
    <n v="-999"/>
    <n v="-999"/>
    <n v="3.4"/>
    <n v="-999"/>
    <n v="0.46700000000000003"/>
    <n v="0.22700000000000001"/>
    <n v="0"/>
    <n v="-999"/>
    <x v="182"/>
  </r>
  <r>
    <d v="2006-10-25T00:00:00"/>
    <n v="298"/>
    <n v="-999"/>
    <n v="-1.7"/>
    <n v="2.1"/>
    <n v="-3.8"/>
    <n v="92.1"/>
    <n v="69"/>
    <n v="0.5"/>
    <n v="0"/>
    <n v="0"/>
    <n v="-999"/>
    <n v="-999"/>
    <n v="-999"/>
    <n v="-999"/>
    <n v="3.1"/>
    <n v="-999"/>
    <n v="0.48899999999999999"/>
    <n v="0.22"/>
    <n v="0"/>
    <n v="-999"/>
    <x v="182"/>
  </r>
  <r>
    <d v="2006-10-26T00:00:00"/>
    <n v="299"/>
    <n v="-999"/>
    <n v="1.7"/>
    <n v="3.9"/>
    <n v="-0.8"/>
    <n v="85.3"/>
    <n v="74.599999999999994"/>
    <n v="0"/>
    <n v="0"/>
    <n v="0"/>
    <n v="-999"/>
    <n v="-999"/>
    <n v="-999"/>
    <n v="-999"/>
    <n v="3.1"/>
    <n v="-999"/>
    <n v="0.60399999999999998"/>
    <n v="0.20499999999999999"/>
    <n v="0"/>
    <n v="-999"/>
    <x v="182"/>
  </r>
  <r>
    <d v="2006-10-27T00:00:00"/>
    <n v="300"/>
    <n v="-999"/>
    <n v="3.3"/>
    <n v="6.3"/>
    <n v="1.6"/>
    <n v="87.6"/>
    <n v="73.2"/>
    <n v="0"/>
    <n v="0"/>
    <n v="0"/>
    <n v="-999"/>
    <n v="-999"/>
    <n v="-999"/>
    <n v="-999"/>
    <n v="3.6"/>
    <n v="-999"/>
    <n v="0.69699999999999995"/>
    <n v="0.25600000000000001"/>
    <n v="0"/>
    <n v="-999"/>
    <x v="182"/>
  </r>
  <r>
    <d v="2006-10-28T00:00:00"/>
    <n v="301"/>
    <n v="-999"/>
    <n v="2.5"/>
    <n v="6.5"/>
    <n v="0.8"/>
    <n v="83"/>
    <n v="61.8"/>
    <n v="0"/>
    <n v="0"/>
    <n v="0"/>
    <n v="-999"/>
    <n v="-999"/>
    <n v="-999"/>
    <n v="-999"/>
    <n v="3.7"/>
    <n v="-999"/>
    <n v="0.59699999999999998"/>
    <n v="0.37"/>
    <n v="0"/>
    <n v="-999"/>
    <x v="182"/>
  </r>
  <r>
    <d v="2006-10-29T00:00:00"/>
    <n v="302"/>
    <n v="-999"/>
    <n v="-6.5"/>
    <n v="2.1"/>
    <n v="-11.4"/>
    <n v="95.5"/>
    <n v="81.099999999999994"/>
    <n v="8.8000000000000007"/>
    <n v="45"/>
    <n v="0"/>
    <n v="-999"/>
    <n v="-999"/>
    <n v="-999"/>
    <n v="-999"/>
    <n v="3.3"/>
    <n v="-999"/>
    <n v="0.57499999999999996"/>
    <n v="0.13400000000000001"/>
    <n v="0"/>
    <n v="-999"/>
    <x v="182"/>
  </r>
  <r>
    <d v="2006-10-30T00:00:00"/>
    <n v="303"/>
    <n v="-999"/>
    <n v="-11.4"/>
    <n v="-4.5"/>
    <n v="-14.7"/>
    <n v="89.7"/>
    <n v="67.599999999999994"/>
    <n v="3.9"/>
    <n v="55"/>
    <n v="0"/>
    <n v="-999"/>
    <n v="-999"/>
    <n v="-999"/>
    <n v="-999"/>
    <n v="3.1"/>
    <n v="-999"/>
    <n v="0.29599999999999999"/>
    <n v="0.14199999999999999"/>
    <n v="0"/>
    <n v="-999"/>
    <x v="182"/>
  </r>
  <r>
    <d v="2006-10-31T00:00:00"/>
    <n v="304"/>
    <n v="-999"/>
    <n v="-10.9"/>
    <n v="-5"/>
    <n v="-14.2"/>
    <n v="87.4"/>
    <n v="64.7"/>
    <n v="0"/>
    <n v="55"/>
    <n v="0"/>
    <n v="-999"/>
    <n v="-999"/>
    <n v="-999"/>
    <n v="-999"/>
    <n v="2.7"/>
    <n v="-999"/>
    <n v="0.27300000000000002"/>
    <n v="0.14899999999999999"/>
    <n v="55"/>
    <n v="0"/>
    <x v="182"/>
  </r>
  <r>
    <d v="2006-11-01T00:00:00"/>
    <n v="305"/>
    <n v="-999"/>
    <n v="-7.7"/>
    <n v="-1.6"/>
    <n v="-11.8"/>
    <n v="75.5"/>
    <n v="47.9"/>
    <n v="0"/>
    <n v="45"/>
    <n v="0"/>
    <n v="-999"/>
    <n v="-999"/>
    <n v="-999"/>
    <n v="-999"/>
    <n v="2.2999999999999998"/>
    <n v="-999"/>
    <n v="0.26"/>
    <n v="0.28299999999999997"/>
    <n v="0"/>
    <n v="-999"/>
    <x v="183"/>
  </r>
  <r>
    <d v="2006-11-02T00:00:00"/>
    <n v="306"/>
    <n v="-999"/>
    <n v="-5"/>
    <n v="-2.7"/>
    <n v="-7.8"/>
    <n v="85.8"/>
    <n v="46.1"/>
    <n v="7.3"/>
    <n v="111"/>
    <n v="0"/>
    <n v="-999"/>
    <n v="-999"/>
    <n v="-999"/>
    <n v="-999"/>
    <n v="2"/>
    <n v="-999"/>
    <n v="0.23100000000000001"/>
    <n v="0.27"/>
    <n v="0"/>
    <n v="-999"/>
    <x v="183"/>
  </r>
  <r>
    <d v="2006-11-03T00:00:00"/>
    <n v="307"/>
    <n v="-999"/>
    <n v="0.3"/>
    <n v="4.5"/>
    <n v="-4.5"/>
    <n v="98.1"/>
    <n v="85.6"/>
    <n v="2"/>
    <n v="58"/>
    <n v="0"/>
    <n v="-999"/>
    <n v="-999"/>
    <n v="-999"/>
    <n v="-999"/>
    <n v="1.9"/>
    <n v="-999"/>
    <n v="0.71899999999999997"/>
    <n v="0.121"/>
    <n v="0"/>
    <n v="-999"/>
    <x v="183"/>
  </r>
  <r>
    <d v="2006-11-04T00:00:00"/>
    <n v="308"/>
    <n v="-999"/>
    <n v="1.4"/>
    <n v="2.8"/>
    <n v="-0.3"/>
    <n v="98.3"/>
    <n v="91.4"/>
    <n v="11.8"/>
    <n v="45"/>
    <n v="0"/>
    <n v="-999"/>
    <n v="-999"/>
    <n v="-999"/>
    <n v="-999"/>
    <n v="1.8"/>
    <n v="-999"/>
    <n v="0.68100000000000005"/>
    <n v="6.4000000000000001E-2"/>
    <n v="0"/>
    <n v="-999"/>
    <x v="183"/>
  </r>
  <r>
    <d v="2006-11-05T00:00:00"/>
    <n v="309"/>
    <n v="-999"/>
    <n v="0.8"/>
    <n v="3.9"/>
    <n v="-0.4"/>
    <n v="96.2"/>
    <n v="83.7"/>
    <n v="5.4"/>
    <n v="75"/>
    <n v="0"/>
    <n v="-999"/>
    <n v="-999"/>
    <n v="-999"/>
    <n v="-999"/>
    <n v="1.8"/>
    <n v="-999"/>
    <n v="0.67500000000000004"/>
    <n v="0.13200000000000001"/>
    <n v="0"/>
    <n v="-999"/>
    <x v="183"/>
  </r>
  <r>
    <d v="2006-11-06T00:00:00"/>
    <n v="310"/>
    <n v="-999"/>
    <n v="4.7"/>
    <n v="6.8"/>
    <n v="0.6"/>
    <n v="98.9"/>
    <n v="96.7"/>
    <n v="6.2"/>
    <n v="0"/>
    <n v="0"/>
    <n v="-999"/>
    <n v="-999"/>
    <n v="-999"/>
    <n v="-999"/>
    <n v="1.8"/>
    <n v="-999"/>
    <n v="0.95299999999999996"/>
    <n v="3.3000000000000002E-2"/>
    <n v="0"/>
    <n v="-999"/>
    <x v="183"/>
  </r>
  <r>
    <d v="2006-11-07T00:00:00"/>
    <n v="311"/>
    <n v="-999"/>
    <n v="1.6"/>
    <n v="5.7"/>
    <n v="-3.6"/>
    <n v="98.8"/>
    <n v="95.2"/>
    <n v="6.5"/>
    <n v="0"/>
    <n v="0"/>
    <n v="-999"/>
    <n v="-999"/>
    <n v="-999"/>
    <n v="-999"/>
    <n v="2.1"/>
    <n v="-999"/>
    <n v="0.86899999999999999"/>
    <n v="4.3999999999999997E-2"/>
    <n v="0"/>
    <n v="-999"/>
    <x v="183"/>
  </r>
  <r>
    <d v="2006-11-08T00:00:00"/>
    <n v="312"/>
    <n v="-999"/>
    <n v="-4.0999999999999996"/>
    <n v="-0.2"/>
    <n v="-8.1999999999999993"/>
    <n v="95"/>
    <n v="81.099999999999994"/>
    <n v="0.7"/>
    <n v="3"/>
    <n v="0"/>
    <n v="-999"/>
    <n v="-999"/>
    <n v="-999"/>
    <n v="-999"/>
    <n v="2.1"/>
    <n v="-999"/>
    <n v="0.48799999999999999"/>
    <n v="0.114"/>
    <n v="0"/>
    <n v="-999"/>
    <x v="183"/>
  </r>
  <r>
    <d v="2006-11-09T00:00:00"/>
    <n v="313"/>
    <n v="-999"/>
    <n v="-5.5"/>
    <n v="-2.4"/>
    <n v="-8"/>
    <n v="95.7"/>
    <n v="81.2"/>
    <n v="4"/>
    <n v="31"/>
    <n v="0"/>
    <n v="-999"/>
    <n v="-999"/>
    <n v="-999"/>
    <n v="-999"/>
    <n v="1.8"/>
    <n v="-999"/>
    <n v="0.41599999999999998"/>
    <n v="9.6000000000000002E-2"/>
    <n v="0"/>
    <n v="-999"/>
    <x v="183"/>
  </r>
  <r>
    <d v="2006-11-10T00:00:00"/>
    <n v="314"/>
    <n v="-999"/>
    <n v="-4.5999999999999996"/>
    <n v="-3.8"/>
    <n v="-6"/>
    <n v="97.8"/>
    <n v="93.1"/>
    <n v="7.7"/>
    <n v="92"/>
    <n v="0"/>
    <n v="-999"/>
    <n v="-999"/>
    <n v="-999"/>
    <n v="-999"/>
    <n v="1.7"/>
    <n v="-999"/>
    <n v="0.43"/>
    <n v="3.2000000000000001E-2"/>
    <n v="0"/>
    <n v="-999"/>
    <x v="183"/>
  </r>
  <r>
    <d v="2006-11-11T00:00:00"/>
    <n v="315"/>
    <n v="-999"/>
    <n v="-5.0999999999999996"/>
    <n v="-3.2"/>
    <n v="-6.7"/>
    <n v="94.9"/>
    <n v="87.9"/>
    <n v="0"/>
    <n v="80"/>
    <n v="0"/>
    <n v="-999"/>
    <n v="-999"/>
    <n v="-999"/>
    <n v="-999"/>
    <n v="1.6"/>
    <n v="-999"/>
    <n v="0.42399999999999999"/>
    <n v="5.8000000000000003E-2"/>
    <n v="0"/>
    <n v="-999"/>
    <x v="183"/>
  </r>
  <r>
    <d v="2006-11-12T00:00:00"/>
    <n v="316"/>
    <n v="-999"/>
    <n v="-4.0999999999999996"/>
    <n v="-2.6"/>
    <n v="-5.8"/>
    <n v="95.7"/>
    <n v="87.5"/>
    <n v="7.8"/>
    <n v="159"/>
    <n v="0"/>
    <n v="-999"/>
    <n v="-999"/>
    <n v="-999"/>
    <n v="-999"/>
    <n v="1.6"/>
    <n v="-999"/>
    <n v="0.442"/>
    <n v="6.3E-2"/>
    <n v="0"/>
    <n v="-999"/>
    <x v="183"/>
  </r>
  <r>
    <d v="2006-11-13T00:00:00"/>
    <n v="317"/>
    <n v="-999"/>
    <n v="-4.8"/>
    <n v="-2.6"/>
    <n v="-6"/>
    <n v="99.6"/>
    <n v="99.2"/>
    <n v="16.2"/>
    <n v="306"/>
    <n v="-2.4"/>
    <n v="-999"/>
    <n v="-999"/>
    <n v="-999"/>
    <n v="-999"/>
    <n v="1.5"/>
    <n v="-999"/>
    <n v="0.499"/>
    <n v="4.0000000000000001E-3"/>
    <n v="0"/>
    <n v="-999"/>
    <x v="183"/>
  </r>
  <r>
    <d v="2006-11-14T00:00:00"/>
    <n v="318"/>
    <n v="-999"/>
    <n v="-6.3"/>
    <n v="-3.6"/>
    <n v="-9.5"/>
    <n v="98.6"/>
    <n v="96.4"/>
    <n v="0"/>
    <n v="265"/>
    <n v="-2.6"/>
    <n v="-999"/>
    <n v="-999"/>
    <n v="-999"/>
    <n v="-999"/>
    <n v="1.5"/>
    <n v="-999"/>
    <n v="0.45"/>
    <n v="1.7000000000000001E-2"/>
    <n v="0"/>
    <n v="-999"/>
    <x v="183"/>
  </r>
  <r>
    <d v="2006-11-15T00:00:00"/>
    <n v="319"/>
    <n v="-999"/>
    <n v="-2.4"/>
    <n v="0.2"/>
    <n v="-6.2"/>
    <n v="98.1"/>
    <n v="94.9"/>
    <n v="4"/>
    <n v="235"/>
    <n v="-1.3"/>
    <n v="-999"/>
    <n v="-999"/>
    <n v="-999"/>
    <n v="-999"/>
    <n v="1.5"/>
    <n v="-999"/>
    <n v="0.58899999999999997"/>
    <n v="3.2000000000000001E-2"/>
    <n v="0"/>
    <n v="-999"/>
    <x v="183"/>
  </r>
  <r>
    <d v="2006-11-16T00:00:00"/>
    <n v="320"/>
    <n v="-999"/>
    <n v="-5.4"/>
    <n v="-1.2"/>
    <n v="-8.4"/>
    <n v="86.9"/>
    <n v="64.7"/>
    <n v="1.5"/>
    <n v="230"/>
    <n v="-3.2"/>
    <n v="-999"/>
    <n v="-999"/>
    <n v="-999"/>
    <n v="-999"/>
    <n v="1.6"/>
    <n v="-999"/>
    <n v="0.36299999999999999"/>
    <n v="0.19700000000000001"/>
    <n v="0"/>
    <n v="-999"/>
    <x v="183"/>
  </r>
  <r>
    <d v="2006-11-17T00:00:00"/>
    <n v="321"/>
    <n v="-999"/>
    <n v="-4.5"/>
    <n v="1.2"/>
    <n v="-7.7"/>
    <n v="88.5"/>
    <n v="70.900000000000006"/>
    <n v="0"/>
    <n v="203"/>
    <n v="-4"/>
    <n v="-999"/>
    <n v="-999"/>
    <n v="-999"/>
    <n v="-999"/>
    <n v="1.6"/>
    <n v="-999"/>
    <n v="0.47199999999999998"/>
    <n v="0.19400000000000001"/>
    <n v="0"/>
    <n v="-999"/>
    <x v="183"/>
  </r>
  <r>
    <d v="2006-11-18T00:00:00"/>
    <n v="322"/>
    <n v="-999"/>
    <n v="-3.6"/>
    <n v="1.8"/>
    <n v="-6.3"/>
    <n v="92.8"/>
    <n v="71.3"/>
    <n v="0"/>
    <n v="209"/>
    <n v="-2.6"/>
    <n v="-999"/>
    <n v="-999"/>
    <n v="-999"/>
    <n v="-999"/>
    <n v="1.6"/>
    <n v="-999"/>
    <n v="0.49399999999999999"/>
    <n v="0.2"/>
    <n v="0"/>
    <n v="-999"/>
    <x v="183"/>
  </r>
  <r>
    <d v="2006-11-19T00:00:00"/>
    <n v="323"/>
    <n v="-999"/>
    <n v="-0.9"/>
    <n v="2"/>
    <n v="-4.7"/>
    <n v="97.6"/>
    <n v="88"/>
    <n v="0"/>
    <n v="185"/>
    <n v="-1.1000000000000001"/>
    <n v="-999"/>
    <n v="-999"/>
    <n v="-999"/>
    <n v="-999"/>
    <n v="1.5"/>
    <n v="-999"/>
    <n v="0.621"/>
    <n v="8.5000000000000006E-2"/>
    <n v="0"/>
    <n v="-999"/>
    <x v="183"/>
  </r>
  <r>
    <d v="2006-11-20T00:00:00"/>
    <n v="324"/>
    <n v="-999"/>
    <n v="-2.7"/>
    <n v="2.4"/>
    <n v="-5.2"/>
    <n v="88.2"/>
    <n v="62.7"/>
    <n v="0"/>
    <n v="182"/>
    <n v="-2.8"/>
    <n v="-999"/>
    <n v="-999"/>
    <n v="-999"/>
    <n v="-999"/>
    <n v="1.6"/>
    <n v="-999"/>
    <n v="0.45600000000000002"/>
    <n v="0.27100000000000002"/>
    <n v="0"/>
    <n v="-999"/>
    <x v="183"/>
  </r>
  <r>
    <d v="2006-11-21T00:00:00"/>
    <n v="325"/>
    <n v="-999"/>
    <n v="-3.1"/>
    <n v="-0.5"/>
    <n v="-6.3"/>
    <n v="93.8"/>
    <n v="82.2"/>
    <n v="0"/>
    <n v="175"/>
    <n v="-2.7"/>
    <n v="-999"/>
    <n v="-999"/>
    <n v="-999"/>
    <n v="-999"/>
    <n v="1.5"/>
    <n v="-999"/>
    <n v="0.48499999999999999"/>
    <n v="0.105"/>
    <n v="0"/>
    <n v="-999"/>
    <x v="183"/>
  </r>
  <r>
    <d v="2006-11-22T00:00:00"/>
    <n v="326"/>
    <n v="-999"/>
    <n v="-5"/>
    <n v="-2.7"/>
    <n v="-6.1"/>
    <n v="94.4"/>
    <n v="80.599999999999994"/>
    <n v="5.9"/>
    <n v="235"/>
    <n v="-3.5"/>
    <n v="-999"/>
    <n v="-999"/>
    <n v="-999"/>
    <n v="-999"/>
    <n v="1.5"/>
    <n v="-999"/>
    <n v="0.40400000000000003"/>
    <n v="9.7000000000000003E-2"/>
    <n v="0"/>
    <n v="-999"/>
    <x v="183"/>
  </r>
  <r>
    <d v="2006-11-23T00:00:00"/>
    <n v="327"/>
    <n v="-999"/>
    <n v="-5.9"/>
    <n v="-2.2999999999999998"/>
    <n v="-7.7"/>
    <n v="96.3"/>
    <n v="73.099999999999994"/>
    <n v="1.2"/>
    <n v="234"/>
    <n v="-2.4"/>
    <n v="-999"/>
    <n v="-999"/>
    <n v="-999"/>
    <n v="-999"/>
    <n v="1.5"/>
    <n v="-999"/>
    <n v="0.376"/>
    <n v="0.13900000000000001"/>
    <n v="0"/>
    <n v="-999"/>
    <x v="183"/>
  </r>
  <r>
    <d v="2006-11-24T00:00:00"/>
    <n v="328"/>
    <n v="-999"/>
    <n v="-7.8"/>
    <n v="-5.0999999999999996"/>
    <n v="-9.4"/>
    <n v="97.3"/>
    <n v="90.6"/>
    <n v="5.9"/>
    <n v="292"/>
    <n v="-3.3"/>
    <n v="-999"/>
    <n v="-999"/>
    <n v="-999"/>
    <n v="-999"/>
    <n v="1.4"/>
    <n v="-999"/>
    <n v="0.377"/>
    <n v="3.9E-2"/>
    <n v="0"/>
    <n v="-999"/>
    <x v="183"/>
  </r>
  <r>
    <d v="2006-11-25T00:00:00"/>
    <n v="329"/>
    <n v="-999"/>
    <n v="-10.4"/>
    <n v="-5.3"/>
    <n v="-13"/>
    <n v="95.2"/>
    <n v="79.599999999999994"/>
    <n v="2.8"/>
    <n v="319"/>
    <n v="-2.8"/>
    <n v="-999"/>
    <n v="-999"/>
    <n v="-999"/>
    <n v="-999"/>
    <n v="1.4"/>
    <n v="-999"/>
    <n v="0.32800000000000001"/>
    <n v="8.4000000000000005E-2"/>
    <n v="0"/>
    <n v="-999"/>
    <x v="183"/>
  </r>
  <r>
    <d v="2006-11-26T00:00:00"/>
    <n v="330"/>
    <n v="-999"/>
    <n v="-9.6"/>
    <n v="-7.3"/>
    <n v="-10.5"/>
    <n v="96.4"/>
    <n v="93.5"/>
    <n v="15.1"/>
    <n v="465"/>
    <n v="-2.5"/>
    <n v="-999"/>
    <n v="-999"/>
    <n v="-999"/>
    <n v="-999"/>
    <n v="1.4"/>
    <n v="-999"/>
    <n v="0.33"/>
    <n v="2.3E-2"/>
    <n v="0"/>
    <n v="-999"/>
    <x v="183"/>
  </r>
  <r>
    <d v="2006-11-27T00:00:00"/>
    <n v="331"/>
    <n v="-999"/>
    <n v="-20.5"/>
    <n v="-10.3"/>
    <n v="-27.3"/>
    <n v="89.8"/>
    <n v="85.2"/>
    <n v="0"/>
    <n v="440"/>
    <n v="-2.2999999999999998"/>
    <n v="-999"/>
    <n v="-999"/>
    <n v="-999"/>
    <n v="-999"/>
    <n v="1.3"/>
    <n v="-999"/>
    <n v="0.23699999999999999"/>
    <n v="4.1000000000000002E-2"/>
    <n v="0"/>
    <n v="-999"/>
    <x v="183"/>
  </r>
  <r>
    <d v="2006-11-28T00:00:00"/>
    <n v="332"/>
    <n v="-999"/>
    <n v="-25.7"/>
    <n v="-19.600000000000001"/>
    <n v="-29.5"/>
    <n v="85.4"/>
    <n v="82.5"/>
    <n v="0"/>
    <n v="435"/>
    <n v="-3.7"/>
    <n v="-999"/>
    <n v="-999"/>
    <n v="-999"/>
    <n v="-999"/>
    <n v="1.2"/>
    <n v="-999"/>
    <n v="0.107"/>
    <n v="2.3E-2"/>
    <n v="0"/>
    <n v="-999"/>
    <x v="183"/>
  </r>
  <r>
    <d v="2006-11-29T00:00:00"/>
    <n v="333"/>
    <n v="-999"/>
    <n v="-17.100000000000001"/>
    <n v="-13.1"/>
    <n v="-25.2"/>
    <n v="92.3"/>
    <n v="86.9"/>
    <n v="0"/>
    <n v="435"/>
    <n v="-4.5999999999999996"/>
    <n v="-999"/>
    <n v="-999"/>
    <n v="-999"/>
    <n v="-999"/>
    <n v="1.3"/>
    <n v="-999"/>
    <n v="0.19400000000000001"/>
    <n v="2.9000000000000001E-2"/>
    <n v="0"/>
    <n v="-999"/>
    <x v="183"/>
  </r>
  <r>
    <d v="2006-11-30T00:00:00"/>
    <n v="334"/>
    <n v="-999"/>
    <n v="-10.4"/>
    <n v="-6.5"/>
    <n v="-16"/>
    <n v="96.6"/>
    <n v="92.3"/>
    <n v="0"/>
    <n v="430"/>
    <n v="-3.1"/>
    <n v="-999"/>
    <n v="-999"/>
    <n v="-999"/>
    <n v="-999"/>
    <n v="1.3"/>
    <n v="-999"/>
    <n v="0.34799999999999998"/>
    <n v="2.9000000000000001E-2"/>
    <n v="430"/>
    <n v="-3.1"/>
    <x v="183"/>
  </r>
  <r>
    <d v="2006-12-01T00:00:00"/>
    <n v="335"/>
    <n v="-999"/>
    <n v="-9.8000000000000007"/>
    <n v="-8.8000000000000007"/>
    <n v="-12"/>
    <n v="97"/>
    <n v="95.6"/>
    <n v="0"/>
    <n v="420"/>
    <n v="-2.2000000000000002"/>
    <n v="-999"/>
    <n v="-999"/>
    <n v="-999"/>
    <n v="-999"/>
    <n v="1.3"/>
    <n v="-999"/>
    <n v="0.30099999999999999"/>
    <n v="1.4E-2"/>
    <n v="0"/>
    <n v="-999"/>
    <x v="184"/>
  </r>
  <r>
    <d v="2006-12-02T00:00:00"/>
    <n v="336"/>
    <n v="-999"/>
    <n v="-10.1"/>
    <n v="-4.2"/>
    <n v="-14.9"/>
    <n v="95.8"/>
    <n v="91.4"/>
    <n v="0"/>
    <n v="390"/>
    <n v="-2.2000000000000002"/>
    <n v="-999"/>
    <n v="-999"/>
    <n v="-999"/>
    <n v="-999"/>
    <n v="1.3"/>
    <n v="-999"/>
    <n v="0.40799999999999997"/>
    <n v="3.7999999999999999E-2"/>
    <n v="0"/>
    <n v="-999"/>
    <x v="184"/>
  </r>
  <r>
    <d v="2006-12-03T00:00:00"/>
    <n v="337"/>
    <n v="-999"/>
    <n v="-7.1"/>
    <n v="-5"/>
    <n v="-9.8000000000000007"/>
    <n v="97.8"/>
    <n v="93.4"/>
    <n v="0"/>
    <n v="356"/>
    <n v="-2.1"/>
    <n v="-999"/>
    <n v="-999"/>
    <n v="-999"/>
    <n v="-999"/>
    <n v="1.3"/>
    <n v="-999"/>
    <n v="0.39400000000000002"/>
    <n v="2.8000000000000001E-2"/>
    <n v="0"/>
    <n v="-999"/>
    <x v="184"/>
  </r>
  <r>
    <d v="2006-12-04T00:00:00"/>
    <n v="338"/>
    <n v="-999"/>
    <n v="-5.0999999999999996"/>
    <n v="-3.2"/>
    <n v="-7.2"/>
    <n v="98.9"/>
    <n v="95.2"/>
    <n v="0.9"/>
    <n v="361"/>
    <n v="-1.4"/>
    <n v="-999"/>
    <n v="-999"/>
    <n v="-999"/>
    <n v="-999"/>
    <n v="1.3"/>
    <n v="-999"/>
    <n v="0.45800000000000002"/>
    <n v="2.3E-2"/>
    <n v="0"/>
    <n v="-999"/>
    <x v="184"/>
  </r>
  <r>
    <d v="2006-12-05T00:00:00"/>
    <n v="339"/>
    <n v="-999"/>
    <n v="-4.3"/>
    <n v="-0.8"/>
    <n v="-7.5"/>
    <n v="96.3"/>
    <n v="80"/>
    <n v="0"/>
    <n v="364"/>
    <n v="-1.3"/>
    <n v="-999"/>
    <n v="-999"/>
    <n v="-999"/>
    <n v="-999"/>
    <n v="1.3"/>
    <n v="-999"/>
    <n v="0.46"/>
    <n v="0.115"/>
    <n v="0"/>
    <n v="-999"/>
    <x v="184"/>
  </r>
  <r>
    <d v="2006-12-06T00:00:00"/>
    <n v="340"/>
    <n v="-999"/>
    <n v="-0.2"/>
    <n v="9.3000000000000007"/>
    <n v="-3.1"/>
    <n v="95.6"/>
    <n v="65.7"/>
    <n v="1.2"/>
    <n v="374"/>
    <n v="-1"/>
    <n v="-999"/>
    <n v="-999"/>
    <n v="-999"/>
    <n v="-999"/>
    <n v="1.4"/>
    <n v="-999"/>
    <n v="0.77100000000000002"/>
    <n v="0.40200000000000002"/>
    <n v="0"/>
    <n v="-999"/>
    <x v="184"/>
  </r>
  <r>
    <d v="2006-12-07T00:00:00"/>
    <n v="341"/>
    <n v="-999"/>
    <n v="-0.7"/>
    <n v="2.2999999999999998"/>
    <n v="-3.1"/>
    <n v="87"/>
    <n v="70.7"/>
    <n v="0"/>
    <n v="374"/>
    <n v="-1.2"/>
    <n v="-999"/>
    <n v="-999"/>
    <n v="-999"/>
    <n v="-999"/>
    <n v="1.3"/>
    <n v="-999"/>
    <n v="0.51"/>
    <n v="0.21099999999999999"/>
    <n v="0"/>
    <n v="-999"/>
    <x v="184"/>
  </r>
  <r>
    <d v="2006-12-08T00:00:00"/>
    <n v="342"/>
    <n v="-999"/>
    <n v="-0.8"/>
    <n v="1.5"/>
    <n v="-2.4"/>
    <n v="76.5"/>
    <n v="63.3"/>
    <n v="0"/>
    <n v="358"/>
    <n v="-0.9"/>
    <n v="-999"/>
    <n v="-999"/>
    <n v="-999"/>
    <n v="-999"/>
    <n v="1.3"/>
    <n v="-999"/>
    <n v="0.432"/>
    <n v="0.25"/>
    <n v="0"/>
    <n v="-999"/>
    <x v="184"/>
  </r>
  <r>
    <d v="2006-12-09T00:00:00"/>
    <n v="343"/>
    <n v="-999"/>
    <n v="-1.2"/>
    <n v="1.6"/>
    <n v="-3.4"/>
    <n v="82"/>
    <n v="54.5"/>
    <n v="0"/>
    <n v="350"/>
    <n v="-1"/>
    <n v="-999"/>
    <n v="-999"/>
    <n v="-999"/>
    <n v="-999"/>
    <n v="1.3"/>
    <n v="-999"/>
    <n v="0.374"/>
    <n v="0.312"/>
    <n v="0"/>
    <n v="-999"/>
    <x v="184"/>
  </r>
  <r>
    <d v="2006-12-10T00:00:00"/>
    <n v="344"/>
    <n v="-999"/>
    <n v="-2.2999999999999998"/>
    <n v="0"/>
    <n v="-4.3"/>
    <n v="97.2"/>
    <n v="93.3"/>
    <n v="0"/>
    <n v="350"/>
    <n v="-1.1000000000000001"/>
    <n v="-999"/>
    <n v="-999"/>
    <n v="-999"/>
    <n v="-999"/>
    <n v="1.3"/>
    <n v="-999"/>
    <n v="0.57099999999999995"/>
    <n v="4.1000000000000002E-2"/>
    <n v="0"/>
    <n v="-999"/>
    <x v="184"/>
  </r>
  <r>
    <d v="2006-12-11T00:00:00"/>
    <n v="345"/>
    <n v="-999"/>
    <n v="-2.8"/>
    <n v="-1.6"/>
    <n v="-4"/>
    <n v="96.9"/>
    <n v="88.8"/>
    <n v="5"/>
    <n v="394"/>
    <n v="-1"/>
    <n v="-999"/>
    <n v="-999"/>
    <n v="-999"/>
    <n v="-999"/>
    <n v="1.3"/>
    <n v="-999"/>
    <n v="0.48099999999999998"/>
    <n v="6.0999999999999999E-2"/>
    <n v="0"/>
    <n v="-999"/>
    <x v="184"/>
  </r>
  <r>
    <d v="2006-12-12T00:00:00"/>
    <n v="346"/>
    <n v="-999"/>
    <n v="-4.4000000000000004"/>
    <n v="-2.2999999999999998"/>
    <n v="-7.5"/>
    <n v="95.1"/>
    <n v="79.900000000000006"/>
    <n v="0"/>
    <n v="394"/>
    <n v="-0.9"/>
    <n v="-999"/>
    <n v="-999"/>
    <n v="-999"/>
    <n v="-999"/>
    <n v="1.3"/>
    <n v="-999"/>
    <n v="0.41099999999999998"/>
    <n v="0.104"/>
    <n v="0"/>
    <n v="-999"/>
    <x v="184"/>
  </r>
  <r>
    <d v="2006-12-13T00:00:00"/>
    <n v="347"/>
    <n v="-999"/>
    <n v="-4.5"/>
    <n v="-1.1000000000000001"/>
    <n v="-7.4"/>
    <n v="98.8"/>
    <n v="95.8"/>
    <n v="7.6"/>
    <n v="451"/>
    <n v="-1.2"/>
    <n v="-999"/>
    <n v="-999"/>
    <n v="-999"/>
    <n v="-999"/>
    <n v="1.3"/>
    <n v="-999"/>
    <n v="0.53900000000000003"/>
    <n v="2.4E-2"/>
    <n v="0"/>
    <n v="-999"/>
    <x v="184"/>
  </r>
  <r>
    <d v="2006-12-14T00:00:00"/>
    <n v="348"/>
    <n v="-999"/>
    <n v="-7.1"/>
    <n v="-2.5"/>
    <n v="-10.1"/>
    <n v="96.3"/>
    <n v="85.6"/>
    <n v="11.3"/>
    <n v="540"/>
    <n v="-1.3"/>
    <n v="-999"/>
    <n v="-999"/>
    <n v="-999"/>
    <n v="-999"/>
    <n v="1.3"/>
    <n v="-999"/>
    <n v="0.435"/>
    <n v="7.2999999999999995E-2"/>
    <n v="0"/>
    <n v="-999"/>
    <x v="184"/>
  </r>
  <r>
    <d v="2006-12-15T00:00:00"/>
    <n v="349"/>
    <n v="-999"/>
    <n v="-7.7"/>
    <n v="-2.8"/>
    <n v="-13.6"/>
    <n v="98"/>
    <n v="95.2"/>
    <n v="18.5"/>
    <n v="720"/>
    <n v="-1.3"/>
    <n v="-999"/>
    <n v="-999"/>
    <n v="-999"/>
    <n v="-999"/>
    <n v="1.2"/>
    <n v="-999"/>
    <n v="0.47299999999999998"/>
    <n v="2.4E-2"/>
    <n v="0"/>
    <n v="-999"/>
    <x v="184"/>
  </r>
  <r>
    <d v="2006-12-16T00:00:00"/>
    <n v="350"/>
    <n v="-999"/>
    <n v="-12.1"/>
    <n v="-5.6"/>
    <n v="-16.3"/>
    <n v="95.7"/>
    <n v="93.4"/>
    <n v="0"/>
    <n v="671"/>
    <n v="-1.1000000000000001"/>
    <n v="-999"/>
    <n v="-999"/>
    <n v="-999"/>
    <n v="-999"/>
    <n v="1.3"/>
    <n v="-999"/>
    <n v="0.376"/>
    <n v="2.7E-2"/>
    <n v="0"/>
    <n v="-999"/>
    <x v="184"/>
  </r>
  <r>
    <d v="2006-12-17T00:00:00"/>
    <n v="351"/>
    <n v="-999"/>
    <n v="-10.5"/>
    <n v="-4.2"/>
    <n v="-13.8"/>
    <n v="95.4"/>
    <n v="88.6"/>
    <n v="0"/>
    <n v="610"/>
    <n v="-1.1000000000000001"/>
    <n v="-999"/>
    <n v="-999"/>
    <n v="-999"/>
    <n v="-999"/>
    <n v="1.3"/>
    <n v="-999"/>
    <n v="0.39600000000000002"/>
    <n v="5.0999999999999997E-2"/>
    <n v="0"/>
    <n v="-999"/>
    <x v="184"/>
  </r>
  <r>
    <d v="2006-12-18T00:00:00"/>
    <n v="352"/>
    <n v="-999"/>
    <n v="-7.6"/>
    <n v="-5.2"/>
    <n v="-12.6"/>
    <n v="97.2"/>
    <n v="92.5"/>
    <n v="0"/>
    <n v="594"/>
    <n v="-1.3"/>
    <n v="-999"/>
    <n v="-999"/>
    <n v="-999"/>
    <n v="-999"/>
    <n v="1.2"/>
    <n v="-999"/>
    <n v="0.38300000000000001"/>
    <n v="3.1E-2"/>
    <n v="0"/>
    <n v="-999"/>
    <x v="184"/>
  </r>
  <r>
    <d v="2006-12-19T00:00:00"/>
    <n v="353"/>
    <n v="-999"/>
    <n v="-4.0999999999999996"/>
    <n v="1.4"/>
    <n v="-8.6999999999999993"/>
    <n v="95.8"/>
    <n v="78.8"/>
    <n v="0"/>
    <n v="572"/>
    <n v="-1.1000000000000001"/>
    <n v="-999"/>
    <n v="-999"/>
    <n v="-999"/>
    <n v="-999"/>
    <n v="1.3"/>
    <n v="-999"/>
    <n v="0.53300000000000003"/>
    <n v="0.14299999999999999"/>
    <n v="0"/>
    <n v="-999"/>
    <x v="184"/>
  </r>
  <r>
    <d v="2006-12-20T00:00:00"/>
    <n v="354"/>
    <n v="-999"/>
    <n v="-4.5999999999999996"/>
    <n v="-3.1"/>
    <n v="-6.3"/>
    <n v="85"/>
    <n v="65.2"/>
    <n v="0"/>
    <n v="542"/>
    <n v="-1"/>
    <n v="-999"/>
    <n v="-999"/>
    <n v="-999"/>
    <n v="-999"/>
    <n v="1.2"/>
    <n v="-999"/>
    <n v="0.317"/>
    <n v="0.16900000000000001"/>
    <n v="0"/>
    <n v="-999"/>
    <x v="184"/>
  </r>
  <r>
    <d v="2006-12-21T00:00:00"/>
    <n v="355"/>
    <n v="-999"/>
    <n v="-6.3"/>
    <n v="-2"/>
    <n v="-9.3000000000000007"/>
    <n v="93.1"/>
    <n v="68"/>
    <n v="0"/>
    <n v="542"/>
    <n v="-0.9"/>
    <n v="-999"/>
    <n v="-999"/>
    <n v="-999"/>
    <n v="-999"/>
    <n v="1.2"/>
    <n v="-999"/>
    <n v="0.35799999999999998"/>
    <n v="0.16900000000000001"/>
    <n v="0"/>
    <n v="-999"/>
    <x v="184"/>
  </r>
  <r>
    <d v="2006-12-22T00:00:00"/>
    <n v="356"/>
    <n v="-999"/>
    <n v="-7"/>
    <n v="-1.2"/>
    <n v="-9.3000000000000007"/>
    <n v="87.6"/>
    <n v="60.4"/>
    <n v="0"/>
    <n v="542"/>
    <n v="-1"/>
    <n v="-999"/>
    <n v="-999"/>
    <n v="-999"/>
    <n v="-999"/>
    <n v="1.3"/>
    <n v="-999"/>
    <n v="0.33700000000000002"/>
    <n v="0.221"/>
    <n v="0"/>
    <n v="-999"/>
    <x v="184"/>
  </r>
  <r>
    <d v="2006-12-23T00:00:00"/>
    <n v="357"/>
    <n v="-999"/>
    <n v="-7.7"/>
    <n v="-5.4"/>
    <n v="-11.7"/>
    <n v="96"/>
    <n v="81.099999999999994"/>
    <n v="5.6"/>
    <n v="595"/>
    <n v="-1.2"/>
    <n v="-999"/>
    <n v="-999"/>
    <n v="-999"/>
    <n v="-999"/>
    <n v="1.2"/>
    <n v="-999"/>
    <n v="0.33100000000000002"/>
    <n v="7.6999999999999999E-2"/>
    <n v="0"/>
    <n v="-999"/>
    <x v="184"/>
  </r>
  <r>
    <d v="2006-12-24T00:00:00"/>
    <n v="358"/>
    <n v="-999"/>
    <n v="-8"/>
    <n v="-4.4000000000000004"/>
    <n v="-11.8"/>
    <n v="94.7"/>
    <n v="84.9"/>
    <n v="0"/>
    <n v="576"/>
    <n v="-1.2"/>
    <n v="-999"/>
    <n v="-999"/>
    <n v="-999"/>
    <n v="-999"/>
    <n v="1.2"/>
    <n v="-999"/>
    <n v="0.373"/>
    <n v="6.7000000000000004E-2"/>
    <n v="0"/>
    <n v="-999"/>
    <x v="184"/>
  </r>
  <r>
    <d v="2006-12-25T00:00:00"/>
    <n v="359"/>
    <n v="-999"/>
    <n v="-5"/>
    <n v="-0.4"/>
    <n v="-7.7"/>
    <n v="85.9"/>
    <n v="58.6"/>
    <n v="0"/>
    <n v="570"/>
    <n v="-1.1000000000000001"/>
    <n v="-999"/>
    <n v="-999"/>
    <n v="-999"/>
    <n v="-999"/>
    <n v="1.2"/>
    <n v="-999"/>
    <n v="0.34699999999999998"/>
    <n v="0.245"/>
    <n v="0"/>
    <n v="-999"/>
    <x v="184"/>
  </r>
  <r>
    <d v="2006-12-26T00:00:00"/>
    <n v="360"/>
    <n v="-999"/>
    <n v="-6"/>
    <n v="-3.8"/>
    <n v="-9"/>
    <n v="94.6"/>
    <n v="81.8"/>
    <n v="4.0999999999999996"/>
    <n v="601"/>
    <n v="-1.2"/>
    <n v="-999"/>
    <n v="-999"/>
    <n v="-999"/>
    <n v="-999"/>
    <n v="1.2"/>
    <n v="-999"/>
    <n v="0.377"/>
    <n v="8.4000000000000005E-2"/>
    <n v="0"/>
    <n v="-999"/>
    <x v="184"/>
  </r>
  <r>
    <d v="2006-12-27T00:00:00"/>
    <n v="361"/>
    <n v="-999"/>
    <n v="-8.6999999999999993"/>
    <n v="-4.8"/>
    <n v="-12.5"/>
    <n v="97.1"/>
    <n v="94.4"/>
    <n v="15.6"/>
    <n v="734"/>
    <n v="-1.2"/>
    <n v="-999"/>
    <n v="-999"/>
    <n v="-999"/>
    <n v="-999"/>
    <n v="1.1000000000000001"/>
    <n v="-999"/>
    <n v="0.40300000000000002"/>
    <n v="2.4E-2"/>
    <n v="0"/>
    <n v="-999"/>
    <x v="184"/>
  </r>
  <r>
    <d v="2006-12-28T00:00:00"/>
    <n v="362"/>
    <n v="-999"/>
    <n v="-10.1"/>
    <n v="-1.8"/>
    <n v="-15"/>
    <n v="91.7"/>
    <n v="76.400000000000006"/>
    <n v="0"/>
    <n v="704"/>
    <n v="-0.9"/>
    <n v="-999"/>
    <n v="-999"/>
    <n v="-999"/>
    <n v="-999"/>
    <n v="1.2"/>
    <n v="-999"/>
    <n v="0.40899999999999997"/>
    <n v="0.126"/>
    <n v="0"/>
    <n v="-999"/>
    <x v="184"/>
  </r>
  <r>
    <d v="2006-12-29T00:00:00"/>
    <n v="363"/>
    <n v="-999"/>
    <n v="-7.1"/>
    <n v="-4"/>
    <n v="-9.4"/>
    <n v="85.4"/>
    <n v="64.3"/>
    <n v="0"/>
    <n v="670"/>
    <n v="-1"/>
    <n v="-999"/>
    <n v="-999"/>
    <n v="-999"/>
    <n v="-999"/>
    <n v="1.1000000000000001"/>
    <n v="-999"/>
    <n v="0.29299999999999998"/>
    <n v="0.16200000000000001"/>
    <n v="0"/>
    <n v="-999"/>
    <x v="184"/>
  </r>
  <r>
    <d v="2006-12-30T00:00:00"/>
    <n v="364"/>
    <n v="-999"/>
    <n v="-5.9"/>
    <n v="1.6"/>
    <n v="-10.3"/>
    <n v="74"/>
    <n v="35.299999999999997"/>
    <n v="0"/>
    <n v="650"/>
    <n v="-0.9"/>
    <n v="-999"/>
    <n v="-999"/>
    <n v="-999"/>
    <n v="-999"/>
    <n v="1.2"/>
    <n v="-999"/>
    <n v="0.24199999999999999"/>
    <n v="0.443"/>
    <n v="0"/>
    <n v="-999"/>
    <x v="184"/>
  </r>
  <r>
    <d v="2006-12-31T00:00:00"/>
    <n v="365"/>
    <n v="-999"/>
    <n v="-5.0999999999999996"/>
    <n v="-1.8"/>
    <n v="-8"/>
    <n v="87.5"/>
    <n v="46.7"/>
    <n v="0"/>
    <n v="634"/>
    <n v="-1.1000000000000001"/>
    <n v="-999"/>
    <n v="-999"/>
    <n v="-999"/>
    <n v="-999"/>
    <n v="1.1000000000000001"/>
    <n v="-999"/>
    <n v="0.25"/>
    <n v="0.28499999999999998"/>
    <n v="634"/>
    <n v="-1.1000000000000001"/>
    <x v="184"/>
  </r>
  <r>
    <d v="2007-01-01T00:00:00"/>
    <n v="1"/>
    <n v="-999"/>
    <n v="-4.7"/>
    <n v="-3.1"/>
    <n v="-6.9"/>
    <n v="92.3"/>
    <n v="75.2"/>
    <n v="0"/>
    <n v="623"/>
    <n v="-1"/>
    <n v="-999"/>
    <n v="-999"/>
    <n v="-999"/>
    <n v="-999"/>
    <n v="1.1000000000000001"/>
    <n v="-999"/>
    <n v="0.36499999999999999"/>
    <n v="0.12"/>
    <n v="0"/>
    <n v="-999"/>
    <x v="185"/>
  </r>
  <r>
    <d v="2007-01-02T00:00:00"/>
    <n v="2"/>
    <n v="-999"/>
    <n v="-2.7"/>
    <n v="-0.1"/>
    <n v="-5.2"/>
    <n v="98.5"/>
    <n v="92"/>
    <n v="2.6"/>
    <n v="633"/>
    <n v="-0.9"/>
    <n v="-999"/>
    <n v="-999"/>
    <n v="-999"/>
    <n v="-999"/>
    <n v="1.1000000000000001"/>
    <n v="-999"/>
    <n v="0.55900000000000005"/>
    <n v="4.8000000000000001E-2"/>
    <n v="0"/>
    <n v="-999"/>
    <x v="185"/>
  </r>
  <r>
    <d v="2007-01-03T00:00:00"/>
    <n v="3"/>
    <n v="-999"/>
    <n v="-5.4"/>
    <n v="-2.9"/>
    <n v="-8.1"/>
    <n v="98"/>
    <n v="94.9"/>
    <n v="7.1"/>
    <n v="682"/>
    <n v="-0.8"/>
    <n v="-999"/>
    <n v="-999"/>
    <n v="-999"/>
    <n v="-999"/>
    <n v="1"/>
    <n v="-999"/>
    <n v="0.47"/>
    <n v="2.5000000000000001E-2"/>
    <n v="0"/>
    <n v="-999"/>
    <x v="185"/>
  </r>
  <r>
    <d v="2007-01-04T00:00:00"/>
    <n v="4"/>
    <n v="-999"/>
    <n v="-8.6999999999999993"/>
    <n v="-2.9"/>
    <n v="-11.6"/>
    <n v="94"/>
    <n v="74.099999999999994"/>
    <n v="9"/>
    <n v="770"/>
    <n v="-0.7"/>
    <n v="-999"/>
    <n v="-999"/>
    <n v="-999"/>
    <n v="-999"/>
    <n v="1.1000000000000001"/>
    <n v="-999"/>
    <n v="0.36599999999999999"/>
    <n v="0.128"/>
    <n v="0"/>
    <n v="-999"/>
    <x v="185"/>
  </r>
  <r>
    <d v="2007-01-05T00:00:00"/>
    <n v="5"/>
    <n v="-999"/>
    <n v="-9.4"/>
    <n v="-5.3"/>
    <n v="-14.5"/>
    <n v="96.2"/>
    <n v="90"/>
    <n v="1.3"/>
    <n v="765"/>
    <n v="-0.8"/>
    <n v="-999"/>
    <n v="-999"/>
    <n v="-999"/>
    <n v="-999"/>
    <n v="1.1000000000000001"/>
    <n v="-999"/>
    <n v="0.36899999999999999"/>
    <n v="4.1000000000000002E-2"/>
    <n v="0"/>
    <n v="-999"/>
    <x v="185"/>
  </r>
  <r>
    <d v="2007-01-06T00:00:00"/>
    <n v="6"/>
    <n v="-999"/>
    <n v="-8"/>
    <n v="-4.9000000000000004"/>
    <n v="-10"/>
    <n v="97.9"/>
    <n v="97.1"/>
    <n v="10.7"/>
    <n v="834"/>
    <n v="-0.8"/>
    <n v="-999"/>
    <n v="-999"/>
    <n v="-999"/>
    <n v="-999"/>
    <n v="1.1000000000000001"/>
    <n v="-999"/>
    <n v="0.41199999999999998"/>
    <n v="1.2E-2"/>
    <n v="0"/>
    <n v="-999"/>
    <x v="185"/>
  </r>
  <r>
    <d v="2007-01-07T00:00:00"/>
    <n v="7"/>
    <n v="-999"/>
    <n v="-4.7"/>
    <n v="-1.5"/>
    <n v="-8.1"/>
    <n v="99.2"/>
    <n v="97.9"/>
    <n v="0"/>
    <n v="795"/>
    <n v="-0.8"/>
    <n v="-999"/>
    <n v="-999"/>
    <n v="-999"/>
    <n v="-999"/>
    <n v="1.1000000000000001"/>
    <n v="-999"/>
    <n v="0.53600000000000003"/>
    <n v="1.0999999999999999E-2"/>
    <n v="0"/>
    <n v="-999"/>
    <x v="185"/>
  </r>
  <r>
    <d v="2007-01-08T00:00:00"/>
    <n v="8"/>
    <n v="-999"/>
    <n v="-9.3000000000000007"/>
    <n v="-5.9"/>
    <n v="-14.6"/>
    <n v="96.3"/>
    <n v="93.4"/>
    <n v="0"/>
    <n v="781"/>
    <n v="-0.7"/>
    <n v="-999"/>
    <n v="-999"/>
    <n v="-999"/>
    <n v="-999"/>
    <n v="1"/>
    <n v="-999"/>
    <n v="0.36799999999999999"/>
    <n v="2.5999999999999999E-2"/>
    <n v="0"/>
    <n v="-999"/>
    <x v="185"/>
  </r>
  <r>
    <d v="2007-01-09T00:00:00"/>
    <n v="9"/>
    <n v="-999"/>
    <n v="-4.0999999999999996"/>
    <n v="0.8"/>
    <n v="-10.5"/>
    <n v="91.2"/>
    <n v="64.900000000000006"/>
    <n v="3.5"/>
    <n v="763"/>
    <n v="-0.7"/>
    <n v="-999"/>
    <n v="-999"/>
    <n v="-999"/>
    <n v="-999"/>
    <n v="1"/>
    <n v="-999"/>
    <n v="0.42"/>
    <n v="0.22700000000000001"/>
    <n v="0"/>
    <n v="-999"/>
    <x v="185"/>
  </r>
  <r>
    <d v="2007-01-10T00:00:00"/>
    <n v="10"/>
    <n v="-999"/>
    <n v="-13.3"/>
    <n v="-9"/>
    <n v="-16.899999999999999"/>
    <n v="90.7"/>
    <n v="78.7"/>
    <n v="1.4"/>
    <n v="760"/>
    <n v="-0.7"/>
    <n v="-999"/>
    <n v="-999"/>
    <n v="-999"/>
    <n v="-999"/>
    <n v="1"/>
    <n v="-999"/>
    <n v="0.24299999999999999"/>
    <n v="6.6000000000000003E-2"/>
    <n v="0"/>
    <n v="-999"/>
    <x v="185"/>
  </r>
  <r>
    <d v="2007-01-11T00:00:00"/>
    <n v="11"/>
    <n v="-999"/>
    <n v="-18.8"/>
    <n v="-10.9"/>
    <n v="-22.2"/>
    <n v="88"/>
    <n v="71"/>
    <n v="0"/>
    <n v="756"/>
    <n v="-0.8"/>
    <n v="-999"/>
    <n v="-999"/>
    <n v="-999"/>
    <n v="-999"/>
    <n v="1"/>
    <n v="-999"/>
    <n v="0.189"/>
    <n v="7.6999999999999999E-2"/>
    <n v="0"/>
    <n v="-999"/>
    <x v="185"/>
  </r>
  <r>
    <d v="2007-01-12T00:00:00"/>
    <n v="12"/>
    <n v="-999"/>
    <n v="-13.3"/>
    <n v="-7"/>
    <n v="-19"/>
    <n v="60.9"/>
    <n v="31.7"/>
    <n v="0"/>
    <n v="750"/>
    <n v="-1"/>
    <n v="-999"/>
    <n v="-999"/>
    <n v="-999"/>
    <n v="-999"/>
    <n v="1.1000000000000001"/>
    <n v="-999"/>
    <n v="0.114"/>
    <n v="0.247"/>
    <n v="0"/>
    <n v="-999"/>
    <x v="185"/>
  </r>
  <r>
    <d v="2007-01-13T00:00:00"/>
    <n v="13"/>
    <n v="-999"/>
    <n v="-12.1"/>
    <n v="-9.4"/>
    <n v="-14.5"/>
    <n v="83.9"/>
    <n v="51.6"/>
    <n v="0"/>
    <n v="725"/>
    <n v="-1.4"/>
    <n v="-999"/>
    <n v="-999"/>
    <n v="-999"/>
    <n v="-999"/>
    <n v="1"/>
    <n v="-999"/>
    <n v="0.155"/>
    <n v="0.14499999999999999"/>
    <n v="0"/>
    <n v="-999"/>
    <x v="185"/>
  </r>
  <r>
    <d v="2007-01-14T00:00:00"/>
    <n v="14"/>
    <n v="-999"/>
    <n v="-11.2"/>
    <n v="-3.5"/>
    <n v="-15.7"/>
    <n v="93.2"/>
    <n v="70"/>
    <n v="0"/>
    <n v="725"/>
    <n v="-1.5"/>
    <n v="-999"/>
    <n v="-999"/>
    <n v="-999"/>
    <n v="-999"/>
    <n v="1.1000000000000001"/>
    <n v="-999"/>
    <n v="0.33100000000000002"/>
    <n v="0.14099999999999999"/>
    <n v="0"/>
    <n v="-999"/>
    <x v="185"/>
  </r>
  <r>
    <d v="2007-01-15T00:00:00"/>
    <n v="15"/>
    <n v="-999"/>
    <n v="-8.8000000000000007"/>
    <n v="-2.1"/>
    <n v="-11.5"/>
    <n v="85"/>
    <n v="54.2"/>
    <n v="0"/>
    <n v="713"/>
    <n v="-1.4"/>
    <n v="-999"/>
    <n v="-999"/>
    <n v="-999"/>
    <n v="-999"/>
    <n v="1.1000000000000001"/>
    <n v="-999"/>
    <n v="0.28299999999999997"/>
    <n v="0.24"/>
    <n v="0"/>
    <n v="-999"/>
    <x v="185"/>
  </r>
  <r>
    <d v="2007-01-16T00:00:00"/>
    <n v="16"/>
    <n v="-999"/>
    <n v="-10.5"/>
    <n v="-8.4"/>
    <n v="-12.5"/>
    <n v="89.7"/>
    <n v="74.3"/>
    <n v="0"/>
    <n v="715"/>
    <n v="-1.5"/>
    <n v="-999"/>
    <n v="-999"/>
    <n v="-999"/>
    <n v="-999"/>
    <n v="1"/>
    <n v="-999"/>
    <n v="0.24"/>
    <n v="8.3000000000000004E-2"/>
    <n v="0"/>
    <n v="-999"/>
    <x v="185"/>
  </r>
  <r>
    <d v="2007-01-17T00:00:00"/>
    <n v="17"/>
    <n v="-999"/>
    <n v="-9.9"/>
    <n v="-7.7"/>
    <n v="-12.1"/>
    <n v="95"/>
    <n v="85.2"/>
    <n v="1.5"/>
    <n v="730"/>
    <n v="-1.4"/>
    <n v="-999"/>
    <n v="-999"/>
    <n v="-999"/>
    <n v="-999"/>
    <n v="0.9"/>
    <n v="-999"/>
    <n v="0.29099999999999998"/>
    <n v="5.0999999999999997E-2"/>
    <n v="0"/>
    <n v="-999"/>
    <x v="185"/>
  </r>
  <r>
    <d v="2007-01-18T00:00:00"/>
    <n v="18"/>
    <n v="-999"/>
    <n v="-7.1"/>
    <n v="-3.1"/>
    <n v="-10.4"/>
    <n v="97"/>
    <n v="91.6"/>
    <n v="12.1"/>
    <n v="851"/>
    <n v="-1.3"/>
    <n v="-999"/>
    <n v="-999"/>
    <n v="-999"/>
    <n v="-999"/>
    <n v="1"/>
    <n v="-999"/>
    <n v="0.44400000000000001"/>
    <n v="4.1000000000000002E-2"/>
    <n v="0"/>
    <n v="-999"/>
    <x v="185"/>
  </r>
  <r>
    <d v="2007-01-19T00:00:00"/>
    <n v="19"/>
    <n v="-999"/>
    <n v="-4.7"/>
    <n v="-1.9"/>
    <n v="-8"/>
    <n v="97.5"/>
    <n v="90.2"/>
    <n v="0"/>
    <n v="851"/>
    <n v="-1.2"/>
    <n v="-999"/>
    <n v="-999"/>
    <n v="-999"/>
    <n v="-999"/>
    <n v="0.9"/>
    <n v="-999"/>
    <n v="0.48"/>
    <n v="5.1999999999999998E-2"/>
    <n v="0"/>
    <n v="-999"/>
    <x v="185"/>
  </r>
  <r>
    <d v="2007-01-20T00:00:00"/>
    <n v="20"/>
    <n v="-999"/>
    <n v="-7.4"/>
    <n v="-2.1"/>
    <n v="-10.9"/>
    <n v="96.6"/>
    <n v="81.3"/>
    <n v="1.9"/>
    <n v="870"/>
    <n v="-1"/>
    <n v="-999"/>
    <n v="-999"/>
    <n v="-999"/>
    <n v="-999"/>
    <n v="0.9"/>
    <n v="-999"/>
    <n v="0.42599999999999999"/>
    <n v="9.8000000000000004E-2"/>
    <n v="0"/>
    <n v="-999"/>
    <x v="185"/>
  </r>
  <r>
    <d v="2007-01-21T00:00:00"/>
    <n v="21"/>
    <n v="-999"/>
    <n v="-6.8"/>
    <n v="-3.8"/>
    <n v="-12.1"/>
    <n v="96"/>
    <n v="91.5"/>
    <n v="0"/>
    <n v="860"/>
    <n v="-0.8"/>
    <n v="-999"/>
    <n v="-999"/>
    <n v="-999"/>
    <n v="-999"/>
    <n v="0.9"/>
    <n v="-999"/>
    <n v="0.42199999999999999"/>
    <n v="3.9E-2"/>
    <n v="0"/>
    <n v="-999"/>
    <x v="185"/>
  </r>
  <r>
    <d v="2007-01-22T00:00:00"/>
    <n v="22"/>
    <n v="-999"/>
    <n v="-2.8"/>
    <n v="-1.1000000000000001"/>
    <n v="-4.9000000000000004"/>
    <n v="97.2"/>
    <n v="90.1"/>
    <n v="0"/>
    <n v="845"/>
    <n v="-0.8"/>
    <n v="-999"/>
    <n v="-999"/>
    <n v="-999"/>
    <n v="-999"/>
    <n v="0.9"/>
    <n v="-999"/>
    <n v="0.50800000000000001"/>
    <n v="5.6000000000000001E-2"/>
    <n v="0"/>
    <n v="-999"/>
    <x v="185"/>
  </r>
  <r>
    <d v="2007-01-23T00:00:00"/>
    <n v="23"/>
    <n v="-999"/>
    <n v="0.5"/>
    <n v="3.6"/>
    <n v="-2"/>
    <n v="97.3"/>
    <n v="85.5"/>
    <n v="2"/>
    <n v="830"/>
    <n v="-0.6"/>
    <n v="-999"/>
    <n v="-999"/>
    <n v="-999"/>
    <n v="-999"/>
    <n v="1"/>
    <n v="-999"/>
    <n v="0.67700000000000005"/>
    <n v="0.115"/>
    <n v="0"/>
    <n v="-999"/>
    <x v="185"/>
  </r>
  <r>
    <d v="2007-01-24T00:00:00"/>
    <n v="24"/>
    <n v="-999"/>
    <n v="1.9"/>
    <n v="8.4"/>
    <n v="-0.9"/>
    <n v="79.3"/>
    <n v="48.3"/>
    <n v="0"/>
    <n v="808"/>
    <n v="-0.4"/>
    <n v="-999"/>
    <n v="-999"/>
    <n v="-999"/>
    <n v="-999"/>
    <n v="1.1000000000000001"/>
    <n v="-999"/>
    <n v="0.53300000000000003"/>
    <n v="0.56999999999999995"/>
    <n v="0"/>
    <n v="-999"/>
    <x v="185"/>
  </r>
  <r>
    <d v="2007-01-25T00:00:00"/>
    <n v="25"/>
    <n v="-999"/>
    <n v="-1.9"/>
    <n v="5.6"/>
    <n v="-5.5"/>
    <n v="74.2"/>
    <n v="42.1"/>
    <n v="0"/>
    <n v="791"/>
    <n v="-0.4"/>
    <n v="-999"/>
    <n v="-999"/>
    <n v="-999"/>
    <n v="-999"/>
    <n v="1"/>
    <n v="-999"/>
    <n v="0.38300000000000001"/>
    <n v="0.52600000000000002"/>
    <n v="0"/>
    <n v="-999"/>
    <x v="185"/>
  </r>
  <r>
    <d v="2007-01-26T00:00:00"/>
    <n v="26"/>
    <n v="-999"/>
    <n v="-4.3"/>
    <n v="1.4"/>
    <n v="-8.8000000000000007"/>
    <n v="48.5"/>
    <n v="19.600000000000001"/>
    <n v="0"/>
    <n v="788"/>
    <n v="-0.4"/>
    <n v="-999"/>
    <n v="-999"/>
    <n v="-999"/>
    <n v="-999"/>
    <n v="1"/>
    <n v="-999"/>
    <n v="0.13200000000000001"/>
    <n v="0.54300000000000004"/>
    <n v="0"/>
    <n v="-999"/>
    <x v="185"/>
  </r>
  <r>
    <d v="2007-01-27T00:00:00"/>
    <n v="27"/>
    <n v="-999"/>
    <n v="-3.8"/>
    <n v="5.2"/>
    <n v="-8.8000000000000007"/>
    <n v="39"/>
    <n v="22.3"/>
    <n v="0"/>
    <n v="784"/>
    <n v="-0.5"/>
    <n v="-999"/>
    <n v="-999"/>
    <n v="-999"/>
    <n v="-999"/>
    <n v="1"/>
    <n v="-999"/>
    <n v="0.19700000000000001"/>
    <n v="0.68700000000000006"/>
    <n v="0"/>
    <n v="-999"/>
    <x v="185"/>
  </r>
  <r>
    <d v="2007-01-28T00:00:00"/>
    <n v="28"/>
    <n v="-999"/>
    <n v="-1.6"/>
    <n v="6.7"/>
    <n v="-5.3"/>
    <n v="45.7"/>
    <n v="19.8"/>
    <n v="0"/>
    <n v="774"/>
    <n v="-0.7"/>
    <n v="-999"/>
    <n v="-999"/>
    <n v="-999"/>
    <n v="-999"/>
    <n v="1"/>
    <n v="-999"/>
    <n v="0.19500000000000001"/>
    <n v="0.78700000000000003"/>
    <n v="0"/>
    <n v="-999"/>
    <x v="185"/>
  </r>
  <r>
    <d v="2007-01-29T00:00:00"/>
    <n v="29"/>
    <n v="-999"/>
    <n v="-3.8"/>
    <n v="1.6"/>
    <n v="-9.3000000000000007"/>
    <n v="70.2"/>
    <n v="25.2"/>
    <n v="0"/>
    <n v="753"/>
    <n v="-0.9"/>
    <n v="-999"/>
    <n v="-999"/>
    <n v="-999"/>
    <n v="-999"/>
    <n v="0.9"/>
    <n v="-999"/>
    <n v="0.17299999999999999"/>
    <n v="0.51300000000000001"/>
    <n v="0"/>
    <n v="-999"/>
    <x v="185"/>
  </r>
  <r>
    <d v="2007-01-30T00:00:00"/>
    <n v="30"/>
    <n v="-999"/>
    <n v="-6"/>
    <n v="-0.9"/>
    <n v="-9.8000000000000007"/>
    <n v="86.2"/>
    <n v="63.6"/>
    <n v="0"/>
    <n v="776"/>
    <n v="-0.8"/>
    <n v="-999"/>
    <n v="-999"/>
    <n v="-999"/>
    <n v="-999"/>
    <n v="1"/>
    <n v="-999"/>
    <n v="0.36399999999999999"/>
    <n v="0.20799999999999999"/>
    <n v="0"/>
    <n v="-999"/>
    <x v="185"/>
  </r>
  <r>
    <d v="2007-01-31T00:00:00"/>
    <n v="31"/>
    <n v="-999"/>
    <n v="-8.6"/>
    <n v="-2.7"/>
    <n v="-12.1"/>
    <n v="86.1"/>
    <n v="61"/>
    <n v="0"/>
    <n v="773"/>
    <n v="-0.8"/>
    <n v="-999"/>
    <n v="-999"/>
    <n v="-999"/>
    <n v="-999"/>
    <n v="0.9"/>
    <n v="-999"/>
    <n v="0.30599999999999999"/>
    <n v="0.19500000000000001"/>
    <n v="773"/>
    <n v="-0.8"/>
    <x v="185"/>
  </r>
  <r>
    <d v="2007-02-01T00:00:00"/>
    <n v="32"/>
    <n v="-999"/>
    <n v="-10.4"/>
    <n v="-3.8"/>
    <n v="-13.2"/>
    <n v="86"/>
    <n v="51.8"/>
    <n v="0"/>
    <n v="767"/>
    <n v="-0.9"/>
    <n v="-999"/>
    <n v="-999"/>
    <n v="-999"/>
    <n v="-999"/>
    <n v="0.9"/>
    <n v="-999"/>
    <n v="0.23899999999999999"/>
    <n v="0.222"/>
    <n v="0"/>
    <n v="-999"/>
    <x v="186"/>
  </r>
  <r>
    <d v="2007-02-02T00:00:00"/>
    <n v="33"/>
    <n v="-999"/>
    <n v="-4.5999999999999996"/>
    <n v="4.5999999999999996"/>
    <n v="-13"/>
    <n v="58.9"/>
    <n v="25.9"/>
    <n v="0"/>
    <n v="765"/>
    <n v="-1.1000000000000001"/>
    <n v="-999"/>
    <n v="-999"/>
    <n v="-999"/>
    <n v="-999"/>
    <n v="1"/>
    <n v="-999"/>
    <n v="0.22"/>
    <n v="0.628"/>
    <n v="0"/>
    <n v="-999"/>
    <x v="186"/>
  </r>
  <r>
    <d v="2007-02-03T00:00:00"/>
    <n v="34"/>
    <n v="-999"/>
    <n v="-1.6"/>
    <n v="5.2"/>
    <n v="-4.7"/>
    <n v="61.7"/>
    <n v="24.6"/>
    <n v="3"/>
    <n v="765"/>
    <n v="-1.2"/>
    <n v="-999"/>
    <n v="-999"/>
    <n v="-999"/>
    <n v="-999"/>
    <n v="1"/>
    <n v="-999"/>
    <n v="0.217"/>
    <n v="0.66700000000000004"/>
    <n v="0"/>
    <n v="-999"/>
    <x v="186"/>
  </r>
  <r>
    <d v="2007-02-04T00:00:00"/>
    <n v="35"/>
    <n v="-999"/>
    <n v="-0.2"/>
    <n v="2.7"/>
    <n v="-4.4000000000000004"/>
    <n v="98.6"/>
    <n v="93.6"/>
    <n v="4.4000000000000004"/>
    <n v="798"/>
    <n v="-1.2"/>
    <n v="-999"/>
    <n v="-999"/>
    <n v="-999"/>
    <n v="-999"/>
    <n v="0.9"/>
    <n v="-999"/>
    <n v="0.69499999999999995"/>
    <n v="4.7E-2"/>
    <n v="0"/>
    <n v="-999"/>
    <x v="186"/>
  </r>
  <r>
    <d v="2007-02-05T00:00:00"/>
    <n v="36"/>
    <n v="-999"/>
    <n v="3.3"/>
    <n v="8.6"/>
    <n v="0.8"/>
    <n v="71.3"/>
    <n v="38.6"/>
    <n v="0.9"/>
    <n v="784"/>
    <n v="-0.9"/>
    <n v="-999"/>
    <n v="-999"/>
    <n v="-999"/>
    <n v="-999"/>
    <n v="0.9"/>
    <n v="-999"/>
    <n v="0.43099999999999999"/>
    <n v="0.68600000000000005"/>
    <n v="0"/>
    <n v="-999"/>
    <x v="186"/>
  </r>
  <r>
    <d v="2007-02-06T00:00:00"/>
    <n v="37"/>
    <n v="-999"/>
    <n v="3.1"/>
    <n v="10.3"/>
    <n v="0.1"/>
    <n v="44.5"/>
    <n v="26"/>
    <n v="0"/>
    <n v="778"/>
    <n v="-0.5"/>
    <n v="-999"/>
    <n v="-999"/>
    <n v="-999"/>
    <n v="-999"/>
    <n v="1"/>
    <n v="-999"/>
    <n v="0.32600000000000001"/>
    <n v="0.92700000000000005"/>
    <n v="0"/>
    <n v="-999"/>
    <x v="186"/>
  </r>
  <r>
    <d v="2007-02-07T00:00:00"/>
    <n v="38"/>
    <n v="-999"/>
    <n v="1"/>
    <n v="5.4"/>
    <n v="-2.2000000000000002"/>
    <n v="85.2"/>
    <n v="50.4"/>
    <n v="0"/>
    <n v="777"/>
    <n v="-0.4"/>
    <n v="-999"/>
    <n v="-999"/>
    <n v="-999"/>
    <n v="-999"/>
    <n v="0.9"/>
    <n v="-999"/>
    <n v="0.45200000000000001"/>
    <n v="0.44500000000000001"/>
    <n v="0"/>
    <n v="-999"/>
    <x v="186"/>
  </r>
  <r>
    <d v="2007-02-08T00:00:00"/>
    <n v="39"/>
    <n v="-999"/>
    <n v="-0.8"/>
    <n v="1.3"/>
    <n v="-1.8"/>
    <n v="98.6"/>
    <n v="93"/>
    <n v="1.8"/>
    <n v="745"/>
    <n v="-0.4"/>
    <n v="-999"/>
    <n v="-999"/>
    <n v="-999"/>
    <n v="-999"/>
    <n v="0.9"/>
    <n v="-999"/>
    <n v="0.623"/>
    <n v="4.7E-2"/>
    <n v="0"/>
    <n v="-999"/>
    <x v="186"/>
  </r>
  <r>
    <d v="2007-02-09T00:00:00"/>
    <n v="40"/>
    <n v="-999"/>
    <n v="-2.1"/>
    <n v="1.6"/>
    <n v="-3.9"/>
    <n v="98.2"/>
    <n v="88.5"/>
    <n v="0"/>
    <n v="745"/>
    <n v="-0.3"/>
    <n v="-999"/>
    <n v="-999"/>
    <n v="-999"/>
    <n v="-999"/>
    <n v="0.9"/>
    <n v="-999"/>
    <n v="0.60599999999999998"/>
    <n v="7.9000000000000001E-2"/>
    <n v="0"/>
    <n v="-999"/>
    <x v="186"/>
  </r>
  <r>
    <d v="2007-02-10T00:00:00"/>
    <n v="41"/>
    <n v="-999"/>
    <n v="-2.2999999999999998"/>
    <n v="3.7"/>
    <n v="-5.5"/>
    <n v="93.9"/>
    <n v="77.8"/>
    <n v="1.3"/>
    <n v="762"/>
    <n v="-0.2"/>
    <n v="-999"/>
    <n v="-999"/>
    <n v="-999"/>
    <n v="-999"/>
    <n v="0.9"/>
    <n v="-999"/>
    <n v="0.61899999999999999"/>
    <n v="0.17699999999999999"/>
    <n v="0"/>
    <n v="-999"/>
    <x v="186"/>
  </r>
  <r>
    <d v="2007-02-11T00:00:00"/>
    <n v="42"/>
    <n v="-999"/>
    <n v="-2"/>
    <n v="0.5"/>
    <n v="-4.5999999999999996"/>
    <n v="97.4"/>
    <n v="90.8"/>
    <n v="5.2"/>
    <n v="817"/>
    <n v="-0.3"/>
    <n v="-999"/>
    <n v="-999"/>
    <n v="-999"/>
    <n v="-999"/>
    <n v="0.9"/>
    <n v="-999"/>
    <n v="0.57699999999999996"/>
    <n v="5.8000000000000003E-2"/>
    <n v="0"/>
    <n v="-999"/>
    <x v="186"/>
  </r>
  <r>
    <d v="2007-02-12T00:00:00"/>
    <n v="43"/>
    <n v="-999"/>
    <n v="-3.4"/>
    <n v="0.5"/>
    <n v="-5.5"/>
    <n v="95.9"/>
    <n v="81.5"/>
    <n v="1.1000000000000001"/>
    <n v="810"/>
    <n v="-0.3"/>
    <n v="-999"/>
    <n v="-999"/>
    <n v="-999"/>
    <n v="-999"/>
    <n v="0.8"/>
    <n v="-999"/>
    <n v="0.51600000000000001"/>
    <n v="0.11700000000000001"/>
    <n v="0"/>
    <n v="-999"/>
    <x v="186"/>
  </r>
  <r>
    <d v="2007-02-13T00:00:00"/>
    <n v="44"/>
    <n v="-999"/>
    <n v="-4.0999999999999996"/>
    <n v="0.1"/>
    <n v="-7.5"/>
    <n v="97.5"/>
    <n v="86.5"/>
    <n v="0"/>
    <n v="810"/>
    <n v="-0.3"/>
    <n v="-999"/>
    <n v="-999"/>
    <n v="-999"/>
    <n v="-999"/>
    <n v="0.8"/>
    <n v="-999"/>
    <n v="0.53400000000000003"/>
    <n v="8.3000000000000004E-2"/>
    <n v="0"/>
    <n v="-999"/>
    <x v="186"/>
  </r>
  <r>
    <d v="2007-02-14T00:00:00"/>
    <n v="45"/>
    <n v="-999"/>
    <n v="-4.4000000000000004"/>
    <n v="-1.1000000000000001"/>
    <n v="-7.8"/>
    <n v="96.6"/>
    <n v="80.5"/>
    <n v="6.7"/>
    <n v="860"/>
    <n v="-0.4"/>
    <n v="-999"/>
    <n v="-999"/>
    <n v="-999"/>
    <n v="-999"/>
    <n v="0.8"/>
    <n v="-999"/>
    <n v="0.45200000000000001"/>
    <n v="0.11"/>
    <n v="0"/>
    <n v="-999"/>
    <x v="186"/>
  </r>
  <r>
    <d v="2007-02-15T00:00:00"/>
    <n v="46"/>
    <n v="-999"/>
    <n v="-2.1"/>
    <n v="1.2"/>
    <n v="-4.4000000000000004"/>
    <n v="97.7"/>
    <n v="92"/>
    <n v="1.6"/>
    <n v="862"/>
    <n v="-0.4"/>
    <n v="-999"/>
    <n v="-999"/>
    <n v="-999"/>
    <n v="-999"/>
    <n v="0.8"/>
    <n v="-999"/>
    <n v="0.61399999999999999"/>
    <n v="5.2999999999999999E-2"/>
    <n v="0"/>
    <n v="-999"/>
    <x v="186"/>
  </r>
  <r>
    <d v="2007-02-16T00:00:00"/>
    <n v="47"/>
    <n v="-999"/>
    <n v="-2.7"/>
    <n v="2.9"/>
    <n v="-6.9"/>
    <n v="81.7"/>
    <n v="54"/>
    <n v="0"/>
    <n v="849"/>
    <n v="-0.3"/>
    <n v="-999"/>
    <n v="-999"/>
    <n v="-999"/>
    <n v="-999"/>
    <n v="0.9"/>
    <n v="-999"/>
    <n v="0.40699999999999997"/>
    <n v="0.34599999999999997"/>
    <n v="0"/>
    <n v="-999"/>
    <x v="186"/>
  </r>
  <r>
    <d v="2007-02-17T00:00:00"/>
    <n v="48"/>
    <n v="-999"/>
    <n v="0"/>
    <n v="6.5"/>
    <n v="-3.7"/>
    <n v="76.900000000000006"/>
    <n v="41.7"/>
    <n v="2.4"/>
    <n v="833"/>
    <n v="-0.3"/>
    <n v="-999"/>
    <n v="-999"/>
    <n v="-999"/>
    <n v="-999"/>
    <n v="0.9"/>
    <n v="-999"/>
    <n v="0.40300000000000002"/>
    <n v="0.56399999999999995"/>
    <n v="0"/>
    <n v="-999"/>
    <x v="186"/>
  </r>
  <r>
    <d v="2007-02-18T00:00:00"/>
    <n v="49"/>
    <n v="-999"/>
    <n v="-4.8"/>
    <n v="-1.7"/>
    <n v="-7"/>
    <n v="91.2"/>
    <n v="75.2"/>
    <n v="1.8"/>
    <n v="833"/>
    <n v="-0.4"/>
    <n v="-999"/>
    <n v="-999"/>
    <n v="-999"/>
    <n v="-999"/>
    <n v="0.8"/>
    <n v="-999"/>
    <n v="0.40500000000000003"/>
    <n v="0.13400000000000001"/>
    <n v="0"/>
    <n v="-999"/>
    <x v="186"/>
  </r>
  <r>
    <d v="2007-02-19T00:00:00"/>
    <n v="50"/>
    <n v="-999"/>
    <n v="-5"/>
    <n v="-3.1"/>
    <n v="-7"/>
    <n v="94.1"/>
    <n v="86.4"/>
    <n v="4.9000000000000004"/>
    <n v="883"/>
    <n v="-0.4"/>
    <n v="-999"/>
    <n v="-999"/>
    <n v="-999"/>
    <n v="-999"/>
    <n v="0.8"/>
    <n v="-999"/>
    <n v="0.41899999999999998"/>
    <n v="6.6000000000000003E-2"/>
    <n v="0"/>
    <n v="-999"/>
    <x v="186"/>
  </r>
  <r>
    <d v="2007-02-20T00:00:00"/>
    <n v="51"/>
    <n v="-999"/>
    <n v="-6.2"/>
    <n v="-1.6"/>
    <n v="-11.3"/>
    <n v="86.8"/>
    <n v="61.4"/>
    <n v="0"/>
    <n v="871"/>
    <n v="-0.4"/>
    <n v="-999"/>
    <n v="-999"/>
    <n v="-999"/>
    <n v="-999"/>
    <n v="0.8"/>
    <n v="-999"/>
    <n v="0.33200000000000002"/>
    <n v="0.21"/>
    <n v="0"/>
    <n v="-999"/>
    <x v="186"/>
  </r>
  <r>
    <d v="2007-02-21T00:00:00"/>
    <n v="52"/>
    <n v="-999"/>
    <n v="-7.5"/>
    <n v="-2.2999999999999998"/>
    <n v="-12.1"/>
    <n v="78.5"/>
    <n v="45.4"/>
    <n v="0"/>
    <n v="866"/>
    <n v="-0.4"/>
    <n v="-999"/>
    <n v="-999"/>
    <n v="-999"/>
    <n v="-999"/>
    <n v="0.8"/>
    <n v="-999"/>
    <n v="0.23499999999999999"/>
    <n v="0.28100000000000003"/>
    <n v="0"/>
    <n v="-999"/>
    <x v="186"/>
  </r>
  <r>
    <d v="2007-02-22T00:00:00"/>
    <n v="53"/>
    <n v="-999"/>
    <n v="-7.7"/>
    <n v="-2.4"/>
    <n v="-12.1"/>
    <n v="91.2"/>
    <n v="68.599999999999994"/>
    <n v="0"/>
    <n v="861"/>
    <n v="-0.5"/>
    <n v="-999"/>
    <n v="-999"/>
    <n v="-999"/>
    <n v="-999"/>
    <n v="0.8"/>
    <n v="-999"/>
    <n v="0.35"/>
    <n v="0.161"/>
    <n v="0"/>
    <n v="-999"/>
    <x v="186"/>
  </r>
  <r>
    <d v="2007-02-23T00:00:00"/>
    <n v="54"/>
    <n v="-999"/>
    <n v="-8.8000000000000007"/>
    <n v="-1"/>
    <n v="-14.5"/>
    <n v="84.9"/>
    <n v="50.1"/>
    <n v="0"/>
    <n v="868"/>
    <n v="-0.5"/>
    <n v="-999"/>
    <n v="-999"/>
    <n v="-999"/>
    <n v="-999"/>
    <n v="0.9"/>
    <n v="-999"/>
    <n v="0.28399999999999997"/>
    <n v="0.28299999999999997"/>
    <n v="0"/>
    <n v="-999"/>
    <x v="186"/>
  </r>
  <r>
    <d v="2007-02-24T00:00:00"/>
    <n v="55"/>
    <n v="-999"/>
    <n v="-9"/>
    <n v="-7.4"/>
    <n v="-11.9"/>
    <n v="95.8"/>
    <n v="88.9"/>
    <n v="4.5"/>
    <n v="904"/>
    <n v="-0.7"/>
    <n v="-999"/>
    <n v="-999"/>
    <n v="-999"/>
    <n v="-999"/>
    <n v="0.8"/>
    <n v="-999"/>
    <n v="0.312"/>
    <n v="3.9E-2"/>
    <n v="0"/>
    <n v="-999"/>
    <x v="186"/>
  </r>
  <r>
    <d v="2007-02-25T00:00:00"/>
    <n v="56"/>
    <n v="-999"/>
    <n v="-5.5"/>
    <n v="-3.3"/>
    <n v="-7.7"/>
    <n v="98.5"/>
    <n v="95.2"/>
    <n v="0"/>
    <n v="895"/>
    <n v="-0.7"/>
    <n v="-999"/>
    <n v="-999"/>
    <n v="-999"/>
    <n v="-999"/>
    <n v="0.8"/>
    <n v="-999"/>
    <n v="0.45600000000000002"/>
    <n v="2.3E-2"/>
    <n v="0"/>
    <n v="-999"/>
    <x v="186"/>
  </r>
  <r>
    <d v="2007-02-26T00:00:00"/>
    <n v="57"/>
    <n v="-999"/>
    <n v="-6.1"/>
    <n v="-4.2"/>
    <n v="-9.9"/>
    <n v="97.2"/>
    <n v="92"/>
    <n v="11.1"/>
    <n v="1004"/>
    <n v="-0.8"/>
    <n v="-999"/>
    <n v="-999"/>
    <n v="-999"/>
    <n v="-999"/>
    <n v="0.7"/>
    <n v="-999"/>
    <n v="0.41299999999999998"/>
    <n v="3.5999999999999997E-2"/>
    <n v="0"/>
    <n v="-999"/>
    <x v="186"/>
  </r>
  <r>
    <d v="2007-02-27T00:00:00"/>
    <n v="58"/>
    <n v="-999"/>
    <n v="-8.1999999999999993"/>
    <n v="-3.6"/>
    <n v="-10.7"/>
    <n v="93.1"/>
    <n v="81"/>
    <n v="0.9"/>
    <n v="1009"/>
    <n v="-0.6"/>
    <n v="-999"/>
    <n v="-999"/>
    <n v="-999"/>
    <n v="-999"/>
    <n v="0.8"/>
    <n v="-999"/>
    <n v="0.38"/>
    <n v="8.8999999999999996E-2"/>
    <n v="0"/>
    <n v="-999"/>
    <x v="186"/>
  </r>
  <r>
    <d v="2007-02-28T00:00:00"/>
    <n v="59"/>
    <n v="-999"/>
    <n v="-8.1999999999999993"/>
    <n v="-2.4"/>
    <n v="-12"/>
    <n v="90.8"/>
    <n v="64.5"/>
    <n v="6.6"/>
    <n v="1060"/>
    <n v="-0.5"/>
    <n v="-999"/>
    <n v="-999"/>
    <n v="-999"/>
    <n v="-999"/>
    <n v="0.8"/>
    <n v="-999"/>
    <n v="0.33"/>
    <n v="0.182"/>
    <n v="1060"/>
    <n v="-0.5"/>
    <x v="186"/>
  </r>
  <r>
    <d v="2007-03-01T00:00:00"/>
    <n v="60"/>
    <n v="-999"/>
    <n v="-11.7"/>
    <n v="-3.4"/>
    <n v="-16.899999999999999"/>
    <n v="86.1"/>
    <n v="56.7"/>
    <n v="0"/>
    <n v="1020"/>
    <n v="-0.5"/>
    <n v="-999"/>
    <n v="-999"/>
    <n v="-999"/>
    <n v="-999"/>
    <n v="0.8"/>
    <n v="-999"/>
    <n v="0.26900000000000002"/>
    <n v="0.20599999999999999"/>
    <n v="0"/>
    <n v="-999"/>
    <x v="187"/>
  </r>
  <r>
    <d v="2007-03-02T00:00:00"/>
    <n v="61"/>
    <n v="-999"/>
    <n v="-9.1"/>
    <n v="-4.2"/>
    <n v="-14.9"/>
    <n v="84"/>
    <n v="59"/>
    <n v="0"/>
    <n v="1008"/>
    <n v="-0.5"/>
    <n v="-999"/>
    <n v="-999"/>
    <n v="-999"/>
    <n v="-999"/>
    <n v="0.8"/>
    <n v="-999"/>
    <n v="0.26400000000000001"/>
    <n v="0.183"/>
    <n v="0"/>
    <n v="-999"/>
    <x v="187"/>
  </r>
  <r>
    <d v="2007-03-03T00:00:00"/>
    <n v="62"/>
    <n v="-999"/>
    <n v="-2.2000000000000002"/>
    <n v="1.2"/>
    <n v="-7.6"/>
    <n v="97.4"/>
    <n v="90.5"/>
    <n v="0"/>
    <n v="990"/>
    <n v="-0.5"/>
    <n v="-999"/>
    <n v="-999"/>
    <n v="-999"/>
    <n v="-999"/>
    <n v="0.8"/>
    <n v="-999"/>
    <n v="0.60099999999999998"/>
    <n v="6.3E-2"/>
    <n v="0"/>
    <n v="-999"/>
    <x v="187"/>
  </r>
  <r>
    <d v="2007-03-04T00:00:00"/>
    <n v="63"/>
    <n v="-999"/>
    <n v="-0.9"/>
    <n v="5.4"/>
    <n v="-5.8"/>
    <n v="90.9"/>
    <n v="52.6"/>
    <n v="0"/>
    <n v="974"/>
    <n v="-0.5"/>
    <n v="-999"/>
    <n v="-999"/>
    <n v="-999"/>
    <n v="-999"/>
    <n v="0.8"/>
    <n v="-999"/>
    <n v="0.47099999999999997"/>
    <n v="0.42499999999999999"/>
    <n v="0"/>
    <n v="-999"/>
    <x v="187"/>
  </r>
  <r>
    <d v="2007-03-05T00:00:00"/>
    <n v="64"/>
    <n v="-999"/>
    <n v="-0.1"/>
    <n v="3.7"/>
    <n v="-2"/>
    <n v="98.2"/>
    <n v="88.6"/>
    <n v="1.6"/>
    <n v="960"/>
    <n v="-0.4"/>
    <n v="-999"/>
    <n v="-999"/>
    <n v="-999"/>
    <n v="-999"/>
    <n v="0.8"/>
    <n v="-999"/>
    <n v="0.70299999999999996"/>
    <n v="9.0999999999999998E-2"/>
    <n v="0"/>
    <n v="-999"/>
    <x v="187"/>
  </r>
  <r>
    <d v="2007-03-06T00:00:00"/>
    <n v="65"/>
    <n v="-999"/>
    <n v="1.8"/>
    <n v="7.1"/>
    <n v="-1.9"/>
    <n v="88.3"/>
    <n v="69.900000000000006"/>
    <n v="0"/>
    <n v="925"/>
    <n v="-0.3"/>
    <n v="-999"/>
    <n v="-999"/>
    <n v="-999"/>
    <n v="-999"/>
    <n v="0.9"/>
    <n v="-999"/>
    <n v="0.70599999999999996"/>
    <n v="0.30399999999999999"/>
    <n v="0"/>
    <n v="-999"/>
    <x v="187"/>
  </r>
  <r>
    <d v="2007-03-07T00:00:00"/>
    <n v="66"/>
    <n v="-999"/>
    <n v="1.1000000000000001"/>
    <n v="5"/>
    <n v="-6"/>
    <n v="87.8"/>
    <n v="73.2"/>
    <n v="11.3"/>
    <n v="950"/>
    <n v="-0.3"/>
    <n v="-999"/>
    <n v="-999"/>
    <n v="-999"/>
    <n v="-999"/>
    <n v="0.8"/>
    <n v="-999"/>
    <n v="0.63800000000000001"/>
    <n v="0.23400000000000001"/>
    <n v="0"/>
    <n v="-999"/>
    <x v="187"/>
  </r>
  <r>
    <d v="2007-03-08T00:00:00"/>
    <n v="67"/>
    <n v="-999"/>
    <n v="-3.7"/>
    <n v="0.6"/>
    <n v="-6.4"/>
    <n v="88.8"/>
    <n v="64.8"/>
    <n v="0"/>
    <n v="926"/>
    <n v="-0.2"/>
    <n v="-999"/>
    <n v="-999"/>
    <n v="-999"/>
    <n v="-999"/>
    <n v="0.8"/>
    <n v="-999"/>
    <n v="0.41399999999999998"/>
    <n v="0.224"/>
    <n v="0"/>
    <n v="-999"/>
    <x v="187"/>
  </r>
  <r>
    <d v="2007-03-09T00:00:00"/>
    <n v="68"/>
    <n v="-999"/>
    <n v="-0.7"/>
    <n v="6"/>
    <n v="-4.4000000000000004"/>
    <n v="80.900000000000006"/>
    <n v="55.4"/>
    <n v="0"/>
    <n v="918"/>
    <n v="0"/>
    <n v="-999"/>
    <n v="-999"/>
    <n v="-999"/>
    <n v="-999"/>
    <n v="0.9"/>
    <n v="-999"/>
    <n v="0.51700000000000002"/>
    <n v="0.41699999999999998"/>
    <n v="0"/>
    <n v="-999"/>
    <x v="187"/>
  </r>
  <r>
    <d v="2007-03-10T00:00:00"/>
    <n v="69"/>
    <n v="-999"/>
    <n v="-0.5"/>
    <n v="1.6"/>
    <n v="-4"/>
    <n v="90.1"/>
    <n v="64.2"/>
    <n v="0"/>
    <n v="913"/>
    <n v="-0.1"/>
    <n v="-999"/>
    <n v="-999"/>
    <n v="-999"/>
    <n v="-999"/>
    <n v="0.7"/>
    <n v="-999"/>
    <n v="0.442"/>
    <n v="0.245"/>
    <n v="0"/>
    <n v="-999"/>
    <x v="187"/>
  </r>
  <r>
    <d v="2007-03-11T00:00:00"/>
    <n v="70"/>
    <n v="-999"/>
    <n v="3.7"/>
    <n v="7.7"/>
    <n v="0.4"/>
    <n v="95.1"/>
    <n v="78.099999999999994"/>
    <n v="6.5"/>
    <n v="850"/>
    <n v="0"/>
    <n v="-999"/>
    <n v="-999"/>
    <n v="-999"/>
    <n v="-999"/>
    <n v="0.8"/>
    <n v="-999"/>
    <n v="0.82299999999999995"/>
    <n v="0.23"/>
    <n v="0"/>
    <n v="-999"/>
    <x v="187"/>
  </r>
  <r>
    <d v="2007-03-12T00:00:00"/>
    <n v="71"/>
    <n v="-999"/>
    <n v="0.5"/>
    <n v="6.3"/>
    <n v="-6.8"/>
    <n v="83.8"/>
    <n v="47.5"/>
    <n v="1.9"/>
    <n v="814"/>
    <n v="0"/>
    <n v="-999"/>
    <n v="-999"/>
    <n v="-999"/>
    <n v="-999"/>
    <n v="0.8"/>
    <n v="-999"/>
    <n v="0.45400000000000001"/>
    <n v="0.501"/>
    <n v="0"/>
    <n v="-999"/>
    <x v="187"/>
  </r>
  <r>
    <d v="2007-03-13T00:00:00"/>
    <n v="72"/>
    <n v="-999"/>
    <n v="-5.0999999999999996"/>
    <n v="1.5"/>
    <n v="-9.6"/>
    <n v="69.2"/>
    <n v="37.6"/>
    <n v="0"/>
    <n v="788"/>
    <n v="0"/>
    <n v="-999"/>
    <n v="-999"/>
    <n v="-999"/>
    <n v="-999"/>
    <n v="0.7"/>
    <n v="-999"/>
    <n v="0.255"/>
    <n v="0.42499999999999999"/>
    <n v="0"/>
    <n v="-999"/>
    <x v="187"/>
  </r>
  <r>
    <d v="2007-03-14T00:00:00"/>
    <n v="73"/>
    <n v="-999"/>
    <n v="-7.2"/>
    <n v="-0.7"/>
    <n v="-11.6"/>
    <n v="80.400000000000006"/>
    <n v="46.9"/>
    <n v="0"/>
    <n v="775"/>
    <n v="-0.1"/>
    <n v="-999"/>
    <n v="-999"/>
    <n v="-999"/>
    <n v="-999"/>
    <n v="0.7"/>
    <n v="-999"/>
    <n v="0.27200000000000002"/>
    <n v="0.308"/>
    <n v="0"/>
    <n v="-999"/>
    <x v="187"/>
  </r>
  <r>
    <d v="2007-03-15T00:00:00"/>
    <n v="74"/>
    <n v="-999"/>
    <n v="-4.8"/>
    <n v="3"/>
    <n v="-13.2"/>
    <n v="58.3"/>
    <n v="19.600000000000001"/>
    <n v="1.5"/>
    <n v="791"/>
    <n v="-0.1"/>
    <n v="-999"/>
    <n v="-999"/>
    <n v="-999"/>
    <n v="-999"/>
    <n v="0.8"/>
    <n v="-999"/>
    <n v="0.14799999999999999"/>
    <n v="0.60899999999999999"/>
    <n v="0"/>
    <n v="-999"/>
    <x v="187"/>
  </r>
  <r>
    <d v="2007-03-16T00:00:00"/>
    <n v="75"/>
    <n v="-999"/>
    <n v="1.2"/>
    <n v="4.7"/>
    <n v="-5.0999999999999996"/>
    <n v="95.5"/>
    <n v="86.6"/>
    <n v="3.4"/>
    <n v="786"/>
    <n v="-0.3"/>
    <n v="-999"/>
    <n v="-999"/>
    <n v="-999"/>
    <n v="-999"/>
    <n v="0.8"/>
    <n v="-999"/>
    <n v="0.74"/>
    <n v="0.114"/>
    <n v="0"/>
    <n v="-999"/>
    <x v="187"/>
  </r>
  <r>
    <d v="2007-03-17T00:00:00"/>
    <n v="76"/>
    <n v="-999"/>
    <n v="3.5"/>
    <n v="9.5"/>
    <n v="0"/>
    <n v="86.7"/>
    <n v="60.3"/>
    <n v="3.7"/>
    <n v="778"/>
    <n v="0"/>
    <n v="-999"/>
    <n v="-999"/>
    <n v="-999"/>
    <n v="-999"/>
    <n v="0.8"/>
    <n v="-999"/>
    <n v="0.71499999999999997"/>
    <n v="0.47099999999999997"/>
    <n v="0"/>
    <n v="-999"/>
    <x v="187"/>
  </r>
  <r>
    <d v="2007-03-18T00:00:00"/>
    <n v="77"/>
    <n v="-999"/>
    <n v="2"/>
    <n v="5.0999999999999996"/>
    <n v="-0.5"/>
    <n v="87.4"/>
    <n v="66.900000000000006"/>
    <n v="0.2"/>
    <n v="750"/>
    <n v="0.1"/>
    <n v="-999"/>
    <n v="-999"/>
    <n v="-999"/>
    <n v="-999"/>
    <n v="0.8"/>
    <n v="-999"/>
    <n v="0.58599999999999997"/>
    <n v="0.29099999999999998"/>
    <n v="0"/>
    <n v="-999"/>
    <x v="187"/>
  </r>
  <r>
    <d v="2007-03-19T00:00:00"/>
    <n v="78"/>
    <n v="-999"/>
    <n v="1.6"/>
    <n v="3.3"/>
    <n v="-1.1000000000000001"/>
    <n v="85.2"/>
    <n v="61.9"/>
    <n v="4.7"/>
    <n v="790"/>
    <n v="0"/>
    <n v="-999"/>
    <n v="-999"/>
    <n v="-999"/>
    <n v="-999"/>
    <n v="0.7"/>
    <n v="-999"/>
    <n v="0.48"/>
    <n v="0.29499999999999998"/>
    <n v="0"/>
    <n v="-999"/>
    <x v="187"/>
  </r>
  <r>
    <d v="2007-03-20T00:00:00"/>
    <n v="79"/>
    <n v="-999"/>
    <n v="-4.0999999999999996"/>
    <n v="1.1000000000000001"/>
    <n v="-10.1"/>
    <n v="82.1"/>
    <n v="52.3"/>
    <n v="1.7"/>
    <n v="790"/>
    <n v="0.1"/>
    <n v="-999"/>
    <n v="-999"/>
    <n v="-999"/>
    <n v="-999"/>
    <n v="0.7"/>
    <n v="-999"/>
    <n v="0.34599999999999997"/>
    <n v="0.315"/>
    <n v="0"/>
    <n v="-999"/>
    <x v="187"/>
  </r>
  <r>
    <d v="2007-03-21T00:00:00"/>
    <n v="80"/>
    <n v="-999"/>
    <n v="-5.5"/>
    <n v="-0.4"/>
    <n v="-12.3"/>
    <n v="84.8"/>
    <n v="59"/>
    <n v="0"/>
    <n v="771"/>
    <n v="0.1"/>
    <n v="-999"/>
    <n v="-999"/>
    <n v="-999"/>
    <n v="-999"/>
    <n v="0.7"/>
    <n v="-999"/>
    <n v="0.35"/>
    <n v="0.24299999999999999"/>
    <n v="0"/>
    <n v="-999"/>
    <x v="187"/>
  </r>
  <r>
    <d v="2007-03-22T00:00:00"/>
    <n v="81"/>
    <n v="-999"/>
    <n v="-1.2"/>
    <n v="2.5"/>
    <n v="-3"/>
    <n v="98.3"/>
    <n v="88.5"/>
    <n v="2"/>
    <n v="795"/>
    <n v="0"/>
    <n v="-999"/>
    <n v="-999"/>
    <n v="-999"/>
    <n v="-999"/>
    <n v="0.7"/>
    <n v="-999"/>
    <n v="0.64500000000000002"/>
    <n v="8.4000000000000005E-2"/>
    <n v="0"/>
    <n v="-999"/>
    <x v="187"/>
  </r>
  <r>
    <d v="2007-03-23T00:00:00"/>
    <n v="82"/>
    <n v="-999"/>
    <n v="-0.2"/>
    <n v="3.6"/>
    <n v="-4.0999999999999996"/>
    <n v="95.5"/>
    <n v="78.2"/>
    <n v="0"/>
    <n v="790"/>
    <n v="0.1"/>
    <n v="-999"/>
    <n v="-999"/>
    <n v="-999"/>
    <n v="-999"/>
    <n v="0.7"/>
    <n v="-999"/>
    <n v="0.61799999999999999"/>
    <n v="0.17199999999999999"/>
    <n v="0"/>
    <n v="-999"/>
    <x v="187"/>
  </r>
  <r>
    <d v="2007-03-24T00:00:00"/>
    <n v="83"/>
    <n v="-999"/>
    <n v="2"/>
    <n v="5.2"/>
    <n v="-1.8"/>
    <n v="98.9"/>
    <n v="92.2"/>
    <n v="20.6"/>
    <n v="751"/>
    <n v="0.1"/>
    <n v="-999"/>
    <n v="-999"/>
    <n v="-999"/>
    <n v="-999"/>
    <n v="0.6"/>
    <n v="-999"/>
    <n v="0.81699999999999995"/>
    <n v="6.9000000000000006E-2"/>
    <n v="0"/>
    <n v="-999"/>
    <x v="187"/>
  </r>
  <r>
    <d v="2007-03-25T00:00:00"/>
    <n v="84"/>
    <n v="-999"/>
    <n v="-2.7"/>
    <n v="3"/>
    <n v="-8.5"/>
    <n v="75.2"/>
    <n v="35.9"/>
    <n v="0"/>
    <n v="741"/>
    <n v="0.1"/>
    <n v="-999"/>
    <n v="-999"/>
    <n v="-999"/>
    <n v="-999"/>
    <n v="0.6"/>
    <n v="-999"/>
    <n v="0.27100000000000002"/>
    <n v="0.48599999999999999"/>
    <n v="0"/>
    <n v="-999"/>
    <x v="187"/>
  </r>
  <r>
    <d v="2007-03-26T00:00:00"/>
    <n v="85"/>
    <n v="-999"/>
    <n v="-2.7"/>
    <n v="3.8"/>
    <n v="-8.9"/>
    <n v="59.7"/>
    <n v="29.2"/>
    <n v="0"/>
    <n v="732"/>
    <n v="0.1"/>
    <n v="-999"/>
    <n v="-999"/>
    <n v="-999"/>
    <n v="-999"/>
    <n v="0.7"/>
    <n v="-999"/>
    <n v="0.23300000000000001"/>
    <n v="0.56699999999999995"/>
    <n v="0"/>
    <n v="-999"/>
    <x v="187"/>
  </r>
  <r>
    <d v="2007-03-27T00:00:00"/>
    <n v="86"/>
    <n v="-999"/>
    <n v="-0.8"/>
    <n v="5.6"/>
    <n v="-6"/>
    <n v="61.9"/>
    <n v="37.799999999999997"/>
    <n v="0"/>
    <n v="721"/>
    <n v="0.1"/>
    <n v="-999"/>
    <n v="-999"/>
    <n v="-999"/>
    <n v="-999"/>
    <n v="0.7"/>
    <n v="-999"/>
    <n v="0.34499999999999997"/>
    <n v="0.56499999999999995"/>
    <n v="0"/>
    <n v="-999"/>
    <x v="187"/>
  </r>
  <r>
    <d v="2007-03-28T00:00:00"/>
    <n v="87"/>
    <n v="-999"/>
    <n v="-1.7"/>
    <n v="5.7"/>
    <n v="-8.9"/>
    <n v="65.7"/>
    <n v="30.9"/>
    <n v="0"/>
    <n v="710"/>
    <n v="0.2"/>
    <n v="-999"/>
    <n v="-999"/>
    <n v="-999"/>
    <n v="-999"/>
    <n v="0.7"/>
    <n v="-999"/>
    <n v="0.28299999999999997"/>
    <n v="0.63300000000000001"/>
    <n v="0"/>
    <n v="-999"/>
    <x v="187"/>
  </r>
  <r>
    <d v="2007-03-29T00:00:00"/>
    <n v="88"/>
    <n v="-999"/>
    <n v="2.2999999999999998"/>
    <n v="7.7"/>
    <n v="-1.4"/>
    <n v="49.3"/>
    <n v="30.4"/>
    <n v="0"/>
    <n v="673"/>
    <n v="0.2"/>
    <n v="-999"/>
    <n v="-999"/>
    <n v="-999"/>
    <n v="-999"/>
    <n v="0.7"/>
    <n v="-999"/>
    <n v="0.31900000000000001"/>
    <n v="0.73099999999999998"/>
    <n v="0"/>
    <n v="-999"/>
    <x v="187"/>
  </r>
  <r>
    <d v="2007-03-30T00:00:00"/>
    <n v="89"/>
    <n v="-999"/>
    <n v="3.7"/>
    <n v="10.7"/>
    <n v="-0.7"/>
    <n v="53.6"/>
    <n v="26.5"/>
    <n v="0"/>
    <n v="649"/>
    <n v="0.1"/>
    <n v="-999"/>
    <n v="-999"/>
    <n v="-999"/>
    <n v="-999"/>
    <n v="0.7"/>
    <n v="-999"/>
    <n v="0.34100000000000003"/>
    <n v="0.94499999999999995"/>
    <n v="0"/>
    <n v="-999"/>
    <x v="187"/>
  </r>
  <r>
    <d v="2007-03-31T00:00:00"/>
    <n v="90"/>
    <n v="-999"/>
    <n v="-0.6"/>
    <n v="6.1"/>
    <n v="-7.2"/>
    <n v="64.599999999999994"/>
    <n v="26"/>
    <n v="0"/>
    <n v="645"/>
    <n v="0.1"/>
    <n v="-999"/>
    <n v="-999"/>
    <n v="-999"/>
    <n v="-999"/>
    <n v="0.7"/>
    <n v="-999"/>
    <n v="0.245"/>
    <n v="0.69599999999999995"/>
    <n v="645"/>
    <n v="0.1"/>
    <x v="187"/>
  </r>
  <r>
    <d v="2007-04-01T00:00:00"/>
    <n v="91"/>
    <n v="-999"/>
    <n v="-5.6"/>
    <n v="0.1"/>
    <n v="-9.5"/>
    <n v="68.7"/>
    <n v="38.5"/>
    <n v="0"/>
    <n v="636"/>
    <n v="0"/>
    <n v="-999"/>
    <n v="-999"/>
    <n v="-999"/>
    <n v="-999"/>
    <n v="0.6"/>
    <n v="-999"/>
    <n v="0.23699999999999999"/>
    <n v="0.378"/>
    <n v="0"/>
    <n v="-999"/>
    <x v="188"/>
  </r>
  <r>
    <d v="2007-04-02T00:00:00"/>
    <n v="92"/>
    <n v="-999"/>
    <n v="-7.8"/>
    <n v="-1.1000000000000001"/>
    <n v="-13.7"/>
    <n v="76.400000000000006"/>
    <n v="42.3"/>
    <n v="0"/>
    <n v="636"/>
    <n v="0.1"/>
    <n v="-999"/>
    <n v="-999"/>
    <n v="-999"/>
    <n v="-999"/>
    <n v="0.7"/>
    <n v="-999"/>
    <n v="0.23799999999999999"/>
    <n v="0.32500000000000001"/>
    <n v="0"/>
    <n v="-999"/>
    <x v="188"/>
  </r>
  <r>
    <d v="2007-04-03T00:00:00"/>
    <n v="93"/>
    <n v="-999"/>
    <n v="-5.9"/>
    <n v="2.5"/>
    <n v="-14.5"/>
    <n v="64.8"/>
    <n v="34.700000000000003"/>
    <n v="0"/>
    <n v="639"/>
    <n v="0.1"/>
    <n v="-999"/>
    <n v="-999"/>
    <n v="-999"/>
    <n v="-999"/>
    <n v="0.7"/>
    <n v="-999"/>
    <n v="0.254"/>
    <n v="0.47699999999999998"/>
    <n v="0"/>
    <n v="-999"/>
    <x v="188"/>
  </r>
  <r>
    <d v="2007-04-04T00:00:00"/>
    <n v="94"/>
    <n v="-999"/>
    <n v="-1.4"/>
    <n v="3.3"/>
    <n v="-5.9"/>
    <n v="75.5"/>
    <n v="49.2"/>
    <n v="0"/>
    <n v="635"/>
    <n v="0.1"/>
    <n v="-999"/>
    <n v="-999"/>
    <n v="-999"/>
    <n v="-999"/>
    <n v="0.7"/>
    <n v="-999"/>
    <n v="0.38"/>
    <n v="0.39300000000000002"/>
    <n v="0"/>
    <n v="-999"/>
    <x v="188"/>
  </r>
  <r>
    <d v="2007-04-05T00:00:00"/>
    <n v="95"/>
    <n v="-999"/>
    <n v="2.8"/>
    <n v="9.1"/>
    <n v="-2.7"/>
    <n v="78.099999999999994"/>
    <n v="55.2"/>
    <n v="0"/>
    <n v="613"/>
    <n v="0.1"/>
    <n v="-999"/>
    <n v="-999"/>
    <n v="-999"/>
    <n v="-999"/>
    <n v="0.7"/>
    <n v="-999"/>
    <n v="0.63600000000000001"/>
    <n v="0.51800000000000002"/>
    <n v="0"/>
    <n v="-999"/>
    <x v="188"/>
  </r>
  <r>
    <d v="2007-04-06T00:00:00"/>
    <n v="96"/>
    <n v="-999"/>
    <n v="6.3"/>
    <n v="13.3"/>
    <n v="1.1000000000000001"/>
    <n v="64.8"/>
    <n v="38.700000000000003"/>
    <n v="0"/>
    <n v="575"/>
    <n v="0.1"/>
    <n v="-999"/>
    <n v="-999"/>
    <n v="-999"/>
    <n v="-999"/>
    <n v="0.8"/>
    <n v="-999"/>
    <n v="0.59"/>
    <n v="0.93600000000000005"/>
    <n v="0"/>
    <n v="-999"/>
    <x v="188"/>
  </r>
  <r>
    <d v="2007-04-07T00:00:00"/>
    <n v="97"/>
    <n v="-999"/>
    <n v="8.6"/>
    <n v="17"/>
    <n v="1.9"/>
    <n v="60.2"/>
    <n v="33.299999999999997"/>
    <n v="0"/>
    <n v="533"/>
    <n v="0.1"/>
    <n v="-999"/>
    <n v="-999"/>
    <n v="-999"/>
    <n v="-999"/>
    <n v="0.7"/>
    <n v="-999"/>
    <n v="0.64600000000000002"/>
    <n v="1.292"/>
    <n v="0"/>
    <n v="-999"/>
    <x v="188"/>
  </r>
  <r>
    <d v="2007-04-08T00:00:00"/>
    <n v="98"/>
    <n v="-999"/>
    <n v="6.6"/>
    <n v="15.4"/>
    <n v="1"/>
    <n v="79.599999999999994"/>
    <n v="45.6"/>
    <n v="0.8"/>
    <n v="470"/>
    <n v="0.1"/>
    <n v="-999"/>
    <n v="-999"/>
    <n v="-999"/>
    <n v="-999"/>
    <n v="0.7"/>
    <n v="-999"/>
    <n v="0.79900000000000004"/>
    <n v="0.95199999999999996"/>
    <n v="0"/>
    <n v="-999"/>
    <x v="188"/>
  </r>
  <r>
    <d v="2007-04-09T00:00:00"/>
    <n v="99"/>
    <n v="-999"/>
    <n v="-0.3"/>
    <n v="4.3"/>
    <n v="-5.5"/>
    <n v="86"/>
    <n v="55.7"/>
    <n v="8.6"/>
    <n v="470"/>
    <n v="0.1"/>
    <n v="-999"/>
    <n v="-999"/>
    <n v="-999"/>
    <n v="-999"/>
    <n v="0.7"/>
    <n v="-999"/>
    <n v="0.46400000000000002"/>
    <n v="0.36799999999999999"/>
    <n v="0"/>
    <n v="-999"/>
    <x v="188"/>
  </r>
  <r>
    <d v="2007-04-10T00:00:00"/>
    <n v="100"/>
    <n v="-999"/>
    <n v="-4"/>
    <n v="2.9"/>
    <n v="-8.6999999999999993"/>
    <n v="84.5"/>
    <n v="56.3"/>
    <n v="3.1"/>
    <n v="492"/>
    <n v="0"/>
    <n v="-999"/>
    <n v="-999"/>
    <n v="-999"/>
    <n v="-999"/>
    <n v="0.7"/>
    <n v="-999"/>
    <n v="0.42399999999999999"/>
    <n v="0.32900000000000001"/>
    <n v="0"/>
    <n v="-999"/>
    <x v="188"/>
  </r>
  <r>
    <d v="2007-04-11T00:00:00"/>
    <n v="101"/>
    <n v="-999"/>
    <n v="-1.9"/>
    <n v="5.7"/>
    <n v="-9.6"/>
    <n v="60.4"/>
    <n v="19.100000000000001"/>
    <n v="0"/>
    <n v="470"/>
    <n v="0.1"/>
    <n v="-999"/>
    <n v="-999"/>
    <n v="-999"/>
    <n v="-999"/>
    <n v="0.7"/>
    <n v="-999"/>
    <n v="0.17499999999999999"/>
    <n v="0.74099999999999999"/>
    <n v="0"/>
    <n v="-999"/>
    <x v="188"/>
  </r>
  <r>
    <d v="2007-04-12T00:00:00"/>
    <n v="102"/>
    <n v="-999"/>
    <n v="0.2"/>
    <n v="7.3"/>
    <n v="-5.4"/>
    <n v="62.5"/>
    <n v="32.1"/>
    <n v="0"/>
    <n v="450"/>
    <n v="0"/>
    <n v="-999"/>
    <n v="-999"/>
    <n v="-999"/>
    <n v="-999"/>
    <n v="0.7"/>
    <n v="-999"/>
    <n v="0.32800000000000001"/>
    <n v="0.69399999999999995"/>
    <n v="0"/>
    <n v="-999"/>
    <x v="188"/>
  </r>
  <r>
    <d v="2007-04-13T00:00:00"/>
    <n v="103"/>
    <n v="-999"/>
    <n v="-0.3"/>
    <n v="3.9"/>
    <n v="-3.5"/>
    <n v="80.900000000000006"/>
    <n v="44.9"/>
    <n v="0"/>
    <n v="449"/>
    <n v="0"/>
    <n v="-999"/>
    <n v="-999"/>
    <n v="-999"/>
    <n v="-999"/>
    <n v="0.6"/>
    <n v="-999"/>
    <n v="0.36099999999999999"/>
    <n v="0.44500000000000001"/>
    <n v="0"/>
    <n v="-999"/>
    <x v="188"/>
  </r>
  <r>
    <d v="2007-04-14T00:00:00"/>
    <n v="104"/>
    <n v="-999"/>
    <n v="0.4"/>
    <n v="5.5"/>
    <n v="-4.9000000000000004"/>
    <n v="82.1"/>
    <n v="53.6"/>
    <n v="0"/>
    <n v="456"/>
    <n v="0"/>
    <n v="-999"/>
    <n v="-999"/>
    <n v="-999"/>
    <n v="-999"/>
    <n v="0.6"/>
    <n v="-999"/>
    <n v="0.48399999999999999"/>
    <n v="0.41899999999999998"/>
    <n v="0"/>
    <n v="-999"/>
    <x v="188"/>
  </r>
  <r>
    <d v="2007-04-15T00:00:00"/>
    <n v="105"/>
    <n v="-999"/>
    <n v="-0.8"/>
    <n v="6.7"/>
    <n v="-7"/>
    <n v="67.5"/>
    <n v="33.799999999999997"/>
    <n v="0"/>
    <n v="442"/>
    <n v="0.1"/>
    <n v="-999"/>
    <n v="-999"/>
    <n v="-999"/>
    <n v="-999"/>
    <n v="0.7"/>
    <n v="-999"/>
    <n v="0.33100000000000002"/>
    <n v="0.64900000000000002"/>
    <n v="0"/>
    <n v="-999"/>
    <x v="188"/>
  </r>
  <r>
    <d v="2007-04-16T00:00:00"/>
    <n v="106"/>
    <n v="-999"/>
    <n v="0"/>
    <n v="2.6"/>
    <n v="-2.1"/>
    <n v="73.099999999999994"/>
    <n v="57"/>
    <n v="0"/>
    <n v="432"/>
    <n v="0"/>
    <n v="-999"/>
    <n v="-999"/>
    <n v="-999"/>
    <n v="-999"/>
    <n v="0.6"/>
    <n v="-999"/>
    <n v="0.41899999999999998"/>
    <n v="0.317"/>
    <n v="0"/>
    <n v="-999"/>
    <x v="188"/>
  </r>
  <r>
    <d v="2007-04-17T00:00:00"/>
    <n v="107"/>
    <n v="-999"/>
    <n v="-1.2"/>
    <n v="5.5"/>
    <n v="-5.8"/>
    <n v="76.099999999999994"/>
    <n v="36.799999999999997"/>
    <n v="0"/>
    <n v="436"/>
    <n v="0.1"/>
    <n v="-999"/>
    <n v="-999"/>
    <n v="-999"/>
    <n v="-999"/>
    <n v="0.7"/>
    <n v="-999"/>
    <n v="0.33200000000000002"/>
    <n v="0.57099999999999995"/>
    <n v="0"/>
    <n v="-999"/>
    <x v="188"/>
  </r>
  <r>
    <d v="2007-04-18T00:00:00"/>
    <n v="108"/>
    <n v="-999"/>
    <n v="-1.8"/>
    <n v="4.4000000000000004"/>
    <n v="-6.6"/>
    <n v="79.400000000000006"/>
    <n v="40.799999999999997"/>
    <n v="0"/>
    <n v="439"/>
    <n v="0"/>
    <n v="-999"/>
    <n v="-999"/>
    <n v="-999"/>
    <n v="-999"/>
    <n v="0.7"/>
    <n v="-999"/>
    <n v="0.34200000000000003"/>
    <n v="0.495"/>
    <n v="0"/>
    <n v="-999"/>
    <x v="188"/>
  </r>
  <r>
    <d v="2007-04-19T00:00:00"/>
    <n v="109"/>
    <n v="-999"/>
    <n v="-1.9"/>
    <n v="4"/>
    <n v="-6.3"/>
    <n v="80.7"/>
    <n v="51"/>
    <n v="0"/>
    <n v="432"/>
    <n v="0"/>
    <n v="-999"/>
    <n v="-999"/>
    <n v="-999"/>
    <n v="-999"/>
    <n v="0.6"/>
    <n v="-999"/>
    <n v="0.41399999999999998"/>
    <n v="0.39800000000000002"/>
    <n v="0"/>
    <n v="-999"/>
    <x v="188"/>
  </r>
  <r>
    <d v="2007-04-20T00:00:00"/>
    <n v="110"/>
    <n v="-999"/>
    <n v="-0.1"/>
    <n v="6"/>
    <n v="-5.4"/>
    <n v="63.4"/>
    <n v="21.4"/>
    <n v="0"/>
    <n v="417"/>
    <n v="0"/>
    <n v="-999"/>
    <n v="-999"/>
    <n v="-999"/>
    <n v="-999"/>
    <n v="0.7"/>
    <n v="-999"/>
    <n v="0.2"/>
    <n v="0.73499999999999999"/>
    <n v="0"/>
    <n v="-999"/>
    <x v="188"/>
  </r>
  <r>
    <d v="2007-04-21T00:00:00"/>
    <n v="111"/>
    <n v="-999"/>
    <n v="0.1"/>
    <n v="6.2"/>
    <n v="-3.6"/>
    <n v="73.400000000000006"/>
    <n v="42.5"/>
    <n v="0"/>
    <n v="405"/>
    <n v="0"/>
    <n v="-999"/>
    <n v="-999"/>
    <n v="-999"/>
    <n v="-999"/>
    <n v="0.7"/>
    <n v="-999"/>
    <n v="0.40400000000000003"/>
    <n v="0.54500000000000004"/>
    <n v="0"/>
    <n v="-999"/>
    <x v="188"/>
  </r>
  <r>
    <d v="2007-04-22T00:00:00"/>
    <n v="112"/>
    <n v="-999"/>
    <n v="2.1"/>
    <n v="8.4"/>
    <n v="-1.2"/>
    <n v="82.1"/>
    <n v="59.4"/>
    <n v="0"/>
    <n v="400"/>
    <n v="0"/>
    <n v="-999"/>
    <n v="-999"/>
    <n v="-999"/>
    <n v="-999"/>
    <n v="0.7"/>
    <n v="-999"/>
    <n v="0.65600000000000003"/>
    <n v="0.44700000000000001"/>
    <n v="0"/>
    <n v="-999"/>
    <x v="188"/>
  </r>
  <r>
    <d v="2007-04-23T00:00:00"/>
    <n v="113"/>
    <n v="-999"/>
    <n v="5.6"/>
    <n v="13"/>
    <n v="-2.2000000000000002"/>
    <n v="63"/>
    <n v="27.2"/>
    <n v="0"/>
    <n v="354"/>
    <n v="0.2"/>
    <n v="-999"/>
    <n v="-999"/>
    <n v="-999"/>
    <n v="-999"/>
    <n v="0.8"/>
    <n v="-999"/>
    <n v="0.40600000000000003"/>
    <n v="1.0900000000000001"/>
    <n v="0"/>
    <n v="-999"/>
    <x v="188"/>
  </r>
  <r>
    <d v="2007-04-24T00:00:00"/>
    <n v="114"/>
    <n v="-999"/>
    <n v="4.0999999999999996"/>
    <n v="10.4"/>
    <n v="-0.4"/>
    <n v="75.3"/>
    <n v="45.4"/>
    <n v="0"/>
    <n v="325"/>
    <n v="0.1"/>
    <n v="-999"/>
    <n v="-999"/>
    <n v="-999"/>
    <n v="-999"/>
    <n v="0.7"/>
    <n v="-999"/>
    <n v="0.57399999999999995"/>
    <n v="0.68799999999999994"/>
    <n v="0"/>
    <n v="-999"/>
    <x v="188"/>
  </r>
  <r>
    <d v="2007-04-25T00:00:00"/>
    <n v="115"/>
    <n v="-999"/>
    <n v="0.2"/>
    <n v="4.0999999999999996"/>
    <n v="-2.8"/>
    <n v="85.6"/>
    <n v="60.1"/>
    <n v="0"/>
    <n v="316"/>
    <n v="0.1"/>
    <n v="-999"/>
    <n v="-999"/>
    <n v="-999"/>
    <n v="-999"/>
    <n v="0.7"/>
    <n v="-999"/>
    <n v="0.49099999999999999"/>
    <n v="0.32700000000000001"/>
    <n v="0"/>
    <n v="-999"/>
    <x v="188"/>
  </r>
  <r>
    <d v="2007-04-26T00:00:00"/>
    <n v="116"/>
    <n v="-999"/>
    <n v="0.2"/>
    <n v="4.2"/>
    <n v="-3.8"/>
    <n v="89.8"/>
    <n v="72.099999999999994"/>
    <n v="0"/>
    <n v="326"/>
    <n v="0"/>
    <n v="-999"/>
    <n v="-999"/>
    <n v="-999"/>
    <n v="-999"/>
    <n v="0.7"/>
    <n v="-999"/>
    <n v="0.59499999999999997"/>
    <n v="0.23"/>
    <n v="0"/>
    <n v="-999"/>
    <x v="188"/>
  </r>
  <r>
    <d v="2007-04-27T00:00:00"/>
    <n v="117"/>
    <n v="-999"/>
    <n v="3"/>
    <n v="6.4"/>
    <n v="0.2"/>
    <n v="89.9"/>
    <n v="68.3"/>
    <n v="3.1"/>
    <n v="297"/>
    <n v="0.1"/>
    <n v="-999"/>
    <n v="-999"/>
    <n v="-999"/>
    <n v="-999"/>
    <n v="0.7"/>
    <n v="-999"/>
    <n v="0.65500000000000003"/>
    <n v="0.30499999999999999"/>
    <n v="0"/>
    <n v="-999"/>
    <x v="188"/>
  </r>
  <r>
    <d v="2007-04-28T00:00:00"/>
    <n v="118"/>
    <n v="-999"/>
    <n v="2.2000000000000002"/>
    <n v="8.8000000000000007"/>
    <n v="-1.5"/>
    <n v="65.400000000000006"/>
    <n v="21.2"/>
    <n v="0.6"/>
    <n v="273"/>
    <n v="0.3"/>
    <n v="-999"/>
    <n v="-999"/>
    <n v="-999"/>
    <n v="-999"/>
    <n v="0.8"/>
    <n v="-999"/>
    <n v="0.24"/>
    <n v="0.89200000000000002"/>
    <n v="0"/>
    <n v="-999"/>
    <x v="188"/>
  </r>
  <r>
    <d v="2007-04-29T00:00:00"/>
    <n v="119"/>
    <n v="-999"/>
    <n v="0.2"/>
    <n v="6.5"/>
    <n v="-4.2"/>
    <n v="69.400000000000006"/>
    <n v="44.3"/>
    <n v="0"/>
    <n v="254"/>
    <n v="0.2"/>
    <n v="-999"/>
    <n v="-999"/>
    <n v="-999"/>
    <n v="-999"/>
    <n v="0.8"/>
    <n v="-999"/>
    <n v="0.42799999999999999"/>
    <n v="0.53900000000000003"/>
    <n v="0"/>
    <n v="-999"/>
    <x v="188"/>
  </r>
  <r>
    <d v="2007-04-30T00:00:00"/>
    <n v="120"/>
    <n v="-999"/>
    <n v="3"/>
    <n v="9.3000000000000007"/>
    <n v="-4.3"/>
    <n v="57.5"/>
    <n v="32.5"/>
    <n v="0"/>
    <n v="231"/>
    <n v="0.4"/>
    <n v="-999"/>
    <n v="-999"/>
    <n v="-999"/>
    <n v="-999"/>
    <n v="0.9"/>
    <n v="-999"/>
    <n v="0.38"/>
    <n v="0.79"/>
    <n v="231"/>
    <n v="0.4"/>
    <x v="188"/>
  </r>
  <r>
    <d v="2007-05-01T00:00:00"/>
    <n v="121"/>
    <n v="-999"/>
    <n v="1.3"/>
    <n v="2.5"/>
    <n v="-0.7"/>
    <n v="96.6"/>
    <n v="68.900000000000006"/>
    <n v="3.7"/>
    <n v="220"/>
    <n v="0.1"/>
    <n v="-999"/>
    <n v="-999"/>
    <n v="-999"/>
    <n v="-999"/>
    <n v="0.8"/>
    <n v="-999"/>
    <n v="0.504"/>
    <n v="0.22700000000000001"/>
    <n v="0"/>
    <n v="-999"/>
    <x v="189"/>
  </r>
  <r>
    <d v="2007-05-02T00:00:00"/>
    <n v="122"/>
    <n v="-999"/>
    <n v="1.1000000000000001"/>
    <n v="4.5"/>
    <n v="-3.1"/>
    <n v="98"/>
    <n v="84.8"/>
    <n v="10.7"/>
    <n v="258"/>
    <n v="0.1"/>
    <n v="-999"/>
    <n v="-999"/>
    <n v="-999"/>
    <n v="-999"/>
    <n v="0.8"/>
    <n v="-999"/>
    <n v="0.71299999999999997"/>
    <n v="0.128"/>
    <n v="0"/>
    <n v="-999"/>
    <x v="189"/>
  </r>
  <r>
    <d v="2007-05-03T00:00:00"/>
    <n v="123"/>
    <n v="-999"/>
    <n v="-1.4"/>
    <n v="3.4"/>
    <n v="-4.4000000000000004"/>
    <n v="92.2"/>
    <n v="66.900000000000006"/>
    <n v="0"/>
    <n v="258"/>
    <n v="0.1"/>
    <n v="-999"/>
    <n v="-999"/>
    <n v="-999"/>
    <n v="-999"/>
    <n v="0.9"/>
    <n v="-999"/>
    <n v="0.52100000000000002"/>
    <n v="0.25800000000000001"/>
    <n v="0"/>
    <n v="-999"/>
    <x v="189"/>
  </r>
  <r>
    <d v="2007-05-04T00:00:00"/>
    <n v="124"/>
    <n v="-999"/>
    <n v="-1.5"/>
    <n v="4.5999999999999996"/>
    <n v="-4.8"/>
    <n v="91.3"/>
    <n v="71.3"/>
    <n v="5.3"/>
    <n v="260"/>
    <n v="0.1"/>
    <n v="-999"/>
    <n v="-999"/>
    <n v="-999"/>
    <n v="-999"/>
    <n v="0.9"/>
    <n v="-999"/>
    <n v="0.60399999999999998"/>
    <n v="0.24299999999999999"/>
    <n v="0"/>
    <n v="-999"/>
    <x v="189"/>
  </r>
  <r>
    <d v="2007-05-05T00:00:00"/>
    <n v="125"/>
    <n v="-999"/>
    <n v="1.4"/>
    <n v="8.8000000000000007"/>
    <n v="-5"/>
    <n v="69.400000000000006"/>
    <n v="39.9"/>
    <n v="0"/>
    <n v="240"/>
    <n v="0.2"/>
    <n v="-999"/>
    <n v="-999"/>
    <n v="-999"/>
    <n v="-999"/>
    <n v="1"/>
    <n v="-999"/>
    <n v="0.45200000000000001"/>
    <n v="0.68"/>
    <n v="0"/>
    <n v="-999"/>
    <x v="189"/>
  </r>
  <r>
    <d v="2007-05-06T00:00:00"/>
    <n v="126"/>
    <n v="-999"/>
    <n v="4.9000000000000004"/>
    <n v="12.5"/>
    <n v="-2.6"/>
    <n v="79.900000000000006"/>
    <n v="52.3"/>
    <n v="0"/>
    <n v="192"/>
    <n v="0"/>
    <n v="-999"/>
    <n v="-999"/>
    <n v="-999"/>
    <n v="-999"/>
    <n v="1"/>
    <n v="-999"/>
    <n v="0.75800000000000001"/>
    <n v="0.69099999999999995"/>
    <n v="0"/>
    <n v="-999"/>
    <x v="189"/>
  </r>
  <r>
    <d v="2007-05-07T00:00:00"/>
    <n v="127"/>
    <n v="-999"/>
    <n v="7.1"/>
    <n v="12.5"/>
    <n v="3.2"/>
    <n v="76.400000000000006"/>
    <n v="55.5"/>
    <n v="0"/>
    <n v="160"/>
    <n v="0"/>
    <n v="-999"/>
    <n v="-999"/>
    <n v="-999"/>
    <n v="-999"/>
    <n v="1.1000000000000001"/>
    <n v="-999"/>
    <n v="0.80200000000000005"/>
    <n v="0.64500000000000002"/>
    <n v="0"/>
    <n v="-999"/>
    <x v="189"/>
  </r>
  <r>
    <d v="2007-05-08T00:00:00"/>
    <n v="128"/>
    <n v="-999"/>
    <n v="9.1999999999999993"/>
    <n v="16.5"/>
    <n v="-1.2"/>
    <n v="56.7"/>
    <n v="31.8"/>
    <n v="0"/>
    <n v="71"/>
    <n v="0"/>
    <n v="-999"/>
    <n v="-999"/>
    <n v="-999"/>
    <n v="-999"/>
    <n v="1.2"/>
    <n v="-999"/>
    <n v="0.59499999999999997"/>
    <n v="1.28"/>
    <n v="0"/>
    <n v="-999"/>
    <x v="189"/>
  </r>
  <r>
    <d v="2007-05-09T00:00:00"/>
    <n v="129"/>
    <n v="-999"/>
    <n v="4.2"/>
    <n v="12.6"/>
    <n v="-2.9"/>
    <n v="66.7"/>
    <n v="27.9"/>
    <n v="0"/>
    <n v="19"/>
    <n v="0"/>
    <n v="-999"/>
    <n v="-999"/>
    <n v="-999"/>
    <n v="-999"/>
    <n v="1.6"/>
    <n v="-999"/>
    <n v="0.40600000000000003"/>
    <n v="1.052"/>
    <n v="0"/>
    <n v="-999"/>
    <x v="189"/>
  </r>
  <r>
    <d v="2007-05-10T00:00:00"/>
    <n v="130"/>
    <n v="-999"/>
    <n v="7.1"/>
    <n v="15.3"/>
    <n v="0.1"/>
    <n v="53.8"/>
    <n v="12.3"/>
    <n v="0"/>
    <n v="0"/>
    <n v="0"/>
    <n v="-999"/>
    <n v="-999"/>
    <n v="-999"/>
    <n v="-999"/>
    <n v="2.9"/>
    <n v="-999"/>
    <n v="0.214"/>
    <n v="1.524"/>
    <n v="0"/>
    <n v="-999"/>
    <x v="189"/>
  </r>
  <r>
    <d v="2007-05-11T00:00:00"/>
    <n v="131"/>
    <n v="-999"/>
    <n v="8.5"/>
    <n v="16.7"/>
    <n v="-0.4"/>
    <n v="48.4"/>
    <n v="17.5"/>
    <n v="0"/>
    <n v="0"/>
    <n v="0"/>
    <n v="-999"/>
    <n v="-999"/>
    <n v="-999"/>
    <n v="-999"/>
    <n v="4.8"/>
    <n v="-999"/>
    <n v="0.33300000000000002"/>
    <n v="1.5680000000000001"/>
    <n v="0"/>
    <n v="-999"/>
    <x v="189"/>
  </r>
  <r>
    <d v="2007-05-12T00:00:00"/>
    <n v="132"/>
    <n v="-999"/>
    <n v="8.6"/>
    <n v="14.8"/>
    <n v="3.6"/>
    <n v="46.9"/>
    <n v="24.6"/>
    <n v="0"/>
    <n v="0"/>
    <n v="0"/>
    <n v="-999"/>
    <n v="-999"/>
    <n v="-999"/>
    <n v="-999"/>
    <n v="5.9"/>
    <n v="-999"/>
    <n v="0.41399999999999998"/>
    <n v="1.2689999999999999"/>
    <n v="0"/>
    <n v="-999"/>
    <x v="189"/>
  </r>
  <r>
    <d v="2007-05-13T00:00:00"/>
    <n v="133"/>
    <n v="-999"/>
    <n v="5.5"/>
    <n v="11.6"/>
    <n v="0.3"/>
    <n v="65.3"/>
    <n v="35.6"/>
    <n v="0"/>
    <n v="0"/>
    <n v="0"/>
    <n v="-999"/>
    <n v="-999"/>
    <n v="-999"/>
    <n v="-999"/>
    <n v="6"/>
    <n v="-999"/>
    <n v="0.48599999999999999"/>
    <n v="0.879"/>
    <n v="0"/>
    <n v="-999"/>
    <x v="189"/>
  </r>
  <r>
    <d v="2007-05-14T00:00:00"/>
    <n v="134"/>
    <n v="-999"/>
    <n v="7.8"/>
    <n v="15.6"/>
    <n v="0"/>
    <n v="58.4"/>
    <n v="31.4"/>
    <n v="0"/>
    <n v="0"/>
    <n v="0"/>
    <n v="-999"/>
    <n v="-999"/>
    <n v="-999"/>
    <n v="-999"/>
    <n v="5.9"/>
    <n v="-999"/>
    <n v="0.55700000000000005"/>
    <n v="1.2150000000000001"/>
    <n v="0"/>
    <n v="-999"/>
    <x v="189"/>
  </r>
  <r>
    <d v="2007-05-15T00:00:00"/>
    <n v="135"/>
    <n v="-999"/>
    <n v="11.3"/>
    <n v="18.8"/>
    <n v="4.4000000000000004"/>
    <n v="50.9"/>
    <n v="29.9"/>
    <n v="0"/>
    <n v="0"/>
    <n v="0"/>
    <n v="-999"/>
    <n v="-999"/>
    <n v="-999"/>
    <n v="-999"/>
    <n v="6.9"/>
    <n v="-999"/>
    <n v="0.64900000000000002"/>
    <n v="1.5209999999999999"/>
    <n v="0"/>
    <n v="-999"/>
    <x v="189"/>
  </r>
  <r>
    <d v="2007-05-16T00:00:00"/>
    <n v="136"/>
    <n v="-999"/>
    <n v="11.3"/>
    <n v="18"/>
    <n v="3.4"/>
    <n v="56.6"/>
    <n v="35.5"/>
    <n v="0"/>
    <n v="0"/>
    <n v="0"/>
    <n v="-999"/>
    <n v="-999"/>
    <n v="-999"/>
    <n v="-999"/>
    <n v="7.5"/>
    <n v="-999"/>
    <n v="0.73199999999999998"/>
    <n v="1.331"/>
    <n v="0"/>
    <n v="-999"/>
    <x v="189"/>
  </r>
  <r>
    <d v="2007-05-17T00:00:00"/>
    <n v="137"/>
    <n v="-999"/>
    <n v="8"/>
    <n v="16.600000000000001"/>
    <n v="1"/>
    <n v="64.400000000000006"/>
    <n v="33.700000000000003"/>
    <n v="0"/>
    <n v="0"/>
    <n v="0"/>
    <n v="-999"/>
    <n v="-999"/>
    <n v="-999"/>
    <n v="-999"/>
    <n v="7.5"/>
    <n v="-999"/>
    <n v="0.63800000000000001"/>
    <n v="1.252"/>
    <n v="0"/>
    <n v="-999"/>
    <x v="189"/>
  </r>
  <r>
    <d v="2007-05-18T00:00:00"/>
    <n v="138"/>
    <n v="-999"/>
    <n v="7.6"/>
    <n v="15.8"/>
    <n v="-1.4"/>
    <n v="56.8"/>
    <n v="36.200000000000003"/>
    <n v="0"/>
    <n v="0"/>
    <n v="0"/>
    <n v="-999"/>
    <n v="-999"/>
    <n v="-999"/>
    <n v="-999"/>
    <n v="7.7"/>
    <n v="-999"/>
    <n v="0.64900000000000002"/>
    <n v="1.145"/>
    <n v="0"/>
    <n v="-999"/>
    <x v="189"/>
  </r>
  <r>
    <d v="2007-05-19T00:00:00"/>
    <n v="139"/>
    <n v="-999"/>
    <n v="4"/>
    <n v="11.5"/>
    <n v="-2.2999999999999998"/>
    <n v="78.099999999999994"/>
    <n v="44.4"/>
    <n v="1.3"/>
    <n v="0"/>
    <n v="0"/>
    <n v="-999"/>
    <n v="-999"/>
    <n v="-999"/>
    <n v="-999"/>
    <n v="7.6"/>
    <n v="-999"/>
    <n v="0.60099999999999998"/>
    <n v="0.754"/>
    <n v="0"/>
    <n v="-999"/>
    <x v="189"/>
  </r>
  <r>
    <d v="2007-05-20T00:00:00"/>
    <n v="140"/>
    <n v="-999"/>
    <n v="1.4"/>
    <n v="8.1"/>
    <n v="-3.9"/>
    <n v="76.2"/>
    <n v="38.799999999999997"/>
    <n v="0"/>
    <n v="0"/>
    <n v="0"/>
    <n v="-999"/>
    <n v="-999"/>
    <n v="-999"/>
    <n v="-999"/>
    <n v="6.1"/>
    <n v="-999"/>
    <n v="0.41799999999999998"/>
    <n v="0.66100000000000003"/>
    <n v="0"/>
    <n v="-999"/>
    <x v="189"/>
  </r>
  <r>
    <d v="2007-05-21T00:00:00"/>
    <n v="141"/>
    <n v="-999"/>
    <n v="3.4"/>
    <n v="11.3"/>
    <n v="-2.4"/>
    <n v="73.3"/>
    <n v="37.4"/>
    <n v="0"/>
    <n v="0"/>
    <n v="0"/>
    <n v="-999"/>
    <n v="-999"/>
    <n v="-999"/>
    <n v="-999"/>
    <n v="6.1"/>
    <n v="-999"/>
    <n v="0.5"/>
    <n v="0.83799999999999997"/>
    <n v="0"/>
    <n v="-999"/>
    <x v="189"/>
  </r>
  <r>
    <d v="2007-05-22T00:00:00"/>
    <n v="142"/>
    <n v="-999"/>
    <n v="5.3"/>
    <n v="13.7"/>
    <n v="-1.8"/>
    <n v="65"/>
    <n v="29.8"/>
    <n v="0"/>
    <n v="0"/>
    <n v="0"/>
    <n v="-999"/>
    <n v="-999"/>
    <n v="-999"/>
    <n v="-999"/>
    <n v="6.7"/>
    <n v="-999"/>
    <n v="0.46600000000000003"/>
    <n v="1.1000000000000001"/>
    <n v="0"/>
    <n v="-999"/>
    <x v="189"/>
  </r>
  <r>
    <d v="2007-05-23T00:00:00"/>
    <n v="143"/>
    <n v="-999"/>
    <n v="7.2"/>
    <n v="14.8"/>
    <n v="0.3"/>
    <n v="61.4"/>
    <n v="34.1"/>
    <n v="0"/>
    <n v="0"/>
    <n v="0"/>
    <n v="-999"/>
    <n v="-999"/>
    <n v="-999"/>
    <n v="-999"/>
    <n v="7.3"/>
    <n v="-999"/>
    <n v="0.57399999999999995"/>
    <n v="1.109"/>
    <n v="0"/>
    <n v="-999"/>
    <x v="189"/>
  </r>
  <r>
    <d v="2007-05-24T00:00:00"/>
    <n v="144"/>
    <n v="-999"/>
    <n v="4.5"/>
    <n v="10.3"/>
    <n v="-0.1"/>
    <n v="54.7"/>
    <n v="30.9"/>
    <n v="0"/>
    <n v="0"/>
    <n v="0"/>
    <n v="-999"/>
    <n v="-999"/>
    <n v="-999"/>
    <n v="-999"/>
    <n v="7.5"/>
    <n v="-999"/>
    <n v="0.38600000000000001"/>
    <n v="0.86499999999999999"/>
    <n v="0"/>
    <n v="-999"/>
    <x v="189"/>
  </r>
  <r>
    <d v="2007-05-25T00:00:00"/>
    <n v="145"/>
    <n v="-999"/>
    <n v="7.9"/>
    <n v="16.8"/>
    <n v="-0.7"/>
    <n v="53.8"/>
    <n v="25.3"/>
    <n v="0"/>
    <n v="0"/>
    <n v="0"/>
    <n v="-999"/>
    <n v="-999"/>
    <n v="-999"/>
    <n v="-999"/>
    <n v="7.9"/>
    <n v="-999"/>
    <n v="0.48499999999999999"/>
    <n v="1.429"/>
    <n v="0"/>
    <n v="-999"/>
    <x v="189"/>
  </r>
  <r>
    <d v="2007-05-26T00:00:00"/>
    <n v="146"/>
    <n v="-999"/>
    <n v="8.6999999999999993"/>
    <n v="16.8"/>
    <n v="3.6"/>
    <n v="69.400000000000006"/>
    <n v="40.6"/>
    <n v="0"/>
    <n v="0"/>
    <n v="0"/>
    <n v="-999"/>
    <n v="-999"/>
    <n v="-999"/>
    <n v="-999"/>
    <n v="8.3000000000000007"/>
    <n v="-999"/>
    <n v="0.77800000000000002"/>
    <n v="1.1359999999999999"/>
    <n v="0"/>
    <n v="-999"/>
    <x v="189"/>
  </r>
  <r>
    <d v="2007-05-27T00:00:00"/>
    <n v="147"/>
    <n v="-999"/>
    <n v="6.2"/>
    <n v="13.5"/>
    <n v="0.9"/>
    <n v="78"/>
    <n v="45.1"/>
    <n v="0"/>
    <n v="0"/>
    <n v="0"/>
    <n v="-999"/>
    <n v="-999"/>
    <n v="-999"/>
    <n v="-999"/>
    <n v="8.6"/>
    <n v="-999"/>
    <n v="0.69699999999999995"/>
    <n v="0.84899999999999998"/>
    <n v="0"/>
    <n v="-999"/>
    <x v="189"/>
  </r>
  <r>
    <d v="2007-05-28T00:00:00"/>
    <n v="148"/>
    <n v="-999"/>
    <n v="5.5"/>
    <n v="12.7"/>
    <n v="-0.1"/>
    <n v="72.400000000000006"/>
    <n v="41.2"/>
    <n v="0"/>
    <n v="0"/>
    <n v="0"/>
    <n v="-999"/>
    <n v="-999"/>
    <n v="-999"/>
    <n v="-999"/>
    <n v="9.1"/>
    <n v="-999"/>
    <n v="0.60299999999999998"/>
    <n v="0.86299999999999999"/>
    <n v="0"/>
    <n v="-999"/>
    <x v="189"/>
  </r>
  <r>
    <d v="2007-05-29T00:00:00"/>
    <n v="149"/>
    <n v="-999"/>
    <n v="9.6"/>
    <n v="17.7"/>
    <n v="0.3"/>
    <n v="61.3"/>
    <n v="35"/>
    <n v="0"/>
    <n v="0"/>
    <n v="0"/>
    <n v="-999"/>
    <n v="-999"/>
    <n v="-999"/>
    <n v="-999"/>
    <n v="9.3000000000000007"/>
    <n v="-999"/>
    <n v="0.70699999999999996"/>
    <n v="1.3160000000000001"/>
    <n v="0"/>
    <n v="-999"/>
    <x v="189"/>
  </r>
  <r>
    <d v="2007-05-30T00:00:00"/>
    <n v="150"/>
    <n v="-999"/>
    <n v="13.8"/>
    <n v="22.2"/>
    <n v="6"/>
    <n v="50.8"/>
    <n v="26.8"/>
    <n v="0"/>
    <n v="0"/>
    <n v="0"/>
    <n v="-999"/>
    <n v="-999"/>
    <n v="-999"/>
    <n v="-999"/>
    <n v="10.4"/>
    <n v="-999"/>
    <n v="0.71599999999999997"/>
    <n v="1.9590000000000001"/>
    <n v="0"/>
    <n v="-999"/>
    <x v="189"/>
  </r>
  <r>
    <d v="2007-05-31T00:00:00"/>
    <n v="151"/>
    <n v="-999"/>
    <n v="15.1"/>
    <n v="23.5"/>
    <n v="6.9"/>
    <n v="47.2"/>
    <n v="16.5"/>
    <n v="0"/>
    <n v="0"/>
    <n v="0"/>
    <n v="-999"/>
    <n v="-999"/>
    <n v="-999"/>
    <n v="-999"/>
    <n v="11.2"/>
    <n v="-999"/>
    <n v="0.47699999999999998"/>
    <n v="2.4169999999999998"/>
    <n v="0"/>
    <n v="-999"/>
    <x v="189"/>
  </r>
  <r>
    <d v="2007-06-01T00:00:00"/>
    <n v="152"/>
    <n v="-999"/>
    <n v="16.2"/>
    <n v="25"/>
    <n v="7.7"/>
    <n v="45.2"/>
    <n v="17.7"/>
    <n v="0"/>
    <n v="0"/>
    <n v="0"/>
    <n v="-999"/>
    <n v="-999"/>
    <n v="-999"/>
    <n v="-999"/>
    <n v="11.9"/>
    <n v="-999"/>
    <n v="0.56000000000000005"/>
    <n v="2.6070000000000002"/>
    <n v="0"/>
    <n v="-999"/>
    <x v="190"/>
  </r>
  <r>
    <d v="2007-06-02T00:00:00"/>
    <n v="153"/>
    <n v="-999"/>
    <n v="17.8"/>
    <n v="27"/>
    <n v="8.6999999999999993"/>
    <n v="44.3"/>
    <n v="16.600000000000001"/>
    <n v="0"/>
    <n v="0"/>
    <n v="0"/>
    <n v="-999"/>
    <n v="-999"/>
    <n v="-999"/>
    <n v="-999"/>
    <n v="12.6"/>
    <n v="-999"/>
    <n v="0.59099999999999997"/>
    <n v="2.9729999999999999"/>
    <n v="0"/>
    <n v="-999"/>
    <x v="190"/>
  </r>
  <r>
    <d v="2007-06-03T00:00:00"/>
    <n v="154"/>
    <n v="-999"/>
    <n v="18.3"/>
    <n v="27.4"/>
    <n v="11.3"/>
    <n v="48.6"/>
    <n v="26.9"/>
    <n v="0"/>
    <n v="0"/>
    <n v="0"/>
    <n v="-999"/>
    <n v="-999"/>
    <n v="-999"/>
    <n v="-999"/>
    <n v="13"/>
    <n v="-999"/>
    <n v="0.98199999999999998"/>
    <n v="2.6680000000000001"/>
    <n v="0"/>
    <n v="-999"/>
    <x v="190"/>
  </r>
  <r>
    <d v="2007-06-04T00:00:00"/>
    <n v="155"/>
    <n v="-999"/>
    <n v="12.7"/>
    <n v="19.399999999999999"/>
    <n v="8.1999999999999993"/>
    <n v="84.1"/>
    <n v="53.3"/>
    <n v="17.399999999999999"/>
    <n v="0"/>
    <n v="0"/>
    <n v="-999"/>
    <n v="-999"/>
    <n v="-999"/>
    <n v="-999"/>
    <n v="12.7"/>
    <n v="-999"/>
    <n v="1.202"/>
    <n v="1.052"/>
    <n v="0"/>
    <n v="-999"/>
    <x v="190"/>
  </r>
  <r>
    <d v="2007-06-05T00:00:00"/>
    <n v="156"/>
    <n v="-999"/>
    <n v="4.8"/>
    <n v="8.5"/>
    <n v="0.3"/>
    <n v="99"/>
    <n v="98.7"/>
    <n v="12.8"/>
    <n v="0"/>
    <n v="0"/>
    <n v="-999"/>
    <n v="-999"/>
    <n v="-999"/>
    <n v="-999"/>
    <n v="11.1"/>
    <n v="-999"/>
    <n v="1.093"/>
    <n v="1.4E-2"/>
    <n v="0"/>
    <n v="-999"/>
    <x v="190"/>
  </r>
  <r>
    <d v="2007-06-06T00:00:00"/>
    <n v="157"/>
    <n v="-999"/>
    <n v="2.2999999999999998"/>
    <n v="4.4000000000000004"/>
    <n v="0.2"/>
    <n v="99"/>
    <n v="96.7"/>
    <n v="0.5"/>
    <n v="0"/>
    <n v="0"/>
    <n v="-999"/>
    <n v="-999"/>
    <n v="-999"/>
    <n v="-999"/>
    <n v="8.9"/>
    <n v="-999"/>
    <n v="0.80700000000000005"/>
    <n v="2.8000000000000001E-2"/>
    <n v="0"/>
    <n v="-999"/>
    <x v="190"/>
  </r>
  <r>
    <d v="2007-06-07T00:00:00"/>
    <n v="158"/>
    <n v="-999"/>
    <n v="4.8"/>
    <n v="8.8000000000000007"/>
    <n v="1.7"/>
    <n v="94.6"/>
    <n v="80.7"/>
    <n v="0"/>
    <n v="0"/>
    <n v="0"/>
    <n v="-999"/>
    <n v="-999"/>
    <n v="-999"/>
    <n v="-999"/>
    <n v="8.6999999999999993"/>
    <n v="-999"/>
    <n v="0.91100000000000003"/>
    <n v="0.219"/>
    <n v="0"/>
    <n v="-999"/>
    <x v="190"/>
  </r>
  <r>
    <d v="2007-06-08T00:00:00"/>
    <n v="159"/>
    <n v="-999"/>
    <n v="8.1"/>
    <n v="15.5"/>
    <n v="3.5"/>
    <n v="87.6"/>
    <n v="54.5"/>
    <n v="0.3"/>
    <n v="0"/>
    <n v="0"/>
    <n v="-999"/>
    <n v="-999"/>
    <n v="-999"/>
    <n v="-999"/>
    <n v="9.5"/>
    <n v="-999"/>
    <n v="0.95799999999999996"/>
    <n v="0.80100000000000005"/>
    <n v="0"/>
    <n v="-999"/>
    <x v="190"/>
  </r>
  <r>
    <d v="2007-06-09T00:00:00"/>
    <n v="160"/>
    <n v="-999"/>
    <n v="6.4"/>
    <n v="9.4"/>
    <n v="4.8"/>
    <n v="94"/>
    <n v="77.400000000000006"/>
    <n v="6.4"/>
    <n v="0"/>
    <n v="0"/>
    <n v="-999"/>
    <n v="-999"/>
    <n v="-999"/>
    <n v="-999"/>
    <n v="9.6999999999999993"/>
    <n v="-999"/>
    <n v="0.91300000000000003"/>
    <n v="0.26600000000000001"/>
    <n v="0"/>
    <n v="-999"/>
    <x v="190"/>
  </r>
  <r>
    <d v="2007-06-10T00:00:00"/>
    <n v="161"/>
    <n v="-999"/>
    <n v="7.5"/>
    <n v="14.8"/>
    <n v="2.4"/>
    <n v="84.7"/>
    <n v="47.6"/>
    <n v="2.7"/>
    <n v="0"/>
    <n v="0"/>
    <n v="-999"/>
    <n v="-999"/>
    <n v="-999"/>
    <n v="-999"/>
    <n v="10"/>
    <n v="-999"/>
    <n v="0.80100000000000005"/>
    <n v="0.88200000000000001"/>
    <n v="0"/>
    <n v="-999"/>
    <x v="190"/>
  </r>
  <r>
    <d v="2007-06-11T00:00:00"/>
    <n v="162"/>
    <n v="-999"/>
    <n v="1.9"/>
    <n v="6.3"/>
    <n v="-2.2999999999999998"/>
    <n v="92.1"/>
    <n v="66.3"/>
    <n v="3.2"/>
    <n v="0"/>
    <n v="0"/>
    <n v="-999"/>
    <n v="-999"/>
    <n v="-999"/>
    <n v="-999"/>
    <n v="9.6"/>
    <n v="-999"/>
    <n v="0.63100000000000001"/>
    <n v="0.32200000000000001"/>
    <n v="0"/>
    <n v="-999"/>
    <x v="190"/>
  </r>
  <r>
    <d v="2007-06-12T00:00:00"/>
    <n v="163"/>
    <n v="-999"/>
    <n v="4.4000000000000004"/>
    <n v="12.3"/>
    <n v="-3.4"/>
    <n v="75"/>
    <n v="40"/>
    <n v="0"/>
    <n v="0"/>
    <n v="0"/>
    <n v="-999"/>
    <n v="-999"/>
    <n v="-999"/>
    <n v="-999"/>
    <n v="8.6"/>
    <n v="-999"/>
    <n v="0.57099999999999995"/>
    <n v="0.85799999999999998"/>
    <n v="0"/>
    <n v="-999"/>
    <x v="190"/>
  </r>
  <r>
    <d v="2007-06-13T00:00:00"/>
    <n v="164"/>
    <n v="-999"/>
    <n v="7.6"/>
    <n v="14.7"/>
    <n v="-0.5"/>
    <n v="71.599999999999994"/>
    <n v="40"/>
    <n v="0"/>
    <n v="0"/>
    <n v="0"/>
    <n v="-999"/>
    <n v="-999"/>
    <n v="-999"/>
    <n v="-999"/>
    <n v="9.4"/>
    <n v="-999"/>
    <n v="0.66700000000000004"/>
    <n v="1.0029999999999999"/>
    <n v="0"/>
    <n v="-999"/>
    <x v="190"/>
  </r>
  <r>
    <d v="2007-06-14T00:00:00"/>
    <n v="165"/>
    <n v="-999"/>
    <n v="4.4000000000000004"/>
    <n v="12.3"/>
    <n v="-1.7"/>
    <n v="82"/>
    <n v="45.9"/>
    <n v="0.5"/>
    <n v="0"/>
    <n v="0"/>
    <n v="-999"/>
    <n v="-999"/>
    <n v="-999"/>
    <n v="-999"/>
    <n v="9.5"/>
    <n v="-999"/>
    <n v="0.65600000000000003"/>
    <n v="0.77400000000000002"/>
    <n v="0"/>
    <n v="-999"/>
    <x v="190"/>
  </r>
  <r>
    <d v="2007-06-15T00:00:00"/>
    <n v="166"/>
    <n v="-999"/>
    <n v="6.1"/>
    <n v="11.9"/>
    <n v="0.8"/>
    <n v="82.7"/>
    <n v="44.8"/>
    <n v="1.1000000000000001"/>
    <n v="0"/>
    <n v="0"/>
    <n v="-999"/>
    <n v="-999"/>
    <n v="-999"/>
    <n v="-999"/>
    <n v="9.3000000000000007"/>
    <n v="-999"/>
    <n v="0.625"/>
    <n v="0.76900000000000002"/>
    <n v="0"/>
    <n v="-999"/>
    <x v="190"/>
  </r>
  <r>
    <d v="2007-06-16T00:00:00"/>
    <n v="167"/>
    <n v="-999"/>
    <n v="5.2"/>
    <n v="14.8"/>
    <n v="0.3"/>
    <n v="91.1"/>
    <n v="51.1"/>
    <n v="20.3"/>
    <n v="0"/>
    <n v="0"/>
    <n v="-999"/>
    <n v="-999"/>
    <n v="-999"/>
    <n v="-999"/>
    <n v="9.1999999999999993"/>
    <n v="-999"/>
    <n v="0.85799999999999998"/>
    <n v="0.82299999999999995"/>
    <n v="0"/>
    <n v="-999"/>
    <x v="190"/>
  </r>
  <r>
    <d v="2007-06-17T00:00:00"/>
    <n v="168"/>
    <n v="-999"/>
    <n v="3.2"/>
    <n v="6.3"/>
    <n v="0.1"/>
    <n v="98.9"/>
    <n v="95.2"/>
    <n v="12.8"/>
    <n v="0"/>
    <n v="0"/>
    <n v="-999"/>
    <n v="-999"/>
    <n v="-999"/>
    <n v="-999"/>
    <n v="7.5"/>
    <n v="-999"/>
    <n v="0.91100000000000003"/>
    <n v="4.5999999999999999E-2"/>
    <n v="0"/>
    <n v="-999"/>
    <x v="190"/>
  </r>
  <r>
    <d v="2007-06-18T00:00:00"/>
    <n v="169"/>
    <n v="-999"/>
    <n v="5.2"/>
    <n v="12.7"/>
    <n v="0.6"/>
    <n v="86"/>
    <n v="52.1"/>
    <n v="0"/>
    <n v="0"/>
    <n v="0"/>
    <n v="-999"/>
    <n v="-999"/>
    <n v="-999"/>
    <n v="-999"/>
    <n v="7.8"/>
    <n v="-999"/>
    <n v="0.76300000000000001"/>
    <n v="0.70299999999999996"/>
    <n v="0"/>
    <n v="-999"/>
    <x v="190"/>
  </r>
  <r>
    <d v="2007-06-19T00:00:00"/>
    <n v="170"/>
    <n v="-999"/>
    <n v="12.1"/>
    <n v="20.7"/>
    <n v="2"/>
    <n v="63.2"/>
    <n v="37.9"/>
    <n v="0"/>
    <n v="0"/>
    <n v="0"/>
    <n v="-999"/>
    <n v="-999"/>
    <n v="-999"/>
    <n v="-999"/>
    <n v="9.3000000000000007"/>
    <n v="-999"/>
    <n v="0.92400000000000004"/>
    <n v="1.516"/>
    <n v="0"/>
    <n v="-999"/>
    <x v="190"/>
  </r>
  <r>
    <d v="2007-06-20T00:00:00"/>
    <n v="171"/>
    <n v="-999"/>
    <n v="14.8"/>
    <n v="22.1"/>
    <n v="8.5"/>
    <n v="47.2"/>
    <n v="26.1"/>
    <n v="0"/>
    <n v="0"/>
    <n v="0"/>
    <n v="-999"/>
    <n v="-999"/>
    <n v="-999"/>
    <n v="-999"/>
    <n v="10.8"/>
    <n v="-999"/>
    <n v="0.69399999999999995"/>
    <n v="1.9650000000000001"/>
    <n v="0"/>
    <n v="-999"/>
    <x v="190"/>
  </r>
  <r>
    <d v="2007-06-21T00:00:00"/>
    <n v="172"/>
    <n v="-999"/>
    <n v="12.6"/>
    <n v="20.5"/>
    <n v="4.4000000000000004"/>
    <n v="58.4"/>
    <n v="31"/>
    <n v="0"/>
    <n v="0"/>
    <n v="0"/>
    <n v="-999"/>
    <n v="-999"/>
    <n v="-999"/>
    <n v="-999"/>
    <n v="11.7"/>
    <n v="-999"/>
    <n v="0.747"/>
    <n v="1.6639999999999999"/>
    <n v="0"/>
    <n v="-999"/>
    <x v="190"/>
  </r>
  <r>
    <d v="2007-06-22T00:00:00"/>
    <n v="173"/>
    <n v="-999"/>
    <n v="8.6999999999999993"/>
    <n v="18.5"/>
    <n v="0.5"/>
    <n v="68.3"/>
    <n v="34.6"/>
    <n v="0"/>
    <n v="0"/>
    <n v="0"/>
    <n v="-999"/>
    <n v="-999"/>
    <n v="-999"/>
    <n v="-999"/>
    <n v="11.8"/>
    <n v="-999"/>
    <n v="0.73899999999999999"/>
    <n v="1.3919999999999999"/>
    <n v="0"/>
    <n v="-999"/>
    <x v="190"/>
  </r>
  <r>
    <d v="2007-06-23T00:00:00"/>
    <n v="174"/>
    <n v="-999"/>
    <n v="6.3"/>
    <n v="14.8"/>
    <n v="-1.1000000000000001"/>
    <n v="70.7"/>
    <n v="30.4"/>
    <n v="0"/>
    <n v="0"/>
    <n v="0"/>
    <n v="-999"/>
    <n v="-999"/>
    <n v="-999"/>
    <n v="-999"/>
    <n v="11.6"/>
    <n v="-999"/>
    <n v="0.51300000000000001"/>
    <n v="1.171"/>
    <n v="0"/>
    <n v="-999"/>
    <x v="190"/>
  </r>
  <r>
    <d v="2007-06-24T00:00:00"/>
    <n v="175"/>
    <n v="-999"/>
    <n v="4.5999999999999996"/>
    <n v="12.8"/>
    <n v="-0.7"/>
    <n v="81.400000000000006"/>
    <n v="48"/>
    <n v="8.8000000000000007"/>
    <n v="0"/>
    <n v="0"/>
    <n v="-999"/>
    <n v="-999"/>
    <n v="-999"/>
    <n v="-999"/>
    <n v="11.2"/>
    <n v="-999"/>
    <n v="0.70699999999999996"/>
    <n v="0.76800000000000002"/>
    <n v="0"/>
    <n v="-999"/>
    <x v="190"/>
  </r>
  <r>
    <d v="2007-06-25T00:00:00"/>
    <n v="176"/>
    <n v="-999"/>
    <n v="2.4"/>
    <n v="9"/>
    <n v="-1"/>
    <n v="93.3"/>
    <n v="71"/>
    <n v="33.5"/>
    <n v="0"/>
    <n v="0"/>
    <n v="-999"/>
    <n v="-999"/>
    <n v="-999"/>
    <n v="-999"/>
    <n v="9.1999999999999993"/>
    <n v="-999"/>
    <n v="0.81299999999999994"/>
    <n v="0.33300000000000002"/>
    <n v="0"/>
    <n v="-999"/>
    <x v="190"/>
  </r>
  <r>
    <d v="2007-06-26T00:00:00"/>
    <n v="177"/>
    <n v="-999"/>
    <n v="9.8000000000000007"/>
    <n v="15.1"/>
    <n v="0.9"/>
    <n v="55.3"/>
    <n v="37.5"/>
    <n v="5.6"/>
    <n v="0"/>
    <n v="0"/>
    <n v="-999"/>
    <n v="-999"/>
    <n v="-999"/>
    <n v="-999"/>
    <n v="6.8"/>
    <n v="-999"/>
    <n v="0.64300000000000002"/>
    <n v="1.0720000000000001"/>
    <n v="0"/>
    <n v="-999"/>
    <x v="190"/>
  </r>
  <r>
    <d v="2007-06-27T00:00:00"/>
    <n v="178"/>
    <n v="-999"/>
    <n v="14"/>
    <n v="18.399999999999999"/>
    <n v="6.8"/>
    <n v="44.3"/>
    <n v="29.5"/>
    <n v="0"/>
    <n v="0"/>
    <n v="0"/>
    <n v="-999"/>
    <n v="-999"/>
    <n v="-999"/>
    <n v="-999"/>
    <n v="7.9"/>
    <n v="-999"/>
    <n v="0.626"/>
    <n v="1.492"/>
    <n v="0"/>
    <n v="-999"/>
    <x v="190"/>
  </r>
  <r>
    <d v="2007-06-28T00:00:00"/>
    <n v="179"/>
    <n v="-999"/>
    <n v="13"/>
    <n v="19.7"/>
    <n v="6.4"/>
    <n v="62.8"/>
    <n v="38.799999999999997"/>
    <n v="0"/>
    <n v="0"/>
    <n v="0"/>
    <n v="-999"/>
    <n v="-999"/>
    <n v="-999"/>
    <n v="-999"/>
    <n v="9.6"/>
    <n v="-999"/>
    <n v="0.88900000000000001"/>
    <n v="1.4039999999999999"/>
    <n v="0"/>
    <n v="-999"/>
    <x v="190"/>
  </r>
  <r>
    <d v="2007-06-29T00:00:00"/>
    <n v="180"/>
    <n v="-999"/>
    <n v="7.1"/>
    <n v="12"/>
    <n v="1.6"/>
    <n v="95.4"/>
    <n v="79.8"/>
    <n v="25.9"/>
    <n v="0"/>
    <n v="0"/>
    <n v="-999"/>
    <n v="-999"/>
    <n v="-999"/>
    <n v="-999"/>
    <n v="9.3000000000000007"/>
    <n v="-999"/>
    <n v="1.1160000000000001"/>
    <n v="0.28299999999999997"/>
    <n v="0"/>
    <n v="-999"/>
    <x v="190"/>
  </r>
  <r>
    <d v="2007-06-30T00:00:00"/>
    <n v="181"/>
    <n v="-999"/>
    <n v="7.1"/>
    <n v="15.3"/>
    <n v="-0.4"/>
    <n v="80.8"/>
    <n v="41"/>
    <n v="0"/>
    <n v="0"/>
    <n v="0"/>
    <n v="-999"/>
    <n v="-999"/>
    <n v="-999"/>
    <n v="-999"/>
    <n v="9"/>
    <n v="-999"/>
    <n v="0.71399999999999997"/>
    <n v="1.0249999999999999"/>
    <n v="0"/>
    <n v="-999"/>
    <x v="190"/>
  </r>
  <r>
    <d v="2007-07-01T00:00:00"/>
    <n v="182"/>
    <n v="-999"/>
    <n v="11.9"/>
    <n v="19.2"/>
    <n v="4.8"/>
    <n v="61.6"/>
    <n v="32.6"/>
    <n v="0"/>
    <n v="0"/>
    <n v="0"/>
    <n v="-999"/>
    <n v="-999"/>
    <n v="-999"/>
    <n v="-999"/>
    <n v="10.6"/>
    <n v="-999"/>
    <n v="0.72399999999999998"/>
    <n v="1.4990000000000001"/>
    <n v="0"/>
    <n v="-999"/>
    <x v="191"/>
  </r>
  <r>
    <d v="2007-07-02T00:00:00"/>
    <n v="183"/>
    <n v="-999"/>
    <n v="12.9"/>
    <n v="21.1"/>
    <n v="6.1"/>
    <n v="64"/>
    <n v="34.700000000000003"/>
    <n v="0"/>
    <n v="0"/>
    <n v="0"/>
    <n v="-999"/>
    <n v="-999"/>
    <n v="-999"/>
    <n v="-999"/>
    <n v="11.7"/>
    <n v="-999"/>
    <n v="0.86899999999999999"/>
    <n v="1.6339999999999999"/>
    <n v="0"/>
    <n v="-999"/>
    <x v="191"/>
  </r>
  <r>
    <d v="2007-07-03T00:00:00"/>
    <n v="184"/>
    <n v="-999"/>
    <n v="14.3"/>
    <n v="22.2"/>
    <n v="7.3"/>
    <n v="67.5"/>
    <n v="37.799999999999997"/>
    <n v="0"/>
    <n v="0"/>
    <n v="0"/>
    <n v="-999"/>
    <n v="-999"/>
    <n v="-999"/>
    <n v="-999"/>
    <n v="12.3"/>
    <n v="-999"/>
    <n v="1.0129999999999999"/>
    <n v="1.6639999999999999"/>
    <n v="0"/>
    <n v="-999"/>
    <x v="191"/>
  </r>
  <r>
    <d v="2007-07-04T00:00:00"/>
    <n v="185"/>
    <n v="-999"/>
    <n v="17.8"/>
    <n v="25.6"/>
    <n v="8.8000000000000007"/>
    <n v="61.5"/>
    <n v="31.2"/>
    <n v="0"/>
    <n v="0"/>
    <n v="0"/>
    <n v="-999"/>
    <n v="-999"/>
    <n v="-999"/>
    <n v="-999"/>
    <n v="13.1"/>
    <n v="-999"/>
    <n v="1.0249999999999999"/>
    <n v="2.258"/>
    <n v="0"/>
    <n v="-999"/>
    <x v="191"/>
  </r>
  <r>
    <d v="2007-07-05T00:00:00"/>
    <n v="186"/>
    <n v="-999"/>
    <n v="21.1"/>
    <n v="29.2"/>
    <n v="13.7"/>
    <n v="50.6"/>
    <n v="27.3"/>
    <n v="0"/>
    <n v="0"/>
    <n v="0"/>
    <n v="-999"/>
    <n v="-999"/>
    <n v="-999"/>
    <n v="-999"/>
    <n v="14.3"/>
    <n v="-999"/>
    <n v="1.105"/>
    <n v="2.9449999999999998"/>
    <n v="0"/>
    <n v="-999"/>
    <x v="191"/>
  </r>
  <r>
    <d v="2007-07-06T00:00:00"/>
    <n v="187"/>
    <n v="-999"/>
    <n v="16.399999999999999"/>
    <n v="24.7"/>
    <n v="7.5"/>
    <n v="44.8"/>
    <n v="23.1"/>
    <n v="0"/>
    <n v="0"/>
    <n v="0"/>
    <n v="-999"/>
    <n v="-999"/>
    <n v="-999"/>
    <n v="-999"/>
    <n v="14.9"/>
    <n v="-999"/>
    <n v="0.71699999999999997"/>
    <n v="2.3919999999999999"/>
    <n v="0"/>
    <n v="-999"/>
    <x v="191"/>
  </r>
  <r>
    <d v="2007-07-07T00:00:00"/>
    <n v="188"/>
    <n v="-999"/>
    <n v="13.9"/>
    <n v="21.1"/>
    <n v="7.2"/>
    <n v="52.5"/>
    <n v="29.8"/>
    <n v="0"/>
    <n v="0"/>
    <n v="0"/>
    <n v="-999"/>
    <n v="-999"/>
    <n v="-999"/>
    <n v="-999"/>
    <n v="14.4"/>
    <n v="-999"/>
    <n v="0.747"/>
    <n v="1.756"/>
    <n v="0"/>
    <n v="-999"/>
    <x v="191"/>
  </r>
  <r>
    <d v="2007-07-08T00:00:00"/>
    <n v="189"/>
    <n v="-999"/>
    <n v="12.5"/>
    <n v="21.1"/>
    <n v="5.8"/>
    <n v="58.8"/>
    <n v="35"/>
    <n v="0"/>
    <n v="0"/>
    <n v="0"/>
    <n v="-999"/>
    <n v="-999"/>
    <n v="-999"/>
    <n v="-999"/>
    <n v="13.9"/>
    <n v="-999"/>
    <n v="0.876"/>
    <n v="1.6259999999999999"/>
    <n v="0"/>
    <n v="-999"/>
    <x v="191"/>
  </r>
  <r>
    <d v="2007-07-09T00:00:00"/>
    <n v="190"/>
    <n v="-999"/>
    <n v="12.5"/>
    <n v="18.2"/>
    <n v="6.5"/>
    <n v="57.1"/>
    <n v="29.4"/>
    <n v="0"/>
    <n v="0"/>
    <n v="0"/>
    <n v="-999"/>
    <n v="-999"/>
    <n v="-999"/>
    <n v="-999"/>
    <n v="13.8"/>
    <n v="-999"/>
    <n v="0.61499999999999999"/>
    <n v="1.4750000000000001"/>
    <n v="0"/>
    <n v="-999"/>
    <x v="191"/>
  </r>
  <r>
    <d v="2007-07-10T00:00:00"/>
    <n v="191"/>
    <n v="-999"/>
    <n v="15.8"/>
    <n v="22.4"/>
    <n v="8.1999999999999993"/>
    <n v="45.8"/>
    <n v="29.7"/>
    <n v="0"/>
    <n v="0"/>
    <n v="0"/>
    <n v="-999"/>
    <n v="-999"/>
    <n v="-999"/>
    <n v="-999"/>
    <n v="14"/>
    <n v="-999"/>
    <n v="0.80200000000000005"/>
    <n v="1.9039999999999999"/>
    <n v="0"/>
    <n v="-999"/>
    <x v="191"/>
  </r>
  <r>
    <d v="2007-07-11T00:00:00"/>
    <n v="192"/>
    <n v="-999"/>
    <n v="18.2"/>
    <n v="24.7"/>
    <n v="10.6"/>
    <n v="46.5"/>
    <n v="26.2"/>
    <n v="0"/>
    <n v="0"/>
    <n v="0"/>
    <n v="-999"/>
    <n v="-999"/>
    <n v="-999"/>
    <n v="-999"/>
    <n v="14.7"/>
    <n v="-999"/>
    <n v="0.81299999999999994"/>
    <n v="2.2959999999999998"/>
    <n v="0"/>
    <n v="-999"/>
    <x v="191"/>
  </r>
  <r>
    <d v="2007-07-12T00:00:00"/>
    <n v="193"/>
    <n v="-999"/>
    <n v="21.2"/>
    <n v="28.3"/>
    <n v="14.4"/>
    <n v="35.6"/>
    <n v="21"/>
    <n v="0"/>
    <n v="0"/>
    <n v="0"/>
    <n v="-999"/>
    <n v="-999"/>
    <n v="-999"/>
    <n v="-999"/>
    <n v="15.3"/>
    <n v="-999"/>
    <n v="0.80600000000000005"/>
    <n v="3.0379999999999998"/>
    <n v="0"/>
    <n v="-999"/>
    <x v="191"/>
  </r>
  <r>
    <d v="2007-07-13T00:00:00"/>
    <n v="194"/>
    <n v="-999"/>
    <n v="20.5"/>
    <n v="29.6"/>
    <n v="15.1"/>
    <n v="38.700000000000003"/>
    <n v="21.5"/>
    <n v="0.3"/>
    <n v="0"/>
    <n v="0"/>
    <n v="-999"/>
    <n v="-999"/>
    <n v="-999"/>
    <n v="-999"/>
    <n v="15.6"/>
    <n v="-999"/>
    <n v="0.88900000000000001"/>
    <n v="3.2549999999999999"/>
    <n v="0"/>
    <n v="-999"/>
    <x v="191"/>
  </r>
  <r>
    <d v="2007-07-14T00:00:00"/>
    <n v="195"/>
    <n v="-999"/>
    <n v="20.399999999999999"/>
    <n v="28.2"/>
    <n v="14.3"/>
    <n v="45.4"/>
    <n v="16.8"/>
    <n v="0"/>
    <n v="0"/>
    <n v="0"/>
    <n v="-999"/>
    <n v="-999"/>
    <n v="-999"/>
    <n v="-999"/>
    <n v="15.5"/>
    <n v="-999"/>
    <n v="0.64300000000000002"/>
    <n v="3.181"/>
    <n v="0"/>
    <n v="-999"/>
    <x v="191"/>
  </r>
  <r>
    <d v="2007-07-15T00:00:00"/>
    <n v="196"/>
    <n v="-999"/>
    <n v="18"/>
    <n v="26.4"/>
    <n v="10.7"/>
    <n v="49.4"/>
    <n v="22.8"/>
    <n v="0"/>
    <n v="0"/>
    <n v="0"/>
    <n v="-999"/>
    <n v="-999"/>
    <n v="-999"/>
    <n v="-999"/>
    <n v="15.8"/>
    <n v="-999"/>
    <n v="0.78600000000000003"/>
    <n v="2.657"/>
    <n v="0"/>
    <n v="-999"/>
    <x v="191"/>
  </r>
  <r>
    <d v="2007-07-16T00:00:00"/>
    <n v="197"/>
    <n v="-999"/>
    <n v="15.4"/>
    <n v="23"/>
    <n v="7.8"/>
    <n v="60.1"/>
    <n v="26.8"/>
    <n v="0"/>
    <n v="0"/>
    <n v="0"/>
    <n v="-999"/>
    <n v="-999"/>
    <n v="-999"/>
    <n v="-999"/>
    <n v="15.6"/>
    <n v="-999"/>
    <n v="0.752"/>
    <n v="2.056"/>
    <n v="0"/>
    <n v="-999"/>
    <x v="191"/>
  </r>
  <r>
    <d v="2007-07-17T00:00:00"/>
    <n v="198"/>
    <n v="-999"/>
    <n v="16.600000000000001"/>
    <n v="23.5"/>
    <n v="11.2"/>
    <n v="60.5"/>
    <n v="32.6"/>
    <n v="1.6"/>
    <n v="0"/>
    <n v="0"/>
    <n v="-999"/>
    <n v="-999"/>
    <n v="-999"/>
    <n v="-999"/>
    <n v="15.3"/>
    <n v="-999"/>
    <n v="0.94399999999999995"/>
    <n v="1.9510000000000001"/>
    <n v="0"/>
    <n v="-999"/>
    <x v="191"/>
  </r>
  <r>
    <d v="2007-07-18T00:00:00"/>
    <n v="199"/>
    <n v="-999"/>
    <n v="13.7"/>
    <n v="16.7"/>
    <n v="10.5"/>
    <n v="88.3"/>
    <n v="55.4"/>
    <n v="14.7"/>
    <n v="0"/>
    <n v="0"/>
    <n v="-999"/>
    <n v="-999"/>
    <n v="-999"/>
    <n v="-999"/>
    <n v="14.6"/>
    <n v="-999"/>
    <n v="1.0549999999999999"/>
    <n v="0.84799999999999998"/>
    <n v="0"/>
    <n v="-999"/>
    <x v="191"/>
  </r>
  <r>
    <d v="2007-07-19T00:00:00"/>
    <n v="200"/>
    <n v="-999"/>
    <n v="8.6"/>
    <n v="13.4"/>
    <n v="4.2"/>
    <n v="96.1"/>
    <n v="70"/>
    <n v="22.4"/>
    <n v="0"/>
    <n v="0"/>
    <n v="-999"/>
    <n v="-999"/>
    <n v="-999"/>
    <n v="-999"/>
    <n v="13.5"/>
    <n v="-999"/>
    <n v="1.079"/>
    <n v="0.46100000000000002"/>
    <n v="0"/>
    <n v="-999"/>
    <x v="191"/>
  </r>
  <r>
    <d v="2007-07-20T00:00:00"/>
    <n v="201"/>
    <n v="-999"/>
    <n v="9.5"/>
    <n v="14.3"/>
    <n v="4.5999999999999996"/>
    <n v="80.900000000000006"/>
    <n v="57.3"/>
    <n v="0.3"/>
    <n v="0"/>
    <n v="0"/>
    <n v="-999"/>
    <n v="-999"/>
    <n v="-999"/>
    <n v="-999"/>
    <n v="12.4"/>
    <n v="-999"/>
    <n v="0.93300000000000005"/>
    <n v="0.69599999999999995"/>
    <n v="0"/>
    <n v="-999"/>
    <x v="191"/>
  </r>
  <r>
    <d v="2007-07-21T00:00:00"/>
    <n v="202"/>
    <n v="-999"/>
    <n v="12.2"/>
    <n v="16.100000000000001"/>
    <n v="8"/>
    <n v="70.099999999999994"/>
    <n v="48.3"/>
    <n v="0"/>
    <n v="0"/>
    <n v="0"/>
    <n v="-999"/>
    <n v="-999"/>
    <n v="-999"/>
    <n v="-999"/>
    <n v="12.6"/>
    <n v="-999"/>
    <n v="0.88500000000000001"/>
    <n v="0.94599999999999995"/>
    <n v="0"/>
    <n v="-999"/>
    <x v="191"/>
  </r>
  <r>
    <d v="2007-07-22T00:00:00"/>
    <n v="203"/>
    <n v="-999"/>
    <n v="13.9"/>
    <n v="19.899999999999999"/>
    <n v="9.6"/>
    <n v="75.7"/>
    <n v="57.3"/>
    <n v="0.5"/>
    <n v="0"/>
    <n v="0"/>
    <n v="-999"/>
    <n v="-999"/>
    <n v="-999"/>
    <n v="-999"/>
    <n v="13"/>
    <n v="-999"/>
    <n v="1.333"/>
    <n v="0.99199999999999999"/>
    <n v="0"/>
    <n v="-999"/>
    <x v="191"/>
  </r>
  <r>
    <d v="2007-07-23T00:00:00"/>
    <n v="204"/>
    <n v="-999"/>
    <n v="15.7"/>
    <n v="23.3"/>
    <n v="8.4"/>
    <n v="75.3"/>
    <n v="48.8"/>
    <n v="0"/>
    <n v="0"/>
    <n v="0"/>
    <n v="-999"/>
    <n v="-999"/>
    <n v="-999"/>
    <n v="-999"/>
    <n v="13.7"/>
    <n v="-999"/>
    <n v="1.395"/>
    <n v="1.464"/>
    <n v="0"/>
    <n v="-999"/>
    <x v="191"/>
  </r>
  <r>
    <d v="2007-07-24T00:00:00"/>
    <n v="205"/>
    <n v="-999"/>
    <n v="11.4"/>
    <n v="18.3"/>
    <n v="4.7"/>
    <n v="63.1"/>
    <n v="31"/>
    <n v="0"/>
    <n v="0"/>
    <n v="0"/>
    <n v="-999"/>
    <n v="-999"/>
    <n v="-999"/>
    <n v="-999"/>
    <n v="13.9"/>
    <n v="-999"/>
    <n v="0.65100000000000002"/>
    <n v="1.4510000000000001"/>
    <n v="0"/>
    <n v="-999"/>
    <x v="191"/>
  </r>
  <r>
    <d v="2007-07-25T00:00:00"/>
    <n v="206"/>
    <n v="-999"/>
    <n v="14.3"/>
    <n v="21.5"/>
    <n v="6.8"/>
    <n v="47.1"/>
    <n v="30.7"/>
    <n v="0"/>
    <n v="0"/>
    <n v="0"/>
    <n v="-999"/>
    <n v="-999"/>
    <n v="-999"/>
    <n v="-999"/>
    <n v="13.9"/>
    <n v="-999"/>
    <n v="0.78600000000000003"/>
    <n v="1.7769999999999999"/>
    <n v="0"/>
    <n v="-999"/>
    <x v="191"/>
  </r>
  <r>
    <d v="2007-07-26T00:00:00"/>
    <n v="207"/>
    <n v="-999"/>
    <n v="17.899999999999999"/>
    <n v="26.2"/>
    <n v="10.7"/>
    <n v="42"/>
    <n v="17.3"/>
    <n v="0"/>
    <n v="0"/>
    <n v="0"/>
    <n v="-999"/>
    <n v="-999"/>
    <n v="-999"/>
    <n v="-999"/>
    <n v="14.4"/>
    <n v="-999"/>
    <n v="0.58699999999999997"/>
    <n v="2.8119999999999998"/>
    <n v="0"/>
    <n v="-999"/>
    <x v="191"/>
  </r>
  <r>
    <d v="2007-07-27T00:00:00"/>
    <n v="208"/>
    <n v="-999"/>
    <n v="17.100000000000001"/>
    <n v="26.2"/>
    <n v="9.1999999999999993"/>
    <n v="39.5"/>
    <n v="20"/>
    <n v="0"/>
    <n v="0"/>
    <n v="0"/>
    <n v="-999"/>
    <n v="-999"/>
    <n v="-999"/>
    <n v="-999"/>
    <n v="14.7"/>
    <n v="-999"/>
    <n v="0.68100000000000005"/>
    <n v="2.7210000000000001"/>
    <n v="0"/>
    <n v="-999"/>
    <x v="191"/>
  </r>
  <r>
    <d v="2007-07-28T00:00:00"/>
    <n v="209"/>
    <n v="-999"/>
    <n v="16.600000000000001"/>
    <n v="25.4"/>
    <n v="8.9"/>
    <n v="46.2"/>
    <n v="22.4"/>
    <n v="0"/>
    <n v="0"/>
    <n v="0"/>
    <n v="-999"/>
    <n v="-999"/>
    <n v="-999"/>
    <n v="-999"/>
    <n v="14.9"/>
    <n v="-999"/>
    <n v="0.72799999999999998"/>
    <n v="2.5169999999999999"/>
    <n v="0"/>
    <n v="-999"/>
    <x v="191"/>
  </r>
  <r>
    <d v="2007-07-29T00:00:00"/>
    <n v="210"/>
    <n v="-999"/>
    <n v="13.8"/>
    <n v="22.2"/>
    <n v="6.5"/>
    <n v="65"/>
    <n v="34.9"/>
    <n v="0"/>
    <n v="0"/>
    <n v="0"/>
    <n v="-999"/>
    <n v="-999"/>
    <n v="-999"/>
    <n v="-999"/>
    <n v="15"/>
    <n v="-999"/>
    <n v="0.93200000000000005"/>
    <n v="1.742"/>
    <n v="0"/>
    <n v="-999"/>
    <x v="191"/>
  </r>
  <r>
    <d v="2007-07-30T00:00:00"/>
    <n v="211"/>
    <n v="-999"/>
    <n v="11.2"/>
    <n v="19.7"/>
    <n v="2.4"/>
    <n v="52.3"/>
    <n v="22.8"/>
    <n v="0"/>
    <n v="0"/>
    <n v="0"/>
    <n v="-999"/>
    <n v="-999"/>
    <n v="-999"/>
    <n v="-999"/>
    <n v="14.6"/>
    <n v="-999"/>
    <n v="0.52400000000000002"/>
    <n v="1.7709999999999999"/>
    <n v="0"/>
    <n v="-999"/>
    <x v="191"/>
  </r>
  <r>
    <d v="2007-07-31T00:00:00"/>
    <n v="212"/>
    <n v="-999"/>
    <n v="10.8"/>
    <n v="18.5"/>
    <n v="3.3"/>
    <n v="53.9"/>
    <n v="24.5"/>
    <n v="0"/>
    <n v="0"/>
    <n v="0"/>
    <n v="-999"/>
    <n v="-999"/>
    <n v="-999"/>
    <n v="-999"/>
    <n v="14.1"/>
    <n v="-999"/>
    <n v="0.52"/>
    <n v="1.6080000000000001"/>
    <n v="0"/>
    <n v="-999"/>
    <x v="191"/>
  </r>
  <r>
    <d v="2007-08-01T00:00:00"/>
    <n v="213"/>
    <n v="-999"/>
    <n v="15.7"/>
    <n v="24"/>
    <n v="6.7"/>
    <n v="37"/>
    <n v="14"/>
    <n v="0"/>
    <n v="0"/>
    <n v="0"/>
    <n v="-999"/>
    <n v="-999"/>
    <n v="-999"/>
    <n v="-999"/>
    <n v="14"/>
    <n v="-999"/>
    <n v="0.41799999999999998"/>
    <n v="2.5659999999999998"/>
    <n v="0"/>
    <n v="-999"/>
    <x v="192"/>
  </r>
  <r>
    <d v="2007-08-02T00:00:00"/>
    <n v="214"/>
    <n v="-999"/>
    <n v="18.3"/>
    <n v="26.9"/>
    <n v="10.9"/>
    <n v="35"/>
    <n v="19.100000000000001"/>
    <n v="0"/>
    <n v="0"/>
    <n v="0"/>
    <n v="-999"/>
    <n v="-999"/>
    <n v="-999"/>
    <n v="-999"/>
    <n v="14.4"/>
    <n v="-999"/>
    <n v="0.67600000000000005"/>
    <n v="2.867"/>
    <n v="0"/>
    <n v="-999"/>
    <x v="192"/>
  </r>
  <r>
    <d v="2007-08-03T00:00:00"/>
    <n v="215"/>
    <n v="-999"/>
    <n v="12.5"/>
    <n v="19.3"/>
    <n v="6"/>
    <n v="53.6"/>
    <n v="33"/>
    <n v="0"/>
    <n v="0"/>
    <n v="0"/>
    <n v="-999"/>
    <n v="-999"/>
    <n v="-999"/>
    <n v="-999"/>
    <n v="14.5"/>
    <n v="-999"/>
    <n v="0.73799999999999999"/>
    <n v="1.5"/>
    <n v="0"/>
    <n v="-999"/>
    <x v="192"/>
  </r>
  <r>
    <d v="2007-08-04T00:00:00"/>
    <n v="216"/>
    <n v="-999"/>
    <n v="11.1"/>
    <n v="18.7"/>
    <n v="5"/>
    <n v="68"/>
    <n v="36.9"/>
    <n v="0"/>
    <n v="0"/>
    <n v="0"/>
    <n v="-999"/>
    <n v="-999"/>
    <n v="-999"/>
    <n v="-999"/>
    <n v="14.1"/>
    <n v="-999"/>
    <n v="0.79400000000000004"/>
    <n v="1.36"/>
    <n v="0"/>
    <n v="-999"/>
    <x v="192"/>
  </r>
  <r>
    <d v="2007-08-05T00:00:00"/>
    <n v="217"/>
    <n v="-999"/>
    <n v="13"/>
    <n v="20.5"/>
    <n v="5.7"/>
    <n v="60.7"/>
    <n v="29.3"/>
    <n v="0"/>
    <n v="0"/>
    <n v="0"/>
    <n v="-999"/>
    <n v="-999"/>
    <n v="-999"/>
    <n v="-999"/>
    <n v="14"/>
    <n v="-999"/>
    <n v="0.70599999999999996"/>
    <n v="1.7050000000000001"/>
    <n v="0"/>
    <n v="-999"/>
    <x v="192"/>
  </r>
  <r>
    <d v="2007-08-06T00:00:00"/>
    <n v="218"/>
    <n v="-999"/>
    <n v="14.1"/>
    <n v="22.3"/>
    <n v="7.8"/>
    <n v="58.1"/>
    <n v="32.6"/>
    <n v="0"/>
    <n v="0"/>
    <n v="0"/>
    <n v="-999"/>
    <n v="-999"/>
    <n v="-999"/>
    <n v="-999"/>
    <n v="14"/>
    <n v="-999"/>
    <n v="0.879"/>
    <n v="1.8140000000000001"/>
    <n v="0"/>
    <n v="-999"/>
    <x v="192"/>
  </r>
  <r>
    <d v="2007-08-07T00:00:00"/>
    <n v="219"/>
    <n v="-999"/>
    <n v="11"/>
    <n v="18"/>
    <n v="5.7"/>
    <n v="70.599999999999994"/>
    <n v="50.8"/>
    <n v="0"/>
    <n v="0"/>
    <n v="0"/>
    <n v="-999"/>
    <n v="-999"/>
    <n v="-999"/>
    <n v="-999"/>
    <n v="13.7"/>
    <n v="-999"/>
    <n v="1.0489999999999999"/>
    <n v="1.0149999999999999"/>
    <n v="0"/>
    <n v="-999"/>
    <x v="192"/>
  </r>
  <r>
    <d v="2007-08-08T00:00:00"/>
    <n v="220"/>
    <n v="-999"/>
    <n v="9.6999999999999993"/>
    <n v="17.899999999999999"/>
    <n v="4.8"/>
    <n v="66.599999999999994"/>
    <n v="34"/>
    <n v="0"/>
    <n v="0"/>
    <n v="0"/>
    <n v="-999"/>
    <n v="-999"/>
    <n v="-999"/>
    <n v="-999"/>
    <n v="13.5"/>
    <n v="-999"/>
    <n v="0.69499999999999995"/>
    <n v="1.353"/>
    <n v="0"/>
    <n v="-999"/>
    <x v="192"/>
  </r>
  <r>
    <d v="2007-08-09T00:00:00"/>
    <n v="221"/>
    <n v="-999"/>
    <n v="8.4"/>
    <n v="14.7"/>
    <n v="3.4"/>
    <n v="72.900000000000006"/>
    <n v="51.7"/>
    <n v="0.3"/>
    <n v="0"/>
    <n v="0"/>
    <n v="-999"/>
    <n v="-999"/>
    <n v="-999"/>
    <n v="-999"/>
    <n v="12.9"/>
    <n v="-999"/>
    <n v="0.86299999999999999"/>
    <n v="0.80800000000000005"/>
    <n v="0"/>
    <n v="-999"/>
    <x v="192"/>
  </r>
  <r>
    <d v="2007-08-10T00:00:00"/>
    <n v="222"/>
    <n v="-999"/>
    <n v="7.7"/>
    <n v="15.9"/>
    <n v="2.6"/>
    <n v="70.7"/>
    <n v="36"/>
    <n v="0"/>
    <n v="0"/>
    <n v="0"/>
    <n v="-999"/>
    <n v="-999"/>
    <n v="-999"/>
    <n v="-999"/>
    <n v="12.5"/>
    <n v="-999"/>
    <n v="0.65"/>
    <n v="1.1559999999999999"/>
    <n v="0"/>
    <n v="-999"/>
    <x v="192"/>
  </r>
  <r>
    <d v="2007-08-11T00:00:00"/>
    <n v="223"/>
    <n v="-999"/>
    <n v="11.1"/>
    <n v="19"/>
    <n v="3.9"/>
    <n v="46.7"/>
    <n v="26.2"/>
    <n v="0"/>
    <n v="0"/>
    <n v="0"/>
    <n v="-999"/>
    <n v="-999"/>
    <n v="-999"/>
    <n v="-999"/>
    <n v="12"/>
    <n v="-999"/>
    <n v="0.57499999999999996"/>
    <n v="1.621"/>
    <n v="0"/>
    <n v="-999"/>
    <x v="192"/>
  </r>
  <r>
    <d v="2007-08-12T00:00:00"/>
    <n v="224"/>
    <n v="-999"/>
    <n v="8.5"/>
    <n v="12.1"/>
    <n v="3.4"/>
    <n v="69.2"/>
    <n v="30"/>
    <n v="0.5"/>
    <n v="0"/>
    <n v="0"/>
    <n v="-999"/>
    <n v="-999"/>
    <n v="-999"/>
    <n v="-999"/>
    <n v="12"/>
    <n v="-999"/>
    <n v="0.42399999999999999"/>
    <n v="0.98799999999999999"/>
    <n v="0"/>
    <n v="-999"/>
    <x v="192"/>
  </r>
  <r>
    <d v="2007-08-13T00:00:00"/>
    <n v="225"/>
    <n v="-999"/>
    <n v="10.6"/>
    <n v="19.5"/>
    <n v="2"/>
    <n v="53.4"/>
    <n v="24.2"/>
    <n v="0"/>
    <n v="0"/>
    <n v="0"/>
    <n v="-999"/>
    <n v="-999"/>
    <n v="-999"/>
    <n v="-999"/>
    <n v="12"/>
    <n v="-999"/>
    <n v="0.54700000000000004"/>
    <n v="1.718"/>
    <n v="0"/>
    <n v="-999"/>
    <x v="192"/>
  </r>
  <r>
    <d v="2007-08-14T00:00:00"/>
    <n v="226"/>
    <n v="-999"/>
    <n v="13.8"/>
    <n v="22.9"/>
    <n v="5.6"/>
    <n v="45.4"/>
    <n v="27.9"/>
    <n v="0"/>
    <n v="0"/>
    <n v="0"/>
    <n v="-999"/>
    <n v="-999"/>
    <n v="-999"/>
    <n v="-999"/>
    <n v="12.4"/>
    <n v="-999"/>
    <n v="0.77700000000000002"/>
    <n v="2.0129999999999999"/>
    <n v="0"/>
    <n v="-999"/>
    <x v="192"/>
  </r>
  <r>
    <d v="2007-08-15T00:00:00"/>
    <n v="227"/>
    <n v="-999"/>
    <n v="16.5"/>
    <n v="25.4"/>
    <n v="7.9"/>
    <n v="40.5"/>
    <n v="19.399999999999999"/>
    <n v="0"/>
    <n v="0"/>
    <n v="0"/>
    <n v="-999"/>
    <n v="-999"/>
    <n v="-999"/>
    <n v="-999"/>
    <n v="12.8"/>
    <n v="-999"/>
    <n v="0.628"/>
    <n v="2.6139999999999999"/>
    <n v="0"/>
    <n v="-999"/>
    <x v="192"/>
  </r>
  <r>
    <d v="2007-08-16T00:00:00"/>
    <n v="228"/>
    <n v="-999"/>
    <n v="18"/>
    <n v="27.2"/>
    <n v="7"/>
    <n v="37.200000000000003"/>
    <n v="13.2"/>
    <n v="0"/>
    <n v="0"/>
    <n v="0"/>
    <n v="-999"/>
    <n v="-999"/>
    <n v="-999"/>
    <n v="-999"/>
    <n v="13.3"/>
    <n v="-999"/>
    <n v="0.47499999999999998"/>
    <n v="3.1309999999999998"/>
    <n v="0"/>
    <n v="-999"/>
    <x v="192"/>
  </r>
  <r>
    <d v="2007-08-17T00:00:00"/>
    <n v="229"/>
    <n v="-999"/>
    <n v="11.5"/>
    <n v="21"/>
    <n v="4.5"/>
    <n v="59.5"/>
    <n v="19.7"/>
    <n v="0"/>
    <n v="0"/>
    <n v="0"/>
    <n v="-999"/>
    <n v="-999"/>
    <n v="-999"/>
    <n v="-999"/>
    <n v="13.2"/>
    <n v="-999"/>
    <n v="0.49099999999999999"/>
    <n v="1.9970000000000001"/>
    <n v="0"/>
    <n v="-999"/>
    <x v="192"/>
  </r>
  <r>
    <d v="2007-08-18T00:00:00"/>
    <n v="230"/>
    <n v="-999"/>
    <n v="9.8000000000000007"/>
    <n v="17.5"/>
    <n v="3.2"/>
    <n v="59.4"/>
    <n v="22.8"/>
    <n v="0"/>
    <n v="0"/>
    <n v="0"/>
    <n v="-999"/>
    <n v="-999"/>
    <n v="-999"/>
    <n v="-999"/>
    <n v="12.7"/>
    <n v="-999"/>
    <n v="0.45700000000000002"/>
    <n v="1.544"/>
    <n v="0"/>
    <n v="-999"/>
    <x v="192"/>
  </r>
  <r>
    <d v="2007-08-19T00:00:00"/>
    <n v="231"/>
    <n v="-999"/>
    <n v="5.7"/>
    <n v="8.9"/>
    <n v="3.5"/>
    <n v="94.9"/>
    <n v="72.900000000000006"/>
    <n v="8.8000000000000007"/>
    <n v="0"/>
    <n v="0"/>
    <n v="-999"/>
    <n v="-999"/>
    <n v="-999"/>
    <n v="-999"/>
    <n v="12"/>
    <n v="-999"/>
    <n v="0.83199999999999996"/>
    <n v="0.309"/>
    <n v="0"/>
    <n v="-999"/>
    <x v="192"/>
  </r>
  <r>
    <d v="2007-08-20T00:00:00"/>
    <n v="232"/>
    <n v="-999"/>
    <n v="5.7"/>
    <n v="10.8"/>
    <n v="2.2000000000000002"/>
    <n v="91.6"/>
    <n v="63.5"/>
    <n v="1.6"/>
    <n v="0"/>
    <n v="0"/>
    <n v="-999"/>
    <n v="-999"/>
    <n v="-999"/>
    <n v="-999"/>
    <n v="11.4"/>
    <n v="-999"/>
    <n v="0.82399999999999995"/>
    <n v="0.47299999999999998"/>
    <n v="0"/>
    <n v="-999"/>
    <x v="192"/>
  </r>
  <r>
    <d v="2007-08-21T00:00:00"/>
    <n v="233"/>
    <n v="-999"/>
    <n v="8.4"/>
    <n v="15.3"/>
    <n v="3"/>
    <n v="78.3"/>
    <n v="46.8"/>
    <n v="0.3"/>
    <n v="0"/>
    <n v="0"/>
    <n v="-999"/>
    <n v="-999"/>
    <n v="-999"/>
    <n v="-999"/>
    <n v="11.3"/>
    <n v="-999"/>
    <n v="0.81299999999999994"/>
    <n v="0.92500000000000004"/>
    <n v="0"/>
    <n v="-999"/>
    <x v="192"/>
  </r>
  <r>
    <d v="2007-08-22T00:00:00"/>
    <n v="234"/>
    <n v="-999"/>
    <n v="9.6"/>
    <n v="16.399999999999999"/>
    <n v="4"/>
    <n v="66.900000000000006"/>
    <n v="36.6"/>
    <n v="0"/>
    <n v="0"/>
    <n v="0"/>
    <n v="-999"/>
    <n v="-999"/>
    <n v="-999"/>
    <n v="-999"/>
    <n v="11.2"/>
    <n v="-999"/>
    <n v="0.68200000000000005"/>
    <n v="1.1819999999999999"/>
    <n v="0"/>
    <n v="-999"/>
    <x v="192"/>
  </r>
  <r>
    <d v="2007-08-23T00:00:00"/>
    <n v="235"/>
    <n v="-999"/>
    <n v="11.1"/>
    <n v="18.3"/>
    <n v="4.2"/>
    <n v="53.3"/>
    <n v="31.4"/>
    <n v="0"/>
    <n v="0"/>
    <n v="0"/>
    <n v="-999"/>
    <n v="-999"/>
    <n v="-999"/>
    <n v="-999"/>
    <n v="11.3"/>
    <n v="-999"/>
    <n v="0.66"/>
    <n v="1.4419999999999999"/>
    <n v="0"/>
    <n v="-999"/>
    <x v="192"/>
  </r>
  <r>
    <d v="2007-08-24T00:00:00"/>
    <n v="236"/>
    <n v="-999"/>
    <n v="13.9"/>
    <n v="21.4"/>
    <n v="7.5"/>
    <n v="48.9"/>
    <n v="21.1"/>
    <n v="0"/>
    <n v="0"/>
    <n v="0"/>
    <n v="-999"/>
    <n v="-999"/>
    <n v="-999"/>
    <n v="-999"/>
    <n v="11.8"/>
    <n v="-999"/>
    <n v="0.53700000000000003"/>
    <n v="2.0099999999999998"/>
    <n v="0"/>
    <n v="-999"/>
    <x v="192"/>
  </r>
  <r>
    <d v="2007-08-25T00:00:00"/>
    <n v="237"/>
    <n v="-999"/>
    <n v="9.4"/>
    <n v="18.899999999999999"/>
    <n v="4.3"/>
    <n v="63.3"/>
    <n v="33.799999999999997"/>
    <n v="0"/>
    <n v="0"/>
    <n v="0"/>
    <n v="-999"/>
    <n v="-999"/>
    <n v="-999"/>
    <n v="-999"/>
    <n v="11.8"/>
    <n v="-999"/>
    <n v="0.73699999999999999"/>
    <n v="1.4450000000000001"/>
    <n v="0"/>
    <n v="-999"/>
    <x v="192"/>
  </r>
  <r>
    <d v="2007-08-26T00:00:00"/>
    <n v="238"/>
    <n v="-999"/>
    <n v="5.4"/>
    <n v="11.5"/>
    <n v="0.4"/>
    <n v="81.2"/>
    <n v="54.5"/>
    <n v="0"/>
    <n v="0"/>
    <n v="0"/>
    <n v="-999"/>
    <n v="-999"/>
    <n v="-999"/>
    <n v="-999"/>
    <n v="11.1"/>
    <n v="-999"/>
    <n v="0.73899999999999999"/>
    <n v="0.61699999999999999"/>
    <n v="0"/>
    <n v="-999"/>
    <x v="192"/>
  </r>
  <r>
    <d v="2007-08-27T00:00:00"/>
    <n v="239"/>
    <n v="-999"/>
    <n v="5.7"/>
    <n v="13.2"/>
    <n v="0.3"/>
    <n v="71.2"/>
    <n v="38.200000000000003"/>
    <n v="0"/>
    <n v="0"/>
    <n v="0"/>
    <n v="-999"/>
    <n v="-999"/>
    <n v="-999"/>
    <n v="-999"/>
    <n v="10.5"/>
    <n v="-999"/>
    <n v="0.57899999999999996"/>
    <n v="0.93700000000000006"/>
    <n v="0"/>
    <n v="-999"/>
    <x v="192"/>
  </r>
  <r>
    <d v="2007-08-28T00:00:00"/>
    <n v="240"/>
    <n v="-999"/>
    <n v="9.1"/>
    <n v="16.100000000000001"/>
    <n v="1.9"/>
    <n v="56.7"/>
    <n v="34.799999999999997"/>
    <n v="0"/>
    <n v="0"/>
    <n v="0"/>
    <n v="-999"/>
    <n v="-999"/>
    <n v="-999"/>
    <n v="-999"/>
    <n v="10.3"/>
    <n v="-999"/>
    <n v="0.63700000000000001"/>
    <n v="1.1930000000000001"/>
    <n v="0"/>
    <n v="-999"/>
    <x v="192"/>
  </r>
  <r>
    <d v="2007-08-29T00:00:00"/>
    <n v="241"/>
    <n v="-999"/>
    <n v="15.7"/>
    <n v="24.1"/>
    <n v="7.7"/>
    <n v="43.9"/>
    <n v="25.7"/>
    <n v="0"/>
    <n v="0"/>
    <n v="0"/>
    <n v="-999"/>
    <n v="-999"/>
    <n v="-999"/>
    <n v="-999"/>
    <n v="11.1"/>
    <n v="-999"/>
    <n v="0.77"/>
    <n v="2.23"/>
    <n v="0"/>
    <n v="-999"/>
    <x v="192"/>
  </r>
  <r>
    <d v="2007-08-30T00:00:00"/>
    <n v="242"/>
    <n v="-999"/>
    <n v="18.2"/>
    <n v="25.8"/>
    <n v="11.8"/>
    <n v="33.1"/>
    <n v="17.7"/>
    <n v="0"/>
    <n v="0"/>
    <n v="0"/>
    <n v="-999"/>
    <n v="-999"/>
    <n v="-999"/>
    <n v="-999"/>
    <n v="12.1"/>
    <n v="-999"/>
    <n v="0.58599999999999997"/>
    <n v="2.7330000000000001"/>
    <n v="0"/>
    <n v="-999"/>
    <x v="192"/>
  </r>
  <r>
    <d v="2007-08-31T00:00:00"/>
    <n v="243"/>
    <n v="-999"/>
    <n v="12.5"/>
    <n v="20.8"/>
    <n v="3.9"/>
    <n v="55.7"/>
    <n v="33.6"/>
    <n v="0"/>
    <n v="0"/>
    <n v="0"/>
    <n v="-999"/>
    <n v="-999"/>
    <n v="-999"/>
    <n v="-999"/>
    <n v="12.1"/>
    <n v="-999"/>
    <n v="0.82599999999999996"/>
    <n v="1.631"/>
    <n v="0"/>
    <n v="-999"/>
    <x v="192"/>
  </r>
  <r>
    <d v="2007-09-01T00:00:00"/>
    <n v="244"/>
    <n v="-999"/>
    <n v="9.1999999999999993"/>
    <n v="17.3"/>
    <n v="0.9"/>
    <n v="59.6"/>
    <n v="29.5"/>
    <n v="0"/>
    <n v="0"/>
    <n v="0"/>
    <n v="-999"/>
    <n v="-999"/>
    <n v="-999"/>
    <n v="-999"/>
    <n v="11.7"/>
    <n v="-999"/>
    <n v="0.58399999999999996"/>
    <n v="1.3919999999999999"/>
    <n v="0"/>
    <n v="-999"/>
    <x v="193"/>
  </r>
  <r>
    <d v="2007-09-02T00:00:00"/>
    <n v="245"/>
    <n v="-999"/>
    <n v="11.5"/>
    <n v="16.899999999999999"/>
    <n v="7.2"/>
    <n v="51.8"/>
    <n v="39"/>
    <n v="0"/>
    <n v="0"/>
    <n v="0"/>
    <n v="-999"/>
    <n v="-999"/>
    <n v="-999"/>
    <n v="-999"/>
    <n v="11.7"/>
    <n v="-999"/>
    <n v="0.75"/>
    <n v="1.1739999999999999"/>
    <n v="0"/>
    <n v="-999"/>
    <x v="193"/>
  </r>
  <r>
    <d v="2007-09-03T00:00:00"/>
    <n v="246"/>
    <n v="-999"/>
    <n v="11.5"/>
    <n v="19.600000000000001"/>
    <n v="6"/>
    <n v="60.9"/>
    <n v="38"/>
    <n v="0"/>
    <n v="0"/>
    <n v="0"/>
    <n v="-999"/>
    <n v="-999"/>
    <n v="-999"/>
    <n v="-999"/>
    <n v="11.6"/>
    <n v="-999"/>
    <n v="0.86799999999999999"/>
    <n v="1.4139999999999999"/>
    <n v="0"/>
    <n v="-999"/>
    <x v="193"/>
  </r>
  <r>
    <d v="2007-09-04T00:00:00"/>
    <n v="247"/>
    <n v="-999"/>
    <n v="11.3"/>
    <n v="19.399999999999999"/>
    <n v="6.3"/>
    <n v="65.8"/>
    <n v="36.200000000000003"/>
    <n v="0"/>
    <n v="0"/>
    <n v="0"/>
    <n v="-999"/>
    <n v="-999"/>
    <n v="-999"/>
    <n v="-999"/>
    <n v="11.6"/>
    <n v="-999"/>
    <n v="0.81499999999999995"/>
    <n v="1.4370000000000001"/>
    <n v="0"/>
    <n v="-999"/>
    <x v="193"/>
  </r>
  <r>
    <d v="2007-09-05T00:00:00"/>
    <n v="248"/>
    <n v="-999"/>
    <n v="11.4"/>
    <n v="20.6"/>
    <n v="5.0999999999999996"/>
    <n v="68.900000000000006"/>
    <n v="27.1"/>
    <n v="0"/>
    <n v="0"/>
    <n v="0"/>
    <n v="-999"/>
    <n v="-999"/>
    <n v="-999"/>
    <n v="-999"/>
    <n v="11.7"/>
    <n v="-999"/>
    <n v="0.65500000000000003"/>
    <n v="1.7689999999999999"/>
    <n v="0"/>
    <n v="-999"/>
    <x v="193"/>
  </r>
  <r>
    <d v="2007-09-06T00:00:00"/>
    <n v="249"/>
    <n v="-999"/>
    <n v="7.5"/>
    <n v="14.7"/>
    <n v="4.7"/>
    <n v="72"/>
    <n v="39.200000000000003"/>
    <n v="0.8"/>
    <n v="0"/>
    <n v="0"/>
    <n v="-999"/>
    <n v="-999"/>
    <n v="-999"/>
    <n v="-999"/>
    <n v="11.7"/>
    <n v="-999"/>
    <n v="0.65400000000000003"/>
    <n v="1.0169999999999999"/>
    <n v="0"/>
    <n v="-999"/>
    <x v="193"/>
  </r>
  <r>
    <d v="2007-09-07T00:00:00"/>
    <n v="250"/>
    <n v="-999"/>
    <n v="3.8"/>
    <n v="8.6999999999999993"/>
    <n v="0.8"/>
    <n v="78.8"/>
    <n v="53.4"/>
    <n v="0.8"/>
    <n v="0"/>
    <n v="0"/>
    <n v="-999"/>
    <n v="-999"/>
    <n v="-999"/>
    <n v="-999"/>
    <n v="10.5"/>
    <n v="-999"/>
    <n v="0.59899999999999998"/>
    <n v="0.52400000000000002"/>
    <n v="0"/>
    <n v="-999"/>
    <x v="193"/>
  </r>
  <r>
    <d v="2007-09-08T00:00:00"/>
    <n v="251"/>
    <n v="-999"/>
    <n v="5.9"/>
    <n v="13.1"/>
    <n v="-0.7"/>
    <n v="60.1"/>
    <n v="30.7"/>
    <n v="0.3"/>
    <n v="0"/>
    <n v="0"/>
    <n v="-999"/>
    <n v="-999"/>
    <n v="-999"/>
    <n v="-999"/>
    <n v="9.8000000000000007"/>
    <n v="-999"/>
    <n v="0.46300000000000002"/>
    <n v="1.044"/>
    <n v="0"/>
    <n v="-999"/>
    <x v="193"/>
  </r>
  <r>
    <d v="2007-09-09T00:00:00"/>
    <n v="252"/>
    <n v="-999"/>
    <n v="8.6999999999999993"/>
    <n v="16.5"/>
    <n v="1.5"/>
    <n v="47.1"/>
    <n v="10.9"/>
    <n v="0"/>
    <n v="0"/>
    <n v="0"/>
    <n v="-999"/>
    <n v="-999"/>
    <n v="-999"/>
    <n v="-999"/>
    <n v="9.6999999999999993"/>
    <n v="-999"/>
    <n v="0.20399999999999999"/>
    <n v="1.6719999999999999"/>
    <n v="0"/>
    <n v="-999"/>
    <x v="193"/>
  </r>
  <r>
    <d v="2007-09-10T00:00:00"/>
    <n v="253"/>
    <n v="-999"/>
    <n v="13.5"/>
    <n v="22.6"/>
    <n v="5.6"/>
    <n v="47.9"/>
    <n v="25"/>
    <n v="0"/>
    <n v="0"/>
    <n v="0"/>
    <n v="-999"/>
    <n v="-999"/>
    <n v="-999"/>
    <n v="-999"/>
    <n v="10.3"/>
    <n v="-999"/>
    <n v="0.68600000000000005"/>
    <n v="2.056"/>
    <n v="0"/>
    <n v="-999"/>
    <x v="193"/>
  </r>
  <r>
    <d v="2007-09-11T00:00:00"/>
    <n v="254"/>
    <n v="-999"/>
    <n v="16"/>
    <n v="24.7"/>
    <n v="10.1"/>
    <n v="37.799999999999997"/>
    <n v="20"/>
    <n v="0"/>
    <n v="0"/>
    <n v="0"/>
    <n v="-999"/>
    <n v="-999"/>
    <n v="-999"/>
    <n v="-999"/>
    <n v="11"/>
    <n v="-999"/>
    <n v="0.621"/>
    <n v="2.4889999999999999"/>
    <n v="0"/>
    <n v="-999"/>
    <x v="193"/>
  </r>
  <r>
    <d v="2007-09-12T00:00:00"/>
    <n v="255"/>
    <n v="-999"/>
    <n v="11"/>
    <n v="16.399999999999999"/>
    <n v="7.2"/>
    <n v="50.5"/>
    <n v="34.799999999999997"/>
    <n v="0"/>
    <n v="0"/>
    <n v="0"/>
    <n v="-999"/>
    <n v="-999"/>
    <n v="-999"/>
    <n v="-999"/>
    <n v="11.2"/>
    <n v="-999"/>
    <n v="0.64700000000000002"/>
    <n v="1.216"/>
    <n v="0"/>
    <n v="-999"/>
    <x v="193"/>
  </r>
  <r>
    <d v="2007-09-13T00:00:00"/>
    <n v="256"/>
    <n v="-999"/>
    <n v="11.3"/>
    <n v="20.2"/>
    <n v="4.4000000000000004"/>
    <n v="36.299999999999997"/>
    <n v="21"/>
    <n v="0"/>
    <n v="0"/>
    <n v="0"/>
    <n v="-999"/>
    <n v="-999"/>
    <n v="-999"/>
    <n v="-999"/>
    <n v="10.8"/>
    <n v="-999"/>
    <n v="0.496"/>
    <n v="1.87"/>
    <n v="0"/>
    <n v="-999"/>
    <x v="193"/>
  </r>
  <r>
    <d v="2007-09-14T00:00:00"/>
    <n v="257"/>
    <n v="-999"/>
    <n v="13.3"/>
    <n v="22.4"/>
    <n v="5.9"/>
    <n v="28.6"/>
    <n v="12.6"/>
    <n v="0"/>
    <n v="0"/>
    <n v="0"/>
    <n v="-999"/>
    <n v="-999"/>
    <n v="-999"/>
    <n v="-999"/>
    <n v="10.6"/>
    <n v="-999"/>
    <n v="0.34200000000000003"/>
    <n v="2.367"/>
    <n v="0"/>
    <n v="-999"/>
    <x v="193"/>
  </r>
  <r>
    <d v="2007-09-15T00:00:00"/>
    <n v="258"/>
    <n v="-999"/>
    <n v="14"/>
    <n v="23.2"/>
    <n v="7.2"/>
    <n v="30.1"/>
    <n v="7"/>
    <n v="0"/>
    <n v="0"/>
    <n v="0"/>
    <n v="-999"/>
    <n v="-999"/>
    <n v="-999"/>
    <n v="-999"/>
    <n v="10.7"/>
    <n v="-999"/>
    <n v="0.19900000000000001"/>
    <n v="2.6440000000000001"/>
    <n v="0"/>
    <n v="-999"/>
    <x v="193"/>
  </r>
  <r>
    <d v="2007-09-16T00:00:00"/>
    <n v="259"/>
    <n v="-999"/>
    <n v="5.9"/>
    <n v="10.6"/>
    <n v="2.2000000000000002"/>
    <n v="68"/>
    <n v="31.7"/>
    <n v="0"/>
    <n v="0"/>
    <n v="0"/>
    <n v="-999"/>
    <n v="-999"/>
    <n v="-999"/>
    <n v="-999"/>
    <n v="10.1"/>
    <n v="-999"/>
    <n v="0.40600000000000003"/>
    <n v="0.873"/>
    <n v="0"/>
    <n v="-999"/>
    <x v="193"/>
  </r>
  <r>
    <d v="2007-09-17T00:00:00"/>
    <n v="260"/>
    <n v="-999"/>
    <n v="3.8"/>
    <n v="10.8"/>
    <n v="-1.6"/>
    <n v="76.7"/>
    <n v="37.5"/>
    <n v="0"/>
    <n v="0"/>
    <n v="0"/>
    <n v="-999"/>
    <n v="-999"/>
    <n v="-999"/>
    <n v="-999"/>
    <n v="9.6999999999999993"/>
    <n v="-999"/>
    <n v="0.48399999999999999"/>
    <n v="0.80900000000000005"/>
    <n v="0"/>
    <n v="-999"/>
    <x v="193"/>
  </r>
  <r>
    <d v="2007-09-18T00:00:00"/>
    <n v="261"/>
    <n v="-999"/>
    <n v="1.6"/>
    <n v="8.3000000000000007"/>
    <n v="-2.1"/>
    <n v="85.7"/>
    <n v="58.7"/>
    <n v="0.3"/>
    <n v="0"/>
    <n v="0"/>
    <n v="-999"/>
    <n v="-999"/>
    <n v="-999"/>
    <n v="-999"/>
    <n v="8.5"/>
    <n v="-999"/>
    <n v="0.64"/>
    <n v="0.45200000000000001"/>
    <n v="0"/>
    <n v="-999"/>
    <x v="193"/>
  </r>
  <r>
    <d v="2007-09-19T00:00:00"/>
    <n v="262"/>
    <n v="-999"/>
    <n v="2.6"/>
    <n v="10.1"/>
    <n v="-1.1000000000000001"/>
    <n v="83.3"/>
    <n v="50.7"/>
    <n v="0.3"/>
    <n v="0"/>
    <n v="0"/>
    <n v="-999"/>
    <n v="-999"/>
    <n v="-999"/>
    <n v="-999"/>
    <n v="8.1"/>
    <n v="-999"/>
    <n v="0.627"/>
    <n v="0.60899999999999999"/>
    <n v="0"/>
    <n v="-999"/>
    <x v="193"/>
  </r>
  <r>
    <d v="2007-09-20T00:00:00"/>
    <n v="263"/>
    <n v="-999"/>
    <n v="0.7"/>
    <n v="2.9"/>
    <n v="-0.6"/>
    <n v="93.8"/>
    <n v="73.400000000000006"/>
    <n v="11.7"/>
    <n v="0"/>
    <n v="0"/>
    <n v="-999"/>
    <n v="-999"/>
    <n v="-999"/>
    <n v="-999"/>
    <n v="7"/>
    <n v="-999"/>
    <n v="0.55100000000000005"/>
    <n v="0.2"/>
    <n v="0"/>
    <n v="-999"/>
    <x v="193"/>
  </r>
  <r>
    <d v="2007-09-21T00:00:00"/>
    <n v="264"/>
    <n v="-999"/>
    <n v="4"/>
    <n v="10.9"/>
    <n v="-0.6"/>
    <n v="86.9"/>
    <n v="47.5"/>
    <n v="7.2"/>
    <n v="0"/>
    <n v="0"/>
    <n v="-999"/>
    <n v="-999"/>
    <n v="-999"/>
    <n v="-999"/>
    <n v="6.6"/>
    <n v="-999"/>
    <n v="0.62"/>
    <n v="0.68400000000000005"/>
    <n v="0"/>
    <n v="-999"/>
    <x v="193"/>
  </r>
  <r>
    <d v="2007-09-22T00:00:00"/>
    <n v="265"/>
    <n v="-999"/>
    <n v="0.7"/>
    <n v="4.5"/>
    <n v="-2"/>
    <n v="95.9"/>
    <n v="81.2"/>
    <n v="4"/>
    <n v="0"/>
    <n v="0"/>
    <n v="-999"/>
    <n v="-999"/>
    <n v="-999"/>
    <n v="-999"/>
    <n v="6.3"/>
    <n v="-999"/>
    <n v="0.68400000000000005"/>
    <n v="0.158"/>
    <n v="0"/>
    <n v="-999"/>
    <x v="193"/>
  </r>
  <r>
    <d v="2007-09-23T00:00:00"/>
    <n v="266"/>
    <n v="-999"/>
    <n v="0.6"/>
    <n v="5.7"/>
    <n v="-1.7"/>
    <n v="88.4"/>
    <n v="62.9"/>
    <n v="0"/>
    <n v="0"/>
    <n v="0"/>
    <n v="-999"/>
    <n v="-999"/>
    <n v="-999"/>
    <n v="-999"/>
    <n v="6"/>
    <n v="-999"/>
    <n v="0.57699999999999996"/>
    <n v="0.34"/>
    <n v="0"/>
    <n v="-999"/>
    <x v="193"/>
  </r>
  <r>
    <d v="2007-09-24T00:00:00"/>
    <n v="267"/>
    <n v="-999"/>
    <n v="3.6"/>
    <n v="11.1"/>
    <n v="-2.2999999999999998"/>
    <n v="71.5"/>
    <n v="35.5"/>
    <n v="4.5"/>
    <n v="0"/>
    <n v="0"/>
    <n v="-999"/>
    <n v="-999"/>
    <n v="-999"/>
    <n v="-999"/>
    <n v="6.2"/>
    <n v="-999"/>
    <n v="0.47"/>
    <n v="0.85199999999999998"/>
    <n v="0"/>
    <n v="-999"/>
    <x v="193"/>
  </r>
  <r>
    <d v="2007-09-25T00:00:00"/>
    <n v="268"/>
    <n v="-999"/>
    <n v="3.3"/>
    <n v="8.5"/>
    <n v="0.1"/>
    <n v="89.2"/>
    <n v="66.3"/>
    <n v="0"/>
    <n v="0"/>
    <n v="0"/>
    <n v="-999"/>
    <n v="-999"/>
    <n v="-999"/>
    <n v="-999"/>
    <n v="6.7"/>
    <n v="-999"/>
    <n v="0.73299999999999998"/>
    <n v="0.374"/>
    <n v="0"/>
    <n v="-999"/>
    <x v="193"/>
  </r>
  <r>
    <d v="2007-09-26T00:00:00"/>
    <n v="269"/>
    <n v="-999"/>
    <n v="4.8"/>
    <n v="9.6"/>
    <n v="0.2"/>
    <n v="78.599999999999994"/>
    <n v="58"/>
    <n v="0"/>
    <n v="0"/>
    <n v="0"/>
    <n v="-999"/>
    <n v="-999"/>
    <n v="-999"/>
    <n v="-999"/>
    <n v="6.5"/>
    <n v="-999"/>
    <n v="0.69499999999999995"/>
    <n v="0.502"/>
    <n v="0"/>
    <n v="-999"/>
    <x v="193"/>
  </r>
  <r>
    <d v="2007-09-27T00:00:00"/>
    <n v="270"/>
    <n v="-999"/>
    <n v="6.9"/>
    <n v="10"/>
    <n v="2.9"/>
    <n v="74.3"/>
    <n v="58.3"/>
    <n v="2.9"/>
    <n v="0"/>
    <n v="0"/>
    <n v="-999"/>
    <n v="-999"/>
    <n v="-999"/>
    <n v="-999"/>
    <n v="6.9"/>
    <n v="-999"/>
    <n v="0.71399999999999997"/>
    <n v="0.51200000000000001"/>
    <n v="0"/>
    <n v="-999"/>
    <x v="193"/>
  </r>
  <r>
    <d v="2007-09-28T00:00:00"/>
    <n v="271"/>
    <n v="-999"/>
    <n v="-0.6"/>
    <n v="3"/>
    <n v="-3.6"/>
    <n v="96.9"/>
    <n v="92.3"/>
    <n v="15.1"/>
    <n v="0"/>
    <n v="0"/>
    <n v="-999"/>
    <n v="-999"/>
    <n v="-999"/>
    <n v="-999"/>
    <n v="6"/>
    <n v="-999"/>
    <n v="0.69899999999999995"/>
    <n v="5.8000000000000003E-2"/>
    <n v="0"/>
    <n v="-999"/>
    <x v="193"/>
  </r>
  <r>
    <d v="2007-09-29T00:00:00"/>
    <n v="272"/>
    <n v="-999"/>
    <n v="-1.5"/>
    <n v="3.1"/>
    <n v="-5.8"/>
    <n v="87.5"/>
    <n v="63.6"/>
    <n v="3.3"/>
    <n v="0"/>
    <n v="0"/>
    <n v="-999"/>
    <n v="-999"/>
    <n v="-999"/>
    <n v="-999"/>
    <n v="5.0999999999999996"/>
    <n v="-999"/>
    <n v="0.48599999999999999"/>
    <n v="0.27800000000000002"/>
    <n v="0"/>
    <n v="-999"/>
    <x v="193"/>
  </r>
  <r>
    <d v="2007-09-30T00:00:00"/>
    <n v="273"/>
    <n v="-999"/>
    <n v="-0.4"/>
    <n v="0.7"/>
    <n v="-1.5"/>
    <n v="97.3"/>
    <n v="93.1"/>
    <n v="8"/>
    <n v="0"/>
    <n v="0"/>
    <n v="-999"/>
    <n v="-999"/>
    <n v="-999"/>
    <n v="-999"/>
    <n v="4.5999999999999996"/>
    <n v="-999"/>
    <n v="0.59799999999999998"/>
    <n v="4.3999999999999997E-2"/>
    <n v="0"/>
    <n v="-999"/>
    <x v="193"/>
  </r>
  <r>
    <d v="2007-10-01T00:00:00"/>
    <n v="274"/>
    <n v="-999"/>
    <n v="1"/>
    <n v="6.2"/>
    <n v="-0.3"/>
    <n v="93.4"/>
    <n v="76.900000000000006"/>
    <n v="3.8"/>
    <n v="0"/>
    <n v="0"/>
    <n v="-999"/>
    <n v="-999"/>
    <n v="-999"/>
    <n v="-999"/>
    <n v="4.3"/>
    <n v="-999"/>
    <n v="0.73"/>
    <n v="0.219"/>
    <n v="0"/>
    <n v="-999"/>
    <x v="194"/>
  </r>
  <r>
    <d v="2007-10-02T00:00:00"/>
    <n v="275"/>
    <n v="-999"/>
    <n v="0.5"/>
    <n v="2.1"/>
    <n v="-1.3"/>
    <n v="91"/>
    <n v="72.3"/>
    <n v="5.6"/>
    <n v="0"/>
    <n v="0"/>
    <n v="-999"/>
    <n v="-999"/>
    <n v="-999"/>
    <n v="-999"/>
    <n v="3.9"/>
    <n v="-999"/>
    <n v="0.51200000000000001"/>
    <n v="0.19700000000000001"/>
    <n v="0"/>
    <n v="-999"/>
    <x v="194"/>
  </r>
  <r>
    <d v="2007-10-03T00:00:00"/>
    <n v="276"/>
    <n v="-999"/>
    <n v="-0.8"/>
    <n v="3.9"/>
    <n v="-2.7"/>
    <n v="88.3"/>
    <n v="66"/>
    <n v="2.2000000000000002"/>
    <n v="0"/>
    <n v="0"/>
    <n v="-999"/>
    <n v="-999"/>
    <n v="-999"/>
    <n v="-999"/>
    <n v="3.8"/>
    <n v="-999"/>
    <n v="0.53100000000000003"/>
    <n v="0.27400000000000002"/>
    <n v="0"/>
    <n v="-999"/>
    <x v="194"/>
  </r>
  <r>
    <d v="2007-10-04T00:00:00"/>
    <n v="277"/>
    <n v="-999"/>
    <n v="-2.2000000000000002"/>
    <n v="1.6"/>
    <n v="-5.8"/>
    <n v="92.4"/>
    <n v="69.7"/>
    <n v="11.2"/>
    <n v="0"/>
    <n v="0"/>
    <n v="-999"/>
    <n v="-999"/>
    <n v="-999"/>
    <n v="-999"/>
    <n v="3.6"/>
    <n v="-999"/>
    <n v="0.47799999999999998"/>
    <n v="0.20799999999999999"/>
    <n v="0"/>
    <n v="-999"/>
    <x v="194"/>
  </r>
  <r>
    <d v="2007-10-05T00:00:00"/>
    <n v="278"/>
    <n v="-999"/>
    <n v="-2.2000000000000002"/>
    <n v="3.6"/>
    <n v="-6.2"/>
    <n v="91"/>
    <n v="72.2"/>
    <n v="0.3"/>
    <n v="0"/>
    <n v="0"/>
    <n v="-999"/>
    <n v="-999"/>
    <n v="-999"/>
    <n v="-999"/>
    <n v="3.6"/>
    <n v="-999"/>
    <n v="0.57099999999999995"/>
    <n v="0.22"/>
    <n v="0"/>
    <n v="-999"/>
    <x v="194"/>
  </r>
  <r>
    <d v="2007-10-06T00:00:00"/>
    <n v="279"/>
    <n v="-999"/>
    <n v="0"/>
    <n v="4.3"/>
    <n v="-5"/>
    <n v="87.2"/>
    <n v="72.400000000000006"/>
    <n v="0.3"/>
    <n v="0"/>
    <n v="0"/>
    <n v="-999"/>
    <n v="-999"/>
    <n v="-999"/>
    <n v="-999"/>
    <n v="3.4"/>
    <n v="-999"/>
    <n v="0.60099999999999998"/>
    <n v="0.22900000000000001"/>
    <n v="0"/>
    <n v="-999"/>
    <x v="194"/>
  </r>
  <r>
    <d v="2007-10-07T00:00:00"/>
    <n v="280"/>
    <n v="-999"/>
    <n v="3"/>
    <n v="7.3"/>
    <n v="-0.8"/>
    <n v="90.3"/>
    <n v="73.099999999999994"/>
    <n v="3.5"/>
    <n v="0"/>
    <n v="0"/>
    <n v="-999"/>
    <n v="-999"/>
    <n v="-999"/>
    <n v="-999"/>
    <n v="3.2"/>
    <n v="-999"/>
    <n v="0.749"/>
    <n v="0.27500000000000002"/>
    <n v="0"/>
    <n v="-999"/>
    <x v="194"/>
  </r>
  <r>
    <d v="2007-10-08T00:00:00"/>
    <n v="281"/>
    <n v="-999"/>
    <n v="0.6"/>
    <n v="4.2"/>
    <n v="-3.9"/>
    <n v="86.6"/>
    <n v="59.7"/>
    <n v="5.3"/>
    <n v="0"/>
    <n v="0"/>
    <n v="-999"/>
    <n v="-999"/>
    <n v="-999"/>
    <n v="-999"/>
    <n v="3.1"/>
    <n v="-999"/>
    <n v="0.49299999999999999"/>
    <n v="0.33200000000000002"/>
    <n v="0"/>
    <n v="-999"/>
    <x v="194"/>
  </r>
  <r>
    <d v="2007-10-09T00:00:00"/>
    <n v="282"/>
    <n v="-999"/>
    <n v="7.6"/>
    <n v="12"/>
    <n v="2.2000000000000002"/>
    <n v="65.5"/>
    <n v="35.299999999999997"/>
    <n v="0"/>
    <n v="0"/>
    <n v="0"/>
    <n v="-999"/>
    <n v="-999"/>
    <n v="-999"/>
    <n v="-999"/>
    <n v="3.8"/>
    <n v="-999"/>
    <n v="0.495"/>
    <n v="0.90700000000000003"/>
    <n v="0"/>
    <n v="-999"/>
    <x v="194"/>
  </r>
  <r>
    <d v="2007-10-10T00:00:00"/>
    <n v="283"/>
    <n v="-999"/>
    <n v="4.4000000000000004"/>
    <n v="10"/>
    <n v="-1.8"/>
    <n v="74.5"/>
    <n v="32.4"/>
    <n v="5.6"/>
    <n v="0"/>
    <n v="0"/>
    <n v="-999"/>
    <n v="-999"/>
    <n v="-999"/>
    <n v="-999"/>
    <n v="4.4000000000000004"/>
    <n v="-999"/>
    <n v="0.39700000000000002"/>
    <n v="0.83"/>
    <n v="0"/>
    <n v="-999"/>
    <x v="194"/>
  </r>
  <r>
    <d v="2007-10-11T00:00:00"/>
    <n v="284"/>
    <n v="-999"/>
    <n v="0.5"/>
    <n v="5.9"/>
    <n v="-2.5"/>
    <n v="91.1"/>
    <n v="67.5"/>
    <n v="0.3"/>
    <n v="0"/>
    <n v="0"/>
    <n v="-999"/>
    <n v="-999"/>
    <n v="-999"/>
    <n v="-999"/>
    <n v="4"/>
    <n v="-999"/>
    <n v="0.627"/>
    <n v="0.30199999999999999"/>
    <n v="0"/>
    <n v="-999"/>
    <x v="194"/>
  </r>
  <r>
    <d v="2007-10-12T00:00:00"/>
    <n v="285"/>
    <n v="-999"/>
    <n v="1.2"/>
    <n v="6.2"/>
    <n v="-2.2999999999999998"/>
    <n v="82.1"/>
    <n v="55.9"/>
    <n v="0"/>
    <n v="0"/>
    <n v="0"/>
    <n v="-999"/>
    <n v="-999"/>
    <n v="-999"/>
    <n v="-999"/>
    <n v="4.2"/>
    <n v="-999"/>
    <n v="0.52800000000000002"/>
    <n v="0.41799999999999998"/>
    <n v="0"/>
    <n v="-999"/>
    <x v="194"/>
  </r>
  <r>
    <d v="2007-10-13T00:00:00"/>
    <n v="286"/>
    <n v="-999"/>
    <n v="3.1"/>
    <n v="11"/>
    <n v="-2.7"/>
    <n v="65.900000000000006"/>
    <n v="29.8"/>
    <n v="0"/>
    <n v="0"/>
    <n v="0"/>
    <n v="-999"/>
    <n v="-999"/>
    <n v="-999"/>
    <n v="-999"/>
    <n v="4.4000000000000004"/>
    <n v="-999"/>
    <n v="0.39"/>
    <n v="0.92100000000000004"/>
    <n v="0"/>
    <n v="-999"/>
    <x v="194"/>
  </r>
  <r>
    <d v="2007-10-14T00:00:00"/>
    <n v="287"/>
    <n v="-999"/>
    <n v="5.3"/>
    <n v="11.1"/>
    <n v="1"/>
    <n v="62.1"/>
    <n v="31.8"/>
    <n v="0"/>
    <n v="0"/>
    <n v="0"/>
    <n v="-999"/>
    <n v="-999"/>
    <n v="-999"/>
    <n v="-999"/>
    <n v="4.5"/>
    <n v="-999"/>
    <n v="0.42"/>
    <n v="0.90100000000000002"/>
    <n v="0"/>
    <n v="-999"/>
    <x v="194"/>
  </r>
  <r>
    <d v="2007-10-15T00:00:00"/>
    <n v="288"/>
    <n v="-999"/>
    <n v="6"/>
    <n v="11"/>
    <n v="2.1"/>
    <n v="74.8"/>
    <n v="51"/>
    <n v="0.3"/>
    <n v="0"/>
    <n v="0"/>
    <n v="-999"/>
    <n v="-999"/>
    <n v="-999"/>
    <n v="-999"/>
    <n v="4.7"/>
    <n v="-999"/>
    <n v="0.66800000000000004"/>
    <n v="0.64300000000000002"/>
    <n v="0"/>
    <n v="-999"/>
    <x v="194"/>
  </r>
  <r>
    <d v="2007-10-16T00:00:00"/>
    <n v="289"/>
    <n v="-999"/>
    <n v="1.5"/>
    <n v="5.4"/>
    <n v="-2"/>
    <n v="85.4"/>
    <n v="64.900000000000006"/>
    <n v="9.6"/>
    <n v="0"/>
    <n v="0"/>
    <n v="-999"/>
    <n v="-999"/>
    <n v="-999"/>
    <n v="-999"/>
    <n v="4.8"/>
    <n v="-999"/>
    <n v="0.58099999999999996"/>
    <n v="0.315"/>
    <n v="0"/>
    <n v="-999"/>
    <x v="194"/>
  </r>
  <r>
    <d v="2007-10-17T00:00:00"/>
    <n v="290"/>
    <n v="-999"/>
    <n v="-1.1000000000000001"/>
    <n v="5.7"/>
    <n v="-3.9"/>
    <n v="85.4"/>
    <n v="43.4"/>
    <n v="0.3"/>
    <n v="0"/>
    <n v="0"/>
    <n v="-999"/>
    <n v="-999"/>
    <n v="-999"/>
    <n v="-999"/>
    <n v="4.3"/>
    <n v="-999"/>
    <n v="0.39800000000000002"/>
    <n v="0.51800000000000002"/>
    <n v="0"/>
    <n v="-999"/>
    <x v="194"/>
  </r>
  <r>
    <d v="2007-10-18T00:00:00"/>
    <n v="291"/>
    <n v="-999"/>
    <n v="-2.5"/>
    <n v="-0.9"/>
    <n v="-3.5"/>
    <n v="94"/>
    <n v="81.400000000000006"/>
    <n v="4"/>
    <n v="28"/>
    <n v="0"/>
    <n v="-999"/>
    <n v="-999"/>
    <n v="-999"/>
    <n v="-999"/>
    <n v="3.6"/>
    <n v="-999"/>
    <n v="0.46500000000000002"/>
    <n v="0.106"/>
    <n v="0"/>
    <n v="-999"/>
    <x v="194"/>
  </r>
  <r>
    <d v="2007-10-19T00:00:00"/>
    <n v="292"/>
    <n v="-999"/>
    <n v="-1.2"/>
    <n v="1.7"/>
    <n v="-4.8"/>
    <n v="93.4"/>
    <n v="79.5"/>
    <n v="7.4"/>
    <n v="37"/>
    <n v="0"/>
    <n v="-999"/>
    <n v="-999"/>
    <n v="-999"/>
    <n v="-999"/>
    <n v="3"/>
    <n v="-999"/>
    <n v="0.54900000000000004"/>
    <n v="0.14199999999999999"/>
    <n v="0"/>
    <n v="-999"/>
    <x v="194"/>
  </r>
  <r>
    <d v="2007-10-20T00:00:00"/>
    <n v="293"/>
    <n v="-999"/>
    <n v="-2.4"/>
    <n v="3.6"/>
    <n v="-5"/>
    <n v="88.1"/>
    <n v="59.6"/>
    <n v="1.4"/>
    <n v="32"/>
    <n v="0"/>
    <n v="-999"/>
    <n v="-999"/>
    <n v="-999"/>
    <n v="-999"/>
    <n v="2.8"/>
    <n v="-999"/>
    <n v="0.47"/>
    <n v="0.31900000000000001"/>
    <n v="0"/>
    <n v="-999"/>
    <x v="194"/>
  </r>
  <r>
    <d v="2007-10-21T00:00:00"/>
    <n v="294"/>
    <n v="-999"/>
    <n v="-2.1"/>
    <n v="-0.1"/>
    <n v="-4.7"/>
    <n v="92.8"/>
    <n v="76.900000000000006"/>
    <n v="10.6"/>
    <n v="126"/>
    <n v="0"/>
    <n v="-999"/>
    <n v="-999"/>
    <n v="-999"/>
    <n v="-999"/>
    <n v="2.6"/>
    <n v="-999"/>
    <n v="0.46700000000000003"/>
    <n v="0.14000000000000001"/>
    <n v="0"/>
    <n v="-999"/>
    <x v="194"/>
  </r>
  <r>
    <d v="2007-10-22T00:00:00"/>
    <n v="295"/>
    <n v="-999"/>
    <n v="3.4"/>
    <n v="5.9"/>
    <n v="-0.6"/>
    <n v="94.6"/>
    <n v="87.3"/>
    <n v="0.9"/>
    <n v="45"/>
    <n v="0"/>
    <n v="-999"/>
    <n v="-999"/>
    <n v="-999"/>
    <n v="-999"/>
    <n v="2.6"/>
    <n v="-999"/>
    <n v="0.81"/>
    <n v="0.11799999999999999"/>
    <n v="0"/>
    <n v="-999"/>
    <x v="194"/>
  </r>
  <r>
    <d v="2007-10-23T00:00:00"/>
    <n v="296"/>
    <n v="-999"/>
    <n v="9.6"/>
    <n v="15.3"/>
    <n v="3.7"/>
    <n v="67"/>
    <n v="50.5"/>
    <n v="0"/>
    <n v="0"/>
    <n v="0"/>
    <n v="-999"/>
    <n v="-999"/>
    <n v="-999"/>
    <n v="-999"/>
    <n v="2.6"/>
    <n v="-999"/>
    <n v="0.877"/>
    <n v="0.86"/>
    <n v="0"/>
    <n v="-999"/>
    <x v="194"/>
  </r>
  <r>
    <d v="2007-10-24T00:00:00"/>
    <n v="297"/>
    <n v="-999"/>
    <n v="3.5"/>
    <n v="9"/>
    <n v="-3.1"/>
    <n v="80.8"/>
    <n v="60.4"/>
    <n v="3.7"/>
    <n v="0"/>
    <n v="0"/>
    <n v="-999"/>
    <n v="-999"/>
    <n v="-999"/>
    <n v="-999"/>
    <n v="3"/>
    <n v="-999"/>
    <n v="0.69499999999999995"/>
    <n v="0.45400000000000001"/>
    <n v="0"/>
    <n v="-999"/>
    <x v="194"/>
  </r>
  <r>
    <d v="2007-10-25T00:00:00"/>
    <n v="298"/>
    <n v="-999"/>
    <n v="-3.8"/>
    <n v="0.2"/>
    <n v="-6.7"/>
    <n v="81.8"/>
    <n v="59.8"/>
    <n v="2.6"/>
    <n v="10"/>
    <n v="0"/>
    <n v="-999"/>
    <n v="-999"/>
    <n v="-999"/>
    <n v="-999"/>
    <n v="2.8"/>
    <n v="-999"/>
    <n v="0.371"/>
    <n v="0.249"/>
    <n v="0"/>
    <n v="-999"/>
    <x v="194"/>
  </r>
  <r>
    <d v="2007-10-26T00:00:00"/>
    <n v="299"/>
    <n v="-999"/>
    <n v="-2.5"/>
    <n v="5.0999999999999996"/>
    <n v="-6.8"/>
    <n v="70.599999999999994"/>
    <n v="41.9"/>
    <n v="0"/>
    <n v="12"/>
    <n v="0"/>
    <n v="-999"/>
    <n v="-999"/>
    <n v="-999"/>
    <n v="-999"/>
    <n v="2.4"/>
    <n v="-999"/>
    <n v="0.36899999999999999"/>
    <n v="0.51"/>
    <n v="0"/>
    <n v="-999"/>
    <x v="194"/>
  </r>
  <r>
    <d v="2007-10-27T00:00:00"/>
    <n v="300"/>
    <n v="-999"/>
    <n v="0.5"/>
    <n v="6.1"/>
    <n v="-3.5"/>
    <n v="48.9"/>
    <n v="32.4"/>
    <n v="0"/>
    <n v="7"/>
    <n v="0"/>
    <n v="-999"/>
    <n v="-999"/>
    <n v="-999"/>
    <n v="-999"/>
    <n v="2"/>
    <n v="-999"/>
    <n v="0.30599999999999999"/>
    <n v="0.63600000000000001"/>
    <n v="0"/>
    <n v="-999"/>
    <x v="194"/>
  </r>
  <r>
    <d v="2007-10-28T00:00:00"/>
    <n v="301"/>
    <n v="-999"/>
    <n v="3.6"/>
    <n v="6.4"/>
    <n v="1.2"/>
    <n v="59.4"/>
    <n v="34.799999999999997"/>
    <n v="0"/>
    <n v="8"/>
    <n v="0"/>
    <n v="-999"/>
    <n v="-999"/>
    <n v="-999"/>
    <n v="-999"/>
    <n v="1.9"/>
    <n v="-999"/>
    <n v="0.33300000000000002"/>
    <n v="0.627"/>
    <n v="0"/>
    <n v="-999"/>
    <x v="194"/>
  </r>
  <r>
    <d v="2007-10-29T00:00:00"/>
    <n v="302"/>
    <n v="-999"/>
    <n v="0.9"/>
    <n v="5.5"/>
    <n v="-5.5"/>
    <n v="69"/>
    <n v="51.7"/>
    <n v="0"/>
    <n v="8"/>
    <n v="0"/>
    <n v="-999"/>
    <n v="-999"/>
    <n v="-999"/>
    <n v="-999"/>
    <n v="2"/>
    <n v="-999"/>
    <n v="0.46800000000000003"/>
    <n v="0.436"/>
    <n v="0"/>
    <n v="-999"/>
    <x v="194"/>
  </r>
  <r>
    <d v="2007-10-30T00:00:00"/>
    <n v="303"/>
    <n v="-999"/>
    <n v="-2.4"/>
    <n v="5.0999999999999996"/>
    <n v="-6.5"/>
    <n v="68"/>
    <n v="33.5"/>
    <n v="0"/>
    <n v="5"/>
    <n v="0"/>
    <n v="-999"/>
    <n v="-999"/>
    <n v="-999"/>
    <n v="-999"/>
    <n v="2"/>
    <n v="-999"/>
    <n v="0.29399999999999998"/>
    <n v="0.58399999999999996"/>
    <n v="0"/>
    <n v="-999"/>
    <x v="194"/>
  </r>
  <r>
    <d v="2007-10-31T00:00:00"/>
    <n v="304"/>
    <n v="-999"/>
    <n v="-0.4"/>
    <n v="1.7"/>
    <n v="-2.4"/>
    <n v="43.9"/>
    <n v="32.700000000000003"/>
    <n v="0"/>
    <n v="6"/>
    <n v="0"/>
    <n v="-999"/>
    <n v="-999"/>
    <n v="-999"/>
    <n v="-999"/>
    <n v="1.8"/>
    <n v="-999"/>
    <n v="0.22500000000000001"/>
    <n v="0.46500000000000002"/>
    <n v="6"/>
    <n v="0"/>
    <x v="194"/>
  </r>
  <r>
    <d v="2007-11-01T00:00:00"/>
    <n v="305"/>
    <n v="-999"/>
    <n v="-3.7"/>
    <n v="1.2"/>
    <n v="-7.3"/>
    <n v="71.7"/>
    <n v="41.8"/>
    <n v="0"/>
    <n v="10"/>
    <n v="0"/>
    <n v="-999"/>
    <n v="-999"/>
    <n v="-999"/>
    <n v="-999"/>
    <n v="1.6"/>
    <n v="-999"/>
    <n v="0.27800000000000002"/>
    <n v="0.38800000000000001"/>
    <n v="0"/>
    <n v="-999"/>
    <x v="195"/>
  </r>
  <r>
    <d v="2007-11-02T00:00:00"/>
    <n v="306"/>
    <n v="-999"/>
    <n v="-2.4"/>
    <n v="1.1000000000000001"/>
    <n v="-7.1"/>
    <n v="59.3"/>
    <n v="34.200000000000003"/>
    <n v="0"/>
    <n v="17"/>
    <n v="0"/>
    <n v="-999"/>
    <n v="-999"/>
    <n v="-999"/>
    <n v="-999"/>
    <n v="1.5"/>
    <n v="-999"/>
    <n v="0.22500000000000001"/>
    <n v="0.435"/>
    <n v="0"/>
    <n v="-999"/>
    <x v="195"/>
  </r>
  <r>
    <d v="2007-11-03T00:00:00"/>
    <n v="307"/>
    <n v="-999"/>
    <n v="1.9"/>
    <n v="4.5999999999999996"/>
    <n v="-1.1000000000000001"/>
    <n v="82.7"/>
    <n v="70.5"/>
    <n v="2.1"/>
    <n v="16"/>
    <n v="0"/>
    <n v="-999"/>
    <n v="-999"/>
    <n v="-999"/>
    <n v="-999"/>
    <n v="1.4"/>
    <n v="-999"/>
    <n v="0.59799999999999998"/>
    <n v="0.25"/>
    <n v="0"/>
    <n v="-999"/>
    <x v="195"/>
  </r>
  <r>
    <d v="2007-11-04T00:00:00"/>
    <n v="308"/>
    <n v="-999"/>
    <n v="-1.9"/>
    <n v="3.3"/>
    <n v="-6.5"/>
    <n v="84.6"/>
    <n v="67.400000000000006"/>
    <n v="1.3"/>
    <n v="15"/>
    <n v="0"/>
    <n v="-999"/>
    <n v="-999"/>
    <n v="-999"/>
    <n v="-999"/>
    <n v="1.3"/>
    <n v="-999"/>
    <n v="0.52100000000000002"/>
    <n v="0.252"/>
    <n v="0"/>
    <n v="-999"/>
    <x v="195"/>
  </r>
  <r>
    <d v="2007-11-05T00:00:00"/>
    <n v="309"/>
    <n v="-999"/>
    <n v="-0.9"/>
    <n v="7.7"/>
    <n v="-6.3"/>
    <n v="59.2"/>
    <n v="30.5"/>
    <n v="0.8"/>
    <n v="15"/>
    <n v="0"/>
    <n v="-999"/>
    <n v="-999"/>
    <n v="-999"/>
    <n v="-999"/>
    <n v="1.4"/>
    <n v="-999"/>
    <n v="0.32"/>
    <n v="0.73"/>
    <n v="0"/>
    <n v="-999"/>
    <x v="195"/>
  </r>
  <r>
    <d v="2007-11-06T00:00:00"/>
    <n v="310"/>
    <n v="-999"/>
    <n v="2.6"/>
    <n v="7.9"/>
    <n v="-0.1"/>
    <n v="57.2"/>
    <n v="35.1"/>
    <n v="0"/>
    <n v="13"/>
    <n v="0"/>
    <n v="-999"/>
    <n v="-999"/>
    <n v="-999"/>
    <n v="-999"/>
    <n v="1.4"/>
    <n v="-999"/>
    <n v="0.373"/>
    <n v="0.69099999999999995"/>
    <n v="0"/>
    <n v="-999"/>
    <x v="195"/>
  </r>
  <r>
    <d v="2007-11-07T00:00:00"/>
    <n v="311"/>
    <n v="-999"/>
    <n v="1.3"/>
    <n v="2.6"/>
    <n v="0.4"/>
    <n v="92.7"/>
    <n v="77.7"/>
    <n v="1.3"/>
    <n v="8"/>
    <n v="0"/>
    <n v="-999"/>
    <n v="-999"/>
    <n v="-999"/>
    <n v="-999"/>
    <n v="1.3"/>
    <n v="-999"/>
    <n v="0.57099999999999995"/>
    <n v="0.16400000000000001"/>
    <n v="0"/>
    <n v="-999"/>
    <x v="195"/>
  </r>
  <r>
    <d v="2007-11-08T00:00:00"/>
    <n v="312"/>
    <n v="-999"/>
    <n v="0.8"/>
    <n v="2.8"/>
    <n v="-0.8"/>
    <n v="97.1"/>
    <n v="84.3"/>
    <n v="4.3"/>
    <n v="5"/>
    <n v="0"/>
    <n v="-999"/>
    <n v="-999"/>
    <n v="-999"/>
    <n v="-999"/>
    <n v="1.4"/>
    <n v="-999"/>
    <n v="0.628"/>
    <n v="0.11700000000000001"/>
    <n v="0"/>
    <n v="-999"/>
    <x v="195"/>
  </r>
  <r>
    <d v="2007-11-09T00:00:00"/>
    <n v="313"/>
    <n v="-999"/>
    <n v="1.2"/>
    <n v="3.3"/>
    <n v="0.1"/>
    <n v="84.5"/>
    <n v="52.4"/>
    <n v="1.8"/>
    <n v="8"/>
    <n v="0"/>
    <n v="-999"/>
    <n v="-999"/>
    <n v="-999"/>
    <n v="-999"/>
    <n v="1.6"/>
    <n v="-999"/>
    <n v="0.40600000000000003"/>
    <n v="0.36799999999999999"/>
    <n v="0"/>
    <n v="-999"/>
    <x v="195"/>
  </r>
  <r>
    <d v="2007-11-10T00:00:00"/>
    <n v="314"/>
    <n v="-999"/>
    <n v="-1.9"/>
    <n v="1.6"/>
    <n v="-6.9"/>
    <n v="83.2"/>
    <n v="57.6"/>
    <n v="4.5999999999999996"/>
    <n v="5"/>
    <n v="0"/>
    <n v="-999"/>
    <n v="-999"/>
    <n v="-999"/>
    <n v="-999"/>
    <n v="1.7"/>
    <n v="-999"/>
    <n v="0.39400000000000002"/>
    <n v="0.29099999999999998"/>
    <n v="0"/>
    <n v="-999"/>
    <x v="195"/>
  </r>
  <r>
    <d v="2007-11-11T00:00:00"/>
    <n v="315"/>
    <n v="-999"/>
    <n v="-2.7"/>
    <n v="0"/>
    <n v="-4.3"/>
    <n v="63.6"/>
    <n v="43.9"/>
    <n v="0"/>
    <n v="12"/>
    <n v="0"/>
    <n v="-999"/>
    <n v="-999"/>
    <n v="-999"/>
    <n v="-999"/>
    <n v="1.5"/>
    <n v="-999"/>
    <n v="0.26800000000000002"/>
    <n v="0.34200000000000003"/>
    <n v="0"/>
    <n v="-999"/>
    <x v="195"/>
  </r>
  <r>
    <d v="2007-11-12T00:00:00"/>
    <n v="316"/>
    <n v="-999"/>
    <n v="-2.8"/>
    <n v="-0.6"/>
    <n v="-6.7"/>
    <n v="81.7"/>
    <n v="49.9"/>
    <n v="6.6"/>
    <n v="45"/>
    <n v="0"/>
    <n v="-999"/>
    <n v="-999"/>
    <n v="-999"/>
    <n v="-999"/>
    <n v="1.2"/>
    <n v="-999"/>
    <n v="0.29199999999999998"/>
    <n v="0.29299999999999998"/>
    <n v="0"/>
    <n v="-999"/>
    <x v="195"/>
  </r>
  <r>
    <d v="2007-11-13T00:00:00"/>
    <n v="317"/>
    <n v="-999"/>
    <n v="-6.2"/>
    <n v="-2.5"/>
    <n v="-10"/>
    <n v="86.3"/>
    <n v="67.099999999999994"/>
    <n v="0.6"/>
    <n v="48"/>
    <n v="0"/>
    <n v="-999"/>
    <n v="-999"/>
    <n v="-999"/>
    <n v="-999"/>
    <n v="1.1000000000000001"/>
    <n v="-999"/>
    <n v="0.34100000000000003"/>
    <n v="0.16700000000000001"/>
    <n v="0"/>
    <n v="-999"/>
    <x v="195"/>
  </r>
  <r>
    <d v="2007-11-14T00:00:00"/>
    <n v="318"/>
    <n v="-999"/>
    <n v="-6.4"/>
    <n v="-4.0999999999999996"/>
    <n v="-10.5"/>
    <n v="75.5"/>
    <n v="51.1"/>
    <n v="1.7"/>
    <n v="64"/>
    <n v="0"/>
    <n v="-999"/>
    <n v="-999"/>
    <n v="-999"/>
    <n v="-999"/>
    <n v="1"/>
    <n v="-999"/>
    <n v="0.22900000000000001"/>
    <n v="0.22"/>
    <n v="0"/>
    <n v="-999"/>
    <x v="195"/>
  </r>
  <r>
    <d v="2007-11-15T00:00:00"/>
    <n v="319"/>
    <n v="-999"/>
    <n v="-1.5"/>
    <n v="0.6"/>
    <n v="-4.5999999999999996"/>
    <n v="84.4"/>
    <n v="72.400000000000006"/>
    <n v="0"/>
    <n v="58"/>
    <n v="0"/>
    <n v="-999"/>
    <n v="-999"/>
    <n v="-999"/>
    <n v="-999"/>
    <n v="1"/>
    <n v="-999"/>
    <n v="0.46300000000000002"/>
    <n v="0.17599999999999999"/>
    <n v="0"/>
    <n v="-999"/>
    <x v="195"/>
  </r>
  <r>
    <d v="2007-11-16T00:00:00"/>
    <n v="320"/>
    <n v="-999"/>
    <n v="-0.3"/>
    <n v="3.7"/>
    <n v="-1.8"/>
    <n v="92.2"/>
    <n v="68.400000000000006"/>
    <n v="1.4"/>
    <n v="60"/>
    <n v="0"/>
    <n v="-999"/>
    <n v="-999"/>
    <n v="-999"/>
    <n v="-999"/>
    <n v="1"/>
    <n v="-999"/>
    <n v="0.54300000000000004"/>
    <n v="0.252"/>
    <n v="0"/>
    <n v="-999"/>
    <x v="195"/>
  </r>
  <r>
    <d v="2007-11-17T00:00:00"/>
    <n v="321"/>
    <n v="-999"/>
    <n v="-2"/>
    <n v="1.1000000000000001"/>
    <n v="-7.2"/>
    <n v="90.9"/>
    <n v="66.3"/>
    <n v="9.8000000000000007"/>
    <n v="127"/>
    <n v="0"/>
    <n v="-999"/>
    <n v="-999"/>
    <n v="-999"/>
    <n v="-999"/>
    <n v="0.9"/>
    <n v="-999"/>
    <n v="0.439"/>
    <n v="0.223"/>
    <n v="0"/>
    <n v="-999"/>
    <x v="195"/>
  </r>
  <r>
    <d v="2007-11-18T00:00:00"/>
    <n v="322"/>
    <n v="-999"/>
    <n v="-8.1"/>
    <n v="-3.8"/>
    <n v="-12.3"/>
    <n v="83.1"/>
    <n v="60.7"/>
    <n v="0"/>
    <n v="110"/>
    <n v="0"/>
    <n v="-999"/>
    <n v="-999"/>
    <n v="-999"/>
    <n v="-999"/>
    <n v="0.8"/>
    <n v="-999"/>
    <n v="0.27900000000000003"/>
    <n v="0.18099999999999999"/>
    <n v="0"/>
    <n v="-999"/>
    <x v="195"/>
  </r>
  <r>
    <d v="2007-11-19T00:00:00"/>
    <n v="323"/>
    <n v="-999"/>
    <n v="-8.6999999999999993"/>
    <n v="-0.1"/>
    <n v="-13.2"/>
    <n v="77.400000000000006"/>
    <n v="35.299999999999997"/>
    <n v="0"/>
    <n v="110"/>
    <n v="0"/>
    <n v="-999"/>
    <n v="-999"/>
    <n v="-999"/>
    <n v="-999"/>
    <n v="0.9"/>
    <n v="-999"/>
    <n v="0.214"/>
    <n v="0.39200000000000002"/>
    <n v="0"/>
    <n v="-999"/>
    <x v="195"/>
  </r>
  <r>
    <d v="2007-11-20T00:00:00"/>
    <n v="324"/>
    <n v="-999"/>
    <n v="-9.9"/>
    <n v="-3.7"/>
    <n v="-12.5"/>
    <n v="80.599999999999994"/>
    <n v="48.3"/>
    <n v="0"/>
    <n v="120"/>
    <n v="0"/>
    <n v="-999"/>
    <n v="-999"/>
    <n v="-999"/>
    <n v="-999"/>
    <n v="0.8"/>
    <n v="-999"/>
    <n v="0.22500000000000001"/>
    <n v="0.24"/>
    <n v="0"/>
    <n v="-999"/>
    <x v="195"/>
  </r>
  <r>
    <d v="2007-11-21T00:00:00"/>
    <n v="325"/>
    <n v="-999"/>
    <n v="-8.6"/>
    <n v="-0.6"/>
    <n v="-12.8"/>
    <n v="60.1"/>
    <n v="24.2"/>
    <n v="0"/>
    <n v="127"/>
    <n v="0"/>
    <n v="-999"/>
    <n v="-999"/>
    <n v="-999"/>
    <n v="-999"/>
    <n v="0.7"/>
    <n v="-999"/>
    <n v="0.14099999999999999"/>
    <n v="0.443"/>
    <n v="0"/>
    <n v="-999"/>
    <x v="195"/>
  </r>
  <r>
    <d v="2007-11-22T00:00:00"/>
    <n v="326"/>
    <n v="-999"/>
    <n v="-6.3"/>
    <n v="-0.2"/>
    <n v="-10.9"/>
    <n v="54.5"/>
    <n v="35.200000000000003"/>
    <n v="0"/>
    <n v="127"/>
    <n v="0"/>
    <n v="-999"/>
    <n v="-999"/>
    <n v="-999"/>
    <n v="-999"/>
    <n v="0.6"/>
    <n v="-999"/>
    <n v="0.21199999999999999"/>
    <n v="0.39"/>
    <n v="0"/>
    <n v="-999"/>
    <x v="195"/>
  </r>
  <r>
    <d v="2007-11-23T00:00:00"/>
    <n v="327"/>
    <n v="-999"/>
    <n v="-5"/>
    <n v="1.5"/>
    <n v="-8.6"/>
    <n v="56.3"/>
    <n v="35.700000000000003"/>
    <n v="0"/>
    <n v="129"/>
    <n v="0"/>
    <n v="-999"/>
    <n v="-999"/>
    <n v="-999"/>
    <n v="-999"/>
    <n v="0.5"/>
    <n v="-999"/>
    <n v="0.24199999999999999"/>
    <n v="0.438"/>
    <n v="0"/>
    <n v="-999"/>
    <x v="195"/>
  </r>
  <r>
    <d v="2007-11-24T00:00:00"/>
    <n v="328"/>
    <n v="-999"/>
    <n v="-4.8"/>
    <n v="-1.9"/>
    <n v="-7.9"/>
    <n v="62"/>
    <n v="31.4"/>
    <n v="0"/>
    <n v="125"/>
    <n v="0"/>
    <n v="-999"/>
    <n v="-999"/>
    <n v="-999"/>
    <n v="-999"/>
    <n v="0.3"/>
    <n v="-999"/>
    <n v="0.16700000000000001"/>
    <n v="0.36399999999999999"/>
    <n v="0"/>
    <n v="-999"/>
    <x v="195"/>
  </r>
  <r>
    <d v="2007-11-25T00:00:00"/>
    <n v="329"/>
    <n v="-999"/>
    <n v="-7.5"/>
    <n v="-1"/>
    <n v="-10.6"/>
    <n v="84.4"/>
    <n v="58.6"/>
    <n v="0"/>
    <n v="125"/>
    <n v="0"/>
    <n v="-999"/>
    <n v="-999"/>
    <n v="-999"/>
    <n v="-999"/>
    <n v="0.3"/>
    <n v="-999"/>
    <n v="0.33200000000000002"/>
    <n v="0.23499999999999999"/>
    <n v="0"/>
    <n v="-999"/>
    <x v="195"/>
  </r>
  <r>
    <d v="2007-11-26T00:00:00"/>
    <n v="330"/>
    <n v="-999"/>
    <n v="-7.8"/>
    <n v="-3.7"/>
    <n v="-10.9"/>
    <n v="72.599999999999994"/>
    <n v="51.8"/>
    <n v="9"/>
    <n v="215"/>
    <n v="-7.6"/>
    <n v="-999"/>
    <n v="-999"/>
    <n v="-999"/>
    <n v="-999"/>
    <n v="0.2"/>
    <n v="-999"/>
    <n v="0.24"/>
    <n v="0.224"/>
    <n v="0"/>
    <n v="-999"/>
    <x v="195"/>
  </r>
  <r>
    <d v="2007-11-27T00:00:00"/>
    <n v="331"/>
    <n v="-999"/>
    <n v="-8"/>
    <n v="-5.4"/>
    <n v="-10.7"/>
    <n v="90.5"/>
    <n v="78.8"/>
    <n v="1.4"/>
    <n v="199"/>
    <n v="-3.5"/>
    <n v="-999"/>
    <n v="-999"/>
    <n v="-999"/>
    <n v="-999"/>
    <n v="0.2"/>
    <n v="-999"/>
    <n v="0.32300000000000001"/>
    <n v="8.6999999999999994E-2"/>
    <n v="0"/>
    <n v="-999"/>
    <x v="195"/>
  </r>
  <r>
    <d v="2007-11-28T00:00:00"/>
    <n v="332"/>
    <n v="-999"/>
    <n v="-9.1"/>
    <n v="-6.2"/>
    <n v="-13"/>
    <n v="88.5"/>
    <n v="79.2"/>
    <n v="4.2"/>
    <n v="213"/>
    <n v="-4.9000000000000004"/>
    <n v="-999"/>
    <n v="-999"/>
    <n v="-999"/>
    <n v="-999"/>
    <n v="0.2"/>
    <n v="-999"/>
    <n v="0.30299999999999999"/>
    <n v="0.08"/>
    <n v="0"/>
    <n v="-999"/>
    <x v="195"/>
  </r>
  <r>
    <d v="2007-11-29T00:00:00"/>
    <n v="333"/>
    <n v="-999"/>
    <n v="-10.4"/>
    <n v="-5.2"/>
    <n v="-15.4"/>
    <n v="83.2"/>
    <n v="59.9"/>
    <n v="0"/>
    <n v="200"/>
    <n v="-5.6"/>
    <n v="-999"/>
    <n v="-999"/>
    <n v="-999"/>
    <n v="-999"/>
    <n v="0.3"/>
    <n v="-999"/>
    <n v="0.248"/>
    <n v="0.16600000000000001"/>
    <n v="0"/>
    <n v="-999"/>
    <x v="195"/>
  </r>
  <r>
    <d v="2007-11-30T00:00:00"/>
    <n v="334"/>
    <n v="-999"/>
    <n v="-13.4"/>
    <n v="-6.7"/>
    <n v="-19.2"/>
    <n v="82.5"/>
    <n v="51"/>
    <n v="0"/>
    <n v="200"/>
    <n v="-7.9"/>
    <n v="-999"/>
    <n v="-999"/>
    <n v="-999"/>
    <n v="-999"/>
    <n v="0.2"/>
    <n v="-999"/>
    <n v="0.188"/>
    <n v="0.18099999999999999"/>
    <n v="200"/>
    <n v="-7.9"/>
    <x v="195"/>
  </r>
  <r>
    <d v="2007-12-01T00:00:00"/>
    <n v="335"/>
    <n v="-999"/>
    <n v="-15"/>
    <n v="-11.7"/>
    <n v="-19.7"/>
    <n v="82"/>
    <n v="68.5"/>
    <n v="0.9"/>
    <n v="217"/>
    <n v="-8.5"/>
    <n v="-999"/>
    <n v="-999"/>
    <n v="-999"/>
    <n v="-999"/>
    <n v="0.2"/>
    <n v="-999"/>
    <n v="0.17100000000000001"/>
    <n v="7.9000000000000001E-2"/>
    <n v="0"/>
    <n v="-999"/>
    <x v="196"/>
  </r>
  <r>
    <d v="2007-12-02T00:00:00"/>
    <n v="336"/>
    <n v="-999"/>
    <n v="-8"/>
    <n v="-3.1"/>
    <n v="-13.7"/>
    <n v="90"/>
    <n v="81.3"/>
    <n v="2.8"/>
    <n v="215"/>
    <n v="-5.6"/>
    <n v="-999"/>
    <n v="-999"/>
    <n v="-999"/>
    <n v="-999"/>
    <n v="0.2"/>
    <n v="-999"/>
    <n v="0.39500000000000002"/>
    <n v="9.0999999999999998E-2"/>
    <n v="0"/>
    <n v="-999"/>
    <x v="196"/>
  </r>
  <r>
    <d v="2007-12-03T00:00:00"/>
    <n v="337"/>
    <n v="-999"/>
    <n v="0.2"/>
    <n v="2.4"/>
    <n v="-3"/>
    <n v="98.9"/>
    <n v="97.2"/>
    <n v="8.6"/>
    <n v="200"/>
    <n v="-0.9"/>
    <n v="-999"/>
    <n v="-999"/>
    <n v="-999"/>
    <n v="-999"/>
    <n v="0.2"/>
    <n v="-999"/>
    <n v="0.70599999999999996"/>
    <n v="0.02"/>
    <n v="0"/>
    <n v="-999"/>
    <x v="196"/>
  </r>
  <r>
    <d v="2007-12-04T00:00:00"/>
    <n v="338"/>
    <n v="-999"/>
    <n v="1.3"/>
    <n v="3.2"/>
    <n v="-1.4"/>
    <n v="91"/>
    <n v="77.3"/>
    <n v="1.9"/>
    <n v="172"/>
    <n v="-0.2"/>
    <n v="-999"/>
    <n v="-999"/>
    <n v="-999"/>
    <n v="-999"/>
    <n v="0.2"/>
    <n v="-999"/>
    <n v="0.59599999999999997"/>
    <n v="0.17399999999999999"/>
    <n v="0"/>
    <n v="-999"/>
    <x v="196"/>
  </r>
  <r>
    <d v="2007-12-05T00:00:00"/>
    <n v="339"/>
    <n v="-999"/>
    <n v="-3.6"/>
    <n v="0.8"/>
    <n v="-5.9"/>
    <n v="90.3"/>
    <n v="69.2"/>
    <n v="3.2"/>
    <n v="190"/>
    <n v="-2.6"/>
    <n v="-999"/>
    <n v="-999"/>
    <n v="-999"/>
    <n v="-999"/>
    <n v="0.2"/>
    <n v="-999"/>
    <n v="0.44900000000000001"/>
    <n v="0.19900000000000001"/>
    <n v="0"/>
    <n v="-999"/>
    <x v="196"/>
  </r>
  <r>
    <d v="2007-12-06T00:00:00"/>
    <n v="340"/>
    <n v="-999"/>
    <n v="-7.9"/>
    <n v="-5.8"/>
    <n v="-11.1"/>
    <n v="91.7"/>
    <n v="84.3"/>
    <n v="0"/>
    <n v="180"/>
    <n v="-3.3"/>
    <n v="-999"/>
    <n v="-999"/>
    <n v="-999"/>
    <n v="-999"/>
    <n v="0.1"/>
    <n v="-999"/>
    <n v="0.33400000000000002"/>
    <n v="6.2E-2"/>
    <n v="0"/>
    <n v="-999"/>
    <x v="196"/>
  </r>
  <r>
    <d v="2007-12-07T00:00:00"/>
    <n v="341"/>
    <n v="-999"/>
    <n v="-13.3"/>
    <n v="-8.6"/>
    <n v="-17.5"/>
    <n v="84.7"/>
    <n v="66.3"/>
    <n v="0"/>
    <n v="180"/>
    <n v="-5.9"/>
    <n v="-999"/>
    <n v="-999"/>
    <n v="-999"/>
    <n v="-999"/>
    <n v="0.2"/>
    <n v="-999"/>
    <n v="0.21199999999999999"/>
    <n v="0.107"/>
    <n v="0"/>
    <n v="-999"/>
    <x v="196"/>
  </r>
  <r>
    <d v="2007-12-08T00:00:00"/>
    <n v="342"/>
    <n v="-999"/>
    <n v="-11.1"/>
    <n v="-5.6"/>
    <n v="-17.899999999999999"/>
    <n v="55.7"/>
    <n v="25.1"/>
    <n v="3.3"/>
    <n v="210"/>
    <n v="-7.6"/>
    <n v="-999"/>
    <n v="-999"/>
    <n v="-999"/>
    <n v="-999"/>
    <n v="0.3"/>
    <n v="-999"/>
    <n v="0.10100000000000001"/>
    <n v="0.30099999999999999"/>
    <n v="0"/>
    <n v="-999"/>
    <x v="196"/>
  </r>
  <r>
    <d v="2007-12-09T00:00:00"/>
    <n v="343"/>
    <n v="-999"/>
    <n v="-8"/>
    <n v="-5.9"/>
    <n v="-10.199999999999999"/>
    <n v="68.3"/>
    <n v="26.5"/>
    <n v="1.2"/>
    <n v="221"/>
    <n v="-5.5"/>
    <n v="-999"/>
    <n v="-999"/>
    <n v="-999"/>
    <n v="-999"/>
    <n v="0.2"/>
    <n v="-999"/>
    <n v="0.104"/>
    <n v="0.28899999999999998"/>
    <n v="0"/>
    <n v="-999"/>
    <x v="196"/>
  </r>
  <r>
    <d v="2007-12-10T00:00:00"/>
    <n v="344"/>
    <n v="-999"/>
    <n v="-9.6999999999999993"/>
    <n v="-3.7"/>
    <n v="-12"/>
    <n v="86.9"/>
    <n v="58"/>
    <n v="0"/>
    <n v="200"/>
    <n v="-4.3"/>
    <n v="-999"/>
    <n v="-999"/>
    <n v="-999"/>
    <n v="-999"/>
    <n v="0.3"/>
    <n v="-999"/>
    <n v="0.27"/>
    <n v="0.19500000000000001"/>
    <n v="0"/>
    <n v="-999"/>
    <x v="196"/>
  </r>
  <r>
    <d v="2007-12-11T00:00:00"/>
    <n v="345"/>
    <n v="-999"/>
    <n v="-8.4"/>
    <n v="-4.9000000000000004"/>
    <n v="-12.2"/>
    <n v="86.1"/>
    <n v="72.599999999999994"/>
    <n v="0"/>
    <n v="200"/>
    <n v="-4.9000000000000004"/>
    <n v="-999"/>
    <n v="-999"/>
    <n v="-999"/>
    <n v="-999"/>
    <n v="0.2"/>
    <n v="-999"/>
    <n v="0.307"/>
    <n v="0.11600000000000001"/>
    <n v="0"/>
    <n v="-999"/>
    <x v="196"/>
  </r>
  <r>
    <d v="2007-12-12T00:00:00"/>
    <n v="346"/>
    <n v="-999"/>
    <n v="-8.6999999999999993"/>
    <n v="-4"/>
    <n v="-11.2"/>
    <n v="88.1"/>
    <n v="70.599999999999994"/>
    <n v="1.4"/>
    <n v="213"/>
    <n v="-4.5"/>
    <n v="-999"/>
    <n v="-999"/>
    <n v="-999"/>
    <n v="-999"/>
    <n v="0.2"/>
    <n v="-999"/>
    <n v="0.32"/>
    <n v="0.13300000000000001"/>
    <n v="0"/>
    <n v="-999"/>
    <x v="196"/>
  </r>
  <r>
    <d v="2007-12-13T00:00:00"/>
    <n v="347"/>
    <n v="-999"/>
    <n v="-7.8"/>
    <n v="-5.9"/>
    <n v="-10.3"/>
    <n v="91"/>
    <n v="80.400000000000006"/>
    <n v="5.2"/>
    <n v="260"/>
    <n v="-3.7"/>
    <n v="-999"/>
    <n v="-999"/>
    <n v="-999"/>
    <n v="-999"/>
    <n v="0.2"/>
    <n v="-999"/>
    <n v="0.315"/>
    <n v="7.6999999999999999E-2"/>
    <n v="0"/>
    <n v="-999"/>
    <x v="196"/>
  </r>
  <r>
    <d v="2007-12-14T00:00:00"/>
    <n v="348"/>
    <n v="-999"/>
    <n v="-6.4"/>
    <n v="-4.5999999999999996"/>
    <n v="-8.9"/>
    <n v="91.5"/>
    <n v="84"/>
    <n v="1.7"/>
    <n v="271"/>
    <n v="-2.6"/>
    <n v="-999"/>
    <n v="-999"/>
    <n v="-999"/>
    <n v="-999"/>
    <n v="0.1"/>
    <n v="-999"/>
    <n v="0.36399999999999999"/>
    <n v="6.9000000000000006E-2"/>
    <n v="0"/>
    <n v="-999"/>
    <x v="196"/>
  </r>
  <r>
    <d v="2007-12-15T00:00:00"/>
    <n v="349"/>
    <n v="-999"/>
    <n v="-6.3"/>
    <n v="-3"/>
    <n v="-7.5"/>
    <n v="87.8"/>
    <n v="73.400000000000006"/>
    <n v="3.3"/>
    <n v="281"/>
    <n v="-2.1"/>
    <n v="-999"/>
    <n v="-999"/>
    <n v="-999"/>
    <n v="-999"/>
    <n v="0.2"/>
    <n v="-999"/>
    <n v="0.35899999999999999"/>
    <n v="0.13"/>
    <n v="0"/>
    <n v="-999"/>
    <x v="196"/>
  </r>
  <r>
    <d v="2007-12-16T00:00:00"/>
    <n v="350"/>
    <n v="-999"/>
    <n v="-6.7"/>
    <n v="-4.8"/>
    <n v="-8.5"/>
    <n v="88.7"/>
    <n v="80.900000000000006"/>
    <n v="2.9"/>
    <n v="305"/>
    <n v="-2.9"/>
    <n v="-999"/>
    <n v="-999"/>
    <n v="-999"/>
    <n v="-999"/>
    <n v="0.1"/>
    <n v="-999"/>
    <n v="0.34599999999999997"/>
    <n v="8.2000000000000003E-2"/>
    <n v="0"/>
    <n v="-999"/>
    <x v="196"/>
  </r>
  <r>
    <d v="2007-12-17T00:00:00"/>
    <n v="351"/>
    <n v="-999"/>
    <n v="-7.3"/>
    <n v="-4.2"/>
    <n v="-10.8"/>
    <n v="89.6"/>
    <n v="80"/>
    <n v="0"/>
    <n v="280"/>
    <n v="-2.7"/>
    <n v="-999"/>
    <n v="-999"/>
    <n v="-999"/>
    <n v="-999"/>
    <n v="0.1"/>
    <n v="-999"/>
    <n v="0.35699999999999998"/>
    <n v="8.8999999999999996E-2"/>
    <n v="0"/>
    <n v="-999"/>
    <x v="196"/>
  </r>
  <r>
    <d v="2007-12-18T00:00:00"/>
    <n v="352"/>
    <n v="-999"/>
    <n v="-6.1"/>
    <n v="-3.7"/>
    <n v="-9"/>
    <n v="91.4"/>
    <n v="74.2"/>
    <n v="3.9"/>
    <n v="308"/>
    <n v="-3"/>
    <n v="-999"/>
    <n v="-999"/>
    <n v="-999"/>
    <n v="-999"/>
    <n v="0.1"/>
    <n v="-999"/>
    <n v="0.34499999999999997"/>
    <n v="0.12"/>
    <n v="0"/>
    <n v="-999"/>
    <x v="196"/>
  </r>
  <r>
    <d v="2007-12-19T00:00:00"/>
    <n v="353"/>
    <n v="-999"/>
    <n v="-5.5"/>
    <n v="-3.9"/>
    <n v="-6.7"/>
    <n v="90.7"/>
    <n v="83"/>
    <n v="0"/>
    <n v="296"/>
    <n v="-2.4"/>
    <n v="-999"/>
    <n v="-999"/>
    <n v="-999"/>
    <n v="-999"/>
    <n v="0.1"/>
    <n v="-999"/>
    <n v="0.379"/>
    <n v="7.8E-2"/>
    <n v="0"/>
    <n v="-999"/>
    <x v="196"/>
  </r>
  <r>
    <d v="2007-12-20T00:00:00"/>
    <n v="354"/>
    <n v="-999"/>
    <n v="-8.6"/>
    <n v="-5"/>
    <n v="-15.9"/>
    <n v="88.9"/>
    <n v="75.3"/>
    <n v="3.6"/>
    <n v="325"/>
    <n v="-2.6"/>
    <n v="-999"/>
    <n v="-999"/>
    <n v="-999"/>
    <n v="-999"/>
    <n v="0.1"/>
    <n v="-999"/>
    <n v="0.316"/>
    <n v="0.104"/>
    <n v="0"/>
    <n v="-999"/>
    <x v="196"/>
  </r>
  <r>
    <d v="2007-12-21T00:00:00"/>
    <n v="355"/>
    <n v="-999"/>
    <n v="-11"/>
    <n v="-5.3"/>
    <n v="-15.8"/>
    <n v="81.5"/>
    <n v="58.6"/>
    <n v="0.9"/>
    <n v="338"/>
    <n v="-3.2"/>
    <n v="-999"/>
    <n v="-999"/>
    <n v="-999"/>
    <n v="-999"/>
    <n v="0.2"/>
    <n v="-999"/>
    <n v="0.24099999999999999"/>
    <n v="0.17"/>
    <n v="0"/>
    <n v="-999"/>
    <x v="196"/>
  </r>
  <r>
    <d v="2007-12-22T00:00:00"/>
    <n v="356"/>
    <n v="-999"/>
    <n v="-8.5"/>
    <n v="-7.2"/>
    <n v="-9.6999999999999993"/>
    <n v="90.3"/>
    <n v="85.3"/>
    <n v="8"/>
    <n v="400"/>
    <n v="-2.9"/>
    <n v="-999"/>
    <n v="-999"/>
    <n v="-999"/>
    <n v="-999"/>
    <n v="0.1"/>
    <n v="-999"/>
    <n v="0.30299999999999999"/>
    <n v="5.1999999999999998E-2"/>
    <n v="0"/>
    <n v="-999"/>
    <x v="196"/>
  </r>
  <r>
    <d v="2007-12-23T00:00:00"/>
    <n v="357"/>
    <n v="-999"/>
    <n v="-6.1"/>
    <n v="-4.4000000000000004"/>
    <n v="-7.9"/>
    <n v="92.8"/>
    <n v="83.5"/>
    <n v="3.4"/>
    <n v="437"/>
    <n v="-2.2999999999999998"/>
    <n v="-999"/>
    <n v="-999"/>
    <n v="-999"/>
    <n v="-999"/>
    <n v="0.1"/>
    <n v="-999"/>
    <n v="0.36699999999999999"/>
    <n v="7.2999999999999995E-2"/>
    <n v="0"/>
    <n v="-999"/>
    <x v="196"/>
  </r>
  <r>
    <d v="2007-12-24T00:00:00"/>
    <n v="358"/>
    <n v="-999"/>
    <n v="-7.7"/>
    <n v="-4.5999999999999996"/>
    <n v="-10.1"/>
    <n v="90.3"/>
    <n v="80.900000000000006"/>
    <n v="0"/>
    <n v="404"/>
    <n v="-1.9"/>
    <n v="-999"/>
    <n v="-999"/>
    <n v="-999"/>
    <n v="-999"/>
    <n v="0.1"/>
    <n v="-999"/>
    <n v="0.35099999999999998"/>
    <n v="8.3000000000000004E-2"/>
    <n v="0"/>
    <n v="-999"/>
    <x v="196"/>
  </r>
  <r>
    <d v="2007-12-25T00:00:00"/>
    <n v="359"/>
    <n v="-999"/>
    <n v="-9.8000000000000007"/>
    <n v="-8.1"/>
    <n v="-11.3"/>
    <n v="86.5"/>
    <n v="76.7"/>
    <n v="7.4"/>
    <n v="474"/>
    <n v="-2.6"/>
    <n v="-999"/>
    <n v="-999"/>
    <n v="-999"/>
    <n v="-999"/>
    <n v="0.1"/>
    <n v="-999"/>
    <n v="0.254"/>
    <n v="7.6999999999999999E-2"/>
    <n v="0"/>
    <n v="-999"/>
    <x v="196"/>
  </r>
  <r>
    <d v="2007-12-26T00:00:00"/>
    <n v="360"/>
    <n v="-999"/>
    <n v="-9.5"/>
    <n v="-6.7"/>
    <n v="-11.6"/>
    <n v="90.6"/>
    <n v="87.7"/>
    <n v="0"/>
    <n v="474"/>
    <n v="-2.5"/>
    <n v="-999"/>
    <n v="-999"/>
    <n v="-999"/>
    <n v="-999"/>
    <n v="0.1"/>
    <n v="-999"/>
    <n v="0.32500000000000001"/>
    <n v="4.4999999999999998E-2"/>
    <n v="0"/>
    <n v="-999"/>
    <x v="196"/>
  </r>
  <r>
    <d v="2007-12-27T00:00:00"/>
    <n v="361"/>
    <n v="-999"/>
    <n v="-10.5"/>
    <n v="-8.9"/>
    <n v="-12.4"/>
    <n v="88.1"/>
    <n v="81.7"/>
    <n v="2.2000000000000002"/>
    <n v="490"/>
    <n v="-2.1"/>
    <n v="-999"/>
    <n v="-999"/>
    <n v="-999"/>
    <n v="-999"/>
    <n v="0.1"/>
    <n v="-999"/>
    <n v="0.255"/>
    <n v="5.7000000000000002E-2"/>
    <n v="0"/>
    <n v="-999"/>
    <x v="196"/>
  </r>
  <r>
    <d v="2007-12-28T00:00:00"/>
    <n v="362"/>
    <n v="-999"/>
    <n v="-9.4"/>
    <n v="-5.2"/>
    <n v="-11.3"/>
    <n v="90.6"/>
    <n v="88.4"/>
    <n v="4.4000000000000004"/>
    <n v="525"/>
    <n v="-2.1"/>
    <n v="-999"/>
    <n v="-999"/>
    <n v="-999"/>
    <n v="-999"/>
    <n v="0.1"/>
    <n v="-999"/>
    <n v="0.36499999999999999"/>
    <n v="4.8000000000000001E-2"/>
    <n v="0"/>
    <n v="-999"/>
    <x v="196"/>
  </r>
  <r>
    <d v="2007-12-29T00:00:00"/>
    <n v="363"/>
    <n v="-999"/>
    <n v="-9.4"/>
    <n v="-6.3"/>
    <n v="-11.1"/>
    <n v="90.4"/>
    <n v="85.9"/>
    <n v="1.7"/>
    <n v="525"/>
    <n v="-1.9"/>
    <n v="-999"/>
    <n v="-999"/>
    <n v="-999"/>
    <n v="-999"/>
    <n v="0.1"/>
    <n v="-999"/>
    <n v="0.32700000000000001"/>
    <n v="5.3999999999999999E-2"/>
    <n v="0"/>
    <n v="-999"/>
    <x v="196"/>
  </r>
  <r>
    <d v="2007-12-30T00:00:00"/>
    <n v="364"/>
    <n v="-999"/>
    <n v="-9.5"/>
    <n v="-7.6"/>
    <n v="-10.8"/>
    <n v="90"/>
    <n v="88.2"/>
    <n v="0"/>
    <n v="510"/>
    <n v="-1.8"/>
    <n v="-999"/>
    <n v="-999"/>
    <n v="-999"/>
    <n v="-999"/>
    <n v="0.1"/>
    <n v="-999"/>
    <n v="0.30499999999999999"/>
    <n v="4.1000000000000002E-2"/>
    <n v="0"/>
    <n v="-999"/>
    <x v="196"/>
  </r>
  <r>
    <d v="2007-12-31T00:00:00"/>
    <n v="365"/>
    <n v="-999"/>
    <n v="-10.3"/>
    <n v="-6.6"/>
    <n v="-13.2"/>
    <n v="87.9"/>
    <n v="81"/>
    <n v="0"/>
    <n v="500"/>
    <n v="-1.8"/>
    <n v="-999"/>
    <n v="-999"/>
    <n v="-999"/>
    <n v="-999"/>
    <n v="0.1"/>
    <n v="-999"/>
    <n v="0.30199999999999999"/>
    <n v="7.0999999999999994E-2"/>
    <n v="500"/>
    <n v="-1.8"/>
    <x v="196"/>
  </r>
  <r>
    <d v="2008-01-01T00:00:00"/>
    <n v="1"/>
    <n v="-999"/>
    <n v="-10.199999999999999"/>
    <n v="-7.1"/>
    <n v="-11.6"/>
    <n v="80.5"/>
    <n v="54.1"/>
    <n v="0"/>
    <n v="495"/>
    <n v="-2.1"/>
    <n v="-999"/>
    <n v="-999"/>
    <n v="-999"/>
    <n v="-999"/>
    <n v="0.1"/>
    <n v="-999"/>
    <n v="0.19500000000000001"/>
    <n v="0.16400000000000001"/>
    <n v="0"/>
    <n v="-999"/>
    <x v="197"/>
  </r>
  <r>
    <d v="2008-01-02T00:00:00"/>
    <n v="2"/>
    <n v="-999"/>
    <n v="-6.8"/>
    <n v="-3.5"/>
    <n v="-8.1"/>
    <n v="77.2"/>
    <n v="55.3"/>
    <n v="0"/>
    <n v="480"/>
    <n v="-2.1"/>
    <n v="-999"/>
    <n v="-999"/>
    <n v="-999"/>
    <n v="-999"/>
    <n v="0.1"/>
    <n v="-999"/>
    <n v="0.26100000000000001"/>
    <n v="0.21099999999999999"/>
    <n v="0"/>
    <n v="-999"/>
    <x v="197"/>
  </r>
  <r>
    <d v="2008-01-03T00:00:00"/>
    <n v="3"/>
    <n v="-999"/>
    <n v="-5"/>
    <n v="-3.3"/>
    <n v="-7.5"/>
    <n v="93.1"/>
    <n v="84.2"/>
    <n v="0"/>
    <n v="471"/>
    <n v="-1.9"/>
    <n v="-999"/>
    <n v="-999"/>
    <n v="-999"/>
    <n v="-999"/>
    <n v="0.1"/>
    <n v="-999"/>
    <n v="0.40200000000000002"/>
    <n v="7.5999999999999998E-2"/>
    <n v="0"/>
    <n v="-999"/>
    <x v="197"/>
  </r>
  <r>
    <d v="2008-01-04T00:00:00"/>
    <n v="4"/>
    <n v="-999"/>
    <n v="-3.9"/>
    <n v="-2.4"/>
    <n v="-5.9"/>
    <n v="93.4"/>
    <n v="79.599999999999994"/>
    <n v="4.51"/>
    <n v="492"/>
    <n v="-1.6"/>
    <n v="-999"/>
    <n v="-999"/>
    <n v="-999"/>
    <n v="-999"/>
    <n v="0.1"/>
    <n v="-999"/>
    <n v="0.40799999999999997"/>
    <n v="0.104"/>
    <n v="0"/>
    <n v="-999"/>
    <x v="197"/>
  </r>
  <r>
    <d v="2008-01-05T00:00:00"/>
    <n v="5"/>
    <n v="-999"/>
    <n v="-5.5"/>
    <n v="-2.1"/>
    <n v="-8.8000000000000007"/>
    <n v="85.6"/>
    <n v="64.7"/>
    <n v="0"/>
    <n v="480"/>
    <n v="-1.3"/>
    <n v="-999"/>
    <n v="-999"/>
    <n v="-999"/>
    <n v="-999"/>
    <n v="0.1"/>
    <n v="-999"/>
    <n v="0.34"/>
    <n v="0.185"/>
    <n v="0"/>
    <n v="-999"/>
    <x v="197"/>
  </r>
  <r>
    <d v="2008-01-06T00:00:00"/>
    <n v="6"/>
    <n v="-999"/>
    <n v="-9.4"/>
    <n v="-2.4"/>
    <n v="-12.9"/>
    <n v="79.8"/>
    <n v="46.3"/>
    <n v="0"/>
    <n v="463"/>
    <n v="-1.9"/>
    <n v="-999"/>
    <n v="-999"/>
    <n v="-999"/>
    <n v="-999"/>
    <n v="0.2"/>
    <n v="-999"/>
    <n v="0.23699999999999999"/>
    <n v="0.27500000000000002"/>
    <n v="0"/>
    <n v="-999"/>
    <x v="197"/>
  </r>
  <r>
    <d v="2008-01-07T00:00:00"/>
    <n v="7"/>
    <n v="-999"/>
    <n v="-10.199999999999999"/>
    <n v="-4.2"/>
    <n v="-13.3"/>
    <n v="81.900000000000006"/>
    <n v="55.6"/>
    <n v="0"/>
    <n v="460"/>
    <n v="-2.7"/>
    <n v="-999"/>
    <n v="-999"/>
    <n v="-999"/>
    <n v="-999"/>
    <n v="0.2"/>
    <n v="-999"/>
    <n v="0.249"/>
    <n v="0.19900000000000001"/>
    <n v="0"/>
    <n v="-999"/>
    <x v="197"/>
  </r>
  <r>
    <d v="2008-01-08T00:00:00"/>
    <n v="8"/>
    <n v="-999"/>
    <n v="-9.4"/>
    <n v="-7.7"/>
    <n v="-10.4"/>
    <n v="89.5"/>
    <n v="82.6"/>
    <n v="12.760000000000002"/>
    <n v="558"/>
    <n v="-3"/>
    <n v="-999"/>
    <n v="-999"/>
    <n v="-999"/>
    <n v="-999"/>
    <n v="0.1"/>
    <n v="-999"/>
    <n v="0.28199999999999997"/>
    <n v="0.06"/>
    <n v="0"/>
    <n v="-999"/>
    <x v="197"/>
  </r>
  <r>
    <d v="2008-01-09T00:00:00"/>
    <n v="9"/>
    <n v="-999"/>
    <n v="-8"/>
    <n v="-3.8"/>
    <n v="-9.8000000000000007"/>
    <n v="89.1"/>
    <n v="81.900000000000006"/>
    <n v="0"/>
    <n v="545"/>
    <n v="-2.4"/>
    <n v="-999"/>
    <n v="-999"/>
    <n v="-999"/>
    <n v="-999"/>
    <n v="0.2"/>
    <n v="-999"/>
    <n v="0.379"/>
    <n v="8.3000000000000004E-2"/>
    <n v="0"/>
    <n v="-999"/>
    <x v="197"/>
  </r>
  <r>
    <d v="2008-01-10T00:00:00"/>
    <n v="10"/>
    <n v="-999"/>
    <n v="-6.8"/>
    <n v="-2.2000000000000002"/>
    <n v="-10"/>
    <n v="93.4"/>
    <n v="87.8"/>
    <n v="12.43"/>
    <n v="600"/>
    <n v="-2"/>
    <n v="-999"/>
    <n v="-999"/>
    <n v="-999"/>
    <n v="-999"/>
    <n v="0.1"/>
    <n v="-999"/>
    <n v="0.45500000000000002"/>
    <n v="6.3E-2"/>
    <n v="0"/>
    <n v="-999"/>
    <x v="197"/>
  </r>
  <r>
    <d v="2008-01-11T00:00:00"/>
    <n v="11"/>
    <n v="-999"/>
    <n v="-4.7"/>
    <n v="0.1"/>
    <n v="-6.5"/>
    <n v="95.2"/>
    <n v="90.6"/>
    <n v="0"/>
    <n v="560"/>
    <n v="-1.7"/>
    <n v="-999"/>
    <n v="-999"/>
    <n v="-999"/>
    <n v="-999"/>
    <n v="0.2"/>
    <n v="-999"/>
    <n v="0.55700000000000005"/>
    <n v="5.8000000000000003E-2"/>
    <n v="0"/>
    <n v="-999"/>
    <x v="197"/>
  </r>
  <r>
    <d v="2008-01-12T00:00:00"/>
    <n v="12"/>
    <n v="-999"/>
    <n v="-5.0999999999999996"/>
    <n v="-2.7"/>
    <n v="-7.9"/>
    <n v="92.7"/>
    <n v="81.400000000000006"/>
    <n v="1.65"/>
    <n v="575"/>
    <n v="-1.6"/>
    <n v="-999"/>
    <n v="-999"/>
    <n v="-999"/>
    <n v="-999"/>
    <n v="0.1"/>
    <n v="-999"/>
    <n v="0.40799999999999997"/>
    <n v="9.2999999999999999E-2"/>
    <n v="0"/>
    <n v="-999"/>
    <x v="197"/>
  </r>
  <r>
    <d v="2008-01-13T00:00:00"/>
    <n v="13"/>
    <n v="-999"/>
    <n v="-3.4"/>
    <n v="1.7"/>
    <n v="-5.9"/>
    <n v="83.9"/>
    <n v="60.1"/>
    <n v="0"/>
    <n v="575"/>
    <n v="-1.4"/>
    <n v="-999"/>
    <n v="-999"/>
    <n v="-999"/>
    <n v="-999"/>
    <n v="0.2"/>
    <n v="-999"/>
    <n v="0.41399999999999998"/>
    <n v="0.27500000000000002"/>
    <n v="0"/>
    <n v="-999"/>
    <x v="197"/>
  </r>
  <r>
    <d v="2008-01-14T00:00:00"/>
    <n v="14"/>
    <n v="-999"/>
    <n v="-4.9000000000000004"/>
    <n v="0.9"/>
    <n v="-12.7"/>
    <n v="77.5"/>
    <n v="53.1"/>
    <n v="5.0600000000000005"/>
    <n v="623"/>
    <n v="-1.4"/>
    <n v="-999"/>
    <n v="-999"/>
    <n v="-999"/>
    <n v="-999"/>
    <n v="0.1"/>
    <n v="-999"/>
    <n v="0.34699999999999998"/>
    <n v="0.30599999999999999"/>
    <n v="0"/>
    <n v="-999"/>
    <x v="197"/>
  </r>
  <r>
    <d v="2008-01-15T00:00:00"/>
    <n v="15"/>
    <n v="-999"/>
    <n v="-14.1"/>
    <n v="-10.5"/>
    <n v="-16.3"/>
    <n v="79"/>
    <n v="57.4"/>
    <n v="0"/>
    <n v="591"/>
    <n v="-1.3"/>
    <n v="-999"/>
    <n v="-999"/>
    <n v="-999"/>
    <n v="-999"/>
    <n v="0.1"/>
    <n v="-999"/>
    <n v="0.158"/>
    <n v="0.11700000000000001"/>
    <n v="0"/>
    <n v="-999"/>
    <x v="197"/>
  </r>
  <r>
    <d v="2008-01-16T00:00:00"/>
    <n v="16"/>
    <n v="-999"/>
    <n v="-8.6"/>
    <n v="-2.6"/>
    <n v="-15.2"/>
    <n v="90.1"/>
    <n v="82"/>
    <n v="0"/>
    <n v="588"/>
    <n v="-1.8"/>
    <n v="-999"/>
    <n v="-999"/>
    <n v="-999"/>
    <n v="-999"/>
    <n v="0.2"/>
    <n v="-999"/>
    <n v="0.41499999999999998"/>
    <n v="9.0999999999999998E-2"/>
    <n v="0"/>
    <n v="-999"/>
    <x v="197"/>
  </r>
  <r>
    <d v="2008-01-17T00:00:00"/>
    <n v="17"/>
    <n v="-999"/>
    <n v="-3.7"/>
    <n v="-1.7"/>
    <n v="-5.3"/>
    <n v="88.6"/>
    <n v="73"/>
    <n v="0"/>
    <n v="590"/>
    <n v="-1.8"/>
    <n v="-999"/>
    <n v="-999"/>
    <n v="-999"/>
    <n v="-999"/>
    <n v="0.1"/>
    <n v="-999"/>
    <n v="0.39500000000000002"/>
    <n v="0.14599999999999999"/>
    <n v="0"/>
    <n v="-999"/>
    <x v="197"/>
  </r>
  <r>
    <d v="2008-01-18T00:00:00"/>
    <n v="18"/>
    <n v="-999"/>
    <n v="-4.7"/>
    <n v="-0.9"/>
    <n v="-7.8"/>
    <n v="87.6"/>
    <n v="74.099999999999994"/>
    <n v="0"/>
    <n v="578"/>
    <n v="-1.4"/>
    <n v="-999"/>
    <n v="-999"/>
    <n v="-999"/>
    <n v="-999"/>
    <n v="0.1"/>
    <n v="-999"/>
    <n v="0.42499999999999999"/>
    <n v="0.14799999999999999"/>
    <n v="0"/>
    <n v="-999"/>
    <x v="197"/>
  </r>
  <r>
    <d v="2008-01-19T00:00:00"/>
    <n v="19"/>
    <n v="-999"/>
    <n v="-5.7"/>
    <n v="-1.5"/>
    <n v="-8.5"/>
    <n v="89.6"/>
    <n v="70.2"/>
    <n v="3.96"/>
    <n v="608"/>
    <n v="-1.5"/>
    <n v="-999"/>
    <n v="-999"/>
    <n v="-999"/>
    <n v="-999"/>
    <n v="0.1"/>
    <n v="-999"/>
    <n v="0.38400000000000001"/>
    <n v="0.16300000000000001"/>
    <n v="0"/>
    <n v="-999"/>
    <x v="197"/>
  </r>
  <r>
    <d v="2008-01-20T00:00:00"/>
    <n v="20"/>
    <n v="-999"/>
    <n v="-11.3"/>
    <n v="-7.1"/>
    <n v="-15.6"/>
    <n v="75.3"/>
    <n v="49.4"/>
    <n v="5.83"/>
    <n v="653"/>
    <n v="-1.4"/>
    <n v="-999"/>
    <n v="-999"/>
    <n v="-999"/>
    <n v="-999"/>
    <n v="0.1"/>
    <n v="-999"/>
    <n v="0.17699999999999999"/>
    <n v="0.18099999999999999"/>
    <n v="0"/>
    <n v="-999"/>
    <x v="197"/>
  </r>
  <r>
    <d v="2008-01-21T00:00:00"/>
    <n v="21"/>
    <n v="-999"/>
    <n v="-13.5"/>
    <n v="-7.8"/>
    <n v="-18.3"/>
    <n v="65.5"/>
    <n v="38.1"/>
    <n v="0"/>
    <n v="632"/>
    <n v="-1.6"/>
    <n v="-999"/>
    <n v="-999"/>
    <n v="-999"/>
    <n v="-999"/>
    <n v="0.2"/>
    <n v="-999"/>
    <n v="0.13"/>
    <n v="0.21"/>
    <n v="0"/>
    <n v="-999"/>
    <x v="197"/>
  </r>
  <r>
    <d v="2008-01-22T00:00:00"/>
    <n v="22"/>
    <n v="-999"/>
    <n v="-9.8000000000000007"/>
    <n v="-1"/>
    <n v="-13.7"/>
    <n v="67.900000000000006"/>
    <n v="37"/>
    <n v="0.88"/>
    <n v="618"/>
    <n v="-2.1"/>
    <n v="-999"/>
    <n v="-999"/>
    <n v="-999"/>
    <n v="-999"/>
    <n v="0.2"/>
    <n v="-999"/>
    <n v="0.21"/>
    <n v="0.35799999999999998"/>
    <n v="0"/>
    <n v="-999"/>
    <x v="197"/>
  </r>
  <r>
    <d v="2008-01-23T00:00:00"/>
    <n v="23"/>
    <n v="-999"/>
    <n v="-9.6999999999999993"/>
    <n v="-1.8"/>
    <n v="-13.4"/>
    <n v="68.7"/>
    <n v="40.5"/>
    <n v="0"/>
    <n v="615"/>
    <n v="-2.2999999999999998"/>
    <n v="-999"/>
    <n v="-999"/>
    <n v="-999"/>
    <n v="-999"/>
    <n v="0.2"/>
    <n v="-999"/>
    <n v="0.217"/>
    <n v="0.318"/>
    <n v="0"/>
    <n v="-999"/>
    <x v="197"/>
  </r>
  <r>
    <d v="2008-01-24T00:00:00"/>
    <n v="24"/>
    <n v="-999"/>
    <n v="-8.5"/>
    <n v="-1.6"/>
    <n v="-12.1"/>
    <n v="51.1"/>
    <n v="28.2"/>
    <n v="0"/>
    <n v="610"/>
    <n v="-2.4"/>
    <n v="-999"/>
    <n v="-999"/>
    <n v="-999"/>
    <n v="-999"/>
    <n v="0.2"/>
    <n v="-999"/>
    <n v="0.153"/>
    <n v="0.39"/>
    <n v="0"/>
    <n v="-999"/>
    <x v="197"/>
  </r>
  <r>
    <d v="2008-01-25T00:00:00"/>
    <n v="25"/>
    <n v="-999"/>
    <n v="-9.1"/>
    <n v="-1.7"/>
    <n v="-13.3"/>
    <n v="60.8"/>
    <n v="36.299999999999997"/>
    <n v="0"/>
    <n v="608"/>
    <n v="-2.5"/>
    <n v="-999"/>
    <n v="-999"/>
    <n v="-999"/>
    <n v="-999"/>
    <n v="0.2"/>
    <n v="-999"/>
    <n v="0.19600000000000001"/>
    <n v="0.34300000000000003"/>
    <n v="0"/>
    <n v="-999"/>
    <x v="197"/>
  </r>
  <r>
    <d v="2008-01-26T00:00:00"/>
    <n v="26"/>
    <n v="-999"/>
    <n v="-7"/>
    <n v="-2.2999999999999998"/>
    <n v="-9"/>
    <n v="68.5"/>
    <n v="39.200000000000003"/>
    <n v="0"/>
    <n v="597"/>
    <n v="-2.6"/>
    <n v="-999"/>
    <n v="-999"/>
    <n v="-999"/>
    <n v="-999"/>
    <n v="0.1"/>
    <n v="-999"/>
    <n v="0.20200000000000001"/>
    <n v="0.313"/>
    <n v="0"/>
    <n v="-999"/>
    <x v="197"/>
  </r>
  <r>
    <d v="2008-01-27T00:00:00"/>
    <n v="27"/>
    <n v="-999"/>
    <n v="-10.6"/>
    <n v="-7.3"/>
    <n v="-14.5"/>
    <n v="81.099999999999994"/>
    <n v="50.3"/>
    <n v="0"/>
    <n v="581"/>
    <n v="-2.4"/>
    <n v="-999"/>
    <n v="-999"/>
    <n v="-999"/>
    <n v="-999"/>
    <n v="0.1"/>
    <n v="-999"/>
    <n v="0.17799999999999999"/>
    <n v="0.17499999999999999"/>
    <n v="0"/>
    <n v="-999"/>
    <x v="197"/>
  </r>
  <r>
    <d v="2008-01-28T00:00:00"/>
    <n v="28"/>
    <n v="-999"/>
    <n v="-17.2"/>
    <n v="-14.1"/>
    <n v="-22.4"/>
    <n v="79.400000000000006"/>
    <n v="64.3"/>
    <n v="2.5300000000000002"/>
    <n v="604"/>
    <n v="-2.5"/>
    <n v="-999"/>
    <n v="-999"/>
    <n v="-999"/>
    <n v="-999"/>
    <n v="0.1"/>
    <n v="-999"/>
    <n v="0.13200000000000001"/>
    <n v="7.2999999999999995E-2"/>
    <n v="0"/>
    <n v="-999"/>
    <x v="197"/>
  </r>
  <r>
    <d v="2008-01-29T00:00:00"/>
    <n v="29"/>
    <n v="-999"/>
    <n v="-11.5"/>
    <n v="-7"/>
    <n v="-14.2"/>
    <n v="87.3"/>
    <n v="79.900000000000006"/>
    <n v="4.51"/>
    <n v="628"/>
    <n v="-2.8"/>
    <n v="-999"/>
    <n v="-999"/>
    <n v="-999"/>
    <n v="-999"/>
    <n v="0.1"/>
    <n v="-999"/>
    <n v="0.28799999999999998"/>
    <n v="7.2999999999999995E-2"/>
    <n v="0"/>
    <n v="-999"/>
    <x v="197"/>
  </r>
  <r>
    <d v="2008-01-30T00:00:00"/>
    <n v="30"/>
    <n v="-999"/>
    <n v="-9.3000000000000007"/>
    <n v="-5.7"/>
    <n v="-11.9"/>
    <n v="81.900000000000006"/>
    <n v="65.400000000000006"/>
    <n v="1.1000000000000001"/>
    <n v="635"/>
    <n v="-2.6"/>
    <n v="-999"/>
    <n v="-999"/>
    <n v="-999"/>
    <n v="-999"/>
    <n v="0.1"/>
    <n v="-999"/>
    <n v="0.26200000000000001"/>
    <n v="0.13800000000000001"/>
    <n v="0"/>
    <n v="-999"/>
    <x v="197"/>
  </r>
  <r>
    <d v="2008-01-31T00:00:00"/>
    <n v="31"/>
    <n v="-999"/>
    <n v="-8.1999999999999993"/>
    <n v="-3.4"/>
    <n v="-12.1"/>
    <n v="87"/>
    <n v="65.8"/>
    <n v="0"/>
    <n v="635"/>
    <n v="-2.2999999999999998"/>
    <n v="-999"/>
    <n v="-999"/>
    <n v="-999"/>
    <n v="-999"/>
    <n v="0.1"/>
    <n v="-999"/>
    <n v="0.312"/>
    <n v="0.16200000000000001"/>
    <n v="635"/>
    <n v="-2.2999999999999998"/>
    <x v="197"/>
  </r>
  <r>
    <d v="2008-02-01T00:00:00"/>
    <n v="32"/>
    <n v="-999"/>
    <n v="-9.4"/>
    <n v="-4.3"/>
    <n v="-12.8"/>
    <n v="88.8"/>
    <n v="74.2"/>
    <n v="10.01"/>
    <n v="726"/>
    <n v="-2"/>
    <n v="-999"/>
    <n v="-999"/>
    <n v="-999"/>
    <n v="-999"/>
    <n v="0.1"/>
    <n v="-999"/>
    <n v="0.32800000000000001"/>
    <n v="0.115"/>
    <n v="0"/>
    <n v="-999"/>
    <x v="198"/>
  </r>
  <r>
    <d v="2008-02-02T00:00:00"/>
    <n v="33"/>
    <n v="-999"/>
    <n v="-10.7"/>
    <n v="-7.4"/>
    <n v="-14"/>
    <n v="85.8"/>
    <n v="75.900000000000006"/>
    <n v="0"/>
    <n v="719"/>
    <n v="-1.9"/>
    <n v="-999"/>
    <n v="-999"/>
    <n v="-999"/>
    <n v="-999"/>
    <n v="0.1"/>
    <n v="-999"/>
    <n v="0.26600000000000001"/>
    <n v="8.4000000000000005E-2"/>
    <n v="0"/>
    <n v="-999"/>
    <x v="198"/>
  </r>
  <r>
    <d v="2008-02-03T00:00:00"/>
    <n v="34"/>
    <n v="-999"/>
    <n v="-10.7"/>
    <n v="-4"/>
    <n v="-15.3"/>
    <n v="82.3"/>
    <n v="54.6"/>
    <n v="0"/>
    <n v="704"/>
    <n v="-1.7"/>
    <n v="-999"/>
    <n v="-999"/>
    <n v="-999"/>
    <n v="-999"/>
    <n v="0.2"/>
    <n v="-999"/>
    <n v="0.248"/>
    <n v="0.20599999999999999"/>
    <n v="0"/>
    <n v="-999"/>
    <x v="198"/>
  </r>
  <r>
    <d v="2008-02-04T00:00:00"/>
    <n v="35"/>
    <n v="-999"/>
    <n v="-10.8"/>
    <n v="-6.2"/>
    <n v="-15.7"/>
    <n v="81.7"/>
    <n v="62.2"/>
    <n v="0"/>
    <n v="704"/>
    <n v="-1.7"/>
    <n v="-999"/>
    <n v="-999"/>
    <n v="-999"/>
    <n v="-999"/>
    <n v="0.1"/>
    <n v="-999"/>
    <n v="0.23799999999999999"/>
    <n v="0.14499999999999999"/>
    <n v="0"/>
    <n v="-999"/>
    <x v="198"/>
  </r>
  <r>
    <d v="2008-02-05T00:00:00"/>
    <n v="36"/>
    <n v="-999"/>
    <n v="-7.4"/>
    <n v="-5.2"/>
    <n v="-9.6999999999999993"/>
    <n v="88.2"/>
    <n v="82"/>
    <n v="0"/>
    <n v="693"/>
    <n v="-1.7"/>
    <n v="-999"/>
    <n v="-999"/>
    <n v="-999"/>
    <n v="-999"/>
    <n v="0.1"/>
    <n v="-999"/>
    <n v="0.34100000000000003"/>
    <n v="7.4999999999999997E-2"/>
    <n v="0"/>
    <n v="-999"/>
    <x v="198"/>
  </r>
  <r>
    <d v="2008-02-06T00:00:00"/>
    <n v="37"/>
    <n v="-999"/>
    <n v="-8.6999999999999993"/>
    <n v="-5.2"/>
    <n v="-10.6"/>
    <n v="80.900000000000006"/>
    <n v="62.9"/>
    <n v="3.08"/>
    <n v="712"/>
    <n v="-1.6"/>
    <n v="-999"/>
    <n v="-999"/>
    <n v="-999"/>
    <n v="-999"/>
    <n v="0.1"/>
    <n v="-999"/>
    <n v="0.26200000000000001"/>
    <n v="0.154"/>
    <n v="0"/>
    <n v="-999"/>
    <x v="198"/>
  </r>
  <r>
    <d v="2008-02-07T00:00:00"/>
    <n v="38"/>
    <n v="-999"/>
    <n v="-6.3"/>
    <n v="-4.0999999999999996"/>
    <n v="-8.6999999999999993"/>
    <n v="91.9"/>
    <n v="87.3"/>
    <n v="2.31"/>
    <n v="730"/>
    <n v="-1.5"/>
    <n v="-999"/>
    <n v="-999"/>
    <n v="-999"/>
    <n v="-999"/>
    <n v="0.1"/>
    <n v="-999"/>
    <n v="0.39400000000000002"/>
    <n v="5.7000000000000002E-2"/>
    <n v="0"/>
    <n v="-999"/>
    <x v="198"/>
  </r>
  <r>
    <d v="2008-02-08T00:00:00"/>
    <n v="39"/>
    <n v="-999"/>
    <n v="-6.2"/>
    <n v="-4.0999999999999996"/>
    <n v="-7.1"/>
    <n v="87"/>
    <n v="74.7"/>
    <n v="0"/>
    <n v="722"/>
    <n v="-1.4"/>
    <n v="-999"/>
    <n v="-999"/>
    <n v="-999"/>
    <n v="-999"/>
    <n v="0.1"/>
    <n v="-999"/>
    <n v="0.33700000000000002"/>
    <n v="0.114"/>
    <n v="0"/>
    <n v="-999"/>
    <x v="198"/>
  </r>
  <r>
    <d v="2008-02-09T00:00:00"/>
    <n v="40"/>
    <n v="-999"/>
    <n v="-2.5"/>
    <n v="3"/>
    <n v="-6.5"/>
    <n v="83.6"/>
    <n v="65.2"/>
    <n v="0"/>
    <n v="698"/>
    <n v="-1.1000000000000001"/>
    <n v="-999"/>
    <n v="-999"/>
    <n v="-999"/>
    <n v="-999"/>
    <n v="0.2"/>
    <n v="-999"/>
    <n v="0.49299999999999999"/>
    <n v="0.26400000000000001"/>
    <n v="0"/>
    <n v="-999"/>
    <x v="198"/>
  </r>
  <r>
    <d v="2008-02-10T00:00:00"/>
    <n v="41"/>
    <n v="-999"/>
    <n v="-2.8"/>
    <n v="0.8"/>
    <n v="-5.9"/>
    <n v="80.400000000000006"/>
    <n v="67.400000000000006"/>
    <n v="0"/>
    <n v="696"/>
    <n v="-1"/>
    <n v="-999"/>
    <n v="-999"/>
    <n v="-999"/>
    <n v="-999"/>
    <n v="0.1"/>
    <n v="-999"/>
    <n v="0.435"/>
    <n v="0.21099999999999999"/>
    <n v="0"/>
    <n v="-999"/>
    <x v="198"/>
  </r>
  <r>
    <d v="2008-02-11T00:00:00"/>
    <n v="42"/>
    <n v="-999"/>
    <n v="-5"/>
    <n v="-2.4"/>
    <n v="-8.1"/>
    <n v="91"/>
    <n v="79.3"/>
    <n v="11.33"/>
    <n v="800"/>
    <n v="-0.9"/>
    <n v="-999"/>
    <n v="-999"/>
    <n v="-999"/>
    <n v="-999"/>
    <n v="0.1"/>
    <n v="-999"/>
    <n v="0.40600000000000003"/>
    <n v="0.106"/>
    <n v="0"/>
    <n v="-999"/>
    <x v="198"/>
  </r>
  <r>
    <d v="2008-02-12T00:00:00"/>
    <n v="43"/>
    <n v="-999"/>
    <n v="-2.1"/>
    <n v="3.6"/>
    <n v="-7"/>
    <n v="91.9"/>
    <n v="72.900000000000006"/>
    <n v="6.7200000000000006"/>
    <n v="839"/>
    <n v="-0.9"/>
    <n v="-999"/>
    <n v="-999"/>
    <n v="-999"/>
    <n v="-999"/>
    <n v="0.1"/>
    <n v="-999"/>
    <n v="0.57599999999999996"/>
    <n v="0.214"/>
    <n v="0"/>
    <n v="-999"/>
    <x v="198"/>
  </r>
  <r>
    <d v="2008-02-13T00:00:00"/>
    <n v="44"/>
    <n v="-999"/>
    <n v="-7.4"/>
    <n v="-5.5"/>
    <n v="-9.9"/>
    <n v="86.1"/>
    <n v="76.7"/>
    <n v="0"/>
    <n v="832"/>
    <n v="-0.9"/>
    <n v="-999"/>
    <n v="-999"/>
    <n v="-999"/>
    <n v="-999"/>
    <n v="0.1"/>
    <n v="-999"/>
    <n v="0.31"/>
    <n v="9.4E-2"/>
    <n v="0"/>
    <n v="-999"/>
    <x v="198"/>
  </r>
  <r>
    <d v="2008-02-14T00:00:00"/>
    <n v="45"/>
    <n v="-999"/>
    <n v="-5.2"/>
    <n v="0"/>
    <n v="-10.5"/>
    <n v="80.8"/>
    <n v="53"/>
    <n v="0"/>
    <n v="800"/>
    <n v="-0.8"/>
    <n v="-999"/>
    <n v="-999"/>
    <n v="-999"/>
    <n v="-999"/>
    <n v="0.1"/>
    <n v="-999"/>
    <n v="0.32400000000000001"/>
    <n v="0.28699999999999998"/>
    <n v="0"/>
    <n v="-999"/>
    <x v="198"/>
  </r>
  <r>
    <d v="2008-02-15T00:00:00"/>
    <n v="46"/>
    <n v="-999"/>
    <n v="-2.4"/>
    <n v="0.8"/>
    <n v="-5.0999999999999996"/>
    <n v="87.8"/>
    <n v="69.5"/>
    <n v="0"/>
    <n v="784"/>
    <n v="-0.9"/>
    <n v="-999"/>
    <n v="-999"/>
    <n v="-999"/>
    <n v="-999"/>
    <n v="0.1"/>
    <n v="-999"/>
    <n v="0.45"/>
    <n v="0.19700000000000001"/>
    <n v="0"/>
    <n v="-999"/>
    <x v="198"/>
  </r>
  <r>
    <d v="2008-02-16T00:00:00"/>
    <n v="47"/>
    <n v="-999"/>
    <n v="-5.5"/>
    <n v="0"/>
    <n v="-9.9"/>
    <n v="81.7"/>
    <n v="57"/>
    <n v="0"/>
    <n v="784"/>
    <n v="-0.8"/>
    <n v="-999"/>
    <n v="-999"/>
    <n v="-999"/>
    <n v="-999"/>
    <n v="0.1"/>
    <n v="-999"/>
    <n v="0.34699999999999998"/>
    <n v="0.26300000000000001"/>
    <n v="0"/>
    <n v="-999"/>
    <x v="198"/>
  </r>
  <r>
    <d v="2008-02-17T00:00:00"/>
    <n v="48"/>
    <n v="-999"/>
    <n v="-5.3"/>
    <n v="3.1"/>
    <n v="-10.7"/>
    <n v="62.2"/>
    <n v="19.899999999999999"/>
    <n v="0"/>
    <n v="780"/>
    <n v="-0.8"/>
    <n v="-999"/>
    <n v="-999"/>
    <n v="-999"/>
    <n v="-999"/>
    <n v="0.2"/>
    <n v="-999"/>
    <n v="0.152"/>
    <n v="0.61099999999999999"/>
    <n v="0"/>
    <n v="-999"/>
    <x v="198"/>
  </r>
  <r>
    <d v="2008-02-18T00:00:00"/>
    <n v="49"/>
    <n v="-999"/>
    <n v="-0.2"/>
    <n v="9.4"/>
    <n v="-6.1"/>
    <n v="46.4"/>
    <n v="19.8"/>
    <n v="0"/>
    <n v="771"/>
    <n v="-0.9"/>
    <n v="-999"/>
    <n v="-999"/>
    <n v="-999"/>
    <n v="-999"/>
    <n v="0.2"/>
    <n v="-999"/>
    <n v="0.23400000000000001"/>
    <n v="0.94599999999999995"/>
    <n v="0"/>
    <n v="-999"/>
    <x v="198"/>
  </r>
  <r>
    <d v="2008-02-19T00:00:00"/>
    <n v="50"/>
    <n v="-999"/>
    <n v="-0.2"/>
    <n v="8.3000000000000007"/>
    <n v="-4.4000000000000004"/>
    <n v="44.6"/>
    <n v="28.5"/>
    <n v="0"/>
    <n v="757"/>
    <n v="-1.1000000000000001"/>
    <n v="-999"/>
    <n v="-999"/>
    <n v="-999"/>
    <n v="-999"/>
    <n v="0.2"/>
    <n v="-999"/>
    <n v="0.311"/>
    <n v="0.78300000000000003"/>
    <n v="0"/>
    <n v="-999"/>
    <x v="198"/>
  </r>
  <r>
    <d v="2008-02-20T00:00:00"/>
    <n v="51"/>
    <n v="-999"/>
    <n v="-0.1"/>
    <n v="8.6"/>
    <n v="-3.8"/>
    <n v="62.1"/>
    <n v="36.1"/>
    <n v="0"/>
    <n v="748"/>
    <n v="-1"/>
    <n v="-999"/>
    <n v="-999"/>
    <n v="-999"/>
    <n v="-999"/>
    <n v="0.2"/>
    <n v="-999"/>
    <n v="0.40400000000000003"/>
    <n v="0.71399999999999997"/>
    <n v="0"/>
    <n v="-999"/>
    <x v="198"/>
  </r>
  <r>
    <d v="2008-02-21T00:00:00"/>
    <n v="52"/>
    <n v="-999"/>
    <n v="-0.8"/>
    <n v="5.3"/>
    <n v="-4.3"/>
    <n v="69.099999999999994"/>
    <n v="41.6"/>
    <n v="0"/>
    <n v="743"/>
    <n v="-0.8"/>
    <n v="-999"/>
    <n v="-999"/>
    <n v="-999"/>
    <n v="-999"/>
    <n v="0.2"/>
    <n v="-999"/>
    <n v="0.371"/>
    <n v="0.52"/>
    <n v="0"/>
    <n v="-999"/>
    <x v="198"/>
  </r>
  <r>
    <d v="2008-02-22T00:00:00"/>
    <n v="53"/>
    <n v="-999"/>
    <n v="-1.7"/>
    <n v="5"/>
    <n v="-5"/>
    <n v="78.5"/>
    <n v="49.8"/>
    <n v="0"/>
    <n v="737"/>
    <n v="-0.8"/>
    <n v="-999"/>
    <n v="-999"/>
    <n v="-999"/>
    <n v="-999"/>
    <n v="0.2"/>
    <n v="-999"/>
    <n v="0.433"/>
    <n v="0.438"/>
    <n v="0"/>
    <n v="-999"/>
    <x v="198"/>
  </r>
  <r>
    <d v="2008-02-23T00:00:00"/>
    <n v="54"/>
    <n v="-999"/>
    <n v="-2.2999999999999998"/>
    <n v="3.8"/>
    <n v="-6.2"/>
    <n v="83.5"/>
    <n v="48.9"/>
    <n v="0"/>
    <n v="725"/>
    <n v="-0.8"/>
    <n v="-999"/>
    <n v="-999"/>
    <n v="-999"/>
    <n v="-999"/>
    <n v="0.1"/>
    <n v="-999"/>
    <n v="0.39300000000000002"/>
    <n v="0.41"/>
    <n v="0"/>
    <n v="-999"/>
    <x v="198"/>
  </r>
  <r>
    <d v="2008-02-24T00:00:00"/>
    <n v="55"/>
    <n v="-999"/>
    <n v="-4.4000000000000004"/>
    <n v="-1.8"/>
    <n v="-7"/>
    <n v="89.8"/>
    <n v="79.400000000000006"/>
    <n v="2.64"/>
    <n v="748"/>
    <n v="-0.9"/>
    <n v="-999"/>
    <n v="-999"/>
    <n v="-999"/>
    <n v="-999"/>
    <n v="0.1"/>
    <n v="-999"/>
    <n v="0.42399999999999999"/>
    <n v="0.11"/>
    <n v="0"/>
    <n v="-999"/>
    <x v="198"/>
  </r>
  <r>
    <d v="2008-02-25T00:00:00"/>
    <n v="56"/>
    <n v="-999"/>
    <n v="-3.2"/>
    <n v="1.7"/>
    <n v="-6.9"/>
    <n v="83.3"/>
    <n v="53.6"/>
    <n v="0"/>
    <n v="751"/>
    <n v="-1"/>
    <n v="-999"/>
    <n v="-999"/>
    <n v="-999"/>
    <n v="-999"/>
    <n v="0.2"/>
    <n v="-999"/>
    <n v="0.37"/>
    <n v="0.32"/>
    <n v="0"/>
    <n v="-999"/>
    <x v="198"/>
  </r>
  <r>
    <d v="2008-02-26T00:00:00"/>
    <n v="57"/>
    <n v="-999"/>
    <n v="-2.2000000000000002"/>
    <n v="1.1000000000000001"/>
    <n v="-5.4"/>
    <n v="82.9"/>
    <n v="67.7"/>
    <n v="0"/>
    <n v="741"/>
    <n v="-1"/>
    <n v="-999"/>
    <n v="-999"/>
    <n v="-999"/>
    <n v="-999"/>
    <n v="0.2"/>
    <n v="-999"/>
    <n v="0.44900000000000001"/>
    <n v="0.214"/>
    <n v="0"/>
    <n v="-999"/>
    <x v="198"/>
  </r>
  <r>
    <d v="2008-02-27T00:00:00"/>
    <n v="58"/>
    <n v="-999"/>
    <n v="-0.3"/>
    <n v="3.4"/>
    <n v="-2.4"/>
    <n v="75.8"/>
    <n v="56.3"/>
    <n v="0.5"/>
    <n v="740"/>
    <n v="-0.9"/>
    <n v="-999"/>
    <n v="-999"/>
    <n v="-999"/>
    <n v="-999"/>
    <n v="0.2"/>
    <n v="-999"/>
    <n v="0.439"/>
    <n v="0.34100000000000003"/>
    <n v="0"/>
    <n v="-999"/>
    <x v="198"/>
  </r>
  <r>
    <d v="2008-02-28T00:00:00"/>
    <n v="59"/>
    <n v="-999"/>
    <n v="-0.3"/>
    <n v="6.2"/>
    <n v="-2.7"/>
    <n v="78.099999999999994"/>
    <n v="45"/>
    <n v="2.1"/>
    <n v="732"/>
    <n v="-0.6"/>
    <n v="-999"/>
    <n v="-999"/>
    <n v="-999"/>
    <n v="-999"/>
    <n v="0.2"/>
    <n v="-999"/>
    <n v="0.42699999999999999"/>
    <n v="0.52100000000000002"/>
    <n v="0"/>
    <n v="-999"/>
    <x v="198"/>
  </r>
  <r>
    <d v="2008-02-29T00:00:00"/>
    <n v="60"/>
    <n v="-999"/>
    <n v="1.2"/>
    <n v="7.1"/>
    <n v="-4"/>
    <n v="66.7"/>
    <n v="39.1"/>
    <n v="0"/>
    <n v="725"/>
    <n v="-0.4"/>
    <n v="-999"/>
    <n v="-999"/>
    <n v="-999"/>
    <n v="-999"/>
    <n v="0.2"/>
    <n v="-999"/>
    <n v="0.39300000000000002"/>
    <n v="0.61399999999999999"/>
    <n v="725"/>
    <n v="-0.4"/>
    <x v="198"/>
  </r>
  <r>
    <d v="2008-03-01T00:00:00"/>
    <n v="61"/>
    <n v="-999"/>
    <n v="-4.9000000000000004"/>
    <n v="0"/>
    <n v="-7.6"/>
    <n v="68"/>
    <n v="45.6"/>
    <n v="1.76"/>
    <n v="748"/>
    <n v="-0.3"/>
    <n v="-999"/>
    <n v="-999"/>
    <n v="-999"/>
    <n v="-999"/>
    <n v="0.1"/>
    <n v="-999"/>
    <n v="0.27800000000000002"/>
    <n v="0.33200000000000002"/>
    <n v="0"/>
    <n v="-999"/>
    <x v="199"/>
  </r>
  <r>
    <d v="2008-03-02T00:00:00"/>
    <n v="62"/>
    <n v="-999"/>
    <n v="-5.4"/>
    <n v="1.1000000000000001"/>
    <n v="-10.7"/>
    <n v="73.2"/>
    <n v="38.799999999999997"/>
    <n v="2.09"/>
    <n v="767"/>
    <n v="-0.4"/>
    <n v="-999"/>
    <n v="-999"/>
    <n v="-999"/>
    <n v="-999"/>
    <n v="0.2"/>
    <n v="-999"/>
    <n v="0.25600000000000001"/>
    <n v="0.40500000000000003"/>
    <n v="0"/>
    <n v="-999"/>
    <x v="199"/>
  </r>
  <r>
    <d v="2008-03-03T00:00:00"/>
    <n v="63"/>
    <n v="-999"/>
    <n v="-4.9000000000000004"/>
    <n v="-1.3"/>
    <n v="-6.4"/>
    <n v="90.9"/>
    <n v="72.099999999999994"/>
    <n v="16.059999999999999"/>
    <n v="910"/>
    <n v="-0.7"/>
    <n v="-999"/>
    <n v="-999"/>
    <n v="-999"/>
    <n v="-999"/>
    <n v="0.1"/>
    <n v="-999"/>
    <n v="0.4"/>
    <n v="0.155"/>
    <n v="0"/>
    <n v="-999"/>
    <x v="199"/>
  </r>
  <r>
    <d v="2008-03-04T00:00:00"/>
    <n v="64"/>
    <n v="-999"/>
    <n v="-6.9"/>
    <n v="-4.4000000000000004"/>
    <n v="-11"/>
    <n v="92.5"/>
    <n v="88.8"/>
    <n v="4.4000000000000004"/>
    <n v="920"/>
    <n v="-0.8"/>
    <n v="-999"/>
    <n v="-999"/>
    <n v="-999"/>
    <n v="-999"/>
    <n v="0.1"/>
    <n v="-999"/>
    <n v="0.39100000000000001"/>
    <n v="4.9000000000000002E-2"/>
    <n v="0"/>
    <n v="-999"/>
    <x v="199"/>
  </r>
  <r>
    <d v="2008-03-05T00:00:00"/>
    <n v="65"/>
    <n v="-999"/>
    <n v="-5.0999999999999996"/>
    <n v="2.6"/>
    <n v="-11.2"/>
    <n v="79.400000000000006"/>
    <n v="50"/>
    <n v="0"/>
    <n v="900"/>
    <n v="-0.6"/>
    <n v="-999"/>
    <n v="-999"/>
    <n v="-999"/>
    <n v="-999"/>
    <n v="0.3"/>
    <n v="-999"/>
    <n v="0.36899999999999999"/>
    <n v="0.36799999999999999"/>
    <n v="0"/>
    <n v="-999"/>
    <x v="199"/>
  </r>
  <r>
    <d v="2008-03-06T00:00:00"/>
    <n v="66"/>
    <n v="-999"/>
    <n v="-0.3"/>
    <n v="9.6"/>
    <n v="-6.7"/>
    <n v="65.5"/>
    <n v="26.8"/>
    <n v="0"/>
    <n v="865"/>
    <n v="-0.6"/>
    <n v="-999"/>
    <n v="-999"/>
    <n v="-999"/>
    <n v="-999"/>
    <n v="0.3"/>
    <n v="-999"/>
    <n v="0.32100000000000001"/>
    <n v="0.875"/>
    <n v="0"/>
    <n v="-999"/>
    <x v="199"/>
  </r>
  <r>
    <d v="2008-03-07T00:00:00"/>
    <n v="67"/>
    <n v="-999"/>
    <n v="-0.9"/>
    <n v="6.8"/>
    <n v="-5.0999999999999996"/>
    <n v="71.2"/>
    <n v="40.6"/>
    <n v="0"/>
    <n v="813"/>
    <n v="-0.6"/>
    <n v="-999"/>
    <n v="-999"/>
    <n v="-999"/>
    <n v="-999"/>
    <n v="0.3"/>
    <n v="-999"/>
    <n v="0.40200000000000002"/>
    <n v="0.58699999999999997"/>
    <n v="0"/>
    <n v="-999"/>
    <x v="199"/>
  </r>
  <r>
    <d v="2008-03-08T00:00:00"/>
    <n v="68"/>
    <n v="-999"/>
    <n v="-1.3"/>
    <n v="6.3"/>
    <n v="-5.7"/>
    <n v="76"/>
    <n v="36"/>
    <n v="3.1900000000000004"/>
    <n v="838"/>
    <n v="-0.2"/>
    <n v="-999"/>
    <n v="-999"/>
    <n v="-999"/>
    <n v="-999"/>
    <n v="0.2"/>
    <n v="-999"/>
    <n v="0.34300000000000003"/>
    <n v="0.61099999999999999"/>
    <n v="0"/>
    <n v="-999"/>
    <x v="199"/>
  </r>
  <r>
    <d v="2008-03-09T00:00:00"/>
    <n v="69"/>
    <n v="-999"/>
    <n v="-0.9"/>
    <n v="4.8"/>
    <n v="-5.7"/>
    <n v="68.099999999999994"/>
    <n v="41.1"/>
    <n v="0"/>
    <n v="830"/>
    <n v="-0.2"/>
    <n v="-999"/>
    <n v="-999"/>
    <n v="-999"/>
    <n v="-999"/>
    <n v="0.2"/>
    <n v="-999"/>
    <n v="0.35299999999999998"/>
    <n v="0.50600000000000001"/>
    <n v="0"/>
    <n v="-999"/>
    <x v="199"/>
  </r>
  <r>
    <d v="2008-03-10T00:00:00"/>
    <n v="70"/>
    <n v="-999"/>
    <n v="0"/>
    <n v="2.6"/>
    <n v="-2.2999999999999998"/>
    <n v="77.7"/>
    <n v="54.1"/>
    <n v="1.87"/>
    <n v="830"/>
    <n v="-0.3"/>
    <n v="-999"/>
    <n v="-999"/>
    <n v="-999"/>
    <n v="-999"/>
    <n v="0.2"/>
    <n v="-999"/>
    <n v="0.39900000000000002"/>
    <n v="0.33800000000000002"/>
    <n v="0"/>
    <n v="-999"/>
    <x v="199"/>
  </r>
  <r>
    <d v="2008-03-11T00:00:00"/>
    <n v="71"/>
    <n v="-999"/>
    <n v="-2.6"/>
    <n v="1.5"/>
    <n v="-8.6"/>
    <n v="75.3"/>
    <n v="46.9"/>
    <n v="0.77"/>
    <n v="843"/>
    <n v="-0.4"/>
    <n v="-999"/>
    <n v="-999"/>
    <n v="-999"/>
    <n v="-999"/>
    <n v="0.2"/>
    <n v="-999"/>
    <n v="0.32"/>
    <n v="0.36099999999999999"/>
    <n v="0"/>
    <n v="-999"/>
    <x v="199"/>
  </r>
  <r>
    <d v="2008-03-12T00:00:00"/>
    <n v="72"/>
    <n v="-999"/>
    <n v="-5"/>
    <n v="3.6"/>
    <n v="-11.1"/>
    <n v="63.1"/>
    <n v="27.2"/>
    <n v="0"/>
    <n v="841"/>
    <n v="-0.3"/>
    <n v="-999"/>
    <n v="-999"/>
    <n v="-999"/>
    <n v="-999"/>
    <n v="0.3"/>
    <n v="-999"/>
    <n v="0.214"/>
    <n v="0.57499999999999996"/>
    <n v="0"/>
    <n v="-999"/>
    <x v="199"/>
  </r>
  <r>
    <d v="2008-03-13T00:00:00"/>
    <n v="73"/>
    <n v="-999"/>
    <n v="-3.6"/>
    <n v="2.2999999999999998"/>
    <n v="-7.6"/>
    <n v="74.2"/>
    <n v="44.9"/>
    <n v="0.55000000000000004"/>
    <n v="835"/>
    <n v="-0.5"/>
    <n v="-999"/>
    <n v="-999"/>
    <n v="-999"/>
    <n v="-999"/>
    <n v="0.2"/>
    <n v="-999"/>
    <n v="0.32300000000000001"/>
    <n v="0.39700000000000002"/>
    <n v="0"/>
    <n v="-999"/>
    <x v="199"/>
  </r>
  <r>
    <d v="2008-03-14T00:00:00"/>
    <n v="74"/>
    <n v="-999"/>
    <n v="-4.0999999999999996"/>
    <n v="-1.4"/>
    <n v="-6.5"/>
    <n v="92"/>
    <n v="75.900000000000006"/>
    <n v="5.5"/>
    <n v="885"/>
    <n v="-0.7"/>
    <n v="-999"/>
    <n v="-999"/>
    <n v="-999"/>
    <n v="-999"/>
    <n v="0.2"/>
    <n v="-999"/>
    <n v="0.41699999999999998"/>
    <n v="0.13300000000000001"/>
    <n v="0"/>
    <n v="-999"/>
    <x v="199"/>
  </r>
  <r>
    <d v="2008-03-15T00:00:00"/>
    <n v="75"/>
    <n v="-999"/>
    <n v="-4.5"/>
    <n v="2.4"/>
    <n v="-7"/>
    <n v="89.8"/>
    <n v="55.4"/>
    <n v="0"/>
    <n v="885"/>
    <n v="-0.7"/>
    <n v="-999"/>
    <n v="-999"/>
    <n v="-999"/>
    <n v="-999"/>
    <n v="0.2"/>
    <n v="-999"/>
    <n v="0.40100000000000002"/>
    <n v="0.32400000000000001"/>
    <n v="0"/>
    <n v="-999"/>
    <x v="199"/>
  </r>
  <r>
    <d v="2008-03-16T00:00:00"/>
    <n v="76"/>
    <n v="-999"/>
    <n v="-5"/>
    <n v="-0.3"/>
    <n v="-8.8000000000000007"/>
    <n v="83.3"/>
    <n v="49.9"/>
    <n v="9.9"/>
    <n v="976"/>
    <n v="-0.6"/>
    <n v="-999"/>
    <n v="-999"/>
    <n v="-999"/>
    <n v="-999"/>
    <n v="0.3"/>
    <n v="-999"/>
    <n v="0.29699999999999999"/>
    <n v="0.29899999999999999"/>
    <n v="0"/>
    <n v="-999"/>
    <x v="199"/>
  </r>
  <r>
    <d v="2008-03-17T00:00:00"/>
    <n v="77"/>
    <n v="-999"/>
    <n v="-3.9"/>
    <n v="2.2999999999999998"/>
    <n v="-7"/>
    <n v="83.3"/>
    <n v="60.8"/>
    <n v="0"/>
    <n v="944"/>
    <n v="-0.5"/>
    <n v="-999"/>
    <n v="-999"/>
    <n v="-999"/>
    <n v="-999"/>
    <n v="0.3"/>
    <n v="-999"/>
    <n v="0.439"/>
    <n v="0.28199999999999997"/>
    <n v="0"/>
    <n v="-999"/>
    <x v="199"/>
  </r>
  <r>
    <d v="2008-03-18T00:00:00"/>
    <n v="78"/>
    <n v="-999"/>
    <n v="-5.6"/>
    <n v="1.3"/>
    <n v="-10.6"/>
    <n v="76.5"/>
    <n v="49.8"/>
    <n v="0"/>
    <n v="934"/>
    <n v="-0.5"/>
    <n v="-999"/>
    <n v="-999"/>
    <n v="-999"/>
    <n v="-999"/>
    <n v="0.2"/>
    <n v="-999"/>
    <n v="0.33400000000000002"/>
    <n v="0.33700000000000002"/>
    <n v="0"/>
    <n v="-999"/>
    <x v="199"/>
  </r>
  <r>
    <d v="2008-03-19T00:00:00"/>
    <n v="79"/>
    <n v="-999"/>
    <n v="-5.5"/>
    <n v="2.7"/>
    <n v="-11.4"/>
    <n v="69"/>
    <n v="32.799999999999997"/>
    <n v="0"/>
    <n v="910"/>
    <n v="-0.5"/>
    <n v="-999"/>
    <n v="-999"/>
    <n v="-999"/>
    <n v="-999"/>
    <n v="0.3"/>
    <n v="-999"/>
    <n v="0.24299999999999999"/>
    <n v="0.498"/>
    <n v="0"/>
    <n v="-999"/>
    <x v="199"/>
  </r>
  <r>
    <d v="2008-03-20T00:00:00"/>
    <n v="80"/>
    <n v="-999"/>
    <n v="-4.7"/>
    <n v="1.5"/>
    <n v="-7.9"/>
    <n v="75.5"/>
    <n v="33"/>
    <n v="0"/>
    <n v="910"/>
    <n v="-0.6"/>
    <n v="-999"/>
    <n v="-999"/>
    <n v="-999"/>
    <n v="-999"/>
    <n v="0.3"/>
    <n v="-999"/>
    <n v="0.224"/>
    <n v="0.45600000000000002"/>
    <n v="0"/>
    <n v="-999"/>
    <x v="199"/>
  </r>
  <r>
    <d v="2008-03-21T00:00:00"/>
    <n v="81"/>
    <n v="-999"/>
    <n v="-6.4"/>
    <n v="0.9"/>
    <n v="-12"/>
    <n v="69.5"/>
    <n v="36.6"/>
    <n v="1.43"/>
    <n v="916"/>
    <n v="-0.6"/>
    <n v="-999"/>
    <n v="-999"/>
    <n v="-999"/>
    <n v="-999"/>
    <n v="0.3"/>
    <n v="-999"/>
    <n v="0.23899999999999999"/>
    <n v="0.41299999999999998"/>
    <n v="0"/>
    <n v="-999"/>
    <x v="199"/>
  </r>
  <r>
    <d v="2008-03-22T00:00:00"/>
    <n v="82"/>
    <n v="-999"/>
    <n v="-4.9000000000000004"/>
    <n v="1.4"/>
    <n v="-11.7"/>
    <n v="62.3"/>
    <n v="36.4"/>
    <n v="0"/>
    <n v="909"/>
    <n v="-0.5"/>
    <n v="-999"/>
    <n v="-999"/>
    <n v="-999"/>
    <n v="-999"/>
    <n v="0.3"/>
    <n v="-999"/>
    <n v="0.246"/>
    <n v="0.43"/>
    <n v="0"/>
    <n v="-999"/>
    <x v="199"/>
  </r>
  <r>
    <d v="2008-03-23T00:00:00"/>
    <n v="83"/>
    <n v="-999"/>
    <n v="-4.2"/>
    <n v="0.3"/>
    <n v="-10.199999999999999"/>
    <n v="77.7"/>
    <n v="53"/>
    <n v="3.5199999999999996"/>
    <n v="943"/>
    <n v="-0.7"/>
    <n v="-999"/>
    <n v="-999"/>
    <n v="-999"/>
    <n v="-999"/>
    <n v="0.2"/>
    <n v="-999"/>
    <n v="0.33"/>
    <n v="0.29299999999999998"/>
    <n v="0"/>
    <n v="-999"/>
    <x v="199"/>
  </r>
  <r>
    <d v="2008-03-24T00:00:00"/>
    <n v="84"/>
    <n v="-999"/>
    <n v="-7.7"/>
    <n v="-0.6"/>
    <n v="-12.1"/>
    <n v="62.7"/>
    <n v="35.5"/>
    <n v="0"/>
    <n v="933"/>
    <n v="-0.7"/>
    <n v="-999"/>
    <n v="-999"/>
    <n v="-999"/>
    <n v="-999"/>
    <n v="0.2"/>
    <n v="-999"/>
    <n v="0.20699999999999999"/>
    <n v="0.377"/>
    <n v="0"/>
    <n v="-999"/>
    <x v="199"/>
  </r>
  <r>
    <d v="2008-03-25T00:00:00"/>
    <n v="85"/>
    <n v="-999"/>
    <n v="-6.3"/>
    <n v="0.8"/>
    <n v="-12.8"/>
    <n v="57.7"/>
    <n v="18.600000000000001"/>
    <n v="0"/>
    <n v="930"/>
    <n v="-0.7"/>
    <n v="-999"/>
    <n v="-999"/>
    <n v="-999"/>
    <n v="-999"/>
    <n v="0.3"/>
    <n v="-999"/>
    <n v="0.12"/>
    <n v="0.52700000000000002"/>
    <n v="0"/>
    <n v="-999"/>
    <x v="199"/>
  </r>
  <r>
    <d v="2008-03-26T00:00:00"/>
    <n v="86"/>
    <n v="-999"/>
    <n v="-7.4"/>
    <n v="-2.7"/>
    <n v="-11.6"/>
    <n v="81.8"/>
    <n v="66.2"/>
    <n v="6.27"/>
    <n v="987"/>
    <n v="-0.9"/>
    <n v="-999"/>
    <n v="-999"/>
    <n v="-999"/>
    <n v="-999"/>
    <n v="0.2"/>
    <n v="-999"/>
    <n v="0.33"/>
    <n v="0.16900000000000001"/>
    <n v="0"/>
    <n v="-999"/>
    <x v="199"/>
  </r>
  <r>
    <d v="2008-03-27T00:00:00"/>
    <n v="87"/>
    <n v="-999"/>
    <n v="-8.6999999999999993"/>
    <n v="-2.9"/>
    <n v="-12"/>
    <n v="74.3"/>
    <n v="44.5"/>
    <n v="0"/>
    <n v="987"/>
    <n v="-0.9"/>
    <n v="-999"/>
    <n v="-999"/>
    <n v="-999"/>
    <n v="-999"/>
    <n v="0.2"/>
    <n v="-999"/>
    <n v="0.219"/>
    <n v="0.27400000000000002"/>
    <n v="0"/>
    <n v="-999"/>
    <x v="199"/>
  </r>
  <r>
    <d v="2008-03-28T00:00:00"/>
    <n v="88"/>
    <n v="-999"/>
    <n v="-9.1999999999999993"/>
    <n v="-6.2"/>
    <n v="-12"/>
    <n v="85.9"/>
    <n v="72.3"/>
    <n v="9.35"/>
    <n v="1070"/>
    <n v="-1"/>
    <n v="-999"/>
    <n v="-999"/>
    <n v="-999"/>
    <n v="-999"/>
    <n v="0.2"/>
    <n v="-999"/>
    <n v="0.27700000000000002"/>
    <n v="0.106"/>
    <n v="0"/>
    <n v="-999"/>
    <x v="199"/>
  </r>
  <r>
    <d v="2008-03-29T00:00:00"/>
    <n v="89"/>
    <n v="-999"/>
    <n v="-7.5"/>
    <n v="-1.5"/>
    <n v="-12.9"/>
    <n v="80.7"/>
    <n v="46"/>
    <n v="0"/>
    <n v="1000"/>
    <n v="-0.9"/>
    <n v="-999"/>
    <n v="-999"/>
    <n v="-999"/>
    <n v="-999"/>
    <n v="0.3"/>
    <n v="-999"/>
    <n v="0.252"/>
    <n v="0.29499999999999998"/>
    <n v="0"/>
    <n v="-999"/>
    <x v="199"/>
  </r>
  <r>
    <d v="2008-03-30T00:00:00"/>
    <n v="90"/>
    <n v="-999"/>
    <n v="-7.1"/>
    <n v="-0.1"/>
    <n v="-13.4"/>
    <n v="55.9"/>
    <n v="21.9"/>
    <n v="0"/>
    <n v="989"/>
    <n v="-0.8"/>
    <n v="-999"/>
    <n v="-999"/>
    <n v="-999"/>
    <n v="-999"/>
    <n v="0.4"/>
    <n v="-999"/>
    <n v="0.13300000000000001"/>
    <n v="0.47299999999999998"/>
    <n v="0"/>
    <n v="-999"/>
    <x v="199"/>
  </r>
  <r>
    <d v="2008-03-31T00:00:00"/>
    <n v="91"/>
    <n v="-999"/>
    <n v="-9.1"/>
    <n v="-3.1"/>
    <n v="-14.4"/>
    <n v="83.3"/>
    <n v="60.1"/>
    <n v="4.4000000000000004"/>
    <n v="1014"/>
    <n v="-0.9"/>
    <n v="-999"/>
    <n v="-999"/>
    <n v="-999"/>
    <n v="-999"/>
    <n v="0.2"/>
    <n v="-999"/>
    <n v="0.29199999999999998"/>
    <n v="0.19400000000000001"/>
    <n v="1014"/>
    <n v="-0.9"/>
    <x v="199"/>
  </r>
  <r>
    <d v="2008-04-01T00:00:00"/>
    <n v="92"/>
    <n v="-999"/>
    <n v="-8"/>
    <n v="0.2"/>
    <n v="-15.2"/>
    <n v="65.8"/>
    <n v="27"/>
    <n v="0"/>
    <n v="1007"/>
    <n v="-0.8"/>
    <n v="-999"/>
    <n v="-999"/>
    <n v="-999"/>
    <n v="-999"/>
    <n v="0.4"/>
    <n v="-999"/>
    <n v="0.16700000000000001"/>
    <n v="0.45200000000000001"/>
    <n v="0"/>
    <n v="-999"/>
    <x v="200"/>
  </r>
  <r>
    <d v="2008-04-02T00:00:00"/>
    <n v="93"/>
    <n v="-999"/>
    <n v="-5.0999999999999996"/>
    <n v="2.4"/>
    <n v="-12.8"/>
    <n v="61.9"/>
    <n v="31.2"/>
    <n v="0"/>
    <n v="989"/>
    <n v="-0.7"/>
    <n v="-999"/>
    <n v="-999"/>
    <n v="-999"/>
    <n v="-999"/>
    <n v="0.4"/>
    <n v="-999"/>
    <n v="0.22700000000000001"/>
    <n v="0.499"/>
    <n v="0"/>
    <n v="-999"/>
    <x v="200"/>
  </r>
  <r>
    <d v="2008-04-03T00:00:00"/>
    <n v="94"/>
    <n v="-999"/>
    <n v="-1.1000000000000001"/>
    <n v="4.5999999999999996"/>
    <n v="-7"/>
    <n v="55.6"/>
    <n v="31.1"/>
    <n v="1.1000000000000001"/>
    <n v="981"/>
    <n v="-0.8"/>
    <n v="-999"/>
    <n v="-999"/>
    <n v="-999"/>
    <n v="-999"/>
    <n v="0.3"/>
    <n v="-999"/>
    <n v="0.26300000000000001"/>
    <n v="0.58399999999999996"/>
    <n v="0"/>
    <n v="-999"/>
    <x v="200"/>
  </r>
  <r>
    <d v="2008-04-04T00:00:00"/>
    <n v="95"/>
    <n v="-999"/>
    <n v="-2.6"/>
    <n v="1.4"/>
    <n v="-4.7"/>
    <n v="75"/>
    <n v="36.6"/>
    <n v="0"/>
    <n v="975"/>
    <n v="-0.9"/>
    <n v="-999"/>
    <n v="-999"/>
    <n v="-999"/>
    <n v="-999"/>
    <n v="0.2"/>
    <n v="-999"/>
    <n v="0.247"/>
    <n v="0.42799999999999999"/>
    <n v="0"/>
    <n v="-999"/>
    <x v="200"/>
  </r>
  <r>
    <d v="2008-04-05T00:00:00"/>
    <n v="96"/>
    <n v="-999"/>
    <n v="-2.6"/>
    <n v="4.2"/>
    <n v="-5.7"/>
    <n v="76.599999999999994"/>
    <n v="45.4"/>
    <n v="0"/>
    <n v="975"/>
    <n v="-0.7"/>
    <n v="-999"/>
    <n v="-999"/>
    <n v="-999"/>
    <n v="-999"/>
    <n v="0.3"/>
    <n v="-999"/>
    <n v="0.374"/>
    <n v="0.45"/>
    <n v="0"/>
    <n v="-999"/>
    <x v="200"/>
  </r>
  <r>
    <d v="2008-04-06T00:00:00"/>
    <n v="97"/>
    <n v="-999"/>
    <n v="-3"/>
    <n v="2.7"/>
    <n v="-6.8"/>
    <n v="77.3"/>
    <n v="46.3"/>
    <n v="0"/>
    <n v="975"/>
    <n v="-0.7"/>
    <n v="-999"/>
    <n v="-999"/>
    <n v="-999"/>
    <n v="-999"/>
    <n v="0.3"/>
    <n v="-999"/>
    <n v="0.34399999999999997"/>
    <n v="0.39800000000000002"/>
    <n v="0"/>
    <n v="-999"/>
    <x v="200"/>
  </r>
  <r>
    <d v="2008-04-07T00:00:00"/>
    <n v="98"/>
    <n v="-999"/>
    <n v="-3.4"/>
    <n v="4.7"/>
    <n v="-8.6"/>
    <n v="71"/>
    <n v="29.8"/>
    <n v="3.63"/>
    <n v="975"/>
    <n v="-0.5"/>
    <n v="-999"/>
    <n v="-999"/>
    <n v="-999"/>
    <n v="-999"/>
    <n v="0.3"/>
    <n v="-999"/>
    <n v="0.255"/>
    <n v="0.59899999999999998"/>
    <n v="0"/>
    <n v="-999"/>
    <x v="200"/>
  </r>
  <r>
    <d v="2008-04-08T00:00:00"/>
    <n v="99"/>
    <n v="-999"/>
    <n v="-4.9000000000000004"/>
    <n v="-0.3"/>
    <n v="-9"/>
    <n v="86.3"/>
    <n v="62.8"/>
    <n v="8.8000000000000007"/>
    <n v="1079"/>
    <n v="-0.6"/>
    <n v="-999"/>
    <n v="-999"/>
    <n v="-999"/>
    <n v="-999"/>
    <n v="0.2"/>
    <n v="-999"/>
    <n v="0.375"/>
    <n v="0.222"/>
    <n v="0"/>
    <n v="-999"/>
    <x v="200"/>
  </r>
  <r>
    <d v="2008-04-09T00:00:00"/>
    <n v="100"/>
    <n v="-999"/>
    <n v="-5.7"/>
    <n v="1"/>
    <n v="-10"/>
    <n v="79.400000000000006"/>
    <n v="55"/>
    <n v="0"/>
    <n v="1045"/>
    <n v="-0.6"/>
    <n v="-999"/>
    <n v="-999"/>
    <n v="-999"/>
    <n v="-999"/>
    <n v="0.3"/>
    <n v="-999"/>
    <n v="0.36199999999999999"/>
    <n v="0.29499999999999998"/>
    <n v="0"/>
    <n v="-999"/>
    <x v="200"/>
  </r>
  <r>
    <d v="2008-04-10T00:00:00"/>
    <n v="101"/>
    <n v="-999"/>
    <n v="-4.5999999999999996"/>
    <n v="1.5"/>
    <n v="-9"/>
    <n v="76.900000000000006"/>
    <n v="49.5"/>
    <n v="0"/>
    <n v="1040"/>
    <n v="-0.6"/>
    <n v="-999"/>
    <n v="-999"/>
    <n v="-999"/>
    <n v="-999"/>
    <n v="0.3"/>
    <n v="-999"/>
    <n v="0.33700000000000002"/>
    <n v="0.34399999999999997"/>
    <n v="0"/>
    <n v="-999"/>
    <x v="200"/>
  </r>
  <r>
    <d v="2008-04-11T00:00:00"/>
    <n v="102"/>
    <n v="-999"/>
    <n v="-0.2"/>
    <n v="7.7"/>
    <n v="-8.6999999999999993"/>
    <n v="72.2"/>
    <n v="46"/>
    <n v="0"/>
    <n v="984"/>
    <n v="-0.4"/>
    <n v="-999"/>
    <n v="-999"/>
    <n v="-999"/>
    <n v="-999"/>
    <n v="0.4"/>
    <n v="-999"/>
    <n v="0.48199999999999998"/>
    <n v="0.56699999999999995"/>
    <n v="0"/>
    <n v="-999"/>
    <x v="200"/>
  </r>
  <r>
    <d v="2008-04-12T00:00:00"/>
    <n v="103"/>
    <n v="-999"/>
    <n v="6.7"/>
    <n v="13.7"/>
    <n v="-1.1000000000000001"/>
    <n v="57.8"/>
    <n v="28.5"/>
    <n v="0"/>
    <n v="891"/>
    <n v="-0.3"/>
    <n v="-999"/>
    <n v="-999"/>
    <n v="-999"/>
    <n v="-999"/>
    <n v="0.4"/>
    <n v="-999"/>
    <n v="0.44600000000000001"/>
    <n v="1.121"/>
    <n v="0"/>
    <n v="-999"/>
    <x v="200"/>
  </r>
  <r>
    <d v="2008-04-13T00:00:00"/>
    <n v="104"/>
    <n v="-999"/>
    <n v="6.4"/>
    <n v="12.4"/>
    <n v="-0.1"/>
    <n v="62.9"/>
    <n v="36"/>
    <n v="3.9"/>
    <n v="820"/>
    <n v="0"/>
    <n v="-999"/>
    <n v="-999"/>
    <n v="-999"/>
    <n v="-999"/>
    <n v="0.4"/>
    <n v="-999"/>
    <n v="0.51900000000000002"/>
    <n v="0.92100000000000004"/>
    <n v="0"/>
    <n v="-999"/>
    <x v="200"/>
  </r>
  <r>
    <d v="2008-04-14T00:00:00"/>
    <n v="105"/>
    <n v="-999"/>
    <n v="-1.4"/>
    <n v="3.4"/>
    <n v="-6.3"/>
    <n v="69"/>
    <n v="36"/>
    <n v="1.7999999999999998"/>
    <n v="803"/>
    <n v="0"/>
    <n v="-999"/>
    <n v="-999"/>
    <n v="-999"/>
    <n v="-999"/>
    <n v="0.3"/>
    <n v="-999"/>
    <n v="0.28100000000000003"/>
    <n v="0.499"/>
    <n v="0"/>
    <n v="-999"/>
    <x v="200"/>
  </r>
  <r>
    <d v="2008-04-15T00:00:00"/>
    <n v="106"/>
    <n v="-999"/>
    <n v="-5"/>
    <n v="-0.1"/>
    <n v="-7.3"/>
    <n v="84.4"/>
    <n v="64.7"/>
    <n v="5.28"/>
    <n v="828"/>
    <n v="-0.1"/>
    <n v="-999"/>
    <n v="-999"/>
    <n v="-999"/>
    <n v="-999"/>
    <n v="0.3"/>
    <n v="-999"/>
    <n v="0.39100000000000001"/>
    <n v="0.214"/>
    <n v="0"/>
    <n v="-999"/>
    <x v="200"/>
  </r>
  <r>
    <d v="2008-04-16T00:00:00"/>
    <n v="107"/>
    <n v="-999"/>
    <n v="-1.9"/>
    <n v="5.9"/>
    <n v="-8.6"/>
    <n v="77.400000000000006"/>
    <n v="50.6"/>
    <n v="0"/>
    <n v="814"/>
    <n v="0"/>
    <n v="-999"/>
    <n v="-999"/>
    <n v="-999"/>
    <n v="-999"/>
    <n v="0.4"/>
    <n v="-999"/>
    <n v="0.47"/>
    <n v="0.45900000000000002"/>
    <n v="0"/>
    <n v="-999"/>
    <x v="200"/>
  </r>
  <r>
    <d v="2008-04-17T00:00:00"/>
    <n v="108"/>
    <n v="-999"/>
    <n v="0.1"/>
    <n v="8.1999999999999993"/>
    <n v="-5.4"/>
    <n v="63.3"/>
    <n v="33.299999999999997"/>
    <n v="0"/>
    <n v="796"/>
    <n v="0"/>
    <n v="-999"/>
    <n v="-999"/>
    <n v="-999"/>
    <n v="-999"/>
    <n v="0.4"/>
    <n v="-999"/>
    <n v="0.36199999999999999"/>
    <n v="0.72499999999999998"/>
    <n v="0"/>
    <n v="-999"/>
    <x v="200"/>
  </r>
  <r>
    <d v="2008-04-18T00:00:00"/>
    <n v="109"/>
    <n v="-999"/>
    <n v="-4.5"/>
    <n v="-0.2"/>
    <n v="-8.8000000000000007"/>
    <n v="67.2"/>
    <n v="39"/>
    <n v="3.3000000000000003"/>
    <n v="830"/>
    <n v="-0.1"/>
    <n v="-999"/>
    <n v="-999"/>
    <n v="-999"/>
    <n v="-999"/>
    <n v="0.3"/>
    <n v="-999"/>
    <n v="0.23499999999999999"/>
    <n v="0.36699999999999999"/>
    <n v="0"/>
    <n v="-999"/>
    <x v="200"/>
  </r>
  <r>
    <d v="2008-04-19T00:00:00"/>
    <n v="110"/>
    <n v="-999"/>
    <n v="-9.6"/>
    <n v="-4.2"/>
    <n v="-13.3"/>
    <n v="81.900000000000006"/>
    <n v="61.3"/>
    <n v="2.8600000000000003"/>
    <n v="856"/>
    <n v="-0.1"/>
    <n v="-999"/>
    <n v="-999"/>
    <n v="-999"/>
    <n v="-999"/>
    <n v="0.2"/>
    <n v="-999"/>
    <n v="0.27500000000000002"/>
    <n v="0.17299999999999999"/>
    <n v="0"/>
    <n v="-999"/>
    <x v="200"/>
  </r>
  <r>
    <d v="2008-04-20T00:00:00"/>
    <n v="111"/>
    <n v="-999"/>
    <n v="-9.8000000000000007"/>
    <n v="-5.0999999999999996"/>
    <n v="-16.100000000000001"/>
    <n v="77.099999999999994"/>
    <n v="56.8"/>
    <n v="0"/>
    <n v="856"/>
    <n v="-0.1"/>
    <n v="-999"/>
    <n v="-999"/>
    <n v="-999"/>
    <n v="-999"/>
    <n v="0.3"/>
    <n v="-999"/>
    <n v="0.23799999999999999"/>
    <n v="0.18"/>
    <n v="0"/>
    <n v="-999"/>
    <x v="200"/>
  </r>
  <r>
    <d v="2008-04-21T00:00:00"/>
    <n v="112"/>
    <n v="-999"/>
    <n v="-8.1"/>
    <n v="-1.4"/>
    <n v="-14.1"/>
    <n v="67.5"/>
    <n v="36"/>
    <n v="0"/>
    <n v="835"/>
    <n v="0"/>
    <n v="-999"/>
    <n v="-999"/>
    <n v="-999"/>
    <n v="-999"/>
    <n v="0.3"/>
    <n v="-999"/>
    <n v="0.19900000000000001"/>
    <n v="0.35299999999999998"/>
    <n v="0"/>
    <n v="-999"/>
    <x v="200"/>
  </r>
  <r>
    <d v="2008-04-22T00:00:00"/>
    <n v="113"/>
    <n v="-999"/>
    <n v="-5.7"/>
    <n v="3.2"/>
    <n v="-14.1"/>
    <n v="59.3"/>
    <n v="29"/>
    <n v="0"/>
    <n v="803"/>
    <n v="0.1"/>
    <n v="-999"/>
    <n v="-999"/>
    <n v="-999"/>
    <n v="-999"/>
    <n v="0.4"/>
    <n v="-999"/>
    <n v="0.223"/>
    <n v="0.54500000000000004"/>
    <n v="0"/>
    <n v="-999"/>
    <x v="200"/>
  </r>
  <r>
    <d v="2008-04-23T00:00:00"/>
    <n v="114"/>
    <n v="-999"/>
    <n v="-3.5"/>
    <n v="0.5"/>
    <n v="-6.5"/>
    <n v="81.599999999999994"/>
    <n v="54.9"/>
    <n v="5.5"/>
    <n v="855"/>
    <n v="0"/>
    <n v="-999"/>
    <n v="-999"/>
    <n v="-999"/>
    <n v="-999"/>
    <n v="0.3"/>
    <n v="-999"/>
    <n v="0.34799999999999998"/>
    <n v="0.28599999999999998"/>
    <n v="0"/>
    <n v="-999"/>
    <x v="200"/>
  </r>
  <r>
    <d v="2008-04-24T00:00:00"/>
    <n v="115"/>
    <n v="-999"/>
    <n v="-3.7"/>
    <n v="0.2"/>
    <n v="-6.5"/>
    <n v="89"/>
    <n v="70.8"/>
    <n v="4.95"/>
    <n v="900"/>
    <n v="-0.1"/>
    <n v="-999"/>
    <n v="-999"/>
    <n v="-999"/>
    <n v="-999"/>
    <n v="0.3"/>
    <n v="-999"/>
    <n v="0.439"/>
    <n v="0.18099999999999999"/>
    <n v="0"/>
    <n v="-999"/>
    <x v="200"/>
  </r>
  <r>
    <d v="2008-04-25T00:00:00"/>
    <n v="116"/>
    <n v="-999"/>
    <n v="-3.3"/>
    <n v="3.7"/>
    <n v="-7.1"/>
    <n v="73.7"/>
    <n v="43.4"/>
    <n v="0"/>
    <n v="848"/>
    <n v="0"/>
    <n v="-999"/>
    <n v="-999"/>
    <n v="-999"/>
    <n v="-999"/>
    <n v="0.4"/>
    <n v="-999"/>
    <n v="0.34599999999999997"/>
    <n v="0.45"/>
    <n v="0"/>
    <n v="-999"/>
    <x v="200"/>
  </r>
  <r>
    <d v="2008-04-26T00:00:00"/>
    <n v="117"/>
    <n v="-999"/>
    <n v="2.2999999999999998"/>
    <n v="10.9"/>
    <n v="-7"/>
    <n v="47.1"/>
    <n v="17.8"/>
    <n v="0"/>
    <n v="789"/>
    <n v="0.1"/>
    <n v="-999"/>
    <n v="-999"/>
    <n v="-999"/>
    <n v="-999"/>
    <n v="0.4"/>
    <n v="-999"/>
    <n v="0.23200000000000001"/>
    <n v="1.0720000000000001"/>
    <n v="0"/>
    <n v="-999"/>
    <x v="200"/>
  </r>
  <r>
    <d v="2008-04-27T00:00:00"/>
    <n v="118"/>
    <n v="-999"/>
    <n v="5"/>
    <n v="11.6"/>
    <n v="-1.1000000000000001"/>
    <n v="39.299999999999997"/>
    <n v="24.6"/>
    <n v="0"/>
    <n v="784"/>
    <n v="0.1"/>
    <n v="-999"/>
    <n v="-999"/>
    <n v="-999"/>
    <n v="-999"/>
    <n v="0.4"/>
    <n v="-999"/>
    <n v="0.33600000000000002"/>
    <n v="1.03"/>
    <n v="0"/>
    <n v="-999"/>
    <x v="200"/>
  </r>
  <r>
    <d v="2008-04-28T00:00:00"/>
    <n v="119"/>
    <n v="-999"/>
    <n v="4.0999999999999996"/>
    <n v="12.1"/>
    <n v="-0.5"/>
    <n v="73.099999999999994"/>
    <n v="37.6"/>
    <n v="6.5"/>
    <n v="733"/>
    <n v="0"/>
    <n v="-999"/>
    <n v="-999"/>
    <n v="-999"/>
    <n v="-999"/>
    <n v="0.4"/>
    <n v="-999"/>
    <n v="0.53200000000000003"/>
    <n v="0.88100000000000001"/>
    <n v="0"/>
    <n v="-999"/>
    <x v="200"/>
  </r>
  <r>
    <d v="2008-04-29T00:00:00"/>
    <n v="120"/>
    <n v="-999"/>
    <n v="-2.2999999999999998"/>
    <n v="2.9"/>
    <n v="-8.1"/>
    <n v="80.3"/>
    <n v="50.3"/>
    <n v="11.600000000000001"/>
    <n v="758"/>
    <n v="0"/>
    <n v="-999"/>
    <n v="-999"/>
    <n v="-999"/>
    <n v="-999"/>
    <n v="0.3"/>
    <n v="-999"/>
    <n v="0.378"/>
    <n v="0.374"/>
    <n v="0"/>
    <n v="-999"/>
    <x v="200"/>
  </r>
  <r>
    <d v="2008-04-30T00:00:00"/>
    <n v="121"/>
    <n v="-999"/>
    <n v="-4.5999999999999996"/>
    <n v="2.2000000000000002"/>
    <n v="-8.8000000000000007"/>
    <n v="84.6"/>
    <n v="57.7"/>
    <n v="7.74"/>
    <n v="790"/>
    <n v="0"/>
    <n v="-999"/>
    <n v="-999"/>
    <n v="-999"/>
    <n v="-999"/>
    <n v="0.3"/>
    <n v="-999"/>
    <n v="0.41199999999999998"/>
    <n v="0.30299999999999999"/>
    <n v="790"/>
    <n v="0"/>
    <x v="200"/>
  </r>
  <r>
    <d v="2008-05-01T00:00:00"/>
    <n v="122"/>
    <n v="-999"/>
    <n v="-1.1000000000000001"/>
    <n v="6.4"/>
    <n v="-9"/>
    <n v="60.2"/>
    <n v="29.9"/>
    <n v="0"/>
    <n v="745"/>
    <n v="0.1"/>
    <n v="-999"/>
    <n v="-999"/>
    <n v="-999"/>
    <n v="-999"/>
    <n v="0.4"/>
    <n v="-999"/>
    <n v="0.28699999999999998"/>
    <n v="0.67400000000000004"/>
    <n v="0"/>
    <n v="-999"/>
    <x v="201"/>
  </r>
  <r>
    <d v="2008-05-02T00:00:00"/>
    <n v="123"/>
    <n v="-999"/>
    <n v="3"/>
    <n v="9.8000000000000007"/>
    <n v="-3.1"/>
    <n v="45.5"/>
    <n v="28"/>
    <n v="0"/>
    <n v="715"/>
    <n v="0.1"/>
    <n v="-999"/>
    <n v="-999"/>
    <n v="-999"/>
    <n v="-999"/>
    <n v="0.4"/>
    <n v="-999"/>
    <n v="0.34"/>
    <n v="0.872"/>
    <n v="0"/>
    <n v="-999"/>
    <x v="201"/>
  </r>
  <r>
    <d v="2008-05-03T00:00:00"/>
    <n v="124"/>
    <n v="-999"/>
    <n v="2.5"/>
    <n v="8.6"/>
    <n v="-1.1000000000000001"/>
    <n v="75.5"/>
    <n v="52.5"/>
    <n v="0"/>
    <n v="688"/>
    <n v="0"/>
    <n v="-999"/>
    <n v="-999"/>
    <n v="-999"/>
    <n v="-999"/>
    <n v="0.4"/>
    <n v="-999"/>
    <n v="0.58699999999999997"/>
    <n v="0.53100000000000003"/>
    <n v="0"/>
    <n v="-999"/>
    <x v="201"/>
  </r>
  <r>
    <d v="2008-05-04T00:00:00"/>
    <n v="125"/>
    <n v="-999"/>
    <n v="5.5"/>
    <n v="13.5"/>
    <n v="-1.8"/>
    <n v="62.7"/>
    <n v="30.2"/>
    <n v="0"/>
    <n v="638"/>
    <n v="0.1"/>
    <n v="-999"/>
    <n v="-999"/>
    <n v="-999"/>
    <n v="-999"/>
    <n v="0.4"/>
    <n v="-999"/>
    <n v="0.46800000000000003"/>
    <n v="1.08"/>
    <n v="0"/>
    <n v="-999"/>
    <x v="201"/>
  </r>
  <r>
    <d v="2008-05-05T00:00:00"/>
    <n v="126"/>
    <n v="-999"/>
    <n v="4.8"/>
    <n v="11.4"/>
    <n v="-1.4"/>
    <n v="58.7"/>
    <n v="30.6"/>
    <n v="0"/>
    <n v="596"/>
    <n v="0.1"/>
    <n v="-999"/>
    <n v="-999"/>
    <n v="-999"/>
    <n v="-999"/>
    <n v="0.4"/>
    <n v="-999"/>
    <n v="0.41299999999999998"/>
    <n v="0.93500000000000005"/>
    <n v="0"/>
    <n v="-999"/>
    <x v="201"/>
  </r>
  <r>
    <d v="2008-05-06T00:00:00"/>
    <n v="127"/>
    <n v="-999"/>
    <n v="3.5"/>
    <n v="10.9"/>
    <n v="-1.9"/>
    <n v="68.8"/>
    <n v="37.299999999999997"/>
    <n v="0"/>
    <n v="570"/>
    <n v="0"/>
    <n v="-999"/>
    <n v="-999"/>
    <n v="-999"/>
    <n v="-999"/>
    <n v="0.4"/>
    <n v="-999"/>
    <n v="0.48699999999999999"/>
    <n v="0.81699999999999995"/>
    <n v="0"/>
    <n v="-999"/>
    <x v="201"/>
  </r>
  <r>
    <d v="2008-05-07T00:00:00"/>
    <n v="128"/>
    <n v="-999"/>
    <n v="1.3"/>
    <n v="8.3000000000000007"/>
    <n v="-3.5"/>
    <n v="72.400000000000006"/>
    <n v="33.299999999999997"/>
    <n v="4.07"/>
    <n v="568"/>
    <n v="0.1"/>
    <n v="-999"/>
    <n v="-999"/>
    <n v="-999"/>
    <n v="-999"/>
    <n v="0.4"/>
    <n v="-999"/>
    <n v="0.36399999999999999"/>
    <n v="0.73"/>
    <n v="0"/>
    <n v="-999"/>
    <x v="201"/>
  </r>
  <r>
    <d v="2008-05-08T00:00:00"/>
    <n v="129"/>
    <n v="-999"/>
    <n v="-1.6"/>
    <n v="3.8"/>
    <n v="-4.4000000000000004"/>
    <n v="88.1"/>
    <n v="63.2"/>
    <n v="4.1999999999999993"/>
    <n v="560"/>
    <n v="0"/>
    <n v="-999"/>
    <n v="-999"/>
    <n v="-999"/>
    <n v="-999"/>
    <n v="0.4"/>
    <n v="-999"/>
    <n v="0.50600000000000001"/>
    <n v="0.29499999999999998"/>
    <n v="0"/>
    <n v="-999"/>
    <x v="201"/>
  </r>
  <r>
    <d v="2008-05-09T00:00:00"/>
    <n v="130"/>
    <n v="-999"/>
    <n v="2.2000000000000002"/>
    <n v="8.6"/>
    <n v="-4.4000000000000004"/>
    <n v="66.900000000000006"/>
    <n v="38.4"/>
    <n v="0.7"/>
    <n v="539"/>
    <n v="0.1"/>
    <n v="-999"/>
    <n v="-999"/>
    <n v="-999"/>
    <n v="-999"/>
    <n v="0.4"/>
    <n v="-999"/>
    <n v="0.42899999999999999"/>
    <n v="0.68799999999999994"/>
    <n v="0"/>
    <n v="-999"/>
    <x v="201"/>
  </r>
  <r>
    <d v="2008-05-10T00:00:00"/>
    <n v="131"/>
    <n v="-999"/>
    <n v="2.7"/>
    <n v="8.1"/>
    <n v="-0.6"/>
    <n v="68.3"/>
    <n v="45.9"/>
    <n v="1"/>
    <n v="535"/>
    <n v="0"/>
    <n v="-999"/>
    <n v="-999"/>
    <n v="-999"/>
    <n v="-999"/>
    <n v="0.4"/>
    <n v="-999"/>
    <n v="0.495"/>
    <n v="0.58399999999999996"/>
    <n v="0"/>
    <n v="-999"/>
    <x v="201"/>
  </r>
  <r>
    <d v="2008-05-11T00:00:00"/>
    <n v="132"/>
    <n v="-999"/>
    <n v="-1.4"/>
    <n v="1.3"/>
    <n v="-2.9"/>
    <n v="95.6"/>
    <n v="86"/>
    <n v="25.270000000000007"/>
    <n v="727"/>
    <n v="-0.1"/>
    <n v="-999"/>
    <n v="-999"/>
    <n v="-999"/>
    <n v="-999"/>
    <n v="0.3"/>
    <n v="-999"/>
    <n v="0.57499999999999996"/>
    <n v="9.4E-2"/>
    <n v="0"/>
    <n v="-999"/>
    <x v="201"/>
  </r>
  <r>
    <d v="2008-05-12T00:00:00"/>
    <n v="133"/>
    <n v="-999"/>
    <n v="1.7"/>
    <n v="7.5"/>
    <n v="-2.4"/>
    <n v="81.8"/>
    <n v="52.6"/>
    <n v="0.2"/>
    <n v="598"/>
    <n v="0.1"/>
    <n v="-999"/>
    <n v="-999"/>
    <n v="-999"/>
    <n v="-999"/>
    <n v="0.4"/>
    <n v="-999"/>
    <n v="0.54600000000000004"/>
    <n v="0.49099999999999999"/>
    <n v="0"/>
    <n v="-999"/>
    <x v="201"/>
  </r>
  <r>
    <d v="2008-05-13T00:00:00"/>
    <n v="134"/>
    <n v="-999"/>
    <n v="0.8"/>
    <n v="2.4"/>
    <n v="-0.2"/>
    <n v="91.3"/>
    <n v="69.5"/>
    <n v="11.400000000000002"/>
    <n v="620"/>
    <n v="0"/>
    <n v="-999"/>
    <n v="-999"/>
    <n v="-999"/>
    <n v="-999"/>
    <n v="0.3"/>
    <n v="-999"/>
    <n v="0.50600000000000001"/>
    <n v="0.221"/>
    <n v="0"/>
    <n v="-999"/>
    <x v="201"/>
  </r>
  <r>
    <d v="2008-05-14T00:00:00"/>
    <n v="135"/>
    <n v="-999"/>
    <n v="4"/>
    <n v="9.8000000000000007"/>
    <n v="-0.2"/>
    <n v="93.9"/>
    <n v="75.5"/>
    <n v="4.5"/>
    <n v="565"/>
    <n v="0.1"/>
    <n v="-999"/>
    <n v="-999"/>
    <n v="-999"/>
    <n v="-999"/>
    <n v="0.4"/>
    <n v="-999"/>
    <n v="0.91300000000000003"/>
    <n v="0.29699999999999999"/>
    <n v="0"/>
    <n v="-999"/>
    <x v="201"/>
  </r>
  <r>
    <d v="2008-05-15T00:00:00"/>
    <n v="136"/>
    <n v="-999"/>
    <n v="11.4"/>
    <n v="20.3"/>
    <n v="3"/>
    <n v="61.3"/>
    <n v="25.7"/>
    <n v="0.4"/>
    <n v="486"/>
    <n v="0.2"/>
    <n v="-999"/>
    <n v="-999"/>
    <n v="-999"/>
    <n v="-999"/>
    <n v="0.5"/>
    <n v="-999"/>
    <n v="0.61099999999999999"/>
    <n v="1.7689999999999999"/>
    <n v="0"/>
    <n v="-999"/>
    <x v="201"/>
  </r>
  <r>
    <d v="2008-05-16T00:00:00"/>
    <n v="137"/>
    <n v="-999"/>
    <n v="14.3"/>
    <n v="22.8"/>
    <n v="5.5"/>
    <n v="44.6"/>
    <n v="9.4"/>
    <n v="0"/>
    <n v="394"/>
    <n v="0.2"/>
    <n v="-999"/>
    <n v="-999"/>
    <n v="-999"/>
    <n v="-999"/>
    <n v="0.5"/>
    <n v="-999"/>
    <n v="0.26100000000000001"/>
    <n v="2.5139999999999998"/>
    <n v="0"/>
    <n v="-999"/>
    <x v="201"/>
  </r>
  <r>
    <d v="2008-05-17T00:00:00"/>
    <n v="138"/>
    <n v="-999"/>
    <n v="16.600000000000001"/>
    <n v="23.7"/>
    <n v="9.4"/>
    <n v="40.6"/>
    <n v="20.9"/>
    <n v="0"/>
    <n v="275"/>
    <n v="0.1"/>
    <n v="-999"/>
    <n v="-999"/>
    <n v="-999"/>
    <n v="-999"/>
    <n v="0.5"/>
    <n v="-999"/>
    <n v="0.61299999999999999"/>
    <n v="2.3180000000000001"/>
    <n v="0"/>
    <n v="-999"/>
    <x v="201"/>
  </r>
  <r>
    <d v="2008-05-18T00:00:00"/>
    <n v="139"/>
    <n v="-999"/>
    <n v="11.9"/>
    <n v="17.899999999999999"/>
    <n v="5.7"/>
    <n v="55.7"/>
    <n v="35.5"/>
    <n v="0"/>
    <n v="171"/>
    <n v="0"/>
    <n v="-999"/>
    <n v="-999"/>
    <n v="-999"/>
    <n v="-999"/>
    <n v="0.5"/>
    <n v="-999"/>
    <n v="0.72699999999999998"/>
    <n v="1.323"/>
    <n v="0"/>
    <n v="-999"/>
    <x v="201"/>
  </r>
  <r>
    <d v="2008-05-19T00:00:00"/>
    <n v="140"/>
    <n v="-999"/>
    <n v="8"/>
    <n v="15.3"/>
    <n v="4.2"/>
    <n v="79.5"/>
    <n v="41.6"/>
    <n v="3.7379999999999995"/>
    <n v="100"/>
    <n v="0"/>
    <n v="-999"/>
    <n v="-999"/>
    <n v="-999"/>
    <n v="-999"/>
    <n v="0.5"/>
    <n v="-999"/>
    <n v="0.72199999999999998"/>
    <n v="1.0149999999999999"/>
    <n v="0"/>
    <n v="-999"/>
    <x v="201"/>
  </r>
  <r>
    <d v="2008-05-20T00:00:00"/>
    <n v="141"/>
    <n v="-999"/>
    <n v="3.3"/>
    <n v="8.1999999999999993"/>
    <n v="-2.2000000000000002"/>
    <n v="91.8"/>
    <n v="70.8"/>
    <n v="7.2089999999999996"/>
    <n v="60"/>
    <n v="0"/>
    <n v="-999"/>
    <n v="-999"/>
    <n v="-999"/>
    <n v="-999"/>
    <n v="0.5"/>
    <n v="-999"/>
    <n v="0.76800000000000002"/>
    <n v="0.317"/>
    <n v="0"/>
    <n v="-999"/>
    <x v="201"/>
  </r>
  <r>
    <d v="2008-05-21T00:00:00"/>
    <n v="142"/>
    <n v="-999"/>
    <n v="0.1"/>
    <n v="5.4"/>
    <n v="-2.7"/>
    <n v="95.5"/>
    <n v="84.4"/>
    <n v="9.3450000000000006"/>
    <n v="80"/>
    <n v="0"/>
    <n v="-999"/>
    <n v="-999"/>
    <n v="-999"/>
    <n v="-999"/>
    <n v="0.7"/>
    <n v="-999"/>
    <n v="0.755"/>
    <n v="0.14000000000000001"/>
    <n v="0"/>
    <n v="-999"/>
    <x v="201"/>
  </r>
  <r>
    <d v="2008-05-22T00:00:00"/>
    <n v="143"/>
    <n v="-999"/>
    <n v="4.2"/>
    <n v="10.4"/>
    <n v="0.1"/>
    <n v="85"/>
    <n v="53.3"/>
    <n v="0.53400000000000003"/>
    <n v="0"/>
    <n v="0"/>
    <n v="-999"/>
    <n v="-999"/>
    <n v="-999"/>
    <n v="-999"/>
    <n v="1"/>
    <n v="-999"/>
    <n v="0.67200000000000004"/>
    <n v="0.58899999999999997"/>
    <n v="0"/>
    <n v="-999"/>
    <x v="201"/>
  </r>
  <r>
    <d v="2008-05-23T00:00:00"/>
    <n v="144"/>
    <n v="-999"/>
    <n v="6"/>
    <n v="9.6999999999999993"/>
    <n v="2.5"/>
    <n v="77.3"/>
    <n v="51.6"/>
    <n v="4.2720000000000002"/>
    <n v="0"/>
    <n v="0"/>
    <n v="-999"/>
    <n v="-999"/>
    <n v="-999"/>
    <n v="-999"/>
    <n v="2.4"/>
    <n v="-999"/>
    <n v="0.621"/>
    <n v="0.58199999999999996"/>
    <n v="0"/>
    <n v="-999"/>
    <x v="201"/>
  </r>
  <r>
    <d v="2008-05-24T00:00:00"/>
    <n v="145"/>
    <n v="-999"/>
    <n v="7.6"/>
    <n v="13.4"/>
    <n v="2.1"/>
    <n v="72.099999999999994"/>
    <n v="43.7"/>
    <n v="0.80100000000000005"/>
    <n v="0"/>
    <n v="0"/>
    <n v="-999"/>
    <n v="-999"/>
    <n v="-999"/>
    <n v="-999"/>
    <n v="4.2"/>
    <n v="-999"/>
    <n v="0.67200000000000004"/>
    <n v="0.86499999999999999"/>
    <n v="0"/>
    <n v="-999"/>
    <x v="201"/>
  </r>
  <r>
    <d v="2008-05-25T00:00:00"/>
    <n v="146"/>
    <n v="-999"/>
    <n v="7.4"/>
    <n v="14.4"/>
    <n v="2.7"/>
    <n v="84.3"/>
    <n v="42.7"/>
    <n v="17.622"/>
    <n v="0"/>
    <n v="0"/>
    <n v="-999"/>
    <n v="-999"/>
    <n v="-999"/>
    <n v="-999"/>
    <n v="5"/>
    <n v="-999"/>
    <n v="0.70099999999999996"/>
    <n v="0.94"/>
    <n v="0"/>
    <n v="-999"/>
    <x v="201"/>
  </r>
  <r>
    <d v="2008-05-26T00:00:00"/>
    <n v="147"/>
    <n v="-999"/>
    <n v="6.1"/>
    <n v="10.7"/>
    <n v="3.3"/>
    <n v="89"/>
    <n v="68.599999999999994"/>
    <n v="20.826000000000001"/>
    <n v="0"/>
    <n v="0"/>
    <n v="-999"/>
    <n v="-999"/>
    <n v="-999"/>
    <n v="-999"/>
    <n v="5.2"/>
    <n v="-999"/>
    <n v="0.879"/>
    <n v="0.40400000000000003"/>
    <n v="0"/>
    <n v="-999"/>
    <x v="201"/>
  </r>
  <r>
    <d v="2008-05-27T00:00:00"/>
    <n v="148"/>
    <n v="-999"/>
    <n v="7.5"/>
    <n v="12.9"/>
    <n v="2.4"/>
    <n v="66.8"/>
    <n v="41"/>
    <n v="0.26700000000000002"/>
    <n v="0"/>
    <n v="0"/>
    <n v="-999"/>
    <n v="-999"/>
    <n v="-999"/>
    <n v="-999"/>
    <n v="5.3"/>
    <n v="-999"/>
    <n v="0.61099999999999999"/>
    <n v="0.878"/>
    <n v="0"/>
    <n v="-999"/>
    <x v="201"/>
  </r>
  <r>
    <d v="2008-05-28T00:00:00"/>
    <n v="149"/>
    <n v="-999"/>
    <n v="9.1"/>
    <n v="16.7"/>
    <n v="3.6"/>
    <n v="67.900000000000006"/>
    <n v="38.6"/>
    <n v="0"/>
    <n v="0"/>
    <n v="0"/>
    <n v="-999"/>
    <n v="-999"/>
    <n v="-999"/>
    <n v="-999"/>
    <n v="6.1"/>
    <n v="-999"/>
    <n v="0.73299999999999998"/>
    <n v="1.167"/>
    <n v="0"/>
    <n v="-999"/>
    <x v="201"/>
  </r>
  <r>
    <d v="2008-05-29T00:00:00"/>
    <n v="150"/>
    <n v="-999"/>
    <n v="8.3000000000000007"/>
    <n v="16"/>
    <n v="2.4"/>
    <n v="61.9"/>
    <n v="33.799999999999997"/>
    <n v="0"/>
    <n v="0"/>
    <n v="0"/>
    <n v="-999"/>
    <n v="-999"/>
    <n v="-999"/>
    <n v="-999"/>
    <n v="6.6"/>
    <n v="-999"/>
    <n v="0.61299999999999999"/>
    <n v="1.2030000000000001"/>
    <n v="0"/>
    <n v="-999"/>
    <x v="201"/>
  </r>
  <r>
    <d v="2008-05-30T00:00:00"/>
    <n v="151"/>
    <n v="-999"/>
    <n v="9.1999999999999993"/>
    <n v="16.899999999999999"/>
    <n v="0.6"/>
    <n v="52.9"/>
    <n v="23"/>
    <n v="0"/>
    <n v="0"/>
    <n v="0"/>
    <n v="-999"/>
    <n v="-999"/>
    <n v="-999"/>
    <n v="-999"/>
    <n v="7.1"/>
    <n v="-999"/>
    <n v="0.443"/>
    <n v="1.482"/>
    <n v="0"/>
    <n v="-999"/>
    <x v="201"/>
  </r>
  <r>
    <d v="2008-05-31T00:00:00"/>
    <n v="152"/>
    <n v="-999"/>
    <n v="10.3"/>
    <n v="18.100000000000001"/>
    <n v="2.8"/>
    <n v="57.2"/>
    <n v="30.5"/>
    <n v="0"/>
    <n v="0"/>
    <n v="0"/>
    <n v="-999"/>
    <n v="-999"/>
    <n v="-999"/>
    <n v="-999"/>
    <n v="7.6"/>
    <n v="-999"/>
    <n v="0.63300000000000001"/>
    <n v="1.4430000000000001"/>
    <n v="0"/>
    <n v="-999"/>
    <x v="201"/>
  </r>
  <r>
    <d v="2008-06-01T00:00:00"/>
    <n v="153"/>
    <n v="-999"/>
    <n v="5.8"/>
    <n v="9.1"/>
    <n v="1.6"/>
    <n v="89.3"/>
    <n v="55.6"/>
    <n v="12.816000000000001"/>
    <n v="0"/>
    <n v="0"/>
    <n v="-999"/>
    <n v="-999"/>
    <n v="-999"/>
    <n v="-999"/>
    <n v="7.1"/>
    <n v="-999"/>
    <n v="0.64200000000000002"/>
    <n v="0.51300000000000001"/>
    <n v="0"/>
    <n v="-999"/>
    <x v="202"/>
  </r>
  <r>
    <d v="2008-06-02T00:00:00"/>
    <n v="154"/>
    <n v="-999"/>
    <n v="3.7"/>
    <n v="9.8000000000000007"/>
    <n v="-0.5"/>
    <n v="90.5"/>
    <n v="60.6"/>
    <n v="0.26700000000000002"/>
    <n v="0"/>
    <n v="0"/>
    <n v="-999"/>
    <n v="-999"/>
    <n v="-999"/>
    <n v="-999"/>
    <n v="6"/>
    <n v="-999"/>
    <n v="0.73599999999999999"/>
    <n v="0.47699999999999998"/>
    <n v="0"/>
    <n v="-999"/>
    <x v="202"/>
  </r>
  <r>
    <d v="2008-06-03T00:00:00"/>
    <n v="155"/>
    <n v="-999"/>
    <n v="4.2"/>
    <n v="9.4"/>
    <n v="1"/>
    <n v="89.3"/>
    <n v="57.2"/>
    <n v="2.403"/>
    <n v="0"/>
    <n v="0"/>
    <n v="-999"/>
    <n v="-999"/>
    <n v="-999"/>
    <n v="-999"/>
    <n v="5.8"/>
    <n v="-999"/>
    <n v="0.67200000000000004"/>
    <n v="0.505"/>
    <n v="0"/>
    <n v="-999"/>
    <x v="202"/>
  </r>
  <r>
    <d v="2008-06-04T00:00:00"/>
    <n v="156"/>
    <n v="-999"/>
    <n v="4.4000000000000004"/>
    <n v="11.5"/>
    <n v="1"/>
    <n v="91.6"/>
    <n v="64.7"/>
    <n v="0.80100000000000005"/>
    <n v="0"/>
    <n v="0"/>
    <n v="-999"/>
    <n v="-999"/>
    <n v="-999"/>
    <n v="-999"/>
    <n v="6.2"/>
    <n v="-999"/>
    <n v="0.879"/>
    <n v="0.47899999999999998"/>
    <n v="0"/>
    <n v="-999"/>
    <x v="202"/>
  </r>
  <r>
    <d v="2008-06-05T00:00:00"/>
    <n v="157"/>
    <n v="-999"/>
    <n v="2.4"/>
    <n v="6"/>
    <n v="-1.1000000000000001"/>
    <n v="90.8"/>
    <n v="69.3"/>
    <n v="4.0049999999999999"/>
    <n v="0"/>
    <n v="0"/>
    <n v="-999"/>
    <n v="-999"/>
    <n v="-999"/>
    <n v="-999"/>
    <n v="5.7"/>
    <n v="-999"/>
    <n v="0.64700000000000002"/>
    <n v="0.28699999999999998"/>
    <n v="0"/>
    <n v="-999"/>
    <x v="202"/>
  </r>
  <r>
    <d v="2008-06-06T00:00:00"/>
    <n v="158"/>
    <n v="-999"/>
    <n v="2.5"/>
    <n v="9.3000000000000007"/>
    <n v="-1.6"/>
    <n v="85.1"/>
    <n v="47.7"/>
    <n v="9.3079999999999998"/>
    <n v="0"/>
    <n v="0"/>
    <n v="-999"/>
    <n v="-999"/>
    <n v="-999"/>
    <n v="-999"/>
    <n v="5.5"/>
    <n v="-999"/>
    <n v="0.55800000000000005"/>
    <n v="0.61199999999999999"/>
    <n v="0"/>
    <n v="-999"/>
    <x v="202"/>
  </r>
  <r>
    <d v="2008-06-07T00:00:00"/>
    <n v="159"/>
    <n v="-999"/>
    <n v="1.6"/>
    <n v="7.2"/>
    <n v="-0.8"/>
    <n v="93.2"/>
    <n v="71.599999999999994"/>
    <n v="13.3"/>
    <n v="0"/>
    <n v="0"/>
    <n v="-999"/>
    <n v="-999"/>
    <n v="-999"/>
    <n v="-999"/>
    <n v="4.5999999999999996"/>
    <n v="-999"/>
    <n v="0.72899999999999998"/>
    <n v="0.28799999999999998"/>
    <n v="0"/>
    <n v="-999"/>
    <x v="202"/>
  </r>
  <r>
    <d v="2008-06-08T00:00:00"/>
    <n v="160"/>
    <n v="-999"/>
    <n v="3.5"/>
    <n v="10.6"/>
    <n v="-1.4"/>
    <n v="75.3"/>
    <n v="45.4"/>
    <n v="0"/>
    <n v="0"/>
    <n v="0"/>
    <n v="-999"/>
    <n v="-999"/>
    <n v="-999"/>
    <n v="-999"/>
    <n v="4.0999999999999996"/>
    <n v="-999"/>
    <n v="0.57799999999999996"/>
    <n v="0.69799999999999995"/>
    <n v="0"/>
    <n v="-999"/>
    <x v="202"/>
  </r>
  <r>
    <d v="2008-06-09T00:00:00"/>
    <n v="161"/>
    <n v="-999"/>
    <n v="2.8"/>
    <n v="9.8000000000000007"/>
    <n v="-1.2"/>
    <n v="84.7"/>
    <n v="49.7"/>
    <n v="3.4710000000000001"/>
    <n v="0"/>
    <n v="0"/>
    <n v="-999"/>
    <n v="-999"/>
    <n v="-999"/>
    <n v="-999"/>
    <n v="5"/>
    <n v="-999"/>
    <n v="0.6"/>
    <n v="0.60899999999999999"/>
    <n v="0"/>
    <n v="-999"/>
    <x v="202"/>
  </r>
  <r>
    <d v="2008-06-10T00:00:00"/>
    <n v="162"/>
    <n v="-999"/>
    <n v="2"/>
    <n v="5.9"/>
    <n v="-0.5"/>
    <n v="96.1"/>
    <n v="84.2"/>
    <n v="18.155999999999999"/>
    <n v="0"/>
    <n v="0"/>
    <n v="-999"/>
    <n v="-999"/>
    <n v="-999"/>
    <n v="-999"/>
    <n v="3.9"/>
    <n v="-999"/>
    <n v="0.77900000000000003"/>
    <n v="0.14699999999999999"/>
    <n v="0"/>
    <n v="-999"/>
    <x v="202"/>
  </r>
  <r>
    <d v="2008-06-11T00:00:00"/>
    <n v="163"/>
    <n v="-999"/>
    <n v="4"/>
    <n v="11.6"/>
    <n v="1.9"/>
    <n v="95.8"/>
    <n v="63.7"/>
    <n v="1.6019999999999999"/>
    <n v="0"/>
    <n v="0"/>
    <n v="-999"/>
    <n v="-999"/>
    <n v="-999"/>
    <n v="-999"/>
    <n v="3.6"/>
    <n v="-999"/>
    <n v="0.86699999999999999"/>
    <n v="0.496"/>
    <n v="0"/>
    <n v="-999"/>
    <x v="202"/>
  </r>
  <r>
    <d v="2008-06-12T00:00:00"/>
    <n v="164"/>
    <n v="-999"/>
    <n v="8.4"/>
    <n v="16.8"/>
    <n v="1"/>
    <n v="68.900000000000006"/>
    <n v="31"/>
    <n v="0"/>
    <n v="0"/>
    <n v="0"/>
    <n v="-999"/>
    <n v="-999"/>
    <n v="-999"/>
    <n v="-999"/>
    <n v="5.7"/>
    <n v="-999"/>
    <n v="0.59199999999999997"/>
    <n v="1.32"/>
    <n v="0"/>
    <n v="-999"/>
    <x v="202"/>
  </r>
  <r>
    <d v="2008-06-13T00:00:00"/>
    <n v="165"/>
    <n v="-999"/>
    <n v="7.1"/>
    <n v="14.3"/>
    <n v="0.9"/>
    <n v="64.900000000000006"/>
    <n v="34.5"/>
    <n v="0"/>
    <n v="0"/>
    <n v="0"/>
    <n v="-999"/>
    <n v="-999"/>
    <n v="-999"/>
    <n v="-999"/>
    <n v="7.4"/>
    <n v="-999"/>
    <n v="0.56100000000000005"/>
    <n v="1.0669999999999999"/>
    <n v="0"/>
    <n v="-999"/>
    <x v="202"/>
  </r>
  <r>
    <d v="2008-06-14T00:00:00"/>
    <n v="166"/>
    <n v="-999"/>
    <n v="5.2"/>
    <n v="11.8"/>
    <n v="-1.7"/>
    <n v="69.599999999999994"/>
    <n v="40.1"/>
    <n v="0"/>
    <n v="0"/>
    <n v="0"/>
    <n v="-999"/>
    <n v="-999"/>
    <n v="-999"/>
    <n v="-999"/>
    <n v="7.2"/>
    <n v="-999"/>
    <n v="0.55500000000000005"/>
    <n v="0.82899999999999996"/>
    <n v="0"/>
    <n v="-999"/>
    <x v="202"/>
  </r>
  <r>
    <d v="2008-06-15T00:00:00"/>
    <n v="167"/>
    <n v="-999"/>
    <n v="9.1999999999999993"/>
    <n v="17.899999999999999"/>
    <n v="1.4"/>
    <n v="56.1"/>
    <n v="21.4"/>
    <n v="0"/>
    <n v="0"/>
    <n v="0"/>
    <n v="-999"/>
    <n v="-999"/>
    <n v="-999"/>
    <n v="-999"/>
    <n v="7.5"/>
    <n v="-999"/>
    <n v="0.44"/>
    <n v="1.6120000000000001"/>
    <n v="0"/>
    <n v="-999"/>
    <x v="202"/>
  </r>
  <r>
    <d v="2008-06-16T00:00:00"/>
    <n v="168"/>
    <n v="-999"/>
    <n v="11.3"/>
    <n v="19.7"/>
    <n v="2.2000000000000002"/>
    <n v="40.700000000000003"/>
    <n v="17.399999999999999"/>
    <n v="0"/>
    <n v="0"/>
    <n v="0"/>
    <n v="-999"/>
    <n v="-999"/>
    <n v="-999"/>
    <n v="-999"/>
    <n v="8.6"/>
    <n v="-999"/>
    <n v="0.39800000000000002"/>
    <n v="1.895"/>
    <n v="0"/>
    <n v="-999"/>
    <x v="202"/>
  </r>
  <r>
    <d v="2008-06-17T00:00:00"/>
    <n v="169"/>
    <n v="-999"/>
    <n v="7.3"/>
    <n v="15.1"/>
    <n v="0"/>
    <n v="58.5"/>
    <n v="33"/>
    <n v="0"/>
    <n v="0"/>
    <n v="0"/>
    <n v="-999"/>
    <n v="-999"/>
    <n v="-999"/>
    <n v="-999"/>
    <n v="9"/>
    <n v="-999"/>
    <n v="0.56699999999999995"/>
    <n v="1.1499999999999999"/>
    <n v="0"/>
    <n v="-999"/>
    <x v="202"/>
  </r>
  <r>
    <d v="2008-06-18T00:00:00"/>
    <n v="170"/>
    <n v="-999"/>
    <n v="4.8"/>
    <n v="11.5"/>
    <n v="-1.8"/>
    <n v="65.599999999999994"/>
    <n v="37"/>
    <n v="0"/>
    <n v="0"/>
    <n v="0"/>
    <n v="-999"/>
    <n v="-999"/>
    <n v="-999"/>
    <n v="-999"/>
    <n v="8.6999999999999993"/>
    <n v="-999"/>
    <n v="0.502"/>
    <n v="0.85499999999999998"/>
    <n v="0"/>
    <n v="-999"/>
    <x v="202"/>
  </r>
  <r>
    <d v="2008-06-19T00:00:00"/>
    <n v="171"/>
    <n v="-999"/>
    <n v="6.9"/>
    <n v="14.4"/>
    <n v="-1.3"/>
    <n v="62.1"/>
    <n v="40.1"/>
    <n v="0"/>
    <n v="0"/>
    <n v="0"/>
    <n v="-999"/>
    <n v="-999"/>
    <n v="-999"/>
    <n v="-999"/>
    <n v="8.4"/>
    <n v="-999"/>
    <n v="0.65800000000000003"/>
    <n v="0.98199999999999998"/>
    <n v="0"/>
    <n v="-999"/>
    <x v="202"/>
  </r>
  <r>
    <d v="2008-06-20T00:00:00"/>
    <n v="172"/>
    <n v="-999"/>
    <n v="12.4"/>
    <n v="19.8"/>
    <n v="7"/>
    <n v="46"/>
    <n v="26.8"/>
    <n v="0"/>
    <n v="0"/>
    <n v="0"/>
    <n v="-999"/>
    <n v="-999"/>
    <n v="-999"/>
    <n v="-999"/>
    <n v="8.9"/>
    <n v="-999"/>
    <n v="0.61799999999999999"/>
    <n v="1.69"/>
    <n v="0"/>
    <n v="-999"/>
    <x v="202"/>
  </r>
  <r>
    <d v="2008-06-21T00:00:00"/>
    <n v="173"/>
    <n v="-999"/>
    <n v="12.7"/>
    <n v="16.8"/>
    <n v="6.9"/>
    <n v="58.4"/>
    <n v="32"/>
    <n v="2.1360000000000001"/>
    <n v="0"/>
    <n v="0"/>
    <n v="-999"/>
    <n v="-999"/>
    <n v="-999"/>
    <n v="-999"/>
    <n v="9"/>
    <n v="-999"/>
    <n v="0.61"/>
    <n v="1.3009999999999999"/>
    <n v="0"/>
    <n v="-999"/>
    <x v="202"/>
  </r>
  <r>
    <d v="2008-06-22T00:00:00"/>
    <n v="174"/>
    <n v="-999"/>
    <n v="9"/>
    <n v="15.9"/>
    <n v="2.2999999999999998"/>
    <n v="70"/>
    <n v="35.6"/>
    <n v="0.26700000000000002"/>
    <n v="0"/>
    <n v="0"/>
    <n v="-999"/>
    <n v="-999"/>
    <n v="-999"/>
    <n v="-999"/>
    <n v="9.6"/>
    <n v="-999"/>
    <n v="0.64500000000000002"/>
    <n v="1.163"/>
    <n v="0"/>
    <n v="-999"/>
    <x v="202"/>
  </r>
  <r>
    <d v="2008-06-23T00:00:00"/>
    <n v="175"/>
    <n v="-999"/>
    <n v="8"/>
    <n v="16.600000000000001"/>
    <n v="0.4"/>
    <n v="66.8"/>
    <n v="30.5"/>
    <n v="0.26700000000000002"/>
    <n v="0"/>
    <n v="0"/>
    <n v="-999"/>
    <n v="-999"/>
    <n v="-999"/>
    <n v="-999"/>
    <n v="9.8000000000000007"/>
    <n v="-999"/>
    <n v="0.57499999999999996"/>
    <n v="1.3129999999999999"/>
    <n v="0"/>
    <n v="-999"/>
    <x v="202"/>
  </r>
  <r>
    <d v="2008-06-24T00:00:00"/>
    <n v="176"/>
    <n v="-999"/>
    <n v="8.3000000000000007"/>
    <n v="16.5"/>
    <n v="1.5"/>
    <n v="56.9"/>
    <n v="31"/>
    <n v="0"/>
    <n v="0"/>
    <n v="0"/>
    <n v="-999"/>
    <n v="-999"/>
    <n v="-999"/>
    <n v="-999"/>
    <n v="10.199999999999999"/>
    <n v="-999"/>
    <n v="0.58299999999999996"/>
    <n v="1.2949999999999999"/>
    <n v="0"/>
    <n v="-999"/>
    <x v="202"/>
  </r>
  <r>
    <d v="2008-06-25T00:00:00"/>
    <n v="177"/>
    <n v="-999"/>
    <n v="8.6"/>
    <n v="16.2"/>
    <n v="0.7"/>
    <n v="50.5"/>
    <n v="19.600000000000001"/>
    <n v="0"/>
    <n v="0"/>
    <n v="0"/>
    <n v="-999"/>
    <n v="-999"/>
    <n v="-999"/>
    <n v="-999"/>
    <n v="10.199999999999999"/>
    <n v="-999"/>
    <n v="0.36199999999999999"/>
    <n v="1.48"/>
    <n v="0"/>
    <n v="-999"/>
    <x v="202"/>
  </r>
  <r>
    <d v="2008-06-26T00:00:00"/>
    <n v="178"/>
    <n v="-999"/>
    <n v="7.5"/>
    <n v="12.8"/>
    <n v="3"/>
    <n v="62.4"/>
    <n v="39.4"/>
    <n v="0"/>
    <n v="0"/>
    <n v="0"/>
    <n v="-999"/>
    <n v="-999"/>
    <n v="-999"/>
    <n v="-999"/>
    <n v="10"/>
    <n v="-999"/>
    <n v="0.58299999999999996"/>
    <n v="0.89600000000000002"/>
    <n v="0"/>
    <n v="-999"/>
    <x v="202"/>
  </r>
  <r>
    <d v="2008-06-27T00:00:00"/>
    <n v="179"/>
    <n v="-999"/>
    <n v="12.3"/>
    <n v="20.7"/>
    <n v="2.4"/>
    <n v="59.4"/>
    <n v="29.1"/>
    <n v="0"/>
    <n v="0"/>
    <n v="0"/>
    <n v="-999"/>
    <n v="-999"/>
    <n v="-999"/>
    <n v="-999"/>
    <n v="10.4"/>
    <n v="-999"/>
    <n v="0.71199999999999997"/>
    <n v="1.7310000000000001"/>
    <n v="0"/>
    <n v="-999"/>
    <x v="202"/>
  </r>
  <r>
    <d v="2008-06-28T00:00:00"/>
    <n v="180"/>
    <n v="-999"/>
    <n v="19"/>
    <n v="26.8"/>
    <n v="9.4"/>
    <n v="44"/>
    <n v="24.4"/>
    <n v="0"/>
    <n v="0"/>
    <n v="0"/>
    <n v="-999"/>
    <n v="-999"/>
    <n v="-999"/>
    <n v="-999"/>
    <n v="12"/>
    <n v="-999"/>
    <n v="0.85799999999999998"/>
    <n v="2.6629999999999998"/>
    <n v="0"/>
    <n v="-999"/>
    <x v="202"/>
  </r>
  <r>
    <d v="2008-06-29T00:00:00"/>
    <n v="181"/>
    <n v="-999"/>
    <n v="20.9"/>
    <n v="29.1"/>
    <n v="10.3"/>
    <n v="43.9"/>
    <n v="18.100000000000001"/>
    <n v="0"/>
    <n v="0"/>
    <n v="0"/>
    <n v="-999"/>
    <n v="-999"/>
    <n v="-999"/>
    <n v="-999"/>
    <n v="0"/>
    <n v="-999"/>
    <n v="0.72899999999999998"/>
    <n v="3.2989999999999999"/>
    <n v="0"/>
    <n v="-999"/>
    <x v="202"/>
  </r>
  <r>
    <d v="2008-06-30T00:00:00"/>
    <n v="182"/>
    <n v="-999"/>
    <n v="20.5"/>
    <n v="27.7"/>
    <n v="13.1"/>
    <n v="43.9"/>
    <n v="19.2"/>
    <n v="0"/>
    <n v="0"/>
    <n v="0"/>
    <n v="-999"/>
    <n v="-999"/>
    <n v="-999"/>
    <n v="-999"/>
    <n v="0"/>
    <n v="-999"/>
    <n v="0.71299999999999997"/>
    <n v="3.0009999999999999"/>
    <n v="0"/>
    <n v="-999"/>
    <x v="202"/>
  </r>
  <r>
    <d v="2008-07-01T00:00:00"/>
    <n v="183"/>
    <n v="-999"/>
    <n v="19.100000000000001"/>
    <n v="25"/>
    <n v="13.2"/>
    <n v="48.3"/>
    <n v="27.4"/>
    <n v="0"/>
    <n v="0"/>
    <n v="0"/>
    <n v="-999"/>
    <n v="-999"/>
    <n v="-999"/>
    <n v="-999"/>
    <n v="0"/>
    <n v="-999"/>
    <n v="0.86799999999999999"/>
    <n v="2.2989999999999999"/>
    <n v="0"/>
    <n v="-999"/>
    <x v="203"/>
  </r>
  <r>
    <d v="2008-07-02T00:00:00"/>
    <n v="184"/>
    <n v="-999"/>
    <n v="19.100000000000001"/>
    <n v="26.1"/>
    <n v="10"/>
    <n v="46.8"/>
    <n v="13.3"/>
    <n v="0"/>
    <n v="0"/>
    <n v="0"/>
    <n v="-999"/>
    <n v="-999"/>
    <n v="-999"/>
    <n v="-999"/>
    <n v="0"/>
    <n v="-999"/>
    <n v="0.45"/>
    <n v="2.931"/>
    <n v="0"/>
    <n v="-999"/>
    <x v="203"/>
  </r>
  <r>
    <d v="2008-07-03T00:00:00"/>
    <n v="185"/>
    <n v="-999"/>
    <n v="16.3"/>
    <n v="22.4"/>
    <n v="10.9"/>
    <n v="64.599999999999994"/>
    <n v="38.5"/>
    <n v="1.524"/>
    <n v="0"/>
    <n v="0"/>
    <n v="-999"/>
    <n v="-999"/>
    <n v="-999"/>
    <n v="-999"/>
    <n v="0"/>
    <n v="-999"/>
    <n v="1.0429999999999999"/>
    <n v="1.6659999999999999"/>
    <n v="0"/>
    <n v="-999"/>
    <x v="203"/>
  </r>
  <r>
    <d v="2008-07-04T00:00:00"/>
    <n v="186"/>
    <n v="-999"/>
    <n v="12.2"/>
    <n v="18.2"/>
    <n v="7.2"/>
    <n v="79.400000000000006"/>
    <n v="46.1"/>
    <n v="2.032"/>
    <n v="0"/>
    <n v="0"/>
    <n v="-999"/>
    <n v="-999"/>
    <n v="-999"/>
    <n v="-999"/>
    <n v="0"/>
    <n v="-999"/>
    <n v="0.96299999999999997"/>
    <n v="1.1259999999999999"/>
    <n v="0"/>
    <n v="-999"/>
    <x v="203"/>
  </r>
  <r>
    <d v="2008-07-05T00:00:00"/>
    <n v="187"/>
    <n v="-999"/>
    <n v="11.6"/>
    <n v="17.2"/>
    <n v="5.5"/>
    <n v="69.2"/>
    <n v="40.700000000000003"/>
    <n v="0.76200000000000001"/>
    <n v="0"/>
    <n v="0"/>
    <n v="-999"/>
    <n v="-999"/>
    <n v="-999"/>
    <n v="-999"/>
    <n v="0"/>
    <n v="-999"/>
    <n v="0.79800000000000004"/>
    <n v="1.163"/>
    <n v="0"/>
    <n v="-999"/>
    <x v="203"/>
  </r>
  <r>
    <d v="2008-07-06T00:00:00"/>
    <n v="188"/>
    <n v="-999"/>
    <n v="11"/>
    <n v="16.899999999999999"/>
    <n v="4.0999999999999996"/>
    <n v="62.6"/>
    <n v="35.6"/>
    <n v="0"/>
    <n v="0"/>
    <n v="0"/>
    <n v="-999"/>
    <n v="-999"/>
    <n v="-999"/>
    <n v="-999"/>
    <n v="0"/>
    <n v="-999"/>
    <n v="0.68500000000000005"/>
    <n v="1.24"/>
    <n v="0"/>
    <n v="-999"/>
    <x v="203"/>
  </r>
  <r>
    <d v="2008-07-07T00:00:00"/>
    <n v="189"/>
    <n v="-999"/>
    <n v="10.5"/>
    <n v="16.3"/>
    <n v="3.6"/>
    <n v="66.8"/>
    <n v="41.1"/>
    <n v="0"/>
    <n v="0"/>
    <n v="0"/>
    <n v="-999"/>
    <n v="-999"/>
    <n v="-999"/>
    <n v="-999"/>
    <n v="0"/>
    <n v="-999"/>
    <n v="0.76200000000000001"/>
    <n v="1.091"/>
    <n v="0"/>
    <n v="-999"/>
    <x v="203"/>
  </r>
  <r>
    <d v="2008-07-08T00:00:00"/>
    <n v="190"/>
    <n v="-999"/>
    <n v="13.4"/>
    <n v="20.399999999999999"/>
    <n v="4.0999999999999996"/>
    <n v="58"/>
    <n v="32"/>
    <n v="0"/>
    <n v="0"/>
    <n v="0"/>
    <n v="-999"/>
    <n v="-999"/>
    <n v="-999"/>
    <n v="-999"/>
    <n v="0"/>
    <n v="-999"/>
    <n v="0.76700000000000002"/>
    <n v="1.629"/>
    <n v="0"/>
    <n v="-999"/>
    <x v="203"/>
  </r>
  <r>
    <d v="2008-07-09T00:00:00"/>
    <n v="191"/>
    <n v="-999"/>
    <n v="14.8"/>
    <n v="21.3"/>
    <n v="8.4"/>
    <n v="47.1"/>
    <n v="27.6"/>
    <n v="0"/>
    <n v="0"/>
    <n v="0"/>
    <n v="-999"/>
    <n v="-999"/>
    <n v="-999"/>
    <n v="-999"/>
    <n v="0"/>
    <n v="-999"/>
    <n v="0.69899999999999995"/>
    <n v="1.8340000000000001"/>
    <n v="0"/>
    <n v="-999"/>
    <x v="203"/>
  </r>
  <r>
    <d v="2008-07-10T00:00:00"/>
    <n v="192"/>
    <n v="-999"/>
    <n v="7.1"/>
    <n v="12.6"/>
    <n v="2.1"/>
    <n v="62.1"/>
    <n v="32.700000000000003"/>
    <n v="1.27"/>
    <n v="0"/>
    <n v="0"/>
    <n v="-999"/>
    <n v="-999"/>
    <n v="-999"/>
    <n v="-999"/>
    <n v="0"/>
    <n v="-999"/>
    <n v="0.47699999999999998"/>
    <n v="0.98199999999999998"/>
    <n v="0"/>
    <n v="-999"/>
    <x v="203"/>
  </r>
  <r>
    <d v="2008-07-11T00:00:00"/>
    <n v="193"/>
    <n v="-999"/>
    <n v="9.3000000000000007"/>
    <n v="17.7"/>
    <n v="-1"/>
    <n v="56.4"/>
    <n v="29.6"/>
    <n v="0"/>
    <n v="0"/>
    <n v="0"/>
    <n v="-999"/>
    <n v="-999"/>
    <n v="-999"/>
    <n v="-999"/>
    <n v="0"/>
    <n v="-999"/>
    <n v="0.59899999999999998"/>
    <n v="1.425"/>
    <n v="0"/>
    <n v="-999"/>
    <x v="203"/>
  </r>
  <r>
    <d v="2008-07-12T00:00:00"/>
    <n v="194"/>
    <n v="-999"/>
    <n v="14.3"/>
    <n v="22.9"/>
    <n v="2.5"/>
    <n v="45.4"/>
    <n v="19.2"/>
    <n v="0"/>
    <n v="0"/>
    <n v="0"/>
    <n v="-999"/>
    <n v="-999"/>
    <n v="-999"/>
    <n v="-999"/>
    <n v="0"/>
    <n v="-999"/>
    <n v="0.53600000000000003"/>
    <n v="2.2559999999999998"/>
    <n v="0"/>
    <n v="-999"/>
    <x v="203"/>
  </r>
  <r>
    <d v="2008-07-13T00:00:00"/>
    <n v="195"/>
    <n v="-999"/>
    <n v="16.7"/>
    <n v="23.2"/>
    <n v="9.3000000000000007"/>
    <n v="36.4"/>
    <n v="18.3"/>
    <n v="0"/>
    <n v="0"/>
    <n v="0"/>
    <n v="-999"/>
    <n v="-999"/>
    <n v="-999"/>
    <n v="-999"/>
    <n v="0"/>
    <n v="-999"/>
    <n v="0.52"/>
    <n v="2.323"/>
    <n v="0"/>
    <n v="-999"/>
    <x v="203"/>
  </r>
  <r>
    <d v="2008-07-14T00:00:00"/>
    <n v="196"/>
    <n v="-999"/>
    <n v="14.5"/>
    <n v="20.3"/>
    <n v="7.8"/>
    <n v="41.5"/>
    <n v="25.5"/>
    <n v="0"/>
    <n v="0"/>
    <n v="0"/>
    <n v="-999"/>
    <n v="-999"/>
    <n v="-999"/>
    <n v="-999"/>
    <n v="0"/>
    <n v="-999"/>
    <n v="0.60699999999999998"/>
    <n v="1.774"/>
    <n v="0"/>
    <n v="-999"/>
    <x v="203"/>
  </r>
  <r>
    <d v="2008-07-15T00:00:00"/>
    <n v="197"/>
    <n v="-999"/>
    <n v="13.9"/>
    <n v="19.2"/>
    <n v="7"/>
    <n v="33.700000000000003"/>
    <n v="22.4"/>
    <n v="0"/>
    <n v="0"/>
    <n v="0"/>
    <n v="-999"/>
    <n v="-999"/>
    <n v="-999"/>
    <n v="-999"/>
    <n v="0"/>
    <n v="-999"/>
    <n v="0.498"/>
    <n v="1.726"/>
    <n v="0"/>
    <n v="-999"/>
    <x v="203"/>
  </r>
  <r>
    <d v="2008-07-16T00:00:00"/>
    <n v="198"/>
    <n v="-999"/>
    <n v="12.7"/>
    <n v="20.7"/>
    <n v="3.6"/>
    <n v="47.2"/>
    <n v="18.600000000000001"/>
    <n v="0"/>
    <n v="0"/>
    <n v="0"/>
    <n v="-999"/>
    <n v="-999"/>
    <n v="-999"/>
    <n v="-999"/>
    <n v="0"/>
    <n v="-999"/>
    <n v="0.45400000000000001"/>
    <n v="1.9870000000000001"/>
    <n v="0"/>
    <n v="-999"/>
    <x v="203"/>
  </r>
  <r>
    <d v="2008-07-17T00:00:00"/>
    <n v="199"/>
    <n v="-999"/>
    <n v="13.5"/>
    <n v="21"/>
    <n v="4.3"/>
    <n v="41"/>
    <n v="17.899999999999999"/>
    <n v="0"/>
    <n v="0"/>
    <n v="0"/>
    <n v="-999"/>
    <n v="-999"/>
    <n v="-999"/>
    <n v="-999"/>
    <n v="0"/>
    <n v="-999"/>
    <n v="0.44500000000000001"/>
    <n v="2.0409999999999999"/>
    <n v="0"/>
    <n v="-999"/>
    <x v="203"/>
  </r>
  <r>
    <d v="2008-07-18T00:00:00"/>
    <n v="200"/>
    <n v="-999"/>
    <n v="11"/>
    <n v="18"/>
    <n v="4.8"/>
    <n v="60.2"/>
    <n v="32.6"/>
    <n v="0"/>
    <n v="0"/>
    <n v="0"/>
    <n v="-999"/>
    <n v="-999"/>
    <n v="-999"/>
    <n v="-999"/>
    <n v="0"/>
    <n v="-999"/>
    <n v="0.67300000000000004"/>
    <n v="1.391"/>
    <n v="0"/>
    <n v="-999"/>
    <x v="203"/>
  </r>
  <r>
    <d v="2008-07-19T00:00:00"/>
    <n v="201"/>
    <n v="-999"/>
    <n v="13.5"/>
    <n v="22.1"/>
    <n v="3.2"/>
    <n v="52.9"/>
    <n v="17.899999999999999"/>
    <n v="0"/>
    <n v="0"/>
    <n v="0"/>
    <n v="-999"/>
    <n v="-999"/>
    <n v="-999"/>
    <n v="-999"/>
    <n v="0"/>
    <n v="-999"/>
    <n v="0.47599999999999998"/>
    <n v="2.1829999999999998"/>
    <n v="0"/>
    <n v="-999"/>
    <x v="203"/>
  </r>
  <r>
    <d v="2008-07-20T00:00:00"/>
    <n v="202"/>
    <n v="-999"/>
    <n v="16.100000000000001"/>
    <n v="25.2"/>
    <n v="5.4"/>
    <n v="43.3"/>
    <n v="16.899999999999999"/>
    <n v="0"/>
    <n v="0"/>
    <n v="0"/>
    <n v="-999"/>
    <n v="-999"/>
    <n v="-999"/>
    <n v="-999"/>
    <n v="0"/>
    <n v="-999"/>
    <n v="0.54200000000000004"/>
    <n v="2.6629999999999998"/>
    <n v="0"/>
    <n v="-999"/>
    <x v="203"/>
  </r>
  <r>
    <d v="2008-07-21T00:00:00"/>
    <n v="203"/>
    <n v="-999"/>
    <n v="17.100000000000001"/>
    <n v="24.8"/>
    <n v="7.3"/>
    <n v="42.3"/>
    <n v="25.2"/>
    <n v="0.254"/>
    <n v="0"/>
    <n v="0"/>
    <n v="-999"/>
    <n v="-999"/>
    <n v="-999"/>
    <n v="-999"/>
    <n v="0"/>
    <n v="-999"/>
    <n v="0.78900000000000003"/>
    <n v="2.3410000000000002"/>
    <n v="0"/>
    <n v="-999"/>
    <x v="203"/>
  </r>
  <r>
    <d v="2008-07-22T00:00:00"/>
    <n v="204"/>
    <n v="-999"/>
    <n v="15.2"/>
    <n v="21.1"/>
    <n v="6.4"/>
    <n v="51.5"/>
    <n v="26.8"/>
    <n v="0.254"/>
    <n v="0"/>
    <n v="0"/>
    <n v="-999"/>
    <n v="-999"/>
    <n v="-999"/>
    <n v="-999"/>
    <n v="0"/>
    <n v="-999"/>
    <n v="0.67"/>
    <n v="1.831"/>
    <n v="0"/>
    <n v="-999"/>
    <x v="203"/>
  </r>
  <r>
    <d v="2008-07-23T00:00:00"/>
    <n v="205"/>
    <n v="-999"/>
    <n v="10.5"/>
    <n v="14"/>
    <n v="6"/>
    <n v="76"/>
    <n v="44.2"/>
    <n v="3.81"/>
    <n v="0"/>
    <n v="0"/>
    <n v="-999"/>
    <n v="-999"/>
    <n v="-999"/>
    <n v="-999"/>
    <n v="0"/>
    <n v="-999"/>
    <n v="0.70599999999999996"/>
    <n v="0.89200000000000002"/>
    <n v="0"/>
    <n v="-999"/>
    <x v="203"/>
  </r>
  <r>
    <d v="2008-07-24T00:00:00"/>
    <n v="206"/>
    <n v="-999"/>
    <n v="13"/>
    <n v="22.2"/>
    <n v="3"/>
    <n v="57.1"/>
    <n v="23.7"/>
    <n v="0"/>
    <n v="0"/>
    <n v="0"/>
    <n v="-999"/>
    <n v="-999"/>
    <n v="-999"/>
    <n v="-999"/>
    <n v="0"/>
    <n v="-999"/>
    <n v="0.63400000000000001"/>
    <n v="2.0419999999999998"/>
    <n v="0"/>
    <n v="-999"/>
    <x v="203"/>
  </r>
  <r>
    <d v="2008-07-25T00:00:00"/>
    <n v="207"/>
    <n v="-999"/>
    <n v="15"/>
    <n v="23.5"/>
    <n v="5.0999999999999996"/>
    <n v="48.4"/>
    <n v="18.8"/>
    <n v="0"/>
    <n v="0"/>
    <n v="0"/>
    <n v="-999"/>
    <n v="-999"/>
    <n v="-999"/>
    <n v="-999"/>
    <n v="0"/>
    <n v="-999"/>
    <n v="0.54400000000000004"/>
    <n v="2.351"/>
    <n v="0"/>
    <n v="-999"/>
    <x v="203"/>
  </r>
  <r>
    <d v="2008-07-26T00:00:00"/>
    <n v="208"/>
    <n v="-999"/>
    <n v="15.4"/>
    <n v="21"/>
    <n v="9.5"/>
    <n v="48.9"/>
    <n v="26.8"/>
    <n v="0"/>
    <n v="0"/>
    <n v="0"/>
    <n v="-999"/>
    <n v="-999"/>
    <n v="-999"/>
    <n v="-999"/>
    <n v="0"/>
    <n v="-999"/>
    <n v="0.66600000000000004"/>
    <n v="1.82"/>
    <n v="0"/>
    <n v="-999"/>
    <x v="203"/>
  </r>
  <r>
    <d v="2008-07-27T00:00:00"/>
    <n v="209"/>
    <n v="-999"/>
    <n v="11.9"/>
    <n v="17.7"/>
    <n v="7.3"/>
    <n v="60.3"/>
    <n v="35"/>
    <n v="0"/>
    <n v="0"/>
    <n v="0"/>
    <n v="-999"/>
    <n v="-999"/>
    <n v="-999"/>
    <n v="-999"/>
    <n v="0"/>
    <n v="-999"/>
    <n v="0.70899999999999996"/>
    <n v="1.3160000000000001"/>
    <n v="0"/>
    <n v="-999"/>
    <x v="203"/>
  </r>
  <r>
    <d v="2008-07-28T00:00:00"/>
    <n v="210"/>
    <n v="-999"/>
    <n v="11.4"/>
    <n v="19.7"/>
    <n v="1.9"/>
    <n v="56.3"/>
    <n v="24.4"/>
    <n v="0"/>
    <n v="0"/>
    <n v="0"/>
    <n v="-999"/>
    <n v="-999"/>
    <n v="-999"/>
    <n v="-999"/>
    <n v="0"/>
    <n v="-999"/>
    <n v="0.56000000000000005"/>
    <n v="1.7350000000000001"/>
    <n v="0"/>
    <n v="-999"/>
    <x v="203"/>
  </r>
  <r>
    <d v="2008-07-29T00:00:00"/>
    <n v="211"/>
    <n v="-999"/>
    <n v="11.2"/>
    <n v="16.399999999999999"/>
    <n v="4.5"/>
    <n v="71.2"/>
    <n v="40.9"/>
    <n v="2.1360000000000001"/>
    <n v="0"/>
    <n v="0"/>
    <n v="-999"/>
    <n v="-999"/>
    <n v="-999"/>
    <n v="-999"/>
    <n v="12.8"/>
    <n v="-999"/>
    <n v="0.76300000000000001"/>
    <n v="1.1020000000000001"/>
    <n v="0"/>
    <n v="-999"/>
    <x v="203"/>
  </r>
  <r>
    <d v="2008-07-30T00:00:00"/>
    <n v="212"/>
    <n v="-999"/>
    <n v="6.9"/>
    <n v="14.4"/>
    <n v="2.2000000000000002"/>
    <n v="68.900000000000006"/>
    <n v="33.9"/>
    <n v="0.26700000000000002"/>
    <n v="0"/>
    <n v="0"/>
    <n v="-999"/>
    <n v="-999"/>
    <n v="-999"/>
    <n v="-999"/>
    <n v="12.4"/>
    <n v="-999"/>
    <n v="0.55700000000000005"/>
    <n v="1.0840000000000001"/>
    <n v="0"/>
    <n v="-999"/>
    <x v="203"/>
  </r>
  <r>
    <d v="2008-07-31T00:00:00"/>
    <n v="213"/>
    <n v="-999"/>
    <n v="9.3000000000000007"/>
    <n v="16.100000000000001"/>
    <n v="2.8"/>
    <n v="52.2"/>
    <n v="16.399999999999999"/>
    <n v="0.80100000000000005"/>
    <n v="0"/>
    <n v="0"/>
    <n v="-999"/>
    <n v="-999"/>
    <n v="-999"/>
    <n v="-999"/>
    <n v="11.7"/>
    <n v="-999"/>
    <n v="0.29899999999999999"/>
    <n v="1.5289999999999999"/>
    <n v="0"/>
    <n v="-999"/>
    <x v="203"/>
  </r>
  <r>
    <d v="2008-08-01T00:00:00"/>
    <n v="214"/>
    <n v="-999"/>
    <n v="8.6"/>
    <n v="16.100000000000001"/>
    <n v="1.8"/>
    <n v="71.5"/>
    <n v="39.700000000000003"/>
    <n v="4.0049999999999999"/>
    <n v="0"/>
    <n v="0"/>
    <n v="-999"/>
    <n v="-999"/>
    <n v="-999"/>
    <n v="-999"/>
    <n v="11.8"/>
    <n v="-999"/>
    <n v="0.72799999999999998"/>
    <n v="1.103"/>
    <n v="0"/>
    <n v="-999"/>
    <x v="204"/>
  </r>
  <r>
    <d v="2008-08-02T00:00:00"/>
    <n v="215"/>
    <n v="-999"/>
    <n v="7.7"/>
    <n v="16.3"/>
    <n v="1.2"/>
    <n v="69.599999999999994"/>
    <n v="35.5"/>
    <n v="0"/>
    <n v="0"/>
    <n v="0"/>
    <n v="-999"/>
    <n v="-999"/>
    <n v="-999"/>
    <n v="-999"/>
    <n v="11.2"/>
    <n v="-999"/>
    <n v="0.65800000000000003"/>
    <n v="1.1950000000000001"/>
    <n v="0"/>
    <n v="-999"/>
    <x v="204"/>
  </r>
  <r>
    <d v="2008-08-03T00:00:00"/>
    <n v="216"/>
    <n v="-999"/>
    <n v="10.9"/>
    <n v="17.600000000000001"/>
    <n v="5"/>
    <n v="57"/>
    <n v="28.7"/>
    <n v="0"/>
    <n v="0"/>
    <n v="0"/>
    <n v="-999"/>
    <n v="-999"/>
    <n v="-999"/>
    <n v="-999"/>
    <n v="11.4"/>
    <n v="-999"/>
    <n v="0.57899999999999996"/>
    <n v="1.4350000000000001"/>
    <n v="0"/>
    <n v="-999"/>
    <x v="204"/>
  </r>
  <r>
    <d v="2008-08-04T00:00:00"/>
    <n v="217"/>
    <n v="-999"/>
    <n v="13.9"/>
    <n v="22.2"/>
    <n v="5"/>
    <n v="44.6"/>
    <n v="21.1"/>
    <n v="0"/>
    <n v="0"/>
    <n v="0"/>
    <n v="-999"/>
    <n v="-999"/>
    <n v="-999"/>
    <n v="-999"/>
    <n v="11.8"/>
    <n v="-999"/>
    <n v="0.56499999999999995"/>
    <n v="2.1110000000000002"/>
    <n v="0"/>
    <n v="-999"/>
    <x v="204"/>
  </r>
  <r>
    <d v="2008-08-05T00:00:00"/>
    <n v="218"/>
    <n v="-999"/>
    <n v="16.600000000000001"/>
    <n v="24.4"/>
    <n v="8.6999999999999993"/>
    <n v="35.5"/>
    <n v="18.899999999999999"/>
    <n v="0"/>
    <n v="0"/>
    <n v="0"/>
    <n v="-999"/>
    <n v="-999"/>
    <n v="-999"/>
    <n v="-999"/>
    <n v="12.4"/>
    <n v="-999"/>
    <n v="0.57899999999999996"/>
    <n v="2.4780000000000002"/>
    <n v="0"/>
    <n v="-999"/>
    <x v="204"/>
  </r>
  <r>
    <d v="2008-08-06T00:00:00"/>
    <n v="219"/>
    <n v="-999"/>
    <n v="19.899999999999999"/>
    <n v="28.1"/>
    <n v="12"/>
    <n v="27.2"/>
    <n v="12.2"/>
    <n v="0"/>
    <n v="0"/>
    <n v="0"/>
    <n v="-999"/>
    <n v="-999"/>
    <n v="-999"/>
    <n v="-999"/>
    <n v="13"/>
    <n v="-999"/>
    <n v="0.46300000000000002"/>
    <n v="3.3380000000000001"/>
    <n v="0"/>
    <n v="-999"/>
    <x v="204"/>
  </r>
  <r>
    <d v="2008-08-07T00:00:00"/>
    <n v="220"/>
    <n v="-999"/>
    <n v="19.8"/>
    <n v="27.6"/>
    <n v="13.6"/>
    <n v="28.9"/>
    <n v="10.8"/>
    <n v="0"/>
    <n v="0"/>
    <n v="0"/>
    <n v="-999"/>
    <n v="-999"/>
    <n v="-999"/>
    <n v="-999"/>
    <n v="13.9"/>
    <n v="-999"/>
    <n v="0.39800000000000002"/>
    <n v="3.2930000000000001"/>
    <n v="0"/>
    <n v="-999"/>
    <x v="204"/>
  </r>
  <r>
    <d v="2008-08-08T00:00:00"/>
    <n v="221"/>
    <n v="-999"/>
    <n v="16.399999999999999"/>
    <n v="22.1"/>
    <n v="10.5"/>
    <n v="46.9"/>
    <n v="31.6"/>
    <n v="0.26700000000000002"/>
    <n v="0"/>
    <n v="0"/>
    <n v="-999"/>
    <n v="-999"/>
    <n v="-999"/>
    <n v="-999"/>
    <n v="13.8"/>
    <n v="-999"/>
    <n v="0.84"/>
    <n v="1.819"/>
    <n v="0"/>
    <n v="-999"/>
    <x v="204"/>
  </r>
  <r>
    <d v="2008-08-09T00:00:00"/>
    <n v="222"/>
    <n v="-999"/>
    <n v="9.6999999999999993"/>
    <n v="16.399999999999999"/>
    <n v="3.7"/>
    <n v="82.4"/>
    <n v="48.9"/>
    <n v="8.5440000000000005"/>
    <n v="0"/>
    <n v="0"/>
    <n v="-999"/>
    <n v="-999"/>
    <n v="-999"/>
    <n v="-999"/>
    <n v="13.2"/>
    <n v="-999"/>
    <n v="0.91300000000000003"/>
    <n v="0.95299999999999996"/>
    <n v="0"/>
    <n v="-999"/>
    <x v="204"/>
  </r>
  <r>
    <d v="2008-08-10T00:00:00"/>
    <n v="223"/>
    <n v="-999"/>
    <n v="6.3"/>
    <n v="13"/>
    <n v="1.3"/>
    <n v="79.5"/>
    <n v="43.8"/>
    <n v="1.0680000000000001"/>
    <n v="0"/>
    <n v="0"/>
    <n v="-999"/>
    <n v="-999"/>
    <n v="-999"/>
    <n v="-999"/>
    <n v="12.2"/>
    <n v="-999"/>
    <n v="0.65800000000000003"/>
    <n v="0.84099999999999997"/>
    <n v="0"/>
    <n v="-999"/>
    <x v="204"/>
  </r>
  <r>
    <d v="2008-08-11T00:00:00"/>
    <n v="224"/>
    <n v="-999"/>
    <n v="9.1999999999999993"/>
    <n v="17.399999999999999"/>
    <n v="1.6"/>
    <n v="67.8"/>
    <n v="36.6"/>
    <n v="0"/>
    <n v="0"/>
    <n v="0"/>
    <n v="-999"/>
    <n v="-999"/>
    <n v="-999"/>
    <n v="-999"/>
    <n v="12"/>
    <n v="-999"/>
    <n v="0.72599999999999998"/>
    <n v="1.26"/>
    <n v="0"/>
    <n v="-999"/>
    <x v="204"/>
  </r>
  <r>
    <d v="2008-08-12T00:00:00"/>
    <n v="225"/>
    <n v="-999"/>
    <n v="13.3"/>
    <n v="21.1"/>
    <n v="5.8"/>
    <n v="55.1"/>
    <n v="28.7"/>
    <n v="0"/>
    <n v="0"/>
    <n v="0"/>
    <n v="-999"/>
    <n v="-999"/>
    <n v="-999"/>
    <n v="-999"/>
    <n v="12.1"/>
    <n v="-999"/>
    <n v="0.71699999999999997"/>
    <n v="1.784"/>
    <n v="0"/>
    <n v="-999"/>
    <x v="204"/>
  </r>
  <r>
    <d v="2008-08-13T00:00:00"/>
    <n v="226"/>
    <n v="-999"/>
    <n v="13.6"/>
    <n v="21.4"/>
    <n v="6.4"/>
    <n v="61.5"/>
    <n v="32.799999999999997"/>
    <n v="0"/>
    <n v="0"/>
    <n v="0"/>
    <n v="-999"/>
    <n v="-999"/>
    <n v="-999"/>
    <n v="-999"/>
    <n v="12.4"/>
    <n v="-999"/>
    <n v="0.83599999999999997"/>
    <n v="1.712"/>
    <n v="0"/>
    <n v="-999"/>
    <x v="204"/>
  </r>
  <r>
    <d v="2008-08-14T00:00:00"/>
    <n v="227"/>
    <n v="-999"/>
    <n v="18.7"/>
    <n v="26.4"/>
    <n v="10.9"/>
    <n v="42.5"/>
    <n v="19"/>
    <n v="0"/>
    <n v="0"/>
    <n v="0"/>
    <n v="-999"/>
    <n v="-999"/>
    <n v="-999"/>
    <n v="-999"/>
    <n v="12.9"/>
    <n v="-999"/>
    <n v="0.65500000000000003"/>
    <n v="2.7869999999999999"/>
    <n v="0"/>
    <n v="-999"/>
    <x v="204"/>
  </r>
  <r>
    <d v="2008-08-15T00:00:00"/>
    <n v="228"/>
    <n v="-999"/>
    <n v="22"/>
    <n v="29.6"/>
    <n v="16.3"/>
    <n v="33.799999999999997"/>
    <n v="17.600000000000001"/>
    <n v="0"/>
    <n v="0"/>
    <n v="0"/>
    <n v="-999"/>
    <n v="-999"/>
    <n v="-999"/>
    <n v="-999"/>
    <n v="13.8"/>
    <n v="-999"/>
    <n v="0.72799999999999998"/>
    <n v="3.4159999999999999"/>
    <n v="0"/>
    <n v="-999"/>
    <x v="204"/>
  </r>
  <r>
    <d v="2008-08-16T00:00:00"/>
    <n v="229"/>
    <n v="-999"/>
    <n v="22.6"/>
    <n v="30.4"/>
    <n v="14.1"/>
    <n v="31.6"/>
    <n v="16.8"/>
    <n v="0"/>
    <n v="0"/>
    <n v="0"/>
    <n v="-999"/>
    <n v="-999"/>
    <n v="-999"/>
    <n v="-999"/>
    <n v="14.4"/>
    <n v="-999"/>
    <n v="0.72899999999999998"/>
    <n v="3.6110000000000002"/>
    <n v="0"/>
    <n v="-999"/>
    <x v="204"/>
  </r>
  <r>
    <d v="2008-08-17T00:00:00"/>
    <n v="230"/>
    <n v="-999"/>
    <n v="21.6"/>
    <n v="28.2"/>
    <n v="16.2"/>
    <n v="33.4"/>
    <n v="18.8"/>
    <n v="0"/>
    <n v="0"/>
    <n v="0"/>
    <n v="-999"/>
    <n v="-999"/>
    <n v="-999"/>
    <n v="-999"/>
    <n v="14.6"/>
    <n v="-999"/>
    <n v="0.71899999999999997"/>
    <n v="3.105"/>
    <n v="0"/>
    <n v="-999"/>
    <x v="204"/>
  </r>
  <r>
    <d v="2008-08-18T00:00:00"/>
    <n v="231"/>
    <n v="-999"/>
    <n v="17.600000000000001"/>
    <n v="26.5"/>
    <n v="10"/>
    <n v="52.6"/>
    <n v="29"/>
    <n v="7.476"/>
    <n v="0"/>
    <n v="0"/>
    <n v="-999"/>
    <n v="-999"/>
    <n v="-999"/>
    <n v="-999"/>
    <n v="14.4"/>
    <n v="-999"/>
    <n v="1.0009999999999999"/>
    <n v="2.4580000000000002"/>
    <n v="0"/>
    <n v="-999"/>
    <x v="204"/>
  </r>
  <r>
    <d v="2008-08-19T00:00:00"/>
    <n v="232"/>
    <n v="-999"/>
    <n v="9.8000000000000007"/>
    <n v="13.4"/>
    <n v="7.5"/>
    <n v="92.8"/>
    <n v="70.099999999999994"/>
    <n v="9.8790000000000013"/>
    <n v="0"/>
    <n v="0"/>
    <n v="0.86"/>
    <n v="4.33"/>
    <n v="-999"/>
    <n v="-999"/>
    <n v="13.9"/>
    <n v="-999"/>
    <n v="1.0760000000000001"/>
    <n v="0.46"/>
    <n v="0"/>
    <n v="-999"/>
    <x v="204"/>
  </r>
  <r>
    <d v="2008-08-20T00:00:00"/>
    <n v="233"/>
    <n v="-999"/>
    <n v="8.1"/>
    <n v="12.6"/>
    <n v="4.8"/>
    <n v="90.9"/>
    <n v="71.5"/>
    <n v="14.685"/>
    <n v="0"/>
    <n v="0"/>
    <n v="1.94"/>
    <n v="4.49"/>
    <n v="-999"/>
    <n v="-999"/>
    <n v="12.8"/>
    <n v="-999"/>
    <n v="1.0409999999999999"/>
    <n v="0.41599999999999998"/>
    <n v="0"/>
    <n v="-999"/>
    <x v="204"/>
  </r>
  <r>
    <d v="2008-08-21T00:00:00"/>
    <n v="234"/>
    <n v="-999"/>
    <n v="4.4000000000000004"/>
    <n v="8.9"/>
    <n v="1.4"/>
    <n v="93.6"/>
    <n v="75"/>
    <n v="3.7380000000000004"/>
    <n v="0"/>
    <n v="0"/>
    <n v="0.94"/>
    <n v="2.21"/>
    <n v="-999"/>
    <n v="-999"/>
    <n v="11.7"/>
    <n v="-999"/>
    <n v="0.85699999999999998"/>
    <n v="0.28499999999999998"/>
    <n v="0"/>
    <n v="-999"/>
    <x v="204"/>
  </r>
  <r>
    <d v="2008-08-22T00:00:00"/>
    <n v="235"/>
    <n v="-999"/>
    <n v="8"/>
    <n v="16.600000000000001"/>
    <n v="0.8"/>
    <n v="72.599999999999994"/>
    <n v="36.200000000000003"/>
    <n v="0.26700000000000002"/>
    <n v="0"/>
    <n v="0"/>
    <n v="0.99"/>
    <n v="2.7"/>
    <n v="-999"/>
    <n v="-999"/>
    <n v="10.8"/>
    <n v="-999"/>
    <n v="0.68400000000000005"/>
    <n v="1.2050000000000001"/>
    <n v="0"/>
    <n v="-999"/>
    <x v="204"/>
  </r>
  <r>
    <d v="2008-08-23T00:00:00"/>
    <n v="236"/>
    <n v="-999"/>
    <n v="13.4"/>
    <n v="19.899999999999999"/>
    <n v="6.1"/>
    <n v="47"/>
    <n v="29.2"/>
    <n v="0"/>
    <n v="0"/>
    <n v="0"/>
    <n v="1.23"/>
    <n v="3.65"/>
    <n v="-999"/>
    <n v="-999"/>
    <n v="11.4"/>
    <n v="-999"/>
    <n v="0.67900000000000005"/>
    <n v="1.645"/>
    <n v="0"/>
    <n v="-999"/>
    <x v="204"/>
  </r>
  <r>
    <d v="2008-08-24T00:00:00"/>
    <n v="237"/>
    <n v="-999"/>
    <n v="12.2"/>
    <n v="21.1"/>
    <n v="6.6"/>
    <n v="59.8"/>
    <n v="26.6"/>
    <n v="12.015000000000001"/>
    <n v="0"/>
    <n v="0"/>
    <n v="1.67"/>
    <n v="4.9000000000000004"/>
    <n v="-999"/>
    <n v="-999"/>
    <n v="11.9"/>
    <n v="-999"/>
    <n v="0.66500000000000004"/>
    <n v="1.8360000000000001"/>
    <n v="0"/>
    <n v="-999"/>
    <x v="204"/>
  </r>
  <r>
    <d v="2008-08-25T00:00:00"/>
    <n v="238"/>
    <n v="-999"/>
    <n v="5.8"/>
    <n v="10.8"/>
    <n v="0.7"/>
    <n v="85.9"/>
    <n v="56.1"/>
    <n v="6.4080000000000013"/>
    <n v="0"/>
    <n v="0"/>
    <n v="1.08"/>
    <n v="3.69"/>
    <n v="-999"/>
    <n v="-999"/>
    <n v="11.4"/>
    <n v="-999"/>
    <n v="0.72599999999999998"/>
    <n v="0.56799999999999995"/>
    <n v="0"/>
    <n v="-999"/>
    <x v="204"/>
  </r>
  <r>
    <d v="2008-08-26T00:00:00"/>
    <n v="239"/>
    <n v="-999"/>
    <n v="5.3"/>
    <n v="11.9"/>
    <n v="0.3"/>
    <n v="74.900000000000006"/>
    <n v="39.299999999999997"/>
    <n v="6.4080000000000004"/>
    <n v="0"/>
    <n v="0"/>
    <n v="1.0900000000000001"/>
    <n v="3.81"/>
    <n v="-999"/>
    <n v="-999"/>
    <n v="10.6"/>
    <n v="-999"/>
    <n v="0.54700000000000004"/>
    <n v="0.84499999999999997"/>
    <n v="0"/>
    <n v="-999"/>
    <x v="204"/>
  </r>
  <r>
    <d v="2008-08-27T00:00:00"/>
    <n v="240"/>
    <n v="-999"/>
    <n v="5.2"/>
    <n v="10.1"/>
    <n v="1.8"/>
    <n v="84.6"/>
    <n v="61.8"/>
    <n v="2.1360000000000001"/>
    <n v="0"/>
    <n v="0"/>
    <n v="1.21"/>
    <n v="2.81"/>
    <n v="-999"/>
    <n v="-999"/>
    <n v="10.4"/>
    <n v="-999"/>
    <n v="0.76500000000000001"/>
    <n v="0.47199999999999998"/>
    <n v="0"/>
    <n v="-999"/>
    <x v="204"/>
  </r>
  <r>
    <d v="2008-08-28T00:00:00"/>
    <n v="241"/>
    <n v="-999"/>
    <n v="8.4"/>
    <n v="14.6"/>
    <n v="3.4"/>
    <n v="82.2"/>
    <n v="60.1"/>
    <n v="4.2720000000000002"/>
    <n v="0"/>
    <n v="0"/>
    <n v="0.99"/>
    <n v="2.4300000000000002"/>
    <n v="-999"/>
    <n v="-999"/>
    <n v="10.5"/>
    <n v="-999"/>
    <n v="1"/>
    <n v="0.66300000000000003"/>
    <n v="0"/>
    <n v="-999"/>
    <x v="204"/>
  </r>
  <r>
    <d v="2008-08-29T00:00:00"/>
    <n v="242"/>
    <n v="-999"/>
    <n v="10.1"/>
    <n v="17.3"/>
    <n v="3.1"/>
    <n v="82.7"/>
    <n v="50.8"/>
    <n v="3.7380000000000004"/>
    <n v="0"/>
    <n v="0"/>
    <n v="1.33"/>
    <n v="4.33"/>
    <n v="-999"/>
    <n v="-999"/>
    <n v="11.1"/>
    <n v="-999"/>
    <n v="1"/>
    <n v="0.97099999999999997"/>
    <n v="0"/>
    <n v="-999"/>
    <x v="204"/>
  </r>
  <r>
    <d v="2008-08-30T00:00:00"/>
    <n v="243"/>
    <n v="-999"/>
    <n v="3.2"/>
    <n v="9.8000000000000007"/>
    <n v="-1.1000000000000001"/>
    <n v="77.400000000000006"/>
    <n v="48.1"/>
    <n v="0"/>
    <n v="0"/>
    <n v="0"/>
    <n v="0.91"/>
    <n v="2.67"/>
    <n v="-999"/>
    <n v="-999"/>
    <n v="10.4"/>
    <n v="-999"/>
    <n v="0.58399999999999996"/>
    <n v="0.629"/>
    <n v="0"/>
    <n v="-999"/>
    <x v="204"/>
  </r>
  <r>
    <d v="2008-08-31T00:00:00"/>
    <n v="244"/>
    <n v="-999"/>
    <n v="3.2"/>
    <n v="9.1"/>
    <n v="-1.7"/>
    <n v="73.400000000000006"/>
    <n v="44.6"/>
    <n v="0.26700000000000002"/>
    <n v="0"/>
    <n v="0"/>
    <n v="1.04"/>
    <n v="2.58"/>
    <n v="-999"/>
    <n v="-999"/>
    <n v="9.4"/>
    <n v="-999"/>
    <n v="0.51400000000000001"/>
    <n v="0.64"/>
    <n v="0"/>
    <n v="-999"/>
    <x v="204"/>
  </r>
  <r>
    <d v="2008-09-01T00:00:00"/>
    <n v="245"/>
    <n v="-999"/>
    <n v="3.8"/>
    <n v="11.9"/>
    <n v="-1.4"/>
    <n v="73.5"/>
    <n v="41.7"/>
    <n v="0"/>
    <n v="0"/>
    <n v="0"/>
    <n v="0.86"/>
    <n v="2.09"/>
    <n v="-999"/>
    <n v="-999"/>
    <n v="8.9"/>
    <n v="-999"/>
    <n v="0.58199999999999996"/>
    <n v="0.81200000000000006"/>
    <n v="0"/>
    <n v="-999"/>
    <x v="205"/>
  </r>
  <r>
    <d v="2008-09-02T00:00:00"/>
    <n v="246"/>
    <n v="-999"/>
    <n v="5.4"/>
    <n v="12.4"/>
    <n v="-0.1"/>
    <n v="68.3"/>
    <n v="34.299999999999997"/>
    <n v="0"/>
    <n v="0"/>
    <n v="0"/>
    <n v="0.88"/>
    <n v="2.41"/>
    <n v="-999"/>
    <n v="-999"/>
    <n v="8.6"/>
    <n v="-999"/>
    <n v="0.49199999999999999"/>
    <n v="0.94599999999999995"/>
    <n v="0"/>
    <n v="-999"/>
    <x v="205"/>
  </r>
  <r>
    <d v="2008-09-03T00:00:00"/>
    <n v="247"/>
    <n v="-999"/>
    <n v="5.5"/>
    <n v="13.1"/>
    <n v="0.7"/>
    <n v="70.3"/>
    <n v="38.6"/>
    <n v="0"/>
    <n v="0"/>
    <n v="0"/>
    <n v="0.87"/>
    <n v="3.39"/>
    <n v="-999"/>
    <n v="-999"/>
    <n v="8.9"/>
    <n v="-999"/>
    <n v="0.58099999999999996"/>
    <n v="0.92500000000000004"/>
    <n v="0"/>
    <n v="-999"/>
    <x v="205"/>
  </r>
  <r>
    <d v="2008-09-04T00:00:00"/>
    <n v="248"/>
    <n v="-999"/>
    <n v="7.5"/>
    <n v="14.9"/>
    <n v="1.9"/>
    <n v="56"/>
    <n v="30.2"/>
    <n v="0"/>
    <n v="0"/>
    <n v="0"/>
    <n v="0.93"/>
    <n v="2.81"/>
    <n v="-999"/>
    <n v="-999"/>
    <n v="9.1999999999999993"/>
    <n v="-999"/>
    <n v="0.51200000000000001"/>
    <n v="1.1819999999999999"/>
    <n v="0"/>
    <n v="-999"/>
    <x v="205"/>
  </r>
  <r>
    <d v="2008-09-05T00:00:00"/>
    <n v="249"/>
    <n v="-999"/>
    <n v="6.9"/>
    <n v="12.5"/>
    <n v="4.8"/>
    <n v="83"/>
    <n v="59.3"/>
    <n v="0.53400000000000003"/>
    <n v="0"/>
    <n v="0"/>
    <n v="0.86"/>
    <n v="2.4900000000000002"/>
    <n v="-999"/>
    <n v="-999"/>
    <n v="9.3000000000000007"/>
    <n v="-999"/>
    <n v="0.85799999999999998"/>
    <n v="0.59"/>
    <n v="0"/>
    <n v="-999"/>
    <x v="205"/>
  </r>
  <r>
    <d v="2008-09-06T00:00:00"/>
    <n v="250"/>
    <n v="-999"/>
    <n v="7.2"/>
    <n v="13.5"/>
    <n v="2.8"/>
    <n v="81.099999999999994"/>
    <n v="49.8"/>
    <n v="0.26700000000000002"/>
    <n v="0"/>
    <n v="0"/>
    <n v="0.81"/>
    <n v="2.42"/>
    <n v="-999"/>
    <n v="-999"/>
    <n v="9.6"/>
    <n v="-999"/>
    <n v="0.76900000000000002"/>
    <n v="0.77700000000000002"/>
    <n v="0"/>
    <n v="-999"/>
    <x v="205"/>
  </r>
  <r>
    <d v="2008-09-07T00:00:00"/>
    <n v="251"/>
    <n v="-999"/>
    <n v="7.2"/>
    <n v="13.9"/>
    <n v="1.8"/>
    <n v="68.2"/>
    <n v="32.4"/>
    <n v="0"/>
    <n v="0"/>
    <n v="0"/>
    <n v="0.95"/>
    <n v="2.57"/>
    <n v="-999"/>
    <n v="-999"/>
    <n v="9.3000000000000007"/>
    <n v="-999"/>
    <n v="0.51400000000000001"/>
    <n v="1.073"/>
    <n v="0"/>
    <n v="-999"/>
    <x v="205"/>
  </r>
  <r>
    <d v="2008-09-08T00:00:00"/>
    <n v="252"/>
    <n v="-999"/>
    <n v="8.6999999999999993"/>
    <n v="16.8"/>
    <n v="1.9"/>
    <n v="57"/>
    <n v="32.200000000000003"/>
    <n v="0"/>
    <n v="0"/>
    <n v="0"/>
    <n v="0.78"/>
    <n v="2.13"/>
    <n v="-999"/>
    <n v="-999"/>
    <n v="9.1"/>
    <n v="-999"/>
    <n v="0.61599999999999999"/>
    <n v="1.2969999999999999"/>
    <n v="0"/>
    <n v="-999"/>
    <x v="205"/>
  </r>
  <r>
    <d v="2008-09-09T00:00:00"/>
    <n v="253"/>
    <n v="-999"/>
    <n v="6.8"/>
    <n v="13.6"/>
    <n v="1.1000000000000001"/>
    <n v="56.7"/>
    <n v="36.5"/>
    <n v="0"/>
    <n v="0"/>
    <n v="0"/>
    <n v="1.05"/>
    <n v="3.1"/>
    <n v="-999"/>
    <n v="-999"/>
    <n v="9.1"/>
    <n v="-999"/>
    <n v="0.56699999999999995"/>
    <n v="0.98899999999999999"/>
    <n v="0"/>
    <n v="-999"/>
    <x v="205"/>
  </r>
  <r>
    <d v="2008-09-10T00:00:00"/>
    <n v="254"/>
    <n v="-999"/>
    <n v="8.5"/>
    <n v="15.9"/>
    <n v="2.7"/>
    <n v="49.4"/>
    <n v="24.4"/>
    <n v="0"/>
    <n v="0"/>
    <n v="0"/>
    <n v="1.17"/>
    <n v="3.05"/>
    <n v="-999"/>
    <n v="-999"/>
    <n v="8.8000000000000007"/>
    <n v="-999"/>
    <n v="0.441"/>
    <n v="1.365"/>
    <n v="0"/>
    <n v="-999"/>
    <x v="205"/>
  </r>
  <r>
    <d v="2008-09-11T00:00:00"/>
    <n v="255"/>
    <n v="-999"/>
    <n v="12.7"/>
    <n v="21.7"/>
    <n v="5.4"/>
    <n v="41.6"/>
    <n v="25.9"/>
    <n v="0"/>
    <n v="0"/>
    <n v="0"/>
    <n v="0.86"/>
    <n v="2.77"/>
    <n v="-999"/>
    <n v="-999"/>
    <n v="9.3000000000000007"/>
    <n v="-999"/>
    <n v="0.67200000000000004"/>
    <n v="1.923"/>
    <n v="0"/>
    <n v="-999"/>
    <x v="205"/>
  </r>
  <r>
    <d v="2008-09-12T00:00:00"/>
    <n v="256"/>
    <n v="-999"/>
    <n v="9.1999999999999993"/>
    <n v="18"/>
    <n v="0.4"/>
    <n v="60.6"/>
    <n v="38.700000000000003"/>
    <n v="0"/>
    <n v="0"/>
    <n v="0"/>
    <n v="1.1599999999999999"/>
    <n v="2.73"/>
    <n v="-999"/>
    <n v="-999"/>
    <n v="9.6999999999999993"/>
    <n v="-999"/>
    <n v="0.79700000000000004"/>
    <n v="1.2649999999999999"/>
    <n v="0"/>
    <n v="-999"/>
    <x v="205"/>
  </r>
  <r>
    <d v="2008-09-13T00:00:00"/>
    <n v="257"/>
    <n v="-999"/>
    <n v="8"/>
    <n v="16.899999999999999"/>
    <n v="-1"/>
    <n v="47.6"/>
    <n v="29.2"/>
    <n v="0"/>
    <n v="0"/>
    <n v="0"/>
    <n v="0.91"/>
    <n v="2.57"/>
    <n v="-999"/>
    <n v="-999"/>
    <n v="9.1"/>
    <n v="-999"/>
    <n v="0.56200000000000006"/>
    <n v="1.363"/>
    <n v="0"/>
    <n v="-999"/>
    <x v="205"/>
  </r>
  <r>
    <d v="2008-09-14T00:00:00"/>
    <n v="258"/>
    <n v="-999"/>
    <n v="11.9"/>
    <n v="21.2"/>
    <n v="3.6"/>
    <n v="32.1"/>
    <n v="16.5"/>
    <n v="0"/>
    <n v="0"/>
    <n v="0"/>
    <n v="0.87"/>
    <n v="2.5099999999999998"/>
    <n v="-999"/>
    <n v="-999"/>
    <n v="9.1999999999999993"/>
    <n v="-999"/>
    <n v="0.41599999999999998"/>
    <n v="2.1019999999999999"/>
    <n v="0"/>
    <n v="-999"/>
    <x v="205"/>
  </r>
  <r>
    <d v="2008-09-15T00:00:00"/>
    <n v="259"/>
    <n v="-999"/>
    <n v="14.9"/>
    <n v="24"/>
    <n v="9"/>
    <n v="25.5"/>
    <n v="14.8"/>
    <n v="0"/>
    <n v="0"/>
    <n v="0"/>
    <n v="0.88"/>
    <n v="2.67"/>
    <n v="-999"/>
    <n v="-999"/>
    <n v="9.6"/>
    <n v="-999"/>
    <n v="0.442"/>
    <n v="2.5419999999999998"/>
    <n v="0"/>
    <n v="-999"/>
    <x v="205"/>
  </r>
  <r>
    <d v="2008-09-16T00:00:00"/>
    <n v="260"/>
    <n v="-999"/>
    <n v="15.9"/>
    <n v="25"/>
    <n v="9.4"/>
    <n v="20.5"/>
    <n v="7.3"/>
    <n v="0"/>
    <n v="0"/>
    <n v="0"/>
    <n v="0.9"/>
    <n v="2.75"/>
    <n v="-999"/>
    <n v="-999"/>
    <n v="9.9"/>
    <n v="-999"/>
    <n v="0.23100000000000001"/>
    <n v="2.9359999999999999"/>
    <n v="0"/>
    <n v="-999"/>
    <x v="205"/>
  </r>
  <r>
    <d v="2008-09-17T00:00:00"/>
    <n v="261"/>
    <n v="-999"/>
    <n v="17"/>
    <n v="25.9"/>
    <n v="12.1"/>
    <n v="24.5"/>
    <n v="8.1"/>
    <n v="0"/>
    <n v="0"/>
    <n v="0"/>
    <n v="0.82"/>
    <n v="2.63"/>
    <n v="-999"/>
    <n v="-999"/>
    <n v="10.3"/>
    <n v="-999"/>
    <n v="0.27"/>
    <n v="3.07"/>
    <n v="0"/>
    <n v="-999"/>
    <x v="205"/>
  </r>
  <r>
    <d v="2008-09-18T00:00:00"/>
    <n v="262"/>
    <n v="-999"/>
    <n v="17.8"/>
    <n v="26.7"/>
    <n v="11.8"/>
    <n v="21.4"/>
    <n v="9.6999999999999993"/>
    <n v="0"/>
    <n v="0"/>
    <n v="0"/>
    <n v="0.93"/>
    <n v="2.61"/>
    <n v="-999"/>
    <n v="-999"/>
    <n v="10.7"/>
    <n v="-999"/>
    <n v="0.34"/>
    <n v="3.1629999999999998"/>
    <n v="0"/>
    <n v="-999"/>
    <x v="205"/>
  </r>
  <r>
    <d v="2008-09-19T00:00:00"/>
    <n v="263"/>
    <n v="-999"/>
    <n v="16.3"/>
    <n v="24.4"/>
    <n v="10.6"/>
    <n v="29.5"/>
    <n v="9.1999999999999993"/>
    <n v="0"/>
    <n v="0"/>
    <n v="0"/>
    <n v="0.85"/>
    <n v="2.82"/>
    <n v="-999"/>
    <n v="-999"/>
    <n v="10.8"/>
    <n v="-999"/>
    <n v="0.28100000000000003"/>
    <n v="2.7749999999999999"/>
    <n v="0"/>
    <n v="-999"/>
    <x v="205"/>
  </r>
  <r>
    <d v="2008-09-20T00:00:00"/>
    <n v="264"/>
    <n v="-999"/>
    <n v="13.3"/>
    <n v="21"/>
    <n v="7.4"/>
    <n v="36.9"/>
    <n v="19.399999999999999"/>
    <n v="0"/>
    <n v="0"/>
    <n v="0"/>
    <n v="0.82"/>
    <n v="2.4900000000000002"/>
    <n v="-999"/>
    <n v="-999"/>
    <n v="10.9"/>
    <n v="-999"/>
    <n v="0.48199999999999998"/>
    <n v="2.004"/>
    <n v="0"/>
    <n v="-999"/>
    <x v="205"/>
  </r>
  <r>
    <d v="2008-09-21T00:00:00"/>
    <n v="265"/>
    <n v="-999"/>
    <n v="3.8"/>
    <n v="7.4"/>
    <n v="1"/>
    <n v="96.5"/>
    <n v="73.5"/>
    <n v="4.5390000000000006"/>
    <n v="0"/>
    <n v="0"/>
    <n v="1.02"/>
    <n v="1.94"/>
    <n v="-999"/>
    <n v="-999"/>
    <n v="10.199999999999999"/>
    <n v="-999"/>
    <n v="0.755"/>
    <n v="0.27300000000000002"/>
    <n v="0"/>
    <n v="-999"/>
    <x v="205"/>
  </r>
  <r>
    <d v="2008-09-22T00:00:00"/>
    <n v="266"/>
    <n v="-999"/>
    <n v="0.6"/>
    <n v="4.4000000000000004"/>
    <n v="-2.2999999999999998"/>
    <n v="94.8"/>
    <n v="82.3"/>
    <n v="2.1360000000000001"/>
    <n v="0"/>
    <n v="0"/>
    <n v="1.1200000000000001"/>
    <n v="2.54"/>
    <n v="-999"/>
    <n v="-999"/>
    <n v="8.6999999999999993"/>
    <n v="-999"/>
    <n v="0.68700000000000006"/>
    <n v="0.14799999999999999"/>
    <n v="0"/>
    <n v="-999"/>
    <x v="205"/>
  </r>
  <r>
    <d v="2008-09-23T00:00:00"/>
    <n v="267"/>
    <n v="-999"/>
    <n v="1.6"/>
    <n v="8.6"/>
    <n v="-3.8"/>
    <n v="73.8"/>
    <n v="37.799999999999997"/>
    <n v="1.2"/>
    <n v="0"/>
    <n v="0"/>
    <n v="1.05"/>
    <n v="3.55"/>
    <n v="-999"/>
    <n v="-999"/>
    <n v="7.7"/>
    <n v="-999"/>
    <n v="0.42199999999999999"/>
    <n v="0.69499999999999995"/>
    <n v="0"/>
    <n v="-999"/>
    <x v="205"/>
  </r>
  <r>
    <d v="2008-09-24T00:00:00"/>
    <n v="268"/>
    <n v="-999"/>
    <n v="4"/>
    <n v="9.6999999999999993"/>
    <n v="-0.5"/>
    <n v="63.1"/>
    <n v="39.299999999999997"/>
    <n v="0.53400000000000003"/>
    <n v="0"/>
    <n v="0"/>
    <n v="1.85"/>
    <n v="4.13"/>
    <n v="-999"/>
    <n v="-999"/>
    <n v="7.3"/>
    <n v="-999"/>
    <n v="0.47199999999999998"/>
    <n v="0.73"/>
    <n v="0"/>
    <n v="-999"/>
    <x v="205"/>
  </r>
  <r>
    <d v="2008-09-25T00:00:00"/>
    <n v="269"/>
    <n v="-999"/>
    <n v="5"/>
    <n v="11.3"/>
    <n v="-0.2"/>
    <n v="75.900000000000006"/>
    <n v="52.2"/>
    <n v="0"/>
    <n v="0"/>
    <n v="0"/>
    <n v="0.96"/>
    <n v="2.63"/>
    <n v="-999"/>
    <n v="-999"/>
    <n v="7.3"/>
    <n v="-999"/>
    <n v="0.69899999999999995"/>
    <n v="0.64"/>
    <n v="0"/>
    <n v="-999"/>
    <x v="205"/>
  </r>
  <r>
    <d v="2008-09-26T00:00:00"/>
    <n v="270"/>
    <n v="-999"/>
    <n v="4.4000000000000004"/>
    <n v="9.1999999999999993"/>
    <n v="-1.1000000000000001"/>
    <n v="77.900000000000006"/>
    <n v="58.4"/>
    <n v="0.26700000000000002"/>
    <n v="0"/>
    <n v="0"/>
    <n v="1.34"/>
    <n v="3.82"/>
    <n v="-999"/>
    <n v="-999"/>
    <n v="7"/>
    <n v="-999"/>
    <n v="0.67700000000000005"/>
    <n v="0.48399999999999999"/>
    <n v="0"/>
    <n v="-999"/>
    <x v="205"/>
  </r>
  <r>
    <d v="2008-09-27T00:00:00"/>
    <n v="271"/>
    <n v="-999"/>
    <n v="5.4"/>
    <n v="12.9"/>
    <n v="1"/>
    <n v="65.599999999999994"/>
    <n v="40.5"/>
    <n v="0"/>
    <n v="0"/>
    <n v="0"/>
    <n v="0.92"/>
    <n v="2.59"/>
    <n v="-999"/>
    <n v="-999"/>
    <n v="7"/>
    <n v="-999"/>
    <n v="0.60099999999999998"/>
    <n v="0.88500000000000001"/>
    <n v="0"/>
    <n v="-999"/>
    <x v="205"/>
  </r>
  <r>
    <d v="2008-09-28T00:00:00"/>
    <n v="272"/>
    <n v="-999"/>
    <n v="8.5"/>
    <n v="17.7"/>
    <n v="0.4"/>
    <n v="43.2"/>
    <n v="21.4"/>
    <n v="0"/>
    <n v="0"/>
    <n v="0"/>
    <n v="0.9"/>
    <n v="2.0299999999999998"/>
    <n v="-999"/>
    <n v="-999"/>
    <n v="7"/>
    <n v="-999"/>
    <n v="0.433"/>
    <n v="1.591"/>
    <n v="0"/>
    <n v="-999"/>
    <x v="205"/>
  </r>
  <r>
    <d v="2008-09-29T00:00:00"/>
    <n v="273"/>
    <n v="-999"/>
    <n v="12.9"/>
    <n v="22.1"/>
    <n v="6.2"/>
    <n v="29.6"/>
    <n v="14.7"/>
    <n v="0"/>
    <n v="0"/>
    <n v="0"/>
    <n v="0.96"/>
    <n v="2.58"/>
    <n v="-999"/>
    <n v="-999"/>
    <n v="7.5"/>
    <n v="-999"/>
    <n v="0.39100000000000001"/>
    <n v="2.2690000000000001"/>
    <n v="0"/>
    <n v="-999"/>
    <x v="205"/>
  </r>
  <r>
    <d v="2008-09-30T00:00:00"/>
    <n v="274"/>
    <n v="-999"/>
    <n v="15.7"/>
    <n v="24.3"/>
    <n v="9.4"/>
    <n v="27.6"/>
    <n v="17.7"/>
    <n v="0"/>
    <n v="0"/>
    <n v="0"/>
    <n v="0.93"/>
    <n v="2.21"/>
    <n v="-999"/>
    <n v="-999"/>
    <n v="8.1"/>
    <n v="-999"/>
    <n v="0.53800000000000003"/>
    <n v="2.5"/>
    <n v="0"/>
    <n v="-999"/>
    <x v="205"/>
  </r>
  <r>
    <d v="2008-10-01T00:00:00"/>
    <n v="275"/>
    <n v="-999"/>
    <n v="17.100000000000001"/>
    <n v="24.7"/>
    <n v="12.1"/>
    <n v="34.299999999999997"/>
    <n v="23.4"/>
    <n v="0"/>
    <n v="0"/>
    <n v="0"/>
    <n v="1.38"/>
    <n v="3.58"/>
    <n v="-999"/>
    <n v="-999"/>
    <n v="9"/>
    <n v="-999"/>
    <n v="0.72699999999999998"/>
    <n v="2.383"/>
    <n v="0"/>
    <n v="-999"/>
    <x v="206"/>
  </r>
  <r>
    <d v="2008-10-02T00:00:00"/>
    <n v="276"/>
    <n v="-999"/>
    <n v="10.9"/>
    <n v="15.9"/>
    <n v="7.4"/>
    <n v="70.3"/>
    <n v="47.9"/>
    <n v="3.4710000000000001"/>
    <n v="0"/>
    <n v="0"/>
    <n v="1.92"/>
    <n v="4.7699999999999996"/>
    <n v="-999"/>
    <n v="-999"/>
    <n v="9.5"/>
    <n v="-999"/>
    <n v="0.86499999999999999"/>
    <n v="0.94099999999999995"/>
    <n v="0"/>
    <n v="-999"/>
    <x v="206"/>
  </r>
  <r>
    <d v="2008-10-03T00:00:00"/>
    <n v="277"/>
    <n v="-999"/>
    <n v="7.1"/>
    <n v="10"/>
    <n v="5.6"/>
    <n v="82.2"/>
    <n v="61.5"/>
    <n v="0.26700000000000002"/>
    <n v="0"/>
    <n v="0"/>
    <n v="2.14"/>
    <n v="4.1399999999999997"/>
    <n v="-999"/>
    <n v="-999"/>
    <n v="8.9"/>
    <n v="-999"/>
    <n v="0.754"/>
    <n v="0.47299999999999998"/>
    <n v="0"/>
    <n v="-999"/>
    <x v="206"/>
  </r>
  <r>
    <d v="2008-10-04T00:00:00"/>
    <n v="278"/>
    <n v="-999"/>
    <n v="5.6"/>
    <n v="7.4"/>
    <n v="1.5"/>
    <n v="93.5"/>
    <n v="80.900000000000006"/>
    <n v="9.0779999999999994"/>
    <n v="0"/>
    <n v="0"/>
    <n v="2.04"/>
    <n v="4.3499999999999996"/>
    <n v="-999"/>
    <n v="-999"/>
    <n v="8.4"/>
    <n v="-999"/>
    <n v="0.83199999999999996"/>
    <n v="0.19700000000000001"/>
    <n v="0"/>
    <n v="-999"/>
    <x v="206"/>
  </r>
  <r>
    <d v="2008-10-05T00:00:00"/>
    <n v="279"/>
    <n v="-999"/>
    <n v="-0.4"/>
    <n v="4.5"/>
    <n v="-3"/>
    <n v="84.6"/>
    <n v="55.9"/>
    <n v="0"/>
    <n v="0"/>
    <n v="0"/>
    <n v="0.88"/>
    <n v="2.85"/>
    <n v="-999"/>
    <n v="-999"/>
    <n v="7.4"/>
    <n v="-999"/>
    <n v="0.47"/>
    <n v="0.371"/>
    <n v="0"/>
    <n v="-999"/>
    <x v="206"/>
  </r>
  <r>
    <d v="2008-10-06T00:00:00"/>
    <n v="280"/>
    <n v="-999"/>
    <n v="1.7"/>
    <n v="7.1"/>
    <n v="-3.4"/>
    <n v="80.900000000000006"/>
    <n v="46.5"/>
    <n v="3.7380000000000004"/>
    <n v="0"/>
    <n v="0"/>
    <n v="2.11"/>
    <n v="6.91"/>
    <n v="-999"/>
    <n v="-999"/>
    <n v="6.2"/>
    <n v="-999"/>
    <n v="0.46899999999999997"/>
    <n v="0.53900000000000003"/>
    <n v="0"/>
    <n v="-999"/>
    <x v="206"/>
  </r>
  <r>
    <d v="2008-10-07T00:00:00"/>
    <n v="281"/>
    <n v="-999"/>
    <n v="1.6"/>
    <n v="5.9"/>
    <n v="-3.2"/>
    <n v="75.8"/>
    <n v="50.6"/>
    <n v="0"/>
    <n v="0"/>
    <n v="0"/>
    <n v="2.17"/>
    <n v="6.45"/>
    <n v="-999"/>
    <n v="-999"/>
    <n v="6.3"/>
    <n v="-999"/>
    <n v="0.46800000000000003"/>
    <n v="0.45900000000000002"/>
    <n v="0"/>
    <n v="-999"/>
    <x v="206"/>
  </r>
  <r>
    <d v="2008-10-08T00:00:00"/>
    <n v="282"/>
    <n v="-999"/>
    <n v="-2.2000000000000002"/>
    <n v="4.5999999999999996"/>
    <n v="-5.7"/>
    <n v="68.900000000000006"/>
    <n v="38.1"/>
    <n v="0"/>
    <n v="0"/>
    <n v="0"/>
    <n v="1"/>
    <n v="2.83"/>
    <n v="-999"/>
    <n v="-999"/>
    <n v="5.4"/>
    <n v="-999"/>
    <n v="0.32200000000000001"/>
    <n v="0.52500000000000002"/>
    <n v="0"/>
    <n v="-999"/>
    <x v="206"/>
  </r>
  <r>
    <d v="2008-10-09T00:00:00"/>
    <n v="283"/>
    <n v="-999"/>
    <n v="-2.4"/>
    <n v="3.9"/>
    <n v="-6.4"/>
    <n v="60.4"/>
    <n v="35.6"/>
    <n v="0"/>
    <n v="0"/>
    <n v="0"/>
    <n v="1.01"/>
    <n v="2.46"/>
    <n v="-999"/>
    <n v="-999"/>
    <n v="4.5"/>
    <n v="-999"/>
    <n v="0.28699999999999998"/>
    <n v="0.52"/>
    <n v="0"/>
    <n v="-999"/>
    <x v="206"/>
  </r>
  <r>
    <d v="2008-10-10T00:00:00"/>
    <n v="284"/>
    <n v="-999"/>
    <n v="-2.5"/>
    <n v="3.4"/>
    <n v="-5.8"/>
    <n v="64"/>
    <n v="38.700000000000003"/>
    <n v="0"/>
    <n v="0"/>
    <n v="0"/>
    <n v="1.24"/>
    <n v="3.1"/>
    <n v="-999"/>
    <n v="-999"/>
    <n v="3.9"/>
    <n v="-999"/>
    <n v="0.30099999999999999"/>
    <n v="0.47799999999999998"/>
    <n v="0"/>
    <n v="-999"/>
    <x v="206"/>
  </r>
  <r>
    <d v="2008-10-11T00:00:00"/>
    <n v="285"/>
    <n v="-999"/>
    <n v="-1.9"/>
    <n v="4.2"/>
    <n v="-7"/>
    <n v="56.9"/>
    <n v="28.4"/>
    <n v="0"/>
    <n v="0"/>
    <n v="0"/>
    <n v="0.98"/>
    <n v="2.57"/>
    <n v="-999"/>
    <n v="-999"/>
    <n v="3.4"/>
    <n v="-999"/>
    <n v="0.23400000000000001"/>
    <n v="0.59"/>
    <n v="0"/>
    <n v="-999"/>
    <x v="206"/>
  </r>
  <r>
    <d v="2008-10-12T00:00:00"/>
    <n v="286"/>
    <n v="-999"/>
    <n v="2.9"/>
    <n v="10.6"/>
    <n v="-2.8"/>
    <n v="75.7"/>
    <n v="51"/>
    <n v="0"/>
    <n v="0"/>
    <n v="0"/>
    <n v="0.97"/>
    <n v="2.75"/>
    <n v="-999"/>
    <n v="-999"/>
    <n v="3.6"/>
    <n v="-999"/>
    <n v="0.65200000000000002"/>
    <n v="0.626"/>
    <n v="0"/>
    <n v="-999"/>
    <x v="206"/>
  </r>
  <r>
    <d v="2008-10-13T00:00:00"/>
    <n v="287"/>
    <n v="-999"/>
    <n v="3.7"/>
    <n v="8.4"/>
    <n v="-1.4"/>
    <n v="85.6"/>
    <n v="63.5"/>
    <n v="5.8739999999999997"/>
    <n v="0"/>
    <n v="0"/>
    <n v="0.92"/>
    <n v="2.27"/>
    <n v="-999"/>
    <n v="-999"/>
    <n v="4.3"/>
    <n v="-999"/>
    <n v="0.69899999999999995"/>
    <n v="0.40200000000000002"/>
    <n v="0"/>
    <n v="-999"/>
    <x v="206"/>
  </r>
  <r>
    <d v="2008-10-14T00:00:00"/>
    <n v="288"/>
    <n v="-999"/>
    <n v="-2.9"/>
    <n v="2.2000000000000002"/>
    <n v="-7.4"/>
    <n v="84.4"/>
    <n v="53"/>
    <n v="5.6070000000000002"/>
    <n v="0"/>
    <n v="0"/>
    <n v="0.82"/>
    <n v="2.0699999999999998"/>
    <n v="-999"/>
    <n v="-999"/>
    <n v="4.3"/>
    <n v="-999"/>
    <n v="0.379"/>
    <n v="0.33600000000000002"/>
    <n v="0"/>
    <n v="-999"/>
    <x v="206"/>
  </r>
  <r>
    <d v="2008-10-15T00:00:00"/>
    <n v="289"/>
    <n v="-999"/>
    <n v="-2.2000000000000002"/>
    <n v="4.5"/>
    <n v="-7.8"/>
    <n v="68.8"/>
    <n v="40.299999999999997"/>
    <n v="0"/>
    <n v="0"/>
    <n v="0"/>
    <n v="1.01"/>
    <n v="2.59"/>
    <n v="-999"/>
    <n v="-999"/>
    <n v="3.5"/>
    <n v="-999"/>
    <n v="0.34"/>
    <n v="0.503"/>
    <n v="0"/>
    <n v="-999"/>
    <x v="206"/>
  </r>
  <r>
    <d v="2008-10-16T00:00:00"/>
    <n v="290"/>
    <n v="-999"/>
    <n v="-0.3"/>
    <n v="3.4"/>
    <n v="-2.8"/>
    <n v="91.7"/>
    <n v="83.5"/>
    <n v="1.1000000000000001"/>
    <n v="0"/>
    <n v="0"/>
    <n v="0.97"/>
    <n v="3.27"/>
    <n v="-999"/>
    <n v="-999"/>
    <n v="3.1"/>
    <n v="-999"/>
    <n v="0.64900000000000002"/>
    <n v="0.129"/>
    <n v="0"/>
    <n v="-999"/>
    <x v="206"/>
  </r>
  <r>
    <d v="2008-10-17T00:00:00"/>
    <n v="291"/>
    <n v="-999"/>
    <n v="4.9000000000000004"/>
    <n v="8.1"/>
    <n v="3.2"/>
    <n v="91.6"/>
    <n v="79.099999999999994"/>
    <n v="2.67"/>
    <n v="0"/>
    <n v="0"/>
    <n v="1.0900000000000001"/>
    <n v="3.62"/>
    <n v="-999"/>
    <n v="-999"/>
    <n v="3.9"/>
    <n v="-999"/>
    <n v="0.85599999999999998"/>
    <n v="0.22600000000000001"/>
    <n v="0"/>
    <n v="-999"/>
    <x v="206"/>
  </r>
  <r>
    <d v="2008-10-18T00:00:00"/>
    <n v="292"/>
    <n v="-999"/>
    <n v="1.5"/>
    <n v="7.4"/>
    <n v="-2.5"/>
    <n v="72.7"/>
    <n v="33.9"/>
    <n v="0"/>
    <n v="0"/>
    <n v="0"/>
    <n v="0.9"/>
    <n v="2.0299999999999998"/>
    <n v="-999"/>
    <n v="-999"/>
    <n v="4.4000000000000004"/>
    <n v="-999"/>
    <n v="0.34799999999999998"/>
    <n v="0.68"/>
    <n v="0"/>
    <n v="-999"/>
    <x v="206"/>
  </r>
  <r>
    <d v="2008-10-19T00:00:00"/>
    <n v="293"/>
    <n v="-999"/>
    <n v="1.8"/>
    <n v="8.6999999999999993"/>
    <n v="-3.3"/>
    <n v="45.9"/>
    <n v="20.100000000000001"/>
    <n v="0"/>
    <n v="0"/>
    <n v="0"/>
    <n v="1.27"/>
    <n v="3.9"/>
    <n v="-999"/>
    <n v="-999"/>
    <n v="3.9"/>
    <n v="-999"/>
    <n v="0.22600000000000001"/>
    <n v="0.89900000000000002"/>
    <n v="0"/>
    <n v="-999"/>
    <x v="206"/>
  </r>
  <r>
    <d v="2008-10-20T00:00:00"/>
    <n v="294"/>
    <n v="-999"/>
    <n v="-0.6"/>
    <n v="2.2000000000000002"/>
    <n v="-3.4"/>
    <n v="84.9"/>
    <n v="53.1"/>
    <n v="2.0000000000000018"/>
    <n v="15.000000000000124"/>
    <n v="0"/>
    <n v="1.81"/>
    <n v="4.66"/>
    <n v="-999"/>
    <n v="-999"/>
    <n v="3.5"/>
    <n v="-999"/>
    <n v="0.379"/>
    <n v="0.33600000000000002"/>
    <n v="0"/>
    <n v="-999"/>
    <x v="206"/>
  </r>
  <r>
    <d v="2008-10-21T00:00:00"/>
    <n v="295"/>
    <n v="-999"/>
    <n v="-2.2000000000000002"/>
    <n v="3.5"/>
    <n v="-6.3"/>
    <n v="78.8"/>
    <n v="54.9"/>
    <n v="5.2000000000000046"/>
    <n v="39.000000000000142"/>
    <n v="0"/>
    <n v="1"/>
    <n v="2.85"/>
    <n v="-999"/>
    <n v="-999"/>
    <n v="3.2"/>
    <n v="-999"/>
    <n v="0.43"/>
    <n v="0.35399999999999998"/>
    <n v="0"/>
    <n v="-999"/>
    <x v="206"/>
  </r>
  <r>
    <d v="2008-10-22T00:00:00"/>
    <n v="296"/>
    <n v="-999"/>
    <n v="1.5"/>
    <n v="7.5"/>
    <n v="-3.4"/>
    <n v="51.2"/>
    <n v="31.2"/>
    <n v="0"/>
    <n v="10.000000000000231"/>
    <n v="0"/>
    <n v="1.43"/>
    <n v="4.0199999999999996"/>
    <n v="-999"/>
    <n v="-999"/>
    <n v="2.9"/>
    <n v="-999"/>
    <n v="0.32300000000000001"/>
    <n v="0.71299999999999997"/>
    <n v="0"/>
    <n v="-999"/>
    <x v="206"/>
  </r>
  <r>
    <d v="2008-10-23T00:00:00"/>
    <n v="297"/>
    <n v="-999"/>
    <n v="0.5"/>
    <n v="5.8"/>
    <n v="-2.7"/>
    <n v="57.9"/>
    <n v="31.7"/>
    <n v="0"/>
    <n v="0"/>
    <n v="0"/>
    <n v="0.83"/>
    <n v="2.54"/>
    <n v="-999"/>
    <n v="-999"/>
    <n v="2.7"/>
    <n v="-999"/>
    <n v="0.29099999999999998"/>
    <n v="0.63"/>
    <n v="0"/>
    <n v="-999"/>
    <x v="206"/>
  </r>
  <r>
    <d v="2008-10-24T00:00:00"/>
    <n v="298"/>
    <n v="-999"/>
    <n v="1.4"/>
    <n v="6.9"/>
    <n v="-1.3"/>
    <n v="63.3"/>
    <n v="41.9"/>
    <n v="0"/>
    <n v="0"/>
    <n v="0"/>
    <n v="1.26"/>
    <n v="2.94"/>
    <n v="-999"/>
    <n v="-999"/>
    <n v="2.6"/>
    <n v="-999"/>
    <n v="0.41799999999999998"/>
    <n v="0.57799999999999996"/>
    <n v="0"/>
    <n v="-999"/>
    <x v="206"/>
  </r>
  <r>
    <d v="2008-10-25T00:00:00"/>
    <n v="299"/>
    <n v="-999"/>
    <n v="-1.9"/>
    <n v="2.9"/>
    <n v="-5.3"/>
    <n v="67.8"/>
    <n v="41.3"/>
    <n v="0"/>
    <n v="0"/>
    <n v="0"/>
    <n v="1.26"/>
    <n v="3.07"/>
    <n v="-999"/>
    <n v="-999"/>
    <n v="2.4"/>
    <n v="-999"/>
    <n v="0.311"/>
    <n v="0.441"/>
    <n v="0"/>
    <n v="-999"/>
    <x v="206"/>
  </r>
  <r>
    <d v="2008-10-26T00:00:00"/>
    <n v="300"/>
    <n v="-999"/>
    <n v="0.5"/>
    <n v="6.4"/>
    <n v="-6.3"/>
    <n v="20.5"/>
    <n v="6.3"/>
    <n v="0"/>
    <n v="0"/>
    <n v="0"/>
    <n v="1.07"/>
    <n v="2.5299999999999998"/>
    <n v="-999"/>
    <n v="-999"/>
    <n v="2.2000000000000002"/>
    <n v="-999"/>
    <n v="6.0999999999999999E-2"/>
    <n v="0.9"/>
    <n v="0"/>
    <n v="-999"/>
    <x v="206"/>
  </r>
  <r>
    <d v="2008-10-27T00:00:00"/>
    <n v="301"/>
    <n v="-999"/>
    <n v="6.1"/>
    <n v="14"/>
    <n v="1.4"/>
    <n v="18.5"/>
    <n v="5.2"/>
    <n v="0"/>
    <n v="0"/>
    <n v="0"/>
    <n v="0.84"/>
    <n v="2.59"/>
    <n v="-999"/>
    <n v="-999"/>
    <n v="2"/>
    <n v="-999"/>
    <n v="8.3000000000000004E-2"/>
    <n v="1.5149999999999999"/>
    <n v="0"/>
    <n v="-999"/>
    <x v="206"/>
  </r>
  <r>
    <d v="2008-10-28T00:00:00"/>
    <n v="302"/>
    <n v="-999"/>
    <n v="7.2"/>
    <n v="14.9"/>
    <n v="4"/>
    <n v="36.299999999999997"/>
    <n v="23.3"/>
    <n v="0"/>
    <n v="0"/>
    <n v="0"/>
    <n v="0.76"/>
    <n v="2.2599999999999998"/>
    <n v="-999"/>
    <n v="-999"/>
    <n v="2.2999999999999998"/>
    <n v="-999"/>
    <n v="0.39500000000000002"/>
    <n v="1.2989999999999999"/>
    <n v="0"/>
    <n v="-999"/>
    <x v="206"/>
  </r>
  <r>
    <d v="2008-10-29T00:00:00"/>
    <n v="303"/>
    <n v="-999"/>
    <n v="3.9"/>
    <n v="7.5"/>
    <n v="1.1000000000000001"/>
    <n v="45.7"/>
    <n v="30.8"/>
    <n v="0"/>
    <n v="0"/>
    <n v="0"/>
    <n v="0.67"/>
    <n v="2.27"/>
    <n v="-999"/>
    <n v="-999"/>
    <n v="2.5"/>
    <n v="-999"/>
    <n v="0.32"/>
    <n v="0.71699999999999997"/>
    <n v="0"/>
    <n v="-999"/>
    <x v="206"/>
  </r>
  <r>
    <d v="2008-10-30T00:00:00"/>
    <n v="304"/>
    <n v="-999"/>
    <n v="6.5"/>
    <n v="8.6999999999999993"/>
    <n v="3.7"/>
    <n v="48.9"/>
    <n v="40.6"/>
    <n v="0"/>
    <n v="0"/>
    <n v="0"/>
    <n v="1.48"/>
    <n v="4.1399999999999997"/>
    <n v="-999"/>
    <n v="-999"/>
    <n v="2.7"/>
    <n v="-999"/>
    <n v="0.45500000000000002"/>
    <n v="0.66800000000000004"/>
    <n v="0"/>
    <n v="-999"/>
    <x v="206"/>
  </r>
  <r>
    <d v="2008-10-31T00:00:00"/>
    <n v="305"/>
    <n v="-999"/>
    <n v="5.6"/>
    <n v="10.4"/>
    <n v="1"/>
    <n v="76"/>
    <n v="42.3"/>
    <n v="4.0050000000000008"/>
    <n v="0"/>
    <n v="0"/>
    <n v="2.0099999999999998"/>
    <n v="5.05"/>
    <n v="-999"/>
    <n v="-999"/>
    <n v="3.6"/>
    <n v="-999"/>
    <n v="0.53300000000000003"/>
    <n v="0.72699999999999998"/>
    <n v="0"/>
    <n v="-999"/>
    <x v="206"/>
  </r>
  <r>
    <d v="2008-11-01T00:00:00"/>
    <n v="306"/>
    <n v="-999"/>
    <n v="3"/>
    <n v="5.2"/>
    <n v="0"/>
    <n v="93"/>
    <n v="82.7"/>
    <n v="1.0680000000000001"/>
    <n v="0"/>
    <n v="0"/>
    <n v="2.2999999999999998"/>
    <n v="4.82"/>
    <n v="-999"/>
    <n v="-999"/>
    <n v="3.4"/>
    <n v="-999"/>
    <n v="0.73099999999999998"/>
    <n v="0.153"/>
    <n v="0"/>
    <n v="-999"/>
    <x v="207"/>
  </r>
  <r>
    <d v="2008-11-02T00:00:00"/>
    <n v="307"/>
    <n v="-999"/>
    <n v="1.9"/>
    <n v="5.3"/>
    <n v="-3.2"/>
    <n v="94.4"/>
    <n v="78.400000000000006"/>
    <n v="3.738"/>
    <n v="0"/>
    <n v="0"/>
    <n v="1.61"/>
    <n v="4.42"/>
    <n v="-999"/>
    <n v="-999"/>
    <n v="3.7"/>
    <n v="-999"/>
    <n v="0.69899999999999995"/>
    <n v="0.192"/>
    <n v="0"/>
    <n v="-999"/>
    <x v="207"/>
  </r>
  <r>
    <d v="2008-11-03T00:00:00"/>
    <n v="308"/>
    <n v="-999"/>
    <n v="-2.1"/>
    <n v="-1"/>
    <n v="-3.3"/>
    <n v="93.1"/>
    <n v="83.3"/>
    <n v="6.2000000000000277"/>
    <n v="59.000000000000163"/>
    <n v="0"/>
    <n v="1.41"/>
    <n v="3.25"/>
    <n v="-999"/>
    <n v="-999"/>
    <n v="2.9"/>
    <n v="-999"/>
    <n v="0.47399999999999998"/>
    <n v="9.5000000000000001E-2"/>
    <n v="0"/>
    <n v="-999"/>
    <x v="207"/>
  </r>
  <r>
    <d v="2008-11-04T00:00:00"/>
    <n v="309"/>
    <n v="-999"/>
    <n v="-3.2"/>
    <n v="-1.4"/>
    <n v="-5.4"/>
    <n v="94.3"/>
    <n v="87.9"/>
    <n v="17.100000000000005"/>
    <n v="224.0000000000002"/>
    <n v="0"/>
    <n v="1.1200000000000001"/>
    <n v="3.26"/>
    <n v="-999"/>
    <n v="-999"/>
    <n v="2.5"/>
    <n v="-999"/>
    <n v="0.48399999999999999"/>
    <n v="6.7000000000000004E-2"/>
    <n v="0"/>
    <n v="-999"/>
    <x v="207"/>
  </r>
  <r>
    <d v="2008-11-05T00:00:00"/>
    <n v="310"/>
    <n v="-999"/>
    <n v="-5.0999999999999996"/>
    <n v="0.8"/>
    <n v="-8.8000000000000007"/>
    <n v="86.6"/>
    <n v="60.4"/>
    <n v="0"/>
    <n v="177.99999999999994"/>
    <n v="0"/>
    <n v="1.05"/>
    <n v="3.21"/>
    <n v="-999"/>
    <n v="-999"/>
    <n v="2.4"/>
    <n v="-999"/>
    <n v="0.39"/>
    <n v="0.25600000000000001"/>
    <n v="0"/>
    <n v="-999"/>
    <x v="207"/>
  </r>
  <r>
    <d v="2008-11-06T00:00:00"/>
    <n v="311"/>
    <n v="-999"/>
    <n v="-3.7"/>
    <n v="-0.1"/>
    <n v="-7.1"/>
    <n v="93.6"/>
    <n v="88.1"/>
    <n v="4.6999999999999718"/>
    <n v="209.00000000000009"/>
    <n v="0"/>
    <n v="1.79"/>
    <n v="4.47"/>
    <n v="-999"/>
    <n v="-999"/>
    <n v="2.2000000000000002"/>
    <n v="-999"/>
    <n v="0.53400000000000003"/>
    <n v="7.1999999999999995E-2"/>
    <n v="0"/>
    <n v="-999"/>
    <x v="207"/>
  </r>
  <r>
    <d v="2008-11-07T00:00:00"/>
    <n v="312"/>
    <n v="-999"/>
    <n v="1.3"/>
    <n v="3.6"/>
    <n v="-1"/>
    <n v="97.1"/>
    <n v="92.3"/>
    <n v="1.8000000000000003"/>
    <n v="141.99999999999991"/>
    <n v="0"/>
    <n v="0.92"/>
    <n v="3.09"/>
    <n v="-999"/>
    <n v="-999"/>
    <n v="2.2000000000000002"/>
    <n v="-999"/>
    <n v="0.73"/>
    <n v="6.0999999999999999E-2"/>
    <n v="0"/>
    <n v="-999"/>
    <x v="207"/>
  </r>
  <r>
    <d v="2008-11-08T00:00:00"/>
    <n v="313"/>
    <n v="-999"/>
    <n v="1.8"/>
    <n v="3.1"/>
    <n v="1"/>
    <n v="97.2"/>
    <n v="95.1"/>
    <n v="5.9999999999999991"/>
    <n v="84.000000000000071"/>
    <n v="0"/>
    <n v="1.75"/>
    <n v="3.87"/>
    <n v="-999"/>
    <n v="-999"/>
    <n v="2.1"/>
    <n v="-999"/>
    <n v="0.72499999999999998"/>
    <n v="3.6999999999999998E-2"/>
    <n v="0"/>
    <n v="-999"/>
    <x v="207"/>
  </r>
  <r>
    <d v="2008-11-09T00:00:00"/>
    <n v="314"/>
    <n v="-999"/>
    <n v="0.5"/>
    <n v="3.3"/>
    <n v="-1.5"/>
    <n v="95.6"/>
    <n v="80.900000000000006"/>
    <n v="1.4"/>
    <n v="64.999999999999943"/>
    <n v="0"/>
    <n v="0.76"/>
    <n v="2.13"/>
    <n v="-999"/>
    <n v="-999"/>
    <n v="2"/>
    <n v="-999"/>
    <n v="0.624"/>
    <n v="0.14799999999999999"/>
    <n v="0"/>
    <n v="-999"/>
    <x v="207"/>
  </r>
  <r>
    <d v="2008-11-10T00:00:00"/>
    <n v="315"/>
    <n v="-999"/>
    <n v="-1.2"/>
    <n v="3.6"/>
    <n v="-4.7"/>
    <n v="88.1"/>
    <n v="64.400000000000006"/>
    <n v="1.1000000000000001"/>
    <n v="54.00000000000027"/>
    <n v="0"/>
    <n v="1.0900000000000001"/>
    <n v="2.65"/>
    <n v="-999"/>
    <n v="-999"/>
    <n v="1.9"/>
    <n v="-999"/>
    <n v="0.50900000000000001"/>
    <n v="0.28100000000000003"/>
    <n v="0"/>
    <n v="-999"/>
    <x v="207"/>
  </r>
  <r>
    <d v="2008-11-11T00:00:00"/>
    <n v="316"/>
    <n v="-999"/>
    <n v="-2.2000000000000002"/>
    <n v="-0.5"/>
    <n v="-3.7"/>
    <n v="91.7"/>
    <n v="71.400000000000006"/>
    <n v="1.2000000000000413"/>
    <n v="86.000000000000298"/>
    <n v="0"/>
    <n v="1.77"/>
    <n v="5.03"/>
    <n v="-999"/>
    <n v="-999"/>
    <n v="1.8"/>
    <n v="-999"/>
    <n v="0.42099999999999999"/>
    <n v="0.16800000000000001"/>
    <n v="0"/>
    <n v="-999"/>
    <x v="207"/>
  </r>
  <r>
    <d v="2008-11-12T00:00:00"/>
    <n v="317"/>
    <n v="-999"/>
    <n v="0.7"/>
    <n v="1.9"/>
    <n v="-0.9"/>
    <n v="91.8"/>
    <n v="77.8"/>
    <n v="4.5390000000000006"/>
    <n v="68.999999999999943"/>
    <n v="0"/>
    <n v="1.76"/>
    <n v="4.6500000000000004"/>
    <n v="-999"/>
    <n v="-999"/>
    <n v="1.8"/>
    <n v="-999"/>
    <n v="0.54300000000000004"/>
    <n v="0.155"/>
    <n v="0"/>
    <n v="-999"/>
    <x v="207"/>
  </r>
  <r>
    <d v="2008-11-13T00:00:00"/>
    <n v="318"/>
    <n v="-999"/>
    <n v="-4.5"/>
    <n v="-0.9"/>
    <n v="-9.6999999999999993"/>
    <n v="75.599999999999994"/>
    <n v="54.5"/>
    <n v="2.400000000000003"/>
    <n v="92.000000000000085"/>
    <n v="0"/>
    <n v="1.44"/>
    <n v="3.41"/>
    <n v="-999"/>
    <n v="-999"/>
    <n v="1.8"/>
    <n v="-999"/>
    <n v="0.313"/>
    <n v="0.26"/>
    <n v="0"/>
    <n v="-999"/>
    <x v="207"/>
  </r>
  <r>
    <d v="2008-11-14T00:00:00"/>
    <n v="319"/>
    <n v="-999"/>
    <n v="-5.0999999999999996"/>
    <n v="1.1000000000000001"/>
    <n v="-10.199999999999999"/>
    <n v="72.8"/>
    <n v="42.3"/>
    <n v="0"/>
    <n v="92.000000000000085"/>
    <n v="0"/>
    <n v="0.69"/>
    <n v="2.15"/>
    <n v="-999"/>
    <n v="-999"/>
    <n v="1.7"/>
    <n v="-999"/>
    <n v="0.28000000000000003"/>
    <n v="0.38100000000000001"/>
    <n v="0"/>
    <n v="-999"/>
    <x v="207"/>
  </r>
  <r>
    <d v="2008-11-15T00:00:00"/>
    <n v="320"/>
    <n v="-999"/>
    <n v="2.2999999999999998"/>
    <n v="4.5999999999999996"/>
    <n v="-0.2"/>
    <n v="87.7"/>
    <n v="79.099999999999994"/>
    <n v="0"/>
    <n v="84.999999999999972"/>
    <n v="0"/>
    <n v="0.94"/>
    <n v="2.0699999999999998"/>
    <n v="-999"/>
    <n v="-999"/>
    <n v="1.6"/>
    <n v="-999"/>
    <n v="0.67100000000000004"/>
    <n v="0.17699999999999999"/>
    <n v="0"/>
    <n v="-999"/>
    <x v="207"/>
  </r>
  <r>
    <d v="2008-11-16T00:00:00"/>
    <n v="321"/>
    <n v="-999"/>
    <n v="4.8"/>
    <n v="7.6"/>
    <n v="2.2999999999999998"/>
    <n v="59.8"/>
    <n v="31.4"/>
    <n v="0"/>
    <n v="70.000000000000284"/>
    <n v="0"/>
    <n v="0.71"/>
    <n v="1.98"/>
    <n v="-999"/>
    <n v="-999"/>
    <n v="1.7"/>
    <n v="-999"/>
    <n v="0.32700000000000001"/>
    <n v="0.71599999999999997"/>
    <n v="0"/>
    <n v="-999"/>
    <x v="207"/>
  </r>
  <r>
    <d v="2008-11-17T00:00:00"/>
    <n v="322"/>
    <n v="-999"/>
    <n v="5.7"/>
    <n v="12"/>
    <n v="1.3"/>
    <n v="39"/>
    <n v="20.399999999999999"/>
    <n v="0"/>
    <n v="72.999999999999957"/>
    <n v="0"/>
    <n v="0.74"/>
    <n v="2.2599999999999998"/>
    <n v="-999"/>
    <n v="-999"/>
    <n v="1.7"/>
    <n v="-999"/>
    <n v="0.28599999999999998"/>
    <n v="1.1160000000000001"/>
    <n v="0"/>
    <n v="-999"/>
    <x v="207"/>
  </r>
  <r>
    <d v="2008-11-18T00:00:00"/>
    <n v="323"/>
    <n v="-999"/>
    <n v="-0.2"/>
    <n v="5.4"/>
    <n v="-5.6"/>
    <n v="71.900000000000006"/>
    <n v="43.3"/>
    <n v="0"/>
    <n v="70.000000000000284"/>
    <n v="0"/>
    <n v="0.97"/>
    <n v="2.93"/>
    <n v="-999"/>
    <n v="-999"/>
    <n v="1.6"/>
    <n v="-999"/>
    <n v="0.38800000000000001"/>
    <n v="0.50800000000000001"/>
    <n v="0"/>
    <n v="-999"/>
    <x v="207"/>
  </r>
  <r>
    <d v="2008-11-19T00:00:00"/>
    <n v="324"/>
    <n v="-999"/>
    <n v="-1.5"/>
    <n v="5.7"/>
    <n v="-7.6"/>
    <n v="25.6"/>
    <n v="5.2"/>
    <n v="0"/>
    <n v="71.000000000000171"/>
    <n v="0"/>
    <n v="1.96"/>
    <n v="4.83"/>
    <n v="-999"/>
    <n v="-999"/>
    <n v="1.5"/>
    <n v="-999"/>
    <n v="4.8000000000000001E-2"/>
    <n v="0.86799999999999999"/>
    <n v="0"/>
    <n v="-999"/>
    <x v="207"/>
  </r>
  <r>
    <d v="2008-11-20T00:00:00"/>
    <n v="325"/>
    <n v="-999"/>
    <n v="-1.5"/>
    <n v="1.1000000000000001"/>
    <n v="-3.9"/>
    <n v="59.2"/>
    <n v="18.899999999999999"/>
    <n v="5.2000000000000037"/>
    <n v="120.00000000000011"/>
    <n v="0"/>
    <n v="2.61"/>
    <n v="6.33"/>
    <n v="-999"/>
    <n v="-999"/>
    <n v="1.3"/>
    <n v="-999"/>
    <n v="0.125"/>
    <n v="0.53600000000000003"/>
    <n v="0"/>
    <n v="-999"/>
    <x v="207"/>
  </r>
  <r>
    <d v="2008-11-21T00:00:00"/>
    <n v="326"/>
    <n v="-999"/>
    <n v="-4.8"/>
    <n v="-0.5"/>
    <n v="-8.4"/>
    <n v="81.400000000000006"/>
    <n v="54.5"/>
    <n v="0"/>
    <n v="108.99999999999999"/>
    <n v="0"/>
    <n v="2.27"/>
    <n v="6.34"/>
    <n v="-999"/>
    <n v="-999"/>
    <n v="1.2"/>
    <n v="-999"/>
    <n v="0.32"/>
    <n v="0.26800000000000002"/>
    <n v="0"/>
    <n v="-999"/>
    <x v="207"/>
  </r>
  <r>
    <d v="2008-11-22T00:00:00"/>
    <n v="327"/>
    <n v="-999"/>
    <n v="-4.9000000000000004"/>
    <n v="-0.4"/>
    <n v="-7.3"/>
    <n v="80.5"/>
    <n v="57.4"/>
    <n v="0"/>
    <n v="104.00000000000009"/>
    <n v="0"/>
    <n v="1.02"/>
    <n v="4.55"/>
    <n v="-999"/>
    <n v="-999"/>
    <n v="1.2"/>
    <n v="-999"/>
    <n v="0.34"/>
    <n v="0.253"/>
    <n v="0"/>
    <n v="-999"/>
    <x v="207"/>
  </r>
  <r>
    <d v="2008-11-23T00:00:00"/>
    <n v="328"/>
    <n v="-999"/>
    <n v="-5.3"/>
    <n v="1.3"/>
    <n v="-9.4"/>
    <n v="71.7"/>
    <n v="38.1"/>
    <n v="0"/>
    <n v="100.00000000000009"/>
    <n v="0"/>
    <n v="1.23"/>
    <n v="2.98"/>
    <n v="-999"/>
    <n v="-999"/>
    <n v="1.1000000000000001"/>
    <n v="-999"/>
    <n v="0.255"/>
    <n v="0.41499999999999998"/>
    <n v="0"/>
    <n v="-999"/>
    <x v="207"/>
  </r>
  <r>
    <d v="2008-11-24T00:00:00"/>
    <n v="329"/>
    <n v="-999"/>
    <n v="-3"/>
    <n v="0.3"/>
    <n v="-5.4"/>
    <n v="59.1"/>
    <n v="45.9"/>
    <n v="0"/>
    <n v="104.99999999999999"/>
    <n v="0"/>
    <n v="0.74"/>
    <n v="2.34"/>
    <n v="-999"/>
    <n v="-999"/>
    <n v="1"/>
    <n v="-999"/>
    <n v="0.28599999999999998"/>
    <n v="0.33800000000000002"/>
    <n v="0"/>
    <n v="-999"/>
    <x v="207"/>
  </r>
  <r>
    <d v="2008-11-25T00:00:00"/>
    <n v="330"/>
    <n v="-999"/>
    <n v="-2.9"/>
    <n v="2.2000000000000002"/>
    <n v="-6.3"/>
    <n v="74.7"/>
    <n v="52.2"/>
    <n v="0"/>
    <n v="108.0000000000001"/>
    <n v="0"/>
    <n v="0.69"/>
    <n v="2.13"/>
    <n v="-999"/>
    <n v="-999"/>
    <n v="1"/>
    <n v="-999"/>
    <n v="0.374"/>
    <n v="0.34200000000000003"/>
    <n v="0"/>
    <n v="-999"/>
    <x v="207"/>
  </r>
  <r>
    <d v="2008-11-26T00:00:00"/>
    <n v="331"/>
    <n v="-999"/>
    <n v="-5.3"/>
    <n v="-0.9"/>
    <n v="-8.6"/>
    <n v="75.3"/>
    <n v="41.4"/>
    <n v="1.6000000000000114"/>
    <n v="121"/>
    <n v="0"/>
    <n v="0.94"/>
    <n v="3.14"/>
    <n v="-999"/>
    <n v="-999"/>
    <n v="1"/>
    <n v="-999"/>
    <n v="0.23699999999999999"/>
    <n v="0.33500000000000002"/>
    <n v="0"/>
    <n v="-999"/>
    <x v="207"/>
  </r>
  <r>
    <d v="2008-11-27T00:00:00"/>
    <n v="332"/>
    <n v="-999"/>
    <n v="-3.5"/>
    <n v="1.2"/>
    <n v="-6.4"/>
    <n v="50.2"/>
    <n v="21.3"/>
    <n v="0"/>
    <n v="125"/>
    <n v="0"/>
    <n v="1.05"/>
    <n v="3.49"/>
    <n v="-999"/>
    <n v="-999"/>
    <n v="0.9"/>
    <n v="-999"/>
    <n v="0.14199999999999999"/>
    <n v="0.52400000000000002"/>
    <n v="0"/>
    <n v="-999"/>
    <x v="207"/>
  </r>
  <r>
    <d v="2008-11-28T00:00:00"/>
    <n v="333"/>
    <n v="-999"/>
    <n v="-2.4"/>
    <n v="-0.5"/>
    <n v="-4"/>
    <n v="94"/>
    <n v="83.8"/>
    <n v="10.399999999999997"/>
    <n v="217.99999999999997"/>
    <n v="-2.2999999999999998"/>
    <n v="0.77"/>
    <n v="2.14"/>
    <n v="-999"/>
    <n v="-999"/>
    <n v="0.8"/>
    <n v="-999"/>
    <n v="0.49199999999999999"/>
    <n v="9.5000000000000001E-2"/>
    <n v="0"/>
    <n v="-999"/>
    <x v="207"/>
  </r>
  <r>
    <d v="2008-11-29T00:00:00"/>
    <n v="334"/>
    <n v="-999"/>
    <n v="0.3"/>
    <n v="1.8"/>
    <n v="-0.7"/>
    <n v="97.4"/>
    <n v="93.5"/>
    <n v="4.7999999999999989"/>
    <n v="221.99999999999997"/>
    <n v="-0.3"/>
    <n v="0.75"/>
    <n v="1.97"/>
    <n v="-999"/>
    <n v="-999"/>
    <n v="0.9"/>
    <n v="-999"/>
    <n v="0.65"/>
    <n v="4.4999999999999998E-2"/>
    <n v="0"/>
    <n v="-999"/>
    <x v="207"/>
  </r>
  <r>
    <d v="2008-11-30T00:00:00"/>
    <n v="335"/>
    <n v="-999"/>
    <n v="3.2"/>
    <n v="8"/>
    <n v="0.7"/>
    <n v="91"/>
    <n v="69.2"/>
    <n v="1.7000000000000002"/>
    <n v="181.99999999999994"/>
    <n v="0"/>
    <n v="0.83"/>
    <n v="2.09"/>
    <n v="-999"/>
    <n v="-999"/>
    <n v="0.9"/>
    <n v="-999"/>
    <n v="0.74399999999999999"/>
    <n v="0.33"/>
    <n v="181.99999999999994"/>
    <n v="0"/>
    <x v="207"/>
  </r>
  <r>
    <d v="2008-12-01T00:00:00"/>
    <n v="336"/>
    <n v="-999"/>
    <n v="3.6"/>
    <n v="9.3000000000000007"/>
    <n v="-0.7"/>
    <n v="67.599999999999994"/>
    <n v="36.9"/>
    <n v="0.7"/>
    <n v="173.99999999999994"/>
    <n v="0"/>
    <n v="0.76"/>
    <n v="2.0499999999999998"/>
    <n v="-999"/>
    <n v="-999"/>
    <n v="0.9"/>
    <n v="-999"/>
    <n v="0.432"/>
    <n v="0.73899999999999999"/>
    <n v="0"/>
    <n v="-999"/>
    <x v="208"/>
  </r>
  <r>
    <d v="2008-12-02T00:00:00"/>
    <n v="337"/>
    <n v="-999"/>
    <n v="-7.3"/>
    <n v="-0.8"/>
    <n v="-11.7"/>
    <n v="83.5"/>
    <n v="56"/>
    <n v="1.2000000000000286"/>
    <n v="185.00000000000006"/>
    <n v="0"/>
    <n v="0.99"/>
    <n v="2.79"/>
    <n v="-999"/>
    <n v="-999"/>
    <n v="0.9"/>
    <n v="-999"/>
    <n v="0.32300000000000001"/>
    <n v="0.253"/>
    <n v="0"/>
    <n v="-999"/>
    <x v="208"/>
  </r>
  <r>
    <d v="2008-12-03T00:00:00"/>
    <n v="338"/>
    <n v="-999"/>
    <n v="-9.8000000000000007"/>
    <n v="-5.0999999999999996"/>
    <n v="-12.5"/>
    <n v="65.7"/>
    <n v="40.5"/>
    <n v="0"/>
    <n v="184.00000000000017"/>
    <n v="0"/>
    <n v="0.87"/>
    <n v="2.06"/>
    <n v="-999"/>
    <n v="-999"/>
    <n v="0.8"/>
    <n v="-999"/>
    <n v="0.16900000000000001"/>
    <n v="0.249"/>
    <n v="0"/>
    <n v="-999"/>
    <x v="208"/>
  </r>
  <r>
    <d v="2008-12-04T00:00:00"/>
    <n v="339"/>
    <n v="-999"/>
    <n v="-7.4"/>
    <n v="-0.8"/>
    <n v="-14"/>
    <n v="40.1"/>
    <n v="11.7"/>
    <n v="0"/>
    <n v="185.99999999999994"/>
    <n v="0"/>
    <n v="0.77"/>
    <n v="2.65"/>
    <n v="-999"/>
    <n v="-999"/>
    <n v="0.8"/>
    <n v="-999"/>
    <n v="6.8000000000000005E-2"/>
    <n v="0.50800000000000001"/>
    <n v="0"/>
    <n v="-999"/>
    <x v="208"/>
  </r>
  <r>
    <d v="2008-12-05T00:00:00"/>
    <n v="340"/>
    <n v="-999"/>
    <n v="-1.6"/>
    <n v="0.2"/>
    <n v="-4.0999999999999996"/>
    <n v="81.400000000000006"/>
    <n v="56"/>
    <n v="6.3"/>
    <n v="181.99999999999994"/>
    <n v="0"/>
    <n v="0.83"/>
    <n v="2.2999999999999998"/>
    <n v="-999"/>
    <n v="-999"/>
    <n v="0.7"/>
    <n v="-999"/>
    <n v="0.34799999999999998"/>
    <n v="0.27300000000000002"/>
    <n v="0"/>
    <n v="-999"/>
    <x v="208"/>
  </r>
  <r>
    <d v="2008-12-06T00:00:00"/>
    <n v="341"/>
    <n v="-999"/>
    <n v="0.6"/>
    <n v="2.2000000000000002"/>
    <n v="-0.8"/>
    <n v="97.8"/>
    <n v="93.5"/>
    <n v="2.8000000000000003"/>
    <n v="157.00000000000003"/>
    <n v="0"/>
    <n v="0.95"/>
    <n v="2.2200000000000002"/>
    <n v="-999"/>
    <n v="-999"/>
    <n v="0.8"/>
    <n v="-999"/>
    <n v="0.66900000000000004"/>
    <n v="4.7E-2"/>
    <n v="0"/>
    <n v="-999"/>
    <x v="208"/>
  </r>
  <r>
    <d v="2008-12-07T00:00:00"/>
    <n v="342"/>
    <n v="-999"/>
    <n v="-2.7"/>
    <n v="-0.3"/>
    <n v="-6.1"/>
    <n v="95.3"/>
    <n v="83.4"/>
    <n v="6.0999999999999783"/>
    <n v="185.00000000000006"/>
    <n v="0"/>
    <n v="0.91"/>
    <n v="2.17"/>
    <n v="-999"/>
    <n v="-999"/>
    <n v="0.7"/>
    <n v="-999"/>
    <n v="0.5"/>
    <n v="9.9000000000000005E-2"/>
    <n v="0"/>
    <n v="-999"/>
    <x v="208"/>
  </r>
  <r>
    <d v="2008-12-08T00:00:00"/>
    <n v="343"/>
    <n v="-999"/>
    <n v="-5.0999999999999996"/>
    <n v="-2.7"/>
    <n v="-6"/>
    <n v="89.2"/>
    <n v="65.8"/>
    <n v="0"/>
    <n v="176.00000000000017"/>
    <n v="0"/>
    <n v="0.87"/>
    <n v="2.17"/>
    <n v="-999"/>
    <n v="-999"/>
    <n v="0.7"/>
    <n v="-999"/>
    <n v="0.32900000000000001"/>
    <n v="0.17100000000000001"/>
    <n v="0"/>
    <n v="-999"/>
    <x v="208"/>
  </r>
  <r>
    <d v="2008-12-09T00:00:00"/>
    <n v="344"/>
    <n v="-999"/>
    <n v="-4"/>
    <n v="-1.3"/>
    <n v="-6.5"/>
    <n v="93.2"/>
    <n v="85.7"/>
    <n v="6.599999999999949"/>
    <n v="242"/>
    <n v="-1.9"/>
    <n v="0.9"/>
    <n v="2.74"/>
    <n v="-999"/>
    <n v="-999"/>
    <n v="0.7"/>
    <n v="-999"/>
    <n v="0.47399999999999998"/>
    <n v="7.9000000000000001E-2"/>
    <n v="0"/>
    <n v="-999"/>
    <x v="208"/>
  </r>
  <r>
    <d v="2008-12-10T00:00:00"/>
    <n v="345"/>
    <n v="-999"/>
    <n v="-2.6"/>
    <n v="1.8"/>
    <n v="-7"/>
    <n v="91.6"/>
    <n v="72.900000000000006"/>
    <n v="0"/>
    <n v="229.99999999999997"/>
    <n v="-1.2"/>
    <n v="0.78"/>
    <n v="2.25"/>
    <n v="-999"/>
    <n v="-999"/>
    <n v="0.8"/>
    <n v="-999"/>
    <n v="0.50600000000000001"/>
    <n v="0.188"/>
    <n v="0"/>
    <n v="-999"/>
    <x v="208"/>
  </r>
  <r>
    <d v="2008-12-11T00:00:00"/>
    <n v="346"/>
    <n v="-999"/>
    <n v="-4.8"/>
    <n v="2.9"/>
    <n v="-8.1"/>
    <n v="77.8"/>
    <n v="39.4"/>
    <n v="0"/>
    <n v="228"/>
    <n v="-4"/>
    <n v="0.67"/>
    <n v="1.59"/>
    <n v="-999"/>
    <n v="-999"/>
    <n v="0.8"/>
    <n v="-999"/>
    <n v="0.29599999999999999"/>
    <n v="0.45600000000000002"/>
    <n v="0"/>
    <n v="-999"/>
    <x v="208"/>
  </r>
  <r>
    <d v="2008-12-12T00:00:00"/>
    <n v="347"/>
    <n v="-999"/>
    <n v="-6.5"/>
    <n v="-3.4"/>
    <n v="-8.9"/>
    <n v="84.1"/>
    <n v="53.2"/>
    <n v="10.799999999999963"/>
    <n v="334.00000000000006"/>
    <n v="-2.9"/>
    <n v="1.29"/>
    <n v="3.42"/>
    <n v="-999"/>
    <n v="-999"/>
    <n v="0.7"/>
    <n v="-999"/>
    <n v="0.252"/>
    <n v="0.222"/>
    <n v="0"/>
    <n v="-999"/>
    <x v="208"/>
  </r>
  <r>
    <d v="2008-12-13T00:00:00"/>
    <n v="348"/>
    <n v="-999"/>
    <n v="-13.2"/>
    <n v="-8.3000000000000007"/>
    <n v="-17"/>
    <n v="86.7"/>
    <n v="83"/>
    <n v="10.600000000000076"/>
    <n v="438.00000000000017"/>
    <n v="-2"/>
    <n v="0.91"/>
    <n v="2.37"/>
    <n v="-999"/>
    <n v="-999"/>
    <n v="0.7"/>
    <n v="-999"/>
    <n v="0.27100000000000002"/>
    <n v="5.5E-2"/>
    <n v="0"/>
    <n v="-999"/>
    <x v="208"/>
  </r>
  <r>
    <d v="2008-12-14T00:00:00"/>
    <n v="349"/>
    <n v="-999"/>
    <n v="-19.3"/>
    <n v="-16"/>
    <n v="-24.2"/>
    <n v="80.599999999999994"/>
    <n v="76.2"/>
    <n v="0"/>
    <n v="398.00000000000011"/>
    <n v="-2.2999999999999998"/>
    <n v="0.7"/>
    <n v="1.93"/>
    <n v="-999"/>
    <n v="-999"/>
    <n v="0.7"/>
    <n v="-999"/>
    <n v="0.13400000000000001"/>
    <n v="4.2000000000000003E-2"/>
    <n v="0"/>
    <n v="-999"/>
    <x v="208"/>
  </r>
  <r>
    <d v="2008-12-15T00:00:00"/>
    <n v="350"/>
    <n v="-999"/>
    <n v="-22.7"/>
    <n v="-16.5"/>
    <n v="-25.1"/>
    <n v="76.8"/>
    <n v="73.099999999999994"/>
    <n v="0"/>
    <n v="378.00000000000011"/>
    <n v="-3.5"/>
    <n v="0.86"/>
    <n v="2.31"/>
    <n v="-999"/>
    <n v="-999"/>
    <n v="0.6"/>
    <n v="-999"/>
    <n v="0.123"/>
    <n v="4.4999999999999998E-2"/>
    <n v="0"/>
    <n v="-999"/>
    <x v="208"/>
  </r>
  <r>
    <d v="2008-12-16T00:00:00"/>
    <n v="351"/>
    <n v="-999"/>
    <n v="-16.600000000000001"/>
    <n v="-7.9"/>
    <n v="-24.1"/>
    <n v="81"/>
    <n v="73.900000000000006"/>
    <n v="0"/>
    <n v="375"/>
    <n v="-4.0999999999999996"/>
    <n v="1"/>
    <n v="3.47"/>
    <n v="-999"/>
    <n v="-999"/>
    <n v="0.6"/>
    <n v="-999"/>
    <n v="0.249"/>
    <n v="8.7999999999999995E-2"/>
    <n v="0"/>
    <n v="-999"/>
    <x v="208"/>
  </r>
  <r>
    <d v="2008-12-17T00:00:00"/>
    <n v="352"/>
    <n v="-999"/>
    <n v="-17.100000000000001"/>
    <n v="-14.4"/>
    <n v="-19.600000000000001"/>
    <n v="82"/>
    <n v="75.400000000000006"/>
    <n v="2.3000000000000456"/>
    <n v="403"/>
    <n v="-3.4"/>
    <n v="0.72"/>
    <n v="2.4500000000000002"/>
    <n v="-999"/>
    <n v="-999"/>
    <n v="0.7"/>
    <n v="-999"/>
    <n v="0.151"/>
    <n v="4.9000000000000002E-2"/>
    <n v="0"/>
    <n v="-999"/>
    <x v="208"/>
  </r>
  <r>
    <d v="2008-12-18T00:00:00"/>
    <n v="353"/>
    <n v="-999"/>
    <n v="-18.899999999999999"/>
    <n v="-15.9"/>
    <n v="-24.1"/>
    <n v="80.5"/>
    <n v="76.3"/>
    <n v="1.6999999999999886"/>
    <n v="419.99999999999994"/>
    <n v="-3.3"/>
    <n v="0.7"/>
    <n v="1.99"/>
    <n v="-999"/>
    <n v="-999"/>
    <n v="0.6"/>
    <n v="-999"/>
    <n v="0.13500000000000001"/>
    <n v="4.2000000000000003E-2"/>
    <n v="0"/>
    <n v="-999"/>
    <x v="208"/>
  </r>
  <r>
    <d v="2008-12-19T00:00:00"/>
    <n v="354"/>
    <n v="-999"/>
    <n v="-26.1"/>
    <n v="-20.399999999999999"/>
    <n v="-29.9"/>
    <n v="72.599999999999994"/>
    <n v="64.599999999999994"/>
    <n v="0"/>
    <n v="414.00000000000017"/>
    <n v="-4.0999999999999996"/>
    <n v="0.63"/>
    <n v="1.86"/>
    <n v="-999"/>
    <n v="-999"/>
    <n v="0.4"/>
    <n v="-999"/>
    <n v="7.8E-2"/>
    <n v="4.2999999999999997E-2"/>
    <n v="0"/>
    <n v="-999"/>
    <x v="208"/>
  </r>
  <r>
    <d v="2008-12-20T00:00:00"/>
    <n v="355"/>
    <n v="-999"/>
    <n v="-23.8"/>
    <n v="-14"/>
    <n v="-30.1"/>
    <n v="72.7"/>
    <n v="62.2"/>
    <n v="0.70000000000001705"/>
    <n v="419.00000000000006"/>
    <n v="-5.3"/>
    <n v="1.36"/>
    <n v="5.51"/>
    <n v="-999"/>
    <n v="-999"/>
    <n v="0.4"/>
    <n v="-999"/>
    <n v="0.128"/>
    <n v="7.8E-2"/>
    <n v="0"/>
    <n v="-999"/>
    <x v="208"/>
  </r>
  <r>
    <d v="2008-12-21T00:00:00"/>
    <n v="356"/>
    <n v="-999"/>
    <n v="-16.2"/>
    <n v="-13"/>
    <n v="-21.6"/>
    <n v="83.3"/>
    <n v="77.3"/>
    <n v="14.700000000000051"/>
    <n v="545"/>
    <n v="-4.5"/>
    <n v="1.97"/>
    <n v="5.54"/>
    <n v="-999"/>
    <n v="-999"/>
    <n v="0.5"/>
    <n v="-999"/>
    <n v="0.17399999999999999"/>
    <n v="5.0999999999999997E-2"/>
    <n v="0"/>
    <n v="-999"/>
    <x v="208"/>
  </r>
  <r>
    <d v="2008-12-22T00:00:00"/>
    <n v="357"/>
    <n v="-999"/>
    <n v="-15.5"/>
    <n v="-11.4"/>
    <n v="-21.1"/>
    <n v="84.3"/>
    <n v="79.400000000000006"/>
    <n v="0"/>
    <n v="520.99999999999989"/>
    <n v="-3.1"/>
    <n v="0.72"/>
    <n v="1.73"/>
    <n v="-999"/>
    <n v="-999"/>
    <n v="0.5"/>
    <n v="-999"/>
    <n v="0.20300000000000001"/>
    <n v="5.2999999999999999E-2"/>
    <n v="0"/>
    <n v="-999"/>
    <x v="208"/>
  </r>
  <r>
    <d v="2008-12-23T00:00:00"/>
    <n v="358"/>
    <n v="-999"/>
    <n v="-16.7"/>
    <n v="-8.5"/>
    <n v="-21.4"/>
    <n v="83.1"/>
    <n v="79.099999999999994"/>
    <n v="0"/>
    <n v="500"/>
    <n v="-3.1"/>
    <n v="0.6"/>
    <n v="1.54"/>
    <n v="-999"/>
    <n v="-999"/>
    <n v="0.5"/>
    <n v="-999"/>
    <n v="0.253"/>
    <n v="6.7000000000000004E-2"/>
    <n v="0"/>
    <n v="-999"/>
    <x v="208"/>
  </r>
  <r>
    <d v="2008-12-24T00:00:00"/>
    <n v="359"/>
    <n v="-999"/>
    <n v="-13.7"/>
    <n v="-11.5"/>
    <n v="-17.8"/>
    <n v="85.9"/>
    <n v="81.900000000000006"/>
    <n v="0"/>
    <n v="504.99999999999989"/>
    <n v="-3"/>
    <n v="1.38"/>
    <n v="3.78"/>
    <n v="-999"/>
    <n v="-999"/>
    <n v="0.5"/>
    <n v="-999"/>
    <n v="0.20699999999999999"/>
    <n v="4.5999999999999999E-2"/>
    <n v="0"/>
    <n v="-999"/>
    <x v="208"/>
  </r>
  <r>
    <d v="2008-12-25T00:00:00"/>
    <n v="360"/>
    <n v="-999"/>
    <n v="-13.3"/>
    <n v="-10.199999999999999"/>
    <n v="-16.5"/>
    <n v="86.7"/>
    <n v="83.8"/>
    <n v="0"/>
    <n v="492"/>
    <n v="-2.6"/>
    <n v="0.68"/>
    <n v="1.89"/>
    <n v="-999"/>
    <n v="-999"/>
    <n v="0.5"/>
    <n v="-999"/>
    <n v="0.23499999999999999"/>
    <n v="4.5999999999999999E-2"/>
    <n v="0"/>
    <n v="-999"/>
    <x v="208"/>
  </r>
  <r>
    <d v="2008-12-26T00:00:00"/>
    <n v="361"/>
    <n v="-999"/>
    <n v="-13"/>
    <n v="-9.4"/>
    <n v="-18.2"/>
    <n v="86.8"/>
    <n v="82.3"/>
    <n v="4.8999999999999897"/>
    <n v="532"/>
    <n v="-2.9"/>
    <n v="0.89"/>
    <n v="3.1"/>
    <n v="-999"/>
    <n v="-999"/>
    <n v="0.5"/>
    <n v="-999"/>
    <n v="0.247"/>
    <n v="5.2999999999999999E-2"/>
    <n v="0"/>
    <n v="-999"/>
    <x v="208"/>
  </r>
  <r>
    <d v="2008-12-27T00:00:00"/>
    <n v="362"/>
    <n v="-999"/>
    <n v="-6.1"/>
    <n v="-2.9"/>
    <n v="-9.6"/>
    <n v="93.5"/>
    <n v="90"/>
    <n v="0"/>
    <n v="518.00000000000023"/>
    <n v="-2.4"/>
    <n v="0.71"/>
    <n v="2.2999999999999998"/>
    <n v="-999"/>
    <n v="-999"/>
    <n v="0.4"/>
    <n v="-999"/>
    <n v="0.443"/>
    <n v="4.9000000000000002E-2"/>
    <n v="0"/>
    <n v="-999"/>
    <x v="208"/>
  </r>
  <r>
    <d v="2008-12-28T00:00:00"/>
    <n v="363"/>
    <n v="-999"/>
    <n v="-8.1999999999999993"/>
    <n v="-6"/>
    <n v="-11.7"/>
    <n v="90.9"/>
    <n v="84.3"/>
    <n v="0"/>
    <n v="512"/>
    <n v="-1.7"/>
    <n v="0.81"/>
    <n v="2.23"/>
    <n v="-999"/>
    <n v="-999"/>
    <n v="0.5"/>
    <n v="-999"/>
    <n v="0.32800000000000001"/>
    <n v="6.0999999999999999E-2"/>
    <n v="0"/>
    <n v="-999"/>
    <x v="208"/>
  </r>
  <r>
    <d v="2008-12-29T00:00:00"/>
    <n v="364"/>
    <n v="-999"/>
    <n v="-8.4"/>
    <n v="-6.2"/>
    <n v="-11.6"/>
    <n v="89.9"/>
    <n v="85.2"/>
    <n v="1.2000000000000002"/>
    <n v="522.00000000000023"/>
    <n v="-2"/>
    <n v="2.0699999999999998"/>
    <n v="4.93"/>
    <n v="-999"/>
    <n v="-999"/>
    <n v="0.4"/>
    <n v="-999"/>
    <n v="0.32600000000000001"/>
    <n v="5.7000000000000002E-2"/>
    <n v="0"/>
    <n v="-999"/>
    <x v="208"/>
  </r>
  <r>
    <d v="2008-12-30T00:00:00"/>
    <n v="365"/>
    <n v="-999"/>
    <n v="-10.8"/>
    <n v="-7.7"/>
    <n v="-12.9"/>
    <n v="83.4"/>
    <n v="68.900000000000006"/>
    <n v="5.2000000000000117"/>
    <n v="568.00000000000011"/>
    <n v="-2.1"/>
    <n v="1.58"/>
    <n v="4.51"/>
    <n v="-999"/>
    <n v="-999"/>
    <n v="0.4"/>
    <n v="-999"/>
    <n v="0.23499999999999999"/>
    <n v="0.106"/>
    <n v="0"/>
    <n v="-999"/>
    <x v="208"/>
  </r>
  <r>
    <d v="2008-12-31T00:00:00"/>
    <n v="366"/>
    <n v="-999"/>
    <n v="-10.199999999999999"/>
    <n v="-7.6"/>
    <n v="-12.9"/>
    <n v="88.4"/>
    <n v="82.4"/>
    <n v="0"/>
    <n v="556"/>
    <n v="-2.2000000000000002"/>
    <n v="2.13"/>
    <n v="6.15"/>
    <n v="-999"/>
    <n v="-999"/>
    <n v="0.4"/>
    <n v="-999"/>
    <n v="0.28499999999999998"/>
    <n v="6.0999999999999999E-2"/>
    <n v="556"/>
    <n v="-2.2000000000000002"/>
    <x v="208"/>
  </r>
  <r>
    <d v="2009-01-01T00:00:00"/>
    <n v="1"/>
    <n v="-999"/>
    <n v="-10"/>
    <n v="-7.2"/>
    <n v="-13"/>
    <n v="90.3"/>
    <n v="81.900000000000006"/>
    <n v="18.700000000000024"/>
    <n v="730.00000000000023"/>
    <n v="-2.1"/>
    <n v="1.02"/>
    <n v="3.14"/>
    <n v="-999"/>
    <n v="-999"/>
    <n v="0.4"/>
    <n v="-999"/>
    <n v="0.29099999999999998"/>
    <n v="6.4000000000000001E-2"/>
    <n v="0"/>
    <n v="-999"/>
    <x v="209"/>
  </r>
  <r>
    <d v="2009-01-02T00:00:00"/>
    <n v="2"/>
    <n v="-999"/>
    <n v="-15.3"/>
    <n v="-10.5"/>
    <n v="-20.3"/>
    <n v="85.6"/>
    <n v="81.400000000000006"/>
    <n v="0"/>
    <n v="691.00000000000011"/>
    <n v="-1.7"/>
    <n v="0.8"/>
    <n v="1.77"/>
    <n v="-999"/>
    <n v="-999"/>
    <n v="0.4"/>
    <n v="-999"/>
    <n v="0.223"/>
    <n v="5.0999999999999997E-2"/>
    <n v="0"/>
    <n v="-999"/>
    <x v="209"/>
  </r>
  <r>
    <d v="2009-01-03T00:00:00"/>
    <n v="3"/>
    <n v="-999"/>
    <n v="-14.2"/>
    <n v="-7.4"/>
    <n v="-19.8"/>
    <n v="86.6"/>
    <n v="82"/>
    <n v="0"/>
    <n v="680"/>
    <n v="-1.7"/>
    <n v="0.62"/>
    <n v="1.79"/>
    <n v="-999"/>
    <n v="-999"/>
    <n v="0.4"/>
    <n v="-999"/>
    <n v="0.28799999999999998"/>
    <n v="6.3E-2"/>
    <n v="0"/>
    <n v="-999"/>
    <x v="209"/>
  </r>
  <r>
    <d v="2009-01-04T00:00:00"/>
    <n v="4"/>
    <n v="-999"/>
    <n v="-10.7"/>
    <n v="-8.5"/>
    <n v="-12.1"/>
    <n v="88.3"/>
    <n v="80.2"/>
    <n v="2.5"/>
    <n v="700"/>
    <n v="-1.8"/>
    <n v="2.31"/>
    <n v="6.14"/>
    <n v="-999"/>
    <n v="-999"/>
    <n v="0.4"/>
    <n v="-999"/>
    <n v="0.25800000000000001"/>
    <n v="6.4000000000000001E-2"/>
    <n v="0"/>
    <n v="-999"/>
    <x v="209"/>
  </r>
  <r>
    <d v="2009-01-05T00:00:00"/>
    <n v="5"/>
    <n v="-999"/>
    <n v="-7.7"/>
    <n v="-4.2"/>
    <n v="-12.3"/>
    <n v="92.2"/>
    <n v="87.1"/>
    <n v="2.2000000000000228"/>
    <n v="695"/>
    <n v="-1.6"/>
    <n v="1.05"/>
    <n v="2.95"/>
    <n v="-999"/>
    <n v="-999"/>
    <n v="0.4"/>
    <n v="-999"/>
    <n v="0.38900000000000001"/>
    <n v="5.8000000000000003E-2"/>
    <n v="0"/>
    <n v="-999"/>
    <x v="209"/>
  </r>
  <r>
    <d v="2009-01-06T00:00:00"/>
    <n v="6"/>
    <n v="-999"/>
    <n v="-4.0999999999999996"/>
    <n v="-1.2"/>
    <n v="-5.7"/>
    <n v="95.8"/>
    <n v="90.8"/>
    <n v="11.000000000000023"/>
    <n v="805.00000000000011"/>
    <n v="-1.4"/>
    <n v="1.1399999999999999"/>
    <n v="2.39"/>
    <n v="-999"/>
    <n v="-999"/>
    <n v="0.4"/>
    <n v="-999"/>
    <n v="0.50900000000000001"/>
    <n v="5.0999999999999997E-2"/>
    <n v="0"/>
    <n v="-999"/>
    <x v="209"/>
  </r>
  <r>
    <d v="2009-01-07T00:00:00"/>
    <n v="7"/>
    <n v="-999"/>
    <n v="-0.4"/>
    <n v="0.2"/>
    <n v="-1.2"/>
    <n v="98.2"/>
    <n v="95.9"/>
    <n v="3.3"/>
    <n v="769.00000000000011"/>
    <n v="-1.1000000000000001"/>
    <n v="1.35"/>
    <n v="3.49"/>
    <n v="-999"/>
    <n v="-999"/>
    <n v="0.4"/>
    <n v="-999"/>
    <n v="0.59499999999999997"/>
    <n v="2.5000000000000001E-2"/>
    <n v="0"/>
    <n v="-999"/>
    <x v="209"/>
  </r>
  <r>
    <d v="2009-01-08T00:00:00"/>
    <n v="8"/>
    <n v="-999"/>
    <n v="-3.6"/>
    <n v="-0.7"/>
    <n v="-11.2"/>
    <n v="94.9"/>
    <n v="89.6"/>
    <n v="6.6000000000000112"/>
    <n v="800"/>
    <n v="-0.8"/>
    <n v="1.31"/>
    <n v="2.7"/>
    <n v="-999"/>
    <n v="-999"/>
    <n v="0.4"/>
    <n v="-999"/>
    <n v="0.52100000000000002"/>
    <n v="0.06"/>
    <n v="0"/>
    <n v="-999"/>
    <x v="209"/>
  </r>
  <r>
    <d v="2009-01-09T00:00:00"/>
    <n v="9"/>
    <n v="-999"/>
    <n v="-7.4"/>
    <n v="-5.3"/>
    <n v="-11.6"/>
    <n v="91.5"/>
    <n v="87.9"/>
    <n v="0"/>
    <n v="778"/>
    <n v="-0.6"/>
    <n v="0.82"/>
    <n v="2.11"/>
    <n v="-999"/>
    <n v="-999"/>
    <n v="0.4"/>
    <n v="-999"/>
    <n v="0.36099999999999999"/>
    <n v="0.05"/>
    <n v="0"/>
    <n v="-999"/>
    <x v="209"/>
  </r>
  <r>
    <d v="2009-01-10T00:00:00"/>
    <n v="10"/>
    <n v="-999"/>
    <n v="-4.0999999999999996"/>
    <n v="-2.2999999999999998"/>
    <n v="-6.1"/>
    <n v="94.5"/>
    <n v="88"/>
    <n v="8.9000000000000234"/>
    <n v="859.00000000000023"/>
    <n v="-0.8"/>
    <n v="0.84"/>
    <n v="1.97"/>
    <n v="-999"/>
    <n v="-999"/>
    <n v="0.4"/>
    <n v="-999"/>
    <n v="0.45300000000000001"/>
    <n v="6.2E-2"/>
    <n v="0"/>
    <n v="-999"/>
    <x v="209"/>
  </r>
  <r>
    <d v="2009-01-11T00:00:00"/>
    <n v="11"/>
    <n v="-999"/>
    <n v="-3"/>
    <n v="-0.5"/>
    <n v="-5"/>
    <n v="94.7"/>
    <n v="83"/>
    <n v="0"/>
    <n v="827.00000000000023"/>
    <n v="-0.8"/>
    <n v="1.06"/>
    <n v="2.77"/>
    <n v="-999"/>
    <n v="-999"/>
    <n v="0.4"/>
    <n v="-999"/>
    <n v="0.48899999999999999"/>
    <n v="0.1"/>
    <n v="0"/>
    <n v="-999"/>
    <x v="209"/>
  </r>
  <r>
    <d v="2009-01-12T00:00:00"/>
    <n v="12"/>
    <n v="-999"/>
    <n v="-2"/>
    <n v="2.7"/>
    <n v="-5.5"/>
    <n v="89.1"/>
    <n v="74.900000000000006"/>
    <n v="0"/>
    <n v="804"/>
    <n v="-0.7"/>
    <n v="1.1299999999999999"/>
    <n v="2.78"/>
    <n v="-999"/>
    <n v="-999"/>
    <n v="0.4"/>
    <n v="-999"/>
    <n v="0.55500000000000005"/>
    <n v="0.186"/>
    <n v="0"/>
    <n v="-999"/>
    <x v="209"/>
  </r>
  <r>
    <d v="2009-01-13T00:00:00"/>
    <n v="13"/>
    <n v="-999"/>
    <n v="-1.1000000000000001"/>
    <n v="6.5"/>
    <n v="-3.2"/>
    <n v="76.099999999999994"/>
    <n v="42.5"/>
    <n v="0"/>
    <n v="786"/>
    <n v="-0.6"/>
    <n v="0.95"/>
    <n v="2.54"/>
    <n v="-999"/>
    <n v="-999"/>
    <n v="0.5"/>
    <n v="-999"/>
    <n v="0.41"/>
    <n v="0.55600000000000005"/>
    <n v="0"/>
    <n v="-999"/>
    <x v="209"/>
  </r>
  <r>
    <d v="2009-01-14T00:00:00"/>
    <n v="14"/>
    <n v="-999"/>
    <n v="-1.6"/>
    <n v="5.0999999999999996"/>
    <n v="-4.7"/>
    <n v="90.9"/>
    <n v="61.1"/>
    <n v="0"/>
    <n v="770"/>
    <n v="-0.7"/>
    <n v="0.7"/>
    <n v="1.89"/>
    <n v="-999"/>
    <n v="-999"/>
    <n v="0.5"/>
    <n v="-999"/>
    <n v="0.53700000000000003"/>
    <n v="0.34200000000000003"/>
    <n v="0"/>
    <n v="-999"/>
    <x v="209"/>
  </r>
  <r>
    <d v="2009-01-15T00:00:00"/>
    <n v="15"/>
    <n v="-999"/>
    <n v="0.4"/>
    <n v="9.6"/>
    <n v="-3.3"/>
    <n v="70.3"/>
    <n v="35.4"/>
    <n v="0"/>
    <n v="752"/>
    <n v="-0.7"/>
    <n v="0.76"/>
    <n v="1.34"/>
    <n v="-999"/>
    <n v="-999"/>
    <n v="0.5"/>
    <n v="-999"/>
    <n v="0.42299999999999999"/>
    <n v="0.77200000000000002"/>
    <n v="0"/>
    <n v="-999"/>
    <x v="209"/>
  </r>
  <r>
    <d v="2009-01-16T00:00:00"/>
    <n v="16"/>
    <n v="-999"/>
    <n v="2.1"/>
    <n v="10.199999999999999"/>
    <n v="-1.3"/>
    <n v="37.299999999999997"/>
    <n v="15.8"/>
    <n v="0"/>
    <n v="735.00000000000011"/>
    <n v="-0.8"/>
    <n v="0.76"/>
    <n v="1.78"/>
    <n v="-999"/>
    <n v="-999"/>
    <n v="0.5"/>
    <n v="-999"/>
    <n v="0.19600000000000001"/>
    <n v="1.0469999999999999"/>
    <n v="0"/>
    <n v="-999"/>
    <x v="209"/>
  </r>
  <r>
    <d v="2009-01-17T00:00:00"/>
    <n v="17"/>
    <n v="-999"/>
    <n v="3.3"/>
    <n v="11.7"/>
    <n v="-1.4"/>
    <n v="41"/>
    <n v="21"/>
    <n v="0"/>
    <n v="725.00000000000011"/>
    <n v="-0.7"/>
    <n v="0.8"/>
    <n v="2.0099999999999998"/>
    <n v="-999"/>
    <n v="-999"/>
    <n v="0.5"/>
    <n v="-999"/>
    <n v="0.28899999999999998"/>
    <n v="1.0860000000000001"/>
    <n v="0"/>
    <n v="-999"/>
    <x v="209"/>
  </r>
  <r>
    <d v="2009-01-18T00:00:00"/>
    <n v="18"/>
    <n v="-999"/>
    <n v="4.5999999999999996"/>
    <n v="13.5"/>
    <n v="-0.6"/>
    <n v="39.200000000000003"/>
    <n v="18.100000000000001"/>
    <n v="0"/>
    <n v="708.00000000000023"/>
    <n v="-0.4"/>
    <n v="0.84"/>
    <n v="1.86"/>
    <n v="-999"/>
    <n v="-999"/>
    <n v="0.5"/>
    <n v="-999"/>
    <n v="0.27900000000000003"/>
    <n v="1.2669999999999999"/>
    <n v="0"/>
    <n v="-999"/>
    <x v="209"/>
  </r>
  <r>
    <d v="2009-01-19T00:00:00"/>
    <n v="19"/>
    <n v="-999"/>
    <n v="6.1"/>
    <n v="14.7"/>
    <n v="1.4"/>
    <n v="19.600000000000001"/>
    <n v="7.2"/>
    <n v="0"/>
    <n v="698.00000000000023"/>
    <n v="-0.2"/>
    <n v="0.9"/>
    <n v="2.27"/>
    <n v="-999"/>
    <n v="-999"/>
    <n v="0.5"/>
    <n v="-999"/>
    <n v="0.12"/>
    <n v="1.552"/>
    <n v="0"/>
    <n v="-999"/>
    <x v="209"/>
  </r>
  <r>
    <d v="2009-01-20T00:00:00"/>
    <n v="20"/>
    <n v="-999"/>
    <n v="2.2999999999999998"/>
    <n v="10.7"/>
    <n v="-2.7"/>
    <n v="35.299999999999997"/>
    <n v="17.5"/>
    <n v="0"/>
    <n v="688.00000000000011"/>
    <n v="-0.3"/>
    <n v="0.81"/>
    <n v="1.77"/>
    <n v="-999"/>
    <n v="-999"/>
    <n v="0.5"/>
    <n v="-999"/>
    <n v="0.22600000000000001"/>
    <n v="1.0609999999999999"/>
    <n v="0"/>
    <n v="-999"/>
    <x v="209"/>
  </r>
  <r>
    <d v="2009-01-21T00:00:00"/>
    <n v="21"/>
    <n v="-999"/>
    <n v="-1.2"/>
    <n v="5.7"/>
    <n v="-3.7"/>
    <n v="40.299999999999997"/>
    <n v="25.4"/>
    <n v="0"/>
    <n v="689"/>
    <n v="-0.4"/>
    <n v="0.7"/>
    <n v="1.42"/>
    <n v="-999"/>
    <n v="-999"/>
    <n v="0.5"/>
    <n v="-999"/>
    <n v="0.23200000000000001"/>
    <n v="0.68300000000000005"/>
    <n v="0"/>
    <n v="-999"/>
    <x v="209"/>
  </r>
  <r>
    <d v="2009-01-22T00:00:00"/>
    <n v="22"/>
    <n v="-999"/>
    <n v="-4.7"/>
    <n v="0.6"/>
    <n v="-8.8000000000000007"/>
    <n v="54.2"/>
    <n v="40.700000000000003"/>
    <n v="0"/>
    <n v="682.00000000000011"/>
    <n v="-0.8"/>
    <n v="1.03"/>
    <n v="2.82"/>
    <n v="-999"/>
    <n v="-999"/>
    <n v="0.5"/>
    <n v="-999"/>
    <n v="0.26"/>
    <n v="0.378"/>
    <n v="0"/>
    <n v="-999"/>
    <x v="209"/>
  </r>
  <r>
    <d v="2009-01-23T00:00:00"/>
    <n v="23"/>
    <n v="-999"/>
    <n v="-10.4"/>
    <n v="-3.6"/>
    <n v="-14.7"/>
    <n v="72.8"/>
    <n v="41.1"/>
    <n v="0"/>
    <n v="680.00000000000011"/>
    <n v="-1.2"/>
    <n v="0.79"/>
    <n v="1.94"/>
    <n v="-999"/>
    <n v="-999"/>
    <n v="0.5"/>
    <n v="-999"/>
    <n v="0.192"/>
    <n v="0.27600000000000002"/>
    <n v="0"/>
    <n v="-999"/>
    <x v="209"/>
  </r>
  <r>
    <d v="2009-01-24T00:00:00"/>
    <n v="24"/>
    <n v="-999"/>
    <n v="-15.4"/>
    <n v="-8.6999999999999993"/>
    <n v="-19.2"/>
    <n v="81.599999999999994"/>
    <n v="67.099999999999994"/>
    <n v="0"/>
    <n v="679"/>
    <n v="-1.8"/>
    <n v="0.7"/>
    <n v="1.9"/>
    <n v="-999"/>
    <n v="-999"/>
    <n v="0.4"/>
    <n v="-999"/>
    <n v="0.21299999999999999"/>
    <n v="0.104"/>
    <n v="0"/>
    <n v="-999"/>
    <x v="209"/>
  </r>
  <r>
    <d v="2009-01-25T00:00:00"/>
    <n v="25"/>
    <n v="-999"/>
    <n v="-16.5"/>
    <n v="-9.4"/>
    <n v="-22.7"/>
    <n v="63.1"/>
    <n v="34.5"/>
    <n v="0"/>
    <n v="674.00000000000011"/>
    <n v="-2.2999999999999998"/>
    <n v="0.81"/>
    <n v="2.11"/>
    <n v="-999"/>
    <n v="-999"/>
    <n v="0.4"/>
    <n v="-999"/>
    <n v="0.10299999999999999"/>
    <n v="0.19600000000000001"/>
    <n v="0"/>
    <n v="-999"/>
    <x v="209"/>
  </r>
  <r>
    <d v="2009-01-26T00:00:00"/>
    <n v="26"/>
    <n v="-999"/>
    <n v="-12.8"/>
    <n v="-5.4"/>
    <n v="-19"/>
    <n v="39.700000000000003"/>
    <n v="15.8"/>
    <n v="0"/>
    <n v="677"/>
    <n v="-2.8"/>
    <n v="0.82"/>
    <n v="2.58"/>
    <n v="-999"/>
    <n v="-999"/>
    <n v="0.4"/>
    <n v="-999"/>
    <n v="6.5000000000000002E-2"/>
    <n v="0.34399999999999997"/>
    <n v="0"/>
    <n v="-999"/>
    <x v="209"/>
  </r>
  <r>
    <d v="2009-01-27T00:00:00"/>
    <n v="27"/>
    <n v="-999"/>
    <n v="-10.3"/>
    <n v="-7.5"/>
    <n v="-13.2"/>
    <n v="79.400000000000006"/>
    <n v="62.9"/>
    <n v="0"/>
    <n v="674.00000000000011"/>
    <n v="-3.1"/>
    <n v="0.95"/>
    <n v="2.81"/>
    <n v="-999"/>
    <n v="-999"/>
    <n v="0.4"/>
    <n v="-999"/>
    <n v="0.219"/>
    <n v="0.129"/>
    <n v="0"/>
    <n v="-999"/>
    <x v="209"/>
  </r>
  <r>
    <d v="2009-01-28T00:00:00"/>
    <n v="28"/>
    <n v="-999"/>
    <n v="-7.6"/>
    <n v="-4.0999999999999996"/>
    <n v="-10.5"/>
    <n v="81.400000000000006"/>
    <n v="65.2"/>
    <n v="0"/>
    <n v="681"/>
    <n v="-2.6"/>
    <n v="1.3"/>
    <n v="2.98"/>
    <n v="-999"/>
    <n v="-999"/>
    <n v="0.4"/>
    <n v="-999"/>
    <n v="0.29299999999999998"/>
    <n v="0.157"/>
    <n v="0"/>
    <n v="-999"/>
    <x v="209"/>
  </r>
  <r>
    <d v="2009-01-29T00:00:00"/>
    <n v="29"/>
    <n v="-999"/>
    <n v="-3.4"/>
    <n v="2.5"/>
    <n v="-8.1"/>
    <n v="77.599999999999994"/>
    <n v="54.6"/>
    <n v="0"/>
    <n v="681"/>
    <n v="-2.1"/>
    <n v="1.1599999999999999"/>
    <n v="2.93"/>
    <n v="-999"/>
    <n v="-999"/>
    <n v="0.4"/>
    <n v="-999"/>
    <n v="0.39800000000000002"/>
    <n v="0.33200000000000002"/>
    <n v="0"/>
    <n v="-999"/>
    <x v="209"/>
  </r>
  <r>
    <d v="2009-01-30T00:00:00"/>
    <n v="30"/>
    <n v="-999"/>
    <n v="-1.4"/>
    <n v="5.5"/>
    <n v="-7.2"/>
    <n v="60.5"/>
    <n v="30.1"/>
    <n v="0"/>
    <n v="683"/>
    <n v="-1.7"/>
    <n v="1.1499999999999999"/>
    <n v="3.47"/>
    <n v="-999"/>
    <n v="-999"/>
    <n v="0.5"/>
    <n v="-999"/>
    <n v="0.27100000000000002"/>
    <n v="0.63100000000000001"/>
    <n v="0"/>
    <n v="-999"/>
    <x v="209"/>
  </r>
  <r>
    <d v="2009-01-31T00:00:00"/>
    <n v="31"/>
    <n v="-999"/>
    <n v="-8.6999999999999993"/>
    <n v="-4.7"/>
    <n v="-11.7"/>
    <n v="71.900000000000006"/>
    <n v="52.2"/>
    <n v="0"/>
    <n v="679"/>
    <n v="-1.5"/>
    <n v="1.46"/>
    <n v="3.17"/>
    <n v="-999"/>
    <n v="-999"/>
    <n v="0.4"/>
    <n v="-999"/>
    <n v="0.22500000000000001"/>
    <n v="0.20599999999999999"/>
    <n v="679"/>
    <n v="-1.5"/>
    <x v="209"/>
  </r>
  <r>
    <d v="2009-02-01T00:00:00"/>
    <n v="32"/>
    <n v="-999"/>
    <n v="-8"/>
    <n v="-4.5"/>
    <n v="-11.6"/>
    <n v="88.2"/>
    <n v="76.8"/>
    <n v="10.4"/>
    <n v="788"/>
    <n v="-1.7"/>
    <n v="0.74"/>
    <n v="2.5299999999999998"/>
    <n v="-999"/>
    <n v="-999"/>
    <n v="0.4"/>
    <n v="-999"/>
    <n v="0.33600000000000002"/>
    <n v="0.10100000000000001"/>
    <n v="0"/>
    <n v="-999"/>
    <x v="210"/>
  </r>
  <r>
    <d v="2009-02-02T00:00:00"/>
    <n v="33"/>
    <n v="-999"/>
    <n v="-2.2000000000000002"/>
    <n v="0"/>
    <n v="-5.5"/>
    <n v="87.6"/>
    <n v="59.4"/>
    <n v="0"/>
    <n v="780"/>
    <n v="-1.7"/>
    <n v="0.81"/>
    <n v="1.99"/>
    <n v="-999"/>
    <n v="-999"/>
    <n v="0.4"/>
    <n v="-999"/>
    <n v="0.36399999999999999"/>
    <n v="0.248"/>
    <n v="0"/>
    <n v="-999"/>
    <x v="210"/>
  </r>
  <r>
    <d v="2009-02-03T00:00:00"/>
    <n v="34"/>
    <n v="-999"/>
    <n v="-0.3"/>
    <n v="5.3"/>
    <n v="-3.8"/>
    <n v="67.900000000000006"/>
    <n v="26.6"/>
    <n v="0"/>
    <n v="772"/>
    <n v="-1.4"/>
    <n v="0.97"/>
    <n v="4.58"/>
    <n v="-999"/>
    <n v="-999"/>
    <n v="0.4"/>
    <n v="-999"/>
    <n v="0.23699999999999999"/>
    <n v="0.65400000000000003"/>
    <n v="0"/>
    <n v="-999"/>
    <x v="210"/>
  </r>
  <r>
    <d v="2009-02-04T00:00:00"/>
    <n v="35"/>
    <n v="-999"/>
    <n v="0.5"/>
    <n v="8.3000000000000007"/>
    <n v="-3.1"/>
    <n v="55.1"/>
    <n v="30.1"/>
    <n v="0"/>
    <n v="763.00000000000011"/>
    <n v="-1.1000000000000001"/>
    <n v="0.74"/>
    <n v="1.63"/>
    <n v="-999"/>
    <n v="-999"/>
    <n v="0.4"/>
    <n v="-999"/>
    <n v="0.32800000000000001"/>
    <n v="0.76500000000000001"/>
    <n v="0"/>
    <n v="-999"/>
    <x v="210"/>
  </r>
  <r>
    <d v="2009-02-05T00:00:00"/>
    <n v="36"/>
    <n v="-999"/>
    <n v="1.5"/>
    <n v="9"/>
    <n v="-2"/>
    <n v="52.2"/>
    <n v="27.4"/>
    <n v="0"/>
    <n v="749.00000000000011"/>
    <n v="-1"/>
    <n v="0.68"/>
    <n v="2.4500000000000002"/>
    <n v="-999"/>
    <n v="-999"/>
    <n v="0.5"/>
    <n v="-999"/>
    <n v="0.315"/>
    <n v="0.83299999999999996"/>
    <n v="0"/>
    <n v="-999"/>
    <x v="210"/>
  </r>
  <r>
    <d v="2009-02-06T00:00:00"/>
    <n v="37"/>
    <n v="-999"/>
    <n v="-5.4"/>
    <n v="-2"/>
    <n v="-11.4"/>
    <n v="88.2"/>
    <n v="70.8"/>
    <n v="2.9000000000000226"/>
    <n v="777.00000000000011"/>
    <n v="-1"/>
    <n v="0.98"/>
    <n v="2.62"/>
    <n v="-999"/>
    <n v="-999"/>
    <n v="0.4"/>
    <n v="-999"/>
    <n v="0.374"/>
    <n v="0.154"/>
    <n v="0"/>
    <n v="-999"/>
    <x v="210"/>
  </r>
  <r>
    <d v="2009-02-07T00:00:00"/>
    <n v="38"/>
    <n v="-999"/>
    <n v="-4.5999999999999996"/>
    <n v="3.9"/>
    <n v="-11.2"/>
    <n v="50.1"/>
    <n v="22.7"/>
    <n v="0"/>
    <n v="772"/>
    <n v="-0.8"/>
    <n v="0.81"/>
    <n v="2.4500000000000002"/>
    <n v="-999"/>
    <n v="-999"/>
    <n v="0.4"/>
    <n v="-999"/>
    <n v="0.184"/>
    <n v="0.624"/>
    <n v="0"/>
    <n v="-999"/>
    <x v="210"/>
  </r>
  <r>
    <d v="2009-02-08T00:00:00"/>
    <n v="39"/>
    <n v="-999"/>
    <n v="-3.1"/>
    <n v="3.3"/>
    <n v="-8.4"/>
    <n v="43.4"/>
    <n v="15"/>
    <n v="0"/>
    <n v="762"/>
    <n v="-1"/>
    <n v="1.21"/>
    <n v="3.83"/>
    <n v="-999"/>
    <n v="-999"/>
    <n v="0.4"/>
    <n v="-999"/>
    <n v="0.11600000000000001"/>
    <n v="0.65800000000000003"/>
    <n v="0"/>
    <n v="-999"/>
    <x v="210"/>
  </r>
  <r>
    <d v="2009-02-09T00:00:00"/>
    <n v="40"/>
    <n v="-999"/>
    <n v="-8.1"/>
    <n v="-1.1000000000000001"/>
    <n v="-14.8"/>
    <n v="69.7"/>
    <n v="32"/>
    <n v="0"/>
    <n v="759.00000000000011"/>
    <n v="-1.1000000000000001"/>
    <n v="0.91"/>
    <n v="2.54"/>
    <n v="-999"/>
    <n v="-999"/>
    <n v="0.4"/>
    <n v="-999"/>
    <n v="0.18"/>
    <n v="0.38300000000000001"/>
    <n v="0"/>
    <n v="-999"/>
    <x v="210"/>
  </r>
  <r>
    <d v="2009-02-10T00:00:00"/>
    <n v="41"/>
    <n v="-999"/>
    <n v="-11.5"/>
    <n v="-5.9"/>
    <n v="-15.6"/>
    <n v="73.099999999999994"/>
    <n v="40.1"/>
    <n v="0"/>
    <n v="757.00000000000011"/>
    <n v="-1.3"/>
    <n v="1.19"/>
    <n v="2.86"/>
    <n v="-999"/>
    <n v="-999"/>
    <n v="0.4"/>
    <n v="-999"/>
    <n v="0.158"/>
    <n v="0.23499999999999999"/>
    <n v="0"/>
    <n v="-999"/>
    <x v="210"/>
  </r>
  <r>
    <d v="2009-02-11T00:00:00"/>
    <n v="42"/>
    <n v="-999"/>
    <n v="-9"/>
    <n v="-3.3"/>
    <n v="-13.2"/>
    <n v="83.1"/>
    <n v="64.2"/>
    <n v="0"/>
    <n v="758"/>
    <n v="-1.6"/>
    <n v="0.64"/>
    <n v="1.82"/>
    <n v="-999"/>
    <n v="-999"/>
    <n v="0.4"/>
    <n v="-999"/>
    <n v="0.307"/>
    <n v="0.17100000000000001"/>
    <n v="0"/>
    <n v="-999"/>
    <x v="210"/>
  </r>
  <r>
    <d v="2009-02-12T00:00:00"/>
    <n v="43"/>
    <n v="-999"/>
    <n v="-8.6"/>
    <n v="-5.3"/>
    <n v="-10.4"/>
    <n v="84.6"/>
    <n v="68.5"/>
    <n v="0"/>
    <n v="763.00000000000011"/>
    <n v="-1.6"/>
    <n v="1.21"/>
    <n v="3.03"/>
    <n v="-999"/>
    <n v="-999"/>
    <n v="0.3"/>
    <n v="-999"/>
    <n v="0.28100000000000003"/>
    <n v="0.13"/>
    <n v="0"/>
    <n v="-999"/>
    <x v="210"/>
  </r>
  <r>
    <d v="2009-02-13T00:00:00"/>
    <n v="44"/>
    <n v="-999"/>
    <n v="-7.8"/>
    <n v="-3.6"/>
    <n v="-11.1"/>
    <n v="74.599999999999994"/>
    <n v="48.5"/>
    <n v="0"/>
    <n v="765.00000000000011"/>
    <n v="-1.5"/>
    <n v="1.53"/>
    <n v="3.81"/>
    <n v="-999"/>
    <n v="-999"/>
    <n v="0.4"/>
    <n v="-999"/>
    <n v="0.22700000000000001"/>
    <n v="0.24099999999999999"/>
    <n v="0"/>
    <n v="-999"/>
    <x v="210"/>
  </r>
  <r>
    <d v="2009-02-14T00:00:00"/>
    <n v="45"/>
    <n v="-999"/>
    <n v="-7.7"/>
    <n v="-4.4000000000000004"/>
    <n v="-9.8000000000000007"/>
    <n v="78.400000000000006"/>
    <n v="62.7"/>
    <n v="0.9"/>
    <n v="768"/>
    <n v="-1.4"/>
    <n v="0.72"/>
    <n v="2.27"/>
    <n v="-999"/>
    <n v="-999"/>
    <n v="0.3"/>
    <n v="-999"/>
    <n v="0.27600000000000002"/>
    <n v="0.16400000000000001"/>
    <n v="0"/>
    <n v="-999"/>
    <x v="210"/>
  </r>
  <r>
    <d v="2009-02-15T00:00:00"/>
    <n v="46"/>
    <n v="-999"/>
    <n v="-7.8"/>
    <n v="-4.5"/>
    <n v="-9.1999999999999993"/>
    <n v="85"/>
    <n v="63.1"/>
    <n v="2"/>
    <n v="786"/>
    <n v="-1.4"/>
    <n v="1.04"/>
    <n v="2.65"/>
    <n v="-999"/>
    <n v="-999"/>
    <n v="0.3"/>
    <n v="-999"/>
    <n v="0.27600000000000002"/>
    <n v="0.161"/>
    <n v="0"/>
    <n v="-999"/>
    <x v="210"/>
  </r>
  <r>
    <d v="2009-02-16T00:00:00"/>
    <n v="47"/>
    <n v="-999"/>
    <n v="-6"/>
    <n v="0.7"/>
    <n v="-9.6999999999999993"/>
    <n v="85"/>
    <n v="54"/>
    <n v="0"/>
    <n v="775.00000000000011"/>
    <n v="-1.2"/>
    <n v="1.1100000000000001"/>
    <n v="2.46"/>
    <n v="-999"/>
    <n v="-999"/>
    <n v="0.4"/>
    <n v="-999"/>
    <n v="0.34799999999999998"/>
    <n v="0.29499999999999998"/>
    <n v="0"/>
    <n v="-999"/>
    <x v="210"/>
  </r>
  <r>
    <d v="2009-02-17T00:00:00"/>
    <n v="48"/>
    <n v="-999"/>
    <n v="-4.2"/>
    <n v="2.5"/>
    <n v="-8.8000000000000007"/>
    <n v="84.1"/>
    <n v="54.4"/>
    <n v="0"/>
    <n v="772"/>
    <n v="-1.1000000000000001"/>
    <n v="0.79"/>
    <n v="2.0099999999999998"/>
    <n v="-999"/>
    <n v="-999"/>
    <n v="0.4"/>
    <n v="-999"/>
    <n v="0.39700000000000002"/>
    <n v="0.33300000000000002"/>
    <n v="0"/>
    <n v="-999"/>
    <x v="210"/>
  </r>
  <r>
    <d v="2009-02-18T00:00:00"/>
    <n v="49"/>
    <n v="-999"/>
    <n v="-3.9"/>
    <n v="1.9"/>
    <n v="-7.5"/>
    <n v="78.8"/>
    <n v="44.6"/>
    <n v="0"/>
    <n v="766"/>
    <n v="-1.1000000000000001"/>
    <n v="0.68"/>
    <n v="1.7"/>
    <n v="-999"/>
    <n v="-999"/>
    <n v="0.4"/>
    <n v="-999"/>
    <n v="0.311"/>
    <n v="0.38800000000000001"/>
    <n v="0"/>
    <n v="-999"/>
    <x v="210"/>
  </r>
  <r>
    <d v="2009-02-19T00:00:00"/>
    <n v="50"/>
    <n v="-999"/>
    <n v="-5.0999999999999996"/>
    <n v="2.5"/>
    <n v="-8.8000000000000007"/>
    <n v="72.599999999999994"/>
    <n v="35.9"/>
    <n v="0"/>
    <n v="763.00000000000011"/>
    <n v="-1.1000000000000001"/>
    <n v="0.89"/>
    <n v="2.2200000000000002"/>
    <n v="-999"/>
    <n v="-999"/>
    <n v="0.4"/>
    <n v="-999"/>
    <n v="0.26200000000000001"/>
    <n v="0.46899999999999997"/>
    <n v="0"/>
    <n v="-999"/>
    <x v="210"/>
  </r>
  <r>
    <d v="2009-02-20T00:00:00"/>
    <n v="51"/>
    <n v="-999"/>
    <n v="-5.4"/>
    <n v="2.9"/>
    <n v="-11.2"/>
    <n v="54"/>
    <n v="11.5"/>
    <n v="0"/>
    <n v="762"/>
    <n v="-1.2"/>
    <n v="0.8"/>
    <n v="2.0699999999999998"/>
    <n v="-999"/>
    <n v="-999"/>
    <n v="0.4"/>
    <n v="-999"/>
    <n v="8.5999999999999993E-2"/>
    <n v="0.66600000000000004"/>
    <n v="0"/>
    <n v="-999"/>
    <x v="210"/>
  </r>
  <r>
    <d v="2009-02-21T00:00:00"/>
    <n v="52"/>
    <n v="-999"/>
    <n v="-2.4"/>
    <n v="6.8"/>
    <n v="-7.6"/>
    <n v="45.5"/>
    <n v="27.7"/>
    <n v="0"/>
    <n v="753.00000000000011"/>
    <n v="-1.3"/>
    <n v="1.05"/>
    <n v="2.78"/>
    <n v="-999"/>
    <n v="-999"/>
    <n v="0.4"/>
    <n v="-999"/>
    <n v="0.27400000000000002"/>
    <n v="0.71399999999999997"/>
    <n v="0"/>
    <n v="-999"/>
    <x v="210"/>
  </r>
  <r>
    <d v="2009-02-22T00:00:00"/>
    <n v="53"/>
    <n v="-999"/>
    <n v="-1.5"/>
    <n v="1.6"/>
    <n v="-3.6"/>
    <n v="60.2"/>
    <n v="37.799999999999997"/>
    <n v="0"/>
    <n v="751.00000000000011"/>
    <n v="-1.4"/>
    <n v="1.69"/>
    <n v="4.0999999999999996"/>
    <n v="-999"/>
    <n v="-999"/>
    <n v="0.3"/>
    <n v="-999"/>
    <n v="0.25900000000000001"/>
    <n v="0.42599999999999999"/>
    <n v="0"/>
    <n v="-999"/>
    <x v="210"/>
  </r>
  <r>
    <d v="2009-02-23T00:00:00"/>
    <n v="54"/>
    <n v="-999"/>
    <n v="-1"/>
    <n v="4.3"/>
    <n v="-3"/>
    <n v="89.3"/>
    <n v="60.5"/>
    <n v="3.2000000000000117"/>
    <n v="784"/>
    <n v="-1.2"/>
    <n v="0.92"/>
    <n v="2.74"/>
    <n v="-999"/>
    <n v="-999"/>
    <n v="0.4"/>
    <n v="-999"/>
    <n v="0.501"/>
    <n v="0.32800000000000001"/>
    <n v="0"/>
    <n v="-999"/>
    <x v="210"/>
  </r>
  <r>
    <d v="2009-02-24T00:00:00"/>
    <n v="55"/>
    <n v="-999"/>
    <n v="-3"/>
    <n v="1.8"/>
    <n v="-4.8"/>
    <n v="91.2"/>
    <n v="70.8"/>
    <n v="2.8000000000000003"/>
    <n v="795.00000000000011"/>
    <n v="-0.9"/>
    <n v="1.26"/>
    <n v="3.18"/>
    <n v="-999"/>
    <n v="-999"/>
    <n v="0.3"/>
    <n v="-999"/>
    <n v="0.49199999999999999"/>
    <n v="0.20300000000000001"/>
    <n v="0"/>
    <n v="-999"/>
    <x v="210"/>
  </r>
  <r>
    <d v="2009-02-25T00:00:00"/>
    <n v="56"/>
    <n v="-999"/>
    <n v="-5.2"/>
    <n v="-0.8"/>
    <n v="-12.7"/>
    <n v="83.3"/>
    <n v="62.7"/>
    <n v="12.799999999999988"/>
    <n v="916.00000000000011"/>
    <n v="-0.7"/>
    <n v="2.0699999999999998"/>
    <n v="4.7300000000000004"/>
    <n v="-999"/>
    <n v="-999"/>
    <n v="0.3"/>
    <n v="-999"/>
    <n v="0.36"/>
    <n v="0.215"/>
    <n v="0"/>
    <n v="-999"/>
    <x v="210"/>
  </r>
  <r>
    <d v="2009-02-26T00:00:00"/>
    <n v="57"/>
    <n v="-999"/>
    <n v="-13"/>
    <n v="-5.3"/>
    <n v="-18"/>
    <n v="81.400000000000006"/>
    <n v="57.9"/>
    <n v="0"/>
    <n v="880.00000000000011"/>
    <n v="-0.6"/>
    <n v="0.87"/>
    <n v="2.17"/>
    <n v="-999"/>
    <n v="-999"/>
    <n v="0.4"/>
    <n v="-999"/>
    <n v="0.23799999999999999"/>
    <n v="0.17299999999999999"/>
    <n v="0"/>
    <n v="-999"/>
    <x v="210"/>
  </r>
  <r>
    <d v="2009-02-27T00:00:00"/>
    <n v="58"/>
    <n v="-999"/>
    <n v="-9.8000000000000007"/>
    <n v="-2.6"/>
    <n v="-14.7"/>
    <n v="79.900000000000006"/>
    <n v="53.8"/>
    <n v="0"/>
    <n v="868.00000000000011"/>
    <n v="-0.6"/>
    <n v="1.23"/>
    <n v="3.15"/>
    <n v="-999"/>
    <n v="-999"/>
    <n v="0.4"/>
    <n v="-999"/>
    <n v="0.27100000000000002"/>
    <n v="0.23300000000000001"/>
    <n v="0"/>
    <n v="-999"/>
    <x v="210"/>
  </r>
  <r>
    <d v="2009-02-28T00:00:00"/>
    <n v="59"/>
    <n v="-999"/>
    <n v="-6.7"/>
    <n v="-2.4"/>
    <n v="-12.2"/>
    <n v="76.8"/>
    <n v="59.2"/>
    <n v="0"/>
    <n v="858.00000000000011"/>
    <n v="-0.8"/>
    <n v="1.85"/>
    <n v="4.1399999999999997"/>
    <n v="-999"/>
    <n v="-999"/>
    <n v="0.3"/>
    <n v="-999"/>
    <n v="0.30399999999999999"/>
    <n v="0.20899999999999999"/>
    <n v="858.00000000000011"/>
    <n v="-0.8"/>
    <x v="210"/>
  </r>
  <r>
    <d v="2009-03-01T00:00:00"/>
    <n v="60"/>
    <n v="-999"/>
    <n v="-1.7"/>
    <n v="2.5"/>
    <n v="-5"/>
    <n v="86.5"/>
    <n v="63.4"/>
    <n v="1.2000000000000002"/>
    <n v="854.00000000000011"/>
    <n v="-0.8"/>
    <n v="2.13"/>
    <n v="4.6100000000000003"/>
    <n v="-999"/>
    <n v="-999"/>
    <n v="0.4"/>
    <n v="-999"/>
    <n v="0.46300000000000002"/>
    <n v="0.26800000000000002"/>
    <n v="0"/>
    <n v="-999"/>
    <x v="211"/>
  </r>
  <r>
    <d v="2009-03-02T00:00:00"/>
    <n v="61"/>
    <n v="-999"/>
    <n v="-1.1000000000000001"/>
    <n v="3.8"/>
    <n v="-4.8"/>
    <n v="92.3"/>
    <n v="70.7"/>
    <n v="4.3999999999999888"/>
    <n v="861.00000000000023"/>
    <n v="-0.7"/>
    <n v="2.0299999999999998"/>
    <n v="5.3"/>
    <n v="-999"/>
    <n v="-999"/>
    <n v="0.4"/>
    <n v="-999"/>
    <n v="0.56799999999999995"/>
    <n v="0.23499999999999999"/>
    <n v="0"/>
    <n v="-999"/>
    <x v="211"/>
  </r>
  <r>
    <d v="2009-03-03T00:00:00"/>
    <n v="62"/>
    <n v="-999"/>
    <n v="-4.4000000000000004"/>
    <n v="-1"/>
    <n v="-7.8"/>
    <n v="90.2"/>
    <n v="70.7"/>
    <n v="0"/>
    <n v="858.00000000000011"/>
    <n v="-0.6"/>
    <n v="0.81"/>
    <n v="2.39"/>
    <n v="-999"/>
    <n v="-999"/>
    <n v="0.3"/>
    <n v="-999"/>
    <n v="0.40100000000000002"/>
    <n v="0.16600000000000001"/>
    <n v="0"/>
    <n v="-999"/>
    <x v="211"/>
  </r>
  <r>
    <d v="2009-03-04T00:00:00"/>
    <n v="63"/>
    <n v="-999"/>
    <n v="-4.2"/>
    <n v="3.5"/>
    <n v="-9.5"/>
    <n v="75"/>
    <n v="32.4"/>
    <n v="1.4000000000000001"/>
    <n v="869.00000000000023"/>
    <n v="-0.6"/>
    <n v="1.19"/>
    <n v="3.18"/>
    <n v="-999"/>
    <n v="-999"/>
    <n v="0.4"/>
    <n v="-999"/>
    <n v="0.254"/>
    <n v="0.53"/>
    <n v="0"/>
    <n v="-999"/>
    <x v="211"/>
  </r>
  <r>
    <d v="2009-03-05T00:00:00"/>
    <n v="64"/>
    <n v="-999"/>
    <n v="-11.2"/>
    <n v="-5.9"/>
    <n v="-15.3"/>
    <n v="82.3"/>
    <n v="64.400000000000006"/>
    <n v="7.7999999999999892"/>
    <n v="945.00000000000011"/>
    <n v="-0.8"/>
    <n v="1.19"/>
    <n v="2.59"/>
    <n v="-999"/>
    <n v="-999"/>
    <n v="0.3"/>
    <n v="-999"/>
    <n v="0.252"/>
    <n v="0.14000000000000001"/>
    <n v="0"/>
    <n v="-999"/>
    <x v="211"/>
  </r>
  <r>
    <d v="2009-03-06T00:00:00"/>
    <n v="65"/>
    <n v="-999"/>
    <n v="-10.7"/>
    <n v="-3"/>
    <n v="-18.3"/>
    <n v="64.900000000000006"/>
    <n v="25.4"/>
    <n v="0"/>
    <n v="917"/>
    <n v="-0.8"/>
    <n v="0.75"/>
    <n v="2.67"/>
    <n v="-999"/>
    <n v="-999"/>
    <n v="0.3"/>
    <n v="-999"/>
    <n v="0.124"/>
    <n v="0.36499999999999999"/>
    <n v="0"/>
    <n v="-999"/>
    <x v="211"/>
  </r>
  <r>
    <d v="2009-03-07T00:00:00"/>
    <n v="66"/>
    <n v="-999"/>
    <n v="-10.5"/>
    <n v="-6.8"/>
    <n v="-15.5"/>
    <n v="83.8"/>
    <n v="69.8"/>
    <n v="17.3"/>
    <n v="1061.0000000000002"/>
    <n v="-0.9"/>
    <n v="0.79"/>
    <n v="2.29"/>
    <n v="-999"/>
    <n v="-999"/>
    <n v="0.3"/>
    <n v="-999"/>
    <n v="0.25600000000000001"/>
    <n v="0.111"/>
    <n v="0"/>
    <n v="-999"/>
    <x v="211"/>
  </r>
  <r>
    <d v="2009-03-08T00:00:00"/>
    <n v="67"/>
    <n v="-999"/>
    <n v="-14.6"/>
    <n v="-8.6999999999999993"/>
    <n v="-20.100000000000001"/>
    <n v="79"/>
    <n v="56.6"/>
    <n v="0"/>
    <n v="1017.0000000000001"/>
    <n v="-0.9"/>
    <n v="0.73"/>
    <n v="2.11"/>
    <n v="-999"/>
    <n v="-999"/>
    <n v="0.3"/>
    <n v="-999"/>
    <n v="0.17899999999999999"/>
    <n v="0.13700000000000001"/>
    <n v="0"/>
    <n v="-999"/>
    <x v="211"/>
  </r>
  <r>
    <d v="2009-03-09T00:00:00"/>
    <n v="68"/>
    <n v="-999"/>
    <n v="-17"/>
    <n v="-11.7"/>
    <n v="-24.1"/>
    <n v="77"/>
    <n v="62.8"/>
    <n v="0"/>
    <n v="1008"/>
    <n v="-1"/>
    <n v="0.82"/>
    <n v="2.14"/>
    <n v="-999"/>
    <n v="-999"/>
    <n v="0.3"/>
    <n v="-999"/>
    <n v="0.156"/>
    <n v="9.2999999999999999E-2"/>
    <n v="0"/>
    <n v="-999"/>
    <x v="211"/>
  </r>
  <r>
    <d v="2009-03-10T00:00:00"/>
    <n v="69"/>
    <n v="-999"/>
    <n v="-20.9"/>
    <n v="-13.9"/>
    <n v="-27.2"/>
    <n v="64.2"/>
    <n v="30.5"/>
    <n v="0"/>
    <n v="992.00000000000023"/>
    <n v="-1.1000000000000001"/>
    <n v="0.82"/>
    <n v="2.59"/>
    <n v="-999"/>
    <n v="-999"/>
    <n v="0.2"/>
    <n v="-999"/>
    <n v="6.4000000000000001E-2"/>
    <n v="0.14499999999999999"/>
    <n v="0"/>
    <n v="-999"/>
    <x v="211"/>
  </r>
  <r>
    <d v="2009-03-11T00:00:00"/>
    <n v="70"/>
    <n v="-999"/>
    <n v="-14"/>
    <n v="-5.9"/>
    <n v="-21.5"/>
    <n v="60.4"/>
    <n v="22.4"/>
    <n v="0"/>
    <n v="978.00000000000023"/>
    <n v="-1.1000000000000001"/>
    <n v="0.81"/>
    <n v="2.2599999999999998"/>
    <n v="-999"/>
    <n v="-999"/>
    <n v="0.3"/>
    <n v="-999"/>
    <n v="8.7999999999999995E-2"/>
    <n v="0.30499999999999999"/>
    <n v="0"/>
    <n v="-999"/>
    <x v="211"/>
  </r>
  <r>
    <d v="2009-03-12T00:00:00"/>
    <n v="71"/>
    <n v="-999"/>
    <n v="-6.2"/>
    <n v="3.7"/>
    <n v="-15.1"/>
    <n v="61.8"/>
    <n v="30.5"/>
    <n v="0"/>
    <n v="963.00000000000011"/>
    <n v="-1.2"/>
    <n v="0.79"/>
    <n v="2.0499999999999998"/>
    <n v="-999"/>
    <n v="-999"/>
    <n v="0.4"/>
    <n v="-999"/>
    <n v="0.24199999999999999"/>
    <n v="0.55300000000000005"/>
    <n v="0"/>
    <n v="-999"/>
    <x v="211"/>
  </r>
  <r>
    <d v="2009-03-13T00:00:00"/>
    <n v="72"/>
    <n v="-999"/>
    <n v="-2.7"/>
    <n v="4.8"/>
    <n v="-6.2"/>
    <n v="55.8"/>
    <n v="31.1"/>
    <n v="0"/>
    <n v="940.00000000000011"/>
    <n v="-1.2"/>
    <n v="0.8"/>
    <n v="2.85"/>
    <n v="-999"/>
    <n v="-999"/>
    <n v="0.4"/>
    <n v="-999"/>
    <n v="0.26700000000000002"/>
    <n v="0.59199999999999997"/>
    <n v="0"/>
    <n v="-999"/>
    <x v="211"/>
  </r>
  <r>
    <d v="2009-03-14T00:00:00"/>
    <n v="73"/>
    <n v="-999"/>
    <n v="-5"/>
    <n v="-2.5"/>
    <n v="-7.8"/>
    <n v="80.8"/>
    <n v="64.8"/>
    <n v="0"/>
    <n v="933"/>
    <n v="-1.2"/>
    <n v="1.91"/>
    <n v="5.38"/>
    <n v="-999"/>
    <n v="-999"/>
    <n v="0.3"/>
    <n v="-999"/>
    <n v="0.33"/>
    <n v="0.17899999999999999"/>
    <n v="0"/>
    <n v="-999"/>
    <x v="211"/>
  </r>
  <r>
    <d v="2009-03-15T00:00:00"/>
    <n v="74"/>
    <n v="-999"/>
    <n v="-6.9"/>
    <n v="-3.5"/>
    <n v="-10.4"/>
    <n v="85.9"/>
    <n v="61.2"/>
    <n v="2.800000000000046"/>
    <n v="955.00000000000011"/>
    <n v="-1.1000000000000001"/>
    <n v="1.96"/>
    <n v="5.57"/>
    <n v="-999"/>
    <n v="-999"/>
    <n v="0.3"/>
    <n v="-999"/>
    <n v="0.28799999999999998"/>
    <n v="0.183"/>
    <n v="0"/>
    <n v="-999"/>
    <x v="211"/>
  </r>
  <r>
    <d v="2009-03-16T00:00:00"/>
    <n v="75"/>
    <n v="-999"/>
    <n v="-6.5"/>
    <n v="0.9"/>
    <n v="-10.7"/>
    <n v="66"/>
    <n v="32.4"/>
    <n v="2.2000000000000344"/>
    <n v="961.00000000000011"/>
    <n v="-1"/>
    <n v="1.6"/>
    <n v="3.95"/>
    <n v="-999"/>
    <n v="-999"/>
    <n v="0.3"/>
    <n v="-999"/>
    <n v="0.21099999999999999"/>
    <n v="0.441"/>
    <n v="0"/>
    <n v="-999"/>
    <x v="211"/>
  </r>
  <r>
    <d v="2009-03-17T00:00:00"/>
    <n v="76"/>
    <n v="-999"/>
    <n v="-7.6"/>
    <n v="-3.1"/>
    <n v="-10.9"/>
    <n v="81"/>
    <n v="59.1"/>
    <n v="4.5000000000000115"/>
    <n v="995.00000000000011"/>
    <n v="-1"/>
    <n v="0.97"/>
    <n v="2.86"/>
    <n v="-999"/>
    <n v="-999"/>
    <n v="0.3"/>
    <n v="-999"/>
    <n v="0.28799999999999998"/>
    <n v="0.19900000000000001"/>
    <n v="0"/>
    <n v="-999"/>
    <x v="211"/>
  </r>
  <r>
    <d v="2009-03-18T00:00:00"/>
    <n v="77"/>
    <n v="-999"/>
    <n v="-3.3"/>
    <n v="4.2"/>
    <n v="-9.8000000000000007"/>
    <n v="67.2"/>
    <n v="38.6"/>
    <n v="0"/>
    <n v="955.00000000000011"/>
    <n v="-0.9"/>
    <n v="1.72"/>
    <n v="4.17"/>
    <n v="-999"/>
    <n v="-999"/>
    <n v="0.3"/>
    <n v="-999"/>
    <n v="0.318"/>
    <n v="0.50600000000000001"/>
    <n v="0"/>
    <n v="-999"/>
    <x v="211"/>
  </r>
  <r>
    <d v="2009-03-19T00:00:00"/>
    <n v="78"/>
    <n v="-999"/>
    <n v="-1.5"/>
    <n v="4.3"/>
    <n v="-3.5"/>
    <n v="86.4"/>
    <n v="58.1"/>
    <n v="0"/>
    <n v="941.00000000000011"/>
    <n v="-0.9"/>
    <n v="2.11"/>
    <n v="4.55"/>
    <n v="-999"/>
    <n v="-999"/>
    <n v="0.3"/>
    <n v="-999"/>
    <n v="0.48299999999999998"/>
    <n v="0.34799999999999998"/>
    <n v="0"/>
    <n v="-999"/>
    <x v="211"/>
  </r>
  <r>
    <d v="2009-03-20T00:00:00"/>
    <n v="79"/>
    <n v="-999"/>
    <n v="0.1"/>
    <n v="4.3"/>
    <n v="-2.5"/>
    <n v="84.6"/>
    <n v="60.3"/>
    <n v="1"/>
    <n v="927"/>
    <n v="-0.8"/>
    <n v="2.9"/>
    <n v="5.81"/>
    <n v="-999"/>
    <n v="-999"/>
    <n v="0.4"/>
    <n v="-999"/>
    <n v="0.5"/>
    <n v="0.33"/>
    <n v="0"/>
    <n v="-999"/>
    <x v="211"/>
  </r>
  <r>
    <d v="2009-03-21T00:00:00"/>
    <n v="80"/>
    <n v="-999"/>
    <n v="-1.7"/>
    <n v="4.0999999999999996"/>
    <n v="-7.4"/>
    <n v="70.8"/>
    <n v="41.7"/>
    <n v="0"/>
    <n v="921"/>
    <n v="-0.6"/>
    <n v="1.41"/>
    <n v="4.2699999999999996"/>
    <n v="-999"/>
    <n v="-999"/>
    <n v="0.4"/>
    <n v="-999"/>
    <n v="0.34300000000000003"/>
    <n v="0.47699999999999998"/>
    <n v="0"/>
    <n v="-999"/>
    <x v="211"/>
  </r>
  <r>
    <d v="2009-03-22T00:00:00"/>
    <n v="81"/>
    <n v="-999"/>
    <n v="-2.1"/>
    <n v="5.4"/>
    <n v="-6.6"/>
    <n v="68.8"/>
    <n v="37.4"/>
    <n v="0"/>
    <n v="914.00000000000011"/>
    <n v="-0.5"/>
    <n v="0.89"/>
    <n v="2.46"/>
    <n v="-999"/>
    <n v="-999"/>
    <n v="0.4"/>
    <n v="-999"/>
    <n v="0.33500000000000002"/>
    <n v="0.56100000000000005"/>
    <n v="0"/>
    <n v="-999"/>
    <x v="211"/>
  </r>
  <r>
    <d v="2009-03-23T00:00:00"/>
    <n v="82"/>
    <n v="-999"/>
    <n v="-3.7"/>
    <n v="2.2999999999999998"/>
    <n v="-7.9"/>
    <n v="63.6"/>
    <n v="29.4"/>
    <n v="0"/>
    <n v="912.00000000000011"/>
    <n v="-0.4"/>
    <n v="1.24"/>
    <n v="3.14"/>
    <n v="-999"/>
    <n v="-999"/>
    <n v="0.4"/>
    <n v="-999"/>
    <n v="0.21099999999999999"/>
    <n v="0.50900000000000001"/>
    <n v="0"/>
    <n v="-999"/>
    <x v="211"/>
  </r>
  <r>
    <d v="2009-03-24T00:00:00"/>
    <n v="83"/>
    <n v="-999"/>
    <n v="-4.0999999999999996"/>
    <n v="2.2999999999999998"/>
    <n v="-6.4"/>
    <n v="89.6"/>
    <n v="65.400000000000006"/>
    <n v="8.4999999999999893"/>
    <n v="1006"/>
    <n v="-0.5"/>
    <n v="1.05"/>
    <n v="2.65"/>
    <n v="-999"/>
    <n v="-999"/>
    <n v="0.3"/>
    <n v="-999"/>
    <n v="0.47099999999999997"/>
    <n v="0.249"/>
    <n v="0"/>
    <n v="-999"/>
    <x v="211"/>
  </r>
  <r>
    <d v="2009-03-25T00:00:00"/>
    <n v="84"/>
    <n v="-999"/>
    <n v="-6.3"/>
    <n v="-2.6"/>
    <n v="-8.5"/>
    <n v="89.1"/>
    <n v="73"/>
    <n v="19.700000000000003"/>
    <n v="1153"/>
    <n v="-0.6"/>
    <n v="0.93"/>
    <n v="2.9"/>
    <n v="-999"/>
    <n v="-999"/>
    <n v="0.3"/>
    <n v="-999"/>
    <n v="0.36899999999999999"/>
    <n v="0.13600000000000001"/>
    <n v="0"/>
    <n v="-999"/>
    <x v="211"/>
  </r>
  <r>
    <d v="2009-03-26T00:00:00"/>
    <n v="85"/>
    <n v="-999"/>
    <n v="-4.7"/>
    <n v="3"/>
    <n v="-11.2"/>
    <n v="76.3"/>
    <n v="41.1"/>
    <n v="0"/>
    <n v="1079.0000000000002"/>
    <n v="-0.5"/>
    <n v="0.99"/>
    <n v="2.7"/>
    <n v="-999"/>
    <n v="-999"/>
    <n v="0.4"/>
    <n v="-999"/>
    <n v="0.311"/>
    <n v="0.44600000000000001"/>
    <n v="0"/>
    <n v="-999"/>
    <x v="211"/>
  </r>
  <r>
    <d v="2009-03-27T00:00:00"/>
    <n v="86"/>
    <n v="-999"/>
    <n v="-2.7"/>
    <n v="3.6"/>
    <n v="-6.3"/>
    <n v="72"/>
    <n v="45.6"/>
    <n v="0"/>
    <n v="1044"/>
    <n v="-0.5"/>
    <n v="1.56"/>
    <n v="3.11"/>
    <n v="-999"/>
    <n v="-999"/>
    <n v="0.4"/>
    <n v="-999"/>
    <n v="0.36"/>
    <n v="0.43"/>
    <n v="0"/>
    <n v="-999"/>
    <x v="211"/>
  </r>
  <r>
    <d v="2009-03-28T00:00:00"/>
    <n v="87"/>
    <n v="-999"/>
    <n v="-5.2"/>
    <n v="-1.3"/>
    <n v="-7.9"/>
    <n v="84.6"/>
    <n v="60.6"/>
    <n v="11.100000000000025"/>
    <n v="1152.0000000000002"/>
    <n v="-0.5"/>
    <n v="0.96"/>
    <n v="2.79"/>
    <n v="-999"/>
    <n v="-999"/>
    <n v="0.3"/>
    <n v="-999"/>
    <n v="0.33700000000000002"/>
    <n v="0.219"/>
    <n v="0"/>
    <n v="-999"/>
    <x v="211"/>
  </r>
  <r>
    <d v="2009-03-29T00:00:00"/>
    <n v="88"/>
    <n v="-999"/>
    <n v="-7.8"/>
    <n v="-1.2"/>
    <n v="-11.4"/>
    <n v="78.8"/>
    <n v="51.3"/>
    <n v="0"/>
    <n v="1121"/>
    <n v="-0.4"/>
    <n v="1.1000000000000001"/>
    <n v="3.21"/>
    <n v="-999"/>
    <n v="-999"/>
    <n v="0.4"/>
    <n v="-999"/>
    <n v="0.28699999999999998"/>
    <n v="0.27200000000000002"/>
    <n v="0"/>
    <n v="-999"/>
    <x v="211"/>
  </r>
  <r>
    <d v="2009-03-30T00:00:00"/>
    <n v="89"/>
    <n v="-999"/>
    <n v="-6.4"/>
    <n v="-2.4"/>
    <n v="-11.7"/>
    <n v="80.7"/>
    <n v="66.099999999999994"/>
    <n v="1.5000000000000226"/>
    <n v="1128"/>
    <n v="-0.4"/>
    <n v="0.94"/>
    <n v="2.29"/>
    <n v="-999"/>
    <n v="-999"/>
    <n v="0.3"/>
    <n v="-999"/>
    <n v="0.33900000000000002"/>
    <n v="0.17299999999999999"/>
    <n v="0"/>
    <n v="-999"/>
    <x v="211"/>
  </r>
  <r>
    <d v="2009-03-31T00:00:00"/>
    <n v="90"/>
    <n v="-999"/>
    <n v="-4.7"/>
    <n v="0.8"/>
    <n v="-8.1"/>
    <n v="83.4"/>
    <n v="50.9"/>
    <n v="12.800000000000024"/>
    <n v="1256"/>
    <n v="-0.4"/>
    <n v="1.1399999999999999"/>
    <n v="2.73"/>
    <n v="-999"/>
    <n v="-999"/>
    <n v="0.3"/>
    <n v="-999"/>
    <n v="0.32900000000000001"/>
    <n v="0.318"/>
    <n v="1256"/>
    <n v="-0.4"/>
    <x v="211"/>
  </r>
  <r>
    <d v="2009-04-01T00:00:00"/>
    <n v="91"/>
    <n v="-999"/>
    <n v="-7.1"/>
    <n v="-3.4"/>
    <n v="-11.9"/>
    <n v="87.5"/>
    <n v="74.3"/>
    <n v="2"/>
    <n v="1270"/>
    <n v="-0.5"/>
    <n v="0.79"/>
    <n v="2.89"/>
    <n v="-999"/>
    <n v="-999"/>
    <n v="0.3"/>
    <n v="-999"/>
    <n v="0.35299999999999998"/>
    <n v="0.122"/>
    <n v="0"/>
    <n v="-999"/>
    <x v="212"/>
  </r>
  <r>
    <d v="2009-04-02T00:00:00"/>
    <n v="92"/>
    <n v="-999"/>
    <n v="-4.4000000000000004"/>
    <n v="0.3"/>
    <n v="-7.5"/>
    <n v="86.4"/>
    <n v="68.400000000000006"/>
    <n v="2.7000000000000228"/>
    <n v="1272"/>
    <n v="-0.5"/>
    <n v="0.79"/>
    <n v="1.87"/>
    <n v="-999"/>
    <n v="-999"/>
    <n v="0.3"/>
    <n v="-999"/>
    <n v="0.42699999999999999"/>
    <n v="0.19700000000000001"/>
    <n v="0"/>
    <n v="-999"/>
    <x v="212"/>
  </r>
  <r>
    <d v="2009-04-03T00:00:00"/>
    <n v="93"/>
    <n v="-999"/>
    <n v="-6.2"/>
    <n v="-2.4"/>
    <n v="-10"/>
    <n v="86.5"/>
    <n v="68"/>
    <n v="7.6000000000000005"/>
    <n v="1311.0000000000002"/>
    <n v="-0.5"/>
    <n v="0.81"/>
    <n v="1.82"/>
    <n v="-999"/>
    <n v="-999"/>
    <n v="0.3"/>
    <n v="-999"/>
    <n v="0.34899999999999998"/>
    <n v="0.16400000000000001"/>
    <n v="0"/>
    <n v="-999"/>
    <x v="212"/>
  </r>
  <r>
    <d v="2009-04-04T00:00:00"/>
    <n v="94"/>
    <n v="-999"/>
    <n v="-3.2"/>
    <n v="5.3"/>
    <n v="-12.1"/>
    <n v="69.8"/>
    <n v="37.799999999999997"/>
    <n v="0"/>
    <n v="1201"/>
    <n v="-0.4"/>
    <n v="1.0900000000000001"/>
    <n v="3.07"/>
    <n v="-999"/>
    <n v="-999"/>
    <n v="0.4"/>
    <n v="-999"/>
    <n v="0.33700000000000002"/>
    <n v="0.55400000000000005"/>
    <n v="0"/>
    <n v="-999"/>
    <x v="212"/>
  </r>
  <r>
    <d v="2009-04-05T00:00:00"/>
    <n v="95"/>
    <n v="-999"/>
    <n v="0.9"/>
    <n v="8.4"/>
    <n v="-4.5999999999999996"/>
    <n v="57.4"/>
    <n v="24"/>
    <n v="0"/>
    <n v="1121"/>
    <n v="-0.3"/>
    <n v="1.82"/>
    <n v="3.73"/>
    <n v="-999"/>
    <n v="-999"/>
    <n v="0.4"/>
    <n v="-999"/>
    <n v="0.26400000000000001"/>
    <n v="0.83699999999999997"/>
    <n v="0"/>
    <n v="-999"/>
    <x v="212"/>
  </r>
  <r>
    <d v="2009-04-06T00:00:00"/>
    <n v="96"/>
    <n v="-999"/>
    <n v="3.3"/>
    <n v="12.2"/>
    <n v="-2.8"/>
    <n v="51.1"/>
    <n v="19"/>
    <n v="0"/>
    <n v="1071.0000000000002"/>
    <n v="-0.3"/>
    <n v="0.98"/>
    <n v="3.22"/>
    <n v="-999"/>
    <n v="-999"/>
    <n v="0.4"/>
    <n v="-999"/>
    <n v="0.27"/>
    <n v="1.151"/>
    <n v="0"/>
    <n v="-999"/>
    <x v="212"/>
  </r>
  <r>
    <d v="2009-04-07T00:00:00"/>
    <n v="97"/>
    <n v="-999"/>
    <n v="5.9"/>
    <n v="14.1"/>
    <n v="-1.7"/>
    <n v="39.1"/>
    <n v="13.9"/>
    <n v="0"/>
    <n v="1026"/>
    <n v="-0.2"/>
    <n v="1.04"/>
    <n v="2.85"/>
    <n v="-999"/>
    <n v="-999"/>
    <n v="0.4"/>
    <n v="-999"/>
    <n v="0.224"/>
    <n v="1.385"/>
    <n v="0"/>
    <n v="-999"/>
    <x v="212"/>
  </r>
  <r>
    <d v="2009-04-08T00:00:00"/>
    <n v="98"/>
    <n v="-999"/>
    <n v="5.0999999999999996"/>
    <n v="13.7"/>
    <n v="-2.2999999999999998"/>
    <n v="47.7"/>
    <n v="17"/>
    <n v="0"/>
    <n v="996"/>
    <n v="-0.2"/>
    <n v="0.93"/>
    <n v="2.25"/>
    <n v="-999"/>
    <n v="-999"/>
    <n v="0.5"/>
    <n v="-999"/>
    <n v="0.26600000000000001"/>
    <n v="1.3009999999999999"/>
    <n v="0"/>
    <n v="-999"/>
    <x v="212"/>
  </r>
  <r>
    <d v="2009-04-09T00:00:00"/>
    <n v="99"/>
    <n v="-999"/>
    <n v="0.1"/>
    <n v="7.3"/>
    <n v="-4.9000000000000004"/>
    <n v="72.099999999999994"/>
    <n v="40"/>
    <n v="0"/>
    <n v="981.00000000000011"/>
    <n v="-0.1"/>
    <n v="0.93"/>
    <n v="2.99"/>
    <n v="-999"/>
    <n v="-999"/>
    <n v="0.4"/>
    <n v="-999"/>
    <n v="0.40899999999999997"/>
    <n v="0.61299999999999999"/>
    <n v="0"/>
    <n v="-999"/>
    <x v="212"/>
  </r>
  <r>
    <d v="2009-04-10T00:00:00"/>
    <n v="100"/>
    <n v="-999"/>
    <n v="1.6"/>
    <n v="10.6"/>
    <n v="-4.3"/>
    <n v="65"/>
    <n v="28.1"/>
    <n v="0"/>
    <n v="947.00000000000011"/>
    <n v="-0.1"/>
    <n v="0.9"/>
    <n v="3.33"/>
    <n v="-999"/>
    <n v="-999"/>
    <n v="0.4"/>
    <n v="-999"/>
    <n v="0.35799999999999998"/>
    <n v="0.91900000000000004"/>
    <n v="0"/>
    <n v="-999"/>
    <x v="212"/>
  </r>
  <r>
    <d v="2009-04-11T00:00:00"/>
    <n v="101"/>
    <n v="-999"/>
    <n v="0.4"/>
    <n v="5.6"/>
    <n v="-4.3"/>
    <n v="68.599999999999994"/>
    <n v="45.5"/>
    <n v="2.2000000000000002"/>
    <n v="951.00000000000011"/>
    <n v="-0.1"/>
    <n v="1.22"/>
    <n v="2.75"/>
    <n v="-999"/>
    <n v="-999"/>
    <n v="0.4"/>
    <n v="-999"/>
    <n v="0.41299999999999998"/>
    <n v="0.495"/>
    <n v="0"/>
    <n v="-999"/>
    <x v="212"/>
  </r>
  <r>
    <d v="2009-04-12T00:00:00"/>
    <n v="102"/>
    <n v="-999"/>
    <n v="-1.3"/>
    <n v="0.8"/>
    <n v="-4.3"/>
    <n v="81.900000000000006"/>
    <n v="55.7"/>
    <n v="3.6000000000000112"/>
    <n v="984.00000000000023"/>
    <n v="-0.1"/>
    <n v="2.2999999999999998"/>
    <n v="4.7699999999999996"/>
    <n v="-999"/>
    <n v="-999"/>
    <n v="0.3"/>
    <n v="-999"/>
    <n v="0.36099999999999999"/>
    <n v="0.28699999999999998"/>
    <n v="0"/>
    <n v="-999"/>
    <x v="212"/>
  </r>
  <r>
    <d v="2009-04-13T00:00:00"/>
    <n v="103"/>
    <n v="-999"/>
    <n v="-3.6"/>
    <n v="2.9"/>
    <n v="-8.4"/>
    <n v="68.099999999999994"/>
    <n v="29.7"/>
    <n v="0"/>
    <n v="973.00000000000011"/>
    <n v="-0.1"/>
    <n v="1.2"/>
    <n v="2.7"/>
    <n v="-999"/>
    <n v="-999"/>
    <n v="0.4"/>
    <n v="-999"/>
    <n v="0.223"/>
    <n v="0.52900000000000003"/>
    <n v="0"/>
    <n v="-999"/>
    <x v="212"/>
  </r>
  <r>
    <d v="2009-04-14T00:00:00"/>
    <n v="104"/>
    <n v="-999"/>
    <n v="-4.4000000000000004"/>
    <n v="-0.2"/>
    <n v="-7.6"/>
    <n v="83.9"/>
    <n v="68.7"/>
    <n v="1.1000000000000114"/>
    <n v="986.00000000000023"/>
    <n v="-0.1"/>
    <n v="0.99"/>
    <n v="2.5099999999999998"/>
    <n v="-999"/>
    <n v="-999"/>
    <n v="0.3"/>
    <n v="-999"/>
    <n v="0.41399999999999998"/>
    <n v="0.188"/>
    <n v="0"/>
    <n v="-999"/>
    <x v="212"/>
  </r>
  <r>
    <d v="2009-04-15T00:00:00"/>
    <n v="105"/>
    <n v="-999"/>
    <n v="-0.9"/>
    <n v="6.4"/>
    <n v="-7.4"/>
    <n v="60.6"/>
    <n v="29"/>
    <n v="0"/>
    <n v="953.00000000000011"/>
    <n v="-0.1"/>
    <n v="1"/>
    <n v="2.59"/>
    <n v="-999"/>
    <n v="-999"/>
    <n v="0.4"/>
    <n v="-999"/>
    <n v="0.27800000000000002"/>
    <n v="0.68200000000000005"/>
    <n v="0"/>
    <n v="-999"/>
    <x v="212"/>
  </r>
  <r>
    <d v="2009-04-16T00:00:00"/>
    <n v="106"/>
    <n v="-999"/>
    <n v="2.5"/>
    <n v="9.1999999999999993"/>
    <n v="-4.9000000000000004"/>
    <n v="47.8"/>
    <n v="24.6"/>
    <n v="0"/>
    <n v="924.00000000000011"/>
    <n v="-0.1"/>
    <n v="1.38"/>
    <n v="3.41"/>
    <n v="-999"/>
    <n v="-999"/>
    <n v="0.4"/>
    <n v="-999"/>
    <n v="0.28699999999999998"/>
    <n v="0.877"/>
    <n v="0"/>
    <n v="-999"/>
    <x v="212"/>
  </r>
  <r>
    <d v="2009-04-17T00:00:00"/>
    <n v="107"/>
    <n v="-999"/>
    <n v="-0.9"/>
    <n v="4"/>
    <n v="-5.7"/>
    <n v="86"/>
    <n v="56.9"/>
    <n v="13.500000000000025"/>
    <n v="976.00000000000023"/>
    <n v="-0.1"/>
    <n v="1.66"/>
    <n v="3.83"/>
    <n v="-999"/>
    <n v="-999"/>
    <n v="0.3"/>
    <n v="-999"/>
    <n v="0.46300000000000002"/>
    <n v="0.35"/>
    <n v="0"/>
    <n v="-999"/>
    <x v="212"/>
  </r>
  <r>
    <d v="2009-04-18T00:00:00"/>
    <n v="108"/>
    <n v="-999"/>
    <n v="-0.6"/>
    <n v="5.9"/>
    <n v="-7.3"/>
    <n v="63"/>
    <n v="35.700000000000003"/>
    <n v="0"/>
    <n v="955.00000000000011"/>
    <n v="-0.1"/>
    <n v="0.87"/>
    <n v="3.29"/>
    <n v="-999"/>
    <n v="-999"/>
    <n v="0.4"/>
    <n v="-999"/>
    <n v="0.33100000000000002"/>
    <n v="0.59699999999999998"/>
    <n v="0"/>
    <n v="-999"/>
    <x v="212"/>
  </r>
  <r>
    <d v="2009-04-19T00:00:00"/>
    <n v="109"/>
    <n v="-999"/>
    <n v="4.0999999999999996"/>
    <n v="10.1"/>
    <n v="-1.3"/>
    <n v="52.9"/>
    <n v="37.799999999999997"/>
    <n v="0"/>
    <n v="928.00000000000011"/>
    <n v="0"/>
    <n v="1"/>
    <n v="3.31"/>
    <n v="-999"/>
    <n v="-999"/>
    <n v="0.4"/>
    <n v="-999"/>
    <n v="0.46600000000000003"/>
    <n v="0.76900000000000002"/>
    <n v="0"/>
    <n v="-999"/>
    <x v="212"/>
  </r>
  <r>
    <d v="2009-04-20T00:00:00"/>
    <n v="110"/>
    <n v="-999"/>
    <n v="6.8"/>
    <n v="11.7"/>
    <n v="2.4"/>
    <n v="60.9"/>
    <n v="45.2"/>
    <n v="0"/>
    <n v="876.00000000000011"/>
    <n v="0"/>
    <n v="0.91"/>
    <n v="2.4700000000000002"/>
    <n v="-999"/>
    <n v="-999"/>
    <n v="0.5"/>
    <n v="-999"/>
    <n v="0.622"/>
    <n v="0.753"/>
    <n v="0"/>
    <n v="-999"/>
    <x v="212"/>
  </r>
  <r>
    <d v="2009-04-21T00:00:00"/>
    <n v="111"/>
    <n v="-999"/>
    <n v="8.6999999999999993"/>
    <n v="15.3"/>
    <n v="3.2"/>
    <n v="39.6"/>
    <n v="17.100000000000001"/>
    <n v="0"/>
    <n v="821.00000000000023"/>
    <n v="0"/>
    <n v="1.18"/>
    <n v="2.73"/>
    <n v="-999"/>
    <n v="-999"/>
    <n v="0.4"/>
    <n v="-999"/>
    <n v="0.29599999999999999"/>
    <n v="1.4410000000000001"/>
    <n v="0"/>
    <n v="-999"/>
    <x v="212"/>
  </r>
  <r>
    <d v="2009-04-22T00:00:00"/>
    <n v="112"/>
    <n v="-999"/>
    <n v="0"/>
    <n v="4.2"/>
    <n v="-7.6"/>
    <n v="63.4"/>
    <n v="33.1"/>
    <n v="0"/>
    <n v="797.00000000000011"/>
    <n v="0"/>
    <n v="1.25"/>
    <n v="2.74"/>
    <n v="-999"/>
    <n v="-999"/>
    <n v="0.4"/>
    <n v="-999"/>
    <n v="0.27400000000000002"/>
    <n v="0.55200000000000005"/>
    <n v="0"/>
    <n v="-999"/>
    <x v="212"/>
  </r>
  <r>
    <d v="2009-04-23T00:00:00"/>
    <n v="113"/>
    <n v="-999"/>
    <n v="-5.2"/>
    <n v="0.5"/>
    <n v="-9.9"/>
    <n v="57.8"/>
    <n v="33.4"/>
    <n v="0"/>
    <n v="782"/>
    <n v="-0.1"/>
    <n v="1.07"/>
    <n v="2.83"/>
    <n v="-999"/>
    <n v="-999"/>
    <n v="0.4"/>
    <n v="-999"/>
    <n v="0.21099999999999999"/>
    <n v="0.42199999999999999"/>
    <n v="0"/>
    <n v="-999"/>
    <x v="212"/>
  </r>
  <r>
    <d v="2009-04-24T00:00:00"/>
    <n v="114"/>
    <n v="-999"/>
    <n v="-1.2"/>
    <n v="6.7"/>
    <n v="-8.6999999999999993"/>
    <n v="44.6"/>
    <n v="24.1"/>
    <n v="0"/>
    <n v="755.00000000000011"/>
    <n v="0"/>
    <n v="1.27"/>
    <n v="2.5499999999999998"/>
    <n v="-999"/>
    <n v="-999"/>
    <n v="0.4"/>
    <n v="-999"/>
    <n v="0.23699999999999999"/>
    <n v="0.745"/>
    <n v="0"/>
    <n v="-999"/>
    <x v="212"/>
  </r>
  <r>
    <d v="2009-04-25T00:00:00"/>
    <n v="115"/>
    <n v="-999"/>
    <n v="-2.2000000000000002"/>
    <n v="4.3"/>
    <n v="-4.8"/>
    <n v="73.3"/>
    <n v="45.8"/>
    <n v="5"/>
    <n v="763.00000000000011"/>
    <n v="-0.1"/>
    <n v="1.04"/>
    <n v="2.63"/>
    <n v="-999"/>
    <n v="-999"/>
    <n v="0.4"/>
    <n v="-999"/>
    <n v="0.379"/>
    <n v="0.45"/>
    <n v="0"/>
    <n v="-999"/>
    <x v="212"/>
  </r>
  <r>
    <d v="2009-04-26T00:00:00"/>
    <n v="116"/>
    <n v="-999"/>
    <n v="-0.2"/>
    <n v="7.3"/>
    <n v="-5.8"/>
    <n v="59.4"/>
    <n v="20.399999999999999"/>
    <n v="0"/>
    <n v="740.00000000000023"/>
    <n v="-0.1"/>
    <n v="1.01"/>
    <n v="3.39"/>
    <n v="-999"/>
    <n v="-999"/>
    <n v="0.4"/>
    <n v="-999"/>
    <n v="0.20899999999999999"/>
    <n v="0.81399999999999995"/>
    <n v="0"/>
    <n v="-999"/>
    <x v="212"/>
  </r>
  <r>
    <d v="2009-04-27T00:00:00"/>
    <n v="117"/>
    <n v="-999"/>
    <n v="-2.2000000000000002"/>
    <n v="4.7"/>
    <n v="-5.5"/>
    <n v="69.2"/>
    <n v="31.1"/>
    <n v="4.9999999999999778"/>
    <n v="773.00000000000011"/>
    <n v="-0.1"/>
    <n v="1.33"/>
    <n v="2.65"/>
    <n v="-999"/>
    <n v="-999"/>
    <n v="0.4"/>
    <n v="-999"/>
    <n v="0.26600000000000001"/>
    <n v="0.58799999999999997"/>
    <n v="0"/>
    <n v="-999"/>
    <x v="212"/>
  </r>
  <r>
    <d v="2009-04-28T00:00:00"/>
    <n v="118"/>
    <n v="-999"/>
    <n v="-2.7"/>
    <n v="3.6"/>
    <n v="-9"/>
    <n v="62.5"/>
    <n v="35.4"/>
    <n v="0"/>
    <n v="735.00000000000011"/>
    <n v="-0.1"/>
    <n v="1.7"/>
    <n v="3.63"/>
    <n v="-999"/>
    <n v="-999"/>
    <n v="0.4"/>
    <n v="-999"/>
    <n v="0.28000000000000003"/>
    <n v="0.51100000000000001"/>
    <n v="0"/>
    <n v="-999"/>
    <x v="212"/>
  </r>
  <r>
    <d v="2009-04-29T00:00:00"/>
    <n v="119"/>
    <n v="-999"/>
    <n v="-1.9"/>
    <n v="2.8"/>
    <n v="-5.8"/>
    <n v="64"/>
    <n v="38.700000000000003"/>
    <n v="0"/>
    <n v="728.00000000000023"/>
    <n v="-0.1"/>
    <n v="1.06"/>
    <n v="2.57"/>
    <n v="-999"/>
    <n v="-999"/>
    <n v="0.4"/>
    <n v="-999"/>
    <n v="0.28799999999999998"/>
    <n v="0.45800000000000002"/>
    <n v="0"/>
    <n v="-999"/>
    <x v="212"/>
  </r>
  <r>
    <d v="2009-04-30T00:00:00"/>
    <n v="120"/>
    <n v="-999"/>
    <n v="0.7"/>
    <n v="9.4"/>
    <n v="-6.4"/>
    <n v="50.4"/>
    <n v="20"/>
    <n v="0"/>
    <n v="705.00000000000011"/>
    <n v="0"/>
    <n v="0.89"/>
    <n v="2.65"/>
    <n v="-999"/>
    <n v="-999"/>
    <n v="0.4"/>
    <n v="-999"/>
    <n v="0.23599999999999999"/>
    <n v="0.94299999999999995"/>
    <n v="705.00000000000011"/>
    <n v="0"/>
    <x v="212"/>
  </r>
  <r>
    <d v="2009-05-01T00:00:00"/>
    <n v="121"/>
    <n v="-999"/>
    <n v="3.5"/>
    <n v="10.5"/>
    <n v="-2.8"/>
    <n v="43.4"/>
    <n v="18.399999999999999"/>
    <n v="0"/>
    <n v="656.00000000000011"/>
    <n v="0"/>
    <n v="1.17"/>
    <n v="2.85"/>
    <n v="-999"/>
    <n v="-999"/>
    <n v="0.4"/>
    <n v="-999"/>
    <n v="0.23300000000000001"/>
    <n v="1.036"/>
    <n v="0"/>
    <n v="-999"/>
    <x v="213"/>
  </r>
  <r>
    <d v="2009-05-02T00:00:00"/>
    <n v="122"/>
    <n v="-999"/>
    <n v="4.7"/>
    <n v="12.9"/>
    <n v="-1.3"/>
    <n v="46.5"/>
    <n v="14.3"/>
    <n v="0.5"/>
    <n v="612.00000000000011"/>
    <n v="0"/>
    <n v="2.16"/>
    <n v="5.01"/>
    <n v="-999"/>
    <n v="-999"/>
    <n v="0.4"/>
    <n v="-999"/>
    <n v="0.21299999999999999"/>
    <n v="1.2749999999999999"/>
    <n v="0"/>
    <n v="-999"/>
    <x v="213"/>
  </r>
  <r>
    <d v="2009-05-03T00:00:00"/>
    <n v="123"/>
    <n v="-999"/>
    <n v="1.9"/>
    <n v="8.6999999999999993"/>
    <n v="-3"/>
    <n v="69.400000000000006"/>
    <n v="25.7"/>
    <n v="5.8000000000000007"/>
    <n v="582.00000000000034"/>
    <n v="0"/>
    <n v="1.02"/>
    <n v="2.5"/>
    <n v="-999"/>
    <n v="-999"/>
    <n v="0.4"/>
    <n v="-999"/>
    <n v="0.28899999999999998"/>
    <n v="0.83599999999999997"/>
    <n v="0"/>
    <n v="-999"/>
    <x v="213"/>
  </r>
  <r>
    <d v="2009-05-04T00:00:00"/>
    <n v="124"/>
    <n v="-999"/>
    <n v="1.6"/>
    <n v="8.4"/>
    <n v="-4.4000000000000004"/>
    <n v="63.8"/>
    <n v="29.9"/>
    <n v="1.2"/>
    <n v="573"/>
    <n v="-0.1"/>
    <n v="2.2200000000000002"/>
    <n v="4.8899999999999997"/>
    <n v="-999"/>
    <n v="-999"/>
    <n v="0.4"/>
    <n v="-999"/>
    <n v="0.32900000000000001"/>
    <n v="0.77200000000000002"/>
    <n v="0"/>
    <n v="-999"/>
    <x v="213"/>
  </r>
  <r>
    <d v="2009-05-05T00:00:00"/>
    <n v="125"/>
    <n v="-999"/>
    <n v="1.9"/>
    <n v="6.7"/>
    <n v="-2.6"/>
    <n v="77.099999999999994"/>
    <n v="44.2"/>
    <n v="3.1999999999999997"/>
    <n v="530.00000000000023"/>
    <n v="0"/>
    <n v="1.61"/>
    <n v="3.94"/>
    <n v="-999"/>
    <n v="-999"/>
    <n v="0.4"/>
    <n v="-999"/>
    <n v="0.434"/>
    <n v="0.54700000000000004"/>
    <n v="0"/>
    <n v="-999"/>
    <x v="213"/>
  </r>
  <r>
    <d v="2009-05-06T00:00:00"/>
    <n v="126"/>
    <n v="-999"/>
    <n v="0"/>
    <n v="4.5999999999999996"/>
    <n v="-3.7"/>
    <n v="83.1"/>
    <n v="55"/>
    <n v="5.2000000000000011"/>
    <n v="555.00000000000011"/>
    <n v="-0.1"/>
    <n v="1.1399999999999999"/>
    <n v="3.25"/>
    <n v="-999"/>
    <n v="-999"/>
    <n v="0.4"/>
    <n v="-999"/>
    <n v="0.46600000000000003"/>
    <n v="0.38200000000000001"/>
    <n v="0"/>
    <n v="-999"/>
    <x v="213"/>
  </r>
  <r>
    <d v="2009-05-07T00:00:00"/>
    <n v="127"/>
    <n v="-999"/>
    <n v="-1.3"/>
    <n v="2.6"/>
    <n v="-3.2"/>
    <n v="94.4"/>
    <n v="81.2"/>
    <n v="20.299999999999997"/>
    <n v="700.00000000000023"/>
    <n v="-0.1"/>
    <n v="1.08"/>
    <n v="2.33"/>
    <n v="-999"/>
    <n v="-999"/>
    <n v="0.4"/>
    <n v="-999"/>
    <n v="0.59899999999999998"/>
    <n v="0.13800000000000001"/>
    <n v="0"/>
    <n v="-999"/>
    <x v="213"/>
  </r>
  <r>
    <d v="2009-05-08T00:00:00"/>
    <n v="128"/>
    <n v="-999"/>
    <n v="0.7"/>
    <n v="7.8"/>
    <n v="-3"/>
    <n v="81.7"/>
    <n v="44.9"/>
    <n v="0"/>
    <n v="591.00000000000023"/>
    <n v="0"/>
    <n v="0.75"/>
    <n v="2.13"/>
    <n v="-999"/>
    <n v="-999"/>
    <n v="0.4"/>
    <n v="-999"/>
    <n v="0.47499999999999998"/>
    <n v="0.58299999999999996"/>
    <n v="0"/>
    <n v="-999"/>
    <x v="213"/>
  </r>
  <r>
    <d v="2009-05-09T00:00:00"/>
    <n v="129"/>
    <n v="-999"/>
    <n v="1.4"/>
    <n v="9.1999999999999993"/>
    <n v="-3.6"/>
    <n v="74"/>
    <n v="39.1"/>
    <n v="0"/>
    <n v="565"/>
    <n v="-0.1"/>
    <n v="0.81"/>
    <n v="2.85"/>
    <n v="-999"/>
    <n v="-999"/>
    <n v="0.4"/>
    <n v="-999"/>
    <n v="0.45500000000000002"/>
    <n v="0.70799999999999996"/>
    <n v="0"/>
    <n v="-999"/>
    <x v="213"/>
  </r>
  <r>
    <d v="2009-05-10T00:00:00"/>
    <n v="130"/>
    <n v="-999"/>
    <n v="4.5999999999999996"/>
    <n v="11.7"/>
    <n v="-2.8"/>
    <n v="56.1"/>
    <n v="23.6"/>
    <n v="0"/>
    <n v="525"/>
    <n v="0"/>
    <n v="1.3"/>
    <n v="3.69"/>
    <n v="-999"/>
    <n v="-999"/>
    <n v="0.4"/>
    <n v="-999"/>
    <n v="0.32500000000000001"/>
    <n v="1.05"/>
    <n v="0"/>
    <n v="-999"/>
    <x v="213"/>
  </r>
  <r>
    <d v="2009-05-11T00:00:00"/>
    <n v="131"/>
    <n v="-999"/>
    <n v="2.6"/>
    <n v="8.1"/>
    <n v="-1.5"/>
    <n v="83.9"/>
    <n v="54.8"/>
    <n v="3.9000000000000004"/>
    <n v="506.00000000000023"/>
    <n v="0"/>
    <n v="1.1100000000000001"/>
    <n v="3.47"/>
    <n v="-999"/>
    <n v="-999"/>
    <n v="0.5"/>
    <n v="-999"/>
    <n v="0.59199999999999997"/>
    <n v="0.48799999999999999"/>
    <n v="0"/>
    <n v="-999"/>
    <x v="213"/>
  </r>
  <r>
    <d v="2009-05-12T00:00:00"/>
    <n v="132"/>
    <n v="-999"/>
    <n v="-1.5"/>
    <n v="1.9"/>
    <n v="-3.3"/>
    <n v="75.599999999999994"/>
    <n v="55.4"/>
    <n v="0"/>
    <n v="500.99999999999989"/>
    <n v="-0.1"/>
    <n v="1.22"/>
    <n v="2.67"/>
    <n v="-999"/>
    <n v="-999"/>
    <n v="0.4"/>
    <n v="-999"/>
    <n v="0.38800000000000001"/>
    <n v="0.312"/>
    <n v="0"/>
    <n v="-999"/>
    <x v="213"/>
  </r>
  <r>
    <d v="2009-05-13T00:00:00"/>
    <n v="133"/>
    <n v="-999"/>
    <n v="-0.6"/>
    <n v="4.2"/>
    <n v="-5.3"/>
    <n v="68.099999999999994"/>
    <n v="31.4"/>
    <n v="4.3000000000000114"/>
    <n v="548"/>
    <n v="-0.1"/>
    <n v="1.78"/>
    <n v="5.3"/>
    <n v="-999"/>
    <n v="-999"/>
    <n v="0.4"/>
    <n v="-999"/>
    <n v="0.25800000000000001"/>
    <n v="0.56599999999999995"/>
    <n v="0"/>
    <n v="-999"/>
    <x v="213"/>
  </r>
  <r>
    <d v="2009-05-14T00:00:00"/>
    <n v="134"/>
    <n v="-999"/>
    <n v="-0.4"/>
    <n v="5"/>
    <n v="-3"/>
    <n v="89"/>
    <n v="64.3"/>
    <n v="6.8000000000000114"/>
    <n v="519.00000000000011"/>
    <n v="-0.1"/>
    <n v="0.98"/>
    <n v="2.42"/>
    <n v="-999"/>
    <n v="-999"/>
    <n v="0.4"/>
    <n v="-999"/>
    <n v="0.56000000000000005"/>
    <n v="0.311"/>
    <n v="0"/>
    <n v="-999"/>
    <x v="213"/>
  </r>
  <r>
    <d v="2009-05-15T00:00:00"/>
    <n v="135"/>
    <n v="-999"/>
    <n v="3.7"/>
    <n v="11.8"/>
    <n v="-3.9"/>
    <n v="60.6"/>
    <n v="23.4"/>
    <n v="0.3"/>
    <n v="480"/>
    <n v="0"/>
    <n v="0.96"/>
    <n v="3.21"/>
    <n v="-999"/>
    <n v="-999"/>
    <n v="0.4"/>
    <n v="-999"/>
    <n v="0.32300000000000001"/>
    <n v="1.06"/>
    <n v="0"/>
    <n v="-999"/>
    <x v="213"/>
  </r>
  <r>
    <d v="2009-05-16T00:00:00"/>
    <n v="136"/>
    <n v="-999"/>
    <n v="7.2"/>
    <n v="13.7"/>
    <n v="1.6"/>
    <n v="48.1"/>
    <n v="22.9"/>
    <n v="0"/>
    <n v="439.00000000000006"/>
    <n v="0"/>
    <n v="0.96"/>
    <n v="2.95"/>
    <n v="-999"/>
    <n v="-999"/>
    <n v="0.5"/>
    <n v="-999"/>
    <n v="0.35799999999999998"/>
    <n v="1.208"/>
    <n v="0"/>
    <n v="-999"/>
    <x v="213"/>
  </r>
  <r>
    <d v="2009-05-17T00:00:00"/>
    <n v="137"/>
    <n v="-999"/>
    <n v="11.2"/>
    <n v="18"/>
    <n v="6.1"/>
    <n v="46.8"/>
    <n v="30.8"/>
    <n v="0"/>
    <n v="351"/>
    <n v="0"/>
    <n v="1.26"/>
    <n v="3.45"/>
    <n v="-999"/>
    <n v="-999"/>
    <n v="0.5"/>
    <n v="-999"/>
    <n v="0.63400000000000001"/>
    <n v="1.4279999999999999"/>
    <n v="0"/>
    <n v="-999"/>
    <x v="213"/>
  </r>
  <r>
    <d v="2009-05-18T00:00:00"/>
    <n v="138"/>
    <n v="-999"/>
    <n v="9.4"/>
    <n v="18.100000000000001"/>
    <n v="2.2000000000000002"/>
    <n v="62"/>
    <n v="29.6"/>
    <n v="0"/>
    <n v="294.99999999999994"/>
    <n v="0"/>
    <n v="1.01"/>
    <n v="3.89"/>
    <n v="-999"/>
    <n v="-999"/>
    <n v="0.5"/>
    <n v="-999"/>
    <n v="0.61299999999999999"/>
    <n v="1.462"/>
    <n v="0"/>
    <n v="-999"/>
    <x v="213"/>
  </r>
  <r>
    <d v="2009-05-19T00:00:00"/>
    <n v="139"/>
    <n v="-999"/>
    <n v="1.6"/>
    <n v="7.1"/>
    <n v="-2.8"/>
    <n v="71.3"/>
    <n v="32.4"/>
    <n v="1.0680000000000001"/>
    <n v="253.00000000000011"/>
    <n v="0"/>
    <n v="1.32"/>
    <n v="2.91"/>
    <n v="-999"/>
    <n v="-999"/>
    <n v="0.4"/>
    <n v="-999"/>
    <n v="0.32600000000000001"/>
    <n v="0.68200000000000005"/>
    <n v="0"/>
    <n v="-999"/>
    <x v="213"/>
  </r>
  <r>
    <d v="2009-05-20T00:00:00"/>
    <n v="140"/>
    <n v="-999"/>
    <n v="0.7"/>
    <n v="7.8"/>
    <n v="-2.8"/>
    <n v="72.8"/>
    <n v="38.4"/>
    <n v="0"/>
    <n v="236.0000000000002"/>
    <n v="0.1"/>
    <n v="1.1499999999999999"/>
    <n v="2.91"/>
    <n v="-999"/>
    <n v="-999"/>
    <n v="0.4"/>
    <n v="-999"/>
    <n v="0.40600000000000003"/>
    <n v="0.65200000000000002"/>
    <n v="0"/>
    <n v="-999"/>
    <x v="213"/>
  </r>
  <r>
    <d v="2009-05-21T00:00:00"/>
    <n v="141"/>
    <n v="-999"/>
    <n v="3.1"/>
    <n v="9.6999999999999993"/>
    <n v="-3.4"/>
    <n v="60.7"/>
    <n v="31.6"/>
    <n v="0.26700000000000002"/>
    <n v="216.0000000000002"/>
    <n v="0.1"/>
    <n v="0.93"/>
    <n v="2.46"/>
    <n v="-999"/>
    <n v="-999"/>
    <n v="0.5"/>
    <n v="-999"/>
    <n v="0.38100000000000001"/>
    <n v="0.82299999999999995"/>
    <n v="0"/>
    <n v="-999"/>
    <x v="213"/>
  </r>
  <r>
    <d v="2009-05-22T00:00:00"/>
    <n v="142"/>
    <n v="-999"/>
    <n v="7.1"/>
    <n v="14.9"/>
    <n v="-1"/>
    <n v="46.5"/>
    <n v="22.7"/>
    <n v="0"/>
    <n v="171.00000000000026"/>
    <n v="0"/>
    <n v="0.94"/>
    <n v="2.23"/>
    <n v="-999"/>
    <n v="-999"/>
    <n v="0.5"/>
    <n v="-999"/>
    <n v="0.38300000000000001"/>
    <n v="1.3089999999999999"/>
    <n v="0"/>
    <n v="-999"/>
    <x v="213"/>
  </r>
  <r>
    <d v="2009-05-23T00:00:00"/>
    <n v="143"/>
    <n v="-999"/>
    <n v="10.199999999999999"/>
    <n v="17.899999999999999"/>
    <n v="2.9"/>
    <n v="41"/>
    <n v="15"/>
    <n v="0"/>
    <n v="99.000000000000199"/>
    <n v="0"/>
    <n v="0.93"/>
    <n v="2.38"/>
    <n v="-999"/>
    <n v="-999"/>
    <n v="0.6"/>
    <n v="-999"/>
    <n v="0.307"/>
    <n v="1.7430000000000001"/>
    <n v="0"/>
    <n v="-999"/>
    <x v="213"/>
  </r>
  <r>
    <d v="2009-05-24T00:00:00"/>
    <n v="144"/>
    <n v="-999"/>
    <n v="10.4"/>
    <n v="18.100000000000001"/>
    <n v="2.5"/>
    <n v="38.5"/>
    <n v="11.6"/>
    <n v="0"/>
    <n v="0"/>
    <n v="0"/>
    <n v="0.93"/>
    <n v="2.29"/>
    <n v="-999"/>
    <n v="-999"/>
    <n v="1"/>
    <n v="-999"/>
    <n v="0.24099999999999999"/>
    <n v="1.8360000000000001"/>
    <n v="0"/>
    <n v="-999"/>
    <x v="213"/>
  </r>
  <r>
    <d v="2009-05-25T00:00:00"/>
    <n v="145"/>
    <n v="-999"/>
    <n v="10.7"/>
    <n v="19"/>
    <n v="4.0999999999999996"/>
    <n v="44.2"/>
    <n v="16.600000000000001"/>
    <n v="0"/>
    <n v="0"/>
    <n v="0"/>
    <n v="0.98"/>
    <n v="3.07"/>
    <n v="-999"/>
    <n v="-999"/>
    <n v="3.2"/>
    <n v="-999"/>
    <n v="0.36399999999999999"/>
    <n v="1.8320000000000001"/>
    <n v="0"/>
    <n v="-999"/>
    <x v="213"/>
  </r>
  <r>
    <d v="2009-05-26T00:00:00"/>
    <n v="146"/>
    <n v="-999"/>
    <n v="5.6"/>
    <n v="11.7"/>
    <n v="0.6"/>
    <n v="74.400000000000006"/>
    <n v="51.5"/>
    <n v="1.335"/>
    <n v="0"/>
    <n v="0"/>
    <n v="0.91"/>
    <n v="2.35"/>
    <n v="-999"/>
    <n v="-999"/>
    <n v="5.0999999999999996"/>
    <n v="-999"/>
    <n v="0.70899999999999996"/>
    <n v="0.66700000000000004"/>
    <n v="0"/>
    <n v="-999"/>
    <x v="213"/>
  </r>
  <r>
    <d v="2009-05-27T00:00:00"/>
    <n v="147"/>
    <n v="-999"/>
    <n v="6.2"/>
    <n v="13.8"/>
    <n v="-0.2"/>
    <n v="62"/>
    <n v="30"/>
    <n v="0"/>
    <n v="0"/>
    <n v="0"/>
    <n v="1.08"/>
    <n v="2.66"/>
    <n v="-999"/>
    <n v="-999"/>
    <n v="5.5"/>
    <n v="-999"/>
    <n v="0.47199999999999998"/>
    <n v="1.1040000000000001"/>
    <n v="0"/>
    <n v="-999"/>
    <x v="213"/>
  </r>
  <r>
    <d v="2009-05-28T00:00:00"/>
    <n v="148"/>
    <n v="-999"/>
    <n v="9.6999999999999993"/>
    <n v="18.7"/>
    <n v="1.2"/>
    <n v="53"/>
    <n v="29.8"/>
    <n v="0"/>
    <n v="0"/>
    <n v="0"/>
    <n v="1.05"/>
    <n v="3.03"/>
    <n v="-999"/>
    <n v="-999"/>
    <n v="6.5"/>
    <n v="-999"/>
    <n v="0.64100000000000001"/>
    <n v="1.514"/>
    <n v="0"/>
    <n v="-999"/>
    <x v="213"/>
  </r>
  <r>
    <d v="2009-05-29T00:00:00"/>
    <n v="149"/>
    <n v="-999"/>
    <n v="15.3"/>
    <n v="23.3"/>
    <n v="6.3"/>
    <n v="42.2"/>
    <n v="22"/>
    <n v="0"/>
    <n v="0"/>
    <n v="0"/>
    <n v="1.37"/>
    <n v="3.95"/>
    <n v="-999"/>
    <n v="-999"/>
    <n v="7.9"/>
    <n v="-999"/>
    <n v="0.628"/>
    <n v="2.2309999999999999"/>
    <n v="0"/>
    <n v="-999"/>
    <x v="213"/>
  </r>
  <r>
    <d v="2009-05-30T00:00:00"/>
    <n v="150"/>
    <n v="-999"/>
    <n v="13"/>
    <n v="20.6"/>
    <n v="7.2"/>
    <n v="45.9"/>
    <n v="19.3"/>
    <n v="0"/>
    <n v="0"/>
    <n v="0"/>
    <n v="1.17"/>
    <n v="2.74"/>
    <n v="-999"/>
    <n v="-999"/>
    <n v="8.6999999999999993"/>
    <n v="-999"/>
    <n v="0.46700000000000003"/>
    <n v="1.958"/>
    <n v="0"/>
    <n v="-999"/>
    <x v="213"/>
  </r>
  <r>
    <d v="2009-05-31T00:00:00"/>
    <n v="151"/>
    <n v="-999"/>
    <n v="11.4"/>
    <n v="18.600000000000001"/>
    <n v="5.8"/>
    <n v="31.4"/>
    <n v="16.100000000000001"/>
    <n v="0"/>
    <n v="0"/>
    <n v="0"/>
    <n v="1.04"/>
    <n v="2.5099999999999998"/>
    <n v="-999"/>
    <n v="-999"/>
    <n v="9.1"/>
    <n v="-999"/>
    <n v="0.34499999999999997"/>
    <n v="1.798"/>
    <n v="0"/>
    <n v="-999"/>
    <x v="213"/>
  </r>
  <r>
    <d v="2009-06-01T00:00:00"/>
    <n v="152"/>
    <n v="-999"/>
    <n v="10.8"/>
    <n v="17.600000000000001"/>
    <n v="3.9"/>
    <n v="32.9"/>
    <n v="12.8"/>
    <n v="0"/>
    <n v="0"/>
    <n v="0"/>
    <n v="1.23"/>
    <n v="3.74"/>
    <n v="-999"/>
    <n v="-999"/>
    <n v="9"/>
    <n v="-999"/>
    <n v="0.25700000000000001"/>
    <n v="1.7549999999999999"/>
    <n v="0"/>
    <n v="-999"/>
    <x v="214"/>
  </r>
  <r>
    <d v="2009-06-02T00:00:00"/>
    <n v="153"/>
    <n v="-999"/>
    <n v="11.7"/>
    <n v="18.600000000000001"/>
    <n v="4.5999999999999996"/>
    <n v="40.6"/>
    <n v="23.2"/>
    <n v="0"/>
    <n v="0"/>
    <n v="0"/>
    <n v="1.26"/>
    <n v="2.9"/>
    <n v="-999"/>
    <n v="-999"/>
    <n v="9.3000000000000007"/>
    <n v="-999"/>
    <n v="0.496"/>
    <n v="1.645"/>
    <n v="0"/>
    <n v="-999"/>
    <x v="214"/>
  </r>
  <r>
    <d v="2009-06-03T00:00:00"/>
    <n v="154"/>
    <n v="-999"/>
    <n v="13.4"/>
    <n v="21.1"/>
    <n v="4.7"/>
    <n v="30"/>
    <n v="11.1"/>
    <n v="0"/>
    <n v="0"/>
    <n v="0"/>
    <n v="1.1399999999999999"/>
    <n v="3.01"/>
    <n v="-999"/>
    <n v="-999"/>
    <n v="9.6"/>
    <n v="-999"/>
    <n v="0.27700000000000002"/>
    <n v="2.2240000000000002"/>
    <n v="0"/>
    <n v="-999"/>
    <x v="214"/>
  </r>
  <r>
    <d v="2009-06-04T00:00:00"/>
    <n v="155"/>
    <n v="-999"/>
    <n v="15.4"/>
    <n v="23.4"/>
    <n v="7.2"/>
    <n v="29"/>
    <n v="11.6"/>
    <n v="0"/>
    <n v="0"/>
    <n v="0"/>
    <n v="1.1000000000000001"/>
    <n v="2.79"/>
    <n v="-999"/>
    <n v="-999"/>
    <n v="10.199999999999999"/>
    <n v="-999"/>
    <n v="0.33400000000000002"/>
    <n v="2.544"/>
    <n v="0"/>
    <n v="-999"/>
    <x v="214"/>
  </r>
  <r>
    <d v="2009-06-05T00:00:00"/>
    <n v="156"/>
    <n v="-999"/>
    <n v="15.6"/>
    <n v="22.6"/>
    <n v="9.1"/>
    <n v="35.700000000000003"/>
    <n v="17.8"/>
    <n v="0"/>
    <n v="0"/>
    <n v="0"/>
    <n v="0.98"/>
    <n v="3.19"/>
    <n v="-999"/>
    <n v="-999"/>
    <n v="10.7"/>
    <n v="-999"/>
    <n v="0.48899999999999999"/>
    <n v="2.254"/>
    <n v="0"/>
    <n v="-999"/>
    <x v="214"/>
  </r>
  <r>
    <d v="2009-06-06T00:00:00"/>
    <n v="157"/>
    <n v="-999"/>
    <n v="8.6999999999999993"/>
    <n v="14"/>
    <n v="2.5"/>
    <n v="47"/>
    <n v="19.399999999999999"/>
    <n v="0"/>
    <n v="0"/>
    <n v="0"/>
    <n v="1.29"/>
    <n v="2.75"/>
    <n v="-999"/>
    <n v="-999"/>
    <n v="10.8"/>
    <n v="-999"/>
    <n v="0.31"/>
    <n v="1.288"/>
    <n v="0"/>
    <n v="-999"/>
    <x v="214"/>
  </r>
  <r>
    <d v="2009-06-07T00:00:00"/>
    <n v="158"/>
    <n v="-999"/>
    <n v="3.9"/>
    <n v="11"/>
    <n v="0.6"/>
    <n v="80.099999999999994"/>
    <n v="50.6"/>
    <n v="12.282000000000002"/>
    <n v="0"/>
    <n v="0"/>
    <n v="1.19"/>
    <n v="3.1"/>
    <n v="-999"/>
    <n v="-999"/>
    <n v="9.6"/>
    <n v="-999"/>
    <n v="0.66300000000000003"/>
    <n v="0.64800000000000002"/>
    <n v="0"/>
    <n v="-999"/>
    <x v="214"/>
  </r>
  <r>
    <d v="2009-06-08T00:00:00"/>
    <n v="159"/>
    <n v="-999"/>
    <n v="5.4"/>
    <n v="11.9"/>
    <n v="0.9"/>
    <n v="78.2"/>
    <n v="37.700000000000003"/>
    <n v="2.1360000000000001"/>
    <n v="0"/>
    <n v="0"/>
    <n v="0.82"/>
    <n v="2.65"/>
    <n v="-999"/>
    <n v="-999"/>
    <n v="8.3000000000000007"/>
    <n v="-999"/>
    <n v="0.52500000000000002"/>
    <n v="0.86799999999999999"/>
    <n v="0"/>
    <n v="-999"/>
    <x v="214"/>
  </r>
  <r>
    <d v="2009-06-09T00:00:00"/>
    <n v="160"/>
    <n v="-999"/>
    <n v="7.6"/>
    <n v="16"/>
    <n v="2.2999999999999998"/>
    <n v="76"/>
    <n v="35.200000000000003"/>
    <n v="0"/>
    <n v="0"/>
    <n v="0"/>
    <n v="1.1000000000000001"/>
    <n v="2.65"/>
    <n v="-999"/>
    <n v="-999"/>
    <n v="8.6"/>
    <n v="-999"/>
    <n v="0.63900000000000001"/>
    <n v="1.1779999999999999"/>
    <n v="0"/>
    <n v="-999"/>
    <x v="214"/>
  </r>
  <r>
    <d v="2009-06-10T00:00:00"/>
    <n v="161"/>
    <n v="-999"/>
    <n v="9.3000000000000007"/>
    <n v="18.2"/>
    <n v="2.2000000000000002"/>
    <n v="68.599999999999994"/>
    <n v="36.4"/>
    <n v="0"/>
    <n v="0"/>
    <n v="0"/>
    <n v="0.94"/>
    <n v="2.9"/>
    <n v="-999"/>
    <n v="-999"/>
    <n v="8.8000000000000007"/>
    <n v="-999"/>
    <n v="0.76"/>
    <n v="1.329"/>
    <n v="0"/>
    <n v="-999"/>
    <x v="214"/>
  </r>
  <r>
    <d v="2009-06-11T00:00:00"/>
    <n v="162"/>
    <n v="-999"/>
    <n v="11"/>
    <n v="19.3"/>
    <n v="4.5"/>
    <n v="65.8"/>
    <n v="25.7"/>
    <n v="1.335"/>
    <n v="0"/>
    <n v="0"/>
    <n v="0.9"/>
    <n v="2.33"/>
    <n v="-999"/>
    <n v="-999"/>
    <n v="9.3000000000000007"/>
    <n v="-999"/>
    <n v="0.57399999999999995"/>
    <n v="1.663"/>
    <n v="0"/>
    <n v="-999"/>
    <x v="214"/>
  </r>
  <r>
    <d v="2009-06-12T00:00:00"/>
    <n v="163"/>
    <n v="-999"/>
    <n v="12.6"/>
    <n v="20.8"/>
    <n v="6"/>
    <n v="58.9"/>
    <n v="30.4"/>
    <n v="0"/>
    <n v="0"/>
    <n v="0"/>
    <n v="0.87"/>
    <n v="2.63"/>
    <n v="-999"/>
    <n v="-999"/>
    <n v="9.6999999999999993"/>
    <n v="-999"/>
    <n v="0.74399999999999999"/>
    <n v="1.7090000000000001"/>
    <n v="0"/>
    <n v="-999"/>
    <x v="214"/>
  </r>
  <r>
    <d v="2009-06-13T00:00:00"/>
    <n v="164"/>
    <n v="-999"/>
    <n v="9.6"/>
    <n v="17.399999999999999"/>
    <n v="5.6"/>
    <n v="79.3"/>
    <n v="40.700000000000003"/>
    <n v="4.0050000000000008"/>
    <n v="0"/>
    <n v="0"/>
    <n v="0.75"/>
    <n v="2.77"/>
    <n v="-999"/>
    <n v="-999"/>
    <n v="9.8000000000000007"/>
    <n v="-999"/>
    <n v="0.80900000000000005"/>
    <n v="1.1779999999999999"/>
    <n v="0"/>
    <n v="-999"/>
    <x v="214"/>
  </r>
  <r>
    <d v="2009-06-14T00:00:00"/>
    <n v="165"/>
    <n v="-999"/>
    <n v="10.7"/>
    <n v="17.3"/>
    <n v="5.3"/>
    <n v="80.099999999999994"/>
    <n v="40.799999999999997"/>
    <n v="2.67"/>
    <n v="0"/>
    <n v="0"/>
    <n v="0.76"/>
    <n v="2.21"/>
    <n v="-999"/>
    <n v="-999"/>
    <n v="9.6"/>
    <n v="-999"/>
    <n v="0.80600000000000005"/>
    <n v="1.169"/>
    <n v="0"/>
    <n v="-999"/>
    <x v="214"/>
  </r>
  <r>
    <d v="2009-06-15T00:00:00"/>
    <n v="166"/>
    <n v="-999"/>
    <n v="10.4"/>
    <n v="16.899999999999999"/>
    <n v="6.4"/>
    <n v="76.900000000000006"/>
    <n v="50.9"/>
    <n v="1.8689999999999998"/>
    <n v="0"/>
    <n v="0"/>
    <n v="0.88"/>
    <n v="2.67"/>
    <n v="-999"/>
    <n v="-999"/>
    <n v="10.1"/>
    <n v="-999"/>
    <n v="0.97699999999999998"/>
    <n v="0.94499999999999995"/>
    <n v="0"/>
    <n v="-999"/>
    <x v="214"/>
  </r>
  <r>
    <d v="2009-06-16T00:00:00"/>
    <n v="167"/>
    <n v="-999"/>
    <n v="11.6"/>
    <n v="19"/>
    <n v="4"/>
    <n v="60.9"/>
    <n v="29.4"/>
    <n v="0"/>
    <n v="0"/>
    <n v="0"/>
    <n v="0.93"/>
    <n v="2.87"/>
    <n v="-999"/>
    <n v="-999"/>
    <n v="10.4"/>
    <n v="-999"/>
    <n v="0.64700000000000002"/>
    <n v="1.5509999999999999"/>
    <n v="0"/>
    <n v="-999"/>
    <x v="214"/>
  </r>
  <r>
    <d v="2009-06-17T00:00:00"/>
    <n v="168"/>
    <n v="-999"/>
    <n v="7.8"/>
    <n v="16.100000000000001"/>
    <n v="3.1"/>
    <n v="85"/>
    <n v="45.7"/>
    <n v="3.738"/>
    <n v="0"/>
    <n v="0"/>
    <n v="0.9"/>
    <n v="2.2999999999999998"/>
    <n v="-999"/>
    <n v="-999"/>
    <n v="10.7"/>
    <n v="-999"/>
    <n v="0.83699999999999997"/>
    <n v="0.99299999999999999"/>
    <n v="0"/>
    <n v="-999"/>
    <x v="214"/>
  </r>
  <r>
    <d v="2009-06-18T00:00:00"/>
    <n v="169"/>
    <n v="-999"/>
    <n v="8"/>
    <n v="16.899999999999999"/>
    <n v="2.4"/>
    <n v="82.5"/>
    <n v="37"/>
    <n v="1.6020000000000001"/>
    <n v="0"/>
    <n v="0"/>
    <n v="0.88"/>
    <n v="2.81"/>
    <n v="-999"/>
    <n v="-999"/>
    <n v="10.199999999999999"/>
    <n v="-999"/>
    <n v="0.71199999999999997"/>
    <n v="1.2130000000000001"/>
    <n v="0"/>
    <n v="-999"/>
    <x v="214"/>
  </r>
  <r>
    <d v="2009-06-19T00:00:00"/>
    <n v="170"/>
    <n v="-999"/>
    <n v="6.9"/>
    <n v="14.3"/>
    <n v="1.8"/>
    <n v="82.4"/>
    <n v="50.7"/>
    <n v="1.6019999999999999"/>
    <n v="0"/>
    <n v="0"/>
    <n v="0.89"/>
    <n v="2.54"/>
    <n v="-999"/>
    <n v="-999"/>
    <n v="10.199999999999999"/>
    <n v="-999"/>
    <n v="0.82499999999999996"/>
    <n v="0.80300000000000005"/>
    <n v="0"/>
    <n v="-999"/>
    <x v="214"/>
  </r>
  <r>
    <d v="2009-06-20T00:00:00"/>
    <n v="171"/>
    <n v="-999"/>
    <n v="7.6"/>
    <n v="14.7"/>
    <n v="1.3"/>
    <n v="70.900000000000006"/>
    <n v="39"/>
    <n v="0"/>
    <n v="0"/>
    <n v="0"/>
    <n v="0.84"/>
    <n v="2.2599999999999998"/>
    <n v="-999"/>
    <n v="-999"/>
    <n v="9.9"/>
    <n v="-999"/>
    <n v="0.65100000000000002"/>
    <n v="1.02"/>
    <n v="0"/>
    <n v="-999"/>
    <x v="214"/>
  </r>
  <r>
    <d v="2009-06-21T00:00:00"/>
    <n v="172"/>
    <n v="-999"/>
    <n v="4.4000000000000004"/>
    <n v="9.6999999999999993"/>
    <n v="1.3"/>
    <n v="89.6"/>
    <n v="69.2"/>
    <n v="20.025000000000002"/>
    <n v="0"/>
    <n v="0"/>
    <n v="0.78"/>
    <n v="2.39"/>
    <n v="-999"/>
    <n v="-999"/>
    <n v="9.6999999999999993"/>
    <n v="-999"/>
    <n v="0.83199999999999996"/>
    <n v="0.371"/>
    <n v="0"/>
    <n v="-999"/>
    <x v="214"/>
  </r>
  <r>
    <d v="2009-06-22T00:00:00"/>
    <n v="173"/>
    <n v="-999"/>
    <n v="3.2"/>
    <n v="10.3"/>
    <n v="-0.5"/>
    <n v="93.8"/>
    <n v="74.2"/>
    <n v="13.083"/>
    <n v="0"/>
    <n v="0"/>
    <n v="0.83"/>
    <n v="2.17"/>
    <n v="-999"/>
    <n v="-999"/>
    <n v="8.3000000000000007"/>
    <n v="-999"/>
    <n v="0.92800000000000005"/>
    <n v="0.32300000000000001"/>
    <n v="0"/>
    <n v="-999"/>
    <x v="214"/>
  </r>
  <r>
    <d v="2009-06-23T00:00:00"/>
    <n v="174"/>
    <n v="-999"/>
    <n v="6.4"/>
    <n v="14.3"/>
    <n v="-1.5"/>
    <n v="70.099999999999994"/>
    <n v="37.9"/>
    <n v="0"/>
    <n v="0"/>
    <n v="0"/>
    <n v="1.03"/>
    <n v="2.9"/>
    <n v="-999"/>
    <n v="-999"/>
    <n v="8"/>
    <n v="-999"/>
    <n v="0.61799999999999999"/>
    <n v="1.012"/>
    <n v="0"/>
    <n v="-999"/>
    <x v="214"/>
  </r>
  <r>
    <d v="2009-06-24T00:00:00"/>
    <n v="175"/>
    <n v="-999"/>
    <n v="9.3000000000000007"/>
    <n v="12.9"/>
    <n v="5"/>
    <n v="65.400000000000006"/>
    <n v="40.299999999999997"/>
    <n v="0.80100000000000005"/>
    <n v="0"/>
    <n v="0"/>
    <n v="1.84"/>
    <n v="4.7300000000000004"/>
    <n v="-999"/>
    <n v="-999"/>
    <n v="8.6999999999999993"/>
    <n v="-999"/>
    <n v="0.59899999999999998"/>
    <n v="0.88800000000000001"/>
    <n v="0"/>
    <n v="-999"/>
    <x v="214"/>
  </r>
  <r>
    <d v="2009-06-25T00:00:00"/>
    <n v="176"/>
    <n v="-999"/>
    <n v="7.2"/>
    <n v="14.2"/>
    <n v="0.8"/>
    <n v="70.5"/>
    <n v="44.1"/>
    <n v="0"/>
    <n v="0"/>
    <n v="0"/>
    <n v="1.1399999999999999"/>
    <n v="2.59"/>
    <n v="-999"/>
    <n v="-999"/>
    <n v="9"/>
    <n v="-999"/>
    <n v="0.71399999999999997"/>
    <n v="0.90500000000000003"/>
    <n v="0"/>
    <n v="-999"/>
    <x v="214"/>
  </r>
  <r>
    <d v="2009-06-26T00:00:00"/>
    <n v="177"/>
    <n v="-999"/>
    <n v="5.6"/>
    <n v="13.8"/>
    <n v="0"/>
    <n v="72.099999999999994"/>
    <n v="39"/>
    <n v="0"/>
    <n v="0"/>
    <n v="0"/>
    <n v="0.98"/>
    <n v="2.34"/>
    <n v="-999"/>
    <n v="-999"/>
    <n v="9.1999999999999993"/>
    <n v="-999"/>
    <n v="0.61399999999999999"/>
    <n v="0.96199999999999997"/>
    <n v="0"/>
    <n v="-999"/>
    <x v="214"/>
  </r>
  <r>
    <d v="2009-06-27T00:00:00"/>
    <n v="178"/>
    <n v="-999"/>
    <n v="11.7"/>
    <n v="20.5"/>
    <n v="1.1000000000000001"/>
    <n v="44"/>
    <n v="20.2"/>
    <n v="0"/>
    <n v="0"/>
    <n v="0"/>
    <n v="1.34"/>
    <n v="4.09"/>
    <n v="-999"/>
    <n v="-999"/>
    <n v="9.5"/>
    <n v="-999"/>
    <n v="0.48799999999999999"/>
    <n v="1.9239999999999999"/>
    <n v="0"/>
    <n v="-999"/>
    <x v="214"/>
  </r>
  <r>
    <d v="2009-06-28T00:00:00"/>
    <n v="179"/>
    <n v="-999"/>
    <n v="9.5"/>
    <n v="17"/>
    <n v="1.5"/>
    <n v="48.2"/>
    <n v="21.4"/>
    <n v="0"/>
    <n v="0"/>
    <n v="0"/>
    <n v="1.1299999999999999"/>
    <n v="3.09"/>
    <n v="-999"/>
    <n v="-999"/>
    <n v="10.5"/>
    <n v="-999"/>
    <n v="0.41399999999999998"/>
    <n v="1.5229999999999999"/>
    <n v="0"/>
    <n v="-999"/>
    <x v="214"/>
  </r>
  <r>
    <d v="2009-06-29T00:00:00"/>
    <n v="180"/>
    <n v="-999"/>
    <n v="9.4"/>
    <n v="18.100000000000001"/>
    <n v="1"/>
    <n v="46.5"/>
    <n v="17.5"/>
    <n v="0"/>
    <n v="0"/>
    <n v="0"/>
    <n v="1.04"/>
    <n v="2.87"/>
    <n v="-999"/>
    <n v="-999"/>
    <n v="10.6"/>
    <n v="-999"/>
    <n v="0.36299999999999999"/>
    <n v="1.7130000000000001"/>
    <n v="0"/>
    <n v="-999"/>
    <x v="214"/>
  </r>
  <r>
    <d v="2009-06-30T00:00:00"/>
    <n v="181"/>
    <n v="-999"/>
    <n v="8.3000000000000007"/>
    <n v="16.100000000000001"/>
    <n v="0.5"/>
    <n v="45.8"/>
    <n v="19.7"/>
    <n v="0"/>
    <n v="0"/>
    <n v="0"/>
    <n v="1.0900000000000001"/>
    <n v="2.69"/>
    <n v="-999"/>
    <n v="-999"/>
    <n v="10.8"/>
    <n v="-999"/>
    <n v="0.36"/>
    <n v="1.4690000000000001"/>
    <n v="0"/>
    <n v="-999"/>
    <x v="214"/>
  </r>
  <r>
    <d v="2009-07-01T00:00:00"/>
    <n v="182"/>
    <n v="-999"/>
    <n v="10.4"/>
    <n v="17.5"/>
    <n v="3.4"/>
    <n v="33.6"/>
    <n v="14.7"/>
    <n v="0"/>
    <n v="0"/>
    <n v="0"/>
    <n v="1.1200000000000001"/>
    <n v="2.89"/>
    <n v="-999"/>
    <n v="-999"/>
    <n v="11"/>
    <n v="-999"/>
    <n v="0.29299999999999998"/>
    <n v="1.706"/>
    <n v="0"/>
    <n v="-999"/>
    <x v="215"/>
  </r>
  <r>
    <d v="2009-07-02T00:00:00"/>
    <n v="183"/>
    <n v="-999"/>
    <n v="14"/>
    <n v="21.2"/>
    <n v="6.3"/>
    <n v="27.7"/>
    <n v="17.100000000000001"/>
    <n v="0"/>
    <n v="0"/>
    <n v="0"/>
    <n v="1.19"/>
    <n v="2.78"/>
    <n v="-999"/>
    <n v="-999"/>
    <n v="11.3"/>
    <n v="-999"/>
    <n v="0.43"/>
    <n v="2.0870000000000002"/>
    <n v="0"/>
    <n v="-999"/>
    <x v="215"/>
  </r>
  <r>
    <d v="2009-07-03T00:00:00"/>
    <n v="184"/>
    <n v="-999"/>
    <n v="16.7"/>
    <n v="24.7"/>
    <n v="8.4"/>
    <n v="29.2"/>
    <n v="16.8"/>
    <n v="0"/>
    <n v="0"/>
    <n v="0"/>
    <n v="1"/>
    <n v="3.01"/>
    <n v="-999"/>
    <n v="-999"/>
    <n v="12.1"/>
    <n v="-999"/>
    <n v="0.52300000000000002"/>
    <n v="2.5880000000000001"/>
    <n v="0"/>
    <n v="-999"/>
    <x v="215"/>
  </r>
  <r>
    <d v="2009-07-04T00:00:00"/>
    <n v="185"/>
    <n v="-999"/>
    <n v="17.899999999999999"/>
    <n v="25.8"/>
    <n v="10.6"/>
    <n v="32.799999999999997"/>
    <n v="17.600000000000001"/>
    <n v="0"/>
    <n v="0"/>
    <n v="0"/>
    <n v="0.92"/>
    <n v="2.79"/>
    <n v="-999"/>
    <n v="-999"/>
    <n v="13"/>
    <n v="-999"/>
    <n v="0.58399999999999996"/>
    <n v="2.7370000000000001"/>
    <n v="0"/>
    <n v="-999"/>
    <x v="215"/>
  </r>
  <r>
    <d v="2009-07-05T00:00:00"/>
    <n v="186"/>
    <n v="-999"/>
    <n v="16.7"/>
    <n v="22.9"/>
    <n v="10.5"/>
    <n v="33.799999999999997"/>
    <n v="12.9"/>
    <n v="0"/>
    <n v="0"/>
    <n v="0"/>
    <n v="0.93"/>
    <n v="3.33"/>
    <n v="-999"/>
    <n v="-999"/>
    <n v="13"/>
    <n v="-999"/>
    <n v="0.35899999999999999"/>
    <n v="2.4319999999999999"/>
    <n v="0"/>
    <n v="-999"/>
    <x v="215"/>
  </r>
  <r>
    <d v="2009-07-06T00:00:00"/>
    <n v="187"/>
    <n v="-999"/>
    <n v="7.2"/>
    <n v="14.1"/>
    <n v="3.4"/>
    <n v="88.2"/>
    <n v="37.200000000000003"/>
    <n v="21.092999999999996"/>
    <n v="0"/>
    <n v="0"/>
    <n v="0.91"/>
    <n v="3.51"/>
    <n v="-999"/>
    <n v="-999"/>
    <n v="12.3"/>
    <n v="-999"/>
    <n v="0.6"/>
    <n v="1.01"/>
    <n v="0"/>
    <n v="-999"/>
    <x v="215"/>
  </r>
  <r>
    <d v="2009-07-07T00:00:00"/>
    <n v="188"/>
    <n v="-999"/>
    <n v="5.8"/>
    <n v="12.9"/>
    <n v="2.2000000000000002"/>
    <n v="88.1"/>
    <n v="53.2"/>
    <n v="1.6020000000000001"/>
    <n v="0"/>
    <n v="0"/>
    <n v="0.84"/>
    <n v="2.61"/>
    <n v="-999"/>
    <n v="-999"/>
    <n v="11.4"/>
    <n v="-999"/>
    <n v="0.79100000000000004"/>
    <n v="0.69599999999999995"/>
    <n v="0"/>
    <n v="-999"/>
    <x v="215"/>
  </r>
  <r>
    <d v="2009-07-08T00:00:00"/>
    <n v="189"/>
    <n v="-999"/>
    <n v="5.5"/>
    <n v="11.5"/>
    <n v="1.8"/>
    <n v="87"/>
    <n v="62.9"/>
    <n v="0.26700000000000002"/>
    <n v="0"/>
    <n v="0"/>
    <n v="0.87"/>
    <n v="2.11"/>
    <n v="-999"/>
    <n v="-999"/>
    <n v="10.8"/>
    <n v="-999"/>
    <n v="0.85199999999999998"/>
    <n v="0.503"/>
    <n v="0"/>
    <n v="-999"/>
    <x v="215"/>
  </r>
  <r>
    <d v="2009-07-09T00:00:00"/>
    <n v="190"/>
    <n v="-999"/>
    <n v="7.2"/>
    <n v="13.1"/>
    <n v="1"/>
    <n v="86.2"/>
    <n v="55"/>
    <n v="7.2089999999999996"/>
    <n v="0"/>
    <n v="0"/>
    <n v="0.73"/>
    <n v="2.37"/>
    <n v="-999"/>
    <n v="-999"/>
    <n v="10"/>
    <n v="-999"/>
    <n v="0.83099999999999996"/>
    <n v="0.67800000000000005"/>
    <n v="0"/>
    <n v="-999"/>
    <x v="215"/>
  </r>
  <r>
    <d v="2009-07-10T00:00:00"/>
    <n v="191"/>
    <n v="-999"/>
    <n v="11.7"/>
    <n v="19.3"/>
    <n v="4.9000000000000004"/>
    <n v="70.599999999999994"/>
    <n v="34.700000000000003"/>
    <n v="0.26700000000000002"/>
    <n v="0"/>
    <n v="0"/>
    <n v="0.85"/>
    <n v="2.37"/>
    <n v="-999"/>
    <n v="-999"/>
    <n v="10.6"/>
    <n v="-999"/>
    <n v="0.77900000000000003"/>
    <n v="1.462"/>
    <n v="0"/>
    <n v="-999"/>
    <x v="215"/>
  </r>
  <r>
    <d v="2009-07-11T00:00:00"/>
    <n v="192"/>
    <n v="-999"/>
    <n v="14.7"/>
    <n v="22.5"/>
    <n v="8.5"/>
    <n v="53.9"/>
    <n v="29.2"/>
    <n v="0"/>
    <n v="0"/>
    <n v="0"/>
    <n v="0.76"/>
    <n v="2.39"/>
    <n v="-999"/>
    <n v="-999"/>
    <n v="11.3"/>
    <n v="-999"/>
    <n v="0.79600000000000004"/>
    <n v="1.929"/>
    <n v="0"/>
    <n v="-999"/>
    <x v="215"/>
  </r>
  <r>
    <d v="2009-07-12T00:00:00"/>
    <n v="193"/>
    <n v="-999"/>
    <n v="15"/>
    <n v="23.2"/>
    <n v="8.6999999999999993"/>
    <n v="56.9"/>
    <n v="22.9"/>
    <n v="1.335"/>
    <n v="0"/>
    <n v="0"/>
    <n v="0.87"/>
    <n v="2.87"/>
    <n v="-999"/>
    <n v="-999"/>
    <n v="11.8"/>
    <n v="-999"/>
    <n v="0.65200000000000002"/>
    <n v="2.1920000000000002"/>
    <n v="0"/>
    <n v="-999"/>
    <x v="215"/>
  </r>
  <r>
    <d v="2009-07-13T00:00:00"/>
    <n v="194"/>
    <n v="-999"/>
    <n v="10.7"/>
    <n v="18"/>
    <n v="5.5"/>
    <n v="81.8"/>
    <n v="55.7"/>
    <n v="2.1360000000000001"/>
    <n v="0"/>
    <n v="0"/>
    <n v="0.86"/>
    <n v="2.1"/>
    <n v="-999"/>
    <n v="-999"/>
    <n v="11.9"/>
    <n v="-999"/>
    <n v="1.1459999999999999"/>
    <n v="0.91400000000000003"/>
    <n v="0"/>
    <n v="-999"/>
    <x v="215"/>
  </r>
  <r>
    <d v="2009-07-14T00:00:00"/>
    <n v="195"/>
    <n v="-999"/>
    <n v="12.3"/>
    <n v="20"/>
    <n v="4.9000000000000004"/>
    <n v="67.8"/>
    <n v="33.9"/>
    <n v="2.1360000000000001"/>
    <n v="0"/>
    <n v="0"/>
    <n v="0.98"/>
    <n v="2.35"/>
    <n v="-999"/>
    <n v="-999"/>
    <n v="12"/>
    <n v="-999"/>
    <n v="0.79200000000000004"/>
    <n v="1.5449999999999999"/>
    <n v="0"/>
    <n v="-999"/>
    <x v="215"/>
  </r>
  <r>
    <d v="2009-07-15T00:00:00"/>
    <n v="196"/>
    <n v="-999"/>
    <n v="14"/>
    <n v="21.9"/>
    <n v="6.6"/>
    <n v="62.3"/>
    <n v="25.2"/>
    <n v="0.26700000000000002"/>
    <n v="0"/>
    <n v="0"/>
    <n v="0.99"/>
    <n v="2.78"/>
    <n v="-999"/>
    <n v="-999"/>
    <n v="12.8"/>
    <n v="-999"/>
    <n v="0.66"/>
    <n v="1.9650000000000001"/>
    <n v="0"/>
    <n v="-999"/>
    <x v="215"/>
  </r>
  <r>
    <d v="2009-07-16T00:00:00"/>
    <n v="197"/>
    <n v="-999"/>
    <n v="15.6"/>
    <n v="24"/>
    <n v="7.5"/>
    <n v="48"/>
    <n v="23.4"/>
    <n v="0"/>
    <n v="0"/>
    <n v="0"/>
    <n v="0.94"/>
    <n v="2.23"/>
    <n v="-999"/>
    <n v="-999"/>
    <n v="13.2"/>
    <n v="-999"/>
    <n v="0.69699999999999995"/>
    <n v="2.2850000000000001"/>
    <n v="0"/>
    <n v="-999"/>
    <x v="215"/>
  </r>
  <r>
    <d v="2009-07-17T00:00:00"/>
    <n v="198"/>
    <n v="-999"/>
    <n v="18.100000000000001"/>
    <n v="26.3"/>
    <n v="9.8000000000000007"/>
    <n v="42.7"/>
    <n v="17"/>
    <n v="0"/>
    <n v="0"/>
    <n v="0"/>
    <n v="1.02"/>
    <n v="3.31"/>
    <n v="-999"/>
    <n v="-999"/>
    <n v="13.8"/>
    <n v="-999"/>
    <n v="0.58199999999999996"/>
    <n v="2.839"/>
    <n v="0"/>
    <n v="-999"/>
    <x v="215"/>
  </r>
  <r>
    <d v="2009-07-18T00:00:00"/>
    <n v="199"/>
    <n v="-999"/>
    <n v="16.3"/>
    <n v="25.3"/>
    <n v="6.6"/>
    <n v="41.5"/>
    <n v="14.9"/>
    <n v="0"/>
    <n v="0"/>
    <n v="0"/>
    <n v="1.1399999999999999"/>
    <n v="3.17"/>
    <n v="-999"/>
    <n v="-999"/>
    <n v="14.2"/>
    <n v="-999"/>
    <n v="0.47899999999999998"/>
    <n v="2.7440000000000002"/>
    <n v="0"/>
    <n v="-999"/>
    <x v="215"/>
  </r>
  <r>
    <d v="2009-07-19T00:00:00"/>
    <n v="200"/>
    <n v="-999"/>
    <n v="10.8"/>
    <n v="17.5"/>
    <n v="4.4000000000000004"/>
    <n v="56.1"/>
    <n v="33.1"/>
    <n v="0"/>
    <n v="0"/>
    <n v="0"/>
    <n v="1.02"/>
    <n v="2.7"/>
    <n v="-999"/>
    <n v="-999"/>
    <n v="13.6"/>
    <n v="-999"/>
    <n v="0.66300000000000003"/>
    <n v="1.3380000000000001"/>
    <n v="0"/>
    <n v="-999"/>
    <x v="215"/>
  </r>
  <r>
    <d v="2009-07-20T00:00:00"/>
    <n v="201"/>
    <n v="-999"/>
    <n v="14.2"/>
    <n v="22.6"/>
    <n v="6.4"/>
    <n v="41.6"/>
    <n v="17.3"/>
    <n v="0"/>
    <n v="0"/>
    <n v="0"/>
    <n v="0.91"/>
    <n v="2.5499999999999998"/>
    <n v="-999"/>
    <n v="-999"/>
    <n v="13.3"/>
    <n v="-999"/>
    <n v="0.47499999999999998"/>
    <n v="2.2669999999999999"/>
    <n v="0"/>
    <n v="-999"/>
    <x v="215"/>
  </r>
  <r>
    <d v="2009-07-21T00:00:00"/>
    <n v="202"/>
    <n v="-999"/>
    <n v="17.7"/>
    <n v="26.3"/>
    <n v="8.4"/>
    <n v="36.1"/>
    <n v="16.600000000000001"/>
    <n v="0"/>
    <n v="0"/>
    <n v="0"/>
    <n v="0.86"/>
    <n v="2.65"/>
    <n v="-999"/>
    <n v="-999"/>
    <n v="13.7"/>
    <n v="-999"/>
    <n v="0.56899999999999995"/>
    <n v="2.8530000000000002"/>
    <n v="0"/>
    <n v="-999"/>
    <x v="215"/>
  </r>
  <r>
    <d v="2009-07-22T00:00:00"/>
    <n v="203"/>
    <n v="-999"/>
    <n v="18.8"/>
    <n v="26.7"/>
    <n v="11.4"/>
    <n v="40.799999999999997"/>
    <n v="18.8"/>
    <n v="0"/>
    <n v="0"/>
    <n v="0"/>
    <n v="0.94"/>
    <n v="3.05"/>
    <n v="-999"/>
    <n v="-999"/>
    <n v="14.3"/>
    <n v="-999"/>
    <n v="0.65800000000000003"/>
    <n v="2.8439999999999999"/>
    <n v="0"/>
    <n v="-999"/>
    <x v="215"/>
  </r>
  <r>
    <d v="2009-07-23T00:00:00"/>
    <n v="204"/>
    <n v="-999"/>
    <n v="12.6"/>
    <n v="21.6"/>
    <n v="8.3000000000000007"/>
    <n v="69.8"/>
    <n v="31.8"/>
    <n v="6.6749999999999998"/>
    <n v="0"/>
    <n v="0"/>
    <n v="0.89"/>
    <n v="3.15"/>
    <n v="-999"/>
    <n v="-999"/>
    <n v="13.8"/>
    <n v="-999"/>
    <n v="0.81899999999999995"/>
    <n v="1.7589999999999999"/>
    <n v="0"/>
    <n v="-999"/>
    <x v="215"/>
  </r>
  <r>
    <d v="2009-07-24T00:00:00"/>
    <n v="205"/>
    <n v="-999"/>
    <n v="14.1"/>
    <n v="21"/>
    <n v="8.5"/>
    <n v="76"/>
    <n v="46.2"/>
    <n v="0.80100000000000005"/>
    <n v="0"/>
    <n v="0"/>
    <n v="0.93"/>
    <n v="3.1"/>
    <n v="-999"/>
    <n v="-999"/>
    <n v="13.5"/>
    <n v="-999"/>
    <n v="1.151"/>
    <n v="1.3380000000000001"/>
    <n v="0"/>
    <n v="-999"/>
    <x v="215"/>
  </r>
  <r>
    <d v="2009-07-25T00:00:00"/>
    <n v="206"/>
    <n v="-999"/>
    <n v="13.9"/>
    <n v="24.2"/>
    <n v="9.6999999999999993"/>
    <n v="75"/>
    <n v="30.4"/>
    <n v="4.0049999999999999"/>
    <n v="0"/>
    <n v="0"/>
    <n v="1"/>
    <n v="4.87"/>
    <n v="-999"/>
    <n v="-999"/>
    <n v="13.8"/>
    <n v="-999"/>
    <n v="0.92"/>
    <n v="2.101"/>
    <n v="0"/>
    <n v="-999"/>
    <x v="215"/>
  </r>
  <r>
    <d v="2009-07-26T00:00:00"/>
    <n v="207"/>
    <n v="-999"/>
    <n v="17.7"/>
    <n v="24.6"/>
    <n v="9.1999999999999993"/>
    <n v="60.8"/>
    <n v="36.700000000000003"/>
    <n v="0"/>
    <n v="0"/>
    <n v="0"/>
    <n v="0.97"/>
    <n v="2.4900000000000002"/>
    <n v="-999"/>
    <n v="-999"/>
    <n v="13.9"/>
    <n v="-999"/>
    <n v="1.137"/>
    <n v="1.958"/>
    <n v="0"/>
    <n v="-999"/>
    <x v="215"/>
  </r>
  <r>
    <d v="2009-07-27T00:00:00"/>
    <n v="208"/>
    <n v="-999"/>
    <n v="19.899999999999999"/>
    <n v="27.2"/>
    <n v="13.4"/>
    <n v="48.1"/>
    <n v="21.4"/>
    <n v="0"/>
    <n v="0"/>
    <n v="0"/>
    <n v="0.94"/>
    <n v="2.25"/>
    <n v="-999"/>
    <n v="-999"/>
    <n v="14.8"/>
    <n v="-999"/>
    <n v="0.77100000000000002"/>
    <n v="2.835"/>
    <n v="0"/>
    <n v="-999"/>
    <x v="215"/>
  </r>
  <r>
    <d v="2009-07-28T00:00:00"/>
    <n v="209"/>
    <n v="-999"/>
    <n v="19.399999999999999"/>
    <n v="25.5"/>
    <n v="14.1"/>
    <n v="46.3"/>
    <n v="33"/>
    <n v="0"/>
    <n v="0"/>
    <n v="0"/>
    <n v="1.01"/>
    <n v="2.69"/>
    <n v="-999"/>
    <n v="-999"/>
    <n v="15.1"/>
    <n v="-999"/>
    <n v="1.079"/>
    <n v="2.1859999999999999"/>
    <n v="0"/>
    <n v="-999"/>
    <x v="215"/>
  </r>
  <r>
    <d v="2009-07-29T00:00:00"/>
    <n v="210"/>
    <n v="-999"/>
    <n v="17.5"/>
    <n v="25"/>
    <n v="12.4"/>
    <n v="57.8"/>
    <n v="34.9"/>
    <n v="0"/>
    <n v="0"/>
    <n v="0"/>
    <n v="1.2"/>
    <n v="3.22"/>
    <n v="-999"/>
    <n v="-999"/>
    <n v="15.3"/>
    <n v="-999"/>
    <n v="1.105"/>
    <n v="2.0619999999999998"/>
    <n v="0"/>
    <n v="-999"/>
    <x v="215"/>
  </r>
  <r>
    <d v="2009-07-30T00:00:00"/>
    <n v="211"/>
    <n v="-999"/>
    <n v="17.5"/>
    <n v="26.3"/>
    <n v="12.2"/>
    <n v="57.1"/>
    <n v="33.9"/>
    <n v="0"/>
    <n v="0"/>
    <n v="0"/>
    <n v="0.77"/>
    <n v="2.34"/>
    <n v="-999"/>
    <n v="-999"/>
    <n v="15.1"/>
    <n v="-999"/>
    <n v="1.161"/>
    <n v="2.2610000000000001"/>
    <n v="0"/>
    <n v="-999"/>
    <x v="215"/>
  </r>
  <r>
    <d v="2009-07-31T00:00:00"/>
    <n v="212"/>
    <n v="-999"/>
    <n v="19.899999999999999"/>
    <n v="27.4"/>
    <n v="12.1"/>
    <n v="46.9"/>
    <n v="28.1"/>
    <n v="0"/>
    <n v="0"/>
    <n v="0"/>
    <n v="0.83"/>
    <n v="2.15"/>
    <n v="-999"/>
    <n v="-999"/>
    <n v="15.3"/>
    <n v="-999"/>
    <n v="1.0249999999999999"/>
    <n v="2.6240000000000001"/>
    <n v="0"/>
    <n v="-999"/>
    <x v="215"/>
  </r>
  <r>
    <d v="2009-08-01T00:00:00"/>
    <n v="213"/>
    <n v="-999"/>
    <n v="20.100000000000001"/>
    <n v="28.4"/>
    <n v="13.3"/>
    <n v="35.6"/>
    <n v="15.8"/>
    <n v="0"/>
    <n v="0"/>
    <n v="0"/>
    <n v="1.03"/>
    <n v="2.91"/>
    <n v="-999"/>
    <n v="-999"/>
    <n v="15.6"/>
    <n v="-999"/>
    <n v="0.61"/>
    <n v="3.2570000000000001"/>
    <n v="0"/>
    <n v="-999"/>
    <x v="216"/>
  </r>
  <r>
    <d v="2009-08-02T00:00:00"/>
    <n v="214"/>
    <n v="-999"/>
    <n v="18.600000000000001"/>
    <n v="26.4"/>
    <n v="12.2"/>
    <n v="45"/>
    <n v="21.6"/>
    <n v="0"/>
    <n v="0"/>
    <n v="0"/>
    <n v="0.92"/>
    <n v="2.46"/>
    <n v="-999"/>
    <n v="-999"/>
    <n v="15.5"/>
    <n v="-999"/>
    <n v="0.745"/>
    <n v="2.698"/>
    <n v="0"/>
    <n v="-999"/>
    <x v="216"/>
  </r>
  <r>
    <d v="2009-08-03T00:00:00"/>
    <n v="215"/>
    <n v="-999"/>
    <n v="18.5"/>
    <n v="26"/>
    <n v="12.1"/>
    <n v="39.9"/>
    <n v="25.5"/>
    <n v="0"/>
    <n v="0"/>
    <n v="0"/>
    <n v="0.9"/>
    <n v="3.02"/>
    <n v="-999"/>
    <n v="-999"/>
    <n v="15.4"/>
    <n v="-999"/>
    <n v="0.85899999999999999"/>
    <n v="2.504"/>
    <n v="0"/>
    <n v="-999"/>
    <x v="216"/>
  </r>
  <r>
    <d v="2009-08-04T00:00:00"/>
    <n v="216"/>
    <n v="-999"/>
    <n v="14.4"/>
    <n v="20.9"/>
    <n v="10.4"/>
    <n v="52.1"/>
    <n v="33.1"/>
    <n v="0"/>
    <n v="0"/>
    <n v="0"/>
    <n v="0.78"/>
    <n v="2.0099999999999998"/>
    <n v="-999"/>
    <n v="-999"/>
    <n v="14.9"/>
    <n v="-999"/>
    <n v="0.81599999999999995"/>
    <n v="1.653"/>
    <n v="0"/>
    <n v="-999"/>
    <x v="216"/>
  </r>
  <r>
    <d v="2009-08-05T00:00:00"/>
    <n v="217"/>
    <n v="-999"/>
    <n v="15.3"/>
    <n v="23.7"/>
    <n v="9.3000000000000007"/>
    <n v="53.4"/>
    <n v="27"/>
    <n v="0"/>
    <n v="0"/>
    <n v="0"/>
    <n v="1.1100000000000001"/>
    <n v="2.7"/>
    <n v="-999"/>
    <n v="-999"/>
    <n v="14.4"/>
    <n v="-999"/>
    <n v="0.78900000000000003"/>
    <n v="2.1389999999999998"/>
    <n v="0"/>
    <n v="-999"/>
    <x v="216"/>
  </r>
  <r>
    <d v="2009-08-06T00:00:00"/>
    <n v="218"/>
    <n v="-999"/>
    <n v="13.7"/>
    <n v="20.100000000000001"/>
    <n v="8.5"/>
    <n v="55.5"/>
    <n v="28.8"/>
    <n v="0"/>
    <n v="0"/>
    <n v="0"/>
    <n v="1.1000000000000001"/>
    <n v="3.21"/>
    <n v="-999"/>
    <n v="-999"/>
    <n v="14.4"/>
    <n v="-999"/>
    <n v="0.67900000000000005"/>
    <n v="1.675"/>
    <n v="0"/>
    <n v="-999"/>
    <x v="216"/>
  </r>
  <r>
    <d v="2009-08-07T00:00:00"/>
    <n v="219"/>
    <n v="-999"/>
    <n v="14.7"/>
    <n v="22.4"/>
    <n v="7.4"/>
    <n v="43.7"/>
    <n v="18.8"/>
    <n v="0"/>
    <n v="0"/>
    <n v="0"/>
    <n v="0.95"/>
    <n v="2.5499999999999998"/>
    <n v="-999"/>
    <n v="-999"/>
    <n v="14.1"/>
    <n v="-999"/>
    <n v="0.50900000000000001"/>
    <n v="2.1989999999999998"/>
    <n v="0"/>
    <n v="-999"/>
    <x v="216"/>
  </r>
  <r>
    <d v="2009-08-08T00:00:00"/>
    <n v="220"/>
    <n v="-999"/>
    <n v="13.3"/>
    <n v="20.8"/>
    <n v="6.7"/>
    <n v="64.7"/>
    <n v="37.799999999999997"/>
    <n v="0"/>
    <n v="0"/>
    <n v="0"/>
    <n v="0.82"/>
    <n v="2.11"/>
    <n v="-999"/>
    <n v="-999"/>
    <n v="13.9"/>
    <n v="-999"/>
    <n v="0.92800000000000005"/>
    <n v="1.528"/>
    <n v="0"/>
    <n v="-999"/>
    <x v="216"/>
  </r>
  <r>
    <d v="2009-08-09T00:00:00"/>
    <n v="221"/>
    <n v="-999"/>
    <n v="13.3"/>
    <n v="21.5"/>
    <n v="5.7"/>
    <n v="65.2"/>
    <n v="33.799999999999997"/>
    <n v="0"/>
    <n v="0"/>
    <n v="0"/>
    <n v="1.0900000000000001"/>
    <n v="3.57"/>
    <n v="-999"/>
    <n v="-999"/>
    <n v="13.8"/>
    <n v="-999"/>
    <n v="0.86699999999999999"/>
    <n v="1.6970000000000001"/>
    <n v="0"/>
    <n v="-999"/>
    <x v="216"/>
  </r>
  <r>
    <d v="2009-08-10T00:00:00"/>
    <n v="222"/>
    <n v="-999"/>
    <n v="11.1"/>
    <n v="16.2"/>
    <n v="7.5"/>
    <n v="77.5"/>
    <n v="50.4"/>
    <n v="4.806"/>
    <n v="0"/>
    <n v="0"/>
    <n v="0.96"/>
    <n v="2.74"/>
    <n v="-999"/>
    <n v="-999"/>
    <n v="13.6"/>
    <n v="-999"/>
    <n v="0.92800000000000005"/>
    <n v="0.91300000000000003"/>
    <n v="0"/>
    <n v="-999"/>
    <x v="216"/>
  </r>
  <r>
    <d v="2009-08-11T00:00:00"/>
    <n v="223"/>
    <n v="-999"/>
    <n v="8.6999999999999993"/>
    <n v="16.3"/>
    <n v="5"/>
    <n v="82.5"/>
    <n v="48.1"/>
    <n v="3.4709999999999996"/>
    <n v="0"/>
    <n v="0"/>
    <n v="0.75"/>
    <n v="2.23"/>
    <n v="-999"/>
    <n v="-999"/>
    <n v="13.1"/>
    <n v="-999"/>
    <n v="0.89300000000000002"/>
    <n v="0.96199999999999997"/>
    <n v="0"/>
    <n v="-999"/>
    <x v="216"/>
  </r>
  <r>
    <d v="2009-08-12T00:00:00"/>
    <n v="224"/>
    <n v="-999"/>
    <n v="9.1999999999999993"/>
    <n v="16.399999999999999"/>
    <n v="3.7"/>
    <n v="66.8"/>
    <n v="36.200000000000003"/>
    <n v="0"/>
    <n v="0"/>
    <n v="0"/>
    <n v="0.81"/>
    <n v="2.35"/>
    <n v="-999"/>
    <n v="-999"/>
    <n v="12.6"/>
    <n v="-999"/>
    <n v="0.67600000000000005"/>
    <n v="1.19"/>
    <n v="0"/>
    <n v="-999"/>
    <x v="216"/>
  </r>
  <r>
    <d v="2009-08-13T00:00:00"/>
    <n v="225"/>
    <n v="-999"/>
    <n v="6.4"/>
    <n v="11.8"/>
    <n v="2.8"/>
    <n v="84.6"/>
    <n v="58.9"/>
    <n v="8.8110000000000017"/>
    <n v="0"/>
    <n v="0"/>
    <n v="0.75"/>
    <n v="2.17"/>
    <n v="-999"/>
    <n v="-999"/>
    <n v="11.8"/>
    <n v="-999"/>
    <n v="0.81599999999999995"/>
    <n v="0.56899999999999995"/>
    <n v="0"/>
    <n v="-999"/>
    <x v="216"/>
  </r>
  <r>
    <d v="2009-08-14T00:00:00"/>
    <n v="226"/>
    <n v="-999"/>
    <n v="3.2"/>
    <n v="8.1"/>
    <n v="-0.1"/>
    <n v="98.1"/>
    <n v="88.5"/>
    <n v="24.564"/>
    <n v="0"/>
    <n v="0"/>
    <n v="0.65"/>
    <n v="1.74"/>
    <n v="-999"/>
    <n v="-999"/>
    <n v="9.8000000000000007"/>
    <n v="-999"/>
    <n v="0.95499999999999996"/>
    <n v="0.124"/>
    <n v="0"/>
    <n v="-999"/>
    <x v="216"/>
  </r>
  <r>
    <d v="2009-08-15T00:00:00"/>
    <n v="227"/>
    <n v="-999"/>
    <n v="5.5"/>
    <n v="10.4"/>
    <n v="1.7"/>
    <n v="96.5"/>
    <n v="79.5"/>
    <n v="4.806"/>
    <n v="0"/>
    <n v="0"/>
    <n v="0.7"/>
    <n v="1.67"/>
    <n v="-999"/>
    <n v="-999"/>
    <n v="9.5"/>
    <n v="-999"/>
    <n v="1.004"/>
    <n v="0.25800000000000001"/>
    <n v="0"/>
    <n v="-999"/>
    <x v="216"/>
  </r>
  <r>
    <d v="2009-08-16T00:00:00"/>
    <n v="228"/>
    <n v="-999"/>
    <n v="8"/>
    <n v="13.9"/>
    <n v="3.7"/>
    <n v="85.7"/>
    <n v="54.2"/>
    <n v="0"/>
    <n v="0"/>
    <n v="0"/>
    <n v="0.84"/>
    <n v="2.4300000000000002"/>
    <n v="-999"/>
    <n v="-999"/>
    <n v="10.1"/>
    <n v="-999"/>
    <n v="0.86199999999999999"/>
    <n v="0.72699999999999998"/>
    <n v="0"/>
    <n v="-999"/>
    <x v="216"/>
  </r>
  <r>
    <d v="2009-08-17T00:00:00"/>
    <n v="229"/>
    <n v="-999"/>
    <n v="13.1"/>
    <n v="20.3"/>
    <n v="6.6"/>
    <n v="70.2"/>
    <n v="43.3"/>
    <n v="0"/>
    <n v="0"/>
    <n v="0"/>
    <n v="0.74"/>
    <n v="1.77"/>
    <n v="-999"/>
    <n v="-999"/>
    <n v="11"/>
    <n v="-999"/>
    <n v="1.0329999999999999"/>
    <n v="1.35"/>
    <n v="0"/>
    <n v="-999"/>
    <x v="216"/>
  </r>
  <r>
    <d v="2009-08-18T00:00:00"/>
    <n v="230"/>
    <n v="-999"/>
    <n v="16.8"/>
    <n v="22.7"/>
    <n v="8.5"/>
    <n v="57.4"/>
    <n v="37.799999999999997"/>
    <n v="0"/>
    <n v="0"/>
    <n v="0"/>
    <n v="0.9"/>
    <n v="2.5"/>
    <n v="-999"/>
    <n v="-999"/>
    <n v="11"/>
    <n v="-999"/>
    <n v="1.0429999999999999"/>
    <n v="1.716"/>
    <n v="0"/>
    <n v="-999"/>
    <x v="216"/>
  </r>
  <r>
    <d v="2009-08-19T00:00:00"/>
    <n v="231"/>
    <n v="-999"/>
    <n v="17.600000000000001"/>
    <n v="25.4"/>
    <n v="10.6"/>
    <n v="49.4"/>
    <n v="21.3"/>
    <n v="0"/>
    <n v="0"/>
    <n v="0"/>
    <n v="0.9"/>
    <n v="2.7"/>
    <n v="-999"/>
    <n v="-999"/>
    <n v="11"/>
    <n v="-999"/>
    <n v="0.69099999999999995"/>
    <n v="2.5529999999999999"/>
    <n v="0"/>
    <n v="-999"/>
    <x v="216"/>
  </r>
  <r>
    <d v="2009-08-20T00:00:00"/>
    <n v="232"/>
    <n v="-999"/>
    <n v="19.3"/>
    <n v="27.7"/>
    <n v="9.9"/>
    <n v="53"/>
    <n v="21.2"/>
    <n v="0"/>
    <n v="0"/>
    <n v="0"/>
    <n v="1.2"/>
    <n v="3.3"/>
    <n v="-999"/>
    <n v="-999"/>
    <n v="11"/>
    <n v="-999"/>
    <n v="0.78700000000000003"/>
    <n v="2.9260000000000002"/>
    <n v="0"/>
    <n v="-999"/>
    <x v="216"/>
  </r>
  <r>
    <d v="2009-08-21T00:00:00"/>
    <n v="233"/>
    <n v="-999"/>
    <n v="15.1"/>
    <n v="21.6"/>
    <n v="8.1999999999999993"/>
    <n v="54.5"/>
    <n v="35.4"/>
    <n v="0"/>
    <n v="0"/>
    <n v="0"/>
    <n v="1.2"/>
    <n v="3.3"/>
    <n v="-999"/>
    <n v="-999"/>
    <n v="11"/>
    <n v="-999"/>
    <n v="0.91300000000000003"/>
    <n v="1.6659999999999999"/>
    <n v="0"/>
    <n v="-999"/>
    <x v="216"/>
  </r>
  <r>
    <d v="2009-08-22T00:00:00"/>
    <n v="234"/>
    <n v="-999"/>
    <n v="11.2"/>
    <n v="19.3"/>
    <n v="2.8"/>
    <n v="55.8"/>
    <n v="19.5"/>
    <n v="0"/>
    <n v="0"/>
    <n v="0"/>
    <n v="0.9"/>
    <n v="3.2"/>
    <n v="-999"/>
    <n v="-999"/>
    <n v="11"/>
    <n v="-999"/>
    <n v="0.436"/>
    <n v="1.802"/>
    <n v="0"/>
    <n v="-999"/>
    <x v="216"/>
  </r>
  <r>
    <d v="2009-08-23T00:00:00"/>
    <n v="235"/>
    <n v="-999"/>
    <n v="8.8000000000000007"/>
    <n v="15.3"/>
    <n v="3.2"/>
    <n v="58.4"/>
    <n v="34.200000000000003"/>
    <n v="0"/>
    <n v="0"/>
    <n v="0"/>
    <n v="1.1000000000000001"/>
    <n v="2.5"/>
    <n v="-999"/>
    <n v="-999"/>
    <n v="11"/>
    <n v="-999"/>
    <n v="0.59399999999999997"/>
    <n v="1.1439999999999999"/>
    <n v="0"/>
    <n v="-999"/>
    <x v="216"/>
  </r>
  <r>
    <d v="2009-08-24T00:00:00"/>
    <n v="236"/>
    <n v="-999"/>
    <n v="11.1"/>
    <n v="19.8"/>
    <n v="0.8"/>
    <n v="54.2"/>
    <n v="23.4"/>
    <n v="0"/>
    <n v="0"/>
    <n v="0"/>
    <n v="1.2"/>
    <n v="3.7"/>
    <n v="-999"/>
    <n v="-999"/>
    <n v="11"/>
    <n v="-999"/>
    <n v="0.54"/>
    <n v="1.7689999999999999"/>
    <n v="0"/>
    <n v="-999"/>
    <x v="216"/>
  </r>
  <r>
    <d v="2009-08-25T00:00:00"/>
    <n v="237"/>
    <n v="-999"/>
    <n v="11.9"/>
    <n v="18.2"/>
    <n v="5.2"/>
    <n v="50.1"/>
    <n v="33.700000000000003"/>
    <n v="0"/>
    <n v="0"/>
    <n v="0"/>
    <n v="1"/>
    <n v="2.7"/>
    <n v="-999"/>
    <n v="-999"/>
    <n v="11"/>
    <n v="-999"/>
    <n v="0.70399999999999996"/>
    <n v="1.385"/>
    <n v="0"/>
    <n v="-999"/>
    <x v="216"/>
  </r>
  <r>
    <d v="2009-08-26T00:00:00"/>
    <n v="238"/>
    <n v="-999"/>
    <n v="10.3"/>
    <n v="18.2"/>
    <n v="2.2999999999999998"/>
    <n v="54.8"/>
    <n v="18.899999999999999"/>
    <n v="0"/>
    <n v="0"/>
    <n v="0"/>
    <n v="0.9"/>
    <n v="3"/>
    <n v="-999"/>
    <n v="-999"/>
    <n v="11"/>
    <n v="-999"/>
    <n v="0.39500000000000002"/>
    <n v="1.6950000000000001"/>
    <n v="0"/>
    <n v="-999"/>
    <x v="216"/>
  </r>
  <r>
    <d v="2009-08-27T00:00:00"/>
    <n v="239"/>
    <n v="-999"/>
    <n v="14.6"/>
    <n v="26.4"/>
    <n v="3.5"/>
    <n v="42.5"/>
    <n v="12.5"/>
    <n v="0"/>
    <n v="0"/>
    <n v="0"/>
    <n v="1.1000000000000001"/>
    <n v="2.5"/>
    <n v="-999"/>
    <n v="-999"/>
    <n v="11"/>
    <n v="-999"/>
    <n v="0.43"/>
    <n v="3.0110000000000001"/>
    <n v="0"/>
    <n v="-999"/>
    <x v="216"/>
  </r>
  <r>
    <d v="2009-08-28T00:00:00"/>
    <n v="240"/>
    <n v="-999"/>
    <n v="19.899999999999999"/>
    <n v="28.6"/>
    <n v="8.6999999999999993"/>
    <n v="30.2"/>
    <n v="11.6"/>
    <n v="0"/>
    <n v="0"/>
    <n v="0"/>
    <n v="1.2"/>
    <n v="3.1"/>
    <n v="-999"/>
    <n v="-999"/>
    <n v="11"/>
    <n v="-999"/>
    <n v="0.45400000000000001"/>
    <n v="3.4590000000000001"/>
    <n v="0"/>
    <n v="-999"/>
    <x v="216"/>
  </r>
  <r>
    <d v="2009-08-29T00:00:00"/>
    <n v="241"/>
    <n v="-999"/>
    <n v="16.2"/>
    <n v="21.9"/>
    <n v="10.6"/>
    <n v="53.7"/>
    <n v="35.799999999999997"/>
    <n v="0"/>
    <n v="0"/>
    <n v="0"/>
    <n v="0.9"/>
    <n v="2.4"/>
    <n v="-999"/>
    <n v="-999"/>
    <n v="11"/>
    <n v="-999"/>
    <n v="0.94099999999999995"/>
    <n v="1.6870000000000001"/>
    <n v="0"/>
    <n v="-999"/>
    <x v="216"/>
  </r>
  <r>
    <d v="2009-08-30T00:00:00"/>
    <n v="242"/>
    <n v="-999"/>
    <n v="17.5"/>
    <n v="24.2"/>
    <n v="9"/>
    <n v="51.8"/>
    <n v="28.5"/>
    <n v="0"/>
    <n v="0"/>
    <n v="0"/>
    <n v="1.2"/>
    <n v="2.5"/>
    <n v="-999"/>
    <n v="-999"/>
    <n v="11"/>
    <n v="-999"/>
    <n v="0.86"/>
    <n v="2.1589999999999998"/>
    <n v="0"/>
    <n v="-999"/>
    <x v="216"/>
  </r>
  <r>
    <d v="2009-08-31T00:00:00"/>
    <n v="243"/>
    <n v="-999"/>
    <n v="17.899999999999999"/>
    <n v="26.6"/>
    <n v="9"/>
    <n v="55.5"/>
    <n v="27.4"/>
    <n v="0"/>
    <n v="0"/>
    <n v="0"/>
    <n v="0.8"/>
    <n v="2.5"/>
    <n v="-999"/>
    <n v="-999"/>
    <n v="11"/>
    <n v="-999"/>
    <n v="0.95399999999999996"/>
    <n v="2.528"/>
    <n v="0"/>
    <n v="-999"/>
    <x v="216"/>
  </r>
</pivotCacheRecords>
</file>

<file path=xl/pivotCache/pivotCacheRecords3.xml><?xml version="1.0" encoding="utf-8"?>
<pivotCacheRecords xmlns="http://schemas.openxmlformats.org/spreadsheetml/2006/main" xmlns:r="http://schemas.openxmlformats.org/officeDocument/2006/relationships" count="217">
  <r>
    <m/>
    <m/>
    <n v="8"/>
    <x v="0"/>
  </r>
  <r>
    <n v="61"/>
    <n v="37.9"/>
    <n v="9"/>
    <x v="0"/>
  </r>
  <r>
    <n v="28"/>
    <n v="5.5"/>
    <n v="10"/>
    <x v="0"/>
  </r>
  <r>
    <n v="0"/>
    <n v="0"/>
    <n v="11"/>
    <x v="0"/>
  </r>
  <r>
    <n v="0"/>
    <n v="0"/>
    <n v="12"/>
    <x v="0"/>
  </r>
  <r>
    <n v="0"/>
    <n v="0"/>
    <n v="1"/>
    <x v="1"/>
  </r>
  <r>
    <n v="0"/>
    <n v="0"/>
    <n v="2"/>
    <x v="1"/>
  </r>
  <r>
    <n v="38"/>
    <n v="23.6"/>
    <n v="3"/>
    <x v="1"/>
  </r>
  <r>
    <n v="48"/>
    <n v="32.299999999999997"/>
    <n v="4"/>
    <x v="1"/>
  </r>
  <r>
    <n v="85"/>
    <n v="60.8"/>
    <n v="5"/>
    <x v="1"/>
  </r>
  <r>
    <n v="112"/>
    <n v="84.2"/>
    <n v="6"/>
    <x v="1"/>
  </r>
  <r>
    <n v="98"/>
    <n v="71.099999999999994"/>
    <n v="7"/>
    <x v="1"/>
  </r>
  <r>
    <n v="95"/>
    <n v="68.099999999999994"/>
    <n v="8"/>
    <x v="1"/>
  </r>
  <r>
    <n v="49"/>
    <n v="27.8"/>
    <n v="9"/>
    <x v="1"/>
  </r>
  <r>
    <n v="27"/>
    <n v="3.8999999999999986"/>
    <n v="10"/>
    <x v="1"/>
  </r>
  <r>
    <n v="0"/>
    <n v="0"/>
    <n v="11"/>
    <x v="1"/>
  </r>
  <r>
    <n v="0"/>
    <n v="0.5"/>
    <n v="12"/>
    <x v="1"/>
  </r>
  <r>
    <n v="0"/>
    <n v="0"/>
    <n v="1"/>
    <x v="2"/>
  </r>
  <r>
    <n v="0"/>
    <n v="0"/>
    <n v="2"/>
    <x v="2"/>
  </r>
  <r>
    <n v="0"/>
    <n v="0"/>
    <n v="3"/>
    <x v="2"/>
  </r>
  <r>
    <n v="0"/>
    <n v="0"/>
    <n v="4"/>
    <x v="2"/>
  </r>
  <r>
    <n v="92"/>
    <n v="66.400000000000006"/>
    <n v="5"/>
    <x v="2"/>
  </r>
  <r>
    <n v="86"/>
    <n v="65.5"/>
    <n v="6"/>
    <x v="2"/>
  </r>
  <r>
    <n v="86"/>
    <n v="65.900000000000006"/>
    <n v="7"/>
    <x v="2"/>
  </r>
  <r>
    <n v="84"/>
    <n v="61.9"/>
    <n v="8"/>
    <x v="2"/>
  </r>
  <r>
    <n v="59"/>
    <n v="34.799999999999997"/>
    <n v="9"/>
    <x v="2"/>
  </r>
  <r>
    <n v="30"/>
    <n v="9.1000000000000014"/>
    <n v="10"/>
    <x v="2"/>
  </r>
  <r>
    <n v="0"/>
    <n v="0"/>
    <n v="11"/>
    <x v="2"/>
  </r>
  <r>
    <n v="0"/>
    <n v="0"/>
    <n v="12"/>
    <x v="2"/>
  </r>
  <r>
    <n v="0"/>
    <n v="0"/>
    <n v="1"/>
    <x v="3"/>
  </r>
  <r>
    <n v="0"/>
    <n v="0"/>
    <n v="2"/>
    <x v="3"/>
  </r>
  <r>
    <n v="0"/>
    <n v="0"/>
    <n v="3"/>
    <x v="3"/>
  </r>
  <r>
    <n v="50"/>
    <n v="33.700000000000003"/>
    <n v="4"/>
    <x v="3"/>
  </r>
  <r>
    <n v="80"/>
    <n v="58.1"/>
    <n v="5"/>
    <x v="3"/>
  </r>
  <r>
    <n v="94"/>
    <n v="70.099999999999994"/>
    <n v="6"/>
    <x v="3"/>
  </r>
  <r>
    <n v="123"/>
    <n v="92.1"/>
    <n v="7"/>
    <x v="3"/>
  </r>
  <r>
    <n v="99"/>
    <n v="71.099999999999994"/>
    <n v="8"/>
    <x v="3"/>
  </r>
  <r>
    <n v="64"/>
    <n v="39.6"/>
    <n v="9"/>
    <x v="3"/>
  </r>
  <r>
    <n v="24"/>
    <n v="9.9"/>
    <n v="10"/>
    <x v="3"/>
  </r>
  <r>
    <n v="0"/>
    <n v="0"/>
    <n v="11"/>
    <x v="3"/>
  </r>
  <r>
    <n v="0"/>
    <n v="0"/>
    <n v="12"/>
    <x v="3"/>
  </r>
  <r>
    <n v="0"/>
    <n v="0"/>
    <n v="1"/>
    <x v="4"/>
  </r>
  <r>
    <n v="0"/>
    <n v="0"/>
    <n v="2"/>
    <x v="4"/>
  </r>
  <r>
    <n v="0"/>
    <n v="0"/>
    <n v="3"/>
    <x v="4"/>
  </r>
  <r>
    <n v="46"/>
    <n v="33.1"/>
    <n v="4"/>
    <x v="4"/>
  </r>
  <r>
    <n v="85"/>
    <n v="60.9"/>
    <n v="5"/>
    <x v="4"/>
  </r>
  <r>
    <n v="93"/>
    <n v="69.900000000000006"/>
    <n v="6"/>
    <x v="4"/>
  </r>
  <r>
    <n v="105"/>
    <n v="79.599999999999994"/>
    <n v="7"/>
    <x v="4"/>
  </r>
  <r>
    <n v="80"/>
    <n v="55.6"/>
    <n v="8"/>
    <x v="4"/>
  </r>
  <r>
    <n v="65"/>
    <n v="39.299999999999997"/>
    <n v="9"/>
    <x v="4"/>
  </r>
  <r>
    <n v="21"/>
    <n v="5.8000000000000007"/>
    <n v="10"/>
    <x v="4"/>
  </r>
  <r>
    <n v="0"/>
    <n v="0"/>
    <n v="11"/>
    <x v="4"/>
  </r>
  <r>
    <n v="0"/>
    <n v="0"/>
    <n v="12"/>
    <x v="4"/>
  </r>
  <r>
    <n v="0"/>
    <n v="0"/>
    <n v="1"/>
    <x v="5"/>
  </r>
  <r>
    <n v="0"/>
    <n v="0"/>
    <n v="2"/>
    <x v="5"/>
  </r>
  <r>
    <n v="0"/>
    <n v="0"/>
    <n v="3"/>
    <x v="5"/>
  </r>
  <r>
    <n v="46"/>
    <n v="29.8"/>
    <n v="4"/>
    <x v="5"/>
  </r>
  <r>
    <n v="61"/>
    <n v="44"/>
    <n v="5"/>
    <x v="5"/>
  </r>
  <r>
    <n v="94"/>
    <n v="73"/>
    <n v="6"/>
    <x v="5"/>
  </r>
  <r>
    <n v="121"/>
    <n v="92.5"/>
    <n v="7"/>
    <x v="5"/>
  </r>
  <r>
    <n v="97"/>
    <n v="67.2"/>
    <n v="8"/>
    <x v="5"/>
  </r>
  <r>
    <n v="48"/>
    <n v="22.8"/>
    <n v="9"/>
    <x v="5"/>
  </r>
  <r>
    <n v="24"/>
    <n v="6.5"/>
    <n v="10"/>
    <x v="5"/>
  </r>
  <r>
    <n v="0"/>
    <n v="0"/>
    <n v="11"/>
    <x v="5"/>
  </r>
  <r>
    <n v="0"/>
    <n v="0"/>
    <n v="12"/>
    <x v="5"/>
  </r>
  <r>
    <n v="0"/>
    <n v="0"/>
    <n v="1"/>
    <x v="6"/>
  </r>
  <r>
    <n v="0"/>
    <n v="0"/>
    <n v="2"/>
    <x v="6"/>
  </r>
  <r>
    <n v="0"/>
    <n v="0"/>
    <n v="3"/>
    <x v="6"/>
  </r>
  <r>
    <n v="0"/>
    <n v="0"/>
    <n v="4"/>
    <x v="6"/>
  </r>
  <r>
    <n v="76"/>
    <n v="55.2"/>
    <n v="5"/>
    <x v="6"/>
  </r>
  <r>
    <n v="88"/>
    <n v="65.7"/>
    <n v="6"/>
    <x v="6"/>
  </r>
  <r>
    <n v="106"/>
    <n v="80.599999999999994"/>
    <n v="7"/>
    <x v="6"/>
  </r>
  <r>
    <n v="94"/>
    <n v="66.3"/>
    <n v="8"/>
    <x v="6"/>
  </r>
  <r>
    <n v="57"/>
    <n v="33"/>
    <n v="9"/>
    <x v="6"/>
  </r>
  <r>
    <n v="22"/>
    <n v="3.8999999999999986"/>
    <n v="10"/>
    <x v="6"/>
  </r>
  <r>
    <n v="0"/>
    <n v="0"/>
    <n v="11"/>
    <x v="6"/>
  </r>
  <r>
    <n v="0"/>
    <n v="0"/>
    <n v="12"/>
    <x v="6"/>
  </r>
  <r>
    <n v="0"/>
    <n v="0"/>
    <n v="1"/>
    <x v="7"/>
  </r>
  <r>
    <n v="0"/>
    <n v="0"/>
    <n v="2"/>
    <x v="7"/>
  </r>
  <r>
    <n v="0"/>
    <n v="0"/>
    <n v="3"/>
    <x v="7"/>
  </r>
  <r>
    <n v="53"/>
    <n v="32"/>
    <n v="4"/>
    <x v="7"/>
  </r>
  <r>
    <n v="88"/>
    <n v="65.5"/>
    <n v="5"/>
    <x v="7"/>
  </r>
  <r>
    <n v="91"/>
    <n v="67.7"/>
    <n v="6"/>
    <x v="7"/>
  </r>
  <r>
    <n v="124"/>
    <n v="94"/>
    <n v="7"/>
    <x v="7"/>
  </r>
  <r>
    <n v="110"/>
    <n v="79.3"/>
    <n v="8"/>
    <x v="7"/>
  </r>
  <r>
    <n v="70"/>
    <n v="41.8"/>
    <n v="9"/>
    <x v="7"/>
  </r>
  <r>
    <n v="28"/>
    <n v="8.3999999999999986"/>
    <n v="10"/>
    <x v="7"/>
  </r>
  <r>
    <n v="0"/>
    <n v="0"/>
    <n v="11"/>
    <x v="7"/>
  </r>
  <r>
    <n v="0"/>
    <n v="0"/>
    <n v="12"/>
    <x v="7"/>
  </r>
  <r>
    <n v="0"/>
    <n v="0"/>
    <n v="1"/>
    <x v="8"/>
  </r>
  <r>
    <n v="0"/>
    <n v="0"/>
    <n v="2"/>
    <x v="8"/>
  </r>
  <r>
    <n v="0"/>
    <n v="0"/>
    <n v="3"/>
    <x v="8"/>
  </r>
  <r>
    <n v="50"/>
    <n v="31.4"/>
    <n v="4"/>
    <x v="8"/>
  </r>
  <r>
    <n v="70"/>
    <n v="47.1"/>
    <n v="5"/>
    <x v="8"/>
  </r>
  <r>
    <n v="91"/>
    <n v="65.5"/>
    <n v="6"/>
    <x v="8"/>
  </r>
  <r>
    <n v="117"/>
    <n v="91"/>
    <n v="7"/>
    <x v="8"/>
  </r>
  <r>
    <n v="95"/>
    <n v="66.900000000000006"/>
    <n v="8"/>
    <x v="8"/>
  </r>
  <r>
    <n v="55"/>
    <n v="30.3"/>
    <n v="9"/>
    <x v="8"/>
  </r>
  <r>
    <n v="26"/>
    <n v="7.1999999999999993"/>
    <n v="10"/>
    <x v="8"/>
  </r>
  <r>
    <n v="0"/>
    <n v="0"/>
    <n v="11"/>
    <x v="8"/>
  </r>
  <r>
    <n v="0"/>
    <n v="0"/>
    <n v="12"/>
    <x v="8"/>
  </r>
  <r>
    <n v="0"/>
    <n v="0"/>
    <n v="1"/>
    <x v="9"/>
  </r>
  <r>
    <n v="0"/>
    <n v="0"/>
    <n v="2"/>
    <x v="9"/>
  </r>
  <r>
    <n v="0"/>
    <n v="0"/>
    <n v="3"/>
    <x v="9"/>
  </r>
  <r>
    <n v="53"/>
    <n v="38.299999999999997"/>
    <n v="4"/>
    <x v="9"/>
  </r>
  <r>
    <n v="68"/>
    <n v="50.4"/>
    <n v="5"/>
    <x v="9"/>
  </r>
  <r>
    <n v="93"/>
    <n v="69"/>
    <n v="6"/>
    <x v="9"/>
  </r>
  <r>
    <n v="111"/>
    <n v="83.4"/>
    <n v="7"/>
    <x v="9"/>
  </r>
  <r>
    <n v="94"/>
    <n v="67.599999999999994"/>
    <n v="8"/>
    <x v="9"/>
  </r>
  <r>
    <n v="51"/>
    <n v="26.3"/>
    <n v="9"/>
    <x v="9"/>
  </r>
  <r>
    <n v="27"/>
    <n v="9.6000000000000014"/>
    <n v="10"/>
    <x v="9"/>
  </r>
  <r>
    <n v="0"/>
    <n v="0"/>
    <n v="11"/>
    <x v="9"/>
  </r>
  <r>
    <n v="0"/>
    <n v="0"/>
    <n v="12"/>
    <x v="9"/>
  </r>
  <r>
    <n v="0"/>
    <n v="0"/>
    <n v="1"/>
    <x v="10"/>
  </r>
  <r>
    <n v="0"/>
    <n v="0"/>
    <n v="2"/>
    <x v="10"/>
  </r>
  <r>
    <n v="0"/>
    <n v="0"/>
    <n v="3"/>
    <x v="10"/>
  </r>
  <r>
    <n v="0"/>
    <n v="0"/>
    <n v="4"/>
    <x v="10"/>
  </r>
  <r>
    <n v="82"/>
    <n v="57.1"/>
    <n v="5"/>
    <x v="10"/>
  </r>
  <r>
    <n v="85"/>
    <n v="63.7"/>
    <n v="6"/>
    <x v="10"/>
  </r>
  <r>
    <n v="109"/>
    <n v="80.8"/>
    <n v="7"/>
    <x v="10"/>
  </r>
  <r>
    <n v="100"/>
    <n v="71.400000000000006"/>
    <n v="8"/>
    <x v="10"/>
  </r>
  <r>
    <n v="62"/>
    <n v="36.4"/>
    <n v="9"/>
    <x v="10"/>
  </r>
  <r>
    <n v="21"/>
    <n v="4.6000000000000014"/>
    <n v="10"/>
    <x v="10"/>
  </r>
  <r>
    <n v="0"/>
    <n v="0"/>
    <n v="11"/>
    <x v="10"/>
  </r>
  <r>
    <n v="0"/>
    <n v="0"/>
    <n v="12"/>
    <x v="10"/>
  </r>
  <r>
    <n v="0"/>
    <n v="0"/>
    <n v="1"/>
    <x v="11"/>
  </r>
  <r>
    <n v="0"/>
    <n v="0"/>
    <n v="2"/>
    <x v="11"/>
  </r>
  <r>
    <n v="0"/>
    <n v="0"/>
    <n v="3"/>
    <x v="11"/>
  </r>
  <r>
    <n v="48"/>
    <n v="33.1"/>
    <n v="4"/>
    <x v="11"/>
  </r>
  <r>
    <n v="68"/>
    <n v="50.5"/>
    <n v="5"/>
    <x v="11"/>
  </r>
  <r>
    <n v="105"/>
    <n v="76.599999999999994"/>
    <n v="6"/>
    <x v="11"/>
  </r>
  <r>
    <n v="120"/>
    <n v="90.2"/>
    <n v="7"/>
    <x v="11"/>
  </r>
  <r>
    <n v="96"/>
    <n v="69.400000000000006"/>
    <n v="8"/>
    <x v="11"/>
  </r>
  <r>
    <n v="55"/>
    <n v="30.3"/>
    <n v="9"/>
    <x v="11"/>
  </r>
  <r>
    <n v="28"/>
    <n v="10.399999999999999"/>
    <n v="10"/>
    <x v="11"/>
  </r>
  <r>
    <n v="13"/>
    <n v="0"/>
    <n v="11"/>
    <x v="11"/>
  </r>
  <r>
    <n v="0"/>
    <n v="0"/>
    <n v="12"/>
    <x v="11"/>
  </r>
  <r>
    <n v="0"/>
    <n v="0"/>
    <n v="1"/>
    <x v="12"/>
  </r>
  <r>
    <n v="0"/>
    <n v="0"/>
    <n v="2"/>
    <x v="12"/>
  </r>
  <r>
    <n v="0"/>
    <n v="0"/>
    <n v="3"/>
    <x v="12"/>
  </r>
  <r>
    <n v="46"/>
    <n v="31.5"/>
    <n v="4"/>
    <x v="12"/>
  </r>
  <r>
    <n v="73"/>
    <n v="51"/>
    <n v="5"/>
    <x v="12"/>
  </r>
  <r>
    <n v="105"/>
    <n v="80"/>
    <n v="6"/>
    <x v="12"/>
  </r>
  <r>
    <n v="133"/>
    <n v="102.1"/>
    <n v="7"/>
    <x v="12"/>
  </r>
  <r>
    <n v="111"/>
    <n v="79.7"/>
    <n v="8"/>
    <x v="12"/>
  </r>
  <r>
    <n v="60"/>
    <n v="31.1"/>
    <n v="9"/>
    <x v="12"/>
  </r>
  <r>
    <n v="29"/>
    <n v="5.1000000000000014"/>
    <n v="10"/>
    <x v="12"/>
  </r>
  <r>
    <n v="0"/>
    <n v="0"/>
    <n v="11"/>
    <x v="12"/>
  </r>
  <r>
    <n v="0"/>
    <n v="0"/>
    <n v="12"/>
    <x v="12"/>
  </r>
  <r>
    <n v="0"/>
    <n v="0"/>
    <n v="1"/>
    <x v="13"/>
  </r>
  <r>
    <n v="0"/>
    <n v="0"/>
    <n v="2"/>
    <x v="13"/>
  </r>
  <r>
    <n v="0"/>
    <n v="0"/>
    <n v="3"/>
    <x v="13"/>
  </r>
  <r>
    <n v="59"/>
    <n v="40.1"/>
    <n v="4"/>
    <x v="13"/>
  </r>
  <r>
    <n v="74"/>
    <n v="54.6"/>
    <n v="5"/>
    <x v="13"/>
  </r>
  <r>
    <n v="105"/>
    <n v="77.8"/>
    <n v="6"/>
    <x v="13"/>
  </r>
  <r>
    <n v="119"/>
    <n v="90.2"/>
    <n v="7"/>
    <x v="13"/>
  </r>
  <r>
    <n v="92"/>
    <n v="62.4"/>
    <n v="8"/>
    <x v="13"/>
  </r>
  <r>
    <n v="48"/>
    <n v="27.6"/>
    <n v="9"/>
    <x v="13"/>
  </r>
  <r>
    <n v="25"/>
    <n v="5.5"/>
    <n v="10"/>
    <x v="13"/>
  </r>
  <r>
    <n v="0"/>
    <n v="0"/>
    <n v="11"/>
    <x v="13"/>
  </r>
  <r>
    <n v="0"/>
    <n v="0"/>
    <n v="12"/>
    <x v="13"/>
  </r>
  <r>
    <n v="0"/>
    <n v="0"/>
    <n v="1"/>
    <x v="14"/>
  </r>
  <r>
    <n v="0"/>
    <n v="0"/>
    <n v="2"/>
    <x v="14"/>
  </r>
  <r>
    <n v="0"/>
    <n v="0"/>
    <n v="3"/>
    <x v="14"/>
  </r>
  <r>
    <n v="52"/>
    <n v="32.4"/>
    <n v="4"/>
    <x v="14"/>
  </r>
  <r>
    <n v="80"/>
    <n v="55.6"/>
    <n v="5"/>
    <x v="14"/>
  </r>
  <r>
    <n v="86"/>
    <n v="59.9"/>
    <n v="6"/>
    <x v="14"/>
  </r>
  <r>
    <n v="113"/>
    <n v="87.1"/>
    <n v="7"/>
    <x v="14"/>
  </r>
  <r>
    <n v="100"/>
    <n v="73.5"/>
    <n v="8"/>
    <x v="14"/>
  </r>
  <r>
    <n v="51"/>
    <n v="28.8"/>
    <n v="9"/>
    <x v="14"/>
  </r>
  <r>
    <n v="24"/>
    <n v="9"/>
    <n v="10"/>
    <x v="14"/>
  </r>
  <r>
    <n v="0"/>
    <n v="0"/>
    <n v="11"/>
    <x v="14"/>
  </r>
  <r>
    <n v="0"/>
    <n v="0"/>
    <n v="12"/>
    <x v="14"/>
  </r>
  <r>
    <n v="0"/>
    <n v="0"/>
    <n v="1"/>
    <x v="15"/>
  </r>
  <r>
    <n v="0"/>
    <n v="0"/>
    <n v="2"/>
    <x v="15"/>
  </r>
  <r>
    <n v="0"/>
    <n v="0"/>
    <n v="3"/>
    <x v="15"/>
  </r>
  <r>
    <n v="50"/>
    <n v="32.200000000000003"/>
    <n v="4"/>
    <x v="15"/>
  </r>
  <r>
    <n v="79"/>
    <n v="53.1"/>
    <n v="5"/>
    <x v="15"/>
  </r>
  <r>
    <n v="100"/>
    <n v="71.7"/>
    <n v="6"/>
    <x v="15"/>
  </r>
  <r>
    <n v="125"/>
    <n v="94"/>
    <n v="7"/>
    <x v="15"/>
  </r>
  <r>
    <n v="100"/>
    <n v="71.099999999999994"/>
    <n v="8"/>
    <x v="15"/>
  </r>
  <r>
    <n v="60"/>
    <n v="31.6"/>
    <n v="9"/>
    <x v="15"/>
  </r>
  <r>
    <n v="26"/>
    <n v="7.5"/>
    <n v="10"/>
    <x v="15"/>
  </r>
  <r>
    <n v="0"/>
    <n v="0"/>
    <n v="11"/>
    <x v="15"/>
  </r>
  <r>
    <n v="0"/>
    <n v="0"/>
    <n v="12"/>
    <x v="15"/>
  </r>
  <r>
    <n v="0"/>
    <n v="0"/>
    <n v="1"/>
    <x v="16"/>
  </r>
  <r>
    <n v="0"/>
    <n v="0"/>
    <n v="2"/>
    <x v="16"/>
  </r>
  <r>
    <n v="0"/>
    <n v="0"/>
    <n v="3"/>
    <x v="16"/>
  </r>
  <r>
    <n v="47"/>
    <n v="30"/>
    <n v="4"/>
    <x v="16"/>
  </r>
  <r>
    <n v="86"/>
    <n v="62.5"/>
    <n v="5"/>
    <x v="16"/>
  </r>
  <r>
    <n v="94"/>
    <n v="66.599999999999994"/>
    <n v="6"/>
    <x v="16"/>
  </r>
  <r>
    <n v="123"/>
    <n v="93.4"/>
    <n v="7"/>
    <x v="16"/>
  </r>
  <r>
    <n v="93"/>
    <n v="65.8"/>
    <n v="8"/>
    <x v="16"/>
  </r>
  <r>
    <n v="50"/>
    <n v="25.3"/>
    <n v="9"/>
    <x v="16"/>
  </r>
  <r>
    <n v="23"/>
    <n v="7.6999999999999993"/>
    <n v="10"/>
    <x v="16"/>
  </r>
  <r>
    <n v="0"/>
    <n v="0"/>
    <n v="11"/>
    <x v="16"/>
  </r>
  <r>
    <n v="0"/>
    <n v="0"/>
    <n v="12"/>
    <x v="16"/>
  </r>
  <r>
    <n v="0"/>
    <n v="0"/>
    <n v="1"/>
    <x v="17"/>
  </r>
  <r>
    <n v="0"/>
    <n v="0"/>
    <n v="2"/>
    <x v="17"/>
  </r>
  <r>
    <n v="0"/>
    <n v="0"/>
    <n v="3"/>
    <x v="17"/>
  </r>
  <r>
    <n v="0"/>
    <n v="0"/>
    <n v="4"/>
    <x v="17"/>
  </r>
  <r>
    <n v="76"/>
    <n v="52.3"/>
    <n v="5"/>
    <x v="17"/>
  </r>
  <r>
    <n v="93"/>
    <n v="63.9"/>
    <n v="6"/>
    <x v="17"/>
  </r>
  <r>
    <n v="118"/>
    <n v="91.9"/>
    <n v="7"/>
    <x v="17"/>
  </r>
  <r>
    <n v="92"/>
    <n v="61.6"/>
    <n v="8"/>
    <x v="17"/>
  </r>
  <r>
    <n v="60"/>
    <n v="33.299999999999997"/>
    <n v="9"/>
    <x v="17"/>
  </r>
  <r>
    <n v="26"/>
    <n v="1.3000000000000007"/>
    <n v="10"/>
    <x v="17"/>
  </r>
  <r>
    <n v="0"/>
    <n v="0"/>
    <n v="11"/>
    <x v="17"/>
  </r>
  <r>
    <n v="0"/>
    <n v="0"/>
    <n v="12"/>
    <x v="17"/>
  </r>
  <r>
    <n v="0"/>
    <n v="0"/>
    <n v="1"/>
    <x v="18"/>
  </r>
  <r>
    <n v="0"/>
    <n v="0"/>
    <n v="2"/>
    <x v="18"/>
  </r>
  <r>
    <n v="0"/>
    <n v="0"/>
    <n v="3"/>
    <x v="18"/>
  </r>
  <r>
    <n v="0"/>
    <n v="0"/>
    <n v="4"/>
    <x v="18"/>
  </r>
  <r>
    <n v="78"/>
    <n v="54.7"/>
    <n v="5"/>
    <x v="18"/>
  </r>
  <r>
    <n v="100"/>
    <n v="76.599999999999994"/>
    <n v="6"/>
    <x v="18"/>
  </r>
  <r>
    <n v="121"/>
    <n v="93.6"/>
    <n v="7"/>
    <x v="18"/>
  </r>
  <r>
    <n v="100"/>
    <n v="71.400000000000006"/>
    <n v="8"/>
    <x v="18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3.xml"/></Relationships>
</file>

<file path=xl/pivotTables/_rels/pivotTable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pivotTable1.xml><?xml version="1.0" encoding="utf-8"?>
<pivotTableDefinition xmlns="http://schemas.openxmlformats.org/spreadsheetml/2006/main" name="PivotTable2" cacheId="105" applyNumberFormats="0" applyBorderFormats="0" applyFontFormats="0" applyPatternFormats="0" applyAlignmentFormats="0" applyWidthHeightFormats="1" dataCaption="Values" updatedVersion="4" minRefreshableVersion="3" useAutoFormatting="1" itemPrintTitles="1" createdVersion="4" indent="0" outline="1" outlineData="1" multipleFieldFilters="0">
  <location ref="AW4:BQ24" firstHeaderRow="0" firstDataRow="1" firstDataCol="1"/>
  <pivotFields count="21"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showAll="0"/>
    <pivotField dataField="1" showAll="0"/>
    <pivotField dataField="1" showAll="0"/>
    <pivotField dataField="1" showAll="0"/>
    <pivotField showAll="0"/>
    <pivotField dataField="1" showAll="0"/>
    <pivotField dataField="1" showAll="0"/>
    <pivotField dataField="1" showAll="0"/>
    <pivotField dataField="1" showAll="0" defaultSubtotal="0"/>
    <pivotField showAll="0"/>
    <pivotField showAll="0"/>
    <pivotField showAll="0"/>
    <pivotField axis="axisRow" showAll="0">
      <items count="20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t="default"/>
      </items>
    </pivotField>
  </pivotFields>
  <rowFields count="1">
    <field x="20"/>
  </rowFields>
  <rowItems count="20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 t="grand">
      <x/>
    </i>
  </rowItems>
  <colFields count="1">
    <field x="-2"/>
  </colFields>
  <colItems count="20">
    <i>
      <x/>
    </i>
    <i i="1">
      <x v="1"/>
    </i>
    <i i="2">
      <x v="2"/>
    </i>
    <i i="3">
      <x v="3"/>
    </i>
    <i i="4">
      <x v="4"/>
    </i>
    <i i="5">
      <x v="5"/>
    </i>
    <i i="6">
      <x v="6"/>
    </i>
    <i i="7">
      <x v="7"/>
    </i>
    <i i="8">
      <x v="8"/>
    </i>
    <i i="9">
      <x v="9"/>
    </i>
    <i i="10">
      <x v="10"/>
    </i>
    <i i="11">
      <x v="11"/>
    </i>
    <i i="12">
      <x v="12"/>
    </i>
    <i i="13">
      <x v="13"/>
    </i>
    <i i="14">
      <x v="14"/>
    </i>
    <i i="15">
      <x v="15"/>
    </i>
    <i i="16">
      <x v="16"/>
    </i>
    <i i="17">
      <x v="17"/>
    </i>
    <i i="18">
      <x v="18"/>
    </i>
    <i i="19">
      <x v="19"/>
    </i>
  </colItems>
  <dataFields count="20">
    <dataField name="Average of Solar" fld="0" subtotal="average" baseField="20" baseItem="0"/>
    <dataField name="Average of Tav" fld="1" subtotal="average" baseField="20" baseItem="0"/>
    <dataField name="Average of Tmax" fld="2" subtotal="average" baseField="20" baseItem="0"/>
    <dataField name="Average of Tmin" fld="3" subtotal="average" baseField="20" baseItem="0"/>
    <dataField name="Max of Tmax" fld="2" subtotal="max" baseField="20" baseItem="0"/>
    <dataField name="Min of Tmin" fld="3" subtotal="min" baseField="20" baseItem="0"/>
    <dataField name="Average of Rhav" fld="4" subtotal="average" baseField="20" baseItem="0"/>
    <dataField name="Average of Rhmin" fld="5" subtotal="average" baseField="20" baseItem="0"/>
    <dataField name="Sum of PPT" fld="6" baseField="20" baseItem="0"/>
    <dataField name="Max of PPT" fld="6" subtotal="max" baseField="20" baseItem="0"/>
    <dataField name="Max of SnowD" fld="7" subtotal="max" baseField="20" baseItem="0"/>
    <dataField name="Average of Wind" fld="9" subtotal="average" baseField="20" baseItem="9"/>
    <dataField name="Average of WindX" fld="10" subtotal="average" baseField="20" baseItem="0"/>
    <dataField name="Max of WindX" fld="10" subtotal="max" baseField="20" baseItem="9"/>
    <dataField name="Average of Tsoil005" fld="11" subtotal="average" baseField="20" baseItem="0"/>
    <dataField name="Average of Tsoil20" fld="13" subtotal="average" baseField="20" baseItem="0"/>
    <dataField name="Average of Tsoil50" fld="14" subtotal="average" baseField="20" baseItem="0"/>
    <dataField name="Average of Vapres" fld="15" subtotal="average" baseField="20" baseItem="0"/>
    <dataField name="Average of vpdX" fld="16" subtotal="average" baseField="20" baseItem="6"/>
    <dataField name="Max of vpdX" fld="16" subtotal="max" baseField="20" baseItem="6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pivotTables/pivotTable2.xml><?xml version="1.0" encoding="utf-8"?>
<pivotTableDefinition xmlns="http://schemas.openxmlformats.org/spreadsheetml/2006/main" name="PivotTable3" cacheId="117" applyNumberFormats="0" applyBorderFormats="0" applyFontFormats="0" applyPatternFormats="0" applyAlignmentFormats="0" applyWidthHeightFormats="1" dataCaption="Values" updatedVersion="4" minRefreshableVersion="3" useAutoFormatting="1" itemPrintTitles="1" createdVersion="4" indent="0" outline="1" outlineData="1" multipleFieldFilters="0">
  <location ref="CR4:CT24" firstHeaderRow="0" firstDataRow="1" firstDataCol="1"/>
  <pivotFields count="4">
    <pivotField dataField="1" showAll="0"/>
    <pivotField dataField="1" showAll="0"/>
    <pivotField showAll="0"/>
    <pivotField axis="axisRow" showAll="0">
      <items count="20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t="default"/>
      </items>
    </pivotField>
  </pivotFields>
  <rowFields count="1">
    <field x="3"/>
  </rowFields>
  <rowItems count="20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 t="grand">
      <x/>
    </i>
  </rowItems>
  <colFields count="1">
    <field x="-2"/>
  </colFields>
  <colItems count="2">
    <i>
      <x/>
    </i>
    <i i="1">
      <x v="1"/>
    </i>
  </colItems>
  <dataFields count="2">
    <dataField name="Sum of Eref" fld="0" baseField="3" baseItem="0"/>
    <dataField name="Sum of CMD" fld="1" baseField="3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pivotTables/pivotTable3.xml><?xml version="1.0" encoding="utf-8"?>
<pivotTableDefinition xmlns="http://schemas.openxmlformats.org/spreadsheetml/2006/main" name="PivotTable1" cacheId="114" applyNumberFormats="0" applyBorderFormats="0" applyFontFormats="0" applyPatternFormats="0" applyAlignmentFormats="0" applyWidthHeightFormats="1" dataCaption="Values" updatedVersion="4" minRefreshableVersion="3" useAutoFormatting="1" itemPrintTitles="1" createdVersion="4" indent="0" outline="1" outlineData="1" multipleFieldFilters="0">
  <location ref="Y4:AU222" firstHeaderRow="0" firstDataRow="1" firstDataCol="1"/>
  <pivotFields count="22">
    <pivotField numFmtId="164" showAll="0"/>
    <pivotField numFmtI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showAll="0"/>
    <pivotField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 defaultSubtotal="0"/>
    <pivotField dataField="1" showAll="0" defaultSubtotal="0"/>
    <pivotField dataField="1" showAll="0" defaultSubtotal="0"/>
    <pivotField axis="axisRow" showAll="0">
      <items count="218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t="default"/>
      </items>
    </pivotField>
  </pivotFields>
  <rowFields count="1">
    <field x="21"/>
  </rowFields>
  <rowItems count="218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>
      <x v="28"/>
    </i>
    <i>
      <x v="29"/>
    </i>
    <i>
      <x v="30"/>
    </i>
    <i>
      <x v="31"/>
    </i>
    <i>
      <x v="32"/>
    </i>
    <i>
      <x v="33"/>
    </i>
    <i>
      <x v="34"/>
    </i>
    <i>
      <x v="35"/>
    </i>
    <i>
      <x v="36"/>
    </i>
    <i>
      <x v="37"/>
    </i>
    <i>
      <x v="38"/>
    </i>
    <i>
      <x v="39"/>
    </i>
    <i>
      <x v="40"/>
    </i>
    <i>
      <x v="41"/>
    </i>
    <i>
      <x v="42"/>
    </i>
    <i>
      <x v="43"/>
    </i>
    <i>
      <x v="44"/>
    </i>
    <i>
      <x v="45"/>
    </i>
    <i>
      <x v="46"/>
    </i>
    <i>
      <x v="47"/>
    </i>
    <i>
      <x v="48"/>
    </i>
    <i>
      <x v="49"/>
    </i>
    <i>
      <x v="50"/>
    </i>
    <i>
      <x v="51"/>
    </i>
    <i>
      <x v="52"/>
    </i>
    <i>
      <x v="53"/>
    </i>
    <i>
      <x v="54"/>
    </i>
    <i>
      <x v="55"/>
    </i>
    <i>
      <x v="56"/>
    </i>
    <i>
      <x v="57"/>
    </i>
    <i>
      <x v="58"/>
    </i>
    <i>
      <x v="59"/>
    </i>
    <i>
      <x v="60"/>
    </i>
    <i>
      <x v="61"/>
    </i>
    <i>
      <x v="62"/>
    </i>
    <i>
      <x v="63"/>
    </i>
    <i>
      <x v="64"/>
    </i>
    <i>
      <x v="65"/>
    </i>
    <i>
      <x v="66"/>
    </i>
    <i>
      <x v="67"/>
    </i>
    <i>
      <x v="68"/>
    </i>
    <i>
      <x v="69"/>
    </i>
    <i>
      <x v="70"/>
    </i>
    <i>
      <x v="71"/>
    </i>
    <i>
      <x v="72"/>
    </i>
    <i>
      <x v="73"/>
    </i>
    <i>
      <x v="74"/>
    </i>
    <i>
      <x v="75"/>
    </i>
    <i>
      <x v="76"/>
    </i>
    <i>
      <x v="77"/>
    </i>
    <i>
      <x v="78"/>
    </i>
    <i>
      <x v="79"/>
    </i>
    <i>
      <x v="80"/>
    </i>
    <i>
      <x v="81"/>
    </i>
    <i>
      <x v="82"/>
    </i>
    <i>
      <x v="83"/>
    </i>
    <i>
      <x v="84"/>
    </i>
    <i>
      <x v="85"/>
    </i>
    <i>
      <x v="86"/>
    </i>
    <i>
      <x v="87"/>
    </i>
    <i>
      <x v="88"/>
    </i>
    <i>
      <x v="89"/>
    </i>
    <i>
      <x v="90"/>
    </i>
    <i>
      <x v="91"/>
    </i>
    <i>
      <x v="92"/>
    </i>
    <i>
      <x v="93"/>
    </i>
    <i>
      <x v="94"/>
    </i>
    <i>
      <x v="95"/>
    </i>
    <i>
      <x v="96"/>
    </i>
    <i>
      <x v="97"/>
    </i>
    <i>
      <x v="98"/>
    </i>
    <i>
      <x v="99"/>
    </i>
    <i>
      <x v="100"/>
    </i>
    <i>
      <x v="101"/>
    </i>
    <i>
      <x v="102"/>
    </i>
    <i>
      <x v="103"/>
    </i>
    <i>
      <x v="104"/>
    </i>
    <i>
      <x v="105"/>
    </i>
    <i>
      <x v="106"/>
    </i>
    <i>
      <x v="107"/>
    </i>
    <i>
      <x v="108"/>
    </i>
    <i>
      <x v="109"/>
    </i>
    <i>
      <x v="110"/>
    </i>
    <i>
      <x v="111"/>
    </i>
    <i>
      <x v="112"/>
    </i>
    <i>
      <x v="113"/>
    </i>
    <i>
      <x v="114"/>
    </i>
    <i>
      <x v="115"/>
    </i>
    <i>
      <x v="116"/>
    </i>
    <i>
      <x v="117"/>
    </i>
    <i>
      <x v="118"/>
    </i>
    <i>
      <x v="119"/>
    </i>
    <i>
      <x v="120"/>
    </i>
    <i>
      <x v="121"/>
    </i>
    <i>
      <x v="122"/>
    </i>
    <i>
      <x v="123"/>
    </i>
    <i>
      <x v="124"/>
    </i>
    <i>
      <x v="125"/>
    </i>
    <i>
      <x v="126"/>
    </i>
    <i>
      <x v="127"/>
    </i>
    <i>
      <x v="128"/>
    </i>
    <i>
      <x v="129"/>
    </i>
    <i>
      <x v="130"/>
    </i>
    <i>
      <x v="131"/>
    </i>
    <i>
      <x v="132"/>
    </i>
    <i>
      <x v="133"/>
    </i>
    <i>
      <x v="134"/>
    </i>
    <i>
      <x v="135"/>
    </i>
    <i>
      <x v="136"/>
    </i>
    <i>
      <x v="137"/>
    </i>
    <i>
      <x v="138"/>
    </i>
    <i>
      <x v="139"/>
    </i>
    <i>
      <x v="140"/>
    </i>
    <i>
      <x v="141"/>
    </i>
    <i>
      <x v="142"/>
    </i>
    <i>
      <x v="143"/>
    </i>
    <i>
      <x v="144"/>
    </i>
    <i>
      <x v="145"/>
    </i>
    <i>
      <x v="146"/>
    </i>
    <i>
      <x v="147"/>
    </i>
    <i>
      <x v="148"/>
    </i>
    <i>
      <x v="149"/>
    </i>
    <i>
      <x v="150"/>
    </i>
    <i>
      <x v="151"/>
    </i>
    <i>
      <x v="152"/>
    </i>
    <i>
      <x v="153"/>
    </i>
    <i>
      <x v="154"/>
    </i>
    <i>
      <x v="155"/>
    </i>
    <i>
      <x v="156"/>
    </i>
    <i>
      <x v="157"/>
    </i>
    <i>
      <x v="158"/>
    </i>
    <i>
      <x v="159"/>
    </i>
    <i>
      <x v="160"/>
    </i>
    <i>
      <x v="161"/>
    </i>
    <i>
      <x v="162"/>
    </i>
    <i>
      <x v="163"/>
    </i>
    <i>
      <x v="164"/>
    </i>
    <i>
      <x v="165"/>
    </i>
    <i>
      <x v="166"/>
    </i>
    <i>
      <x v="167"/>
    </i>
    <i>
      <x v="168"/>
    </i>
    <i>
      <x v="169"/>
    </i>
    <i>
      <x v="170"/>
    </i>
    <i>
      <x v="171"/>
    </i>
    <i>
      <x v="172"/>
    </i>
    <i>
      <x v="173"/>
    </i>
    <i>
      <x v="174"/>
    </i>
    <i>
      <x v="175"/>
    </i>
    <i>
      <x v="176"/>
    </i>
    <i>
      <x v="177"/>
    </i>
    <i>
      <x v="178"/>
    </i>
    <i>
      <x v="179"/>
    </i>
    <i>
      <x v="180"/>
    </i>
    <i>
      <x v="181"/>
    </i>
    <i>
      <x v="182"/>
    </i>
    <i>
      <x v="183"/>
    </i>
    <i>
      <x v="184"/>
    </i>
    <i>
      <x v="185"/>
    </i>
    <i>
      <x v="186"/>
    </i>
    <i>
      <x v="187"/>
    </i>
    <i>
      <x v="188"/>
    </i>
    <i>
      <x v="189"/>
    </i>
    <i>
      <x v="190"/>
    </i>
    <i>
      <x v="191"/>
    </i>
    <i>
      <x v="192"/>
    </i>
    <i>
      <x v="193"/>
    </i>
    <i>
      <x v="194"/>
    </i>
    <i>
      <x v="195"/>
    </i>
    <i>
      <x v="196"/>
    </i>
    <i>
      <x v="197"/>
    </i>
    <i>
      <x v="198"/>
    </i>
    <i>
      <x v="199"/>
    </i>
    <i>
      <x v="200"/>
    </i>
    <i>
      <x v="201"/>
    </i>
    <i>
      <x v="202"/>
    </i>
    <i>
      <x v="203"/>
    </i>
    <i>
      <x v="204"/>
    </i>
    <i>
      <x v="205"/>
    </i>
    <i>
      <x v="206"/>
    </i>
    <i>
      <x v="207"/>
    </i>
    <i>
      <x v="208"/>
    </i>
    <i>
      <x v="209"/>
    </i>
    <i>
      <x v="210"/>
    </i>
    <i>
      <x v="211"/>
    </i>
    <i>
      <x v="212"/>
    </i>
    <i>
      <x v="213"/>
    </i>
    <i>
      <x v="214"/>
    </i>
    <i>
      <x v="215"/>
    </i>
    <i>
      <x v="216"/>
    </i>
    <i t="grand">
      <x/>
    </i>
  </rowItems>
  <colFields count="1">
    <field x="-2"/>
  </colFields>
  <colItems count="22">
    <i>
      <x/>
    </i>
    <i i="1">
      <x v="1"/>
    </i>
    <i i="2">
      <x v="2"/>
    </i>
    <i i="3">
      <x v="3"/>
    </i>
    <i i="4">
      <x v="4"/>
    </i>
    <i i="5">
      <x v="5"/>
    </i>
    <i i="6">
      <x v="6"/>
    </i>
    <i i="7">
      <x v="7"/>
    </i>
    <i i="8">
      <x v="8"/>
    </i>
    <i i="9">
      <x v="9"/>
    </i>
    <i i="10">
      <x v="10"/>
    </i>
    <i i="11">
      <x v="11"/>
    </i>
    <i i="12">
      <x v="12"/>
    </i>
    <i i="13">
      <x v="13"/>
    </i>
    <i i="14">
      <x v="14"/>
    </i>
    <i i="15">
      <x v="15"/>
    </i>
    <i i="16">
      <x v="16"/>
    </i>
    <i i="17">
      <x v="17"/>
    </i>
    <i i="18">
      <x v="18"/>
    </i>
    <i i="19">
      <x v="19"/>
    </i>
    <i i="20">
      <x v="20"/>
    </i>
    <i i="21">
      <x v="21"/>
    </i>
  </colItems>
  <dataFields count="22">
    <dataField name="Average of Solar" fld="2" subtotal="average" baseField="18" baseItem="0"/>
    <dataField name="Average of Tav" fld="3" subtotal="average" baseField="18" baseItem="0"/>
    <dataField name="Average of Tmax" fld="4" subtotal="average" baseField="18" baseItem="0"/>
    <dataField name="Average of Tmin" fld="5" subtotal="average" baseField="18" baseItem="0"/>
    <dataField name="Max of Tmax" fld="4" subtotal="max" baseField="18" baseItem="0"/>
    <dataField name="Min of Tmin" fld="5" subtotal="min" baseField="18" baseItem="0"/>
    <dataField name="Average of Rhav" fld="6" subtotal="average" baseField="18" baseItem="0"/>
    <dataField name="Average of Rhmin" fld="7" subtotal="average" baseField="18" baseItem="0"/>
    <dataField name="Sum of PPT" fld="8" baseField="0" baseItem="0"/>
    <dataField name="Max of PPT" fld="8" subtotal="max" baseField="18" baseItem="0"/>
    <dataField name="Average of Wind" fld="11" subtotal="average" baseField="18" baseItem="0"/>
    <dataField name="Average of WindX" fld="12" subtotal="average" baseField="18" baseItem="0"/>
    <dataField name="Max of WindX" fld="12" subtotal="max" baseField="18" baseItem="0"/>
    <dataField name="Average of Tsoil005" fld="13" subtotal="average" baseField="18" baseItem="22"/>
    <dataField name="Average of Tsoil5" fld="14" subtotal="average" baseField="18" baseItem="22"/>
    <dataField name="Average of Tsoil20" fld="15" subtotal="average" baseField="18" baseItem="22"/>
    <dataField name="Average of Tsoil50" fld="16" subtotal="average" baseField="18" baseItem="22"/>
    <dataField name="Average of Vapres" fld="17" subtotal="average" baseField="18" baseItem="22"/>
    <dataField name="Average of vpdX" fld="18" subtotal="average" baseField="21" baseItem="9"/>
    <dataField name="Max of vpdX" fld="18" subtotal="max" baseField="21" baseItem="9"/>
    <dataField name="Max of SoG" fld="19" subtotal="max" baseField="20" baseItem="7"/>
    <dataField name="Max of TSoG" fld="20" subtotal="max" baseField="20" baseItem="7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ivotTable" Target="../pivotTables/pivotTable3.xml"/><Relationship Id="rId2" Type="http://schemas.openxmlformats.org/officeDocument/2006/relationships/pivotTable" Target="../pivotTables/pivotTable2.xml"/><Relationship Id="rId1" Type="http://schemas.openxmlformats.org/officeDocument/2006/relationships/pivotTable" Target="../pivotTables/pivotTable1.xml"/><Relationship Id="rId4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T6589"/>
  <sheetViews>
    <sheetView tabSelected="1"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A2" sqref="A2"/>
    </sheetView>
  </sheetViews>
  <sheetFormatPr defaultRowHeight="15" x14ac:dyDescent="0.25"/>
  <cols>
    <col min="2" max="24" width="6.7109375" customWidth="1"/>
    <col min="25" max="25" width="13.140625" customWidth="1"/>
    <col min="26" max="26" width="15.5703125" customWidth="1"/>
    <col min="27" max="27" width="14.140625" customWidth="1"/>
    <col min="28" max="28" width="15.85546875" bestFit="1" customWidth="1"/>
    <col min="29" max="29" width="15.5703125" bestFit="1" customWidth="1"/>
    <col min="30" max="30" width="12.28515625" customWidth="1"/>
    <col min="31" max="31" width="11.7109375" customWidth="1"/>
    <col min="32" max="32" width="15.42578125" customWidth="1"/>
    <col min="33" max="33" width="16.85546875" customWidth="1"/>
    <col min="34" max="35" width="10.85546875" customWidth="1"/>
    <col min="36" max="36" width="16" customWidth="1"/>
    <col min="37" max="37" width="17.28515625" customWidth="1"/>
    <col min="38" max="38" width="13.7109375" bestFit="1" customWidth="1"/>
    <col min="39" max="39" width="18.42578125" bestFit="1" customWidth="1"/>
    <col min="40" max="40" width="16.28515625" bestFit="1" customWidth="1"/>
    <col min="41" max="43" width="17.42578125" bestFit="1" customWidth="1"/>
    <col min="44" max="44" width="15.5703125" customWidth="1"/>
    <col min="45" max="45" width="12" customWidth="1"/>
    <col min="46" max="46" width="11.140625" customWidth="1"/>
    <col min="47" max="47" width="12.140625" bestFit="1" customWidth="1"/>
    <col min="49" max="49" width="13.140625" bestFit="1" customWidth="1"/>
    <col min="50" max="50" width="15.5703125" bestFit="1" customWidth="1"/>
    <col min="51" max="51" width="14.140625" bestFit="1" customWidth="1"/>
    <col min="52" max="52" width="15.85546875" bestFit="1" customWidth="1"/>
    <col min="53" max="53" width="15.5703125" bestFit="1" customWidth="1"/>
    <col min="54" max="54" width="12.28515625" bestFit="1" customWidth="1"/>
    <col min="55" max="55" width="11.7109375" customWidth="1"/>
    <col min="56" max="56" width="15.42578125" customWidth="1"/>
    <col min="57" max="57" width="16.85546875" customWidth="1"/>
    <col min="58" max="58" width="10.85546875" customWidth="1"/>
    <col min="59" max="59" width="10.85546875" bestFit="1" customWidth="1"/>
    <col min="60" max="60" width="13.85546875" customWidth="1"/>
    <col min="61" max="61" width="16" customWidth="1"/>
    <col min="62" max="62" width="17.28515625" customWidth="1"/>
    <col min="63" max="63" width="13.7109375" customWidth="1"/>
    <col min="64" max="64" width="18.42578125" customWidth="1"/>
    <col min="65" max="67" width="17.42578125" customWidth="1"/>
    <col min="68" max="68" width="15.5703125" customWidth="1"/>
    <col min="69" max="69" width="12" bestFit="1" customWidth="1"/>
    <col min="72" max="79" width="6.7109375" customWidth="1"/>
    <col min="96" max="96" width="13.140625" bestFit="1" customWidth="1"/>
    <col min="97" max="97" width="11.140625" bestFit="1" customWidth="1"/>
    <col min="98" max="98" width="11.85546875" bestFit="1" customWidth="1"/>
  </cols>
  <sheetData>
    <row r="1" spans="1:98" x14ac:dyDescent="0.25">
      <c r="A1" t="s">
        <v>82</v>
      </c>
    </row>
    <row r="2" spans="1:98" x14ac:dyDescent="0.25">
      <c r="A2" t="s">
        <v>118</v>
      </c>
      <c r="R2" s="34">
        <f>ROUND((0.6105*(EXP((17.273*E2)/(E2+237.3))))*H2/100,3)</f>
        <v>0</v>
      </c>
      <c r="S2" s="34">
        <f>ROUND((0.6105*(EXP((17.273*E2)/(E2+237.3))))*(100-H2)/100,3)</f>
        <v>0.61099999999999999</v>
      </c>
    </row>
    <row r="3" spans="1:98" x14ac:dyDescent="0.25">
      <c r="C3" s="6" t="s">
        <v>11</v>
      </c>
      <c r="D3" s="1" t="s">
        <v>12</v>
      </c>
      <c r="E3" s="1" t="s">
        <v>12</v>
      </c>
      <c r="F3" s="1" t="s">
        <v>12</v>
      </c>
      <c r="G3" s="1" t="s">
        <v>13</v>
      </c>
      <c r="H3" s="1" t="s">
        <v>13</v>
      </c>
      <c r="I3" s="6" t="s">
        <v>15</v>
      </c>
      <c r="J3" s="6" t="s">
        <v>15</v>
      </c>
      <c r="K3" s="6" t="s">
        <v>14</v>
      </c>
      <c r="L3" s="6" t="s">
        <v>14</v>
      </c>
      <c r="M3" s="1" t="s">
        <v>12</v>
      </c>
      <c r="N3" s="1" t="s">
        <v>12</v>
      </c>
      <c r="O3" s="1" t="s">
        <v>12</v>
      </c>
      <c r="P3" s="1" t="s">
        <v>12</v>
      </c>
      <c r="Q3" s="1" t="s">
        <v>12</v>
      </c>
      <c r="R3" s="1" t="s">
        <v>17</v>
      </c>
      <c r="S3" s="1" t="s">
        <v>17</v>
      </c>
      <c r="T3" s="1"/>
      <c r="U3" s="1"/>
    </row>
    <row r="4" spans="1:98" x14ac:dyDescent="0.25">
      <c r="A4" s="1" t="s">
        <v>0</v>
      </c>
      <c r="B4" s="1" t="s">
        <v>1</v>
      </c>
      <c r="C4" s="6" t="s">
        <v>2</v>
      </c>
      <c r="D4" s="6" t="s">
        <v>3</v>
      </c>
      <c r="E4" s="6" t="s">
        <v>4</v>
      </c>
      <c r="F4" s="6" t="s">
        <v>5</v>
      </c>
      <c r="G4" s="6" t="s">
        <v>6</v>
      </c>
      <c r="H4" s="6" t="s">
        <v>7</v>
      </c>
      <c r="I4" s="6" t="s">
        <v>9</v>
      </c>
      <c r="J4" s="6" t="s">
        <v>10</v>
      </c>
      <c r="K4" s="6" t="s">
        <v>8</v>
      </c>
      <c r="L4" s="6" t="s">
        <v>18</v>
      </c>
      <c r="M4" s="6" t="s">
        <v>19</v>
      </c>
      <c r="N4" s="6" t="s">
        <v>22</v>
      </c>
      <c r="O4" s="6" t="s">
        <v>21</v>
      </c>
      <c r="P4" s="6" t="s">
        <v>23</v>
      </c>
      <c r="Q4" s="8" t="s">
        <v>20</v>
      </c>
      <c r="R4" s="6" t="s">
        <v>16</v>
      </c>
      <c r="S4" s="6" t="s">
        <v>83</v>
      </c>
      <c r="T4" s="6" t="s">
        <v>48</v>
      </c>
      <c r="U4" s="6" t="s">
        <v>50</v>
      </c>
      <c r="V4" s="6" t="s">
        <v>24</v>
      </c>
      <c r="W4" s="6" t="s">
        <v>85</v>
      </c>
      <c r="Y4" s="10" t="s">
        <v>25</v>
      </c>
      <c r="Z4" t="s">
        <v>27</v>
      </c>
      <c r="AA4" t="s">
        <v>28</v>
      </c>
      <c r="AB4" t="s">
        <v>30</v>
      </c>
      <c r="AC4" t="s">
        <v>31</v>
      </c>
      <c r="AD4" t="s">
        <v>37</v>
      </c>
      <c r="AE4" t="s">
        <v>38</v>
      </c>
      <c r="AF4" t="s">
        <v>32</v>
      </c>
      <c r="AG4" t="s">
        <v>33</v>
      </c>
      <c r="AH4" t="s">
        <v>29</v>
      </c>
      <c r="AI4" t="s">
        <v>39</v>
      </c>
      <c r="AJ4" t="s">
        <v>34</v>
      </c>
      <c r="AK4" t="s">
        <v>35</v>
      </c>
      <c r="AL4" t="s">
        <v>36</v>
      </c>
      <c r="AM4" t="s">
        <v>40</v>
      </c>
      <c r="AN4" t="s">
        <v>41</v>
      </c>
      <c r="AO4" t="s">
        <v>42</v>
      </c>
      <c r="AP4" t="s">
        <v>43</v>
      </c>
      <c r="AQ4" t="s">
        <v>44</v>
      </c>
      <c r="AR4" t="s">
        <v>115</v>
      </c>
      <c r="AS4" t="s">
        <v>116</v>
      </c>
      <c r="AT4" t="s">
        <v>51</v>
      </c>
      <c r="AU4" t="s">
        <v>52</v>
      </c>
      <c r="AW4" s="10" t="s">
        <v>25</v>
      </c>
      <c r="AX4" t="s">
        <v>27</v>
      </c>
      <c r="AY4" t="s">
        <v>28</v>
      </c>
      <c r="AZ4" t="s">
        <v>30</v>
      </c>
      <c r="BA4" t="s">
        <v>31</v>
      </c>
      <c r="BB4" t="s">
        <v>37</v>
      </c>
      <c r="BC4" t="s">
        <v>38</v>
      </c>
      <c r="BD4" t="s">
        <v>32</v>
      </c>
      <c r="BE4" t="s">
        <v>33</v>
      </c>
      <c r="BF4" t="s">
        <v>29</v>
      </c>
      <c r="BG4" t="s">
        <v>39</v>
      </c>
      <c r="BH4" t="s">
        <v>106</v>
      </c>
      <c r="BI4" t="s">
        <v>34</v>
      </c>
      <c r="BJ4" t="s">
        <v>35</v>
      </c>
      <c r="BK4" t="s">
        <v>36</v>
      </c>
      <c r="BL4" t="s">
        <v>40</v>
      </c>
      <c r="BM4" t="s">
        <v>42</v>
      </c>
      <c r="BN4" t="s">
        <v>43</v>
      </c>
      <c r="BO4" t="s">
        <v>44</v>
      </c>
      <c r="BP4" t="s">
        <v>115</v>
      </c>
      <c r="BQ4" t="s">
        <v>116</v>
      </c>
      <c r="BS4" t="s">
        <v>85</v>
      </c>
      <c r="BT4" s="6" t="s">
        <v>2</v>
      </c>
      <c r="BU4" s="6" t="s">
        <v>3</v>
      </c>
      <c r="BV4" s="6" t="s">
        <v>4</v>
      </c>
      <c r="BW4" s="6" t="s">
        <v>5</v>
      </c>
      <c r="BX4" s="6" t="s">
        <v>107</v>
      </c>
      <c r="BY4" s="6" t="s">
        <v>108</v>
      </c>
      <c r="BZ4" s="6" t="s">
        <v>6</v>
      </c>
      <c r="CA4" s="6" t="s">
        <v>7</v>
      </c>
      <c r="CB4" s="6" t="s">
        <v>8</v>
      </c>
      <c r="CC4" s="6" t="s">
        <v>109</v>
      </c>
      <c r="CD4" s="6" t="s">
        <v>110</v>
      </c>
      <c r="CE4" s="6" t="s">
        <v>111</v>
      </c>
      <c r="CF4" s="6" t="s">
        <v>112</v>
      </c>
      <c r="CG4" s="6" t="s">
        <v>47</v>
      </c>
      <c r="CH4" s="6" t="s">
        <v>22</v>
      </c>
      <c r="CI4" s="6" t="s">
        <v>23</v>
      </c>
      <c r="CJ4" s="8" t="s">
        <v>20</v>
      </c>
      <c r="CK4" s="6" t="s">
        <v>16</v>
      </c>
      <c r="CL4" s="6" t="s">
        <v>83</v>
      </c>
      <c r="CM4" s="6" t="s">
        <v>117</v>
      </c>
      <c r="CN4" s="6" t="s">
        <v>105</v>
      </c>
      <c r="CO4" s="6" t="s">
        <v>103</v>
      </c>
      <c r="CP4" s="6" t="s">
        <v>104</v>
      </c>
      <c r="CR4" s="10" t="s">
        <v>25</v>
      </c>
      <c r="CS4" t="s">
        <v>113</v>
      </c>
      <c r="CT4" t="s">
        <v>114</v>
      </c>
    </row>
    <row r="5" spans="1:98" x14ac:dyDescent="0.25">
      <c r="A5" s="14">
        <v>33472</v>
      </c>
      <c r="B5" s="3">
        <v>234</v>
      </c>
      <c r="C5" s="4">
        <v>23.49</v>
      </c>
      <c r="D5" s="5">
        <v>16.3</v>
      </c>
      <c r="E5" s="5">
        <v>23.4</v>
      </c>
      <c r="F5" s="5">
        <v>9.3000000000000007</v>
      </c>
      <c r="G5" s="4">
        <v>41.8</v>
      </c>
      <c r="H5" s="4">
        <v>21.5</v>
      </c>
      <c r="I5" s="4">
        <v>1.2</v>
      </c>
      <c r="J5" s="4">
        <v>5.5</v>
      </c>
      <c r="K5" s="4">
        <v>0.8</v>
      </c>
      <c r="L5" s="4">
        <v>-999</v>
      </c>
      <c r="M5" s="4">
        <v>-999</v>
      </c>
      <c r="N5" s="4">
        <v>-999</v>
      </c>
      <c r="O5" s="4">
        <v>-999</v>
      </c>
      <c r="P5" s="5">
        <v>-999</v>
      </c>
      <c r="Q5" s="5">
        <v>13</v>
      </c>
      <c r="R5" s="6">
        <v>0.61799999999999999</v>
      </c>
      <c r="S5" s="34">
        <f>ROUND((0.6105*(EXP((17.273*E5)/(E5+237.3))))*(100-H5)/100,3)</f>
        <v>2.2589999999999999</v>
      </c>
      <c r="T5" s="6">
        <v>-999</v>
      </c>
      <c r="U5" s="6">
        <f>IF(T5&gt;0,M5,-999)</f>
        <v>-999</v>
      </c>
      <c r="V5">
        <v>199108</v>
      </c>
      <c r="W5">
        <v>1991</v>
      </c>
      <c r="Y5" s="11">
        <v>199108</v>
      </c>
      <c r="Z5" s="12">
        <v>13.844999999999999</v>
      </c>
      <c r="AA5" s="12">
        <v>10.140000000000002</v>
      </c>
      <c r="AB5" s="12">
        <v>15.2</v>
      </c>
      <c r="AC5" s="12">
        <v>5.370000000000001</v>
      </c>
      <c r="AD5" s="12">
        <v>23.4</v>
      </c>
      <c r="AE5" s="12">
        <v>1</v>
      </c>
      <c r="AF5" s="12">
        <v>66.009999999999991</v>
      </c>
      <c r="AG5" s="12">
        <v>47.3</v>
      </c>
      <c r="AH5" s="12">
        <v>30.5</v>
      </c>
      <c r="AI5" s="12">
        <v>17.5</v>
      </c>
      <c r="AJ5" s="12">
        <v>2.1</v>
      </c>
      <c r="AK5" s="12">
        <v>7.7</v>
      </c>
      <c r="AL5" s="12">
        <v>11.3</v>
      </c>
      <c r="AM5" s="12">
        <v>-999</v>
      </c>
      <c r="AN5" s="12">
        <v>-999</v>
      </c>
      <c r="AO5" s="12">
        <v>-999</v>
      </c>
      <c r="AP5" s="12">
        <v>11.919999999999998</v>
      </c>
      <c r="AQ5" s="12">
        <v>0.78710000000000002</v>
      </c>
      <c r="AR5" s="12">
        <v>0.99519999999999986</v>
      </c>
      <c r="AS5" s="12">
        <v>2.2589999999999999</v>
      </c>
      <c r="AT5" s="12">
        <v>0</v>
      </c>
      <c r="AU5" s="12">
        <v>-999</v>
      </c>
      <c r="AW5" s="11">
        <v>1991</v>
      </c>
      <c r="AX5" s="12">
        <v>7.8991666666666651</v>
      </c>
      <c r="AY5" s="12">
        <v>1.5287878787878781</v>
      </c>
      <c r="AZ5" s="12">
        <v>6.2765151515151558</v>
      </c>
      <c r="BA5" s="12">
        <v>-2.8886363636363641</v>
      </c>
      <c r="BB5" s="12">
        <v>23.4</v>
      </c>
      <c r="BC5" s="12">
        <v>-21.7</v>
      </c>
      <c r="BD5" s="12">
        <v>73.514393939393941</v>
      </c>
      <c r="BE5" s="12">
        <v>58.795454545454575</v>
      </c>
      <c r="BF5" s="12">
        <v>168.60000000000005</v>
      </c>
      <c r="BG5" s="12">
        <v>23.1</v>
      </c>
      <c r="BH5" s="12">
        <v>-999</v>
      </c>
      <c r="BI5" s="12">
        <v>1.6431818181818172</v>
      </c>
      <c r="BJ5" s="12">
        <v>6.3992424242424226</v>
      </c>
      <c r="BK5" s="12">
        <v>17.8</v>
      </c>
      <c r="BL5" s="12">
        <v>-999</v>
      </c>
      <c r="BM5" s="12">
        <v>-999</v>
      </c>
      <c r="BN5" s="12">
        <v>6.201515151515153</v>
      </c>
      <c r="BO5" s="12">
        <v>0.55003030303030298</v>
      </c>
      <c r="BP5" s="12">
        <v>0.57534090909090851</v>
      </c>
      <c r="BQ5" s="12">
        <v>2.2589999999999999</v>
      </c>
      <c r="BS5">
        <f>AW5</f>
        <v>1991</v>
      </c>
      <c r="CR5" s="11">
        <v>1991</v>
      </c>
      <c r="CS5" s="12">
        <v>89</v>
      </c>
      <c r="CT5" s="12">
        <v>43.4</v>
      </c>
    </row>
    <row r="6" spans="1:98" x14ac:dyDescent="0.25">
      <c r="A6" s="14">
        <v>33473</v>
      </c>
      <c r="B6" s="3">
        <v>235</v>
      </c>
      <c r="C6" s="4">
        <v>21.66</v>
      </c>
      <c r="D6" s="5">
        <v>12.4</v>
      </c>
      <c r="E6" s="5">
        <v>18.8</v>
      </c>
      <c r="F6" s="5">
        <v>7.7</v>
      </c>
      <c r="G6" s="4">
        <v>52.2</v>
      </c>
      <c r="H6" s="4">
        <v>36.1</v>
      </c>
      <c r="I6" s="4">
        <v>1.4</v>
      </c>
      <c r="J6" s="4">
        <v>6.4</v>
      </c>
      <c r="K6" s="4">
        <v>0</v>
      </c>
      <c r="L6" s="4">
        <v>-999</v>
      </c>
      <c r="M6" s="4">
        <v>-999</v>
      </c>
      <c r="N6" s="4">
        <v>-999</v>
      </c>
      <c r="O6" s="4">
        <v>-999</v>
      </c>
      <c r="P6" s="5">
        <v>-999</v>
      </c>
      <c r="Q6" s="5">
        <v>13.1</v>
      </c>
      <c r="R6" s="6">
        <v>0.78200000000000003</v>
      </c>
      <c r="S6" s="34">
        <f>ROUND((0.6105*(EXP((17.273*E6)/(E6+237.3))))*(100-H6)/100,3)</f>
        <v>1.3859999999999999</v>
      </c>
      <c r="T6" s="6">
        <f>IF(V6&lt;V7,L6,0)</f>
        <v>0</v>
      </c>
      <c r="U6" s="6">
        <f>IF(T6&gt;0,M6,-999)</f>
        <v>-999</v>
      </c>
      <c r="V6">
        <v>199108</v>
      </c>
      <c r="W6">
        <v>1991</v>
      </c>
      <c r="Y6" s="11">
        <v>199109</v>
      </c>
      <c r="Z6" s="12">
        <v>16.082666666666668</v>
      </c>
      <c r="AA6" s="12">
        <v>9.6200000000000028</v>
      </c>
      <c r="AB6" s="12">
        <v>16.3</v>
      </c>
      <c r="AC6" s="12">
        <v>3.4033333333333333</v>
      </c>
      <c r="AD6" s="12">
        <v>23.1</v>
      </c>
      <c r="AE6" s="12">
        <v>-3.3</v>
      </c>
      <c r="AF6" s="12">
        <v>61.78</v>
      </c>
      <c r="AG6" s="12">
        <v>42.383333333333333</v>
      </c>
      <c r="AH6" s="12">
        <v>2.1</v>
      </c>
      <c r="AI6" s="12">
        <v>1</v>
      </c>
      <c r="AJ6" s="12">
        <v>1.2933333333333334</v>
      </c>
      <c r="AK6" s="12">
        <v>5.2166666666666668</v>
      </c>
      <c r="AL6" s="12">
        <v>8.6</v>
      </c>
      <c r="AM6" s="12">
        <v>-999</v>
      </c>
      <c r="AN6" s="12">
        <v>-999</v>
      </c>
      <c r="AO6" s="12">
        <v>-999</v>
      </c>
      <c r="AP6" s="12">
        <v>10.333333333333334</v>
      </c>
      <c r="AQ6" s="12">
        <v>0.77243333333333308</v>
      </c>
      <c r="AR6" s="12">
        <v>1.1357999999999999</v>
      </c>
      <c r="AS6" s="12">
        <v>2.1459999999999999</v>
      </c>
      <c r="AT6" s="12">
        <v>0</v>
      </c>
      <c r="AU6" s="12">
        <v>-999</v>
      </c>
      <c r="AW6" s="11">
        <v>1992</v>
      </c>
      <c r="AX6" s="12">
        <v>11.363387978142066</v>
      </c>
      <c r="AY6" s="12">
        <v>3.2114754098360678</v>
      </c>
      <c r="AZ6" s="12">
        <v>8.5046448087431692</v>
      </c>
      <c r="BA6" s="12">
        <v>-1.7691256830601088</v>
      </c>
      <c r="BB6" s="12">
        <v>27.8</v>
      </c>
      <c r="BC6" s="12">
        <v>-23.8</v>
      </c>
      <c r="BD6" s="12">
        <v>73.888524590163897</v>
      </c>
      <c r="BE6" s="12">
        <v>54.509562841530098</v>
      </c>
      <c r="BF6" s="12">
        <v>716.40000000000055</v>
      </c>
      <c r="BG6" s="12">
        <v>34.299999999999997</v>
      </c>
      <c r="BH6" s="12">
        <v>980</v>
      </c>
      <c r="BI6" s="12">
        <v>1.3726775956284156</v>
      </c>
      <c r="BJ6" s="12">
        <v>5.9144808743169381</v>
      </c>
      <c r="BK6" s="12">
        <v>14</v>
      </c>
      <c r="BL6" s="12">
        <v>-999</v>
      </c>
      <c r="BM6" s="12">
        <v>-999</v>
      </c>
      <c r="BN6" s="12">
        <v>-99.455464480874383</v>
      </c>
      <c r="BO6" s="12">
        <v>0.58604371584699433</v>
      </c>
      <c r="BP6" s="12">
        <v>0.71807923497267712</v>
      </c>
      <c r="BQ6" s="12">
        <v>3.0859999999999999</v>
      </c>
      <c r="BS6">
        <f>AW6</f>
        <v>1992</v>
      </c>
      <c r="BT6">
        <f>ROUND(AX6,1)</f>
        <v>11.4</v>
      </c>
      <c r="BU6">
        <f>ROUND(AY6,1)</f>
        <v>3.2</v>
      </c>
      <c r="BV6">
        <f>ROUND(AZ6,1)</f>
        <v>8.5</v>
      </c>
      <c r="BW6">
        <f>ROUND(BA6,1)</f>
        <v>-1.8</v>
      </c>
      <c r="BX6">
        <f>ROUND(BB6,1)</f>
        <v>27.8</v>
      </c>
      <c r="BY6">
        <f>ROUND(BC6,1)</f>
        <v>-23.8</v>
      </c>
      <c r="BZ6">
        <f>ROUND(BD6,1)</f>
        <v>73.900000000000006</v>
      </c>
      <c r="CA6">
        <f>ROUND(BE6,1)</f>
        <v>54.5</v>
      </c>
      <c r="CB6">
        <f>ROUND(BF6,1)</f>
        <v>716.4</v>
      </c>
      <c r="CC6">
        <f>ROUND(BG6,1)</f>
        <v>34.299999999999997</v>
      </c>
      <c r="CD6">
        <f>ROUND(BH6,1)</f>
        <v>980</v>
      </c>
      <c r="CE6">
        <f>ROUND(BI6,1)</f>
        <v>1.4</v>
      </c>
      <c r="CF6">
        <f>ROUND(BJ6,1)</f>
        <v>5.9</v>
      </c>
      <c r="CG6">
        <f>ROUND(BK6,1)</f>
        <v>14</v>
      </c>
      <c r="CK6">
        <f>ROUND(BO6,3)</f>
        <v>0.58599999999999997</v>
      </c>
      <c r="CL6">
        <f>ROUND(BP6,3)</f>
        <v>0.71799999999999997</v>
      </c>
      <c r="CM6">
        <f>ROUND(BQ6,3)</f>
        <v>3.0859999999999999</v>
      </c>
      <c r="CN6">
        <f>BV6-BW6</f>
        <v>10.3</v>
      </c>
      <c r="CO6">
        <f>CS6</f>
        <v>552</v>
      </c>
      <c r="CP6" s="33">
        <f>CT6</f>
        <v>372.3</v>
      </c>
      <c r="CR6" s="11">
        <v>1992</v>
      </c>
      <c r="CS6" s="12">
        <v>552</v>
      </c>
      <c r="CT6" s="12">
        <v>372.3</v>
      </c>
    </row>
    <row r="7" spans="1:98" x14ac:dyDescent="0.25">
      <c r="A7" s="14">
        <v>33474</v>
      </c>
      <c r="B7" s="3">
        <v>236</v>
      </c>
      <c r="C7" s="4">
        <v>22.86</v>
      </c>
      <c r="D7" s="5">
        <v>8.6</v>
      </c>
      <c r="E7" s="5">
        <v>15.5</v>
      </c>
      <c r="F7" s="5">
        <v>1.6</v>
      </c>
      <c r="G7" s="4">
        <v>53.1</v>
      </c>
      <c r="H7" s="4">
        <v>36.6</v>
      </c>
      <c r="I7" s="4">
        <v>1.1000000000000001</v>
      </c>
      <c r="J7" s="4">
        <v>5.8</v>
      </c>
      <c r="K7" s="4">
        <v>0</v>
      </c>
      <c r="L7" s="4">
        <v>-999</v>
      </c>
      <c r="M7" s="4">
        <v>-999</v>
      </c>
      <c r="N7" s="4">
        <v>-999</v>
      </c>
      <c r="O7" s="4">
        <v>-999</v>
      </c>
      <c r="P7" s="5">
        <v>-999</v>
      </c>
      <c r="Q7" s="5">
        <v>13</v>
      </c>
      <c r="R7" s="6">
        <v>0.64600000000000002</v>
      </c>
      <c r="S7" s="34">
        <f>ROUND((0.6105*(EXP((17.273*E7)/(E7+237.3))))*(100-H7)/100,3)</f>
        <v>1.1160000000000001</v>
      </c>
      <c r="T7" s="6">
        <f>IF(V7&lt;V8,L7,0)</f>
        <v>0</v>
      </c>
      <c r="U7" s="6">
        <f>IF(T7&gt;0,M7,-999)</f>
        <v>-999</v>
      </c>
      <c r="V7">
        <v>199108</v>
      </c>
      <c r="W7">
        <v>1991</v>
      </c>
      <c r="Y7" s="11">
        <v>199110</v>
      </c>
      <c r="Z7" s="12">
        <v>8.886774193548387</v>
      </c>
      <c r="AA7" s="12">
        <v>1.683870967741935</v>
      </c>
      <c r="AB7" s="12">
        <v>7.5032258064516135</v>
      </c>
      <c r="AC7" s="12">
        <v>-3.7838709677419353</v>
      </c>
      <c r="AD7" s="12">
        <v>22.5</v>
      </c>
      <c r="AE7" s="12">
        <v>-21.7</v>
      </c>
      <c r="AF7" s="12">
        <v>66.329032258064515</v>
      </c>
      <c r="AG7" s="12">
        <v>51.435483870967744</v>
      </c>
      <c r="AH7" s="12">
        <v>22.5</v>
      </c>
      <c r="AI7" s="12">
        <v>8.1999999999999993</v>
      </c>
      <c r="AJ7" s="12">
        <v>1.3225806451612898</v>
      </c>
      <c r="AK7" s="12">
        <v>5.8064516129032251</v>
      </c>
      <c r="AL7" s="12">
        <v>17.8</v>
      </c>
      <c r="AM7" s="12">
        <v>-999</v>
      </c>
      <c r="AN7" s="12">
        <v>-999</v>
      </c>
      <c r="AO7" s="12">
        <v>-999</v>
      </c>
      <c r="AP7" s="12">
        <v>7.1967741935483858</v>
      </c>
      <c r="AQ7" s="12">
        <v>0.5055483870967743</v>
      </c>
      <c r="AR7" s="12">
        <v>0.70238709677419364</v>
      </c>
      <c r="AS7" s="12">
        <v>1.976</v>
      </c>
      <c r="AT7" s="12">
        <v>0</v>
      </c>
      <c r="AU7" s="12">
        <v>-999</v>
      </c>
      <c r="AW7" s="11">
        <v>1993</v>
      </c>
      <c r="AX7" s="12">
        <v>11.45350684931508</v>
      </c>
      <c r="AY7" s="12">
        <v>1.7509589041095881</v>
      </c>
      <c r="AZ7" s="12">
        <v>7.2772602739725984</v>
      </c>
      <c r="BA7" s="12">
        <v>-3.0945205479452023</v>
      </c>
      <c r="BB7" s="12">
        <v>25.6</v>
      </c>
      <c r="BC7" s="12">
        <v>-25.2</v>
      </c>
      <c r="BD7" s="12">
        <v>76.594520547945265</v>
      </c>
      <c r="BE7" s="12">
        <v>55.724931506849302</v>
      </c>
      <c r="BF7" s="12">
        <v>725.69999999999959</v>
      </c>
      <c r="BG7" s="12">
        <v>32</v>
      </c>
      <c r="BH7" s="12">
        <v>1006</v>
      </c>
      <c r="BI7" s="12">
        <v>1.0761643835616441</v>
      </c>
      <c r="BJ7" s="12">
        <v>5.0909589041095877</v>
      </c>
      <c r="BK7" s="12">
        <v>12.4</v>
      </c>
      <c r="BL7" s="12">
        <v>-999</v>
      </c>
      <c r="BM7" s="12">
        <v>-999</v>
      </c>
      <c r="BN7" s="12">
        <v>-999</v>
      </c>
      <c r="BO7" s="12">
        <v>0.58182465753424617</v>
      </c>
      <c r="BP7" s="12">
        <v>0.60426301369863034</v>
      </c>
      <c r="BQ7" s="12">
        <v>2.855</v>
      </c>
      <c r="BS7">
        <f>AW7</f>
        <v>1993</v>
      </c>
      <c r="BT7">
        <f>ROUND(AX7,1)</f>
        <v>11.5</v>
      </c>
      <c r="BU7">
        <f>ROUND(AY7,1)</f>
        <v>1.8</v>
      </c>
      <c r="BV7">
        <f>ROUND(AZ7,1)</f>
        <v>7.3</v>
      </c>
      <c r="BW7">
        <f>ROUND(BA7,1)</f>
        <v>-3.1</v>
      </c>
      <c r="BX7">
        <f>ROUND(BB7,1)</f>
        <v>25.6</v>
      </c>
      <c r="BY7">
        <f>ROUND(BC7,1)</f>
        <v>-25.2</v>
      </c>
      <c r="BZ7">
        <f>ROUND(BD7,1)</f>
        <v>76.599999999999994</v>
      </c>
      <c r="CA7">
        <f>ROUND(BE7,1)</f>
        <v>55.7</v>
      </c>
      <c r="CB7">
        <f>ROUND(BF7,1)</f>
        <v>725.7</v>
      </c>
      <c r="CC7">
        <f>ROUND(BG7,1)</f>
        <v>32</v>
      </c>
      <c r="CD7">
        <f>ROUND(BH7,1)</f>
        <v>1006</v>
      </c>
      <c r="CE7">
        <f>ROUND(BI7,1)</f>
        <v>1.1000000000000001</v>
      </c>
      <c r="CF7">
        <f>ROUND(BJ7,1)</f>
        <v>5.0999999999999996</v>
      </c>
      <c r="CG7">
        <f>ROUND(BK7,1)</f>
        <v>12.4</v>
      </c>
      <c r="CK7">
        <f>ROUND(BO7,3)</f>
        <v>0.58199999999999996</v>
      </c>
      <c r="CL7">
        <f>ROUND(BP7,3)</f>
        <v>0.60399999999999998</v>
      </c>
      <c r="CM7">
        <f>ROUND(BQ7,3)</f>
        <v>2.855</v>
      </c>
      <c r="CN7">
        <f>BV7-BW7</f>
        <v>10.4</v>
      </c>
      <c r="CO7">
        <f>CS7</f>
        <v>437</v>
      </c>
      <c r="CP7" s="33">
        <f>CT7</f>
        <v>303.60000000000002</v>
      </c>
      <c r="CR7" s="11">
        <v>1993</v>
      </c>
      <c r="CS7" s="12">
        <v>437</v>
      </c>
      <c r="CT7" s="12">
        <v>303.60000000000002</v>
      </c>
    </row>
    <row r="8" spans="1:98" x14ac:dyDescent="0.25">
      <c r="A8" s="14">
        <v>33475</v>
      </c>
      <c r="B8" s="3">
        <v>237</v>
      </c>
      <c r="C8" s="4">
        <v>18.420000000000002</v>
      </c>
      <c r="D8" s="5">
        <v>7.3</v>
      </c>
      <c r="E8" s="5">
        <v>14.9</v>
      </c>
      <c r="F8" s="5">
        <v>1</v>
      </c>
      <c r="G8" s="4">
        <v>65.400000000000006</v>
      </c>
      <c r="H8" s="4">
        <v>40.5</v>
      </c>
      <c r="I8" s="4">
        <v>1.2</v>
      </c>
      <c r="J8" s="4">
        <v>6.1</v>
      </c>
      <c r="K8" s="4">
        <v>0</v>
      </c>
      <c r="L8" s="4">
        <v>-999</v>
      </c>
      <c r="M8" s="4">
        <v>-999</v>
      </c>
      <c r="N8" s="4">
        <v>-999</v>
      </c>
      <c r="O8" s="4">
        <v>-999</v>
      </c>
      <c r="P8" s="5">
        <v>-999</v>
      </c>
      <c r="Q8" s="5">
        <v>12.8</v>
      </c>
      <c r="R8" s="6">
        <v>0.68600000000000005</v>
      </c>
      <c r="S8" s="34">
        <f>ROUND((0.6105*(EXP((17.273*E8)/(E8+237.3))))*(100-H8)/100,3)</f>
        <v>1.008</v>
      </c>
      <c r="T8" s="6">
        <f>IF(V8&lt;V9,L8,0)</f>
        <v>0</v>
      </c>
      <c r="U8" s="6">
        <f>IF(T8&gt;0,M8,-999)</f>
        <v>-999</v>
      </c>
      <c r="V8">
        <v>199108</v>
      </c>
      <c r="W8">
        <v>1991</v>
      </c>
      <c r="Y8" s="11">
        <v>199111</v>
      </c>
      <c r="Z8" s="12">
        <v>2.6920000000000002</v>
      </c>
      <c r="AA8" s="12">
        <v>-3.75</v>
      </c>
      <c r="AB8" s="12">
        <v>-0.50333333333333341</v>
      </c>
      <c r="AC8" s="12">
        <v>-6.706666666666667</v>
      </c>
      <c r="AD8" s="12">
        <v>4.3</v>
      </c>
      <c r="AE8" s="12">
        <v>-13.8</v>
      </c>
      <c r="AF8" s="12">
        <v>85.763333333333335</v>
      </c>
      <c r="AG8" s="12">
        <v>73.349999999999994</v>
      </c>
      <c r="AH8" s="12">
        <v>82.500000000000014</v>
      </c>
      <c r="AI8" s="12">
        <v>23.1</v>
      </c>
      <c r="AJ8" s="12">
        <v>1.6933333333333336</v>
      </c>
      <c r="AK8" s="12">
        <v>6.7100000000000017</v>
      </c>
      <c r="AL8" s="12">
        <v>13.6</v>
      </c>
      <c r="AM8" s="12">
        <v>-999</v>
      </c>
      <c r="AN8" s="12">
        <v>-999</v>
      </c>
      <c r="AO8" s="12">
        <v>-999</v>
      </c>
      <c r="AP8" s="12">
        <v>3.2000000000000006</v>
      </c>
      <c r="AQ8" s="12">
        <v>0.44323333333333342</v>
      </c>
      <c r="AR8" s="12">
        <v>0.1589666666666667</v>
      </c>
      <c r="AS8" s="12">
        <v>0.35599999999999998</v>
      </c>
      <c r="AT8" s="12">
        <v>0</v>
      </c>
      <c r="AU8" s="12">
        <v>-999</v>
      </c>
      <c r="AW8" s="11">
        <v>1994</v>
      </c>
      <c r="AX8" s="12">
        <v>11.642082191780839</v>
      </c>
      <c r="AY8" s="12">
        <v>2.652054794520549</v>
      </c>
      <c r="AZ8" s="12">
        <v>8.1531506849315214</v>
      </c>
      <c r="BA8" s="12">
        <v>-2.222191780821916</v>
      </c>
      <c r="BB8" s="12">
        <v>30.9</v>
      </c>
      <c r="BC8" s="12">
        <v>-24.5</v>
      </c>
      <c r="BD8" s="12">
        <v>72.694794520547916</v>
      </c>
      <c r="BE8" s="12">
        <v>50.278082191780811</v>
      </c>
      <c r="BF8" s="12">
        <v>713.50000000000068</v>
      </c>
      <c r="BG8" s="12">
        <v>40.700000000000003</v>
      </c>
      <c r="BH8" s="12">
        <v>1208</v>
      </c>
      <c r="BI8" s="12">
        <v>1.001095890410959</v>
      </c>
      <c r="BJ8" s="12">
        <v>5.1076712328767098</v>
      </c>
      <c r="BK8" s="12">
        <v>11.3</v>
      </c>
      <c r="BL8" s="12">
        <v>-999</v>
      </c>
      <c r="BM8" s="12">
        <v>-999</v>
      </c>
      <c r="BN8" s="12">
        <v>-999</v>
      </c>
      <c r="BO8" s="12">
        <v>0.51033150684931483</v>
      </c>
      <c r="BP8" s="12">
        <v>0.80825205479452045</v>
      </c>
      <c r="BQ8" s="12">
        <v>3.8050000000000002</v>
      </c>
      <c r="BS8">
        <f>AW8</f>
        <v>1994</v>
      </c>
      <c r="BT8">
        <f>ROUND(AX8,1)</f>
        <v>11.6</v>
      </c>
      <c r="BU8">
        <f>ROUND(AY8,1)</f>
        <v>2.7</v>
      </c>
      <c r="BV8">
        <f>ROUND(AZ8,1)</f>
        <v>8.1999999999999993</v>
      </c>
      <c r="BW8">
        <f>ROUND(BA8,1)</f>
        <v>-2.2000000000000002</v>
      </c>
      <c r="BX8">
        <f>ROUND(BB8,1)</f>
        <v>30.9</v>
      </c>
      <c r="BY8">
        <f>ROUND(BC8,1)</f>
        <v>-24.5</v>
      </c>
      <c r="BZ8">
        <f>ROUND(BD8,1)</f>
        <v>72.7</v>
      </c>
      <c r="CA8">
        <f>ROUND(BE8,1)</f>
        <v>50.3</v>
      </c>
      <c r="CB8">
        <f>ROUND(BF8,1)</f>
        <v>713.5</v>
      </c>
      <c r="CC8">
        <f>ROUND(BG8,1)</f>
        <v>40.700000000000003</v>
      </c>
      <c r="CD8">
        <f>ROUND(BH8,1)</f>
        <v>1208</v>
      </c>
      <c r="CE8">
        <f>ROUND(BI8,1)</f>
        <v>1</v>
      </c>
      <c r="CF8">
        <f>ROUND(BJ8,1)</f>
        <v>5.0999999999999996</v>
      </c>
      <c r="CG8">
        <f>ROUND(BK8,1)</f>
        <v>11.3</v>
      </c>
      <c r="CK8">
        <f>ROUND(BO8,3)</f>
        <v>0.51</v>
      </c>
      <c r="CL8">
        <f>ROUND(BP8,3)</f>
        <v>0.80800000000000005</v>
      </c>
      <c r="CM8">
        <f>ROUND(BQ8,3)</f>
        <v>3.8050000000000002</v>
      </c>
      <c r="CN8">
        <f>BV8-BW8</f>
        <v>10.399999999999999</v>
      </c>
      <c r="CO8">
        <f>CS8</f>
        <v>534</v>
      </c>
      <c r="CP8" s="33">
        <f>CT8</f>
        <v>374.6</v>
      </c>
      <c r="CR8" s="11">
        <v>1994</v>
      </c>
      <c r="CS8" s="12">
        <v>534</v>
      </c>
      <c r="CT8" s="12">
        <v>374.6</v>
      </c>
    </row>
    <row r="9" spans="1:98" x14ac:dyDescent="0.25">
      <c r="A9" s="14">
        <v>33476</v>
      </c>
      <c r="B9" s="3">
        <v>238</v>
      </c>
      <c r="C9" s="4">
        <v>6.14</v>
      </c>
      <c r="D9" s="5">
        <v>6.7</v>
      </c>
      <c r="E9" s="5">
        <v>9.5</v>
      </c>
      <c r="F9" s="5">
        <v>2.2000000000000002</v>
      </c>
      <c r="G9" s="4">
        <v>66.2</v>
      </c>
      <c r="H9" s="4">
        <v>47.2</v>
      </c>
      <c r="I9" s="4">
        <v>1.9</v>
      </c>
      <c r="J9" s="4">
        <v>9.6999999999999993</v>
      </c>
      <c r="K9" s="4">
        <v>4.0999999999999996</v>
      </c>
      <c r="L9" s="4">
        <v>-999</v>
      </c>
      <c r="M9" s="4">
        <v>-999</v>
      </c>
      <c r="N9" s="4">
        <v>-999</v>
      </c>
      <c r="O9" s="4">
        <v>-999</v>
      </c>
      <c r="P9" s="5">
        <v>-999</v>
      </c>
      <c r="Q9" s="5">
        <v>12.3</v>
      </c>
      <c r="R9" s="6">
        <v>0.56100000000000005</v>
      </c>
      <c r="S9" s="34">
        <f>ROUND((0.6105*(EXP((17.273*E9)/(E9+237.3))))*(100-H9)/100,3)</f>
        <v>0.627</v>
      </c>
      <c r="T9" s="6">
        <f>IF(V9&lt;V10,L9,0)</f>
        <v>0</v>
      </c>
      <c r="U9" s="6">
        <f>IF(T9&gt;0,M9,-999)</f>
        <v>-999</v>
      </c>
      <c r="V9">
        <v>199108</v>
      </c>
      <c r="W9">
        <v>1991</v>
      </c>
      <c r="Y9" s="11">
        <v>199112</v>
      </c>
      <c r="Z9" s="12">
        <v>2.113225806451613</v>
      </c>
      <c r="AA9" s="12">
        <v>-4.1258064516129043</v>
      </c>
      <c r="AB9" s="12">
        <v>-0.967741935483871</v>
      </c>
      <c r="AC9" s="12">
        <v>-7.0516129032258057</v>
      </c>
      <c r="AD9" s="12">
        <v>5.6</v>
      </c>
      <c r="AE9" s="12">
        <v>-14.3</v>
      </c>
      <c r="AF9" s="12">
        <v>82.622580645161278</v>
      </c>
      <c r="AG9" s="12">
        <v>71.661290322580641</v>
      </c>
      <c r="AH9" s="12">
        <v>31</v>
      </c>
      <c r="AI9" s="12">
        <v>5.8</v>
      </c>
      <c r="AJ9" s="12">
        <v>2.1064516129032262</v>
      </c>
      <c r="AK9" s="12">
        <v>7.4161290322580644</v>
      </c>
      <c r="AL9" s="12">
        <v>12.1</v>
      </c>
      <c r="AM9" s="12">
        <v>-999</v>
      </c>
      <c r="AN9" s="12">
        <v>-999</v>
      </c>
      <c r="AO9" s="12">
        <v>-999</v>
      </c>
      <c r="AP9" s="12">
        <v>2.2677419354838713</v>
      </c>
      <c r="AQ9" s="12">
        <v>0.40616129032258075</v>
      </c>
      <c r="AR9" s="12">
        <v>0.17341935483870968</v>
      </c>
      <c r="AS9" s="12">
        <v>0.52500000000000002</v>
      </c>
      <c r="AT9" s="12">
        <v>0</v>
      </c>
      <c r="AU9" s="12">
        <v>-999</v>
      </c>
      <c r="AW9" s="11">
        <v>1995</v>
      </c>
      <c r="AX9" s="12">
        <v>11.500958904109593</v>
      </c>
      <c r="AY9" s="12">
        <v>2.2701369863013694</v>
      </c>
      <c r="AZ9" s="12">
        <v>7.8942465753424713</v>
      </c>
      <c r="BA9" s="12">
        <v>-2.5484931506849318</v>
      </c>
      <c r="BB9" s="12">
        <v>25.7</v>
      </c>
      <c r="BC9" s="12">
        <v>-28.7</v>
      </c>
      <c r="BD9" s="12">
        <v>72.900821917808216</v>
      </c>
      <c r="BE9" s="12">
        <v>49.848767123287672</v>
      </c>
      <c r="BF9" s="12">
        <v>735.9</v>
      </c>
      <c r="BG9" s="12">
        <v>25.4</v>
      </c>
      <c r="BH9" s="12">
        <v>0</v>
      </c>
      <c r="BI9" s="12">
        <v>1.0342465753424657</v>
      </c>
      <c r="BJ9" s="12">
        <v>4.8191780821917822</v>
      </c>
      <c r="BK9" s="12">
        <v>12.7</v>
      </c>
      <c r="BL9" s="12">
        <v>-999</v>
      </c>
      <c r="BM9" s="12">
        <v>-999</v>
      </c>
      <c r="BN9" s="12">
        <v>-999</v>
      </c>
      <c r="BO9" s="12">
        <v>0.51773150684931524</v>
      </c>
      <c r="BP9" s="12">
        <v>0.71016164383561686</v>
      </c>
      <c r="BQ9" s="12">
        <v>2.78</v>
      </c>
      <c r="BS9">
        <f>AW9</f>
        <v>1995</v>
      </c>
      <c r="BT9">
        <f>ROUND(AX9,1)</f>
        <v>11.5</v>
      </c>
      <c r="BU9">
        <f>ROUND(AY9,1)</f>
        <v>2.2999999999999998</v>
      </c>
      <c r="BV9">
        <f>ROUND(AZ9,1)</f>
        <v>7.9</v>
      </c>
      <c r="BW9">
        <f>ROUND(BA9,1)</f>
        <v>-2.5</v>
      </c>
      <c r="BX9">
        <f>ROUND(BB9,1)</f>
        <v>25.7</v>
      </c>
      <c r="BY9">
        <f>ROUND(BC9,1)</f>
        <v>-28.7</v>
      </c>
      <c r="BZ9">
        <f>ROUND(BD9,1)</f>
        <v>72.900000000000006</v>
      </c>
      <c r="CA9">
        <f>ROUND(BE9,1)</f>
        <v>49.8</v>
      </c>
      <c r="CB9">
        <f>ROUND(BF9,1)</f>
        <v>735.9</v>
      </c>
      <c r="CC9">
        <f>ROUND(BG9,1)</f>
        <v>25.4</v>
      </c>
      <c r="CE9">
        <f>ROUND(BI9,1)</f>
        <v>1</v>
      </c>
      <c r="CF9">
        <f>ROUND(BJ9,1)</f>
        <v>4.8</v>
      </c>
      <c r="CG9">
        <f>ROUND(BK9,1)</f>
        <v>12.7</v>
      </c>
      <c r="CK9">
        <f>ROUND(BO9,3)</f>
        <v>0.51800000000000002</v>
      </c>
      <c r="CL9">
        <f>ROUND(BP9,3)</f>
        <v>0.71</v>
      </c>
      <c r="CM9">
        <f>ROUND(BQ9,3)</f>
        <v>2.78</v>
      </c>
      <c r="CN9">
        <f>BV9-BW9</f>
        <v>10.4</v>
      </c>
      <c r="CO9">
        <f>CS9</f>
        <v>495</v>
      </c>
      <c r="CP9" s="33">
        <f>CT9</f>
        <v>344.20000000000005</v>
      </c>
      <c r="CR9" s="11">
        <v>1995</v>
      </c>
      <c r="CS9" s="12">
        <v>495</v>
      </c>
      <c r="CT9" s="12">
        <v>344.20000000000005</v>
      </c>
    </row>
    <row r="10" spans="1:98" x14ac:dyDescent="0.25">
      <c r="A10" s="14">
        <v>33477</v>
      </c>
      <c r="B10" s="3">
        <v>239</v>
      </c>
      <c r="C10" s="4">
        <v>5.34</v>
      </c>
      <c r="D10" s="5">
        <v>7.7</v>
      </c>
      <c r="E10" s="5">
        <v>11.3</v>
      </c>
      <c r="F10" s="5">
        <v>5.2</v>
      </c>
      <c r="G10" s="4">
        <v>84.1</v>
      </c>
      <c r="H10" s="4">
        <v>53.4</v>
      </c>
      <c r="I10" s="4">
        <v>2.4</v>
      </c>
      <c r="J10" s="4">
        <v>8.1</v>
      </c>
      <c r="K10" s="4">
        <v>17.5</v>
      </c>
      <c r="L10" s="4">
        <v>-999</v>
      </c>
      <c r="M10" s="4">
        <v>-999</v>
      </c>
      <c r="N10" s="4">
        <v>-999</v>
      </c>
      <c r="O10" s="4">
        <v>-999</v>
      </c>
      <c r="P10" s="5">
        <v>-999</v>
      </c>
      <c r="Q10" s="5">
        <v>11.6</v>
      </c>
      <c r="R10" s="6">
        <v>0.71699999999999997</v>
      </c>
      <c r="S10" s="34">
        <f>ROUND((0.6105*(EXP((17.273*E10)/(E10+237.3))))*(100-H10)/100,3)</f>
        <v>0.624</v>
      </c>
      <c r="T10" s="6">
        <f>IF(V10&lt;V11,L10,0)</f>
        <v>0</v>
      </c>
      <c r="U10" s="6">
        <f>IF(T10&gt;0,M10,-999)</f>
        <v>-999</v>
      </c>
      <c r="V10">
        <v>199108</v>
      </c>
      <c r="W10">
        <v>1991</v>
      </c>
      <c r="Y10" s="11">
        <v>199201</v>
      </c>
      <c r="Z10" s="12">
        <v>2.5503225806451613</v>
      </c>
      <c r="AA10" s="12">
        <v>-3.9677419354838701</v>
      </c>
      <c r="AB10" s="12">
        <v>-0.44838709677419347</v>
      </c>
      <c r="AC10" s="12">
        <v>-7.0064516129032288</v>
      </c>
      <c r="AD10" s="12">
        <v>5.7</v>
      </c>
      <c r="AE10" s="12">
        <v>-17.2</v>
      </c>
      <c r="AF10" s="12">
        <v>87.770967741935451</v>
      </c>
      <c r="AG10" s="12">
        <v>74.741935483870947</v>
      </c>
      <c r="AH10" s="12">
        <v>60.20000000000001</v>
      </c>
      <c r="AI10" s="12">
        <v>10.199999999999999</v>
      </c>
      <c r="AJ10" s="12">
        <v>1.7516129032258063</v>
      </c>
      <c r="AK10" s="12">
        <v>6.9838709677419351</v>
      </c>
      <c r="AL10" s="12">
        <v>12.8</v>
      </c>
      <c r="AM10" s="12">
        <v>-999</v>
      </c>
      <c r="AN10" s="12">
        <v>-999</v>
      </c>
      <c r="AO10" s="12">
        <v>-999</v>
      </c>
      <c r="AP10" s="12">
        <v>1.7967741935483881</v>
      </c>
      <c r="AQ10" s="12">
        <v>0.44183870967741939</v>
      </c>
      <c r="AR10" s="12">
        <v>0.16338709677419355</v>
      </c>
      <c r="AS10" s="12">
        <v>0.46700000000000003</v>
      </c>
      <c r="AT10" s="12">
        <v>0</v>
      </c>
      <c r="AU10" s="12">
        <v>-999</v>
      </c>
      <c r="AW10" s="11">
        <v>1996</v>
      </c>
      <c r="AX10" s="12">
        <v>11.032131147540989</v>
      </c>
      <c r="AY10" s="12">
        <v>0.89180327868852527</v>
      </c>
      <c r="AZ10" s="12">
        <v>6.6153005464480872</v>
      </c>
      <c r="BA10" s="12">
        <v>-4.0122950819672161</v>
      </c>
      <c r="BB10" s="12">
        <v>29.8</v>
      </c>
      <c r="BC10" s="12">
        <v>-31.6</v>
      </c>
      <c r="BD10" s="12">
        <v>75.998087431694003</v>
      </c>
      <c r="BE10" s="12">
        <v>54.482513661202212</v>
      </c>
      <c r="BF10" s="12">
        <v>804.5</v>
      </c>
      <c r="BG10" s="12">
        <v>28.7</v>
      </c>
      <c r="BH10" s="12">
        <v>977</v>
      </c>
      <c r="BI10" s="12">
        <v>1.1319672131147531</v>
      </c>
      <c r="BJ10" s="12">
        <v>4.1210382513661203</v>
      </c>
      <c r="BK10" s="12">
        <v>11.1</v>
      </c>
      <c r="BL10" s="12">
        <v>-772.3715846994545</v>
      </c>
      <c r="BM10" s="12">
        <v>-999</v>
      </c>
      <c r="BN10" s="12">
        <v>-999</v>
      </c>
      <c r="BO10" s="12">
        <v>0.51832786885245907</v>
      </c>
      <c r="BP10" s="12">
        <v>0.68128688524590131</v>
      </c>
      <c r="BQ10" s="12">
        <v>3.585</v>
      </c>
      <c r="BS10">
        <f>AW10</f>
        <v>1996</v>
      </c>
      <c r="BT10">
        <f>ROUND(AX10,1)</f>
        <v>11</v>
      </c>
      <c r="BU10">
        <f>ROUND(AY10,1)</f>
        <v>0.9</v>
      </c>
      <c r="BV10">
        <f>ROUND(AZ10,1)</f>
        <v>6.6</v>
      </c>
      <c r="BW10">
        <f>ROUND(BA10,1)</f>
        <v>-4</v>
      </c>
      <c r="BX10">
        <f>ROUND(BB10,1)</f>
        <v>29.8</v>
      </c>
      <c r="BY10">
        <f>ROUND(BC10,1)</f>
        <v>-31.6</v>
      </c>
      <c r="BZ10">
        <f>ROUND(BD10,1)</f>
        <v>76</v>
      </c>
      <c r="CA10">
        <f>ROUND(BE10,1)</f>
        <v>54.5</v>
      </c>
      <c r="CB10">
        <f>ROUND(BF10,1)</f>
        <v>804.5</v>
      </c>
      <c r="CC10">
        <f>ROUND(BG10,1)</f>
        <v>28.7</v>
      </c>
      <c r="CD10">
        <f>ROUND(BH10,1)</f>
        <v>977</v>
      </c>
      <c r="CE10">
        <f>ROUND(BI10,1)</f>
        <v>1.1000000000000001</v>
      </c>
      <c r="CF10">
        <f>ROUND(BJ10,1)</f>
        <v>4.0999999999999996</v>
      </c>
      <c r="CG10">
        <f>ROUND(BK10,1)</f>
        <v>11.1</v>
      </c>
      <c r="CK10">
        <f>ROUND(BO10,3)</f>
        <v>0.51800000000000002</v>
      </c>
      <c r="CL10">
        <f>ROUND(BP10,3)</f>
        <v>0.68100000000000005</v>
      </c>
      <c r="CM10">
        <f>ROUND(BQ10,3)</f>
        <v>3.585</v>
      </c>
      <c r="CN10">
        <f>BV10-BW10</f>
        <v>10.6</v>
      </c>
      <c r="CO10">
        <f>CS10</f>
        <v>491</v>
      </c>
      <c r="CP10" s="33">
        <f>CT10</f>
        <v>335.8</v>
      </c>
      <c r="CR10" s="11">
        <v>1996</v>
      </c>
      <c r="CS10" s="12">
        <v>491</v>
      </c>
      <c r="CT10" s="12">
        <v>335.8</v>
      </c>
    </row>
    <row r="11" spans="1:98" x14ac:dyDescent="0.25">
      <c r="A11" s="14">
        <v>33478</v>
      </c>
      <c r="B11" s="3">
        <v>240</v>
      </c>
      <c r="C11" s="4">
        <v>7.63</v>
      </c>
      <c r="D11" s="5">
        <v>7.3</v>
      </c>
      <c r="E11" s="5">
        <v>10.1</v>
      </c>
      <c r="F11" s="5">
        <v>5.7</v>
      </c>
      <c r="G11" s="4">
        <v>85.8</v>
      </c>
      <c r="H11" s="4">
        <v>78.099999999999994</v>
      </c>
      <c r="I11" s="4">
        <v>2.8</v>
      </c>
      <c r="J11" s="4">
        <v>7.9</v>
      </c>
      <c r="K11" s="4">
        <v>0.5</v>
      </c>
      <c r="L11" s="4">
        <v>-999</v>
      </c>
      <c r="M11" s="4">
        <v>-999</v>
      </c>
      <c r="N11" s="4">
        <v>-999</v>
      </c>
      <c r="O11" s="4">
        <v>-999</v>
      </c>
      <c r="P11" s="5">
        <v>-999</v>
      </c>
      <c r="Q11" s="5">
        <v>11.1</v>
      </c>
      <c r="R11" s="6">
        <v>0.96299999999999997</v>
      </c>
      <c r="S11" s="34">
        <f>ROUND((0.6105*(EXP((17.273*E11)/(E11+237.3))))*(100-H11)/100,3)</f>
        <v>0.27100000000000002</v>
      </c>
      <c r="T11" s="6">
        <f>IF(V11&lt;V12,L11,0)</f>
        <v>0</v>
      </c>
      <c r="U11" s="6">
        <f>IF(T11&gt;0,M11,-999)</f>
        <v>-999</v>
      </c>
      <c r="V11">
        <v>199108</v>
      </c>
      <c r="W11">
        <v>1991</v>
      </c>
      <c r="Y11" s="11">
        <v>199202</v>
      </c>
      <c r="Z11" s="12">
        <v>6.2865517241379321</v>
      </c>
      <c r="AA11" s="12">
        <v>-0.82758620689655149</v>
      </c>
      <c r="AB11" s="12">
        <v>4.0344827586206895</v>
      </c>
      <c r="AC11" s="12">
        <v>-4.9344827586206916</v>
      </c>
      <c r="AD11" s="12">
        <v>15.5</v>
      </c>
      <c r="AE11" s="12">
        <v>-12.3</v>
      </c>
      <c r="AF11" s="12">
        <v>80.996551724137916</v>
      </c>
      <c r="AG11" s="12">
        <v>65.762068965517244</v>
      </c>
      <c r="AH11" s="12">
        <v>52.5</v>
      </c>
      <c r="AI11" s="12">
        <v>11.3</v>
      </c>
      <c r="AJ11" s="12">
        <v>1.6034482758620685</v>
      </c>
      <c r="AK11" s="12">
        <v>6.113793103448276</v>
      </c>
      <c r="AL11" s="12">
        <v>14</v>
      </c>
      <c r="AM11" s="12">
        <v>-999</v>
      </c>
      <c r="AN11" s="12">
        <v>-999</v>
      </c>
      <c r="AO11" s="12">
        <v>-999</v>
      </c>
      <c r="AP11" s="12">
        <v>1.5206896551724136</v>
      </c>
      <c r="AQ11" s="12">
        <v>0.50910344827586196</v>
      </c>
      <c r="AR11" s="12">
        <v>0.35524137931034483</v>
      </c>
      <c r="AS11" s="12">
        <v>1.294</v>
      </c>
      <c r="AT11" s="12">
        <v>0</v>
      </c>
      <c r="AU11" s="12">
        <v>-999</v>
      </c>
      <c r="AW11" s="11">
        <v>1997</v>
      </c>
      <c r="AX11" s="12">
        <v>11.064630136986301</v>
      </c>
      <c r="AY11" s="12">
        <v>2.1558904109589063</v>
      </c>
      <c r="AZ11" s="12">
        <v>7.6126027397260225</v>
      </c>
      <c r="BA11" s="12">
        <v>-2.2534246575342469</v>
      </c>
      <c r="BB11" s="12">
        <v>27.7</v>
      </c>
      <c r="BC11" s="12">
        <v>-25.9</v>
      </c>
      <c r="BD11" s="12">
        <v>77.218356164383579</v>
      </c>
      <c r="BE11" s="12">
        <v>54.008767123287676</v>
      </c>
      <c r="BF11" s="12">
        <v>933.79999999999927</v>
      </c>
      <c r="BG11" s="12">
        <v>29</v>
      </c>
      <c r="BH11" s="12">
        <v>1504</v>
      </c>
      <c r="BI11" s="12">
        <v>1.2701369863013703</v>
      </c>
      <c r="BJ11" s="12">
        <v>3.8249315068493193</v>
      </c>
      <c r="BK11" s="12">
        <v>8.1999999999999993</v>
      </c>
      <c r="BL11" s="12">
        <v>-255.87780821917769</v>
      </c>
      <c r="BM11" s="12">
        <v>-999</v>
      </c>
      <c r="BN11" s="12">
        <v>-999</v>
      </c>
      <c r="BO11" s="12">
        <v>0.57527397260273982</v>
      </c>
      <c r="BP11" s="12">
        <v>0.64047671232876779</v>
      </c>
      <c r="BQ11" s="12">
        <v>3.0640000000000001</v>
      </c>
      <c r="BS11">
        <f>AW11</f>
        <v>1997</v>
      </c>
      <c r="BT11">
        <f>ROUND(AX11,1)</f>
        <v>11.1</v>
      </c>
      <c r="BU11">
        <f>ROUND(AY11,1)</f>
        <v>2.2000000000000002</v>
      </c>
      <c r="BV11">
        <f>ROUND(AZ11,1)</f>
        <v>7.6</v>
      </c>
      <c r="BW11">
        <f>ROUND(BA11,1)</f>
        <v>-2.2999999999999998</v>
      </c>
      <c r="BX11">
        <f>ROUND(BB11,1)</f>
        <v>27.7</v>
      </c>
      <c r="BY11">
        <f>ROUND(BC11,1)</f>
        <v>-25.9</v>
      </c>
      <c r="BZ11">
        <f>ROUND(BD11,1)</f>
        <v>77.2</v>
      </c>
      <c r="CA11">
        <f>ROUND(BE11,1)</f>
        <v>54</v>
      </c>
      <c r="CB11">
        <f>ROUND(BF11,1)</f>
        <v>933.8</v>
      </c>
      <c r="CC11">
        <f>ROUND(BG11,1)</f>
        <v>29</v>
      </c>
      <c r="CD11">
        <f>ROUND(BH11,1)</f>
        <v>1504</v>
      </c>
      <c r="CE11">
        <f>ROUND(BI11,1)</f>
        <v>1.3</v>
      </c>
      <c r="CF11">
        <f>ROUND(BJ11,1)</f>
        <v>3.8</v>
      </c>
      <c r="CG11">
        <f>ROUND(BK11,1)</f>
        <v>8.1999999999999993</v>
      </c>
      <c r="CK11">
        <f>ROUND(BO11,3)</f>
        <v>0.57499999999999996</v>
      </c>
      <c r="CL11">
        <f>ROUND(BP11,3)</f>
        <v>0.64</v>
      </c>
      <c r="CM11">
        <f>ROUND(BQ11,3)</f>
        <v>3.0640000000000001</v>
      </c>
      <c r="CN11">
        <f>BV11-BW11</f>
        <v>9.8999999999999986</v>
      </c>
      <c r="CO11">
        <f>CS11</f>
        <v>443</v>
      </c>
      <c r="CP11" s="33">
        <f>CT11</f>
        <v>304.7</v>
      </c>
      <c r="CR11" s="11">
        <v>1997</v>
      </c>
      <c r="CS11" s="12">
        <v>443</v>
      </c>
      <c r="CT11" s="12">
        <v>304.7</v>
      </c>
    </row>
    <row r="12" spans="1:98" x14ac:dyDescent="0.25">
      <c r="A12" s="14">
        <v>33479</v>
      </c>
      <c r="B12" s="3">
        <v>241</v>
      </c>
      <c r="C12" s="4">
        <v>8.16</v>
      </c>
      <c r="D12" s="5">
        <v>9</v>
      </c>
      <c r="E12" s="5">
        <v>13.4</v>
      </c>
      <c r="F12" s="5">
        <v>4.7</v>
      </c>
      <c r="G12" s="4">
        <v>85.3</v>
      </c>
      <c r="H12" s="4">
        <v>64.099999999999994</v>
      </c>
      <c r="I12" s="4">
        <v>4.2</v>
      </c>
      <c r="J12" s="4">
        <v>10.7</v>
      </c>
      <c r="K12" s="4">
        <v>1</v>
      </c>
      <c r="L12" s="4">
        <v>-999</v>
      </c>
      <c r="M12" s="4">
        <v>-999</v>
      </c>
      <c r="N12" s="4">
        <v>-999</v>
      </c>
      <c r="O12" s="4">
        <v>-999</v>
      </c>
      <c r="P12" s="5">
        <v>-999</v>
      </c>
      <c r="Q12" s="5">
        <v>10.8</v>
      </c>
      <c r="R12" s="6">
        <v>0.98499999999999999</v>
      </c>
      <c r="S12" s="34">
        <f>ROUND((0.6105*(EXP((17.273*E12)/(E12+237.3))))*(100-H12)/100,3)</f>
        <v>0.55200000000000005</v>
      </c>
      <c r="T12" s="6">
        <f>IF(V12&lt;V13,L12,0)</f>
        <v>0</v>
      </c>
      <c r="U12" s="6">
        <f>IF(T12&gt;0,M12,-999)</f>
        <v>-999</v>
      </c>
      <c r="V12">
        <v>199108</v>
      </c>
      <c r="W12">
        <v>1991</v>
      </c>
      <c r="Y12" s="11">
        <v>199203</v>
      </c>
      <c r="Z12" s="12">
        <v>13.210645161290321</v>
      </c>
      <c r="AA12" s="12">
        <v>1.7548387096774198</v>
      </c>
      <c r="AB12" s="12">
        <v>8.2548387096774203</v>
      </c>
      <c r="AC12" s="12">
        <v>-3.4741935483870967</v>
      </c>
      <c r="AD12" s="12">
        <v>14.4</v>
      </c>
      <c r="AE12" s="12">
        <v>-10.9</v>
      </c>
      <c r="AF12" s="12">
        <v>63.977419354838716</v>
      </c>
      <c r="AG12" s="12">
        <v>43.035483870967745</v>
      </c>
      <c r="AH12" s="12">
        <v>29.9</v>
      </c>
      <c r="AI12" s="12">
        <v>11.3</v>
      </c>
      <c r="AJ12" s="12">
        <v>1.3129032258064515</v>
      </c>
      <c r="AK12" s="12">
        <v>5.2129032258064507</v>
      </c>
      <c r="AL12" s="12">
        <v>9.1999999999999993</v>
      </c>
      <c r="AM12" s="12">
        <v>-999</v>
      </c>
      <c r="AN12" s="12">
        <v>-999</v>
      </c>
      <c r="AO12" s="12">
        <v>-999</v>
      </c>
      <c r="AP12" s="12">
        <v>1.3096774193548397</v>
      </c>
      <c r="AQ12" s="12">
        <v>0.44716129032258062</v>
      </c>
      <c r="AR12" s="12">
        <v>0.67441935483870996</v>
      </c>
      <c r="AS12" s="12">
        <v>1.2929999999999999</v>
      </c>
      <c r="AT12" s="12">
        <v>0</v>
      </c>
      <c r="AU12" s="12">
        <v>-999</v>
      </c>
      <c r="AW12" s="11">
        <v>1998</v>
      </c>
      <c r="AX12" s="12">
        <v>11.35980821917809</v>
      </c>
      <c r="AY12" s="12">
        <v>3.1008219178082204</v>
      </c>
      <c r="AZ12" s="12">
        <v>8.9558904109589044</v>
      </c>
      <c r="BA12" s="12">
        <v>-1.6821917808219187</v>
      </c>
      <c r="BB12" s="12">
        <v>30.7</v>
      </c>
      <c r="BC12" s="12">
        <v>-28.2</v>
      </c>
      <c r="BD12" s="12">
        <v>78.721095890411007</v>
      </c>
      <c r="BE12" s="12">
        <v>56.662739726027404</v>
      </c>
      <c r="BF12" s="12">
        <v>790.00000000000011</v>
      </c>
      <c r="BG12" s="12">
        <v>26.2</v>
      </c>
      <c r="BH12" s="12">
        <v>1060</v>
      </c>
      <c r="BI12" s="12">
        <v>1.0983561643835624</v>
      </c>
      <c r="BJ12" s="12">
        <v>3.3361643835616452</v>
      </c>
      <c r="BK12" s="12">
        <v>7.4</v>
      </c>
      <c r="BL12" s="12">
        <v>3.1008219178082204</v>
      </c>
      <c r="BM12" s="12">
        <v>-999</v>
      </c>
      <c r="BN12" s="12">
        <v>-999</v>
      </c>
      <c r="BO12" s="12">
        <v>0.61068767123287659</v>
      </c>
      <c r="BP12" s="12">
        <v>0.80904383561643867</v>
      </c>
      <c r="BQ12" s="12">
        <v>3.6520000000000001</v>
      </c>
      <c r="BS12">
        <f>AW12</f>
        <v>1998</v>
      </c>
      <c r="BT12">
        <f>ROUND(AX12,1)</f>
        <v>11.4</v>
      </c>
      <c r="BU12">
        <f>ROUND(AY12,1)</f>
        <v>3.1</v>
      </c>
      <c r="BV12">
        <f>ROUND(AZ12,1)</f>
        <v>9</v>
      </c>
      <c r="BW12">
        <f>ROUND(BA12,1)</f>
        <v>-1.7</v>
      </c>
      <c r="BX12">
        <f>ROUND(BB12,1)</f>
        <v>30.7</v>
      </c>
      <c r="BY12">
        <f>ROUND(BC12,1)</f>
        <v>-28.2</v>
      </c>
      <c r="BZ12">
        <f>ROUND(BD12,1)</f>
        <v>78.7</v>
      </c>
      <c r="CA12">
        <f>ROUND(BE12,1)</f>
        <v>56.7</v>
      </c>
      <c r="CB12">
        <f>ROUND(BF12,1)</f>
        <v>790</v>
      </c>
      <c r="CC12">
        <f>ROUND(BG12,1)</f>
        <v>26.2</v>
      </c>
      <c r="CD12">
        <f>ROUND(BH12,1)</f>
        <v>1060</v>
      </c>
      <c r="CE12">
        <f>ROUND(BI12,1)</f>
        <v>1.1000000000000001</v>
      </c>
      <c r="CF12">
        <f>ROUND(BJ12,1)</f>
        <v>3.3</v>
      </c>
      <c r="CG12">
        <f>ROUND(BK12,1)</f>
        <v>7.4</v>
      </c>
      <c r="CH12">
        <f>ROUND(BL12,1)</f>
        <v>3.1</v>
      </c>
      <c r="CK12">
        <f>ROUND(BO12,3)</f>
        <v>0.61099999999999999</v>
      </c>
      <c r="CL12">
        <f>ROUND(BP12,3)</f>
        <v>0.80900000000000005</v>
      </c>
      <c r="CM12">
        <f>ROUND(BQ12,3)</f>
        <v>3.6520000000000001</v>
      </c>
      <c r="CN12">
        <f>BV12-BW12</f>
        <v>10.7</v>
      </c>
      <c r="CO12">
        <f>CS12</f>
        <v>564</v>
      </c>
      <c r="CP12" s="33">
        <f>CT12</f>
        <v>388.7</v>
      </c>
      <c r="CR12" s="11">
        <v>1998</v>
      </c>
      <c r="CS12" s="12">
        <v>564</v>
      </c>
      <c r="CT12" s="12">
        <v>388.7</v>
      </c>
    </row>
    <row r="13" spans="1:98" x14ac:dyDescent="0.25">
      <c r="A13" s="14">
        <v>33480</v>
      </c>
      <c r="B13" s="3">
        <v>242</v>
      </c>
      <c r="C13" s="4">
        <v>15.7</v>
      </c>
      <c r="D13" s="5">
        <v>14.4</v>
      </c>
      <c r="E13" s="5">
        <v>18.7</v>
      </c>
      <c r="F13" s="5">
        <v>11.1</v>
      </c>
      <c r="G13" s="4">
        <v>56.4</v>
      </c>
      <c r="H13" s="4">
        <v>45</v>
      </c>
      <c r="I13" s="4">
        <v>3.6</v>
      </c>
      <c r="J13" s="4">
        <v>11.3</v>
      </c>
      <c r="K13" s="4">
        <v>0</v>
      </c>
      <c r="L13" s="4">
        <v>-999</v>
      </c>
      <c r="M13" s="4">
        <v>-999</v>
      </c>
      <c r="N13" s="4">
        <v>-999</v>
      </c>
      <c r="O13" s="4">
        <v>-999</v>
      </c>
      <c r="P13" s="5">
        <v>-999</v>
      </c>
      <c r="Q13" s="5">
        <v>10.7</v>
      </c>
      <c r="R13" s="6">
        <v>0.97099999999999997</v>
      </c>
      <c r="S13" s="34">
        <f>ROUND((0.6105*(EXP((17.273*E13)/(E13+237.3))))*(100-H13)/100,3)</f>
        <v>1.1859999999999999</v>
      </c>
      <c r="T13" s="6">
        <f>IF(V13&lt;V14,L13,0)</f>
        <v>0</v>
      </c>
      <c r="U13" s="6">
        <f>IF(T13&gt;0,M13,-999)</f>
        <v>-999</v>
      </c>
      <c r="V13">
        <v>199108</v>
      </c>
      <c r="W13">
        <v>1991</v>
      </c>
      <c r="Y13" s="11">
        <v>199204</v>
      </c>
      <c r="Z13" s="12">
        <v>13.627999999999998</v>
      </c>
      <c r="AA13" s="12">
        <v>1.8600000000000003</v>
      </c>
      <c r="AB13" s="12">
        <v>7.1266666666666652</v>
      </c>
      <c r="AC13" s="12">
        <v>-2.9866666666666659</v>
      </c>
      <c r="AD13" s="12">
        <v>15.7</v>
      </c>
      <c r="AE13" s="12">
        <v>-11.4</v>
      </c>
      <c r="AF13" s="12">
        <v>72.556666666666644</v>
      </c>
      <c r="AG13" s="12">
        <v>52.959999999999987</v>
      </c>
      <c r="AH13" s="12">
        <v>56.2</v>
      </c>
      <c r="AI13" s="12">
        <v>9.4</v>
      </c>
      <c r="AJ13" s="12">
        <v>1.8533333333333331</v>
      </c>
      <c r="AK13" s="12">
        <v>6.6433333333333335</v>
      </c>
      <c r="AL13" s="12">
        <v>11.6</v>
      </c>
      <c r="AM13" s="12">
        <v>-999</v>
      </c>
      <c r="AN13" s="12">
        <v>-999</v>
      </c>
      <c r="AO13" s="12">
        <v>-999</v>
      </c>
      <c r="AP13" s="12">
        <v>1.3533333333333331</v>
      </c>
      <c r="AQ13" s="12">
        <v>0.54020000000000001</v>
      </c>
      <c r="AR13" s="12">
        <v>0.50983333333333325</v>
      </c>
      <c r="AS13" s="12">
        <v>1.1970000000000001</v>
      </c>
      <c r="AT13" s="12">
        <v>0</v>
      </c>
      <c r="AU13" s="12">
        <v>-999</v>
      </c>
      <c r="AW13" s="11">
        <v>1999</v>
      </c>
      <c r="AX13" s="12">
        <v>11.218328767123285</v>
      </c>
      <c r="AY13" s="12">
        <v>2.2619178082191773</v>
      </c>
      <c r="AZ13" s="12">
        <v>7.9131506849315114</v>
      </c>
      <c r="BA13" s="12">
        <v>-2.620273972602738</v>
      </c>
      <c r="BB13" s="12">
        <v>28.1</v>
      </c>
      <c r="BC13" s="12">
        <v>-21.1</v>
      </c>
      <c r="BD13" s="12">
        <v>78.103835616438332</v>
      </c>
      <c r="BE13" s="12">
        <v>55.561095890410996</v>
      </c>
      <c r="BF13" s="12">
        <v>740.69999999999982</v>
      </c>
      <c r="BG13" s="12">
        <v>26.2</v>
      </c>
      <c r="BH13" s="12">
        <v>1430</v>
      </c>
      <c r="BI13" s="12">
        <v>1.1175342465753426</v>
      </c>
      <c r="BJ13" s="12">
        <v>3.2863013698630139</v>
      </c>
      <c r="BK13" s="12">
        <v>8.6999999999999993</v>
      </c>
      <c r="BL13" s="12">
        <v>2.2619178082191773</v>
      </c>
      <c r="BM13" s="12">
        <v>-999</v>
      </c>
      <c r="BN13" s="12">
        <v>-999</v>
      </c>
      <c r="BO13" s="12">
        <v>0.57407945205479438</v>
      </c>
      <c r="BP13" s="12">
        <v>0.69286575342465739</v>
      </c>
      <c r="BQ13" s="12">
        <v>2.87</v>
      </c>
      <c r="BS13">
        <f>AW13</f>
        <v>1999</v>
      </c>
      <c r="BT13">
        <f>ROUND(AX13,1)</f>
        <v>11.2</v>
      </c>
      <c r="BU13">
        <f>ROUND(AY13,1)</f>
        <v>2.2999999999999998</v>
      </c>
      <c r="BV13">
        <f>ROUND(AZ13,1)</f>
        <v>7.9</v>
      </c>
      <c r="BW13">
        <f>ROUND(BA13,1)</f>
        <v>-2.6</v>
      </c>
      <c r="BX13">
        <f>ROUND(BB13,1)</f>
        <v>28.1</v>
      </c>
      <c r="BY13">
        <f>ROUND(BC13,1)</f>
        <v>-21.1</v>
      </c>
      <c r="BZ13">
        <f>ROUND(BD13,1)</f>
        <v>78.099999999999994</v>
      </c>
      <c r="CA13">
        <f>ROUND(BE13,1)</f>
        <v>55.6</v>
      </c>
      <c r="CB13">
        <f>ROUND(BF13,1)</f>
        <v>740.7</v>
      </c>
      <c r="CC13">
        <f>ROUND(BG13,1)</f>
        <v>26.2</v>
      </c>
      <c r="CD13">
        <f>ROUND(BH13,1)</f>
        <v>1430</v>
      </c>
      <c r="CE13">
        <f>ROUND(BI13,1)</f>
        <v>1.1000000000000001</v>
      </c>
      <c r="CF13">
        <f>ROUND(BJ13,1)</f>
        <v>3.3</v>
      </c>
      <c r="CG13">
        <f>ROUND(BK13,1)</f>
        <v>8.6999999999999993</v>
      </c>
      <c r="CH13">
        <f>ROUND(BL13,1)</f>
        <v>2.2999999999999998</v>
      </c>
      <c r="CK13">
        <f>ROUND(BO13,3)</f>
        <v>0.57399999999999995</v>
      </c>
      <c r="CL13">
        <f>ROUND(BP13,3)</f>
        <v>0.69299999999999995</v>
      </c>
      <c r="CM13">
        <f>ROUND(BQ13,3)</f>
        <v>2.87</v>
      </c>
      <c r="CN13">
        <f>BV13-BW13</f>
        <v>10.5</v>
      </c>
      <c r="CO13">
        <f>CS13</f>
        <v>504</v>
      </c>
      <c r="CP13" s="33">
        <f>CT13</f>
        <v>339.4</v>
      </c>
      <c r="CR13" s="11">
        <v>1999</v>
      </c>
      <c r="CS13" s="12">
        <v>504</v>
      </c>
      <c r="CT13" s="12">
        <v>339.4</v>
      </c>
    </row>
    <row r="14" spans="1:98" x14ac:dyDescent="0.25">
      <c r="A14" s="14">
        <v>33481</v>
      </c>
      <c r="B14" s="3">
        <v>243</v>
      </c>
      <c r="C14" s="4">
        <v>9.0500000000000007</v>
      </c>
      <c r="D14" s="5">
        <v>11.7</v>
      </c>
      <c r="E14" s="5">
        <v>16.399999999999999</v>
      </c>
      <c r="F14" s="5">
        <v>5.2</v>
      </c>
      <c r="G14" s="4">
        <v>69.8</v>
      </c>
      <c r="H14" s="4">
        <v>50.5</v>
      </c>
      <c r="I14" s="4">
        <v>1.2</v>
      </c>
      <c r="J14" s="4">
        <v>5.5</v>
      </c>
      <c r="K14" s="4">
        <v>6.6</v>
      </c>
      <c r="L14" s="4">
        <v>-999</v>
      </c>
      <c r="M14" s="4">
        <v>-999</v>
      </c>
      <c r="N14" s="4">
        <v>-999</v>
      </c>
      <c r="O14" s="4">
        <v>-999</v>
      </c>
      <c r="P14" s="5">
        <v>-999</v>
      </c>
      <c r="Q14" s="5">
        <v>10.8</v>
      </c>
      <c r="R14" s="6">
        <v>0.94199999999999995</v>
      </c>
      <c r="S14" s="34">
        <f>ROUND((0.6105*(EXP((17.273*E14)/(E14+237.3))))*(100-H14)/100,3)</f>
        <v>0.92300000000000004</v>
      </c>
      <c r="T14" s="6">
        <f>IF(V14&lt;V15,L14,0)</f>
        <v>-999</v>
      </c>
      <c r="U14" s="6">
        <f>IF(T14&gt;0,M14,-999)</f>
        <v>-999</v>
      </c>
      <c r="V14">
        <v>199108</v>
      </c>
      <c r="W14">
        <v>1991</v>
      </c>
      <c r="Y14" s="11">
        <v>199205</v>
      </c>
      <c r="Z14" s="12">
        <v>19.985161290322576</v>
      </c>
      <c r="AA14" s="12">
        <v>7.0516129032258057</v>
      </c>
      <c r="AB14" s="12">
        <v>13.399999999999997</v>
      </c>
      <c r="AC14" s="12">
        <v>1.032258064516129</v>
      </c>
      <c r="AD14" s="12">
        <v>24.2</v>
      </c>
      <c r="AE14" s="12">
        <v>-6.1</v>
      </c>
      <c r="AF14" s="12">
        <v>62.445161290322595</v>
      </c>
      <c r="AG14" s="12">
        <v>40.580645161290313</v>
      </c>
      <c r="AH14" s="12">
        <v>38.1</v>
      </c>
      <c r="AI14" s="12">
        <v>7.4</v>
      </c>
      <c r="AJ14" s="12">
        <v>1.5225806451612902</v>
      </c>
      <c r="AK14" s="12">
        <v>6.0548387096774201</v>
      </c>
      <c r="AL14" s="12">
        <v>11.5</v>
      </c>
      <c r="AM14" s="12">
        <v>-999</v>
      </c>
      <c r="AN14" s="12">
        <v>-999</v>
      </c>
      <c r="AO14" s="12">
        <v>-999</v>
      </c>
      <c r="AP14" s="12">
        <v>6.6451612903225792</v>
      </c>
      <c r="AQ14" s="12">
        <v>0.57861290322580661</v>
      </c>
      <c r="AR14" s="12">
        <v>1.0700645161290325</v>
      </c>
      <c r="AS14" s="12">
        <v>2.2999999999999998</v>
      </c>
      <c r="AT14" s="12">
        <v>0</v>
      </c>
      <c r="AU14" s="12">
        <v>-999</v>
      </c>
      <c r="AW14" s="11">
        <v>2000</v>
      </c>
      <c r="AX14" s="12">
        <v>11.601557377049181</v>
      </c>
      <c r="AY14" s="12">
        <v>1.6054644808743181</v>
      </c>
      <c r="AZ14" s="12">
        <v>7.3885245901639349</v>
      </c>
      <c r="BA14" s="12">
        <v>-3.1497267759562839</v>
      </c>
      <c r="BB14" s="12">
        <v>27.6</v>
      </c>
      <c r="BC14" s="12">
        <v>-24.9</v>
      </c>
      <c r="BD14" s="12">
        <v>77.421857923497257</v>
      </c>
      <c r="BE14" s="12">
        <v>54.020765027322419</v>
      </c>
      <c r="BF14" s="12">
        <v>731.09999999999991</v>
      </c>
      <c r="BG14" s="12">
        <v>20</v>
      </c>
      <c r="BH14" s="12">
        <v>1048</v>
      </c>
      <c r="BI14" s="12">
        <v>1.1428961748633879</v>
      </c>
      <c r="BJ14" s="12">
        <v>3.6379781420765029</v>
      </c>
      <c r="BK14" s="12">
        <v>8.5</v>
      </c>
      <c r="BL14" s="12">
        <v>1.6054644808743181</v>
      </c>
      <c r="BM14" s="12">
        <v>-999</v>
      </c>
      <c r="BN14" s="12">
        <v>-999</v>
      </c>
      <c r="BO14" s="12">
        <v>0.53825409836065619</v>
      </c>
      <c r="BP14" s="12">
        <v>0.67182240437158436</v>
      </c>
      <c r="BQ14" s="12">
        <v>2.7130000000000001</v>
      </c>
      <c r="BS14">
        <f>AW14</f>
        <v>2000</v>
      </c>
      <c r="BT14">
        <f>ROUND(AX14,1)</f>
        <v>11.6</v>
      </c>
      <c r="BU14">
        <f>ROUND(AY14,1)</f>
        <v>1.6</v>
      </c>
      <c r="BV14">
        <f>ROUND(AZ14,1)</f>
        <v>7.4</v>
      </c>
      <c r="BW14">
        <f>ROUND(BA14,1)</f>
        <v>-3.1</v>
      </c>
      <c r="BX14">
        <f>ROUND(BB14,1)</f>
        <v>27.6</v>
      </c>
      <c r="BY14">
        <f>ROUND(BC14,1)</f>
        <v>-24.9</v>
      </c>
      <c r="BZ14">
        <f>ROUND(BD14,1)</f>
        <v>77.400000000000006</v>
      </c>
      <c r="CA14">
        <f>ROUND(BE14,1)</f>
        <v>54</v>
      </c>
      <c r="CB14">
        <f>ROUND(BF14,1)</f>
        <v>731.1</v>
      </c>
      <c r="CC14">
        <f>ROUND(BG14,1)</f>
        <v>20</v>
      </c>
      <c r="CD14">
        <f>ROUND(BH14,1)</f>
        <v>1048</v>
      </c>
      <c r="CE14">
        <f>ROUND(BI14,1)</f>
        <v>1.1000000000000001</v>
      </c>
      <c r="CF14">
        <f>ROUND(BJ14,1)</f>
        <v>3.6</v>
      </c>
      <c r="CG14">
        <f>ROUND(BK14,1)</f>
        <v>8.5</v>
      </c>
      <c r="CH14">
        <f>ROUND(BL14,1)</f>
        <v>1.6</v>
      </c>
      <c r="CK14">
        <f>ROUND(BO14,3)</f>
        <v>0.53800000000000003</v>
      </c>
      <c r="CL14">
        <f>ROUND(BP14,3)</f>
        <v>0.67200000000000004</v>
      </c>
      <c r="CM14">
        <f>ROUND(BQ14,3)</f>
        <v>2.7130000000000001</v>
      </c>
      <c r="CN14">
        <f>BV14-BW14</f>
        <v>10.5</v>
      </c>
      <c r="CO14">
        <f>CS14</f>
        <v>497</v>
      </c>
      <c r="CP14" s="33">
        <f>CT14</f>
        <v>344.6</v>
      </c>
      <c r="CR14" s="11">
        <v>2000</v>
      </c>
      <c r="CS14" s="12">
        <v>497</v>
      </c>
      <c r="CT14" s="12">
        <v>344.6</v>
      </c>
    </row>
    <row r="15" spans="1:98" x14ac:dyDescent="0.25">
      <c r="A15" s="14">
        <v>33482</v>
      </c>
      <c r="B15" s="3">
        <v>244</v>
      </c>
      <c r="C15" s="4">
        <v>17.54</v>
      </c>
      <c r="D15" s="5">
        <v>5.2</v>
      </c>
      <c r="E15" s="5">
        <v>11.3</v>
      </c>
      <c r="F15" s="5">
        <v>-0.2</v>
      </c>
      <c r="G15" s="4">
        <v>76.099999999999994</v>
      </c>
      <c r="H15" s="4">
        <v>51.5</v>
      </c>
      <c r="I15" s="4">
        <v>1.5</v>
      </c>
      <c r="J15" s="4">
        <v>6.5</v>
      </c>
      <c r="K15" s="4">
        <v>0.3</v>
      </c>
      <c r="L15" s="4">
        <v>-999</v>
      </c>
      <c r="M15" s="4">
        <v>-999</v>
      </c>
      <c r="N15" s="4">
        <v>-999</v>
      </c>
      <c r="O15" s="4">
        <v>-999</v>
      </c>
      <c r="P15" s="5">
        <v>-999</v>
      </c>
      <c r="Q15" s="5">
        <v>10.9</v>
      </c>
      <c r="R15" s="6">
        <v>0.68700000000000006</v>
      </c>
      <c r="S15" s="34">
        <f>ROUND((0.6105*(EXP((17.273*E15)/(E15+237.3))))*(100-H15)/100,3)</f>
        <v>0.64900000000000002</v>
      </c>
      <c r="T15" s="6">
        <f>IF(V15&lt;V16,L15,0)</f>
        <v>0</v>
      </c>
      <c r="U15" s="6">
        <f>IF(T15&gt;0,M15,-999)</f>
        <v>-999</v>
      </c>
      <c r="V15">
        <v>199109</v>
      </c>
      <c r="W15">
        <v>1991</v>
      </c>
      <c r="Y15" s="11">
        <v>199206</v>
      </c>
      <c r="Z15" s="12">
        <v>21.102000000000007</v>
      </c>
      <c r="AA15" s="12">
        <v>12.56</v>
      </c>
      <c r="AB15" s="12">
        <v>19.003333333333334</v>
      </c>
      <c r="AC15" s="12">
        <v>5.6300000000000008</v>
      </c>
      <c r="AD15" s="12">
        <v>27.8</v>
      </c>
      <c r="AE15" s="12">
        <v>-0.1</v>
      </c>
      <c r="AF15" s="12">
        <v>58.513333333333328</v>
      </c>
      <c r="AG15" s="12">
        <v>38.923333333333332</v>
      </c>
      <c r="AH15" s="12">
        <v>93.3</v>
      </c>
      <c r="AI15" s="12">
        <v>34.299999999999997</v>
      </c>
      <c r="AJ15" s="12">
        <v>1.3533333333333333</v>
      </c>
      <c r="AK15" s="12">
        <v>6.2999999999999989</v>
      </c>
      <c r="AL15" s="12">
        <v>10</v>
      </c>
      <c r="AM15" s="12">
        <v>-999</v>
      </c>
      <c r="AN15" s="12">
        <v>-999</v>
      </c>
      <c r="AO15" s="12">
        <v>-999</v>
      </c>
      <c r="AP15" s="12">
        <v>11.123333333333335</v>
      </c>
      <c r="AQ15" s="12">
        <v>0.79069999999999996</v>
      </c>
      <c r="AR15" s="12">
        <v>1.5188333333333333</v>
      </c>
      <c r="AS15" s="12">
        <v>3.0859999999999999</v>
      </c>
      <c r="AT15" s="12">
        <v>0</v>
      </c>
      <c r="AU15" s="12">
        <v>-999</v>
      </c>
      <c r="AW15" s="11">
        <v>2001</v>
      </c>
      <c r="AX15" s="12">
        <v>11.512794520547958</v>
      </c>
      <c r="AY15" s="12">
        <v>2.1553424657534221</v>
      </c>
      <c r="AZ15" s="12">
        <v>7.735068493150683</v>
      </c>
      <c r="BA15" s="12">
        <v>-2.533150684931504</v>
      </c>
      <c r="BB15" s="12">
        <v>28.6</v>
      </c>
      <c r="BC15" s="12">
        <v>-18.899999999999999</v>
      </c>
      <c r="BD15" s="12">
        <v>75.988219178082161</v>
      </c>
      <c r="BE15" s="12">
        <v>52.893150684931484</v>
      </c>
      <c r="BF15" s="12">
        <v>715.49999999999977</v>
      </c>
      <c r="BG15" s="12">
        <v>19.5</v>
      </c>
      <c r="BH15" s="12">
        <v>1115</v>
      </c>
      <c r="BI15" s="12">
        <v>1.1909589041095885</v>
      </c>
      <c r="BJ15" s="12">
        <v>3.5109589041095903</v>
      </c>
      <c r="BK15" s="12">
        <v>8.6</v>
      </c>
      <c r="BL15" s="12">
        <v>2.1553424657534221</v>
      </c>
      <c r="BM15" s="12">
        <v>-999</v>
      </c>
      <c r="BN15" s="12">
        <v>-999</v>
      </c>
      <c r="BO15" s="12">
        <v>0.5356328767123284</v>
      </c>
      <c r="BP15" s="12">
        <v>0.71899999999999942</v>
      </c>
      <c r="BQ15" s="12">
        <v>3.1389999999999998</v>
      </c>
      <c r="BS15">
        <f>AW15</f>
        <v>2001</v>
      </c>
      <c r="BT15">
        <f>ROUND(AX15,1)</f>
        <v>11.5</v>
      </c>
      <c r="BU15">
        <f>ROUND(AY15,1)</f>
        <v>2.2000000000000002</v>
      </c>
      <c r="BV15">
        <f>ROUND(AZ15,1)</f>
        <v>7.7</v>
      </c>
      <c r="BW15">
        <f>ROUND(BA15,1)</f>
        <v>-2.5</v>
      </c>
      <c r="BX15">
        <f>ROUND(BB15,1)</f>
        <v>28.6</v>
      </c>
      <c r="BY15">
        <f>ROUND(BC15,1)</f>
        <v>-18.899999999999999</v>
      </c>
      <c r="BZ15">
        <f>ROUND(BD15,1)</f>
        <v>76</v>
      </c>
      <c r="CA15">
        <f>ROUND(BE15,1)</f>
        <v>52.9</v>
      </c>
      <c r="CB15">
        <f>ROUND(BF15,1)</f>
        <v>715.5</v>
      </c>
      <c r="CC15">
        <f>ROUND(BG15,1)</f>
        <v>19.5</v>
      </c>
      <c r="CD15">
        <f>ROUND(BH15,1)</f>
        <v>1115</v>
      </c>
      <c r="CE15">
        <f>ROUND(BI15,1)</f>
        <v>1.2</v>
      </c>
      <c r="CF15">
        <f>ROUND(BJ15,1)</f>
        <v>3.5</v>
      </c>
      <c r="CG15">
        <f>ROUND(BK15,1)</f>
        <v>8.6</v>
      </c>
      <c r="CH15">
        <f>ROUND(BL15,1)</f>
        <v>2.2000000000000002</v>
      </c>
      <c r="CK15">
        <f>ROUND(BO15,3)</f>
        <v>0.53600000000000003</v>
      </c>
      <c r="CL15">
        <f>ROUND(BP15,3)</f>
        <v>0.71899999999999997</v>
      </c>
      <c r="CM15">
        <f>ROUND(BQ15,3)</f>
        <v>3.1389999999999998</v>
      </c>
      <c r="CN15">
        <f>BV15-BW15</f>
        <v>10.199999999999999</v>
      </c>
      <c r="CO15">
        <f>CS15</f>
        <v>459</v>
      </c>
      <c r="CP15" s="33">
        <f>CT15</f>
        <v>314</v>
      </c>
      <c r="CR15" s="11">
        <v>2001</v>
      </c>
      <c r="CS15" s="12">
        <v>459</v>
      </c>
      <c r="CT15" s="12">
        <v>314</v>
      </c>
    </row>
    <row r="16" spans="1:98" x14ac:dyDescent="0.25">
      <c r="A16" s="14">
        <v>33483</v>
      </c>
      <c r="B16" s="3">
        <v>245</v>
      </c>
      <c r="C16" s="4">
        <v>20.66</v>
      </c>
      <c r="D16" s="5">
        <v>5.8</v>
      </c>
      <c r="E16" s="5">
        <v>13.3</v>
      </c>
      <c r="F16" s="5">
        <v>-1.6</v>
      </c>
      <c r="G16" s="4">
        <v>73.2</v>
      </c>
      <c r="H16" s="4">
        <v>50.1</v>
      </c>
      <c r="I16" s="4">
        <v>1.2</v>
      </c>
      <c r="J16" s="4">
        <v>4.7</v>
      </c>
      <c r="K16" s="4">
        <v>0</v>
      </c>
      <c r="L16" s="4">
        <v>-999</v>
      </c>
      <c r="M16" s="4">
        <v>-999</v>
      </c>
      <c r="N16" s="4">
        <v>-999</v>
      </c>
      <c r="O16" s="4">
        <v>-999</v>
      </c>
      <c r="P16" s="5">
        <v>-999</v>
      </c>
      <c r="Q16" s="5">
        <v>10.7</v>
      </c>
      <c r="R16" s="6">
        <v>0.76500000000000001</v>
      </c>
      <c r="S16" s="34">
        <f>ROUND((0.6105*(EXP((17.273*E16)/(E16+237.3))))*(100-H16)/100,3)</f>
        <v>0.76200000000000001</v>
      </c>
      <c r="T16" s="6">
        <f>IF(V16&lt;V17,L16,0)</f>
        <v>0</v>
      </c>
      <c r="U16" s="6">
        <f>IF(T16&gt;0,M16,-999)</f>
        <v>-999</v>
      </c>
      <c r="V16">
        <v>199109</v>
      </c>
      <c r="W16">
        <v>1991</v>
      </c>
      <c r="Y16" s="11">
        <v>199207</v>
      </c>
      <c r="Z16" s="12">
        <v>17.787741935483865</v>
      </c>
      <c r="AA16" s="12">
        <v>12.054838709677421</v>
      </c>
      <c r="AB16" s="12">
        <v>17.480645161290322</v>
      </c>
      <c r="AC16" s="12">
        <v>6.9032258064516121</v>
      </c>
      <c r="AD16" s="12">
        <v>26.9</v>
      </c>
      <c r="AE16" s="12">
        <v>3.2</v>
      </c>
      <c r="AF16" s="12">
        <v>76.638709677419357</v>
      </c>
      <c r="AG16" s="12">
        <v>47.458064516129042</v>
      </c>
      <c r="AH16" s="12">
        <v>92.09999999999998</v>
      </c>
      <c r="AI16" s="12">
        <v>25.9</v>
      </c>
      <c r="AJ16" s="12">
        <v>1.0387096774193552</v>
      </c>
      <c r="AK16" s="12">
        <v>5.187096774193547</v>
      </c>
      <c r="AL16" s="12">
        <v>8.1</v>
      </c>
      <c r="AM16" s="12">
        <v>-999</v>
      </c>
      <c r="AN16" s="12">
        <v>-999</v>
      </c>
      <c r="AO16" s="12">
        <v>-999</v>
      </c>
      <c r="AP16" s="12">
        <v>-900.93225806451619</v>
      </c>
      <c r="AQ16" s="12">
        <v>0.94119354838709679</v>
      </c>
      <c r="AR16" s="12">
        <v>1.1350645161290323</v>
      </c>
      <c r="AS16" s="12">
        <v>2.2679999999999998</v>
      </c>
      <c r="AT16" s="12">
        <v>0</v>
      </c>
      <c r="AU16" s="12">
        <v>-999</v>
      </c>
      <c r="AW16" s="11">
        <v>2002</v>
      </c>
      <c r="AX16" s="12">
        <v>11.659041095890409</v>
      </c>
      <c r="AY16" s="12">
        <v>2.1134246575342455</v>
      </c>
      <c r="AZ16" s="12">
        <v>8.0208219178082221</v>
      </c>
      <c r="BA16" s="12">
        <v>-2.7671232876712337</v>
      </c>
      <c r="BB16" s="12">
        <v>29.8</v>
      </c>
      <c r="BC16" s="12">
        <v>-22.7</v>
      </c>
      <c r="BD16" s="12">
        <v>76.032876712328701</v>
      </c>
      <c r="BE16" s="12">
        <v>53.186301369863045</v>
      </c>
      <c r="BF16" s="12">
        <v>569.40000000000032</v>
      </c>
      <c r="BG16" s="12">
        <v>27.8</v>
      </c>
      <c r="BH16" s="12">
        <v>1219</v>
      </c>
      <c r="BI16" s="12">
        <v>-209.94356164383561</v>
      </c>
      <c r="BJ16" s="12">
        <v>-208.79589041095889</v>
      </c>
      <c r="BK16" s="12">
        <v>6.6</v>
      </c>
      <c r="BL16" s="12">
        <v>4.3199999999999976</v>
      </c>
      <c r="BM16" s="12">
        <v>-793.49397260274054</v>
      </c>
      <c r="BN16" s="12">
        <v>-793.2789041095881</v>
      </c>
      <c r="BO16" s="12">
        <v>0.55202739726027428</v>
      </c>
      <c r="BP16" s="12">
        <v>0.73657534246575385</v>
      </c>
      <c r="BQ16" s="12">
        <v>3.3290000000000002</v>
      </c>
      <c r="BS16">
        <f>AW16</f>
        <v>2002</v>
      </c>
      <c r="BT16">
        <f>ROUND(AX16,1)</f>
        <v>11.7</v>
      </c>
      <c r="BU16">
        <f>ROUND(AY16,1)</f>
        <v>2.1</v>
      </c>
      <c r="BV16">
        <f>ROUND(AZ16,1)</f>
        <v>8</v>
      </c>
      <c r="BW16">
        <f>ROUND(BA16,1)</f>
        <v>-2.8</v>
      </c>
      <c r="BX16">
        <f>ROUND(BB16,1)</f>
        <v>29.8</v>
      </c>
      <c r="BY16">
        <f>ROUND(BC16,1)</f>
        <v>-22.7</v>
      </c>
      <c r="BZ16">
        <f>ROUND(BD16,1)</f>
        <v>76</v>
      </c>
      <c r="CA16">
        <f>ROUND(BE16,1)</f>
        <v>53.2</v>
      </c>
      <c r="CB16">
        <f>ROUND(BF16,1)</f>
        <v>569.4</v>
      </c>
      <c r="CC16">
        <f>ROUND(BG16,1)</f>
        <v>27.8</v>
      </c>
      <c r="CD16">
        <f>ROUND(BH16,1)</f>
        <v>1219</v>
      </c>
      <c r="CG16">
        <f>ROUND(BK16,1)</f>
        <v>6.6</v>
      </c>
      <c r="CH16">
        <f>ROUND(BL16,1)</f>
        <v>4.3</v>
      </c>
      <c r="CK16">
        <f>ROUND(BO16,3)</f>
        <v>0.55200000000000005</v>
      </c>
      <c r="CL16">
        <f>ROUND(BP16,3)</f>
        <v>0.73699999999999999</v>
      </c>
      <c r="CM16">
        <f>ROUND(BQ16,3)</f>
        <v>3.3290000000000002</v>
      </c>
      <c r="CN16">
        <f>BV16-BW16</f>
        <v>10.8</v>
      </c>
      <c r="CO16">
        <f>CS16</f>
        <v>533</v>
      </c>
      <c r="CP16" s="33">
        <f>CT16</f>
        <v>360.49999999999994</v>
      </c>
      <c r="CR16" s="11">
        <v>2002</v>
      </c>
      <c r="CS16" s="12">
        <v>533</v>
      </c>
      <c r="CT16" s="12">
        <v>360.49999999999994</v>
      </c>
    </row>
    <row r="17" spans="1:98" x14ac:dyDescent="0.25">
      <c r="A17" s="14">
        <v>33484</v>
      </c>
      <c r="B17" s="3">
        <v>246</v>
      </c>
      <c r="C17" s="4">
        <v>21.46</v>
      </c>
      <c r="D17" s="5">
        <v>9.3000000000000007</v>
      </c>
      <c r="E17" s="5">
        <v>17</v>
      </c>
      <c r="F17" s="5">
        <v>1.8</v>
      </c>
      <c r="G17" s="4">
        <v>59.3</v>
      </c>
      <c r="H17" s="4">
        <v>34.799999999999997</v>
      </c>
      <c r="I17" s="4">
        <v>1.3</v>
      </c>
      <c r="J17" s="4">
        <v>4.0999999999999996</v>
      </c>
      <c r="K17" s="4">
        <v>0</v>
      </c>
      <c r="L17" s="4">
        <v>-999</v>
      </c>
      <c r="M17" s="4">
        <v>-999</v>
      </c>
      <c r="N17" s="4">
        <v>-999</v>
      </c>
      <c r="O17" s="4">
        <v>-999</v>
      </c>
      <c r="P17" s="5">
        <v>-999</v>
      </c>
      <c r="Q17" s="5">
        <v>10.6</v>
      </c>
      <c r="R17" s="6">
        <v>0.67400000000000004</v>
      </c>
      <c r="S17" s="34">
        <f>ROUND((0.6105*(EXP((17.273*E17)/(E17+237.3))))*(100-H17)/100,3)</f>
        <v>1.2629999999999999</v>
      </c>
      <c r="T17" s="6">
        <f>IF(V17&lt;V18,L17,0)</f>
        <v>0</v>
      </c>
      <c r="U17" s="6">
        <f>IF(T17&gt;0,M17,-999)</f>
        <v>-999</v>
      </c>
      <c r="V17">
        <v>199109</v>
      </c>
      <c r="W17">
        <v>1991</v>
      </c>
      <c r="Y17" s="11">
        <v>199208</v>
      </c>
      <c r="Z17" s="12">
        <v>18.738709677419358</v>
      </c>
      <c r="AA17" s="12">
        <v>12.458064516129028</v>
      </c>
      <c r="AB17" s="12">
        <v>19.161290322580641</v>
      </c>
      <c r="AC17" s="12">
        <v>5.9258064516129032</v>
      </c>
      <c r="AD17" s="12">
        <v>26.9</v>
      </c>
      <c r="AE17" s="12">
        <v>-2.5</v>
      </c>
      <c r="AF17" s="12">
        <v>62.935483870967751</v>
      </c>
      <c r="AG17" s="12">
        <v>35.509677419354837</v>
      </c>
      <c r="AH17" s="12">
        <v>28.400000000000002</v>
      </c>
      <c r="AI17" s="12">
        <v>7.6</v>
      </c>
      <c r="AJ17" s="12">
        <v>1.0483870967741935</v>
      </c>
      <c r="AK17" s="12">
        <v>5.2451612903225806</v>
      </c>
      <c r="AL17" s="12">
        <v>7.2</v>
      </c>
      <c r="AM17" s="12">
        <v>-999</v>
      </c>
      <c r="AN17" s="12">
        <v>-312.25161290322575</v>
      </c>
      <c r="AO17" s="12">
        <v>-999</v>
      </c>
      <c r="AP17" s="12">
        <v>-313.48387096774195</v>
      </c>
      <c r="AQ17" s="12">
        <v>0.78638709677419338</v>
      </c>
      <c r="AR17" s="12">
        <v>1.5457741935483873</v>
      </c>
      <c r="AS17" s="12">
        <v>2.86</v>
      </c>
      <c r="AT17" s="12">
        <v>0</v>
      </c>
      <c r="AU17" s="12">
        <v>-999</v>
      </c>
      <c r="AW17" s="11">
        <v>2003</v>
      </c>
      <c r="AX17" s="12">
        <v>11.592219178082194</v>
      </c>
      <c r="AY17" s="12">
        <v>2.9657534246575299</v>
      </c>
      <c r="AZ17" s="12">
        <v>8.9578082191780766</v>
      </c>
      <c r="BA17" s="12">
        <v>-1.986301369863015</v>
      </c>
      <c r="BB17" s="12">
        <v>31.3</v>
      </c>
      <c r="BC17" s="12">
        <v>-22.6</v>
      </c>
      <c r="BD17" s="12">
        <v>75.30876712328768</v>
      </c>
      <c r="BE17" s="12">
        <v>52.403561643835616</v>
      </c>
      <c r="BF17" s="12">
        <v>690.49999999999989</v>
      </c>
      <c r="BG17" s="12">
        <v>27.2</v>
      </c>
      <c r="BH17" s="12">
        <v>1028</v>
      </c>
      <c r="BI17" s="12">
        <v>-999</v>
      </c>
      <c r="BJ17" s="12">
        <v>-999</v>
      </c>
      <c r="BK17" s="12">
        <v>-999</v>
      </c>
      <c r="BL17" s="12">
        <v>5.7205479452054684</v>
      </c>
      <c r="BM17" s="12">
        <v>5.1690410958904103</v>
      </c>
      <c r="BN17" s="12">
        <v>5.087945205479449</v>
      </c>
      <c r="BO17" s="12">
        <v>0.55313698630136987</v>
      </c>
      <c r="BP17" s="12">
        <v>0.85714520547945205</v>
      </c>
      <c r="BQ17" s="12">
        <v>4.0529999999999999</v>
      </c>
      <c r="BS17">
        <f>AW17</f>
        <v>2003</v>
      </c>
      <c r="BT17">
        <f>ROUND(AX17,1)</f>
        <v>11.6</v>
      </c>
      <c r="BU17">
        <f>ROUND(AY17,1)</f>
        <v>3</v>
      </c>
      <c r="BV17">
        <f>ROUND(AZ17,1)</f>
        <v>9</v>
      </c>
      <c r="BW17">
        <f>ROUND(BA17,1)</f>
        <v>-2</v>
      </c>
      <c r="BX17">
        <f>ROUND(BB17,1)</f>
        <v>31.3</v>
      </c>
      <c r="BY17">
        <f>ROUND(BC17,1)</f>
        <v>-22.6</v>
      </c>
      <c r="BZ17">
        <f>ROUND(BD17,1)</f>
        <v>75.3</v>
      </c>
      <c r="CA17">
        <f>ROUND(BE17,1)</f>
        <v>52.4</v>
      </c>
      <c r="CB17">
        <f>ROUND(BF17,1)</f>
        <v>690.5</v>
      </c>
      <c r="CC17">
        <f>ROUND(BG17,1)</f>
        <v>27.2</v>
      </c>
      <c r="CD17">
        <f>ROUND(BH17,1)</f>
        <v>1028</v>
      </c>
      <c r="CH17">
        <f>ROUND(BL17,1)</f>
        <v>5.7</v>
      </c>
      <c r="CI17">
        <f>ROUND(BM17,1)</f>
        <v>5.2</v>
      </c>
      <c r="CJ17">
        <f>ROUND(BN17,1)</f>
        <v>5.0999999999999996</v>
      </c>
      <c r="CK17">
        <f>ROUND(BO17,3)</f>
        <v>0.55300000000000005</v>
      </c>
      <c r="CL17">
        <f>ROUND(BP17,3)</f>
        <v>0.85699999999999998</v>
      </c>
      <c r="CM17">
        <f>ROUND(BQ17,3)</f>
        <v>4.0529999999999999</v>
      </c>
      <c r="CN17">
        <f>BV17-BW17</f>
        <v>11</v>
      </c>
      <c r="CO17">
        <f>CS17</f>
        <v>557</v>
      </c>
      <c r="CP17" s="33">
        <f>CT17</f>
        <v>380.50000000000006</v>
      </c>
      <c r="CR17" s="11">
        <v>2003</v>
      </c>
      <c r="CS17" s="12">
        <v>557</v>
      </c>
      <c r="CT17" s="12">
        <v>380.50000000000006</v>
      </c>
    </row>
    <row r="18" spans="1:98" x14ac:dyDescent="0.25">
      <c r="A18" s="14">
        <v>33485</v>
      </c>
      <c r="B18" s="3">
        <v>247</v>
      </c>
      <c r="C18" s="4">
        <v>21.67</v>
      </c>
      <c r="D18" s="5">
        <v>12.7</v>
      </c>
      <c r="E18" s="5">
        <v>19.100000000000001</v>
      </c>
      <c r="F18" s="5">
        <v>3.2</v>
      </c>
      <c r="G18" s="4">
        <v>50.5</v>
      </c>
      <c r="H18" s="4">
        <v>40.1</v>
      </c>
      <c r="I18" s="4">
        <v>1.3</v>
      </c>
      <c r="J18" s="4">
        <v>4.5999999999999996</v>
      </c>
      <c r="K18" s="4">
        <v>0</v>
      </c>
      <c r="L18" s="4">
        <v>-999</v>
      </c>
      <c r="M18" s="4">
        <v>-999</v>
      </c>
      <c r="N18" s="4">
        <v>-999</v>
      </c>
      <c r="O18" s="4">
        <v>-999</v>
      </c>
      <c r="P18" s="5">
        <v>-999</v>
      </c>
      <c r="Q18" s="5">
        <v>10.6</v>
      </c>
      <c r="R18" s="6">
        <v>0.88700000000000001</v>
      </c>
      <c r="S18" s="34">
        <f>ROUND((0.6105*(EXP((17.273*E18)/(E18+237.3))))*(100-H18)/100,3)</f>
        <v>1.3240000000000001</v>
      </c>
      <c r="T18" s="6">
        <f>IF(V18&lt;V19,L18,0)</f>
        <v>0</v>
      </c>
      <c r="U18" s="6">
        <f>IF(T18&gt;0,M18,-999)</f>
        <v>-999</v>
      </c>
      <c r="V18">
        <v>199109</v>
      </c>
      <c r="W18">
        <v>1991</v>
      </c>
      <c r="Y18" s="11">
        <v>199209</v>
      </c>
      <c r="Z18" s="12">
        <v>10.885666666666671</v>
      </c>
      <c r="AA18" s="12">
        <v>5.7733333333333325</v>
      </c>
      <c r="AB18" s="12">
        <v>11.626666666666665</v>
      </c>
      <c r="AC18" s="12">
        <v>0.58666666666666667</v>
      </c>
      <c r="AD18" s="12">
        <v>21.2</v>
      </c>
      <c r="AE18" s="12">
        <v>-6.2</v>
      </c>
      <c r="AF18" s="12">
        <v>71.839999999999989</v>
      </c>
      <c r="AG18" s="12">
        <v>50.573333333333316</v>
      </c>
      <c r="AH18" s="12">
        <v>48.699999999999989</v>
      </c>
      <c r="AI18" s="12">
        <v>9.4</v>
      </c>
      <c r="AJ18" s="12">
        <v>1.5233333333333332</v>
      </c>
      <c r="AK18" s="12">
        <v>6.4633333333333356</v>
      </c>
      <c r="AL18" s="12">
        <v>11.8</v>
      </c>
      <c r="AM18" s="12">
        <v>-999</v>
      </c>
      <c r="AN18" s="12">
        <v>12.133333333333333</v>
      </c>
      <c r="AO18" s="12">
        <v>-999</v>
      </c>
      <c r="AP18" s="12">
        <v>9.0933333333333337</v>
      </c>
      <c r="AQ18" s="12">
        <v>0.67130000000000001</v>
      </c>
      <c r="AR18" s="12">
        <v>0.78040000000000009</v>
      </c>
      <c r="AS18" s="12">
        <v>2.0209999999999999</v>
      </c>
      <c r="AT18" s="12">
        <v>0</v>
      </c>
      <c r="AU18" s="12">
        <v>-999</v>
      </c>
      <c r="AW18" s="11">
        <v>2004</v>
      </c>
      <c r="AX18" s="12">
        <v>-246.68270491803278</v>
      </c>
      <c r="AY18" s="12">
        <v>3.1057377049180359</v>
      </c>
      <c r="AZ18" s="12">
        <v>8.8087431693988982</v>
      </c>
      <c r="BA18" s="12">
        <v>-1.4379781420765054</v>
      </c>
      <c r="BB18" s="12">
        <v>29.6</v>
      </c>
      <c r="BC18" s="12">
        <v>-28.8</v>
      </c>
      <c r="BD18" s="12">
        <v>79.347267759562854</v>
      </c>
      <c r="BE18" s="12">
        <v>57.018852459016465</v>
      </c>
      <c r="BF18" s="12">
        <v>860.89999999999975</v>
      </c>
      <c r="BG18" s="12">
        <v>31</v>
      </c>
      <c r="BH18" s="12">
        <v>1191</v>
      </c>
      <c r="BI18" s="12">
        <v>-999</v>
      </c>
      <c r="BJ18" s="12">
        <v>-999</v>
      </c>
      <c r="BK18" s="12">
        <v>-999</v>
      </c>
      <c r="BL18" s="12">
        <v>-251.56120218579233</v>
      </c>
      <c r="BM18" s="12">
        <v>-252.14972677595628</v>
      </c>
      <c r="BN18" s="12">
        <v>-999</v>
      </c>
      <c r="BO18" s="12">
        <v>0.62755737704918013</v>
      </c>
      <c r="BP18" s="12">
        <v>0.71726229508196682</v>
      </c>
      <c r="BQ18" s="12">
        <v>3.1840000000000002</v>
      </c>
      <c r="BS18">
        <f>AW18</f>
        <v>2004</v>
      </c>
      <c r="BU18">
        <f>ROUND(AY18,1)</f>
        <v>3.1</v>
      </c>
      <c r="BV18">
        <f>ROUND(AZ18,1)</f>
        <v>8.8000000000000007</v>
      </c>
      <c r="BW18">
        <f>ROUND(BA18,1)</f>
        <v>-1.4</v>
      </c>
      <c r="BX18">
        <f>ROUND(BB18,1)</f>
        <v>29.6</v>
      </c>
      <c r="BY18">
        <f>ROUND(BC18,1)</f>
        <v>-28.8</v>
      </c>
      <c r="BZ18">
        <f>ROUND(BD18,1)</f>
        <v>79.3</v>
      </c>
      <c r="CA18">
        <f>ROUND(BE18,1)</f>
        <v>57</v>
      </c>
      <c r="CB18">
        <f>ROUND(BF18,1)</f>
        <v>860.9</v>
      </c>
      <c r="CC18">
        <f>ROUND(BG18,1)</f>
        <v>31</v>
      </c>
      <c r="CD18">
        <f>ROUND(BH18,1)</f>
        <v>1191</v>
      </c>
      <c r="CK18">
        <f>ROUND(BO18,3)</f>
        <v>0.628</v>
      </c>
      <c r="CL18">
        <f>ROUND(BP18,3)</f>
        <v>0.71699999999999997</v>
      </c>
      <c r="CM18">
        <f>ROUND(BQ18,3)</f>
        <v>3.1840000000000002</v>
      </c>
      <c r="CN18">
        <f>BV18-BW18</f>
        <v>10.200000000000001</v>
      </c>
      <c r="CO18">
        <f>CS18</f>
        <v>522</v>
      </c>
      <c r="CP18" s="33">
        <f>CT18</f>
        <v>358.2</v>
      </c>
      <c r="CR18" s="11">
        <v>2004</v>
      </c>
      <c r="CS18" s="12">
        <v>522</v>
      </c>
      <c r="CT18" s="12">
        <v>358.2</v>
      </c>
    </row>
    <row r="19" spans="1:98" x14ac:dyDescent="0.25">
      <c r="A19" s="14">
        <v>33486</v>
      </c>
      <c r="B19" s="3">
        <v>248</v>
      </c>
      <c r="C19" s="4">
        <v>21.57</v>
      </c>
      <c r="D19" s="5">
        <v>14</v>
      </c>
      <c r="E19" s="5">
        <v>21.7</v>
      </c>
      <c r="F19" s="5">
        <v>5.7</v>
      </c>
      <c r="G19" s="4">
        <v>50.7</v>
      </c>
      <c r="H19" s="4">
        <v>17.3</v>
      </c>
      <c r="I19" s="4">
        <v>1.2</v>
      </c>
      <c r="J19" s="4">
        <v>4.5999999999999996</v>
      </c>
      <c r="K19" s="4">
        <v>0</v>
      </c>
      <c r="L19" s="4">
        <v>-999</v>
      </c>
      <c r="M19" s="4">
        <v>-999</v>
      </c>
      <c r="N19" s="4">
        <v>-999</v>
      </c>
      <c r="O19" s="4">
        <v>-999</v>
      </c>
      <c r="P19" s="5">
        <v>-999</v>
      </c>
      <c r="Q19" s="5">
        <v>10.8</v>
      </c>
      <c r="R19" s="6">
        <v>0.45</v>
      </c>
      <c r="S19" s="34">
        <f>ROUND((0.6105*(EXP((17.273*E19)/(E19+237.3))))*(100-H19)/100,3)</f>
        <v>2.1459999999999999</v>
      </c>
      <c r="T19" s="6">
        <f>IF(V19&lt;V20,L19,0)</f>
        <v>0</v>
      </c>
      <c r="U19" s="6">
        <f>IF(T19&gt;0,M19,-999)</f>
        <v>-999</v>
      </c>
      <c r="V19">
        <v>199109</v>
      </c>
      <c r="W19">
        <v>1991</v>
      </c>
      <c r="Y19" s="11">
        <v>199210</v>
      </c>
      <c r="Z19" s="12">
        <v>6.4351612903225801</v>
      </c>
      <c r="AA19" s="12">
        <v>2.854838709677419</v>
      </c>
      <c r="AB19" s="12">
        <v>7.6774193548387109</v>
      </c>
      <c r="AC19" s="12">
        <v>-1.4838709677419355</v>
      </c>
      <c r="AD19" s="12">
        <v>23.1</v>
      </c>
      <c r="AE19" s="12">
        <v>-11.1</v>
      </c>
      <c r="AF19" s="12">
        <v>74.716129032258053</v>
      </c>
      <c r="AG19" s="12">
        <v>57.103225806451618</v>
      </c>
      <c r="AH19" s="12">
        <v>37.700000000000003</v>
      </c>
      <c r="AI19" s="12">
        <v>7.1</v>
      </c>
      <c r="AJ19" s="12">
        <v>1.3129032258064515</v>
      </c>
      <c r="AK19" s="12">
        <v>5.8903225806451625</v>
      </c>
      <c r="AL19" s="12">
        <v>8.5</v>
      </c>
      <c r="AM19" s="12">
        <v>-999</v>
      </c>
      <c r="AN19" s="12">
        <v>8.0387096774193534</v>
      </c>
      <c r="AO19" s="12">
        <v>-999</v>
      </c>
      <c r="AP19" s="12">
        <v>5.6741935483870964</v>
      </c>
      <c r="AQ19" s="12">
        <v>0.57132258064516106</v>
      </c>
      <c r="AR19" s="12">
        <v>0.55777419354838698</v>
      </c>
      <c r="AS19" s="12">
        <v>2.1960000000000002</v>
      </c>
      <c r="AT19" s="12">
        <v>48</v>
      </c>
      <c r="AU19" s="12">
        <v>-999</v>
      </c>
      <c r="AW19" s="11">
        <v>2005</v>
      </c>
      <c r="AX19" s="12">
        <v>-999</v>
      </c>
      <c r="AY19" s="12">
        <v>2.5523287671232864</v>
      </c>
      <c r="AZ19" s="12">
        <v>8.3391780821917845</v>
      </c>
      <c r="BA19" s="12">
        <v>-2.1482191780821922</v>
      </c>
      <c r="BB19" s="12">
        <v>26.5</v>
      </c>
      <c r="BC19" s="12">
        <v>-25.5</v>
      </c>
      <c r="BD19" s="12">
        <v>77.838904109589009</v>
      </c>
      <c r="BE19" s="12">
        <v>55.257534246575332</v>
      </c>
      <c r="BF19" s="12">
        <v>630.00000000000057</v>
      </c>
      <c r="BG19" s="12">
        <v>31.2</v>
      </c>
      <c r="BH19" s="12">
        <v>816</v>
      </c>
      <c r="BI19" s="12">
        <v>-999</v>
      </c>
      <c r="BJ19" s="12">
        <v>-999</v>
      </c>
      <c r="BK19" s="12">
        <v>-999</v>
      </c>
      <c r="BL19" s="12">
        <v>-999</v>
      </c>
      <c r="BM19" s="12">
        <v>5.1868493150684936</v>
      </c>
      <c r="BN19" s="12">
        <v>-999</v>
      </c>
      <c r="BO19" s="12">
        <v>0.58766849315068526</v>
      </c>
      <c r="BP19" s="12">
        <v>0.69372876712328746</v>
      </c>
      <c r="BQ19" s="12">
        <v>2.8940000000000001</v>
      </c>
      <c r="BS19">
        <f>AW19</f>
        <v>2005</v>
      </c>
      <c r="BU19">
        <f>ROUND(AY19,1)</f>
        <v>2.6</v>
      </c>
      <c r="BV19">
        <f>ROUND(AZ19,1)</f>
        <v>8.3000000000000007</v>
      </c>
      <c r="BW19">
        <f>ROUND(BA19,1)</f>
        <v>-2.1</v>
      </c>
      <c r="BX19">
        <f>ROUND(BB19,1)</f>
        <v>26.5</v>
      </c>
      <c r="BY19">
        <f>ROUND(BC19,1)</f>
        <v>-25.5</v>
      </c>
      <c r="BZ19">
        <f>ROUND(BD19,1)</f>
        <v>77.8</v>
      </c>
      <c r="CA19">
        <f>ROUND(BE19,1)</f>
        <v>55.3</v>
      </c>
      <c r="CB19">
        <f>ROUND(BF19,1)</f>
        <v>630</v>
      </c>
      <c r="CC19">
        <f>ROUND(BG19,1)</f>
        <v>31.2</v>
      </c>
      <c r="CD19">
        <f>ROUND(BH19,1)</f>
        <v>816</v>
      </c>
      <c r="CK19">
        <f>ROUND(BO19,3)</f>
        <v>0.58799999999999997</v>
      </c>
      <c r="CL19">
        <f>ROUND(BP19,3)</f>
        <v>0.69399999999999995</v>
      </c>
      <c r="CM19">
        <f>ROUND(BQ19,3)</f>
        <v>2.8940000000000001</v>
      </c>
      <c r="CN19">
        <f>BV19-BW19</f>
        <v>10.4</v>
      </c>
      <c r="CO19">
        <f>CS19</f>
        <v>506</v>
      </c>
      <c r="CP19" s="33">
        <f>CT19</f>
        <v>346.3</v>
      </c>
      <c r="CR19" s="11">
        <v>2005</v>
      </c>
      <c r="CS19" s="12">
        <v>506</v>
      </c>
      <c r="CT19" s="12">
        <v>346.3</v>
      </c>
    </row>
    <row r="20" spans="1:98" x14ac:dyDescent="0.25">
      <c r="A20" s="14">
        <v>33487</v>
      </c>
      <c r="B20" s="3">
        <v>249</v>
      </c>
      <c r="C20" s="4">
        <v>19.420000000000002</v>
      </c>
      <c r="D20" s="5">
        <v>13.5</v>
      </c>
      <c r="E20" s="5">
        <v>21.1</v>
      </c>
      <c r="F20" s="5">
        <v>6.7</v>
      </c>
      <c r="G20" s="4">
        <v>48.7</v>
      </c>
      <c r="H20" s="4">
        <v>29.1</v>
      </c>
      <c r="I20" s="4">
        <v>1.2</v>
      </c>
      <c r="J20" s="4">
        <v>4.5</v>
      </c>
      <c r="K20" s="4">
        <v>0</v>
      </c>
      <c r="L20" s="4">
        <v>-999</v>
      </c>
      <c r="M20" s="4">
        <v>-999</v>
      </c>
      <c r="N20" s="4">
        <v>-999</v>
      </c>
      <c r="O20" s="4">
        <v>-999</v>
      </c>
      <c r="P20" s="5">
        <v>-999</v>
      </c>
      <c r="Q20" s="5">
        <v>11</v>
      </c>
      <c r="R20" s="6">
        <v>0.72699999999999998</v>
      </c>
      <c r="S20" s="34">
        <f>ROUND((0.6105*(EXP((17.273*E20)/(E20+237.3))))*(100-H20)/100,3)</f>
        <v>1.774</v>
      </c>
      <c r="T20" s="6">
        <f>IF(V20&lt;V21,L20,0)</f>
        <v>0</v>
      </c>
      <c r="U20" s="6">
        <f>IF(T20&gt;0,M20,-999)</f>
        <v>-999</v>
      </c>
      <c r="V20">
        <v>199109</v>
      </c>
      <c r="W20">
        <v>1991</v>
      </c>
      <c r="Y20" s="11">
        <v>199211</v>
      </c>
      <c r="Z20" s="12">
        <v>3.1023333333333327</v>
      </c>
      <c r="AA20" s="12">
        <v>-4.08</v>
      </c>
      <c r="AB20" s="12">
        <v>-0.14333333333333337</v>
      </c>
      <c r="AC20" s="12">
        <v>-8.3000000000000007</v>
      </c>
      <c r="AD20" s="12">
        <v>6.4</v>
      </c>
      <c r="AE20" s="12">
        <v>-15</v>
      </c>
      <c r="AF20" s="12">
        <v>89.950000000000017</v>
      </c>
      <c r="AG20" s="12">
        <v>75.429999999999993</v>
      </c>
      <c r="AH20" s="12">
        <v>105</v>
      </c>
      <c r="AI20" s="12">
        <v>19.8</v>
      </c>
      <c r="AJ20" s="12">
        <v>0.81</v>
      </c>
      <c r="AK20" s="12">
        <v>4.3133333333333326</v>
      </c>
      <c r="AL20" s="12">
        <v>9.1999999999999993</v>
      </c>
      <c r="AM20" s="12">
        <v>-999</v>
      </c>
      <c r="AN20" s="12">
        <v>0.4166666666666668</v>
      </c>
      <c r="AO20" s="12">
        <v>-999</v>
      </c>
      <c r="AP20" s="12">
        <v>1.4566666666666661</v>
      </c>
      <c r="AQ20" s="12">
        <v>0.45550000000000013</v>
      </c>
      <c r="AR20" s="12">
        <v>0.16119999999999998</v>
      </c>
      <c r="AS20" s="12">
        <v>0.48199999999999998</v>
      </c>
      <c r="AT20" s="12">
        <v>478</v>
      </c>
      <c r="AU20" s="12">
        <v>-999</v>
      </c>
      <c r="AW20" s="11">
        <v>2006</v>
      </c>
      <c r="AX20" s="12">
        <v>-999</v>
      </c>
      <c r="AY20" s="12">
        <v>2.542465753424656</v>
      </c>
      <c r="AZ20" s="12">
        <v>8.2832876712328787</v>
      </c>
      <c r="BA20" s="12">
        <v>-2.1323287671232882</v>
      </c>
      <c r="BB20" s="12">
        <v>31</v>
      </c>
      <c r="BC20" s="12">
        <v>-29.5</v>
      </c>
      <c r="BD20" s="12">
        <v>78.571506849315085</v>
      </c>
      <c r="BE20" s="12">
        <v>57.325205479452087</v>
      </c>
      <c r="BF20" s="12">
        <v>816.59999999999957</v>
      </c>
      <c r="BG20" s="12">
        <v>28</v>
      </c>
      <c r="BH20" s="12">
        <v>1270</v>
      </c>
      <c r="BI20" s="12">
        <v>-999</v>
      </c>
      <c r="BJ20" s="12">
        <v>-999</v>
      </c>
      <c r="BK20" s="12">
        <v>-999</v>
      </c>
      <c r="BL20" s="12">
        <v>-999</v>
      </c>
      <c r="BM20" s="12">
        <v>5.2457534246575328</v>
      </c>
      <c r="BN20" s="12">
        <v>-999</v>
      </c>
      <c r="BO20" s="12">
        <v>0.60234520547945192</v>
      </c>
      <c r="BP20" s="12">
        <v>0.7535123287671236</v>
      </c>
      <c r="BQ20" s="12">
        <v>3.42</v>
      </c>
      <c r="BS20">
        <f>AW20</f>
        <v>2006</v>
      </c>
      <c r="BU20">
        <f>ROUND(AY20,1)</f>
        <v>2.5</v>
      </c>
      <c r="BV20">
        <f>ROUND(AZ20,1)</f>
        <v>8.3000000000000007</v>
      </c>
      <c r="BW20">
        <f>ROUND(BA20,1)</f>
        <v>-2.1</v>
      </c>
      <c r="BX20">
        <f>ROUND(BB20,1)</f>
        <v>31</v>
      </c>
      <c r="BY20">
        <f>ROUND(BC20,1)</f>
        <v>-29.5</v>
      </c>
      <c r="BZ20">
        <f>ROUND(BD20,1)</f>
        <v>78.599999999999994</v>
      </c>
      <c r="CA20">
        <f>ROUND(BE20,1)</f>
        <v>57.3</v>
      </c>
      <c r="CB20">
        <f>ROUND(BF20,1)</f>
        <v>816.6</v>
      </c>
      <c r="CC20">
        <f>ROUND(BG20,1)</f>
        <v>28</v>
      </c>
      <c r="CD20">
        <f>ROUND(BH20,1)</f>
        <v>1270</v>
      </c>
      <c r="CK20">
        <f>ROUND(BO20,3)</f>
        <v>0.60199999999999998</v>
      </c>
      <c r="CL20">
        <f>ROUND(BP20,3)</f>
        <v>0.754</v>
      </c>
      <c r="CM20">
        <f>ROUND(BQ20,3)</f>
        <v>3.42</v>
      </c>
      <c r="CN20">
        <f>BV20-BW20</f>
        <v>10.4</v>
      </c>
      <c r="CO20">
        <f>CS20</f>
        <v>540</v>
      </c>
      <c r="CP20" s="33">
        <f>CT20</f>
        <v>361.20000000000005</v>
      </c>
      <c r="CR20" s="11">
        <v>2006</v>
      </c>
      <c r="CS20" s="12">
        <v>540</v>
      </c>
      <c r="CT20" s="12">
        <v>361.20000000000005</v>
      </c>
    </row>
    <row r="21" spans="1:98" x14ac:dyDescent="0.25">
      <c r="A21" s="14">
        <v>33488</v>
      </c>
      <c r="B21" s="3">
        <v>250</v>
      </c>
      <c r="C21" s="4">
        <v>12.07</v>
      </c>
      <c r="D21" s="5">
        <v>9.4</v>
      </c>
      <c r="E21" s="5">
        <v>15</v>
      </c>
      <c r="F21" s="5">
        <v>4.5</v>
      </c>
      <c r="G21" s="4">
        <v>75.400000000000006</v>
      </c>
      <c r="H21" s="4">
        <v>56.1</v>
      </c>
      <c r="I21" s="4">
        <v>1.3</v>
      </c>
      <c r="J21" s="4">
        <v>4.9000000000000004</v>
      </c>
      <c r="K21" s="4">
        <v>0</v>
      </c>
      <c r="L21" s="4">
        <v>-999</v>
      </c>
      <c r="M21" s="4">
        <v>-999</v>
      </c>
      <c r="N21" s="4">
        <v>-999</v>
      </c>
      <c r="O21" s="4">
        <v>-999</v>
      </c>
      <c r="P21" s="5">
        <v>-999</v>
      </c>
      <c r="Q21" s="5">
        <v>11.2</v>
      </c>
      <c r="R21" s="6">
        <v>0.95699999999999996</v>
      </c>
      <c r="S21" s="34">
        <f>ROUND((0.6105*(EXP((17.273*E21)/(E21+237.3))))*(100-H21)/100,3)</f>
        <v>0.748</v>
      </c>
      <c r="T21" s="6">
        <f>IF(V21&lt;V22,L21,0)</f>
        <v>0</v>
      </c>
      <c r="U21" s="6">
        <f>IF(T21&gt;0,M21,-999)</f>
        <v>-999</v>
      </c>
      <c r="V21">
        <v>199109</v>
      </c>
      <c r="W21">
        <v>1991</v>
      </c>
      <c r="Y21" s="11">
        <v>199212</v>
      </c>
      <c r="Z21" s="12">
        <v>2.4261290322580638</v>
      </c>
      <c r="AA21" s="12">
        <v>-9.109677419354842</v>
      </c>
      <c r="AB21" s="12">
        <v>-5.2903225806451619</v>
      </c>
      <c r="AC21" s="12">
        <v>-13.261290322580646</v>
      </c>
      <c r="AD21" s="12">
        <v>-0.5</v>
      </c>
      <c r="AE21" s="12">
        <v>-23.8</v>
      </c>
      <c r="AF21" s="12">
        <v>84.693548387096783</v>
      </c>
      <c r="AG21" s="12">
        <v>72.758064516129053</v>
      </c>
      <c r="AH21" s="12">
        <v>74.3</v>
      </c>
      <c r="AI21" s="12">
        <v>21.5</v>
      </c>
      <c r="AJ21" s="12">
        <v>1.3580645161290323</v>
      </c>
      <c r="AK21" s="12">
        <v>6.580645161290323</v>
      </c>
      <c r="AL21" s="12">
        <v>10.1</v>
      </c>
      <c r="AM21" s="12">
        <v>-999</v>
      </c>
      <c r="AN21" s="12">
        <v>0.26774193548387093</v>
      </c>
      <c r="AO21" s="12">
        <v>-999</v>
      </c>
      <c r="AP21" s="12">
        <v>1.0677419354838711</v>
      </c>
      <c r="AQ21" s="12">
        <v>0.29790322580645151</v>
      </c>
      <c r="AR21" s="12">
        <v>0.12470967741935486</v>
      </c>
      <c r="AS21" s="12">
        <v>0.45</v>
      </c>
      <c r="AT21" s="12">
        <v>880</v>
      </c>
      <c r="AU21" s="12">
        <v>-999</v>
      </c>
      <c r="AW21" s="11">
        <v>2007</v>
      </c>
      <c r="AX21" s="12">
        <v>-999</v>
      </c>
      <c r="AY21" s="12">
        <v>2.0769863013698617</v>
      </c>
      <c r="AZ21" s="12">
        <v>7.6972602739726055</v>
      </c>
      <c r="BA21" s="12">
        <v>-2.7002739726027407</v>
      </c>
      <c r="BB21" s="12">
        <v>29.6</v>
      </c>
      <c r="BC21" s="12">
        <v>-22.2</v>
      </c>
      <c r="BD21" s="12">
        <v>75.065479452054802</v>
      </c>
      <c r="BE21" s="12">
        <v>51.825479452054793</v>
      </c>
      <c r="BF21" s="12">
        <v>671.6</v>
      </c>
      <c r="BG21" s="12">
        <v>33.5</v>
      </c>
      <c r="BH21" s="12">
        <v>1060</v>
      </c>
      <c r="BI21" s="12">
        <v>-999</v>
      </c>
      <c r="BJ21" s="12">
        <v>-999</v>
      </c>
      <c r="BK21" s="12">
        <v>-999</v>
      </c>
      <c r="BL21" s="12">
        <v>-999</v>
      </c>
      <c r="BM21" s="12">
        <v>4.9161643835616387</v>
      </c>
      <c r="BN21" s="12">
        <v>-999</v>
      </c>
      <c r="BO21" s="12">
        <v>0.52578082191780828</v>
      </c>
      <c r="BP21" s="12">
        <v>0.73683013698630129</v>
      </c>
      <c r="BQ21" s="12">
        <v>3.2549999999999999</v>
      </c>
      <c r="BS21">
        <f>AW21</f>
        <v>2007</v>
      </c>
      <c r="BU21">
        <f>ROUND(AY21,1)</f>
        <v>2.1</v>
      </c>
      <c r="BV21">
        <f>ROUND(AZ21,1)</f>
        <v>7.7</v>
      </c>
      <c r="BW21">
        <f>ROUND(BA21,1)</f>
        <v>-2.7</v>
      </c>
      <c r="BX21">
        <f>ROUND(BB21,1)</f>
        <v>29.6</v>
      </c>
      <c r="BY21">
        <f>ROUND(BC21,1)</f>
        <v>-22.2</v>
      </c>
      <c r="BZ21">
        <f>ROUND(BD21,1)</f>
        <v>75.099999999999994</v>
      </c>
      <c r="CA21">
        <f>ROUND(BE21,1)</f>
        <v>51.8</v>
      </c>
      <c r="CB21">
        <f>ROUND(BF21,1)</f>
        <v>671.6</v>
      </c>
      <c r="CC21">
        <f>ROUND(BG21,1)</f>
        <v>33.5</v>
      </c>
      <c r="CD21">
        <f>ROUND(BH21,1)</f>
        <v>1060</v>
      </c>
      <c r="CK21">
        <f>ROUND(BO21,3)</f>
        <v>0.52600000000000002</v>
      </c>
      <c r="CL21">
        <f>ROUND(BP21,3)</f>
        <v>0.73699999999999999</v>
      </c>
      <c r="CM21">
        <f>ROUND(BQ21,3)</f>
        <v>3.2549999999999999</v>
      </c>
      <c r="CN21">
        <f>BV21-BW21</f>
        <v>10.4</v>
      </c>
      <c r="CO21">
        <f>CS21</f>
        <v>516</v>
      </c>
      <c r="CP21" s="33">
        <f>CT21</f>
        <v>351.3</v>
      </c>
      <c r="CR21" s="11">
        <v>2007</v>
      </c>
      <c r="CS21" s="12">
        <v>516</v>
      </c>
      <c r="CT21" s="12">
        <v>351.3</v>
      </c>
    </row>
    <row r="22" spans="1:98" x14ac:dyDescent="0.25">
      <c r="A22" s="14">
        <v>33489</v>
      </c>
      <c r="B22" s="3">
        <v>251</v>
      </c>
      <c r="C22" s="4">
        <v>16.829999999999998</v>
      </c>
      <c r="D22" s="5">
        <v>5.7</v>
      </c>
      <c r="E22" s="5">
        <v>10.5</v>
      </c>
      <c r="F22" s="5">
        <v>1.3</v>
      </c>
      <c r="G22" s="4">
        <v>76.2</v>
      </c>
      <c r="H22" s="4">
        <v>53.9</v>
      </c>
      <c r="I22" s="4">
        <v>1.6</v>
      </c>
      <c r="J22" s="4">
        <v>5.8</v>
      </c>
      <c r="K22" s="4">
        <v>0</v>
      </c>
      <c r="L22" s="4">
        <v>-999</v>
      </c>
      <c r="M22" s="4">
        <v>-999</v>
      </c>
      <c r="N22" s="4">
        <v>-999</v>
      </c>
      <c r="O22" s="4">
        <v>-999</v>
      </c>
      <c r="P22" s="5">
        <v>-999</v>
      </c>
      <c r="Q22" s="5">
        <v>11.1</v>
      </c>
      <c r="R22" s="6">
        <v>0.68300000000000005</v>
      </c>
      <c r="S22" s="34">
        <f>ROUND((0.6105*(EXP((17.273*E22)/(E22+237.3))))*(100-H22)/100,3)</f>
        <v>0.58499999999999996</v>
      </c>
      <c r="T22" s="6">
        <f>IF(V22&lt;V23,L22,0)</f>
        <v>0</v>
      </c>
      <c r="U22" s="6">
        <f>IF(T22&gt;0,M22,-999)</f>
        <v>-999</v>
      </c>
      <c r="V22">
        <v>199109</v>
      </c>
      <c r="W22">
        <v>1991</v>
      </c>
      <c r="Y22" s="11">
        <v>199301</v>
      </c>
      <c r="Z22" s="12">
        <v>4.129677419354838</v>
      </c>
      <c r="AA22" s="12">
        <v>-8.4129032258064527</v>
      </c>
      <c r="AB22" s="12">
        <v>-3.874193548387098</v>
      </c>
      <c r="AC22" s="12">
        <v>-12.190322580645162</v>
      </c>
      <c r="AD22" s="12">
        <v>10.1</v>
      </c>
      <c r="AE22" s="12">
        <v>-25.1</v>
      </c>
      <c r="AF22" s="12">
        <v>86.616129032258058</v>
      </c>
      <c r="AG22" s="12">
        <v>72.303225806451607</v>
      </c>
      <c r="AH22" s="12">
        <v>35</v>
      </c>
      <c r="AI22" s="12">
        <v>8.1999999999999993</v>
      </c>
      <c r="AJ22" s="12">
        <v>1.161290322580645</v>
      </c>
      <c r="AK22" s="12">
        <v>5.2677419354838717</v>
      </c>
      <c r="AL22" s="12">
        <v>12.4</v>
      </c>
      <c r="AM22" s="12">
        <v>-999</v>
      </c>
      <c r="AN22" s="12">
        <v>0.12580645161290327</v>
      </c>
      <c r="AO22" s="12">
        <v>-999</v>
      </c>
      <c r="AP22" s="12">
        <v>-999</v>
      </c>
      <c r="AQ22" s="12">
        <v>0.34783870967741942</v>
      </c>
      <c r="AR22" s="12">
        <v>0.15093548387096772</v>
      </c>
      <c r="AS22" s="12">
        <v>0.81899999999999995</v>
      </c>
      <c r="AT22" s="12">
        <v>928</v>
      </c>
      <c r="AU22" s="12">
        <v>-999</v>
      </c>
      <c r="AW22" s="11">
        <v>2008</v>
      </c>
      <c r="AX22" s="12">
        <v>-999</v>
      </c>
      <c r="AY22" s="12">
        <v>1.4502732240437155</v>
      </c>
      <c r="AZ22" s="12">
        <v>7.2144808743169362</v>
      </c>
      <c r="BA22" s="12">
        <v>-3.3811475409836054</v>
      </c>
      <c r="BB22" s="12">
        <v>30.4</v>
      </c>
      <c r="BC22" s="12">
        <v>-30.1</v>
      </c>
      <c r="BD22" s="12">
        <v>70.584699453551877</v>
      </c>
      <c r="BE22" s="12">
        <v>47.39672131147541</v>
      </c>
      <c r="BF22" s="12">
        <v>718.59800000000052</v>
      </c>
      <c r="BG22" s="12">
        <v>25.270000000000007</v>
      </c>
      <c r="BH22" s="12">
        <v>1079</v>
      </c>
      <c r="BI22" s="12">
        <v>-630.09994535519149</v>
      </c>
      <c r="BJ22" s="12">
        <v>-629.36601092896171</v>
      </c>
      <c r="BK22" s="12">
        <v>6.91</v>
      </c>
      <c r="BL22" s="12">
        <v>-999</v>
      </c>
      <c r="BM22" s="12">
        <v>3.2385245901639368</v>
      </c>
      <c r="BN22" s="12">
        <v>-999</v>
      </c>
      <c r="BO22" s="12">
        <v>0.46493169398907064</v>
      </c>
      <c r="BP22" s="12">
        <v>0.77362021857923413</v>
      </c>
      <c r="BQ22" s="12">
        <v>3.6110000000000002</v>
      </c>
      <c r="BS22">
        <f>AW22</f>
        <v>2008</v>
      </c>
      <c r="BU22">
        <f>ROUND(AY22,1)</f>
        <v>1.5</v>
      </c>
      <c r="BV22">
        <f>ROUND(AZ22,1)</f>
        <v>7.2</v>
      </c>
      <c r="BW22">
        <f>ROUND(BA22,1)</f>
        <v>-3.4</v>
      </c>
      <c r="BX22">
        <f>ROUND(BB22,1)</f>
        <v>30.4</v>
      </c>
      <c r="BY22">
        <f>ROUND(BC22,1)</f>
        <v>-30.1</v>
      </c>
      <c r="BZ22">
        <f>ROUND(BD22,1)</f>
        <v>70.599999999999994</v>
      </c>
      <c r="CA22">
        <f>ROUND(BE22,1)</f>
        <v>47.4</v>
      </c>
      <c r="CB22">
        <f>ROUND(BF22,1)</f>
        <v>718.6</v>
      </c>
      <c r="CC22">
        <f>ROUND(BG22,1)</f>
        <v>25.3</v>
      </c>
      <c r="CD22">
        <f>ROUND(BH22,1)</f>
        <v>1079</v>
      </c>
      <c r="CK22">
        <f>ROUND(BO22,3)</f>
        <v>0.46500000000000002</v>
      </c>
      <c r="CL22">
        <f>ROUND(BP22,3)</f>
        <v>0.77400000000000002</v>
      </c>
      <c r="CM22">
        <f>ROUND(BQ22,3)</f>
        <v>3.6110000000000002</v>
      </c>
      <c r="CN22">
        <f>BV22-BW22</f>
        <v>10.6</v>
      </c>
      <c r="CO22">
        <f>CS22</f>
        <v>465</v>
      </c>
      <c r="CP22" s="33">
        <f>CT22</f>
        <v>304.3</v>
      </c>
      <c r="CR22" s="11">
        <v>2008</v>
      </c>
      <c r="CS22" s="12">
        <v>465</v>
      </c>
      <c r="CT22" s="12">
        <v>304.3</v>
      </c>
    </row>
    <row r="23" spans="1:98" x14ac:dyDescent="0.25">
      <c r="A23" s="14">
        <v>33490</v>
      </c>
      <c r="B23" s="3">
        <v>252</v>
      </c>
      <c r="C23" s="4">
        <v>16.59</v>
      </c>
      <c r="D23" s="5">
        <v>8</v>
      </c>
      <c r="E23" s="5">
        <v>15.7</v>
      </c>
      <c r="F23" s="5">
        <v>0.4</v>
      </c>
      <c r="G23" s="4">
        <v>71.900000000000006</v>
      </c>
      <c r="H23" s="4">
        <v>51.5</v>
      </c>
      <c r="I23" s="4">
        <v>1.2</v>
      </c>
      <c r="J23" s="4">
        <v>5.3</v>
      </c>
      <c r="K23" s="4">
        <v>0</v>
      </c>
      <c r="L23" s="4">
        <v>-999</v>
      </c>
      <c r="M23" s="4">
        <v>-999</v>
      </c>
      <c r="N23" s="4">
        <v>-999</v>
      </c>
      <c r="O23" s="4">
        <v>-999</v>
      </c>
      <c r="P23" s="5">
        <v>-999</v>
      </c>
      <c r="Q23" s="5">
        <v>10.9</v>
      </c>
      <c r="R23" s="6">
        <v>0.91800000000000004</v>
      </c>
      <c r="S23" s="34">
        <f>ROUND((0.6105*(EXP((17.273*E23)/(E23+237.3))))*(100-H23)/100,3)</f>
        <v>0.86499999999999999</v>
      </c>
      <c r="T23" s="6">
        <f>IF(V23&lt;V24,L23,0)</f>
        <v>0</v>
      </c>
      <c r="U23" s="6">
        <f>IF(T23&gt;0,M23,-999)</f>
        <v>-999</v>
      </c>
      <c r="V23">
        <v>199109</v>
      </c>
      <c r="W23">
        <v>1991</v>
      </c>
      <c r="Y23" s="11">
        <v>199302</v>
      </c>
      <c r="Z23" s="12">
        <v>7.8514285714285723</v>
      </c>
      <c r="AA23" s="12">
        <v>-6.7535714285714272</v>
      </c>
      <c r="AB23" s="12">
        <v>-1.2250000000000001</v>
      </c>
      <c r="AC23" s="12">
        <v>-10.967857142857145</v>
      </c>
      <c r="AD23" s="12">
        <v>8.3000000000000007</v>
      </c>
      <c r="AE23" s="12">
        <v>-21.8</v>
      </c>
      <c r="AF23" s="12">
        <v>74.725000000000023</v>
      </c>
      <c r="AG23" s="12">
        <v>57.792857142857144</v>
      </c>
      <c r="AH23" s="12">
        <v>30.199999999999996</v>
      </c>
      <c r="AI23" s="12">
        <v>10.5</v>
      </c>
      <c r="AJ23" s="12">
        <v>1.0678571428571428</v>
      </c>
      <c r="AK23" s="12">
        <v>4.8500000000000005</v>
      </c>
      <c r="AL23" s="12">
        <v>7.7</v>
      </c>
      <c r="AM23" s="12">
        <v>-999</v>
      </c>
      <c r="AN23" s="12">
        <v>6.785714285714288E-2</v>
      </c>
      <c r="AO23" s="12">
        <v>-999</v>
      </c>
      <c r="AP23" s="12">
        <v>-999</v>
      </c>
      <c r="AQ23" s="12">
        <v>0.34203571428571433</v>
      </c>
      <c r="AR23" s="12">
        <v>0.25660714285714292</v>
      </c>
      <c r="AS23" s="12">
        <v>0.70699999999999996</v>
      </c>
      <c r="AT23" s="12">
        <v>924</v>
      </c>
      <c r="AU23" s="12">
        <v>-999</v>
      </c>
      <c r="AW23" s="11">
        <v>2009</v>
      </c>
      <c r="AX23" s="12">
        <v>-999</v>
      </c>
      <c r="AY23" s="12">
        <v>3.1777777777777785</v>
      </c>
      <c r="AZ23" s="12">
        <v>9.6999999999999993</v>
      </c>
      <c r="BA23" s="12">
        <v>-2.1905349794238687</v>
      </c>
      <c r="BB23" s="12">
        <v>28.6</v>
      </c>
      <c r="BC23" s="12">
        <v>-27.2</v>
      </c>
      <c r="BD23" s="12">
        <v>65.833744855967083</v>
      </c>
      <c r="BE23" s="12">
        <v>40.330041152263341</v>
      </c>
      <c r="BF23" s="12">
        <v>440.66900000000015</v>
      </c>
      <c r="BG23" s="12">
        <v>24.564</v>
      </c>
      <c r="BH23" s="12">
        <v>1311.0000000000002</v>
      </c>
      <c r="BI23" s="12">
        <v>1.0677366255144027</v>
      </c>
      <c r="BJ23" s="12">
        <v>2.8585596707818937</v>
      </c>
      <c r="BK23" s="12">
        <v>6.14</v>
      </c>
      <c r="BL23" s="12">
        <v>-999</v>
      </c>
      <c r="BM23" s="12">
        <v>4.8222222222222202</v>
      </c>
      <c r="BN23" s="12">
        <v>-999</v>
      </c>
      <c r="BO23" s="12">
        <v>0.47623868312757206</v>
      </c>
      <c r="BP23" s="12">
        <v>0.98146502057613094</v>
      </c>
      <c r="BQ23" s="12">
        <v>3.4590000000000001</v>
      </c>
      <c r="BS23">
        <f>AW23</f>
        <v>2009</v>
      </c>
      <c r="CR23" s="11">
        <v>2009</v>
      </c>
      <c r="CS23" s="12">
        <v>399</v>
      </c>
      <c r="CT23" s="12">
        <v>296.3</v>
      </c>
    </row>
    <row r="24" spans="1:98" x14ac:dyDescent="0.25">
      <c r="A24" s="14">
        <v>33491</v>
      </c>
      <c r="B24" s="3">
        <v>253</v>
      </c>
      <c r="C24" s="4">
        <v>18.3</v>
      </c>
      <c r="D24" s="5">
        <v>9.9</v>
      </c>
      <c r="E24" s="5">
        <v>16.3</v>
      </c>
      <c r="F24" s="5">
        <v>4.2</v>
      </c>
      <c r="G24" s="4">
        <v>60.9</v>
      </c>
      <c r="H24" s="4">
        <v>42</v>
      </c>
      <c r="I24" s="4">
        <v>1.2</v>
      </c>
      <c r="J24" s="4">
        <v>5.8</v>
      </c>
      <c r="K24" s="4">
        <v>0</v>
      </c>
      <c r="L24" s="4">
        <v>-999</v>
      </c>
      <c r="M24" s="4">
        <v>-999</v>
      </c>
      <c r="N24" s="4">
        <v>-999</v>
      </c>
      <c r="O24" s="4">
        <v>-999</v>
      </c>
      <c r="P24" s="5">
        <v>-999</v>
      </c>
      <c r="Q24" s="5">
        <v>10.8</v>
      </c>
      <c r="R24" s="6">
        <v>0.77700000000000002</v>
      </c>
      <c r="S24" s="34">
        <f>ROUND((0.6105*(EXP((17.273*E24)/(E24+237.3))))*(100-H24)/100,3)</f>
        <v>1.075</v>
      </c>
      <c r="T24" s="6">
        <f>IF(V24&lt;V25,L24,0)</f>
        <v>0</v>
      </c>
      <c r="U24" s="6">
        <f>IF(T24&gt;0,M24,-999)</f>
        <v>-999</v>
      </c>
      <c r="V24">
        <v>199109</v>
      </c>
      <c r="W24">
        <v>1991</v>
      </c>
      <c r="Y24" s="11">
        <v>199303</v>
      </c>
      <c r="Z24" s="12">
        <v>10.785806451612903</v>
      </c>
      <c r="AA24" s="12">
        <v>-2.6774193548387091</v>
      </c>
      <c r="AB24" s="12">
        <v>3.1161290322580641</v>
      </c>
      <c r="AC24" s="12">
        <v>-7.8354838709677423</v>
      </c>
      <c r="AD24" s="12">
        <v>9.4</v>
      </c>
      <c r="AE24" s="12">
        <v>-16.7</v>
      </c>
      <c r="AF24" s="12">
        <v>73.564516129032242</v>
      </c>
      <c r="AG24" s="12">
        <v>51.212903225806457</v>
      </c>
      <c r="AH24" s="12">
        <v>31.300000000000004</v>
      </c>
      <c r="AI24" s="12">
        <v>12.2</v>
      </c>
      <c r="AJ24" s="12">
        <v>1.3709677419354835</v>
      </c>
      <c r="AK24" s="12">
        <v>5.7419354838709689</v>
      </c>
      <c r="AL24" s="12">
        <v>10.1</v>
      </c>
      <c r="AM24" s="12">
        <v>-999</v>
      </c>
      <c r="AN24" s="12">
        <v>0</v>
      </c>
      <c r="AO24" s="12">
        <v>-999</v>
      </c>
      <c r="AP24" s="12">
        <v>-999</v>
      </c>
      <c r="AQ24" s="12">
        <v>0.39680645161290329</v>
      </c>
      <c r="AR24" s="12">
        <v>0.37748387096774189</v>
      </c>
      <c r="AS24" s="12">
        <v>0.66600000000000004</v>
      </c>
      <c r="AT24" s="12">
        <v>837</v>
      </c>
      <c r="AU24" s="12">
        <v>-999</v>
      </c>
      <c r="AW24" s="11" t="s">
        <v>26</v>
      </c>
      <c r="AX24" s="12">
        <v>-264.4646955201215</v>
      </c>
      <c r="AY24" s="12">
        <v>2.3035990888382627</v>
      </c>
      <c r="AZ24" s="12">
        <v>7.9931207289293988</v>
      </c>
      <c r="BA24" s="12">
        <v>-2.4931662870159497</v>
      </c>
      <c r="BB24" s="12">
        <v>31.3</v>
      </c>
      <c r="BC24" s="12">
        <v>-31.6</v>
      </c>
      <c r="BD24" s="12">
        <v>75.590098709187416</v>
      </c>
      <c r="BE24" s="12">
        <v>53.281108580106583</v>
      </c>
      <c r="BF24" s="12">
        <v>13173.96700000001</v>
      </c>
      <c r="BG24" s="12">
        <v>40.700000000000003</v>
      </c>
      <c r="BH24" s="12">
        <v>1504</v>
      </c>
      <c r="BI24" s="12">
        <v>-322.97127107061516</v>
      </c>
      <c r="BJ24" s="12">
        <v>-320.97377828397919</v>
      </c>
      <c r="BK24" s="12">
        <v>17.8</v>
      </c>
      <c r="BL24" s="12">
        <v>-570.21432042520792</v>
      </c>
      <c r="BM24" s="12">
        <v>-630.71845102505779</v>
      </c>
      <c r="BN24" s="12">
        <v>-861.79419893697627</v>
      </c>
      <c r="BO24" s="12">
        <v>0.55346423690204993</v>
      </c>
      <c r="BP24" s="12">
        <v>0.7313949886104808</v>
      </c>
      <c r="BQ24" s="12">
        <v>4.0529999999999999</v>
      </c>
      <c r="CR24" s="11" t="s">
        <v>26</v>
      </c>
      <c r="CS24" s="12">
        <v>9103</v>
      </c>
      <c r="CT24" s="12">
        <v>6223.9000000000005</v>
      </c>
    </row>
    <row r="25" spans="1:98" x14ac:dyDescent="0.25">
      <c r="A25" s="14">
        <v>33492</v>
      </c>
      <c r="B25" s="3">
        <v>254</v>
      </c>
      <c r="C25" s="4">
        <v>18.010000000000002</v>
      </c>
      <c r="D25" s="5">
        <v>12</v>
      </c>
      <c r="E25" s="5">
        <v>19.5</v>
      </c>
      <c r="F25" s="5">
        <v>5.5</v>
      </c>
      <c r="G25" s="4">
        <v>56.9</v>
      </c>
      <c r="H25" s="4">
        <v>37.1</v>
      </c>
      <c r="I25" s="4">
        <v>1.2</v>
      </c>
      <c r="J25" s="4">
        <v>5</v>
      </c>
      <c r="K25" s="4">
        <v>0</v>
      </c>
      <c r="L25" s="4">
        <v>-999</v>
      </c>
      <c r="M25" s="4">
        <v>-999</v>
      </c>
      <c r="N25" s="4">
        <v>-999</v>
      </c>
      <c r="O25" s="4">
        <v>-999</v>
      </c>
      <c r="P25" s="5">
        <v>-999</v>
      </c>
      <c r="Q25" s="5">
        <v>10.7</v>
      </c>
      <c r="R25" s="6">
        <v>0.84099999999999997</v>
      </c>
      <c r="S25" s="34">
        <f>ROUND((0.6105*(EXP((17.273*E25)/(E25+237.3))))*(100-H25)/100,3)</f>
        <v>1.425</v>
      </c>
      <c r="T25" s="6">
        <f>IF(V25&lt;V26,L25,0)</f>
        <v>0</v>
      </c>
      <c r="U25" s="6">
        <f>IF(T25&gt;0,M25,-999)</f>
        <v>-999</v>
      </c>
      <c r="V25">
        <v>199109</v>
      </c>
      <c r="W25">
        <v>1991</v>
      </c>
      <c r="Y25" s="11">
        <v>199304</v>
      </c>
      <c r="Z25" s="12">
        <v>13.174333333333331</v>
      </c>
      <c r="AA25" s="12">
        <v>-6.3333333333333436E-2</v>
      </c>
      <c r="AB25" s="12">
        <v>4.8666666666666645</v>
      </c>
      <c r="AC25" s="12">
        <v>-4.12</v>
      </c>
      <c r="AD25" s="12">
        <v>9.1999999999999993</v>
      </c>
      <c r="AE25" s="12">
        <v>-8.4</v>
      </c>
      <c r="AF25" s="12">
        <v>86.296666666666653</v>
      </c>
      <c r="AG25" s="12">
        <v>63.54</v>
      </c>
      <c r="AH25" s="12">
        <v>63.899999999999991</v>
      </c>
      <c r="AI25" s="12">
        <v>15</v>
      </c>
      <c r="AJ25" s="12">
        <v>1.4</v>
      </c>
      <c r="AK25" s="12">
        <v>5.84</v>
      </c>
      <c r="AL25" s="12">
        <v>9.1</v>
      </c>
      <c r="AM25" s="12">
        <v>-999</v>
      </c>
      <c r="AN25" s="12">
        <v>-0.02</v>
      </c>
      <c r="AO25" s="12">
        <v>-999</v>
      </c>
      <c r="AP25" s="12">
        <v>-999</v>
      </c>
      <c r="AQ25" s="12">
        <v>0.54126666666666678</v>
      </c>
      <c r="AR25" s="12">
        <v>0.33060000000000006</v>
      </c>
      <c r="AS25" s="12">
        <v>0.72199999999999998</v>
      </c>
      <c r="AT25" s="12">
        <v>672</v>
      </c>
      <c r="AU25" s="12">
        <v>-999</v>
      </c>
    </row>
    <row r="26" spans="1:98" x14ac:dyDescent="0.25">
      <c r="A26" s="14">
        <v>33493</v>
      </c>
      <c r="B26" s="3">
        <v>255</v>
      </c>
      <c r="C26" s="4">
        <v>16.27</v>
      </c>
      <c r="D26" s="5">
        <v>12.8</v>
      </c>
      <c r="E26" s="5">
        <v>19</v>
      </c>
      <c r="F26" s="5">
        <v>7.8</v>
      </c>
      <c r="G26" s="4">
        <v>54.7</v>
      </c>
      <c r="H26" s="4">
        <v>38.799999999999997</v>
      </c>
      <c r="I26" s="4">
        <v>1.3</v>
      </c>
      <c r="J26" s="4">
        <v>5.8</v>
      </c>
      <c r="K26" s="4">
        <v>0</v>
      </c>
      <c r="L26" s="4">
        <v>-999</v>
      </c>
      <c r="M26" s="4">
        <v>-999</v>
      </c>
      <c r="N26" s="4">
        <v>-999</v>
      </c>
      <c r="O26" s="4">
        <v>-999</v>
      </c>
      <c r="P26" s="5">
        <v>-999</v>
      </c>
      <c r="Q26" s="5">
        <v>10.8</v>
      </c>
      <c r="R26" s="6">
        <v>0.85099999999999998</v>
      </c>
      <c r="S26" s="34">
        <f>ROUND((0.6105*(EXP((17.273*E26)/(E26+237.3))))*(100-H26)/100,3)</f>
        <v>1.3440000000000001</v>
      </c>
      <c r="T26" s="6">
        <f>IF(V26&lt;V27,L26,0)</f>
        <v>0</v>
      </c>
      <c r="U26" s="6">
        <f>IF(T26&gt;0,M26,-999)</f>
        <v>-999</v>
      </c>
      <c r="V26">
        <v>199109</v>
      </c>
      <c r="W26">
        <v>1991</v>
      </c>
      <c r="Y26" s="11">
        <v>199305</v>
      </c>
      <c r="Z26" s="12">
        <v>20.799677419354843</v>
      </c>
      <c r="AA26" s="12">
        <v>9.1129032258064502</v>
      </c>
      <c r="AB26" s="12">
        <v>15.067741935483872</v>
      </c>
      <c r="AC26" s="12">
        <v>2.7032258064516128</v>
      </c>
      <c r="AD26" s="12">
        <v>25.6</v>
      </c>
      <c r="AE26" s="12">
        <v>-4.5999999999999996</v>
      </c>
      <c r="AF26" s="12">
        <v>62.167741935483889</v>
      </c>
      <c r="AG26" s="12">
        <v>39.8774193548387</v>
      </c>
      <c r="AH26" s="12">
        <v>49.1</v>
      </c>
      <c r="AI26" s="12">
        <v>8</v>
      </c>
      <c r="AJ26" s="12">
        <v>1.5935483870967739</v>
      </c>
      <c r="AK26" s="12">
        <v>6.1774193548387082</v>
      </c>
      <c r="AL26" s="12">
        <v>9.4</v>
      </c>
      <c r="AM26" s="12">
        <v>-999</v>
      </c>
      <c r="AN26" s="12">
        <v>7.3129032258064521</v>
      </c>
      <c r="AO26" s="12">
        <v>-999</v>
      </c>
      <c r="AP26" s="12">
        <v>-999</v>
      </c>
      <c r="AQ26" s="12">
        <v>0.63706451612903237</v>
      </c>
      <c r="AR26" s="12">
        <v>1.1999032258064519</v>
      </c>
      <c r="AS26" s="12">
        <v>2.855</v>
      </c>
      <c r="AT26" s="12">
        <v>0</v>
      </c>
      <c r="AU26" s="12">
        <v>-999</v>
      </c>
    </row>
    <row r="27" spans="1:98" x14ac:dyDescent="0.25">
      <c r="A27" s="14">
        <v>33494</v>
      </c>
      <c r="B27" s="3">
        <v>256</v>
      </c>
      <c r="C27" s="4">
        <v>7.53</v>
      </c>
      <c r="D27" s="5">
        <v>4.8</v>
      </c>
      <c r="E27" s="5">
        <v>8.5</v>
      </c>
      <c r="F27" s="5">
        <v>1.8</v>
      </c>
      <c r="G27" s="4">
        <v>79.7</v>
      </c>
      <c r="H27" s="4">
        <v>66.2</v>
      </c>
      <c r="I27" s="4">
        <v>2</v>
      </c>
      <c r="J27" s="4">
        <v>8</v>
      </c>
      <c r="K27" s="4">
        <v>1</v>
      </c>
      <c r="L27" s="4">
        <v>-999</v>
      </c>
      <c r="M27" s="4">
        <v>-999</v>
      </c>
      <c r="N27" s="4">
        <v>-999</v>
      </c>
      <c r="O27" s="4">
        <v>-999</v>
      </c>
      <c r="P27" s="5">
        <v>-999</v>
      </c>
      <c r="Q27" s="5">
        <v>10.8</v>
      </c>
      <c r="R27" s="6">
        <v>0.73399999999999999</v>
      </c>
      <c r="S27" s="34">
        <f>ROUND((0.6105*(EXP((17.273*E27)/(E27+237.3))))*(100-H27)/100,3)</f>
        <v>0.375</v>
      </c>
      <c r="T27" s="6">
        <f>IF(V27&lt;V28,L27,0)</f>
        <v>0</v>
      </c>
      <c r="U27" s="6">
        <f>IF(T27&gt;0,M27,-999)</f>
        <v>-999</v>
      </c>
      <c r="V27">
        <v>199109</v>
      </c>
      <c r="W27">
        <v>1991</v>
      </c>
      <c r="Y27" s="11">
        <v>199306</v>
      </c>
      <c r="Z27" s="12">
        <v>16.812999999999995</v>
      </c>
      <c r="AA27" s="12">
        <v>7.4766666666666675</v>
      </c>
      <c r="AB27" s="12">
        <v>13.273333333333332</v>
      </c>
      <c r="AC27" s="12">
        <v>2.1</v>
      </c>
      <c r="AD27" s="12">
        <v>20.5</v>
      </c>
      <c r="AE27" s="12">
        <v>-1.6</v>
      </c>
      <c r="AF27" s="12">
        <v>78.249999999999986</v>
      </c>
      <c r="AG27" s="12">
        <v>54.983333333333341</v>
      </c>
      <c r="AH27" s="12">
        <v>116.79999999999997</v>
      </c>
      <c r="AI27" s="12">
        <v>20.6</v>
      </c>
      <c r="AJ27" s="12">
        <v>1.2066666666666668</v>
      </c>
      <c r="AK27" s="12">
        <v>5.5300000000000011</v>
      </c>
      <c r="AL27" s="12">
        <v>10.3</v>
      </c>
      <c r="AM27" s="12">
        <v>-999</v>
      </c>
      <c r="AN27" s="12">
        <v>10.846666666666666</v>
      </c>
      <c r="AO27" s="12">
        <v>-999</v>
      </c>
      <c r="AP27" s="12">
        <v>-999</v>
      </c>
      <c r="AQ27" s="12">
        <v>0.7958333333333335</v>
      </c>
      <c r="AR27" s="12">
        <v>0.78699999999999981</v>
      </c>
      <c r="AS27" s="12">
        <v>1.9750000000000001</v>
      </c>
      <c r="AT27" s="12">
        <v>0</v>
      </c>
      <c r="AU27" s="12">
        <v>-999</v>
      </c>
    </row>
    <row r="28" spans="1:98" x14ac:dyDescent="0.25">
      <c r="A28" s="14">
        <v>33495</v>
      </c>
      <c r="B28" s="3">
        <v>257</v>
      </c>
      <c r="C28" s="4">
        <v>18.809999999999999</v>
      </c>
      <c r="D28" s="5">
        <v>6.1</v>
      </c>
      <c r="E28" s="5">
        <v>13.6</v>
      </c>
      <c r="F28" s="5">
        <v>0.5</v>
      </c>
      <c r="G28" s="4">
        <v>71.8</v>
      </c>
      <c r="H28" s="4">
        <v>43.7</v>
      </c>
      <c r="I28" s="4">
        <v>1.3</v>
      </c>
      <c r="J28" s="4">
        <v>5.7</v>
      </c>
      <c r="K28" s="4">
        <v>0</v>
      </c>
      <c r="L28" s="4">
        <v>-999</v>
      </c>
      <c r="M28" s="4">
        <v>-999</v>
      </c>
      <c r="N28" s="4">
        <v>-999</v>
      </c>
      <c r="O28" s="4">
        <v>-999</v>
      </c>
      <c r="P28" s="5">
        <v>-999</v>
      </c>
      <c r="Q28" s="5">
        <v>10.4</v>
      </c>
      <c r="R28" s="6">
        <v>0.68100000000000005</v>
      </c>
      <c r="S28" s="34">
        <f>ROUND((0.6105*(EXP((17.273*E28)/(E28+237.3))))*(100-H28)/100,3)</f>
        <v>0.877</v>
      </c>
      <c r="T28" s="6">
        <f>IF(V28&lt;V29,L28,0)</f>
        <v>0</v>
      </c>
      <c r="U28" s="6">
        <f>IF(T28&gt;0,M28,-999)</f>
        <v>-999</v>
      </c>
      <c r="V28">
        <v>199109</v>
      </c>
      <c r="W28">
        <v>1991</v>
      </c>
      <c r="Y28" s="11">
        <v>199307</v>
      </c>
      <c r="Z28" s="12">
        <v>15.97096774193548</v>
      </c>
      <c r="AA28" s="12">
        <v>8.2677419354838708</v>
      </c>
      <c r="AB28" s="12">
        <v>14.274193548387098</v>
      </c>
      <c r="AC28" s="12">
        <v>3.5064516129032262</v>
      </c>
      <c r="AD28" s="12">
        <v>20.100000000000001</v>
      </c>
      <c r="AE28" s="12">
        <v>0.5</v>
      </c>
      <c r="AF28" s="12">
        <v>84.648387096774186</v>
      </c>
      <c r="AG28" s="12">
        <v>62.019354838709667</v>
      </c>
      <c r="AH28" s="12">
        <v>173.5</v>
      </c>
      <c r="AI28" s="12">
        <v>32</v>
      </c>
      <c r="AJ28" s="12">
        <v>0.84838709677419344</v>
      </c>
      <c r="AK28" s="12">
        <v>4.854838709677419</v>
      </c>
      <c r="AL28" s="12">
        <v>8.6999999999999993</v>
      </c>
      <c r="AM28" s="12">
        <v>-999</v>
      </c>
      <c r="AN28" s="12">
        <v>-542.4129032258063</v>
      </c>
      <c r="AO28" s="12">
        <v>-999</v>
      </c>
      <c r="AP28" s="12">
        <v>-999</v>
      </c>
      <c r="AQ28" s="12">
        <v>0.98845161290322581</v>
      </c>
      <c r="AR28" s="12">
        <v>0.65651612903225809</v>
      </c>
      <c r="AS28" s="12">
        <v>1.39</v>
      </c>
      <c r="AT28" s="12">
        <v>0</v>
      </c>
      <c r="AU28" s="12">
        <v>-999</v>
      </c>
    </row>
    <row r="29" spans="1:98" x14ac:dyDescent="0.25">
      <c r="A29" s="14">
        <v>33496</v>
      </c>
      <c r="B29" s="3">
        <v>258</v>
      </c>
      <c r="C29" s="4">
        <v>18.559999999999999</v>
      </c>
      <c r="D29" s="5">
        <v>9.8000000000000007</v>
      </c>
      <c r="E29" s="5">
        <v>16.899999999999999</v>
      </c>
      <c r="F29" s="5">
        <v>2</v>
      </c>
      <c r="G29" s="4">
        <v>64.599999999999994</v>
      </c>
      <c r="H29" s="4">
        <v>46.9</v>
      </c>
      <c r="I29" s="4">
        <v>1</v>
      </c>
      <c r="J29" s="4">
        <v>4</v>
      </c>
      <c r="K29" s="4">
        <v>0</v>
      </c>
      <c r="L29" s="4">
        <v>-999</v>
      </c>
      <c r="M29" s="4">
        <v>-999</v>
      </c>
      <c r="N29" s="4">
        <v>-999</v>
      </c>
      <c r="O29" s="4">
        <v>-999</v>
      </c>
      <c r="P29" s="5">
        <v>-999</v>
      </c>
      <c r="Q29" s="5">
        <v>10.199999999999999</v>
      </c>
      <c r="R29" s="6">
        <v>0.90500000000000003</v>
      </c>
      <c r="S29" s="34">
        <f>ROUND((0.6105*(EXP((17.273*E29)/(E29+237.3))))*(100-H29)/100,3)</f>
        <v>1.022</v>
      </c>
      <c r="T29" s="6">
        <f>IF(V29&lt;V30,L29,0)</f>
        <v>0</v>
      </c>
      <c r="U29" s="6">
        <f>IF(T29&gt;0,M29,-999)</f>
        <v>-999</v>
      </c>
      <c r="V29">
        <v>199109</v>
      </c>
      <c r="W29">
        <v>1991</v>
      </c>
      <c r="Y29" s="11">
        <v>199308</v>
      </c>
      <c r="Z29" s="12">
        <v>17.938709677419357</v>
      </c>
      <c r="AA29" s="12">
        <v>10.500000000000004</v>
      </c>
      <c r="AB29" s="12">
        <v>16.848387096774193</v>
      </c>
      <c r="AC29" s="12">
        <v>4.6548387096774198</v>
      </c>
      <c r="AD29" s="12">
        <v>22.1</v>
      </c>
      <c r="AE29" s="12">
        <v>0.1</v>
      </c>
      <c r="AF29" s="12">
        <v>73.635483870967761</v>
      </c>
      <c r="AG29" s="12">
        <v>50.041935483870965</v>
      </c>
      <c r="AH29" s="12">
        <v>48.499999999999993</v>
      </c>
      <c r="AI29" s="12">
        <v>18.8</v>
      </c>
      <c r="AJ29" s="12">
        <v>0.85483870967741959</v>
      </c>
      <c r="AK29" s="12">
        <v>4.7516129032258059</v>
      </c>
      <c r="AL29" s="12">
        <v>7</v>
      </c>
      <c r="AM29" s="12">
        <v>-999</v>
      </c>
      <c r="AN29" s="12">
        <v>-509.59999999999991</v>
      </c>
      <c r="AO29" s="12">
        <v>-999</v>
      </c>
      <c r="AP29" s="12">
        <v>-999</v>
      </c>
      <c r="AQ29" s="12">
        <v>0.93158064516129047</v>
      </c>
      <c r="AR29" s="12">
        <v>1.0501935483870968</v>
      </c>
      <c r="AS29" s="12">
        <v>1.819</v>
      </c>
      <c r="AT29" s="12">
        <v>0</v>
      </c>
      <c r="AU29" s="12">
        <v>-999</v>
      </c>
    </row>
    <row r="30" spans="1:98" x14ac:dyDescent="0.25">
      <c r="A30" s="14">
        <v>33497</v>
      </c>
      <c r="B30" s="3">
        <v>259</v>
      </c>
      <c r="C30" s="4">
        <v>16.2</v>
      </c>
      <c r="D30" s="5">
        <v>10.199999999999999</v>
      </c>
      <c r="E30" s="5">
        <v>15.5</v>
      </c>
      <c r="F30" s="5">
        <v>6.6</v>
      </c>
      <c r="G30" s="4">
        <v>64.900000000000006</v>
      </c>
      <c r="H30" s="4">
        <v>46.7</v>
      </c>
      <c r="I30" s="4">
        <v>1.3</v>
      </c>
      <c r="J30" s="4">
        <v>6.8</v>
      </c>
      <c r="K30" s="4">
        <v>0</v>
      </c>
      <c r="L30" s="4">
        <v>-999</v>
      </c>
      <c r="M30" s="4">
        <v>-999</v>
      </c>
      <c r="N30" s="4">
        <v>-999</v>
      </c>
      <c r="O30" s="4">
        <v>-999</v>
      </c>
      <c r="P30" s="5">
        <v>-999</v>
      </c>
      <c r="Q30" s="5">
        <v>10.3</v>
      </c>
      <c r="R30" s="6">
        <v>0.82099999999999995</v>
      </c>
      <c r="S30" s="34">
        <f>ROUND((0.6105*(EXP((17.273*E30)/(E30+237.3))))*(100-H30)/100,3)</f>
        <v>0.93799999999999994</v>
      </c>
      <c r="T30" s="6">
        <f>IF(V30&lt;V31,L30,0)</f>
        <v>0</v>
      </c>
      <c r="U30" s="6">
        <f>IF(T30&gt;0,M30,-999)</f>
        <v>-999</v>
      </c>
      <c r="V30">
        <v>199109</v>
      </c>
      <c r="W30">
        <v>1991</v>
      </c>
      <c r="Y30" s="11">
        <v>199309</v>
      </c>
      <c r="Z30" s="12">
        <v>15.105666666666661</v>
      </c>
      <c r="AA30" s="12">
        <v>8.8866666666666667</v>
      </c>
      <c r="AB30" s="12">
        <v>15.846666666666666</v>
      </c>
      <c r="AC30" s="12">
        <v>2.9666666666666672</v>
      </c>
      <c r="AD30" s="12">
        <v>24.2</v>
      </c>
      <c r="AE30" s="12">
        <v>-2.6</v>
      </c>
      <c r="AF30" s="12">
        <v>62.396666666666675</v>
      </c>
      <c r="AG30" s="12">
        <v>39.419999999999995</v>
      </c>
      <c r="AH30" s="12">
        <v>17.2</v>
      </c>
      <c r="AI30" s="12">
        <v>7</v>
      </c>
      <c r="AJ30" s="12">
        <v>0.75000000000000011</v>
      </c>
      <c r="AK30" s="12">
        <v>4.2133333333333329</v>
      </c>
      <c r="AL30" s="12">
        <v>8.1999999999999993</v>
      </c>
      <c r="AM30" s="12">
        <v>-999</v>
      </c>
      <c r="AN30" s="12">
        <v>9.860000000000003</v>
      </c>
      <c r="AO30" s="12">
        <v>-999</v>
      </c>
      <c r="AP30" s="12">
        <v>-999</v>
      </c>
      <c r="AQ30" s="12">
        <v>0.65826666666666656</v>
      </c>
      <c r="AR30" s="12">
        <v>1.2509999999999999</v>
      </c>
      <c r="AS30" s="12">
        <v>2.5329999999999999</v>
      </c>
      <c r="AT30" s="12">
        <v>0</v>
      </c>
      <c r="AU30" s="12">
        <v>-999</v>
      </c>
    </row>
    <row r="31" spans="1:98" x14ac:dyDescent="0.25">
      <c r="A31" s="14">
        <v>33498</v>
      </c>
      <c r="B31" s="3">
        <v>260</v>
      </c>
      <c r="C31" s="4">
        <v>17.809999999999999</v>
      </c>
      <c r="D31" s="5">
        <v>9.9</v>
      </c>
      <c r="E31" s="5">
        <v>16.5</v>
      </c>
      <c r="F31" s="5">
        <v>1.6</v>
      </c>
      <c r="G31" s="4">
        <v>64.7</v>
      </c>
      <c r="H31" s="4">
        <v>48.3</v>
      </c>
      <c r="I31" s="4">
        <v>1.3</v>
      </c>
      <c r="J31" s="4">
        <v>3.9</v>
      </c>
      <c r="K31" s="4">
        <v>0</v>
      </c>
      <c r="L31" s="4">
        <v>-999</v>
      </c>
      <c r="M31" s="4">
        <v>-999</v>
      </c>
      <c r="N31" s="4">
        <v>-999</v>
      </c>
      <c r="O31" s="4">
        <v>-999</v>
      </c>
      <c r="P31" s="5">
        <v>-999</v>
      </c>
      <c r="Q31" s="5">
        <v>10.3</v>
      </c>
      <c r="R31" s="6">
        <v>0.90800000000000003</v>
      </c>
      <c r="S31" s="34">
        <f>ROUND((0.6105*(EXP((17.273*E31)/(E31+237.3))))*(100-H31)/100,3)</f>
        <v>0.97</v>
      </c>
      <c r="T31" s="6">
        <f>IF(V31&lt;V32,L31,0)</f>
        <v>0</v>
      </c>
      <c r="U31" s="6">
        <f>IF(T31&gt;0,M31,-999)</f>
        <v>-999</v>
      </c>
      <c r="V31">
        <v>199109</v>
      </c>
      <c r="W31">
        <v>1991</v>
      </c>
      <c r="Y31" s="11">
        <v>199310</v>
      </c>
      <c r="Z31" s="12">
        <v>8.1893548387096775</v>
      </c>
      <c r="AA31" s="12">
        <v>4.0032258064516117</v>
      </c>
      <c r="AB31" s="12">
        <v>9.5967741935483861</v>
      </c>
      <c r="AC31" s="12">
        <v>-0.8451612903225808</v>
      </c>
      <c r="AD31" s="12">
        <v>20.9</v>
      </c>
      <c r="AE31" s="12">
        <v>-6.2</v>
      </c>
      <c r="AF31" s="12">
        <v>73.225806451612897</v>
      </c>
      <c r="AG31" s="12">
        <v>51.516129032258071</v>
      </c>
      <c r="AH31" s="12">
        <v>44.9</v>
      </c>
      <c r="AI31" s="12">
        <v>13</v>
      </c>
      <c r="AJ31" s="12">
        <v>0.64516129032258052</v>
      </c>
      <c r="AK31" s="12">
        <v>3.8677419354838709</v>
      </c>
      <c r="AL31" s="12">
        <v>9.1999999999999993</v>
      </c>
      <c r="AM31" s="12">
        <v>-999</v>
      </c>
      <c r="AN31" s="12">
        <v>4.2645161290322573</v>
      </c>
      <c r="AO31" s="12">
        <v>-999</v>
      </c>
      <c r="AP31" s="12">
        <v>-999</v>
      </c>
      <c r="AQ31" s="12">
        <v>0.59435483870967742</v>
      </c>
      <c r="AR31" s="12">
        <v>0.67645161290322575</v>
      </c>
      <c r="AS31" s="12">
        <v>1.5429999999999999</v>
      </c>
      <c r="AT31" s="12">
        <v>50</v>
      </c>
      <c r="AU31" s="12">
        <v>-999</v>
      </c>
    </row>
    <row r="32" spans="1:98" x14ac:dyDescent="0.25">
      <c r="A32" s="14">
        <v>33499</v>
      </c>
      <c r="B32" s="3">
        <v>261</v>
      </c>
      <c r="C32" s="4">
        <v>17.79</v>
      </c>
      <c r="D32" s="5">
        <v>12.4</v>
      </c>
      <c r="E32" s="5">
        <v>19.899999999999999</v>
      </c>
      <c r="F32" s="5">
        <v>7.4</v>
      </c>
      <c r="G32" s="4">
        <v>53.9</v>
      </c>
      <c r="H32" s="4">
        <v>35.299999999999997</v>
      </c>
      <c r="I32" s="4">
        <v>1.1000000000000001</v>
      </c>
      <c r="J32" s="4">
        <v>3.6</v>
      </c>
      <c r="K32" s="4">
        <v>0</v>
      </c>
      <c r="L32" s="4">
        <v>-999</v>
      </c>
      <c r="M32" s="4">
        <v>-999</v>
      </c>
      <c r="N32" s="4">
        <v>-999</v>
      </c>
      <c r="O32" s="4">
        <v>-999</v>
      </c>
      <c r="P32" s="5">
        <v>-999</v>
      </c>
      <c r="Q32" s="5">
        <v>10.4</v>
      </c>
      <c r="R32" s="6">
        <v>0.82199999999999995</v>
      </c>
      <c r="S32" s="34">
        <f>ROUND((0.6105*(EXP((17.273*E32)/(E32+237.3))))*(100-H32)/100,3)</f>
        <v>1.5029999999999999</v>
      </c>
      <c r="T32" s="6">
        <f>IF(V32&lt;V33,L32,0)</f>
        <v>0</v>
      </c>
      <c r="U32" s="6">
        <f>IF(T32&gt;0,M32,-999)</f>
        <v>-999</v>
      </c>
      <c r="V32">
        <v>199109</v>
      </c>
      <c r="W32">
        <v>1991</v>
      </c>
      <c r="Y32" s="11">
        <v>199311</v>
      </c>
      <c r="Z32" s="12">
        <v>4.0903333333333345</v>
      </c>
      <c r="AA32" s="12">
        <v>-5.4400000000000013</v>
      </c>
      <c r="AB32" s="12">
        <v>-0.71999999999999986</v>
      </c>
      <c r="AC32" s="12">
        <v>-9.6266666666666669</v>
      </c>
      <c r="AD32" s="12">
        <v>6.8</v>
      </c>
      <c r="AE32" s="12">
        <v>-25.2</v>
      </c>
      <c r="AF32" s="12">
        <v>79.133333333333354</v>
      </c>
      <c r="AG32" s="12">
        <v>58.176666666666662</v>
      </c>
      <c r="AH32" s="12">
        <v>51.800000000000004</v>
      </c>
      <c r="AI32" s="12">
        <v>19.5</v>
      </c>
      <c r="AJ32" s="12">
        <v>0.90333333333333321</v>
      </c>
      <c r="AK32" s="12">
        <v>4.6366666666666658</v>
      </c>
      <c r="AL32" s="12">
        <v>8.3000000000000007</v>
      </c>
      <c r="AM32" s="12">
        <v>-999</v>
      </c>
      <c r="AN32" s="12">
        <v>-0.12999999999999998</v>
      </c>
      <c r="AO32" s="12">
        <v>-999</v>
      </c>
      <c r="AP32" s="12">
        <v>-999</v>
      </c>
      <c r="AQ32" s="12">
        <v>0.33553333333333329</v>
      </c>
      <c r="AR32" s="12">
        <v>0.26816666666666672</v>
      </c>
      <c r="AS32" s="12">
        <v>0.66600000000000004</v>
      </c>
      <c r="AT32" s="12">
        <v>150</v>
      </c>
      <c r="AU32" s="12">
        <v>-999</v>
      </c>
    </row>
    <row r="33" spans="1:47" x14ac:dyDescent="0.25">
      <c r="A33" s="14">
        <v>33500</v>
      </c>
      <c r="B33" s="3">
        <v>262</v>
      </c>
      <c r="C33" s="4">
        <v>17.84</v>
      </c>
      <c r="D33" s="5">
        <v>13.4</v>
      </c>
      <c r="E33" s="5">
        <v>20.100000000000001</v>
      </c>
      <c r="F33" s="5">
        <v>5.5</v>
      </c>
      <c r="G33" s="4">
        <v>47</v>
      </c>
      <c r="H33" s="4">
        <v>31.3</v>
      </c>
      <c r="I33" s="4">
        <v>1.1000000000000001</v>
      </c>
      <c r="J33" s="4">
        <v>4.7</v>
      </c>
      <c r="K33" s="4">
        <v>0</v>
      </c>
      <c r="L33" s="4">
        <v>-999</v>
      </c>
      <c r="M33" s="4">
        <v>-999</v>
      </c>
      <c r="N33" s="4">
        <v>-999</v>
      </c>
      <c r="O33" s="4">
        <v>-999</v>
      </c>
      <c r="P33" s="5">
        <v>-999</v>
      </c>
      <c r="Q33" s="5">
        <v>10.6</v>
      </c>
      <c r="R33" s="6">
        <v>0.73799999999999999</v>
      </c>
      <c r="S33" s="34">
        <f>ROUND((0.6105*(EXP((17.273*E33)/(E33+237.3))))*(100-H33)/100,3)</f>
        <v>1.6160000000000001</v>
      </c>
      <c r="T33" s="6">
        <f>IF(V33&lt;V34,L33,0)</f>
        <v>0</v>
      </c>
      <c r="U33" s="6">
        <f>IF(T33&gt;0,M33,-999)</f>
        <v>-999</v>
      </c>
      <c r="V33">
        <v>199109</v>
      </c>
      <c r="W33">
        <v>1991</v>
      </c>
      <c r="Y33" s="11">
        <v>199312</v>
      </c>
      <c r="Z33" s="12">
        <v>2.3532258064516127</v>
      </c>
      <c r="AA33" s="12">
        <v>-4.5870967741935491</v>
      </c>
      <c r="AB33" s="12">
        <v>-0.43225806451612903</v>
      </c>
      <c r="AC33" s="12">
        <v>-8.1225806451612907</v>
      </c>
      <c r="AD33" s="12">
        <v>8.1</v>
      </c>
      <c r="AE33" s="12">
        <v>-17</v>
      </c>
      <c r="AF33" s="12">
        <v>84.283870967741933</v>
      </c>
      <c r="AG33" s="12">
        <v>67.796774193548387</v>
      </c>
      <c r="AH33" s="12">
        <v>63.499999999999993</v>
      </c>
      <c r="AI33" s="12">
        <v>15.2</v>
      </c>
      <c r="AJ33" s="12">
        <v>1.1096774193548387</v>
      </c>
      <c r="AK33" s="12">
        <v>5.3322580645161297</v>
      </c>
      <c r="AL33" s="12">
        <v>12.1</v>
      </c>
      <c r="AM33" s="12">
        <v>-999</v>
      </c>
      <c r="AN33" s="12">
        <v>-0.15806451612903225</v>
      </c>
      <c r="AO33" s="12">
        <v>-999</v>
      </c>
      <c r="AP33" s="12">
        <v>-999</v>
      </c>
      <c r="AQ33" s="12">
        <v>0.38977419354838705</v>
      </c>
      <c r="AR33" s="12">
        <v>0.21974193548387103</v>
      </c>
      <c r="AS33" s="12">
        <v>0.85599999999999998</v>
      </c>
      <c r="AT33" s="12">
        <v>671</v>
      </c>
      <c r="AU33" s="12">
        <v>-999</v>
      </c>
    </row>
    <row r="34" spans="1:47" x14ac:dyDescent="0.25">
      <c r="A34" s="14">
        <v>33501</v>
      </c>
      <c r="B34" s="3">
        <v>263</v>
      </c>
      <c r="C34" s="4">
        <v>8.1</v>
      </c>
      <c r="D34" s="5">
        <v>5</v>
      </c>
      <c r="E34" s="5">
        <v>9.6999999999999993</v>
      </c>
      <c r="F34" s="5">
        <v>-0.5</v>
      </c>
      <c r="G34" s="4">
        <v>59</v>
      </c>
      <c r="H34" s="4">
        <v>46.1</v>
      </c>
      <c r="I34" s="4">
        <v>1.4</v>
      </c>
      <c r="J34" s="4">
        <v>5.2</v>
      </c>
      <c r="K34" s="4">
        <v>0</v>
      </c>
      <c r="L34" s="4">
        <v>-999</v>
      </c>
      <c r="M34" s="4">
        <v>-999</v>
      </c>
      <c r="N34" s="4">
        <v>-999</v>
      </c>
      <c r="O34" s="4">
        <v>-999</v>
      </c>
      <c r="P34" s="5">
        <v>-999</v>
      </c>
      <c r="Q34" s="5">
        <v>10.6</v>
      </c>
      <c r="R34" s="6">
        <v>0.55500000000000005</v>
      </c>
      <c r="S34" s="34">
        <f>ROUND((0.6105*(EXP((17.273*E34)/(E34+237.3))))*(100-H34)/100,3)</f>
        <v>0.64800000000000002</v>
      </c>
      <c r="T34" s="6">
        <f>IF(V34&lt;V35,L34,0)</f>
        <v>0</v>
      </c>
      <c r="U34" s="6">
        <f>IF(T34&gt;0,M34,-999)</f>
        <v>-999</v>
      </c>
      <c r="V34">
        <v>199109</v>
      </c>
      <c r="W34">
        <v>1991</v>
      </c>
      <c r="Y34" s="11">
        <v>199401</v>
      </c>
      <c r="Z34" s="12">
        <v>2.976129032258064</v>
      </c>
      <c r="AA34" s="12">
        <v>-2.7774193548387096</v>
      </c>
      <c r="AB34" s="12">
        <v>0.41290322580645161</v>
      </c>
      <c r="AC34" s="12">
        <v>-5.3548387096774199</v>
      </c>
      <c r="AD34" s="12">
        <v>8.1999999999999993</v>
      </c>
      <c r="AE34" s="12">
        <v>-12.4</v>
      </c>
      <c r="AF34" s="12">
        <v>86.474193548387106</v>
      </c>
      <c r="AG34" s="12">
        <v>70.709677419354819</v>
      </c>
      <c r="AH34" s="12">
        <v>37.099999999999994</v>
      </c>
      <c r="AI34" s="12">
        <v>13.1</v>
      </c>
      <c r="AJ34" s="12">
        <v>1.1967741935483871</v>
      </c>
      <c r="AK34" s="12">
        <v>5.4225806451612915</v>
      </c>
      <c r="AL34" s="12">
        <v>8.8000000000000007</v>
      </c>
      <c r="AM34" s="12">
        <v>-999</v>
      </c>
      <c r="AN34" s="12">
        <v>4.5161290322580649E-2</v>
      </c>
      <c r="AO34" s="12">
        <v>-999</v>
      </c>
      <c r="AP34" s="12">
        <v>-999</v>
      </c>
      <c r="AQ34" s="12">
        <v>0.44196774193548388</v>
      </c>
      <c r="AR34" s="12">
        <v>0.20354838709677414</v>
      </c>
      <c r="AS34" s="12">
        <v>0.53300000000000003</v>
      </c>
      <c r="AT34" s="12">
        <v>659</v>
      </c>
      <c r="AU34" s="12">
        <v>-999</v>
      </c>
    </row>
    <row r="35" spans="1:47" x14ac:dyDescent="0.25">
      <c r="A35" s="14">
        <v>33502</v>
      </c>
      <c r="B35" s="3">
        <v>264</v>
      </c>
      <c r="C35" s="4">
        <v>14.67</v>
      </c>
      <c r="D35" s="5">
        <v>1.8</v>
      </c>
      <c r="E35" s="5">
        <v>8.5</v>
      </c>
      <c r="F35" s="5">
        <v>-3.1</v>
      </c>
      <c r="G35" s="4">
        <v>62.6</v>
      </c>
      <c r="H35" s="4">
        <v>44.6</v>
      </c>
      <c r="I35" s="4">
        <v>1.6</v>
      </c>
      <c r="J35" s="4">
        <v>7</v>
      </c>
      <c r="K35" s="4">
        <v>0</v>
      </c>
      <c r="L35" s="4">
        <v>-999</v>
      </c>
      <c r="M35" s="4">
        <v>-999</v>
      </c>
      <c r="N35" s="4">
        <v>-999</v>
      </c>
      <c r="O35" s="4">
        <v>-999</v>
      </c>
      <c r="P35" s="5">
        <v>-999</v>
      </c>
      <c r="Q35" s="5">
        <v>10</v>
      </c>
      <c r="R35" s="6">
        <v>0.495</v>
      </c>
      <c r="S35" s="34">
        <f>ROUND((0.6105*(EXP((17.273*E35)/(E35+237.3))))*(100-H35)/100,3)</f>
        <v>0.61499999999999999</v>
      </c>
      <c r="T35" s="6">
        <f>IF(V35&lt;V36,L35,0)</f>
        <v>0</v>
      </c>
      <c r="U35" s="6">
        <f>IF(T35&gt;0,M35,-999)</f>
        <v>-999</v>
      </c>
      <c r="V35">
        <v>199109</v>
      </c>
      <c r="W35">
        <v>1991</v>
      </c>
      <c r="Y35" s="11">
        <v>199402</v>
      </c>
      <c r="Z35" s="12">
        <v>5.6025000000000009</v>
      </c>
      <c r="AA35" s="12">
        <v>-7.4250000000000016</v>
      </c>
      <c r="AB35" s="12">
        <v>-2.9964285714285714</v>
      </c>
      <c r="AC35" s="12">
        <v>-11.835714285714284</v>
      </c>
      <c r="AD35" s="12">
        <v>3.4</v>
      </c>
      <c r="AE35" s="12">
        <v>-24.5</v>
      </c>
      <c r="AF35" s="12">
        <v>82.760714285714272</v>
      </c>
      <c r="AG35" s="12">
        <v>64.632142857142867</v>
      </c>
      <c r="AH35" s="12">
        <v>87.3</v>
      </c>
      <c r="AI35" s="12">
        <v>32.799999999999997</v>
      </c>
      <c r="AJ35" s="12">
        <v>1.3642857142857141</v>
      </c>
      <c r="AK35" s="12">
        <v>5.7285714285714278</v>
      </c>
      <c r="AL35" s="12">
        <v>10.5</v>
      </c>
      <c r="AM35" s="12">
        <v>-999</v>
      </c>
      <c r="AN35" s="12">
        <v>-1.4285714285714287E-2</v>
      </c>
      <c r="AO35" s="12">
        <v>-999</v>
      </c>
      <c r="AP35" s="12">
        <v>-999</v>
      </c>
      <c r="AQ35" s="12">
        <v>0.32364285714285712</v>
      </c>
      <c r="AR35" s="12">
        <v>0.18789285714285717</v>
      </c>
      <c r="AS35" s="12">
        <v>0.501</v>
      </c>
      <c r="AT35" s="12">
        <v>1142</v>
      </c>
      <c r="AU35" s="12">
        <v>-999</v>
      </c>
    </row>
    <row r="36" spans="1:47" x14ac:dyDescent="0.25">
      <c r="A36" s="14">
        <v>33503</v>
      </c>
      <c r="B36" s="3">
        <v>265</v>
      </c>
      <c r="C36" s="4">
        <v>8.32</v>
      </c>
      <c r="D36" s="5">
        <v>2.9</v>
      </c>
      <c r="E36" s="5">
        <v>9.3000000000000007</v>
      </c>
      <c r="F36" s="5">
        <v>-3.3</v>
      </c>
      <c r="G36" s="4">
        <v>67.8</v>
      </c>
      <c r="H36" s="4">
        <v>40.9</v>
      </c>
      <c r="I36" s="4">
        <v>1.4</v>
      </c>
      <c r="J36" s="4">
        <v>7.7</v>
      </c>
      <c r="K36" s="4">
        <v>0.8</v>
      </c>
      <c r="L36" s="4">
        <v>-999</v>
      </c>
      <c r="M36" s="4">
        <v>-999</v>
      </c>
      <c r="N36" s="4">
        <v>-999</v>
      </c>
      <c r="O36" s="4">
        <v>-999</v>
      </c>
      <c r="P36" s="5">
        <v>-999</v>
      </c>
      <c r="Q36" s="5">
        <v>9.5</v>
      </c>
      <c r="R36" s="6">
        <v>0.47899999999999998</v>
      </c>
      <c r="S36" s="34">
        <f>ROUND((0.6105*(EXP((17.273*E36)/(E36+237.3))))*(100-H36)/100,3)</f>
        <v>0.69199999999999995</v>
      </c>
      <c r="T36" s="6">
        <f>IF(V36&lt;V37,L36,0)</f>
        <v>0</v>
      </c>
      <c r="U36" s="6">
        <f>IF(T36&gt;0,M36,-999)</f>
        <v>-999</v>
      </c>
      <c r="V36">
        <v>199109</v>
      </c>
      <c r="W36">
        <v>1991</v>
      </c>
      <c r="Y36" s="11">
        <v>199403</v>
      </c>
      <c r="Z36" s="12">
        <v>12.212903225806452</v>
      </c>
      <c r="AA36" s="12">
        <v>-0.98064516129032231</v>
      </c>
      <c r="AB36" s="12">
        <v>5.0387096774193543</v>
      </c>
      <c r="AC36" s="12">
        <v>-6.2290322580645174</v>
      </c>
      <c r="AD36" s="12">
        <v>16.100000000000001</v>
      </c>
      <c r="AE36" s="12">
        <v>-14.9</v>
      </c>
      <c r="AF36" s="12">
        <v>62.045161290322582</v>
      </c>
      <c r="AG36" s="12">
        <v>37.570967741935497</v>
      </c>
      <c r="AH36" s="12">
        <v>30.2</v>
      </c>
      <c r="AI36" s="12">
        <v>6.6</v>
      </c>
      <c r="AJ36" s="12">
        <v>1.212903225806452</v>
      </c>
      <c r="AK36" s="12">
        <v>5.3483870967741938</v>
      </c>
      <c r="AL36" s="12">
        <v>9.6</v>
      </c>
      <c r="AM36" s="12">
        <v>-999</v>
      </c>
      <c r="AN36" s="12">
        <v>-1.2903225806451613E-2</v>
      </c>
      <c r="AO36" s="12">
        <v>-999</v>
      </c>
      <c r="AP36" s="12">
        <v>-999</v>
      </c>
      <c r="AQ36" s="12">
        <v>0.3167096774193548</v>
      </c>
      <c r="AR36" s="12">
        <v>0.61967741935483867</v>
      </c>
      <c r="AS36" s="12">
        <v>1.5549999999999999</v>
      </c>
      <c r="AT36" s="12">
        <v>744</v>
      </c>
      <c r="AU36" s="12">
        <v>-999</v>
      </c>
    </row>
    <row r="37" spans="1:47" x14ac:dyDescent="0.25">
      <c r="A37" s="14">
        <v>33504</v>
      </c>
      <c r="B37" s="3">
        <v>266</v>
      </c>
      <c r="C37" s="4">
        <v>12.92</v>
      </c>
      <c r="D37" s="5">
        <v>7.5</v>
      </c>
      <c r="E37" s="5">
        <v>14</v>
      </c>
      <c r="F37" s="5">
        <v>3.3</v>
      </c>
      <c r="G37" s="4">
        <v>78.2</v>
      </c>
      <c r="H37" s="4">
        <v>59.1</v>
      </c>
      <c r="I37" s="4">
        <v>0.8</v>
      </c>
      <c r="J37" s="4">
        <v>5.4</v>
      </c>
      <c r="K37" s="4">
        <v>0</v>
      </c>
      <c r="L37" s="4">
        <v>-999</v>
      </c>
      <c r="M37" s="4">
        <v>-999</v>
      </c>
      <c r="N37" s="4">
        <v>-999</v>
      </c>
      <c r="O37" s="4">
        <v>-999</v>
      </c>
      <c r="P37" s="5">
        <v>-999</v>
      </c>
      <c r="Q37" s="5">
        <v>9</v>
      </c>
      <c r="R37" s="6">
        <v>0.94699999999999995</v>
      </c>
      <c r="S37" s="34">
        <f>ROUND((0.6105*(EXP((17.273*E37)/(E37+237.3))))*(100-H37)/100,3)</f>
        <v>0.65400000000000003</v>
      </c>
      <c r="T37" s="6">
        <f>IF(V37&lt;V38,L37,0)</f>
        <v>0</v>
      </c>
      <c r="U37" s="6">
        <f>IF(T37&gt;0,M37,-999)</f>
        <v>-999</v>
      </c>
      <c r="V37">
        <v>199109</v>
      </c>
      <c r="W37">
        <v>1991</v>
      </c>
      <c r="Y37" s="11">
        <v>199404</v>
      </c>
      <c r="Z37" s="12">
        <v>13.841666666666663</v>
      </c>
      <c r="AA37" s="12">
        <v>2.4600000000000004</v>
      </c>
      <c r="AB37" s="12">
        <v>8.0466666666666669</v>
      </c>
      <c r="AC37" s="12">
        <v>-1.9933333333333332</v>
      </c>
      <c r="AD37" s="12">
        <v>16.3</v>
      </c>
      <c r="AE37" s="12">
        <v>-5.8</v>
      </c>
      <c r="AF37" s="12">
        <v>73.313333333333347</v>
      </c>
      <c r="AG37" s="12">
        <v>45.383333333333326</v>
      </c>
      <c r="AH37" s="12">
        <v>83</v>
      </c>
      <c r="AI37" s="12">
        <v>40.700000000000003</v>
      </c>
      <c r="AJ37" s="12">
        <v>0.94666666666666655</v>
      </c>
      <c r="AK37" s="12">
        <v>4.633333333333332</v>
      </c>
      <c r="AL37" s="12">
        <v>8.5</v>
      </c>
      <c r="AM37" s="12">
        <v>-999</v>
      </c>
      <c r="AN37" s="12">
        <v>0.22</v>
      </c>
      <c r="AO37" s="12">
        <v>-999</v>
      </c>
      <c r="AP37" s="12">
        <v>-999</v>
      </c>
      <c r="AQ37" s="12">
        <v>0.46686666666666665</v>
      </c>
      <c r="AR37" s="12">
        <v>0.6594000000000001</v>
      </c>
      <c r="AS37" s="12">
        <v>1.212</v>
      </c>
      <c r="AT37" s="12">
        <v>316</v>
      </c>
      <c r="AU37" s="12">
        <v>-999</v>
      </c>
    </row>
    <row r="38" spans="1:47" x14ac:dyDescent="0.25">
      <c r="A38" s="14">
        <v>33505</v>
      </c>
      <c r="B38" s="3">
        <v>267</v>
      </c>
      <c r="C38" s="4">
        <v>16.97</v>
      </c>
      <c r="D38" s="5">
        <v>11.4</v>
      </c>
      <c r="E38" s="5">
        <v>18.600000000000001</v>
      </c>
      <c r="F38" s="5">
        <v>4.0999999999999996</v>
      </c>
      <c r="G38" s="4">
        <v>72.400000000000006</v>
      </c>
      <c r="H38" s="4">
        <v>51.5</v>
      </c>
      <c r="I38" s="4">
        <v>1.1000000000000001</v>
      </c>
      <c r="J38" s="4">
        <v>4.5</v>
      </c>
      <c r="K38" s="4">
        <v>0</v>
      </c>
      <c r="L38" s="4">
        <v>-999</v>
      </c>
      <c r="M38" s="4">
        <v>-999</v>
      </c>
      <c r="N38" s="4">
        <v>-999</v>
      </c>
      <c r="O38" s="4">
        <v>-999</v>
      </c>
      <c r="P38" s="5">
        <v>-999</v>
      </c>
      <c r="Q38" s="5">
        <v>9.1999999999999993</v>
      </c>
      <c r="R38" s="6">
        <v>1.105</v>
      </c>
      <c r="S38" s="34">
        <f>ROUND((0.6105*(EXP((17.273*E38)/(E38+237.3))))*(100-H38)/100,3)</f>
        <v>1.0389999999999999</v>
      </c>
      <c r="T38" s="6">
        <f>IF(V38&lt;V39,L38,0)</f>
        <v>0</v>
      </c>
      <c r="U38" s="6">
        <f>IF(T38&gt;0,M38,-999)</f>
        <v>-999</v>
      </c>
      <c r="V38">
        <v>199109</v>
      </c>
      <c r="W38">
        <v>1991</v>
      </c>
      <c r="Y38" s="11">
        <v>199405</v>
      </c>
      <c r="Z38" s="12">
        <v>18.265483870967739</v>
      </c>
      <c r="AA38" s="12">
        <v>6.1258064516129034</v>
      </c>
      <c r="AB38" s="12">
        <v>12.641935483870967</v>
      </c>
      <c r="AC38" s="12">
        <v>0.59677419354838723</v>
      </c>
      <c r="AD38" s="12">
        <v>21.9</v>
      </c>
      <c r="AE38" s="12">
        <v>-4.3</v>
      </c>
      <c r="AF38" s="12">
        <v>68.383870967741942</v>
      </c>
      <c r="AG38" s="12">
        <v>40.548387096774185</v>
      </c>
      <c r="AH38" s="12">
        <v>35.900000000000006</v>
      </c>
      <c r="AI38" s="12">
        <v>8.1</v>
      </c>
      <c r="AJ38" s="12">
        <v>0.98387096774193561</v>
      </c>
      <c r="AK38" s="12">
        <v>5.0258064516129037</v>
      </c>
      <c r="AL38" s="12">
        <v>7.8</v>
      </c>
      <c r="AM38" s="12">
        <v>-999</v>
      </c>
      <c r="AN38" s="12">
        <v>8.0290322580645181</v>
      </c>
      <c r="AO38" s="12">
        <v>-999</v>
      </c>
      <c r="AP38" s="12">
        <v>-999</v>
      </c>
      <c r="AQ38" s="12">
        <v>0.56216129032258055</v>
      </c>
      <c r="AR38" s="12">
        <v>0.96138709677419354</v>
      </c>
      <c r="AS38" s="12">
        <v>2.2360000000000002</v>
      </c>
      <c r="AT38" s="12">
        <v>0</v>
      </c>
      <c r="AU38" s="12">
        <v>-999</v>
      </c>
    </row>
    <row r="39" spans="1:47" x14ac:dyDescent="0.25">
      <c r="A39" s="14">
        <v>33506</v>
      </c>
      <c r="B39" s="3">
        <v>268</v>
      </c>
      <c r="C39" s="4">
        <v>16.41</v>
      </c>
      <c r="D39" s="5">
        <v>13.2</v>
      </c>
      <c r="E39" s="5">
        <v>20.8</v>
      </c>
      <c r="F39" s="5">
        <v>4.9000000000000004</v>
      </c>
      <c r="G39" s="4">
        <v>52.5</v>
      </c>
      <c r="H39" s="4">
        <v>39.6</v>
      </c>
      <c r="I39" s="4">
        <v>1.1000000000000001</v>
      </c>
      <c r="J39" s="4">
        <v>3.4</v>
      </c>
      <c r="K39" s="4">
        <v>0</v>
      </c>
      <c r="L39" s="4">
        <v>-999</v>
      </c>
      <c r="M39" s="4">
        <v>-999</v>
      </c>
      <c r="N39" s="4">
        <v>-999</v>
      </c>
      <c r="O39" s="4">
        <v>-999</v>
      </c>
      <c r="P39" s="5">
        <v>-999</v>
      </c>
      <c r="Q39" s="5">
        <v>9.4</v>
      </c>
      <c r="R39" s="6">
        <v>0.97099999999999997</v>
      </c>
      <c r="S39" s="34">
        <f>ROUND((0.6105*(EXP((17.273*E39)/(E39+237.3))))*(100-H39)/100,3)</f>
        <v>1.4830000000000001</v>
      </c>
      <c r="T39" s="6">
        <f>IF(V39&lt;V40,L39,0)</f>
        <v>0</v>
      </c>
      <c r="U39" s="6">
        <f>IF(T39&gt;0,M39,-999)</f>
        <v>-999</v>
      </c>
      <c r="V39">
        <v>199109</v>
      </c>
      <c r="W39">
        <v>1991</v>
      </c>
      <c r="Y39" s="11">
        <v>199406</v>
      </c>
      <c r="Z39" s="12">
        <v>19.754666666666669</v>
      </c>
      <c r="AA39" s="12">
        <v>8.0299999999999994</v>
      </c>
      <c r="AB39" s="12">
        <v>14.639999999999999</v>
      </c>
      <c r="AC39" s="12">
        <v>1.6533333333333335</v>
      </c>
      <c r="AD39" s="12">
        <v>23.9</v>
      </c>
      <c r="AE39" s="12">
        <v>-2.7</v>
      </c>
      <c r="AF39" s="12">
        <v>70.756666666666661</v>
      </c>
      <c r="AG39" s="12">
        <v>42.396666666666661</v>
      </c>
      <c r="AH39" s="12">
        <v>83.199999999999989</v>
      </c>
      <c r="AI39" s="12">
        <v>17.5</v>
      </c>
      <c r="AJ39" s="12">
        <v>1.02</v>
      </c>
      <c r="AK39" s="12">
        <v>5.0533333333333337</v>
      </c>
      <c r="AL39" s="12">
        <v>6.7</v>
      </c>
      <c r="AM39" s="12">
        <v>-999</v>
      </c>
      <c r="AN39" s="12">
        <v>11.32</v>
      </c>
      <c r="AO39" s="12">
        <v>-999</v>
      </c>
      <c r="AP39" s="12">
        <v>-999</v>
      </c>
      <c r="AQ39" s="12">
        <v>0.65833333333333333</v>
      </c>
      <c r="AR39" s="12">
        <v>1.0797666666666665</v>
      </c>
      <c r="AS39" s="12">
        <v>2.5</v>
      </c>
      <c r="AT39" s="12">
        <v>0</v>
      </c>
      <c r="AU39" s="12">
        <v>-999</v>
      </c>
    </row>
    <row r="40" spans="1:47" x14ac:dyDescent="0.25">
      <c r="A40" s="14">
        <v>33507</v>
      </c>
      <c r="B40" s="3">
        <v>269</v>
      </c>
      <c r="C40" s="4">
        <v>16.09</v>
      </c>
      <c r="D40" s="5">
        <v>14.9</v>
      </c>
      <c r="E40" s="5">
        <v>23.1</v>
      </c>
      <c r="F40" s="5">
        <v>8.3000000000000007</v>
      </c>
      <c r="G40" s="4">
        <v>53.3</v>
      </c>
      <c r="H40" s="4">
        <v>28.3</v>
      </c>
      <c r="I40" s="4">
        <v>1.1000000000000001</v>
      </c>
      <c r="J40" s="4">
        <v>3.7</v>
      </c>
      <c r="K40" s="4">
        <v>0</v>
      </c>
      <c r="L40" s="4">
        <v>-999</v>
      </c>
      <c r="M40" s="4">
        <v>-999</v>
      </c>
      <c r="N40" s="4">
        <v>-999</v>
      </c>
      <c r="O40" s="4">
        <v>-999</v>
      </c>
      <c r="P40" s="5">
        <v>-999</v>
      </c>
      <c r="Q40" s="5">
        <v>9.6</v>
      </c>
      <c r="R40" s="6">
        <v>0.8</v>
      </c>
      <c r="S40" s="34">
        <f>ROUND((0.6105*(EXP((17.273*E40)/(E40+237.3))))*(100-H40)/100,3)</f>
        <v>2.0259999999999998</v>
      </c>
      <c r="T40" s="6">
        <f>IF(V40&lt;V41,L40,0)</f>
        <v>0</v>
      </c>
      <c r="U40" s="6">
        <f>IF(T40&gt;0,M40,-999)</f>
        <v>-999</v>
      </c>
      <c r="V40">
        <v>199109</v>
      </c>
      <c r="W40">
        <v>1991</v>
      </c>
      <c r="Y40" s="11">
        <v>199407</v>
      </c>
      <c r="Z40" s="12">
        <v>23.139677419354832</v>
      </c>
      <c r="AA40" s="12">
        <v>14.787096774193548</v>
      </c>
      <c r="AB40" s="12">
        <v>22.012903225806451</v>
      </c>
      <c r="AC40" s="12">
        <v>7.9709677419354836</v>
      </c>
      <c r="AD40" s="12">
        <v>30.9</v>
      </c>
      <c r="AE40" s="12">
        <v>-0.3</v>
      </c>
      <c r="AF40" s="12">
        <v>51.035483870967745</v>
      </c>
      <c r="AG40" s="12">
        <v>29.058064516129033</v>
      </c>
      <c r="AH40" s="12">
        <v>14.000000000000002</v>
      </c>
      <c r="AI40" s="12">
        <v>11.4</v>
      </c>
      <c r="AJ40" s="12">
        <v>0.78064516129032235</v>
      </c>
      <c r="AK40" s="12">
        <v>5.3322580645161297</v>
      </c>
      <c r="AL40" s="12">
        <v>11.3</v>
      </c>
      <c r="AM40" s="12">
        <v>-999</v>
      </c>
      <c r="AN40" s="12">
        <v>15.654838709677424</v>
      </c>
      <c r="AO40" s="12">
        <v>-999</v>
      </c>
      <c r="AP40" s="12">
        <v>-999</v>
      </c>
      <c r="AQ40" s="12">
        <v>0.70561290322580628</v>
      </c>
      <c r="AR40" s="12">
        <v>2.0648064516129034</v>
      </c>
      <c r="AS40" s="12">
        <v>3.8050000000000002</v>
      </c>
      <c r="AT40" s="12">
        <v>0</v>
      </c>
      <c r="AU40" s="12">
        <v>-999</v>
      </c>
    </row>
    <row r="41" spans="1:47" x14ac:dyDescent="0.25">
      <c r="A41" s="14">
        <v>33508</v>
      </c>
      <c r="B41" s="3">
        <v>270</v>
      </c>
      <c r="C41" s="4">
        <v>15.36</v>
      </c>
      <c r="D41" s="5">
        <v>14.3</v>
      </c>
      <c r="E41" s="5">
        <v>21.8</v>
      </c>
      <c r="F41" s="5">
        <v>7.5</v>
      </c>
      <c r="G41" s="4">
        <v>51.4</v>
      </c>
      <c r="H41" s="4">
        <v>36.200000000000003</v>
      </c>
      <c r="I41" s="4">
        <v>1.3</v>
      </c>
      <c r="J41" s="4">
        <v>4</v>
      </c>
      <c r="K41" s="4">
        <v>0</v>
      </c>
      <c r="L41" s="4">
        <v>-999</v>
      </c>
      <c r="M41" s="4">
        <v>-999</v>
      </c>
      <c r="N41" s="4">
        <v>-999</v>
      </c>
      <c r="O41" s="4">
        <v>-999</v>
      </c>
      <c r="P41" s="5">
        <v>-999</v>
      </c>
      <c r="Q41" s="5">
        <v>9.9</v>
      </c>
      <c r="R41" s="6">
        <v>0.94399999999999995</v>
      </c>
      <c r="S41" s="34">
        <f>ROUND((0.6105*(EXP((17.273*E41)/(E41+237.3))))*(100-H41)/100,3)</f>
        <v>1.6659999999999999</v>
      </c>
      <c r="T41" s="6">
        <f>IF(V41&lt;V42,L41,0)</f>
        <v>0</v>
      </c>
      <c r="U41" s="6">
        <f>IF(T41&gt;0,M41,-999)</f>
        <v>-999</v>
      </c>
      <c r="V41">
        <v>199109</v>
      </c>
      <c r="W41">
        <v>1991</v>
      </c>
      <c r="Y41" s="11">
        <v>199408</v>
      </c>
      <c r="Z41" s="12">
        <v>17.514838709677424</v>
      </c>
      <c r="AA41" s="12">
        <v>12.751612903225805</v>
      </c>
      <c r="AB41" s="12">
        <v>20.080645161290327</v>
      </c>
      <c r="AC41" s="12">
        <v>6.0064516129032253</v>
      </c>
      <c r="AD41" s="12">
        <v>27.9</v>
      </c>
      <c r="AE41" s="12">
        <v>1.3</v>
      </c>
      <c r="AF41" s="12">
        <v>60.638709677419364</v>
      </c>
      <c r="AG41" s="12">
        <v>32.945161290322581</v>
      </c>
      <c r="AH41" s="12">
        <v>48.499999999999993</v>
      </c>
      <c r="AI41" s="12">
        <v>23.4</v>
      </c>
      <c r="AJ41" s="12">
        <v>0.76451612903225807</v>
      </c>
      <c r="AK41" s="12">
        <v>4.461290322580644</v>
      </c>
      <c r="AL41" s="12">
        <v>10.3</v>
      </c>
      <c r="AM41" s="12">
        <v>-999</v>
      </c>
      <c r="AN41" s="12">
        <v>13.838709677419356</v>
      </c>
      <c r="AO41" s="12">
        <v>-999</v>
      </c>
      <c r="AP41" s="12">
        <v>-999</v>
      </c>
      <c r="AQ41" s="12">
        <v>0.72980645161290325</v>
      </c>
      <c r="AR41" s="12">
        <v>1.6985161290322579</v>
      </c>
      <c r="AS41" s="12">
        <v>3.04</v>
      </c>
      <c r="AT41" s="12">
        <v>0</v>
      </c>
      <c r="AU41" s="12">
        <v>-999</v>
      </c>
    </row>
    <row r="42" spans="1:47" x14ac:dyDescent="0.25">
      <c r="A42" s="14">
        <v>33509</v>
      </c>
      <c r="B42" s="3">
        <v>271</v>
      </c>
      <c r="C42" s="4">
        <v>12.09</v>
      </c>
      <c r="D42" s="5">
        <v>11</v>
      </c>
      <c r="E42" s="5">
        <v>17.399999999999999</v>
      </c>
      <c r="F42" s="5">
        <v>6.2</v>
      </c>
      <c r="G42" s="4">
        <v>62.5</v>
      </c>
      <c r="H42" s="4">
        <v>49.3</v>
      </c>
      <c r="I42" s="4">
        <v>1</v>
      </c>
      <c r="J42" s="4">
        <v>4.7</v>
      </c>
      <c r="K42" s="4">
        <v>0</v>
      </c>
      <c r="L42" s="4">
        <v>-999</v>
      </c>
      <c r="M42" s="4">
        <v>-999</v>
      </c>
      <c r="N42" s="4">
        <v>-999</v>
      </c>
      <c r="O42" s="4">
        <v>-999</v>
      </c>
      <c r="P42" s="5">
        <v>-999</v>
      </c>
      <c r="Q42" s="5">
        <v>10</v>
      </c>
      <c r="R42" s="6">
        <v>0.97599999999999998</v>
      </c>
      <c r="S42" s="34">
        <f>ROUND((0.6105*(EXP((17.273*E42)/(E42+237.3))))*(100-H42)/100,3)</f>
        <v>1.0069999999999999</v>
      </c>
      <c r="T42" s="6">
        <f>IF(V42&lt;V43,L42,0)</f>
        <v>0</v>
      </c>
      <c r="U42" s="6">
        <f>IF(T42&gt;0,M42,-999)</f>
        <v>-999</v>
      </c>
      <c r="V42">
        <v>199109</v>
      </c>
      <c r="W42">
        <v>1991</v>
      </c>
      <c r="Y42" s="11">
        <v>199409</v>
      </c>
      <c r="Z42" s="12">
        <v>14.074</v>
      </c>
      <c r="AA42" s="12">
        <v>10.643333333333334</v>
      </c>
      <c r="AB42" s="12">
        <v>17.803333333333335</v>
      </c>
      <c r="AC42" s="12">
        <v>4.6800000000000006</v>
      </c>
      <c r="AD42" s="12">
        <v>24.4</v>
      </c>
      <c r="AE42" s="12">
        <v>-1</v>
      </c>
      <c r="AF42" s="12">
        <v>61.610000000000014</v>
      </c>
      <c r="AG42" s="12">
        <v>35.429999999999993</v>
      </c>
      <c r="AH42" s="12">
        <v>33.499999999999986</v>
      </c>
      <c r="AI42" s="12">
        <v>10.7</v>
      </c>
      <c r="AJ42" s="12">
        <v>0.64333333333333331</v>
      </c>
      <c r="AK42" s="12">
        <v>4.17</v>
      </c>
      <c r="AL42" s="12">
        <v>5.9</v>
      </c>
      <c r="AM42" s="12">
        <v>-999</v>
      </c>
      <c r="AN42" s="12">
        <v>10.636666666666663</v>
      </c>
      <c r="AO42" s="12">
        <v>-999</v>
      </c>
      <c r="AP42" s="12">
        <v>-999</v>
      </c>
      <c r="AQ42" s="12">
        <v>0.66823333333333323</v>
      </c>
      <c r="AR42" s="12">
        <v>1.4419333333333328</v>
      </c>
      <c r="AS42" s="12">
        <v>2.5419999999999998</v>
      </c>
      <c r="AT42" s="12">
        <v>0</v>
      </c>
      <c r="AU42" s="12">
        <v>-999</v>
      </c>
    </row>
    <row r="43" spans="1:47" x14ac:dyDescent="0.25">
      <c r="A43" s="14">
        <v>33510</v>
      </c>
      <c r="B43" s="3">
        <v>272</v>
      </c>
      <c r="C43" s="4">
        <v>14.87</v>
      </c>
      <c r="D43" s="5">
        <v>9.5</v>
      </c>
      <c r="E43" s="5">
        <v>15.9</v>
      </c>
      <c r="F43" s="5">
        <v>5</v>
      </c>
      <c r="G43" s="4">
        <v>50.1</v>
      </c>
      <c r="H43" s="4">
        <v>37.700000000000003</v>
      </c>
      <c r="I43" s="4">
        <v>1.1000000000000001</v>
      </c>
      <c r="J43" s="4">
        <v>4</v>
      </c>
      <c r="K43" s="4">
        <v>0</v>
      </c>
      <c r="L43" s="4">
        <v>-999</v>
      </c>
      <c r="M43" s="4">
        <v>-999</v>
      </c>
      <c r="N43" s="4">
        <v>-999</v>
      </c>
      <c r="O43" s="4">
        <v>-999</v>
      </c>
      <c r="P43" s="5">
        <v>-999</v>
      </c>
      <c r="Q43" s="5">
        <v>9.9</v>
      </c>
      <c r="R43" s="6">
        <v>0.68200000000000005</v>
      </c>
      <c r="S43" s="34">
        <f>ROUND((0.6105*(EXP((17.273*E43)/(E43+237.3))))*(100-H43)/100,3)</f>
        <v>1.125</v>
      </c>
      <c r="T43" s="6">
        <f>IF(V43&lt;V44,L43,0)</f>
        <v>0</v>
      </c>
      <c r="U43" s="6">
        <f>IF(T43&gt;0,M43,-999)</f>
        <v>-999</v>
      </c>
      <c r="V43">
        <v>199109</v>
      </c>
      <c r="W43">
        <v>1991</v>
      </c>
      <c r="Y43" s="11">
        <v>199410</v>
      </c>
      <c r="Z43" s="12">
        <v>7.2787096774193563</v>
      </c>
      <c r="AA43" s="12">
        <v>1.2516129032258063</v>
      </c>
      <c r="AB43" s="12">
        <v>6.1838709677419361</v>
      </c>
      <c r="AC43" s="12">
        <v>-2.4870967741935481</v>
      </c>
      <c r="AD43" s="12">
        <v>14.1</v>
      </c>
      <c r="AE43" s="12">
        <v>-8.1999999999999993</v>
      </c>
      <c r="AF43" s="12">
        <v>79.51290322580644</v>
      </c>
      <c r="AG43" s="12">
        <v>56.741935483870982</v>
      </c>
      <c r="AH43" s="12">
        <v>55.100000000000009</v>
      </c>
      <c r="AI43" s="12">
        <v>11.9</v>
      </c>
      <c r="AJ43" s="12">
        <v>0.93548387096774188</v>
      </c>
      <c r="AK43" s="12">
        <v>5.0290322580645155</v>
      </c>
      <c r="AL43" s="12">
        <v>9.4</v>
      </c>
      <c r="AM43" s="12">
        <v>-999</v>
      </c>
      <c r="AN43" s="12">
        <v>2.5838709677419351</v>
      </c>
      <c r="AO43" s="12">
        <v>-999</v>
      </c>
      <c r="AP43" s="12">
        <v>-999</v>
      </c>
      <c r="AQ43" s="12">
        <v>0.51380645161290317</v>
      </c>
      <c r="AR43" s="12">
        <v>0.47677419354838707</v>
      </c>
      <c r="AS43" s="12">
        <v>1.145</v>
      </c>
      <c r="AT43" s="12">
        <v>0</v>
      </c>
      <c r="AU43" s="12">
        <v>-999</v>
      </c>
    </row>
    <row r="44" spans="1:47" x14ac:dyDescent="0.25">
      <c r="A44" s="14">
        <v>33511</v>
      </c>
      <c r="B44" s="3">
        <v>273</v>
      </c>
      <c r="C44" s="4">
        <v>11.75</v>
      </c>
      <c r="D44" s="5">
        <v>12.2</v>
      </c>
      <c r="E44" s="5">
        <v>19.399999999999999</v>
      </c>
      <c r="F44" s="5">
        <v>5</v>
      </c>
      <c r="G44" s="4">
        <v>42.5</v>
      </c>
      <c r="H44" s="4">
        <v>17.5</v>
      </c>
      <c r="I44" s="4">
        <v>2.2999999999999998</v>
      </c>
      <c r="J44" s="4">
        <v>8.6</v>
      </c>
      <c r="K44" s="4">
        <v>0</v>
      </c>
      <c r="L44" s="4">
        <v>-999</v>
      </c>
      <c r="M44" s="4">
        <v>-999</v>
      </c>
      <c r="N44" s="4">
        <v>-999</v>
      </c>
      <c r="O44" s="4">
        <v>-999</v>
      </c>
      <c r="P44" s="5">
        <v>-999</v>
      </c>
      <c r="Q44" s="5">
        <v>9.8000000000000007</v>
      </c>
      <c r="R44" s="6">
        <v>0.39300000000000002</v>
      </c>
      <c r="S44" s="34">
        <f>ROUND((0.6105*(EXP((17.273*E44)/(E44+237.3))))*(100-H44)/100,3)</f>
        <v>1.8580000000000001</v>
      </c>
      <c r="T44" s="6">
        <f>IF(V44&lt;V45,L44,0)</f>
        <v>-999</v>
      </c>
      <c r="U44" s="6">
        <f>IF(T44&gt;0,M44,-999)</f>
        <v>-999</v>
      </c>
      <c r="V44">
        <v>199109</v>
      </c>
      <c r="W44">
        <v>1991</v>
      </c>
      <c r="Y44" s="11">
        <v>199411</v>
      </c>
      <c r="Z44" s="12">
        <v>2.2303333333333333</v>
      </c>
      <c r="AA44" s="12">
        <v>-7.133333333333332</v>
      </c>
      <c r="AB44" s="12">
        <v>-4.0733333333333333</v>
      </c>
      <c r="AC44" s="12">
        <v>-10.530000000000001</v>
      </c>
      <c r="AD44" s="12">
        <v>2.1</v>
      </c>
      <c r="AE44" s="12">
        <v>-16.5</v>
      </c>
      <c r="AF44" s="12">
        <v>91.119999999999976</v>
      </c>
      <c r="AG44" s="12">
        <v>79.97</v>
      </c>
      <c r="AH44" s="12">
        <v>101.80000000000001</v>
      </c>
      <c r="AI44" s="12">
        <v>20.6</v>
      </c>
      <c r="AJ44" s="12">
        <v>1.05</v>
      </c>
      <c r="AK44" s="12">
        <v>5.3166666666666664</v>
      </c>
      <c r="AL44" s="12">
        <v>9.4</v>
      </c>
      <c r="AM44" s="12">
        <v>-999</v>
      </c>
      <c r="AN44" s="12">
        <v>0.49333333333333335</v>
      </c>
      <c r="AO44" s="12">
        <v>-999</v>
      </c>
      <c r="AP44" s="12">
        <v>-999</v>
      </c>
      <c r="AQ44" s="12">
        <v>0.36400000000000005</v>
      </c>
      <c r="AR44" s="12">
        <v>9.3200000000000019E-2</v>
      </c>
      <c r="AS44" s="12">
        <v>0.30499999999999999</v>
      </c>
      <c r="AT44" s="12">
        <v>0</v>
      </c>
      <c r="AU44" s="12">
        <v>-999</v>
      </c>
    </row>
    <row r="45" spans="1:47" x14ac:dyDescent="0.25">
      <c r="A45" s="14">
        <v>33512</v>
      </c>
      <c r="B45" s="3">
        <v>274</v>
      </c>
      <c r="C45" s="4">
        <v>13.75</v>
      </c>
      <c r="D45" s="5">
        <v>9</v>
      </c>
      <c r="E45" s="5">
        <v>14.5</v>
      </c>
      <c r="F45" s="5">
        <v>2.1</v>
      </c>
      <c r="G45" s="4">
        <v>49.4</v>
      </c>
      <c r="H45" s="4">
        <v>17.8</v>
      </c>
      <c r="I45" s="4">
        <v>2</v>
      </c>
      <c r="J45" s="4">
        <v>7.9</v>
      </c>
      <c r="K45" s="4">
        <v>0</v>
      </c>
      <c r="L45" s="4">
        <v>-999</v>
      </c>
      <c r="M45" s="4">
        <v>-999</v>
      </c>
      <c r="N45" s="4">
        <v>-999</v>
      </c>
      <c r="O45" s="4">
        <v>-999</v>
      </c>
      <c r="P45" s="5">
        <v>-999</v>
      </c>
      <c r="Q45" s="5">
        <v>9.8000000000000007</v>
      </c>
      <c r="R45" s="6">
        <v>0.29499999999999998</v>
      </c>
      <c r="S45" s="34">
        <f>ROUND((0.6105*(EXP((17.273*E45)/(E45+237.3))))*(100-H45)/100,3)</f>
        <v>1.357</v>
      </c>
      <c r="T45" s="6">
        <f>IF(V45&lt;V46,L45,0)</f>
        <v>0</v>
      </c>
      <c r="U45" s="6">
        <f>IF(T45&gt;0,M45,-999)</f>
        <v>-999</v>
      </c>
      <c r="V45">
        <v>199110</v>
      </c>
      <c r="W45">
        <v>1991</v>
      </c>
      <c r="Y45" s="11">
        <v>199412</v>
      </c>
      <c r="Z45" s="12">
        <v>2.3370967741935487</v>
      </c>
      <c r="AA45" s="12">
        <v>-6.7741935483870988</v>
      </c>
      <c r="AB45" s="12">
        <v>-2.9096774193548387</v>
      </c>
      <c r="AC45" s="12">
        <v>-9.9870967741935495</v>
      </c>
      <c r="AD45" s="12">
        <v>4.8</v>
      </c>
      <c r="AE45" s="12">
        <v>-22.2</v>
      </c>
      <c r="AF45" s="12">
        <v>85.854838709677423</v>
      </c>
      <c r="AG45" s="12">
        <v>69.40645161290324</v>
      </c>
      <c r="AH45" s="12">
        <v>103.89999999999999</v>
      </c>
      <c r="AI45" s="12">
        <v>17.3</v>
      </c>
      <c r="AJ45" s="12">
        <v>1.138709677419355</v>
      </c>
      <c r="AK45" s="12">
        <v>5.7903225806451619</v>
      </c>
      <c r="AL45" s="12">
        <v>10.8</v>
      </c>
      <c r="AM45" s="12">
        <v>-999</v>
      </c>
      <c r="AN45" s="12">
        <v>0.2741935483870967</v>
      </c>
      <c r="AO45" s="12">
        <v>-999</v>
      </c>
      <c r="AP45" s="12">
        <v>-999</v>
      </c>
      <c r="AQ45" s="12">
        <v>0.35851612903225805</v>
      </c>
      <c r="AR45" s="12">
        <v>0.15341935483870969</v>
      </c>
      <c r="AS45" s="12">
        <v>0.46400000000000002</v>
      </c>
      <c r="AT45" s="12">
        <v>0</v>
      </c>
      <c r="AU45" s="12">
        <v>-999</v>
      </c>
    </row>
    <row r="46" spans="1:47" x14ac:dyDescent="0.25">
      <c r="A46" s="14">
        <v>33513</v>
      </c>
      <c r="B46" s="3">
        <v>275</v>
      </c>
      <c r="C46" s="4">
        <v>13.11</v>
      </c>
      <c r="D46" s="5">
        <v>5</v>
      </c>
      <c r="E46" s="5">
        <v>11.8</v>
      </c>
      <c r="F46" s="5">
        <v>0.3</v>
      </c>
      <c r="G46" s="4">
        <v>67.599999999999994</v>
      </c>
      <c r="H46" s="4">
        <v>49.3</v>
      </c>
      <c r="I46" s="4">
        <v>1.2</v>
      </c>
      <c r="J46" s="4">
        <v>5.6</v>
      </c>
      <c r="K46" s="4">
        <v>0</v>
      </c>
      <c r="L46" s="4">
        <v>-999</v>
      </c>
      <c r="M46" s="4">
        <v>-999</v>
      </c>
      <c r="N46" s="4">
        <v>-999</v>
      </c>
      <c r="O46" s="4">
        <v>-999</v>
      </c>
      <c r="P46" s="5">
        <v>-999</v>
      </c>
      <c r="Q46" s="5">
        <v>9.6999999999999993</v>
      </c>
      <c r="R46" s="6">
        <v>0.68300000000000005</v>
      </c>
      <c r="S46" s="34">
        <f>ROUND((0.6105*(EXP((17.273*E46)/(E46+237.3))))*(100-H46)/100,3)</f>
        <v>0.70199999999999996</v>
      </c>
      <c r="T46" s="6">
        <f>IF(V46&lt;V47,L46,0)</f>
        <v>0</v>
      </c>
      <c r="U46" s="6">
        <f>IF(T46&gt;0,M46,-999)</f>
        <v>-999</v>
      </c>
      <c r="V46">
        <v>199110</v>
      </c>
      <c r="W46">
        <v>1991</v>
      </c>
      <c r="Y46" s="11">
        <v>199501</v>
      </c>
      <c r="Z46" s="12">
        <v>3.536451612903226</v>
      </c>
      <c r="AA46" s="12">
        <v>-3.8354838709677406</v>
      </c>
      <c r="AB46" s="12">
        <v>1.5387096774193549</v>
      </c>
      <c r="AC46" s="12">
        <v>-7.3709677419354867</v>
      </c>
      <c r="AD46" s="12">
        <v>7.7</v>
      </c>
      <c r="AE46" s="12">
        <v>-13.5</v>
      </c>
      <c r="AF46" s="12">
        <v>74.070967741935476</v>
      </c>
      <c r="AG46" s="12">
        <v>56.596774193548377</v>
      </c>
      <c r="AH46" s="12">
        <v>38.1</v>
      </c>
      <c r="AI46" s="12">
        <v>8.6999999999999993</v>
      </c>
      <c r="AJ46" s="12">
        <v>1.0354838709677421</v>
      </c>
      <c r="AK46" s="12">
        <v>4.9774193548387089</v>
      </c>
      <c r="AL46" s="12">
        <v>9.3000000000000007</v>
      </c>
      <c r="AM46" s="12">
        <v>-999</v>
      </c>
      <c r="AN46" s="12">
        <v>0.15806451612903222</v>
      </c>
      <c r="AO46" s="12">
        <v>-999</v>
      </c>
      <c r="AP46" s="12">
        <v>-999</v>
      </c>
      <c r="AQ46" s="12">
        <v>0.36729032258064515</v>
      </c>
      <c r="AR46" s="12">
        <v>0.32906451612903215</v>
      </c>
      <c r="AS46" s="12">
        <v>0.88300000000000001</v>
      </c>
      <c r="AT46" s="12">
        <v>0</v>
      </c>
      <c r="AU46" s="12">
        <v>-999</v>
      </c>
    </row>
    <row r="47" spans="1:47" x14ac:dyDescent="0.25">
      <c r="A47" s="14">
        <v>33514</v>
      </c>
      <c r="B47" s="3">
        <v>276</v>
      </c>
      <c r="C47" s="4">
        <v>13.11</v>
      </c>
      <c r="D47" s="5">
        <v>1.5</v>
      </c>
      <c r="E47" s="5">
        <v>7.1</v>
      </c>
      <c r="F47" s="5">
        <v>-2.2999999999999998</v>
      </c>
      <c r="G47" s="4">
        <v>56.2</v>
      </c>
      <c r="H47" s="4">
        <v>45.2</v>
      </c>
      <c r="I47" s="4">
        <v>1.4</v>
      </c>
      <c r="J47" s="4">
        <v>6.7</v>
      </c>
      <c r="K47" s="4">
        <v>0</v>
      </c>
      <c r="L47" s="4">
        <v>-999</v>
      </c>
      <c r="M47" s="4">
        <v>-999</v>
      </c>
      <c r="N47" s="4">
        <v>-999</v>
      </c>
      <c r="O47" s="4">
        <v>-999</v>
      </c>
      <c r="P47" s="5">
        <v>-999</v>
      </c>
      <c r="Q47" s="5">
        <v>9.3000000000000007</v>
      </c>
      <c r="R47" s="6">
        <v>0.45600000000000002</v>
      </c>
      <c r="S47" s="34">
        <f>ROUND((0.6105*(EXP((17.273*E47)/(E47+237.3))))*(100-H47)/100,3)</f>
        <v>0.55300000000000005</v>
      </c>
      <c r="T47" s="6">
        <f>IF(V47&lt;V48,L47,0)</f>
        <v>0</v>
      </c>
      <c r="U47" s="6">
        <f>IF(T47&gt;0,M47,-999)</f>
        <v>-999</v>
      </c>
      <c r="V47">
        <v>199110</v>
      </c>
      <c r="W47">
        <v>1991</v>
      </c>
      <c r="Y47" s="11">
        <v>199502</v>
      </c>
      <c r="Z47" s="12">
        <v>6.9492857142857138</v>
      </c>
      <c r="AA47" s="12">
        <v>-4.3392857142857135</v>
      </c>
      <c r="AB47" s="12">
        <v>0.7928571428571427</v>
      </c>
      <c r="AC47" s="12">
        <v>-8.3785714285714281</v>
      </c>
      <c r="AD47" s="12">
        <v>9.9</v>
      </c>
      <c r="AE47" s="12">
        <v>-25.2</v>
      </c>
      <c r="AF47" s="12">
        <v>75.171428571428578</v>
      </c>
      <c r="AG47" s="12">
        <v>49.942857142857143</v>
      </c>
      <c r="AH47" s="12">
        <v>37.899999999999991</v>
      </c>
      <c r="AI47" s="12">
        <v>9.6999999999999993</v>
      </c>
      <c r="AJ47" s="12">
        <v>1.0714285714285714</v>
      </c>
      <c r="AK47" s="12">
        <v>4.9107142857142856</v>
      </c>
      <c r="AL47" s="12">
        <v>8.9</v>
      </c>
      <c r="AM47" s="12">
        <v>-999</v>
      </c>
      <c r="AN47" s="12">
        <v>0.10000000000000005</v>
      </c>
      <c r="AO47" s="12">
        <v>-999</v>
      </c>
      <c r="AP47" s="12">
        <v>-999</v>
      </c>
      <c r="AQ47" s="12">
        <v>0.3541071428571429</v>
      </c>
      <c r="AR47" s="12">
        <v>0.34303571428571422</v>
      </c>
      <c r="AS47" s="12">
        <v>0.76600000000000001</v>
      </c>
      <c r="AT47" s="12">
        <v>0</v>
      </c>
      <c r="AU47" s="12">
        <v>-999</v>
      </c>
    </row>
    <row r="48" spans="1:47" x14ac:dyDescent="0.25">
      <c r="A48" s="14">
        <v>33515</v>
      </c>
      <c r="B48" s="3">
        <v>277</v>
      </c>
      <c r="C48" s="4">
        <v>14.21</v>
      </c>
      <c r="D48" s="5">
        <v>2.2999999999999998</v>
      </c>
      <c r="E48" s="5">
        <v>10.8</v>
      </c>
      <c r="F48" s="5">
        <v>-5.3</v>
      </c>
      <c r="G48" s="4">
        <v>53.5</v>
      </c>
      <c r="H48" s="4">
        <v>31.2</v>
      </c>
      <c r="I48" s="4">
        <v>1.2</v>
      </c>
      <c r="J48" s="4">
        <v>4</v>
      </c>
      <c r="K48" s="4">
        <v>0</v>
      </c>
      <c r="L48" s="4">
        <v>-999</v>
      </c>
      <c r="M48" s="4">
        <v>-999</v>
      </c>
      <c r="N48" s="4">
        <v>-999</v>
      </c>
      <c r="O48" s="4">
        <v>-999</v>
      </c>
      <c r="P48" s="5">
        <v>-999</v>
      </c>
      <c r="Q48" s="5">
        <v>8.8000000000000007</v>
      </c>
      <c r="R48" s="6">
        <v>0.40400000000000003</v>
      </c>
      <c r="S48" s="34">
        <f>ROUND((0.6105*(EXP((17.273*E48)/(E48+237.3))))*(100-H48)/100,3)</f>
        <v>0.89100000000000001</v>
      </c>
      <c r="T48" s="6">
        <f>IF(V48&lt;V49,L48,0)</f>
        <v>0</v>
      </c>
      <c r="U48" s="6">
        <f>IF(T48&gt;0,M48,-999)</f>
        <v>-999</v>
      </c>
      <c r="V48">
        <v>199110</v>
      </c>
      <c r="W48">
        <v>1991</v>
      </c>
      <c r="Y48" s="11">
        <v>199503</v>
      </c>
      <c r="Z48" s="12">
        <v>10.768709677419354</v>
      </c>
      <c r="AA48" s="12">
        <v>-3.1322580645161282</v>
      </c>
      <c r="AB48" s="12">
        <v>2.3354838709677419</v>
      </c>
      <c r="AC48" s="12">
        <v>-7.8419354838709658</v>
      </c>
      <c r="AD48" s="12">
        <v>12.3</v>
      </c>
      <c r="AE48" s="12">
        <v>-19.3</v>
      </c>
      <c r="AF48" s="12">
        <v>74.345161290322594</v>
      </c>
      <c r="AG48" s="12">
        <v>53.051612903225809</v>
      </c>
      <c r="AH48" s="12">
        <v>60.3</v>
      </c>
      <c r="AI48" s="12">
        <v>13.7</v>
      </c>
      <c r="AJ48" s="12">
        <v>1.3354838709677419</v>
      </c>
      <c r="AK48" s="12">
        <v>5.2129032258064516</v>
      </c>
      <c r="AL48" s="12">
        <v>9.5</v>
      </c>
      <c r="AM48" s="12">
        <v>-999</v>
      </c>
      <c r="AN48" s="12">
        <v>4.1935483870967745E-2</v>
      </c>
      <c r="AO48" s="12">
        <v>-999</v>
      </c>
      <c r="AP48" s="12">
        <v>-999</v>
      </c>
      <c r="AQ48" s="12">
        <v>0.37661290322580648</v>
      </c>
      <c r="AR48" s="12">
        <v>0.38274193548387098</v>
      </c>
      <c r="AS48" s="12">
        <v>1.204</v>
      </c>
      <c r="AT48" s="12">
        <v>0</v>
      </c>
      <c r="AU48" s="12">
        <v>-999</v>
      </c>
    </row>
    <row r="49" spans="1:47" x14ac:dyDescent="0.25">
      <c r="A49" s="14">
        <v>33516</v>
      </c>
      <c r="B49" s="3">
        <v>278</v>
      </c>
      <c r="C49" s="4">
        <v>14</v>
      </c>
      <c r="D49" s="5">
        <v>8</v>
      </c>
      <c r="E49" s="5">
        <v>16.2</v>
      </c>
      <c r="F49" s="5">
        <v>-0.7</v>
      </c>
      <c r="G49" s="4">
        <v>37.1</v>
      </c>
      <c r="H49" s="4">
        <v>19.2</v>
      </c>
      <c r="I49" s="4">
        <v>1.6</v>
      </c>
      <c r="J49" s="4">
        <v>7</v>
      </c>
      <c r="K49" s="4">
        <v>0</v>
      </c>
      <c r="L49" s="4">
        <v>-999</v>
      </c>
      <c r="M49" s="4">
        <v>-999</v>
      </c>
      <c r="N49" s="4">
        <v>-999</v>
      </c>
      <c r="O49" s="4">
        <v>-999</v>
      </c>
      <c r="P49" s="5">
        <v>-999</v>
      </c>
      <c r="Q49" s="5">
        <v>8.4</v>
      </c>
      <c r="R49" s="6">
        <v>0.35299999999999998</v>
      </c>
      <c r="S49" s="34">
        <f>ROUND((0.6105*(EXP((17.273*E49)/(E49+237.3))))*(100-H49)/100,3)</f>
        <v>1.488</v>
      </c>
      <c r="T49" s="6">
        <f>IF(V49&lt;V50,L49,0)</f>
        <v>0</v>
      </c>
      <c r="U49" s="6">
        <f>IF(T49&gt;0,M49,-999)</f>
        <v>-999</v>
      </c>
      <c r="V49">
        <v>199110</v>
      </c>
      <c r="W49">
        <v>1991</v>
      </c>
      <c r="Y49" s="11">
        <v>199504</v>
      </c>
      <c r="Z49" s="12">
        <v>15.263666666666662</v>
      </c>
      <c r="AA49" s="12">
        <v>-4.0000000000000022E-2</v>
      </c>
      <c r="AB49" s="12">
        <v>5.91</v>
      </c>
      <c r="AC49" s="12">
        <v>-5.2800000000000011</v>
      </c>
      <c r="AD49" s="12">
        <v>12.9</v>
      </c>
      <c r="AE49" s="12">
        <v>-12.9</v>
      </c>
      <c r="AF49" s="12">
        <v>67.94</v>
      </c>
      <c r="AG49" s="12">
        <v>40.396666666666675</v>
      </c>
      <c r="AH49" s="12">
        <v>70.099999999999994</v>
      </c>
      <c r="AI49" s="12">
        <v>24.2</v>
      </c>
      <c r="AJ49" s="12">
        <v>1.2066666666666668</v>
      </c>
      <c r="AK49" s="12">
        <v>4.926666666666665</v>
      </c>
      <c r="AL49" s="12">
        <v>8.3000000000000007</v>
      </c>
      <c r="AM49" s="12">
        <v>-999</v>
      </c>
      <c r="AN49" s="12">
        <v>0</v>
      </c>
      <c r="AO49" s="12">
        <v>-999</v>
      </c>
      <c r="AP49" s="12">
        <v>-999</v>
      </c>
      <c r="AQ49" s="12">
        <v>0.35953333333333337</v>
      </c>
      <c r="AR49" s="12">
        <v>0.59436666666666649</v>
      </c>
      <c r="AS49" s="12">
        <v>1.25</v>
      </c>
      <c r="AT49" s="12">
        <v>0</v>
      </c>
      <c r="AU49" s="12">
        <v>-999</v>
      </c>
    </row>
    <row r="50" spans="1:47" x14ac:dyDescent="0.25">
      <c r="A50" s="14">
        <v>33517</v>
      </c>
      <c r="B50" s="3">
        <v>279</v>
      </c>
      <c r="C50" s="4">
        <v>12.68</v>
      </c>
      <c r="D50" s="5">
        <v>9.9</v>
      </c>
      <c r="E50" s="5">
        <v>16.7</v>
      </c>
      <c r="F50" s="5">
        <v>4.2</v>
      </c>
      <c r="G50" s="4">
        <v>28.8</v>
      </c>
      <c r="H50" s="4">
        <v>19.100000000000001</v>
      </c>
      <c r="I50" s="4">
        <v>1.1000000000000001</v>
      </c>
      <c r="J50" s="4">
        <v>4.5999999999999996</v>
      </c>
      <c r="K50" s="4">
        <v>0</v>
      </c>
      <c r="L50" s="4">
        <v>-999</v>
      </c>
      <c r="M50" s="4">
        <v>-999</v>
      </c>
      <c r="N50" s="4">
        <v>-999</v>
      </c>
      <c r="O50" s="4">
        <v>-999</v>
      </c>
      <c r="P50" s="5">
        <v>-999</v>
      </c>
      <c r="Q50" s="5">
        <v>8.3000000000000007</v>
      </c>
      <c r="R50" s="6">
        <v>0.36199999999999999</v>
      </c>
      <c r="S50" s="34">
        <f>ROUND((0.6105*(EXP((17.273*E50)/(E50+237.3))))*(100-H50)/100,3)</f>
        <v>1.538</v>
      </c>
      <c r="T50" s="6">
        <f>IF(V50&lt;V51,L50,0)</f>
        <v>0</v>
      </c>
      <c r="U50" s="6">
        <f>IF(T50&gt;0,M50,-999)</f>
        <v>-999</v>
      </c>
      <c r="V50">
        <v>199110</v>
      </c>
      <c r="W50">
        <v>1991</v>
      </c>
      <c r="Y50" s="11">
        <v>199505</v>
      </c>
      <c r="Z50" s="12">
        <v>21.650967741935482</v>
      </c>
      <c r="AA50" s="12">
        <v>6.7967741935483863</v>
      </c>
      <c r="AB50" s="12">
        <v>13.2</v>
      </c>
      <c r="AC50" s="12">
        <v>0.58387096774193536</v>
      </c>
      <c r="AD50" s="12">
        <v>24.1</v>
      </c>
      <c r="AE50" s="12">
        <v>-4.2</v>
      </c>
      <c r="AF50" s="12">
        <v>60.780645161290323</v>
      </c>
      <c r="AG50" s="12">
        <v>34.458064516129035</v>
      </c>
      <c r="AH50" s="12">
        <v>37</v>
      </c>
      <c r="AI50" s="12">
        <v>11</v>
      </c>
      <c r="AJ50" s="12">
        <v>0.91290322580645167</v>
      </c>
      <c r="AK50" s="12">
        <v>4.790322580645161</v>
      </c>
      <c r="AL50" s="12">
        <v>8.6999999999999993</v>
      </c>
      <c r="AM50" s="12">
        <v>-999</v>
      </c>
      <c r="AN50" s="12">
        <v>4.9548387096774196</v>
      </c>
      <c r="AO50" s="12">
        <v>-999</v>
      </c>
      <c r="AP50" s="12">
        <v>-999</v>
      </c>
      <c r="AQ50" s="12">
        <v>0.4794516129032258</v>
      </c>
      <c r="AR50" s="12">
        <v>1.110483870967742</v>
      </c>
      <c r="AS50" s="12">
        <v>2.5150000000000001</v>
      </c>
      <c r="AT50" s="12">
        <v>0</v>
      </c>
      <c r="AU50" s="12">
        <v>-999</v>
      </c>
    </row>
    <row r="51" spans="1:47" x14ac:dyDescent="0.25">
      <c r="A51" s="14">
        <v>33518</v>
      </c>
      <c r="B51" s="3">
        <v>280</v>
      </c>
      <c r="C51" s="4">
        <v>13.76</v>
      </c>
      <c r="D51" s="5">
        <v>5</v>
      </c>
      <c r="E51" s="5">
        <v>12</v>
      </c>
      <c r="F51" s="5">
        <v>-1.5</v>
      </c>
      <c r="G51" s="4">
        <v>64.8</v>
      </c>
      <c r="H51" s="4">
        <v>43.1</v>
      </c>
      <c r="I51" s="4">
        <v>1</v>
      </c>
      <c r="J51" s="4">
        <v>5</v>
      </c>
      <c r="K51" s="4">
        <v>0</v>
      </c>
      <c r="L51" s="4">
        <v>-999</v>
      </c>
      <c r="M51" s="4">
        <v>-999</v>
      </c>
      <c r="N51" s="4">
        <v>-999</v>
      </c>
      <c r="O51" s="4">
        <v>-999</v>
      </c>
      <c r="P51" s="5">
        <v>-999</v>
      </c>
      <c r="Q51" s="5">
        <v>8.3000000000000007</v>
      </c>
      <c r="R51" s="6">
        <v>0.60399999999999998</v>
      </c>
      <c r="S51" s="34">
        <f>ROUND((0.6105*(EXP((17.273*E51)/(E51+237.3))))*(100-H51)/100,3)</f>
        <v>0.79800000000000004</v>
      </c>
      <c r="T51" s="6">
        <f>IF(V51&lt;V52,L51,0)</f>
        <v>0</v>
      </c>
      <c r="U51" s="6">
        <f>IF(T51&gt;0,M51,-999)</f>
        <v>-999</v>
      </c>
      <c r="V51">
        <v>199110</v>
      </c>
      <c r="W51">
        <v>1991</v>
      </c>
      <c r="Y51" s="11">
        <v>199506</v>
      </c>
      <c r="Z51" s="12">
        <v>17.891333333333332</v>
      </c>
      <c r="AA51" s="12">
        <v>9.2133333333333329</v>
      </c>
      <c r="AB51" s="12">
        <v>15.286666666666669</v>
      </c>
      <c r="AC51" s="12">
        <v>3.5800000000000005</v>
      </c>
      <c r="AD51" s="12">
        <v>23.1</v>
      </c>
      <c r="AE51" s="12">
        <v>-1.1000000000000001</v>
      </c>
      <c r="AF51" s="12">
        <v>69.09666666666665</v>
      </c>
      <c r="AG51" s="12">
        <v>43.690000000000005</v>
      </c>
      <c r="AH51" s="12">
        <v>85.1</v>
      </c>
      <c r="AI51" s="12">
        <v>22.1</v>
      </c>
      <c r="AJ51" s="12">
        <v>0.91</v>
      </c>
      <c r="AK51" s="12">
        <v>4.6800000000000006</v>
      </c>
      <c r="AL51" s="12">
        <v>8.1999999999999993</v>
      </c>
      <c r="AM51" s="12">
        <v>-999</v>
      </c>
      <c r="AN51" s="12">
        <v>11.246666666666666</v>
      </c>
      <c r="AO51" s="12">
        <v>-999</v>
      </c>
      <c r="AP51" s="12">
        <v>-999</v>
      </c>
      <c r="AQ51" s="12">
        <v>0.69916666666666671</v>
      </c>
      <c r="AR51" s="12">
        <v>1.1140333333333332</v>
      </c>
      <c r="AS51" s="12">
        <v>2.0510000000000002</v>
      </c>
      <c r="AT51" s="12">
        <v>0</v>
      </c>
      <c r="AU51" s="12">
        <v>-999</v>
      </c>
    </row>
    <row r="52" spans="1:47" x14ac:dyDescent="0.25">
      <c r="A52" s="14">
        <v>33519</v>
      </c>
      <c r="B52" s="3">
        <v>281</v>
      </c>
      <c r="C52" s="4">
        <v>13.33</v>
      </c>
      <c r="D52" s="5">
        <v>5.9</v>
      </c>
      <c r="E52" s="5">
        <v>13.5</v>
      </c>
      <c r="F52" s="5">
        <v>-1.9</v>
      </c>
      <c r="G52" s="4">
        <v>63</v>
      </c>
      <c r="H52" s="4">
        <v>38.299999999999997</v>
      </c>
      <c r="I52" s="4">
        <v>1.2</v>
      </c>
      <c r="J52" s="4">
        <v>3.8</v>
      </c>
      <c r="K52" s="4">
        <v>0</v>
      </c>
      <c r="L52" s="4">
        <v>-999</v>
      </c>
      <c r="M52" s="4">
        <v>-999</v>
      </c>
      <c r="N52" s="4">
        <v>-999</v>
      </c>
      <c r="O52" s="4">
        <v>-999</v>
      </c>
      <c r="P52" s="5">
        <v>-999</v>
      </c>
      <c r="Q52" s="5">
        <v>8.1</v>
      </c>
      <c r="R52" s="6">
        <v>0.59399999999999997</v>
      </c>
      <c r="S52" s="34">
        <f>ROUND((0.6105*(EXP((17.273*E52)/(E52+237.3))))*(100-H52)/100,3)</f>
        <v>0.95399999999999996</v>
      </c>
      <c r="T52" s="6">
        <f>IF(V52&lt;V53,L52,0)</f>
        <v>0</v>
      </c>
      <c r="U52" s="6">
        <f>IF(T52&gt;0,M52,-999)</f>
        <v>-999</v>
      </c>
      <c r="V52">
        <v>199110</v>
      </c>
      <c r="W52">
        <v>1991</v>
      </c>
      <c r="Y52" s="11">
        <v>199507</v>
      </c>
      <c r="Z52" s="12">
        <v>19.002903225806449</v>
      </c>
      <c r="AA52" s="12">
        <v>11.625806451612904</v>
      </c>
      <c r="AB52" s="12">
        <v>18.245161290322578</v>
      </c>
      <c r="AC52" s="12">
        <v>5.558064516129031</v>
      </c>
      <c r="AD52" s="12">
        <v>25.4</v>
      </c>
      <c r="AE52" s="12">
        <v>0.7</v>
      </c>
      <c r="AF52" s="12">
        <v>68.225806451612911</v>
      </c>
      <c r="AG52" s="12">
        <v>40.264516129032266</v>
      </c>
      <c r="AH52" s="12">
        <v>46</v>
      </c>
      <c r="AI52" s="12">
        <v>20.6</v>
      </c>
      <c r="AJ52" s="12">
        <v>0.83870967741935487</v>
      </c>
      <c r="AK52" s="12">
        <v>4.5612903225806445</v>
      </c>
      <c r="AL52" s="12">
        <v>8</v>
      </c>
      <c r="AM52" s="12">
        <v>-999</v>
      </c>
      <c r="AN52" s="12">
        <v>13.75806451612903</v>
      </c>
      <c r="AO52" s="12">
        <v>-999</v>
      </c>
      <c r="AP52" s="12">
        <v>-999</v>
      </c>
      <c r="AQ52" s="12">
        <v>0.82061290322580627</v>
      </c>
      <c r="AR52" s="12">
        <v>1.32641935483871</v>
      </c>
      <c r="AS52" s="12">
        <v>2.4359999999999999</v>
      </c>
      <c r="AT52" s="12">
        <v>0</v>
      </c>
      <c r="AU52" s="12">
        <v>-999</v>
      </c>
    </row>
    <row r="53" spans="1:47" x14ac:dyDescent="0.25">
      <c r="A53" s="14">
        <v>33520</v>
      </c>
      <c r="B53" s="3">
        <v>282</v>
      </c>
      <c r="C53" s="4">
        <v>6.28</v>
      </c>
      <c r="D53" s="5">
        <v>10.8</v>
      </c>
      <c r="E53" s="5">
        <v>15.2</v>
      </c>
      <c r="F53" s="5">
        <v>5</v>
      </c>
      <c r="G53" s="4">
        <v>41.1</v>
      </c>
      <c r="H53" s="4">
        <v>34.200000000000003</v>
      </c>
      <c r="I53" s="4">
        <v>0.9</v>
      </c>
      <c r="J53" s="4">
        <v>4.5</v>
      </c>
      <c r="K53" s="4">
        <v>0</v>
      </c>
      <c r="L53" s="4">
        <v>-999</v>
      </c>
      <c r="M53" s="4">
        <v>-999</v>
      </c>
      <c r="N53" s="4">
        <v>-999</v>
      </c>
      <c r="O53" s="4">
        <v>-999</v>
      </c>
      <c r="P53" s="5">
        <v>-999</v>
      </c>
      <c r="Q53" s="5">
        <v>8</v>
      </c>
      <c r="R53" s="6">
        <v>0.59099999999999997</v>
      </c>
      <c r="S53" s="34">
        <f>ROUND((0.6105*(EXP((17.273*E53)/(E53+237.3))))*(100-H53)/100,3)</f>
        <v>1.1359999999999999</v>
      </c>
      <c r="T53" s="6">
        <f>IF(V53&lt;V54,L53,0)</f>
        <v>0</v>
      </c>
      <c r="U53" s="6">
        <f>IF(T53&gt;0,M53,-999)</f>
        <v>-999</v>
      </c>
      <c r="V53">
        <v>199110</v>
      </c>
      <c r="W53">
        <v>1991</v>
      </c>
      <c r="Y53" s="11">
        <v>199508</v>
      </c>
      <c r="Z53" s="12">
        <v>15.729032258064519</v>
      </c>
      <c r="AA53" s="12">
        <v>8.7483870967741932</v>
      </c>
      <c r="AB53" s="12">
        <v>15.338709677419356</v>
      </c>
      <c r="AC53" s="12">
        <v>2.806451612903226</v>
      </c>
      <c r="AD53" s="12">
        <v>24.4</v>
      </c>
      <c r="AE53" s="12">
        <v>-0.6</v>
      </c>
      <c r="AF53" s="12">
        <v>73.229032258064507</v>
      </c>
      <c r="AG53" s="12">
        <v>44.361290322580643</v>
      </c>
      <c r="AH53" s="12">
        <v>71.799999999999983</v>
      </c>
      <c r="AI53" s="12">
        <v>19.8</v>
      </c>
      <c r="AJ53" s="12">
        <v>0.68387096774193568</v>
      </c>
      <c r="AK53" s="12">
        <v>4.0258064516129037</v>
      </c>
      <c r="AL53" s="12">
        <v>6.6</v>
      </c>
      <c r="AM53" s="12">
        <v>-999</v>
      </c>
      <c r="AN53" s="12">
        <v>11.345161290322583</v>
      </c>
      <c r="AO53" s="12">
        <v>-999</v>
      </c>
      <c r="AP53" s="12">
        <v>-999</v>
      </c>
      <c r="AQ53" s="12">
        <v>0.73190322580645173</v>
      </c>
      <c r="AR53" s="12">
        <v>1.0660000000000001</v>
      </c>
      <c r="AS53" s="12">
        <v>2.3650000000000002</v>
      </c>
      <c r="AT53" s="12">
        <v>0</v>
      </c>
      <c r="AU53" s="12">
        <v>-999</v>
      </c>
    </row>
    <row r="54" spans="1:47" x14ac:dyDescent="0.25">
      <c r="A54" s="14">
        <v>33521</v>
      </c>
      <c r="B54" s="3">
        <v>283</v>
      </c>
      <c r="C54" s="4">
        <v>12.98</v>
      </c>
      <c r="D54" s="5">
        <v>15.3</v>
      </c>
      <c r="E54" s="5">
        <v>22.5</v>
      </c>
      <c r="F54" s="5">
        <v>10.1</v>
      </c>
      <c r="G54" s="4">
        <v>44.6</v>
      </c>
      <c r="H54" s="4">
        <v>33.9</v>
      </c>
      <c r="I54" s="4">
        <v>0.9</v>
      </c>
      <c r="J54" s="4">
        <v>3.5</v>
      </c>
      <c r="K54" s="4">
        <v>0</v>
      </c>
      <c r="L54" s="4">
        <v>-999</v>
      </c>
      <c r="M54" s="4">
        <v>-999</v>
      </c>
      <c r="N54" s="4">
        <v>-999</v>
      </c>
      <c r="O54" s="4">
        <v>-999</v>
      </c>
      <c r="P54" s="5">
        <v>-999</v>
      </c>
      <c r="Q54" s="5">
        <v>8</v>
      </c>
      <c r="R54" s="6">
        <v>0.92200000000000004</v>
      </c>
      <c r="S54" s="34">
        <f>ROUND((0.6105*(EXP((17.273*E54)/(E54+237.3))))*(100-H54)/100,3)</f>
        <v>1.8009999999999999</v>
      </c>
      <c r="T54" s="6">
        <f>IF(V54&lt;V55,L54,0)</f>
        <v>0</v>
      </c>
      <c r="U54" s="6">
        <f>IF(T54&gt;0,M54,-999)</f>
        <v>-999</v>
      </c>
      <c r="V54">
        <v>199110</v>
      </c>
      <c r="W54">
        <v>1991</v>
      </c>
      <c r="Y54" s="11">
        <v>199509</v>
      </c>
      <c r="Z54" s="12">
        <v>15.007333333333332</v>
      </c>
      <c r="AA54" s="12">
        <v>10.746666666666666</v>
      </c>
      <c r="AB54" s="12">
        <v>17.966666666666661</v>
      </c>
      <c r="AC54" s="12">
        <v>4.4733333333333345</v>
      </c>
      <c r="AD54" s="12">
        <v>25.7</v>
      </c>
      <c r="AE54" s="12">
        <v>-2.2000000000000002</v>
      </c>
      <c r="AF54" s="12">
        <v>57.623333333333328</v>
      </c>
      <c r="AG54" s="12">
        <v>33.809999999999988</v>
      </c>
      <c r="AH54" s="12">
        <v>23.400000000000002</v>
      </c>
      <c r="AI54" s="12">
        <v>7.9</v>
      </c>
      <c r="AJ54" s="12">
        <v>0.65</v>
      </c>
      <c r="AK54" s="12">
        <v>3.7966666666666664</v>
      </c>
      <c r="AL54" s="12">
        <v>5.5</v>
      </c>
      <c r="AM54" s="12">
        <v>-999</v>
      </c>
      <c r="AN54" s="12">
        <v>11.196666666666665</v>
      </c>
      <c r="AO54" s="12">
        <v>-999</v>
      </c>
      <c r="AP54" s="12">
        <v>-999</v>
      </c>
      <c r="AQ54" s="12">
        <v>0.64729999999999988</v>
      </c>
      <c r="AR54" s="12">
        <v>1.4936333333333329</v>
      </c>
      <c r="AS54" s="12">
        <v>2.78</v>
      </c>
      <c r="AT54" s="12">
        <v>0</v>
      </c>
      <c r="AU54" s="12">
        <v>-999</v>
      </c>
    </row>
    <row r="55" spans="1:47" x14ac:dyDescent="0.25">
      <c r="A55" s="14">
        <v>33522</v>
      </c>
      <c r="B55" s="3">
        <v>284</v>
      </c>
      <c r="C55" s="4">
        <v>12.92</v>
      </c>
      <c r="D55" s="5">
        <v>14.1</v>
      </c>
      <c r="E55" s="5">
        <v>21.2</v>
      </c>
      <c r="F55" s="5">
        <v>7.8</v>
      </c>
      <c r="G55" s="4">
        <v>31.5</v>
      </c>
      <c r="H55" s="4">
        <v>21.5</v>
      </c>
      <c r="I55" s="4">
        <v>1.1000000000000001</v>
      </c>
      <c r="J55" s="4">
        <v>5.5</v>
      </c>
      <c r="K55" s="4">
        <v>0</v>
      </c>
      <c r="L55" s="4">
        <v>-999</v>
      </c>
      <c r="M55" s="4">
        <v>-999</v>
      </c>
      <c r="N55" s="4">
        <v>-999</v>
      </c>
      <c r="O55" s="4">
        <v>-999</v>
      </c>
      <c r="P55" s="5">
        <v>-999</v>
      </c>
      <c r="Q55" s="5">
        <v>8.1999999999999993</v>
      </c>
      <c r="R55" s="6">
        <v>0.54300000000000004</v>
      </c>
      <c r="S55" s="34">
        <f>ROUND((0.6105*(EXP((17.273*E55)/(E55+237.3))))*(100-H55)/100,3)</f>
        <v>1.976</v>
      </c>
      <c r="T55" s="6">
        <f>IF(V55&lt;V56,L55,0)</f>
        <v>0</v>
      </c>
      <c r="U55" s="6">
        <f>IF(T55&gt;0,M55,-999)</f>
        <v>-999</v>
      </c>
      <c r="V55">
        <v>199110</v>
      </c>
      <c r="W55">
        <v>1991</v>
      </c>
      <c r="Y55" s="11">
        <v>199510</v>
      </c>
      <c r="Z55" s="12">
        <v>6.2767741935483885</v>
      </c>
      <c r="AA55" s="12">
        <v>-4.1935483870967849E-2</v>
      </c>
      <c r="AB55" s="12">
        <v>4.5677419354838715</v>
      </c>
      <c r="AC55" s="12">
        <v>-3.3032258064516129</v>
      </c>
      <c r="AD55" s="12">
        <v>15.2</v>
      </c>
      <c r="AE55" s="12">
        <v>-12.5</v>
      </c>
      <c r="AF55" s="12">
        <v>83.912903225806446</v>
      </c>
      <c r="AG55" s="12">
        <v>62.996774193548383</v>
      </c>
      <c r="AH55" s="12">
        <v>84.6</v>
      </c>
      <c r="AI55" s="12">
        <v>25.1</v>
      </c>
      <c r="AJ55" s="12">
        <v>0.85806451612903234</v>
      </c>
      <c r="AK55" s="12">
        <v>4.3967741935483868</v>
      </c>
      <c r="AL55" s="12">
        <v>6.4</v>
      </c>
      <c r="AM55" s="12">
        <v>-999</v>
      </c>
      <c r="AN55" s="12">
        <v>2.3161290322580652</v>
      </c>
      <c r="AO55" s="12">
        <v>-999</v>
      </c>
      <c r="AP55" s="12">
        <v>-999</v>
      </c>
      <c r="AQ55" s="12">
        <v>0.53493548387096768</v>
      </c>
      <c r="AR55" s="12">
        <v>0.33641935483870983</v>
      </c>
      <c r="AS55" s="12">
        <v>0.99299999999999999</v>
      </c>
      <c r="AT55" s="12">
        <v>0</v>
      </c>
      <c r="AU55" s="12">
        <v>-999</v>
      </c>
    </row>
    <row r="56" spans="1:47" x14ac:dyDescent="0.25">
      <c r="A56" s="14">
        <v>33523</v>
      </c>
      <c r="B56" s="3">
        <v>285</v>
      </c>
      <c r="C56" s="4">
        <v>9.66</v>
      </c>
      <c r="D56" s="5">
        <v>6.1</v>
      </c>
      <c r="E56" s="5">
        <v>10.5</v>
      </c>
      <c r="F56" s="5">
        <v>-1.5</v>
      </c>
      <c r="G56" s="4">
        <v>59.3</v>
      </c>
      <c r="H56" s="4">
        <v>34.799999999999997</v>
      </c>
      <c r="I56" s="4">
        <v>1.9</v>
      </c>
      <c r="J56" s="4">
        <v>9.3000000000000007</v>
      </c>
      <c r="K56" s="4">
        <v>0.3</v>
      </c>
      <c r="L56" s="4">
        <v>-999</v>
      </c>
      <c r="M56" s="4">
        <v>-999</v>
      </c>
      <c r="N56" s="4">
        <v>-999</v>
      </c>
      <c r="O56" s="4">
        <v>-999</v>
      </c>
      <c r="P56" s="5">
        <v>-999</v>
      </c>
      <c r="Q56" s="5">
        <v>8.4</v>
      </c>
      <c r="R56" s="6">
        <v>0.442</v>
      </c>
      <c r="S56" s="34">
        <f>ROUND((0.6105*(EXP((17.273*E56)/(E56+237.3))))*(100-H56)/100,3)</f>
        <v>0.82799999999999996</v>
      </c>
      <c r="T56" s="6">
        <f>IF(V56&lt;V57,L56,0)</f>
        <v>0</v>
      </c>
      <c r="U56" s="6">
        <f>IF(T56&gt;0,M56,-999)</f>
        <v>-999</v>
      </c>
      <c r="V56">
        <v>199110</v>
      </c>
      <c r="W56">
        <v>1991</v>
      </c>
      <c r="Y56" s="11">
        <v>199511</v>
      </c>
      <c r="Z56" s="12">
        <v>3.2423333333333337</v>
      </c>
      <c r="AA56" s="12">
        <v>-2.0633333333333335</v>
      </c>
      <c r="AB56" s="12">
        <v>1.8766666666666667</v>
      </c>
      <c r="AC56" s="12">
        <v>-5.44</v>
      </c>
      <c r="AD56" s="12">
        <v>8.1</v>
      </c>
      <c r="AE56" s="12">
        <v>-19.7</v>
      </c>
      <c r="AF56" s="12">
        <v>84.246666666666655</v>
      </c>
      <c r="AG56" s="12">
        <v>66.936666666666653</v>
      </c>
      <c r="AH56" s="12">
        <v>92.000000000000028</v>
      </c>
      <c r="AI56" s="12">
        <v>25.4</v>
      </c>
      <c r="AJ56" s="12">
        <v>1.3266666666666667</v>
      </c>
      <c r="AK56" s="12">
        <v>5.6533333333333342</v>
      </c>
      <c r="AL56" s="12">
        <v>10.9</v>
      </c>
      <c r="AM56" s="12">
        <v>-999</v>
      </c>
      <c r="AN56" s="12">
        <v>-0.39666666666666645</v>
      </c>
      <c r="AO56" s="12">
        <v>-999</v>
      </c>
      <c r="AP56" s="12">
        <v>-999</v>
      </c>
      <c r="AQ56" s="12">
        <v>0.46773333333333333</v>
      </c>
      <c r="AR56" s="12">
        <v>0.25479999999999997</v>
      </c>
      <c r="AS56" s="12">
        <v>0.999</v>
      </c>
      <c r="AT56" s="12">
        <v>0</v>
      </c>
      <c r="AU56" s="12">
        <v>-999</v>
      </c>
    </row>
    <row r="57" spans="1:47" x14ac:dyDescent="0.25">
      <c r="A57" s="14">
        <v>33524</v>
      </c>
      <c r="B57" s="3">
        <v>286</v>
      </c>
      <c r="C57" s="4">
        <v>11.98</v>
      </c>
      <c r="D57" s="5">
        <v>6.7</v>
      </c>
      <c r="E57" s="5">
        <v>15.4</v>
      </c>
      <c r="F57" s="5">
        <v>-1.7</v>
      </c>
      <c r="G57" s="4">
        <v>48.3</v>
      </c>
      <c r="H57" s="4">
        <v>23.1</v>
      </c>
      <c r="I57" s="4">
        <v>1</v>
      </c>
      <c r="J57" s="4">
        <v>3.9</v>
      </c>
      <c r="K57" s="4">
        <v>0</v>
      </c>
      <c r="L57" s="4">
        <v>-999</v>
      </c>
      <c r="M57" s="4">
        <v>-999</v>
      </c>
      <c r="N57" s="4">
        <v>-999</v>
      </c>
      <c r="O57" s="4">
        <v>-999</v>
      </c>
      <c r="P57" s="5">
        <v>-999</v>
      </c>
      <c r="Q57" s="5">
        <v>8.1999999999999993</v>
      </c>
      <c r="R57" s="6">
        <v>0.40300000000000002</v>
      </c>
      <c r="S57" s="34">
        <f>ROUND((0.6105*(EXP((17.273*E57)/(E57+237.3))))*(100-H57)/100,3)</f>
        <v>1.345</v>
      </c>
      <c r="T57" s="6">
        <f>IF(V57&lt;V58,L57,0)</f>
        <v>0</v>
      </c>
      <c r="U57" s="6">
        <f>IF(T57&gt;0,M57,-999)</f>
        <v>-999</v>
      </c>
      <c r="V57">
        <v>199110</v>
      </c>
      <c r="W57">
        <v>1991</v>
      </c>
      <c r="Y57" s="11">
        <v>199512</v>
      </c>
      <c r="Z57" s="12">
        <v>2.4264516129032256</v>
      </c>
      <c r="AA57" s="12">
        <v>-6.7935483870967746</v>
      </c>
      <c r="AB57" s="12">
        <v>-2.7096774193548385</v>
      </c>
      <c r="AC57" s="12">
        <v>-10.290322580645158</v>
      </c>
      <c r="AD57" s="12">
        <v>6.7</v>
      </c>
      <c r="AE57" s="12">
        <v>-28.7</v>
      </c>
      <c r="AF57" s="12">
        <v>85.977419354838716</v>
      </c>
      <c r="AG57" s="12">
        <v>71.219354838709677</v>
      </c>
      <c r="AH57" s="12">
        <v>89.6</v>
      </c>
      <c r="AI57" s="12">
        <v>15</v>
      </c>
      <c r="AJ57" s="12">
        <v>1.5838709677419351</v>
      </c>
      <c r="AK57" s="12">
        <v>5.9</v>
      </c>
      <c r="AL57" s="12">
        <v>12.7</v>
      </c>
      <c r="AM57" s="12">
        <v>-999</v>
      </c>
      <c r="AN57" s="12">
        <v>0</v>
      </c>
      <c r="AO57" s="12">
        <v>-999</v>
      </c>
      <c r="AP57" s="12">
        <v>-999</v>
      </c>
      <c r="AQ57" s="12">
        <v>0.36161290322580641</v>
      </c>
      <c r="AR57" s="12">
        <v>0.15529032258064512</v>
      </c>
      <c r="AS57" s="12">
        <v>0.74299999999999999</v>
      </c>
      <c r="AT57" s="12">
        <v>0</v>
      </c>
      <c r="AU57" s="12">
        <v>-999</v>
      </c>
    </row>
    <row r="58" spans="1:47" x14ac:dyDescent="0.25">
      <c r="A58" s="14">
        <v>33525</v>
      </c>
      <c r="B58" s="3">
        <v>287</v>
      </c>
      <c r="C58" s="4">
        <v>11.94</v>
      </c>
      <c r="D58" s="5">
        <v>12.7</v>
      </c>
      <c r="E58" s="5">
        <v>19.7</v>
      </c>
      <c r="F58" s="5">
        <v>5.7</v>
      </c>
      <c r="G58" s="4">
        <v>54.9</v>
      </c>
      <c r="H58" s="4">
        <v>42.4</v>
      </c>
      <c r="I58" s="4">
        <v>1</v>
      </c>
      <c r="J58" s="4">
        <v>4.4000000000000004</v>
      </c>
      <c r="K58" s="4">
        <v>0</v>
      </c>
      <c r="L58" s="4">
        <v>-999</v>
      </c>
      <c r="M58" s="4">
        <v>-999</v>
      </c>
      <c r="N58" s="4">
        <v>-999</v>
      </c>
      <c r="O58" s="4">
        <v>-999</v>
      </c>
      <c r="P58" s="5">
        <v>-999</v>
      </c>
      <c r="Q58" s="5">
        <v>8</v>
      </c>
      <c r="R58" s="6">
        <v>0.97199999999999998</v>
      </c>
      <c r="S58" s="34">
        <f>ROUND((0.6105*(EXP((17.273*E58)/(E58+237.3))))*(100-H58)/100,3)</f>
        <v>1.3220000000000001</v>
      </c>
      <c r="T58" s="6">
        <f>IF(V58&lt;V59,L58,0)</f>
        <v>0</v>
      </c>
      <c r="U58" s="6">
        <f>IF(T58&gt;0,M58,-999)</f>
        <v>-999</v>
      </c>
      <c r="V58">
        <v>199110</v>
      </c>
      <c r="W58">
        <v>1991</v>
      </c>
      <c r="Y58" s="11">
        <v>199601</v>
      </c>
      <c r="Z58" s="12">
        <v>2.5274193548387096</v>
      </c>
      <c r="AA58" s="12">
        <v>-9.5387096774193552</v>
      </c>
      <c r="AB58" s="12">
        <v>-5.0129032258064505</v>
      </c>
      <c r="AC58" s="12">
        <v>-13.729032258064519</v>
      </c>
      <c r="AD58" s="12">
        <v>7.3</v>
      </c>
      <c r="AE58" s="12">
        <v>-31.6</v>
      </c>
      <c r="AF58" s="12">
        <v>84.770967741935493</v>
      </c>
      <c r="AG58" s="12">
        <v>70.254838709677401</v>
      </c>
      <c r="AH58" s="12">
        <v>67</v>
      </c>
      <c r="AI58" s="12">
        <v>13.4</v>
      </c>
      <c r="AJ58" s="12">
        <v>1.332258064516129</v>
      </c>
      <c r="AK58" s="12">
        <v>5.4</v>
      </c>
      <c r="AL58" s="12">
        <v>11.1</v>
      </c>
      <c r="AM58" s="12">
        <v>-999</v>
      </c>
      <c r="AN58" s="12">
        <v>8.3870967741935518E-2</v>
      </c>
      <c r="AO58" s="12">
        <v>-999</v>
      </c>
      <c r="AP58" s="12">
        <v>-999</v>
      </c>
      <c r="AQ58" s="12">
        <v>0.32293548387096771</v>
      </c>
      <c r="AR58" s="12">
        <v>0.14670967741935484</v>
      </c>
      <c r="AS58" s="12">
        <v>0.69699999999999995</v>
      </c>
      <c r="AT58" s="12">
        <v>0</v>
      </c>
      <c r="AU58" s="12">
        <v>-999</v>
      </c>
    </row>
    <row r="59" spans="1:47" x14ac:dyDescent="0.25">
      <c r="A59" s="14">
        <v>33526</v>
      </c>
      <c r="B59" s="3">
        <v>288</v>
      </c>
      <c r="C59" s="4">
        <v>11.67</v>
      </c>
      <c r="D59" s="5">
        <v>12.6</v>
      </c>
      <c r="E59" s="5">
        <v>18</v>
      </c>
      <c r="F59" s="5">
        <v>9.1999999999999993</v>
      </c>
      <c r="G59" s="4">
        <v>51.4</v>
      </c>
      <c r="H59" s="4">
        <v>40.700000000000003</v>
      </c>
      <c r="I59" s="4">
        <v>2.2000000000000002</v>
      </c>
      <c r="J59" s="4">
        <v>8.6</v>
      </c>
      <c r="K59" s="4">
        <v>0</v>
      </c>
      <c r="L59" s="4">
        <v>-999</v>
      </c>
      <c r="M59" s="4">
        <v>-999</v>
      </c>
      <c r="N59" s="4">
        <v>-999</v>
      </c>
      <c r="O59" s="4">
        <v>-999</v>
      </c>
      <c r="P59" s="5">
        <v>-999</v>
      </c>
      <c r="Q59" s="5">
        <v>8.1</v>
      </c>
      <c r="R59" s="6">
        <v>0.84099999999999997</v>
      </c>
      <c r="S59" s="34">
        <f>ROUND((0.6105*(EXP((17.273*E59)/(E59+237.3))))*(100-H59)/100,3)</f>
        <v>1.224</v>
      </c>
      <c r="T59" s="6">
        <f>IF(V59&lt;V60,L59,0)</f>
        <v>0</v>
      </c>
      <c r="U59" s="6">
        <f>IF(T59&gt;0,M59,-999)</f>
        <v>-999</v>
      </c>
      <c r="V59">
        <v>199110</v>
      </c>
      <c r="W59">
        <v>1991</v>
      </c>
      <c r="Y59" s="11">
        <v>199602</v>
      </c>
      <c r="Z59" s="12">
        <v>7.4448275862068956</v>
      </c>
      <c r="AA59" s="12">
        <v>-5.2310344827586199</v>
      </c>
      <c r="AB59" s="12">
        <v>0.72413793103448232</v>
      </c>
      <c r="AC59" s="12">
        <v>-9.8862068965517231</v>
      </c>
      <c r="AD59" s="12">
        <v>12.9</v>
      </c>
      <c r="AE59" s="12">
        <v>-22.2</v>
      </c>
      <c r="AF59" s="12">
        <v>74.582758620689646</v>
      </c>
      <c r="AG59" s="12">
        <v>51.620689655172399</v>
      </c>
      <c r="AH59" s="12">
        <v>68.899999999999991</v>
      </c>
      <c r="AI59" s="12">
        <v>17.7</v>
      </c>
      <c r="AJ59" s="12">
        <v>1.1310344827586207</v>
      </c>
      <c r="AK59" s="12">
        <v>4.0413793103448281</v>
      </c>
      <c r="AL59" s="12">
        <v>8.1</v>
      </c>
      <c r="AM59" s="12">
        <v>-999</v>
      </c>
      <c r="AN59" s="12">
        <v>-1.3793103448275864E-2</v>
      </c>
      <c r="AO59" s="12">
        <v>-999</v>
      </c>
      <c r="AP59" s="12">
        <v>-999</v>
      </c>
      <c r="AQ59" s="12">
        <v>0.32841379310344831</v>
      </c>
      <c r="AR59" s="12">
        <v>0.38082758620689655</v>
      </c>
      <c r="AS59" s="12">
        <v>1.3</v>
      </c>
      <c r="AT59" s="12">
        <v>0</v>
      </c>
      <c r="AU59" s="12">
        <v>-999</v>
      </c>
    </row>
    <row r="60" spans="1:47" x14ac:dyDescent="0.25">
      <c r="A60" s="14">
        <v>33527</v>
      </c>
      <c r="B60" s="3">
        <v>289</v>
      </c>
      <c r="C60" s="4">
        <v>7.82</v>
      </c>
      <c r="D60" s="5">
        <v>2.5</v>
      </c>
      <c r="E60" s="5">
        <v>10.6</v>
      </c>
      <c r="F60" s="5">
        <v>-5.0999999999999996</v>
      </c>
      <c r="G60" s="4">
        <v>62.9</v>
      </c>
      <c r="H60" s="4">
        <v>44.3</v>
      </c>
      <c r="I60" s="4">
        <v>4.5999999999999996</v>
      </c>
      <c r="J60" s="4">
        <v>17.8</v>
      </c>
      <c r="K60" s="4">
        <v>0.8</v>
      </c>
      <c r="L60" s="4">
        <v>-999</v>
      </c>
      <c r="M60" s="4">
        <v>-999</v>
      </c>
      <c r="N60" s="4">
        <v>-999</v>
      </c>
      <c r="O60" s="4">
        <v>-999</v>
      </c>
      <c r="P60" s="5">
        <v>-999</v>
      </c>
      <c r="Q60" s="5">
        <v>8.3000000000000007</v>
      </c>
      <c r="R60" s="6">
        <v>0.56599999999999995</v>
      </c>
      <c r="S60" s="34">
        <f>ROUND((0.6105*(EXP((17.273*E60)/(E60+237.3))))*(100-H60)/100,3)</f>
        <v>0.71199999999999997</v>
      </c>
      <c r="T60" s="6">
        <f>IF(V60&lt;V61,L60,0)</f>
        <v>0</v>
      </c>
      <c r="U60" s="6">
        <f>IF(T60&gt;0,M60,-999)</f>
        <v>-999</v>
      </c>
      <c r="V60">
        <v>199110</v>
      </c>
      <c r="W60">
        <v>1991</v>
      </c>
      <c r="Y60" s="11">
        <v>199603</v>
      </c>
      <c r="Z60" s="12">
        <v>10.569677419354838</v>
      </c>
      <c r="AA60" s="12">
        <v>-3.5935483870967748</v>
      </c>
      <c r="AB60" s="12">
        <v>2.5419354838709673</v>
      </c>
      <c r="AC60" s="12">
        <v>-8.5967741935483879</v>
      </c>
      <c r="AD60" s="12">
        <v>13.8</v>
      </c>
      <c r="AE60" s="12">
        <v>-17.100000000000001</v>
      </c>
      <c r="AF60" s="12">
        <v>70.735483870967727</v>
      </c>
      <c r="AG60" s="12">
        <v>47.038709677419348</v>
      </c>
      <c r="AH60" s="12">
        <v>30.4</v>
      </c>
      <c r="AI60" s="12">
        <v>5.5</v>
      </c>
      <c r="AJ60" s="12">
        <v>1.1225806451612903</v>
      </c>
      <c r="AK60" s="12">
        <v>4.1161290322580646</v>
      </c>
      <c r="AL60" s="12">
        <v>7.4</v>
      </c>
      <c r="AM60" s="12">
        <v>-999</v>
      </c>
      <c r="AN60" s="12">
        <v>0</v>
      </c>
      <c r="AO60" s="12">
        <v>-999</v>
      </c>
      <c r="AP60" s="12">
        <v>-999</v>
      </c>
      <c r="AQ60" s="12">
        <v>0.34687096774193554</v>
      </c>
      <c r="AR60" s="12">
        <v>0.41941935483870979</v>
      </c>
      <c r="AS60" s="12">
        <v>1.0189999999999999</v>
      </c>
      <c r="AT60" s="12">
        <v>0</v>
      </c>
      <c r="AU60" s="12">
        <v>-999</v>
      </c>
    </row>
    <row r="61" spans="1:47" x14ac:dyDescent="0.25">
      <c r="A61" s="14">
        <v>33528</v>
      </c>
      <c r="B61" s="3">
        <v>290</v>
      </c>
      <c r="C61" s="4">
        <v>8.7799999999999994</v>
      </c>
      <c r="D61" s="5">
        <v>-4.2</v>
      </c>
      <c r="E61" s="5">
        <v>1.2</v>
      </c>
      <c r="F61" s="5">
        <v>-7.5</v>
      </c>
      <c r="G61" s="4">
        <v>73.099999999999994</v>
      </c>
      <c r="H61" s="4">
        <v>46.4</v>
      </c>
      <c r="I61" s="4">
        <v>0.9</v>
      </c>
      <c r="J61" s="4">
        <v>4.7</v>
      </c>
      <c r="K61" s="4">
        <v>0.3</v>
      </c>
      <c r="L61" s="4">
        <v>-999</v>
      </c>
      <c r="M61" s="4">
        <v>-999</v>
      </c>
      <c r="N61" s="4">
        <v>-999</v>
      </c>
      <c r="O61" s="4">
        <v>-999</v>
      </c>
      <c r="P61" s="5">
        <v>-999</v>
      </c>
      <c r="Q61" s="5">
        <v>7.9</v>
      </c>
      <c r="R61" s="6">
        <v>0.308</v>
      </c>
      <c r="S61" s="34">
        <f>ROUND((0.6105*(EXP((17.273*E61)/(E61+237.3))))*(100-H61)/100,3)</f>
        <v>0.35699999999999998</v>
      </c>
      <c r="T61" s="6">
        <f>IF(V61&lt;V62,L61,0)</f>
        <v>0</v>
      </c>
      <c r="U61" s="6">
        <f>IF(T61&gt;0,M61,-999)</f>
        <v>-999</v>
      </c>
      <c r="V61">
        <v>199110</v>
      </c>
      <c r="W61">
        <v>1991</v>
      </c>
      <c r="Y61" s="11">
        <v>199604</v>
      </c>
      <c r="Z61" s="12">
        <v>13.848666666666672</v>
      </c>
      <c r="AA61" s="12">
        <v>0.86666666666666647</v>
      </c>
      <c r="AB61" s="12">
        <v>6.4800000000000013</v>
      </c>
      <c r="AC61" s="12">
        <v>-3.8299999999999996</v>
      </c>
      <c r="AD61" s="12">
        <v>16.2</v>
      </c>
      <c r="AE61" s="12">
        <v>-12.7</v>
      </c>
      <c r="AF61" s="12">
        <v>74.776666666666657</v>
      </c>
      <c r="AG61" s="12">
        <v>46.576666666666675</v>
      </c>
      <c r="AH61" s="12">
        <v>42.2</v>
      </c>
      <c r="AI61" s="12">
        <v>9</v>
      </c>
      <c r="AJ61" s="12">
        <v>1.5699999999999998</v>
      </c>
      <c r="AK61" s="12">
        <v>4.8966666666666656</v>
      </c>
      <c r="AL61" s="12">
        <v>8.5</v>
      </c>
      <c r="AM61" s="12">
        <v>-999</v>
      </c>
      <c r="AN61" s="12">
        <v>-3.666666666666666E-2</v>
      </c>
      <c r="AO61" s="12">
        <v>-999</v>
      </c>
      <c r="AP61" s="12">
        <v>-999</v>
      </c>
      <c r="AQ61" s="12">
        <v>0.44629999999999997</v>
      </c>
      <c r="AR61" s="12">
        <v>0.55179999999999996</v>
      </c>
      <c r="AS61" s="12">
        <v>1.248</v>
      </c>
      <c r="AT61" s="12">
        <v>0</v>
      </c>
      <c r="AU61" s="12">
        <v>-999</v>
      </c>
    </row>
    <row r="62" spans="1:47" x14ac:dyDescent="0.25">
      <c r="A62" s="14">
        <v>33529</v>
      </c>
      <c r="B62" s="3">
        <v>291</v>
      </c>
      <c r="C62" s="4">
        <v>6.49</v>
      </c>
      <c r="D62" s="5">
        <v>-1.4</v>
      </c>
      <c r="E62" s="5">
        <v>3</v>
      </c>
      <c r="F62" s="5">
        <v>-6.8</v>
      </c>
      <c r="G62" s="4">
        <v>70.599999999999994</v>
      </c>
      <c r="H62" s="4">
        <v>58.6</v>
      </c>
      <c r="I62" s="4">
        <v>1.1000000000000001</v>
      </c>
      <c r="J62" s="4">
        <v>5.2</v>
      </c>
      <c r="K62" s="4">
        <v>0</v>
      </c>
      <c r="L62" s="4">
        <v>-999</v>
      </c>
      <c r="M62" s="4">
        <v>-999</v>
      </c>
      <c r="N62" s="4">
        <v>-999</v>
      </c>
      <c r="O62" s="4">
        <v>-999</v>
      </c>
      <c r="P62" s="5">
        <v>-999</v>
      </c>
      <c r="Q62" s="5">
        <v>7.2</v>
      </c>
      <c r="R62" s="6">
        <v>0.44500000000000001</v>
      </c>
      <c r="S62" s="34">
        <f>ROUND((0.6105*(EXP((17.273*E62)/(E62+237.3))))*(100-H62)/100,3)</f>
        <v>0.314</v>
      </c>
      <c r="T62" s="6">
        <f>IF(V62&lt;V63,L62,0)</f>
        <v>0</v>
      </c>
      <c r="U62" s="6">
        <f>IF(T62&gt;0,M62,-999)</f>
        <v>-999</v>
      </c>
      <c r="V62">
        <v>199110</v>
      </c>
      <c r="W62">
        <v>1991</v>
      </c>
      <c r="Y62" s="11">
        <v>199605</v>
      </c>
      <c r="Z62" s="12">
        <v>14.12225806451613</v>
      </c>
      <c r="AA62" s="12">
        <v>1.8129032258064517</v>
      </c>
      <c r="AB62" s="12">
        <v>7.5677419354838715</v>
      </c>
      <c r="AC62" s="12">
        <v>-2.5612903225806454</v>
      </c>
      <c r="AD62" s="12">
        <v>17</v>
      </c>
      <c r="AE62" s="12">
        <v>-10.5</v>
      </c>
      <c r="AF62" s="12">
        <v>81.916129032258056</v>
      </c>
      <c r="AG62" s="12">
        <v>53.103225806451611</v>
      </c>
      <c r="AH62" s="12">
        <v>119.3</v>
      </c>
      <c r="AI62" s="12">
        <v>26</v>
      </c>
      <c r="AJ62" s="12">
        <v>0.93225806451612914</v>
      </c>
      <c r="AK62" s="12">
        <v>3.7419354838709671</v>
      </c>
      <c r="AL62" s="12">
        <v>6.3</v>
      </c>
      <c r="AM62" s="12">
        <v>-999</v>
      </c>
      <c r="AN62" s="12">
        <v>0.82903225806451597</v>
      </c>
      <c r="AO62" s="12">
        <v>-999</v>
      </c>
      <c r="AP62" s="12">
        <v>-999</v>
      </c>
      <c r="AQ62" s="12">
        <v>0.54354838709677422</v>
      </c>
      <c r="AR62" s="12">
        <v>0.53606451612903228</v>
      </c>
      <c r="AS62" s="12">
        <v>1.321</v>
      </c>
      <c r="AT62" s="12">
        <v>0</v>
      </c>
      <c r="AU62" s="12">
        <v>-999</v>
      </c>
    </row>
    <row r="63" spans="1:47" x14ac:dyDescent="0.25">
      <c r="A63" s="14">
        <v>33530</v>
      </c>
      <c r="B63" s="3">
        <v>292</v>
      </c>
      <c r="C63" s="4">
        <v>10.6</v>
      </c>
      <c r="D63" s="5">
        <v>3.9</v>
      </c>
      <c r="E63" s="5">
        <v>11.1</v>
      </c>
      <c r="F63" s="5">
        <v>-2.5</v>
      </c>
      <c r="G63" s="4">
        <v>77.5</v>
      </c>
      <c r="H63" s="4">
        <v>52.5</v>
      </c>
      <c r="I63" s="4">
        <v>0.8</v>
      </c>
      <c r="J63" s="4">
        <v>4</v>
      </c>
      <c r="K63" s="4">
        <v>0</v>
      </c>
      <c r="L63" s="4">
        <v>-999</v>
      </c>
      <c r="M63" s="4">
        <v>-999</v>
      </c>
      <c r="N63" s="4">
        <v>-999</v>
      </c>
      <c r="O63" s="4">
        <v>-999</v>
      </c>
      <c r="P63" s="5">
        <v>-999</v>
      </c>
      <c r="Q63" s="5">
        <v>6.7</v>
      </c>
      <c r="R63" s="6">
        <v>0.69299999999999995</v>
      </c>
      <c r="S63" s="34">
        <f>ROUND((0.6105*(EXP((17.273*E63)/(E63+237.3))))*(100-H63)/100,3)</f>
        <v>0.627</v>
      </c>
      <c r="T63" s="6">
        <f>IF(V63&lt;V64,L63,0)</f>
        <v>0</v>
      </c>
      <c r="U63" s="6">
        <f>IF(T63&gt;0,M63,-999)</f>
        <v>-999</v>
      </c>
      <c r="V63">
        <v>199110</v>
      </c>
      <c r="W63">
        <v>1991</v>
      </c>
      <c r="Y63" s="11">
        <v>199606</v>
      </c>
      <c r="Z63" s="12">
        <v>19.886999999999997</v>
      </c>
      <c r="AA63" s="12">
        <v>7.7266666666666683</v>
      </c>
      <c r="AB63" s="12">
        <v>14.783333333333331</v>
      </c>
      <c r="AC63" s="12">
        <v>1.6266666666666665</v>
      </c>
      <c r="AD63" s="12">
        <v>21</v>
      </c>
      <c r="AE63" s="12">
        <v>-2</v>
      </c>
      <c r="AF63" s="12">
        <v>67.99666666666667</v>
      </c>
      <c r="AG63" s="12">
        <v>39.840000000000003</v>
      </c>
      <c r="AH63" s="12">
        <v>35.599999999999994</v>
      </c>
      <c r="AI63" s="12">
        <v>9.6999999999999993</v>
      </c>
      <c r="AJ63" s="12">
        <v>1.0199999999999998</v>
      </c>
      <c r="AK63" s="12">
        <v>4.2966666666666669</v>
      </c>
      <c r="AL63" s="12">
        <v>5.5</v>
      </c>
      <c r="AM63" s="12">
        <v>-999</v>
      </c>
      <c r="AN63" s="12">
        <v>9.783333333333335</v>
      </c>
      <c r="AO63" s="12">
        <v>-999</v>
      </c>
      <c r="AP63" s="12">
        <v>-999</v>
      </c>
      <c r="AQ63" s="12">
        <v>0.64353333333333351</v>
      </c>
      <c r="AR63" s="12">
        <v>1.0723333333333334</v>
      </c>
      <c r="AS63" s="12">
        <v>1.7889999999999999</v>
      </c>
      <c r="AT63" s="12">
        <v>0</v>
      </c>
      <c r="AU63" s="12">
        <v>-999</v>
      </c>
    </row>
    <row r="64" spans="1:47" x14ac:dyDescent="0.25">
      <c r="A64" s="14">
        <v>33531</v>
      </c>
      <c r="B64" s="3">
        <v>293</v>
      </c>
      <c r="C64" s="4">
        <v>8.92</v>
      </c>
      <c r="D64" s="5">
        <v>6.5</v>
      </c>
      <c r="E64" s="5">
        <v>11.2</v>
      </c>
      <c r="F64" s="5">
        <v>1.1000000000000001</v>
      </c>
      <c r="G64" s="4">
        <v>78.2</v>
      </c>
      <c r="H64" s="4">
        <v>67.8</v>
      </c>
      <c r="I64" s="4">
        <v>1.9</v>
      </c>
      <c r="J64" s="4">
        <v>7.8</v>
      </c>
      <c r="K64" s="4">
        <v>0</v>
      </c>
      <c r="L64" s="4">
        <v>-999</v>
      </c>
      <c r="M64" s="4">
        <v>-999</v>
      </c>
      <c r="N64" s="4">
        <v>-999</v>
      </c>
      <c r="O64" s="4">
        <v>-999</v>
      </c>
      <c r="P64" s="5">
        <v>-999</v>
      </c>
      <c r="Q64" s="5">
        <v>6.7</v>
      </c>
      <c r="R64" s="6">
        <v>0.90300000000000002</v>
      </c>
      <c r="S64" s="34">
        <f>ROUND((0.6105*(EXP((17.273*E64)/(E64+237.3))))*(100-H64)/100,3)</f>
        <v>0.42799999999999999</v>
      </c>
      <c r="T64" s="6">
        <f>IF(V64&lt;V65,L64,0)</f>
        <v>0</v>
      </c>
      <c r="U64" s="6">
        <f>IF(T64&gt;0,M64,-999)</f>
        <v>-999</v>
      </c>
      <c r="V64">
        <v>199110</v>
      </c>
      <c r="W64">
        <v>1991</v>
      </c>
      <c r="Y64" s="11">
        <v>199607</v>
      </c>
      <c r="Z64" s="12">
        <v>23.313870967741938</v>
      </c>
      <c r="AA64" s="12">
        <v>13.619354838709677</v>
      </c>
      <c r="AB64" s="12">
        <v>20.92258064516129</v>
      </c>
      <c r="AC64" s="12">
        <v>6.2032258064516119</v>
      </c>
      <c r="AD64" s="12">
        <v>28.5</v>
      </c>
      <c r="AE64" s="12">
        <v>-1</v>
      </c>
      <c r="AF64" s="12">
        <v>58.016129032258071</v>
      </c>
      <c r="AG64" s="12">
        <v>33.767741935483869</v>
      </c>
      <c r="AH64" s="12">
        <v>39.199999999999989</v>
      </c>
      <c r="AI64" s="12">
        <v>19.8</v>
      </c>
      <c r="AJ64" s="12">
        <v>0.89032258064516123</v>
      </c>
      <c r="AK64" s="12">
        <v>3.8935483870967746</v>
      </c>
      <c r="AL64" s="12">
        <v>6.5</v>
      </c>
      <c r="AM64" s="12">
        <v>-999</v>
      </c>
      <c r="AN64" s="12">
        <v>14.322580645161288</v>
      </c>
      <c r="AO64" s="12">
        <v>-999</v>
      </c>
      <c r="AP64" s="12">
        <v>-999</v>
      </c>
      <c r="AQ64" s="12">
        <v>0.78719354838709688</v>
      </c>
      <c r="AR64" s="12">
        <v>1.7926451612903223</v>
      </c>
      <c r="AS64" s="12">
        <v>2.895</v>
      </c>
      <c r="AT64" s="12">
        <v>0</v>
      </c>
      <c r="AU64" s="12">
        <v>-999</v>
      </c>
    </row>
    <row r="65" spans="1:47" x14ac:dyDescent="0.25">
      <c r="A65" s="14">
        <v>33532</v>
      </c>
      <c r="B65" s="3">
        <v>294</v>
      </c>
      <c r="C65" s="4">
        <v>3.68</v>
      </c>
      <c r="D65" s="5">
        <v>0.2</v>
      </c>
      <c r="E65" s="5">
        <v>6.7</v>
      </c>
      <c r="F65" s="5">
        <v>-4.9000000000000004</v>
      </c>
      <c r="G65" s="4">
        <v>85</v>
      </c>
      <c r="H65" s="4">
        <v>61.3</v>
      </c>
      <c r="I65" s="4">
        <v>2.6</v>
      </c>
      <c r="J65" s="4">
        <v>12.1</v>
      </c>
      <c r="K65" s="4">
        <v>4.9000000000000004</v>
      </c>
      <c r="L65" s="4">
        <v>-999</v>
      </c>
      <c r="M65" s="4">
        <v>-999</v>
      </c>
      <c r="N65" s="4">
        <v>-999</v>
      </c>
      <c r="O65" s="4">
        <v>-999</v>
      </c>
      <c r="P65" s="5">
        <v>-999</v>
      </c>
      <c r="Q65" s="5">
        <v>6.7</v>
      </c>
      <c r="R65" s="6">
        <v>0.60299999999999998</v>
      </c>
      <c r="S65" s="34">
        <f>ROUND((0.6105*(EXP((17.273*E65)/(E65+237.3))))*(100-H65)/100,3)</f>
        <v>0.38</v>
      </c>
      <c r="T65" s="6">
        <f>IF(V65&lt;V66,L65,0)</f>
        <v>0</v>
      </c>
      <c r="U65" s="6">
        <f>IF(T65&gt;0,M65,-999)</f>
        <v>-999</v>
      </c>
      <c r="V65">
        <v>199110</v>
      </c>
      <c r="W65">
        <v>1991</v>
      </c>
      <c r="Y65" s="11">
        <v>199608</v>
      </c>
      <c r="Z65" s="12">
        <v>18.522580645161288</v>
      </c>
      <c r="AA65" s="12">
        <v>12.825806451612902</v>
      </c>
      <c r="AB65" s="12">
        <v>19.925806451612903</v>
      </c>
      <c r="AC65" s="12">
        <v>6.3451612903225811</v>
      </c>
      <c r="AD65" s="12">
        <v>29.8</v>
      </c>
      <c r="AE65" s="12">
        <v>0.1</v>
      </c>
      <c r="AF65" s="12">
        <v>58.045161290322589</v>
      </c>
      <c r="AG65" s="12">
        <v>35.664516129032258</v>
      </c>
      <c r="AH65" s="12">
        <v>35.599999999999994</v>
      </c>
      <c r="AI65" s="12">
        <v>10.7</v>
      </c>
      <c r="AJ65" s="12">
        <v>0.83548387096774213</v>
      </c>
      <c r="AK65" s="12">
        <v>3.6322580645161291</v>
      </c>
      <c r="AL65" s="12">
        <v>6.1</v>
      </c>
      <c r="AM65" s="12">
        <v>-999</v>
      </c>
      <c r="AN65" s="12">
        <v>13.338709677419354</v>
      </c>
      <c r="AO65" s="12">
        <v>-999</v>
      </c>
      <c r="AP65" s="12">
        <v>-999</v>
      </c>
      <c r="AQ65" s="12">
        <v>0.73070967741935489</v>
      </c>
      <c r="AR65" s="12">
        <v>1.7644516129032257</v>
      </c>
      <c r="AS65" s="12">
        <v>3.585</v>
      </c>
      <c r="AT65" s="12">
        <v>0</v>
      </c>
      <c r="AU65" s="12">
        <v>-999</v>
      </c>
    </row>
    <row r="66" spans="1:47" x14ac:dyDescent="0.25">
      <c r="A66" s="14">
        <v>33533</v>
      </c>
      <c r="B66" s="3">
        <v>295</v>
      </c>
      <c r="C66" s="4">
        <v>1.81</v>
      </c>
      <c r="D66" s="5">
        <v>-5.5</v>
      </c>
      <c r="E66" s="5">
        <v>-3.4</v>
      </c>
      <c r="F66" s="5">
        <v>-6.9</v>
      </c>
      <c r="G66" s="4">
        <v>93.9</v>
      </c>
      <c r="H66" s="4">
        <v>93.1</v>
      </c>
      <c r="I66" s="4">
        <v>1</v>
      </c>
      <c r="J66" s="4">
        <v>4.3</v>
      </c>
      <c r="K66" s="4">
        <v>0.8</v>
      </c>
      <c r="L66" s="4">
        <v>-999</v>
      </c>
      <c r="M66" s="4">
        <v>-999</v>
      </c>
      <c r="N66" s="4">
        <v>-999</v>
      </c>
      <c r="O66" s="4">
        <v>-999</v>
      </c>
      <c r="P66" s="5">
        <v>-999</v>
      </c>
      <c r="Q66" s="5">
        <v>6.5</v>
      </c>
      <c r="R66" s="6">
        <v>0.442</v>
      </c>
      <c r="S66" s="34">
        <f>ROUND((0.6105*(EXP((17.273*E66)/(E66+237.3))))*(100-H66)/100,3)</f>
        <v>3.3000000000000002E-2</v>
      </c>
      <c r="T66" s="6">
        <f>IF(V66&lt;V67,L66,0)</f>
        <v>0</v>
      </c>
      <c r="U66" s="6">
        <f>IF(T66&gt;0,M66,-999)</f>
        <v>-999</v>
      </c>
      <c r="V66">
        <v>199110</v>
      </c>
      <c r="W66">
        <v>1991</v>
      </c>
      <c r="Y66" s="11">
        <v>199609</v>
      </c>
      <c r="Z66" s="12">
        <v>10.824333333333334</v>
      </c>
      <c r="AA66" s="12">
        <v>5.7266666666666683</v>
      </c>
      <c r="AB66" s="12">
        <v>11.970000000000002</v>
      </c>
      <c r="AC66" s="12">
        <v>1.0599999999999998</v>
      </c>
      <c r="AD66" s="12">
        <v>25.2</v>
      </c>
      <c r="AE66" s="12">
        <v>-6.5</v>
      </c>
      <c r="AF66" s="12">
        <v>79.289999999999978</v>
      </c>
      <c r="AG66" s="12">
        <v>53.806666666666679</v>
      </c>
      <c r="AH66" s="12">
        <v>82.899999999999991</v>
      </c>
      <c r="AI66" s="12">
        <v>28.7</v>
      </c>
      <c r="AJ66" s="12">
        <v>0.91666666666666663</v>
      </c>
      <c r="AK66" s="12">
        <v>3.4766666666666666</v>
      </c>
      <c r="AL66" s="12">
        <v>5.8</v>
      </c>
      <c r="AM66" s="12">
        <v>-999</v>
      </c>
      <c r="AN66" s="12">
        <v>7.4433333333333325</v>
      </c>
      <c r="AO66" s="12">
        <v>-999</v>
      </c>
      <c r="AP66" s="12">
        <v>-999</v>
      </c>
      <c r="AQ66" s="12">
        <v>0.72133333333333327</v>
      </c>
      <c r="AR66" s="12">
        <v>0.75980000000000014</v>
      </c>
      <c r="AS66" s="12">
        <v>2.6059999999999999</v>
      </c>
      <c r="AT66" s="12">
        <v>0</v>
      </c>
      <c r="AU66" s="12">
        <v>-999</v>
      </c>
    </row>
    <row r="67" spans="1:47" x14ac:dyDescent="0.25">
      <c r="A67" s="14">
        <v>33534</v>
      </c>
      <c r="B67" s="3">
        <v>296</v>
      </c>
      <c r="C67" s="4">
        <v>1.84</v>
      </c>
      <c r="D67" s="5">
        <v>-5.0999999999999996</v>
      </c>
      <c r="E67" s="5">
        <v>-3.5</v>
      </c>
      <c r="F67" s="5">
        <v>-7.8</v>
      </c>
      <c r="G67" s="4">
        <v>93.7</v>
      </c>
      <c r="H67" s="4">
        <v>89.4</v>
      </c>
      <c r="I67" s="4">
        <v>1.3</v>
      </c>
      <c r="J67" s="4">
        <v>4.7</v>
      </c>
      <c r="K67" s="4">
        <v>3.1</v>
      </c>
      <c r="L67" s="4">
        <v>-999</v>
      </c>
      <c r="M67" s="4">
        <v>-999</v>
      </c>
      <c r="N67" s="4">
        <v>-999</v>
      </c>
      <c r="O67" s="4">
        <v>-999</v>
      </c>
      <c r="P67" s="5">
        <v>-999</v>
      </c>
      <c r="Q67" s="5">
        <v>6</v>
      </c>
      <c r="R67" s="6">
        <v>0.42199999999999999</v>
      </c>
      <c r="S67" s="34">
        <f>ROUND((0.6105*(EXP((17.273*E67)/(E67+237.3))))*(100-H67)/100,3)</f>
        <v>0.05</v>
      </c>
      <c r="T67" s="6">
        <f>IF(V67&lt;V68,L67,0)</f>
        <v>0</v>
      </c>
      <c r="U67" s="6">
        <f>IF(T67&gt;0,M67,-999)</f>
        <v>-999</v>
      </c>
      <c r="V67">
        <v>199110</v>
      </c>
      <c r="W67">
        <v>1991</v>
      </c>
      <c r="Y67" s="11">
        <v>199610</v>
      </c>
      <c r="Z67" s="12">
        <v>6.6893548387096766</v>
      </c>
      <c r="AA67" s="12">
        <v>0.56774193548387142</v>
      </c>
      <c r="AB67" s="12">
        <v>5.7451612903225824</v>
      </c>
      <c r="AC67" s="12">
        <v>-3.8774193548387088</v>
      </c>
      <c r="AD67" s="12">
        <v>17.5</v>
      </c>
      <c r="AE67" s="12">
        <v>-12.8</v>
      </c>
      <c r="AF67" s="12">
        <v>81.558064516129022</v>
      </c>
      <c r="AG67" s="12">
        <v>60.296774193548387</v>
      </c>
      <c r="AH67" s="12">
        <v>97.999999999999986</v>
      </c>
      <c r="AI67" s="12">
        <v>28.7</v>
      </c>
      <c r="AJ67" s="12">
        <v>1.3290322580645164</v>
      </c>
      <c r="AK67" s="12">
        <v>3.8870967741935489</v>
      </c>
      <c r="AL67" s="12">
        <v>10</v>
      </c>
      <c r="AM67" s="12">
        <v>-289.25806451612902</v>
      </c>
      <c r="AN67" s="12">
        <v>3.6354838709677417</v>
      </c>
      <c r="AO67" s="12">
        <v>-999</v>
      </c>
      <c r="AP67" s="12">
        <v>-999</v>
      </c>
      <c r="AQ67" s="12">
        <v>0.5366774193548387</v>
      </c>
      <c r="AR67" s="12">
        <v>0.46919354838709676</v>
      </c>
      <c r="AS67" s="12">
        <v>1.4179999999999999</v>
      </c>
      <c r="AT67" s="12">
        <v>151</v>
      </c>
      <c r="AU67" s="12">
        <v>0.2</v>
      </c>
    </row>
    <row r="68" spans="1:47" x14ac:dyDescent="0.25">
      <c r="A68" s="14">
        <v>33535</v>
      </c>
      <c r="B68" s="3">
        <v>297</v>
      </c>
      <c r="C68" s="4">
        <v>0.94</v>
      </c>
      <c r="D68" s="5">
        <v>-4.8</v>
      </c>
      <c r="E68" s="5">
        <v>-1.9</v>
      </c>
      <c r="F68" s="5">
        <v>-6</v>
      </c>
      <c r="G68" s="4">
        <v>94.7</v>
      </c>
      <c r="H68" s="4">
        <v>93.9</v>
      </c>
      <c r="I68" s="4">
        <v>0.7</v>
      </c>
      <c r="J68" s="4">
        <v>3.9</v>
      </c>
      <c r="K68" s="4">
        <v>8.1999999999999993</v>
      </c>
      <c r="L68" s="4">
        <v>-999</v>
      </c>
      <c r="M68" s="4">
        <v>-999</v>
      </c>
      <c r="N68" s="4">
        <v>-999</v>
      </c>
      <c r="O68" s="4">
        <v>-999</v>
      </c>
      <c r="P68" s="5">
        <v>-999</v>
      </c>
      <c r="Q68" s="5">
        <v>5.7</v>
      </c>
      <c r="R68" s="6">
        <v>0.5</v>
      </c>
      <c r="S68" s="34">
        <f>ROUND((0.6105*(EXP((17.273*E68)/(E68+237.3))))*(100-H68)/100,3)</f>
        <v>3.2000000000000001E-2</v>
      </c>
      <c r="T68" s="6">
        <f>IF(V68&lt;V69,L68,0)</f>
        <v>0</v>
      </c>
      <c r="U68" s="6">
        <f>IF(T68&gt;0,M68,-999)</f>
        <v>-999</v>
      </c>
      <c r="V68">
        <v>199110</v>
      </c>
      <c r="W68">
        <v>1991</v>
      </c>
      <c r="Y68" s="11">
        <v>199611</v>
      </c>
      <c r="Z68" s="12">
        <v>2.8629999999999995</v>
      </c>
      <c r="AA68" s="12">
        <v>-4.6433333333333326</v>
      </c>
      <c r="AB68" s="12">
        <v>-0.66</v>
      </c>
      <c r="AC68" s="12">
        <v>-7.9466666666666663</v>
      </c>
      <c r="AD68" s="12">
        <v>13.3</v>
      </c>
      <c r="AE68" s="12">
        <v>-20.7</v>
      </c>
      <c r="AF68" s="12">
        <v>89.726666666666659</v>
      </c>
      <c r="AG68" s="12">
        <v>79.733333333333334</v>
      </c>
      <c r="AH68" s="12">
        <v>102.3</v>
      </c>
      <c r="AI68" s="12">
        <v>13.4</v>
      </c>
      <c r="AJ68" s="12">
        <v>1.0799999999999998</v>
      </c>
      <c r="AK68" s="12">
        <v>3.4433333333333334</v>
      </c>
      <c r="AL68" s="12">
        <v>7</v>
      </c>
      <c r="AM68" s="12">
        <v>9.9999999999999992E-2</v>
      </c>
      <c r="AN68" s="12">
        <v>1.0133333333333332</v>
      </c>
      <c r="AO68" s="12">
        <v>-999</v>
      </c>
      <c r="AP68" s="12">
        <v>-999</v>
      </c>
      <c r="AQ68" s="12">
        <v>0.45703333333333335</v>
      </c>
      <c r="AR68" s="12">
        <v>0.1852</v>
      </c>
      <c r="AS68" s="12">
        <v>0.89300000000000002</v>
      </c>
      <c r="AT68" s="12">
        <v>576</v>
      </c>
      <c r="AU68" s="12">
        <v>-3.2</v>
      </c>
    </row>
    <row r="69" spans="1:47" x14ac:dyDescent="0.25">
      <c r="A69" s="14">
        <v>33536</v>
      </c>
      <c r="B69" s="3">
        <v>298</v>
      </c>
      <c r="C69" s="4">
        <v>1.71</v>
      </c>
      <c r="D69" s="5">
        <v>-5.8</v>
      </c>
      <c r="E69" s="5">
        <v>-1.9</v>
      </c>
      <c r="F69" s="5">
        <v>-8.1999999999999993</v>
      </c>
      <c r="G69" s="4">
        <v>93.7</v>
      </c>
      <c r="H69" s="4">
        <v>92</v>
      </c>
      <c r="I69" s="4">
        <v>0.8</v>
      </c>
      <c r="J69" s="4">
        <v>3.7</v>
      </c>
      <c r="K69" s="4">
        <v>3.1</v>
      </c>
      <c r="L69" s="4">
        <v>-999</v>
      </c>
      <c r="M69" s="4">
        <v>-999</v>
      </c>
      <c r="N69" s="4">
        <v>-999</v>
      </c>
      <c r="O69" s="4">
        <v>-999</v>
      </c>
      <c r="P69" s="5">
        <v>-999</v>
      </c>
      <c r="Q69" s="5">
        <v>5.4</v>
      </c>
      <c r="R69" s="6">
        <v>0.48899999999999999</v>
      </c>
      <c r="S69" s="34">
        <f>ROUND((0.6105*(EXP((17.273*E69)/(E69+237.3))))*(100-H69)/100,3)</f>
        <v>4.2000000000000003E-2</v>
      </c>
      <c r="T69" s="6">
        <f>IF(V69&lt;V70,L69,0)</f>
        <v>0</v>
      </c>
      <c r="U69" s="6">
        <f>IF(T69&gt;0,M69,-999)</f>
        <v>-999</v>
      </c>
      <c r="V69">
        <v>199110</v>
      </c>
      <c r="W69">
        <v>1991</v>
      </c>
      <c r="Y69" s="11">
        <v>199612</v>
      </c>
      <c r="Z69" s="12">
        <v>1.6474193548387093</v>
      </c>
      <c r="AA69" s="12">
        <v>-9.6354838709677413</v>
      </c>
      <c r="AB69" s="12">
        <v>-5.7870967741935484</v>
      </c>
      <c r="AC69" s="12">
        <v>-13.109677419354838</v>
      </c>
      <c r="AD69" s="12">
        <v>4.3</v>
      </c>
      <c r="AE69" s="12">
        <v>-27.8</v>
      </c>
      <c r="AF69" s="12">
        <v>90.722580645161329</v>
      </c>
      <c r="AG69" s="12">
        <v>81.967741935483858</v>
      </c>
      <c r="AH69" s="12">
        <v>83.100000000000009</v>
      </c>
      <c r="AI69" s="12">
        <v>19.399999999999999</v>
      </c>
      <c r="AJ69" s="12">
        <v>1.4258064516129036</v>
      </c>
      <c r="AK69" s="12">
        <v>4.6096774193548393</v>
      </c>
      <c r="AL69" s="12">
        <v>8.3000000000000007</v>
      </c>
      <c r="AM69" s="12">
        <v>6.4516129032258063E-2</v>
      </c>
      <c r="AN69" s="12">
        <v>0.738709677419355</v>
      </c>
      <c r="AO69" s="12">
        <v>-999</v>
      </c>
      <c r="AP69" s="12">
        <v>-999</v>
      </c>
      <c r="AQ69" s="12">
        <v>0.34941935483870978</v>
      </c>
      <c r="AR69" s="12">
        <v>7.2580645161290341E-2</v>
      </c>
      <c r="AS69" s="12">
        <v>0.27</v>
      </c>
      <c r="AT69" s="12">
        <v>939</v>
      </c>
      <c r="AU69" s="12">
        <v>-6</v>
      </c>
    </row>
    <row r="70" spans="1:47" x14ac:dyDescent="0.25">
      <c r="A70" s="14">
        <v>33537</v>
      </c>
      <c r="B70" s="3">
        <v>299</v>
      </c>
      <c r="C70" s="4">
        <v>8.0399999999999991</v>
      </c>
      <c r="D70" s="5">
        <v>-7.5</v>
      </c>
      <c r="E70" s="5">
        <v>-2.2999999999999998</v>
      </c>
      <c r="F70" s="5">
        <v>-11.1</v>
      </c>
      <c r="G70" s="4">
        <v>90.2</v>
      </c>
      <c r="H70" s="4">
        <v>83.5</v>
      </c>
      <c r="I70" s="4">
        <v>1</v>
      </c>
      <c r="J70" s="4">
        <v>4.3</v>
      </c>
      <c r="K70" s="4">
        <v>0</v>
      </c>
      <c r="L70" s="4">
        <v>-999</v>
      </c>
      <c r="M70" s="4">
        <v>-999</v>
      </c>
      <c r="N70" s="4">
        <v>-999</v>
      </c>
      <c r="O70" s="4">
        <v>-999</v>
      </c>
      <c r="P70" s="5">
        <v>-999</v>
      </c>
      <c r="Q70" s="5">
        <v>5.2</v>
      </c>
      <c r="R70" s="6">
        <v>0.43</v>
      </c>
      <c r="S70" s="34">
        <f>ROUND((0.6105*(EXP((17.273*E70)/(E70+237.3))))*(100-H70)/100,3)</f>
        <v>8.5000000000000006E-2</v>
      </c>
      <c r="T70" s="6">
        <f>IF(V70&lt;V71,L70,0)</f>
        <v>0</v>
      </c>
      <c r="U70" s="6">
        <f>IF(T70&gt;0,M70,-999)</f>
        <v>-999</v>
      </c>
      <c r="V70">
        <v>199110</v>
      </c>
      <c r="W70">
        <v>1991</v>
      </c>
      <c r="Y70" s="11">
        <v>199701</v>
      </c>
      <c r="Z70" s="12">
        <v>3.7719354838709678</v>
      </c>
      <c r="AA70" s="12">
        <v>-6.5064516129032262</v>
      </c>
      <c r="AB70" s="12">
        <v>-2.6419354838709674</v>
      </c>
      <c r="AC70" s="12">
        <v>-9.2516129032258068</v>
      </c>
      <c r="AD70" s="12">
        <v>3.7</v>
      </c>
      <c r="AE70" s="12">
        <v>-25.9</v>
      </c>
      <c r="AF70" s="12">
        <v>84.045161290322582</v>
      </c>
      <c r="AG70" s="12">
        <v>66.961290322580638</v>
      </c>
      <c r="AH70" s="12">
        <v>86.399999999999991</v>
      </c>
      <c r="AI70" s="12">
        <v>17.8</v>
      </c>
      <c r="AJ70" s="12">
        <v>1.1290322580645162</v>
      </c>
      <c r="AK70" s="12">
        <v>3.5903225806451609</v>
      </c>
      <c r="AL70" s="12">
        <v>6.3</v>
      </c>
      <c r="AM70" s="12">
        <v>-999</v>
      </c>
      <c r="AN70" s="12">
        <v>-999</v>
      </c>
      <c r="AO70" s="12">
        <v>-999</v>
      </c>
      <c r="AP70" s="12">
        <v>-999</v>
      </c>
      <c r="AQ70" s="12">
        <v>0.35809677419354841</v>
      </c>
      <c r="AR70" s="12">
        <v>0.17016129032258068</v>
      </c>
      <c r="AS70" s="12">
        <v>0.34399999999999997</v>
      </c>
      <c r="AT70" s="12">
        <v>1112</v>
      </c>
      <c r="AU70" s="12">
        <v>-999</v>
      </c>
    </row>
    <row r="71" spans="1:47" x14ac:dyDescent="0.25">
      <c r="A71" s="14">
        <v>33538</v>
      </c>
      <c r="B71" s="3">
        <v>300</v>
      </c>
      <c r="C71" s="4">
        <v>7.41</v>
      </c>
      <c r="D71" s="5">
        <v>-13.6</v>
      </c>
      <c r="E71" s="5">
        <v>-8.5</v>
      </c>
      <c r="F71" s="5">
        <v>-20.6</v>
      </c>
      <c r="G71" s="4">
        <v>82.8</v>
      </c>
      <c r="H71" s="4">
        <v>76.400000000000006</v>
      </c>
      <c r="I71" s="4">
        <v>1.1000000000000001</v>
      </c>
      <c r="J71" s="4">
        <v>5.7</v>
      </c>
      <c r="K71" s="4">
        <v>0</v>
      </c>
      <c r="L71" s="4">
        <v>-999</v>
      </c>
      <c r="M71" s="4">
        <v>-999</v>
      </c>
      <c r="N71" s="4">
        <v>-999</v>
      </c>
      <c r="O71" s="4">
        <v>-999</v>
      </c>
      <c r="P71" s="5">
        <v>-999</v>
      </c>
      <c r="Q71" s="5">
        <v>5</v>
      </c>
      <c r="R71" s="6">
        <v>0.246</v>
      </c>
      <c r="S71" s="34">
        <f>ROUND((0.6105*(EXP((17.273*E71)/(E71+237.3))))*(100-H71)/100,3)</f>
        <v>7.5999999999999998E-2</v>
      </c>
      <c r="T71" s="6">
        <f>IF(V71&lt;V72,L71,0)</f>
        <v>0</v>
      </c>
      <c r="U71" s="6">
        <f>IF(T71&gt;0,M71,-999)</f>
        <v>-999</v>
      </c>
      <c r="V71">
        <v>199110</v>
      </c>
      <c r="W71">
        <v>1991</v>
      </c>
      <c r="Y71" s="11">
        <v>199702</v>
      </c>
      <c r="Z71" s="12">
        <v>6.3460714285714293</v>
      </c>
      <c r="AA71" s="12">
        <v>-5.3107142857142877</v>
      </c>
      <c r="AB71" s="12">
        <v>0.15714285714285708</v>
      </c>
      <c r="AC71" s="12">
        <v>-9.4178571428571445</v>
      </c>
      <c r="AD71" s="12">
        <v>6.1</v>
      </c>
      <c r="AE71" s="12">
        <v>-17.100000000000001</v>
      </c>
      <c r="AF71" s="12">
        <v>79.20714285714287</v>
      </c>
      <c r="AG71" s="12">
        <v>54.857142857142854</v>
      </c>
      <c r="AH71" s="12">
        <v>68.199999999999989</v>
      </c>
      <c r="AI71" s="12">
        <v>21.6</v>
      </c>
      <c r="AJ71" s="12">
        <v>1.0928571428571425</v>
      </c>
      <c r="AK71" s="12">
        <v>3.5357142857142847</v>
      </c>
      <c r="AL71" s="12">
        <v>6.7</v>
      </c>
      <c r="AM71" s="12">
        <v>-999</v>
      </c>
      <c r="AN71" s="12">
        <v>-999</v>
      </c>
      <c r="AO71" s="12">
        <v>-999</v>
      </c>
      <c r="AP71" s="12">
        <v>-999</v>
      </c>
      <c r="AQ71" s="12">
        <v>0.33960714285714283</v>
      </c>
      <c r="AR71" s="12">
        <v>0.28832142857142856</v>
      </c>
      <c r="AS71" s="12">
        <v>0.63200000000000001</v>
      </c>
      <c r="AT71" s="12">
        <v>1284</v>
      </c>
      <c r="AU71" s="12">
        <v>-999</v>
      </c>
    </row>
    <row r="72" spans="1:47" x14ac:dyDescent="0.25">
      <c r="A72" s="14">
        <v>33539</v>
      </c>
      <c r="B72" s="3">
        <v>301</v>
      </c>
      <c r="C72" s="4">
        <v>6.47</v>
      </c>
      <c r="D72" s="5">
        <v>-13.3</v>
      </c>
      <c r="E72" s="5">
        <v>-5.4</v>
      </c>
      <c r="F72" s="5">
        <v>-21.7</v>
      </c>
      <c r="G72" s="4">
        <v>76.3</v>
      </c>
      <c r="H72" s="4">
        <v>61.6</v>
      </c>
      <c r="I72" s="4">
        <v>0.8</v>
      </c>
      <c r="J72" s="4">
        <v>3.7</v>
      </c>
      <c r="K72" s="4">
        <v>0</v>
      </c>
      <c r="L72" s="4">
        <v>-999</v>
      </c>
      <c r="M72" s="4">
        <v>-999</v>
      </c>
      <c r="N72" s="4">
        <v>-999</v>
      </c>
      <c r="O72" s="4">
        <v>-999</v>
      </c>
      <c r="P72" s="5">
        <v>-999</v>
      </c>
      <c r="Q72" s="5">
        <v>4.9000000000000004</v>
      </c>
      <c r="R72" s="6">
        <v>0.252</v>
      </c>
      <c r="S72" s="34">
        <f>ROUND((0.6105*(EXP((17.273*E72)/(E72+237.3))))*(100-H72)/100,3)</f>
        <v>0.157</v>
      </c>
      <c r="T72" s="6">
        <f>IF(V72&lt;V73,L72,0)</f>
        <v>0</v>
      </c>
      <c r="U72" s="6">
        <f>IF(T72&gt;0,M72,-999)</f>
        <v>-999</v>
      </c>
      <c r="V72">
        <v>199110</v>
      </c>
      <c r="W72">
        <v>1991</v>
      </c>
      <c r="Y72" s="11">
        <v>199703</v>
      </c>
      <c r="Z72" s="12">
        <v>9.4567741935483856</v>
      </c>
      <c r="AA72" s="12">
        <v>-3.5870967741935487</v>
      </c>
      <c r="AB72" s="12">
        <v>0.7193548387096772</v>
      </c>
      <c r="AC72" s="12">
        <v>-7.2516129032258076</v>
      </c>
      <c r="AD72" s="12">
        <v>9.6</v>
      </c>
      <c r="AE72" s="12">
        <v>-15.9</v>
      </c>
      <c r="AF72" s="12">
        <v>77.17741935483869</v>
      </c>
      <c r="AG72" s="12">
        <v>52.819354838709678</v>
      </c>
      <c r="AH72" s="12">
        <v>66.3</v>
      </c>
      <c r="AI72" s="12">
        <v>8.5</v>
      </c>
      <c r="AJ72" s="12">
        <v>1.6483870967741934</v>
      </c>
      <c r="AK72" s="12">
        <v>4.4870967741935486</v>
      </c>
      <c r="AL72" s="12">
        <v>7.1</v>
      </c>
      <c r="AM72" s="12">
        <v>-999</v>
      </c>
      <c r="AN72" s="12">
        <v>-999</v>
      </c>
      <c r="AO72" s="12">
        <v>-999</v>
      </c>
      <c r="AP72" s="12">
        <v>-999</v>
      </c>
      <c r="AQ72" s="12">
        <v>0.33987096774193554</v>
      </c>
      <c r="AR72" s="12">
        <v>0.3276129032258065</v>
      </c>
      <c r="AS72" s="12">
        <v>0.74099999999999999</v>
      </c>
      <c r="AT72" s="12">
        <v>1177</v>
      </c>
      <c r="AU72" s="12">
        <v>-1</v>
      </c>
    </row>
    <row r="73" spans="1:47" x14ac:dyDescent="0.25">
      <c r="A73" s="14">
        <v>33540</v>
      </c>
      <c r="B73" s="3">
        <v>302</v>
      </c>
      <c r="C73" s="4">
        <v>9.39</v>
      </c>
      <c r="D73" s="5">
        <v>-12.4</v>
      </c>
      <c r="E73" s="5">
        <v>-5.3</v>
      </c>
      <c r="F73" s="5">
        <v>-16.7</v>
      </c>
      <c r="G73" s="4">
        <v>72.8</v>
      </c>
      <c r="H73" s="4">
        <v>58.2</v>
      </c>
      <c r="I73" s="4">
        <v>1.3</v>
      </c>
      <c r="J73" s="4">
        <v>5.0999999999999996</v>
      </c>
      <c r="K73" s="4">
        <v>0</v>
      </c>
      <c r="L73" s="4">
        <v>-999</v>
      </c>
      <c r="M73" s="4">
        <v>-999</v>
      </c>
      <c r="N73" s="4">
        <v>-999</v>
      </c>
      <c r="O73" s="4">
        <v>-999</v>
      </c>
      <c r="P73" s="5">
        <v>-999</v>
      </c>
      <c r="Q73" s="5">
        <v>4.5999999999999996</v>
      </c>
      <c r="R73" s="6">
        <v>0.23899999999999999</v>
      </c>
      <c r="S73" s="34">
        <f>ROUND((0.6105*(EXP((17.273*E73)/(E73+237.3))))*(100-H73)/100,3)</f>
        <v>0.17199999999999999</v>
      </c>
      <c r="T73" s="6">
        <f>IF(V73&lt;V74,L73,0)</f>
        <v>0</v>
      </c>
      <c r="U73" s="6">
        <f>IF(T73&gt;0,M73,-999)</f>
        <v>-999</v>
      </c>
      <c r="V73">
        <v>199110</v>
      </c>
      <c r="W73">
        <v>1991</v>
      </c>
      <c r="Y73" s="11">
        <v>199704</v>
      </c>
      <c r="Z73" s="12">
        <v>15.885000000000002</v>
      </c>
      <c r="AA73" s="12">
        <v>-0.57666666666666633</v>
      </c>
      <c r="AB73" s="12">
        <v>5.3000000000000007</v>
      </c>
      <c r="AC73" s="12">
        <v>-5.9</v>
      </c>
      <c r="AD73" s="12">
        <v>10.9</v>
      </c>
      <c r="AE73" s="12">
        <v>-14.7</v>
      </c>
      <c r="AF73" s="12">
        <v>67.693333333333342</v>
      </c>
      <c r="AG73" s="12">
        <v>42.08</v>
      </c>
      <c r="AH73" s="12">
        <v>57.500000000000007</v>
      </c>
      <c r="AI73" s="12">
        <v>20.2</v>
      </c>
      <c r="AJ73" s="12">
        <v>1.6033333333333328</v>
      </c>
      <c r="AK73" s="12">
        <v>4.3866666666666667</v>
      </c>
      <c r="AL73" s="12">
        <v>7.3</v>
      </c>
      <c r="AM73" s="12">
        <v>-166.37333333333328</v>
      </c>
      <c r="AN73" s="12">
        <v>-166.16333333333347</v>
      </c>
      <c r="AO73" s="12">
        <v>-999</v>
      </c>
      <c r="AP73" s="12">
        <v>-999</v>
      </c>
      <c r="AQ73" s="12">
        <v>0.37300000000000005</v>
      </c>
      <c r="AR73" s="12">
        <v>0.52726666666666677</v>
      </c>
      <c r="AS73" s="12">
        <v>0.88200000000000001</v>
      </c>
      <c r="AT73" s="12">
        <v>783</v>
      </c>
      <c r="AU73" s="12">
        <v>0</v>
      </c>
    </row>
    <row r="74" spans="1:47" x14ac:dyDescent="0.25">
      <c r="A74" s="14">
        <v>33541</v>
      </c>
      <c r="B74" s="3">
        <v>303</v>
      </c>
      <c r="C74" s="4">
        <v>2.98</v>
      </c>
      <c r="D74" s="5">
        <v>-7.2</v>
      </c>
      <c r="E74" s="5">
        <v>-4.5</v>
      </c>
      <c r="F74" s="5">
        <v>-14.5</v>
      </c>
      <c r="G74" s="4">
        <v>68.099999999999994</v>
      </c>
      <c r="H74" s="4">
        <v>49.9</v>
      </c>
      <c r="I74" s="4">
        <v>0.8</v>
      </c>
      <c r="J74" s="4">
        <v>4.2</v>
      </c>
      <c r="K74" s="4">
        <v>1</v>
      </c>
      <c r="L74" s="4">
        <v>-999</v>
      </c>
      <c r="M74" s="4">
        <v>-999</v>
      </c>
      <c r="N74" s="4">
        <v>-999</v>
      </c>
      <c r="O74" s="4">
        <v>-999</v>
      </c>
      <c r="P74" s="5">
        <v>-999</v>
      </c>
      <c r="Q74" s="5">
        <v>4.4000000000000004</v>
      </c>
      <c r="R74" s="6">
        <v>0.218</v>
      </c>
      <c r="S74" s="34">
        <f>ROUND((0.6105*(EXP((17.273*E74)/(E74+237.3))))*(100-H74)/100,3)</f>
        <v>0.219</v>
      </c>
      <c r="T74" s="6">
        <f>IF(V74&lt;V75,L74,0)</f>
        <v>0</v>
      </c>
      <c r="U74" s="6">
        <f>IF(T74&gt;0,M74,-999)</f>
        <v>-999</v>
      </c>
      <c r="V74">
        <v>199110</v>
      </c>
      <c r="W74">
        <v>1991</v>
      </c>
      <c r="Y74" s="11">
        <v>199705</v>
      </c>
      <c r="Z74" s="12">
        <v>17.335483870967746</v>
      </c>
      <c r="AA74" s="12">
        <v>6.0193548387096776</v>
      </c>
      <c r="AB74" s="12">
        <v>11.935483870967742</v>
      </c>
      <c r="AC74" s="12">
        <v>1.1419354838709677</v>
      </c>
      <c r="AD74" s="12">
        <v>20.8</v>
      </c>
      <c r="AE74" s="12">
        <v>-4.8</v>
      </c>
      <c r="AF74" s="12">
        <v>72.116129032258058</v>
      </c>
      <c r="AG74" s="12">
        <v>47.848387096774189</v>
      </c>
      <c r="AH74" s="12">
        <v>96.899999999999991</v>
      </c>
      <c r="AI74" s="12">
        <v>18.8</v>
      </c>
      <c r="AJ74" s="12">
        <v>1.2290322580645161</v>
      </c>
      <c r="AK74" s="12">
        <v>3.6096774193548384</v>
      </c>
      <c r="AL74" s="12">
        <v>6.1</v>
      </c>
      <c r="AM74" s="12">
        <v>3.229032258064517</v>
      </c>
      <c r="AN74" s="12">
        <v>3.0709677419354842</v>
      </c>
      <c r="AO74" s="12">
        <v>-999</v>
      </c>
      <c r="AP74" s="12">
        <v>-999</v>
      </c>
      <c r="AQ74" s="12">
        <v>0.6381290322580645</v>
      </c>
      <c r="AR74" s="12">
        <v>0.82141935483870965</v>
      </c>
      <c r="AS74" s="12">
        <v>2.0289999999999999</v>
      </c>
      <c r="AT74" s="12">
        <v>0</v>
      </c>
      <c r="AU74" s="12">
        <v>-999</v>
      </c>
    </row>
    <row r="75" spans="1:47" x14ac:dyDescent="0.25">
      <c r="A75" s="14">
        <v>33542</v>
      </c>
      <c r="B75" s="3">
        <v>304</v>
      </c>
      <c r="C75" s="4">
        <v>3.23</v>
      </c>
      <c r="D75" s="5">
        <v>-5</v>
      </c>
      <c r="E75" s="5">
        <v>0.4</v>
      </c>
      <c r="F75" s="5">
        <v>-7.6</v>
      </c>
      <c r="G75" s="4">
        <v>91.2</v>
      </c>
      <c r="H75" s="4">
        <v>71.8</v>
      </c>
      <c r="I75" s="4">
        <v>0.6</v>
      </c>
      <c r="J75" s="4">
        <v>4.5</v>
      </c>
      <c r="K75" s="4">
        <v>0</v>
      </c>
      <c r="L75" s="4">
        <v>-999</v>
      </c>
      <c r="M75" s="4">
        <v>-999</v>
      </c>
      <c r="N75" s="4">
        <v>-999</v>
      </c>
      <c r="O75" s="4">
        <v>-999</v>
      </c>
      <c r="P75" s="5">
        <v>-999</v>
      </c>
      <c r="Q75" s="5">
        <v>4.3</v>
      </c>
      <c r="R75" s="6">
        <v>0.45100000000000001</v>
      </c>
      <c r="S75" s="34">
        <f>ROUND((0.6105*(EXP((17.273*E75)/(E75+237.3))))*(100-H75)/100,3)</f>
        <v>0.17699999999999999</v>
      </c>
      <c r="T75" s="6">
        <f>IF(V75&lt;V76,L75,0)</f>
        <v>-999</v>
      </c>
      <c r="U75" s="6">
        <f>IF(T75&gt;0,M75,-999)</f>
        <v>-999</v>
      </c>
      <c r="V75">
        <v>199110</v>
      </c>
      <c r="W75">
        <v>1991</v>
      </c>
      <c r="Y75" s="11">
        <v>199706</v>
      </c>
      <c r="Z75" s="12">
        <v>17.582333333333334</v>
      </c>
      <c r="AA75" s="12">
        <v>7.6533333333333315</v>
      </c>
      <c r="AB75" s="12">
        <v>14.066666666666666</v>
      </c>
      <c r="AC75" s="12">
        <v>2.3633333333333328</v>
      </c>
      <c r="AD75" s="12">
        <v>22.3</v>
      </c>
      <c r="AE75" s="12">
        <v>-1.5</v>
      </c>
      <c r="AF75" s="12">
        <v>78.276666666666671</v>
      </c>
      <c r="AG75" s="12">
        <v>49.06333333333334</v>
      </c>
      <c r="AH75" s="12">
        <v>137.70000000000002</v>
      </c>
      <c r="AI75" s="12">
        <v>22.8</v>
      </c>
      <c r="AJ75" s="12">
        <v>1.2733333333333332</v>
      </c>
      <c r="AK75" s="12">
        <v>3.8100000000000009</v>
      </c>
      <c r="AL75" s="12">
        <v>5.7</v>
      </c>
      <c r="AM75" s="12">
        <v>9.3533333333333317</v>
      </c>
      <c r="AN75" s="12">
        <v>8.9599999999999991</v>
      </c>
      <c r="AO75" s="12">
        <v>-999</v>
      </c>
      <c r="AP75" s="12">
        <v>-999</v>
      </c>
      <c r="AQ75" s="12">
        <v>0.75313333333333332</v>
      </c>
      <c r="AR75" s="12">
        <v>0.90283333333333315</v>
      </c>
      <c r="AS75" s="12">
        <v>2.032</v>
      </c>
      <c r="AT75" s="12">
        <v>0</v>
      </c>
      <c r="AU75" s="12">
        <v>-999</v>
      </c>
    </row>
    <row r="76" spans="1:47" x14ac:dyDescent="0.25">
      <c r="A76" s="14">
        <v>33543</v>
      </c>
      <c r="B76" s="3">
        <v>305</v>
      </c>
      <c r="C76" s="4">
        <v>2.58</v>
      </c>
      <c r="D76" s="5">
        <v>-8.8000000000000007</v>
      </c>
      <c r="E76" s="5">
        <v>-6.2</v>
      </c>
      <c r="F76" s="5">
        <v>-11.9</v>
      </c>
      <c r="G76" s="4">
        <v>88.1</v>
      </c>
      <c r="H76" s="4">
        <v>82.9</v>
      </c>
      <c r="I76" s="4">
        <v>1.6</v>
      </c>
      <c r="J76" s="4">
        <v>4.5999999999999996</v>
      </c>
      <c r="K76" s="4">
        <v>0</v>
      </c>
      <c r="L76" s="4">
        <v>-999</v>
      </c>
      <c r="M76" s="4">
        <v>-999</v>
      </c>
      <c r="N76" s="4">
        <v>-999</v>
      </c>
      <c r="O76" s="4">
        <v>-999</v>
      </c>
      <c r="P76" s="5">
        <v>-999</v>
      </c>
      <c r="Q76" s="5">
        <v>4.0999999999999996</v>
      </c>
      <c r="R76" s="6">
        <v>0.318</v>
      </c>
      <c r="S76" s="34">
        <f>ROUND((0.6105*(EXP((17.273*E76)/(E76+237.3))))*(100-H76)/100,3)</f>
        <v>6.6000000000000003E-2</v>
      </c>
      <c r="T76" s="6">
        <f>IF(V76&lt;V77,L76,0)</f>
        <v>0</v>
      </c>
      <c r="U76" s="6">
        <f>IF(T76&gt;0,M76,-999)</f>
        <v>-999</v>
      </c>
      <c r="V76">
        <v>199111</v>
      </c>
      <c r="W76">
        <v>1991</v>
      </c>
      <c r="Y76" s="11">
        <v>199707</v>
      </c>
      <c r="Z76" s="12">
        <v>19.473225806451616</v>
      </c>
      <c r="AA76" s="12">
        <v>11.054838709677419</v>
      </c>
      <c r="AB76" s="12">
        <v>17.954838709677418</v>
      </c>
      <c r="AC76" s="12">
        <v>4.8483870967741938</v>
      </c>
      <c r="AD76" s="12">
        <v>25.4</v>
      </c>
      <c r="AE76" s="12">
        <v>0.7</v>
      </c>
      <c r="AF76" s="12">
        <v>73.806451612903217</v>
      </c>
      <c r="AG76" s="12">
        <v>46.048387096774192</v>
      </c>
      <c r="AH76" s="12">
        <v>106.69999999999999</v>
      </c>
      <c r="AI76" s="12">
        <v>26.9</v>
      </c>
      <c r="AJ76" s="12">
        <v>1.193548387096774</v>
      </c>
      <c r="AK76" s="12">
        <v>3.5580645161290323</v>
      </c>
      <c r="AL76" s="12">
        <v>6</v>
      </c>
      <c r="AM76" s="12">
        <v>12.467741935483868</v>
      </c>
      <c r="AN76" s="12">
        <v>11.474193548387099</v>
      </c>
      <c r="AO76" s="12">
        <v>-999</v>
      </c>
      <c r="AP76" s="12">
        <v>-999</v>
      </c>
      <c r="AQ76" s="12">
        <v>0.90280645161290352</v>
      </c>
      <c r="AR76" s="12">
        <v>1.2280967741935485</v>
      </c>
      <c r="AS76" s="12">
        <v>2.2639999999999998</v>
      </c>
      <c r="AT76" s="12">
        <v>0</v>
      </c>
      <c r="AU76" s="12">
        <v>-999</v>
      </c>
    </row>
    <row r="77" spans="1:47" x14ac:dyDescent="0.25">
      <c r="A77" s="14">
        <v>33544</v>
      </c>
      <c r="B77" s="3">
        <v>306</v>
      </c>
      <c r="C77" s="4">
        <v>8.2200000000000006</v>
      </c>
      <c r="D77" s="5">
        <v>-8.6999999999999993</v>
      </c>
      <c r="E77" s="5">
        <v>-2.4</v>
      </c>
      <c r="F77" s="5">
        <v>-13.8</v>
      </c>
      <c r="G77" s="4">
        <v>54.5</v>
      </c>
      <c r="H77" s="4">
        <v>30.4</v>
      </c>
      <c r="I77" s="4">
        <v>1.4</v>
      </c>
      <c r="J77" s="4">
        <v>4.7</v>
      </c>
      <c r="K77" s="4">
        <v>0</v>
      </c>
      <c r="L77" s="4">
        <v>-999</v>
      </c>
      <c r="M77" s="4">
        <v>-999</v>
      </c>
      <c r="N77" s="4">
        <v>-999</v>
      </c>
      <c r="O77" s="4">
        <v>-999</v>
      </c>
      <c r="P77" s="5">
        <v>-999</v>
      </c>
      <c r="Q77" s="5">
        <v>4</v>
      </c>
      <c r="R77" s="6">
        <v>0.156</v>
      </c>
      <c r="S77" s="34">
        <f>ROUND((0.6105*(EXP((17.273*E77)/(E77+237.3))))*(100-H77)/100,3)</f>
        <v>0.35599999999999998</v>
      </c>
      <c r="T77" s="6">
        <f>IF(V77&lt;V78,L77,0)</f>
        <v>0</v>
      </c>
      <c r="U77" s="6">
        <f>IF(T77&gt;0,M77,-999)</f>
        <v>-999</v>
      </c>
      <c r="V77">
        <v>199111</v>
      </c>
      <c r="W77">
        <v>1991</v>
      </c>
      <c r="Y77" s="11">
        <v>199708</v>
      </c>
      <c r="Z77" s="12">
        <v>17.710645161290323</v>
      </c>
      <c r="AA77" s="12">
        <v>12.745161290322583</v>
      </c>
      <c r="AB77" s="12">
        <v>19.741935483870972</v>
      </c>
      <c r="AC77" s="12">
        <v>6.7516129032258068</v>
      </c>
      <c r="AD77" s="12">
        <v>27.7</v>
      </c>
      <c r="AE77" s="12">
        <v>2.2000000000000002</v>
      </c>
      <c r="AF77" s="12">
        <v>70.374193548387098</v>
      </c>
      <c r="AG77" s="12">
        <v>41.880645161290325</v>
      </c>
      <c r="AH77" s="12">
        <v>30</v>
      </c>
      <c r="AI77" s="12">
        <v>7.9</v>
      </c>
      <c r="AJ77" s="12">
        <v>1.1225806451612903</v>
      </c>
      <c r="AK77" s="12">
        <v>3.9290322580645149</v>
      </c>
      <c r="AL77" s="12">
        <v>7.6</v>
      </c>
      <c r="AM77" s="12">
        <v>13.561290322580648</v>
      </c>
      <c r="AN77" s="12">
        <v>13.029032258064516</v>
      </c>
      <c r="AO77" s="12">
        <v>-999</v>
      </c>
      <c r="AP77" s="12">
        <v>-999</v>
      </c>
      <c r="AQ77" s="12">
        <v>0.9293870967741934</v>
      </c>
      <c r="AR77" s="12">
        <v>1.4388064516129033</v>
      </c>
      <c r="AS77" s="12">
        <v>3.0640000000000001</v>
      </c>
      <c r="AT77" s="12">
        <v>0</v>
      </c>
      <c r="AU77" s="12">
        <v>-999</v>
      </c>
    </row>
    <row r="78" spans="1:47" x14ac:dyDescent="0.25">
      <c r="A78" s="14">
        <v>33545</v>
      </c>
      <c r="B78" s="3">
        <v>307</v>
      </c>
      <c r="C78" s="4">
        <v>4.97</v>
      </c>
      <c r="D78" s="5">
        <v>-6</v>
      </c>
      <c r="E78" s="5">
        <v>-2.2000000000000002</v>
      </c>
      <c r="F78" s="5">
        <v>-9.9</v>
      </c>
      <c r="G78" s="4">
        <v>58.1</v>
      </c>
      <c r="H78" s="4">
        <v>31.7</v>
      </c>
      <c r="I78" s="4">
        <v>0.5</v>
      </c>
      <c r="J78" s="4">
        <v>3.8</v>
      </c>
      <c r="K78" s="4">
        <v>9.3000000000000007</v>
      </c>
      <c r="L78" s="4">
        <v>-999</v>
      </c>
      <c r="M78" s="4">
        <v>-999</v>
      </c>
      <c r="N78" s="4">
        <v>-999</v>
      </c>
      <c r="O78" s="4">
        <v>-999</v>
      </c>
      <c r="P78" s="5">
        <v>-999</v>
      </c>
      <c r="Q78" s="5">
        <v>3.9</v>
      </c>
      <c r="R78" s="6">
        <v>0.16500000000000001</v>
      </c>
      <c r="S78" s="34">
        <f>ROUND((0.6105*(EXP((17.273*E78)/(E78+237.3))))*(100-H78)/100,3)</f>
        <v>0.35499999999999998</v>
      </c>
      <c r="T78" s="6">
        <f>IF(V78&lt;V79,L78,0)</f>
        <v>0</v>
      </c>
      <c r="U78" s="6">
        <f>IF(T78&gt;0,M78,-999)</f>
        <v>-999</v>
      </c>
      <c r="V78">
        <v>199111</v>
      </c>
      <c r="W78">
        <v>1991</v>
      </c>
      <c r="Y78" s="11">
        <v>199709</v>
      </c>
      <c r="Z78" s="12">
        <v>12.684666666666669</v>
      </c>
      <c r="AA78" s="12">
        <v>9.1033333333333299</v>
      </c>
      <c r="AB78" s="12">
        <v>15.629999999999999</v>
      </c>
      <c r="AC78" s="12">
        <v>3.8499999999999996</v>
      </c>
      <c r="AD78" s="12">
        <v>24</v>
      </c>
      <c r="AE78" s="12">
        <v>-2.7</v>
      </c>
      <c r="AF78" s="12">
        <v>75.576666666666654</v>
      </c>
      <c r="AG78" s="12">
        <v>51.486666666666657</v>
      </c>
      <c r="AH78" s="12">
        <v>109.59999999999998</v>
      </c>
      <c r="AI78" s="12">
        <v>29</v>
      </c>
      <c r="AJ78" s="12">
        <v>1.2566666666666668</v>
      </c>
      <c r="AK78" s="12">
        <v>4.0333333333333332</v>
      </c>
      <c r="AL78" s="12">
        <v>6.9</v>
      </c>
      <c r="AM78" s="12">
        <v>9.5833333333333339</v>
      </c>
      <c r="AN78" s="12">
        <v>9.6599999999999966</v>
      </c>
      <c r="AO78" s="12">
        <v>-999</v>
      </c>
      <c r="AP78" s="12">
        <v>-999</v>
      </c>
      <c r="AQ78" s="12">
        <v>0.84886666666666655</v>
      </c>
      <c r="AR78" s="12">
        <v>1.0274333333333334</v>
      </c>
      <c r="AS78" s="12">
        <v>2.3330000000000002</v>
      </c>
      <c r="AT78" s="12">
        <v>0</v>
      </c>
      <c r="AU78" s="12">
        <v>-999</v>
      </c>
    </row>
    <row r="79" spans="1:47" x14ac:dyDescent="0.25">
      <c r="A79" s="14">
        <v>33546</v>
      </c>
      <c r="B79" s="3">
        <v>308</v>
      </c>
      <c r="C79" s="4">
        <v>0.88</v>
      </c>
      <c r="D79" s="5">
        <v>-1.5</v>
      </c>
      <c r="E79" s="5">
        <v>0.9</v>
      </c>
      <c r="F79" s="5">
        <v>-4.8</v>
      </c>
      <c r="G79" s="4">
        <v>96.4</v>
      </c>
      <c r="H79" s="4">
        <v>92.2</v>
      </c>
      <c r="I79" s="4">
        <v>0.8</v>
      </c>
      <c r="J79" s="4">
        <v>5.3</v>
      </c>
      <c r="K79" s="4">
        <v>23.1</v>
      </c>
      <c r="L79" s="4">
        <v>-999</v>
      </c>
      <c r="M79" s="4">
        <v>-999</v>
      </c>
      <c r="N79" s="4">
        <v>-999</v>
      </c>
      <c r="O79" s="4">
        <v>-999</v>
      </c>
      <c r="P79" s="5">
        <v>-999</v>
      </c>
      <c r="Q79" s="5">
        <v>3.8</v>
      </c>
      <c r="R79" s="6">
        <v>0.59899999999999998</v>
      </c>
      <c r="S79" s="34">
        <f>ROUND((0.6105*(EXP((17.273*E79)/(E79+237.3))))*(100-H79)/100,3)</f>
        <v>5.0999999999999997E-2</v>
      </c>
      <c r="T79" s="6">
        <f>IF(V79&lt;V80,L79,0)</f>
        <v>0</v>
      </c>
      <c r="U79" s="6">
        <f>IF(T79&gt;0,M79,-999)</f>
        <v>-999</v>
      </c>
      <c r="V79">
        <v>199111</v>
      </c>
      <c r="W79">
        <v>1991</v>
      </c>
      <c r="Y79" s="11">
        <v>199710</v>
      </c>
      <c r="Z79" s="12">
        <v>5.8729032258064509</v>
      </c>
      <c r="AA79" s="12">
        <v>0.85483870967741926</v>
      </c>
      <c r="AB79" s="12">
        <v>5.2967741935483863</v>
      </c>
      <c r="AC79" s="12">
        <v>-2.1290322580645165</v>
      </c>
      <c r="AD79" s="12">
        <v>18.100000000000001</v>
      </c>
      <c r="AE79" s="12">
        <v>-6.8</v>
      </c>
      <c r="AF79" s="12">
        <v>86.519354838709674</v>
      </c>
      <c r="AG79" s="12">
        <v>67.467741935483886</v>
      </c>
      <c r="AH79" s="12">
        <v>73.09999999999998</v>
      </c>
      <c r="AI79" s="12">
        <v>13.7</v>
      </c>
      <c r="AJ79" s="12">
        <v>1.3225806451612905</v>
      </c>
      <c r="AK79" s="12">
        <v>3.9806451612903229</v>
      </c>
      <c r="AL79" s="12">
        <v>8.1999999999999993</v>
      </c>
      <c r="AM79" s="12">
        <v>1.8354838709677417</v>
      </c>
      <c r="AN79" s="12">
        <v>3.2193548387096773</v>
      </c>
      <c r="AO79" s="12">
        <v>-999</v>
      </c>
      <c r="AP79" s="12">
        <v>-999</v>
      </c>
      <c r="AQ79" s="12">
        <v>0.58338709677419354</v>
      </c>
      <c r="AR79" s="12">
        <v>0.34654838709677421</v>
      </c>
      <c r="AS79" s="12">
        <v>1.226</v>
      </c>
      <c r="AT79" s="12">
        <v>52</v>
      </c>
      <c r="AU79" s="12">
        <v>0</v>
      </c>
    </row>
    <row r="80" spans="1:47" x14ac:dyDescent="0.25">
      <c r="A80" s="14">
        <v>33547</v>
      </c>
      <c r="B80" s="3">
        <v>309</v>
      </c>
      <c r="C80" s="4">
        <v>2.74</v>
      </c>
      <c r="D80" s="5">
        <v>0.5</v>
      </c>
      <c r="E80" s="5">
        <v>4.3</v>
      </c>
      <c r="F80" s="5">
        <v>-1.8</v>
      </c>
      <c r="G80" s="4">
        <v>96.1</v>
      </c>
      <c r="H80" s="4">
        <v>92.3</v>
      </c>
      <c r="I80" s="4">
        <v>1.3</v>
      </c>
      <c r="J80" s="4">
        <v>7.1</v>
      </c>
      <c r="K80" s="4">
        <v>3.2</v>
      </c>
      <c r="L80" s="4">
        <v>-999</v>
      </c>
      <c r="M80" s="4">
        <v>-999</v>
      </c>
      <c r="N80" s="4">
        <v>-999</v>
      </c>
      <c r="O80" s="4">
        <v>-999</v>
      </c>
      <c r="P80" s="5">
        <v>-999</v>
      </c>
      <c r="Q80" s="5">
        <v>3.7</v>
      </c>
      <c r="R80" s="6">
        <v>0.76600000000000001</v>
      </c>
      <c r="S80" s="34">
        <f>ROUND((0.6105*(EXP((17.273*E80)/(E80+237.3))))*(100-H80)/100,3)</f>
        <v>6.4000000000000001E-2</v>
      </c>
      <c r="T80" s="6">
        <f>IF(V80&lt;V81,L80,0)</f>
        <v>0</v>
      </c>
      <c r="U80" s="6">
        <f>IF(T80&gt;0,M80,-999)</f>
        <v>-999</v>
      </c>
      <c r="V80">
        <v>199111</v>
      </c>
      <c r="W80">
        <v>1991</v>
      </c>
      <c r="Y80" s="11">
        <v>199711</v>
      </c>
      <c r="Z80" s="12">
        <v>3.9266666666666663</v>
      </c>
      <c r="AA80" s="12">
        <v>-1.2500000000000002</v>
      </c>
      <c r="AB80" s="12">
        <v>3.2333333333333334</v>
      </c>
      <c r="AC80" s="12">
        <v>-4.3866666666666667</v>
      </c>
      <c r="AD80" s="12">
        <v>10.9</v>
      </c>
      <c r="AE80" s="12">
        <v>-8.8000000000000007</v>
      </c>
      <c r="AF80" s="12">
        <v>77.523333333333355</v>
      </c>
      <c r="AG80" s="12">
        <v>62.089999999999996</v>
      </c>
      <c r="AH80" s="12">
        <v>42.8</v>
      </c>
      <c r="AI80" s="12">
        <v>12.6</v>
      </c>
      <c r="AJ80" s="12">
        <v>1.2600000000000002</v>
      </c>
      <c r="AK80" s="12">
        <v>3.6866666666666665</v>
      </c>
      <c r="AL80" s="12">
        <v>7</v>
      </c>
      <c r="AM80" s="12">
        <v>-0.41333333333333344</v>
      </c>
      <c r="AN80" s="12">
        <v>0.51333333333333353</v>
      </c>
      <c r="AO80" s="12">
        <v>-999</v>
      </c>
      <c r="AP80" s="12">
        <v>-999</v>
      </c>
      <c r="AQ80" s="12">
        <v>0.43883333333333324</v>
      </c>
      <c r="AR80" s="12">
        <v>0.35610000000000003</v>
      </c>
      <c r="AS80" s="12">
        <v>1.1739999999999999</v>
      </c>
      <c r="AT80" s="12">
        <v>161</v>
      </c>
      <c r="AU80" s="12">
        <v>-0.3</v>
      </c>
    </row>
    <row r="81" spans="1:47" x14ac:dyDescent="0.25">
      <c r="A81" s="14">
        <v>33548</v>
      </c>
      <c r="B81" s="3">
        <v>310</v>
      </c>
      <c r="C81" s="4">
        <v>2.58</v>
      </c>
      <c r="D81" s="5">
        <v>-1.4</v>
      </c>
      <c r="E81" s="5">
        <v>3.3</v>
      </c>
      <c r="F81" s="5">
        <v>-4.5</v>
      </c>
      <c r="G81" s="4">
        <v>94.6</v>
      </c>
      <c r="H81" s="4">
        <v>87.3</v>
      </c>
      <c r="I81" s="4">
        <v>0.8</v>
      </c>
      <c r="J81" s="4">
        <v>3.2</v>
      </c>
      <c r="K81" s="4">
        <v>0</v>
      </c>
      <c r="L81" s="4">
        <v>-999</v>
      </c>
      <c r="M81" s="4">
        <v>-999</v>
      </c>
      <c r="N81" s="4">
        <v>-999</v>
      </c>
      <c r="O81" s="4">
        <v>-999</v>
      </c>
      <c r="P81" s="5">
        <v>-999</v>
      </c>
      <c r="Q81" s="5">
        <v>3.6</v>
      </c>
      <c r="R81" s="6">
        <v>0.67600000000000005</v>
      </c>
      <c r="S81" s="34">
        <f>ROUND((0.6105*(EXP((17.273*E81)/(E81+237.3))))*(100-H81)/100,3)</f>
        <v>9.8000000000000004E-2</v>
      </c>
      <c r="T81" s="6">
        <f>IF(V81&lt;V82,L81,0)</f>
        <v>0</v>
      </c>
      <c r="U81" s="6">
        <f>IF(T81&gt;0,M81,-999)</f>
        <v>-999</v>
      </c>
      <c r="V81">
        <v>199111</v>
      </c>
      <c r="W81">
        <v>1991</v>
      </c>
      <c r="Y81" s="11">
        <v>199712</v>
      </c>
      <c r="Z81" s="12">
        <v>2.4609677419354847</v>
      </c>
      <c r="AA81" s="12">
        <v>-4.8483870967741947</v>
      </c>
      <c r="AB81" s="12">
        <v>-0.51290322580645165</v>
      </c>
      <c r="AC81" s="12">
        <v>-8.193548387096774</v>
      </c>
      <c r="AD81" s="12">
        <v>6.1</v>
      </c>
      <c r="AE81" s="12">
        <v>-15.6</v>
      </c>
      <c r="AF81" s="12">
        <v>84.180645161290315</v>
      </c>
      <c r="AG81" s="12">
        <v>65.219354838709677</v>
      </c>
      <c r="AH81" s="12">
        <v>58.599999999999994</v>
      </c>
      <c r="AI81" s="12">
        <v>8.1</v>
      </c>
      <c r="AJ81" s="12">
        <v>1.1032258064516134</v>
      </c>
      <c r="AK81" s="12">
        <v>3.2838709677419353</v>
      </c>
      <c r="AL81" s="12">
        <v>6.2</v>
      </c>
      <c r="AM81" s="12">
        <v>-0.44516129032258084</v>
      </c>
      <c r="AN81" s="12">
        <v>-6.7741935483870988E-2</v>
      </c>
      <c r="AO81" s="12">
        <v>-999</v>
      </c>
      <c r="AP81" s="12">
        <v>-999</v>
      </c>
      <c r="AQ81" s="12">
        <v>0.37900000000000006</v>
      </c>
      <c r="AR81" s="12">
        <v>0.22516129032258067</v>
      </c>
      <c r="AS81" s="12">
        <v>0.60799999999999998</v>
      </c>
      <c r="AT81" s="12">
        <v>438</v>
      </c>
      <c r="AU81" s="12">
        <v>-1.4</v>
      </c>
    </row>
    <row r="82" spans="1:47" x14ac:dyDescent="0.25">
      <c r="A82" s="14">
        <v>33549</v>
      </c>
      <c r="B82" s="3">
        <v>311</v>
      </c>
      <c r="C82" s="4">
        <v>1.26</v>
      </c>
      <c r="D82" s="5">
        <v>-0.5</v>
      </c>
      <c r="E82" s="5">
        <v>1.1000000000000001</v>
      </c>
      <c r="F82" s="5">
        <v>-3.3</v>
      </c>
      <c r="G82" s="4">
        <v>93.3</v>
      </c>
      <c r="H82" s="4">
        <v>83.3</v>
      </c>
      <c r="I82" s="4">
        <v>2.2000000000000002</v>
      </c>
      <c r="J82" s="4">
        <v>7.9</v>
      </c>
      <c r="K82" s="4">
        <v>0</v>
      </c>
      <c r="L82" s="4">
        <v>-999</v>
      </c>
      <c r="M82" s="4">
        <v>-999</v>
      </c>
      <c r="N82" s="4">
        <v>-999</v>
      </c>
      <c r="O82" s="4">
        <v>-999</v>
      </c>
      <c r="P82" s="5">
        <v>-999</v>
      </c>
      <c r="Q82" s="5">
        <v>3.6</v>
      </c>
      <c r="R82" s="6">
        <v>0.55300000000000005</v>
      </c>
      <c r="S82" s="34">
        <f>ROUND((0.6105*(EXP((17.273*E82)/(E82+237.3))))*(100-H82)/100,3)</f>
        <v>0.11</v>
      </c>
      <c r="T82" s="6">
        <f>IF(V82&lt;V83,L82,0)</f>
        <v>0</v>
      </c>
      <c r="U82" s="6">
        <f>IF(T82&gt;0,M82,-999)</f>
        <v>-999</v>
      </c>
      <c r="V82">
        <v>199111</v>
      </c>
      <c r="W82">
        <v>1991</v>
      </c>
      <c r="Y82" s="11">
        <v>199801</v>
      </c>
      <c r="Z82" s="12">
        <v>2.4154838709677424</v>
      </c>
      <c r="AA82" s="12">
        <v>-7.4483870967741916</v>
      </c>
      <c r="AB82" s="12">
        <v>-3.1677419354838721</v>
      </c>
      <c r="AC82" s="12">
        <v>-11.029032258064515</v>
      </c>
      <c r="AD82" s="12">
        <v>4.4000000000000004</v>
      </c>
      <c r="AE82" s="12">
        <v>-28.2</v>
      </c>
      <c r="AF82" s="12">
        <v>91.567741935483866</v>
      </c>
      <c r="AG82" s="12">
        <v>78.390322580645147</v>
      </c>
      <c r="AH82" s="12">
        <v>86.8</v>
      </c>
      <c r="AI82" s="12">
        <v>16.100000000000001</v>
      </c>
      <c r="AJ82" s="12">
        <v>1.4258064516129034</v>
      </c>
      <c r="AK82" s="12">
        <v>4.4870967741935504</v>
      </c>
      <c r="AL82" s="12">
        <v>7.4</v>
      </c>
      <c r="AM82" s="12">
        <v>-7.4483870967741916</v>
      </c>
      <c r="AN82" s="12">
        <v>-0.19032258064516114</v>
      </c>
      <c r="AO82" s="12">
        <v>-999</v>
      </c>
      <c r="AP82" s="12">
        <v>-999</v>
      </c>
      <c r="AQ82" s="12">
        <v>0.39777419354838722</v>
      </c>
      <c r="AR82" s="12">
        <v>0.11180645161290323</v>
      </c>
      <c r="AS82" s="12">
        <v>0.39300000000000002</v>
      </c>
      <c r="AT82" s="12">
        <v>782</v>
      </c>
      <c r="AU82" s="12">
        <v>-1.8</v>
      </c>
    </row>
    <row r="83" spans="1:47" x14ac:dyDescent="0.25">
      <c r="A83" s="14">
        <v>33550</v>
      </c>
      <c r="B83" s="3">
        <v>312</v>
      </c>
      <c r="C83" s="4">
        <v>2.4300000000000002</v>
      </c>
      <c r="D83" s="5">
        <v>0.7</v>
      </c>
      <c r="E83" s="5">
        <v>4.2</v>
      </c>
      <c r="F83" s="5">
        <v>-2.2999999999999998</v>
      </c>
      <c r="G83" s="4">
        <v>95.6</v>
      </c>
      <c r="H83" s="4">
        <v>91</v>
      </c>
      <c r="I83" s="4">
        <v>1.1000000000000001</v>
      </c>
      <c r="J83" s="4">
        <v>5.5</v>
      </c>
      <c r="K83" s="4">
        <v>0</v>
      </c>
      <c r="L83" s="4">
        <v>-999</v>
      </c>
      <c r="M83" s="4">
        <v>-999</v>
      </c>
      <c r="N83" s="4">
        <v>-999</v>
      </c>
      <c r="O83" s="4">
        <v>-999</v>
      </c>
      <c r="P83" s="5">
        <v>-999</v>
      </c>
      <c r="Q83" s="5">
        <v>3.5</v>
      </c>
      <c r="R83" s="6">
        <v>0.751</v>
      </c>
      <c r="S83" s="34">
        <f>ROUND((0.6105*(EXP((17.273*E83)/(E83+237.3))))*(100-H83)/100,3)</f>
        <v>7.3999999999999996E-2</v>
      </c>
      <c r="T83" s="6">
        <f>IF(V83&lt;V84,L83,0)</f>
        <v>0</v>
      </c>
      <c r="U83" s="6">
        <f>IF(T83&gt;0,M83,-999)</f>
        <v>-999</v>
      </c>
      <c r="V83">
        <v>199111</v>
      </c>
      <c r="W83">
        <v>1991</v>
      </c>
      <c r="Y83" s="11">
        <v>199802</v>
      </c>
      <c r="Z83" s="12">
        <v>4.9225000000000003</v>
      </c>
      <c r="AA83" s="12">
        <v>-3.9785714285714282</v>
      </c>
      <c r="AB83" s="12">
        <v>0.23928571428571427</v>
      </c>
      <c r="AC83" s="12">
        <v>-6.8392857142857144</v>
      </c>
      <c r="AD83" s="12">
        <v>4.7</v>
      </c>
      <c r="AE83" s="12">
        <v>-13.9</v>
      </c>
      <c r="AF83" s="12">
        <v>90.171428571428578</v>
      </c>
      <c r="AG83" s="12">
        <v>69.882142857142853</v>
      </c>
      <c r="AH83" s="12">
        <v>27.899999999999995</v>
      </c>
      <c r="AI83" s="12">
        <v>5.0999999999999996</v>
      </c>
      <c r="AJ83" s="12">
        <v>1.728571428571428</v>
      </c>
      <c r="AK83" s="12">
        <v>4.2964285714285717</v>
      </c>
      <c r="AL83" s="12">
        <v>6.6</v>
      </c>
      <c r="AM83" s="12">
        <v>-3.9785714285714282</v>
      </c>
      <c r="AN83" s="12">
        <v>-0.05</v>
      </c>
      <c r="AO83" s="12">
        <v>-999</v>
      </c>
      <c r="AP83" s="12">
        <v>-999</v>
      </c>
      <c r="AQ83" s="12">
        <v>0.434</v>
      </c>
      <c r="AR83" s="12">
        <v>0.19382142857142853</v>
      </c>
      <c r="AS83" s="12">
        <v>0.46100000000000002</v>
      </c>
      <c r="AT83" s="12">
        <v>863</v>
      </c>
      <c r="AU83" s="12">
        <v>-2.9</v>
      </c>
    </row>
    <row r="84" spans="1:47" x14ac:dyDescent="0.25">
      <c r="A84" s="14">
        <v>33551</v>
      </c>
      <c r="B84" s="3">
        <v>313</v>
      </c>
      <c r="C84" s="4">
        <v>2.4</v>
      </c>
      <c r="D84" s="5">
        <v>-0.1</v>
      </c>
      <c r="E84" s="5">
        <v>2.8</v>
      </c>
      <c r="F84" s="5">
        <v>-1.9</v>
      </c>
      <c r="G84" s="4">
        <v>93.7</v>
      </c>
      <c r="H84" s="4">
        <v>86.5</v>
      </c>
      <c r="I84" s="4">
        <v>0.8</v>
      </c>
      <c r="J84" s="4">
        <v>4</v>
      </c>
      <c r="K84" s="4">
        <v>2.4</v>
      </c>
      <c r="L84" s="4">
        <v>-999</v>
      </c>
      <c r="M84" s="4">
        <v>-999</v>
      </c>
      <c r="N84" s="4">
        <v>-999</v>
      </c>
      <c r="O84" s="4">
        <v>-999</v>
      </c>
      <c r="P84" s="5">
        <v>-999</v>
      </c>
      <c r="Q84" s="5">
        <v>3.5</v>
      </c>
      <c r="R84" s="6">
        <v>0.64400000000000002</v>
      </c>
      <c r="S84" s="34">
        <f>ROUND((0.6105*(EXP((17.273*E84)/(E84+237.3))))*(100-H84)/100,3)</f>
        <v>0.10100000000000001</v>
      </c>
      <c r="T84" s="6">
        <f>IF(V84&lt;V85,L84,0)</f>
        <v>0</v>
      </c>
      <c r="U84" s="6">
        <f>IF(T84&gt;0,M84,-999)</f>
        <v>-999</v>
      </c>
      <c r="V84">
        <v>199111</v>
      </c>
      <c r="W84">
        <v>1991</v>
      </c>
      <c r="Y84" s="11">
        <v>199803</v>
      </c>
      <c r="Z84" s="12">
        <v>7.8787096774193541</v>
      </c>
      <c r="AA84" s="12">
        <v>-2.6193548387096772</v>
      </c>
      <c r="AB84" s="12">
        <v>2.629032258064516</v>
      </c>
      <c r="AC84" s="12">
        <v>-6.6483870967741954</v>
      </c>
      <c r="AD84" s="12">
        <v>11.1</v>
      </c>
      <c r="AE84" s="12">
        <v>-13.4</v>
      </c>
      <c r="AF84" s="12">
        <v>85.57096774193549</v>
      </c>
      <c r="AG84" s="12">
        <v>64.361290322580658</v>
      </c>
      <c r="AH84" s="12">
        <v>80.2</v>
      </c>
      <c r="AI84" s="12">
        <v>17.100000000000001</v>
      </c>
      <c r="AJ84" s="12">
        <v>1.0064516129032259</v>
      </c>
      <c r="AK84" s="12">
        <v>3.093548387096773</v>
      </c>
      <c r="AL84" s="12">
        <v>6.2</v>
      </c>
      <c r="AM84" s="12">
        <v>-2.6193548387096772</v>
      </c>
      <c r="AN84" s="12">
        <v>3.5483870967741929E-2</v>
      </c>
      <c r="AO84" s="12">
        <v>-999</v>
      </c>
      <c r="AP84" s="12">
        <v>-999</v>
      </c>
      <c r="AQ84" s="12">
        <v>0.47067741935483876</v>
      </c>
      <c r="AR84" s="12">
        <v>0.30032258064516143</v>
      </c>
      <c r="AS84" s="12">
        <v>0.70099999999999996</v>
      </c>
      <c r="AT84" s="12">
        <v>938</v>
      </c>
      <c r="AU84" s="12">
        <v>-1.6</v>
      </c>
    </row>
    <row r="85" spans="1:47" x14ac:dyDescent="0.25">
      <c r="A85" s="14">
        <v>33552</v>
      </c>
      <c r="B85" s="3">
        <v>314</v>
      </c>
      <c r="C85" s="4">
        <v>4.18</v>
      </c>
      <c r="D85" s="5">
        <v>-0.2</v>
      </c>
      <c r="E85" s="5">
        <v>3.5</v>
      </c>
      <c r="F85" s="5">
        <v>-3.1</v>
      </c>
      <c r="G85" s="4">
        <v>88.2</v>
      </c>
      <c r="H85" s="4">
        <v>71.099999999999994</v>
      </c>
      <c r="I85" s="4">
        <v>0.9</v>
      </c>
      <c r="J85" s="4">
        <v>4.5999999999999996</v>
      </c>
      <c r="K85" s="4">
        <v>0</v>
      </c>
      <c r="L85" s="4">
        <v>-999</v>
      </c>
      <c r="M85" s="4">
        <v>-999</v>
      </c>
      <c r="N85" s="4">
        <v>-999</v>
      </c>
      <c r="O85" s="4">
        <v>-999</v>
      </c>
      <c r="P85" s="5">
        <v>-999</v>
      </c>
      <c r="Q85" s="5">
        <v>3.4</v>
      </c>
      <c r="R85" s="6">
        <v>0.55800000000000005</v>
      </c>
      <c r="S85" s="34">
        <f>ROUND((0.6105*(EXP((17.273*E85)/(E85+237.3))))*(100-H85)/100,3)</f>
        <v>0.22700000000000001</v>
      </c>
      <c r="T85" s="6">
        <f>IF(V85&lt;V86,L85,0)</f>
        <v>0</v>
      </c>
      <c r="U85" s="6">
        <f>IF(T85&gt;0,M85,-999)</f>
        <v>-999</v>
      </c>
      <c r="V85">
        <v>199111</v>
      </c>
      <c r="W85">
        <v>1991</v>
      </c>
      <c r="Y85" s="11">
        <v>199804</v>
      </c>
      <c r="Z85" s="12">
        <v>15.671666666666669</v>
      </c>
      <c r="AA85" s="12">
        <v>1.5933333333333335</v>
      </c>
      <c r="AB85" s="12">
        <v>8.4199999999999982</v>
      </c>
      <c r="AC85" s="12">
        <v>-4.0399999999999991</v>
      </c>
      <c r="AD85" s="12">
        <v>21</v>
      </c>
      <c r="AE85" s="12">
        <v>-11</v>
      </c>
      <c r="AF85" s="12">
        <v>71.36</v>
      </c>
      <c r="AG85" s="12">
        <v>43.206666666666678</v>
      </c>
      <c r="AH85" s="12">
        <v>55.300000000000004</v>
      </c>
      <c r="AI85" s="12">
        <v>16.2</v>
      </c>
      <c r="AJ85" s="12">
        <v>1.0599999999999998</v>
      </c>
      <c r="AK85" s="12">
        <v>3.0766666666666662</v>
      </c>
      <c r="AL85" s="12">
        <v>4.9000000000000004</v>
      </c>
      <c r="AM85" s="12">
        <v>1.5933333333333335</v>
      </c>
      <c r="AN85" s="12">
        <v>0.14000000000000007</v>
      </c>
      <c r="AO85" s="12">
        <v>-999</v>
      </c>
      <c r="AP85" s="12">
        <v>-999</v>
      </c>
      <c r="AQ85" s="12">
        <v>0.45190000000000008</v>
      </c>
      <c r="AR85" s="12">
        <v>0.71616666666666662</v>
      </c>
      <c r="AS85" s="12">
        <v>2.0209999999999999</v>
      </c>
      <c r="AT85" s="12">
        <v>430</v>
      </c>
      <c r="AU85" s="12">
        <v>0.2</v>
      </c>
    </row>
    <row r="86" spans="1:47" x14ac:dyDescent="0.25">
      <c r="A86" s="14">
        <v>33553</v>
      </c>
      <c r="B86" s="3">
        <v>315</v>
      </c>
      <c r="C86" s="4">
        <v>1.5</v>
      </c>
      <c r="D86" s="5">
        <v>0.6</v>
      </c>
      <c r="E86" s="5">
        <v>2.6</v>
      </c>
      <c r="F86" s="5">
        <v>-1.4</v>
      </c>
      <c r="G86" s="4">
        <v>88.9</v>
      </c>
      <c r="H86" s="4">
        <v>61.5</v>
      </c>
      <c r="I86" s="4">
        <v>3.2</v>
      </c>
      <c r="J86" s="4">
        <v>8.8000000000000007</v>
      </c>
      <c r="K86" s="4">
        <v>0</v>
      </c>
      <c r="L86" s="4">
        <v>-999</v>
      </c>
      <c r="M86" s="4">
        <v>-999</v>
      </c>
      <c r="N86" s="4">
        <v>-999</v>
      </c>
      <c r="O86" s="4">
        <v>-999</v>
      </c>
      <c r="P86" s="5">
        <v>-999</v>
      </c>
      <c r="Q86" s="5">
        <v>3.4</v>
      </c>
      <c r="R86" s="6">
        <v>0.45300000000000001</v>
      </c>
      <c r="S86" s="34">
        <f>ROUND((0.6105*(EXP((17.273*E86)/(E86+237.3))))*(100-H86)/100,3)</f>
        <v>0.28299999999999997</v>
      </c>
      <c r="T86" s="6">
        <f>IF(V86&lt;V87,L86,0)</f>
        <v>0</v>
      </c>
      <c r="U86" s="6">
        <f>IF(T86&gt;0,M86,-999)</f>
        <v>-999</v>
      </c>
      <c r="V86">
        <v>199111</v>
      </c>
      <c r="W86">
        <v>1991</v>
      </c>
      <c r="Y86" s="11">
        <v>199805</v>
      </c>
      <c r="Z86" s="12">
        <v>18.053870967741933</v>
      </c>
      <c r="AA86" s="12">
        <v>7.6709677419354829</v>
      </c>
      <c r="AB86" s="12">
        <v>14.661290322580648</v>
      </c>
      <c r="AC86" s="12">
        <v>2.0161290322580645</v>
      </c>
      <c r="AD86" s="12">
        <v>22.5</v>
      </c>
      <c r="AE86" s="12">
        <v>-4.3</v>
      </c>
      <c r="AF86" s="12">
        <v>74.451612903225808</v>
      </c>
      <c r="AG86" s="12">
        <v>46.903225806451609</v>
      </c>
      <c r="AH86" s="12">
        <v>73.8</v>
      </c>
      <c r="AI86" s="12">
        <v>20</v>
      </c>
      <c r="AJ86" s="12">
        <v>0.96774193548387111</v>
      </c>
      <c r="AK86" s="12">
        <v>3.13225806451613</v>
      </c>
      <c r="AL86" s="12">
        <v>5.2</v>
      </c>
      <c r="AM86" s="12">
        <v>7.6709677419354829</v>
      </c>
      <c r="AN86" s="12">
        <v>6.887096774193548</v>
      </c>
      <c r="AO86" s="12">
        <v>-999</v>
      </c>
      <c r="AP86" s="12">
        <v>-999</v>
      </c>
      <c r="AQ86" s="12">
        <v>0.7134516129032259</v>
      </c>
      <c r="AR86" s="12">
        <v>1.0347419354838709</v>
      </c>
      <c r="AS86" s="12">
        <v>2.1909999999999998</v>
      </c>
      <c r="AT86" s="12">
        <v>0</v>
      </c>
      <c r="AU86" s="12">
        <v>-999</v>
      </c>
    </row>
    <row r="87" spans="1:47" x14ac:dyDescent="0.25">
      <c r="A87" s="14">
        <v>33554</v>
      </c>
      <c r="B87" s="3">
        <v>316</v>
      </c>
      <c r="C87" s="4">
        <v>5.87</v>
      </c>
      <c r="D87" s="5">
        <v>0.2</v>
      </c>
      <c r="E87" s="5">
        <v>4.3</v>
      </c>
      <c r="F87" s="5">
        <v>-4.4000000000000004</v>
      </c>
      <c r="G87" s="4">
        <v>80.900000000000006</v>
      </c>
      <c r="H87" s="4">
        <v>58.5</v>
      </c>
      <c r="I87" s="4">
        <v>3.6</v>
      </c>
      <c r="J87" s="4">
        <v>12.9</v>
      </c>
      <c r="K87" s="4">
        <v>0.8</v>
      </c>
      <c r="L87" s="4">
        <v>-999</v>
      </c>
      <c r="M87" s="4">
        <v>-999</v>
      </c>
      <c r="N87" s="4">
        <v>-999</v>
      </c>
      <c r="O87" s="4">
        <v>-999</v>
      </c>
      <c r="P87" s="5">
        <v>-999</v>
      </c>
      <c r="Q87" s="5">
        <v>3.3</v>
      </c>
      <c r="R87" s="6">
        <v>0.48699999999999999</v>
      </c>
      <c r="S87" s="34">
        <f>ROUND((0.6105*(EXP((17.273*E87)/(E87+237.3))))*(100-H87)/100,3)</f>
        <v>0.34499999999999997</v>
      </c>
      <c r="T87" s="6">
        <f>IF(V87&lt;V88,L87,0)</f>
        <v>0</v>
      </c>
      <c r="U87" s="6">
        <f>IF(T87&gt;0,M87,-999)</f>
        <v>-999</v>
      </c>
      <c r="V87">
        <v>199111</v>
      </c>
      <c r="W87">
        <v>1991</v>
      </c>
      <c r="Y87" s="11">
        <v>199806</v>
      </c>
      <c r="Z87" s="12">
        <v>17.020333333333333</v>
      </c>
      <c r="AA87" s="12">
        <v>8.5299999999999976</v>
      </c>
      <c r="AB87" s="12">
        <v>15.120000000000001</v>
      </c>
      <c r="AC87" s="12">
        <v>3.3000000000000003</v>
      </c>
      <c r="AD87" s="12">
        <v>23.3</v>
      </c>
      <c r="AE87" s="12">
        <v>0.4</v>
      </c>
      <c r="AF87" s="12">
        <v>82.47</v>
      </c>
      <c r="AG87" s="12">
        <v>52.93</v>
      </c>
      <c r="AH87" s="12">
        <v>124.99999999999999</v>
      </c>
      <c r="AI87" s="12">
        <v>26.2</v>
      </c>
      <c r="AJ87" s="12">
        <v>0.92666666666666686</v>
      </c>
      <c r="AK87" s="12">
        <v>3.0966666666666667</v>
      </c>
      <c r="AL87" s="12">
        <v>4.5999999999999996</v>
      </c>
      <c r="AM87" s="12">
        <v>8.5299999999999976</v>
      </c>
      <c r="AN87" s="12">
        <v>9.0766666666666644</v>
      </c>
      <c r="AO87" s="12">
        <v>-999</v>
      </c>
      <c r="AP87" s="12">
        <v>-999</v>
      </c>
      <c r="AQ87" s="12">
        <v>0.88370000000000026</v>
      </c>
      <c r="AR87" s="12">
        <v>0.86853333333333349</v>
      </c>
      <c r="AS87" s="12">
        <v>2.1019999999999999</v>
      </c>
      <c r="AT87" s="12">
        <v>0</v>
      </c>
      <c r="AU87" s="12">
        <v>-999</v>
      </c>
    </row>
    <row r="88" spans="1:47" x14ac:dyDescent="0.25">
      <c r="A88" s="14">
        <v>33555</v>
      </c>
      <c r="B88" s="3">
        <v>317</v>
      </c>
      <c r="C88" s="4">
        <v>3.31</v>
      </c>
      <c r="D88" s="5">
        <v>-3.6</v>
      </c>
      <c r="E88" s="5">
        <v>0.9</v>
      </c>
      <c r="F88" s="5">
        <v>-6.6</v>
      </c>
      <c r="G88" s="4">
        <v>79.400000000000006</v>
      </c>
      <c r="H88" s="4">
        <v>66</v>
      </c>
      <c r="I88" s="4">
        <v>1.6</v>
      </c>
      <c r="J88" s="4">
        <v>8.5</v>
      </c>
      <c r="K88" s="4">
        <v>0</v>
      </c>
      <c r="L88" s="4">
        <v>-999</v>
      </c>
      <c r="M88" s="4">
        <v>-999</v>
      </c>
      <c r="N88" s="4">
        <v>-999</v>
      </c>
      <c r="O88" s="4">
        <v>-999</v>
      </c>
      <c r="P88" s="5">
        <v>-999</v>
      </c>
      <c r="Q88" s="5">
        <v>3.3</v>
      </c>
      <c r="R88" s="6">
        <v>0.43099999999999999</v>
      </c>
      <c r="S88" s="34">
        <f>ROUND((0.6105*(EXP((17.273*E88)/(E88+237.3))))*(100-H88)/100,3)</f>
        <v>0.222</v>
      </c>
      <c r="T88" s="6">
        <f>IF(V88&lt;V89,L88,0)</f>
        <v>0</v>
      </c>
      <c r="U88" s="6">
        <f>IF(T88&gt;0,M88,-999)</f>
        <v>-999</v>
      </c>
      <c r="V88">
        <v>199111</v>
      </c>
      <c r="W88">
        <v>1991</v>
      </c>
      <c r="Y88" s="11">
        <v>199807</v>
      </c>
      <c r="Z88" s="12">
        <v>21.949354838709681</v>
      </c>
      <c r="AA88" s="12">
        <v>15.141935483870968</v>
      </c>
      <c r="AB88" s="12">
        <v>22.664516129032254</v>
      </c>
      <c r="AC88" s="12">
        <v>8.6000000000000014</v>
      </c>
      <c r="AD88" s="12">
        <v>30</v>
      </c>
      <c r="AE88" s="12">
        <v>1.1000000000000001</v>
      </c>
      <c r="AF88" s="12">
        <v>65.90967741935485</v>
      </c>
      <c r="AG88" s="12">
        <v>37.487096774193546</v>
      </c>
      <c r="AH88" s="12">
        <v>59.999999999999979</v>
      </c>
      <c r="AI88" s="12">
        <v>19.8</v>
      </c>
      <c r="AJ88" s="12">
        <v>0.91612903225806486</v>
      </c>
      <c r="AK88" s="12">
        <v>2.9354838709677415</v>
      </c>
      <c r="AL88" s="12">
        <v>4.4000000000000004</v>
      </c>
      <c r="AM88" s="12">
        <v>15.141935483870968</v>
      </c>
      <c r="AN88" s="12">
        <v>15.361290322580643</v>
      </c>
      <c r="AO88" s="12">
        <v>-999</v>
      </c>
      <c r="AP88" s="12">
        <v>-999</v>
      </c>
      <c r="AQ88" s="12">
        <v>0.98945161290322592</v>
      </c>
      <c r="AR88" s="12">
        <v>1.8510967741935485</v>
      </c>
      <c r="AS88" s="12">
        <v>3.1389999999999998</v>
      </c>
      <c r="AT88" s="12">
        <v>0</v>
      </c>
      <c r="AU88" s="12">
        <v>-999</v>
      </c>
    </row>
    <row r="89" spans="1:47" x14ac:dyDescent="0.25">
      <c r="A89" s="14">
        <v>33556</v>
      </c>
      <c r="B89" s="3">
        <v>318</v>
      </c>
      <c r="C89" s="4">
        <v>5.81</v>
      </c>
      <c r="D89" s="5">
        <v>-4.8</v>
      </c>
      <c r="E89" s="5">
        <v>1.6</v>
      </c>
      <c r="F89" s="5">
        <v>-8.9</v>
      </c>
      <c r="G89" s="4">
        <v>78.400000000000006</v>
      </c>
      <c r="H89" s="4">
        <v>48.5</v>
      </c>
      <c r="I89" s="4">
        <v>0.7</v>
      </c>
      <c r="J89" s="4">
        <v>3.4</v>
      </c>
      <c r="K89" s="4">
        <v>0</v>
      </c>
      <c r="L89" s="4">
        <v>-999</v>
      </c>
      <c r="M89" s="4">
        <v>-999</v>
      </c>
      <c r="N89" s="4">
        <v>-999</v>
      </c>
      <c r="O89" s="4">
        <v>-999</v>
      </c>
      <c r="P89" s="5">
        <v>-999</v>
      </c>
      <c r="Q89" s="5">
        <v>3.2</v>
      </c>
      <c r="R89" s="6">
        <v>0.33100000000000002</v>
      </c>
      <c r="S89" s="34">
        <f>ROUND((0.6105*(EXP((17.273*E89)/(E89+237.3))))*(100-H89)/100,3)</f>
        <v>0.35299999999999998</v>
      </c>
      <c r="T89" s="6">
        <f>IF(V89&lt;V90,L89,0)</f>
        <v>0</v>
      </c>
      <c r="U89" s="6">
        <f>IF(T89&gt;0,M89,-999)</f>
        <v>-999</v>
      </c>
      <c r="V89">
        <v>199111</v>
      </c>
      <c r="W89">
        <v>1991</v>
      </c>
      <c r="Y89" s="11">
        <v>199808</v>
      </c>
      <c r="Z89" s="12">
        <v>20.554516129032255</v>
      </c>
      <c r="AA89" s="12">
        <v>14.629032258064518</v>
      </c>
      <c r="AB89" s="12">
        <v>23.019354838709674</v>
      </c>
      <c r="AC89" s="12">
        <v>7.1741935483870973</v>
      </c>
      <c r="AD89" s="12">
        <v>30.7</v>
      </c>
      <c r="AE89" s="12">
        <v>-1.5</v>
      </c>
      <c r="AF89" s="12">
        <v>56.441935483870971</v>
      </c>
      <c r="AG89" s="12">
        <v>29.393548387096772</v>
      </c>
      <c r="AH89" s="12">
        <v>7.5</v>
      </c>
      <c r="AI89" s="12">
        <v>7.2</v>
      </c>
      <c r="AJ89" s="12">
        <v>0.90322580645161299</v>
      </c>
      <c r="AK89" s="12">
        <v>2.7935483870967737</v>
      </c>
      <c r="AL89" s="12">
        <v>3.9</v>
      </c>
      <c r="AM89" s="12">
        <v>14.629032258064518</v>
      </c>
      <c r="AN89" s="12">
        <v>15.041935483870969</v>
      </c>
      <c r="AO89" s="12">
        <v>-999</v>
      </c>
      <c r="AP89" s="12">
        <v>-999</v>
      </c>
      <c r="AQ89" s="12">
        <v>0.79206451612903228</v>
      </c>
      <c r="AR89" s="12">
        <v>2.116354838709678</v>
      </c>
      <c r="AS89" s="12">
        <v>3.6520000000000001</v>
      </c>
      <c r="AT89" s="12">
        <v>0</v>
      </c>
      <c r="AU89" s="12">
        <v>-999</v>
      </c>
    </row>
    <row r="90" spans="1:47" x14ac:dyDescent="0.25">
      <c r="A90" s="14">
        <v>33557</v>
      </c>
      <c r="B90" s="3">
        <v>319</v>
      </c>
      <c r="C90" s="4">
        <v>5</v>
      </c>
      <c r="D90" s="5">
        <v>-3.2</v>
      </c>
      <c r="E90" s="5">
        <v>1.2</v>
      </c>
      <c r="F90" s="5">
        <v>-7.4</v>
      </c>
      <c r="G90" s="4">
        <v>62.6</v>
      </c>
      <c r="H90" s="4">
        <v>50.5</v>
      </c>
      <c r="I90" s="4">
        <v>1.3</v>
      </c>
      <c r="J90" s="4">
        <v>5.7</v>
      </c>
      <c r="K90" s="4">
        <v>0</v>
      </c>
      <c r="L90" s="4">
        <v>-999</v>
      </c>
      <c r="M90" s="4">
        <v>-999</v>
      </c>
      <c r="N90" s="4">
        <v>-999</v>
      </c>
      <c r="O90" s="4">
        <v>-999</v>
      </c>
      <c r="P90" s="5">
        <v>-999</v>
      </c>
      <c r="Q90" s="5">
        <v>3.2</v>
      </c>
      <c r="R90" s="6">
        <v>0.33600000000000002</v>
      </c>
      <c r="S90" s="34">
        <f>ROUND((0.6105*(EXP((17.273*E90)/(E90+237.3))))*(100-H90)/100,3)</f>
        <v>0.33</v>
      </c>
      <c r="T90" s="6">
        <f>IF(V90&lt;V91,L90,0)</f>
        <v>0</v>
      </c>
      <c r="U90" s="6">
        <f>IF(T90&gt;0,M90,-999)</f>
        <v>-999</v>
      </c>
      <c r="V90">
        <v>199111</v>
      </c>
      <c r="W90">
        <v>1991</v>
      </c>
      <c r="Y90" s="11">
        <v>199809</v>
      </c>
      <c r="Z90" s="12">
        <v>16.394333333333336</v>
      </c>
      <c r="AA90" s="12">
        <v>11.443333333333333</v>
      </c>
      <c r="AB90" s="12">
        <v>19.38</v>
      </c>
      <c r="AC90" s="12">
        <v>4.3699999999999992</v>
      </c>
      <c r="AD90" s="12">
        <v>28.2</v>
      </c>
      <c r="AE90" s="12">
        <v>-0.2</v>
      </c>
      <c r="AF90" s="12">
        <v>58.966666666666683</v>
      </c>
      <c r="AG90" s="12">
        <v>32.46</v>
      </c>
      <c r="AH90" s="12">
        <v>35.200000000000003</v>
      </c>
      <c r="AI90" s="12">
        <v>16.600000000000001</v>
      </c>
      <c r="AJ90" s="12">
        <v>1.1933333333333331</v>
      </c>
      <c r="AK90" s="12">
        <v>3.6499999999999995</v>
      </c>
      <c r="AL90" s="12">
        <v>6.9</v>
      </c>
      <c r="AM90" s="12">
        <v>11.443333333333333</v>
      </c>
      <c r="AN90" s="12">
        <v>3.4966666666666666</v>
      </c>
      <c r="AO90" s="12">
        <v>-999</v>
      </c>
      <c r="AP90" s="12">
        <v>-999</v>
      </c>
      <c r="AQ90" s="12">
        <v>0.66253333333333342</v>
      </c>
      <c r="AR90" s="12">
        <v>1.7034333333333334</v>
      </c>
      <c r="AS90" s="12">
        <v>3.2229999999999999</v>
      </c>
      <c r="AT90" s="12">
        <v>0</v>
      </c>
      <c r="AU90" s="12">
        <v>-999</v>
      </c>
    </row>
    <row r="91" spans="1:47" x14ac:dyDescent="0.25">
      <c r="A91" s="14">
        <v>33558</v>
      </c>
      <c r="B91" s="3">
        <v>320</v>
      </c>
      <c r="C91" s="4">
        <v>0.78</v>
      </c>
      <c r="D91" s="5">
        <v>-4.5</v>
      </c>
      <c r="E91" s="5">
        <v>-2.2999999999999998</v>
      </c>
      <c r="F91" s="5">
        <v>-6.6</v>
      </c>
      <c r="G91" s="4">
        <v>83.7</v>
      </c>
      <c r="H91" s="4">
        <v>57.8</v>
      </c>
      <c r="I91" s="4">
        <v>4.4000000000000004</v>
      </c>
      <c r="J91" s="4">
        <v>11.2</v>
      </c>
      <c r="K91" s="4">
        <v>1.2</v>
      </c>
      <c r="L91" s="4">
        <v>-999</v>
      </c>
      <c r="M91" s="4">
        <v>-999</v>
      </c>
      <c r="N91" s="4">
        <v>-999</v>
      </c>
      <c r="O91" s="4">
        <v>-999</v>
      </c>
      <c r="P91" s="5">
        <v>-999</v>
      </c>
      <c r="Q91" s="5">
        <v>3.1</v>
      </c>
      <c r="R91" s="6">
        <v>0.29899999999999999</v>
      </c>
      <c r="S91" s="34">
        <f>ROUND((0.6105*(EXP((17.273*E91)/(E91+237.3))))*(100-H91)/100,3)</f>
        <v>0.218</v>
      </c>
      <c r="T91" s="6">
        <f>IF(V91&lt;V92,L91,0)</f>
        <v>0</v>
      </c>
      <c r="U91" s="6">
        <f>IF(T91&gt;0,M91,-999)</f>
        <v>-999</v>
      </c>
      <c r="V91">
        <v>199111</v>
      </c>
      <c r="W91">
        <v>1991</v>
      </c>
      <c r="Y91" s="11">
        <v>199810</v>
      </c>
      <c r="Z91" s="12">
        <v>7.25741935483871</v>
      </c>
      <c r="AA91" s="12">
        <v>2.6677419354838716</v>
      </c>
      <c r="AB91" s="12">
        <v>8.7258064516129039</v>
      </c>
      <c r="AC91" s="12">
        <v>-1.5032258064516126</v>
      </c>
      <c r="AD91" s="12">
        <v>19.600000000000001</v>
      </c>
      <c r="AE91" s="12">
        <v>-8.1</v>
      </c>
      <c r="AF91" s="12">
        <v>80.738709677419351</v>
      </c>
      <c r="AG91" s="12">
        <v>57.587096774193547</v>
      </c>
      <c r="AH91" s="12">
        <v>77.500000000000014</v>
      </c>
      <c r="AI91" s="12">
        <v>21.3</v>
      </c>
      <c r="AJ91" s="12">
        <v>0.86129032258064531</v>
      </c>
      <c r="AK91" s="12">
        <v>2.7903225806451619</v>
      </c>
      <c r="AL91" s="12">
        <v>4.7</v>
      </c>
      <c r="AM91" s="12">
        <v>2.6677419354838716</v>
      </c>
      <c r="AN91" s="12">
        <v>2.5999999999999992</v>
      </c>
      <c r="AO91" s="12">
        <v>-999</v>
      </c>
      <c r="AP91" s="12">
        <v>-999</v>
      </c>
      <c r="AQ91" s="12">
        <v>0.61741935483870947</v>
      </c>
      <c r="AR91" s="12">
        <v>0.57922580645161281</v>
      </c>
      <c r="AS91" s="12">
        <v>2.0339999999999998</v>
      </c>
      <c r="AT91" s="12">
        <v>8</v>
      </c>
      <c r="AU91" s="12">
        <v>0</v>
      </c>
    </row>
    <row r="92" spans="1:47" x14ac:dyDescent="0.25">
      <c r="A92" s="14">
        <v>33559</v>
      </c>
      <c r="B92" s="3">
        <v>321</v>
      </c>
      <c r="C92" s="4">
        <v>4.1399999999999997</v>
      </c>
      <c r="D92" s="5">
        <v>-2.4</v>
      </c>
      <c r="E92" s="5">
        <v>0.6</v>
      </c>
      <c r="F92" s="5">
        <v>-4.8</v>
      </c>
      <c r="G92" s="4">
        <v>87</v>
      </c>
      <c r="H92" s="4">
        <v>73.3</v>
      </c>
      <c r="I92" s="4">
        <v>2.7</v>
      </c>
      <c r="J92" s="4">
        <v>13.6</v>
      </c>
      <c r="K92" s="4">
        <v>0</v>
      </c>
      <c r="L92" s="4">
        <v>-999</v>
      </c>
      <c r="M92" s="4">
        <v>-999</v>
      </c>
      <c r="N92" s="4">
        <v>-999</v>
      </c>
      <c r="O92" s="4">
        <v>-999</v>
      </c>
      <c r="P92" s="5">
        <v>-999</v>
      </c>
      <c r="Q92" s="5">
        <v>3</v>
      </c>
      <c r="R92" s="6">
        <v>0.46800000000000003</v>
      </c>
      <c r="S92" s="34">
        <f>ROUND((0.6105*(EXP((17.273*E92)/(E92+237.3))))*(100-H92)/100,3)</f>
        <v>0.17</v>
      </c>
      <c r="T92" s="6">
        <f>IF(V92&lt;V93,L92,0)</f>
        <v>0</v>
      </c>
      <c r="U92" s="6">
        <f>IF(T92&gt;0,M92,-999)</f>
        <v>-999</v>
      </c>
      <c r="V92">
        <v>199111</v>
      </c>
      <c r="W92">
        <v>1991</v>
      </c>
      <c r="Y92" s="11">
        <v>199811</v>
      </c>
      <c r="Z92" s="12">
        <v>2.6909999999999998</v>
      </c>
      <c r="AA92" s="12">
        <v>-2.95</v>
      </c>
      <c r="AB92" s="12">
        <v>0.24000000000000013</v>
      </c>
      <c r="AC92" s="12">
        <v>-5.2633333333333328</v>
      </c>
      <c r="AD92" s="12">
        <v>8.1</v>
      </c>
      <c r="AE92" s="12">
        <v>-10.5</v>
      </c>
      <c r="AF92" s="12">
        <v>94.579999999999984</v>
      </c>
      <c r="AG92" s="12">
        <v>81.936666666666667</v>
      </c>
      <c r="AH92" s="12">
        <v>68.300000000000011</v>
      </c>
      <c r="AI92" s="12">
        <v>13.4</v>
      </c>
      <c r="AJ92" s="12">
        <v>1.1599999999999999</v>
      </c>
      <c r="AK92" s="12">
        <v>3.3833333333333329</v>
      </c>
      <c r="AL92" s="12">
        <v>6.3</v>
      </c>
      <c r="AM92" s="12">
        <v>-2.95</v>
      </c>
      <c r="AN92" s="12">
        <v>4.9999999999999975E-2</v>
      </c>
      <c r="AO92" s="12">
        <v>-999</v>
      </c>
      <c r="AP92" s="12">
        <v>-999</v>
      </c>
      <c r="AQ92" s="12">
        <v>0.50949999999999995</v>
      </c>
      <c r="AR92" s="12">
        <v>0.1225</v>
      </c>
      <c r="AS92" s="12">
        <v>0.438</v>
      </c>
      <c r="AT92" s="12">
        <v>202</v>
      </c>
      <c r="AU92" s="12">
        <v>-0.1</v>
      </c>
    </row>
    <row r="93" spans="1:47" x14ac:dyDescent="0.25">
      <c r="A93" s="14">
        <v>33560</v>
      </c>
      <c r="B93" s="3">
        <v>322</v>
      </c>
      <c r="C93" s="4">
        <v>1.39</v>
      </c>
      <c r="D93" s="5">
        <v>-3.4</v>
      </c>
      <c r="E93" s="5">
        <v>-1.4</v>
      </c>
      <c r="F93" s="5">
        <v>-5.6</v>
      </c>
      <c r="G93" s="4">
        <v>86.1</v>
      </c>
      <c r="H93" s="4">
        <v>75.599999999999994</v>
      </c>
      <c r="I93" s="4">
        <v>1.7</v>
      </c>
      <c r="J93" s="4">
        <v>6.2</v>
      </c>
      <c r="K93" s="4">
        <v>0.8</v>
      </c>
      <c r="L93" s="4">
        <v>-999</v>
      </c>
      <c r="M93" s="4">
        <v>-999</v>
      </c>
      <c r="N93" s="4">
        <v>-999</v>
      </c>
      <c r="O93" s="4">
        <v>-999</v>
      </c>
      <c r="P93" s="5">
        <v>-999</v>
      </c>
      <c r="Q93" s="5">
        <v>3</v>
      </c>
      <c r="R93" s="6">
        <v>0.41699999999999998</v>
      </c>
      <c r="S93" s="34">
        <f>ROUND((0.6105*(EXP((17.273*E93)/(E93+237.3))))*(100-H93)/100,3)</f>
        <v>0.13400000000000001</v>
      </c>
      <c r="T93" s="6">
        <f>IF(V93&lt;V94,L93,0)</f>
        <v>0</v>
      </c>
      <c r="U93" s="6">
        <f>IF(T93&gt;0,M93,-999)</f>
        <v>-999</v>
      </c>
      <c r="V93">
        <v>199111</v>
      </c>
      <c r="W93">
        <v>1991</v>
      </c>
      <c r="Y93" s="11">
        <v>199812</v>
      </c>
      <c r="Z93" s="12">
        <v>1.0900000000000001</v>
      </c>
      <c r="AA93" s="12">
        <v>-7.9548387096774205</v>
      </c>
      <c r="AB93" s="12">
        <v>-5.0677419354838706</v>
      </c>
      <c r="AC93" s="12">
        <v>-10.658064516129032</v>
      </c>
      <c r="AD93" s="12">
        <v>1.7</v>
      </c>
      <c r="AE93" s="12">
        <v>-26.8</v>
      </c>
      <c r="AF93" s="12">
        <v>93.290322580645181</v>
      </c>
      <c r="AG93" s="12">
        <v>86.17419354838708</v>
      </c>
      <c r="AH93" s="12">
        <v>92.5</v>
      </c>
      <c r="AI93" s="12">
        <v>13.1</v>
      </c>
      <c r="AJ93" s="12">
        <v>1.0903225806451613</v>
      </c>
      <c r="AK93" s="12">
        <v>3.3870967741935489</v>
      </c>
      <c r="AL93" s="12">
        <v>6.6</v>
      </c>
      <c r="AM93" s="12">
        <v>-7.9548387096774205</v>
      </c>
      <c r="AN93" s="12">
        <v>-0.10000000000000003</v>
      </c>
      <c r="AO93" s="12">
        <v>-999</v>
      </c>
      <c r="AP93" s="12">
        <v>-999</v>
      </c>
      <c r="AQ93" s="12">
        <v>0.39077419354838711</v>
      </c>
      <c r="AR93" s="12">
        <v>5.6612903225806435E-2</v>
      </c>
      <c r="AS93" s="12">
        <v>0.154</v>
      </c>
      <c r="AT93" s="12">
        <v>757</v>
      </c>
      <c r="AU93" s="12">
        <v>-1.5</v>
      </c>
    </row>
    <row r="94" spans="1:47" x14ac:dyDescent="0.25">
      <c r="A94" s="14">
        <v>33561</v>
      </c>
      <c r="B94" s="3">
        <v>323</v>
      </c>
      <c r="C94" s="4">
        <v>0.76</v>
      </c>
      <c r="D94" s="5">
        <v>-2.2999999999999998</v>
      </c>
      <c r="E94" s="5">
        <v>-1.4</v>
      </c>
      <c r="F94" s="5">
        <v>-3.7</v>
      </c>
      <c r="G94" s="4">
        <v>89.8</v>
      </c>
      <c r="H94" s="4">
        <v>74.099999999999994</v>
      </c>
      <c r="I94" s="4">
        <v>4.0999999999999996</v>
      </c>
      <c r="J94" s="4">
        <v>11.9</v>
      </c>
      <c r="K94" s="4">
        <v>15.8</v>
      </c>
      <c r="L94" s="4">
        <v>-999</v>
      </c>
      <c r="M94" s="4">
        <v>-999</v>
      </c>
      <c r="N94" s="4">
        <v>-999</v>
      </c>
      <c r="O94" s="4">
        <v>-999</v>
      </c>
      <c r="P94" s="5">
        <v>-999</v>
      </c>
      <c r="Q94" s="5">
        <v>2.9</v>
      </c>
      <c r="R94" s="6">
        <v>0.41</v>
      </c>
      <c r="S94" s="34">
        <f>ROUND((0.6105*(EXP((17.273*E94)/(E94+237.3))))*(100-H94)/100,3)</f>
        <v>0.14299999999999999</v>
      </c>
      <c r="T94" s="6">
        <f>IF(V94&lt;V95,L94,0)</f>
        <v>0</v>
      </c>
      <c r="U94" s="6">
        <f>IF(T94&gt;0,M94,-999)</f>
        <v>-999</v>
      </c>
      <c r="V94">
        <v>199111</v>
      </c>
      <c r="W94">
        <v>1991</v>
      </c>
      <c r="Y94" s="11">
        <v>199901</v>
      </c>
      <c r="Z94" s="12">
        <v>1.8593548387096772</v>
      </c>
      <c r="AA94" s="12">
        <v>-5.4741935483870972</v>
      </c>
      <c r="AB94" s="12">
        <v>-2.3322580645161288</v>
      </c>
      <c r="AC94" s="12">
        <v>-8.5322580645161299</v>
      </c>
      <c r="AD94" s="12">
        <v>3.7</v>
      </c>
      <c r="AE94" s="12">
        <v>-21.1</v>
      </c>
      <c r="AF94" s="12">
        <v>93.074193548387115</v>
      </c>
      <c r="AG94" s="12">
        <v>81.009677419354858</v>
      </c>
      <c r="AH94" s="12">
        <v>82.4</v>
      </c>
      <c r="AI94" s="12">
        <v>14</v>
      </c>
      <c r="AJ94" s="12">
        <v>1.2387096774193549</v>
      </c>
      <c r="AK94" s="12">
        <v>3.5516129032258061</v>
      </c>
      <c r="AL94" s="12">
        <v>6.3</v>
      </c>
      <c r="AM94" s="12">
        <v>-5.4741935483870972</v>
      </c>
      <c r="AN94" s="12">
        <v>0.1193548387096774</v>
      </c>
      <c r="AO94" s="12">
        <v>-999</v>
      </c>
      <c r="AP94" s="12">
        <v>-999</v>
      </c>
      <c r="AQ94" s="12">
        <v>0.42187096774193544</v>
      </c>
      <c r="AR94" s="12">
        <v>0.10119354838709678</v>
      </c>
      <c r="AS94" s="12">
        <v>0.307</v>
      </c>
      <c r="AT94" s="12">
        <v>1012</v>
      </c>
      <c r="AU94" s="12">
        <v>-2</v>
      </c>
    </row>
    <row r="95" spans="1:47" x14ac:dyDescent="0.25">
      <c r="A95" s="14">
        <v>33562</v>
      </c>
      <c r="B95" s="3">
        <v>324</v>
      </c>
      <c r="C95" s="4">
        <v>3.93</v>
      </c>
      <c r="D95" s="5">
        <v>-3.3</v>
      </c>
      <c r="E95" s="5">
        <v>-0.4</v>
      </c>
      <c r="F95" s="5">
        <v>-6.5</v>
      </c>
      <c r="G95" s="4">
        <v>93.7</v>
      </c>
      <c r="H95" s="4">
        <v>87.8</v>
      </c>
      <c r="I95" s="4">
        <v>2.2999999999999998</v>
      </c>
      <c r="J95" s="4">
        <v>7.5</v>
      </c>
      <c r="K95" s="4">
        <v>0.8</v>
      </c>
      <c r="L95" s="4">
        <v>-999</v>
      </c>
      <c r="M95" s="4">
        <v>-999</v>
      </c>
      <c r="N95" s="4">
        <v>-999</v>
      </c>
      <c r="O95" s="4">
        <v>-999</v>
      </c>
      <c r="P95" s="5">
        <v>-999</v>
      </c>
      <c r="Q95" s="5">
        <v>2.9</v>
      </c>
      <c r="R95" s="6">
        <v>0.52200000000000002</v>
      </c>
      <c r="S95" s="34">
        <f>ROUND((0.6105*(EXP((17.273*E95)/(E95+237.3))))*(100-H95)/100,3)</f>
        <v>7.1999999999999995E-2</v>
      </c>
      <c r="T95" s="6">
        <f>IF(V95&lt;V96,L95,0)</f>
        <v>0</v>
      </c>
      <c r="U95" s="6">
        <f>IF(T95&gt;0,M95,-999)</f>
        <v>-999</v>
      </c>
      <c r="V95">
        <v>199111</v>
      </c>
      <c r="W95">
        <v>1991</v>
      </c>
      <c r="Y95" s="11">
        <v>199902</v>
      </c>
      <c r="Z95" s="12">
        <v>5.6485714285714295</v>
      </c>
      <c r="AA95" s="12">
        <v>-6.1607142857142829</v>
      </c>
      <c r="AB95" s="12">
        <v>-1.7928571428571427</v>
      </c>
      <c r="AC95" s="12">
        <v>-9.9571428571428591</v>
      </c>
      <c r="AD95" s="12">
        <v>4</v>
      </c>
      <c r="AE95" s="12">
        <v>-16.899999999999999</v>
      </c>
      <c r="AF95" s="12">
        <v>88.421428571428592</v>
      </c>
      <c r="AG95" s="12">
        <v>70.503571428571419</v>
      </c>
      <c r="AH95" s="12">
        <v>42.800000000000004</v>
      </c>
      <c r="AI95" s="12">
        <v>9.5</v>
      </c>
      <c r="AJ95" s="12">
        <v>1.6249999999999998</v>
      </c>
      <c r="AK95" s="12">
        <v>4.2</v>
      </c>
      <c r="AL95" s="12">
        <v>6</v>
      </c>
      <c r="AM95" s="12">
        <v>-6.1607142857142829</v>
      </c>
      <c r="AN95" s="12">
        <v>0.22500000000000001</v>
      </c>
      <c r="AO95" s="12">
        <v>-999</v>
      </c>
      <c r="AP95" s="12">
        <v>-999</v>
      </c>
      <c r="AQ95" s="12">
        <v>0.37574999999999997</v>
      </c>
      <c r="AR95" s="12">
        <v>0.17189285714285713</v>
      </c>
      <c r="AS95" s="12">
        <v>0.42799999999999999</v>
      </c>
      <c r="AT95" s="12">
        <v>1165</v>
      </c>
      <c r="AU95" s="12">
        <v>-1.3</v>
      </c>
    </row>
    <row r="96" spans="1:47" x14ac:dyDescent="0.25">
      <c r="A96" s="14">
        <v>33563</v>
      </c>
      <c r="B96" s="3">
        <v>325</v>
      </c>
      <c r="C96" s="4">
        <v>2.09</v>
      </c>
      <c r="D96" s="5">
        <v>-6.9</v>
      </c>
      <c r="E96" s="5">
        <v>-1.9</v>
      </c>
      <c r="F96" s="5">
        <v>-10.3</v>
      </c>
      <c r="G96" s="4">
        <v>87.1</v>
      </c>
      <c r="H96" s="4">
        <v>75.099999999999994</v>
      </c>
      <c r="I96" s="4">
        <v>1.3</v>
      </c>
      <c r="J96" s="4">
        <v>5.4</v>
      </c>
      <c r="K96" s="4">
        <v>0</v>
      </c>
      <c r="L96" s="4">
        <v>-999</v>
      </c>
      <c r="M96" s="4">
        <v>-999</v>
      </c>
      <c r="N96" s="4">
        <v>-999</v>
      </c>
      <c r="O96" s="4">
        <v>-999</v>
      </c>
      <c r="P96" s="5">
        <v>-999</v>
      </c>
      <c r="Q96" s="5">
        <v>2.9</v>
      </c>
      <c r="R96" s="6">
        <v>0.39900000000000002</v>
      </c>
      <c r="S96" s="34">
        <f>ROUND((0.6105*(EXP((17.273*E96)/(E96+237.3))))*(100-H96)/100,3)</f>
        <v>0.13200000000000001</v>
      </c>
      <c r="T96" s="6">
        <f>IF(V96&lt;V97,L96,0)</f>
        <v>0</v>
      </c>
      <c r="U96" s="6">
        <f>IF(T96&gt;0,M96,-999)</f>
        <v>-999</v>
      </c>
      <c r="V96">
        <v>199111</v>
      </c>
      <c r="W96">
        <v>1991</v>
      </c>
      <c r="Y96" s="11">
        <v>199903</v>
      </c>
      <c r="Z96" s="12">
        <v>8.5245161290322553</v>
      </c>
      <c r="AA96" s="12">
        <v>-3.838709677419355</v>
      </c>
      <c r="AB96" s="12">
        <v>1.6000000000000003</v>
      </c>
      <c r="AC96" s="12">
        <v>-8.3741935483870993</v>
      </c>
      <c r="AD96" s="12">
        <v>14.8</v>
      </c>
      <c r="AE96" s="12">
        <v>-13.7</v>
      </c>
      <c r="AF96" s="12">
        <v>84.283870967741933</v>
      </c>
      <c r="AG96" s="12">
        <v>62.36774193548387</v>
      </c>
      <c r="AH96" s="12">
        <v>60.999999999999993</v>
      </c>
      <c r="AI96" s="12">
        <v>10.4</v>
      </c>
      <c r="AJ96" s="12">
        <v>1.3387096774193548</v>
      </c>
      <c r="AK96" s="12">
        <v>3.6129032258064515</v>
      </c>
      <c r="AL96" s="12">
        <v>6.5</v>
      </c>
      <c r="AM96" s="12">
        <v>-3.838709677419355</v>
      </c>
      <c r="AN96" s="12">
        <v>0.22903225806451619</v>
      </c>
      <c r="AO96" s="12">
        <v>-999</v>
      </c>
      <c r="AP96" s="12">
        <v>-999</v>
      </c>
      <c r="AQ96" s="12">
        <v>0.40774193548387089</v>
      </c>
      <c r="AR96" s="12">
        <v>0.32167741935483873</v>
      </c>
      <c r="AS96" s="12">
        <v>1.25</v>
      </c>
      <c r="AT96" s="12">
        <v>1061</v>
      </c>
      <c r="AU96" s="12">
        <v>-0.9</v>
      </c>
    </row>
    <row r="97" spans="1:47" x14ac:dyDescent="0.25">
      <c r="A97" s="14">
        <v>33564</v>
      </c>
      <c r="B97" s="3">
        <v>326</v>
      </c>
      <c r="C97" s="4">
        <v>3.92</v>
      </c>
      <c r="D97" s="5">
        <v>-7.7</v>
      </c>
      <c r="E97" s="5">
        <v>-0.8</v>
      </c>
      <c r="F97" s="5">
        <v>-13</v>
      </c>
      <c r="G97" s="4">
        <v>77.3</v>
      </c>
      <c r="H97" s="4">
        <v>58.8</v>
      </c>
      <c r="I97" s="4">
        <v>1.2</v>
      </c>
      <c r="J97" s="4">
        <v>5.8</v>
      </c>
      <c r="K97" s="4">
        <v>0</v>
      </c>
      <c r="L97" s="4">
        <v>-999</v>
      </c>
      <c r="M97" s="4">
        <v>-999</v>
      </c>
      <c r="N97" s="4">
        <v>-999</v>
      </c>
      <c r="O97" s="4">
        <v>-999</v>
      </c>
      <c r="P97" s="5">
        <v>-999</v>
      </c>
      <c r="Q97" s="5">
        <v>2.9</v>
      </c>
      <c r="R97" s="6">
        <v>0.33900000000000002</v>
      </c>
      <c r="S97" s="34">
        <f>ROUND((0.6105*(EXP((17.273*E97)/(E97+237.3))))*(100-H97)/100,3)</f>
        <v>0.23699999999999999</v>
      </c>
      <c r="T97" s="6">
        <f>IF(V97&lt;V98,L97,0)</f>
        <v>0</v>
      </c>
      <c r="U97" s="6">
        <f>IF(T97&gt;0,M97,-999)</f>
        <v>-999</v>
      </c>
      <c r="V97">
        <v>199111</v>
      </c>
      <c r="W97">
        <v>1991</v>
      </c>
      <c r="Y97" s="11">
        <v>199904</v>
      </c>
      <c r="Z97" s="12">
        <v>16.698999999999998</v>
      </c>
      <c r="AA97" s="12">
        <v>0.24333333333333351</v>
      </c>
      <c r="AB97" s="12">
        <v>7.1899999999999995</v>
      </c>
      <c r="AC97" s="12">
        <v>-5.8033333333333328</v>
      </c>
      <c r="AD97" s="12">
        <v>18.600000000000001</v>
      </c>
      <c r="AE97" s="12">
        <v>-12.6</v>
      </c>
      <c r="AF97" s="12">
        <v>68.216666666666669</v>
      </c>
      <c r="AG97" s="12">
        <v>39.486666666666672</v>
      </c>
      <c r="AH97" s="12">
        <v>29.599999999999994</v>
      </c>
      <c r="AI97" s="12">
        <v>6.6</v>
      </c>
      <c r="AJ97" s="12">
        <v>0.88333333333333308</v>
      </c>
      <c r="AK97" s="12">
        <v>2.660000000000001</v>
      </c>
      <c r="AL97" s="12">
        <v>4.3</v>
      </c>
      <c r="AM97" s="12">
        <v>0.24333333333333351</v>
      </c>
      <c r="AN97" s="12">
        <v>0.27333333333333332</v>
      </c>
      <c r="AO97" s="12">
        <v>-999</v>
      </c>
      <c r="AP97" s="12">
        <v>-999</v>
      </c>
      <c r="AQ97" s="12">
        <v>0.37636666666666668</v>
      </c>
      <c r="AR97" s="12">
        <v>0.69976666666666654</v>
      </c>
      <c r="AS97" s="12">
        <v>1.6779999999999999</v>
      </c>
      <c r="AT97" s="12">
        <v>563</v>
      </c>
      <c r="AU97" s="12">
        <v>0.2</v>
      </c>
    </row>
    <row r="98" spans="1:47" x14ac:dyDescent="0.25">
      <c r="A98" s="14">
        <v>33565</v>
      </c>
      <c r="B98" s="3">
        <v>327</v>
      </c>
      <c r="C98" s="4">
        <v>2.06</v>
      </c>
      <c r="D98" s="5">
        <v>-6</v>
      </c>
      <c r="E98" s="5">
        <v>-4</v>
      </c>
      <c r="F98" s="5">
        <v>-7.5</v>
      </c>
      <c r="G98" s="4">
        <v>82.8</v>
      </c>
      <c r="H98" s="4">
        <v>72</v>
      </c>
      <c r="I98" s="4">
        <v>1.6</v>
      </c>
      <c r="J98" s="4">
        <v>6.5</v>
      </c>
      <c r="K98" s="4">
        <v>0.4</v>
      </c>
      <c r="L98" s="4">
        <v>-999</v>
      </c>
      <c r="M98" s="4">
        <v>-999</v>
      </c>
      <c r="N98" s="4">
        <v>-999</v>
      </c>
      <c r="O98" s="4">
        <v>-999</v>
      </c>
      <c r="P98" s="5">
        <v>-999</v>
      </c>
      <c r="Q98" s="5">
        <v>2.8</v>
      </c>
      <c r="R98" s="6">
        <v>0.32600000000000001</v>
      </c>
      <c r="S98" s="34">
        <f>ROUND((0.6105*(EXP((17.273*E98)/(E98+237.3))))*(100-H98)/100,3)</f>
        <v>0.127</v>
      </c>
      <c r="T98" s="6">
        <f>IF(V98&lt;V99,L98,0)</f>
        <v>0</v>
      </c>
      <c r="U98" s="6">
        <f>IF(T98&gt;0,M98,-999)</f>
        <v>-999</v>
      </c>
      <c r="V98">
        <v>199111</v>
      </c>
      <c r="W98">
        <v>1991</v>
      </c>
      <c r="Y98" s="11">
        <v>199905</v>
      </c>
      <c r="Z98" s="12">
        <v>17.281935483870964</v>
      </c>
      <c r="AA98" s="12">
        <v>2.4645161290322579</v>
      </c>
      <c r="AB98" s="12">
        <v>9.1032258064516132</v>
      </c>
      <c r="AC98" s="12">
        <v>-3.6419354838709674</v>
      </c>
      <c r="AD98" s="12">
        <v>22.9</v>
      </c>
      <c r="AE98" s="12">
        <v>-10.8</v>
      </c>
      <c r="AF98" s="12">
        <v>73.851612903225799</v>
      </c>
      <c r="AG98" s="12">
        <v>46.580645161290306</v>
      </c>
      <c r="AH98" s="12">
        <v>71.099999999999994</v>
      </c>
      <c r="AI98" s="12">
        <v>19.899999999999999</v>
      </c>
      <c r="AJ98" s="12">
        <v>0.88064516129032255</v>
      </c>
      <c r="AK98" s="12">
        <v>2.7645161290322582</v>
      </c>
      <c r="AL98" s="12">
        <v>4.2</v>
      </c>
      <c r="AM98" s="12">
        <v>2.4645161290322579</v>
      </c>
      <c r="AN98" s="12">
        <v>0.53548387096774197</v>
      </c>
      <c r="AO98" s="12">
        <v>-999</v>
      </c>
      <c r="AP98" s="12">
        <v>-999</v>
      </c>
      <c r="AQ98" s="12">
        <v>0.49838709677419357</v>
      </c>
      <c r="AR98" s="12">
        <v>0.73754838709677406</v>
      </c>
      <c r="AS98" s="12">
        <v>2.1859999999999999</v>
      </c>
      <c r="AT98" s="12">
        <v>0</v>
      </c>
      <c r="AU98" s="12">
        <v>-999</v>
      </c>
    </row>
    <row r="99" spans="1:47" x14ac:dyDescent="0.25">
      <c r="A99" s="14">
        <v>33566</v>
      </c>
      <c r="B99" s="3">
        <v>328</v>
      </c>
      <c r="C99" s="4">
        <v>1.33</v>
      </c>
      <c r="D99" s="5">
        <v>-2.4</v>
      </c>
      <c r="E99" s="5">
        <v>-0.3</v>
      </c>
      <c r="F99" s="5">
        <v>-5</v>
      </c>
      <c r="G99" s="4">
        <v>94</v>
      </c>
      <c r="H99" s="4">
        <v>89.2</v>
      </c>
      <c r="I99" s="4">
        <v>0.6</v>
      </c>
      <c r="J99" s="4">
        <v>4.2</v>
      </c>
      <c r="K99" s="4">
        <v>0.8</v>
      </c>
      <c r="L99" s="4">
        <v>-999</v>
      </c>
      <c r="M99" s="4">
        <v>-999</v>
      </c>
      <c r="N99" s="4">
        <v>-999</v>
      </c>
      <c r="O99" s="4">
        <v>-999</v>
      </c>
      <c r="P99" s="5">
        <v>-999</v>
      </c>
      <c r="Q99" s="5">
        <v>2.8</v>
      </c>
      <c r="R99" s="6">
        <v>0.53400000000000003</v>
      </c>
      <c r="S99" s="34">
        <f>ROUND((0.6105*(EXP((17.273*E99)/(E99+237.3))))*(100-H99)/100,3)</f>
        <v>6.5000000000000002E-2</v>
      </c>
      <c r="T99" s="6">
        <f>IF(V99&lt;V100,L99,0)</f>
        <v>0</v>
      </c>
      <c r="U99" s="6">
        <f>IF(T99&gt;0,M99,-999)</f>
        <v>-999</v>
      </c>
      <c r="V99">
        <v>199111</v>
      </c>
      <c r="W99">
        <v>1991</v>
      </c>
      <c r="Y99" s="11">
        <v>199906</v>
      </c>
      <c r="Z99" s="12">
        <v>18.744666666666667</v>
      </c>
      <c r="AA99" s="12">
        <v>7.9166666666666652</v>
      </c>
      <c r="AB99" s="12">
        <v>14.540000000000001</v>
      </c>
      <c r="AC99" s="12">
        <v>2.2833333333333332</v>
      </c>
      <c r="AD99" s="12">
        <v>25.5</v>
      </c>
      <c r="AE99" s="12">
        <v>-3.9</v>
      </c>
      <c r="AF99" s="12">
        <v>76.426666666666677</v>
      </c>
      <c r="AG99" s="12">
        <v>47.433333333333344</v>
      </c>
      <c r="AH99" s="12">
        <v>53.400000000000006</v>
      </c>
      <c r="AI99" s="12">
        <v>13.7</v>
      </c>
      <c r="AJ99" s="12">
        <v>0.98</v>
      </c>
      <c r="AK99" s="12">
        <v>2.9566666666666657</v>
      </c>
      <c r="AL99" s="12">
        <v>4.0999999999999996</v>
      </c>
      <c r="AM99" s="12">
        <v>7.9166666666666652</v>
      </c>
      <c r="AN99" s="12">
        <v>6.8066666666666658</v>
      </c>
      <c r="AO99" s="12">
        <v>-999</v>
      </c>
      <c r="AP99" s="12">
        <v>-999</v>
      </c>
      <c r="AQ99" s="12">
        <v>0.76459999999999984</v>
      </c>
      <c r="AR99" s="12">
        <v>0.98146666666666671</v>
      </c>
      <c r="AS99" s="12">
        <v>2.2349999999999999</v>
      </c>
      <c r="AT99" s="12">
        <v>0</v>
      </c>
      <c r="AU99" s="12">
        <v>-999</v>
      </c>
    </row>
    <row r="100" spans="1:47" x14ac:dyDescent="0.25">
      <c r="A100" s="14">
        <v>33567</v>
      </c>
      <c r="B100" s="3">
        <v>329</v>
      </c>
      <c r="C100" s="4">
        <v>0.95</v>
      </c>
      <c r="D100" s="5">
        <v>-2.9</v>
      </c>
      <c r="E100" s="5">
        <v>-1.2</v>
      </c>
      <c r="F100" s="5">
        <v>-4.8</v>
      </c>
      <c r="G100" s="4">
        <v>91</v>
      </c>
      <c r="H100" s="4">
        <v>83.9</v>
      </c>
      <c r="I100" s="4">
        <v>1.6</v>
      </c>
      <c r="J100" s="4">
        <v>5.9</v>
      </c>
      <c r="K100" s="4">
        <v>2.8</v>
      </c>
      <c r="L100" s="4">
        <v>-999</v>
      </c>
      <c r="M100" s="4">
        <v>-999</v>
      </c>
      <c r="N100" s="4">
        <v>-999</v>
      </c>
      <c r="O100" s="4">
        <v>-999</v>
      </c>
      <c r="P100" s="5">
        <v>-999</v>
      </c>
      <c r="Q100" s="5">
        <v>2.8</v>
      </c>
      <c r="R100" s="6">
        <v>0.47</v>
      </c>
      <c r="S100" s="34">
        <f>ROUND((0.6105*(EXP((17.273*E100)/(E100+237.3))))*(100-H100)/100,3)</f>
        <v>0.09</v>
      </c>
      <c r="T100" s="6">
        <f>IF(V100&lt;V101,L100,0)</f>
        <v>0</v>
      </c>
      <c r="U100" s="6">
        <f>IF(T100&gt;0,M100,-999)</f>
        <v>-999</v>
      </c>
      <c r="V100">
        <v>199111</v>
      </c>
      <c r="W100">
        <v>1991</v>
      </c>
      <c r="Y100" s="11">
        <v>199907</v>
      </c>
      <c r="Z100" s="12">
        <v>21.831290322580646</v>
      </c>
      <c r="AA100" s="12">
        <v>13.429032258064519</v>
      </c>
      <c r="AB100" s="12">
        <v>20.222580645161294</v>
      </c>
      <c r="AC100" s="12">
        <v>6.2483870967741932</v>
      </c>
      <c r="AD100" s="12">
        <v>26</v>
      </c>
      <c r="AE100" s="12">
        <v>1.9</v>
      </c>
      <c r="AF100" s="12">
        <v>66.596774193548384</v>
      </c>
      <c r="AG100" s="12">
        <v>38.158064516129024</v>
      </c>
      <c r="AH100" s="12">
        <v>73.300000000000011</v>
      </c>
      <c r="AI100" s="12">
        <v>15.9</v>
      </c>
      <c r="AJ100" s="12">
        <v>1.1225806451612905</v>
      </c>
      <c r="AK100" s="12">
        <v>3.4032258064516121</v>
      </c>
      <c r="AL100" s="12">
        <v>5.4</v>
      </c>
      <c r="AM100" s="12">
        <v>13.429032258064519</v>
      </c>
      <c r="AN100" s="12">
        <v>4.0548387096774192</v>
      </c>
      <c r="AO100" s="12">
        <v>-999</v>
      </c>
      <c r="AP100" s="12">
        <v>-999</v>
      </c>
      <c r="AQ100" s="12">
        <v>0.87393548387096809</v>
      </c>
      <c r="AR100" s="12">
        <v>1.5529354838709675</v>
      </c>
      <c r="AS100" s="12">
        <v>2.87</v>
      </c>
      <c r="AT100" s="12">
        <v>0</v>
      </c>
      <c r="AU100" s="12">
        <v>-999</v>
      </c>
    </row>
    <row r="101" spans="1:47" x14ac:dyDescent="0.25">
      <c r="A101" s="14">
        <v>33568</v>
      </c>
      <c r="B101" s="3">
        <v>330</v>
      </c>
      <c r="C101" s="4">
        <v>1.1000000000000001</v>
      </c>
      <c r="D101" s="5">
        <v>-4</v>
      </c>
      <c r="E101" s="5">
        <v>-1.7</v>
      </c>
      <c r="F101" s="5">
        <v>-5.5</v>
      </c>
      <c r="G101" s="4">
        <v>91.5</v>
      </c>
      <c r="H101" s="4">
        <v>82.8</v>
      </c>
      <c r="I101" s="4">
        <v>1.8</v>
      </c>
      <c r="J101" s="4">
        <v>7.4</v>
      </c>
      <c r="K101" s="4">
        <v>8.5</v>
      </c>
      <c r="L101" s="4">
        <v>-999</v>
      </c>
      <c r="M101" s="4">
        <v>-999</v>
      </c>
      <c r="N101" s="4">
        <v>-999</v>
      </c>
      <c r="O101" s="4">
        <v>-999</v>
      </c>
      <c r="P101" s="5">
        <v>-999</v>
      </c>
      <c r="Q101" s="5">
        <v>2.7</v>
      </c>
      <c r="R101" s="6">
        <v>0.44600000000000001</v>
      </c>
      <c r="S101" s="34">
        <f>ROUND((0.6105*(EXP((17.273*E101)/(E101+237.3))))*(100-H101)/100,3)</f>
        <v>9.2999999999999999E-2</v>
      </c>
      <c r="T101" s="6">
        <f>IF(V101&lt;V102,L101,0)</f>
        <v>0</v>
      </c>
      <c r="U101" s="6">
        <f>IF(T101&gt;0,M101,-999)</f>
        <v>-999</v>
      </c>
      <c r="V101">
        <v>199111</v>
      </c>
      <c r="W101">
        <v>1991</v>
      </c>
      <c r="Y101" s="11">
        <v>199908</v>
      </c>
      <c r="Z101" s="12">
        <v>16.700000000000003</v>
      </c>
      <c r="AA101" s="12">
        <v>12.964516129032257</v>
      </c>
      <c r="AB101" s="12">
        <v>20.064516129032253</v>
      </c>
      <c r="AC101" s="12">
        <v>7.3000000000000016</v>
      </c>
      <c r="AD101" s="12">
        <v>28.1</v>
      </c>
      <c r="AE101" s="12">
        <v>-1.8</v>
      </c>
      <c r="AF101" s="12">
        <v>72.232258064516117</v>
      </c>
      <c r="AG101" s="12">
        <v>46.883870967741935</v>
      </c>
      <c r="AH101" s="12">
        <v>85.8</v>
      </c>
      <c r="AI101" s="12">
        <v>26.2</v>
      </c>
      <c r="AJ101" s="12">
        <v>0.74193548387096775</v>
      </c>
      <c r="AK101" s="12">
        <v>2.4709677419354836</v>
      </c>
      <c r="AL101" s="12">
        <v>4</v>
      </c>
      <c r="AM101" s="12">
        <v>12.964516129032257</v>
      </c>
      <c r="AN101" s="12">
        <v>13.251612903225807</v>
      </c>
      <c r="AO101" s="12">
        <v>-999</v>
      </c>
      <c r="AP101" s="12">
        <v>-999</v>
      </c>
      <c r="AQ101" s="12">
        <v>1.0289032258064517</v>
      </c>
      <c r="AR101" s="12">
        <v>1.4383548387096772</v>
      </c>
      <c r="AS101" s="12">
        <v>2.7519999999999998</v>
      </c>
      <c r="AT101" s="12">
        <v>0</v>
      </c>
      <c r="AU101" s="12">
        <v>-999</v>
      </c>
    </row>
    <row r="102" spans="1:47" x14ac:dyDescent="0.25">
      <c r="A102" s="14">
        <v>33569</v>
      </c>
      <c r="B102" s="3">
        <v>331</v>
      </c>
      <c r="C102" s="4">
        <v>0.53</v>
      </c>
      <c r="D102" s="5">
        <v>-6</v>
      </c>
      <c r="E102" s="5">
        <v>-3.1</v>
      </c>
      <c r="F102" s="5">
        <v>-8.8000000000000007</v>
      </c>
      <c r="G102" s="4">
        <v>93.6</v>
      </c>
      <c r="H102" s="4">
        <v>92.2</v>
      </c>
      <c r="I102" s="4">
        <v>0.7</v>
      </c>
      <c r="J102" s="4">
        <v>4.3</v>
      </c>
      <c r="K102" s="4">
        <v>6.9</v>
      </c>
      <c r="L102" s="4">
        <v>-999</v>
      </c>
      <c r="M102" s="4">
        <v>-999</v>
      </c>
      <c r="N102" s="4">
        <v>-999</v>
      </c>
      <c r="O102" s="4">
        <v>-999</v>
      </c>
      <c r="P102" s="5">
        <v>-999</v>
      </c>
      <c r="Q102" s="5">
        <v>2.7</v>
      </c>
      <c r="R102" s="6">
        <v>0.44700000000000001</v>
      </c>
      <c r="S102" s="34">
        <f>ROUND((0.6105*(EXP((17.273*E102)/(E102+237.3))))*(100-H102)/100,3)</f>
        <v>3.7999999999999999E-2</v>
      </c>
      <c r="T102" s="6">
        <f>IF(V102&lt;V103,L102,0)</f>
        <v>0</v>
      </c>
      <c r="U102" s="6">
        <f>IF(T102&gt;0,M102,-999)</f>
        <v>-999</v>
      </c>
      <c r="V102">
        <v>199111</v>
      </c>
      <c r="W102">
        <v>1991</v>
      </c>
      <c r="Y102" s="11">
        <v>199909</v>
      </c>
      <c r="Z102" s="12">
        <v>13.865333333333336</v>
      </c>
      <c r="AA102" s="12">
        <v>7.2766666666666655</v>
      </c>
      <c r="AB102" s="12">
        <v>14.446666666666667</v>
      </c>
      <c r="AC102" s="12">
        <v>1.7700000000000002</v>
      </c>
      <c r="AD102" s="12">
        <v>24.7</v>
      </c>
      <c r="AE102" s="12">
        <v>-5.8</v>
      </c>
      <c r="AF102" s="12">
        <v>68.183333333333323</v>
      </c>
      <c r="AG102" s="12">
        <v>43.300000000000004</v>
      </c>
      <c r="AH102" s="12">
        <v>35.5</v>
      </c>
      <c r="AI102" s="12">
        <v>16.3</v>
      </c>
      <c r="AJ102" s="12">
        <v>0.70333333333333325</v>
      </c>
      <c r="AK102" s="12">
        <v>2.3366666666666669</v>
      </c>
      <c r="AL102" s="12">
        <v>4.0999999999999996</v>
      </c>
      <c r="AM102" s="12">
        <v>7.2766666666666655</v>
      </c>
      <c r="AN102" s="12">
        <v>7.3899999999999988</v>
      </c>
      <c r="AO102" s="12">
        <v>-999</v>
      </c>
      <c r="AP102" s="12">
        <v>-999</v>
      </c>
      <c r="AQ102" s="12">
        <v>0.67343333333333344</v>
      </c>
      <c r="AR102" s="12">
        <v>1.1035666666666666</v>
      </c>
      <c r="AS102" s="12">
        <v>2.29</v>
      </c>
      <c r="AT102" s="12">
        <v>0</v>
      </c>
      <c r="AU102" s="12">
        <v>-999</v>
      </c>
    </row>
    <row r="103" spans="1:47" x14ac:dyDescent="0.25">
      <c r="A103" s="14">
        <v>33570</v>
      </c>
      <c r="B103" s="3">
        <v>332</v>
      </c>
      <c r="C103" s="4">
        <v>0.56000000000000005</v>
      </c>
      <c r="D103" s="5">
        <v>-6.2</v>
      </c>
      <c r="E103" s="5">
        <v>-3</v>
      </c>
      <c r="F103" s="5">
        <v>-8.4</v>
      </c>
      <c r="G103" s="4">
        <v>93.1</v>
      </c>
      <c r="H103" s="4">
        <v>91.8</v>
      </c>
      <c r="I103" s="4">
        <v>2</v>
      </c>
      <c r="J103" s="4">
        <v>8.8000000000000007</v>
      </c>
      <c r="K103" s="4">
        <v>0.8</v>
      </c>
      <c r="L103" s="4">
        <v>-999</v>
      </c>
      <c r="M103" s="4">
        <v>-999</v>
      </c>
      <c r="N103" s="4">
        <v>-999</v>
      </c>
      <c r="O103" s="4">
        <v>-999</v>
      </c>
      <c r="P103" s="5">
        <v>-999</v>
      </c>
      <c r="Q103" s="5">
        <v>2.7</v>
      </c>
      <c r="R103" s="6">
        <v>0.44800000000000001</v>
      </c>
      <c r="S103" s="34">
        <f>ROUND((0.6105*(EXP((17.273*E103)/(E103+237.3))))*(100-H103)/100,3)</f>
        <v>0.04</v>
      </c>
      <c r="T103" s="6">
        <f>IF(V103&lt;V104,L103,0)</f>
        <v>0</v>
      </c>
      <c r="U103" s="6">
        <f>IF(T103&gt;0,M103,-999)</f>
        <v>-999</v>
      </c>
      <c r="V103">
        <v>199111</v>
      </c>
      <c r="W103">
        <v>1991</v>
      </c>
      <c r="Y103" s="11">
        <v>199910</v>
      </c>
      <c r="Z103" s="12">
        <v>7.65225806451613</v>
      </c>
      <c r="AA103" s="12">
        <v>1.8935483870967744</v>
      </c>
      <c r="AB103" s="12">
        <v>7.6225806451612907</v>
      </c>
      <c r="AC103" s="12">
        <v>-2.2612903225806451</v>
      </c>
      <c r="AD103" s="12">
        <v>18.8</v>
      </c>
      <c r="AE103" s="12">
        <v>-9.8000000000000007</v>
      </c>
      <c r="AF103" s="12">
        <v>76.058064516129022</v>
      </c>
      <c r="AG103" s="12">
        <v>53.425806451612914</v>
      </c>
      <c r="AH103" s="12">
        <v>40.70000000000001</v>
      </c>
      <c r="AI103" s="12">
        <v>8.8000000000000007</v>
      </c>
      <c r="AJ103" s="12">
        <v>0.82580645161290334</v>
      </c>
      <c r="AK103" s="12">
        <v>2.5870967741935487</v>
      </c>
      <c r="AL103" s="12">
        <v>6.2</v>
      </c>
      <c r="AM103" s="12">
        <v>1.8935483870967744</v>
      </c>
      <c r="AN103" s="12">
        <v>1.8193548387096781</v>
      </c>
      <c r="AO103" s="12">
        <v>-999</v>
      </c>
      <c r="AP103" s="12">
        <v>-999</v>
      </c>
      <c r="AQ103" s="12">
        <v>0.52719354838709664</v>
      </c>
      <c r="AR103" s="12">
        <v>0.59058064516129039</v>
      </c>
      <c r="AS103" s="12">
        <v>1.456</v>
      </c>
      <c r="AT103" s="12">
        <v>45</v>
      </c>
      <c r="AU103" s="12">
        <v>0</v>
      </c>
    </row>
    <row r="104" spans="1:47" x14ac:dyDescent="0.25">
      <c r="A104" s="14">
        <v>33571</v>
      </c>
      <c r="B104" s="3">
        <v>333</v>
      </c>
      <c r="C104" s="4">
        <v>2.1</v>
      </c>
      <c r="D104" s="5">
        <v>-10.1</v>
      </c>
      <c r="E104" s="5">
        <v>-8.3000000000000007</v>
      </c>
      <c r="F104" s="5">
        <v>-13.6</v>
      </c>
      <c r="G104" s="4">
        <v>87</v>
      </c>
      <c r="H104" s="4">
        <v>80.099999999999994</v>
      </c>
      <c r="I104" s="4">
        <v>1.7</v>
      </c>
      <c r="J104" s="4">
        <v>7.7</v>
      </c>
      <c r="K104" s="4">
        <v>1.2</v>
      </c>
      <c r="L104" s="4">
        <v>-999</v>
      </c>
      <c r="M104" s="4">
        <v>-999</v>
      </c>
      <c r="N104" s="4">
        <v>-999</v>
      </c>
      <c r="O104" s="4">
        <v>-999</v>
      </c>
      <c r="P104" s="5">
        <v>-999</v>
      </c>
      <c r="Q104" s="5">
        <v>2.7</v>
      </c>
      <c r="R104" s="6">
        <v>0.26200000000000001</v>
      </c>
      <c r="S104" s="34">
        <f>ROUND((0.6105*(EXP((17.273*E104)/(E104+237.3))))*(100-H104)/100,3)</f>
        <v>6.5000000000000002E-2</v>
      </c>
      <c r="T104" s="6">
        <f>IF(V104&lt;V105,L104,0)</f>
        <v>0</v>
      </c>
      <c r="U104" s="6">
        <f>IF(T104&gt;0,M104,-999)</f>
        <v>-999</v>
      </c>
      <c r="V104">
        <v>199111</v>
      </c>
      <c r="W104">
        <v>1991</v>
      </c>
      <c r="Y104" s="11">
        <v>199911</v>
      </c>
      <c r="Z104" s="12">
        <v>2.7756666666666665</v>
      </c>
      <c r="AA104" s="12">
        <v>-1.23</v>
      </c>
      <c r="AB104" s="12">
        <v>2.3000000000000012</v>
      </c>
      <c r="AC104" s="12">
        <v>-4.5366666666666671</v>
      </c>
      <c r="AD104" s="12">
        <v>12.7</v>
      </c>
      <c r="AE104" s="12">
        <v>-13.2</v>
      </c>
      <c r="AF104" s="12">
        <v>88.053333333333342</v>
      </c>
      <c r="AG104" s="12">
        <v>71.839999999999989</v>
      </c>
      <c r="AH104" s="12">
        <v>90.5</v>
      </c>
      <c r="AI104" s="12">
        <v>15.5</v>
      </c>
      <c r="AJ104" s="12">
        <v>1.6933333333333336</v>
      </c>
      <c r="AK104" s="12">
        <v>4.6366666666666658</v>
      </c>
      <c r="AL104" s="12">
        <v>8.6999999999999993</v>
      </c>
      <c r="AM104" s="12">
        <v>-1.23</v>
      </c>
      <c r="AN104" s="12">
        <v>0.43333333333333335</v>
      </c>
      <c r="AO104" s="12">
        <v>-999</v>
      </c>
      <c r="AP104" s="12">
        <v>-999</v>
      </c>
      <c r="AQ104" s="12">
        <v>0.51570000000000005</v>
      </c>
      <c r="AR104" s="12">
        <v>0.24010000000000001</v>
      </c>
      <c r="AS104" s="12">
        <v>0.92500000000000004</v>
      </c>
      <c r="AT104" s="12">
        <v>197</v>
      </c>
      <c r="AU104" s="12">
        <v>0.2</v>
      </c>
    </row>
    <row r="105" spans="1:47" x14ac:dyDescent="0.25">
      <c r="A105" s="14">
        <v>33572</v>
      </c>
      <c r="B105" s="3">
        <v>334</v>
      </c>
      <c r="C105" s="4">
        <v>1.39</v>
      </c>
      <c r="D105" s="5">
        <v>-7.6</v>
      </c>
      <c r="E105" s="5">
        <v>-5.8</v>
      </c>
      <c r="F105" s="5">
        <v>-11.1</v>
      </c>
      <c r="G105" s="4">
        <v>86.4</v>
      </c>
      <c r="H105" s="4">
        <v>72.3</v>
      </c>
      <c r="I105" s="4">
        <v>1.3</v>
      </c>
      <c r="J105" s="4">
        <v>4.9000000000000004</v>
      </c>
      <c r="K105" s="4">
        <v>3.7</v>
      </c>
      <c r="L105" s="4">
        <v>-999</v>
      </c>
      <c r="M105" s="4">
        <v>-999</v>
      </c>
      <c r="N105" s="4">
        <v>-999</v>
      </c>
      <c r="O105" s="4">
        <v>-999</v>
      </c>
      <c r="P105" s="5">
        <v>-999</v>
      </c>
      <c r="Q105" s="5">
        <v>2.6</v>
      </c>
      <c r="R105" s="6">
        <v>0.28599999999999998</v>
      </c>
      <c r="S105" s="34">
        <f>ROUND((0.6105*(EXP((17.273*E105)/(E105+237.3))))*(100-H105)/100,3)</f>
        <v>0.11</v>
      </c>
      <c r="T105" s="6">
        <f>IF(V105&lt;V106,L105,0)</f>
        <v>-999</v>
      </c>
      <c r="U105" s="6">
        <f>IF(T105&gt;0,M105,-999)</f>
        <v>-999</v>
      </c>
      <c r="V105">
        <v>199111</v>
      </c>
      <c r="W105">
        <v>1991</v>
      </c>
      <c r="Y105" s="11">
        <v>199912</v>
      </c>
      <c r="Z105" s="12">
        <v>2.7309677419354839</v>
      </c>
      <c r="AA105" s="12">
        <v>-2.9903225806451608</v>
      </c>
      <c r="AB105" s="12">
        <v>1.2741935483870968</v>
      </c>
      <c r="AC105" s="12">
        <v>-6.5129032258064505</v>
      </c>
      <c r="AD105" s="12">
        <v>17.2</v>
      </c>
      <c r="AE105" s="12">
        <v>-13.6</v>
      </c>
      <c r="AF105" s="12">
        <v>82.474193548387106</v>
      </c>
      <c r="AG105" s="12">
        <v>66.538709677419362</v>
      </c>
      <c r="AH105" s="12">
        <v>74.600000000000009</v>
      </c>
      <c r="AI105" s="12">
        <v>19.399999999999999</v>
      </c>
      <c r="AJ105" s="12">
        <v>1.4193548387096779</v>
      </c>
      <c r="AK105" s="12">
        <v>4.3258064516129027</v>
      </c>
      <c r="AL105" s="12">
        <v>8</v>
      </c>
      <c r="AM105" s="12">
        <v>-2.9903225806451608</v>
      </c>
      <c r="AN105" s="12">
        <v>-0.10322580645161293</v>
      </c>
      <c r="AO105" s="12">
        <v>-999</v>
      </c>
      <c r="AP105" s="12">
        <v>-999</v>
      </c>
      <c r="AQ105" s="12">
        <v>0.40696774193548396</v>
      </c>
      <c r="AR105" s="12">
        <v>0.33306451612903226</v>
      </c>
      <c r="AS105" s="12">
        <v>1.65</v>
      </c>
      <c r="AT105" s="12">
        <v>460</v>
      </c>
      <c r="AU105" s="12">
        <v>-1.8</v>
      </c>
    </row>
    <row r="106" spans="1:47" x14ac:dyDescent="0.25">
      <c r="A106" s="14">
        <v>33573</v>
      </c>
      <c r="B106" s="3">
        <v>335</v>
      </c>
      <c r="C106" s="4">
        <v>0.79</v>
      </c>
      <c r="D106" s="5">
        <v>-3.9</v>
      </c>
      <c r="E106" s="5">
        <v>-1.2</v>
      </c>
      <c r="F106" s="5">
        <v>-6.6</v>
      </c>
      <c r="G106" s="4">
        <v>93.9</v>
      </c>
      <c r="H106" s="4">
        <v>90.3</v>
      </c>
      <c r="I106" s="4">
        <v>3</v>
      </c>
      <c r="J106" s="4">
        <v>11.2</v>
      </c>
      <c r="K106" s="4">
        <v>2</v>
      </c>
      <c r="L106" s="4">
        <v>-999</v>
      </c>
      <c r="M106" s="4">
        <v>-999</v>
      </c>
      <c r="N106" s="4">
        <v>-999</v>
      </c>
      <c r="O106" s="4">
        <v>-999</v>
      </c>
      <c r="P106" s="5">
        <v>-999</v>
      </c>
      <c r="Q106" s="5">
        <v>2.6</v>
      </c>
      <c r="R106" s="6">
        <v>0.50600000000000001</v>
      </c>
      <c r="S106" s="34">
        <f>ROUND((0.6105*(EXP((17.273*E106)/(E106+237.3))))*(100-H106)/100,3)</f>
        <v>5.3999999999999999E-2</v>
      </c>
      <c r="T106" s="6">
        <f>IF(V106&lt;V107,L106,0)</f>
        <v>0</v>
      </c>
      <c r="U106" s="6">
        <f>IF(T106&gt;0,M106,-999)</f>
        <v>-999</v>
      </c>
      <c r="V106">
        <v>199112</v>
      </c>
      <c r="W106">
        <v>1991</v>
      </c>
      <c r="Y106" s="11">
        <v>200001</v>
      </c>
      <c r="Z106" s="12">
        <v>3.5609677419354848</v>
      </c>
      <c r="AA106" s="12">
        <v>-6.9967741935483874</v>
      </c>
      <c r="AB106" s="12">
        <v>-2.7258064516129026</v>
      </c>
      <c r="AC106" s="12">
        <v>-10.325806451612904</v>
      </c>
      <c r="AD106" s="12">
        <v>2.2000000000000002</v>
      </c>
      <c r="AE106" s="12">
        <v>-16.8</v>
      </c>
      <c r="AF106" s="12">
        <v>87.019354838709674</v>
      </c>
      <c r="AG106" s="12">
        <v>68.370967741935502</v>
      </c>
      <c r="AH106" s="12">
        <v>71.999999999999986</v>
      </c>
      <c r="AI106" s="12">
        <v>18.2</v>
      </c>
      <c r="AJ106" s="12">
        <v>1.3258064516129036</v>
      </c>
      <c r="AK106" s="12">
        <v>4.241935483870968</v>
      </c>
      <c r="AL106" s="12">
        <v>7.5</v>
      </c>
      <c r="AM106" s="12">
        <v>-6.9967741935483874</v>
      </c>
      <c r="AN106" s="12">
        <v>-0.10967741935483875</v>
      </c>
      <c r="AO106" s="12">
        <v>-999</v>
      </c>
      <c r="AP106" s="12">
        <v>-999</v>
      </c>
      <c r="AQ106" s="12">
        <v>0.33558064516129033</v>
      </c>
      <c r="AR106" s="12">
        <v>0.1718709677419355</v>
      </c>
      <c r="AS106" s="12">
        <v>0.59299999999999997</v>
      </c>
      <c r="AT106" s="12">
        <v>709</v>
      </c>
      <c r="AU106" s="12">
        <v>-3.2</v>
      </c>
    </row>
    <row r="107" spans="1:47" x14ac:dyDescent="0.25">
      <c r="A107" s="14">
        <v>33574</v>
      </c>
      <c r="B107" s="3">
        <v>336</v>
      </c>
      <c r="C107" s="4">
        <v>0.94</v>
      </c>
      <c r="D107" s="5">
        <v>-5.6</v>
      </c>
      <c r="E107" s="5">
        <v>-3.9</v>
      </c>
      <c r="F107" s="5">
        <v>-7</v>
      </c>
      <c r="G107" s="4">
        <v>93.7</v>
      </c>
      <c r="H107" s="4">
        <v>92.7</v>
      </c>
      <c r="I107" s="4">
        <v>1.5</v>
      </c>
      <c r="J107" s="4">
        <v>5</v>
      </c>
      <c r="K107" s="4">
        <v>5.8</v>
      </c>
      <c r="L107" s="4">
        <v>-999</v>
      </c>
      <c r="M107" s="4">
        <v>-999</v>
      </c>
      <c r="N107" s="4">
        <v>-999</v>
      </c>
      <c r="O107" s="4">
        <v>-999</v>
      </c>
      <c r="P107" s="5">
        <v>-999</v>
      </c>
      <c r="Q107" s="5">
        <v>2.6</v>
      </c>
      <c r="R107" s="6">
        <v>0.42499999999999999</v>
      </c>
      <c r="S107" s="34">
        <f>ROUND((0.6105*(EXP((17.273*E107)/(E107+237.3))))*(100-H107)/100,3)</f>
        <v>3.3000000000000002E-2</v>
      </c>
      <c r="T107" s="6">
        <f>IF(V107&lt;V108,L107,0)</f>
        <v>0</v>
      </c>
      <c r="U107" s="6">
        <f>IF(T107&gt;0,M107,-999)</f>
        <v>-999</v>
      </c>
      <c r="V107">
        <v>199112</v>
      </c>
      <c r="W107">
        <v>1991</v>
      </c>
      <c r="Y107" s="11">
        <v>200002</v>
      </c>
      <c r="Z107" s="12">
        <v>5.6075862068965519</v>
      </c>
      <c r="AA107" s="12">
        <v>-4.9931034482758623</v>
      </c>
      <c r="AB107" s="12">
        <v>-0.51724137931034486</v>
      </c>
      <c r="AC107" s="12">
        <v>-8.7482758620689669</v>
      </c>
      <c r="AD107" s="12">
        <v>4.5</v>
      </c>
      <c r="AE107" s="12">
        <v>-14.2</v>
      </c>
      <c r="AF107" s="12">
        <v>86.475862068965526</v>
      </c>
      <c r="AG107" s="12">
        <v>68.720689655172421</v>
      </c>
      <c r="AH107" s="12">
        <v>51.3</v>
      </c>
      <c r="AI107" s="12">
        <v>13.4</v>
      </c>
      <c r="AJ107" s="12">
        <v>1.2827586206896553</v>
      </c>
      <c r="AK107" s="12">
        <v>3.8689655172413793</v>
      </c>
      <c r="AL107" s="12">
        <v>6.7</v>
      </c>
      <c r="AM107" s="12">
        <v>-4.9931034482758623</v>
      </c>
      <c r="AN107" s="12">
        <v>-6.2068965517241399E-2</v>
      </c>
      <c r="AO107" s="12">
        <v>-999</v>
      </c>
      <c r="AP107" s="12">
        <v>-999</v>
      </c>
      <c r="AQ107" s="12">
        <v>0.40172413793103451</v>
      </c>
      <c r="AR107" s="12">
        <v>0.19482758620689655</v>
      </c>
      <c r="AS107" s="12">
        <v>0.64100000000000001</v>
      </c>
      <c r="AT107" s="12">
        <v>864</v>
      </c>
      <c r="AU107" s="12">
        <v>-1.2</v>
      </c>
    </row>
    <row r="108" spans="1:47" x14ac:dyDescent="0.25">
      <c r="A108" s="14">
        <v>33575</v>
      </c>
      <c r="B108" s="3">
        <v>337</v>
      </c>
      <c r="C108" s="4">
        <v>0.25</v>
      </c>
      <c r="D108" s="5">
        <v>-1.2</v>
      </c>
      <c r="E108" s="5">
        <v>-0.1</v>
      </c>
      <c r="F108" s="5">
        <v>-3.9</v>
      </c>
      <c r="G108" s="4">
        <v>96.1</v>
      </c>
      <c r="H108" s="4">
        <v>94.5</v>
      </c>
      <c r="I108" s="4">
        <v>2.2000000000000002</v>
      </c>
      <c r="J108" s="4">
        <v>10.4</v>
      </c>
      <c r="K108" s="4">
        <v>0.6</v>
      </c>
      <c r="L108" s="4">
        <v>-999</v>
      </c>
      <c r="M108" s="4">
        <v>-999</v>
      </c>
      <c r="N108" s="4">
        <v>-999</v>
      </c>
      <c r="O108" s="4">
        <v>-999</v>
      </c>
      <c r="P108" s="5">
        <v>-999</v>
      </c>
      <c r="Q108" s="5">
        <v>2.6</v>
      </c>
      <c r="R108" s="6">
        <v>0.57099999999999995</v>
      </c>
      <c r="S108" s="34">
        <f>ROUND((0.6105*(EXP((17.273*E108)/(E108+237.3))))*(100-H108)/100,3)</f>
        <v>3.3000000000000002E-2</v>
      </c>
      <c r="T108" s="6">
        <f>IF(V108&lt;V109,L108,0)</f>
        <v>0</v>
      </c>
      <c r="U108" s="6">
        <f>IF(T108&gt;0,M108,-999)</f>
        <v>-999</v>
      </c>
      <c r="V108">
        <v>199112</v>
      </c>
      <c r="W108">
        <v>1991</v>
      </c>
      <c r="Y108" s="11">
        <v>200003</v>
      </c>
      <c r="Z108" s="12">
        <v>10.199032258064516</v>
      </c>
      <c r="AA108" s="12">
        <v>-3.2419354838709689</v>
      </c>
      <c r="AB108" s="12">
        <v>2.4548387096774191</v>
      </c>
      <c r="AC108" s="12">
        <v>-7.8387096774193559</v>
      </c>
      <c r="AD108" s="12">
        <v>10.6</v>
      </c>
      <c r="AE108" s="12">
        <v>-12.4</v>
      </c>
      <c r="AF108" s="12">
        <v>81.796774193548416</v>
      </c>
      <c r="AG108" s="12">
        <v>56.051612903225802</v>
      </c>
      <c r="AH108" s="12">
        <v>71.800000000000011</v>
      </c>
      <c r="AI108" s="12">
        <v>12.7</v>
      </c>
      <c r="AJ108" s="12">
        <v>1.4419354838709677</v>
      </c>
      <c r="AK108" s="12">
        <v>4.1870967741935479</v>
      </c>
      <c r="AL108" s="12">
        <v>6.6</v>
      </c>
      <c r="AM108" s="12">
        <v>-3.2419354838709689</v>
      </c>
      <c r="AN108" s="12">
        <v>6.1290322580645165E-2</v>
      </c>
      <c r="AO108" s="12">
        <v>-999</v>
      </c>
      <c r="AP108" s="12">
        <v>-999</v>
      </c>
      <c r="AQ108" s="12">
        <v>0.39548387096774185</v>
      </c>
      <c r="AR108" s="12">
        <v>0.35209677419354835</v>
      </c>
      <c r="AS108" s="12">
        <v>0.84699999999999998</v>
      </c>
      <c r="AT108" s="12">
        <v>902</v>
      </c>
      <c r="AU108" s="12">
        <v>-0.5</v>
      </c>
    </row>
    <row r="109" spans="1:47" x14ac:dyDescent="0.25">
      <c r="A109" s="14">
        <v>33576</v>
      </c>
      <c r="B109" s="3">
        <v>338</v>
      </c>
      <c r="C109" s="4">
        <v>1.21</v>
      </c>
      <c r="D109" s="5">
        <v>-2.4</v>
      </c>
      <c r="E109" s="5">
        <v>0.8</v>
      </c>
      <c r="F109" s="5">
        <v>-5</v>
      </c>
      <c r="G109" s="4">
        <v>93.6</v>
      </c>
      <c r="H109" s="4">
        <v>81.599999999999994</v>
      </c>
      <c r="I109" s="4">
        <v>1.1000000000000001</v>
      </c>
      <c r="J109" s="4">
        <v>5.8</v>
      </c>
      <c r="K109" s="4">
        <v>0.9</v>
      </c>
      <c r="L109" s="4">
        <v>-999</v>
      </c>
      <c r="M109" s="4">
        <v>-999</v>
      </c>
      <c r="N109" s="4">
        <v>-999</v>
      </c>
      <c r="O109" s="4">
        <v>-999</v>
      </c>
      <c r="P109" s="5">
        <v>-999</v>
      </c>
      <c r="Q109" s="5">
        <v>2.5</v>
      </c>
      <c r="R109" s="6">
        <v>0.52700000000000002</v>
      </c>
      <c r="S109" s="34">
        <f>ROUND((0.6105*(EXP((17.273*E109)/(E109+237.3))))*(100-H109)/100,3)</f>
        <v>0.11899999999999999</v>
      </c>
      <c r="T109" s="6">
        <f>IF(V109&lt;V110,L109,0)</f>
        <v>0</v>
      </c>
      <c r="U109" s="6">
        <f>IF(T109&gt;0,M109,-999)</f>
        <v>-999</v>
      </c>
      <c r="V109">
        <v>199112</v>
      </c>
      <c r="W109">
        <v>1991</v>
      </c>
      <c r="Y109" s="11">
        <v>200004</v>
      </c>
      <c r="Z109" s="12">
        <v>16.545999999999999</v>
      </c>
      <c r="AA109" s="12">
        <v>2.1266666666666669</v>
      </c>
      <c r="AB109" s="12">
        <v>8.6433333333333344</v>
      </c>
      <c r="AC109" s="12">
        <v>-3.4633333333333329</v>
      </c>
      <c r="AD109" s="12">
        <v>14.7</v>
      </c>
      <c r="AE109" s="12">
        <v>-10.3</v>
      </c>
      <c r="AF109" s="12">
        <v>71.05</v>
      </c>
      <c r="AG109" s="12">
        <v>42.406666666666659</v>
      </c>
      <c r="AH109" s="12">
        <v>97.600000000000009</v>
      </c>
      <c r="AI109" s="12">
        <v>20</v>
      </c>
      <c r="AJ109" s="12">
        <v>1.38</v>
      </c>
      <c r="AK109" s="12">
        <v>4.046666666666666</v>
      </c>
      <c r="AL109" s="12">
        <v>7.1</v>
      </c>
      <c r="AM109" s="12">
        <v>2.1266666666666669</v>
      </c>
      <c r="AN109" s="12">
        <v>6.3333333333333353E-2</v>
      </c>
      <c r="AO109" s="12">
        <v>-999</v>
      </c>
      <c r="AP109" s="12">
        <v>-999</v>
      </c>
      <c r="AQ109" s="12">
        <v>0.45530000000000004</v>
      </c>
      <c r="AR109" s="12">
        <v>0.70496666666666663</v>
      </c>
      <c r="AS109" s="12">
        <v>1.4419999999999999</v>
      </c>
      <c r="AT109" s="12">
        <v>274</v>
      </c>
      <c r="AU109" s="12">
        <v>0.1</v>
      </c>
    </row>
    <row r="110" spans="1:47" x14ac:dyDescent="0.25">
      <c r="A110" s="14">
        <v>33577</v>
      </c>
      <c r="B110" s="3">
        <v>339</v>
      </c>
      <c r="C110" s="4">
        <v>1.44</v>
      </c>
      <c r="D110" s="5">
        <v>-1.1000000000000001</v>
      </c>
      <c r="E110" s="5">
        <v>1.1000000000000001</v>
      </c>
      <c r="F110" s="5">
        <v>-3.6</v>
      </c>
      <c r="G110" s="4">
        <v>93.4</v>
      </c>
      <c r="H110" s="4">
        <v>81.2</v>
      </c>
      <c r="I110" s="4">
        <v>2.7</v>
      </c>
      <c r="J110" s="4">
        <v>8.6999999999999993</v>
      </c>
      <c r="K110" s="4">
        <v>0.3</v>
      </c>
      <c r="L110" s="4">
        <v>-999</v>
      </c>
      <c r="M110" s="4">
        <v>-999</v>
      </c>
      <c r="N110" s="4">
        <v>-999</v>
      </c>
      <c r="O110" s="4">
        <v>-999</v>
      </c>
      <c r="P110" s="5">
        <v>-999</v>
      </c>
      <c r="Q110" s="5">
        <v>2.5</v>
      </c>
      <c r="R110" s="6">
        <v>0.53800000000000003</v>
      </c>
      <c r="S110" s="34">
        <f>ROUND((0.6105*(EXP((17.273*E110)/(E110+237.3))))*(100-H110)/100,3)</f>
        <v>0.124</v>
      </c>
      <c r="T110" s="6">
        <f>IF(V110&lt;V111,L110,0)</f>
        <v>0</v>
      </c>
      <c r="U110" s="6">
        <f>IF(T110&gt;0,M110,-999)</f>
        <v>-999</v>
      </c>
      <c r="V110">
        <v>199112</v>
      </c>
      <c r="W110">
        <v>1991</v>
      </c>
      <c r="Y110" s="11">
        <v>200005</v>
      </c>
      <c r="Z110" s="12">
        <v>16.619032258064518</v>
      </c>
      <c r="AA110" s="12">
        <v>3.2516129032258068</v>
      </c>
      <c r="AB110" s="12">
        <v>9.377419354838711</v>
      </c>
      <c r="AC110" s="12">
        <v>-1.7516129032258063</v>
      </c>
      <c r="AD110" s="12">
        <v>17.600000000000001</v>
      </c>
      <c r="AE110" s="12">
        <v>-7.7</v>
      </c>
      <c r="AF110" s="12">
        <v>76.500000000000028</v>
      </c>
      <c r="AG110" s="12">
        <v>48.20000000000001</v>
      </c>
      <c r="AH110" s="12">
        <v>85.899999999999991</v>
      </c>
      <c r="AI110" s="12">
        <v>17</v>
      </c>
      <c r="AJ110" s="12">
        <v>1.2387096774193551</v>
      </c>
      <c r="AK110" s="12">
        <v>3.887096774193548</v>
      </c>
      <c r="AL110" s="12">
        <v>6.6</v>
      </c>
      <c r="AM110" s="12">
        <v>3.2516129032258068</v>
      </c>
      <c r="AN110" s="12">
        <v>3.4225806451612906</v>
      </c>
      <c r="AO110" s="12">
        <v>-999</v>
      </c>
      <c r="AP110" s="12">
        <v>-999</v>
      </c>
      <c r="AQ110" s="12">
        <v>0.54806451612903229</v>
      </c>
      <c r="AR110" s="12">
        <v>0.66587096774193533</v>
      </c>
      <c r="AS110" s="12">
        <v>1.4470000000000001</v>
      </c>
      <c r="AT110" s="12">
        <v>0</v>
      </c>
      <c r="AU110" s="12">
        <v>-999</v>
      </c>
    </row>
    <row r="111" spans="1:47" x14ac:dyDescent="0.25">
      <c r="A111" s="14">
        <v>33578</v>
      </c>
      <c r="B111" s="3">
        <v>340</v>
      </c>
      <c r="C111" s="4">
        <v>3.15</v>
      </c>
      <c r="D111" s="5">
        <v>-3.2</v>
      </c>
      <c r="E111" s="5">
        <v>0</v>
      </c>
      <c r="F111" s="5">
        <v>-6.1</v>
      </c>
      <c r="G111" s="4">
        <v>86.5</v>
      </c>
      <c r="H111" s="4">
        <v>67.099999999999994</v>
      </c>
      <c r="I111" s="4">
        <v>2.6</v>
      </c>
      <c r="J111" s="4">
        <v>7.4</v>
      </c>
      <c r="K111" s="4">
        <v>0.6</v>
      </c>
      <c r="L111" s="4">
        <v>-999</v>
      </c>
      <c r="M111" s="4">
        <v>-999</v>
      </c>
      <c r="N111" s="4">
        <v>-999</v>
      </c>
      <c r="O111" s="4">
        <v>-999</v>
      </c>
      <c r="P111" s="5">
        <v>-999</v>
      </c>
      <c r="Q111" s="5">
        <v>2.5</v>
      </c>
      <c r="R111" s="6">
        <v>0.40799999999999997</v>
      </c>
      <c r="S111" s="34">
        <f>ROUND((0.6105*(EXP((17.273*E111)/(E111+237.3))))*(100-H111)/100,3)</f>
        <v>0.20100000000000001</v>
      </c>
      <c r="T111" s="6">
        <f>IF(V111&lt;V112,L111,0)</f>
        <v>0</v>
      </c>
      <c r="U111" s="6">
        <f>IF(T111&gt;0,M111,-999)</f>
        <v>-999</v>
      </c>
      <c r="V111">
        <v>199112</v>
      </c>
      <c r="W111">
        <v>1991</v>
      </c>
      <c r="Y111" s="11">
        <v>200006</v>
      </c>
      <c r="Z111" s="12">
        <v>19.840000000000007</v>
      </c>
      <c r="AA111" s="12">
        <v>8.6066666666666674</v>
      </c>
      <c r="AB111" s="12">
        <v>14.856666666666664</v>
      </c>
      <c r="AC111" s="12">
        <v>2.7066666666666661</v>
      </c>
      <c r="AD111" s="12">
        <v>24</v>
      </c>
      <c r="AE111" s="12">
        <v>-1.6</v>
      </c>
      <c r="AF111" s="12">
        <v>69.86333333333333</v>
      </c>
      <c r="AG111" s="12">
        <v>43.203333333333347</v>
      </c>
      <c r="AH111" s="12">
        <v>52.4</v>
      </c>
      <c r="AI111" s="12">
        <v>10.4</v>
      </c>
      <c r="AJ111" s="12">
        <v>1.3200000000000003</v>
      </c>
      <c r="AK111" s="12">
        <v>3.7533333333333325</v>
      </c>
      <c r="AL111" s="12">
        <v>5.6</v>
      </c>
      <c r="AM111" s="12">
        <v>8.6066666666666674</v>
      </c>
      <c r="AN111" s="12">
        <v>8.1733333333333338</v>
      </c>
      <c r="AO111" s="12">
        <v>-999</v>
      </c>
      <c r="AP111" s="12">
        <v>-999</v>
      </c>
      <c r="AQ111" s="12">
        <v>0.68820000000000026</v>
      </c>
      <c r="AR111" s="12">
        <v>1.0764333333333334</v>
      </c>
      <c r="AS111" s="12">
        <v>2.3479999999999999</v>
      </c>
      <c r="AT111" s="12">
        <v>0</v>
      </c>
      <c r="AU111" s="12">
        <v>-999</v>
      </c>
    </row>
    <row r="112" spans="1:47" x14ac:dyDescent="0.25">
      <c r="A112" s="14">
        <v>33579</v>
      </c>
      <c r="B112" s="3">
        <v>341</v>
      </c>
      <c r="C112" s="4">
        <v>1.66</v>
      </c>
      <c r="D112" s="5">
        <v>-4.8</v>
      </c>
      <c r="E112" s="5">
        <v>-3.1</v>
      </c>
      <c r="F112" s="5">
        <v>-6.3</v>
      </c>
      <c r="G112" s="4">
        <v>83.3</v>
      </c>
      <c r="H112" s="4">
        <v>76.3</v>
      </c>
      <c r="I112" s="4">
        <v>2.9</v>
      </c>
      <c r="J112" s="4">
        <v>8.8000000000000007</v>
      </c>
      <c r="K112" s="4">
        <v>4.0999999999999996</v>
      </c>
      <c r="L112" s="4">
        <v>-999</v>
      </c>
      <c r="M112" s="4">
        <v>-999</v>
      </c>
      <c r="N112" s="4">
        <v>-999</v>
      </c>
      <c r="O112" s="4">
        <v>-999</v>
      </c>
      <c r="P112" s="5">
        <v>-999</v>
      </c>
      <c r="Q112" s="5">
        <v>2.4</v>
      </c>
      <c r="R112" s="6">
        <v>0.36899999999999999</v>
      </c>
      <c r="S112" s="34">
        <f>ROUND((0.6105*(EXP((17.273*E112)/(E112+237.3))))*(100-H112)/100,3)</f>
        <v>0.115</v>
      </c>
      <c r="T112" s="6">
        <f>IF(V112&lt;V113,L112,0)</f>
        <v>0</v>
      </c>
      <c r="U112" s="6">
        <f>IF(T112&gt;0,M112,-999)</f>
        <v>-999</v>
      </c>
      <c r="V112">
        <v>199112</v>
      </c>
      <c r="W112">
        <v>1991</v>
      </c>
      <c r="Y112" s="11">
        <v>200007</v>
      </c>
      <c r="Z112" s="12">
        <v>20.084838709677417</v>
      </c>
      <c r="AA112" s="12">
        <v>11.748387096774195</v>
      </c>
      <c r="AB112" s="12">
        <v>19.258064516129036</v>
      </c>
      <c r="AC112" s="12">
        <v>5.1999999999999984</v>
      </c>
      <c r="AD112" s="12">
        <v>27.6</v>
      </c>
      <c r="AE112" s="12">
        <v>-1.2</v>
      </c>
      <c r="AF112" s="12">
        <v>69.00322580645161</v>
      </c>
      <c r="AG112" s="12">
        <v>40.577419354838703</v>
      </c>
      <c r="AH112" s="12">
        <v>58.5</v>
      </c>
      <c r="AI112" s="12">
        <v>17.600000000000001</v>
      </c>
      <c r="AJ112" s="12">
        <v>0.93548387096774188</v>
      </c>
      <c r="AK112" s="12">
        <v>3.4580645161290327</v>
      </c>
      <c r="AL112" s="12">
        <v>6</v>
      </c>
      <c r="AM112" s="12">
        <v>11.748387096774195</v>
      </c>
      <c r="AN112" s="12">
        <v>13.538709677419355</v>
      </c>
      <c r="AO112" s="12">
        <v>-999</v>
      </c>
      <c r="AP112" s="12">
        <v>-999</v>
      </c>
      <c r="AQ112" s="12">
        <v>0.85309677419354801</v>
      </c>
      <c r="AR112" s="12">
        <v>1.4769677419354836</v>
      </c>
      <c r="AS112" s="12">
        <v>2.7130000000000001</v>
      </c>
      <c r="AT112" s="12">
        <v>0</v>
      </c>
      <c r="AU112" s="12">
        <v>-999</v>
      </c>
    </row>
    <row r="113" spans="1:47" x14ac:dyDescent="0.25">
      <c r="A113" s="14">
        <v>33580</v>
      </c>
      <c r="B113" s="3">
        <v>342</v>
      </c>
      <c r="C113" s="4">
        <v>1.85</v>
      </c>
      <c r="D113" s="5">
        <v>-3.5</v>
      </c>
      <c r="E113" s="5">
        <v>-1.7</v>
      </c>
      <c r="F113" s="5">
        <v>-5.9</v>
      </c>
      <c r="G113" s="4">
        <v>91.8</v>
      </c>
      <c r="H113" s="4">
        <v>86.5</v>
      </c>
      <c r="I113" s="4">
        <v>2.4</v>
      </c>
      <c r="J113" s="4">
        <v>9.5</v>
      </c>
      <c r="K113" s="4">
        <v>0.3</v>
      </c>
      <c r="L113" s="4">
        <v>-999</v>
      </c>
      <c r="M113" s="4">
        <v>-999</v>
      </c>
      <c r="N113" s="4">
        <v>-999</v>
      </c>
      <c r="O113" s="4">
        <v>-999</v>
      </c>
      <c r="P113" s="5">
        <v>-999</v>
      </c>
      <c r="Q113" s="5">
        <v>2.4</v>
      </c>
      <c r="R113" s="6">
        <v>0.46600000000000003</v>
      </c>
      <c r="S113" s="34">
        <f>ROUND((0.6105*(EXP((17.273*E113)/(E113+237.3))))*(100-H113)/100,3)</f>
        <v>7.2999999999999995E-2</v>
      </c>
      <c r="T113" s="6">
        <f>IF(V113&lt;V114,L113,0)</f>
        <v>0</v>
      </c>
      <c r="U113" s="6">
        <f>IF(T113&gt;0,M113,-999)</f>
        <v>-999</v>
      </c>
      <c r="V113">
        <v>199112</v>
      </c>
      <c r="W113">
        <v>1991</v>
      </c>
      <c r="Y113" s="11">
        <v>200008</v>
      </c>
      <c r="Z113" s="12">
        <v>19.962258064516131</v>
      </c>
      <c r="AA113" s="12">
        <v>11.858064516129033</v>
      </c>
      <c r="AB113" s="12">
        <v>19.335483870967746</v>
      </c>
      <c r="AC113" s="12">
        <v>5.596774193548387</v>
      </c>
      <c r="AD113" s="12">
        <v>26.4</v>
      </c>
      <c r="AE113" s="12">
        <v>-1.9</v>
      </c>
      <c r="AF113" s="12">
        <v>60.587096774193547</v>
      </c>
      <c r="AG113" s="12">
        <v>34.483870967741936</v>
      </c>
      <c r="AH113" s="12">
        <v>16.3</v>
      </c>
      <c r="AI113" s="12">
        <v>8.8000000000000007</v>
      </c>
      <c r="AJ113" s="12">
        <v>0.91612903225806452</v>
      </c>
      <c r="AK113" s="12">
        <v>3.1161290322580646</v>
      </c>
      <c r="AL113" s="12">
        <v>4.0999999999999996</v>
      </c>
      <c r="AM113" s="12">
        <v>11.858064516129033</v>
      </c>
      <c r="AN113" s="12">
        <v>12.69032258064516</v>
      </c>
      <c r="AO113" s="12">
        <v>-999</v>
      </c>
      <c r="AP113" s="12">
        <v>-999</v>
      </c>
      <c r="AQ113" s="12">
        <v>0.74738709677419357</v>
      </c>
      <c r="AR113" s="12">
        <v>1.5836129032258068</v>
      </c>
      <c r="AS113" s="12">
        <v>2.5840000000000001</v>
      </c>
      <c r="AT113" s="12">
        <v>0</v>
      </c>
      <c r="AU113" s="12">
        <v>-999</v>
      </c>
    </row>
    <row r="114" spans="1:47" x14ac:dyDescent="0.25">
      <c r="A114" s="14">
        <v>33581</v>
      </c>
      <c r="B114" s="3">
        <v>343</v>
      </c>
      <c r="C114" s="4">
        <v>2.21</v>
      </c>
      <c r="D114" s="5">
        <v>-3.8</v>
      </c>
      <c r="E114" s="5">
        <v>-1</v>
      </c>
      <c r="F114" s="5">
        <v>-7.2</v>
      </c>
      <c r="G114" s="4">
        <v>79.400000000000006</v>
      </c>
      <c r="H114" s="4">
        <v>66.8</v>
      </c>
      <c r="I114" s="4">
        <v>4.9000000000000004</v>
      </c>
      <c r="J114" s="4">
        <v>11.9</v>
      </c>
      <c r="K114" s="4">
        <v>0</v>
      </c>
      <c r="L114" s="4">
        <v>-999</v>
      </c>
      <c r="M114" s="4">
        <v>-999</v>
      </c>
      <c r="N114" s="4">
        <v>-999</v>
      </c>
      <c r="O114" s="4">
        <v>-999</v>
      </c>
      <c r="P114" s="5">
        <v>-999</v>
      </c>
      <c r="Q114" s="5">
        <v>2.4</v>
      </c>
      <c r="R114" s="6">
        <v>0.378</v>
      </c>
      <c r="S114" s="34">
        <f>ROUND((0.6105*(EXP((17.273*E114)/(E114+237.3))))*(100-H114)/100,3)</f>
        <v>0.188</v>
      </c>
      <c r="T114" s="6">
        <f>IF(V114&lt;V115,L114,0)</f>
        <v>0</v>
      </c>
      <c r="U114" s="6">
        <f>IF(T114&gt;0,M114,-999)</f>
        <v>-999</v>
      </c>
      <c r="V114">
        <v>199112</v>
      </c>
      <c r="W114">
        <v>1991</v>
      </c>
      <c r="Y114" s="11">
        <v>200009</v>
      </c>
      <c r="Z114" s="12">
        <v>12.106000000000002</v>
      </c>
      <c r="AA114" s="12">
        <v>7.0733333333333333</v>
      </c>
      <c r="AB114" s="12">
        <v>13.16</v>
      </c>
      <c r="AC114" s="12">
        <v>2.3833333333333337</v>
      </c>
      <c r="AD114" s="12">
        <v>24.7</v>
      </c>
      <c r="AE114" s="12">
        <v>-6.8</v>
      </c>
      <c r="AF114" s="12">
        <v>74.300000000000011</v>
      </c>
      <c r="AG114" s="12">
        <v>50.513333333333335</v>
      </c>
      <c r="AH114" s="12">
        <v>79.999999999999986</v>
      </c>
      <c r="AI114" s="12">
        <v>15.2</v>
      </c>
      <c r="AJ114" s="12">
        <v>0.97333333333333316</v>
      </c>
      <c r="AK114" s="12">
        <v>3.0199999999999991</v>
      </c>
      <c r="AL114" s="12">
        <v>5.4</v>
      </c>
      <c r="AM114" s="12">
        <v>7.0733333333333333</v>
      </c>
      <c r="AN114" s="12">
        <v>7.5633333333333344</v>
      </c>
      <c r="AO114" s="12">
        <v>-999</v>
      </c>
      <c r="AP114" s="12">
        <v>-999</v>
      </c>
      <c r="AQ114" s="12">
        <v>0.72819999999999996</v>
      </c>
      <c r="AR114" s="12">
        <v>0.87353333333333361</v>
      </c>
      <c r="AS114" s="12">
        <v>2.4169999999999998</v>
      </c>
      <c r="AT114" s="12">
        <v>0</v>
      </c>
      <c r="AU114" s="12">
        <v>-999</v>
      </c>
    </row>
    <row r="115" spans="1:47" x14ac:dyDescent="0.25">
      <c r="A115" s="14">
        <v>33582</v>
      </c>
      <c r="B115" s="3">
        <v>344</v>
      </c>
      <c r="C115" s="4">
        <v>1.43</v>
      </c>
      <c r="D115" s="5">
        <v>-6.5</v>
      </c>
      <c r="E115" s="5">
        <v>-4.4000000000000004</v>
      </c>
      <c r="F115" s="5">
        <v>-10</v>
      </c>
      <c r="G115" s="4">
        <v>74.900000000000006</v>
      </c>
      <c r="H115" s="4">
        <v>67</v>
      </c>
      <c r="I115" s="4">
        <v>2.2000000000000002</v>
      </c>
      <c r="J115" s="4">
        <v>8.8000000000000007</v>
      </c>
      <c r="K115" s="4">
        <v>2.9</v>
      </c>
      <c r="L115" s="4">
        <v>-999</v>
      </c>
      <c r="M115" s="4">
        <v>-999</v>
      </c>
      <c r="N115" s="4">
        <v>-999</v>
      </c>
      <c r="O115" s="4">
        <v>-999</v>
      </c>
      <c r="P115" s="5">
        <v>-999</v>
      </c>
      <c r="Q115" s="5">
        <v>2.4</v>
      </c>
      <c r="R115" s="6">
        <v>0.29499999999999998</v>
      </c>
      <c r="S115" s="34">
        <f>ROUND((0.6105*(EXP((17.273*E115)/(E115+237.3))))*(100-H115)/100,3)</f>
        <v>0.14499999999999999</v>
      </c>
      <c r="T115" s="6">
        <f>IF(V115&lt;V116,L115,0)</f>
        <v>0</v>
      </c>
      <c r="U115" s="6">
        <f>IF(T115&gt;0,M115,-999)</f>
        <v>-999</v>
      </c>
      <c r="V115">
        <v>199112</v>
      </c>
      <c r="W115">
        <v>1991</v>
      </c>
      <c r="Y115" s="11">
        <v>200010</v>
      </c>
      <c r="Z115" s="12">
        <v>7.9019354838709654</v>
      </c>
      <c r="AA115" s="12">
        <v>2.4064516129032261</v>
      </c>
      <c r="AB115" s="12">
        <v>8.0290322580645146</v>
      </c>
      <c r="AC115" s="12">
        <v>-1.9741935483870969</v>
      </c>
      <c r="AD115" s="12">
        <v>17.399999999999999</v>
      </c>
      <c r="AE115" s="12">
        <v>-7.2</v>
      </c>
      <c r="AF115" s="12">
        <v>74.074193548387086</v>
      </c>
      <c r="AG115" s="12">
        <v>51.212903225806443</v>
      </c>
      <c r="AH115" s="12">
        <v>46.8</v>
      </c>
      <c r="AI115" s="12">
        <v>16</v>
      </c>
      <c r="AJ115" s="12">
        <v>1.1806451612903226</v>
      </c>
      <c r="AK115" s="12">
        <v>3.8483870967741924</v>
      </c>
      <c r="AL115" s="12">
        <v>8.5</v>
      </c>
      <c r="AM115" s="12">
        <v>2.4064516129032261</v>
      </c>
      <c r="AN115" s="12">
        <v>2.6935483870967731</v>
      </c>
      <c r="AO115" s="12">
        <v>-999</v>
      </c>
      <c r="AP115" s="12">
        <v>-999</v>
      </c>
      <c r="AQ115" s="12">
        <v>0.51396774193548378</v>
      </c>
      <c r="AR115" s="12">
        <v>0.59977419354838701</v>
      </c>
      <c r="AS115" s="12">
        <v>1.655</v>
      </c>
      <c r="AT115" s="12">
        <v>82</v>
      </c>
      <c r="AU115" s="12">
        <v>0</v>
      </c>
    </row>
    <row r="116" spans="1:47" x14ac:dyDescent="0.25">
      <c r="A116" s="14">
        <v>33583</v>
      </c>
      <c r="B116" s="3">
        <v>345</v>
      </c>
      <c r="C116" s="4">
        <v>0.5</v>
      </c>
      <c r="D116" s="5">
        <v>-6.7</v>
      </c>
      <c r="E116" s="5">
        <v>-4.8</v>
      </c>
      <c r="F116" s="5">
        <v>-8.4</v>
      </c>
      <c r="G116" s="4">
        <v>89.6</v>
      </c>
      <c r="H116" s="4">
        <v>73.7</v>
      </c>
      <c r="I116" s="4">
        <v>2.1</v>
      </c>
      <c r="J116" s="4">
        <v>7.1</v>
      </c>
      <c r="K116" s="4">
        <v>5.3</v>
      </c>
      <c r="L116" s="4">
        <v>-999</v>
      </c>
      <c r="M116" s="4">
        <v>-999</v>
      </c>
      <c r="N116" s="4">
        <v>-999</v>
      </c>
      <c r="O116" s="4">
        <v>-999</v>
      </c>
      <c r="P116" s="5">
        <v>-999</v>
      </c>
      <c r="Q116" s="5">
        <v>2.4</v>
      </c>
      <c r="R116" s="6">
        <v>0.314</v>
      </c>
      <c r="S116" s="34">
        <f>ROUND((0.6105*(EXP((17.273*E116)/(E116+237.3))))*(100-H116)/100,3)</f>
        <v>0.112</v>
      </c>
      <c r="T116" s="6">
        <f>IF(V116&lt;V117,L116,0)</f>
        <v>0</v>
      </c>
      <c r="U116" s="6">
        <f>IF(T116&gt;0,M116,-999)</f>
        <v>-999</v>
      </c>
      <c r="V116">
        <v>199112</v>
      </c>
      <c r="W116">
        <v>1991</v>
      </c>
      <c r="Y116" s="11">
        <v>200011</v>
      </c>
      <c r="Z116" s="12">
        <v>4.3169999999999993</v>
      </c>
      <c r="AA116" s="12">
        <v>-5.2433333333333332</v>
      </c>
      <c r="AB116" s="12">
        <v>-0.74999999999999967</v>
      </c>
      <c r="AC116" s="12">
        <v>-8.7299999999999969</v>
      </c>
      <c r="AD116" s="12">
        <v>7.4</v>
      </c>
      <c r="AE116" s="12">
        <v>-15.5</v>
      </c>
      <c r="AF116" s="12">
        <v>89.923333333333346</v>
      </c>
      <c r="AG116" s="12">
        <v>74.193333333333328</v>
      </c>
      <c r="AH116" s="12">
        <v>51.699999999999996</v>
      </c>
      <c r="AI116" s="12">
        <v>18.3</v>
      </c>
      <c r="AJ116" s="12">
        <v>0.89999999999999991</v>
      </c>
      <c r="AK116" s="12">
        <v>3.1266666666666665</v>
      </c>
      <c r="AL116" s="12">
        <v>6</v>
      </c>
      <c r="AM116" s="12">
        <v>-5.2433333333333332</v>
      </c>
      <c r="AN116" s="12">
        <v>2.666666666666663E-2</v>
      </c>
      <c r="AO116" s="12">
        <v>-999</v>
      </c>
      <c r="AP116" s="12">
        <v>-999</v>
      </c>
      <c r="AQ116" s="12">
        <v>0.42159999999999992</v>
      </c>
      <c r="AR116" s="12">
        <v>0.17390000000000003</v>
      </c>
      <c r="AS116" s="12">
        <v>0.76</v>
      </c>
      <c r="AT116" s="12">
        <v>356</v>
      </c>
      <c r="AU116" s="12">
        <v>-2.1</v>
      </c>
    </row>
    <row r="117" spans="1:47" x14ac:dyDescent="0.25">
      <c r="A117" s="14">
        <v>33584</v>
      </c>
      <c r="B117" s="3">
        <v>346</v>
      </c>
      <c r="C117" s="4">
        <v>0.93</v>
      </c>
      <c r="D117" s="5">
        <v>-6.5</v>
      </c>
      <c r="E117" s="5">
        <v>-3.8</v>
      </c>
      <c r="F117" s="5">
        <v>-10.5</v>
      </c>
      <c r="G117" s="4">
        <v>92.7</v>
      </c>
      <c r="H117" s="4">
        <v>89.9</v>
      </c>
      <c r="I117" s="4">
        <v>2.8</v>
      </c>
      <c r="J117" s="4">
        <v>8</v>
      </c>
      <c r="K117" s="4">
        <v>2.2999999999999998</v>
      </c>
      <c r="L117" s="4">
        <v>-999</v>
      </c>
      <c r="M117" s="4">
        <v>-999</v>
      </c>
      <c r="N117" s="4">
        <v>-999</v>
      </c>
      <c r="O117" s="4">
        <v>-999</v>
      </c>
      <c r="P117" s="5">
        <v>-999</v>
      </c>
      <c r="Q117" s="5">
        <v>2.2999999999999998</v>
      </c>
      <c r="R117" s="6">
        <v>0.41499999999999998</v>
      </c>
      <c r="S117" s="34">
        <f>ROUND((0.6105*(EXP((17.273*E117)/(E117+237.3))))*(100-H117)/100,3)</f>
        <v>4.7E-2</v>
      </c>
      <c r="T117" s="6">
        <f>IF(V117&lt;V118,L117,0)</f>
        <v>0</v>
      </c>
      <c r="U117" s="6">
        <f>IF(T117&gt;0,M117,-999)</f>
        <v>-999</v>
      </c>
      <c r="V117">
        <v>199112</v>
      </c>
      <c r="W117">
        <v>1991</v>
      </c>
      <c r="Y117" s="11">
        <v>200012</v>
      </c>
      <c r="Z117" s="12">
        <v>2.2938709677419356</v>
      </c>
      <c r="AA117" s="12">
        <v>-7.5580645161290327</v>
      </c>
      <c r="AB117" s="12">
        <v>-2.7645161290322577</v>
      </c>
      <c r="AC117" s="12">
        <v>-11.035483870967742</v>
      </c>
      <c r="AD117" s="12">
        <v>7.6</v>
      </c>
      <c r="AE117" s="12">
        <v>-24.9</v>
      </c>
      <c r="AF117" s="12">
        <v>88.906451612903226</v>
      </c>
      <c r="AG117" s="12">
        <v>71.07741935483871</v>
      </c>
      <c r="AH117" s="12">
        <v>46.79999999999999</v>
      </c>
      <c r="AI117" s="12">
        <v>8.8000000000000007</v>
      </c>
      <c r="AJ117" s="12">
        <v>0.82903225806451619</v>
      </c>
      <c r="AK117" s="12">
        <v>3.0967741935483879</v>
      </c>
      <c r="AL117" s="12">
        <v>5.8</v>
      </c>
      <c r="AM117" s="12">
        <v>-7.5580645161290327</v>
      </c>
      <c r="AN117" s="12">
        <v>-0.29354838709677417</v>
      </c>
      <c r="AO117" s="12">
        <v>-999</v>
      </c>
      <c r="AP117" s="12">
        <v>-999</v>
      </c>
      <c r="AQ117" s="12">
        <v>0.36616129032258055</v>
      </c>
      <c r="AR117" s="12">
        <v>0.16180645161290325</v>
      </c>
      <c r="AS117" s="12">
        <v>0.51300000000000001</v>
      </c>
      <c r="AT117" s="12">
        <v>567</v>
      </c>
      <c r="AU117" s="12">
        <v>-3.7</v>
      </c>
    </row>
    <row r="118" spans="1:47" x14ac:dyDescent="0.25">
      <c r="A118" s="14">
        <v>33585</v>
      </c>
      <c r="B118" s="3">
        <v>347</v>
      </c>
      <c r="C118" s="4">
        <v>3.08</v>
      </c>
      <c r="D118" s="5">
        <v>-9.9</v>
      </c>
      <c r="E118" s="5">
        <v>-6</v>
      </c>
      <c r="F118" s="5">
        <v>-14.3</v>
      </c>
      <c r="G118" s="4">
        <v>90</v>
      </c>
      <c r="H118" s="4">
        <v>87.8</v>
      </c>
      <c r="I118" s="4">
        <v>0.8</v>
      </c>
      <c r="J118" s="4">
        <v>5.2</v>
      </c>
      <c r="K118" s="4">
        <v>3.8</v>
      </c>
      <c r="L118" s="4">
        <v>-999</v>
      </c>
      <c r="M118" s="4">
        <v>-999</v>
      </c>
      <c r="N118" s="4">
        <v>-999</v>
      </c>
      <c r="O118" s="4">
        <v>-999</v>
      </c>
      <c r="P118" s="5">
        <v>-999</v>
      </c>
      <c r="Q118" s="5">
        <v>2.2999999999999998</v>
      </c>
      <c r="R118" s="6">
        <v>0.34300000000000003</v>
      </c>
      <c r="S118" s="34">
        <f>ROUND((0.6105*(EXP((17.273*E118)/(E118+237.3))))*(100-H118)/100,3)</f>
        <v>4.8000000000000001E-2</v>
      </c>
      <c r="T118" s="6">
        <f>IF(V118&lt;V119,L118,0)</f>
        <v>0</v>
      </c>
      <c r="U118" s="6">
        <f>IF(T118&gt;0,M118,-999)</f>
        <v>-999</v>
      </c>
      <c r="V118">
        <v>199112</v>
      </c>
      <c r="W118">
        <v>1991</v>
      </c>
      <c r="Y118" s="11">
        <v>200101</v>
      </c>
      <c r="Z118" s="12">
        <v>3.339032258064516</v>
      </c>
      <c r="AA118" s="12">
        <v>-4.4677419354838719</v>
      </c>
      <c r="AB118" s="12">
        <v>-0.11612903225806444</v>
      </c>
      <c r="AC118" s="12">
        <v>-7.9000000000000012</v>
      </c>
      <c r="AD118" s="12">
        <v>5.6</v>
      </c>
      <c r="AE118" s="12">
        <v>-14.2</v>
      </c>
      <c r="AF118" s="12">
        <v>82.251612903225819</v>
      </c>
      <c r="AG118" s="12">
        <v>59.877419354838693</v>
      </c>
      <c r="AH118" s="12">
        <v>31.2</v>
      </c>
      <c r="AI118" s="12">
        <v>7.1</v>
      </c>
      <c r="AJ118" s="12">
        <v>1.1161290322580646</v>
      </c>
      <c r="AK118" s="12">
        <v>3.5580645161290323</v>
      </c>
      <c r="AL118" s="12">
        <v>6.1</v>
      </c>
      <c r="AM118" s="12">
        <v>-4.4677419354838719</v>
      </c>
      <c r="AN118" s="12">
        <v>-0.17741935483870966</v>
      </c>
      <c r="AO118" s="12">
        <v>-999</v>
      </c>
      <c r="AP118" s="12">
        <v>-999</v>
      </c>
      <c r="AQ118" s="12">
        <v>0.35129032258064524</v>
      </c>
      <c r="AR118" s="12">
        <v>0.26683870967741924</v>
      </c>
      <c r="AS118" s="12">
        <v>0.62</v>
      </c>
      <c r="AT118" s="12">
        <v>683</v>
      </c>
      <c r="AU118" s="12">
        <v>-2.2000000000000002</v>
      </c>
    </row>
    <row r="119" spans="1:47" x14ac:dyDescent="0.25">
      <c r="A119" s="14">
        <v>33586</v>
      </c>
      <c r="B119" s="3">
        <v>348</v>
      </c>
      <c r="C119" s="4">
        <v>3.22</v>
      </c>
      <c r="D119" s="5">
        <v>-7.4</v>
      </c>
      <c r="E119" s="5">
        <v>0.5</v>
      </c>
      <c r="F119" s="5">
        <v>-12.4</v>
      </c>
      <c r="G119" s="4">
        <v>89.7</v>
      </c>
      <c r="H119" s="4">
        <v>85.7</v>
      </c>
      <c r="I119" s="4">
        <v>0.7</v>
      </c>
      <c r="J119" s="4">
        <v>3</v>
      </c>
      <c r="K119" s="4">
        <v>0</v>
      </c>
      <c r="L119" s="4">
        <v>-999</v>
      </c>
      <c r="M119" s="4">
        <v>-999</v>
      </c>
      <c r="N119" s="4">
        <v>-999</v>
      </c>
      <c r="O119" s="4">
        <v>-999</v>
      </c>
      <c r="P119" s="5">
        <v>-999</v>
      </c>
      <c r="Q119" s="5">
        <v>2.2999999999999998</v>
      </c>
      <c r="R119" s="6">
        <v>0.54300000000000004</v>
      </c>
      <c r="S119" s="34">
        <f>ROUND((0.6105*(EXP((17.273*E119)/(E119+237.3))))*(100-H119)/100,3)</f>
        <v>9.0999999999999998E-2</v>
      </c>
      <c r="T119" s="6">
        <f>IF(V119&lt;V120,L119,0)</f>
        <v>0</v>
      </c>
      <c r="U119" s="6">
        <f>IF(T119&gt;0,M119,-999)</f>
        <v>-999</v>
      </c>
      <c r="V119">
        <v>199112</v>
      </c>
      <c r="W119">
        <v>1991</v>
      </c>
      <c r="Y119" s="11">
        <v>200102</v>
      </c>
      <c r="Z119" s="12">
        <v>6.5010714285714286</v>
      </c>
      <c r="AA119" s="12">
        <v>-7.1071428571428559</v>
      </c>
      <c r="AB119" s="12">
        <v>-1.5892857142857135</v>
      </c>
      <c r="AC119" s="12">
        <v>-11.157142857142858</v>
      </c>
      <c r="AD119" s="12">
        <v>5.3</v>
      </c>
      <c r="AE119" s="12">
        <v>-18.899999999999999</v>
      </c>
      <c r="AF119" s="12">
        <v>83.535714285714306</v>
      </c>
      <c r="AG119" s="12">
        <v>58.492857142857147</v>
      </c>
      <c r="AH119" s="12">
        <v>31</v>
      </c>
      <c r="AI119" s="12">
        <v>11.9</v>
      </c>
      <c r="AJ119" s="12">
        <v>0.85714285714285698</v>
      </c>
      <c r="AK119" s="12">
        <v>3.0142857142857138</v>
      </c>
      <c r="AL119" s="12">
        <v>5.7</v>
      </c>
      <c r="AM119" s="12">
        <v>-7.1071428571428559</v>
      </c>
      <c r="AN119" s="12">
        <v>-6.7857142857142866E-2</v>
      </c>
      <c r="AO119" s="12">
        <v>-999</v>
      </c>
      <c r="AP119" s="12">
        <v>-999</v>
      </c>
      <c r="AQ119" s="12">
        <v>0.3203571428571429</v>
      </c>
      <c r="AR119" s="12">
        <v>0.24921428571428569</v>
      </c>
      <c r="AS119" s="12">
        <v>0.57999999999999996</v>
      </c>
      <c r="AT119" s="12">
        <v>764</v>
      </c>
      <c r="AU119" s="12">
        <v>-3.3</v>
      </c>
    </row>
    <row r="120" spans="1:47" x14ac:dyDescent="0.25">
      <c r="A120" s="14">
        <v>33587</v>
      </c>
      <c r="B120" s="3">
        <v>349</v>
      </c>
      <c r="C120" s="4">
        <v>2.93</v>
      </c>
      <c r="D120" s="5">
        <v>-3.4</v>
      </c>
      <c r="E120" s="5">
        <v>2.6</v>
      </c>
      <c r="F120" s="5">
        <v>-7.4</v>
      </c>
      <c r="G120" s="4">
        <v>72.5</v>
      </c>
      <c r="H120" s="4">
        <v>54.2</v>
      </c>
      <c r="I120" s="4">
        <v>0.5</v>
      </c>
      <c r="J120" s="4">
        <v>2.9</v>
      </c>
      <c r="K120" s="4">
        <v>0</v>
      </c>
      <c r="L120" s="4">
        <v>-999</v>
      </c>
      <c r="M120" s="4">
        <v>-999</v>
      </c>
      <c r="N120" s="4">
        <v>-999</v>
      </c>
      <c r="O120" s="4">
        <v>-999</v>
      </c>
      <c r="P120" s="5">
        <v>-999</v>
      </c>
      <c r="Q120" s="5">
        <v>2.2999999999999998</v>
      </c>
      <c r="R120" s="6">
        <v>0.39800000000000002</v>
      </c>
      <c r="S120" s="34">
        <f>ROUND((0.6105*(EXP((17.273*E120)/(E120+237.3))))*(100-H120)/100,3)</f>
        <v>0.33700000000000002</v>
      </c>
      <c r="T120" s="6">
        <f>IF(V120&lt;V121,L120,0)</f>
        <v>0</v>
      </c>
      <c r="U120" s="6">
        <f>IF(T120&gt;0,M120,-999)</f>
        <v>-999</v>
      </c>
      <c r="V120">
        <v>199112</v>
      </c>
      <c r="W120">
        <v>1991</v>
      </c>
      <c r="Y120" s="11">
        <v>200103</v>
      </c>
      <c r="Z120" s="12">
        <v>10.574838709677417</v>
      </c>
      <c r="AA120" s="12">
        <v>-2.2838709677419349</v>
      </c>
      <c r="AB120" s="12">
        <v>3.1838709677419357</v>
      </c>
      <c r="AC120" s="12">
        <v>-6.838709677419355</v>
      </c>
      <c r="AD120" s="12">
        <v>11.5</v>
      </c>
      <c r="AE120" s="12">
        <v>-13.2</v>
      </c>
      <c r="AF120" s="12">
        <v>78.196774193548364</v>
      </c>
      <c r="AG120" s="12">
        <v>50.945161290322588</v>
      </c>
      <c r="AH120" s="12">
        <v>73.399999999999991</v>
      </c>
      <c r="AI120" s="12">
        <v>17.2</v>
      </c>
      <c r="AJ120" s="12">
        <v>1.4709677419354839</v>
      </c>
      <c r="AK120" s="12">
        <v>4.3193548387096774</v>
      </c>
      <c r="AL120" s="12">
        <v>8.1</v>
      </c>
      <c r="AM120" s="12">
        <v>-2.2838709677419349</v>
      </c>
      <c r="AN120" s="12">
        <v>3.5483870967741929E-2</v>
      </c>
      <c r="AO120" s="12">
        <v>-999</v>
      </c>
      <c r="AP120" s="12">
        <v>-999</v>
      </c>
      <c r="AQ120" s="12">
        <v>0.38332258064516139</v>
      </c>
      <c r="AR120" s="12">
        <v>0.41090322580645156</v>
      </c>
      <c r="AS120" s="12">
        <v>1.1679999999999999</v>
      </c>
      <c r="AT120" s="12">
        <v>848</v>
      </c>
      <c r="AU120" s="12">
        <v>-0.8</v>
      </c>
    </row>
    <row r="121" spans="1:47" x14ac:dyDescent="0.25">
      <c r="A121" s="14">
        <v>33588</v>
      </c>
      <c r="B121" s="3">
        <v>350</v>
      </c>
      <c r="C121" s="4">
        <v>4.1399999999999997</v>
      </c>
      <c r="D121" s="5">
        <v>-3.6</v>
      </c>
      <c r="E121" s="5">
        <v>3.5</v>
      </c>
      <c r="F121" s="5">
        <v>-8.6</v>
      </c>
      <c r="G121" s="4">
        <v>59.7</v>
      </c>
      <c r="H121" s="4">
        <v>47.8</v>
      </c>
      <c r="I121" s="4">
        <v>1.2</v>
      </c>
      <c r="J121" s="4">
        <v>4.8</v>
      </c>
      <c r="K121" s="4">
        <v>0</v>
      </c>
      <c r="L121" s="4">
        <v>-999</v>
      </c>
      <c r="M121" s="4">
        <v>-999</v>
      </c>
      <c r="N121" s="4">
        <v>-999</v>
      </c>
      <c r="O121" s="4">
        <v>-999</v>
      </c>
      <c r="P121" s="5">
        <v>-999</v>
      </c>
      <c r="Q121" s="5">
        <v>2.2999999999999998</v>
      </c>
      <c r="R121" s="6">
        <v>0.375</v>
      </c>
      <c r="S121" s="34">
        <f>ROUND((0.6105*(EXP((17.273*E121)/(E121+237.3))))*(100-H121)/100,3)</f>
        <v>0.41</v>
      </c>
      <c r="T121" s="6">
        <f>IF(V121&lt;V122,L121,0)</f>
        <v>0</v>
      </c>
      <c r="U121" s="6">
        <f>IF(T121&gt;0,M121,-999)</f>
        <v>-999</v>
      </c>
      <c r="V121">
        <v>199112</v>
      </c>
      <c r="W121">
        <v>1991</v>
      </c>
      <c r="Y121" s="11">
        <v>200104</v>
      </c>
      <c r="Z121" s="12">
        <v>13.782333333333332</v>
      </c>
      <c r="AA121" s="12">
        <v>-0.53333333333333355</v>
      </c>
      <c r="AB121" s="12">
        <v>5.2266666666666675</v>
      </c>
      <c r="AC121" s="12">
        <v>-5.2733333333333343</v>
      </c>
      <c r="AD121" s="12">
        <v>17</v>
      </c>
      <c r="AE121" s="12">
        <v>-11.4</v>
      </c>
      <c r="AF121" s="12">
        <v>77.390000000000015</v>
      </c>
      <c r="AG121" s="12">
        <v>52.663333333333348</v>
      </c>
      <c r="AH121" s="12">
        <v>97.4</v>
      </c>
      <c r="AI121" s="12">
        <v>17.5</v>
      </c>
      <c r="AJ121" s="12">
        <v>1.2533333333333332</v>
      </c>
      <c r="AK121" s="12">
        <v>3.8699999999999997</v>
      </c>
      <c r="AL121" s="12">
        <v>6.2</v>
      </c>
      <c r="AM121" s="12">
        <v>-0.53333333333333355</v>
      </c>
      <c r="AN121" s="12">
        <v>1.3333333333333334E-2</v>
      </c>
      <c r="AO121" s="12">
        <v>-999</v>
      </c>
      <c r="AP121" s="12">
        <v>-999</v>
      </c>
      <c r="AQ121" s="12">
        <v>0.44283333333333336</v>
      </c>
      <c r="AR121" s="12">
        <v>0.49270000000000003</v>
      </c>
      <c r="AS121" s="12">
        <v>1.3460000000000001</v>
      </c>
      <c r="AT121" s="12">
        <v>636</v>
      </c>
      <c r="AU121" s="12">
        <v>-0.2</v>
      </c>
    </row>
    <row r="122" spans="1:47" x14ac:dyDescent="0.25">
      <c r="A122" s="14">
        <v>33589</v>
      </c>
      <c r="B122" s="3">
        <v>351</v>
      </c>
      <c r="C122" s="4">
        <v>2.83</v>
      </c>
      <c r="D122" s="5">
        <v>-2.9</v>
      </c>
      <c r="E122" s="5">
        <v>1.1000000000000001</v>
      </c>
      <c r="F122" s="5">
        <v>-4.8</v>
      </c>
      <c r="G122" s="4">
        <v>61.8</v>
      </c>
      <c r="H122" s="4">
        <v>50.6</v>
      </c>
      <c r="I122" s="4">
        <v>2.2000000000000002</v>
      </c>
      <c r="J122" s="4">
        <v>8.1999999999999993</v>
      </c>
      <c r="K122" s="4">
        <v>0</v>
      </c>
      <c r="L122" s="4">
        <v>-999</v>
      </c>
      <c r="M122" s="4">
        <v>-999</v>
      </c>
      <c r="N122" s="4">
        <v>-999</v>
      </c>
      <c r="O122" s="4">
        <v>-999</v>
      </c>
      <c r="P122" s="5">
        <v>-999</v>
      </c>
      <c r="Q122" s="5">
        <v>2.2000000000000002</v>
      </c>
      <c r="R122" s="6">
        <v>0.33500000000000002</v>
      </c>
      <c r="S122" s="34">
        <f>ROUND((0.6105*(EXP((17.273*E122)/(E122+237.3))))*(100-H122)/100,3)</f>
        <v>0.32700000000000001</v>
      </c>
      <c r="T122" s="6">
        <f>IF(V122&lt;V123,L122,0)</f>
        <v>0</v>
      </c>
      <c r="U122" s="6">
        <f>IF(T122&gt;0,M122,-999)</f>
        <v>-999</v>
      </c>
      <c r="V122">
        <v>199112</v>
      </c>
      <c r="W122">
        <v>1991</v>
      </c>
      <c r="Y122" s="11">
        <v>200105</v>
      </c>
      <c r="Z122" s="12">
        <v>19.486451612903227</v>
      </c>
      <c r="AA122" s="12">
        <v>5.564516129032258</v>
      </c>
      <c r="AB122" s="12">
        <v>12.374193548387096</v>
      </c>
      <c r="AC122" s="12">
        <v>-0.57741935483870954</v>
      </c>
      <c r="AD122" s="12">
        <v>24.9</v>
      </c>
      <c r="AE122" s="12">
        <v>-7</v>
      </c>
      <c r="AF122" s="12">
        <v>66.212903225806443</v>
      </c>
      <c r="AG122" s="12">
        <v>36.990322580645163</v>
      </c>
      <c r="AH122" s="12">
        <v>68.999999999999986</v>
      </c>
      <c r="AI122" s="12">
        <v>15.8</v>
      </c>
      <c r="AJ122" s="12">
        <v>1.3129032258064517</v>
      </c>
      <c r="AK122" s="12">
        <v>4.0096774193548379</v>
      </c>
      <c r="AL122" s="12">
        <v>8.6</v>
      </c>
      <c r="AM122" s="12">
        <v>5.564516129032258</v>
      </c>
      <c r="AN122" s="12">
        <v>4.4064516129032265</v>
      </c>
      <c r="AO122" s="12">
        <v>-999</v>
      </c>
      <c r="AP122" s="12">
        <v>-999</v>
      </c>
      <c r="AQ122" s="12">
        <v>0.51906451612903237</v>
      </c>
      <c r="AR122" s="12">
        <v>1.0368709677419354</v>
      </c>
      <c r="AS122" s="12">
        <v>2.4449999999999998</v>
      </c>
      <c r="AT122" s="12">
        <v>0</v>
      </c>
      <c r="AU122" s="12">
        <v>-999</v>
      </c>
    </row>
    <row r="123" spans="1:47" x14ac:dyDescent="0.25">
      <c r="A123" s="14">
        <v>33590</v>
      </c>
      <c r="B123" s="3">
        <v>352</v>
      </c>
      <c r="C123" s="4">
        <v>1.29</v>
      </c>
      <c r="D123" s="5">
        <v>-4.7</v>
      </c>
      <c r="E123" s="5">
        <v>-3</v>
      </c>
      <c r="F123" s="5">
        <v>-7.2</v>
      </c>
      <c r="G123" s="4">
        <v>81.3</v>
      </c>
      <c r="H123" s="4">
        <v>58.7</v>
      </c>
      <c r="I123" s="4">
        <v>3.4</v>
      </c>
      <c r="J123" s="4">
        <v>12.1</v>
      </c>
      <c r="K123" s="4">
        <v>0.9</v>
      </c>
      <c r="L123" s="4">
        <v>-999</v>
      </c>
      <c r="M123" s="4">
        <v>-999</v>
      </c>
      <c r="N123" s="4">
        <v>-999</v>
      </c>
      <c r="O123" s="4">
        <v>-999</v>
      </c>
      <c r="P123" s="5">
        <v>-999</v>
      </c>
      <c r="Q123" s="5">
        <v>2.2000000000000002</v>
      </c>
      <c r="R123" s="6">
        <v>0.28699999999999998</v>
      </c>
      <c r="S123" s="34">
        <f>ROUND((0.6105*(EXP((17.273*E123)/(E123+237.3))))*(100-H123)/100,3)</f>
        <v>0.20200000000000001</v>
      </c>
      <c r="T123" s="6">
        <f>IF(V123&lt;V124,L123,0)</f>
        <v>0</v>
      </c>
      <c r="U123" s="6">
        <f>IF(T123&gt;0,M123,-999)</f>
        <v>-999</v>
      </c>
      <c r="V123">
        <v>199112</v>
      </c>
      <c r="W123">
        <v>1991</v>
      </c>
      <c r="Y123" s="11">
        <v>200106</v>
      </c>
      <c r="Z123" s="12">
        <v>17.246333333333332</v>
      </c>
      <c r="AA123" s="12">
        <v>6.8133333333333344</v>
      </c>
      <c r="AB123" s="12">
        <v>13.133333333333336</v>
      </c>
      <c r="AC123" s="12">
        <v>1.5066666666666666</v>
      </c>
      <c r="AD123" s="12">
        <v>21.3</v>
      </c>
      <c r="AE123" s="12">
        <v>-3.7</v>
      </c>
      <c r="AF123" s="12">
        <v>76.813333333333333</v>
      </c>
      <c r="AG123" s="12">
        <v>48.273333333333326</v>
      </c>
      <c r="AH123" s="12">
        <v>86.399999999999977</v>
      </c>
      <c r="AI123" s="12">
        <v>16.600000000000001</v>
      </c>
      <c r="AJ123" s="12">
        <v>1.0899999999999996</v>
      </c>
      <c r="AK123" s="12">
        <v>3.5433333333333326</v>
      </c>
      <c r="AL123" s="12">
        <v>6.4</v>
      </c>
      <c r="AM123" s="12">
        <v>6.8133333333333344</v>
      </c>
      <c r="AN123" s="12">
        <v>9.8866666666666649</v>
      </c>
      <c r="AO123" s="12">
        <v>-999</v>
      </c>
      <c r="AP123" s="12">
        <v>-999</v>
      </c>
      <c r="AQ123" s="12">
        <v>0.69849999999999979</v>
      </c>
      <c r="AR123" s="12">
        <v>0.87026666666666663</v>
      </c>
      <c r="AS123" s="12">
        <v>1.8089999999999999</v>
      </c>
      <c r="AT123" s="12">
        <v>0</v>
      </c>
      <c r="AU123" s="12">
        <v>-999</v>
      </c>
    </row>
    <row r="124" spans="1:47" x14ac:dyDescent="0.25">
      <c r="A124" s="14">
        <v>33591</v>
      </c>
      <c r="B124" s="3">
        <v>353</v>
      </c>
      <c r="C124" s="4">
        <v>1.23</v>
      </c>
      <c r="D124" s="5">
        <v>-7.4</v>
      </c>
      <c r="E124" s="5">
        <v>-5.5</v>
      </c>
      <c r="F124" s="5">
        <v>-8.8000000000000007</v>
      </c>
      <c r="G124" s="4">
        <v>81.599999999999994</v>
      </c>
      <c r="H124" s="4">
        <v>73.599999999999994</v>
      </c>
      <c r="I124" s="4">
        <v>2.2999999999999998</v>
      </c>
      <c r="J124" s="4">
        <v>7.6</v>
      </c>
      <c r="K124" s="4">
        <v>0</v>
      </c>
      <c r="L124" s="4">
        <v>-999</v>
      </c>
      <c r="M124" s="4">
        <v>-999</v>
      </c>
      <c r="N124" s="4">
        <v>-999</v>
      </c>
      <c r="O124" s="4">
        <v>-999</v>
      </c>
      <c r="P124" s="5">
        <v>-999</v>
      </c>
      <c r="Q124" s="5">
        <v>2.2000000000000002</v>
      </c>
      <c r="R124" s="6">
        <v>0.29899999999999999</v>
      </c>
      <c r="S124" s="34">
        <f>ROUND((0.6105*(EXP((17.273*E124)/(E124+237.3))))*(100-H124)/100,3)</f>
        <v>0.107</v>
      </c>
      <c r="T124" s="6">
        <f>IF(V124&lt;V125,L124,0)</f>
        <v>0</v>
      </c>
      <c r="U124" s="6">
        <f>IF(T124&gt;0,M124,-999)</f>
        <v>-999</v>
      </c>
      <c r="V124">
        <v>199112</v>
      </c>
      <c r="W124">
        <v>1991</v>
      </c>
      <c r="Y124" s="11">
        <v>200107</v>
      </c>
      <c r="Z124" s="12">
        <v>20.727741935483866</v>
      </c>
      <c r="AA124" s="12">
        <v>11.783870967741938</v>
      </c>
      <c r="AB124" s="12">
        <v>18.880645161290325</v>
      </c>
      <c r="AC124" s="12">
        <v>5.5225806451612902</v>
      </c>
      <c r="AD124" s="12">
        <v>28.2</v>
      </c>
      <c r="AE124" s="12">
        <v>0.2</v>
      </c>
      <c r="AF124" s="12">
        <v>68.096774193548384</v>
      </c>
      <c r="AG124" s="12">
        <v>41.57741935483871</v>
      </c>
      <c r="AH124" s="12">
        <v>68.699999999999989</v>
      </c>
      <c r="AI124" s="12">
        <v>16</v>
      </c>
      <c r="AJ124" s="12">
        <v>0.85806451612903245</v>
      </c>
      <c r="AK124" s="12">
        <v>3.2999999999999989</v>
      </c>
      <c r="AL124" s="12">
        <v>6.5</v>
      </c>
      <c r="AM124" s="12">
        <v>11.783870967741938</v>
      </c>
      <c r="AN124" s="12">
        <v>13.748387096774193</v>
      </c>
      <c r="AO124" s="12">
        <v>-999</v>
      </c>
      <c r="AP124" s="12">
        <v>-999</v>
      </c>
      <c r="AQ124" s="12">
        <v>0.82983870967741924</v>
      </c>
      <c r="AR124" s="12">
        <v>1.4512580645161293</v>
      </c>
      <c r="AS124" s="12">
        <v>3.1389999999999998</v>
      </c>
      <c r="AT124" s="12">
        <v>0</v>
      </c>
      <c r="AU124" s="12">
        <v>-999</v>
      </c>
    </row>
    <row r="125" spans="1:47" x14ac:dyDescent="0.25">
      <c r="A125" s="14">
        <v>33592</v>
      </c>
      <c r="B125" s="3">
        <v>354</v>
      </c>
      <c r="C125" s="4">
        <v>1.82</v>
      </c>
      <c r="D125" s="5">
        <v>-6.4</v>
      </c>
      <c r="E125" s="5">
        <v>-5</v>
      </c>
      <c r="F125" s="5">
        <v>-8.1999999999999993</v>
      </c>
      <c r="G125" s="4">
        <v>69.8</v>
      </c>
      <c r="H125" s="4">
        <v>58.1</v>
      </c>
      <c r="I125" s="4">
        <v>3.2</v>
      </c>
      <c r="J125" s="4">
        <v>10.5</v>
      </c>
      <c r="K125" s="4">
        <v>0</v>
      </c>
      <c r="L125" s="4">
        <v>-999</v>
      </c>
      <c r="M125" s="4">
        <v>-999</v>
      </c>
      <c r="N125" s="4">
        <v>-999</v>
      </c>
      <c r="O125" s="4">
        <v>-999</v>
      </c>
      <c r="P125" s="5">
        <v>-999</v>
      </c>
      <c r="Q125" s="5">
        <v>2.2000000000000002</v>
      </c>
      <c r="R125" s="6">
        <v>0.24399999999999999</v>
      </c>
      <c r="S125" s="34">
        <f>ROUND((0.6105*(EXP((17.273*E125)/(E125+237.3))))*(100-H125)/100,3)</f>
        <v>0.17599999999999999</v>
      </c>
      <c r="T125" s="6">
        <f>IF(V125&lt;V126,L125,0)</f>
        <v>0</v>
      </c>
      <c r="U125" s="6">
        <f>IF(T125&gt;0,M125,-999)</f>
        <v>-999</v>
      </c>
      <c r="V125">
        <v>199112</v>
      </c>
      <c r="W125">
        <v>1991</v>
      </c>
      <c r="Y125" s="11">
        <v>200108</v>
      </c>
      <c r="Z125" s="12">
        <v>19.789032258064516</v>
      </c>
      <c r="AA125" s="12">
        <v>13.651612903225805</v>
      </c>
      <c r="AB125" s="12">
        <v>20.770967741935479</v>
      </c>
      <c r="AC125" s="12">
        <v>7.1548387096774189</v>
      </c>
      <c r="AD125" s="12">
        <v>28.6</v>
      </c>
      <c r="AE125" s="12">
        <v>1.6</v>
      </c>
      <c r="AF125" s="12">
        <v>60.474193548387085</v>
      </c>
      <c r="AG125" s="12">
        <v>35.70967741935484</v>
      </c>
      <c r="AH125" s="12">
        <v>44.399999999999991</v>
      </c>
      <c r="AI125" s="12">
        <v>18.2</v>
      </c>
      <c r="AJ125" s="12">
        <v>1.0903225806451613</v>
      </c>
      <c r="AK125" s="12">
        <v>3.5612903225806449</v>
      </c>
      <c r="AL125" s="12">
        <v>5.4</v>
      </c>
      <c r="AM125" s="12">
        <v>13.651612903225805</v>
      </c>
      <c r="AN125" s="12">
        <v>13.89032258064516</v>
      </c>
      <c r="AO125" s="12">
        <v>-999</v>
      </c>
      <c r="AP125" s="12">
        <v>-999</v>
      </c>
      <c r="AQ125" s="12">
        <v>0.82574193548387109</v>
      </c>
      <c r="AR125" s="12">
        <v>1.7180645161290324</v>
      </c>
      <c r="AS125" s="12">
        <v>3.0939999999999999</v>
      </c>
      <c r="AT125" s="12">
        <v>0</v>
      </c>
      <c r="AU125" s="12">
        <v>-999</v>
      </c>
    </row>
    <row r="126" spans="1:47" x14ac:dyDescent="0.25">
      <c r="A126" s="14">
        <v>33593</v>
      </c>
      <c r="B126" s="3">
        <v>355</v>
      </c>
      <c r="C126" s="4">
        <v>1.37</v>
      </c>
      <c r="D126" s="5">
        <v>-4.2</v>
      </c>
      <c r="E126" s="5">
        <v>-1.8</v>
      </c>
      <c r="F126" s="5">
        <v>-5.8</v>
      </c>
      <c r="G126" s="4">
        <v>81.599999999999994</v>
      </c>
      <c r="H126" s="4">
        <v>62.6</v>
      </c>
      <c r="I126" s="4">
        <v>0.7</v>
      </c>
      <c r="J126" s="4">
        <v>6.9</v>
      </c>
      <c r="K126" s="4">
        <v>0</v>
      </c>
      <c r="L126" s="4">
        <v>-999</v>
      </c>
      <c r="M126" s="4">
        <v>-999</v>
      </c>
      <c r="N126" s="4">
        <v>-999</v>
      </c>
      <c r="O126" s="4">
        <v>-999</v>
      </c>
      <c r="P126" s="5">
        <v>-999</v>
      </c>
      <c r="Q126" s="5">
        <v>2.2000000000000002</v>
      </c>
      <c r="R126" s="6">
        <v>0.33600000000000002</v>
      </c>
      <c r="S126" s="34">
        <f>ROUND((0.6105*(EXP((17.273*E126)/(E126+237.3))))*(100-H126)/100,3)</f>
        <v>0.2</v>
      </c>
      <c r="T126" s="6">
        <f>IF(V126&lt;V127,L126,0)</f>
        <v>0</v>
      </c>
      <c r="U126" s="6">
        <f>IF(T126&gt;0,M126,-999)</f>
        <v>-999</v>
      </c>
      <c r="V126">
        <v>199112</v>
      </c>
      <c r="W126">
        <v>1991</v>
      </c>
      <c r="Y126" s="11">
        <v>200109</v>
      </c>
      <c r="Z126" s="12">
        <v>14.931333333333336</v>
      </c>
      <c r="AA126" s="12">
        <v>9.92</v>
      </c>
      <c r="AB126" s="12">
        <v>17.009999999999998</v>
      </c>
      <c r="AC126" s="12">
        <v>4.04</v>
      </c>
      <c r="AD126" s="12">
        <v>25.6</v>
      </c>
      <c r="AE126" s="12">
        <v>-3.6</v>
      </c>
      <c r="AF126" s="12">
        <v>60.12</v>
      </c>
      <c r="AG126" s="12">
        <v>37.06666666666667</v>
      </c>
      <c r="AH126" s="12">
        <v>33.199999999999996</v>
      </c>
      <c r="AI126" s="12">
        <v>17.3</v>
      </c>
      <c r="AJ126" s="12">
        <v>1.0433333333333334</v>
      </c>
      <c r="AK126" s="12">
        <v>3.1999999999999997</v>
      </c>
      <c r="AL126" s="12">
        <v>5.4</v>
      </c>
      <c r="AM126" s="12">
        <v>9.92</v>
      </c>
      <c r="AN126" s="12">
        <v>9.9300000000000033</v>
      </c>
      <c r="AO126" s="12">
        <v>-999</v>
      </c>
      <c r="AP126" s="12">
        <v>-999</v>
      </c>
      <c r="AQ126" s="12">
        <v>0.67526666666666668</v>
      </c>
      <c r="AR126" s="12">
        <v>1.3503666666666667</v>
      </c>
      <c r="AS126" s="12">
        <v>2.673</v>
      </c>
      <c r="AT126" s="12">
        <v>0</v>
      </c>
      <c r="AU126" s="12">
        <v>-999</v>
      </c>
    </row>
    <row r="127" spans="1:47" x14ac:dyDescent="0.25">
      <c r="A127" s="14">
        <v>33594</v>
      </c>
      <c r="B127" s="3">
        <v>356</v>
      </c>
      <c r="C127" s="4">
        <v>4.28</v>
      </c>
      <c r="D127" s="5">
        <v>-6</v>
      </c>
      <c r="E127" s="5">
        <v>1.8</v>
      </c>
      <c r="F127" s="5">
        <v>-10.5</v>
      </c>
      <c r="G127" s="4">
        <v>79</v>
      </c>
      <c r="H127" s="4">
        <v>56.8</v>
      </c>
      <c r="I127" s="4">
        <v>0.7</v>
      </c>
      <c r="J127" s="4">
        <v>2.6</v>
      </c>
      <c r="K127" s="4">
        <v>0</v>
      </c>
      <c r="L127" s="4">
        <v>-999</v>
      </c>
      <c r="M127" s="4">
        <v>-999</v>
      </c>
      <c r="N127" s="4">
        <v>-999</v>
      </c>
      <c r="O127" s="4">
        <v>-999</v>
      </c>
      <c r="P127" s="5">
        <v>-999</v>
      </c>
      <c r="Q127" s="5">
        <v>2.1</v>
      </c>
      <c r="R127" s="6">
        <v>0.39600000000000002</v>
      </c>
      <c r="S127" s="34">
        <f>ROUND((0.6105*(EXP((17.273*E127)/(E127+237.3))))*(100-H127)/100,3)</f>
        <v>0.3</v>
      </c>
      <c r="T127" s="6">
        <f>IF(V127&lt;V128,L127,0)</f>
        <v>0</v>
      </c>
      <c r="U127" s="6">
        <f>IF(T127&gt;0,M127,-999)</f>
        <v>-999</v>
      </c>
      <c r="V127">
        <v>199112</v>
      </c>
      <c r="W127">
        <v>1991</v>
      </c>
      <c r="Y127" s="11">
        <v>200110</v>
      </c>
      <c r="Z127" s="12">
        <v>5.9429032258064503</v>
      </c>
      <c r="AA127" s="12">
        <v>2.2580645161290384E-2</v>
      </c>
      <c r="AB127" s="12">
        <v>4.3354838709677415</v>
      </c>
      <c r="AC127" s="12">
        <v>-3.4000000000000004</v>
      </c>
      <c r="AD127" s="12">
        <v>16.399999999999999</v>
      </c>
      <c r="AE127" s="12">
        <v>-10.199999999999999</v>
      </c>
      <c r="AF127" s="12">
        <v>84.135483870967747</v>
      </c>
      <c r="AG127" s="12">
        <v>66.61290322580642</v>
      </c>
      <c r="AH127" s="12">
        <v>73.300000000000011</v>
      </c>
      <c r="AI127" s="12">
        <v>19.5</v>
      </c>
      <c r="AJ127" s="12">
        <v>1.2483870967741935</v>
      </c>
      <c r="AK127" s="12">
        <v>2.883870967741935</v>
      </c>
      <c r="AL127" s="12">
        <v>5.9</v>
      </c>
      <c r="AM127" s="12">
        <v>2.2580645161290384E-2</v>
      </c>
      <c r="AN127" s="12">
        <v>2.0870967741935496</v>
      </c>
      <c r="AO127" s="12">
        <v>-999</v>
      </c>
      <c r="AP127" s="12">
        <v>-999</v>
      </c>
      <c r="AQ127" s="12">
        <v>0.51948387096774196</v>
      </c>
      <c r="AR127" s="12">
        <v>0.3519032258064515</v>
      </c>
      <c r="AS127" s="12">
        <v>1.3260000000000001</v>
      </c>
      <c r="AT127" s="12">
        <v>250</v>
      </c>
      <c r="AU127" s="12">
        <v>1</v>
      </c>
    </row>
    <row r="128" spans="1:47" x14ac:dyDescent="0.25">
      <c r="A128" s="14">
        <v>33595</v>
      </c>
      <c r="B128" s="3">
        <v>357</v>
      </c>
      <c r="C128" s="4">
        <v>2.52</v>
      </c>
      <c r="D128" s="5">
        <v>-6.6</v>
      </c>
      <c r="E128" s="5">
        <v>-2.5</v>
      </c>
      <c r="F128" s="5">
        <v>-11.2</v>
      </c>
      <c r="G128" s="4">
        <v>89.5</v>
      </c>
      <c r="H128" s="4">
        <v>75.400000000000006</v>
      </c>
      <c r="I128" s="4">
        <v>0.6</v>
      </c>
      <c r="J128" s="4">
        <v>3.2</v>
      </c>
      <c r="K128" s="4">
        <v>0</v>
      </c>
      <c r="L128" s="4">
        <v>-999</v>
      </c>
      <c r="M128" s="4">
        <v>-999</v>
      </c>
      <c r="N128" s="4">
        <v>-999</v>
      </c>
      <c r="O128" s="4">
        <v>-999</v>
      </c>
      <c r="P128" s="5">
        <v>-999</v>
      </c>
      <c r="Q128" s="5">
        <v>2.1</v>
      </c>
      <c r="R128" s="6">
        <v>0.38200000000000001</v>
      </c>
      <c r="S128" s="34">
        <f>ROUND((0.6105*(EXP((17.273*E128)/(E128+237.3))))*(100-H128)/100,3)</f>
        <v>0.125</v>
      </c>
      <c r="T128" s="6">
        <f>IF(V128&lt;V129,L128,0)</f>
        <v>0</v>
      </c>
      <c r="U128" s="6">
        <f>IF(T128&gt;0,M128,-999)</f>
        <v>-999</v>
      </c>
      <c r="V128">
        <v>199112</v>
      </c>
      <c r="W128">
        <v>1991</v>
      </c>
      <c r="Y128" s="11">
        <v>200111</v>
      </c>
      <c r="Z128" s="12">
        <v>3.4853333333333345</v>
      </c>
      <c r="AA128" s="12">
        <v>-1.5866666666666667</v>
      </c>
      <c r="AB128" s="12">
        <v>1.8733333333333335</v>
      </c>
      <c r="AC128" s="12">
        <v>-4.5699999999999994</v>
      </c>
      <c r="AD128" s="12">
        <v>10.3</v>
      </c>
      <c r="AE128" s="12">
        <v>-12.6</v>
      </c>
      <c r="AF128" s="12">
        <v>84.146666666666661</v>
      </c>
      <c r="AG128" s="12">
        <v>67.563333333333347</v>
      </c>
      <c r="AH128" s="12">
        <v>59</v>
      </c>
      <c r="AI128" s="12">
        <v>13.1</v>
      </c>
      <c r="AJ128" s="12">
        <v>1.6466666666666672</v>
      </c>
      <c r="AK128" s="12">
        <v>3.5766666666666671</v>
      </c>
      <c r="AL128" s="12">
        <v>6.2</v>
      </c>
      <c r="AM128" s="12">
        <v>-1.5866666666666667</v>
      </c>
      <c r="AN128" s="12">
        <v>0.2566666666666666</v>
      </c>
      <c r="AO128" s="12">
        <v>-999</v>
      </c>
      <c r="AP128" s="12">
        <v>-999</v>
      </c>
      <c r="AQ128" s="12">
        <v>0.46203333333333341</v>
      </c>
      <c r="AR128" s="12">
        <v>0.2697666666666666</v>
      </c>
      <c r="AS128" s="12">
        <v>0.80800000000000005</v>
      </c>
      <c r="AT128" s="12">
        <v>315</v>
      </c>
      <c r="AU128" s="12">
        <v>-3.2</v>
      </c>
    </row>
    <row r="129" spans="1:47" x14ac:dyDescent="0.25">
      <c r="A129" s="14">
        <v>33596</v>
      </c>
      <c r="B129" s="3">
        <v>358</v>
      </c>
      <c r="C129" s="4">
        <v>2.63</v>
      </c>
      <c r="D129" s="5">
        <v>-3</v>
      </c>
      <c r="E129" s="5">
        <v>0.9</v>
      </c>
      <c r="F129" s="5">
        <v>-6.3</v>
      </c>
      <c r="G129" s="4">
        <v>86.3</v>
      </c>
      <c r="H129" s="4">
        <v>76.3</v>
      </c>
      <c r="I129" s="4">
        <v>0.5</v>
      </c>
      <c r="J129" s="4">
        <v>2.9</v>
      </c>
      <c r="K129" s="4">
        <v>0</v>
      </c>
      <c r="L129" s="4">
        <v>-999</v>
      </c>
      <c r="M129" s="4">
        <v>-999</v>
      </c>
      <c r="N129" s="4">
        <v>-999</v>
      </c>
      <c r="O129" s="4">
        <v>-999</v>
      </c>
      <c r="P129" s="5">
        <v>-999</v>
      </c>
      <c r="Q129" s="5">
        <v>2.1</v>
      </c>
      <c r="R129" s="6">
        <v>0.499</v>
      </c>
      <c r="S129" s="34">
        <f>ROUND((0.6105*(EXP((17.273*E129)/(E129+237.3))))*(100-H129)/100,3)</f>
        <v>0.154</v>
      </c>
      <c r="T129" s="6">
        <f>IF(V129&lt;V130,L129,0)</f>
        <v>0</v>
      </c>
      <c r="U129" s="6">
        <f>IF(T129&gt;0,M129,-999)</f>
        <v>-999</v>
      </c>
      <c r="V129">
        <v>199112</v>
      </c>
      <c r="W129">
        <v>1991</v>
      </c>
      <c r="Y129" s="11">
        <v>200112</v>
      </c>
      <c r="Z129" s="12">
        <v>1.9716129032258067</v>
      </c>
      <c r="AA129" s="12">
        <v>-6.6161290322580655</v>
      </c>
      <c r="AB129" s="12">
        <v>-2.9612903225806453</v>
      </c>
      <c r="AC129" s="12">
        <v>-9.5516129032258057</v>
      </c>
      <c r="AD129" s="12">
        <v>5</v>
      </c>
      <c r="AE129" s="12">
        <v>-14</v>
      </c>
      <c r="AF129" s="12">
        <v>91.038709677419362</v>
      </c>
      <c r="AG129" s="12">
        <v>79.293548387096791</v>
      </c>
      <c r="AH129" s="12">
        <v>48.499999999999993</v>
      </c>
      <c r="AI129" s="12">
        <v>10.8</v>
      </c>
      <c r="AJ129" s="12">
        <v>1.2806451612903225</v>
      </c>
      <c r="AK129" s="12">
        <v>3.2516129032258076</v>
      </c>
      <c r="AL129" s="12">
        <v>7.2</v>
      </c>
      <c r="AM129" s="12">
        <v>-6.6161290322580655</v>
      </c>
      <c r="AN129" s="12">
        <v>-0.14516129032258071</v>
      </c>
      <c r="AO129" s="12">
        <v>-999</v>
      </c>
      <c r="AP129" s="12">
        <v>-999</v>
      </c>
      <c r="AQ129" s="12">
        <v>0.3834193548387097</v>
      </c>
      <c r="AR129" s="12">
        <v>0.11783870967741936</v>
      </c>
      <c r="AS129" s="12">
        <v>0.61599999999999999</v>
      </c>
      <c r="AT129" s="12">
        <v>546</v>
      </c>
      <c r="AU129" s="12">
        <v>-2.5</v>
      </c>
    </row>
    <row r="130" spans="1:47" x14ac:dyDescent="0.25">
      <c r="A130" s="14">
        <v>33597</v>
      </c>
      <c r="B130" s="3">
        <v>359</v>
      </c>
      <c r="C130" s="4">
        <v>1.72</v>
      </c>
      <c r="D130" s="5">
        <v>-2.4</v>
      </c>
      <c r="E130" s="5">
        <v>-0.3</v>
      </c>
      <c r="F130" s="5">
        <v>-5.0999999999999996</v>
      </c>
      <c r="G130" s="4">
        <v>89.9</v>
      </c>
      <c r="H130" s="4">
        <v>77.400000000000006</v>
      </c>
      <c r="I130" s="4">
        <v>2.5</v>
      </c>
      <c r="J130" s="4">
        <v>8.5</v>
      </c>
      <c r="K130" s="4">
        <v>0</v>
      </c>
      <c r="L130" s="4">
        <v>-999</v>
      </c>
      <c r="M130" s="4">
        <v>-999</v>
      </c>
      <c r="N130" s="4">
        <v>-999</v>
      </c>
      <c r="O130" s="4">
        <v>-999</v>
      </c>
      <c r="P130" s="5">
        <v>-999</v>
      </c>
      <c r="Q130" s="5">
        <v>2.1</v>
      </c>
      <c r="R130" s="6">
        <v>0.46100000000000002</v>
      </c>
      <c r="S130" s="34">
        <f>ROUND((0.6105*(EXP((17.273*E130)/(E130+237.3))))*(100-H130)/100,3)</f>
        <v>0.13500000000000001</v>
      </c>
      <c r="T130" s="6">
        <f>IF(V130&lt;V131,L130,0)</f>
        <v>0</v>
      </c>
      <c r="U130" s="6">
        <f>IF(T130&gt;0,M130,-999)</f>
        <v>-999</v>
      </c>
      <c r="V130">
        <v>199112</v>
      </c>
      <c r="W130">
        <v>1991</v>
      </c>
      <c r="Y130" s="11">
        <v>200201</v>
      </c>
      <c r="Z130" s="12">
        <v>2.0451612903225804</v>
      </c>
      <c r="AA130" s="12">
        <v>-6.7838709677419367</v>
      </c>
      <c r="AB130" s="12">
        <v>-3.5064516129032253</v>
      </c>
      <c r="AC130" s="12">
        <v>-9.7774193548387096</v>
      </c>
      <c r="AD130" s="12">
        <v>3.2</v>
      </c>
      <c r="AE130" s="12">
        <v>-22.7</v>
      </c>
      <c r="AF130" s="12">
        <v>93.296774193548387</v>
      </c>
      <c r="AG130" s="12">
        <v>82.716129032258053</v>
      </c>
      <c r="AH130" s="12">
        <v>88.3</v>
      </c>
      <c r="AI130" s="12">
        <v>23.7</v>
      </c>
      <c r="AJ130" s="12">
        <v>1.1354838709677419</v>
      </c>
      <c r="AK130" s="12">
        <v>2.7483870967741937</v>
      </c>
      <c r="AL130" s="12">
        <v>6.2</v>
      </c>
      <c r="AM130" s="12">
        <v>-1.6129032258064516E-2</v>
      </c>
      <c r="AN130" s="12">
        <v>0.39677419354838728</v>
      </c>
      <c r="AO130" s="12">
        <v>-999</v>
      </c>
      <c r="AP130" s="12">
        <v>-999</v>
      </c>
      <c r="AQ130" s="12">
        <v>0.40025806451612894</v>
      </c>
      <c r="AR130" s="12">
        <v>8.7516129032258055E-2</v>
      </c>
      <c r="AS130" s="12">
        <v>0.29699999999999999</v>
      </c>
      <c r="AT130" s="12">
        <v>868</v>
      </c>
      <c r="AU130" s="12">
        <v>-3.8</v>
      </c>
    </row>
    <row r="131" spans="1:47" x14ac:dyDescent="0.25">
      <c r="A131" s="14">
        <v>33598</v>
      </c>
      <c r="B131" s="3">
        <v>360</v>
      </c>
      <c r="C131" s="4">
        <v>3.06</v>
      </c>
      <c r="D131" s="5">
        <v>-0.8</v>
      </c>
      <c r="E131" s="5">
        <v>2.4</v>
      </c>
      <c r="F131" s="5">
        <v>-2.6</v>
      </c>
      <c r="G131" s="4">
        <v>71.8</v>
      </c>
      <c r="H131" s="4">
        <v>65.099999999999994</v>
      </c>
      <c r="I131" s="4">
        <v>2.7</v>
      </c>
      <c r="J131" s="4">
        <v>8.5</v>
      </c>
      <c r="K131" s="4">
        <v>0</v>
      </c>
      <c r="L131" s="4">
        <v>-999</v>
      </c>
      <c r="M131" s="4">
        <v>-999</v>
      </c>
      <c r="N131" s="4">
        <v>-999</v>
      </c>
      <c r="O131" s="4">
        <v>-999</v>
      </c>
      <c r="P131" s="5">
        <v>-999</v>
      </c>
      <c r="Q131" s="5">
        <v>2.1</v>
      </c>
      <c r="R131" s="6">
        <v>0.47099999999999997</v>
      </c>
      <c r="S131" s="34">
        <f>ROUND((0.6105*(EXP((17.273*E131)/(E131+237.3))))*(100-H131)/100,3)</f>
        <v>0.253</v>
      </c>
      <c r="T131" s="6">
        <f>IF(V131&lt;V132,L131,0)</f>
        <v>0</v>
      </c>
      <c r="U131" s="6">
        <f>IF(T131&gt;0,M131,-999)</f>
        <v>-999</v>
      </c>
      <c r="V131">
        <v>199112</v>
      </c>
      <c r="W131">
        <v>1991</v>
      </c>
      <c r="Y131" s="11">
        <v>200202</v>
      </c>
      <c r="Z131" s="12">
        <v>5.2510714285714286</v>
      </c>
      <c r="AA131" s="12">
        <v>-5.9499999999999984</v>
      </c>
      <c r="AB131" s="12">
        <v>-0.79999999999999993</v>
      </c>
      <c r="AC131" s="12">
        <v>-10.12857142857143</v>
      </c>
      <c r="AD131" s="12">
        <v>6.5</v>
      </c>
      <c r="AE131" s="12">
        <v>-19.899999999999999</v>
      </c>
      <c r="AF131" s="12">
        <v>82.774999999999977</v>
      </c>
      <c r="AG131" s="12">
        <v>60.360714285714273</v>
      </c>
      <c r="AH131" s="12">
        <v>29.099999999999998</v>
      </c>
      <c r="AI131" s="12">
        <v>5.5</v>
      </c>
      <c r="AJ131" s="12">
        <v>1.339285714285714</v>
      </c>
      <c r="AK131" s="12">
        <v>3.0535714285714297</v>
      </c>
      <c r="AL131" s="12">
        <v>5.2</v>
      </c>
      <c r="AM131" s="12">
        <v>3.214285714285714E-2</v>
      </c>
      <c r="AN131" s="12">
        <v>0.37857142857142884</v>
      </c>
      <c r="AO131" s="12">
        <v>-999</v>
      </c>
      <c r="AP131" s="12">
        <v>-999</v>
      </c>
      <c r="AQ131" s="12">
        <v>0.35125000000000001</v>
      </c>
      <c r="AR131" s="12">
        <v>0.24239285714285716</v>
      </c>
      <c r="AS131" s="12">
        <v>0.54200000000000004</v>
      </c>
      <c r="AT131" s="12">
        <v>958</v>
      </c>
      <c r="AU131" s="12">
        <v>-2.9</v>
      </c>
    </row>
    <row r="132" spans="1:47" x14ac:dyDescent="0.25">
      <c r="A132" s="14">
        <v>33599</v>
      </c>
      <c r="B132" s="3">
        <v>361</v>
      </c>
      <c r="C132" s="4">
        <v>2.38</v>
      </c>
      <c r="D132" s="5">
        <v>0.2</v>
      </c>
      <c r="E132" s="5">
        <v>2.7</v>
      </c>
      <c r="F132" s="5">
        <v>-4</v>
      </c>
      <c r="G132" s="4">
        <v>66.8</v>
      </c>
      <c r="H132" s="4">
        <v>51.2</v>
      </c>
      <c r="I132" s="4">
        <v>3.7</v>
      </c>
      <c r="J132" s="4">
        <v>8.5</v>
      </c>
      <c r="K132" s="4">
        <v>0</v>
      </c>
      <c r="L132" s="4">
        <v>-999</v>
      </c>
      <c r="M132" s="4">
        <v>-999</v>
      </c>
      <c r="N132" s="4">
        <v>-999</v>
      </c>
      <c r="O132" s="4">
        <v>-999</v>
      </c>
      <c r="P132" s="5">
        <v>-999</v>
      </c>
      <c r="Q132" s="5">
        <v>2</v>
      </c>
      <c r="R132" s="6">
        <v>0.38</v>
      </c>
      <c r="S132" s="34">
        <f>ROUND((0.6105*(EXP((17.273*E132)/(E132+237.3))))*(100-H132)/100,3)</f>
        <v>0.36199999999999999</v>
      </c>
      <c r="T132" s="6">
        <f>IF(V132&lt;V133,L132,0)</f>
        <v>0</v>
      </c>
      <c r="U132" s="6">
        <f>IF(T132&gt;0,M132,-999)</f>
        <v>-999</v>
      </c>
      <c r="V132">
        <v>199112</v>
      </c>
      <c r="W132">
        <v>1991</v>
      </c>
      <c r="Y132" s="11">
        <v>200203</v>
      </c>
      <c r="Z132" s="12">
        <v>8.0532258064516125</v>
      </c>
      <c r="AA132" s="12">
        <v>-6.4935483870967747</v>
      </c>
      <c r="AB132" s="12">
        <v>-0.86451612903225827</v>
      </c>
      <c r="AC132" s="12">
        <v>-11.338709677419356</v>
      </c>
      <c r="AD132" s="12">
        <v>10.4</v>
      </c>
      <c r="AE132" s="12">
        <v>-22.7</v>
      </c>
      <c r="AF132" s="12">
        <v>83.938709677419368</v>
      </c>
      <c r="AG132" s="12">
        <v>64.287096774193557</v>
      </c>
      <c r="AH132" s="12">
        <v>56.300000000000004</v>
      </c>
      <c r="AI132" s="12">
        <v>22.4</v>
      </c>
      <c r="AJ132" s="12">
        <v>1.1903225806451609</v>
      </c>
      <c r="AK132" s="12">
        <v>2.6838709677419357</v>
      </c>
      <c r="AL132" s="12">
        <v>5.5</v>
      </c>
      <c r="AM132" s="12">
        <v>-3.2258064516129041E-3</v>
      </c>
      <c r="AN132" s="12">
        <v>0.3000000000000001</v>
      </c>
      <c r="AO132" s="12">
        <v>-999</v>
      </c>
      <c r="AP132" s="12">
        <v>-999</v>
      </c>
      <c r="AQ132" s="12">
        <v>0.37003225806451612</v>
      </c>
      <c r="AR132" s="12">
        <v>0.26548387096774195</v>
      </c>
      <c r="AS132" s="12">
        <v>0.79600000000000004</v>
      </c>
      <c r="AT132" s="12">
        <v>926</v>
      </c>
      <c r="AU132" s="12">
        <v>-1</v>
      </c>
    </row>
    <row r="133" spans="1:47" x14ac:dyDescent="0.25">
      <c r="A133" s="14">
        <v>33600</v>
      </c>
      <c r="B133" s="3">
        <v>362</v>
      </c>
      <c r="C133" s="4">
        <v>4</v>
      </c>
      <c r="D133" s="5">
        <v>0.5</v>
      </c>
      <c r="E133" s="5">
        <v>5.6</v>
      </c>
      <c r="F133" s="5">
        <v>-3.1</v>
      </c>
      <c r="G133" s="4">
        <v>52</v>
      </c>
      <c r="H133" s="4">
        <v>42.2</v>
      </c>
      <c r="I133" s="4">
        <v>2.9</v>
      </c>
      <c r="J133" s="4">
        <v>9.6</v>
      </c>
      <c r="K133" s="4">
        <v>1.2</v>
      </c>
      <c r="L133" s="4">
        <v>-999</v>
      </c>
      <c r="M133" s="4">
        <v>-999</v>
      </c>
      <c r="N133" s="4">
        <v>-999</v>
      </c>
      <c r="O133" s="4">
        <v>-999</v>
      </c>
      <c r="P133" s="5">
        <v>-999</v>
      </c>
      <c r="Q133" s="5">
        <v>2</v>
      </c>
      <c r="R133" s="6">
        <v>0.38200000000000001</v>
      </c>
      <c r="S133" s="34">
        <f>ROUND((0.6105*(EXP((17.273*E133)/(E133+237.3))))*(100-H133)/100,3)</f>
        <v>0.52500000000000002</v>
      </c>
      <c r="T133" s="6">
        <f>IF(V133&lt;V134,L133,0)</f>
        <v>0</v>
      </c>
      <c r="U133" s="6">
        <f>IF(T133&gt;0,M133,-999)</f>
        <v>-999</v>
      </c>
      <c r="V133">
        <v>199112</v>
      </c>
      <c r="W133">
        <v>1991</v>
      </c>
      <c r="Y133" s="11">
        <v>200204</v>
      </c>
      <c r="Z133" s="12">
        <v>15.793333333333331</v>
      </c>
      <c r="AA133" s="12">
        <v>0.16666666666666671</v>
      </c>
      <c r="AB133" s="12">
        <v>6.7200000000000006</v>
      </c>
      <c r="AC133" s="12">
        <v>-5.1466666666666656</v>
      </c>
      <c r="AD133" s="12">
        <v>14.9</v>
      </c>
      <c r="AE133" s="12">
        <v>-13.2</v>
      </c>
      <c r="AF133" s="12">
        <v>72.723333333333343</v>
      </c>
      <c r="AG133" s="12">
        <v>43.58</v>
      </c>
      <c r="AH133" s="12">
        <v>22.099999999999998</v>
      </c>
      <c r="AI133" s="12">
        <v>7</v>
      </c>
      <c r="AJ133" s="12">
        <v>1.0999999999999999</v>
      </c>
      <c r="AK133" s="12">
        <v>2.6366666666666672</v>
      </c>
      <c r="AL133" s="12">
        <v>6.6</v>
      </c>
      <c r="AM133" s="12">
        <v>6.0000000000000019E-2</v>
      </c>
      <c r="AN133" s="12">
        <v>0.27666666666666662</v>
      </c>
      <c r="AO133" s="12">
        <v>-999</v>
      </c>
      <c r="AP133" s="12">
        <v>-999</v>
      </c>
      <c r="AQ133" s="12">
        <v>0.4163</v>
      </c>
      <c r="AR133" s="12">
        <v>0.59930000000000005</v>
      </c>
      <c r="AS133" s="12">
        <v>1.25</v>
      </c>
      <c r="AT133" s="12">
        <v>417</v>
      </c>
      <c r="AU133" s="12">
        <v>0</v>
      </c>
    </row>
    <row r="134" spans="1:47" x14ac:dyDescent="0.25">
      <c r="A134" s="14">
        <v>33601</v>
      </c>
      <c r="B134" s="3">
        <v>363</v>
      </c>
      <c r="C134" s="4">
        <v>1.84</v>
      </c>
      <c r="D134" s="5">
        <v>-2.9</v>
      </c>
      <c r="E134" s="5">
        <v>-1.2</v>
      </c>
      <c r="F134" s="5">
        <v>-4.0999999999999996</v>
      </c>
      <c r="G134" s="4">
        <v>87.3</v>
      </c>
      <c r="H134" s="4">
        <v>60.6</v>
      </c>
      <c r="I134" s="4">
        <v>2.2999999999999998</v>
      </c>
      <c r="J134" s="4">
        <v>8.1999999999999993</v>
      </c>
      <c r="K134" s="4">
        <v>0</v>
      </c>
      <c r="L134" s="4">
        <v>-999</v>
      </c>
      <c r="M134" s="4">
        <v>-999</v>
      </c>
      <c r="N134" s="4">
        <v>-999</v>
      </c>
      <c r="O134" s="4">
        <v>-999</v>
      </c>
      <c r="P134" s="5">
        <v>-999</v>
      </c>
      <c r="Q134" s="5">
        <v>2</v>
      </c>
      <c r="R134" s="6">
        <v>0.33800000000000002</v>
      </c>
      <c r="S134" s="34">
        <f>ROUND((0.6105*(EXP((17.273*E134)/(E134+237.3))))*(100-H134)/100,3)</f>
        <v>0.22</v>
      </c>
      <c r="T134" s="6">
        <f>IF(V134&lt;V135,L134,0)</f>
        <v>0</v>
      </c>
      <c r="U134" s="6">
        <f>IF(T134&gt;0,M134,-999)</f>
        <v>-999</v>
      </c>
      <c r="V134">
        <v>199112</v>
      </c>
      <c r="W134">
        <v>1991</v>
      </c>
      <c r="Y134" s="11">
        <v>200205</v>
      </c>
      <c r="Z134" s="12">
        <v>16.426774193548386</v>
      </c>
      <c r="AA134" s="12">
        <v>3.1451612903225801</v>
      </c>
      <c r="AB134" s="12">
        <v>9.1419354838709666</v>
      </c>
      <c r="AC134" s="12">
        <v>-2.2354838709677418</v>
      </c>
      <c r="AD134" s="12">
        <v>17.5</v>
      </c>
      <c r="AE134" s="12">
        <v>-9</v>
      </c>
      <c r="AF134" s="12">
        <v>76.841935483870969</v>
      </c>
      <c r="AG134" s="12">
        <v>50.745161290322571</v>
      </c>
      <c r="AH134" s="12">
        <v>99.3</v>
      </c>
      <c r="AI134" s="12">
        <v>27.8</v>
      </c>
      <c r="AJ134" s="12">
        <v>1.0677419354838711</v>
      </c>
      <c r="AK134" s="12">
        <v>2.6741935483870964</v>
      </c>
      <c r="AL134" s="12">
        <v>5.5</v>
      </c>
      <c r="AM134" s="12">
        <v>2.7580645161290325</v>
      </c>
      <c r="AN134" s="12">
        <v>2.5741935483870972</v>
      </c>
      <c r="AO134" s="12">
        <v>-999</v>
      </c>
      <c r="AP134" s="12">
        <v>-999</v>
      </c>
      <c r="AQ134" s="12">
        <v>0.57735483870967752</v>
      </c>
      <c r="AR134" s="12">
        <v>0.63645161290322594</v>
      </c>
      <c r="AS134" s="12">
        <v>1.2829999999999999</v>
      </c>
      <c r="AT134" s="12">
        <v>0</v>
      </c>
      <c r="AU134" s="12">
        <v>-999</v>
      </c>
    </row>
    <row r="135" spans="1:47" x14ac:dyDescent="0.25">
      <c r="A135" s="14">
        <v>33602</v>
      </c>
      <c r="B135" s="3">
        <v>364</v>
      </c>
      <c r="C135" s="4">
        <v>1.83</v>
      </c>
      <c r="D135" s="5">
        <v>-3.1</v>
      </c>
      <c r="E135" s="5">
        <v>-1.3</v>
      </c>
      <c r="F135" s="5">
        <v>-6.5</v>
      </c>
      <c r="G135" s="4">
        <v>91.7</v>
      </c>
      <c r="H135" s="4">
        <v>87.9</v>
      </c>
      <c r="I135" s="4">
        <v>1.8</v>
      </c>
      <c r="J135" s="4">
        <v>7.8</v>
      </c>
      <c r="K135" s="4">
        <v>0</v>
      </c>
      <c r="L135" s="4">
        <v>-999</v>
      </c>
      <c r="M135" s="4">
        <v>-999</v>
      </c>
      <c r="N135" s="4">
        <v>-999</v>
      </c>
      <c r="O135" s="4">
        <v>-999</v>
      </c>
      <c r="P135" s="5">
        <v>-999</v>
      </c>
      <c r="Q135" s="5">
        <v>2</v>
      </c>
      <c r="R135" s="6">
        <v>0.49</v>
      </c>
      <c r="S135" s="34">
        <f>ROUND((0.6105*(EXP((17.273*E135)/(E135+237.3))))*(100-H135)/100,3)</f>
        <v>6.7000000000000004E-2</v>
      </c>
      <c r="T135" s="6">
        <f>IF(V135&lt;V136,L135,0)</f>
        <v>0</v>
      </c>
      <c r="U135" s="6">
        <f>IF(T135&gt;0,M135,-999)</f>
        <v>-999</v>
      </c>
      <c r="V135">
        <v>199112</v>
      </c>
      <c r="W135">
        <v>1991</v>
      </c>
      <c r="Y135" s="11">
        <v>200206</v>
      </c>
      <c r="Z135" s="12">
        <v>21.601000000000003</v>
      </c>
      <c r="AA135" s="12">
        <v>10.249999999999998</v>
      </c>
      <c r="AB135" s="12">
        <v>17.436666666666664</v>
      </c>
      <c r="AC135" s="12">
        <v>3.8233333333333333</v>
      </c>
      <c r="AD135" s="12">
        <v>28.4</v>
      </c>
      <c r="AE135" s="12">
        <v>-3.9</v>
      </c>
      <c r="AF135" s="12">
        <v>65.000000000000014</v>
      </c>
      <c r="AG135" s="12">
        <v>37.693333333333335</v>
      </c>
      <c r="AH135" s="12">
        <v>45.499999999999993</v>
      </c>
      <c r="AI135" s="12">
        <v>22.2</v>
      </c>
      <c r="AJ135" s="12">
        <v>0.9933333333333334</v>
      </c>
      <c r="AK135" s="12">
        <v>2.3899999999999997</v>
      </c>
      <c r="AL135" s="12">
        <v>4</v>
      </c>
      <c r="AM135" s="12">
        <v>12.22</v>
      </c>
      <c r="AN135" s="12">
        <v>10.796666666666669</v>
      </c>
      <c r="AO135" s="12">
        <v>-999</v>
      </c>
      <c r="AP135" s="12">
        <v>-999</v>
      </c>
      <c r="AQ135" s="12">
        <v>0.71066666666666667</v>
      </c>
      <c r="AR135" s="12">
        <v>1.3987666666666665</v>
      </c>
      <c r="AS135" s="12">
        <v>2.9129999999999998</v>
      </c>
      <c r="AT135" s="12">
        <v>0</v>
      </c>
      <c r="AU135" s="12">
        <v>-999</v>
      </c>
    </row>
    <row r="136" spans="1:47" x14ac:dyDescent="0.25">
      <c r="A136" s="14">
        <v>33603</v>
      </c>
      <c r="B136" s="3">
        <v>365</v>
      </c>
      <c r="C136" s="4">
        <v>2.98</v>
      </c>
      <c r="D136" s="5">
        <v>-4.7</v>
      </c>
      <c r="E136" s="5">
        <v>-2.4</v>
      </c>
      <c r="F136" s="5">
        <v>-7.2</v>
      </c>
      <c r="G136" s="4">
        <v>90.1</v>
      </c>
      <c r="H136" s="4">
        <v>81.900000000000006</v>
      </c>
      <c r="I136" s="4">
        <v>2.2000000000000002</v>
      </c>
      <c r="J136" s="4">
        <v>6.3</v>
      </c>
      <c r="K136" s="4">
        <v>0</v>
      </c>
      <c r="L136" s="4">
        <v>-999</v>
      </c>
      <c r="M136" s="4">
        <v>-999</v>
      </c>
      <c r="N136" s="4">
        <v>-999</v>
      </c>
      <c r="O136" s="4">
        <v>-999</v>
      </c>
      <c r="P136" s="5">
        <v>-999</v>
      </c>
      <c r="Q136" s="5">
        <v>2</v>
      </c>
      <c r="R136" s="6">
        <v>0.42</v>
      </c>
      <c r="S136" s="34">
        <f>ROUND((0.6105*(EXP((17.273*E136)/(E136+237.3))))*(100-H136)/100,3)</f>
        <v>9.2999999999999999E-2</v>
      </c>
      <c r="T136" s="6">
        <f>IF(V136&lt;V137,L136,0)</f>
        <v>-999</v>
      </c>
      <c r="U136" s="6">
        <f>IF(T136&gt;0,M136,-999)</f>
        <v>-999</v>
      </c>
      <c r="V136">
        <v>199112</v>
      </c>
      <c r="W136">
        <v>1991</v>
      </c>
      <c r="Y136" s="11">
        <v>200207</v>
      </c>
      <c r="Z136" s="12">
        <v>22.962903225806457</v>
      </c>
      <c r="AA136" s="12">
        <v>13.625806451612901</v>
      </c>
      <c r="AB136" s="12">
        <v>21.12903225806452</v>
      </c>
      <c r="AC136" s="12">
        <v>6.6548387096774189</v>
      </c>
      <c r="AD136" s="12">
        <v>29.8</v>
      </c>
      <c r="AE136" s="12">
        <v>-2.2999999999999998</v>
      </c>
      <c r="AF136" s="12">
        <v>59.370967741935495</v>
      </c>
      <c r="AG136" s="12">
        <v>35.254838709677422</v>
      </c>
      <c r="AH136" s="12">
        <v>17.500000000000004</v>
      </c>
      <c r="AI136" s="12">
        <v>10.7</v>
      </c>
      <c r="AJ136" s="12">
        <v>0.90645161290322585</v>
      </c>
      <c r="AK136" s="12">
        <v>2.1709677419354838</v>
      </c>
      <c r="AL136" s="12">
        <v>2.9</v>
      </c>
      <c r="AM136" s="12">
        <v>14.987096774193548</v>
      </c>
      <c r="AN136" s="12">
        <v>13.932258064516127</v>
      </c>
      <c r="AO136" s="12">
        <v>-999</v>
      </c>
      <c r="AP136" s="12">
        <v>-999</v>
      </c>
      <c r="AQ136" s="12">
        <v>0.85612903225806447</v>
      </c>
      <c r="AR136" s="12">
        <v>1.7613548387096774</v>
      </c>
      <c r="AS136" s="12">
        <v>3.3290000000000002</v>
      </c>
      <c r="AT136" s="12">
        <v>0</v>
      </c>
      <c r="AU136" s="12">
        <v>-999</v>
      </c>
    </row>
    <row r="137" spans="1:47" x14ac:dyDescent="0.25">
      <c r="A137" s="14">
        <v>33604</v>
      </c>
      <c r="B137" s="3">
        <v>1</v>
      </c>
      <c r="C137" s="4">
        <v>2.96</v>
      </c>
      <c r="D137" s="5">
        <v>-4.7</v>
      </c>
      <c r="E137" s="5">
        <v>-2.4</v>
      </c>
      <c r="F137" s="5">
        <v>-6</v>
      </c>
      <c r="G137" s="4">
        <v>95.9</v>
      </c>
      <c r="H137" s="4">
        <v>85.7</v>
      </c>
      <c r="I137" s="4">
        <v>3.7</v>
      </c>
      <c r="J137" s="4">
        <v>11.2</v>
      </c>
      <c r="K137" s="4">
        <v>0</v>
      </c>
      <c r="L137" s="4">
        <v>-999</v>
      </c>
      <c r="M137" s="4">
        <v>-999</v>
      </c>
      <c r="N137" s="4">
        <v>-999</v>
      </c>
      <c r="O137" s="4">
        <v>-999</v>
      </c>
      <c r="P137" s="5">
        <v>-999</v>
      </c>
      <c r="Q137" s="5">
        <v>2</v>
      </c>
      <c r="R137" s="4">
        <v>0.44</v>
      </c>
      <c r="S137" s="34">
        <f>ROUND((0.6105*(EXP((17.273*E137)/(E137+237.3))))*(100-H137)/100,3)</f>
        <v>7.2999999999999995E-2</v>
      </c>
      <c r="T137" s="6">
        <f>IF(V137&lt;V138,L137,0)</f>
        <v>0</v>
      </c>
      <c r="U137" s="6">
        <f>IF(T137&gt;0,M137,-999)</f>
        <v>-999</v>
      </c>
      <c r="V137">
        <v>199201</v>
      </c>
      <c r="W137">
        <v>1992</v>
      </c>
      <c r="Y137" s="11">
        <v>200208</v>
      </c>
      <c r="Z137" s="12">
        <v>18.563870967741941</v>
      </c>
      <c r="AA137" s="12">
        <v>11.951612903225808</v>
      </c>
      <c r="AB137" s="12">
        <v>19.558064516129033</v>
      </c>
      <c r="AC137" s="12">
        <v>5.4774193548387098</v>
      </c>
      <c r="AD137" s="12">
        <v>26.6</v>
      </c>
      <c r="AE137" s="12">
        <v>-0.2</v>
      </c>
      <c r="AF137" s="12">
        <v>63.396774193548403</v>
      </c>
      <c r="AG137" s="12">
        <v>36.564516129032256</v>
      </c>
      <c r="AH137" s="12">
        <v>28.600000000000009</v>
      </c>
      <c r="AI137" s="12">
        <v>6.9</v>
      </c>
      <c r="AJ137" s="12">
        <v>0.78064516129032269</v>
      </c>
      <c r="AK137" s="12">
        <v>2.0903225806451617</v>
      </c>
      <c r="AL137" s="12">
        <v>2.9</v>
      </c>
      <c r="AM137" s="12">
        <v>12.370967741935486</v>
      </c>
      <c r="AN137" s="12">
        <v>11.748387096774191</v>
      </c>
      <c r="AO137" s="12">
        <v>-999</v>
      </c>
      <c r="AP137" s="12">
        <v>-999</v>
      </c>
      <c r="AQ137" s="12">
        <v>0.81396774193548393</v>
      </c>
      <c r="AR137" s="12">
        <v>1.5243225806451615</v>
      </c>
      <c r="AS137" s="12">
        <v>2.746</v>
      </c>
      <c r="AT137" s="12">
        <v>0</v>
      </c>
      <c r="AU137" s="12">
        <v>-999</v>
      </c>
    </row>
    <row r="138" spans="1:47" x14ac:dyDescent="0.25">
      <c r="A138" s="14">
        <v>33605</v>
      </c>
      <c r="B138" s="3">
        <v>2</v>
      </c>
      <c r="C138" s="4">
        <v>2.61</v>
      </c>
      <c r="D138" s="5">
        <v>-5.5</v>
      </c>
      <c r="E138" s="5">
        <v>-4.0999999999999996</v>
      </c>
      <c r="F138" s="5">
        <v>-9.6</v>
      </c>
      <c r="G138" s="4">
        <v>90.3</v>
      </c>
      <c r="H138" s="4">
        <v>70.599999999999994</v>
      </c>
      <c r="I138" s="4">
        <v>2.2999999999999998</v>
      </c>
      <c r="J138" s="4">
        <v>8.1999999999999993</v>
      </c>
      <c r="K138" s="4">
        <v>0</v>
      </c>
      <c r="L138" s="4">
        <v>-999</v>
      </c>
      <c r="M138" s="4">
        <v>-999</v>
      </c>
      <c r="N138" s="4">
        <v>-999</v>
      </c>
      <c r="O138" s="4">
        <v>-999</v>
      </c>
      <c r="P138" s="5">
        <v>-999</v>
      </c>
      <c r="Q138" s="5">
        <v>2</v>
      </c>
      <c r="R138" s="4">
        <v>0.31900000000000001</v>
      </c>
      <c r="S138" s="34">
        <f>ROUND((0.6105*(EXP((17.273*E138)/(E138+237.3))))*(100-H138)/100,3)</f>
        <v>0.13200000000000001</v>
      </c>
      <c r="T138" s="6">
        <f>IF(V138&lt;V139,L138,0)</f>
        <v>0</v>
      </c>
      <c r="U138" s="6">
        <f>IF(T138&gt;0,M138,-999)</f>
        <v>-999</v>
      </c>
      <c r="V138">
        <v>199201</v>
      </c>
      <c r="W138">
        <v>1992</v>
      </c>
      <c r="Y138" s="11">
        <v>200209</v>
      </c>
      <c r="Z138" s="12">
        <v>12.468333333333334</v>
      </c>
      <c r="AA138" s="12">
        <v>7.4466666666666663</v>
      </c>
      <c r="AB138" s="12">
        <v>14.463333333333333</v>
      </c>
      <c r="AC138" s="12">
        <v>1.9399999999999997</v>
      </c>
      <c r="AD138" s="12">
        <v>24.7</v>
      </c>
      <c r="AE138" s="12">
        <v>-3.2</v>
      </c>
      <c r="AF138" s="12">
        <v>70.943333333333328</v>
      </c>
      <c r="AG138" s="12">
        <v>43.586666666666666</v>
      </c>
      <c r="AH138" s="12">
        <v>31.1</v>
      </c>
      <c r="AI138" s="12">
        <v>9.1</v>
      </c>
      <c r="AJ138" s="12">
        <v>0.81666666666666643</v>
      </c>
      <c r="AK138" s="12">
        <v>2.1833333333333331</v>
      </c>
      <c r="AL138" s="12">
        <v>3.7</v>
      </c>
      <c r="AM138" s="12">
        <v>8.1266666666666687</v>
      </c>
      <c r="AN138" s="12">
        <v>8.4033333333333324</v>
      </c>
      <c r="AO138" s="12">
        <v>-999</v>
      </c>
      <c r="AP138" s="12">
        <v>-999</v>
      </c>
      <c r="AQ138" s="12">
        <v>0.67909999999999993</v>
      </c>
      <c r="AR138" s="12">
        <v>1.0500666666666667</v>
      </c>
      <c r="AS138" s="12">
        <v>2.4790000000000001</v>
      </c>
      <c r="AT138" s="12">
        <v>0</v>
      </c>
      <c r="AU138" s="12">
        <v>-999</v>
      </c>
    </row>
    <row r="139" spans="1:47" x14ac:dyDescent="0.25">
      <c r="A139" s="14">
        <v>33606</v>
      </c>
      <c r="B139" s="3">
        <v>3</v>
      </c>
      <c r="C139" s="4">
        <v>1.2</v>
      </c>
      <c r="D139" s="5">
        <v>-6.1</v>
      </c>
      <c r="E139" s="5">
        <v>-4.7</v>
      </c>
      <c r="F139" s="5">
        <v>-7.6</v>
      </c>
      <c r="G139" s="4">
        <v>85.1</v>
      </c>
      <c r="H139" s="4">
        <v>60.2</v>
      </c>
      <c r="I139" s="4">
        <v>3.1</v>
      </c>
      <c r="J139" s="4">
        <v>11.7</v>
      </c>
      <c r="K139" s="4">
        <v>0.6</v>
      </c>
      <c r="L139" s="4">
        <v>-999</v>
      </c>
      <c r="M139" s="4">
        <v>-999</v>
      </c>
      <c r="N139" s="4">
        <v>-999</v>
      </c>
      <c r="O139" s="4">
        <v>-999</v>
      </c>
      <c r="P139" s="5">
        <v>-999</v>
      </c>
      <c r="Q139" s="5">
        <v>2</v>
      </c>
      <c r="R139" s="4">
        <v>0.25900000000000001</v>
      </c>
      <c r="S139" s="34">
        <f>ROUND((0.6105*(EXP((17.273*E139)/(E139+237.3))))*(100-H139)/100,3)</f>
        <v>0.17100000000000001</v>
      </c>
      <c r="T139" s="6">
        <f>IF(V139&lt;V140,L139,0)</f>
        <v>0</v>
      </c>
      <c r="U139" s="6">
        <f>IF(T139&gt;0,M139,-999)</f>
        <v>-999</v>
      </c>
      <c r="V139">
        <v>199201</v>
      </c>
      <c r="W139">
        <v>1992</v>
      </c>
      <c r="Y139" s="11">
        <v>200210</v>
      </c>
      <c r="Z139" s="12">
        <v>9.008387096774193</v>
      </c>
      <c r="AA139" s="12">
        <v>1.7870967741935486</v>
      </c>
      <c r="AB139" s="12">
        <v>8.7548387096774185</v>
      </c>
      <c r="AC139" s="12">
        <v>-2.7161290322580647</v>
      </c>
      <c r="AD139" s="12">
        <v>17.600000000000001</v>
      </c>
      <c r="AE139" s="12">
        <v>-12.5</v>
      </c>
      <c r="AF139" s="12">
        <v>74.412903225806446</v>
      </c>
      <c r="AG139" s="12">
        <v>46.264516129032259</v>
      </c>
      <c r="AH139" s="12">
        <v>37.799999999999997</v>
      </c>
      <c r="AI139" s="12">
        <v>8</v>
      </c>
      <c r="AJ139" s="12">
        <v>-515.2483870967742</v>
      </c>
      <c r="AK139" s="12">
        <v>-514.73225806451615</v>
      </c>
      <c r="AL139" s="12">
        <v>2.7</v>
      </c>
      <c r="AM139" s="12">
        <v>2.1903225806451605</v>
      </c>
      <c r="AN139" s="12">
        <v>-513.45161290322585</v>
      </c>
      <c r="AO139" s="12">
        <v>-546.49354838709678</v>
      </c>
      <c r="AP139" s="12">
        <v>-545.90322580645159</v>
      </c>
      <c r="AQ139" s="12">
        <v>0.51338709677419359</v>
      </c>
      <c r="AR139" s="12">
        <v>0.67603225806451583</v>
      </c>
      <c r="AS139" s="12">
        <v>1.712</v>
      </c>
      <c r="AT139" s="12">
        <v>101</v>
      </c>
      <c r="AU139" s="12">
        <v>-0.9</v>
      </c>
    </row>
    <row r="140" spans="1:47" x14ac:dyDescent="0.25">
      <c r="A140" s="14">
        <v>33607</v>
      </c>
      <c r="B140" s="3">
        <v>4</v>
      </c>
      <c r="C140" s="4">
        <v>0.92</v>
      </c>
      <c r="D140" s="5">
        <v>-5.8</v>
      </c>
      <c r="E140" s="5">
        <v>-2.7</v>
      </c>
      <c r="F140" s="5">
        <v>-9.5</v>
      </c>
      <c r="G140" s="4">
        <v>96.8</v>
      </c>
      <c r="H140" s="4">
        <v>93.8</v>
      </c>
      <c r="I140" s="4">
        <v>1.3</v>
      </c>
      <c r="J140" s="4">
        <v>6.3</v>
      </c>
      <c r="K140" s="4">
        <v>1.7</v>
      </c>
      <c r="L140" s="4">
        <v>-999</v>
      </c>
      <c r="M140" s="4">
        <v>-999</v>
      </c>
      <c r="N140" s="4">
        <v>-999</v>
      </c>
      <c r="O140" s="4">
        <v>-999</v>
      </c>
      <c r="P140" s="5">
        <v>-999</v>
      </c>
      <c r="Q140" s="5">
        <v>1.9</v>
      </c>
      <c r="R140" s="4">
        <v>0.47</v>
      </c>
      <c r="S140" s="34">
        <f>ROUND((0.6105*(EXP((17.273*E140)/(E140+237.3))))*(100-H140)/100,3)</f>
        <v>3.1E-2</v>
      </c>
      <c r="T140" s="6">
        <f>IF(V140&lt;V141,L140,0)</f>
        <v>0</v>
      </c>
      <c r="U140" s="6">
        <f>IF(T140&gt;0,M140,-999)</f>
        <v>-999</v>
      </c>
      <c r="V140">
        <v>199201</v>
      </c>
      <c r="W140">
        <v>1992</v>
      </c>
      <c r="Y140" s="11">
        <v>200211</v>
      </c>
      <c r="Z140" s="12">
        <v>4.7086666666666677</v>
      </c>
      <c r="AA140" s="12">
        <v>0.3866666666666666</v>
      </c>
      <c r="AB140" s="12">
        <v>5.1800000000000015</v>
      </c>
      <c r="AC140" s="12">
        <v>-2.7733333333333334</v>
      </c>
      <c r="AD140" s="12">
        <v>13</v>
      </c>
      <c r="AE140" s="12">
        <v>-9</v>
      </c>
      <c r="AF140" s="12">
        <v>76.086666666666645</v>
      </c>
      <c r="AG140" s="12">
        <v>56.383333333333333</v>
      </c>
      <c r="AH140" s="12">
        <v>41.699999999999996</v>
      </c>
      <c r="AI140" s="12">
        <v>8.6999999999999993</v>
      </c>
      <c r="AJ140" s="12">
        <v>-999</v>
      </c>
      <c r="AK140" s="12">
        <v>-999</v>
      </c>
      <c r="AL140" s="12">
        <v>-999</v>
      </c>
      <c r="AM140" s="12">
        <v>-0.38333333333333341</v>
      </c>
      <c r="AN140" s="12">
        <v>-999</v>
      </c>
      <c r="AO140" s="12">
        <v>1.2799999999999998</v>
      </c>
      <c r="AP140" s="12">
        <v>2.3433333333333328</v>
      </c>
      <c r="AQ140" s="12">
        <v>0.47320000000000007</v>
      </c>
      <c r="AR140" s="12">
        <v>0.44036666666666663</v>
      </c>
      <c r="AS140" s="12">
        <v>1.0389999999999999</v>
      </c>
      <c r="AT140" s="12">
        <v>70</v>
      </c>
      <c r="AU140" s="12">
        <v>-0.4</v>
      </c>
    </row>
    <row r="141" spans="1:47" x14ac:dyDescent="0.25">
      <c r="A141" s="14">
        <v>33608</v>
      </c>
      <c r="B141" s="3">
        <v>5</v>
      </c>
      <c r="C141" s="4">
        <v>1.02</v>
      </c>
      <c r="D141" s="5">
        <v>-7</v>
      </c>
      <c r="E141" s="5">
        <v>-3.4</v>
      </c>
      <c r="F141" s="5">
        <v>-9.5</v>
      </c>
      <c r="G141" s="4">
        <v>93.8</v>
      </c>
      <c r="H141" s="4">
        <v>82.9</v>
      </c>
      <c r="I141" s="4">
        <v>0.8</v>
      </c>
      <c r="J141" s="4">
        <v>4.3</v>
      </c>
      <c r="K141" s="4">
        <v>6.6</v>
      </c>
      <c r="L141" s="4">
        <v>-999</v>
      </c>
      <c r="M141" s="4">
        <v>-999</v>
      </c>
      <c r="N141" s="4">
        <v>-999</v>
      </c>
      <c r="O141" s="4">
        <v>-999</v>
      </c>
      <c r="P141" s="5">
        <v>-999</v>
      </c>
      <c r="Q141" s="5">
        <v>1.9</v>
      </c>
      <c r="R141" s="4">
        <v>0.39500000000000002</v>
      </c>
      <c r="S141" s="34">
        <f>ROUND((0.6105*(EXP((17.273*E141)/(E141+237.3))))*(100-H141)/100,3)</f>
        <v>8.1000000000000003E-2</v>
      </c>
      <c r="T141" s="6">
        <f>IF(V141&lt;V142,L141,0)</f>
        <v>0</v>
      </c>
      <c r="U141" s="6">
        <f>IF(T141&gt;0,M141,-999)</f>
        <v>-999</v>
      </c>
      <c r="V141">
        <v>199201</v>
      </c>
      <c r="W141">
        <v>1992</v>
      </c>
      <c r="Y141" s="11">
        <v>200212</v>
      </c>
      <c r="Z141" s="12">
        <v>2.6616129032258065</v>
      </c>
      <c r="AA141" s="12">
        <v>-4.6354838709677413</v>
      </c>
      <c r="AB141" s="12">
        <v>-1.4387096774193548</v>
      </c>
      <c r="AC141" s="12">
        <v>-7.40967741935484</v>
      </c>
      <c r="AD141" s="12">
        <v>9</v>
      </c>
      <c r="AE141" s="12">
        <v>-12.5</v>
      </c>
      <c r="AF141" s="12">
        <v>93.635483870967732</v>
      </c>
      <c r="AG141" s="12">
        <v>80.47741935483873</v>
      </c>
      <c r="AH141" s="12">
        <v>72.099999999999994</v>
      </c>
      <c r="AI141" s="12">
        <v>14.9</v>
      </c>
      <c r="AJ141" s="12">
        <v>-999</v>
      </c>
      <c r="AK141" s="12">
        <v>-999</v>
      </c>
      <c r="AL141" s="12">
        <v>-999</v>
      </c>
      <c r="AM141" s="12">
        <v>-0.82903225806451619</v>
      </c>
      <c r="AN141" s="12">
        <v>-999</v>
      </c>
      <c r="AO141" s="12">
        <v>0.14838709677419351</v>
      </c>
      <c r="AP141" s="12">
        <v>1.0612903225806447</v>
      </c>
      <c r="AQ141" s="12">
        <v>0.4455483870967743</v>
      </c>
      <c r="AR141" s="12">
        <v>0.12651612903225806</v>
      </c>
      <c r="AS141" s="12">
        <v>0.51600000000000001</v>
      </c>
      <c r="AT141" s="12">
        <v>375</v>
      </c>
      <c r="AU141" s="12">
        <v>-1.5</v>
      </c>
    </row>
    <row r="142" spans="1:47" x14ac:dyDescent="0.25">
      <c r="A142" s="14">
        <v>33609</v>
      </c>
      <c r="B142" s="3">
        <v>6</v>
      </c>
      <c r="C142" s="4">
        <v>0.7</v>
      </c>
      <c r="D142" s="5">
        <v>-9.6999999999999993</v>
      </c>
      <c r="E142" s="5">
        <v>-8.1</v>
      </c>
      <c r="F142" s="5">
        <v>-12.6</v>
      </c>
      <c r="G142" s="4">
        <v>93.6</v>
      </c>
      <c r="H142" s="4">
        <v>91.1</v>
      </c>
      <c r="I142" s="4">
        <v>0.7</v>
      </c>
      <c r="J142" s="4">
        <v>3.8</v>
      </c>
      <c r="K142" s="4">
        <v>0</v>
      </c>
      <c r="L142" s="4">
        <v>-999</v>
      </c>
      <c r="M142" s="4">
        <v>-999</v>
      </c>
      <c r="N142" s="4">
        <v>-999</v>
      </c>
      <c r="O142" s="4">
        <v>-999</v>
      </c>
      <c r="P142" s="5">
        <v>-999</v>
      </c>
      <c r="Q142" s="5">
        <v>1.9</v>
      </c>
      <c r="R142" s="4">
        <v>0.30099999999999999</v>
      </c>
      <c r="S142" s="34">
        <f>ROUND((0.6105*(EXP((17.273*E142)/(E142+237.3))))*(100-H142)/100,3)</f>
        <v>0.03</v>
      </c>
      <c r="T142" s="6">
        <f>IF(V142&lt;V143,L142,0)</f>
        <v>0</v>
      </c>
      <c r="U142" s="6">
        <f>IF(T142&gt;0,M142,-999)</f>
        <v>-999</v>
      </c>
      <c r="V142">
        <v>199201</v>
      </c>
      <c r="W142">
        <v>1992</v>
      </c>
      <c r="Y142" s="11">
        <v>200301</v>
      </c>
      <c r="Z142" s="12">
        <v>3.2764516129032248</v>
      </c>
      <c r="AA142" s="12">
        <v>-3.0096774193548388</v>
      </c>
      <c r="AB142" s="12">
        <v>1.203225806451613</v>
      </c>
      <c r="AC142" s="12">
        <v>-6.2161290322580642</v>
      </c>
      <c r="AD142" s="12">
        <v>9.6</v>
      </c>
      <c r="AE142" s="12">
        <v>-10.7</v>
      </c>
      <c r="AF142" s="12">
        <v>87.996774193548404</v>
      </c>
      <c r="AG142" s="12">
        <v>67.554838709677426</v>
      </c>
      <c r="AH142" s="12">
        <v>68.399999999999991</v>
      </c>
      <c r="AI142" s="12">
        <v>12.1</v>
      </c>
      <c r="AJ142" s="12">
        <v>-999</v>
      </c>
      <c r="AK142" s="12">
        <v>-999</v>
      </c>
      <c r="AL142" s="12">
        <v>-999</v>
      </c>
      <c r="AM142" s="12">
        <v>-0.42258064516129035</v>
      </c>
      <c r="AN142" s="12">
        <v>-999</v>
      </c>
      <c r="AO142" s="12">
        <v>8.3870967741935518E-2</v>
      </c>
      <c r="AP142" s="12">
        <v>0.74516129032258061</v>
      </c>
      <c r="AQ142" s="12">
        <v>0.44177419354838704</v>
      </c>
      <c r="AR142" s="12">
        <v>0.24116129032258068</v>
      </c>
      <c r="AS142" s="12">
        <v>0.85399999999999998</v>
      </c>
      <c r="AT142" s="12">
        <v>634</v>
      </c>
      <c r="AU142" s="12">
        <v>-1.2</v>
      </c>
    </row>
    <row r="143" spans="1:47" x14ac:dyDescent="0.25">
      <c r="A143" s="14">
        <v>33610</v>
      </c>
      <c r="B143" s="3">
        <v>7</v>
      </c>
      <c r="C143" s="4">
        <v>2.2200000000000002</v>
      </c>
      <c r="D143" s="5">
        <v>-11.6</v>
      </c>
      <c r="E143" s="5">
        <v>-4.8</v>
      </c>
      <c r="F143" s="5">
        <v>-17.2</v>
      </c>
      <c r="G143" s="4">
        <v>87.1</v>
      </c>
      <c r="H143" s="4">
        <v>75.8</v>
      </c>
      <c r="I143" s="4">
        <v>0.5</v>
      </c>
      <c r="J143" s="4">
        <v>2.7</v>
      </c>
      <c r="K143" s="4">
        <v>0</v>
      </c>
      <c r="L143" s="4">
        <v>-999</v>
      </c>
      <c r="M143" s="4">
        <v>-999</v>
      </c>
      <c r="N143" s="4">
        <v>-999</v>
      </c>
      <c r="O143" s="4">
        <v>-999</v>
      </c>
      <c r="P143" s="5">
        <v>-999</v>
      </c>
      <c r="Q143" s="5">
        <v>1.9</v>
      </c>
      <c r="R143" s="4">
        <v>0.32400000000000001</v>
      </c>
      <c r="S143" s="34">
        <f>ROUND((0.6105*(EXP((17.273*E143)/(E143+237.3))))*(100-H143)/100,3)</f>
        <v>0.10299999999999999</v>
      </c>
      <c r="T143" s="6">
        <f>IF(V143&lt;V144,L143,0)</f>
        <v>0</v>
      </c>
      <c r="U143" s="6">
        <f>IF(T143&gt;0,M143,-999)</f>
        <v>-999</v>
      </c>
      <c r="V143">
        <v>199201</v>
      </c>
      <c r="W143">
        <v>1992</v>
      </c>
      <c r="Y143" s="11">
        <v>200302</v>
      </c>
      <c r="Z143" s="12">
        <v>6.4060714285714289</v>
      </c>
      <c r="AA143" s="12">
        <v>-4.7714285714285714</v>
      </c>
      <c r="AB143" s="12">
        <v>0.78571428571428559</v>
      </c>
      <c r="AC143" s="12">
        <v>-8.6999999999999993</v>
      </c>
      <c r="AD143" s="12">
        <v>9.1999999999999993</v>
      </c>
      <c r="AE143" s="12">
        <v>-19.100000000000001</v>
      </c>
      <c r="AF143" s="12">
        <v>82.017857142857139</v>
      </c>
      <c r="AG143" s="12">
        <v>61.317857142857136</v>
      </c>
      <c r="AH143" s="12">
        <v>64.8</v>
      </c>
      <c r="AI143" s="12">
        <v>16</v>
      </c>
      <c r="AJ143" s="12">
        <v>-999</v>
      </c>
      <c r="AK143" s="12">
        <v>-999</v>
      </c>
      <c r="AL143" s="12">
        <v>-999</v>
      </c>
      <c r="AM143" s="12">
        <v>-0.27499999999999997</v>
      </c>
      <c r="AN143" s="12">
        <v>-999</v>
      </c>
      <c r="AO143" s="12">
        <v>0.18571428571428578</v>
      </c>
      <c r="AP143" s="12">
        <v>0.67499999999999982</v>
      </c>
      <c r="AQ143" s="12">
        <v>0.38267857142857142</v>
      </c>
      <c r="AR143" s="12">
        <v>0.2882142857142857</v>
      </c>
      <c r="AS143" s="12">
        <v>0.80800000000000005</v>
      </c>
      <c r="AT143" s="12">
        <v>863</v>
      </c>
      <c r="AU143" s="12">
        <v>-1.9</v>
      </c>
    </row>
    <row r="144" spans="1:47" x14ac:dyDescent="0.25">
      <c r="A144" s="14">
        <v>33611</v>
      </c>
      <c r="B144" s="3">
        <v>8</v>
      </c>
      <c r="C144" s="4">
        <v>2.95</v>
      </c>
      <c r="D144" s="5">
        <v>-5.8</v>
      </c>
      <c r="E144" s="5">
        <v>1.4</v>
      </c>
      <c r="F144" s="5">
        <v>-10</v>
      </c>
      <c r="G144" s="4">
        <v>80.3</v>
      </c>
      <c r="H144" s="4">
        <v>62.5</v>
      </c>
      <c r="I144" s="4">
        <v>0.5</v>
      </c>
      <c r="J144" s="4">
        <v>3.5</v>
      </c>
      <c r="K144" s="4">
        <v>1.9</v>
      </c>
      <c r="L144" s="4">
        <v>-999</v>
      </c>
      <c r="M144" s="4">
        <v>-999</v>
      </c>
      <c r="N144" s="4">
        <v>-999</v>
      </c>
      <c r="O144" s="4">
        <v>-999</v>
      </c>
      <c r="P144" s="5">
        <v>-999</v>
      </c>
      <c r="Q144" s="5">
        <v>1.9</v>
      </c>
      <c r="R144" s="4">
        <v>0.42099999999999999</v>
      </c>
      <c r="S144" s="34">
        <f>ROUND((0.6105*(EXP((17.273*E144)/(E144+237.3))))*(100-H144)/100,3)</f>
        <v>0.253</v>
      </c>
      <c r="T144" s="6">
        <f>IF(V144&lt;V145,L144,0)</f>
        <v>0</v>
      </c>
      <c r="U144" s="6">
        <f>IF(T144&gt;0,M144,-999)</f>
        <v>-999</v>
      </c>
      <c r="V144">
        <v>199201</v>
      </c>
      <c r="W144">
        <v>1992</v>
      </c>
      <c r="Y144" s="11">
        <v>200303</v>
      </c>
      <c r="Z144" s="12">
        <v>7.9325806451612912</v>
      </c>
      <c r="AA144" s="12">
        <v>-3.1580645161290315</v>
      </c>
      <c r="AB144" s="12">
        <v>2.2935483870967741</v>
      </c>
      <c r="AC144" s="12">
        <v>-7.5741935483870959</v>
      </c>
      <c r="AD144" s="12">
        <v>9.8000000000000007</v>
      </c>
      <c r="AE144" s="12">
        <v>-20.100000000000001</v>
      </c>
      <c r="AF144" s="12">
        <v>85.300000000000011</v>
      </c>
      <c r="AG144" s="12">
        <v>61.167741935483875</v>
      </c>
      <c r="AH144" s="12">
        <v>65.5</v>
      </c>
      <c r="AI144" s="12">
        <v>12.4</v>
      </c>
      <c r="AJ144" s="12">
        <v>-999</v>
      </c>
      <c r="AK144" s="12">
        <v>-999</v>
      </c>
      <c r="AL144" s="12">
        <v>-999</v>
      </c>
      <c r="AM144" s="12">
        <v>-0.21612903225806457</v>
      </c>
      <c r="AN144" s="12">
        <v>-999</v>
      </c>
      <c r="AO144" s="12">
        <v>0.25806451612903225</v>
      </c>
      <c r="AP144" s="12">
        <v>0.69999999999999973</v>
      </c>
      <c r="AQ144" s="12">
        <v>0.44512903225806455</v>
      </c>
      <c r="AR144" s="12">
        <v>0.29735483870967744</v>
      </c>
      <c r="AS144" s="12">
        <v>0.627</v>
      </c>
      <c r="AT144" s="12">
        <v>825</v>
      </c>
      <c r="AU144" s="12">
        <v>-0.1</v>
      </c>
    </row>
    <row r="145" spans="1:47" x14ac:dyDescent="0.25">
      <c r="A145" s="14">
        <v>33612</v>
      </c>
      <c r="B145" s="3">
        <v>9</v>
      </c>
      <c r="C145" s="4">
        <v>1.54</v>
      </c>
      <c r="D145" s="5">
        <v>-2</v>
      </c>
      <c r="E145" s="5">
        <v>0.3</v>
      </c>
      <c r="F145" s="5">
        <v>-3.9</v>
      </c>
      <c r="G145" s="4">
        <v>97</v>
      </c>
      <c r="H145" s="4">
        <v>87.9</v>
      </c>
      <c r="I145" s="4">
        <v>0.5</v>
      </c>
      <c r="J145" s="4">
        <v>4.7</v>
      </c>
      <c r="K145" s="4">
        <v>0.3</v>
      </c>
      <c r="L145" s="4">
        <v>-999</v>
      </c>
      <c r="M145" s="4">
        <v>-999</v>
      </c>
      <c r="N145" s="4">
        <v>-999</v>
      </c>
      <c r="O145" s="4">
        <v>-999</v>
      </c>
      <c r="P145" s="5">
        <v>-999</v>
      </c>
      <c r="Q145" s="5">
        <v>1.9</v>
      </c>
      <c r="R145" s="4">
        <v>0.54900000000000004</v>
      </c>
      <c r="S145" s="34">
        <f>ROUND((0.6105*(EXP((17.273*E145)/(E145+237.3))))*(100-H145)/100,3)</f>
        <v>7.4999999999999997E-2</v>
      </c>
      <c r="T145" s="6">
        <f>IF(V145&lt;V146,L145,0)</f>
        <v>0</v>
      </c>
      <c r="U145" s="6">
        <f>IF(T145&gt;0,M145,-999)</f>
        <v>-999</v>
      </c>
      <c r="V145">
        <v>199201</v>
      </c>
      <c r="W145">
        <v>1992</v>
      </c>
      <c r="Y145" s="11">
        <v>200304</v>
      </c>
      <c r="Z145" s="12">
        <v>13.255333333333331</v>
      </c>
      <c r="AA145" s="12">
        <v>0.58666666666666667</v>
      </c>
      <c r="AB145" s="12">
        <v>6.62</v>
      </c>
      <c r="AC145" s="12">
        <v>-3.8166666666666678</v>
      </c>
      <c r="AD145" s="12">
        <v>14.5</v>
      </c>
      <c r="AE145" s="12">
        <v>-11</v>
      </c>
      <c r="AF145" s="12">
        <v>79.973333333333329</v>
      </c>
      <c r="AG145" s="12">
        <v>51.306666666666679</v>
      </c>
      <c r="AH145" s="12">
        <v>79.600000000000009</v>
      </c>
      <c r="AI145" s="12">
        <v>19.899999999999999</v>
      </c>
      <c r="AJ145" s="12">
        <v>-999</v>
      </c>
      <c r="AK145" s="12">
        <v>-999</v>
      </c>
      <c r="AL145" s="12">
        <v>-999</v>
      </c>
      <c r="AM145" s="12">
        <v>-0.11333333333333338</v>
      </c>
      <c r="AN145" s="12">
        <v>-999</v>
      </c>
      <c r="AO145" s="12">
        <v>0.35333333333333344</v>
      </c>
      <c r="AP145" s="12">
        <v>0.70666666666666655</v>
      </c>
      <c r="AQ145" s="12">
        <v>0.4923333333333334</v>
      </c>
      <c r="AR145" s="12">
        <v>0.5131</v>
      </c>
      <c r="AS145" s="12">
        <v>1.0960000000000001</v>
      </c>
      <c r="AT145" s="12">
        <v>416</v>
      </c>
      <c r="AU145" s="12">
        <v>0</v>
      </c>
    </row>
    <row r="146" spans="1:47" x14ac:dyDescent="0.25">
      <c r="A146" s="14">
        <v>33613</v>
      </c>
      <c r="B146" s="3">
        <v>10</v>
      </c>
      <c r="C146" s="4">
        <v>1.37</v>
      </c>
      <c r="D146" s="5">
        <v>-4.4000000000000004</v>
      </c>
      <c r="E146" s="5">
        <v>-2.4</v>
      </c>
      <c r="F146" s="5">
        <v>-6.4</v>
      </c>
      <c r="G146" s="4">
        <v>93.5</v>
      </c>
      <c r="H146" s="4">
        <v>88.8</v>
      </c>
      <c r="I146" s="4">
        <v>1.6</v>
      </c>
      <c r="J146" s="4">
        <v>7</v>
      </c>
      <c r="K146" s="4">
        <v>9.1</v>
      </c>
      <c r="L146" s="4">
        <v>-999</v>
      </c>
      <c r="M146" s="4">
        <v>-999</v>
      </c>
      <c r="N146" s="4">
        <v>-999</v>
      </c>
      <c r="O146" s="4">
        <v>-999</v>
      </c>
      <c r="P146" s="5">
        <v>-999</v>
      </c>
      <c r="Q146" s="5">
        <v>1.9</v>
      </c>
      <c r="R146" s="4">
        <v>0.45400000000000001</v>
      </c>
      <c r="S146" s="34">
        <f>ROUND((0.6105*(EXP((17.273*E146)/(E146+237.3))))*(100-H146)/100,3)</f>
        <v>5.7000000000000002E-2</v>
      </c>
      <c r="T146" s="6">
        <f>IF(V146&lt;V147,L146,0)</f>
        <v>0</v>
      </c>
      <c r="U146" s="6">
        <f>IF(T146&gt;0,M146,-999)</f>
        <v>-999</v>
      </c>
      <c r="V146">
        <v>199201</v>
      </c>
      <c r="W146">
        <v>1992</v>
      </c>
      <c r="Y146" s="11">
        <v>200305</v>
      </c>
      <c r="Z146" s="12">
        <v>16.593548387096774</v>
      </c>
      <c r="AA146" s="12">
        <v>4.1645161290322585</v>
      </c>
      <c r="AB146" s="12">
        <v>10.774193548387094</v>
      </c>
      <c r="AC146" s="12">
        <v>-0.99677419354838659</v>
      </c>
      <c r="AD146" s="12">
        <v>22</v>
      </c>
      <c r="AE146" s="12">
        <v>-8.1</v>
      </c>
      <c r="AF146" s="12">
        <v>75.687096774193535</v>
      </c>
      <c r="AG146" s="12">
        <v>44.329032258064515</v>
      </c>
      <c r="AH146" s="12">
        <v>61.20000000000001</v>
      </c>
      <c r="AI146" s="12">
        <v>12.8</v>
      </c>
      <c r="AJ146" s="12">
        <v>-999</v>
      </c>
      <c r="AK146" s="12">
        <v>-999</v>
      </c>
      <c r="AL146" s="12">
        <v>-999</v>
      </c>
      <c r="AM146" s="12">
        <v>3.7032258064516128</v>
      </c>
      <c r="AN146" s="12">
        <v>-999</v>
      </c>
      <c r="AO146" s="12">
        <v>2.870967741935484</v>
      </c>
      <c r="AP146" s="12">
        <v>2.2580645161290325</v>
      </c>
      <c r="AQ146" s="12">
        <v>0.58267741935483863</v>
      </c>
      <c r="AR146" s="12">
        <v>0.78103225806451637</v>
      </c>
      <c r="AS146" s="12">
        <v>1.78</v>
      </c>
      <c r="AT146" s="12">
        <v>0</v>
      </c>
      <c r="AU146" s="12">
        <v>-999</v>
      </c>
    </row>
    <row r="147" spans="1:47" x14ac:dyDescent="0.25">
      <c r="A147" s="14">
        <v>33614</v>
      </c>
      <c r="B147" s="3">
        <v>11</v>
      </c>
      <c r="C147" s="4">
        <v>3.16</v>
      </c>
      <c r="D147" s="5">
        <v>-6.2</v>
      </c>
      <c r="E147" s="5">
        <v>-3</v>
      </c>
      <c r="F147" s="5">
        <v>-9.4</v>
      </c>
      <c r="G147" s="4">
        <v>91.4</v>
      </c>
      <c r="H147" s="4">
        <v>81.599999999999994</v>
      </c>
      <c r="I147" s="4">
        <v>1.6</v>
      </c>
      <c r="J147" s="4">
        <v>6.8</v>
      </c>
      <c r="K147" s="4">
        <v>0</v>
      </c>
      <c r="L147" s="4">
        <v>-999</v>
      </c>
      <c r="M147" s="4">
        <v>-999</v>
      </c>
      <c r="N147" s="4">
        <v>-999</v>
      </c>
      <c r="O147" s="4">
        <v>-999</v>
      </c>
      <c r="P147" s="5">
        <v>-999</v>
      </c>
      <c r="Q147" s="5">
        <v>1.8</v>
      </c>
      <c r="R147" s="4">
        <v>0.4</v>
      </c>
      <c r="S147" s="34">
        <f>ROUND((0.6105*(EXP((17.273*E147)/(E147+237.3))))*(100-H147)/100,3)</f>
        <v>0.09</v>
      </c>
      <c r="T147" s="6">
        <f>IF(V147&lt;V148,L147,0)</f>
        <v>0</v>
      </c>
      <c r="U147" s="6">
        <f>IF(T147&gt;0,M147,-999)</f>
        <v>-999</v>
      </c>
      <c r="V147">
        <v>199201</v>
      </c>
      <c r="W147">
        <v>1992</v>
      </c>
      <c r="Y147" s="11">
        <v>200306</v>
      </c>
      <c r="Z147" s="12">
        <v>21.616666666666664</v>
      </c>
      <c r="AA147" s="12">
        <v>10.32</v>
      </c>
      <c r="AB147" s="12">
        <v>17.489999999999998</v>
      </c>
      <c r="AC147" s="12">
        <v>3.8666666666666667</v>
      </c>
      <c r="AD147" s="12">
        <v>25</v>
      </c>
      <c r="AE147" s="12">
        <v>-1.4</v>
      </c>
      <c r="AF147" s="12">
        <v>67.776666666666685</v>
      </c>
      <c r="AG147" s="12">
        <v>40.973333333333322</v>
      </c>
      <c r="AH147" s="12">
        <v>45.699999999999996</v>
      </c>
      <c r="AI147" s="12">
        <v>12.2</v>
      </c>
      <c r="AJ147" s="12">
        <v>-999</v>
      </c>
      <c r="AK147" s="12">
        <v>-999</v>
      </c>
      <c r="AL147" s="12">
        <v>-999</v>
      </c>
      <c r="AM147" s="12">
        <v>14.583333333333332</v>
      </c>
      <c r="AN147" s="12">
        <v>-999</v>
      </c>
      <c r="AO147" s="12">
        <v>11.100000000000001</v>
      </c>
      <c r="AP147" s="12">
        <v>9.1999999999999993</v>
      </c>
      <c r="AQ147" s="12">
        <v>0.76543333333333341</v>
      </c>
      <c r="AR147" s="12">
        <v>1.3162333333333334</v>
      </c>
      <c r="AS147" s="12">
        <v>2.4929999999999999</v>
      </c>
      <c r="AT147" s="12">
        <v>0</v>
      </c>
      <c r="AU147" s="12">
        <v>-999</v>
      </c>
    </row>
    <row r="148" spans="1:47" x14ac:dyDescent="0.25">
      <c r="A148" s="14">
        <v>33615</v>
      </c>
      <c r="B148" s="3">
        <v>12</v>
      </c>
      <c r="C148" s="4">
        <v>1.98</v>
      </c>
      <c r="D148" s="5">
        <v>-7.3</v>
      </c>
      <c r="E148" s="5">
        <v>-5.6</v>
      </c>
      <c r="F148" s="5">
        <v>-9.8000000000000007</v>
      </c>
      <c r="G148" s="4">
        <v>88.5</v>
      </c>
      <c r="H148" s="4">
        <v>81.8</v>
      </c>
      <c r="I148" s="4">
        <v>0.7</v>
      </c>
      <c r="J148" s="4">
        <v>3.9</v>
      </c>
      <c r="K148" s="4">
        <v>1.1000000000000001</v>
      </c>
      <c r="L148" s="4">
        <v>-999</v>
      </c>
      <c r="M148" s="4">
        <v>-999</v>
      </c>
      <c r="N148" s="4">
        <v>-999</v>
      </c>
      <c r="O148" s="4">
        <v>-999</v>
      </c>
      <c r="P148" s="5">
        <v>-999</v>
      </c>
      <c r="Q148" s="5">
        <v>1.8</v>
      </c>
      <c r="R148" s="4">
        <v>0.33</v>
      </c>
      <c r="S148" s="34">
        <f>ROUND((0.6105*(EXP((17.273*E148)/(E148+237.3))))*(100-H148)/100,3)</f>
        <v>7.2999999999999995E-2</v>
      </c>
      <c r="T148" s="6">
        <f>IF(V148&lt;V149,L148,0)</f>
        <v>0</v>
      </c>
      <c r="U148" s="6">
        <f>IF(T148&gt;0,M148,-999)</f>
        <v>-999</v>
      </c>
      <c r="V148">
        <v>199201</v>
      </c>
      <c r="W148">
        <v>1992</v>
      </c>
      <c r="Y148" s="11">
        <v>200307</v>
      </c>
      <c r="Z148" s="12">
        <v>24.511935483870964</v>
      </c>
      <c r="AA148" s="12">
        <v>15.187096774193552</v>
      </c>
      <c r="AB148" s="12">
        <v>23.503225806451614</v>
      </c>
      <c r="AC148" s="12">
        <v>7.5000000000000018</v>
      </c>
      <c r="AD148" s="12">
        <v>30.9</v>
      </c>
      <c r="AE148" s="12">
        <v>-1.7</v>
      </c>
      <c r="AF148" s="12">
        <v>48.564516129032263</v>
      </c>
      <c r="AG148" s="12">
        <v>25.100000000000005</v>
      </c>
      <c r="AH148" s="12">
        <v>0</v>
      </c>
      <c r="AI148" s="12">
        <v>0</v>
      </c>
      <c r="AJ148" s="12">
        <v>-999</v>
      </c>
      <c r="AK148" s="12">
        <v>-999</v>
      </c>
      <c r="AL148" s="12">
        <v>-999</v>
      </c>
      <c r="AM148" s="12">
        <v>18.396774193548385</v>
      </c>
      <c r="AN148" s="12">
        <v>-999</v>
      </c>
      <c r="AO148" s="12">
        <v>13.983870967741934</v>
      </c>
      <c r="AP148" s="12">
        <v>12.135483870967743</v>
      </c>
      <c r="AQ148" s="12">
        <v>0.68148387096774199</v>
      </c>
      <c r="AR148" s="12">
        <v>2.3110645161290324</v>
      </c>
      <c r="AS148" s="12">
        <v>3.7469999999999999</v>
      </c>
      <c r="AT148" s="12">
        <v>0</v>
      </c>
      <c r="AU148" s="12">
        <v>-999</v>
      </c>
    </row>
    <row r="149" spans="1:47" x14ac:dyDescent="0.25">
      <c r="A149" s="14">
        <v>33616</v>
      </c>
      <c r="B149" s="3">
        <v>13</v>
      </c>
      <c r="C149" s="4">
        <v>0.9</v>
      </c>
      <c r="D149" s="5">
        <v>-5.2</v>
      </c>
      <c r="E149" s="5">
        <v>-0.8</v>
      </c>
      <c r="F149" s="5">
        <v>-7.8</v>
      </c>
      <c r="G149" s="4">
        <v>96.4</v>
      </c>
      <c r="H149" s="4">
        <v>90.6</v>
      </c>
      <c r="I149" s="4">
        <v>0.5</v>
      </c>
      <c r="J149" s="4">
        <v>3.3</v>
      </c>
      <c r="K149" s="4">
        <v>0.6</v>
      </c>
      <c r="L149" s="4">
        <v>-999</v>
      </c>
      <c r="M149" s="4">
        <v>-999</v>
      </c>
      <c r="N149" s="4">
        <v>-999</v>
      </c>
      <c r="O149" s="4">
        <v>-999</v>
      </c>
      <c r="P149" s="5">
        <v>-999</v>
      </c>
      <c r="Q149" s="5">
        <v>1.8</v>
      </c>
      <c r="R149" s="4">
        <v>0.52</v>
      </c>
      <c r="S149" s="34">
        <f>ROUND((0.6105*(EXP((17.273*E149)/(E149+237.3))))*(100-H149)/100,3)</f>
        <v>5.3999999999999999E-2</v>
      </c>
      <c r="T149" s="6">
        <f>IF(V149&lt;V150,L149,0)</f>
        <v>0</v>
      </c>
      <c r="U149" s="6">
        <f>IF(T149&gt;0,M149,-999)</f>
        <v>-999</v>
      </c>
      <c r="V149">
        <v>199201</v>
      </c>
      <c r="W149">
        <v>1992</v>
      </c>
      <c r="Y149" s="11">
        <v>200308</v>
      </c>
      <c r="Z149" s="12">
        <v>19.65677419354838</v>
      </c>
      <c r="AA149" s="12">
        <v>14.587096774193551</v>
      </c>
      <c r="AB149" s="12">
        <v>23.20645161290323</v>
      </c>
      <c r="AC149" s="12">
        <v>7.1709677419354865</v>
      </c>
      <c r="AD149" s="12">
        <v>31.3</v>
      </c>
      <c r="AE149" s="12">
        <v>1.5</v>
      </c>
      <c r="AF149" s="12">
        <v>51.803225806451614</v>
      </c>
      <c r="AG149" s="12">
        <v>25.71290322580645</v>
      </c>
      <c r="AH149" s="12">
        <v>17.400000000000002</v>
      </c>
      <c r="AI149" s="12">
        <v>7.8</v>
      </c>
      <c r="AJ149" s="12">
        <v>-999</v>
      </c>
      <c r="AK149" s="12">
        <v>-999</v>
      </c>
      <c r="AL149" s="12">
        <v>-999</v>
      </c>
      <c r="AM149" s="12">
        <v>16.735483870967741</v>
      </c>
      <c r="AN149" s="12">
        <v>-999</v>
      </c>
      <c r="AO149" s="12">
        <v>13.622580645161287</v>
      </c>
      <c r="AP149" s="12">
        <v>12.422580645161291</v>
      </c>
      <c r="AQ149" s="12">
        <v>0.71312903225806445</v>
      </c>
      <c r="AR149" s="12">
        <v>2.1832258064516132</v>
      </c>
      <c r="AS149" s="12">
        <v>4.0529999999999999</v>
      </c>
      <c r="AT149" s="12">
        <v>0</v>
      </c>
      <c r="AU149" s="12">
        <v>-999</v>
      </c>
    </row>
    <row r="150" spans="1:47" x14ac:dyDescent="0.25">
      <c r="A150" s="14">
        <v>33617</v>
      </c>
      <c r="B150" s="3">
        <v>14</v>
      </c>
      <c r="C150" s="4">
        <v>1.55</v>
      </c>
      <c r="D150" s="5">
        <v>-2.2000000000000002</v>
      </c>
      <c r="E150" s="5">
        <v>1.4</v>
      </c>
      <c r="F150" s="5">
        <v>-4.4000000000000004</v>
      </c>
      <c r="G150" s="4">
        <v>95</v>
      </c>
      <c r="H150" s="4">
        <v>86.3</v>
      </c>
      <c r="I150" s="4">
        <v>0.6</v>
      </c>
      <c r="J150" s="4">
        <v>3.7</v>
      </c>
      <c r="K150" s="4">
        <v>0</v>
      </c>
      <c r="L150" s="4">
        <v>-999</v>
      </c>
      <c r="M150" s="4">
        <v>-999</v>
      </c>
      <c r="N150" s="4">
        <v>-999</v>
      </c>
      <c r="O150" s="4">
        <v>-999</v>
      </c>
      <c r="P150" s="5">
        <v>-999</v>
      </c>
      <c r="Q150" s="5">
        <v>1.8</v>
      </c>
      <c r="R150" s="4">
        <v>0.58199999999999996</v>
      </c>
      <c r="S150" s="34">
        <f>ROUND((0.6105*(EXP((17.273*E150)/(E150+237.3))))*(100-H150)/100,3)</f>
        <v>9.2999999999999999E-2</v>
      </c>
      <c r="T150" s="6">
        <f>IF(V150&lt;V151,L150,0)</f>
        <v>0</v>
      </c>
      <c r="U150" s="6">
        <f>IF(T150&gt;0,M150,-999)</f>
        <v>-999</v>
      </c>
      <c r="V150">
        <v>199201</v>
      </c>
      <c r="W150">
        <v>1992</v>
      </c>
      <c r="Y150" s="11">
        <v>200309</v>
      </c>
      <c r="Z150" s="12">
        <v>12.895</v>
      </c>
      <c r="AA150" s="12">
        <v>9.3933333333333362</v>
      </c>
      <c r="AB150" s="12">
        <v>16.360000000000003</v>
      </c>
      <c r="AC150" s="12">
        <v>3.6833333333333327</v>
      </c>
      <c r="AD150" s="12">
        <v>28.9</v>
      </c>
      <c r="AE150" s="12">
        <v>-2.7</v>
      </c>
      <c r="AF150" s="12">
        <v>66.55</v>
      </c>
      <c r="AG150" s="12">
        <v>41.426666666666669</v>
      </c>
      <c r="AH150" s="12">
        <v>38.199999999999996</v>
      </c>
      <c r="AI150" s="12">
        <v>8.6999999999999993</v>
      </c>
      <c r="AJ150" s="12">
        <v>-999</v>
      </c>
      <c r="AK150" s="12">
        <v>-999</v>
      </c>
      <c r="AL150" s="12">
        <v>-999</v>
      </c>
      <c r="AM150" s="12">
        <v>10.573333333333331</v>
      </c>
      <c r="AN150" s="12">
        <v>-999</v>
      </c>
      <c r="AO150" s="12">
        <v>9.8966666666666683</v>
      </c>
      <c r="AP150" s="12">
        <v>9.76</v>
      </c>
      <c r="AQ150" s="12">
        <v>0.70110000000000006</v>
      </c>
      <c r="AR150" s="12">
        <v>1.3033000000000003</v>
      </c>
      <c r="AS150" s="12">
        <v>3.3490000000000002</v>
      </c>
      <c r="AT150" s="12">
        <v>0</v>
      </c>
      <c r="AU150" s="12">
        <v>-999</v>
      </c>
    </row>
    <row r="151" spans="1:47" x14ac:dyDescent="0.25">
      <c r="A151" s="14">
        <v>33618</v>
      </c>
      <c r="B151" s="3">
        <v>15</v>
      </c>
      <c r="C151" s="4">
        <v>3.94</v>
      </c>
      <c r="D151" s="5">
        <v>-0.7</v>
      </c>
      <c r="E151" s="5">
        <v>3.7</v>
      </c>
      <c r="F151" s="5">
        <v>-4.3</v>
      </c>
      <c r="G151" s="4">
        <v>86.2</v>
      </c>
      <c r="H151" s="4">
        <v>66.099999999999994</v>
      </c>
      <c r="I151" s="4">
        <v>0.8</v>
      </c>
      <c r="J151" s="4">
        <v>4.9000000000000004</v>
      </c>
      <c r="K151" s="4">
        <v>3.3</v>
      </c>
      <c r="L151" s="4">
        <v>-999</v>
      </c>
      <c r="M151" s="4">
        <v>-999</v>
      </c>
      <c r="N151" s="4">
        <v>-999</v>
      </c>
      <c r="O151" s="4">
        <v>-999</v>
      </c>
      <c r="P151" s="5">
        <v>-999</v>
      </c>
      <c r="Q151" s="5">
        <v>1.8</v>
      </c>
      <c r="R151" s="4">
        <v>0.52600000000000002</v>
      </c>
      <c r="S151" s="34">
        <f>ROUND((0.6105*(EXP((17.273*E151)/(E151+237.3))))*(100-H151)/100,3)</f>
        <v>0.27</v>
      </c>
      <c r="T151" s="6">
        <f>IF(V151&lt;V152,L151,0)</f>
        <v>0</v>
      </c>
      <c r="U151" s="6">
        <f>IF(T151&gt;0,M151,-999)</f>
        <v>-999</v>
      </c>
      <c r="V151">
        <v>199201</v>
      </c>
      <c r="W151">
        <v>1992</v>
      </c>
      <c r="Y151" s="11">
        <v>200310</v>
      </c>
      <c r="Z151" s="12">
        <v>6.9261290322580642</v>
      </c>
      <c r="AA151" s="12">
        <v>4.4483870967741943</v>
      </c>
      <c r="AB151" s="12">
        <v>9.3612903225806434</v>
      </c>
      <c r="AC151" s="12">
        <v>0.12903225806451543</v>
      </c>
      <c r="AD151" s="12">
        <v>23.9</v>
      </c>
      <c r="AE151" s="12">
        <v>-16.7</v>
      </c>
      <c r="AF151" s="12">
        <v>77.893548387096772</v>
      </c>
      <c r="AG151" s="12">
        <v>56.829032258064515</v>
      </c>
      <c r="AH151" s="12">
        <v>124.7</v>
      </c>
      <c r="AI151" s="12">
        <v>27.2</v>
      </c>
      <c r="AJ151" s="12">
        <v>-999</v>
      </c>
      <c r="AK151" s="12">
        <v>-999</v>
      </c>
      <c r="AL151" s="12">
        <v>-999</v>
      </c>
      <c r="AM151" s="12">
        <v>4.9161290322580644</v>
      </c>
      <c r="AN151" s="12">
        <v>-999</v>
      </c>
      <c r="AO151" s="12">
        <v>6.0612903225806445</v>
      </c>
      <c r="AP151" s="12">
        <v>6.8645161290322587</v>
      </c>
      <c r="AQ151" s="12">
        <v>0.62732258064516122</v>
      </c>
      <c r="AR151" s="12">
        <v>0.71270967741935465</v>
      </c>
      <c r="AS151" s="12">
        <v>2.4409999999999998</v>
      </c>
      <c r="AT151" s="12">
        <v>124</v>
      </c>
      <c r="AU151" s="12">
        <v>0.9</v>
      </c>
    </row>
    <row r="152" spans="1:47" x14ac:dyDescent="0.25">
      <c r="A152" s="14">
        <v>33619</v>
      </c>
      <c r="B152" s="3">
        <v>16</v>
      </c>
      <c r="C152" s="4">
        <v>2.61</v>
      </c>
      <c r="D152" s="5">
        <v>-5.5</v>
      </c>
      <c r="E152" s="5">
        <v>2.1</v>
      </c>
      <c r="F152" s="5">
        <v>-11.1</v>
      </c>
      <c r="G152" s="4">
        <v>77.599999999999994</v>
      </c>
      <c r="H152" s="4">
        <v>42.8</v>
      </c>
      <c r="I152" s="4">
        <v>1</v>
      </c>
      <c r="J152" s="4">
        <v>4.2</v>
      </c>
      <c r="K152" s="4">
        <v>0</v>
      </c>
      <c r="L152" s="4">
        <v>-999</v>
      </c>
      <c r="M152" s="4">
        <v>-999</v>
      </c>
      <c r="N152" s="4">
        <v>-999</v>
      </c>
      <c r="O152" s="4">
        <v>-999</v>
      </c>
      <c r="P152" s="5">
        <v>-999</v>
      </c>
      <c r="Q152" s="5">
        <v>1.8</v>
      </c>
      <c r="R152" s="4">
        <v>0.30399999999999999</v>
      </c>
      <c r="S152" s="34">
        <f>ROUND((0.6105*(EXP((17.273*E152)/(E152+237.3))))*(100-H152)/100,3)</f>
        <v>0.40600000000000003</v>
      </c>
      <c r="T152" s="6">
        <f>IF(V152&lt;V153,L152,0)</f>
        <v>0</v>
      </c>
      <c r="U152" s="6">
        <f>IF(T152&gt;0,M152,-999)</f>
        <v>-999</v>
      </c>
      <c r="V152">
        <v>199201</v>
      </c>
      <c r="W152">
        <v>1992</v>
      </c>
      <c r="Y152" s="11">
        <v>200311</v>
      </c>
      <c r="Z152" s="12">
        <v>3.5626666666666664</v>
      </c>
      <c r="AA152" s="12">
        <v>-6.4866666666666664</v>
      </c>
      <c r="AB152" s="12">
        <v>-1.8599999999999997</v>
      </c>
      <c r="AC152" s="12">
        <v>-9.9966666666666679</v>
      </c>
      <c r="AD152" s="12">
        <v>8.8000000000000007</v>
      </c>
      <c r="AE152" s="12">
        <v>-22.6</v>
      </c>
      <c r="AF152" s="12">
        <v>89.843333333333334</v>
      </c>
      <c r="AG152" s="12">
        <v>74.916666666666657</v>
      </c>
      <c r="AH152" s="12">
        <v>77.700000000000017</v>
      </c>
      <c r="AI152" s="12">
        <v>26.1</v>
      </c>
      <c r="AJ152" s="12">
        <v>-999</v>
      </c>
      <c r="AK152" s="12">
        <v>-999</v>
      </c>
      <c r="AL152" s="12">
        <v>-999</v>
      </c>
      <c r="AM152" s="12">
        <v>0.18000000000000002</v>
      </c>
      <c r="AN152" s="12">
        <v>-999</v>
      </c>
      <c r="AO152" s="12">
        <v>1.9400000000000008</v>
      </c>
      <c r="AP152" s="12">
        <v>3.1466666666666665</v>
      </c>
      <c r="AQ152" s="12">
        <v>0.40239999999999998</v>
      </c>
      <c r="AR152" s="12">
        <v>0.15886666666666666</v>
      </c>
      <c r="AS152" s="12">
        <v>0.56200000000000006</v>
      </c>
      <c r="AT152" s="12">
        <v>424</v>
      </c>
      <c r="AU152" s="12">
        <v>-0.6</v>
      </c>
    </row>
    <row r="153" spans="1:47" x14ac:dyDescent="0.25">
      <c r="A153" s="14">
        <v>33620</v>
      </c>
      <c r="B153" s="3">
        <v>17</v>
      </c>
      <c r="C153" s="4">
        <v>5.01</v>
      </c>
      <c r="D153" s="5">
        <v>-4.5</v>
      </c>
      <c r="E153" s="5">
        <v>1.7</v>
      </c>
      <c r="F153" s="5">
        <v>-8.3000000000000007</v>
      </c>
      <c r="G153" s="4">
        <v>75.7</v>
      </c>
      <c r="H153" s="4">
        <v>54</v>
      </c>
      <c r="I153" s="4">
        <v>1</v>
      </c>
      <c r="J153" s="4">
        <v>4.5999999999999996</v>
      </c>
      <c r="K153" s="4">
        <v>0</v>
      </c>
      <c r="L153" s="4">
        <v>-999</v>
      </c>
      <c r="M153" s="4">
        <v>-999</v>
      </c>
      <c r="N153" s="4">
        <v>-999</v>
      </c>
      <c r="O153" s="4">
        <v>-999</v>
      </c>
      <c r="P153" s="5">
        <v>-999</v>
      </c>
      <c r="Q153" s="5">
        <v>1.8</v>
      </c>
      <c r="R153" s="4">
        <v>0.373</v>
      </c>
      <c r="S153" s="34">
        <f>ROUND((0.6105*(EXP((17.273*E153)/(E153+237.3))))*(100-H153)/100,3)</f>
        <v>0.318</v>
      </c>
      <c r="T153" s="6">
        <f>IF(V153&lt;V154,L153,0)</f>
        <v>0</v>
      </c>
      <c r="U153" s="6">
        <f>IF(T153&gt;0,M153,-999)</f>
        <v>-999</v>
      </c>
      <c r="V153">
        <v>199201</v>
      </c>
      <c r="W153">
        <v>1992</v>
      </c>
      <c r="Y153" s="11">
        <v>200312</v>
      </c>
      <c r="Z153" s="12">
        <v>2.1316129032258062</v>
      </c>
      <c r="AA153" s="12">
        <v>-6.3580645161290308</v>
      </c>
      <c r="AB153" s="12">
        <v>-2.9451612903225803</v>
      </c>
      <c r="AC153" s="12">
        <v>-9.4806451612903224</v>
      </c>
      <c r="AD153" s="12">
        <v>4.5999999999999996</v>
      </c>
      <c r="AE153" s="12">
        <v>-18.600000000000001</v>
      </c>
      <c r="AF153" s="12">
        <v>91.041935483870944</v>
      </c>
      <c r="AG153" s="12">
        <v>79.038709677419348</v>
      </c>
      <c r="AH153" s="12">
        <v>47.3</v>
      </c>
      <c r="AI153" s="12">
        <v>9.3000000000000007</v>
      </c>
      <c r="AJ153" s="12">
        <v>-999</v>
      </c>
      <c r="AK153" s="12">
        <v>-999</v>
      </c>
      <c r="AL153" s="12">
        <v>-999</v>
      </c>
      <c r="AM153" s="12">
        <v>8.0645161290322606E-2</v>
      </c>
      <c r="AN153" s="12">
        <v>-999</v>
      </c>
      <c r="AO153" s="12">
        <v>1.2741935483870972</v>
      </c>
      <c r="AP153" s="12">
        <v>2.0935483870967739</v>
      </c>
      <c r="AQ153" s="12">
        <v>0.39048387096774201</v>
      </c>
      <c r="AR153" s="12">
        <v>0.12</v>
      </c>
      <c r="AS153" s="12">
        <v>0.46500000000000002</v>
      </c>
      <c r="AT153" s="12">
        <v>607</v>
      </c>
      <c r="AU153" s="12">
        <v>-2.5</v>
      </c>
    </row>
    <row r="154" spans="1:47" x14ac:dyDescent="0.25">
      <c r="A154" s="14">
        <v>33621</v>
      </c>
      <c r="B154" s="3">
        <v>18</v>
      </c>
      <c r="C154" s="4">
        <v>3.71</v>
      </c>
      <c r="D154" s="5">
        <v>-3.5</v>
      </c>
      <c r="E154" s="5">
        <v>1.5</v>
      </c>
      <c r="F154" s="5">
        <v>-6.8</v>
      </c>
      <c r="G154" s="4">
        <v>77.599999999999994</v>
      </c>
      <c r="H154" s="4">
        <v>58.7</v>
      </c>
      <c r="I154" s="4">
        <v>0.4</v>
      </c>
      <c r="J154" s="4">
        <v>2.1</v>
      </c>
      <c r="K154" s="4">
        <v>0</v>
      </c>
      <c r="L154" s="4">
        <v>-999</v>
      </c>
      <c r="M154" s="4">
        <v>-999</v>
      </c>
      <c r="N154" s="4">
        <v>-999</v>
      </c>
      <c r="O154" s="4">
        <v>-999</v>
      </c>
      <c r="P154" s="5">
        <v>-999</v>
      </c>
      <c r="Q154" s="5">
        <v>1.8</v>
      </c>
      <c r="R154" s="4">
        <v>0.4</v>
      </c>
      <c r="S154" s="34">
        <f>ROUND((0.6105*(EXP((17.273*E154)/(E154+237.3))))*(100-H154)/100,3)</f>
        <v>0.28100000000000003</v>
      </c>
      <c r="T154" s="6">
        <f>IF(V154&lt;V155,L154,0)</f>
        <v>0</v>
      </c>
      <c r="U154" s="6">
        <f>IF(T154&gt;0,M154,-999)</f>
        <v>-999</v>
      </c>
      <c r="V154">
        <v>199201</v>
      </c>
      <c r="W154">
        <v>1992</v>
      </c>
      <c r="Y154" s="11">
        <v>200401</v>
      </c>
      <c r="Z154" s="12">
        <v>2.0274193548387096</v>
      </c>
      <c r="AA154" s="12">
        <v>-7.0354838709677407</v>
      </c>
      <c r="AB154" s="12">
        <v>-2.9999999999999996</v>
      </c>
      <c r="AC154" s="12">
        <v>-10.448387096774193</v>
      </c>
      <c r="AD154" s="12">
        <v>4.5999999999999996</v>
      </c>
      <c r="AE154" s="12">
        <v>-28.8</v>
      </c>
      <c r="AF154" s="12">
        <v>92.890322580645176</v>
      </c>
      <c r="AG154" s="12">
        <v>80.064516129032242</v>
      </c>
      <c r="AH154" s="12">
        <v>90.6</v>
      </c>
      <c r="AI154" s="12">
        <v>29.2</v>
      </c>
      <c r="AJ154" s="12">
        <v>-999</v>
      </c>
      <c r="AK154" s="12">
        <v>-999</v>
      </c>
      <c r="AL154" s="12">
        <v>-999</v>
      </c>
      <c r="AM154" s="12">
        <v>-7.4193548387096783E-2</v>
      </c>
      <c r="AN154" s="12">
        <v>0.89354838709677398</v>
      </c>
      <c r="AO154" s="12">
        <v>1.5774193548387099</v>
      </c>
      <c r="AP154" s="12">
        <v>-999</v>
      </c>
      <c r="AQ154" s="12">
        <v>0.42987096774193562</v>
      </c>
      <c r="AR154" s="12">
        <v>0.10416129032258063</v>
      </c>
      <c r="AS154" s="12">
        <v>0.4</v>
      </c>
      <c r="AT154" s="12">
        <v>1135</v>
      </c>
      <c r="AU154" s="12">
        <v>-0.6</v>
      </c>
    </row>
    <row r="155" spans="1:47" x14ac:dyDescent="0.25">
      <c r="A155" s="14">
        <v>33622</v>
      </c>
      <c r="B155" s="3">
        <v>19</v>
      </c>
      <c r="C155" s="4">
        <v>6.14</v>
      </c>
      <c r="D155" s="5">
        <v>-2.8</v>
      </c>
      <c r="E155" s="5">
        <v>4.5999999999999996</v>
      </c>
      <c r="F155" s="5">
        <v>-7.5</v>
      </c>
      <c r="G155" s="4">
        <v>61.7</v>
      </c>
      <c r="H155" s="4">
        <v>44.9</v>
      </c>
      <c r="I155" s="4">
        <v>0.5</v>
      </c>
      <c r="J155" s="4">
        <v>3.8</v>
      </c>
      <c r="K155" s="4">
        <v>0</v>
      </c>
      <c r="L155" s="4">
        <v>-999</v>
      </c>
      <c r="M155" s="4">
        <v>-999</v>
      </c>
      <c r="N155" s="4">
        <v>-999</v>
      </c>
      <c r="O155" s="4">
        <v>-999</v>
      </c>
      <c r="P155" s="5">
        <v>-999</v>
      </c>
      <c r="Q155" s="5">
        <v>1.8</v>
      </c>
      <c r="R155" s="4">
        <v>0.38100000000000001</v>
      </c>
      <c r="S155" s="34">
        <f>ROUND((0.6105*(EXP((17.273*E155)/(E155+237.3))))*(100-H155)/100,3)</f>
        <v>0.46700000000000003</v>
      </c>
      <c r="T155" s="6">
        <f>IF(V155&lt;V156,L155,0)</f>
        <v>0</v>
      </c>
      <c r="U155" s="6">
        <f>IF(T155&gt;0,M155,-999)</f>
        <v>-999</v>
      </c>
      <c r="V155">
        <v>199201</v>
      </c>
      <c r="W155">
        <v>1992</v>
      </c>
      <c r="Y155" s="11">
        <v>200402</v>
      </c>
      <c r="Z155" s="12">
        <v>6.0803448275862095</v>
      </c>
      <c r="AA155" s="12">
        <v>-4.3482758620689648</v>
      </c>
      <c r="AB155" s="12">
        <v>0.44137931034482769</v>
      </c>
      <c r="AC155" s="12">
        <v>-7.9448275862068964</v>
      </c>
      <c r="AD155" s="12">
        <v>5.7</v>
      </c>
      <c r="AE155" s="12">
        <v>-15.4</v>
      </c>
      <c r="AF155" s="12">
        <v>86.965517241379288</v>
      </c>
      <c r="AG155" s="12">
        <v>65.882758620689657</v>
      </c>
      <c r="AH155" s="12">
        <v>20.900000000000002</v>
      </c>
      <c r="AI155" s="12">
        <v>5.0999999999999996</v>
      </c>
      <c r="AJ155" s="12">
        <v>-999</v>
      </c>
      <c r="AK155" s="12">
        <v>-999</v>
      </c>
      <c r="AL155" s="12">
        <v>-999</v>
      </c>
      <c r="AM155" s="12">
        <v>2.758620689655172E-2</v>
      </c>
      <c r="AN155" s="12">
        <v>0.79655172413793118</v>
      </c>
      <c r="AO155" s="12">
        <v>1.3724137931034477</v>
      </c>
      <c r="AP155" s="12">
        <v>-999</v>
      </c>
      <c r="AQ155" s="12">
        <v>0.40748275862068961</v>
      </c>
      <c r="AR155" s="12">
        <v>0.23937931034482762</v>
      </c>
      <c r="AS155" s="12">
        <v>0.61399999999999999</v>
      </c>
      <c r="AT155" s="12">
        <v>958</v>
      </c>
      <c r="AU155" s="12">
        <v>-0.5</v>
      </c>
    </row>
    <row r="156" spans="1:47" x14ac:dyDescent="0.25">
      <c r="A156" s="14">
        <v>33623</v>
      </c>
      <c r="B156" s="3">
        <v>20</v>
      </c>
      <c r="C156" s="4">
        <v>5.67</v>
      </c>
      <c r="D156" s="5">
        <v>-2.8</v>
      </c>
      <c r="E156" s="5">
        <v>3.6</v>
      </c>
      <c r="F156" s="5">
        <v>-8</v>
      </c>
      <c r="G156" s="4">
        <v>57.1</v>
      </c>
      <c r="H156" s="4">
        <v>48</v>
      </c>
      <c r="I156" s="4">
        <v>0.9</v>
      </c>
      <c r="J156" s="4">
        <v>7.6</v>
      </c>
      <c r="K156" s="4">
        <v>0.3</v>
      </c>
      <c r="L156" s="4">
        <v>-999</v>
      </c>
      <c r="M156" s="4">
        <v>-999</v>
      </c>
      <c r="N156" s="4">
        <v>-999</v>
      </c>
      <c r="O156" s="4">
        <v>-999</v>
      </c>
      <c r="P156" s="5">
        <v>-999</v>
      </c>
      <c r="Q156" s="5">
        <v>1.7</v>
      </c>
      <c r="R156" s="4">
        <v>0.378</v>
      </c>
      <c r="S156" s="34">
        <f>ROUND((0.6105*(EXP((17.273*E156)/(E156+237.3))))*(100-H156)/100,3)</f>
        <v>0.41099999999999998</v>
      </c>
      <c r="T156" s="6">
        <f>IF(V156&lt;V157,L156,0)</f>
        <v>0</v>
      </c>
      <c r="U156" s="6">
        <f>IF(T156&gt;0,M156,-999)</f>
        <v>-999</v>
      </c>
      <c r="V156">
        <v>199201</v>
      </c>
      <c r="W156">
        <v>1992</v>
      </c>
      <c r="Y156" s="11">
        <v>200403</v>
      </c>
      <c r="Z156" s="12">
        <v>9.9493548387096755</v>
      </c>
      <c r="AA156" s="12">
        <v>-1.1451612903225805</v>
      </c>
      <c r="AB156" s="12">
        <v>4.8580645161290308</v>
      </c>
      <c r="AC156" s="12">
        <v>-6.138709677419353</v>
      </c>
      <c r="AD156" s="12">
        <v>13.6</v>
      </c>
      <c r="AE156" s="12">
        <v>-10.9</v>
      </c>
      <c r="AF156" s="12">
        <v>75.56129032258066</v>
      </c>
      <c r="AG156" s="12">
        <v>52.019354838709681</v>
      </c>
      <c r="AH156" s="12">
        <v>52.800000000000004</v>
      </c>
      <c r="AI156" s="12">
        <v>13.7</v>
      </c>
      <c r="AJ156" s="12">
        <v>-999</v>
      </c>
      <c r="AK156" s="12">
        <v>-999</v>
      </c>
      <c r="AL156" s="12">
        <v>-999</v>
      </c>
      <c r="AM156" s="12">
        <v>6.4516129032258063E-2</v>
      </c>
      <c r="AN156" s="12">
        <v>0.71935483870967765</v>
      </c>
      <c r="AO156" s="12">
        <v>1.2290322580645163</v>
      </c>
      <c r="AP156" s="12">
        <v>-999</v>
      </c>
      <c r="AQ156" s="12">
        <v>0.43445161290322576</v>
      </c>
      <c r="AR156" s="12">
        <v>0.47106451612903227</v>
      </c>
      <c r="AS156" s="12">
        <v>1.0900000000000001</v>
      </c>
      <c r="AT156" s="12">
        <v>770</v>
      </c>
      <c r="AU156" s="12">
        <v>0</v>
      </c>
    </row>
    <row r="157" spans="1:47" x14ac:dyDescent="0.25">
      <c r="A157" s="14">
        <v>33624</v>
      </c>
      <c r="B157" s="3">
        <v>21</v>
      </c>
      <c r="C157" s="4">
        <v>2</v>
      </c>
      <c r="D157" s="5">
        <v>-6.6</v>
      </c>
      <c r="E157" s="5">
        <v>-2</v>
      </c>
      <c r="F157" s="5">
        <v>-9.8000000000000007</v>
      </c>
      <c r="G157" s="4">
        <v>84.5</v>
      </c>
      <c r="H157" s="4">
        <v>58.6</v>
      </c>
      <c r="I157" s="4">
        <v>1.8</v>
      </c>
      <c r="J157" s="4">
        <v>8.6999999999999993</v>
      </c>
      <c r="K157" s="4">
        <v>7.2</v>
      </c>
      <c r="L157" s="4">
        <v>-999</v>
      </c>
      <c r="M157" s="4">
        <v>-999</v>
      </c>
      <c r="N157" s="4">
        <v>-999</v>
      </c>
      <c r="O157" s="4">
        <v>-999</v>
      </c>
      <c r="P157" s="5">
        <v>-999</v>
      </c>
      <c r="Q157" s="5">
        <v>1.7</v>
      </c>
      <c r="R157" s="4">
        <v>0.309</v>
      </c>
      <c r="S157" s="34">
        <f>ROUND((0.6105*(EXP((17.273*E157)/(E157+237.3))))*(100-H157)/100,3)</f>
        <v>0.218</v>
      </c>
      <c r="T157" s="6">
        <f>IF(V157&lt;V158,L157,0)</f>
        <v>0</v>
      </c>
      <c r="U157" s="6">
        <f>IF(T157&gt;0,M157,-999)</f>
        <v>-999</v>
      </c>
      <c r="V157">
        <v>199201</v>
      </c>
      <c r="W157">
        <v>1992</v>
      </c>
      <c r="Y157" s="11">
        <v>200404</v>
      </c>
      <c r="Z157" s="12">
        <v>17.789333333333332</v>
      </c>
      <c r="AA157" s="12">
        <v>3.6066666666666674</v>
      </c>
      <c r="AB157" s="12">
        <v>10.596666666666666</v>
      </c>
      <c r="AC157" s="12">
        <v>-2.2233333333333323</v>
      </c>
      <c r="AD157" s="12">
        <v>18.899999999999999</v>
      </c>
      <c r="AE157" s="12">
        <v>-7.9</v>
      </c>
      <c r="AF157" s="12">
        <v>66.529999999999987</v>
      </c>
      <c r="AG157" s="12">
        <v>38.909999999999997</v>
      </c>
      <c r="AH157" s="12">
        <v>48</v>
      </c>
      <c r="AI157" s="12">
        <v>19.7</v>
      </c>
      <c r="AJ157" s="12">
        <v>-999</v>
      </c>
      <c r="AK157" s="12">
        <v>-999</v>
      </c>
      <c r="AL157" s="12">
        <v>-999</v>
      </c>
      <c r="AM157" s="12">
        <v>0.15000000000000005</v>
      </c>
      <c r="AN157" s="12">
        <v>0.85999999999999988</v>
      </c>
      <c r="AO157" s="12">
        <v>1.3033333333333337</v>
      </c>
      <c r="AP157" s="12">
        <v>-999</v>
      </c>
      <c r="AQ157" s="12">
        <v>0.47616666666666679</v>
      </c>
      <c r="AR157" s="12">
        <v>0.84850000000000003</v>
      </c>
      <c r="AS157" s="12">
        <v>1.629</v>
      </c>
      <c r="AT157" s="12">
        <v>53</v>
      </c>
      <c r="AU157" s="12">
        <v>0.3</v>
      </c>
    </row>
    <row r="158" spans="1:47" x14ac:dyDescent="0.25">
      <c r="A158" s="14">
        <v>33625</v>
      </c>
      <c r="B158" s="3">
        <v>22</v>
      </c>
      <c r="C158" s="4">
        <v>1.49</v>
      </c>
      <c r="D158" s="5">
        <v>-6.2</v>
      </c>
      <c r="E158" s="5">
        <v>-3.8</v>
      </c>
      <c r="F158" s="5">
        <v>-9.3000000000000007</v>
      </c>
      <c r="G158" s="4">
        <v>91.1</v>
      </c>
      <c r="H158" s="4">
        <v>72.5</v>
      </c>
      <c r="I158" s="4">
        <v>0.8</v>
      </c>
      <c r="J158" s="4">
        <v>4</v>
      </c>
      <c r="K158" s="4">
        <v>7.7</v>
      </c>
      <c r="L158" s="4">
        <v>-999</v>
      </c>
      <c r="M158" s="4">
        <v>-999</v>
      </c>
      <c r="N158" s="4">
        <v>-999</v>
      </c>
      <c r="O158" s="4">
        <v>-999</v>
      </c>
      <c r="P158" s="5">
        <v>-999</v>
      </c>
      <c r="Q158" s="5">
        <v>1.7</v>
      </c>
      <c r="R158" s="4">
        <v>0.33300000000000002</v>
      </c>
      <c r="S158" s="34">
        <f>ROUND((0.6105*(EXP((17.273*E158)/(E158+237.3))))*(100-H158)/100,3)</f>
        <v>0.127</v>
      </c>
      <c r="T158" s="6">
        <f>IF(V158&lt;V159,L158,0)</f>
        <v>0</v>
      </c>
      <c r="U158" s="6">
        <f>IF(T158&gt;0,M158,-999)</f>
        <v>-999</v>
      </c>
      <c r="V158">
        <v>199201</v>
      </c>
      <c r="W158">
        <v>1992</v>
      </c>
      <c r="Y158" s="11">
        <v>200405</v>
      </c>
      <c r="Z158" s="12">
        <v>16.346451612903227</v>
      </c>
      <c r="AA158" s="12">
        <v>4.8290322580645171</v>
      </c>
      <c r="AB158" s="12">
        <v>11.264516129032257</v>
      </c>
      <c r="AC158" s="12">
        <v>-0.15483870967741942</v>
      </c>
      <c r="AD158" s="12">
        <v>19.399999999999999</v>
      </c>
      <c r="AE158" s="12">
        <v>-4.2</v>
      </c>
      <c r="AF158" s="12">
        <v>78.780645161290323</v>
      </c>
      <c r="AG158" s="12">
        <v>50.412903225806453</v>
      </c>
      <c r="AH158" s="12">
        <v>92.4</v>
      </c>
      <c r="AI158" s="12">
        <v>17.100000000000001</v>
      </c>
      <c r="AJ158" s="12">
        <v>-999</v>
      </c>
      <c r="AK158" s="12">
        <v>-999</v>
      </c>
      <c r="AL158" s="12">
        <v>-999</v>
      </c>
      <c r="AM158" s="12">
        <v>7.3419354838709676</v>
      </c>
      <c r="AN158" s="12">
        <v>5.8258064516129036</v>
      </c>
      <c r="AO158" s="12">
        <v>5.0870967741935491</v>
      </c>
      <c r="AP158" s="12">
        <v>-999</v>
      </c>
      <c r="AQ158" s="12">
        <v>0.64941935483870983</v>
      </c>
      <c r="AR158" s="12">
        <v>0.72422580645161305</v>
      </c>
      <c r="AS158" s="12">
        <v>1.538</v>
      </c>
      <c r="AT158" s="12">
        <v>0</v>
      </c>
      <c r="AU158" s="12">
        <v>-999</v>
      </c>
    </row>
    <row r="159" spans="1:47" x14ac:dyDescent="0.25">
      <c r="A159" s="14">
        <v>33626</v>
      </c>
      <c r="B159" s="3">
        <v>23</v>
      </c>
      <c r="C159" s="4">
        <v>1.57</v>
      </c>
      <c r="D159" s="5">
        <v>-1.5</v>
      </c>
      <c r="E159" s="5">
        <v>0.7</v>
      </c>
      <c r="F159" s="5">
        <v>-4.9000000000000004</v>
      </c>
      <c r="G159" s="4">
        <v>97.2</v>
      </c>
      <c r="H159" s="4">
        <v>94.6</v>
      </c>
      <c r="I159" s="4">
        <v>1.9</v>
      </c>
      <c r="J159" s="4">
        <v>9.3000000000000007</v>
      </c>
      <c r="K159" s="4">
        <v>0.6</v>
      </c>
      <c r="L159" s="4">
        <v>-999</v>
      </c>
      <c r="M159" s="4">
        <v>-999</v>
      </c>
      <c r="N159" s="4">
        <v>-999</v>
      </c>
      <c r="O159" s="4">
        <v>-999</v>
      </c>
      <c r="P159" s="5">
        <v>-999</v>
      </c>
      <c r="Q159" s="5">
        <v>1.7</v>
      </c>
      <c r="R159" s="4">
        <v>0.60599999999999998</v>
      </c>
      <c r="S159" s="34">
        <f>ROUND((0.6105*(EXP((17.273*E159)/(E159+237.3))))*(100-H159)/100,3)</f>
        <v>3.5000000000000003E-2</v>
      </c>
      <c r="T159" s="6">
        <f>IF(V159&lt;V160,L159,0)</f>
        <v>0</v>
      </c>
      <c r="U159" s="6">
        <f>IF(T159&gt;0,M159,-999)</f>
        <v>-999</v>
      </c>
      <c r="V159">
        <v>199201</v>
      </c>
      <c r="W159">
        <v>1992</v>
      </c>
      <c r="Y159" s="11">
        <v>200406</v>
      </c>
      <c r="Z159" s="12">
        <v>19.223666666666659</v>
      </c>
      <c r="AA159" s="12">
        <v>10.756666666666666</v>
      </c>
      <c r="AB159" s="12">
        <v>17.919999999999998</v>
      </c>
      <c r="AC159" s="12">
        <v>4.62</v>
      </c>
      <c r="AD159" s="12">
        <v>27.2</v>
      </c>
      <c r="AE159" s="12">
        <v>-2</v>
      </c>
      <c r="AF159" s="12">
        <v>68.320000000000007</v>
      </c>
      <c r="AG159" s="12">
        <v>40.526666666666671</v>
      </c>
      <c r="AH159" s="12">
        <v>83.399999999999991</v>
      </c>
      <c r="AI159" s="12">
        <v>22.7</v>
      </c>
      <c r="AJ159" s="12">
        <v>-999</v>
      </c>
      <c r="AK159" s="12">
        <v>-999</v>
      </c>
      <c r="AL159" s="12">
        <v>-999</v>
      </c>
      <c r="AM159" s="12">
        <v>13.453333333333331</v>
      </c>
      <c r="AN159" s="12">
        <v>10.326666666666666</v>
      </c>
      <c r="AO159" s="12">
        <v>8.7566666666666677</v>
      </c>
      <c r="AP159" s="12">
        <v>-999</v>
      </c>
      <c r="AQ159" s="12">
        <v>0.78123333333333334</v>
      </c>
      <c r="AR159" s="12">
        <v>1.3796333333333337</v>
      </c>
      <c r="AS159" s="12">
        <v>2.9359999999999999</v>
      </c>
      <c r="AT159" s="12">
        <v>0</v>
      </c>
      <c r="AU159" s="12">
        <v>-999</v>
      </c>
    </row>
    <row r="160" spans="1:47" x14ac:dyDescent="0.25">
      <c r="A160" s="14">
        <v>33627</v>
      </c>
      <c r="B160" s="3">
        <v>24</v>
      </c>
      <c r="C160" s="4">
        <v>2.2400000000000002</v>
      </c>
      <c r="D160" s="5">
        <v>-1.1000000000000001</v>
      </c>
      <c r="E160" s="5">
        <v>0.5</v>
      </c>
      <c r="F160" s="5">
        <v>-1.8</v>
      </c>
      <c r="G160" s="4">
        <v>97</v>
      </c>
      <c r="H160" s="4">
        <v>87.1</v>
      </c>
      <c r="I160" s="4">
        <v>2.6</v>
      </c>
      <c r="J160" s="4">
        <v>8.1999999999999993</v>
      </c>
      <c r="K160" s="4">
        <v>0.6</v>
      </c>
      <c r="L160" s="4">
        <v>-999</v>
      </c>
      <c r="M160" s="4">
        <v>-999</v>
      </c>
      <c r="N160" s="4">
        <v>-999</v>
      </c>
      <c r="O160" s="4">
        <v>-999</v>
      </c>
      <c r="P160" s="5">
        <v>-999</v>
      </c>
      <c r="Q160" s="5">
        <v>1.7</v>
      </c>
      <c r="R160" s="4">
        <v>0.55000000000000004</v>
      </c>
      <c r="S160" s="34">
        <f>ROUND((0.6105*(EXP((17.273*E160)/(E160+237.3))))*(100-H160)/100,3)</f>
        <v>8.2000000000000003E-2</v>
      </c>
      <c r="T160" s="6">
        <f>IF(V160&lt;V161,L160,0)</f>
        <v>0</v>
      </c>
      <c r="U160" s="6">
        <f>IF(T160&gt;0,M160,-999)</f>
        <v>-999</v>
      </c>
      <c r="V160">
        <v>199201</v>
      </c>
      <c r="W160">
        <v>1992</v>
      </c>
      <c r="Y160" s="11">
        <v>200407</v>
      </c>
      <c r="Z160" s="12">
        <v>21.395483870967741</v>
      </c>
      <c r="AA160" s="12">
        <v>13.980645161290322</v>
      </c>
      <c r="AB160" s="12">
        <v>21.467741935483872</v>
      </c>
      <c r="AC160" s="12">
        <v>7.5741935483870968</v>
      </c>
      <c r="AD160" s="12">
        <v>28.8</v>
      </c>
      <c r="AE160" s="12">
        <v>0.8</v>
      </c>
      <c r="AF160" s="12">
        <v>63.925806451612907</v>
      </c>
      <c r="AG160" s="12">
        <v>37.703225806451613</v>
      </c>
      <c r="AH160" s="12">
        <v>24.1</v>
      </c>
      <c r="AI160" s="12">
        <v>5.6</v>
      </c>
      <c r="AJ160" s="12">
        <v>-999</v>
      </c>
      <c r="AK160" s="12">
        <v>-999</v>
      </c>
      <c r="AL160" s="12">
        <v>-999</v>
      </c>
      <c r="AM160" s="12">
        <v>16.177419354838708</v>
      </c>
      <c r="AN160" s="12">
        <v>13.770967741935479</v>
      </c>
      <c r="AO160" s="12">
        <v>12.238709677419354</v>
      </c>
      <c r="AP160" s="12">
        <v>-999</v>
      </c>
      <c r="AQ160" s="12">
        <v>0.91390322580645145</v>
      </c>
      <c r="AR160" s="12">
        <v>1.731193548387097</v>
      </c>
      <c r="AS160" s="12">
        <v>3.0760000000000001</v>
      </c>
      <c r="AT160" s="12">
        <v>0</v>
      </c>
      <c r="AU160" s="12">
        <v>-999</v>
      </c>
    </row>
    <row r="161" spans="1:47" x14ac:dyDescent="0.25">
      <c r="A161" s="14">
        <v>33628</v>
      </c>
      <c r="B161" s="3">
        <v>25</v>
      </c>
      <c r="C161" s="4">
        <v>2.46</v>
      </c>
      <c r="D161" s="5">
        <v>-1.8</v>
      </c>
      <c r="E161" s="5">
        <v>0.4</v>
      </c>
      <c r="F161" s="5">
        <v>-5.0999999999999996</v>
      </c>
      <c r="G161" s="4">
        <v>92.4</v>
      </c>
      <c r="H161" s="4">
        <v>85.1</v>
      </c>
      <c r="I161" s="4">
        <v>3</v>
      </c>
      <c r="J161" s="4">
        <v>11.5</v>
      </c>
      <c r="K161" s="4">
        <v>0.6</v>
      </c>
      <c r="L161" s="4">
        <v>-999</v>
      </c>
      <c r="M161" s="4">
        <v>-999</v>
      </c>
      <c r="N161" s="4">
        <v>-999</v>
      </c>
      <c r="O161" s="4">
        <v>-999</v>
      </c>
      <c r="P161" s="5">
        <v>-999</v>
      </c>
      <c r="Q161" s="5">
        <v>1.7</v>
      </c>
      <c r="R161" s="4">
        <v>0.53600000000000003</v>
      </c>
      <c r="S161" s="34">
        <f>ROUND((0.6105*(EXP((17.273*E161)/(E161+237.3))))*(100-H161)/100,3)</f>
        <v>9.4E-2</v>
      </c>
      <c r="T161" s="6">
        <f>IF(V161&lt;V162,L161,0)</f>
        <v>0</v>
      </c>
      <c r="U161" s="6">
        <f>IF(T161&gt;0,M161,-999)</f>
        <v>-999</v>
      </c>
      <c r="V161">
        <v>199201</v>
      </c>
      <c r="W161">
        <v>1992</v>
      </c>
      <c r="Y161" s="11">
        <v>200408</v>
      </c>
      <c r="Z161" s="12">
        <v>15.803225806451614</v>
      </c>
      <c r="AA161" s="12">
        <v>13.748387096774193</v>
      </c>
      <c r="AB161" s="12">
        <v>20.325806451612905</v>
      </c>
      <c r="AC161" s="12">
        <v>8.7064516129032263</v>
      </c>
      <c r="AD161" s="12">
        <v>29.6</v>
      </c>
      <c r="AE161" s="12">
        <v>3.5</v>
      </c>
      <c r="AF161" s="12">
        <v>70.632258064516122</v>
      </c>
      <c r="AG161" s="12">
        <v>47.393548387096772</v>
      </c>
      <c r="AH161" s="12">
        <v>91.6</v>
      </c>
      <c r="AI161" s="12">
        <v>22.4</v>
      </c>
      <c r="AJ161" s="12">
        <v>-999</v>
      </c>
      <c r="AK161" s="12">
        <v>-999</v>
      </c>
      <c r="AL161" s="12">
        <v>-999</v>
      </c>
      <c r="AM161" s="12">
        <v>14.999999999999998</v>
      </c>
      <c r="AN161" s="12">
        <v>13.82258064516129</v>
      </c>
      <c r="AO161" s="12">
        <v>12.958064516129031</v>
      </c>
      <c r="AP161" s="12">
        <v>-999</v>
      </c>
      <c r="AQ161" s="12">
        <v>1.0209677419354839</v>
      </c>
      <c r="AR161" s="12">
        <v>1.5170645161290326</v>
      </c>
      <c r="AS161" s="12">
        <v>3.1840000000000002</v>
      </c>
      <c r="AT161" s="12">
        <v>0</v>
      </c>
      <c r="AU161" s="12">
        <v>-999</v>
      </c>
    </row>
    <row r="162" spans="1:47" x14ac:dyDescent="0.25">
      <c r="A162" s="14">
        <v>33629</v>
      </c>
      <c r="B162" s="3">
        <v>26</v>
      </c>
      <c r="C162" s="4">
        <v>3.73</v>
      </c>
      <c r="D162" s="5">
        <v>-3.3</v>
      </c>
      <c r="E162" s="5">
        <v>-0.4</v>
      </c>
      <c r="F162" s="5">
        <v>-6.2</v>
      </c>
      <c r="G162" s="4">
        <v>84.5</v>
      </c>
      <c r="H162" s="4">
        <v>69.400000000000006</v>
      </c>
      <c r="I162" s="4">
        <v>2.7</v>
      </c>
      <c r="J162" s="4">
        <v>8.6</v>
      </c>
      <c r="K162" s="4">
        <v>1.9</v>
      </c>
      <c r="L162" s="4">
        <v>-999</v>
      </c>
      <c r="M162" s="4">
        <v>-999</v>
      </c>
      <c r="N162" s="4">
        <v>-999</v>
      </c>
      <c r="O162" s="4">
        <v>-999</v>
      </c>
      <c r="P162" s="5">
        <v>-999</v>
      </c>
      <c r="Q162" s="5">
        <v>1.7</v>
      </c>
      <c r="R162" s="4">
        <v>0.41</v>
      </c>
      <c r="S162" s="34">
        <f>ROUND((0.6105*(EXP((17.273*E162)/(E162+237.3))))*(100-H162)/100,3)</f>
        <v>0.18099999999999999</v>
      </c>
      <c r="T162" s="6">
        <f>IF(V162&lt;V163,L162,0)</f>
        <v>0</v>
      </c>
      <c r="U162" s="6">
        <f>IF(T162&gt;0,M162,-999)</f>
        <v>-999</v>
      </c>
      <c r="V162">
        <v>199201</v>
      </c>
      <c r="W162">
        <v>1992</v>
      </c>
      <c r="Y162" s="11">
        <v>200409</v>
      </c>
      <c r="Z162" s="12">
        <v>-56.525666666666666</v>
      </c>
      <c r="AA162" s="12">
        <v>6.166666666666667</v>
      </c>
      <c r="AB162" s="12">
        <v>11.986666666666666</v>
      </c>
      <c r="AC162" s="12">
        <v>1.7766666666666668</v>
      </c>
      <c r="AD162" s="12">
        <v>20.399999999999999</v>
      </c>
      <c r="AE162" s="12">
        <v>-3.8</v>
      </c>
      <c r="AF162" s="12">
        <v>84.476666666666674</v>
      </c>
      <c r="AG162" s="12">
        <v>60.43333333333333</v>
      </c>
      <c r="AH162" s="12">
        <v>117.10000000000001</v>
      </c>
      <c r="AI162" s="12">
        <v>31</v>
      </c>
      <c r="AJ162" s="12">
        <v>-999</v>
      </c>
      <c r="AK162" s="12">
        <v>-999</v>
      </c>
      <c r="AL162" s="12">
        <v>-999</v>
      </c>
      <c r="AM162" s="12">
        <v>-58.87</v>
      </c>
      <c r="AN162" s="12">
        <v>8.6766666666666676</v>
      </c>
      <c r="AO162" s="12">
        <v>-58.206666666666671</v>
      </c>
      <c r="AP162" s="12">
        <v>-999</v>
      </c>
      <c r="AQ162" s="12">
        <v>0.81299999999999994</v>
      </c>
      <c r="AR162" s="12">
        <v>0.64490000000000014</v>
      </c>
      <c r="AS162" s="12">
        <v>1.8280000000000001</v>
      </c>
      <c r="AT162" s="12">
        <v>0</v>
      </c>
      <c r="AU162" s="12">
        <v>-999</v>
      </c>
    </row>
    <row r="163" spans="1:47" x14ac:dyDescent="0.25">
      <c r="A163" s="14">
        <v>33630</v>
      </c>
      <c r="B163" s="3">
        <v>27</v>
      </c>
      <c r="C163" s="4">
        <v>1.8</v>
      </c>
      <c r="D163" s="5">
        <v>-1.5</v>
      </c>
      <c r="E163" s="5">
        <v>0</v>
      </c>
      <c r="F163" s="5">
        <v>-3.4</v>
      </c>
      <c r="G163" s="4">
        <v>96.2</v>
      </c>
      <c r="H163" s="4">
        <v>93.3</v>
      </c>
      <c r="I163" s="4">
        <v>3.4</v>
      </c>
      <c r="J163" s="4">
        <v>11</v>
      </c>
      <c r="K163" s="4">
        <v>3</v>
      </c>
      <c r="L163" s="4">
        <v>-999</v>
      </c>
      <c r="M163" s="4">
        <v>-999</v>
      </c>
      <c r="N163" s="4">
        <v>-999</v>
      </c>
      <c r="O163" s="4">
        <v>-999</v>
      </c>
      <c r="P163" s="5">
        <v>-999</v>
      </c>
      <c r="Q163" s="5">
        <v>1.7</v>
      </c>
      <c r="R163" s="4">
        <v>0.56799999999999995</v>
      </c>
      <c r="S163" s="34">
        <f>ROUND((0.6105*(EXP((17.273*E163)/(E163+237.3))))*(100-H163)/100,3)</f>
        <v>4.1000000000000002E-2</v>
      </c>
      <c r="T163" s="6">
        <f>IF(V163&lt;V164,L163,0)</f>
        <v>0</v>
      </c>
      <c r="U163" s="6">
        <f>IF(T163&gt;0,M163,-999)</f>
        <v>-999</v>
      </c>
      <c r="V163">
        <v>199201</v>
      </c>
      <c r="W163">
        <v>1992</v>
      </c>
      <c r="Y163" s="11">
        <v>200410</v>
      </c>
      <c r="Z163" s="12">
        <v>-999</v>
      </c>
      <c r="AA163" s="12">
        <v>2.4322580645161307</v>
      </c>
      <c r="AB163" s="12">
        <v>7.5258064516128993</v>
      </c>
      <c r="AC163" s="12">
        <v>-1.3096774193548388</v>
      </c>
      <c r="AD163" s="12">
        <v>19.5</v>
      </c>
      <c r="AE163" s="12">
        <v>-9.4</v>
      </c>
      <c r="AF163" s="12">
        <v>82.48387096774195</v>
      </c>
      <c r="AG163" s="12">
        <v>63.180645161290322</v>
      </c>
      <c r="AH163" s="12">
        <v>69.5</v>
      </c>
      <c r="AI163" s="12">
        <v>14.4</v>
      </c>
      <c r="AJ163" s="12">
        <v>-999</v>
      </c>
      <c r="AK163" s="12">
        <v>-999</v>
      </c>
      <c r="AL163" s="12">
        <v>-999</v>
      </c>
      <c r="AM163" s="12">
        <v>-999</v>
      </c>
      <c r="AN163" s="12">
        <v>5.3677419354838705</v>
      </c>
      <c r="AO163" s="12">
        <v>-999</v>
      </c>
      <c r="AP163" s="12">
        <v>-999</v>
      </c>
      <c r="AQ163" s="12">
        <v>0.62258064516129008</v>
      </c>
      <c r="AR163" s="12">
        <v>0.53119354838709698</v>
      </c>
      <c r="AS163" s="12">
        <v>1.6479999999999999</v>
      </c>
      <c r="AT163" s="12">
        <v>124</v>
      </c>
      <c r="AU163" s="12">
        <v>0</v>
      </c>
    </row>
    <row r="164" spans="1:47" x14ac:dyDescent="0.25">
      <c r="A164" s="14">
        <v>33631</v>
      </c>
      <c r="B164" s="3">
        <v>28</v>
      </c>
      <c r="C164" s="4">
        <v>2.31</v>
      </c>
      <c r="D164" s="5">
        <v>-0.7</v>
      </c>
      <c r="E164" s="5">
        <v>1.1000000000000001</v>
      </c>
      <c r="F164" s="5">
        <v>-3.3</v>
      </c>
      <c r="G164" s="4">
        <v>97.4</v>
      </c>
      <c r="H164" s="4">
        <v>92.7</v>
      </c>
      <c r="I164" s="4">
        <v>3.4</v>
      </c>
      <c r="J164" s="4">
        <v>10.9</v>
      </c>
      <c r="K164" s="4">
        <v>10.199999999999999</v>
      </c>
      <c r="L164" s="4">
        <v>-999</v>
      </c>
      <c r="M164" s="4">
        <v>-999</v>
      </c>
      <c r="N164" s="4">
        <v>-999</v>
      </c>
      <c r="O164" s="4">
        <v>-999</v>
      </c>
      <c r="P164" s="5">
        <v>-999</v>
      </c>
      <c r="Q164" s="5">
        <v>1.7</v>
      </c>
      <c r="R164" s="4">
        <v>0.61299999999999999</v>
      </c>
      <c r="S164" s="34">
        <f>ROUND((0.6105*(EXP((17.273*E164)/(E164+237.3))))*(100-H164)/100,3)</f>
        <v>4.8000000000000001E-2</v>
      </c>
      <c r="T164" s="6">
        <f>IF(V164&lt;V165,L164,0)</f>
        <v>0</v>
      </c>
      <c r="U164" s="6">
        <f>IF(T164&gt;0,M164,-999)</f>
        <v>-999</v>
      </c>
      <c r="V164">
        <v>199201</v>
      </c>
      <c r="W164">
        <v>1992</v>
      </c>
      <c r="Y164" s="11">
        <v>200411</v>
      </c>
      <c r="Z164" s="12">
        <v>-999</v>
      </c>
      <c r="AA164" s="12">
        <v>-2.3533333333333331</v>
      </c>
      <c r="AB164" s="12">
        <v>1.8599999999999999</v>
      </c>
      <c r="AC164" s="12">
        <v>-5.4033333333333324</v>
      </c>
      <c r="AD164" s="12">
        <v>12.1</v>
      </c>
      <c r="AE164" s="12">
        <v>-10.5</v>
      </c>
      <c r="AF164" s="12">
        <v>90.01333333333335</v>
      </c>
      <c r="AG164" s="12">
        <v>70.63666666666667</v>
      </c>
      <c r="AH164" s="12">
        <v>90.9</v>
      </c>
      <c r="AI164" s="12">
        <v>16.3</v>
      </c>
      <c r="AJ164" s="12">
        <v>-999</v>
      </c>
      <c r="AK164" s="12">
        <v>-999</v>
      </c>
      <c r="AL164" s="12">
        <v>-999</v>
      </c>
      <c r="AM164" s="12">
        <v>-999</v>
      </c>
      <c r="AN164" s="12">
        <v>1.4666666666666675</v>
      </c>
      <c r="AO164" s="12">
        <v>-999</v>
      </c>
      <c r="AP164" s="12">
        <v>-999</v>
      </c>
      <c r="AQ164" s="12">
        <v>0.49230000000000002</v>
      </c>
      <c r="AR164" s="12">
        <v>0.23343333333333333</v>
      </c>
      <c r="AS164" s="12">
        <v>0.70199999999999996</v>
      </c>
      <c r="AT164" s="12">
        <v>411</v>
      </c>
      <c r="AU164" s="12">
        <v>-1.5</v>
      </c>
    </row>
    <row r="165" spans="1:47" x14ac:dyDescent="0.25">
      <c r="A165" s="14">
        <v>33632</v>
      </c>
      <c r="B165" s="3">
        <v>29</v>
      </c>
      <c r="C165" s="4">
        <v>2.2000000000000002</v>
      </c>
      <c r="D165" s="5">
        <v>-0.6</v>
      </c>
      <c r="E165" s="5">
        <v>1</v>
      </c>
      <c r="F165" s="5">
        <v>-3.3</v>
      </c>
      <c r="G165" s="4">
        <v>97.6</v>
      </c>
      <c r="H165" s="4">
        <v>90.3</v>
      </c>
      <c r="I165" s="4">
        <v>3.3</v>
      </c>
      <c r="J165" s="4">
        <v>11.1</v>
      </c>
      <c r="K165" s="4">
        <v>0.3</v>
      </c>
      <c r="L165" s="4">
        <v>-999</v>
      </c>
      <c r="M165" s="4">
        <v>-999</v>
      </c>
      <c r="N165" s="4">
        <v>-999</v>
      </c>
      <c r="O165" s="4">
        <v>-999</v>
      </c>
      <c r="P165" s="5">
        <v>-999</v>
      </c>
      <c r="Q165" s="5">
        <v>1.7</v>
      </c>
      <c r="R165" s="4">
        <v>0.59099999999999997</v>
      </c>
      <c r="S165" s="34">
        <f>ROUND((0.6105*(EXP((17.273*E165)/(E165+237.3))))*(100-H165)/100,3)</f>
        <v>6.4000000000000001E-2</v>
      </c>
      <c r="T165" s="6">
        <f>IF(V165&lt;V166,L165,0)</f>
        <v>0</v>
      </c>
      <c r="U165" s="6">
        <f>IF(T165&gt;0,M165,-999)</f>
        <v>-999</v>
      </c>
      <c r="V165">
        <v>199201</v>
      </c>
      <c r="W165">
        <v>1992</v>
      </c>
      <c r="Y165" s="11">
        <v>200412</v>
      </c>
      <c r="Z165" s="12">
        <v>-999</v>
      </c>
      <c r="AA165" s="12">
        <v>-3.6645161290322572</v>
      </c>
      <c r="AB165" s="12">
        <v>0.14838709677419365</v>
      </c>
      <c r="AC165" s="12">
        <v>-6.5838709677419347</v>
      </c>
      <c r="AD165" s="12">
        <v>6.2</v>
      </c>
      <c r="AE165" s="12">
        <v>-13.6</v>
      </c>
      <c r="AF165" s="12">
        <v>91.819354838709685</v>
      </c>
      <c r="AG165" s="12">
        <v>77.067741935483866</v>
      </c>
      <c r="AH165" s="12">
        <v>79.599999999999994</v>
      </c>
      <c r="AI165" s="12">
        <v>18</v>
      </c>
      <c r="AJ165" s="12">
        <v>-999</v>
      </c>
      <c r="AK165" s="12">
        <v>-999</v>
      </c>
      <c r="AL165" s="12">
        <v>-999</v>
      </c>
      <c r="AM165" s="12">
        <v>-999</v>
      </c>
      <c r="AN165" s="12">
        <v>1.1419354838709679</v>
      </c>
      <c r="AO165" s="12">
        <v>-999</v>
      </c>
      <c r="AP165" s="12">
        <v>-999</v>
      </c>
      <c r="AQ165" s="12">
        <v>0.47680645161290325</v>
      </c>
      <c r="AR165" s="12">
        <v>0.15922580645161294</v>
      </c>
      <c r="AS165" s="12">
        <v>0.61099999999999999</v>
      </c>
      <c r="AT165" s="12">
        <v>643</v>
      </c>
      <c r="AU165" s="12">
        <v>-0.6</v>
      </c>
    </row>
    <row r="166" spans="1:47" x14ac:dyDescent="0.25">
      <c r="A166" s="14">
        <v>33633</v>
      </c>
      <c r="B166" s="3">
        <v>30</v>
      </c>
      <c r="C166" s="4">
        <v>5.07</v>
      </c>
      <c r="D166" s="5">
        <v>1.7</v>
      </c>
      <c r="E166" s="5">
        <v>5.7</v>
      </c>
      <c r="F166" s="5">
        <v>-0.8</v>
      </c>
      <c r="G166" s="4">
        <v>85.2</v>
      </c>
      <c r="H166" s="4">
        <v>68.7</v>
      </c>
      <c r="I166" s="4">
        <v>3.6</v>
      </c>
      <c r="J166" s="4">
        <v>12.8</v>
      </c>
      <c r="K166" s="4">
        <v>2.6</v>
      </c>
      <c r="L166" s="4">
        <v>-999</v>
      </c>
      <c r="M166" s="4">
        <v>-999</v>
      </c>
      <c r="N166" s="4">
        <v>-999</v>
      </c>
      <c r="O166" s="4">
        <v>-999</v>
      </c>
      <c r="P166" s="5">
        <v>-999</v>
      </c>
      <c r="Q166" s="5">
        <v>1.6</v>
      </c>
      <c r="R166" s="4">
        <v>0.627</v>
      </c>
      <c r="S166" s="34">
        <f>ROUND((0.6105*(EXP((17.273*E166)/(E166+237.3))))*(100-H166)/100,3)</f>
        <v>0.28699999999999998</v>
      </c>
      <c r="T166" s="6">
        <f>IF(V166&lt;V167,L166,0)</f>
        <v>0</v>
      </c>
      <c r="U166" s="6">
        <f>IF(T166&gt;0,M166,-999)</f>
        <v>-999</v>
      </c>
      <c r="V166">
        <v>199201</v>
      </c>
      <c r="W166">
        <v>1992</v>
      </c>
      <c r="Y166" s="11">
        <v>200501</v>
      </c>
      <c r="Z166" s="12">
        <v>-999</v>
      </c>
      <c r="AA166" s="12">
        <v>-5.8580645161290326</v>
      </c>
      <c r="AB166" s="12">
        <v>-1.1967741935483864</v>
      </c>
      <c r="AC166" s="12">
        <v>-9.064516129032258</v>
      </c>
      <c r="AD166" s="12">
        <v>11.3</v>
      </c>
      <c r="AE166" s="12">
        <v>-25.5</v>
      </c>
      <c r="AF166" s="12">
        <v>88.751612903225819</v>
      </c>
      <c r="AG166" s="12">
        <v>71.338709677419374</v>
      </c>
      <c r="AH166" s="12">
        <v>47.800000000000011</v>
      </c>
      <c r="AI166" s="12">
        <v>14.2</v>
      </c>
      <c r="AJ166" s="12">
        <v>-999</v>
      </c>
      <c r="AK166" s="12">
        <v>-999</v>
      </c>
      <c r="AL166" s="12">
        <v>-999</v>
      </c>
      <c r="AM166" s="12">
        <v>-999</v>
      </c>
      <c r="AN166" s="12">
        <v>-999</v>
      </c>
      <c r="AO166" s="12">
        <v>0.90322580645161277</v>
      </c>
      <c r="AP166" s="12">
        <v>-999</v>
      </c>
      <c r="AQ166" s="12">
        <v>0.43241935483870975</v>
      </c>
      <c r="AR166" s="12">
        <v>0.18480645161290324</v>
      </c>
      <c r="AS166" s="12">
        <v>0.70499999999999996</v>
      </c>
      <c r="AT166" s="12">
        <v>549</v>
      </c>
      <c r="AU166" s="12">
        <v>-0.2</v>
      </c>
    </row>
    <row r="167" spans="1:47" x14ac:dyDescent="0.25">
      <c r="A167" s="14">
        <v>33634</v>
      </c>
      <c r="B167" s="3">
        <v>31</v>
      </c>
      <c r="C167" s="4">
        <v>2.0299999999999998</v>
      </c>
      <c r="D167" s="5">
        <v>1.9</v>
      </c>
      <c r="E167" s="5">
        <v>4.5999999999999996</v>
      </c>
      <c r="F167" s="5">
        <v>0.4</v>
      </c>
      <c r="G167" s="4">
        <v>77.2</v>
      </c>
      <c r="H167" s="4">
        <v>50.6</v>
      </c>
      <c r="I167" s="4">
        <v>4.8</v>
      </c>
      <c r="J167" s="4">
        <v>12.1</v>
      </c>
      <c r="K167" s="4">
        <v>0</v>
      </c>
      <c r="L167" s="4">
        <v>-999</v>
      </c>
      <c r="M167" s="4">
        <v>-999</v>
      </c>
      <c r="N167" s="4">
        <v>-999</v>
      </c>
      <c r="O167" s="4">
        <v>-999</v>
      </c>
      <c r="P167" s="5">
        <v>-999</v>
      </c>
      <c r="Q167" s="5">
        <v>1.6</v>
      </c>
      <c r="R167" s="4">
        <v>0.42799999999999999</v>
      </c>
      <c r="S167" s="34">
        <f>ROUND((0.6105*(EXP((17.273*E167)/(E167+237.3))))*(100-H167)/100,3)</f>
        <v>0.41899999999999998</v>
      </c>
      <c r="T167" s="6">
        <f>IF(V167&lt;V168,L167,0)</f>
        <v>-999</v>
      </c>
      <c r="U167" s="6">
        <f>IF(T167&gt;0,M167,-999)</f>
        <v>-999</v>
      </c>
      <c r="V167">
        <v>199201</v>
      </c>
      <c r="W167">
        <v>1992</v>
      </c>
      <c r="Y167" s="11">
        <v>200502</v>
      </c>
      <c r="Z167" s="12">
        <v>-999</v>
      </c>
      <c r="AA167" s="12">
        <v>-3.6071428571428568</v>
      </c>
      <c r="AB167" s="12">
        <v>2.9392857142857141</v>
      </c>
      <c r="AC167" s="12">
        <v>-8.1464285714285722</v>
      </c>
      <c r="AD167" s="12">
        <v>11.6</v>
      </c>
      <c r="AE167" s="12">
        <v>-14.8</v>
      </c>
      <c r="AF167" s="12">
        <v>69.73571428571428</v>
      </c>
      <c r="AG167" s="12">
        <v>46.86071428571428</v>
      </c>
      <c r="AH167" s="12">
        <v>17.7</v>
      </c>
      <c r="AI167" s="12">
        <v>11.4</v>
      </c>
      <c r="AJ167" s="12">
        <v>-999</v>
      </c>
      <c r="AK167" s="12">
        <v>-999</v>
      </c>
      <c r="AL167" s="12">
        <v>-999</v>
      </c>
      <c r="AM167" s="12">
        <v>-999</v>
      </c>
      <c r="AN167" s="12">
        <v>-999</v>
      </c>
      <c r="AO167" s="12">
        <v>0.81428571428571461</v>
      </c>
      <c r="AP167" s="12">
        <v>-999</v>
      </c>
      <c r="AQ167" s="12">
        <v>0.33010714285714282</v>
      </c>
      <c r="AR167" s="12">
        <v>0.47589285714285712</v>
      </c>
      <c r="AS167" s="12">
        <v>1.1739999999999999</v>
      </c>
      <c r="AT167" s="12">
        <v>575</v>
      </c>
      <c r="AU167" s="12">
        <v>-0.1</v>
      </c>
    </row>
    <row r="168" spans="1:47" x14ac:dyDescent="0.25">
      <c r="A168" s="14">
        <v>33635</v>
      </c>
      <c r="B168" s="3">
        <v>32</v>
      </c>
      <c r="C168" s="4">
        <v>2.2400000000000002</v>
      </c>
      <c r="D168" s="5">
        <v>-0.5</v>
      </c>
      <c r="E168" s="5">
        <v>2.1</v>
      </c>
      <c r="F168" s="5">
        <v>-3.5</v>
      </c>
      <c r="G168" s="4">
        <v>87.6</v>
      </c>
      <c r="H168" s="4">
        <v>78.099999999999994</v>
      </c>
      <c r="I168" s="4">
        <v>1.4</v>
      </c>
      <c r="J168" s="4">
        <v>7</v>
      </c>
      <c r="K168" s="4">
        <v>11.3</v>
      </c>
      <c r="L168" s="4">
        <v>-999</v>
      </c>
      <c r="M168" s="4">
        <v>-999</v>
      </c>
      <c r="N168" s="4">
        <v>-999</v>
      </c>
      <c r="O168" s="4">
        <v>-999</v>
      </c>
      <c r="P168" s="5">
        <v>-999</v>
      </c>
      <c r="Q168" s="5">
        <v>1.6</v>
      </c>
      <c r="R168" s="4">
        <v>0.55600000000000005</v>
      </c>
      <c r="S168" s="34">
        <f>ROUND((0.6105*(EXP((17.273*E168)/(E168+237.3))))*(100-H168)/100,3)</f>
        <v>0.156</v>
      </c>
      <c r="T168" s="6">
        <f>IF(V168&lt;V169,L168,0)</f>
        <v>0</v>
      </c>
      <c r="U168" s="6">
        <f>IF(T168&gt;0,M168,-999)</f>
        <v>-999</v>
      </c>
      <c r="V168">
        <v>199202</v>
      </c>
      <c r="W168">
        <v>1992</v>
      </c>
      <c r="Y168" s="11">
        <v>200503</v>
      </c>
      <c r="Z168" s="12">
        <v>-999</v>
      </c>
      <c r="AA168" s="12">
        <v>-1.564516129032258</v>
      </c>
      <c r="AB168" s="12">
        <v>3.6258064516129025</v>
      </c>
      <c r="AC168" s="12">
        <v>-5.6483870967741936</v>
      </c>
      <c r="AD168" s="12">
        <v>13</v>
      </c>
      <c r="AE168" s="12">
        <v>-12.8</v>
      </c>
      <c r="AF168" s="12">
        <v>81.845161290322579</v>
      </c>
      <c r="AG168" s="12">
        <v>57.261290322580642</v>
      </c>
      <c r="AH168" s="12">
        <v>68.300000000000011</v>
      </c>
      <c r="AI168" s="12">
        <v>16.2</v>
      </c>
      <c r="AJ168" s="12">
        <v>-999</v>
      </c>
      <c r="AK168" s="12">
        <v>-999</v>
      </c>
      <c r="AL168" s="12">
        <v>-999</v>
      </c>
      <c r="AM168" s="12">
        <v>-999</v>
      </c>
      <c r="AN168" s="12">
        <v>-999</v>
      </c>
      <c r="AO168" s="12">
        <v>0.74193548387096764</v>
      </c>
      <c r="AP168" s="12">
        <v>-999</v>
      </c>
      <c r="AQ168" s="12">
        <v>0.43577419354838709</v>
      </c>
      <c r="AR168" s="12">
        <v>0.38993548387096783</v>
      </c>
      <c r="AS168" s="12">
        <v>1.1419999999999999</v>
      </c>
      <c r="AT168" s="12">
        <v>728</v>
      </c>
      <c r="AU168" s="12">
        <v>-0.2</v>
      </c>
    </row>
    <row r="169" spans="1:47" x14ac:dyDescent="0.25">
      <c r="A169" s="14">
        <v>33636</v>
      </c>
      <c r="B169" s="3">
        <v>33</v>
      </c>
      <c r="C169" s="4">
        <v>3.58</v>
      </c>
      <c r="D169" s="5">
        <v>-2.8</v>
      </c>
      <c r="E169" s="5">
        <v>0.6</v>
      </c>
      <c r="F169" s="5">
        <v>-7</v>
      </c>
      <c r="G169" s="4">
        <v>88.2</v>
      </c>
      <c r="H169" s="4">
        <v>73.7</v>
      </c>
      <c r="I169" s="4">
        <v>2.2000000000000002</v>
      </c>
      <c r="J169" s="4">
        <v>7.7</v>
      </c>
      <c r="K169" s="4">
        <v>0</v>
      </c>
      <c r="L169" s="4">
        <v>-999</v>
      </c>
      <c r="M169" s="4">
        <v>-999</v>
      </c>
      <c r="N169" s="4">
        <v>-999</v>
      </c>
      <c r="O169" s="4">
        <v>-999</v>
      </c>
      <c r="P169" s="5">
        <v>-999</v>
      </c>
      <c r="Q169" s="5">
        <v>1.6</v>
      </c>
      <c r="R169" s="4">
        <v>0.47099999999999997</v>
      </c>
      <c r="S169" s="34">
        <f>ROUND((0.6105*(EXP((17.273*E169)/(E169+237.3))))*(100-H169)/100,3)</f>
        <v>0.16800000000000001</v>
      </c>
      <c r="T169" s="6">
        <f>IF(V169&lt;V170,L169,0)</f>
        <v>0</v>
      </c>
      <c r="U169" s="6">
        <f>IF(T169&gt;0,M169,-999)</f>
        <v>-999</v>
      </c>
      <c r="V169">
        <v>199202</v>
      </c>
      <c r="W169">
        <v>1992</v>
      </c>
      <c r="Y169" s="11">
        <v>200504</v>
      </c>
      <c r="Z169" s="12">
        <v>-999</v>
      </c>
      <c r="AA169" s="12">
        <v>1.6266666666666667</v>
      </c>
      <c r="AB169" s="12">
        <v>7.8933333333333326</v>
      </c>
      <c r="AC169" s="12">
        <v>-4.2833333333333332</v>
      </c>
      <c r="AD169" s="12">
        <v>19.600000000000001</v>
      </c>
      <c r="AE169" s="12">
        <v>-9.5</v>
      </c>
      <c r="AF169" s="12">
        <v>68.36999999999999</v>
      </c>
      <c r="AG169" s="12">
        <v>41.8</v>
      </c>
      <c r="AH169" s="12">
        <v>33.6</v>
      </c>
      <c r="AI169" s="12">
        <v>12.9</v>
      </c>
      <c r="AJ169" s="12">
        <v>-999</v>
      </c>
      <c r="AK169" s="12">
        <v>-999</v>
      </c>
      <c r="AL169" s="12">
        <v>-999</v>
      </c>
      <c r="AM169" s="12">
        <v>-999</v>
      </c>
      <c r="AN169" s="12">
        <v>-999</v>
      </c>
      <c r="AO169" s="12">
        <v>0.7466666666666667</v>
      </c>
      <c r="AP169" s="12">
        <v>-999</v>
      </c>
      <c r="AQ169" s="12">
        <v>0.42429999999999995</v>
      </c>
      <c r="AR169" s="12">
        <v>0.71693333333333342</v>
      </c>
      <c r="AS169" s="12">
        <v>1.6990000000000001</v>
      </c>
      <c r="AT169" s="12">
        <v>64</v>
      </c>
      <c r="AU169" s="12">
        <v>0</v>
      </c>
    </row>
    <row r="170" spans="1:47" x14ac:dyDescent="0.25">
      <c r="A170" s="14">
        <v>33637</v>
      </c>
      <c r="B170" s="3">
        <v>34</v>
      </c>
      <c r="C170" s="4">
        <v>7.24</v>
      </c>
      <c r="D170" s="5">
        <v>0.1</v>
      </c>
      <c r="E170" s="5">
        <v>6.4</v>
      </c>
      <c r="F170" s="5">
        <v>-4.0999999999999996</v>
      </c>
      <c r="G170" s="4">
        <v>70.7</v>
      </c>
      <c r="H170" s="4">
        <v>53.7</v>
      </c>
      <c r="I170" s="4">
        <v>1.6</v>
      </c>
      <c r="J170" s="4">
        <v>7</v>
      </c>
      <c r="K170" s="4">
        <v>0</v>
      </c>
      <c r="L170" s="4">
        <v>-999</v>
      </c>
      <c r="M170" s="4">
        <v>-999</v>
      </c>
      <c r="N170" s="4">
        <v>-999</v>
      </c>
      <c r="O170" s="4">
        <v>-999</v>
      </c>
      <c r="P170" s="5">
        <v>-999</v>
      </c>
      <c r="Q170" s="5">
        <v>1.6</v>
      </c>
      <c r="R170" s="4">
        <v>0.51800000000000002</v>
      </c>
      <c r="S170" s="34">
        <f>ROUND((0.6105*(EXP((17.273*E170)/(E170+237.3))))*(100-H170)/100,3)</f>
        <v>0.44500000000000001</v>
      </c>
      <c r="T170" s="6">
        <f>IF(V170&lt;V171,L170,0)</f>
        <v>0</v>
      </c>
      <c r="U170" s="6">
        <f>IF(T170&gt;0,M170,-999)</f>
        <v>-999</v>
      </c>
      <c r="V170">
        <v>199202</v>
      </c>
      <c r="W170">
        <v>1992</v>
      </c>
      <c r="Y170" s="11">
        <v>200505</v>
      </c>
      <c r="Z170" s="12">
        <v>-999</v>
      </c>
      <c r="AA170" s="12">
        <v>6.887096774193548</v>
      </c>
      <c r="AB170" s="12">
        <v>13.032258064516132</v>
      </c>
      <c r="AC170" s="12">
        <v>1.6806451612903226</v>
      </c>
      <c r="AD170" s="12">
        <v>24.4</v>
      </c>
      <c r="AE170" s="12">
        <v>-3.4</v>
      </c>
      <c r="AF170" s="12">
        <v>75.861290322580672</v>
      </c>
      <c r="AG170" s="12">
        <v>50.403225806451616</v>
      </c>
      <c r="AH170" s="12">
        <v>70.3</v>
      </c>
      <c r="AI170" s="12">
        <v>17.100000000000001</v>
      </c>
      <c r="AJ170" s="12">
        <v>-999</v>
      </c>
      <c r="AK170" s="12">
        <v>-999</v>
      </c>
      <c r="AL170" s="12">
        <v>-999</v>
      </c>
      <c r="AM170" s="12">
        <v>-999</v>
      </c>
      <c r="AN170" s="12">
        <v>-999</v>
      </c>
      <c r="AO170" s="12">
        <v>6.8032258064516125</v>
      </c>
      <c r="AP170" s="12">
        <v>-999</v>
      </c>
      <c r="AQ170" s="12">
        <v>0.7130322580645162</v>
      </c>
      <c r="AR170" s="12">
        <v>0.86454838709677428</v>
      </c>
      <c r="AS170" s="12">
        <v>2.3929999999999998</v>
      </c>
      <c r="AT170" s="12">
        <v>0</v>
      </c>
      <c r="AU170" s="12">
        <v>-999</v>
      </c>
    </row>
    <row r="171" spans="1:47" x14ac:dyDescent="0.25">
      <c r="A171" s="14">
        <v>33638</v>
      </c>
      <c r="B171" s="3">
        <v>35</v>
      </c>
      <c r="C171" s="4">
        <v>7.28</v>
      </c>
      <c r="D171" s="5">
        <v>0.9</v>
      </c>
      <c r="E171" s="5">
        <v>9.4</v>
      </c>
      <c r="F171" s="5">
        <v>-4.4000000000000004</v>
      </c>
      <c r="G171" s="4">
        <v>51.1</v>
      </c>
      <c r="H171" s="4">
        <v>27.4</v>
      </c>
      <c r="I171" s="4">
        <v>0.8</v>
      </c>
      <c r="J171" s="4">
        <v>3.1</v>
      </c>
      <c r="K171" s="4">
        <v>0</v>
      </c>
      <c r="L171" s="4">
        <v>-999</v>
      </c>
      <c r="M171" s="4">
        <v>-999</v>
      </c>
      <c r="N171" s="4">
        <v>-999</v>
      </c>
      <c r="O171" s="4">
        <v>-999</v>
      </c>
      <c r="P171" s="5">
        <v>-999</v>
      </c>
      <c r="Q171" s="5">
        <v>1.6</v>
      </c>
      <c r="R171" s="4">
        <v>0.32400000000000001</v>
      </c>
      <c r="S171" s="34">
        <f>ROUND((0.6105*(EXP((17.273*E171)/(E171+237.3))))*(100-H171)/100,3)</f>
        <v>0.85599999999999998</v>
      </c>
      <c r="T171" s="6">
        <f>IF(V171&lt;V172,L171,0)</f>
        <v>0</v>
      </c>
      <c r="U171" s="6">
        <f>IF(T171&gt;0,M171,-999)</f>
        <v>-999</v>
      </c>
      <c r="V171">
        <v>199202</v>
      </c>
      <c r="W171">
        <v>1992</v>
      </c>
      <c r="Y171" s="11">
        <v>200506</v>
      </c>
      <c r="Z171" s="12">
        <v>-999</v>
      </c>
      <c r="AA171" s="12">
        <v>7.23</v>
      </c>
      <c r="AB171" s="12">
        <v>13.753333333333334</v>
      </c>
      <c r="AC171" s="12">
        <v>2.2333333333333334</v>
      </c>
      <c r="AD171" s="12">
        <v>26.1</v>
      </c>
      <c r="AE171" s="12">
        <v>-2.1</v>
      </c>
      <c r="AF171" s="12">
        <v>84.223333333333315</v>
      </c>
      <c r="AG171" s="12">
        <v>56.856666666666669</v>
      </c>
      <c r="AH171" s="12">
        <v>130.4</v>
      </c>
      <c r="AI171" s="12">
        <v>31.2</v>
      </c>
      <c r="AJ171" s="12">
        <v>-999</v>
      </c>
      <c r="AK171" s="12">
        <v>-999</v>
      </c>
      <c r="AL171" s="12">
        <v>-999</v>
      </c>
      <c r="AM171" s="12">
        <v>-999</v>
      </c>
      <c r="AN171" s="12">
        <v>-999</v>
      </c>
      <c r="AO171" s="12">
        <v>9.533333333333335</v>
      </c>
      <c r="AP171" s="12">
        <v>-999</v>
      </c>
      <c r="AQ171" s="12">
        <v>0.84323333333333328</v>
      </c>
      <c r="AR171" s="12">
        <v>0.79863333333333342</v>
      </c>
      <c r="AS171" s="12">
        <v>2.6</v>
      </c>
      <c r="AT171" s="12">
        <v>0</v>
      </c>
      <c r="AU171" s="12">
        <v>-999</v>
      </c>
    </row>
    <row r="172" spans="1:47" x14ac:dyDescent="0.25">
      <c r="A172" s="14">
        <v>33639</v>
      </c>
      <c r="B172" s="3">
        <v>36</v>
      </c>
      <c r="C172" s="4">
        <v>7.52</v>
      </c>
      <c r="D172" s="5">
        <v>-0.7</v>
      </c>
      <c r="E172" s="5">
        <v>6.9</v>
      </c>
      <c r="F172" s="5">
        <v>-6</v>
      </c>
      <c r="G172" s="4">
        <v>67.400000000000006</v>
      </c>
      <c r="H172" s="4">
        <v>45.5</v>
      </c>
      <c r="I172" s="4">
        <v>1</v>
      </c>
      <c r="J172" s="4">
        <v>3.1</v>
      </c>
      <c r="K172" s="4">
        <v>0</v>
      </c>
      <c r="L172" s="4">
        <v>-999</v>
      </c>
      <c r="M172" s="4">
        <v>-999</v>
      </c>
      <c r="N172" s="4">
        <v>-999</v>
      </c>
      <c r="O172" s="4">
        <v>-999</v>
      </c>
      <c r="P172" s="5">
        <v>-999</v>
      </c>
      <c r="Q172" s="5">
        <v>1.6</v>
      </c>
      <c r="R172" s="4">
        <v>0.45400000000000001</v>
      </c>
      <c r="S172" s="34">
        <f>ROUND((0.6105*(EXP((17.273*E172)/(E172+237.3))))*(100-H172)/100,3)</f>
        <v>0.54200000000000004</v>
      </c>
      <c r="T172" s="6">
        <f>IF(V172&lt;V173,L172,0)</f>
        <v>0</v>
      </c>
      <c r="U172" s="6">
        <f>IF(T172&gt;0,M172,-999)</f>
        <v>-999</v>
      </c>
      <c r="V172">
        <v>199202</v>
      </c>
      <c r="W172">
        <v>1992</v>
      </c>
      <c r="Y172" s="11">
        <v>200507</v>
      </c>
      <c r="Z172" s="12">
        <v>-999</v>
      </c>
      <c r="AA172" s="12">
        <v>12.180645161290322</v>
      </c>
      <c r="AB172" s="12">
        <v>19.258064516129036</v>
      </c>
      <c r="AC172" s="12">
        <v>5.2774193548387078</v>
      </c>
      <c r="AD172" s="12">
        <v>25.9</v>
      </c>
      <c r="AE172" s="12">
        <v>0.7</v>
      </c>
      <c r="AF172" s="12">
        <v>67.42903225806451</v>
      </c>
      <c r="AG172" s="12">
        <v>38.674193548387095</v>
      </c>
      <c r="AH172" s="12">
        <v>41.699999999999996</v>
      </c>
      <c r="AI172" s="12">
        <v>12</v>
      </c>
      <c r="AJ172" s="12">
        <v>-999</v>
      </c>
      <c r="AK172" s="12">
        <v>-999</v>
      </c>
      <c r="AL172" s="12">
        <v>-999</v>
      </c>
      <c r="AM172" s="12">
        <v>-999</v>
      </c>
      <c r="AN172" s="12">
        <v>-999</v>
      </c>
      <c r="AO172" s="12">
        <v>12.60967741935484</v>
      </c>
      <c r="AP172" s="12">
        <v>-999</v>
      </c>
      <c r="AQ172" s="12">
        <v>0.82638709677419364</v>
      </c>
      <c r="AR172" s="12">
        <v>1.4734838709677418</v>
      </c>
      <c r="AS172" s="12">
        <v>2.718</v>
      </c>
      <c r="AT172" s="12">
        <v>0</v>
      </c>
      <c r="AU172" s="12">
        <v>-999</v>
      </c>
    </row>
    <row r="173" spans="1:47" x14ac:dyDescent="0.25">
      <c r="A173" s="14">
        <v>33640</v>
      </c>
      <c r="B173" s="3">
        <v>37</v>
      </c>
      <c r="C173" s="4">
        <v>8.1199999999999992</v>
      </c>
      <c r="D173" s="5">
        <v>0.5</v>
      </c>
      <c r="E173" s="5">
        <v>6.9</v>
      </c>
      <c r="F173" s="5">
        <v>-4.5999999999999996</v>
      </c>
      <c r="G173" s="4">
        <v>49.7</v>
      </c>
      <c r="H173" s="4">
        <v>35.4</v>
      </c>
      <c r="I173" s="4">
        <v>1.3</v>
      </c>
      <c r="J173" s="4">
        <v>4.2</v>
      </c>
      <c r="K173" s="4">
        <v>0</v>
      </c>
      <c r="L173" s="4">
        <v>-999</v>
      </c>
      <c r="M173" s="4">
        <v>-999</v>
      </c>
      <c r="N173" s="4">
        <v>-999</v>
      </c>
      <c r="O173" s="4">
        <v>-999</v>
      </c>
      <c r="P173" s="5">
        <v>-999</v>
      </c>
      <c r="Q173" s="5">
        <v>1.6</v>
      </c>
      <c r="R173" s="4">
        <v>0.35299999999999998</v>
      </c>
      <c r="S173" s="34">
        <f>ROUND((0.6105*(EXP((17.273*E173)/(E173+237.3))))*(100-H173)/100,3)</f>
        <v>0.64300000000000002</v>
      </c>
      <c r="T173" s="6">
        <f>IF(V173&lt;V174,L173,0)</f>
        <v>0</v>
      </c>
      <c r="U173" s="6">
        <f>IF(T173&gt;0,M173,-999)</f>
        <v>-999</v>
      </c>
      <c r="V173">
        <v>199202</v>
      </c>
      <c r="W173">
        <v>1992</v>
      </c>
      <c r="Y173" s="11">
        <v>200508</v>
      </c>
      <c r="Z173" s="12">
        <v>-999</v>
      </c>
      <c r="AA173" s="12">
        <v>13.106451612903225</v>
      </c>
      <c r="AB173" s="12">
        <v>20.522580645161288</v>
      </c>
      <c r="AC173" s="12">
        <v>6.4193548387096753</v>
      </c>
      <c r="AD173" s="12">
        <v>26.5</v>
      </c>
      <c r="AE173" s="12">
        <v>1</v>
      </c>
      <c r="AF173" s="12">
        <v>55.941935483870964</v>
      </c>
      <c r="AG173" s="12">
        <v>32.87096774193548</v>
      </c>
      <c r="AH173" s="12">
        <v>19.2</v>
      </c>
      <c r="AI173" s="12">
        <v>9.6</v>
      </c>
      <c r="AJ173" s="12">
        <v>-999</v>
      </c>
      <c r="AK173" s="12">
        <v>-999</v>
      </c>
      <c r="AL173" s="12">
        <v>-999</v>
      </c>
      <c r="AM173" s="12">
        <v>-999</v>
      </c>
      <c r="AN173" s="12">
        <v>-999</v>
      </c>
      <c r="AO173" s="12">
        <v>13.038709677419359</v>
      </c>
      <c r="AP173" s="12">
        <v>-999</v>
      </c>
      <c r="AQ173" s="12">
        <v>0.7281612903225807</v>
      </c>
      <c r="AR173" s="12">
        <v>1.7737096774193553</v>
      </c>
      <c r="AS173" s="12">
        <v>2.8940000000000001</v>
      </c>
      <c r="AT173" s="12">
        <v>0</v>
      </c>
      <c r="AU173" s="12">
        <v>-999</v>
      </c>
    </row>
    <row r="174" spans="1:47" x14ac:dyDescent="0.25">
      <c r="A174" s="14">
        <v>33641</v>
      </c>
      <c r="B174" s="3">
        <v>38</v>
      </c>
      <c r="C174" s="4">
        <v>7.68</v>
      </c>
      <c r="D174" s="5">
        <v>0.4</v>
      </c>
      <c r="E174" s="5">
        <v>7.5</v>
      </c>
      <c r="F174" s="5">
        <v>-4.5</v>
      </c>
      <c r="G174" s="4">
        <v>53.2</v>
      </c>
      <c r="H174" s="4">
        <v>38.700000000000003</v>
      </c>
      <c r="I174" s="4">
        <v>1</v>
      </c>
      <c r="J174" s="4">
        <v>4</v>
      </c>
      <c r="K174" s="4">
        <v>3.4</v>
      </c>
      <c r="L174" s="4">
        <v>-999</v>
      </c>
      <c r="M174" s="4">
        <v>-999</v>
      </c>
      <c r="N174" s="4">
        <v>-999</v>
      </c>
      <c r="O174" s="4">
        <v>-999</v>
      </c>
      <c r="P174" s="5">
        <v>-999</v>
      </c>
      <c r="Q174" s="5">
        <v>1.6</v>
      </c>
      <c r="R174" s="4">
        <v>0.40200000000000002</v>
      </c>
      <c r="S174" s="34">
        <f>ROUND((0.6105*(EXP((17.273*E174)/(E174+237.3))))*(100-H174)/100,3)</f>
        <v>0.63500000000000001</v>
      </c>
      <c r="T174" s="6">
        <f>IF(V174&lt;V175,L174,0)</f>
        <v>0</v>
      </c>
      <c r="U174" s="6">
        <f>IF(T174&gt;0,M174,-999)</f>
        <v>-999</v>
      </c>
      <c r="V174">
        <v>199202</v>
      </c>
      <c r="W174">
        <v>1992</v>
      </c>
      <c r="Y174" s="11">
        <v>200509</v>
      </c>
      <c r="Z174" s="12">
        <v>-999</v>
      </c>
      <c r="AA174" s="12">
        <v>6.3333333333333321</v>
      </c>
      <c r="AB174" s="12">
        <v>12.963333333333335</v>
      </c>
      <c r="AC174" s="12">
        <v>1.2933333333333332</v>
      </c>
      <c r="AD174" s="12">
        <v>22.2</v>
      </c>
      <c r="AE174" s="12">
        <v>-3.3</v>
      </c>
      <c r="AF174" s="12">
        <v>76.939999999999984</v>
      </c>
      <c r="AG174" s="12">
        <v>51.76</v>
      </c>
      <c r="AH174" s="12">
        <v>23.5</v>
      </c>
      <c r="AI174" s="12">
        <v>5.0999999999999996</v>
      </c>
      <c r="AJ174" s="12">
        <v>-999</v>
      </c>
      <c r="AK174" s="12">
        <v>-999</v>
      </c>
      <c r="AL174" s="12">
        <v>-999</v>
      </c>
      <c r="AM174" s="12">
        <v>-999</v>
      </c>
      <c r="AN174" s="12">
        <v>-999</v>
      </c>
      <c r="AO174" s="12">
        <v>8.7133333333333329</v>
      </c>
      <c r="AP174" s="12">
        <v>-999</v>
      </c>
      <c r="AQ174" s="12">
        <v>0.74343333333333339</v>
      </c>
      <c r="AR174" s="12">
        <v>0.81389999999999996</v>
      </c>
      <c r="AS174" s="12">
        <v>1.8240000000000001</v>
      </c>
      <c r="AT174" s="12">
        <v>0</v>
      </c>
      <c r="AU174" s="12">
        <v>-999</v>
      </c>
    </row>
    <row r="175" spans="1:47" x14ac:dyDescent="0.25">
      <c r="A175" s="14">
        <v>33642</v>
      </c>
      <c r="B175" s="3">
        <v>39</v>
      </c>
      <c r="C175" s="4">
        <v>1.6</v>
      </c>
      <c r="D175" s="5">
        <v>-3.5</v>
      </c>
      <c r="E175" s="5">
        <v>-2.2999999999999998</v>
      </c>
      <c r="F175" s="5">
        <v>-5.4</v>
      </c>
      <c r="G175" s="4">
        <v>94.8</v>
      </c>
      <c r="H175" s="4">
        <v>68.599999999999994</v>
      </c>
      <c r="I175" s="4">
        <v>0.7</v>
      </c>
      <c r="J175" s="4">
        <v>5.4</v>
      </c>
      <c r="K175" s="4">
        <v>1</v>
      </c>
      <c r="L175" s="4">
        <v>-999</v>
      </c>
      <c r="M175" s="4">
        <v>-999</v>
      </c>
      <c r="N175" s="4">
        <v>-999</v>
      </c>
      <c r="O175" s="4">
        <v>-999</v>
      </c>
      <c r="P175" s="5">
        <v>-999</v>
      </c>
      <c r="Q175" s="5">
        <v>1.6</v>
      </c>
      <c r="R175" s="4">
        <v>0.35399999999999998</v>
      </c>
      <c r="S175" s="34">
        <f>ROUND((0.6105*(EXP((17.273*E175)/(E175+237.3))))*(100-H175)/100,3)</f>
        <v>0.16200000000000001</v>
      </c>
      <c r="T175" s="6">
        <f>IF(V175&lt;V176,L175,0)</f>
        <v>0</v>
      </c>
      <c r="U175" s="6">
        <f>IF(T175&gt;0,M175,-999)</f>
        <v>-999</v>
      </c>
      <c r="V175">
        <v>199202</v>
      </c>
      <c r="W175">
        <v>1992</v>
      </c>
      <c r="Y175" s="11">
        <v>200510</v>
      </c>
      <c r="Z175" s="12">
        <v>-999</v>
      </c>
      <c r="AA175" s="12">
        <v>2.3580645161290317</v>
      </c>
      <c r="AB175" s="12">
        <v>6.8258064516129036</v>
      </c>
      <c r="AC175" s="12">
        <v>-0.98064516129032275</v>
      </c>
      <c r="AD175" s="12">
        <v>15</v>
      </c>
      <c r="AE175" s="12">
        <v>-6.1</v>
      </c>
      <c r="AF175" s="12">
        <v>89.206451612903251</v>
      </c>
      <c r="AG175" s="12">
        <v>68.161290322580641</v>
      </c>
      <c r="AH175" s="12">
        <v>60.3</v>
      </c>
      <c r="AI175" s="12">
        <v>10.7</v>
      </c>
      <c r="AJ175" s="12">
        <v>-999</v>
      </c>
      <c r="AK175" s="12">
        <v>-999</v>
      </c>
      <c r="AL175" s="12">
        <v>-999</v>
      </c>
      <c r="AM175" s="12">
        <v>-999</v>
      </c>
      <c r="AN175" s="12">
        <v>-999</v>
      </c>
      <c r="AO175" s="12">
        <v>4.9064516129032256</v>
      </c>
      <c r="AP175" s="12">
        <v>-999</v>
      </c>
      <c r="AQ175" s="12">
        <v>0.67183870967741943</v>
      </c>
      <c r="AR175" s="12">
        <v>0.34825806451612912</v>
      </c>
      <c r="AS175" s="12">
        <v>0.79600000000000004</v>
      </c>
      <c r="AT175" s="12">
        <v>7</v>
      </c>
      <c r="AU175" s="12">
        <v>0</v>
      </c>
    </row>
    <row r="176" spans="1:47" x14ac:dyDescent="0.25">
      <c r="A176" s="14">
        <v>33643</v>
      </c>
      <c r="B176" s="3">
        <v>40</v>
      </c>
      <c r="C176" s="4">
        <v>5.33</v>
      </c>
      <c r="D176" s="5">
        <v>-2.8</v>
      </c>
      <c r="E176" s="5">
        <v>2.1</v>
      </c>
      <c r="F176" s="5">
        <v>-5.9</v>
      </c>
      <c r="G176" s="4">
        <v>92.7</v>
      </c>
      <c r="H176" s="4">
        <v>78.3</v>
      </c>
      <c r="I176" s="4">
        <v>0.7</v>
      </c>
      <c r="J176" s="4">
        <v>4.5</v>
      </c>
      <c r="K176" s="4">
        <v>0</v>
      </c>
      <c r="L176" s="4">
        <v>-999</v>
      </c>
      <c r="M176" s="4">
        <v>-999</v>
      </c>
      <c r="N176" s="4">
        <v>-999</v>
      </c>
      <c r="O176" s="4">
        <v>-999</v>
      </c>
      <c r="P176" s="5">
        <v>-999</v>
      </c>
      <c r="Q176" s="5">
        <v>1.6</v>
      </c>
      <c r="R176" s="4">
        <v>0.55800000000000005</v>
      </c>
      <c r="S176" s="34">
        <f>ROUND((0.6105*(EXP((17.273*E176)/(E176+237.3))))*(100-H176)/100,3)</f>
        <v>0.154</v>
      </c>
      <c r="T176" s="6">
        <f>IF(V176&lt;V177,L176,0)</f>
        <v>0</v>
      </c>
      <c r="U176" s="6">
        <f>IF(T176&gt;0,M176,-999)</f>
        <v>-999</v>
      </c>
      <c r="V176">
        <v>199202</v>
      </c>
      <c r="W176">
        <v>1992</v>
      </c>
      <c r="Y176" s="11">
        <v>200511</v>
      </c>
      <c r="Z176" s="12">
        <v>-999</v>
      </c>
      <c r="AA176" s="12">
        <v>-3.0599999999999996</v>
      </c>
      <c r="AB176" s="12">
        <v>1.4133333333333331</v>
      </c>
      <c r="AC176" s="12">
        <v>-6.3666666666666663</v>
      </c>
      <c r="AD176" s="12">
        <v>16.399999999999999</v>
      </c>
      <c r="AE176" s="12">
        <v>-14.5</v>
      </c>
      <c r="AF176" s="12">
        <v>88.136666666666642</v>
      </c>
      <c r="AG176" s="12">
        <v>75.419999999999987</v>
      </c>
      <c r="AH176" s="12">
        <v>73.5</v>
      </c>
      <c r="AI176" s="12">
        <v>16.3</v>
      </c>
      <c r="AJ176" s="12">
        <v>-999</v>
      </c>
      <c r="AK176" s="12">
        <v>-999</v>
      </c>
      <c r="AL176" s="12">
        <v>-999</v>
      </c>
      <c r="AM176" s="12">
        <v>-999</v>
      </c>
      <c r="AN176" s="12">
        <v>-999</v>
      </c>
      <c r="AO176" s="12">
        <v>1.9033333333333329</v>
      </c>
      <c r="AP176" s="12">
        <v>-999</v>
      </c>
      <c r="AQ176" s="12">
        <v>0.48640000000000005</v>
      </c>
      <c r="AR176" s="12">
        <v>0.26813333333333328</v>
      </c>
      <c r="AS176" s="12">
        <v>1.52</v>
      </c>
      <c r="AT176" s="12">
        <v>334</v>
      </c>
      <c r="AU176" s="12">
        <v>-2.2000000000000002</v>
      </c>
    </row>
    <row r="177" spans="1:47" x14ac:dyDescent="0.25">
      <c r="A177" s="14">
        <v>33644</v>
      </c>
      <c r="B177" s="3">
        <v>41</v>
      </c>
      <c r="C177" s="4">
        <v>2.89</v>
      </c>
      <c r="D177" s="5">
        <v>-0.6</v>
      </c>
      <c r="E177" s="5">
        <v>1.1000000000000001</v>
      </c>
      <c r="F177" s="5">
        <v>-3.2</v>
      </c>
      <c r="G177" s="4">
        <v>95.9</v>
      </c>
      <c r="H177" s="4">
        <v>91.4</v>
      </c>
      <c r="I177" s="4">
        <v>3.1</v>
      </c>
      <c r="J177" s="4">
        <v>8.4</v>
      </c>
      <c r="K177" s="4">
        <v>0.5</v>
      </c>
      <c r="L177" s="4">
        <v>-999</v>
      </c>
      <c r="M177" s="4">
        <v>-999</v>
      </c>
      <c r="N177" s="4">
        <v>-999</v>
      </c>
      <c r="O177" s="4">
        <v>-999</v>
      </c>
      <c r="P177" s="5">
        <v>-999</v>
      </c>
      <c r="Q177" s="5">
        <v>1.6</v>
      </c>
      <c r="R177" s="4">
        <v>0.60499999999999998</v>
      </c>
      <c r="S177" s="34">
        <f>ROUND((0.6105*(EXP((17.273*E177)/(E177+237.3))))*(100-H177)/100,3)</f>
        <v>5.7000000000000002E-2</v>
      </c>
      <c r="T177" s="6">
        <f>IF(V177&lt;V178,L177,0)</f>
        <v>0</v>
      </c>
      <c r="U177" s="6">
        <f>IF(T177&gt;0,M177,-999)</f>
        <v>-999</v>
      </c>
      <c r="V177">
        <v>199202</v>
      </c>
      <c r="W177">
        <v>1992</v>
      </c>
      <c r="Y177" s="11">
        <v>200512</v>
      </c>
      <c r="Z177" s="12">
        <v>-999</v>
      </c>
      <c r="AA177" s="12">
        <v>-5.5387096774193534</v>
      </c>
      <c r="AB177" s="12">
        <v>-1.3967741935483868</v>
      </c>
      <c r="AC177" s="12">
        <v>-8.7258064516129039</v>
      </c>
      <c r="AD177" s="12">
        <v>13.3</v>
      </c>
      <c r="AE177" s="12">
        <v>-17.5</v>
      </c>
      <c r="AF177" s="12">
        <v>87.045161290322582</v>
      </c>
      <c r="AG177" s="12">
        <v>71.025806451612908</v>
      </c>
      <c r="AH177" s="12">
        <v>43.7</v>
      </c>
      <c r="AI177" s="12">
        <v>7.5</v>
      </c>
      <c r="AJ177" s="12">
        <v>-999</v>
      </c>
      <c r="AK177" s="12">
        <v>-999</v>
      </c>
      <c r="AL177" s="12">
        <v>-999</v>
      </c>
      <c r="AM177" s="12">
        <v>-999</v>
      </c>
      <c r="AN177" s="12">
        <v>-999</v>
      </c>
      <c r="AO177" s="12">
        <v>1.1096774193548384</v>
      </c>
      <c r="AP177" s="12">
        <v>-999</v>
      </c>
      <c r="AQ177" s="12">
        <v>0.39674193548387093</v>
      </c>
      <c r="AR177" s="12">
        <v>0.18970967741935482</v>
      </c>
      <c r="AS177" s="12">
        <v>1.228</v>
      </c>
      <c r="AT177" s="12">
        <v>479</v>
      </c>
      <c r="AU177" s="12">
        <v>-0.9</v>
      </c>
    </row>
    <row r="178" spans="1:47" x14ac:dyDescent="0.25">
      <c r="A178" s="14">
        <v>33645</v>
      </c>
      <c r="B178" s="3">
        <v>42</v>
      </c>
      <c r="C178" s="4">
        <v>4.41</v>
      </c>
      <c r="D178" s="5">
        <v>0.8</v>
      </c>
      <c r="E178" s="5">
        <v>3.6</v>
      </c>
      <c r="F178" s="5">
        <v>-0.6</v>
      </c>
      <c r="G178" s="4">
        <v>90.9</v>
      </c>
      <c r="H178" s="4">
        <v>80.900000000000006</v>
      </c>
      <c r="I178" s="4">
        <v>2.4</v>
      </c>
      <c r="J178" s="4">
        <v>7.1</v>
      </c>
      <c r="K178" s="4">
        <v>0</v>
      </c>
      <c r="L178" s="4">
        <v>-999</v>
      </c>
      <c r="M178" s="4">
        <v>-999</v>
      </c>
      <c r="N178" s="4">
        <v>-999</v>
      </c>
      <c r="O178" s="4">
        <v>-999</v>
      </c>
      <c r="P178" s="5">
        <v>-999</v>
      </c>
      <c r="Q178" s="5">
        <v>1.5</v>
      </c>
      <c r="R178" s="4">
        <v>0.63800000000000001</v>
      </c>
      <c r="S178" s="34">
        <f>ROUND((0.6105*(EXP((17.273*E178)/(E178+237.3))))*(100-H178)/100,3)</f>
        <v>0.151</v>
      </c>
      <c r="T178" s="6">
        <f>IF(V178&lt;V179,L178,0)</f>
        <v>0</v>
      </c>
      <c r="U178" s="6">
        <f>IF(T178&gt;0,M178,-999)</f>
        <v>-999</v>
      </c>
      <c r="V178">
        <v>199202</v>
      </c>
      <c r="W178">
        <v>1992</v>
      </c>
      <c r="Y178" s="11">
        <v>200601</v>
      </c>
      <c r="Z178" s="12">
        <v>-999</v>
      </c>
      <c r="AA178" s="12">
        <v>-4.3903225806451607</v>
      </c>
      <c r="AB178" s="12">
        <v>-1.2548387096774192</v>
      </c>
      <c r="AC178" s="12">
        <v>-6.8774193548387101</v>
      </c>
      <c r="AD178" s="12">
        <v>5</v>
      </c>
      <c r="AE178" s="12">
        <v>-11.3</v>
      </c>
      <c r="AF178" s="12">
        <v>95.438709677419354</v>
      </c>
      <c r="AG178" s="12">
        <v>83.300000000000011</v>
      </c>
      <c r="AH178" s="12">
        <v>87.300000000000011</v>
      </c>
      <c r="AI178" s="12">
        <v>14</v>
      </c>
      <c r="AJ178" s="12">
        <v>-999</v>
      </c>
      <c r="AK178" s="12">
        <v>-999</v>
      </c>
      <c r="AL178" s="12">
        <v>-999</v>
      </c>
      <c r="AM178" s="12">
        <v>-999</v>
      </c>
      <c r="AN178" s="12">
        <v>-999</v>
      </c>
      <c r="AO178" s="12">
        <v>0.95806451612903176</v>
      </c>
      <c r="AP178" s="12">
        <v>-999</v>
      </c>
      <c r="AQ178" s="12">
        <v>0.46880645161290319</v>
      </c>
      <c r="AR178" s="12">
        <v>9.7096774193548396E-2</v>
      </c>
      <c r="AS178" s="12">
        <v>0.28999999999999998</v>
      </c>
      <c r="AT178" s="12">
        <v>949</v>
      </c>
      <c r="AU178" s="12">
        <v>-0.6</v>
      </c>
    </row>
    <row r="179" spans="1:47" x14ac:dyDescent="0.25">
      <c r="A179" s="14">
        <v>33646</v>
      </c>
      <c r="B179" s="3">
        <v>43</v>
      </c>
      <c r="C179" s="4">
        <v>4.76</v>
      </c>
      <c r="D179" s="5">
        <v>0</v>
      </c>
      <c r="E179" s="5">
        <v>3.3</v>
      </c>
      <c r="F179" s="5">
        <v>-1.7</v>
      </c>
      <c r="G179" s="4">
        <v>93.9</v>
      </c>
      <c r="H179" s="4">
        <v>81.099999999999994</v>
      </c>
      <c r="I179" s="4">
        <v>2.9</v>
      </c>
      <c r="J179" s="4">
        <v>7.3</v>
      </c>
      <c r="K179" s="4">
        <v>1.5</v>
      </c>
      <c r="L179" s="4">
        <v>-999</v>
      </c>
      <c r="M179" s="4">
        <v>-999</v>
      </c>
      <c r="N179" s="4">
        <v>-999</v>
      </c>
      <c r="O179" s="4">
        <v>-999</v>
      </c>
      <c r="P179" s="5">
        <v>-999</v>
      </c>
      <c r="Q179" s="5">
        <v>1.5</v>
      </c>
      <c r="R179" s="4">
        <v>0.629</v>
      </c>
      <c r="S179" s="34">
        <f>ROUND((0.6105*(EXP((17.273*E179)/(E179+237.3))))*(100-H179)/100,3)</f>
        <v>0.14599999999999999</v>
      </c>
      <c r="T179" s="6">
        <f>IF(V179&lt;V180,L179,0)</f>
        <v>0</v>
      </c>
      <c r="U179" s="6">
        <f>IF(T179&gt;0,M179,-999)</f>
        <v>-999</v>
      </c>
      <c r="V179">
        <v>199202</v>
      </c>
      <c r="W179">
        <v>1992</v>
      </c>
      <c r="Y179" s="11">
        <v>200602</v>
      </c>
      <c r="Z179" s="12">
        <v>-999</v>
      </c>
      <c r="AA179" s="12">
        <v>-7.2142857142857135</v>
      </c>
      <c r="AB179" s="12">
        <v>-2.342857142857143</v>
      </c>
      <c r="AC179" s="12">
        <v>-11.592857142857142</v>
      </c>
      <c r="AD179" s="12">
        <v>6.9</v>
      </c>
      <c r="AE179" s="12">
        <v>-22.7</v>
      </c>
      <c r="AF179" s="12">
        <v>83.592857142857142</v>
      </c>
      <c r="AG179" s="12">
        <v>64.164285714285725</v>
      </c>
      <c r="AH179" s="12">
        <v>62.1</v>
      </c>
      <c r="AI179" s="12">
        <v>16.3</v>
      </c>
      <c r="AJ179" s="12">
        <v>-999</v>
      </c>
      <c r="AK179" s="12">
        <v>-999</v>
      </c>
      <c r="AL179" s="12">
        <v>-999</v>
      </c>
      <c r="AM179" s="12">
        <v>-999</v>
      </c>
      <c r="AN179" s="12">
        <v>-999</v>
      </c>
      <c r="AO179" s="12">
        <v>0.81071428571428583</v>
      </c>
      <c r="AP179" s="12">
        <v>-999</v>
      </c>
      <c r="AQ179" s="12">
        <v>0.33864285714285719</v>
      </c>
      <c r="AR179" s="12">
        <v>0.1962499999999999</v>
      </c>
      <c r="AS179" s="12">
        <v>0.69399999999999995</v>
      </c>
      <c r="AT179" s="12">
        <v>1124</v>
      </c>
      <c r="AU179" s="12">
        <v>-0.7</v>
      </c>
    </row>
    <row r="180" spans="1:47" x14ac:dyDescent="0.25">
      <c r="A180" s="14">
        <v>33647</v>
      </c>
      <c r="B180" s="3">
        <v>44</v>
      </c>
      <c r="C180" s="4">
        <v>6.4</v>
      </c>
      <c r="D180" s="5">
        <v>0</v>
      </c>
      <c r="E180" s="5">
        <v>4.3</v>
      </c>
      <c r="F180" s="5">
        <v>-2.2000000000000002</v>
      </c>
      <c r="G180" s="4">
        <v>92.1</v>
      </c>
      <c r="H180" s="4">
        <v>67.400000000000006</v>
      </c>
      <c r="I180" s="4">
        <v>0.7</v>
      </c>
      <c r="J180" s="4">
        <v>3.9</v>
      </c>
      <c r="K180" s="4">
        <v>0</v>
      </c>
      <c r="L180" s="4">
        <v>-999</v>
      </c>
      <c r="M180" s="4">
        <v>-999</v>
      </c>
      <c r="N180" s="4">
        <v>-999</v>
      </c>
      <c r="O180" s="4">
        <v>-999</v>
      </c>
      <c r="P180" s="5">
        <v>-999</v>
      </c>
      <c r="Q180" s="5">
        <v>1.5</v>
      </c>
      <c r="R180" s="4">
        <v>0.56100000000000005</v>
      </c>
      <c r="S180" s="34">
        <f>ROUND((0.6105*(EXP((17.273*E180)/(E180+237.3))))*(100-H180)/100,3)</f>
        <v>0.27100000000000002</v>
      </c>
      <c r="T180" s="6">
        <f>IF(V180&lt;V181,L180,0)</f>
        <v>0</v>
      </c>
      <c r="U180" s="6">
        <f>IF(T180&gt;0,M180,-999)</f>
        <v>-999</v>
      </c>
      <c r="V180">
        <v>199202</v>
      </c>
      <c r="W180">
        <v>1992</v>
      </c>
      <c r="Y180" s="11">
        <v>200603</v>
      </c>
      <c r="Z180" s="12">
        <v>-999</v>
      </c>
      <c r="AA180" s="12">
        <v>-4.1419354838709674</v>
      </c>
      <c r="AB180" s="12">
        <v>1.170967741935484</v>
      </c>
      <c r="AC180" s="12">
        <v>-8.3032258064516142</v>
      </c>
      <c r="AD180" s="12">
        <v>9.6999999999999993</v>
      </c>
      <c r="AE180" s="12">
        <v>-15.2</v>
      </c>
      <c r="AF180" s="12">
        <v>85.854838709677423</v>
      </c>
      <c r="AG180" s="12">
        <v>60.406451612903247</v>
      </c>
      <c r="AH180" s="12">
        <v>48.000000000000007</v>
      </c>
      <c r="AI180" s="12">
        <v>16.2</v>
      </c>
      <c r="AJ180" s="12">
        <v>-999</v>
      </c>
      <c r="AK180" s="12">
        <v>-999</v>
      </c>
      <c r="AL180" s="12">
        <v>-999</v>
      </c>
      <c r="AM180" s="12">
        <v>-999</v>
      </c>
      <c r="AN180" s="12">
        <v>-999</v>
      </c>
      <c r="AO180" s="12">
        <v>0.72258064516129017</v>
      </c>
      <c r="AP180" s="12">
        <v>-999</v>
      </c>
      <c r="AQ180" s="12">
        <v>0.39638709677419354</v>
      </c>
      <c r="AR180" s="12">
        <v>0.28558064516129034</v>
      </c>
      <c r="AS180" s="12">
        <v>0.95</v>
      </c>
      <c r="AT180" s="12">
        <v>1045</v>
      </c>
      <c r="AU180" s="12">
        <v>-0.1</v>
      </c>
    </row>
    <row r="181" spans="1:47" x14ac:dyDescent="0.25">
      <c r="A181" s="14">
        <v>33648</v>
      </c>
      <c r="B181" s="3">
        <v>45</v>
      </c>
      <c r="C181" s="4">
        <v>3.42</v>
      </c>
      <c r="D181" s="5">
        <v>-1.4</v>
      </c>
      <c r="E181" s="5">
        <v>0.6</v>
      </c>
      <c r="F181" s="5">
        <v>-2.4</v>
      </c>
      <c r="G181" s="4">
        <v>93.4</v>
      </c>
      <c r="H181" s="4">
        <v>84.4</v>
      </c>
      <c r="I181" s="4">
        <v>1.8</v>
      </c>
      <c r="J181" s="4">
        <v>6.5</v>
      </c>
      <c r="K181" s="4">
        <v>0</v>
      </c>
      <c r="L181" s="4">
        <v>-999</v>
      </c>
      <c r="M181" s="4">
        <v>-999</v>
      </c>
      <c r="N181" s="4">
        <v>-999</v>
      </c>
      <c r="O181" s="4">
        <v>-999</v>
      </c>
      <c r="P181" s="5">
        <v>-999</v>
      </c>
      <c r="Q181" s="5">
        <v>1.5</v>
      </c>
      <c r="R181" s="4">
        <v>0.53900000000000003</v>
      </c>
      <c r="S181" s="34">
        <f>ROUND((0.6105*(EXP((17.273*E181)/(E181+237.3))))*(100-H181)/100,3)</f>
        <v>9.9000000000000005E-2</v>
      </c>
      <c r="T181" s="6">
        <f>IF(V181&lt;V182,L181,0)</f>
        <v>0</v>
      </c>
      <c r="U181" s="6">
        <f>IF(T181&gt;0,M181,-999)</f>
        <v>-999</v>
      </c>
      <c r="V181">
        <v>199202</v>
      </c>
      <c r="W181">
        <v>1992</v>
      </c>
      <c r="Y181" s="11">
        <v>200604</v>
      </c>
      <c r="Z181" s="12">
        <v>-999</v>
      </c>
      <c r="AA181" s="12">
        <v>1.3666666666666667</v>
      </c>
      <c r="AB181" s="12">
        <v>7.6466666666666656</v>
      </c>
      <c r="AC181" s="12">
        <v>-3.7433333333333336</v>
      </c>
      <c r="AD181" s="12">
        <v>17.8</v>
      </c>
      <c r="AE181" s="12">
        <v>-10.4</v>
      </c>
      <c r="AF181" s="12">
        <v>77</v>
      </c>
      <c r="AG181" s="12">
        <v>50.013333333333335</v>
      </c>
      <c r="AH181" s="12">
        <v>70.2</v>
      </c>
      <c r="AI181" s="12">
        <v>18.8</v>
      </c>
      <c r="AJ181" s="12">
        <v>-999</v>
      </c>
      <c r="AK181" s="12">
        <v>-999</v>
      </c>
      <c r="AL181" s="12">
        <v>-999</v>
      </c>
      <c r="AM181" s="12">
        <v>-999</v>
      </c>
      <c r="AN181" s="12">
        <v>-999</v>
      </c>
      <c r="AO181" s="12">
        <v>0.6533333333333331</v>
      </c>
      <c r="AP181" s="12">
        <v>-999</v>
      </c>
      <c r="AQ181" s="12">
        <v>0.49996666666666667</v>
      </c>
      <c r="AR181" s="12">
        <v>0.58866666666666667</v>
      </c>
      <c r="AS181" s="12">
        <v>1.53</v>
      </c>
      <c r="AT181" s="12">
        <v>505</v>
      </c>
      <c r="AU181" s="12">
        <v>0.1</v>
      </c>
    </row>
    <row r="182" spans="1:47" x14ac:dyDescent="0.25">
      <c r="A182" s="14">
        <v>33649</v>
      </c>
      <c r="B182" s="3">
        <v>46</v>
      </c>
      <c r="C182" s="4">
        <v>2.2400000000000002</v>
      </c>
      <c r="D182" s="5">
        <v>-2.7</v>
      </c>
      <c r="E182" s="5">
        <v>-1.1000000000000001</v>
      </c>
      <c r="F182" s="5">
        <v>-6.3</v>
      </c>
      <c r="G182" s="4">
        <v>97.1</v>
      </c>
      <c r="H182" s="4">
        <v>94.7</v>
      </c>
      <c r="I182" s="4">
        <v>3.1</v>
      </c>
      <c r="J182" s="4">
        <v>10.7</v>
      </c>
      <c r="K182" s="4">
        <v>8.8000000000000007</v>
      </c>
      <c r="L182" s="4">
        <v>-999</v>
      </c>
      <c r="M182" s="4">
        <v>-999</v>
      </c>
      <c r="N182" s="4">
        <v>-999</v>
      </c>
      <c r="O182" s="4">
        <v>-999</v>
      </c>
      <c r="P182" s="5">
        <v>-999</v>
      </c>
      <c r="Q182" s="5">
        <v>1.5</v>
      </c>
      <c r="R182" s="4">
        <v>0.53200000000000003</v>
      </c>
      <c r="S182" s="34">
        <f>ROUND((0.6105*(EXP((17.273*E182)/(E182+237.3))))*(100-H182)/100,3)</f>
        <v>0.03</v>
      </c>
      <c r="T182" s="6">
        <f>IF(V182&lt;V183,L182,0)</f>
        <v>0</v>
      </c>
      <c r="U182" s="6">
        <f>IF(T182&gt;0,M182,-999)</f>
        <v>-999</v>
      </c>
      <c r="V182">
        <v>199202</v>
      </c>
      <c r="W182">
        <v>1992</v>
      </c>
      <c r="Y182" s="11">
        <v>200605</v>
      </c>
      <c r="Z182" s="12">
        <v>-999</v>
      </c>
      <c r="AA182" s="12">
        <v>5.9870967741935504</v>
      </c>
      <c r="AB182" s="12">
        <v>12.361290322580647</v>
      </c>
      <c r="AC182" s="12">
        <v>0.45806451612903198</v>
      </c>
      <c r="AD182" s="12">
        <v>25.9</v>
      </c>
      <c r="AE182" s="12">
        <v>-6.5</v>
      </c>
      <c r="AF182" s="12">
        <v>72.099999999999994</v>
      </c>
      <c r="AG182" s="12">
        <v>47.164516129032265</v>
      </c>
      <c r="AH182" s="12">
        <v>109.69999999999999</v>
      </c>
      <c r="AI182" s="12">
        <v>20</v>
      </c>
      <c r="AJ182" s="12">
        <v>-999</v>
      </c>
      <c r="AK182" s="12">
        <v>-999</v>
      </c>
      <c r="AL182" s="12">
        <v>-999</v>
      </c>
      <c r="AM182" s="12">
        <v>-999</v>
      </c>
      <c r="AN182" s="12">
        <v>-999</v>
      </c>
      <c r="AO182" s="12">
        <v>3.3419354838709672</v>
      </c>
      <c r="AP182" s="12">
        <v>-999</v>
      </c>
      <c r="AQ182" s="12">
        <v>0.64770967741935503</v>
      </c>
      <c r="AR182" s="12">
        <v>0.91006451612903227</v>
      </c>
      <c r="AS182" s="12">
        <v>2.508</v>
      </c>
      <c r="AT182" s="12">
        <v>0</v>
      </c>
      <c r="AU182" s="12">
        <v>-999</v>
      </c>
    </row>
    <row r="183" spans="1:47" x14ac:dyDescent="0.25">
      <c r="A183" s="14">
        <v>33650</v>
      </c>
      <c r="B183" s="3">
        <v>47</v>
      </c>
      <c r="C183" s="4">
        <v>8.48</v>
      </c>
      <c r="D183" s="5">
        <v>-5.5</v>
      </c>
      <c r="E183" s="5">
        <v>1.1000000000000001</v>
      </c>
      <c r="F183" s="5">
        <v>-11</v>
      </c>
      <c r="G183" s="4">
        <v>94.8</v>
      </c>
      <c r="H183" s="4">
        <v>89.8</v>
      </c>
      <c r="I183" s="4">
        <v>0.7</v>
      </c>
      <c r="J183" s="4">
        <v>2.9</v>
      </c>
      <c r="K183" s="4">
        <v>0</v>
      </c>
      <c r="L183" s="4">
        <v>-999</v>
      </c>
      <c r="M183" s="4">
        <v>-999</v>
      </c>
      <c r="N183" s="4">
        <v>-999</v>
      </c>
      <c r="O183" s="4">
        <v>-999</v>
      </c>
      <c r="P183" s="5">
        <v>-999</v>
      </c>
      <c r="Q183" s="5">
        <v>1.5</v>
      </c>
      <c r="R183" s="4">
        <v>0.59499999999999997</v>
      </c>
      <c r="S183" s="34">
        <f>ROUND((0.6105*(EXP((17.273*E183)/(E183+237.3))))*(100-H183)/100,3)</f>
        <v>6.7000000000000004E-2</v>
      </c>
      <c r="T183" s="6">
        <f>IF(V183&lt;V184,L183,0)</f>
        <v>0</v>
      </c>
      <c r="U183" s="6">
        <f>IF(T183&gt;0,M183,-999)</f>
        <v>-999</v>
      </c>
      <c r="V183">
        <v>199202</v>
      </c>
      <c r="W183">
        <v>1992</v>
      </c>
      <c r="Y183" s="11">
        <v>200606</v>
      </c>
      <c r="Z183" s="12">
        <v>-999</v>
      </c>
      <c r="AA183" s="12">
        <v>10.213333333333333</v>
      </c>
      <c r="AB183" s="12">
        <v>16.88666666666667</v>
      </c>
      <c r="AC183" s="12">
        <v>4.3566666666666665</v>
      </c>
      <c r="AD183" s="12">
        <v>28.3</v>
      </c>
      <c r="AE183" s="12">
        <v>0</v>
      </c>
      <c r="AF183" s="12">
        <v>75.46333333333331</v>
      </c>
      <c r="AG183" s="12">
        <v>49.620000000000005</v>
      </c>
      <c r="AH183" s="12">
        <v>92.59999999999998</v>
      </c>
      <c r="AI183" s="12">
        <v>21.9</v>
      </c>
      <c r="AJ183" s="12">
        <v>-999</v>
      </c>
      <c r="AK183" s="12">
        <v>-999</v>
      </c>
      <c r="AL183" s="12">
        <v>-999</v>
      </c>
      <c r="AM183" s="12">
        <v>-999</v>
      </c>
      <c r="AN183" s="12">
        <v>-999</v>
      </c>
      <c r="AO183" s="12">
        <v>10.016666666666664</v>
      </c>
      <c r="AP183" s="12">
        <v>-999</v>
      </c>
      <c r="AQ183" s="12">
        <v>0.87653333333333339</v>
      </c>
      <c r="AR183" s="12">
        <v>1.1541999999999999</v>
      </c>
      <c r="AS183" s="12">
        <v>3.125</v>
      </c>
      <c r="AT183" s="12">
        <v>0</v>
      </c>
      <c r="AU183" s="12">
        <v>-999</v>
      </c>
    </row>
    <row r="184" spans="1:47" x14ac:dyDescent="0.25">
      <c r="A184" s="14">
        <v>33651</v>
      </c>
      <c r="B184" s="3">
        <v>48</v>
      </c>
      <c r="C184" s="4">
        <v>3.54</v>
      </c>
      <c r="D184" s="5">
        <v>-5.5</v>
      </c>
      <c r="E184" s="5">
        <v>-3.4</v>
      </c>
      <c r="F184" s="5">
        <v>-9.4</v>
      </c>
      <c r="G184" s="4">
        <v>94.8</v>
      </c>
      <c r="H184" s="4">
        <v>91.8</v>
      </c>
      <c r="I184" s="4">
        <v>2.7</v>
      </c>
      <c r="J184" s="4">
        <v>7.9</v>
      </c>
      <c r="K184" s="4">
        <v>2</v>
      </c>
      <c r="L184" s="4">
        <v>-999</v>
      </c>
      <c r="M184" s="4">
        <v>-999</v>
      </c>
      <c r="N184" s="4">
        <v>-999</v>
      </c>
      <c r="O184" s="4">
        <v>-999</v>
      </c>
      <c r="P184" s="5">
        <v>-999</v>
      </c>
      <c r="Q184" s="5">
        <v>1.5</v>
      </c>
      <c r="R184" s="4">
        <v>0.436</v>
      </c>
      <c r="S184" s="34">
        <f>ROUND((0.6105*(EXP((17.273*E184)/(E184+237.3))))*(100-H184)/100,3)</f>
        <v>3.9E-2</v>
      </c>
      <c r="T184" s="6">
        <f>IF(V184&lt;V185,L184,0)</f>
        <v>0</v>
      </c>
      <c r="U184" s="6">
        <f>IF(T184&gt;0,M184,-999)</f>
        <v>-999</v>
      </c>
      <c r="V184">
        <v>199202</v>
      </c>
      <c r="W184">
        <v>1992</v>
      </c>
      <c r="Y184" s="11">
        <v>200607</v>
      </c>
      <c r="Z184" s="12">
        <v>-999</v>
      </c>
      <c r="AA184" s="12">
        <v>14.42258064516129</v>
      </c>
      <c r="AB184" s="12">
        <v>22.538709677419355</v>
      </c>
      <c r="AC184" s="12">
        <v>7.5483870967741948</v>
      </c>
      <c r="AD184" s="12">
        <v>31</v>
      </c>
      <c r="AE184" s="12">
        <v>-0.6</v>
      </c>
      <c r="AF184" s="12">
        <v>63.929032258064531</v>
      </c>
      <c r="AG184" s="12">
        <v>36.638709677419364</v>
      </c>
      <c r="AH184" s="12">
        <v>62.8</v>
      </c>
      <c r="AI184" s="12">
        <v>28</v>
      </c>
      <c r="AJ184" s="12">
        <v>-999</v>
      </c>
      <c r="AK184" s="12">
        <v>-999</v>
      </c>
      <c r="AL184" s="12">
        <v>-999</v>
      </c>
      <c r="AM184" s="12">
        <v>-999</v>
      </c>
      <c r="AN184" s="12">
        <v>-999</v>
      </c>
      <c r="AO184" s="12">
        <v>14.693548387096776</v>
      </c>
      <c r="AP184" s="12">
        <v>-999</v>
      </c>
      <c r="AQ184" s="12">
        <v>0.97600000000000009</v>
      </c>
      <c r="AR184" s="12">
        <v>1.8511612903225809</v>
      </c>
      <c r="AS184" s="12">
        <v>3.3380000000000001</v>
      </c>
      <c r="AT184" s="12">
        <v>0</v>
      </c>
      <c r="AU184" s="12">
        <v>-999</v>
      </c>
    </row>
    <row r="185" spans="1:47" x14ac:dyDescent="0.25">
      <c r="A185" s="14">
        <v>33652</v>
      </c>
      <c r="B185" s="3">
        <v>49</v>
      </c>
      <c r="C185" s="4">
        <v>1.69</v>
      </c>
      <c r="D185" s="5">
        <v>-5.0999999999999996</v>
      </c>
      <c r="E185" s="5">
        <v>-3.2</v>
      </c>
      <c r="F185" s="5">
        <v>-9.5</v>
      </c>
      <c r="G185" s="4">
        <v>95.4</v>
      </c>
      <c r="H185" s="4">
        <v>91.8</v>
      </c>
      <c r="I185" s="4">
        <v>2.8</v>
      </c>
      <c r="J185" s="4">
        <v>9.3000000000000007</v>
      </c>
      <c r="K185" s="4">
        <v>9.3000000000000007</v>
      </c>
      <c r="L185" s="4">
        <v>-999</v>
      </c>
      <c r="M185" s="4">
        <v>-999</v>
      </c>
      <c r="N185" s="4">
        <v>-999</v>
      </c>
      <c r="O185" s="4">
        <v>-999</v>
      </c>
      <c r="P185" s="5">
        <v>-999</v>
      </c>
      <c r="Q185" s="5">
        <v>1.5</v>
      </c>
      <c r="R185" s="4">
        <v>0.443</v>
      </c>
      <c r="S185" s="34">
        <f>ROUND((0.6105*(EXP((17.273*E185)/(E185+237.3))))*(100-H185)/100,3)</f>
        <v>0.04</v>
      </c>
      <c r="T185" s="6">
        <f>IF(V185&lt;V186,L185,0)</f>
        <v>0</v>
      </c>
      <c r="U185" s="6">
        <f>IF(T185&gt;0,M185,-999)</f>
        <v>-999</v>
      </c>
      <c r="V185">
        <v>199202</v>
      </c>
      <c r="W185">
        <v>1992</v>
      </c>
      <c r="Y185" s="11">
        <v>200608</v>
      </c>
      <c r="Z185" s="12">
        <v>-999</v>
      </c>
      <c r="AA185" s="12">
        <v>12.861290322580652</v>
      </c>
      <c r="AB185" s="12">
        <v>20.590322580645161</v>
      </c>
      <c r="AC185" s="12">
        <v>6.3387096774193541</v>
      </c>
      <c r="AD185" s="12">
        <v>28.9</v>
      </c>
      <c r="AE185" s="12">
        <v>-0.3</v>
      </c>
      <c r="AF185" s="12">
        <v>58.225806451612897</v>
      </c>
      <c r="AG185" s="12">
        <v>34.625806451612895</v>
      </c>
      <c r="AH185" s="12">
        <v>11.700000000000001</v>
      </c>
      <c r="AI185" s="12">
        <v>6.9</v>
      </c>
      <c r="AJ185" s="12">
        <v>-999</v>
      </c>
      <c r="AK185" s="12">
        <v>-999</v>
      </c>
      <c r="AL185" s="12">
        <v>-999</v>
      </c>
      <c r="AM185" s="12">
        <v>-999</v>
      </c>
      <c r="AN185" s="12">
        <v>-999</v>
      </c>
      <c r="AO185" s="12">
        <v>12.799999999999997</v>
      </c>
      <c r="AP185" s="12">
        <v>-999</v>
      </c>
      <c r="AQ185" s="12">
        <v>0.79293548387096757</v>
      </c>
      <c r="AR185" s="12">
        <v>1.7065806451612902</v>
      </c>
      <c r="AS185" s="12">
        <v>3.42</v>
      </c>
      <c r="AT185" s="12">
        <v>0</v>
      </c>
      <c r="AU185" s="12">
        <v>-999</v>
      </c>
    </row>
    <row r="186" spans="1:47" x14ac:dyDescent="0.25">
      <c r="A186" s="14">
        <v>33653</v>
      </c>
      <c r="B186" s="3">
        <v>50</v>
      </c>
      <c r="C186" s="4">
        <v>7.2</v>
      </c>
      <c r="D186" s="5">
        <v>-8</v>
      </c>
      <c r="E186" s="5">
        <v>-0.7</v>
      </c>
      <c r="F186" s="5">
        <v>-12.3</v>
      </c>
      <c r="G186" s="4">
        <v>89.3</v>
      </c>
      <c r="H186" s="4">
        <v>73</v>
      </c>
      <c r="I186" s="4">
        <v>1.9</v>
      </c>
      <c r="J186" s="4">
        <v>7.4</v>
      </c>
      <c r="K186" s="4">
        <v>7.8</v>
      </c>
      <c r="L186" s="4">
        <v>-999</v>
      </c>
      <c r="M186" s="4">
        <v>-999</v>
      </c>
      <c r="N186" s="4">
        <v>-999</v>
      </c>
      <c r="O186" s="4">
        <v>-999</v>
      </c>
      <c r="P186" s="5">
        <v>-999</v>
      </c>
      <c r="Q186" s="5">
        <v>1.5</v>
      </c>
      <c r="R186" s="4">
        <v>0.42299999999999999</v>
      </c>
      <c r="S186" s="34">
        <f>ROUND((0.6105*(EXP((17.273*E186)/(E186+237.3))))*(100-H186)/100,3)</f>
        <v>0.157</v>
      </c>
      <c r="T186" s="6">
        <f>IF(V186&lt;V187,L186,0)</f>
        <v>0</v>
      </c>
      <c r="U186" s="6">
        <f>IF(T186&gt;0,M186,-999)</f>
        <v>-999</v>
      </c>
      <c r="V186">
        <v>199202</v>
      </c>
      <c r="W186">
        <v>1992</v>
      </c>
      <c r="Y186" s="11">
        <v>200609</v>
      </c>
      <c r="Z186" s="12">
        <v>-999</v>
      </c>
      <c r="AA186" s="12">
        <v>10.29</v>
      </c>
      <c r="AB186" s="12">
        <v>17.246666666666666</v>
      </c>
      <c r="AC186" s="12">
        <v>5.1633333333333358</v>
      </c>
      <c r="AD186" s="12">
        <v>28.4</v>
      </c>
      <c r="AE186" s="12">
        <v>-2.6</v>
      </c>
      <c r="AF186" s="12">
        <v>66.333333333333343</v>
      </c>
      <c r="AG186" s="12">
        <v>44.210000000000008</v>
      </c>
      <c r="AH186" s="12">
        <v>32.599999999999994</v>
      </c>
      <c r="AI186" s="12">
        <v>9.3000000000000007</v>
      </c>
      <c r="AJ186" s="12">
        <v>-999</v>
      </c>
      <c r="AK186" s="12">
        <v>-999</v>
      </c>
      <c r="AL186" s="12">
        <v>-999</v>
      </c>
      <c r="AM186" s="12">
        <v>-999</v>
      </c>
      <c r="AN186" s="12">
        <v>-999</v>
      </c>
      <c r="AO186" s="12">
        <v>10.256666666666664</v>
      </c>
      <c r="AP186" s="12">
        <v>-999</v>
      </c>
      <c r="AQ186" s="12">
        <v>0.74970000000000014</v>
      </c>
      <c r="AR186" s="12">
        <v>1.4254666666666667</v>
      </c>
      <c r="AS186" s="12">
        <v>3.2149999999999999</v>
      </c>
      <c r="AT186" s="12">
        <v>0</v>
      </c>
      <c r="AU186" s="12">
        <v>-999</v>
      </c>
    </row>
    <row r="187" spans="1:47" x14ac:dyDescent="0.25">
      <c r="A187" s="14">
        <v>33654</v>
      </c>
      <c r="B187" s="3">
        <v>51</v>
      </c>
      <c r="C187" s="4">
        <v>4.99</v>
      </c>
      <c r="D187" s="5">
        <v>-3.8</v>
      </c>
      <c r="E187" s="5">
        <v>2.4</v>
      </c>
      <c r="F187" s="5">
        <v>-7.9</v>
      </c>
      <c r="G187" s="4">
        <v>94</v>
      </c>
      <c r="H187" s="4">
        <v>83</v>
      </c>
      <c r="I187" s="4">
        <v>1.1000000000000001</v>
      </c>
      <c r="J187" s="4">
        <v>7.9</v>
      </c>
      <c r="K187" s="4">
        <v>3.9</v>
      </c>
      <c r="L187" s="4">
        <v>-999</v>
      </c>
      <c r="M187" s="4">
        <v>-999</v>
      </c>
      <c r="N187" s="4">
        <v>-999</v>
      </c>
      <c r="O187" s="4">
        <v>-999</v>
      </c>
      <c r="P187" s="5">
        <v>-999</v>
      </c>
      <c r="Q187" s="5">
        <v>1.5</v>
      </c>
      <c r="R187" s="4">
        <v>0.60099999999999998</v>
      </c>
      <c r="S187" s="34">
        <f>ROUND((0.6105*(EXP((17.273*E187)/(E187+237.3))))*(100-H187)/100,3)</f>
        <v>0.123</v>
      </c>
      <c r="T187" s="6">
        <f>IF(V187&lt;V188,L187,0)</f>
        <v>0</v>
      </c>
      <c r="U187" s="6">
        <f>IF(T187&gt;0,M187,-999)</f>
        <v>-999</v>
      </c>
      <c r="V187">
        <v>199202</v>
      </c>
      <c r="W187">
        <v>1992</v>
      </c>
      <c r="Y187" s="11">
        <v>200610</v>
      </c>
      <c r="Z187" s="12">
        <v>-999</v>
      </c>
      <c r="AA187" s="12">
        <v>2.0741935483870964</v>
      </c>
      <c r="AB187" s="12">
        <v>7.9225806451612923</v>
      </c>
      <c r="AC187" s="12">
        <v>-1.6645161290322583</v>
      </c>
      <c r="AD187" s="12">
        <v>18.5</v>
      </c>
      <c r="AE187" s="12">
        <v>-14.7</v>
      </c>
      <c r="AF187" s="12">
        <v>78.958064516129042</v>
      </c>
      <c r="AG187" s="12">
        <v>57.896774193548389</v>
      </c>
      <c r="AH187" s="12">
        <v>57.800000000000004</v>
      </c>
      <c r="AI187" s="12">
        <v>11</v>
      </c>
      <c r="AJ187" s="12">
        <v>-999</v>
      </c>
      <c r="AK187" s="12">
        <v>-999</v>
      </c>
      <c r="AL187" s="12">
        <v>-999</v>
      </c>
      <c r="AM187" s="12">
        <v>-999</v>
      </c>
      <c r="AN187" s="12">
        <v>-999</v>
      </c>
      <c r="AO187" s="12">
        <v>5.4419354838709673</v>
      </c>
      <c r="AP187" s="12">
        <v>-999</v>
      </c>
      <c r="AQ187" s="12">
        <v>0.59322580645161294</v>
      </c>
      <c r="AR187" s="12">
        <v>0.55351612903225811</v>
      </c>
      <c r="AS187" s="12">
        <v>1.3859999999999999</v>
      </c>
      <c r="AT187" s="12">
        <v>55</v>
      </c>
      <c r="AU187" s="12">
        <v>0</v>
      </c>
    </row>
    <row r="188" spans="1:47" x14ac:dyDescent="0.25">
      <c r="A188" s="14">
        <v>33655</v>
      </c>
      <c r="B188" s="3">
        <v>52</v>
      </c>
      <c r="C188" s="4">
        <v>7.07</v>
      </c>
      <c r="D188" s="5">
        <v>-2.5</v>
      </c>
      <c r="E188" s="5">
        <v>0.7</v>
      </c>
      <c r="F188" s="5">
        <v>-5.0999999999999996</v>
      </c>
      <c r="G188" s="4">
        <v>93.8</v>
      </c>
      <c r="H188" s="4">
        <v>80.8</v>
      </c>
      <c r="I188" s="4">
        <v>3.8</v>
      </c>
      <c r="J188" s="4">
        <v>14</v>
      </c>
      <c r="K188" s="4">
        <v>1.5</v>
      </c>
      <c r="L188" s="4">
        <v>-999</v>
      </c>
      <c r="M188" s="4">
        <v>-999</v>
      </c>
      <c r="N188" s="4">
        <v>-999</v>
      </c>
      <c r="O188" s="4">
        <v>-999</v>
      </c>
      <c r="P188" s="5">
        <v>-999</v>
      </c>
      <c r="Q188" s="5">
        <v>1.5</v>
      </c>
      <c r="R188" s="4">
        <v>0.52</v>
      </c>
      <c r="S188" s="34">
        <f>ROUND((0.6105*(EXP((17.273*E188)/(E188+237.3))))*(100-H188)/100,3)</f>
        <v>0.123</v>
      </c>
      <c r="T188" s="6">
        <f>IF(V188&lt;V189,L188,0)</f>
        <v>0</v>
      </c>
      <c r="U188" s="6">
        <f>IF(T188&gt;0,M188,-999)</f>
        <v>-999</v>
      </c>
      <c r="V188">
        <v>199202</v>
      </c>
      <c r="W188">
        <v>1992</v>
      </c>
      <c r="Y188" s="11">
        <v>200611</v>
      </c>
      <c r="Z188" s="12">
        <v>-999</v>
      </c>
      <c r="AA188" s="12">
        <v>-5.78</v>
      </c>
      <c r="AB188" s="12">
        <v>-2.1766666666666672</v>
      </c>
      <c r="AC188" s="12">
        <v>-8.9166666666666661</v>
      </c>
      <c r="AD188" s="12">
        <v>6.8</v>
      </c>
      <c r="AE188" s="12">
        <v>-29.5</v>
      </c>
      <c r="AF188" s="12">
        <v>93.950000000000017</v>
      </c>
      <c r="AG188" s="12">
        <v>82.40000000000002</v>
      </c>
      <c r="AH188" s="12">
        <v>112.00000000000001</v>
      </c>
      <c r="AI188" s="12">
        <v>16.2</v>
      </c>
      <c r="AJ188" s="12">
        <v>-999</v>
      </c>
      <c r="AK188" s="12">
        <v>-999</v>
      </c>
      <c r="AL188" s="12">
        <v>-999</v>
      </c>
      <c r="AM188" s="12">
        <v>-999</v>
      </c>
      <c r="AN188" s="12">
        <v>-999</v>
      </c>
      <c r="AO188" s="12">
        <v>1.6233333333333333</v>
      </c>
      <c r="AP188" s="12">
        <v>-999</v>
      </c>
      <c r="AQ188" s="12">
        <v>0.4572666666666666</v>
      </c>
      <c r="AR188" s="12">
        <v>9.7299999999999998E-2</v>
      </c>
      <c r="AS188" s="12">
        <v>0.28299999999999997</v>
      </c>
      <c r="AT188" s="12">
        <v>430</v>
      </c>
      <c r="AU188" s="12">
        <v>-3.1</v>
      </c>
    </row>
    <row r="189" spans="1:47" x14ac:dyDescent="0.25">
      <c r="A189" s="14">
        <v>33656</v>
      </c>
      <c r="B189" s="3">
        <v>53</v>
      </c>
      <c r="C189" s="4">
        <v>8.9600000000000009</v>
      </c>
      <c r="D189" s="5">
        <v>-2.9</v>
      </c>
      <c r="E189" s="5">
        <v>0.7</v>
      </c>
      <c r="F189" s="5">
        <v>-8.8000000000000007</v>
      </c>
      <c r="G189" s="4">
        <v>86.3</v>
      </c>
      <c r="H189" s="4">
        <v>64.400000000000006</v>
      </c>
      <c r="I189" s="4">
        <v>2.8</v>
      </c>
      <c r="J189" s="4">
        <v>9.9</v>
      </c>
      <c r="K189" s="4">
        <v>0</v>
      </c>
      <c r="L189" s="4">
        <v>-999</v>
      </c>
      <c r="M189" s="4">
        <v>-999</v>
      </c>
      <c r="N189" s="4">
        <v>-999</v>
      </c>
      <c r="O189" s="4">
        <v>-999</v>
      </c>
      <c r="P189" s="5">
        <v>-999</v>
      </c>
      <c r="Q189" s="5">
        <v>1.5</v>
      </c>
      <c r="R189" s="4">
        <v>0.41499999999999998</v>
      </c>
      <c r="S189" s="34">
        <f>ROUND((0.6105*(EXP((17.273*E189)/(E189+237.3))))*(100-H189)/100,3)</f>
        <v>0.22900000000000001</v>
      </c>
      <c r="T189" s="6">
        <f>IF(V189&lt;V190,L189,0)</f>
        <v>0</v>
      </c>
      <c r="U189" s="6">
        <f>IF(T189&gt;0,M189,-999)</f>
        <v>-999</v>
      </c>
      <c r="V189">
        <v>199202</v>
      </c>
      <c r="W189">
        <v>1992</v>
      </c>
      <c r="Y189" s="11">
        <v>200612</v>
      </c>
      <c r="Z189" s="12">
        <v>-999</v>
      </c>
      <c r="AA189" s="12">
        <v>-5.9322580645161276</v>
      </c>
      <c r="AB189" s="12">
        <v>-2.0096774193548383</v>
      </c>
      <c r="AC189" s="12">
        <v>-9.0967741935483879</v>
      </c>
      <c r="AD189" s="12">
        <v>9.3000000000000007</v>
      </c>
      <c r="AE189" s="12">
        <v>-16.3</v>
      </c>
      <c r="AF189" s="12">
        <v>92.448387096774184</v>
      </c>
      <c r="AG189" s="12">
        <v>78.025806451612908</v>
      </c>
      <c r="AH189" s="12">
        <v>69.8</v>
      </c>
      <c r="AI189" s="12">
        <v>18.5</v>
      </c>
      <c r="AJ189" s="12">
        <v>-999</v>
      </c>
      <c r="AK189" s="12">
        <v>-999</v>
      </c>
      <c r="AL189" s="12">
        <v>-999</v>
      </c>
      <c r="AM189" s="12">
        <v>-999</v>
      </c>
      <c r="AN189" s="12">
        <v>-999</v>
      </c>
      <c r="AO189" s="12">
        <v>1.2516129032258068</v>
      </c>
      <c r="AP189" s="12">
        <v>-999</v>
      </c>
      <c r="AQ189" s="12">
        <v>0.41106451612903222</v>
      </c>
      <c r="AR189" s="12">
        <v>0.13045161290322579</v>
      </c>
      <c r="AS189" s="12">
        <v>0.443</v>
      </c>
      <c r="AT189" s="12">
        <v>634</v>
      </c>
      <c r="AU189" s="12">
        <v>-1.1000000000000001</v>
      </c>
    </row>
    <row r="190" spans="1:47" x14ac:dyDescent="0.25">
      <c r="A190" s="14">
        <v>33657</v>
      </c>
      <c r="B190" s="3">
        <v>54</v>
      </c>
      <c r="C190" s="4">
        <v>4.92</v>
      </c>
      <c r="D190" s="5">
        <v>-4.5</v>
      </c>
      <c r="E190" s="5">
        <v>1.1000000000000001</v>
      </c>
      <c r="F190" s="5">
        <v>-10.8</v>
      </c>
      <c r="G190" s="4">
        <v>81.5</v>
      </c>
      <c r="H190" s="4">
        <v>51.4</v>
      </c>
      <c r="I190" s="4">
        <v>0.8</v>
      </c>
      <c r="J190" s="4">
        <v>5.2</v>
      </c>
      <c r="K190" s="4">
        <v>1.5</v>
      </c>
      <c r="L190" s="4">
        <v>-999</v>
      </c>
      <c r="M190" s="4">
        <v>-999</v>
      </c>
      <c r="N190" s="4">
        <v>-999</v>
      </c>
      <c r="O190" s="4">
        <v>-999</v>
      </c>
      <c r="P190" s="5">
        <v>-999</v>
      </c>
      <c r="Q190" s="5">
        <v>1.5</v>
      </c>
      <c r="R190" s="4">
        <v>0.34100000000000003</v>
      </c>
      <c r="S190" s="34">
        <f>ROUND((0.6105*(EXP((17.273*E190)/(E190+237.3))))*(100-H190)/100,3)</f>
        <v>0.32100000000000001</v>
      </c>
      <c r="T190" s="6">
        <f>IF(V190&lt;V191,L190,0)</f>
        <v>0</v>
      </c>
      <c r="U190" s="6">
        <f>IF(T190&gt;0,M190,-999)</f>
        <v>-999</v>
      </c>
      <c r="V190">
        <v>199202</v>
      </c>
      <c r="W190">
        <v>1992</v>
      </c>
      <c r="Y190" s="11">
        <v>200701</v>
      </c>
      <c r="Z190" s="12">
        <v>-999</v>
      </c>
      <c r="AA190" s="12">
        <v>-6.8161290322580657</v>
      </c>
      <c r="AB190" s="12">
        <v>-2.1580645161290315</v>
      </c>
      <c r="AC190" s="12">
        <v>-10.409677419354841</v>
      </c>
      <c r="AD190" s="12">
        <v>8.4</v>
      </c>
      <c r="AE190" s="12">
        <v>-22.2</v>
      </c>
      <c r="AF190" s="12">
        <v>85.832258064516125</v>
      </c>
      <c r="AG190" s="12">
        <v>68.654838709677406</v>
      </c>
      <c r="AH190" s="12">
        <v>53.1</v>
      </c>
      <c r="AI190" s="12">
        <v>12.1</v>
      </c>
      <c r="AJ190" s="12">
        <v>-999</v>
      </c>
      <c r="AK190" s="12">
        <v>-999</v>
      </c>
      <c r="AL190" s="12">
        <v>-999</v>
      </c>
      <c r="AM190" s="12">
        <v>-999</v>
      </c>
      <c r="AN190" s="12">
        <v>-999</v>
      </c>
      <c r="AO190" s="12">
        <v>1.0096774193548383</v>
      </c>
      <c r="AP190" s="12">
        <v>-999</v>
      </c>
      <c r="AQ190" s="12">
        <v>0.35325806451612901</v>
      </c>
      <c r="AR190" s="12">
        <v>0.19735483870967743</v>
      </c>
      <c r="AS190" s="12">
        <v>0.78700000000000003</v>
      </c>
      <c r="AT190" s="12">
        <v>773</v>
      </c>
      <c r="AU190" s="12">
        <v>-0.8</v>
      </c>
    </row>
    <row r="191" spans="1:47" x14ac:dyDescent="0.25">
      <c r="A191" s="14">
        <v>33658</v>
      </c>
      <c r="B191" s="3">
        <v>55</v>
      </c>
      <c r="C191" s="4">
        <v>4.7300000000000004</v>
      </c>
      <c r="D191" s="5">
        <v>0.2</v>
      </c>
      <c r="E191" s="5">
        <v>3.9</v>
      </c>
      <c r="F191" s="5">
        <v>-3.7</v>
      </c>
      <c r="G191" s="4">
        <v>95.2</v>
      </c>
      <c r="H191" s="4">
        <v>85.6</v>
      </c>
      <c r="I191" s="4">
        <v>0.7</v>
      </c>
      <c r="J191" s="4">
        <v>3.7</v>
      </c>
      <c r="K191" s="4">
        <v>0</v>
      </c>
      <c r="L191" s="4">
        <v>-999</v>
      </c>
      <c r="M191" s="4">
        <v>-999</v>
      </c>
      <c r="N191" s="4">
        <v>-999</v>
      </c>
      <c r="O191" s="4">
        <v>-999</v>
      </c>
      <c r="P191" s="5">
        <v>-999</v>
      </c>
      <c r="Q191" s="5">
        <v>1.5</v>
      </c>
      <c r="R191" s="4">
        <v>0.69</v>
      </c>
      <c r="S191" s="34">
        <f>ROUND((0.6105*(EXP((17.273*E191)/(E191+237.3))))*(100-H191)/100,3)</f>
        <v>0.11600000000000001</v>
      </c>
      <c r="T191" s="6">
        <f>IF(V191&lt;V192,L191,0)</f>
        <v>0</v>
      </c>
      <c r="U191" s="6">
        <f>IF(T191&gt;0,M191,-999)</f>
        <v>-999</v>
      </c>
      <c r="V191">
        <v>199202</v>
      </c>
      <c r="W191">
        <v>1992</v>
      </c>
      <c r="Y191" s="11">
        <v>200702</v>
      </c>
      <c r="Z191" s="12">
        <v>-999</v>
      </c>
      <c r="AA191" s="12">
        <v>-3.9392857142857141</v>
      </c>
      <c r="AB191" s="12">
        <v>0.61428571428571443</v>
      </c>
      <c r="AC191" s="12">
        <v>-7.3</v>
      </c>
      <c r="AD191" s="12">
        <v>10.3</v>
      </c>
      <c r="AE191" s="12">
        <v>-14.5</v>
      </c>
      <c r="AF191" s="12">
        <v>87.239285714285728</v>
      </c>
      <c r="AG191" s="12">
        <v>68.06785714285715</v>
      </c>
      <c r="AH191" s="12">
        <v>58.2</v>
      </c>
      <c r="AI191" s="12">
        <v>11.1</v>
      </c>
      <c r="AJ191" s="12">
        <v>-999</v>
      </c>
      <c r="AK191" s="12">
        <v>-999</v>
      </c>
      <c r="AL191" s="12">
        <v>-999</v>
      </c>
      <c r="AM191" s="12">
        <v>-999</v>
      </c>
      <c r="AN191" s="12">
        <v>-999</v>
      </c>
      <c r="AO191" s="12">
        <v>0.85714285714285743</v>
      </c>
      <c r="AP191" s="12">
        <v>-999</v>
      </c>
      <c r="AQ191" s="12">
        <v>0.42310714285714285</v>
      </c>
      <c r="AR191" s="12">
        <v>0.24142857142857146</v>
      </c>
      <c r="AS191" s="12">
        <v>0.92700000000000005</v>
      </c>
      <c r="AT191" s="12">
        <v>1060</v>
      </c>
      <c r="AU191" s="12">
        <v>-0.5</v>
      </c>
    </row>
    <row r="192" spans="1:47" x14ac:dyDescent="0.25">
      <c r="A192" s="14">
        <v>33659</v>
      </c>
      <c r="B192" s="3">
        <v>56</v>
      </c>
      <c r="C192" s="4">
        <v>11.32</v>
      </c>
      <c r="D192" s="5">
        <v>4.5999999999999996</v>
      </c>
      <c r="E192" s="5">
        <v>12.6</v>
      </c>
      <c r="F192" s="5">
        <v>-0.3</v>
      </c>
      <c r="G192" s="4">
        <v>84.7</v>
      </c>
      <c r="H192" s="4">
        <v>58.4</v>
      </c>
      <c r="I192" s="4">
        <v>0.9</v>
      </c>
      <c r="J192" s="4">
        <v>3.1</v>
      </c>
      <c r="K192" s="4">
        <v>0</v>
      </c>
      <c r="L192" s="4">
        <v>-999</v>
      </c>
      <c r="M192" s="4">
        <v>-999</v>
      </c>
      <c r="N192" s="4">
        <v>-999</v>
      </c>
      <c r="O192" s="4">
        <v>-999</v>
      </c>
      <c r="P192" s="5">
        <v>-999</v>
      </c>
      <c r="Q192" s="5">
        <v>1.5</v>
      </c>
      <c r="R192" s="4">
        <v>0.85099999999999998</v>
      </c>
      <c r="S192" s="34">
        <f>ROUND((0.6105*(EXP((17.273*E192)/(E192+237.3))))*(100-H192)/100,3)</f>
        <v>0.60699999999999998</v>
      </c>
      <c r="T192" s="6">
        <f>IF(V192&lt;V193,L192,0)</f>
        <v>0</v>
      </c>
      <c r="U192" s="6">
        <f>IF(T192&gt;0,M192,-999)</f>
        <v>-999</v>
      </c>
      <c r="V192">
        <v>199202</v>
      </c>
      <c r="W192">
        <v>1992</v>
      </c>
      <c r="Y192" s="11">
        <v>200703</v>
      </c>
      <c r="Z192" s="12">
        <v>-999</v>
      </c>
      <c r="AA192" s="12">
        <v>-1.3580645161290323</v>
      </c>
      <c r="AB192" s="12">
        <v>3.8064516129032255</v>
      </c>
      <c r="AC192" s="12">
        <v>-6.138709677419353</v>
      </c>
      <c r="AD192" s="12">
        <v>10.7</v>
      </c>
      <c r="AE192" s="12">
        <v>-16.899999999999999</v>
      </c>
      <c r="AF192" s="12">
        <v>81.409677419354821</v>
      </c>
      <c r="AG192" s="12">
        <v>57.006451612903241</v>
      </c>
      <c r="AH192" s="12">
        <v>59.1</v>
      </c>
      <c r="AI192" s="12">
        <v>20.6</v>
      </c>
      <c r="AJ192" s="12">
        <v>-999</v>
      </c>
      <c r="AK192" s="12">
        <v>-999</v>
      </c>
      <c r="AL192" s="12">
        <v>-999</v>
      </c>
      <c r="AM192" s="12">
        <v>-999</v>
      </c>
      <c r="AN192" s="12">
        <v>-999</v>
      </c>
      <c r="AO192" s="12">
        <v>0.74838709677419357</v>
      </c>
      <c r="AP192" s="12">
        <v>-999</v>
      </c>
      <c r="AQ192" s="12">
        <v>0.46164516129032263</v>
      </c>
      <c r="AR192" s="12">
        <v>0.35941935483870968</v>
      </c>
      <c r="AS192" s="12">
        <v>0.94499999999999995</v>
      </c>
      <c r="AT192" s="12">
        <v>645</v>
      </c>
      <c r="AU192" s="12">
        <v>0.1</v>
      </c>
    </row>
    <row r="193" spans="1:47" x14ac:dyDescent="0.25">
      <c r="A193" s="14">
        <v>33660</v>
      </c>
      <c r="B193" s="3">
        <v>57</v>
      </c>
      <c r="C193" s="4">
        <v>12.56</v>
      </c>
      <c r="D193" s="5">
        <v>7</v>
      </c>
      <c r="E193" s="5">
        <v>15.5</v>
      </c>
      <c r="F193" s="5">
        <v>-0.9</v>
      </c>
      <c r="G193" s="4">
        <v>58.3</v>
      </c>
      <c r="H193" s="4">
        <v>26.5</v>
      </c>
      <c r="I193" s="4">
        <v>1</v>
      </c>
      <c r="J193" s="4">
        <v>3.2</v>
      </c>
      <c r="K193" s="4">
        <v>0</v>
      </c>
      <c r="L193" s="4">
        <v>-999</v>
      </c>
      <c r="M193" s="4">
        <v>-999</v>
      </c>
      <c r="N193" s="4">
        <v>-999</v>
      </c>
      <c r="O193" s="4">
        <v>-999</v>
      </c>
      <c r="P193" s="5">
        <v>-999</v>
      </c>
      <c r="Q193" s="5">
        <v>1.4</v>
      </c>
      <c r="R193" s="4">
        <v>0.46600000000000003</v>
      </c>
      <c r="S193" s="34">
        <f>ROUND((0.6105*(EXP((17.273*E193)/(E193+237.3))))*(100-H193)/100,3)</f>
        <v>1.294</v>
      </c>
      <c r="T193" s="6">
        <f>IF(V193&lt;V194,L193,0)</f>
        <v>0</v>
      </c>
      <c r="U193" s="6">
        <f>IF(T193&gt;0,M193,-999)</f>
        <v>-999</v>
      </c>
      <c r="V193">
        <v>199202</v>
      </c>
      <c r="W193">
        <v>1992</v>
      </c>
      <c r="Y193" s="11">
        <v>200704</v>
      </c>
      <c r="Z193" s="12">
        <v>-999</v>
      </c>
      <c r="AA193" s="12">
        <v>0.42000000000000015</v>
      </c>
      <c r="AB193" s="12">
        <v>6.5233333333333343</v>
      </c>
      <c r="AC193" s="12">
        <v>-4.5633333333333326</v>
      </c>
      <c r="AD193" s="12">
        <v>17</v>
      </c>
      <c r="AE193" s="12">
        <v>-14.5</v>
      </c>
      <c r="AF193" s="12">
        <v>73.86999999999999</v>
      </c>
      <c r="AG193" s="12">
        <v>43.766666666666659</v>
      </c>
      <c r="AH193" s="12">
        <v>16.2</v>
      </c>
      <c r="AI193" s="12">
        <v>8.6</v>
      </c>
      <c r="AJ193" s="12">
        <v>-999</v>
      </c>
      <c r="AK193" s="12">
        <v>-999</v>
      </c>
      <c r="AL193" s="12">
        <v>-999</v>
      </c>
      <c r="AM193" s="12">
        <v>-999</v>
      </c>
      <c r="AN193" s="12">
        <v>-999</v>
      </c>
      <c r="AO193" s="12">
        <v>0.70333333333333314</v>
      </c>
      <c r="AP193" s="12">
        <v>-999</v>
      </c>
      <c r="AQ193" s="12">
        <v>0.42943333333333339</v>
      </c>
      <c r="AR193" s="12">
        <v>0.5761666666666666</v>
      </c>
      <c r="AS193" s="12">
        <v>1.292</v>
      </c>
      <c r="AT193" s="12">
        <v>231</v>
      </c>
      <c r="AU193" s="12">
        <v>0.4</v>
      </c>
    </row>
    <row r="194" spans="1:47" x14ac:dyDescent="0.25">
      <c r="A194" s="14">
        <v>33661</v>
      </c>
      <c r="B194" s="3">
        <v>58</v>
      </c>
      <c r="C194" s="4">
        <v>12.35</v>
      </c>
      <c r="D194" s="5">
        <v>6.5</v>
      </c>
      <c r="E194" s="5">
        <v>14.1</v>
      </c>
      <c r="F194" s="5">
        <v>0.7</v>
      </c>
      <c r="G194" s="4">
        <v>42</v>
      </c>
      <c r="H194" s="4">
        <v>27</v>
      </c>
      <c r="I194" s="4">
        <v>0.8</v>
      </c>
      <c r="J194" s="4">
        <v>2.8</v>
      </c>
      <c r="K194" s="4">
        <v>0</v>
      </c>
      <c r="L194" s="4">
        <v>-999</v>
      </c>
      <c r="M194" s="4">
        <v>-999</v>
      </c>
      <c r="N194" s="4">
        <v>-999</v>
      </c>
      <c r="O194" s="4">
        <v>-999</v>
      </c>
      <c r="P194" s="5">
        <v>-999</v>
      </c>
      <c r="Q194" s="5">
        <v>1.4</v>
      </c>
      <c r="R194" s="4">
        <v>0.433</v>
      </c>
      <c r="S194" s="34">
        <f>ROUND((0.6105*(EXP((17.273*E194)/(E194+237.3))))*(100-H194)/100,3)</f>
        <v>1.1739999999999999</v>
      </c>
      <c r="T194" s="6">
        <f>IF(V194&lt;V195,L194,0)</f>
        <v>0</v>
      </c>
      <c r="U194" s="6">
        <f>IF(T194&gt;0,M194,-999)</f>
        <v>-999</v>
      </c>
      <c r="V194">
        <v>199202</v>
      </c>
      <c r="W194">
        <v>1992</v>
      </c>
      <c r="Y194" s="11">
        <v>200705</v>
      </c>
      <c r="Z194" s="12">
        <v>-999</v>
      </c>
      <c r="AA194" s="12">
        <v>6.2774193548387087</v>
      </c>
      <c r="AB194" s="12">
        <v>13.35483870967742</v>
      </c>
      <c r="AC194" s="12">
        <v>-0.12258064516129005</v>
      </c>
      <c r="AD194" s="12">
        <v>23.5</v>
      </c>
      <c r="AE194" s="12">
        <v>-5</v>
      </c>
      <c r="AF194" s="12">
        <v>66.783870967741933</v>
      </c>
      <c r="AG194" s="12">
        <v>38.770967741935472</v>
      </c>
      <c r="AH194" s="12">
        <v>21</v>
      </c>
      <c r="AI194" s="12">
        <v>10.7</v>
      </c>
      <c r="AJ194" s="12">
        <v>-999</v>
      </c>
      <c r="AK194" s="12">
        <v>-999</v>
      </c>
      <c r="AL194" s="12">
        <v>-999</v>
      </c>
      <c r="AM194" s="12">
        <v>-999</v>
      </c>
      <c r="AN194" s="12">
        <v>-999</v>
      </c>
      <c r="AO194" s="12">
        <v>5.4999999999999991</v>
      </c>
      <c r="AP194" s="12">
        <v>-999</v>
      </c>
      <c r="AQ194" s="12">
        <v>0.56241935483870953</v>
      </c>
      <c r="AR194" s="12">
        <v>1.0388387096774194</v>
      </c>
      <c r="AS194" s="12">
        <v>2.4169999999999998</v>
      </c>
      <c r="AT194" s="12">
        <v>0</v>
      </c>
      <c r="AU194" s="12">
        <v>-999</v>
      </c>
    </row>
    <row r="195" spans="1:47" x14ac:dyDescent="0.25">
      <c r="A195" s="14">
        <v>33662</v>
      </c>
      <c r="B195" s="3">
        <v>59</v>
      </c>
      <c r="C195" s="4">
        <v>12.05</v>
      </c>
      <c r="D195" s="5">
        <v>4.9000000000000004</v>
      </c>
      <c r="E195" s="5">
        <v>13</v>
      </c>
      <c r="F195" s="5">
        <v>-0.9</v>
      </c>
      <c r="G195" s="4">
        <v>56.9</v>
      </c>
      <c r="H195" s="4">
        <v>37.9</v>
      </c>
      <c r="I195" s="4">
        <v>0.9</v>
      </c>
      <c r="J195" s="4">
        <v>4.3</v>
      </c>
      <c r="K195" s="4">
        <v>0</v>
      </c>
      <c r="L195" s="4">
        <v>-999</v>
      </c>
      <c r="M195" s="4">
        <v>-999</v>
      </c>
      <c r="N195" s="4">
        <v>-999</v>
      </c>
      <c r="O195" s="4">
        <v>-999</v>
      </c>
      <c r="P195" s="5">
        <v>-999</v>
      </c>
      <c r="Q195" s="5">
        <v>1.4</v>
      </c>
      <c r="R195" s="4">
        <v>0.56599999999999995</v>
      </c>
      <c r="S195" s="34">
        <f>ROUND((0.6105*(EXP((17.273*E195)/(E195+237.3))))*(100-H195)/100,3)</f>
        <v>0.93</v>
      </c>
      <c r="T195" s="6">
        <f>IF(V195&lt;V196,L195,0)</f>
        <v>0</v>
      </c>
      <c r="U195" s="6">
        <f>IF(T195&gt;0,M195,-999)</f>
        <v>-999</v>
      </c>
      <c r="V195">
        <v>199202</v>
      </c>
      <c r="W195">
        <v>1992</v>
      </c>
      <c r="Y195" s="11">
        <v>200706</v>
      </c>
      <c r="Z195" s="12">
        <v>-999</v>
      </c>
      <c r="AA195" s="12">
        <v>8.3133333333333326</v>
      </c>
      <c r="AB195" s="12">
        <v>15.013333333333337</v>
      </c>
      <c r="AC195" s="12">
        <v>2.3533333333333326</v>
      </c>
      <c r="AD195" s="12">
        <v>27.4</v>
      </c>
      <c r="AE195" s="12">
        <v>-3.4</v>
      </c>
      <c r="AF195" s="12">
        <v>76.053333333333356</v>
      </c>
      <c r="AG195" s="12">
        <v>50.37</v>
      </c>
      <c r="AH195" s="12">
        <v>151.79999999999998</v>
      </c>
      <c r="AI195" s="12">
        <v>33.5</v>
      </c>
      <c r="AJ195" s="12">
        <v>-999</v>
      </c>
      <c r="AK195" s="12">
        <v>-999</v>
      </c>
      <c r="AL195" s="12">
        <v>-999</v>
      </c>
      <c r="AM195" s="12">
        <v>-999</v>
      </c>
      <c r="AN195" s="12">
        <v>-999</v>
      </c>
      <c r="AO195" s="12">
        <v>9.9066666666666663</v>
      </c>
      <c r="AP195" s="12">
        <v>-999</v>
      </c>
      <c r="AQ195" s="12">
        <v>0.78750000000000009</v>
      </c>
      <c r="AR195" s="12">
        <v>1.0297666666666665</v>
      </c>
      <c r="AS195" s="12">
        <v>2.9729999999999999</v>
      </c>
      <c r="AT195" s="12">
        <v>0</v>
      </c>
      <c r="AU195" s="12">
        <v>-999</v>
      </c>
    </row>
    <row r="196" spans="1:47" x14ac:dyDescent="0.25">
      <c r="A196" s="14">
        <v>33663</v>
      </c>
      <c r="B196" s="3">
        <v>60</v>
      </c>
      <c r="C196" s="4">
        <v>7.74</v>
      </c>
      <c r="D196" s="5">
        <v>2.9</v>
      </c>
      <c r="E196" s="5">
        <v>7.8</v>
      </c>
      <c r="F196" s="5">
        <v>-1.4</v>
      </c>
      <c r="G196" s="4">
        <v>63.2</v>
      </c>
      <c r="H196" s="4">
        <v>46.4</v>
      </c>
      <c r="I196" s="4">
        <v>0.9</v>
      </c>
      <c r="J196" s="4">
        <v>5.8</v>
      </c>
      <c r="K196" s="4">
        <v>0</v>
      </c>
      <c r="L196" s="4">
        <v>-999</v>
      </c>
      <c r="M196" s="4">
        <v>-999</v>
      </c>
      <c r="N196" s="4">
        <v>-999</v>
      </c>
      <c r="O196" s="4">
        <v>-999</v>
      </c>
      <c r="P196" s="5">
        <v>-999</v>
      </c>
      <c r="Q196" s="5">
        <v>1.4</v>
      </c>
      <c r="R196" s="4">
        <v>0.49</v>
      </c>
      <c r="S196" s="34">
        <f>ROUND((0.6105*(EXP((17.273*E196)/(E196+237.3))))*(100-H196)/100,3)</f>
        <v>0.56699999999999995</v>
      </c>
      <c r="T196" s="6">
        <f>IF(V196&lt;V197,L196,0)</f>
        <v>-999</v>
      </c>
      <c r="U196" s="6">
        <f>IF(T196&gt;0,M196,-999)</f>
        <v>-999</v>
      </c>
      <c r="V196">
        <v>199202</v>
      </c>
      <c r="W196">
        <v>1992</v>
      </c>
      <c r="Y196" s="11">
        <v>200707</v>
      </c>
      <c r="Z196" s="12">
        <v>-999</v>
      </c>
      <c r="AA196" s="12">
        <v>15.035483870967743</v>
      </c>
      <c r="AB196" s="12">
        <v>22.264516129032259</v>
      </c>
      <c r="AC196" s="12">
        <v>8.316129032258063</v>
      </c>
      <c r="AD196" s="12">
        <v>29.6</v>
      </c>
      <c r="AE196" s="12">
        <v>2.4</v>
      </c>
      <c r="AF196" s="12">
        <v>57.932258064516127</v>
      </c>
      <c r="AG196" s="12">
        <v>32.870967741935473</v>
      </c>
      <c r="AH196" s="12">
        <v>39.799999999999997</v>
      </c>
      <c r="AI196" s="12">
        <v>22.4</v>
      </c>
      <c r="AJ196" s="12">
        <v>-999</v>
      </c>
      <c r="AK196" s="12">
        <v>-999</v>
      </c>
      <c r="AL196" s="12">
        <v>-999</v>
      </c>
      <c r="AM196" s="12">
        <v>-999</v>
      </c>
      <c r="AN196" s="12">
        <v>-999</v>
      </c>
      <c r="AO196" s="12">
        <v>14.067741935483868</v>
      </c>
      <c r="AP196" s="12">
        <v>-999</v>
      </c>
      <c r="AQ196" s="12">
        <v>0.84564516129032274</v>
      </c>
      <c r="AR196" s="12">
        <v>1.915903225806451</v>
      </c>
      <c r="AS196" s="12">
        <v>3.2549999999999999</v>
      </c>
      <c r="AT196" s="12">
        <v>0</v>
      </c>
      <c r="AU196" s="12">
        <v>-999</v>
      </c>
    </row>
    <row r="197" spans="1:47" x14ac:dyDescent="0.25">
      <c r="A197" s="14">
        <v>33664</v>
      </c>
      <c r="B197" s="3">
        <v>61</v>
      </c>
      <c r="C197" s="4">
        <v>6.88</v>
      </c>
      <c r="D197" s="5">
        <v>2.2000000000000002</v>
      </c>
      <c r="E197" s="5">
        <v>6.4</v>
      </c>
      <c r="F197" s="5">
        <v>-0.9</v>
      </c>
      <c r="G197" s="4">
        <v>87</v>
      </c>
      <c r="H197" s="4">
        <v>70.900000000000006</v>
      </c>
      <c r="I197" s="4">
        <v>1.2</v>
      </c>
      <c r="J197" s="4">
        <v>5.5</v>
      </c>
      <c r="K197" s="4">
        <v>5</v>
      </c>
      <c r="L197" s="4">
        <v>-999</v>
      </c>
      <c r="M197" s="4">
        <v>-999</v>
      </c>
      <c r="N197" s="4">
        <v>-999</v>
      </c>
      <c r="O197" s="4">
        <v>-999</v>
      </c>
      <c r="P197" s="5">
        <v>-999</v>
      </c>
      <c r="Q197" s="5">
        <v>1.4</v>
      </c>
      <c r="R197" s="4">
        <v>0.68200000000000005</v>
      </c>
      <c r="S197" s="34">
        <f>ROUND((0.6105*(EXP((17.273*E197)/(E197+237.3))))*(100-H197)/100,3)</f>
        <v>0.28000000000000003</v>
      </c>
      <c r="T197" s="6">
        <f>IF(V197&lt;V198,L197,0)</f>
        <v>0</v>
      </c>
      <c r="U197" s="6">
        <f>IF(T197&gt;0,M197,-999)</f>
        <v>-999</v>
      </c>
      <c r="V197">
        <v>199203</v>
      </c>
      <c r="W197">
        <v>1992</v>
      </c>
      <c r="Y197" s="11">
        <v>200708</v>
      </c>
      <c r="Z197" s="12">
        <v>-999</v>
      </c>
      <c r="AA197" s="12">
        <v>11.345161290322578</v>
      </c>
      <c r="AB197" s="12">
        <v>18.848387096774189</v>
      </c>
      <c r="AC197" s="12">
        <v>4.8645161290322596</v>
      </c>
      <c r="AD197" s="12">
        <v>27.2</v>
      </c>
      <c r="AE197" s="12">
        <v>0.3</v>
      </c>
      <c r="AF197" s="12">
        <v>59.467741935483879</v>
      </c>
      <c r="AG197" s="12">
        <v>33.270967741935479</v>
      </c>
      <c r="AH197" s="12">
        <v>11.500000000000002</v>
      </c>
      <c r="AI197" s="12">
        <v>8.8000000000000007</v>
      </c>
      <c r="AJ197" s="12">
        <v>-999</v>
      </c>
      <c r="AK197" s="12">
        <v>-999</v>
      </c>
      <c r="AL197" s="12">
        <v>-999</v>
      </c>
      <c r="AM197" s="12">
        <v>-999</v>
      </c>
      <c r="AN197" s="12">
        <v>-999</v>
      </c>
      <c r="AO197" s="12">
        <v>12.451612903225811</v>
      </c>
      <c r="AP197" s="12">
        <v>-999</v>
      </c>
      <c r="AQ197" s="12">
        <v>0.67948387096774199</v>
      </c>
      <c r="AR197" s="12">
        <v>1.5773225806451605</v>
      </c>
      <c r="AS197" s="12">
        <v>3.1309999999999998</v>
      </c>
      <c r="AT197" s="12">
        <v>0</v>
      </c>
      <c r="AU197" s="12">
        <v>-999</v>
      </c>
    </row>
    <row r="198" spans="1:47" x14ac:dyDescent="0.25">
      <c r="A198" s="14">
        <v>33665</v>
      </c>
      <c r="B198" s="3">
        <v>62</v>
      </c>
      <c r="C198" s="4">
        <v>8.89</v>
      </c>
      <c r="D198" s="5">
        <v>0.4</v>
      </c>
      <c r="E198" s="5">
        <v>7.4</v>
      </c>
      <c r="F198" s="5">
        <v>-3.9</v>
      </c>
      <c r="G198" s="4">
        <v>91.6</v>
      </c>
      <c r="H198" s="4">
        <v>70.5</v>
      </c>
      <c r="I198" s="4">
        <v>0.9</v>
      </c>
      <c r="J198" s="4">
        <v>4.5999999999999996</v>
      </c>
      <c r="K198" s="4">
        <v>0</v>
      </c>
      <c r="L198" s="4">
        <v>-999</v>
      </c>
      <c r="M198" s="4">
        <v>-999</v>
      </c>
      <c r="N198" s="4">
        <v>-999</v>
      </c>
      <c r="O198" s="4">
        <v>-999</v>
      </c>
      <c r="P198" s="5">
        <v>-999</v>
      </c>
      <c r="Q198" s="5">
        <v>1.4</v>
      </c>
      <c r="R198" s="4">
        <v>0.72399999999999998</v>
      </c>
      <c r="S198" s="34">
        <f>ROUND((0.6105*(EXP((17.273*E198)/(E198+237.3))))*(100-H198)/100,3)</f>
        <v>0.30399999999999999</v>
      </c>
      <c r="T198" s="6">
        <f>IF(V198&lt;V199,L198,0)</f>
        <v>0</v>
      </c>
      <c r="U198" s="6">
        <f>IF(T198&gt;0,M198,-999)</f>
        <v>-999</v>
      </c>
      <c r="V198">
        <v>199203</v>
      </c>
      <c r="W198">
        <v>1992</v>
      </c>
      <c r="Y198" s="11">
        <v>200709</v>
      </c>
      <c r="Z198" s="12">
        <v>-999</v>
      </c>
      <c r="AA198" s="12">
        <v>6.5300000000000011</v>
      </c>
      <c r="AB198" s="12">
        <v>12.870000000000003</v>
      </c>
      <c r="AC198" s="12">
        <v>1.8233333333333346</v>
      </c>
      <c r="AD198" s="12">
        <v>24.7</v>
      </c>
      <c r="AE198" s="12">
        <v>-5.8</v>
      </c>
      <c r="AF198" s="12">
        <v>69.006666666666675</v>
      </c>
      <c r="AG198" s="12">
        <v>44.503333333333323</v>
      </c>
      <c r="AH198" s="12">
        <v>59.199999999999996</v>
      </c>
      <c r="AI198" s="12">
        <v>15.1</v>
      </c>
      <c r="AJ198" s="12">
        <v>-999</v>
      </c>
      <c r="AK198" s="12">
        <v>-999</v>
      </c>
      <c r="AL198" s="12">
        <v>-999</v>
      </c>
      <c r="AM198" s="12">
        <v>-999</v>
      </c>
      <c r="AN198" s="12">
        <v>-999</v>
      </c>
      <c r="AO198" s="12">
        <v>8.9633333333333329</v>
      </c>
      <c r="AP198" s="12">
        <v>-999</v>
      </c>
      <c r="AQ198" s="12">
        <v>0.58556666666666679</v>
      </c>
      <c r="AR198" s="12">
        <v>1.027666666666667</v>
      </c>
      <c r="AS198" s="12">
        <v>2.6440000000000001</v>
      </c>
      <c r="AT198" s="12">
        <v>0</v>
      </c>
      <c r="AU198" s="12">
        <v>-999</v>
      </c>
    </row>
    <row r="199" spans="1:47" x14ac:dyDescent="0.25">
      <c r="A199" s="14">
        <v>33666</v>
      </c>
      <c r="B199" s="3">
        <v>63</v>
      </c>
      <c r="C199" s="4">
        <v>5.3</v>
      </c>
      <c r="D199" s="5">
        <v>-0.8</v>
      </c>
      <c r="E199" s="5">
        <v>4.5999999999999996</v>
      </c>
      <c r="F199" s="5">
        <v>-4</v>
      </c>
      <c r="G199" s="4">
        <v>82.5</v>
      </c>
      <c r="H199" s="4">
        <v>45.2</v>
      </c>
      <c r="I199" s="4">
        <v>1.4</v>
      </c>
      <c r="J199" s="4">
        <v>5.8</v>
      </c>
      <c r="K199" s="4">
        <v>3.1</v>
      </c>
      <c r="L199" s="4">
        <v>-999</v>
      </c>
      <c r="M199" s="4">
        <v>-999</v>
      </c>
      <c r="N199" s="4">
        <v>-999</v>
      </c>
      <c r="O199" s="4">
        <v>-999</v>
      </c>
      <c r="P199" s="5">
        <v>-999</v>
      </c>
      <c r="Q199" s="5">
        <v>1.4</v>
      </c>
      <c r="R199" s="4">
        <v>0.38200000000000001</v>
      </c>
      <c r="S199" s="34">
        <f>ROUND((0.6105*(EXP((17.273*E199)/(E199+237.3))))*(100-H199)/100,3)</f>
        <v>0.46500000000000002</v>
      </c>
      <c r="T199" s="6">
        <f>IF(V199&lt;V200,L199,0)</f>
        <v>0</v>
      </c>
      <c r="U199" s="6">
        <f>IF(T199&gt;0,M199,-999)</f>
        <v>-999</v>
      </c>
      <c r="V199">
        <v>199203</v>
      </c>
      <c r="W199">
        <v>1992</v>
      </c>
      <c r="Y199" s="11">
        <v>200710</v>
      </c>
      <c r="Z199" s="12">
        <v>-999</v>
      </c>
      <c r="AA199" s="12">
        <v>1.0516129032258066</v>
      </c>
      <c r="AB199" s="12">
        <v>5.6806451612903217</v>
      </c>
      <c r="AC199" s="12">
        <v>-2.712903225806452</v>
      </c>
      <c r="AD199" s="12">
        <v>15.3</v>
      </c>
      <c r="AE199" s="12">
        <v>-6.8</v>
      </c>
      <c r="AF199" s="12">
        <v>79.332258064516139</v>
      </c>
      <c r="AG199" s="12">
        <v>56.667741935483875</v>
      </c>
      <c r="AH199" s="12">
        <v>78.899999999999991</v>
      </c>
      <c r="AI199" s="12">
        <v>11.2</v>
      </c>
      <c r="AJ199" s="12">
        <v>-999</v>
      </c>
      <c r="AK199" s="12">
        <v>-999</v>
      </c>
      <c r="AL199" s="12">
        <v>-999</v>
      </c>
      <c r="AM199" s="12">
        <v>-999</v>
      </c>
      <c r="AN199" s="12">
        <v>-999</v>
      </c>
      <c r="AO199" s="12">
        <v>3.3258064516129027</v>
      </c>
      <c r="AP199" s="12">
        <v>-999</v>
      </c>
      <c r="AQ199" s="12">
        <v>0.51187096774193552</v>
      </c>
      <c r="AR199" s="12">
        <v>0.43080645161290332</v>
      </c>
      <c r="AS199" s="12">
        <v>0.92100000000000004</v>
      </c>
      <c r="AT199" s="12">
        <v>6</v>
      </c>
      <c r="AU199" s="12">
        <v>0</v>
      </c>
    </row>
    <row r="200" spans="1:47" x14ac:dyDescent="0.25">
      <c r="A200" s="14">
        <v>33667</v>
      </c>
      <c r="B200" s="3">
        <v>64</v>
      </c>
      <c r="C200" s="4">
        <v>11.19</v>
      </c>
      <c r="D200" s="5">
        <v>-1.7</v>
      </c>
      <c r="E200" s="5">
        <v>2.4</v>
      </c>
      <c r="F200" s="5">
        <v>-5.0999999999999996</v>
      </c>
      <c r="G200" s="4">
        <v>96.1</v>
      </c>
      <c r="H200" s="4">
        <v>89.1</v>
      </c>
      <c r="I200" s="4">
        <v>2.2000000000000002</v>
      </c>
      <c r="J200" s="4">
        <v>8.6</v>
      </c>
      <c r="K200" s="4">
        <v>0</v>
      </c>
      <c r="L200" s="4">
        <v>-999</v>
      </c>
      <c r="M200" s="4">
        <v>-999</v>
      </c>
      <c r="N200" s="4">
        <v>-999</v>
      </c>
      <c r="O200" s="4">
        <v>-999</v>
      </c>
      <c r="P200" s="5">
        <v>-999</v>
      </c>
      <c r="Q200" s="5">
        <v>1.4</v>
      </c>
      <c r="R200" s="4">
        <v>0.64800000000000002</v>
      </c>
      <c r="S200" s="34">
        <f>ROUND((0.6105*(EXP((17.273*E200)/(E200+237.3))))*(100-H200)/100,3)</f>
        <v>7.9000000000000001E-2</v>
      </c>
      <c r="T200" s="6">
        <f>IF(V200&lt;V201,L200,0)</f>
        <v>0</v>
      </c>
      <c r="U200" s="6">
        <f>IF(T200&gt;0,M200,-999)</f>
        <v>-999</v>
      </c>
      <c r="V200">
        <v>199203</v>
      </c>
      <c r="W200">
        <v>1992</v>
      </c>
      <c r="Y200" s="11">
        <v>200711</v>
      </c>
      <c r="Z200" s="12">
        <v>-999</v>
      </c>
      <c r="AA200" s="12">
        <v>-4.416666666666667</v>
      </c>
      <c r="AB200" s="12">
        <v>-8.9999999999999913E-2</v>
      </c>
      <c r="AC200" s="12">
        <v>-7.9566666666666661</v>
      </c>
      <c r="AD200" s="12">
        <v>7.9</v>
      </c>
      <c r="AE200" s="12">
        <v>-19.2</v>
      </c>
      <c r="AF200" s="12">
        <v>77.416666666666671</v>
      </c>
      <c r="AG200" s="12">
        <v>54.023333333333333</v>
      </c>
      <c r="AH200" s="12">
        <v>50.900000000000006</v>
      </c>
      <c r="AI200" s="12">
        <v>9.8000000000000007</v>
      </c>
      <c r="AJ200" s="12">
        <v>-999</v>
      </c>
      <c r="AK200" s="12">
        <v>-999</v>
      </c>
      <c r="AL200" s="12">
        <v>-999</v>
      </c>
      <c r="AM200" s="12">
        <v>-999</v>
      </c>
      <c r="AN200" s="12">
        <v>-999</v>
      </c>
      <c r="AO200" s="12">
        <v>0.94333333333333336</v>
      </c>
      <c r="AP200" s="12">
        <v>-999</v>
      </c>
      <c r="AQ200" s="12">
        <v>0.33343333333333341</v>
      </c>
      <c r="AR200" s="12">
        <v>0.29266666666666658</v>
      </c>
      <c r="AS200" s="12">
        <v>0.73</v>
      </c>
      <c r="AT200" s="12">
        <v>200</v>
      </c>
      <c r="AU200" s="12">
        <v>-7.9</v>
      </c>
    </row>
    <row r="201" spans="1:47" x14ac:dyDescent="0.25">
      <c r="A201" s="14">
        <v>33668</v>
      </c>
      <c r="B201" s="3">
        <v>65</v>
      </c>
      <c r="C201" s="4">
        <v>8.1199999999999992</v>
      </c>
      <c r="D201" s="5">
        <v>1</v>
      </c>
      <c r="E201" s="5">
        <v>5.4</v>
      </c>
      <c r="F201" s="5">
        <v>-3.2</v>
      </c>
      <c r="G201" s="4">
        <v>82.4</v>
      </c>
      <c r="H201" s="4">
        <v>70.599999999999994</v>
      </c>
      <c r="I201" s="4">
        <v>2</v>
      </c>
      <c r="J201" s="4">
        <v>7</v>
      </c>
      <c r="K201" s="4">
        <v>0</v>
      </c>
      <c r="L201" s="4">
        <v>-999</v>
      </c>
      <c r="M201" s="4">
        <v>-999</v>
      </c>
      <c r="N201" s="4">
        <v>-999</v>
      </c>
      <c r="O201" s="4">
        <v>-999</v>
      </c>
      <c r="P201" s="5">
        <v>-999</v>
      </c>
      <c r="Q201" s="5">
        <v>1.4</v>
      </c>
      <c r="R201" s="4">
        <v>0.63200000000000001</v>
      </c>
      <c r="S201" s="34">
        <f>ROUND((0.6105*(EXP((17.273*E201)/(E201+237.3))))*(100-H201)/100,3)</f>
        <v>0.26400000000000001</v>
      </c>
      <c r="T201" s="6">
        <f>IF(V201&lt;V202,L201,0)</f>
        <v>0</v>
      </c>
      <c r="U201" s="6">
        <f>IF(T201&gt;0,M201,-999)</f>
        <v>-999</v>
      </c>
      <c r="V201">
        <v>199203</v>
      </c>
      <c r="W201">
        <v>1992</v>
      </c>
      <c r="Y201" s="11">
        <v>200712</v>
      </c>
      <c r="Z201" s="12">
        <v>-999</v>
      </c>
      <c r="AA201" s="12">
        <v>-8.0193548387096776</v>
      </c>
      <c r="AB201" s="12">
        <v>-4.9322580645161294</v>
      </c>
      <c r="AC201" s="12">
        <v>-10.922580645161293</v>
      </c>
      <c r="AD201" s="12">
        <v>3.2</v>
      </c>
      <c r="AE201" s="12">
        <v>-19.7</v>
      </c>
      <c r="AF201" s="12">
        <v>87.49354838709678</v>
      </c>
      <c r="AG201" s="12">
        <v>75.032258064516128</v>
      </c>
      <c r="AH201" s="12">
        <v>71.899999999999991</v>
      </c>
      <c r="AI201" s="12">
        <v>8.6</v>
      </c>
      <c r="AJ201" s="12">
        <v>-999</v>
      </c>
      <c r="AK201" s="12">
        <v>-999</v>
      </c>
      <c r="AL201" s="12">
        <v>-999</v>
      </c>
      <c r="AM201" s="12">
        <v>-999</v>
      </c>
      <c r="AN201" s="12">
        <v>-999</v>
      </c>
      <c r="AO201" s="12">
        <v>0.15161290322580642</v>
      </c>
      <c r="AP201" s="12">
        <v>-999</v>
      </c>
      <c r="AQ201" s="12">
        <v>0.32712903225806444</v>
      </c>
      <c r="AR201" s="12">
        <v>0.10599999999999998</v>
      </c>
      <c r="AS201" s="12">
        <v>0.30099999999999999</v>
      </c>
      <c r="AT201" s="12">
        <v>500</v>
      </c>
      <c r="AU201" s="12">
        <v>-1.8</v>
      </c>
    </row>
    <row r="202" spans="1:47" x14ac:dyDescent="0.25">
      <c r="A202" s="14">
        <v>33669</v>
      </c>
      <c r="B202" s="3">
        <v>66</v>
      </c>
      <c r="C202" s="4">
        <v>6.56</v>
      </c>
      <c r="D202" s="5">
        <v>1.4</v>
      </c>
      <c r="E202" s="5">
        <v>5.9</v>
      </c>
      <c r="F202" s="5">
        <v>-2.2000000000000002</v>
      </c>
      <c r="G202" s="4">
        <v>86.7</v>
      </c>
      <c r="H202" s="4">
        <v>63.7</v>
      </c>
      <c r="I202" s="4">
        <v>0.9</v>
      </c>
      <c r="J202" s="4">
        <v>5.5</v>
      </c>
      <c r="K202" s="4">
        <v>0</v>
      </c>
      <c r="L202" s="4">
        <v>-999</v>
      </c>
      <c r="M202" s="4">
        <v>-999</v>
      </c>
      <c r="N202" s="4">
        <v>-999</v>
      </c>
      <c r="O202" s="4">
        <v>-999</v>
      </c>
      <c r="P202" s="5">
        <v>-999</v>
      </c>
      <c r="Q202" s="5">
        <v>1.4</v>
      </c>
      <c r="R202" s="4">
        <v>0.59299999999999997</v>
      </c>
      <c r="S202" s="34">
        <f>ROUND((0.6105*(EXP((17.273*E202)/(E202+237.3))))*(100-H202)/100,3)</f>
        <v>0.33700000000000002</v>
      </c>
      <c r="T202" s="6">
        <f>IF(V202&lt;V203,L202,0)</f>
        <v>0</v>
      </c>
      <c r="U202" s="6">
        <f>IF(T202&gt;0,M202,-999)</f>
        <v>-999</v>
      </c>
      <c r="V202">
        <v>199203</v>
      </c>
      <c r="W202">
        <v>1992</v>
      </c>
      <c r="Y202" s="11">
        <v>200801</v>
      </c>
      <c r="Z202" s="12">
        <v>-999</v>
      </c>
      <c r="AA202" s="12">
        <v>-8.2516129032258068</v>
      </c>
      <c r="AB202" s="12">
        <v>-3.7645161290322577</v>
      </c>
      <c r="AC202" s="12">
        <v>-11.448387096774194</v>
      </c>
      <c r="AD202" s="12">
        <v>1.7</v>
      </c>
      <c r="AE202" s="12">
        <v>-22.4</v>
      </c>
      <c r="AF202" s="12">
        <v>81.361290322580658</v>
      </c>
      <c r="AG202" s="12">
        <v>62.20645161290323</v>
      </c>
      <c r="AH202" s="12">
        <v>55.220000000000006</v>
      </c>
      <c r="AI202" s="12">
        <v>12.760000000000002</v>
      </c>
      <c r="AJ202" s="12">
        <v>-999</v>
      </c>
      <c r="AK202" s="12">
        <v>-999</v>
      </c>
      <c r="AL202" s="12">
        <v>-999</v>
      </c>
      <c r="AM202" s="12">
        <v>-999</v>
      </c>
      <c r="AN202" s="12">
        <v>-999</v>
      </c>
      <c r="AO202" s="12">
        <v>0.13548387096774198</v>
      </c>
      <c r="AP202" s="12">
        <v>-999</v>
      </c>
      <c r="AQ202" s="12">
        <v>0.2957419354838709</v>
      </c>
      <c r="AR202" s="12">
        <v>0.17906451612903226</v>
      </c>
      <c r="AS202" s="12">
        <v>0.39</v>
      </c>
      <c r="AT202" s="12">
        <v>635</v>
      </c>
      <c r="AU202" s="12">
        <v>-2.2999999999999998</v>
      </c>
    </row>
    <row r="203" spans="1:47" x14ac:dyDescent="0.25">
      <c r="A203" s="14">
        <v>33670</v>
      </c>
      <c r="B203" s="3">
        <v>67</v>
      </c>
      <c r="C203" s="4">
        <v>13.61</v>
      </c>
      <c r="D203" s="5">
        <v>-1.4</v>
      </c>
      <c r="E203" s="5">
        <v>3.5</v>
      </c>
      <c r="F203" s="5">
        <v>-4.2</v>
      </c>
      <c r="G203" s="4">
        <v>72.5</v>
      </c>
      <c r="H203" s="4">
        <v>50.7</v>
      </c>
      <c r="I203" s="4">
        <v>1.5</v>
      </c>
      <c r="J203" s="4">
        <v>6.1</v>
      </c>
      <c r="K203" s="4">
        <v>0</v>
      </c>
      <c r="L203" s="4">
        <v>-999</v>
      </c>
      <c r="M203" s="4">
        <v>-999</v>
      </c>
      <c r="N203" s="4">
        <v>-999</v>
      </c>
      <c r="O203" s="4">
        <v>-999</v>
      </c>
      <c r="P203" s="5">
        <v>-999</v>
      </c>
      <c r="Q203" s="5">
        <v>1.4</v>
      </c>
      <c r="R203" s="4">
        <v>0.39700000000000002</v>
      </c>
      <c r="S203" s="34">
        <f>ROUND((0.6105*(EXP((17.273*E203)/(E203+237.3))))*(100-H203)/100,3)</f>
        <v>0.38700000000000001</v>
      </c>
      <c r="T203" s="6">
        <f>IF(V203&lt;V204,L203,0)</f>
        <v>0</v>
      </c>
      <c r="U203" s="6">
        <f>IF(T203&gt;0,M203,-999)</f>
        <v>-999</v>
      </c>
      <c r="V203">
        <v>199203</v>
      </c>
      <c r="W203">
        <v>1992</v>
      </c>
      <c r="Y203" s="11">
        <v>200802</v>
      </c>
      <c r="Z203" s="12">
        <v>-999</v>
      </c>
      <c r="AA203" s="12">
        <v>-4.2379310344827585</v>
      </c>
      <c r="AB203" s="12">
        <v>0.72413793103448276</v>
      </c>
      <c r="AC203" s="12">
        <v>-7.7827586206896546</v>
      </c>
      <c r="AD203" s="12">
        <v>9.4</v>
      </c>
      <c r="AE203" s="12">
        <v>-15.7</v>
      </c>
      <c r="AF203" s="12">
        <v>79.065517241379297</v>
      </c>
      <c r="AG203" s="12">
        <v>58.637931034482762</v>
      </c>
      <c r="AH203" s="12">
        <v>38.690000000000005</v>
      </c>
      <c r="AI203" s="12">
        <v>11.33</v>
      </c>
      <c r="AJ203" s="12">
        <v>-999</v>
      </c>
      <c r="AK203" s="12">
        <v>-999</v>
      </c>
      <c r="AL203" s="12">
        <v>-999</v>
      </c>
      <c r="AM203" s="12">
        <v>-999</v>
      </c>
      <c r="AN203" s="12">
        <v>-999</v>
      </c>
      <c r="AO203" s="12">
        <v>0.14482758620689662</v>
      </c>
      <c r="AP203" s="12">
        <v>-999</v>
      </c>
      <c r="AQ203" s="12">
        <v>0.36396551724137927</v>
      </c>
      <c r="AR203" s="12">
        <v>0.31475862068965521</v>
      </c>
      <c r="AS203" s="12">
        <v>0.94599999999999995</v>
      </c>
      <c r="AT203" s="12">
        <v>725</v>
      </c>
      <c r="AU203" s="12">
        <v>-0.4</v>
      </c>
    </row>
    <row r="204" spans="1:47" x14ac:dyDescent="0.25">
      <c r="A204" s="14">
        <v>33671</v>
      </c>
      <c r="B204" s="3">
        <v>68</v>
      </c>
      <c r="C204" s="4">
        <v>14.28</v>
      </c>
      <c r="D204" s="5">
        <v>-0.9</v>
      </c>
      <c r="E204" s="5">
        <v>5.5</v>
      </c>
      <c r="F204" s="5">
        <v>-5.4</v>
      </c>
      <c r="G204" s="4">
        <v>48.6</v>
      </c>
      <c r="H204" s="4">
        <v>27.7</v>
      </c>
      <c r="I204" s="4">
        <v>1.8</v>
      </c>
      <c r="J204" s="4">
        <v>9.1999999999999993</v>
      </c>
      <c r="K204" s="4">
        <v>0</v>
      </c>
      <c r="L204" s="4">
        <v>-999</v>
      </c>
      <c r="M204" s="4">
        <v>-999</v>
      </c>
      <c r="N204" s="4">
        <v>-999</v>
      </c>
      <c r="O204" s="4">
        <v>-999</v>
      </c>
      <c r="P204" s="5">
        <v>-999</v>
      </c>
      <c r="Q204" s="5">
        <v>1.4</v>
      </c>
      <c r="R204" s="4">
        <v>0.25</v>
      </c>
      <c r="S204" s="34">
        <f>ROUND((0.6105*(EXP((17.273*E204)/(E204+237.3))))*(100-H204)/100,3)</f>
        <v>0.65300000000000002</v>
      </c>
      <c r="T204" s="6">
        <f>IF(V204&lt;V205,L204,0)</f>
        <v>0</v>
      </c>
      <c r="U204" s="6">
        <f>IF(T204&gt;0,M204,-999)</f>
        <v>-999</v>
      </c>
      <c r="V204">
        <v>199203</v>
      </c>
      <c r="W204">
        <v>1992</v>
      </c>
      <c r="Y204" s="11">
        <v>200803</v>
      </c>
      <c r="Z204" s="12">
        <v>-999</v>
      </c>
      <c r="AA204" s="12">
        <v>-4.9548387096774205</v>
      </c>
      <c r="AB204" s="12">
        <v>0.97741935483870912</v>
      </c>
      <c r="AC204" s="12">
        <v>-9.4838709677419324</v>
      </c>
      <c r="AD204" s="12">
        <v>9.6</v>
      </c>
      <c r="AE204" s="12">
        <v>-14.4</v>
      </c>
      <c r="AF204" s="12">
        <v>75.364516129032268</v>
      </c>
      <c r="AG204" s="12">
        <v>47.148387096774194</v>
      </c>
      <c r="AH204" s="12">
        <v>71.059999999999988</v>
      </c>
      <c r="AI204" s="12">
        <v>16.059999999999999</v>
      </c>
      <c r="AJ204" s="12">
        <v>-999</v>
      </c>
      <c r="AK204" s="12">
        <v>-999</v>
      </c>
      <c r="AL204" s="12">
        <v>-999</v>
      </c>
      <c r="AM204" s="12">
        <v>-999</v>
      </c>
      <c r="AN204" s="12">
        <v>-999</v>
      </c>
      <c r="AO204" s="12">
        <v>0.23548387096774195</v>
      </c>
      <c r="AP204" s="12">
        <v>-999</v>
      </c>
      <c r="AQ204" s="12">
        <v>0.30222580645161284</v>
      </c>
      <c r="AR204" s="12">
        <v>0.36899999999999999</v>
      </c>
      <c r="AS204" s="12">
        <v>0.875</v>
      </c>
      <c r="AT204" s="12">
        <v>1014</v>
      </c>
      <c r="AU204" s="12">
        <v>-0.9</v>
      </c>
    </row>
    <row r="205" spans="1:47" x14ac:dyDescent="0.25">
      <c r="A205" s="14">
        <v>33672</v>
      </c>
      <c r="B205" s="3">
        <v>69</v>
      </c>
      <c r="C205" s="4">
        <v>14.29</v>
      </c>
      <c r="D205" s="5">
        <v>1.1000000000000001</v>
      </c>
      <c r="E205" s="5">
        <v>9.8000000000000007</v>
      </c>
      <c r="F205" s="5">
        <v>-5.9</v>
      </c>
      <c r="G205" s="4">
        <v>44.7</v>
      </c>
      <c r="H205" s="4">
        <v>26.8</v>
      </c>
      <c r="I205" s="4">
        <v>1.1000000000000001</v>
      </c>
      <c r="J205" s="4">
        <v>3.4</v>
      </c>
      <c r="K205" s="4">
        <v>0</v>
      </c>
      <c r="L205" s="4">
        <v>-999</v>
      </c>
      <c r="M205" s="4">
        <v>-999</v>
      </c>
      <c r="N205" s="4">
        <v>-999</v>
      </c>
      <c r="O205" s="4">
        <v>-999</v>
      </c>
      <c r="P205" s="5">
        <v>-999</v>
      </c>
      <c r="Q205" s="5">
        <v>1.4</v>
      </c>
      <c r="R205" s="4">
        <v>0.32400000000000001</v>
      </c>
      <c r="S205" s="34">
        <f>ROUND((0.6105*(EXP((17.273*E205)/(E205+237.3))))*(100-H205)/100,3)</f>
        <v>0.88700000000000001</v>
      </c>
      <c r="T205" s="6">
        <f>IF(V205&lt;V206,L205,0)</f>
        <v>0</v>
      </c>
      <c r="U205" s="6">
        <f>IF(T205&gt;0,M205,-999)</f>
        <v>-999</v>
      </c>
      <c r="V205">
        <v>199203</v>
      </c>
      <c r="W205">
        <v>1992</v>
      </c>
      <c r="Y205" s="11">
        <v>200804</v>
      </c>
      <c r="Z205" s="12">
        <v>-999</v>
      </c>
      <c r="AA205" s="12">
        <v>-2.6666666666666665</v>
      </c>
      <c r="AB205" s="12">
        <v>3.6666666666666665</v>
      </c>
      <c r="AC205" s="12">
        <v>-7.9433333333333325</v>
      </c>
      <c r="AD205" s="12">
        <v>13.7</v>
      </c>
      <c r="AE205" s="12">
        <v>-16.100000000000001</v>
      </c>
      <c r="AF205" s="12">
        <v>71.149999999999991</v>
      </c>
      <c r="AG205" s="12">
        <v>42.966666666666661</v>
      </c>
      <c r="AH205" s="12">
        <v>66.960000000000008</v>
      </c>
      <c r="AI205" s="12">
        <v>11.600000000000001</v>
      </c>
      <c r="AJ205" s="12">
        <v>-999</v>
      </c>
      <c r="AK205" s="12">
        <v>-999</v>
      </c>
      <c r="AL205" s="12">
        <v>-999</v>
      </c>
      <c r="AM205" s="12">
        <v>-999</v>
      </c>
      <c r="AN205" s="12">
        <v>-999</v>
      </c>
      <c r="AO205" s="12">
        <v>0.33000000000000007</v>
      </c>
      <c r="AP205" s="12">
        <v>-999</v>
      </c>
      <c r="AQ205" s="12">
        <v>0.33650000000000002</v>
      </c>
      <c r="AR205" s="12">
        <v>0.4990666666666666</v>
      </c>
      <c r="AS205" s="12">
        <v>1.121</v>
      </c>
      <c r="AT205" s="12">
        <v>790</v>
      </c>
      <c r="AU205" s="12">
        <v>0</v>
      </c>
    </row>
    <row r="206" spans="1:47" x14ac:dyDescent="0.25">
      <c r="A206" s="14">
        <v>33673</v>
      </c>
      <c r="B206" s="3">
        <v>70</v>
      </c>
      <c r="C206" s="4">
        <v>14.55</v>
      </c>
      <c r="D206" s="5">
        <v>3.4</v>
      </c>
      <c r="E206" s="5">
        <v>11.4</v>
      </c>
      <c r="F206" s="5">
        <v>-3.7</v>
      </c>
      <c r="G206" s="4">
        <v>51.2</v>
      </c>
      <c r="H206" s="4">
        <v>34.1</v>
      </c>
      <c r="I206" s="4">
        <v>1.1000000000000001</v>
      </c>
      <c r="J206" s="4">
        <v>3.6</v>
      </c>
      <c r="K206" s="4">
        <v>0</v>
      </c>
      <c r="L206" s="4">
        <v>-999</v>
      </c>
      <c r="M206" s="4">
        <v>-999</v>
      </c>
      <c r="N206" s="4">
        <v>-999</v>
      </c>
      <c r="O206" s="4">
        <v>-999</v>
      </c>
      <c r="P206" s="5">
        <v>-999</v>
      </c>
      <c r="Q206" s="5">
        <v>1.4</v>
      </c>
      <c r="R206" s="4">
        <v>0.45900000000000002</v>
      </c>
      <c r="S206" s="34">
        <f>ROUND((0.6105*(EXP((17.273*E206)/(E206+237.3))))*(100-H206)/100,3)</f>
        <v>0.88800000000000001</v>
      </c>
      <c r="T206" s="6">
        <f>IF(V206&lt;V207,L206,0)</f>
        <v>0</v>
      </c>
      <c r="U206" s="6">
        <f>IF(T206&gt;0,M206,-999)</f>
        <v>-999</v>
      </c>
      <c r="V206">
        <v>199203</v>
      </c>
      <c r="W206">
        <v>1992</v>
      </c>
      <c r="Y206" s="11">
        <v>200805</v>
      </c>
      <c r="Z206" s="12">
        <v>-999</v>
      </c>
      <c r="AA206" s="12">
        <v>5.4580645161290322</v>
      </c>
      <c r="AB206" s="12">
        <v>11.716129032258062</v>
      </c>
      <c r="AC206" s="12">
        <v>0.27419354838709675</v>
      </c>
      <c r="AD206" s="12">
        <v>23.7</v>
      </c>
      <c r="AE206" s="12">
        <v>-9</v>
      </c>
      <c r="AF206" s="12">
        <v>71.390322580645147</v>
      </c>
      <c r="AG206" s="12">
        <v>44.774193548387089</v>
      </c>
      <c r="AH206" s="12">
        <v>116.35400000000001</v>
      </c>
      <c r="AI206" s="12">
        <v>25.270000000000007</v>
      </c>
      <c r="AJ206" s="12">
        <v>-999</v>
      </c>
      <c r="AK206" s="12">
        <v>-999</v>
      </c>
      <c r="AL206" s="12">
        <v>-999</v>
      </c>
      <c r="AM206" s="12">
        <v>-999</v>
      </c>
      <c r="AN206" s="12">
        <v>-999</v>
      </c>
      <c r="AO206" s="12">
        <v>1.9225806451612903</v>
      </c>
      <c r="AP206" s="12">
        <v>-999</v>
      </c>
      <c r="AQ206" s="12">
        <v>0.57906451612903242</v>
      </c>
      <c r="AR206" s="12">
        <v>0.87929032258064521</v>
      </c>
      <c r="AS206" s="12">
        <v>2.5139999999999998</v>
      </c>
      <c r="AT206" s="12">
        <v>0</v>
      </c>
      <c r="AU206" s="12">
        <v>-999</v>
      </c>
    </row>
    <row r="207" spans="1:47" x14ac:dyDescent="0.25">
      <c r="A207" s="14">
        <v>33674</v>
      </c>
      <c r="B207" s="3">
        <v>71</v>
      </c>
      <c r="C207" s="4">
        <v>14.83</v>
      </c>
      <c r="D207" s="5">
        <v>5.0999999999999996</v>
      </c>
      <c r="E207" s="5">
        <v>14</v>
      </c>
      <c r="F207" s="5">
        <v>-1.8</v>
      </c>
      <c r="G207" s="4">
        <v>41.1</v>
      </c>
      <c r="H207" s="4">
        <v>19.100000000000001</v>
      </c>
      <c r="I207" s="4">
        <v>1.1000000000000001</v>
      </c>
      <c r="J207" s="4">
        <v>3.8</v>
      </c>
      <c r="K207" s="4">
        <v>0</v>
      </c>
      <c r="L207" s="4">
        <v>-999</v>
      </c>
      <c r="M207" s="4">
        <v>-999</v>
      </c>
      <c r="N207" s="4">
        <v>-999</v>
      </c>
      <c r="O207" s="4">
        <v>-999</v>
      </c>
      <c r="P207" s="5">
        <v>-999</v>
      </c>
      <c r="Q207" s="5">
        <v>1.3</v>
      </c>
      <c r="R207" s="4">
        <v>0.30599999999999999</v>
      </c>
      <c r="S207" s="34">
        <f>ROUND((0.6105*(EXP((17.273*E207)/(E207+237.3))))*(100-H207)/100,3)</f>
        <v>1.2929999999999999</v>
      </c>
      <c r="T207" s="6">
        <f>IF(V207&lt;V208,L207,0)</f>
        <v>0</v>
      </c>
      <c r="U207" s="6">
        <f>IF(T207&gt;0,M207,-999)</f>
        <v>-999</v>
      </c>
      <c r="V207">
        <v>199203</v>
      </c>
      <c r="W207">
        <v>1992</v>
      </c>
      <c r="Y207" s="11">
        <v>200806</v>
      </c>
      <c r="Z207" s="12">
        <v>-999</v>
      </c>
      <c r="AA207" s="12">
        <v>7.8766666666666678</v>
      </c>
      <c r="AB207" s="12">
        <v>14.686666666666667</v>
      </c>
      <c r="AC207" s="12">
        <v>1.87</v>
      </c>
      <c r="AD207" s="12">
        <v>29.1</v>
      </c>
      <c r="AE207" s="12">
        <v>-1.8</v>
      </c>
      <c r="AF207" s="12">
        <v>69.010000000000005</v>
      </c>
      <c r="AG207" s="12">
        <v>40.99666666666667</v>
      </c>
      <c r="AH207" s="12">
        <v>68.798999999999978</v>
      </c>
      <c r="AI207" s="12">
        <v>18.155999999999999</v>
      </c>
      <c r="AJ207" s="12">
        <v>-999</v>
      </c>
      <c r="AK207" s="12">
        <v>-999</v>
      </c>
      <c r="AL207" s="12">
        <v>-999</v>
      </c>
      <c r="AM207" s="12">
        <v>-999</v>
      </c>
      <c r="AN207" s="12">
        <v>-999</v>
      </c>
      <c r="AO207" s="12">
        <v>7.003333333333333</v>
      </c>
      <c r="AP207" s="12">
        <v>-999</v>
      </c>
      <c r="AQ207" s="12">
        <v>0.63160000000000005</v>
      </c>
      <c r="AR207" s="12">
        <v>1.1551</v>
      </c>
      <c r="AS207" s="12">
        <v>3.2989999999999999</v>
      </c>
      <c r="AT207" s="12">
        <v>0</v>
      </c>
      <c r="AU207" s="12">
        <v>-999</v>
      </c>
    </row>
    <row r="208" spans="1:47" x14ac:dyDescent="0.25">
      <c r="A208" s="14">
        <v>33675</v>
      </c>
      <c r="B208" s="3">
        <v>72</v>
      </c>
      <c r="C208" s="4">
        <v>15.11</v>
      </c>
      <c r="D208" s="5">
        <v>6.4</v>
      </c>
      <c r="E208" s="5">
        <v>13.4</v>
      </c>
      <c r="F208" s="5">
        <v>-0.2</v>
      </c>
      <c r="G208" s="4">
        <v>40.4</v>
      </c>
      <c r="H208" s="4">
        <v>24.9</v>
      </c>
      <c r="I208" s="4">
        <v>1.2</v>
      </c>
      <c r="J208" s="4">
        <v>3.9</v>
      </c>
      <c r="K208" s="4">
        <v>0</v>
      </c>
      <c r="L208" s="4">
        <v>-999</v>
      </c>
      <c r="M208" s="4">
        <v>-999</v>
      </c>
      <c r="N208" s="4">
        <v>-999</v>
      </c>
      <c r="O208" s="4">
        <v>-999</v>
      </c>
      <c r="P208" s="5">
        <v>-999</v>
      </c>
      <c r="Q208" s="5">
        <v>1.3</v>
      </c>
      <c r="R208" s="4">
        <v>0.38300000000000001</v>
      </c>
      <c r="S208" s="34">
        <f>ROUND((0.6105*(EXP((17.273*E208)/(E208+237.3))))*(100-H208)/100,3)</f>
        <v>1.1539999999999999</v>
      </c>
      <c r="T208" s="6">
        <f>IF(V208&lt;V209,L208,0)</f>
        <v>0</v>
      </c>
      <c r="U208" s="6">
        <f>IF(T208&gt;0,M208,-999)</f>
        <v>-999</v>
      </c>
      <c r="V208">
        <v>199203</v>
      </c>
      <c r="W208">
        <v>1992</v>
      </c>
      <c r="Y208" s="11">
        <v>200807</v>
      </c>
      <c r="Z208" s="12">
        <v>-999</v>
      </c>
      <c r="AA208" s="12">
        <v>13.145161290322578</v>
      </c>
      <c r="AB208" s="12">
        <v>19.922580645161293</v>
      </c>
      <c r="AC208" s="12">
        <v>5.5483870967741939</v>
      </c>
      <c r="AD208" s="12">
        <v>26.1</v>
      </c>
      <c r="AE208" s="12">
        <v>-1</v>
      </c>
      <c r="AF208" s="12">
        <v>54.709677419354847</v>
      </c>
      <c r="AG208" s="12">
        <v>28.064516129032253</v>
      </c>
      <c r="AH208" s="12">
        <v>13.109999999999998</v>
      </c>
      <c r="AI208" s="12">
        <v>3.81</v>
      </c>
      <c r="AJ208" s="12">
        <v>-999</v>
      </c>
      <c r="AK208" s="12">
        <v>-999</v>
      </c>
      <c r="AL208" s="12">
        <v>-999</v>
      </c>
      <c r="AM208" s="12">
        <v>-999</v>
      </c>
      <c r="AN208" s="12">
        <v>-999</v>
      </c>
      <c r="AO208" s="12">
        <v>1.1903225806451614</v>
      </c>
      <c r="AP208" s="12">
        <v>-999</v>
      </c>
      <c r="AQ208" s="12">
        <v>0.63738709677419347</v>
      </c>
      <c r="AR208" s="12">
        <v>1.7346129032258069</v>
      </c>
      <c r="AS208" s="12">
        <v>2.931</v>
      </c>
      <c r="AT208" s="12">
        <v>0</v>
      </c>
      <c r="AU208" s="12">
        <v>-999</v>
      </c>
    </row>
    <row r="209" spans="1:47" x14ac:dyDescent="0.25">
      <c r="A209" s="14">
        <v>33676</v>
      </c>
      <c r="B209" s="3">
        <v>73</v>
      </c>
      <c r="C209" s="4">
        <v>15.5</v>
      </c>
      <c r="D209" s="5">
        <v>6.3</v>
      </c>
      <c r="E209" s="5">
        <v>14</v>
      </c>
      <c r="F209" s="5">
        <v>1.6</v>
      </c>
      <c r="G209" s="4">
        <v>51.1</v>
      </c>
      <c r="H209" s="4">
        <v>33.799999999999997</v>
      </c>
      <c r="I209" s="4">
        <v>2</v>
      </c>
      <c r="J209" s="4">
        <v>5.0999999999999996</v>
      </c>
      <c r="K209" s="4">
        <v>0</v>
      </c>
      <c r="L209" s="4">
        <v>-999</v>
      </c>
      <c r="M209" s="4">
        <v>-999</v>
      </c>
      <c r="N209" s="4">
        <v>-999</v>
      </c>
      <c r="O209" s="4">
        <v>-999</v>
      </c>
      <c r="P209" s="5">
        <v>-999</v>
      </c>
      <c r="Q209" s="5">
        <v>1.3</v>
      </c>
      <c r="R209" s="4">
        <v>0.54</v>
      </c>
      <c r="S209" s="34">
        <f>ROUND((0.6105*(EXP((17.273*E209)/(E209+237.3))))*(100-H209)/100,3)</f>
        <v>1.0580000000000001</v>
      </c>
      <c r="T209" s="6">
        <f>IF(V209&lt;V210,L209,0)</f>
        <v>0</v>
      </c>
      <c r="U209" s="6">
        <f>IF(T209&gt;0,M209,-999)</f>
        <v>-999</v>
      </c>
      <c r="V209">
        <v>199203</v>
      </c>
      <c r="W209">
        <v>1992</v>
      </c>
      <c r="Y209" s="11">
        <v>200808</v>
      </c>
      <c r="Z209" s="12">
        <v>-999</v>
      </c>
      <c r="AA209" s="12">
        <v>11.79032258064516</v>
      </c>
      <c r="AB209" s="12">
        <v>18.738709677419354</v>
      </c>
      <c r="AC209" s="12">
        <v>5.7354838709677436</v>
      </c>
      <c r="AD209" s="12">
        <v>30.4</v>
      </c>
      <c r="AE209" s="12">
        <v>-1.7</v>
      </c>
      <c r="AF209" s="12">
        <v>62.554838709677419</v>
      </c>
      <c r="AG209" s="12">
        <v>37.416129032258063</v>
      </c>
      <c r="AH209" s="12">
        <v>85.173000000000002</v>
      </c>
      <c r="AI209" s="12">
        <v>14.685</v>
      </c>
      <c r="AJ209" s="12">
        <v>-579.57161290322574</v>
      </c>
      <c r="AK209" s="12">
        <v>-578.62580645161256</v>
      </c>
      <c r="AL209" s="12">
        <v>4.9000000000000004</v>
      </c>
      <c r="AM209" s="12">
        <v>-999</v>
      </c>
      <c r="AN209" s="12">
        <v>-999</v>
      </c>
      <c r="AO209" s="12">
        <v>12.18064516129032</v>
      </c>
      <c r="AP209" s="12">
        <v>-999</v>
      </c>
      <c r="AQ209" s="12">
        <v>0.72999999999999987</v>
      </c>
      <c r="AR209" s="12">
        <v>1.5914193548387088</v>
      </c>
      <c r="AS209" s="12">
        <v>3.6110000000000002</v>
      </c>
      <c r="AT209" s="12">
        <v>0</v>
      </c>
      <c r="AU209" s="12">
        <v>-999</v>
      </c>
    </row>
    <row r="210" spans="1:47" x14ac:dyDescent="0.25">
      <c r="A210" s="14">
        <v>33677</v>
      </c>
      <c r="B210" s="3">
        <v>74</v>
      </c>
      <c r="C210" s="4">
        <v>15.32</v>
      </c>
      <c r="D210" s="5">
        <v>7.2</v>
      </c>
      <c r="E210" s="5">
        <v>14.4</v>
      </c>
      <c r="F210" s="5">
        <v>2.2999999999999998</v>
      </c>
      <c r="G210" s="4">
        <v>45.5</v>
      </c>
      <c r="H210" s="4">
        <v>23</v>
      </c>
      <c r="I210" s="4">
        <v>1.2</v>
      </c>
      <c r="J210" s="4">
        <v>4.3</v>
      </c>
      <c r="K210" s="4">
        <v>0</v>
      </c>
      <c r="L210" s="4">
        <v>-999</v>
      </c>
      <c r="M210" s="4">
        <v>-999</v>
      </c>
      <c r="N210" s="4">
        <v>-999</v>
      </c>
      <c r="O210" s="4">
        <v>-999</v>
      </c>
      <c r="P210" s="5">
        <v>-999</v>
      </c>
      <c r="Q210" s="5">
        <v>1.3</v>
      </c>
      <c r="R210" s="4">
        <v>0.377</v>
      </c>
      <c r="S210" s="34">
        <f>ROUND((0.6105*(EXP((17.273*E210)/(E210+237.3))))*(100-H210)/100,3)</f>
        <v>1.2629999999999999</v>
      </c>
      <c r="T210" s="6">
        <f>IF(V210&lt;V211,L210,0)</f>
        <v>0</v>
      </c>
      <c r="U210" s="6">
        <f>IF(T210&gt;0,M210,-999)</f>
        <v>-999</v>
      </c>
      <c r="V210">
        <v>199203</v>
      </c>
      <c r="W210">
        <v>1992</v>
      </c>
      <c r="Y210" s="11">
        <v>200809</v>
      </c>
      <c r="Z210" s="12">
        <v>-999</v>
      </c>
      <c r="AA210" s="12">
        <v>8.8800000000000026</v>
      </c>
      <c r="AB210" s="12">
        <v>16.36333333333333</v>
      </c>
      <c r="AC210" s="12">
        <v>3.1666666666666674</v>
      </c>
      <c r="AD210" s="12">
        <v>26.7</v>
      </c>
      <c r="AE210" s="12">
        <v>-3.8</v>
      </c>
      <c r="AF210" s="12">
        <v>55.056666666666665</v>
      </c>
      <c r="AG210" s="12">
        <v>33.199999999999996</v>
      </c>
      <c r="AH210" s="12">
        <v>9.4770000000000003</v>
      </c>
      <c r="AI210" s="12">
        <v>4.5390000000000006</v>
      </c>
      <c r="AJ210" s="12">
        <v>0.9736666666666669</v>
      </c>
      <c r="AK210" s="12">
        <v>2.7009999999999996</v>
      </c>
      <c r="AL210" s="12">
        <v>4.13</v>
      </c>
      <c r="AM210" s="12">
        <v>-999</v>
      </c>
      <c r="AN210" s="12">
        <v>-999</v>
      </c>
      <c r="AO210" s="12">
        <v>8.9366666666666674</v>
      </c>
      <c r="AP210" s="12">
        <v>-999</v>
      </c>
      <c r="AQ210" s="12">
        <v>0.53666666666666663</v>
      </c>
      <c r="AR210" s="12">
        <v>1.4438</v>
      </c>
      <c r="AS210" s="12">
        <v>3.1629999999999998</v>
      </c>
      <c r="AT210" s="12">
        <v>0</v>
      </c>
      <c r="AU210" s="12">
        <v>-999</v>
      </c>
    </row>
    <row r="211" spans="1:47" x14ac:dyDescent="0.25">
      <c r="A211" s="14">
        <v>33678</v>
      </c>
      <c r="B211" s="3">
        <v>75</v>
      </c>
      <c r="C211" s="4">
        <v>11.01</v>
      </c>
      <c r="D211" s="5">
        <v>4.4000000000000004</v>
      </c>
      <c r="E211" s="5">
        <v>11.3</v>
      </c>
      <c r="F211" s="5">
        <v>-0.4</v>
      </c>
      <c r="G211" s="4">
        <v>63.8</v>
      </c>
      <c r="H211" s="4">
        <v>31.6</v>
      </c>
      <c r="I211" s="4">
        <v>1.8</v>
      </c>
      <c r="J211" s="4">
        <v>7.6</v>
      </c>
      <c r="K211" s="4">
        <v>1.6</v>
      </c>
      <c r="L211" s="4">
        <v>-999</v>
      </c>
      <c r="M211" s="4">
        <v>-999</v>
      </c>
      <c r="N211" s="4">
        <v>-999</v>
      </c>
      <c r="O211" s="4">
        <v>-999</v>
      </c>
      <c r="P211" s="5">
        <v>-999</v>
      </c>
      <c r="Q211" s="5">
        <v>1.3</v>
      </c>
      <c r="R211" s="4">
        <v>0.42299999999999999</v>
      </c>
      <c r="S211" s="34">
        <f>ROUND((0.6105*(EXP((17.273*E211)/(E211+237.3))))*(100-H211)/100,3)</f>
        <v>0.91600000000000004</v>
      </c>
      <c r="T211" s="6">
        <f>IF(V211&lt;V212,L211,0)</f>
        <v>0</v>
      </c>
      <c r="U211" s="6">
        <f>IF(T211&gt;0,M211,-999)</f>
        <v>-999</v>
      </c>
      <c r="V211">
        <v>199203</v>
      </c>
      <c r="W211">
        <v>1992</v>
      </c>
      <c r="Y211" s="11">
        <v>200810</v>
      </c>
      <c r="Z211" s="12">
        <v>-999</v>
      </c>
      <c r="AA211" s="12">
        <v>2.338709677419355</v>
      </c>
      <c r="AB211" s="12">
        <v>7.6000000000000005</v>
      </c>
      <c r="AC211" s="12">
        <v>-1.6193548387096768</v>
      </c>
      <c r="AD211" s="12">
        <v>24.7</v>
      </c>
      <c r="AE211" s="12">
        <v>-7.8</v>
      </c>
      <c r="AF211" s="12">
        <v>65.741935483870975</v>
      </c>
      <c r="AG211" s="12">
        <v>43.048387096774192</v>
      </c>
      <c r="AH211" s="12">
        <v>43.010000000000005</v>
      </c>
      <c r="AI211" s="12">
        <v>9.0779999999999994</v>
      </c>
      <c r="AJ211" s="12">
        <v>1.2658064516129031</v>
      </c>
      <c r="AK211" s="12">
        <v>3.4009677419354838</v>
      </c>
      <c r="AL211" s="12">
        <v>6.91</v>
      </c>
      <c r="AM211" s="12">
        <v>-999</v>
      </c>
      <c r="AN211" s="12">
        <v>-999</v>
      </c>
      <c r="AO211" s="12">
        <v>4.403225806451613</v>
      </c>
      <c r="AP211" s="12">
        <v>-999</v>
      </c>
      <c r="AQ211" s="12">
        <v>0.44764516129032261</v>
      </c>
      <c r="AR211" s="12">
        <v>0.65016129032258041</v>
      </c>
      <c r="AS211" s="12">
        <v>2.383</v>
      </c>
      <c r="AT211" s="12">
        <v>0</v>
      </c>
      <c r="AU211" s="12">
        <v>-999</v>
      </c>
    </row>
    <row r="212" spans="1:47" x14ac:dyDescent="0.25">
      <c r="A212" s="14">
        <v>33679</v>
      </c>
      <c r="B212" s="3">
        <v>76</v>
      </c>
      <c r="C212" s="4">
        <v>6.1</v>
      </c>
      <c r="D212" s="5">
        <v>1.3</v>
      </c>
      <c r="E212" s="5">
        <v>5.6</v>
      </c>
      <c r="F212" s="5">
        <v>-1.8</v>
      </c>
      <c r="G212" s="4">
        <v>91.6</v>
      </c>
      <c r="H212" s="4">
        <v>74.8</v>
      </c>
      <c r="I212" s="4">
        <v>0.9</v>
      </c>
      <c r="J212" s="4">
        <v>4.0999999999999996</v>
      </c>
      <c r="K212" s="4">
        <v>11.3</v>
      </c>
      <c r="L212" s="4">
        <v>-999</v>
      </c>
      <c r="M212" s="4">
        <v>-999</v>
      </c>
      <c r="N212" s="4">
        <v>-999</v>
      </c>
      <c r="O212" s="4">
        <v>-999</v>
      </c>
      <c r="P212" s="5">
        <v>-999</v>
      </c>
      <c r="Q212" s="5">
        <v>1.3</v>
      </c>
      <c r="R212" s="4">
        <v>0.68</v>
      </c>
      <c r="S212" s="34">
        <f>ROUND((0.6105*(EXP((17.273*E212)/(E212+237.3))))*(100-H212)/100,3)</f>
        <v>0.22900000000000001</v>
      </c>
      <c r="T212" s="6">
        <f>IF(V212&lt;V213,L212,0)</f>
        <v>0</v>
      </c>
      <c r="U212" s="6">
        <f>IF(T212&gt;0,M212,-999)</f>
        <v>-999</v>
      </c>
      <c r="V212">
        <v>199203</v>
      </c>
      <c r="W212">
        <v>1992</v>
      </c>
      <c r="Y212" s="11">
        <v>200811</v>
      </c>
      <c r="Z212" s="12">
        <v>-999</v>
      </c>
      <c r="AA212" s="12">
        <v>-1.23</v>
      </c>
      <c r="AB212" s="12">
        <v>2.4300000000000002</v>
      </c>
      <c r="AC212" s="12">
        <v>-4.2666666666666684</v>
      </c>
      <c r="AD212" s="12">
        <v>12</v>
      </c>
      <c r="AE212" s="12">
        <v>-10.199999999999999</v>
      </c>
      <c r="AF212" s="12">
        <v>79.446666666666673</v>
      </c>
      <c r="AG212" s="12">
        <v>60.503333333333345</v>
      </c>
      <c r="AH212" s="12">
        <v>74.94500000000005</v>
      </c>
      <c r="AI212" s="12">
        <v>17.100000000000005</v>
      </c>
      <c r="AJ212" s="12">
        <v>1.256</v>
      </c>
      <c r="AK212" s="12">
        <v>3.3993333333333333</v>
      </c>
      <c r="AL212" s="12">
        <v>6.34</v>
      </c>
      <c r="AM212" s="12">
        <v>-999</v>
      </c>
      <c r="AN212" s="12">
        <v>-999</v>
      </c>
      <c r="AO212" s="12">
        <v>1.726666666666667</v>
      </c>
      <c r="AP212" s="12">
        <v>-999</v>
      </c>
      <c r="AQ212" s="12">
        <v>0.43806666666666672</v>
      </c>
      <c r="AR212" s="12">
        <v>0.30640000000000006</v>
      </c>
      <c r="AS212" s="12">
        <v>1.1160000000000001</v>
      </c>
      <c r="AT212" s="12">
        <v>181.99999999999994</v>
      </c>
      <c r="AU212" s="12">
        <v>0</v>
      </c>
    </row>
    <row r="213" spans="1:47" x14ac:dyDescent="0.25">
      <c r="A213" s="14">
        <v>33680</v>
      </c>
      <c r="B213" s="3">
        <v>77</v>
      </c>
      <c r="C213" s="4">
        <v>9.2899999999999991</v>
      </c>
      <c r="D213" s="5">
        <v>0.1</v>
      </c>
      <c r="E213" s="5">
        <v>4.2</v>
      </c>
      <c r="F213" s="5">
        <v>-2.6</v>
      </c>
      <c r="G213" s="4">
        <v>90.1</v>
      </c>
      <c r="H213" s="4">
        <v>72.8</v>
      </c>
      <c r="I213" s="4">
        <v>1.4</v>
      </c>
      <c r="J213" s="4">
        <v>5.8</v>
      </c>
      <c r="K213" s="4">
        <v>2.7</v>
      </c>
      <c r="L213" s="4">
        <v>-999</v>
      </c>
      <c r="M213" s="4">
        <v>-999</v>
      </c>
      <c r="N213" s="4">
        <v>-999</v>
      </c>
      <c r="O213" s="4">
        <v>-999</v>
      </c>
      <c r="P213" s="5">
        <v>-999</v>
      </c>
      <c r="Q213" s="5">
        <v>1.3</v>
      </c>
      <c r="R213" s="4">
        <v>0.60099999999999998</v>
      </c>
      <c r="S213" s="34">
        <f>ROUND((0.6105*(EXP((17.273*E213)/(E213+237.3))))*(100-H213)/100,3)</f>
        <v>0.224</v>
      </c>
      <c r="T213" s="6">
        <f>IF(V213&lt;V214,L213,0)</f>
        <v>0</v>
      </c>
      <c r="U213" s="6">
        <f>IF(T213&gt;0,M213,-999)</f>
        <v>-999</v>
      </c>
      <c r="V213">
        <v>199203</v>
      </c>
      <c r="W213">
        <v>1992</v>
      </c>
      <c r="Y213" s="11">
        <v>200812</v>
      </c>
      <c r="Z213" s="12">
        <v>-999</v>
      </c>
      <c r="AA213" s="12">
        <v>-10.883870967741935</v>
      </c>
      <c r="AB213" s="12">
        <v>-6.6387096774193539</v>
      </c>
      <c r="AC213" s="12">
        <v>-14.703225806451613</v>
      </c>
      <c r="AD213" s="12">
        <v>9.3000000000000007</v>
      </c>
      <c r="AE213" s="12">
        <v>-30.1</v>
      </c>
      <c r="AF213" s="12">
        <v>82.464516129032276</v>
      </c>
      <c r="AG213" s="12">
        <v>70.138709677419357</v>
      </c>
      <c r="AH213" s="12">
        <v>75.800000000000111</v>
      </c>
      <c r="AI213" s="12">
        <v>14.700000000000051</v>
      </c>
      <c r="AJ213" s="12">
        <v>1.0003225806451612</v>
      </c>
      <c r="AK213" s="12">
        <v>2.8387096774193554</v>
      </c>
      <c r="AL213" s="12">
        <v>6.15</v>
      </c>
      <c r="AM213" s="12">
        <v>-999</v>
      </c>
      <c r="AN213" s="12">
        <v>-999</v>
      </c>
      <c r="AO213" s="12">
        <v>0.61612903225806437</v>
      </c>
      <c r="AP213" s="12">
        <v>-999</v>
      </c>
      <c r="AQ213" s="12">
        <v>0.27648387096774196</v>
      </c>
      <c r="AR213" s="12">
        <v>0.14116129032258068</v>
      </c>
      <c r="AS213" s="12">
        <v>0.73899999999999999</v>
      </c>
      <c r="AT213" s="12">
        <v>556</v>
      </c>
      <c r="AU213" s="12">
        <v>-2.2000000000000002</v>
      </c>
    </row>
    <row r="214" spans="1:47" x14ac:dyDescent="0.25">
      <c r="A214" s="14">
        <v>33681</v>
      </c>
      <c r="B214" s="3">
        <v>78</v>
      </c>
      <c r="C214" s="4">
        <v>9.8800000000000008</v>
      </c>
      <c r="D214" s="5">
        <v>-1</v>
      </c>
      <c r="E214" s="5">
        <v>5.4</v>
      </c>
      <c r="F214" s="5">
        <v>-5.6</v>
      </c>
      <c r="G214" s="4">
        <v>88</v>
      </c>
      <c r="H214" s="4">
        <v>66.900000000000006</v>
      </c>
      <c r="I214" s="4">
        <v>1</v>
      </c>
      <c r="J214" s="4">
        <v>4</v>
      </c>
      <c r="K214" s="4">
        <v>0</v>
      </c>
      <c r="L214" s="4">
        <v>-999</v>
      </c>
      <c r="M214" s="4">
        <v>-999</v>
      </c>
      <c r="N214" s="4">
        <v>-999</v>
      </c>
      <c r="O214" s="4">
        <v>-999</v>
      </c>
      <c r="P214" s="5">
        <v>-999</v>
      </c>
      <c r="Q214" s="5">
        <v>1.3</v>
      </c>
      <c r="R214" s="4">
        <v>0.59899999999999998</v>
      </c>
      <c r="S214" s="34">
        <f>ROUND((0.6105*(EXP((17.273*E214)/(E214+237.3))))*(100-H214)/100,3)</f>
        <v>0.29699999999999999</v>
      </c>
      <c r="T214" s="6">
        <f>IF(V214&lt;V215,L214,0)</f>
        <v>0</v>
      </c>
      <c r="U214" s="6">
        <f>IF(T214&gt;0,M214,-999)</f>
        <v>-999</v>
      </c>
      <c r="V214">
        <v>199203</v>
      </c>
      <c r="W214">
        <v>1992</v>
      </c>
      <c r="Y214" s="11">
        <v>200901</v>
      </c>
      <c r="Z214" s="12">
        <v>-999</v>
      </c>
      <c r="AA214" s="12">
        <v>-5.1225806451612907</v>
      </c>
      <c r="AB214" s="12">
        <v>0.25806451612903236</v>
      </c>
      <c r="AC214" s="12">
        <v>-8.9806451612903206</v>
      </c>
      <c r="AD214" s="12">
        <v>14.7</v>
      </c>
      <c r="AE214" s="12">
        <v>-22.7</v>
      </c>
      <c r="AF214" s="12">
        <v>72.061290322580646</v>
      </c>
      <c r="AG214" s="12">
        <v>55.835483870967735</v>
      </c>
      <c r="AH214" s="12">
        <v>53.200000000000102</v>
      </c>
      <c r="AI214" s="12">
        <v>18.700000000000024</v>
      </c>
      <c r="AJ214" s="12">
        <v>0.99483870967741916</v>
      </c>
      <c r="AK214" s="12">
        <v>2.5029032258064521</v>
      </c>
      <c r="AL214" s="12">
        <v>6.14</v>
      </c>
      <c r="AM214" s="12">
        <v>-999</v>
      </c>
      <c r="AN214" s="12">
        <v>-999</v>
      </c>
      <c r="AO214" s="12">
        <v>0.43870967741935496</v>
      </c>
      <c r="AP214" s="12">
        <v>-999</v>
      </c>
      <c r="AQ214" s="12">
        <v>0.31880645161290311</v>
      </c>
      <c r="AR214" s="12">
        <v>0.38558064516129026</v>
      </c>
      <c r="AS214" s="12">
        <v>1.552</v>
      </c>
      <c r="AT214" s="12">
        <v>679</v>
      </c>
      <c r="AU214" s="12">
        <v>-1.5</v>
      </c>
    </row>
    <row r="215" spans="1:47" x14ac:dyDescent="0.25">
      <c r="A215" s="14">
        <v>33682</v>
      </c>
      <c r="B215" s="3">
        <v>79</v>
      </c>
      <c r="C215" s="4">
        <v>10.01</v>
      </c>
      <c r="D215" s="5">
        <v>-0.8</v>
      </c>
      <c r="E215" s="5">
        <v>5.7</v>
      </c>
      <c r="F215" s="5">
        <v>-6.2</v>
      </c>
      <c r="G215" s="4">
        <v>78.8</v>
      </c>
      <c r="H215" s="4">
        <v>47.6</v>
      </c>
      <c r="I215" s="4">
        <v>1.2</v>
      </c>
      <c r="J215" s="4">
        <v>6.6</v>
      </c>
      <c r="K215" s="4">
        <v>0.4</v>
      </c>
      <c r="L215" s="4">
        <v>-999</v>
      </c>
      <c r="M215" s="4">
        <v>-999</v>
      </c>
      <c r="N215" s="4">
        <v>-999</v>
      </c>
      <c r="O215" s="4">
        <v>-999</v>
      </c>
      <c r="P215" s="5">
        <v>-999</v>
      </c>
      <c r="Q215" s="5">
        <v>1.3</v>
      </c>
      <c r="R215" s="4">
        <v>0.436</v>
      </c>
      <c r="S215" s="34">
        <f>ROUND((0.6105*(EXP((17.273*E215)/(E215+237.3))))*(100-H215)/100,3)</f>
        <v>0.48</v>
      </c>
      <c r="T215" s="6">
        <f>IF(V215&lt;V216,L215,0)</f>
        <v>0</v>
      </c>
      <c r="U215" s="6">
        <f>IF(T215&gt;0,M215,-999)</f>
        <v>-999</v>
      </c>
      <c r="V215">
        <v>199203</v>
      </c>
      <c r="W215">
        <v>1992</v>
      </c>
      <c r="Y215" s="11">
        <v>200902</v>
      </c>
      <c r="Z215" s="12">
        <v>-999</v>
      </c>
      <c r="AA215" s="12">
        <v>-5.3321428571428573</v>
      </c>
      <c r="AB215" s="12">
        <v>0.32499999999999979</v>
      </c>
      <c r="AC215" s="12">
        <v>-9.4178571428571427</v>
      </c>
      <c r="AD215" s="12">
        <v>9</v>
      </c>
      <c r="AE215" s="12">
        <v>-18</v>
      </c>
      <c r="AF215" s="12">
        <v>73.689285714285717</v>
      </c>
      <c r="AG215" s="12">
        <v>47.81071428571429</v>
      </c>
      <c r="AH215" s="12">
        <v>35.000000000000021</v>
      </c>
      <c r="AI215" s="12">
        <v>12.799999999999988</v>
      </c>
      <c r="AJ215" s="12">
        <v>1.0496428571428573</v>
      </c>
      <c r="AK215" s="12">
        <v>2.803928571428572</v>
      </c>
      <c r="AL215" s="12">
        <v>4.7300000000000004</v>
      </c>
      <c r="AM215" s="12">
        <v>-999</v>
      </c>
      <c r="AN215" s="12">
        <v>-999</v>
      </c>
      <c r="AO215" s="12">
        <v>0.37857142857142873</v>
      </c>
      <c r="AP215" s="12">
        <v>-999</v>
      </c>
      <c r="AQ215" s="12">
        <v>0.28792857142857142</v>
      </c>
      <c r="AR215" s="12">
        <v>0.36335714285714282</v>
      </c>
      <c r="AS215" s="12">
        <v>0.83299999999999996</v>
      </c>
      <c r="AT215" s="12">
        <v>858.00000000000011</v>
      </c>
      <c r="AU215" s="12">
        <v>-0.8</v>
      </c>
    </row>
    <row r="216" spans="1:47" x14ac:dyDescent="0.25">
      <c r="A216" s="14">
        <v>33683</v>
      </c>
      <c r="B216" s="3">
        <v>80</v>
      </c>
      <c r="C216" s="4">
        <v>16.48</v>
      </c>
      <c r="D216" s="5">
        <v>-0.8</v>
      </c>
      <c r="E216" s="5">
        <v>6.5</v>
      </c>
      <c r="F216" s="5">
        <v>-5.7</v>
      </c>
      <c r="G216" s="4">
        <v>55.6</v>
      </c>
      <c r="H216" s="4">
        <v>20</v>
      </c>
      <c r="I216" s="4">
        <v>1</v>
      </c>
      <c r="J216" s="4">
        <v>6.4</v>
      </c>
      <c r="K216" s="4">
        <v>0</v>
      </c>
      <c r="L216" s="4">
        <v>-999</v>
      </c>
      <c r="M216" s="4">
        <v>-999</v>
      </c>
      <c r="N216" s="4">
        <v>-999</v>
      </c>
      <c r="O216" s="4">
        <v>-999</v>
      </c>
      <c r="P216" s="5">
        <v>-999</v>
      </c>
      <c r="Q216" s="5">
        <v>1.3</v>
      </c>
      <c r="R216" s="4">
        <v>0.19400000000000001</v>
      </c>
      <c r="S216" s="34">
        <f>ROUND((0.6105*(EXP((17.273*E216)/(E216+237.3))))*(100-H216)/100,3)</f>
        <v>0.77400000000000002</v>
      </c>
      <c r="T216" s="6">
        <f>IF(V216&lt;V217,L216,0)</f>
        <v>0</v>
      </c>
      <c r="U216" s="6">
        <f>IF(T216&gt;0,M216,-999)</f>
        <v>-999</v>
      </c>
      <c r="V216">
        <v>199203</v>
      </c>
      <c r="W216">
        <v>1992</v>
      </c>
      <c r="Y216" s="11">
        <v>200903</v>
      </c>
      <c r="Z216" s="12">
        <v>-999</v>
      </c>
      <c r="AA216" s="12">
        <v>-6.4290322580645158</v>
      </c>
      <c r="AB216" s="12">
        <v>-0.64516129032258052</v>
      </c>
      <c r="AC216" s="12">
        <v>-10.948387096774191</v>
      </c>
      <c r="AD216" s="12">
        <v>5.4</v>
      </c>
      <c r="AE216" s="12">
        <v>-27.2</v>
      </c>
      <c r="AF216" s="12">
        <v>76.864516129032253</v>
      </c>
      <c r="AG216" s="12">
        <v>50.570967741935483</v>
      </c>
      <c r="AH216" s="12">
        <v>96.200000000000145</v>
      </c>
      <c r="AI216" s="12">
        <v>19.700000000000003</v>
      </c>
      <c r="AJ216" s="12">
        <v>1.2593548387096776</v>
      </c>
      <c r="AK216" s="12">
        <v>3.2764516129032266</v>
      </c>
      <c r="AL216" s="12">
        <v>5.81</v>
      </c>
      <c r="AM216" s="12">
        <v>-999</v>
      </c>
      <c r="AN216" s="12">
        <v>-999</v>
      </c>
      <c r="AO216" s="12">
        <v>0.33548387096774207</v>
      </c>
      <c r="AP216" s="12">
        <v>-999</v>
      </c>
      <c r="AQ216" s="12">
        <v>0.30400000000000005</v>
      </c>
      <c r="AR216" s="12">
        <v>0.31019354838709678</v>
      </c>
      <c r="AS216" s="12">
        <v>0.59199999999999997</v>
      </c>
      <c r="AT216" s="12">
        <v>1256</v>
      </c>
      <c r="AU216" s="12">
        <v>-0.4</v>
      </c>
    </row>
    <row r="217" spans="1:47" x14ac:dyDescent="0.25">
      <c r="A217" s="14">
        <v>33684</v>
      </c>
      <c r="B217" s="3">
        <v>81</v>
      </c>
      <c r="C217" s="4">
        <v>16.559999999999999</v>
      </c>
      <c r="D217" s="5">
        <v>0.6</v>
      </c>
      <c r="E217" s="5">
        <v>8.9</v>
      </c>
      <c r="F217" s="5">
        <v>-6.9</v>
      </c>
      <c r="G217" s="4">
        <v>49.5</v>
      </c>
      <c r="H217" s="4">
        <v>22.9</v>
      </c>
      <c r="I217" s="4">
        <v>1.1000000000000001</v>
      </c>
      <c r="J217" s="4">
        <v>3.4</v>
      </c>
      <c r="K217" s="4">
        <v>0</v>
      </c>
      <c r="L217" s="4">
        <v>-999</v>
      </c>
      <c r="M217" s="4">
        <v>-999</v>
      </c>
      <c r="N217" s="4">
        <v>-999</v>
      </c>
      <c r="O217" s="4">
        <v>-999</v>
      </c>
      <c r="P217" s="5">
        <v>-999</v>
      </c>
      <c r="Q217" s="5">
        <v>1.3</v>
      </c>
      <c r="R217" s="4">
        <v>0.26</v>
      </c>
      <c r="S217" s="34">
        <f>ROUND((0.6105*(EXP((17.273*E217)/(E217+237.3))))*(100-H217)/100,3)</f>
        <v>0.879</v>
      </c>
      <c r="T217" s="6">
        <f>IF(V217&lt;V218,L217,0)</f>
        <v>0</v>
      </c>
      <c r="U217" s="6">
        <f>IF(T217&gt;0,M217,-999)</f>
        <v>-999</v>
      </c>
      <c r="V217">
        <v>199203</v>
      </c>
      <c r="W217">
        <v>1992</v>
      </c>
      <c r="Y217" s="11">
        <v>200904</v>
      </c>
      <c r="Z217" s="12">
        <v>-999</v>
      </c>
      <c r="AA217" s="12">
        <v>-0.27000000000000013</v>
      </c>
      <c r="AB217" s="12">
        <v>6.0433333333333339</v>
      </c>
      <c r="AC217" s="12">
        <v>-5.706666666666667</v>
      </c>
      <c r="AD217" s="12">
        <v>15.3</v>
      </c>
      <c r="AE217" s="12">
        <v>-12.1</v>
      </c>
      <c r="AF217" s="12">
        <v>64.01666666666668</v>
      </c>
      <c r="AG217" s="12">
        <v>37.28</v>
      </c>
      <c r="AH217" s="12">
        <v>42.700000000000053</v>
      </c>
      <c r="AI217" s="12">
        <v>13.500000000000025</v>
      </c>
      <c r="AJ217" s="12">
        <v>1.147</v>
      </c>
      <c r="AK217" s="12">
        <v>2.9339999999999993</v>
      </c>
      <c r="AL217" s="12">
        <v>4.7699999999999996</v>
      </c>
      <c r="AM217" s="12">
        <v>-999</v>
      </c>
      <c r="AN217" s="12">
        <v>-999</v>
      </c>
      <c r="AO217" s="12">
        <v>0.38666666666666677</v>
      </c>
      <c r="AP217" s="12">
        <v>-999</v>
      </c>
      <c r="AQ217" s="12">
        <v>0.32636666666666669</v>
      </c>
      <c r="AR217" s="12">
        <v>0.65646666666666675</v>
      </c>
      <c r="AS217" s="12">
        <v>1.4410000000000001</v>
      </c>
      <c r="AT217" s="12">
        <v>705.00000000000011</v>
      </c>
      <c r="AU217" s="12">
        <v>0</v>
      </c>
    </row>
    <row r="218" spans="1:47" x14ac:dyDescent="0.25">
      <c r="A218" s="14">
        <v>33685</v>
      </c>
      <c r="B218" s="3">
        <v>82</v>
      </c>
      <c r="C218" s="4">
        <v>16.14</v>
      </c>
      <c r="D218" s="5">
        <v>3.1</v>
      </c>
      <c r="E218" s="5">
        <v>10.7</v>
      </c>
      <c r="F218" s="5">
        <v>-3.2</v>
      </c>
      <c r="G218" s="4">
        <v>48.1</v>
      </c>
      <c r="H218" s="4">
        <v>31.4</v>
      </c>
      <c r="I218" s="4">
        <v>1.1000000000000001</v>
      </c>
      <c r="J218" s="4">
        <v>3.3</v>
      </c>
      <c r="K218" s="4">
        <v>0</v>
      </c>
      <c r="L218" s="4">
        <v>-999</v>
      </c>
      <c r="M218" s="4">
        <v>-999</v>
      </c>
      <c r="N218" s="4">
        <v>-999</v>
      </c>
      <c r="O218" s="4">
        <v>-999</v>
      </c>
      <c r="P218" s="5">
        <v>-999</v>
      </c>
      <c r="Q218" s="5">
        <v>1.3</v>
      </c>
      <c r="R218" s="4">
        <v>0.40300000000000002</v>
      </c>
      <c r="S218" s="34">
        <f>ROUND((0.6105*(EXP((17.273*E218)/(E218+237.3))))*(100-H218)/100,3)</f>
        <v>0.88200000000000001</v>
      </c>
      <c r="T218" s="6">
        <f>IF(V218&lt;V219,L218,0)</f>
        <v>0</v>
      </c>
      <c r="U218" s="6">
        <f>IF(T218&gt;0,M218,-999)</f>
        <v>-999</v>
      </c>
      <c r="V218">
        <v>199203</v>
      </c>
      <c r="W218">
        <v>1992</v>
      </c>
      <c r="Y218" s="11">
        <v>200905</v>
      </c>
      <c r="Z218" s="12">
        <v>-999</v>
      </c>
      <c r="AA218" s="12">
        <v>5.0193548387096785</v>
      </c>
      <c r="AB218" s="12">
        <v>11.77741935483871</v>
      </c>
      <c r="AC218" s="12">
        <v>-0.55161290322580592</v>
      </c>
      <c r="AD218" s="12">
        <v>23.3</v>
      </c>
      <c r="AE218" s="12">
        <v>-5.3</v>
      </c>
      <c r="AF218" s="12">
        <v>61.532258064516135</v>
      </c>
      <c r="AG218" s="12">
        <v>33.093548387096767</v>
      </c>
      <c r="AH218" s="12">
        <v>54.170000000000023</v>
      </c>
      <c r="AI218" s="12">
        <v>20.299999999999997</v>
      </c>
      <c r="AJ218" s="12">
        <v>1.1722580645161291</v>
      </c>
      <c r="AK218" s="12">
        <v>3.1061290322580644</v>
      </c>
      <c r="AL218" s="12">
        <v>5.3</v>
      </c>
      <c r="AM218" s="12">
        <v>-999</v>
      </c>
      <c r="AN218" s="12">
        <v>-999</v>
      </c>
      <c r="AO218" s="12">
        <v>1.838709677419355</v>
      </c>
      <c r="AP218" s="12">
        <v>-999</v>
      </c>
      <c r="AQ218" s="12">
        <v>0.42625806451612902</v>
      </c>
      <c r="AR218" s="12">
        <v>1.0422903225806452</v>
      </c>
      <c r="AS218" s="12">
        <v>2.2309999999999999</v>
      </c>
      <c r="AT218" s="12">
        <v>0</v>
      </c>
      <c r="AU218" s="12">
        <v>-999</v>
      </c>
    </row>
    <row r="219" spans="1:47" x14ac:dyDescent="0.25">
      <c r="A219" s="14">
        <v>33686</v>
      </c>
      <c r="B219" s="3">
        <v>83</v>
      </c>
      <c r="C219" s="4">
        <v>15.5</v>
      </c>
      <c r="D219" s="5">
        <v>3.2</v>
      </c>
      <c r="E219" s="5">
        <v>9.6999999999999993</v>
      </c>
      <c r="F219" s="5">
        <v>-3</v>
      </c>
      <c r="G219" s="4">
        <v>51.3</v>
      </c>
      <c r="H219" s="4">
        <v>29.5</v>
      </c>
      <c r="I219" s="4">
        <v>1.2</v>
      </c>
      <c r="J219" s="4">
        <v>4.4000000000000004</v>
      </c>
      <c r="K219" s="4">
        <v>0</v>
      </c>
      <c r="L219" s="4">
        <v>-999</v>
      </c>
      <c r="M219" s="4">
        <v>-999</v>
      </c>
      <c r="N219" s="4">
        <v>-999</v>
      </c>
      <c r="O219" s="4">
        <v>-999</v>
      </c>
      <c r="P219" s="5">
        <v>-999</v>
      </c>
      <c r="Q219" s="5">
        <v>1.3</v>
      </c>
      <c r="R219" s="4">
        <v>0.35399999999999998</v>
      </c>
      <c r="S219" s="34">
        <f>ROUND((0.6105*(EXP((17.273*E219)/(E219+237.3))))*(100-H219)/100,3)</f>
        <v>0.84799999999999998</v>
      </c>
      <c r="T219" s="6">
        <f>IF(V219&lt;V220,L219,0)</f>
        <v>0</v>
      </c>
      <c r="U219" s="6">
        <f>IF(T219&gt;0,M219,-999)</f>
        <v>-999</v>
      </c>
      <c r="V219">
        <v>199203</v>
      </c>
      <c r="W219">
        <v>1992</v>
      </c>
      <c r="Y219" s="11">
        <v>200906</v>
      </c>
      <c r="Z219" s="12">
        <v>-999</v>
      </c>
      <c r="AA219" s="12">
        <v>9.1</v>
      </c>
      <c r="AB219" s="12">
        <v>16.466666666666669</v>
      </c>
      <c r="AC219" s="12">
        <v>2.9199999999999995</v>
      </c>
      <c r="AD219" s="12">
        <v>23.4</v>
      </c>
      <c r="AE219" s="12">
        <v>-1.5</v>
      </c>
      <c r="AF219" s="12">
        <v>63.559999999999988</v>
      </c>
      <c r="AG219" s="12">
        <v>34.320000000000007</v>
      </c>
      <c r="AH219" s="12">
        <v>65.14800000000001</v>
      </c>
      <c r="AI219" s="12">
        <v>20.025000000000002</v>
      </c>
      <c r="AJ219" s="12">
        <v>1.0283333333333333</v>
      </c>
      <c r="AK219" s="12">
        <v>2.8310000000000008</v>
      </c>
      <c r="AL219" s="12">
        <v>4.7300000000000004</v>
      </c>
      <c r="AM219" s="12">
        <v>-999</v>
      </c>
      <c r="AN219" s="12">
        <v>-999</v>
      </c>
      <c r="AO219" s="12">
        <v>9.6366666666666649</v>
      </c>
      <c r="AP219" s="12">
        <v>-999</v>
      </c>
      <c r="AQ219" s="12">
        <v>0.60873333333333335</v>
      </c>
      <c r="AR219" s="12">
        <v>1.3022333333333336</v>
      </c>
      <c r="AS219" s="12">
        <v>2.544</v>
      </c>
      <c r="AT219" s="12">
        <v>0</v>
      </c>
      <c r="AU219" s="12">
        <v>-999</v>
      </c>
    </row>
    <row r="220" spans="1:47" x14ac:dyDescent="0.25">
      <c r="A220" s="14">
        <v>33687</v>
      </c>
      <c r="B220" s="3">
        <v>84</v>
      </c>
      <c r="C220" s="4">
        <v>17.399999999999999</v>
      </c>
      <c r="D220" s="5">
        <v>2.9</v>
      </c>
      <c r="E220" s="5">
        <v>10.1</v>
      </c>
      <c r="F220" s="5">
        <v>-2.4</v>
      </c>
      <c r="G220" s="4">
        <v>53.4</v>
      </c>
      <c r="H220" s="4">
        <v>33.200000000000003</v>
      </c>
      <c r="I220" s="4">
        <v>1</v>
      </c>
      <c r="J220" s="4">
        <v>4.3</v>
      </c>
      <c r="K220" s="4">
        <v>0</v>
      </c>
      <c r="L220" s="4">
        <v>-999</v>
      </c>
      <c r="M220" s="4">
        <v>-999</v>
      </c>
      <c r="N220" s="4">
        <v>-999</v>
      </c>
      <c r="O220" s="4">
        <v>-999</v>
      </c>
      <c r="P220" s="5">
        <v>-999</v>
      </c>
      <c r="Q220" s="5">
        <v>1.3</v>
      </c>
      <c r="R220" s="4">
        <v>0.41099999999999998</v>
      </c>
      <c r="S220" s="34">
        <f>ROUND((0.6105*(EXP((17.273*E220)/(E220+237.3))))*(100-H220)/100,3)</f>
        <v>0.82499999999999996</v>
      </c>
      <c r="T220" s="6">
        <f>IF(V220&lt;V221,L220,0)</f>
        <v>0</v>
      </c>
      <c r="U220" s="6">
        <f>IF(T220&gt;0,M220,-999)</f>
        <v>-999</v>
      </c>
      <c r="V220">
        <v>199203</v>
      </c>
      <c r="W220">
        <v>1992</v>
      </c>
      <c r="Y220" s="11">
        <v>200907</v>
      </c>
      <c r="Z220" s="12">
        <v>-999</v>
      </c>
      <c r="AA220" s="12">
        <v>14.316129032258063</v>
      </c>
      <c r="AB220" s="12">
        <v>21.938709677419357</v>
      </c>
      <c r="AC220" s="12">
        <v>7.7774193548387096</v>
      </c>
      <c r="AD220" s="12">
        <v>27.4</v>
      </c>
      <c r="AE220" s="12">
        <v>1</v>
      </c>
      <c r="AF220" s="12">
        <v>56.274193548387075</v>
      </c>
      <c r="AG220" s="12">
        <v>29.887096774193541</v>
      </c>
      <c r="AH220" s="12">
        <v>47.793000000000006</v>
      </c>
      <c r="AI220" s="12">
        <v>21.092999999999996</v>
      </c>
      <c r="AJ220" s="12">
        <v>0.94161290322580637</v>
      </c>
      <c r="AK220" s="12">
        <v>2.7800000000000002</v>
      </c>
      <c r="AL220" s="12">
        <v>4.87</v>
      </c>
      <c r="AM220" s="12">
        <v>-999</v>
      </c>
      <c r="AN220" s="12">
        <v>-999</v>
      </c>
      <c r="AO220" s="12">
        <v>12.967741935483875</v>
      </c>
      <c r="AP220" s="12">
        <v>-999</v>
      </c>
      <c r="AQ220" s="12">
        <v>0.75416129032258072</v>
      </c>
      <c r="AR220" s="12">
        <v>1.9592903225806453</v>
      </c>
      <c r="AS220" s="12">
        <v>2.8530000000000002</v>
      </c>
      <c r="AT220" s="12">
        <v>0</v>
      </c>
      <c r="AU220" s="12">
        <v>-999</v>
      </c>
    </row>
    <row r="221" spans="1:47" x14ac:dyDescent="0.25">
      <c r="A221" s="14">
        <v>33688</v>
      </c>
      <c r="B221" s="3">
        <v>85</v>
      </c>
      <c r="C221" s="4">
        <v>18.32</v>
      </c>
      <c r="D221" s="5">
        <v>4.0999999999999996</v>
      </c>
      <c r="E221" s="5">
        <v>11.7</v>
      </c>
      <c r="F221" s="5">
        <v>-2.6</v>
      </c>
      <c r="G221" s="4">
        <v>53.7</v>
      </c>
      <c r="H221" s="4">
        <v>26.2</v>
      </c>
      <c r="I221" s="4">
        <v>1.2</v>
      </c>
      <c r="J221" s="4">
        <v>4.3</v>
      </c>
      <c r="K221" s="4">
        <v>0</v>
      </c>
      <c r="L221" s="4">
        <v>-999</v>
      </c>
      <c r="M221" s="4">
        <v>-999</v>
      </c>
      <c r="N221" s="4">
        <v>-999</v>
      </c>
      <c r="O221" s="4">
        <v>-999</v>
      </c>
      <c r="P221" s="5">
        <v>-999</v>
      </c>
      <c r="Q221" s="5">
        <v>1.2</v>
      </c>
      <c r="R221" s="4">
        <v>0.36</v>
      </c>
      <c r="S221" s="34">
        <f>ROUND((0.6105*(EXP((17.273*E221)/(E221+237.3))))*(100-H221)/100,3)</f>
        <v>1.014</v>
      </c>
      <c r="T221" s="6">
        <f>IF(V221&lt;V222,L221,0)</f>
        <v>0</v>
      </c>
      <c r="U221" s="6">
        <f>IF(T221&gt;0,M221,-999)</f>
        <v>-999</v>
      </c>
      <c r="V221">
        <v>199203</v>
      </c>
      <c r="W221">
        <v>1992</v>
      </c>
      <c r="Y221" s="11">
        <v>200908</v>
      </c>
      <c r="Z221" s="12">
        <v>-999</v>
      </c>
      <c r="AA221" s="12">
        <v>13.396774193548387</v>
      </c>
      <c r="AB221" s="12">
        <v>20.62903225806452</v>
      </c>
      <c r="AC221" s="12">
        <v>6.7354838709677427</v>
      </c>
      <c r="AD221" s="12">
        <v>28.6</v>
      </c>
      <c r="AE221" s="12">
        <v>-0.1</v>
      </c>
      <c r="AF221" s="12">
        <v>59.300000000000004</v>
      </c>
      <c r="AG221" s="12">
        <v>34.274193548387096</v>
      </c>
      <c r="AH221" s="12">
        <v>46.457999999999998</v>
      </c>
      <c r="AI221" s="12">
        <v>24.564</v>
      </c>
      <c r="AJ221" s="12">
        <v>0.94838709677419342</v>
      </c>
      <c r="AK221" s="12">
        <v>2.6303225806451613</v>
      </c>
      <c r="AL221" s="12">
        <v>3.7</v>
      </c>
      <c r="AM221" s="12">
        <v>-999</v>
      </c>
      <c r="AN221" s="12">
        <v>-999</v>
      </c>
      <c r="AO221" s="12">
        <v>12.17741935483871</v>
      </c>
      <c r="AP221" s="12">
        <v>-999</v>
      </c>
      <c r="AQ221" s="12">
        <v>0.76487096774193553</v>
      </c>
      <c r="AR221" s="12">
        <v>1.772354838709677</v>
      </c>
      <c r="AS221" s="12">
        <v>3.4590000000000001</v>
      </c>
      <c r="AT221" s="12">
        <v>0</v>
      </c>
      <c r="AU221" s="12">
        <v>-999</v>
      </c>
    </row>
    <row r="222" spans="1:47" x14ac:dyDescent="0.25">
      <c r="A222" s="14">
        <v>33689</v>
      </c>
      <c r="B222" s="3">
        <v>86</v>
      </c>
      <c r="C222" s="4">
        <v>18.190000000000001</v>
      </c>
      <c r="D222" s="5">
        <v>4.0999999999999996</v>
      </c>
      <c r="E222" s="5">
        <v>10.3</v>
      </c>
      <c r="F222" s="5">
        <v>-2.1</v>
      </c>
      <c r="G222" s="4">
        <v>59.2</v>
      </c>
      <c r="H222" s="4">
        <v>41</v>
      </c>
      <c r="I222" s="4">
        <v>1.3</v>
      </c>
      <c r="J222" s="4">
        <v>5.2</v>
      </c>
      <c r="K222" s="4">
        <v>5.8</v>
      </c>
      <c r="L222" s="4">
        <v>-999</v>
      </c>
      <c r="M222" s="4">
        <v>-999</v>
      </c>
      <c r="N222" s="4">
        <v>-999</v>
      </c>
      <c r="O222" s="4">
        <v>-999</v>
      </c>
      <c r="P222" s="5">
        <v>-999</v>
      </c>
      <c r="Q222" s="5">
        <v>1.2</v>
      </c>
      <c r="R222" s="4">
        <v>0.51500000000000001</v>
      </c>
      <c r="S222" s="34">
        <f>ROUND((0.6105*(EXP((17.273*E222)/(E222+237.3))))*(100-H222)/100,3)</f>
        <v>0.73899999999999999</v>
      </c>
      <c r="T222" s="6">
        <f>IF(V222&lt;V223,L222,0)</f>
        <v>0</v>
      </c>
      <c r="U222" s="6">
        <f>IF(T222&gt;0,M222,-999)</f>
        <v>-999</v>
      </c>
      <c r="V222">
        <v>199203</v>
      </c>
      <c r="W222">
        <v>1992</v>
      </c>
      <c r="Y222" s="11" t="s">
        <v>26</v>
      </c>
      <c r="Z222" s="12">
        <v>-264.4646955201215</v>
      </c>
      <c r="AA222" s="12">
        <v>2.3035990888382627</v>
      </c>
      <c r="AB222" s="12">
        <v>7.9931207289293988</v>
      </c>
      <c r="AC222" s="12">
        <v>-2.4931662870159497</v>
      </c>
      <c r="AD222" s="12">
        <v>31.3</v>
      </c>
      <c r="AE222" s="12">
        <v>-31.6</v>
      </c>
      <c r="AF222" s="12">
        <v>75.590098709187416</v>
      </c>
      <c r="AG222" s="12">
        <v>53.281108580106583</v>
      </c>
      <c r="AH222" s="12">
        <v>13173.96700000001</v>
      </c>
      <c r="AI222" s="12">
        <v>40.700000000000003</v>
      </c>
      <c r="AJ222" s="12">
        <v>-322.97127107061516</v>
      </c>
      <c r="AK222" s="12">
        <v>-320.97377828397919</v>
      </c>
      <c r="AL222" s="12">
        <v>17.8</v>
      </c>
      <c r="AM222" s="12">
        <v>-570.21432042520792</v>
      </c>
      <c r="AN222" s="12">
        <v>-396.06372057706892</v>
      </c>
      <c r="AO222" s="12">
        <v>-630.71845102505779</v>
      </c>
      <c r="AP222" s="12">
        <v>-861.79419893697627</v>
      </c>
      <c r="AQ222" s="12">
        <v>0.55346423690204993</v>
      </c>
      <c r="AR222" s="12">
        <v>0.7313949886104808</v>
      </c>
      <c r="AS222" s="12">
        <v>4.0529999999999999</v>
      </c>
      <c r="AT222" s="12">
        <v>1284</v>
      </c>
      <c r="AU222" s="12">
        <v>1</v>
      </c>
    </row>
    <row r="223" spans="1:47" x14ac:dyDescent="0.25">
      <c r="A223" s="14">
        <v>33690</v>
      </c>
      <c r="B223" s="3">
        <v>87</v>
      </c>
      <c r="C223" s="4">
        <v>9.1</v>
      </c>
      <c r="D223" s="5">
        <v>-3.4</v>
      </c>
      <c r="E223" s="5">
        <v>1.3</v>
      </c>
      <c r="F223" s="5">
        <v>-9.3000000000000007</v>
      </c>
      <c r="G223" s="4">
        <v>81.2</v>
      </c>
      <c r="H223" s="4">
        <v>59.6</v>
      </c>
      <c r="I223" s="4">
        <v>1.5</v>
      </c>
      <c r="J223" s="4">
        <v>7.1</v>
      </c>
      <c r="K223" s="4">
        <v>0</v>
      </c>
      <c r="L223" s="4">
        <v>-999</v>
      </c>
      <c r="M223" s="4">
        <v>-999</v>
      </c>
      <c r="N223" s="4">
        <v>-999</v>
      </c>
      <c r="O223" s="4">
        <v>-999</v>
      </c>
      <c r="P223" s="5">
        <v>-999</v>
      </c>
      <c r="Q223" s="5">
        <v>1.2</v>
      </c>
      <c r="R223" s="4">
        <v>0.4</v>
      </c>
      <c r="S223" s="34">
        <f>ROUND((0.6105*(EXP((17.273*E223)/(E223+237.3))))*(100-H223)/100,3)</f>
        <v>0.27100000000000002</v>
      </c>
      <c r="T223" s="6">
        <f>IF(V223&lt;V224,L223,0)</f>
        <v>0</v>
      </c>
      <c r="U223" s="6">
        <f>IF(T223&gt;0,M223,-999)</f>
        <v>-999</v>
      </c>
      <c r="V223">
        <v>199203</v>
      </c>
      <c r="W223">
        <v>1992</v>
      </c>
    </row>
    <row r="224" spans="1:47" x14ac:dyDescent="0.25">
      <c r="A224" s="14">
        <v>33691</v>
      </c>
      <c r="B224" s="3">
        <v>88</v>
      </c>
      <c r="C224" s="4">
        <v>17.63</v>
      </c>
      <c r="D224" s="5">
        <v>-4.3</v>
      </c>
      <c r="E224" s="5">
        <v>3.4</v>
      </c>
      <c r="F224" s="5">
        <v>-10.9</v>
      </c>
      <c r="G224" s="4">
        <v>51.7</v>
      </c>
      <c r="H224" s="4">
        <v>30.5</v>
      </c>
      <c r="I224" s="4">
        <v>1.3</v>
      </c>
      <c r="J224" s="4">
        <v>4.4000000000000004</v>
      </c>
      <c r="K224" s="4">
        <v>0</v>
      </c>
      <c r="L224" s="4">
        <v>-999</v>
      </c>
      <c r="M224" s="4">
        <v>-999</v>
      </c>
      <c r="N224" s="4">
        <v>-999</v>
      </c>
      <c r="O224" s="4">
        <v>-999</v>
      </c>
      <c r="P224" s="5">
        <v>-999</v>
      </c>
      <c r="Q224" s="5">
        <v>1.2</v>
      </c>
      <c r="R224" s="4">
        <v>0.23799999999999999</v>
      </c>
      <c r="S224" s="34">
        <f>ROUND((0.6105*(EXP((17.273*E224)/(E224+237.3))))*(100-H224)/100,3)</f>
        <v>0.54200000000000004</v>
      </c>
      <c r="T224" s="6">
        <f>IF(V224&lt;V225,L224,0)</f>
        <v>0</v>
      </c>
      <c r="U224" s="6">
        <f>IF(T224&gt;0,M224,-999)</f>
        <v>-999</v>
      </c>
      <c r="V224">
        <v>199203</v>
      </c>
      <c r="W224">
        <v>1992</v>
      </c>
    </row>
    <row r="225" spans="1:23" x14ac:dyDescent="0.25">
      <c r="A225" s="14">
        <v>33692</v>
      </c>
      <c r="B225" s="3">
        <v>89</v>
      </c>
      <c r="C225" s="4">
        <v>19.28</v>
      </c>
      <c r="D225" s="5">
        <v>0.5</v>
      </c>
      <c r="E225" s="5">
        <v>8.3000000000000007</v>
      </c>
      <c r="F225" s="5">
        <v>-7.3</v>
      </c>
      <c r="G225" s="4">
        <v>39.9</v>
      </c>
      <c r="H225" s="4">
        <v>24.9</v>
      </c>
      <c r="I225" s="4">
        <v>1.7</v>
      </c>
      <c r="J225" s="4">
        <v>4.7</v>
      </c>
      <c r="K225" s="4">
        <v>0</v>
      </c>
      <c r="L225" s="4">
        <v>-999</v>
      </c>
      <c r="M225" s="4">
        <v>-999</v>
      </c>
      <c r="N225" s="4">
        <v>-999</v>
      </c>
      <c r="O225" s="4">
        <v>-999</v>
      </c>
      <c r="P225" s="5">
        <v>-999</v>
      </c>
      <c r="Q225" s="5">
        <v>1.2</v>
      </c>
      <c r="R225" s="4">
        <v>0.27300000000000002</v>
      </c>
      <c r="S225" s="34">
        <f>ROUND((0.6105*(EXP((17.273*E225)/(E225+237.3))))*(100-H225)/100,3)</f>
        <v>0.82199999999999995</v>
      </c>
      <c r="T225" s="6">
        <f>IF(V225&lt;V226,L225,0)</f>
        <v>0</v>
      </c>
      <c r="U225" s="6">
        <f>IF(T225&gt;0,M225,-999)</f>
        <v>-999</v>
      </c>
      <c r="V225">
        <v>199203</v>
      </c>
      <c r="W225">
        <v>1992</v>
      </c>
    </row>
    <row r="226" spans="1:23" x14ac:dyDescent="0.25">
      <c r="A226" s="14">
        <v>33693</v>
      </c>
      <c r="B226" s="3">
        <v>90</v>
      </c>
      <c r="C226" s="4">
        <v>18.16</v>
      </c>
      <c r="D226" s="5">
        <v>4.9000000000000004</v>
      </c>
      <c r="E226" s="5">
        <v>13.3</v>
      </c>
      <c r="F226" s="5">
        <v>-2.1</v>
      </c>
      <c r="G226" s="4">
        <v>49.4</v>
      </c>
      <c r="H226" s="4">
        <v>35.200000000000003</v>
      </c>
      <c r="I226" s="4">
        <v>1.1000000000000001</v>
      </c>
      <c r="J226" s="4">
        <v>4.4000000000000004</v>
      </c>
      <c r="K226" s="4">
        <v>0</v>
      </c>
      <c r="L226" s="4">
        <v>-999</v>
      </c>
      <c r="M226" s="4">
        <v>-999</v>
      </c>
      <c r="N226" s="4">
        <v>-999</v>
      </c>
      <c r="O226" s="4">
        <v>-999</v>
      </c>
      <c r="P226" s="5">
        <v>-999</v>
      </c>
      <c r="Q226" s="5">
        <v>1.2</v>
      </c>
      <c r="R226" s="4">
        <v>0.53600000000000003</v>
      </c>
      <c r="S226" s="34">
        <f>ROUND((0.6105*(EXP((17.273*E226)/(E226+237.3))))*(100-H226)/100,3)</f>
        <v>0.98899999999999999</v>
      </c>
      <c r="T226" s="6">
        <f>IF(V226&lt;V227,L226,0)</f>
        <v>0</v>
      </c>
      <c r="U226" s="6">
        <f>IF(T226&gt;0,M226,-999)</f>
        <v>-999</v>
      </c>
      <c r="V226">
        <v>199203</v>
      </c>
      <c r="W226">
        <v>1992</v>
      </c>
    </row>
    <row r="227" spans="1:23" x14ac:dyDescent="0.25">
      <c r="A227" s="14">
        <v>33694</v>
      </c>
      <c r="B227" s="3">
        <v>91</v>
      </c>
      <c r="C227" s="4">
        <v>16.05</v>
      </c>
      <c r="D227" s="5">
        <v>5.8</v>
      </c>
      <c r="E227" s="5">
        <v>11.4</v>
      </c>
      <c r="F227" s="5">
        <v>1</v>
      </c>
      <c r="G227" s="4">
        <v>56.6</v>
      </c>
      <c r="H227" s="4">
        <v>35.9</v>
      </c>
      <c r="I227" s="4">
        <v>1.3</v>
      </c>
      <c r="J227" s="4">
        <v>5.2</v>
      </c>
      <c r="K227" s="4">
        <v>0</v>
      </c>
      <c r="L227" s="4">
        <v>-999</v>
      </c>
      <c r="M227" s="4">
        <v>-999</v>
      </c>
      <c r="N227" s="4">
        <v>-999</v>
      </c>
      <c r="O227" s="4">
        <v>-999</v>
      </c>
      <c r="P227" s="5">
        <v>-999</v>
      </c>
      <c r="Q227" s="5">
        <v>1.2</v>
      </c>
      <c r="R227" s="4">
        <v>0.48199999999999998</v>
      </c>
      <c r="S227" s="34">
        <f>ROUND((0.6105*(EXP((17.273*E227)/(E227+237.3))))*(100-H227)/100,3)</f>
        <v>0.86399999999999999</v>
      </c>
      <c r="T227" s="6">
        <f>IF(V227&lt;V228,L227,0)</f>
        <v>-999</v>
      </c>
      <c r="U227" s="6">
        <f>IF(T227&gt;0,M227,-999)</f>
        <v>-999</v>
      </c>
      <c r="V227">
        <v>199203</v>
      </c>
      <c r="W227">
        <v>1992</v>
      </c>
    </row>
    <row r="228" spans="1:23" x14ac:dyDescent="0.25">
      <c r="A228" s="14">
        <v>33695</v>
      </c>
      <c r="B228" s="3">
        <v>92</v>
      </c>
      <c r="C228" s="4">
        <v>18.39</v>
      </c>
      <c r="D228" s="5">
        <v>8.1</v>
      </c>
      <c r="E228" s="5">
        <v>15.7</v>
      </c>
      <c r="F228" s="5">
        <v>-0.5</v>
      </c>
      <c r="G228" s="4">
        <v>57.4</v>
      </c>
      <c r="H228" s="4">
        <v>37.6</v>
      </c>
      <c r="I228" s="4">
        <v>1</v>
      </c>
      <c r="J228" s="4">
        <v>3.7</v>
      </c>
      <c r="K228" s="4">
        <v>0</v>
      </c>
      <c r="L228" s="4">
        <v>-999</v>
      </c>
      <c r="M228" s="4">
        <v>-999</v>
      </c>
      <c r="N228" s="4">
        <v>-999</v>
      </c>
      <c r="O228" s="4">
        <v>-999</v>
      </c>
      <c r="P228" s="5">
        <v>-999</v>
      </c>
      <c r="Q228" s="5">
        <v>1.1000000000000001</v>
      </c>
      <c r="R228" s="4">
        <v>0.67</v>
      </c>
      <c r="S228" s="34">
        <f>ROUND((0.6105*(EXP((17.273*E228)/(E228+237.3))))*(100-H228)/100,3)</f>
        <v>1.113</v>
      </c>
      <c r="T228" s="6">
        <f>IF(V228&lt;V229,L228,0)</f>
        <v>0</v>
      </c>
      <c r="U228" s="6">
        <f>IF(T228&gt;0,M228,-999)</f>
        <v>-999</v>
      </c>
      <c r="V228">
        <v>199204</v>
      </c>
      <c r="W228">
        <v>1992</v>
      </c>
    </row>
    <row r="229" spans="1:23" x14ac:dyDescent="0.25">
      <c r="A229" s="14">
        <v>33696</v>
      </c>
      <c r="B229" s="3">
        <v>93</v>
      </c>
      <c r="C229" s="4">
        <v>19.739999999999998</v>
      </c>
      <c r="D229" s="5">
        <v>9.9</v>
      </c>
      <c r="E229" s="5">
        <v>15.6</v>
      </c>
      <c r="F229" s="5">
        <v>5</v>
      </c>
      <c r="G229" s="4">
        <v>52.7</v>
      </c>
      <c r="H229" s="4">
        <v>38.700000000000003</v>
      </c>
      <c r="I229" s="4">
        <v>2</v>
      </c>
      <c r="J229" s="4">
        <v>6.5</v>
      </c>
      <c r="K229" s="4">
        <v>0</v>
      </c>
      <c r="L229" s="4">
        <v>-999</v>
      </c>
      <c r="M229" s="4">
        <v>-999</v>
      </c>
      <c r="N229" s="4">
        <v>-999</v>
      </c>
      <c r="O229" s="4">
        <v>-999</v>
      </c>
      <c r="P229" s="5">
        <v>-999</v>
      </c>
      <c r="Q229" s="5">
        <v>1.1000000000000001</v>
      </c>
      <c r="R229" s="4">
        <v>0.68700000000000006</v>
      </c>
      <c r="S229" s="34">
        <f>ROUND((0.6105*(EXP((17.273*E229)/(E229+237.3))))*(100-H229)/100,3)</f>
        <v>1.0860000000000001</v>
      </c>
      <c r="T229" s="6">
        <f>IF(V229&lt;V230,L229,0)</f>
        <v>0</v>
      </c>
      <c r="U229" s="6">
        <f>IF(T229&gt;0,M229,-999)</f>
        <v>-999</v>
      </c>
      <c r="V229">
        <v>199204</v>
      </c>
      <c r="W229">
        <v>1992</v>
      </c>
    </row>
    <row r="230" spans="1:23" x14ac:dyDescent="0.25">
      <c r="A230" s="14">
        <v>33697</v>
      </c>
      <c r="B230" s="3">
        <v>94</v>
      </c>
      <c r="C230" s="4">
        <v>10.93</v>
      </c>
      <c r="D230" s="5">
        <v>1.9</v>
      </c>
      <c r="E230" s="5">
        <v>5.9</v>
      </c>
      <c r="F230" s="5">
        <v>-2.6</v>
      </c>
      <c r="G230" s="4">
        <v>65.599999999999994</v>
      </c>
      <c r="H230" s="4">
        <v>40.9</v>
      </c>
      <c r="I230" s="4">
        <v>1.5</v>
      </c>
      <c r="J230" s="4">
        <v>6</v>
      </c>
      <c r="K230" s="4">
        <v>0</v>
      </c>
      <c r="L230" s="4">
        <v>-999</v>
      </c>
      <c r="M230" s="4">
        <v>-999</v>
      </c>
      <c r="N230" s="4">
        <v>-999</v>
      </c>
      <c r="O230" s="4">
        <v>-999</v>
      </c>
      <c r="P230" s="5">
        <v>-999</v>
      </c>
      <c r="Q230" s="5">
        <v>1.1000000000000001</v>
      </c>
      <c r="R230" s="4">
        <v>0.379</v>
      </c>
      <c r="S230" s="34">
        <f>ROUND((0.6105*(EXP((17.273*E230)/(E230+237.3))))*(100-H230)/100,3)</f>
        <v>0.54900000000000004</v>
      </c>
      <c r="T230" s="6">
        <f>IF(V230&lt;V231,L230,0)</f>
        <v>0</v>
      </c>
      <c r="U230" s="6">
        <f>IF(T230&gt;0,M230,-999)</f>
        <v>-999</v>
      </c>
      <c r="V230">
        <v>199204</v>
      </c>
      <c r="W230">
        <v>1992</v>
      </c>
    </row>
    <row r="231" spans="1:23" x14ac:dyDescent="0.25">
      <c r="A231" s="14">
        <v>33698</v>
      </c>
      <c r="B231" s="3">
        <v>95</v>
      </c>
      <c r="C231" s="4">
        <v>13.66</v>
      </c>
      <c r="D231" s="5">
        <v>-2.2000000000000002</v>
      </c>
      <c r="E231" s="5">
        <v>3.3</v>
      </c>
      <c r="F231" s="5">
        <v>-5.6</v>
      </c>
      <c r="G231" s="4">
        <v>76</v>
      </c>
      <c r="H231" s="4">
        <v>47.1</v>
      </c>
      <c r="I231" s="4">
        <v>1.3</v>
      </c>
      <c r="J231" s="4">
        <v>6.7</v>
      </c>
      <c r="K231" s="4">
        <v>0</v>
      </c>
      <c r="L231" s="4">
        <v>-999</v>
      </c>
      <c r="M231" s="4">
        <v>-999</v>
      </c>
      <c r="N231" s="4">
        <v>-999</v>
      </c>
      <c r="O231" s="4">
        <v>-999</v>
      </c>
      <c r="P231" s="5">
        <v>-999</v>
      </c>
      <c r="Q231" s="5">
        <v>1.1000000000000001</v>
      </c>
      <c r="R231" s="4">
        <v>0.36499999999999999</v>
      </c>
      <c r="S231" s="34">
        <f>ROUND((0.6105*(EXP((17.273*E231)/(E231+237.3))))*(100-H231)/100,3)</f>
        <v>0.40899999999999997</v>
      </c>
      <c r="T231" s="6">
        <f>IF(V231&lt;V232,L231,0)</f>
        <v>0</v>
      </c>
      <c r="U231" s="6">
        <f>IF(T231&gt;0,M231,-999)</f>
        <v>-999</v>
      </c>
      <c r="V231">
        <v>199204</v>
      </c>
      <c r="W231">
        <v>1992</v>
      </c>
    </row>
    <row r="232" spans="1:23" x14ac:dyDescent="0.25">
      <c r="A232" s="14">
        <v>33699</v>
      </c>
      <c r="B232" s="3">
        <v>96</v>
      </c>
      <c r="C232" s="4">
        <v>6.99</v>
      </c>
      <c r="D232" s="5">
        <v>-5</v>
      </c>
      <c r="E232" s="5">
        <v>-0.7</v>
      </c>
      <c r="F232" s="5">
        <v>-8.6999999999999993</v>
      </c>
      <c r="G232" s="4">
        <v>89.9</v>
      </c>
      <c r="H232" s="4">
        <v>68.5</v>
      </c>
      <c r="I232" s="4">
        <v>0.9</v>
      </c>
      <c r="J232" s="4">
        <v>4.5999999999999996</v>
      </c>
      <c r="K232" s="4">
        <v>3.3</v>
      </c>
      <c r="L232" s="4">
        <v>-999</v>
      </c>
      <c r="M232" s="4">
        <v>-999</v>
      </c>
      <c r="N232" s="4">
        <v>-999</v>
      </c>
      <c r="O232" s="4">
        <v>-999</v>
      </c>
      <c r="P232" s="5">
        <v>-999</v>
      </c>
      <c r="Q232" s="5">
        <v>1.1000000000000001</v>
      </c>
      <c r="R232" s="4">
        <v>0.39900000000000002</v>
      </c>
      <c r="S232" s="34">
        <f>ROUND((0.6105*(EXP((17.273*E232)/(E232+237.3))))*(100-H232)/100,3)</f>
        <v>0.183</v>
      </c>
      <c r="T232" s="6">
        <f>IF(V232&lt;V233,L232,0)</f>
        <v>0</v>
      </c>
      <c r="U232" s="6">
        <f>IF(T232&gt;0,M232,-999)</f>
        <v>-999</v>
      </c>
      <c r="V232">
        <v>199204</v>
      </c>
      <c r="W232">
        <v>1992</v>
      </c>
    </row>
    <row r="233" spans="1:23" x14ac:dyDescent="0.25">
      <c r="A233" s="14">
        <v>33700</v>
      </c>
      <c r="B233" s="3">
        <v>97</v>
      </c>
      <c r="C233" s="4">
        <v>13.56</v>
      </c>
      <c r="D233" s="5">
        <v>-5.4</v>
      </c>
      <c r="E233" s="5">
        <v>0.9</v>
      </c>
      <c r="F233" s="5">
        <v>-10.4</v>
      </c>
      <c r="G233" s="4">
        <v>77.400000000000006</v>
      </c>
      <c r="H233" s="4">
        <v>51.6</v>
      </c>
      <c r="I233" s="4">
        <v>1.7</v>
      </c>
      <c r="J233" s="4">
        <v>6.1</v>
      </c>
      <c r="K233" s="4">
        <v>4.3</v>
      </c>
      <c r="L233" s="4">
        <v>-999</v>
      </c>
      <c r="M233" s="4">
        <v>-999</v>
      </c>
      <c r="N233" s="4">
        <v>-999</v>
      </c>
      <c r="O233" s="4">
        <v>-999</v>
      </c>
      <c r="P233" s="5">
        <v>-999</v>
      </c>
      <c r="Q233" s="5">
        <v>1.1000000000000001</v>
      </c>
      <c r="R233" s="4">
        <v>0.33700000000000002</v>
      </c>
      <c r="S233" s="34">
        <f>ROUND((0.6105*(EXP((17.273*E233)/(E233+237.3))))*(100-H233)/100,3)</f>
        <v>0.315</v>
      </c>
      <c r="T233" s="6">
        <f>IF(V233&lt;V234,L233,0)</f>
        <v>0</v>
      </c>
      <c r="U233" s="6">
        <f>IF(T233&gt;0,M233,-999)</f>
        <v>-999</v>
      </c>
      <c r="V233">
        <v>199204</v>
      </c>
      <c r="W233">
        <v>1992</v>
      </c>
    </row>
    <row r="234" spans="1:23" x14ac:dyDescent="0.25">
      <c r="A234" s="14">
        <v>33701</v>
      </c>
      <c r="B234" s="3">
        <v>98</v>
      </c>
      <c r="C234" s="4">
        <v>14.62</v>
      </c>
      <c r="D234" s="5">
        <v>-4.5</v>
      </c>
      <c r="E234" s="5">
        <v>3.4</v>
      </c>
      <c r="F234" s="5">
        <v>-11.4</v>
      </c>
      <c r="G234" s="4">
        <v>61.3</v>
      </c>
      <c r="H234" s="4">
        <v>32</v>
      </c>
      <c r="I234" s="4">
        <v>0.9</v>
      </c>
      <c r="J234" s="4">
        <v>4.4000000000000004</v>
      </c>
      <c r="K234" s="4">
        <v>0</v>
      </c>
      <c r="L234" s="4">
        <v>-999</v>
      </c>
      <c r="M234" s="4">
        <v>-999</v>
      </c>
      <c r="N234" s="4">
        <v>-999</v>
      </c>
      <c r="O234" s="4">
        <v>-999</v>
      </c>
      <c r="P234" s="5">
        <v>-999</v>
      </c>
      <c r="Q234" s="5">
        <v>1.1000000000000001</v>
      </c>
      <c r="R234" s="4">
        <v>0.249</v>
      </c>
      <c r="S234" s="34">
        <f>ROUND((0.6105*(EXP((17.273*E234)/(E234+237.3))))*(100-H234)/100,3)</f>
        <v>0.53</v>
      </c>
      <c r="T234" s="6">
        <f>IF(V234&lt;V235,L234,0)</f>
        <v>0</v>
      </c>
      <c r="U234" s="6">
        <f>IF(T234&gt;0,M234,-999)</f>
        <v>-999</v>
      </c>
      <c r="V234">
        <v>199204</v>
      </c>
      <c r="W234">
        <v>1992</v>
      </c>
    </row>
    <row r="235" spans="1:23" x14ac:dyDescent="0.25">
      <c r="A235" s="14">
        <v>33702</v>
      </c>
      <c r="B235" s="3">
        <v>99</v>
      </c>
      <c r="C235" s="4">
        <v>20.81</v>
      </c>
      <c r="D235" s="5">
        <v>-2.1</v>
      </c>
      <c r="E235" s="5">
        <v>4.4000000000000004</v>
      </c>
      <c r="F235" s="5">
        <v>-7.9</v>
      </c>
      <c r="G235" s="4">
        <v>54.5</v>
      </c>
      <c r="H235" s="4">
        <v>30</v>
      </c>
      <c r="I235" s="4">
        <v>1.1000000000000001</v>
      </c>
      <c r="J235" s="4">
        <v>4.5999999999999996</v>
      </c>
      <c r="K235" s="4">
        <v>0</v>
      </c>
      <c r="L235" s="4">
        <v>-999</v>
      </c>
      <c r="M235" s="4">
        <v>-999</v>
      </c>
      <c r="N235" s="4">
        <v>-999</v>
      </c>
      <c r="O235" s="4">
        <v>-999</v>
      </c>
      <c r="P235" s="5">
        <v>-999</v>
      </c>
      <c r="Q235" s="5">
        <v>1.1000000000000001</v>
      </c>
      <c r="R235" s="4">
        <v>0.25</v>
      </c>
      <c r="S235" s="34">
        <f>ROUND((0.6105*(EXP((17.273*E235)/(E235+237.3))))*(100-H235)/100,3)</f>
        <v>0.58499999999999996</v>
      </c>
      <c r="T235" s="6">
        <f>IF(V235&lt;V236,L235,0)</f>
        <v>0</v>
      </c>
      <c r="U235" s="6">
        <f>IF(T235&gt;0,M235,-999)</f>
        <v>-999</v>
      </c>
      <c r="V235">
        <v>199204</v>
      </c>
      <c r="W235">
        <v>1992</v>
      </c>
    </row>
    <row r="236" spans="1:23" x14ac:dyDescent="0.25">
      <c r="A236" s="14">
        <v>33703</v>
      </c>
      <c r="B236" s="3">
        <v>100</v>
      </c>
      <c r="C236" s="4">
        <v>15.44</v>
      </c>
      <c r="D236" s="5">
        <v>-1.6</v>
      </c>
      <c r="E236" s="5">
        <v>4.0999999999999996</v>
      </c>
      <c r="F236" s="5">
        <v>-7.2</v>
      </c>
      <c r="G236" s="4">
        <v>66</v>
      </c>
      <c r="H236" s="4">
        <v>34.5</v>
      </c>
      <c r="I236" s="4">
        <v>0.9</v>
      </c>
      <c r="J236" s="4">
        <v>4.3</v>
      </c>
      <c r="K236" s="4">
        <v>0</v>
      </c>
      <c r="L236" s="4">
        <v>-999</v>
      </c>
      <c r="M236" s="4">
        <v>-999</v>
      </c>
      <c r="N236" s="4">
        <v>-999</v>
      </c>
      <c r="O236" s="4">
        <v>-999</v>
      </c>
      <c r="P236" s="5">
        <v>-999</v>
      </c>
      <c r="Q236" s="5">
        <v>1.2</v>
      </c>
      <c r="R236" s="4">
        <v>0.28199999999999997</v>
      </c>
      <c r="S236" s="34">
        <f>ROUND((0.6105*(EXP((17.273*E236)/(E236+237.3))))*(100-H236)/100,3)</f>
        <v>0.53600000000000003</v>
      </c>
      <c r="T236" s="6">
        <f>IF(V236&lt;V237,L236,0)</f>
        <v>0</v>
      </c>
      <c r="U236" s="6">
        <f>IF(T236&gt;0,M236,-999)</f>
        <v>-999</v>
      </c>
      <c r="V236">
        <v>199204</v>
      </c>
      <c r="W236">
        <v>1992</v>
      </c>
    </row>
    <row r="237" spans="1:23" x14ac:dyDescent="0.25">
      <c r="A237" s="14">
        <v>33704</v>
      </c>
      <c r="B237" s="3">
        <v>101</v>
      </c>
      <c r="C237" s="4">
        <v>16.27</v>
      </c>
      <c r="D237" s="5">
        <v>-2.8</v>
      </c>
      <c r="E237" s="5">
        <v>3.6</v>
      </c>
      <c r="F237" s="5">
        <v>-8</v>
      </c>
      <c r="G237" s="4">
        <v>64.7</v>
      </c>
      <c r="H237" s="4">
        <v>44</v>
      </c>
      <c r="I237" s="4">
        <v>1.9</v>
      </c>
      <c r="J237" s="4">
        <v>7.6</v>
      </c>
      <c r="K237" s="4">
        <v>0</v>
      </c>
      <c r="L237" s="4">
        <v>-999</v>
      </c>
      <c r="M237" s="4">
        <v>-999</v>
      </c>
      <c r="N237" s="4">
        <v>-999</v>
      </c>
      <c r="O237" s="4">
        <v>-999</v>
      </c>
      <c r="P237" s="5">
        <v>-999</v>
      </c>
      <c r="Q237" s="5">
        <v>1.2</v>
      </c>
      <c r="R237" s="4">
        <v>0.34799999999999998</v>
      </c>
      <c r="S237" s="34">
        <f>ROUND((0.6105*(EXP((17.273*E237)/(E237+237.3))))*(100-H237)/100,3)</f>
        <v>0.443</v>
      </c>
      <c r="T237" s="6">
        <f>IF(V237&lt;V238,L237,0)</f>
        <v>0</v>
      </c>
      <c r="U237" s="6">
        <f>IF(T237&gt;0,M237,-999)</f>
        <v>-999</v>
      </c>
      <c r="V237">
        <v>199204</v>
      </c>
      <c r="W237">
        <v>1992</v>
      </c>
    </row>
    <row r="238" spans="1:23" x14ac:dyDescent="0.25">
      <c r="A238" s="14">
        <v>33705</v>
      </c>
      <c r="B238" s="3">
        <v>102</v>
      </c>
      <c r="C238" s="4">
        <v>18.899999999999999</v>
      </c>
      <c r="D238" s="5">
        <v>-1</v>
      </c>
      <c r="E238" s="5">
        <v>5.3</v>
      </c>
      <c r="F238" s="5">
        <v>-7.7</v>
      </c>
      <c r="G238" s="4">
        <v>42.7</v>
      </c>
      <c r="H238" s="4">
        <v>27.8</v>
      </c>
      <c r="I238" s="4">
        <v>2</v>
      </c>
      <c r="J238" s="4">
        <v>7.4</v>
      </c>
      <c r="K238" s="4">
        <v>0</v>
      </c>
      <c r="L238" s="4">
        <v>-999</v>
      </c>
      <c r="M238" s="4">
        <v>-999</v>
      </c>
      <c r="N238" s="4">
        <v>-999</v>
      </c>
      <c r="O238" s="4">
        <v>-999</v>
      </c>
      <c r="P238" s="5">
        <v>-999</v>
      </c>
      <c r="Q238" s="5">
        <v>1.2</v>
      </c>
      <c r="R238" s="4">
        <v>0.247</v>
      </c>
      <c r="S238" s="34">
        <f>ROUND((0.6105*(EXP((17.273*E238)/(E238+237.3))))*(100-H238)/100,3)</f>
        <v>0.64300000000000002</v>
      </c>
      <c r="T238" s="6">
        <f>IF(V238&lt;V239,L238,0)</f>
        <v>0</v>
      </c>
      <c r="U238" s="6">
        <f>IF(T238&gt;0,M238,-999)</f>
        <v>-999</v>
      </c>
      <c r="V238">
        <v>199204</v>
      </c>
      <c r="W238">
        <v>1992</v>
      </c>
    </row>
    <row r="239" spans="1:23" x14ac:dyDescent="0.25">
      <c r="A239" s="14">
        <v>33706</v>
      </c>
      <c r="B239" s="3">
        <v>103</v>
      </c>
      <c r="C239" s="4">
        <v>16.79</v>
      </c>
      <c r="D239" s="5">
        <v>3.4</v>
      </c>
      <c r="E239" s="5">
        <v>9.6999999999999993</v>
      </c>
      <c r="F239" s="5">
        <v>-1.1000000000000001</v>
      </c>
      <c r="G239" s="4">
        <v>74.3</v>
      </c>
      <c r="H239" s="4">
        <v>45</v>
      </c>
      <c r="I239" s="4">
        <v>1.6</v>
      </c>
      <c r="J239" s="4">
        <v>6.5</v>
      </c>
      <c r="K239" s="4">
        <v>0</v>
      </c>
      <c r="L239" s="4">
        <v>-999</v>
      </c>
      <c r="M239" s="4">
        <v>-999</v>
      </c>
      <c r="N239" s="4">
        <v>-999</v>
      </c>
      <c r="O239" s="4">
        <v>-999</v>
      </c>
      <c r="P239" s="5">
        <v>-999</v>
      </c>
      <c r="Q239" s="5">
        <v>1.2</v>
      </c>
      <c r="R239" s="4">
        <v>0.54100000000000004</v>
      </c>
      <c r="S239" s="34">
        <f>ROUND((0.6105*(EXP((17.273*E239)/(E239+237.3))))*(100-H239)/100,3)</f>
        <v>0.66200000000000003</v>
      </c>
      <c r="T239" s="6">
        <f>IF(V239&lt;V240,L239,0)</f>
        <v>0</v>
      </c>
      <c r="U239" s="6">
        <f>IF(T239&gt;0,M239,-999)</f>
        <v>-999</v>
      </c>
      <c r="V239">
        <v>199204</v>
      </c>
      <c r="W239">
        <v>1992</v>
      </c>
    </row>
    <row r="240" spans="1:23" x14ac:dyDescent="0.25">
      <c r="A240" s="14">
        <v>33707</v>
      </c>
      <c r="B240" s="3">
        <v>104</v>
      </c>
      <c r="C240" s="4">
        <v>6.47</v>
      </c>
      <c r="D240" s="5">
        <v>2.1</v>
      </c>
      <c r="E240" s="5">
        <v>7.2</v>
      </c>
      <c r="F240" s="5">
        <v>0.5</v>
      </c>
      <c r="G240" s="4">
        <v>93</v>
      </c>
      <c r="H240" s="4">
        <v>82.9</v>
      </c>
      <c r="I240" s="4">
        <v>1.2</v>
      </c>
      <c r="J240" s="4">
        <v>4.8</v>
      </c>
      <c r="K240" s="4">
        <v>7.4</v>
      </c>
      <c r="L240" s="4">
        <v>-999</v>
      </c>
      <c r="M240" s="4">
        <v>-999</v>
      </c>
      <c r="N240" s="4">
        <v>-999</v>
      </c>
      <c r="O240" s="4">
        <v>-999</v>
      </c>
      <c r="P240" s="5">
        <v>-999</v>
      </c>
      <c r="Q240" s="5">
        <v>1.2</v>
      </c>
      <c r="R240" s="4">
        <v>0.84399999999999997</v>
      </c>
      <c r="S240" s="34">
        <f>ROUND((0.6105*(EXP((17.273*E240)/(E240+237.3))))*(100-H240)/100,3)</f>
        <v>0.17399999999999999</v>
      </c>
      <c r="T240" s="6">
        <f>IF(V240&lt;V241,L240,0)</f>
        <v>0</v>
      </c>
      <c r="U240" s="6">
        <f>IF(T240&gt;0,M240,-999)</f>
        <v>-999</v>
      </c>
      <c r="V240">
        <v>199204</v>
      </c>
      <c r="W240">
        <v>1992</v>
      </c>
    </row>
    <row r="241" spans="1:23" x14ac:dyDescent="0.25">
      <c r="A241" s="14">
        <v>33708</v>
      </c>
      <c r="B241" s="3">
        <v>105</v>
      </c>
      <c r="C241" s="4">
        <v>7.96</v>
      </c>
      <c r="D241" s="5">
        <v>2.7</v>
      </c>
      <c r="E241" s="5">
        <v>7.5</v>
      </c>
      <c r="F241" s="5">
        <v>1</v>
      </c>
      <c r="G241" s="4">
        <v>92.8</v>
      </c>
      <c r="H241" s="4">
        <v>74.900000000000006</v>
      </c>
      <c r="I241" s="4">
        <v>2</v>
      </c>
      <c r="J241" s="4">
        <v>5.2</v>
      </c>
      <c r="K241" s="4">
        <v>3.8</v>
      </c>
      <c r="L241" s="4">
        <v>-999</v>
      </c>
      <c r="M241" s="4">
        <v>-999</v>
      </c>
      <c r="N241" s="4">
        <v>-999</v>
      </c>
      <c r="O241" s="4">
        <v>-999</v>
      </c>
      <c r="P241" s="5">
        <v>-999</v>
      </c>
      <c r="Q241" s="5">
        <v>1.2</v>
      </c>
      <c r="R241" s="4">
        <v>0.77800000000000002</v>
      </c>
      <c r="S241" s="34">
        <f>ROUND((0.6105*(EXP((17.273*E241)/(E241+237.3))))*(100-H241)/100,3)</f>
        <v>0.26</v>
      </c>
      <c r="T241" s="6">
        <f>IF(V241&lt;V242,L241,0)</f>
        <v>0</v>
      </c>
      <c r="U241" s="6">
        <f>IF(T241&gt;0,M241,-999)</f>
        <v>-999</v>
      </c>
      <c r="V241">
        <v>199204</v>
      </c>
      <c r="W241">
        <v>1992</v>
      </c>
    </row>
    <row r="242" spans="1:23" x14ac:dyDescent="0.25">
      <c r="A242" s="14">
        <v>33709</v>
      </c>
      <c r="B242" s="3">
        <v>106</v>
      </c>
      <c r="C242" s="4">
        <v>8.34</v>
      </c>
      <c r="D242" s="5">
        <v>4.2</v>
      </c>
      <c r="E242" s="5">
        <v>7.5</v>
      </c>
      <c r="F242" s="5">
        <v>0.3</v>
      </c>
      <c r="G242" s="4">
        <v>87.7</v>
      </c>
      <c r="H242" s="4">
        <v>75.5</v>
      </c>
      <c r="I242" s="4">
        <v>2.2999999999999998</v>
      </c>
      <c r="J242" s="4">
        <v>6</v>
      </c>
      <c r="K242" s="4">
        <v>1.3</v>
      </c>
      <c r="L242" s="4">
        <v>-999</v>
      </c>
      <c r="M242" s="4">
        <v>-999</v>
      </c>
      <c r="N242" s="4">
        <v>-999</v>
      </c>
      <c r="O242" s="4">
        <v>-999</v>
      </c>
      <c r="P242" s="5">
        <v>-999</v>
      </c>
      <c r="Q242" s="5">
        <v>1.2</v>
      </c>
      <c r="R242" s="4">
        <v>0.78200000000000003</v>
      </c>
      <c r="S242" s="34">
        <f>ROUND((0.6105*(EXP((17.273*E242)/(E242+237.3))))*(100-H242)/100,3)</f>
        <v>0.254</v>
      </c>
      <c r="T242" s="6">
        <f>IF(V242&lt;V243,L242,0)</f>
        <v>0</v>
      </c>
      <c r="U242" s="6">
        <f>IF(T242&gt;0,M242,-999)</f>
        <v>-999</v>
      </c>
      <c r="V242">
        <v>199204</v>
      </c>
      <c r="W242">
        <v>1992</v>
      </c>
    </row>
    <row r="243" spans="1:23" x14ac:dyDescent="0.25">
      <c r="A243" s="14">
        <v>33710</v>
      </c>
      <c r="B243" s="3">
        <v>107</v>
      </c>
      <c r="C243" s="4">
        <v>4.47</v>
      </c>
      <c r="D243" s="5">
        <v>3.6</v>
      </c>
      <c r="E243" s="5">
        <v>5.8</v>
      </c>
      <c r="F243" s="5">
        <v>-0.3</v>
      </c>
      <c r="G243" s="4">
        <v>93.3</v>
      </c>
      <c r="H243" s="4">
        <v>87.3</v>
      </c>
      <c r="I243" s="4">
        <v>3.1</v>
      </c>
      <c r="J243" s="4">
        <v>11.6</v>
      </c>
      <c r="K243" s="4">
        <v>5.8</v>
      </c>
      <c r="L243" s="4">
        <v>-999</v>
      </c>
      <c r="M243" s="4">
        <v>-999</v>
      </c>
      <c r="N243" s="4">
        <v>-999</v>
      </c>
      <c r="O243" s="4">
        <v>-999</v>
      </c>
      <c r="P243" s="5">
        <v>-999</v>
      </c>
      <c r="Q243" s="5">
        <v>1.2</v>
      </c>
      <c r="R243" s="4">
        <v>0.80400000000000005</v>
      </c>
      <c r="S243" s="34">
        <f>ROUND((0.6105*(EXP((17.273*E243)/(E243+237.3))))*(100-H243)/100,3)</f>
        <v>0.11700000000000001</v>
      </c>
      <c r="T243" s="6">
        <f>IF(V243&lt;V244,L243,0)</f>
        <v>0</v>
      </c>
      <c r="U243" s="6">
        <f>IF(T243&gt;0,M243,-999)</f>
        <v>-999</v>
      </c>
      <c r="V243">
        <v>199204</v>
      </c>
      <c r="W243">
        <v>1992</v>
      </c>
    </row>
    <row r="244" spans="1:23" x14ac:dyDescent="0.25">
      <c r="A244" s="14">
        <v>33711</v>
      </c>
      <c r="B244" s="3">
        <v>108</v>
      </c>
      <c r="C244" s="4">
        <v>10.71</v>
      </c>
      <c r="D244" s="5">
        <v>0.9</v>
      </c>
      <c r="E244" s="5">
        <v>5.3</v>
      </c>
      <c r="F244" s="5">
        <v>-1.1000000000000001</v>
      </c>
      <c r="G244" s="4">
        <v>92.8</v>
      </c>
      <c r="H244" s="4">
        <v>82.6</v>
      </c>
      <c r="I244" s="4">
        <v>2</v>
      </c>
      <c r="J244" s="4">
        <v>8</v>
      </c>
      <c r="K244" s="4">
        <v>9.4</v>
      </c>
      <c r="L244" s="4">
        <v>-999</v>
      </c>
      <c r="M244" s="4">
        <v>-999</v>
      </c>
      <c r="N244" s="4">
        <v>-999</v>
      </c>
      <c r="O244" s="4">
        <v>-999</v>
      </c>
      <c r="P244" s="5">
        <v>-999</v>
      </c>
      <c r="Q244" s="5">
        <v>1.2</v>
      </c>
      <c r="R244" s="4">
        <v>0.73699999999999999</v>
      </c>
      <c r="S244" s="34">
        <f>ROUND((0.6105*(EXP((17.273*E244)/(E244+237.3))))*(100-H244)/100,3)</f>
        <v>0.155</v>
      </c>
      <c r="T244" s="6">
        <f>IF(V244&lt;V245,L244,0)</f>
        <v>0</v>
      </c>
      <c r="U244" s="6">
        <f>IF(T244&gt;0,M244,-999)</f>
        <v>-999</v>
      </c>
      <c r="V244">
        <v>199204</v>
      </c>
      <c r="W244">
        <v>1992</v>
      </c>
    </row>
    <row r="245" spans="1:23" x14ac:dyDescent="0.25">
      <c r="A245" s="14">
        <v>33712</v>
      </c>
      <c r="B245" s="3">
        <v>109</v>
      </c>
      <c r="C245" s="4">
        <v>10.35</v>
      </c>
      <c r="D245" s="5">
        <v>0.3</v>
      </c>
      <c r="E245" s="5">
        <v>4.7</v>
      </c>
      <c r="F245" s="5">
        <v>-2.7</v>
      </c>
      <c r="G245" s="4">
        <v>91.9</v>
      </c>
      <c r="H245" s="4">
        <v>71.8</v>
      </c>
      <c r="I245" s="4">
        <v>1.7</v>
      </c>
      <c r="J245" s="4">
        <v>6.4</v>
      </c>
      <c r="K245" s="4">
        <v>5.0999999999999996</v>
      </c>
      <c r="L245" s="4">
        <v>-999</v>
      </c>
      <c r="M245" s="4">
        <v>-999</v>
      </c>
      <c r="N245" s="4">
        <v>-999</v>
      </c>
      <c r="O245" s="4">
        <v>-999</v>
      </c>
      <c r="P245" s="5">
        <v>-999</v>
      </c>
      <c r="Q245" s="5">
        <v>1.2</v>
      </c>
      <c r="R245" s="4">
        <v>0.61399999999999999</v>
      </c>
      <c r="S245" s="34">
        <f>ROUND((0.6105*(EXP((17.273*E245)/(E245+237.3))))*(100-H245)/100,3)</f>
        <v>0.24099999999999999</v>
      </c>
      <c r="T245" s="6">
        <f>IF(V245&lt;V246,L245,0)</f>
        <v>0</v>
      </c>
      <c r="U245" s="6">
        <f>IF(T245&gt;0,M245,-999)</f>
        <v>-999</v>
      </c>
      <c r="V245">
        <v>199204</v>
      </c>
      <c r="W245">
        <v>1992</v>
      </c>
    </row>
    <row r="246" spans="1:23" x14ac:dyDescent="0.25">
      <c r="A246" s="14">
        <v>33713</v>
      </c>
      <c r="B246" s="3">
        <v>110</v>
      </c>
      <c r="C246" s="4">
        <v>21.67</v>
      </c>
      <c r="D246" s="5">
        <v>3.2</v>
      </c>
      <c r="E246" s="5">
        <v>10.4</v>
      </c>
      <c r="F246" s="5">
        <v>-4.9000000000000004</v>
      </c>
      <c r="G246" s="4">
        <v>70.099999999999994</v>
      </c>
      <c r="H246" s="4">
        <v>42.9</v>
      </c>
      <c r="I246" s="4">
        <v>2.4</v>
      </c>
      <c r="J246" s="4">
        <v>8.6</v>
      </c>
      <c r="K246" s="4">
        <v>0</v>
      </c>
      <c r="L246" s="4">
        <v>-999</v>
      </c>
      <c r="M246" s="4">
        <v>-999</v>
      </c>
      <c r="N246" s="4">
        <v>-999</v>
      </c>
      <c r="O246" s="4">
        <v>-999</v>
      </c>
      <c r="P246" s="5">
        <v>-999</v>
      </c>
      <c r="Q246" s="5">
        <v>1.2</v>
      </c>
      <c r="R246" s="4">
        <v>0.53900000000000003</v>
      </c>
      <c r="S246" s="34">
        <f>ROUND((0.6105*(EXP((17.273*E246)/(E246+237.3))))*(100-H246)/100,3)</f>
        <v>0.72</v>
      </c>
      <c r="T246" s="6">
        <f>IF(V246&lt;V247,L246,0)</f>
        <v>0</v>
      </c>
      <c r="U246" s="6">
        <f>IF(T246&gt;0,M246,-999)</f>
        <v>-999</v>
      </c>
      <c r="V246">
        <v>199204</v>
      </c>
      <c r="W246">
        <v>1992</v>
      </c>
    </row>
    <row r="247" spans="1:23" x14ac:dyDescent="0.25">
      <c r="A247" s="14">
        <v>33714</v>
      </c>
      <c r="B247" s="3">
        <v>111</v>
      </c>
      <c r="C247" s="4">
        <v>9.6999999999999993</v>
      </c>
      <c r="D247" s="5">
        <v>2.2000000000000002</v>
      </c>
      <c r="E247" s="5">
        <v>7.1</v>
      </c>
      <c r="F247" s="5">
        <v>-2.8</v>
      </c>
      <c r="G247" s="4">
        <v>73</v>
      </c>
      <c r="H247" s="4">
        <v>60.1</v>
      </c>
      <c r="I247" s="4">
        <v>2.2000000000000002</v>
      </c>
      <c r="J247" s="4">
        <v>8.9</v>
      </c>
      <c r="K247" s="4">
        <v>0.5</v>
      </c>
      <c r="L247" s="4">
        <v>-999</v>
      </c>
      <c r="M247" s="4">
        <v>-999</v>
      </c>
      <c r="N247" s="4">
        <v>-999</v>
      </c>
      <c r="O247" s="4">
        <v>-999</v>
      </c>
      <c r="P247" s="5">
        <v>-999</v>
      </c>
      <c r="Q247" s="5">
        <v>1.2</v>
      </c>
      <c r="R247" s="4">
        <v>0.60599999999999998</v>
      </c>
      <c r="S247" s="34">
        <f>ROUND((0.6105*(EXP((17.273*E247)/(E247+237.3))))*(100-H247)/100,3)</f>
        <v>0.40200000000000002</v>
      </c>
      <c r="T247" s="6">
        <f>IF(V247&lt;V248,L247,0)</f>
        <v>0</v>
      </c>
      <c r="U247" s="6">
        <f>IF(T247&gt;0,M247,-999)</f>
        <v>-999</v>
      </c>
      <c r="V247">
        <v>199204</v>
      </c>
      <c r="W247">
        <v>1992</v>
      </c>
    </row>
    <row r="248" spans="1:23" x14ac:dyDescent="0.25">
      <c r="A248" s="14">
        <v>33715</v>
      </c>
      <c r="B248" s="3">
        <v>112</v>
      </c>
      <c r="C248" s="4">
        <v>18.86</v>
      </c>
      <c r="D248" s="5">
        <v>0.1</v>
      </c>
      <c r="E248" s="5">
        <v>7.3</v>
      </c>
      <c r="F248" s="5">
        <v>-5.9</v>
      </c>
      <c r="G248" s="4">
        <v>64.599999999999994</v>
      </c>
      <c r="H248" s="4">
        <v>36.200000000000003</v>
      </c>
      <c r="I248" s="4">
        <v>1.1000000000000001</v>
      </c>
      <c r="J248" s="4">
        <v>5.7</v>
      </c>
      <c r="K248" s="4">
        <v>0</v>
      </c>
      <c r="L248" s="4">
        <v>-999</v>
      </c>
      <c r="M248" s="4">
        <v>-999</v>
      </c>
      <c r="N248" s="4">
        <v>-999</v>
      </c>
      <c r="O248" s="4">
        <v>-999</v>
      </c>
      <c r="P248" s="5">
        <v>-999</v>
      </c>
      <c r="Q248" s="5">
        <v>1.2</v>
      </c>
      <c r="R248" s="4">
        <v>0.37</v>
      </c>
      <c r="S248" s="34">
        <f>ROUND((0.6105*(EXP((17.273*E248)/(E248+237.3))))*(100-H248)/100,3)</f>
        <v>0.65200000000000002</v>
      </c>
      <c r="T248" s="6">
        <f>IF(V248&lt;V249,L248,0)</f>
        <v>0</v>
      </c>
      <c r="U248" s="6">
        <f>IF(T248&gt;0,M248,-999)</f>
        <v>-999</v>
      </c>
      <c r="V248">
        <v>199204</v>
      </c>
      <c r="W248">
        <v>1992</v>
      </c>
    </row>
    <row r="249" spans="1:23" x14ac:dyDescent="0.25">
      <c r="A249" s="14">
        <v>33716</v>
      </c>
      <c r="B249" s="3">
        <v>113</v>
      </c>
      <c r="C249" s="4">
        <v>12.02</v>
      </c>
      <c r="D249" s="5">
        <v>-3</v>
      </c>
      <c r="E249" s="5">
        <v>1.7</v>
      </c>
      <c r="F249" s="5">
        <v>-6</v>
      </c>
      <c r="G249" s="4">
        <v>89.8</v>
      </c>
      <c r="H249" s="4">
        <v>77.099999999999994</v>
      </c>
      <c r="I249" s="4">
        <v>1.6</v>
      </c>
      <c r="J249" s="4">
        <v>6.2</v>
      </c>
      <c r="K249" s="4">
        <v>4.5999999999999996</v>
      </c>
      <c r="L249" s="4">
        <v>-999</v>
      </c>
      <c r="M249" s="4">
        <v>-999</v>
      </c>
      <c r="N249" s="4">
        <v>-999</v>
      </c>
      <c r="O249" s="4">
        <v>-999</v>
      </c>
      <c r="P249" s="5">
        <v>-999</v>
      </c>
      <c r="Q249" s="5">
        <v>1.2</v>
      </c>
      <c r="R249" s="4">
        <v>0.53</v>
      </c>
      <c r="S249" s="34">
        <f>ROUND((0.6105*(EXP((17.273*E249)/(E249+237.3))))*(100-H249)/100,3)</f>
        <v>0.158</v>
      </c>
      <c r="T249" s="6">
        <f>IF(V249&lt;V250,L249,0)</f>
        <v>0</v>
      </c>
      <c r="U249" s="6">
        <f>IF(T249&gt;0,M249,-999)</f>
        <v>-999</v>
      </c>
      <c r="V249">
        <v>199204</v>
      </c>
      <c r="W249">
        <v>1992</v>
      </c>
    </row>
    <row r="250" spans="1:23" x14ac:dyDescent="0.25">
      <c r="A250" s="14">
        <v>33717</v>
      </c>
      <c r="B250" s="3">
        <v>114</v>
      </c>
      <c r="C250" s="4">
        <v>10.71</v>
      </c>
      <c r="D250" s="5">
        <v>-1.8</v>
      </c>
      <c r="E250" s="5">
        <v>3.6</v>
      </c>
      <c r="F250" s="5">
        <v>-5.3</v>
      </c>
      <c r="G250" s="4">
        <v>74.900000000000006</v>
      </c>
      <c r="H250" s="4">
        <v>50.4</v>
      </c>
      <c r="I250" s="4">
        <v>1.3</v>
      </c>
      <c r="J250" s="4">
        <v>4.4000000000000004</v>
      </c>
      <c r="K250" s="4">
        <v>0</v>
      </c>
      <c r="L250" s="4">
        <v>-999</v>
      </c>
      <c r="M250" s="4">
        <v>-999</v>
      </c>
      <c r="N250" s="4">
        <v>-999</v>
      </c>
      <c r="O250" s="4">
        <v>-999</v>
      </c>
      <c r="P250" s="5">
        <v>-999</v>
      </c>
      <c r="Q250" s="5">
        <v>1.3</v>
      </c>
      <c r="R250" s="4">
        <v>0.39800000000000002</v>
      </c>
      <c r="S250" s="34">
        <f>ROUND((0.6105*(EXP((17.273*E250)/(E250+237.3))))*(100-H250)/100,3)</f>
        <v>0.39200000000000002</v>
      </c>
      <c r="T250" s="6">
        <f>IF(V250&lt;V251,L250,0)</f>
        <v>0</v>
      </c>
      <c r="U250" s="6">
        <f>IF(T250&gt;0,M250,-999)</f>
        <v>-999</v>
      </c>
      <c r="V250">
        <v>199204</v>
      </c>
      <c r="W250">
        <v>1992</v>
      </c>
    </row>
    <row r="251" spans="1:23" x14ac:dyDescent="0.25">
      <c r="A251" s="14">
        <v>33718</v>
      </c>
      <c r="B251" s="3">
        <v>115</v>
      </c>
      <c r="C251" s="4">
        <v>20.34</v>
      </c>
      <c r="D251" s="5">
        <v>2.6</v>
      </c>
      <c r="E251" s="5">
        <v>9.1999999999999993</v>
      </c>
      <c r="F251" s="5">
        <v>-4.3</v>
      </c>
      <c r="G251" s="4">
        <v>57.1</v>
      </c>
      <c r="H251" s="4">
        <v>35.6</v>
      </c>
      <c r="I251" s="4">
        <v>3</v>
      </c>
      <c r="J251" s="4">
        <v>8.4</v>
      </c>
      <c r="K251" s="4">
        <v>0</v>
      </c>
      <c r="L251" s="4">
        <v>-999</v>
      </c>
      <c r="M251" s="4">
        <v>-999</v>
      </c>
      <c r="N251" s="4">
        <v>-999</v>
      </c>
      <c r="O251" s="4">
        <v>-999</v>
      </c>
      <c r="P251" s="5">
        <v>-999</v>
      </c>
      <c r="Q251" s="5">
        <v>1.3</v>
      </c>
      <c r="R251" s="4">
        <v>0.41499999999999998</v>
      </c>
      <c r="S251" s="34">
        <f>ROUND((0.6105*(EXP((17.273*E251)/(E251+237.3))))*(100-H251)/100,3)</f>
        <v>0.749</v>
      </c>
      <c r="T251" s="6">
        <f>IF(V251&lt;V252,L251,0)</f>
        <v>0</v>
      </c>
      <c r="U251" s="6">
        <f>IF(T251&gt;0,M251,-999)</f>
        <v>-999</v>
      </c>
      <c r="V251">
        <v>199204</v>
      </c>
      <c r="W251">
        <v>1992</v>
      </c>
    </row>
    <row r="252" spans="1:23" x14ac:dyDescent="0.25">
      <c r="A252" s="14">
        <v>33719</v>
      </c>
      <c r="B252" s="3">
        <v>116</v>
      </c>
      <c r="C252" s="4">
        <v>14.92</v>
      </c>
      <c r="D252" s="5">
        <v>8.6999999999999993</v>
      </c>
      <c r="E252" s="5">
        <v>14</v>
      </c>
      <c r="F252" s="5">
        <v>2.7</v>
      </c>
      <c r="G252" s="4">
        <v>35.6</v>
      </c>
      <c r="H252" s="4">
        <v>25.1</v>
      </c>
      <c r="I252" s="4">
        <v>2.5</v>
      </c>
      <c r="J252" s="4">
        <v>6.1</v>
      </c>
      <c r="K252" s="4">
        <v>0</v>
      </c>
      <c r="L252" s="4">
        <v>-999</v>
      </c>
      <c r="M252" s="4">
        <v>-999</v>
      </c>
      <c r="N252" s="4">
        <v>-999</v>
      </c>
      <c r="O252" s="4">
        <v>-999</v>
      </c>
      <c r="P252" s="5">
        <v>-999</v>
      </c>
      <c r="Q252" s="5">
        <v>1.3</v>
      </c>
      <c r="R252" s="4">
        <v>0.40200000000000002</v>
      </c>
      <c r="S252" s="34">
        <f>ROUND((0.6105*(EXP((17.273*E252)/(E252+237.3))))*(100-H252)/100,3)</f>
        <v>1.1970000000000001</v>
      </c>
      <c r="T252" s="6">
        <f>IF(V252&lt;V253,L252,0)</f>
        <v>0</v>
      </c>
      <c r="U252" s="6">
        <f>IF(T252&gt;0,M252,-999)</f>
        <v>-999</v>
      </c>
      <c r="V252">
        <v>199204</v>
      </c>
      <c r="W252">
        <v>1992</v>
      </c>
    </row>
    <row r="253" spans="1:23" x14ac:dyDescent="0.25">
      <c r="A253" s="14">
        <v>33720</v>
      </c>
      <c r="B253" s="3">
        <v>117</v>
      </c>
      <c r="C253" s="4">
        <v>12.82</v>
      </c>
      <c r="D253" s="5">
        <v>10</v>
      </c>
      <c r="E253" s="5">
        <v>15.6</v>
      </c>
      <c r="F253" s="5">
        <v>2.7</v>
      </c>
      <c r="G253" s="4">
        <v>51.3</v>
      </c>
      <c r="H253" s="4">
        <v>34.1</v>
      </c>
      <c r="I253" s="4">
        <v>1.9</v>
      </c>
      <c r="J253" s="4">
        <v>6.4</v>
      </c>
      <c r="K253" s="4">
        <v>0.8</v>
      </c>
      <c r="L253" s="4">
        <v>0</v>
      </c>
      <c r="M253" s="4">
        <v>-999</v>
      </c>
      <c r="N253" s="4">
        <v>-999</v>
      </c>
      <c r="O253" s="4">
        <v>-999</v>
      </c>
      <c r="P253" s="5">
        <v>-999</v>
      </c>
      <c r="Q253" s="5">
        <v>1.4</v>
      </c>
      <c r="R253" s="4">
        <v>0.60299999999999998</v>
      </c>
      <c r="S253" s="34">
        <f>ROUND((0.6105*(EXP((17.273*E253)/(E253+237.3))))*(100-H253)/100,3)</f>
        <v>1.1679999999999999</v>
      </c>
      <c r="T253" s="6">
        <f>IF(V253&lt;V254,L253,0)</f>
        <v>0</v>
      </c>
      <c r="U253" s="6">
        <f>IF(T253&gt;0,M253,-999)</f>
        <v>-999</v>
      </c>
      <c r="V253">
        <v>199204</v>
      </c>
      <c r="W253">
        <v>1992</v>
      </c>
    </row>
    <row r="254" spans="1:23" x14ac:dyDescent="0.25">
      <c r="A254" s="14">
        <v>33721</v>
      </c>
      <c r="B254" s="3">
        <v>118</v>
      </c>
      <c r="C254" s="4">
        <v>12.07</v>
      </c>
      <c r="D254" s="5">
        <v>5.7</v>
      </c>
      <c r="E254" s="5">
        <v>10.4</v>
      </c>
      <c r="F254" s="5">
        <v>1.9</v>
      </c>
      <c r="G254" s="4">
        <v>87.8</v>
      </c>
      <c r="H254" s="4">
        <v>74.099999999999994</v>
      </c>
      <c r="I254" s="4">
        <v>1.5</v>
      </c>
      <c r="J254" s="4">
        <v>6.5</v>
      </c>
      <c r="K254" s="4">
        <v>5.8</v>
      </c>
      <c r="L254" s="4">
        <v>0</v>
      </c>
      <c r="M254" s="4">
        <v>-999</v>
      </c>
      <c r="N254" s="4">
        <v>-999</v>
      </c>
      <c r="O254" s="4">
        <v>-999</v>
      </c>
      <c r="P254" s="5">
        <v>-999</v>
      </c>
      <c r="Q254" s="5">
        <v>1.6</v>
      </c>
      <c r="R254" s="4">
        <v>0.93400000000000005</v>
      </c>
      <c r="S254" s="34">
        <f>ROUND((0.6105*(EXP((17.273*E254)/(E254+237.3))))*(100-H254)/100,3)</f>
        <v>0.32700000000000001</v>
      </c>
      <c r="T254" s="6">
        <f>IF(V254&lt;V255,L254,0)</f>
        <v>0</v>
      </c>
      <c r="U254" s="6">
        <f>IF(T254&gt;0,M254,-999)</f>
        <v>-999</v>
      </c>
      <c r="V254">
        <v>199204</v>
      </c>
      <c r="W254">
        <v>1992</v>
      </c>
    </row>
    <row r="255" spans="1:23" x14ac:dyDescent="0.25">
      <c r="A255" s="14">
        <v>33722</v>
      </c>
      <c r="B255" s="3">
        <v>119</v>
      </c>
      <c r="C255" s="4">
        <v>13.52</v>
      </c>
      <c r="D255" s="5">
        <v>7.2</v>
      </c>
      <c r="E255" s="5">
        <v>11.2</v>
      </c>
      <c r="F255" s="5">
        <v>0.4</v>
      </c>
      <c r="G255" s="4">
        <v>72.900000000000006</v>
      </c>
      <c r="H255" s="4">
        <v>63.9</v>
      </c>
      <c r="I255" s="4">
        <v>2.2999999999999998</v>
      </c>
      <c r="J255" s="4">
        <v>7.3</v>
      </c>
      <c r="K255" s="4">
        <v>0</v>
      </c>
      <c r="L255" s="4">
        <v>0</v>
      </c>
      <c r="M255" s="4">
        <v>-999</v>
      </c>
      <c r="N255" s="4">
        <v>-999</v>
      </c>
      <c r="O255" s="4">
        <v>-999</v>
      </c>
      <c r="P255" s="5">
        <v>-999</v>
      </c>
      <c r="Q255" s="5">
        <v>2.1</v>
      </c>
      <c r="R255" s="4">
        <v>0.85099999999999998</v>
      </c>
      <c r="S255" s="34">
        <f>ROUND((0.6105*(EXP((17.273*E255)/(E255+237.3))))*(100-H255)/100,3)</f>
        <v>0.48</v>
      </c>
      <c r="T255" s="6">
        <f>IF(V255&lt;V256,L255,0)</f>
        <v>0</v>
      </c>
      <c r="U255" s="6">
        <f>IF(T255&gt;0,M255,-999)</f>
        <v>-999</v>
      </c>
      <c r="V255">
        <v>199204</v>
      </c>
      <c r="W255">
        <v>1992</v>
      </c>
    </row>
    <row r="256" spans="1:23" x14ac:dyDescent="0.25">
      <c r="A256" s="14">
        <v>33723</v>
      </c>
      <c r="B256" s="3">
        <v>120</v>
      </c>
      <c r="C256" s="4">
        <v>6.89</v>
      </c>
      <c r="D256" s="5">
        <v>7.2</v>
      </c>
      <c r="E256" s="5">
        <v>9.6</v>
      </c>
      <c r="F256" s="5">
        <v>4.2</v>
      </c>
      <c r="G256" s="4">
        <v>91.4</v>
      </c>
      <c r="H256" s="4">
        <v>73.599999999999994</v>
      </c>
      <c r="I256" s="4">
        <v>3.3</v>
      </c>
      <c r="J256" s="4">
        <v>10</v>
      </c>
      <c r="K256" s="4">
        <v>4.0999999999999996</v>
      </c>
      <c r="L256" s="4">
        <v>0</v>
      </c>
      <c r="M256" s="4">
        <v>-999</v>
      </c>
      <c r="N256" s="4">
        <v>-999</v>
      </c>
      <c r="O256" s="4">
        <v>-999</v>
      </c>
      <c r="P256" s="5">
        <v>-999</v>
      </c>
      <c r="Q256" s="5">
        <v>2.7</v>
      </c>
      <c r="R256" s="4">
        <v>0.88200000000000001</v>
      </c>
      <c r="S256" s="34">
        <f>ROUND((0.6105*(EXP((17.273*E256)/(E256+237.3))))*(100-H256)/100,3)</f>
        <v>0.315</v>
      </c>
      <c r="T256" s="6">
        <f>IF(V256&lt;V257,L256,0)</f>
        <v>0</v>
      </c>
      <c r="U256" s="6">
        <f>IF(T256&gt;0,M256,-999)</f>
        <v>-999</v>
      </c>
      <c r="V256">
        <v>199204</v>
      </c>
      <c r="W256">
        <v>1992</v>
      </c>
    </row>
    <row r="257" spans="1:23" x14ac:dyDescent="0.25">
      <c r="A257" s="14">
        <v>33724</v>
      </c>
      <c r="B257" s="3">
        <v>121</v>
      </c>
      <c r="C257" s="4">
        <v>20.92</v>
      </c>
      <c r="D257" s="5">
        <v>1.2</v>
      </c>
      <c r="E257" s="5">
        <v>4.5</v>
      </c>
      <c r="F257" s="5">
        <v>-3.9</v>
      </c>
      <c r="G257" s="4">
        <v>74.2</v>
      </c>
      <c r="H257" s="4">
        <v>43</v>
      </c>
      <c r="I257" s="4">
        <v>3.4</v>
      </c>
      <c r="J257" s="4">
        <v>10.4</v>
      </c>
      <c r="K257" s="4">
        <v>0</v>
      </c>
      <c r="L257" s="4">
        <v>0</v>
      </c>
      <c r="M257" s="4">
        <v>-999</v>
      </c>
      <c r="N257" s="4">
        <v>-999</v>
      </c>
      <c r="O257" s="4">
        <v>-999</v>
      </c>
      <c r="P257" s="5">
        <v>-999</v>
      </c>
      <c r="Q257" s="5">
        <v>3.3</v>
      </c>
      <c r="R257" s="4">
        <v>0.36299999999999999</v>
      </c>
      <c r="S257" s="34">
        <f>ROUND((0.6105*(EXP((17.273*E257)/(E257+237.3))))*(100-H257)/100,3)</f>
        <v>0.48</v>
      </c>
      <c r="T257" s="6">
        <f>IF(V257&lt;V258,L257,0)</f>
        <v>0</v>
      </c>
      <c r="U257" s="6">
        <f>IF(T257&gt;0,M257,-999)</f>
        <v>-999</v>
      </c>
      <c r="V257">
        <v>199204</v>
      </c>
      <c r="W257">
        <v>1992</v>
      </c>
    </row>
    <row r="258" spans="1:23" x14ac:dyDescent="0.25">
      <c r="A258" s="14">
        <v>33725</v>
      </c>
      <c r="B258" s="3">
        <v>122</v>
      </c>
      <c r="C258" s="4">
        <v>25.24</v>
      </c>
      <c r="D258" s="5">
        <v>2.2000000000000002</v>
      </c>
      <c r="E258" s="5">
        <v>9.5</v>
      </c>
      <c r="F258" s="5">
        <v>-4.5999999999999996</v>
      </c>
      <c r="G258" s="4">
        <v>61.8</v>
      </c>
      <c r="H258" s="4">
        <v>44.1</v>
      </c>
      <c r="I258" s="4">
        <v>1.6</v>
      </c>
      <c r="J258" s="4">
        <v>5.4</v>
      </c>
      <c r="K258" s="4">
        <v>0</v>
      </c>
      <c r="L258" s="4">
        <v>0</v>
      </c>
      <c r="M258" s="4">
        <v>-999</v>
      </c>
      <c r="N258" s="4">
        <v>-999</v>
      </c>
      <c r="O258" s="4">
        <v>-999</v>
      </c>
      <c r="P258" s="5">
        <v>-999</v>
      </c>
      <c r="Q258" s="5">
        <v>3.7</v>
      </c>
      <c r="R258" s="4">
        <v>0.52300000000000002</v>
      </c>
      <c r="S258" s="34">
        <f>ROUND((0.6105*(EXP((17.273*E258)/(E258+237.3))))*(100-H258)/100,3)</f>
        <v>0.66400000000000003</v>
      </c>
      <c r="T258" s="6">
        <f>IF(V258&lt;V259,L258,0)</f>
        <v>0</v>
      </c>
      <c r="U258" s="6">
        <f>IF(T258&gt;0,M258,-999)</f>
        <v>-999</v>
      </c>
      <c r="V258">
        <v>199205</v>
      </c>
      <c r="W258">
        <v>1992</v>
      </c>
    </row>
    <row r="259" spans="1:23" x14ac:dyDescent="0.25">
      <c r="A259" s="14">
        <v>33726</v>
      </c>
      <c r="B259" s="3">
        <v>123</v>
      </c>
      <c r="C259" s="4">
        <v>15.92</v>
      </c>
      <c r="D259" s="5">
        <v>4.7</v>
      </c>
      <c r="E259" s="5">
        <v>10.3</v>
      </c>
      <c r="F259" s="5">
        <v>0.2</v>
      </c>
      <c r="G259" s="4">
        <v>62.8</v>
      </c>
      <c r="H259" s="4">
        <v>53.4</v>
      </c>
      <c r="I259" s="4">
        <v>1.5</v>
      </c>
      <c r="J259" s="4">
        <v>5.8</v>
      </c>
      <c r="K259" s="4">
        <v>0</v>
      </c>
      <c r="L259" s="4">
        <v>0</v>
      </c>
      <c r="M259" s="4">
        <v>-999</v>
      </c>
      <c r="N259" s="4">
        <v>-999</v>
      </c>
      <c r="O259" s="4">
        <v>-999</v>
      </c>
      <c r="P259" s="5">
        <v>-999</v>
      </c>
      <c r="Q259" s="5">
        <v>4</v>
      </c>
      <c r="R259" s="4">
        <v>0.66800000000000004</v>
      </c>
      <c r="S259" s="34">
        <f>ROUND((0.6105*(EXP((17.273*E259)/(E259+237.3))))*(100-H259)/100,3)</f>
        <v>0.58399999999999996</v>
      </c>
      <c r="T259" s="6">
        <f>IF(V259&lt;V260,L259,0)</f>
        <v>0</v>
      </c>
      <c r="U259" s="6">
        <f>IF(T259&gt;0,M259,-999)</f>
        <v>-999</v>
      </c>
      <c r="V259">
        <v>199205</v>
      </c>
      <c r="W259">
        <v>1992</v>
      </c>
    </row>
    <row r="260" spans="1:23" x14ac:dyDescent="0.25">
      <c r="A260" s="14">
        <v>33727</v>
      </c>
      <c r="B260" s="3">
        <v>124</v>
      </c>
      <c r="C260" s="4">
        <v>25.25</v>
      </c>
      <c r="D260" s="5">
        <v>10.3</v>
      </c>
      <c r="E260" s="5">
        <v>17.8</v>
      </c>
      <c r="F260" s="5">
        <v>2.6</v>
      </c>
      <c r="G260" s="4">
        <v>51.1</v>
      </c>
      <c r="H260" s="4">
        <v>27.8</v>
      </c>
      <c r="I260" s="4">
        <v>1.5</v>
      </c>
      <c r="J260" s="4">
        <v>5.5</v>
      </c>
      <c r="K260" s="4">
        <v>0</v>
      </c>
      <c r="L260" s="4">
        <v>0</v>
      </c>
      <c r="M260" s="4">
        <v>-999</v>
      </c>
      <c r="N260" s="4">
        <v>-999</v>
      </c>
      <c r="O260" s="4">
        <v>-999</v>
      </c>
      <c r="P260" s="5">
        <v>-999</v>
      </c>
      <c r="Q260" s="5">
        <v>4.3</v>
      </c>
      <c r="R260" s="4">
        <v>0.56499999999999995</v>
      </c>
      <c r="S260" s="34">
        <f>ROUND((0.6105*(EXP((17.273*E260)/(E260+237.3))))*(100-H260)/100,3)</f>
        <v>1.4710000000000001</v>
      </c>
      <c r="T260" s="6">
        <f>IF(V260&lt;V261,L260,0)</f>
        <v>0</v>
      </c>
      <c r="U260" s="6">
        <f>IF(T260&gt;0,M260,-999)</f>
        <v>-999</v>
      </c>
      <c r="V260">
        <v>199205</v>
      </c>
      <c r="W260">
        <v>1992</v>
      </c>
    </row>
    <row r="261" spans="1:23" x14ac:dyDescent="0.25">
      <c r="A261" s="14">
        <v>33728</v>
      </c>
      <c r="B261" s="3">
        <v>125</v>
      </c>
      <c r="C261" s="4">
        <v>24.05</v>
      </c>
      <c r="D261" s="5">
        <v>13.6</v>
      </c>
      <c r="E261" s="5">
        <v>20.8</v>
      </c>
      <c r="F261" s="5">
        <v>7.2</v>
      </c>
      <c r="G261" s="4">
        <v>34.200000000000003</v>
      </c>
      <c r="H261" s="4">
        <v>17.8</v>
      </c>
      <c r="I261" s="4">
        <v>1.3</v>
      </c>
      <c r="J261" s="4">
        <v>5.6</v>
      </c>
      <c r="K261" s="4">
        <v>0</v>
      </c>
      <c r="L261" s="4">
        <v>0</v>
      </c>
      <c r="M261" s="4">
        <v>-999</v>
      </c>
      <c r="N261" s="4">
        <v>-999</v>
      </c>
      <c r="O261" s="4">
        <v>-999</v>
      </c>
      <c r="P261" s="5">
        <v>-999</v>
      </c>
      <c r="Q261" s="5">
        <v>5</v>
      </c>
      <c r="R261" s="4">
        <v>0.437</v>
      </c>
      <c r="S261" s="34">
        <f>ROUND((0.6105*(EXP((17.273*E261)/(E261+237.3))))*(100-H261)/100,3)</f>
        <v>2.0190000000000001</v>
      </c>
      <c r="T261" s="6">
        <f>IF(V261&lt;V262,L261,0)</f>
        <v>0</v>
      </c>
      <c r="U261" s="6">
        <f>IF(T261&gt;0,M261,-999)</f>
        <v>-999</v>
      </c>
      <c r="V261">
        <v>199205</v>
      </c>
      <c r="W261">
        <v>1992</v>
      </c>
    </row>
    <row r="262" spans="1:23" x14ac:dyDescent="0.25">
      <c r="A262" s="14">
        <v>33729</v>
      </c>
      <c r="B262" s="3">
        <v>126</v>
      </c>
      <c r="C262" s="4">
        <v>25.85</v>
      </c>
      <c r="D262" s="5">
        <v>15.3</v>
      </c>
      <c r="E262" s="5">
        <v>22.4</v>
      </c>
      <c r="F262" s="5">
        <v>8.4</v>
      </c>
      <c r="G262" s="4">
        <v>33.1</v>
      </c>
      <c r="H262" s="4">
        <v>19.899999999999999</v>
      </c>
      <c r="I262" s="4">
        <v>1.6</v>
      </c>
      <c r="J262" s="4">
        <v>6.8</v>
      </c>
      <c r="K262" s="4">
        <v>0</v>
      </c>
      <c r="L262" s="4">
        <v>0</v>
      </c>
      <c r="M262" s="4">
        <v>-999</v>
      </c>
      <c r="N262" s="4">
        <v>-999</v>
      </c>
      <c r="O262" s="4">
        <v>-999</v>
      </c>
      <c r="P262" s="5">
        <v>-999</v>
      </c>
      <c r="Q262" s="5">
        <v>5.8</v>
      </c>
      <c r="R262" s="4">
        <v>0.53800000000000003</v>
      </c>
      <c r="S262" s="34">
        <f>ROUND((0.6105*(EXP((17.273*E262)/(E262+237.3))))*(100-H262)/100,3)</f>
        <v>2.169</v>
      </c>
      <c r="T262" s="6">
        <f>IF(V262&lt;V263,L262,0)</f>
        <v>0</v>
      </c>
      <c r="U262" s="6">
        <f>IF(T262&gt;0,M262,-999)</f>
        <v>-999</v>
      </c>
      <c r="V262">
        <v>199205</v>
      </c>
      <c r="W262">
        <v>1992</v>
      </c>
    </row>
    <row r="263" spans="1:23" x14ac:dyDescent="0.25">
      <c r="A263" s="14">
        <v>33730</v>
      </c>
      <c r="B263" s="3">
        <v>127</v>
      </c>
      <c r="C263" s="4">
        <v>25.1</v>
      </c>
      <c r="D263" s="5">
        <v>16</v>
      </c>
      <c r="E263" s="5">
        <v>23</v>
      </c>
      <c r="F263" s="5">
        <v>9.1999999999999993</v>
      </c>
      <c r="G263" s="4">
        <v>32.4</v>
      </c>
      <c r="H263" s="4">
        <v>18.100000000000001</v>
      </c>
      <c r="I263" s="4">
        <v>1.4</v>
      </c>
      <c r="J263" s="4">
        <v>6</v>
      </c>
      <c r="K263" s="4">
        <v>0</v>
      </c>
      <c r="L263" s="4">
        <v>0</v>
      </c>
      <c r="M263" s="4">
        <v>-999</v>
      </c>
      <c r="N263" s="4">
        <v>-999</v>
      </c>
      <c r="O263" s="4">
        <v>-999</v>
      </c>
      <c r="P263" s="5">
        <v>-999</v>
      </c>
      <c r="Q263" s="5">
        <v>6.4</v>
      </c>
      <c r="R263" s="4">
        <v>0.50800000000000001</v>
      </c>
      <c r="S263" s="34">
        <f>ROUND((0.6105*(EXP((17.273*E263)/(E263+237.3))))*(100-H263)/100,3)</f>
        <v>2.2999999999999998</v>
      </c>
      <c r="T263" s="6">
        <f>IF(V263&lt;V264,L263,0)</f>
        <v>0</v>
      </c>
      <c r="U263" s="6">
        <f>IF(T263&gt;0,M263,-999)</f>
        <v>-999</v>
      </c>
      <c r="V263">
        <v>199205</v>
      </c>
      <c r="W263">
        <v>1992</v>
      </c>
    </row>
    <row r="264" spans="1:23" x14ac:dyDescent="0.25">
      <c r="A264" s="14">
        <v>33731</v>
      </c>
      <c r="B264" s="3">
        <v>128</v>
      </c>
      <c r="C264" s="4">
        <v>23.51</v>
      </c>
      <c r="D264" s="5">
        <v>12.2</v>
      </c>
      <c r="E264" s="5">
        <v>18.600000000000001</v>
      </c>
      <c r="F264" s="5">
        <v>6</v>
      </c>
      <c r="G264" s="4">
        <v>32.9</v>
      </c>
      <c r="H264" s="4">
        <v>18.899999999999999</v>
      </c>
      <c r="I264" s="4">
        <v>2.2000000000000002</v>
      </c>
      <c r="J264" s="4">
        <v>7.7</v>
      </c>
      <c r="K264" s="4">
        <v>0</v>
      </c>
      <c r="L264" s="4">
        <v>0</v>
      </c>
      <c r="M264" s="4">
        <v>-999</v>
      </c>
      <c r="N264" s="4">
        <v>-999</v>
      </c>
      <c r="O264" s="4">
        <v>-999</v>
      </c>
      <c r="P264" s="5">
        <v>-999</v>
      </c>
      <c r="Q264" s="5">
        <v>7</v>
      </c>
      <c r="R264" s="4">
        <v>0.40500000000000003</v>
      </c>
      <c r="S264" s="34">
        <f>ROUND((0.6105*(EXP((17.273*E264)/(E264+237.3))))*(100-H264)/100,3)</f>
        <v>1.738</v>
      </c>
      <c r="T264" s="6">
        <f>IF(V264&lt;V265,L264,0)</f>
        <v>0</v>
      </c>
      <c r="U264" s="6">
        <f>IF(T264&gt;0,M264,-999)</f>
        <v>-999</v>
      </c>
      <c r="V264">
        <v>199205</v>
      </c>
      <c r="W264">
        <v>1992</v>
      </c>
    </row>
    <row r="265" spans="1:23" x14ac:dyDescent="0.25">
      <c r="A265" s="14">
        <v>33732</v>
      </c>
      <c r="B265" s="3">
        <v>129</v>
      </c>
      <c r="C265" s="4">
        <v>10.24</v>
      </c>
      <c r="D265" s="5">
        <v>1.8</v>
      </c>
      <c r="E265" s="5">
        <v>6.1</v>
      </c>
      <c r="F265" s="5">
        <v>-1</v>
      </c>
      <c r="G265" s="4">
        <v>81.3</v>
      </c>
      <c r="H265" s="4">
        <v>23.5</v>
      </c>
      <c r="I265" s="4">
        <v>2.1</v>
      </c>
      <c r="J265" s="4">
        <v>7.9</v>
      </c>
      <c r="K265" s="4">
        <v>3.8</v>
      </c>
      <c r="L265" s="4">
        <v>0</v>
      </c>
      <c r="M265" s="4">
        <v>-999</v>
      </c>
      <c r="N265" s="4">
        <v>-999</v>
      </c>
      <c r="O265" s="4">
        <v>-999</v>
      </c>
      <c r="P265" s="5">
        <v>-999</v>
      </c>
      <c r="Q265" s="5">
        <v>7.3</v>
      </c>
      <c r="R265" s="4">
        <v>0.221</v>
      </c>
      <c r="S265" s="34">
        <f>ROUND((0.6105*(EXP((17.273*E265)/(E265+237.3))))*(100-H265)/100,3)</f>
        <v>0.72</v>
      </c>
      <c r="T265" s="6">
        <f>IF(V265&lt;V266,L265,0)</f>
        <v>0</v>
      </c>
      <c r="U265" s="6">
        <f>IF(T265&gt;0,M265,-999)</f>
        <v>-999</v>
      </c>
      <c r="V265">
        <v>199205</v>
      </c>
      <c r="W265">
        <v>1992</v>
      </c>
    </row>
    <row r="266" spans="1:23" x14ac:dyDescent="0.25">
      <c r="A266" s="14">
        <v>33733</v>
      </c>
      <c r="B266" s="3">
        <v>130</v>
      </c>
      <c r="C266" s="4">
        <v>7.48</v>
      </c>
      <c r="D266" s="5">
        <v>-0.2</v>
      </c>
      <c r="E266" s="5">
        <v>3.2</v>
      </c>
      <c r="F266" s="5">
        <v>-2.4</v>
      </c>
      <c r="G266" s="4">
        <v>96.1</v>
      </c>
      <c r="H266" s="4">
        <v>83.1</v>
      </c>
      <c r="I266" s="4">
        <v>1.7</v>
      </c>
      <c r="J266" s="4">
        <v>5.6</v>
      </c>
      <c r="K266" s="4">
        <v>3.3</v>
      </c>
      <c r="L266" s="4">
        <v>0</v>
      </c>
      <c r="M266" s="4">
        <v>-999</v>
      </c>
      <c r="N266" s="4">
        <v>-999</v>
      </c>
      <c r="O266" s="4">
        <v>-999</v>
      </c>
      <c r="P266" s="5">
        <v>-999</v>
      </c>
      <c r="Q266" s="5">
        <v>6.9</v>
      </c>
      <c r="R266" s="4">
        <v>0.63700000000000001</v>
      </c>
      <c r="S266" s="34">
        <f>ROUND((0.6105*(EXP((17.273*E266)/(E266+237.3))))*(100-H266)/100,3)</f>
        <v>0.13</v>
      </c>
      <c r="T266" s="6">
        <f>IF(V266&lt;V267,L266,0)</f>
        <v>0</v>
      </c>
      <c r="U266" s="6">
        <f>IF(T266&gt;0,M266,-999)</f>
        <v>-999</v>
      </c>
      <c r="V266">
        <v>199205</v>
      </c>
      <c r="W266">
        <v>1992</v>
      </c>
    </row>
    <row r="267" spans="1:23" x14ac:dyDescent="0.25">
      <c r="A267" s="14">
        <v>33734</v>
      </c>
      <c r="B267" s="3">
        <v>131</v>
      </c>
      <c r="C267" s="4">
        <v>16.66</v>
      </c>
      <c r="D267" s="5">
        <v>-1.3</v>
      </c>
      <c r="E267" s="5">
        <v>1.9</v>
      </c>
      <c r="F267" s="5">
        <v>-4.5999999999999996</v>
      </c>
      <c r="G267" s="4">
        <v>88.2</v>
      </c>
      <c r="H267" s="4">
        <v>65.599999999999994</v>
      </c>
      <c r="I267" s="4">
        <v>3.6</v>
      </c>
      <c r="J267" s="4">
        <v>11.5</v>
      </c>
      <c r="K267" s="4">
        <v>4.0999999999999996</v>
      </c>
      <c r="L267" s="4">
        <v>0</v>
      </c>
      <c r="M267" s="4">
        <v>-999</v>
      </c>
      <c r="N267" s="4">
        <v>-999</v>
      </c>
      <c r="O267" s="4">
        <v>-999</v>
      </c>
      <c r="P267" s="5">
        <v>-999</v>
      </c>
      <c r="Q267" s="5">
        <v>6.3</v>
      </c>
      <c r="R267" s="4">
        <v>0.45800000000000002</v>
      </c>
      <c r="S267" s="34">
        <f>ROUND((0.6105*(EXP((17.273*E267)/(E267+237.3))))*(100-H267)/100,3)</f>
        <v>0.24099999999999999</v>
      </c>
      <c r="T267" s="6">
        <f>IF(V267&lt;V268,L267,0)</f>
        <v>0</v>
      </c>
      <c r="U267" s="6">
        <f>IF(T267&gt;0,M267,-999)</f>
        <v>-999</v>
      </c>
      <c r="V267">
        <v>199205</v>
      </c>
      <c r="W267">
        <v>1992</v>
      </c>
    </row>
    <row r="268" spans="1:23" x14ac:dyDescent="0.25">
      <c r="A268" s="14">
        <v>33735</v>
      </c>
      <c r="B268" s="3">
        <v>132</v>
      </c>
      <c r="C268" s="4">
        <v>12.17</v>
      </c>
      <c r="D268" s="5">
        <v>-1.9</v>
      </c>
      <c r="E268" s="5">
        <v>3.2</v>
      </c>
      <c r="F268" s="5">
        <v>-5.0999999999999996</v>
      </c>
      <c r="G268" s="4">
        <v>86.3</v>
      </c>
      <c r="H268" s="4">
        <v>61.4</v>
      </c>
      <c r="I268" s="4">
        <v>1.7</v>
      </c>
      <c r="J268" s="4">
        <v>6.9</v>
      </c>
      <c r="K268" s="4">
        <v>7.4</v>
      </c>
      <c r="L268" s="4">
        <v>0</v>
      </c>
      <c r="M268" s="4">
        <v>-999</v>
      </c>
      <c r="N268" s="4">
        <v>-999</v>
      </c>
      <c r="O268" s="4">
        <v>-999</v>
      </c>
      <c r="P268" s="5">
        <v>-999</v>
      </c>
      <c r="Q268" s="5">
        <v>5.9</v>
      </c>
      <c r="R268" s="4">
        <v>0.47299999999999998</v>
      </c>
      <c r="S268" s="34">
        <f>ROUND((0.6105*(EXP((17.273*E268)/(E268+237.3))))*(100-H268)/100,3)</f>
        <v>0.29699999999999999</v>
      </c>
      <c r="T268" s="6">
        <f>IF(V268&lt;V269,L268,0)</f>
        <v>0</v>
      </c>
      <c r="U268" s="6">
        <f>IF(T268&gt;0,M268,-999)</f>
        <v>-999</v>
      </c>
      <c r="V268">
        <v>199205</v>
      </c>
      <c r="W268">
        <v>1992</v>
      </c>
    </row>
    <row r="269" spans="1:23" x14ac:dyDescent="0.25">
      <c r="A269" s="14">
        <v>33736</v>
      </c>
      <c r="B269" s="3">
        <v>133</v>
      </c>
      <c r="C269" s="4">
        <v>16.47</v>
      </c>
      <c r="D269" s="5">
        <v>-0.2</v>
      </c>
      <c r="E269" s="5">
        <v>5.8</v>
      </c>
      <c r="F269" s="5">
        <v>-6.1</v>
      </c>
      <c r="G269" s="4">
        <v>82.2</v>
      </c>
      <c r="H269" s="4">
        <v>54.2</v>
      </c>
      <c r="I269" s="4">
        <v>1</v>
      </c>
      <c r="J269" s="4">
        <v>5</v>
      </c>
      <c r="K269" s="4">
        <v>0</v>
      </c>
      <c r="L269" s="4">
        <v>0</v>
      </c>
      <c r="M269" s="4">
        <v>-999</v>
      </c>
      <c r="N269" s="4">
        <v>-999</v>
      </c>
      <c r="O269" s="4">
        <v>-999</v>
      </c>
      <c r="P269" s="5">
        <v>-999</v>
      </c>
      <c r="Q269" s="5">
        <v>5.4</v>
      </c>
      <c r="R269" s="4">
        <v>0.5</v>
      </c>
      <c r="S269" s="34">
        <f>ROUND((0.6105*(EXP((17.273*E269)/(E269+237.3))))*(100-H269)/100,3)</f>
        <v>0.42199999999999999</v>
      </c>
      <c r="T269" s="6">
        <f>IF(V269&lt;V270,L269,0)</f>
        <v>0</v>
      </c>
      <c r="U269" s="6">
        <f>IF(T269&gt;0,M269,-999)</f>
        <v>-999</v>
      </c>
      <c r="V269">
        <v>199205</v>
      </c>
      <c r="W269">
        <v>1992</v>
      </c>
    </row>
    <row r="270" spans="1:23" x14ac:dyDescent="0.25">
      <c r="A270" s="14">
        <v>33737</v>
      </c>
      <c r="B270" s="3">
        <v>134</v>
      </c>
      <c r="C270" s="4">
        <v>26.47</v>
      </c>
      <c r="D270" s="5">
        <v>3.9</v>
      </c>
      <c r="E270" s="5">
        <v>11.4</v>
      </c>
      <c r="F270" s="5">
        <v>-5</v>
      </c>
      <c r="G270" s="4">
        <v>60.7</v>
      </c>
      <c r="H270" s="4">
        <v>35</v>
      </c>
      <c r="I270" s="4">
        <v>1.4</v>
      </c>
      <c r="J270" s="4">
        <v>6.8</v>
      </c>
      <c r="K270" s="4">
        <v>0</v>
      </c>
      <c r="L270" s="4">
        <v>0</v>
      </c>
      <c r="M270" s="4">
        <v>-999</v>
      </c>
      <c r="N270" s="4">
        <v>-999</v>
      </c>
      <c r="O270" s="4">
        <v>-999</v>
      </c>
      <c r="P270" s="5">
        <v>-999</v>
      </c>
      <c r="Q270" s="5">
        <v>5.3</v>
      </c>
      <c r="R270" s="4">
        <v>0.47299999999999998</v>
      </c>
      <c r="S270" s="34">
        <f>ROUND((0.6105*(EXP((17.273*E270)/(E270+237.3))))*(100-H270)/100,3)</f>
        <v>0.876</v>
      </c>
      <c r="T270" s="6">
        <f>IF(V270&lt;V271,L270,0)</f>
        <v>0</v>
      </c>
      <c r="U270" s="6">
        <f>IF(T270&gt;0,M270,-999)</f>
        <v>-999</v>
      </c>
      <c r="V270">
        <v>199205</v>
      </c>
      <c r="W270">
        <v>1992</v>
      </c>
    </row>
    <row r="271" spans="1:23" x14ac:dyDescent="0.25">
      <c r="A271" s="14">
        <v>33738</v>
      </c>
      <c r="B271" s="3">
        <v>135</v>
      </c>
      <c r="C271" s="4">
        <v>27.54</v>
      </c>
      <c r="D271" s="5">
        <v>7.1</v>
      </c>
      <c r="E271" s="5">
        <v>14.8</v>
      </c>
      <c r="F271" s="5">
        <v>-0.2</v>
      </c>
      <c r="G271" s="4">
        <v>45.8</v>
      </c>
      <c r="H271" s="4">
        <v>22.1</v>
      </c>
      <c r="I271" s="4">
        <v>1.6</v>
      </c>
      <c r="J271" s="4">
        <v>5.8</v>
      </c>
      <c r="K271" s="4">
        <v>0</v>
      </c>
      <c r="L271" s="4">
        <v>0</v>
      </c>
      <c r="M271" s="4">
        <v>-999</v>
      </c>
      <c r="N271" s="4">
        <v>-999</v>
      </c>
      <c r="O271" s="4">
        <v>-999</v>
      </c>
      <c r="P271" s="5">
        <v>-999</v>
      </c>
      <c r="Q271" s="5">
        <v>5.6</v>
      </c>
      <c r="R271" s="4">
        <v>0.371</v>
      </c>
      <c r="S271" s="34">
        <f>ROUND((0.6105*(EXP((17.273*E271)/(E271+237.3))))*(100-H271)/100,3)</f>
        <v>1.3109999999999999</v>
      </c>
      <c r="T271" s="6">
        <f>IF(V271&lt;V272,L271,0)</f>
        <v>0</v>
      </c>
      <c r="U271" s="6">
        <f>IF(T271&gt;0,M271,-999)</f>
        <v>-999</v>
      </c>
      <c r="V271">
        <v>199205</v>
      </c>
      <c r="W271">
        <v>1992</v>
      </c>
    </row>
    <row r="272" spans="1:23" x14ac:dyDescent="0.25">
      <c r="A272" s="14">
        <v>33739</v>
      </c>
      <c r="B272" s="3">
        <v>136</v>
      </c>
      <c r="C272" s="4">
        <v>19.05</v>
      </c>
      <c r="D272" s="5">
        <v>3.5</v>
      </c>
      <c r="E272" s="5">
        <v>8.6</v>
      </c>
      <c r="F272" s="5">
        <v>-1.9</v>
      </c>
      <c r="G272" s="4">
        <v>55.4</v>
      </c>
      <c r="H272" s="4">
        <v>43.9</v>
      </c>
      <c r="I272" s="4">
        <v>1.7</v>
      </c>
      <c r="J272" s="4">
        <v>7.9</v>
      </c>
      <c r="K272" s="4">
        <v>0</v>
      </c>
      <c r="L272" s="4">
        <v>0</v>
      </c>
      <c r="M272" s="4">
        <v>-999</v>
      </c>
      <c r="N272" s="4">
        <v>-999</v>
      </c>
      <c r="O272" s="4">
        <v>-999</v>
      </c>
      <c r="P272" s="5">
        <v>-999</v>
      </c>
      <c r="Q272" s="5">
        <v>6.1</v>
      </c>
      <c r="R272" s="4">
        <v>0.49</v>
      </c>
      <c r="S272" s="34">
        <f>ROUND((0.6105*(EXP((17.273*E272)/(E272+237.3))))*(100-H272)/100,3)</f>
        <v>0.627</v>
      </c>
      <c r="T272" s="6">
        <f>IF(V272&lt;V273,L272,0)</f>
        <v>0</v>
      </c>
      <c r="U272" s="6">
        <f>IF(T272&gt;0,M272,-999)</f>
        <v>-999</v>
      </c>
      <c r="V272">
        <v>199205</v>
      </c>
      <c r="W272">
        <v>1992</v>
      </c>
    </row>
    <row r="273" spans="1:23" x14ac:dyDescent="0.25">
      <c r="A273" s="14">
        <v>33740</v>
      </c>
      <c r="B273" s="3">
        <v>137</v>
      </c>
      <c r="C273" s="4">
        <v>28.15</v>
      </c>
      <c r="D273" s="5">
        <v>7.8</v>
      </c>
      <c r="E273" s="5">
        <v>16</v>
      </c>
      <c r="F273" s="5">
        <v>-2.5</v>
      </c>
      <c r="G273" s="4">
        <v>42.5</v>
      </c>
      <c r="H273" s="4">
        <v>22.7</v>
      </c>
      <c r="I273" s="4">
        <v>1.4</v>
      </c>
      <c r="J273" s="4">
        <v>5.2</v>
      </c>
      <c r="K273" s="4">
        <v>0</v>
      </c>
      <c r="L273" s="4">
        <v>0</v>
      </c>
      <c r="M273" s="4">
        <v>-999</v>
      </c>
      <c r="N273" s="4">
        <v>-999</v>
      </c>
      <c r="O273" s="4">
        <v>-999</v>
      </c>
      <c r="P273" s="5">
        <v>-999</v>
      </c>
      <c r="Q273" s="5">
        <v>6.1</v>
      </c>
      <c r="R273" s="4">
        <v>0.41299999999999998</v>
      </c>
      <c r="S273" s="34">
        <f>ROUND((0.6105*(EXP((17.273*E273)/(E273+237.3))))*(100-H273)/100,3)</f>
        <v>1.405</v>
      </c>
      <c r="T273" s="6">
        <f>IF(V273&lt;V274,L273,0)</f>
        <v>0</v>
      </c>
      <c r="U273" s="6">
        <f>IF(T273&gt;0,M273,-999)</f>
        <v>-999</v>
      </c>
      <c r="V273">
        <v>199205</v>
      </c>
      <c r="W273">
        <v>1992</v>
      </c>
    </row>
    <row r="274" spans="1:23" x14ac:dyDescent="0.25">
      <c r="A274" s="14">
        <v>33741</v>
      </c>
      <c r="B274" s="3">
        <v>138</v>
      </c>
      <c r="C274" s="4">
        <v>25</v>
      </c>
      <c r="D274" s="5">
        <v>11.6</v>
      </c>
      <c r="E274" s="5">
        <v>19.600000000000001</v>
      </c>
      <c r="F274" s="5">
        <v>3.5</v>
      </c>
      <c r="G274" s="4">
        <v>33.1</v>
      </c>
      <c r="H274" s="4">
        <v>16.7</v>
      </c>
      <c r="I274" s="4">
        <v>1.3</v>
      </c>
      <c r="J274" s="4">
        <v>5.7</v>
      </c>
      <c r="K274" s="4">
        <v>0</v>
      </c>
      <c r="L274" s="4">
        <v>0</v>
      </c>
      <c r="M274" s="4">
        <v>-999</v>
      </c>
      <c r="N274" s="4">
        <v>-999</v>
      </c>
      <c r="O274" s="4">
        <v>-999</v>
      </c>
      <c r="P274" s="5">
        <v>-999</v>
      </c>
      <c r="Q274" s="5">
        <v>6.4</v>
      </c>
      <c r="R274" s="4">
        <v>0.38</v>
      </c>
      <c r="S274" s="34">
        <f>ROUND((0.6105*(EXP((17.273*E274)/(E274+237.3))))*(100-H274)/100,3)</f>
        <v>1.9</v>
      </c>
      <c r="T274" s="6">
        <f>IF(V274&lt;V275,L274,0)</f>
        <v>0</v>
      </c>
      <c r="U274" s="6">
        <f>IF(T274&gt;0,M274,-999)</f>
        <v>-999</v>
      </c>
      <c r="V274">
        <v>199205</v>
      </c>
      <c r="W274">
        <v>1992</v>
      </c>
    </row>
    <row r="275" spans="1:23" x14ac:dyDescent="0.25">
      <c r="A275" s="14">
        <v>33742</v>
      </c>
      <c r="B275" s="3">
        <v>139</v>
      </c>
      <c r="C275" s="4">
        <v>14.53</v>
      </c>
      <c r="D275" s="5">
        <v>8.9</v>
      </c>
      <c r="E275" s="5">
        <v>15.2</v>
      </c>
      <c r="F275" s="5">
        <v>2.5</v>
      </c>
      <c r="G275" s="4">
        <v>49</v>
      </c>
      <c r="H275" s="4">
        <v>32</v>
      </c>
      <c r="I275" s="4">
        <v>1.6</v>
      </c>
      <c r="J275" s="4">
        <v>6.1</v>
      </c>
      <c r="K275" s="4">
        <v>0</v>
      </c>
      <c r="L275" s="4">
        <v>0</v>
      </c>
      <c r="M275" s="4">
        <v>-999</v>
      </c>
      <c r="N275" s="4">
        <v>-999</v>
      </c>
      <c r="O275" s="4">
        <v>-999</v>
      </c>
      <c r="P275" s="5">
        <v>-999</v>
      </c>
      <c r="Q275" s="5">
        <v>6.8</v>
      </c>
      <c r="R275" s="4">
        <v>0.55300000000000005</v>
      </c>
      <c r="S275" s="34">
        <f>ROUND((0.6105*(EXP((17.273*E275)/(E275+237.3))))*(100-H275)/100,3)</f>
        <v>1.1739999999999999</v>
      </c>
      <c r="T275" s="6">
        <f>IF(V275&lt;V276,L275,0)</f>
        <v>0</v>
      </c>
      <c r="U275" s="6">
        <f>IF(T275&gt;0,M275,-999)</f>
        <v>-999</v>
      </c>
      <c r="V275">
        <v>199205</v>
      </c>
      <c r="W275">
        <v>1992</v>
      </c>
    </row>
    <row r="276" spans="1:23" x14ac:dyDescent="0.25">
      <c r="A276" s="14">
        <v>33743</v>
      </c>
      <c r="B276" s="3">
        <v>140</v>
      </c>
      <c r="C276" s="4">
        <v>19.18</v>
      </c>
      <c r="D276" s="5">
        <v>5.8</v>
      </c>
      <c r="E276" s="5">
        <v>13.4</v>
      </c>
      <c r="F276" s="5">
        <v>0.1</v>
      </c>
      <c r="G276" s="4">
        <v>72.7</v>
      </c>
      <c r="H276" s="4">
        <v>41.6</v>
      </c>
      <c r="I276" s="4">
        <v>1.1000000000000001</v>
      </c>
      <c r="J276" s="4">
        <v>5.8</v>
      </c>
      <c r="K276" s="4">
        <v>6.1</v>
      </c>
      <c r="L276" s="4">
        <v>0</v>
      </c>
      <c r="M276" s="4">
        <v>-999</v>
      </c>
      <c r="N276" s="4">
        <v>-999</v>
      </c>
      <c r="O276" s="4">
        <v>-999</v>
      </c>
      <c r="P276" s="5">
        <v>-999</v>
      </c>
      <c r="Q276" s="5">
        <v>7</v>
      </c>
      <c r="R276" s="4">
        <v>0.63900000000000001</v>
      </c>
      <c r="S276" s="34">
        <f>ROUND((0.6105*(EXP((17.273*E276)/(E276+237.3))))*(100-H276)/100,3)</f>
        <v>0.89800000000000002</v>
      </c>
      <c r="T276" s="6">
        <f>IF(V276&lt;V277,L276,0)</f>
        <v>0</v>
      </c>
      <c r="U276" s="6">
        <f>IF(T276&gt;0,M276,-999)</f>
        <v>-999</v>
      </c>
      <c r="V276">
        <v>199205</v>
      </c>
      <c r="W276">
        <v>1992</v>
      </c>
    </row>
    <row r="277" spans="1:23" x14ac:dyDescent="0.25">
      <c r="A277" s="14">
        <v>33744</v>
      </c>
      <c r="B277" s="3">
        <v>141</v>
      </c>
      <c r="C277" s="4">
        <v>7.59</v>
      </c>
      <c r="D277" s="5">
        <v>0.8</v>
      </c>
      <c r="E277" s="5">
        <v>3.9</v>
      </c>
      <c r="F277" s="5">
        <v>-2.6</v>
      </c>
      <c r="G277" s="4">
        <v>94.5</v>
      </c>
      <c r="H277" s="4">
        <v>88.4</v>
      </c>
      <c r="I277" s="4">
        <v>1</v>
      </c>
      <c r="J277" s="4">
        <v>4.9000000000000004</v>
      </c>
      <c r="K277" s="4">
        <v>2.5</v>
      </c>
      <c r="L277" s="4">
        <v>0</v>
      </c>
      <c r="M277" s="4">
        <v>-999</v>
      </c>
      <c r="N277" s="4">
        <v>-999</v>
      </c>
      <c r="O277" s="4">
        <v>-999</v>
      </c>
      <c r="P277" s="5">
        <v>-999</v>
      </c>
      <c r="Q277" s="5">
        <v>7.1</v>
      </c>
      <c r="R277" s="4">
        <v>0.71399999999999997</v>
      </c>
      <c r="S277" s="34">
        <f>ROUND((0.6105*(EXP((17.273*E277)/(E277+237.3))))*(100-H277)/100,3)</f>
        <v>9.4E-2</v>
      </c>
      <c r="T277" s="6">
        <f>IF(V277&lt;V278,L277,0)</f>
        <v>0</v>
      </c>
      <c r="U277" s="6">
        <f>IF(T277&gt;0,M277,-999)</f>
        <v>-999</v>
      </c>
      <c r="V277">
        <v>199205</v>
      </c>
      <c r="W277">
        <v>1992</v>
      </c>
    </row>
    <row r="278" spans="1:23" x14ac:dyDescent="0.25">
      <c r="A278" s="14">
        <v>33745</v>
      </c>
      <c r="B278" s="3">
        <v>142</v>
      </c>
      <c r="C278" s="4">
        <v>12.59</v>
      </c>
      <c r="D278" s="5">
        <v>1.7</v>
      </c>
      <c r="E278" s="5">
        <v>8.6</v>
      </c>
      <c r="F278" s="5">
        <v>-3.3</v>
      </c>
      <c r="G278" s="4">
        <v>82.2</v>
      </c>
      <c r="H278" s="4">
        <v>45.2</v>
      </c>
      <c r="I278" s="4">
        <v>1</v>
      </c>
      <c r="J278" s="4">
        <v>4.9000000000000004</v>
      </c>
      <c r="K278" s="4">
        <v>1.5</v>
      </c>
      <c r="L278" s="4">
        <v>0</v>
      </c>
      <c r="M278" s="4">
        <v>-999</v>
      </c>
      <c r="N278" s="4">
        <v>-999</v>
      </c>
      <c r="O278" s="4">
        <v>-999</v>
      </c>
      <c r="P278" s="5">
        <v>-999</v>
      </c>
      <c r="Q278" s="5">
        <v>6.8</v>
      </c>
      <c r="R278" s="4">
        <v>0.505</v>
      </c>
      <c r="S278" s="34">
        <f>ROUND((0.6105*(EXP((17.273*E278)/(E278+237.3))))*(100-H278)/100,3)</f>
        <v>0.61199999999999999</v>
      </c>
      <c r="T278" s="6">
        <f>IF(V278&lt;V279,L278,0)</f>
        <v>0</v>
      </c>
      <c r="U278" s="6">
        <f>IF(T278&gt;0,M278,-999)</f>
        <v>-999</v>
      </c>
      <c r="V278">
        <v>199205</v>
      </c>
      <c r="W278">
        <v>1992</v>
      </c>
    </row>
    <row r="279" spans="1:23" x14ac:dyDescent="0.25">
      <c r="A279" s="14">
        <v>33746</v>
      </c>
      <c r="B279" s="3">
        <v>143</v>
      </c>
      <c r="C279" s="4">
        <v>16.72</v>
      </c>
      <c r="D279" s="5">
        <v>5.7</v>
      </c>
      <c r="E279" s="5">
        <v>10.1</v>
      </c>
      <c r="F279" s="5">
        <v>-0.4</v>
      </c>
      <c r="G279" s="4">
        <v>64.400000000000006</v>
      </c>
      <c r="H279" s="4">
        <v>45.5</v>
      </c>
      <c r="I279" s="4">
        <v>1.9</v>
      </c>
      <c r="J279" s="4">
        <v>5.9</v>
      </c>
      <c r="K279" s="4">
        <v>0</v>
      </c>
      <c r="L279" s="4">
        <v>0</v>
      </c>
      <c r="M279" s="4">
        <v>-999</v>
      </c>
      <c r="N279" s="4">
        <v>-999</v>
      </c>
      <c r="O279" s="4">
        <v>-999</v>
      </c>
      <c r="P279" s="5">
        <v>-999</v>
      </c>
      <c r="Q279" s="5">
        <v>6.6</v>
      </c>
      <c r="R279" s="4">
        <v>0.56100000000000005</v>
      </c>
      <c r="S279" s="34">
        <f>ROUND((0.6105*(EXP((17.273*E279)/(E279+237.3))))*(100-H279)/100,3)</f>
        <v>0.67300000000000004</v>
      </c>
      <c r="T279" s="6">
        <f>IF(V279&lt;V280,L279,0)</f>
        <v>0</v>
      </c>
      <c r="U279" s="6">
        <f>IF(T279&gt;0,M279,-999)</f>
        <v>-999</v>
      </c>
      <c r="V279">
        <v>199205</v>
      </c>
      <c r="W279">
        <v>1992</v>
      </c>
    </row>
    <row r="280" spans="1:23" x14ac:dyDescent="0.25">
      <c r="A280" s="14">
        <v>33747</v>
      </c>
      <c r="B280" s="3">
        <v>144</v>
      </c>
      <c r="C280" s="4">
        <v>17.88</v>
      </c>
      <c r="D280" s="5">
        <v>8.5</v>
      </c>
      <c r="E280" s="5">
        <v>15.8</v>
      </c>
      <c r="F280" s="5">
        <v>3.6</v>
      </c>
      <c r="G280" s="4">
        <v>70.2</v>
      </c>
      <c r="H280" s="4">
        <v>51.1</v>
      </c>
      <c r="I280" s="4">
        <v>1</v>
      </c>
      <c r="J280" s="4">
        <v>4.5999999999999996</v>
      </c>
      <c r="K280" s="4">
        <v>0</v>
      </c>
      <c r="L280" s="4">
        <v>0</v>
      </c>
      <c r="M280" s="4">
        <v>-999</v>
      </c>
      <c r="N280" s="4">
        <v>-999</v>
      </c>
      <c r="O280" s="4">
        <v>-999</v>
      </c>
      <c r="P280" s="5">
        <v>-999</v>
      </c>
      <c r="Q280" s="5">
        <v>6.7</v>
      </c>
      <c r="R280" s="4">
        <v>0.91500000000000004</v>
      </c>
      <c r="S280" s="34">
        <f>ROUND((0.6105*(EXP((17.273*E280)/(E280+237.3))))*(100-H280)/100,3)</f>
        <v>0.878</v>
      </c>
      <c r="T280" s="6">
        <f>IF(V280&lt;V281,L280,0)</f>
        <v>0</v>
      </c>
      <c r="U280" s="6">
        <f>IF(T280&gt;0,M280,-999)</f>
        <v>-999</v>
      </c>
      <c r="V280">
        <v>199205</v>
      </c>
      <c r="W280">
        <v>1992</v>
      </c>
    </row>
    <row r="281" spans="1:23" x14ac:dyDescent="0.25">
      <c r="A281" s="14">
        <v>33748</v>
      </c>
      <c r="B281" s="3">
        <v>145</v>
      </c>
      <c r="C281" s="4">
        <v>28.1</v>
      </c>
      <c r="D281" s="5">
        <v>13.4</v>
      </c>
      <c r="E281" s="5">
        <v>21.3</v>
      </c>
      <c r="F281" s="5">
        <v>4.3</v>
      </c>
      <c r="G281" s="4">
        <v>54.6</v>
      </c>
      <c r="H281" s="4">
        <v>31.4</v>
      </c>
      <c r="I281" s="4">
        <v>1.2</v>
      </c>
      <c r="J281" s="4">
        <v>5</v>
      </c>
      <c r="K281" s="4">
        <v>0</v>
      </c>
      <c r="L281" s="4">
        <v>0</v>
      </c>
      <c r="M281" s="4">
        <v>-999</v>
      </c>
      <c r="N281" s="4">
        <v>-999</v>
      </c>
      <c r="O281" s="4">
        <v>-999</v>
      </c>
      <c r="P281" s="5">
        <v>-999</v>
      </c>
      <c r="Q281" s="5">
        <v>7.1</v>
      </c>
      <c r="R281" s="4">
        <v>0.79500000000000004</v>
      </c>
      <c r="S281" s="34">
        <f>ROUND((0.6105*(EXP((17.273*E281)/(E281+237.3))))*(100-H281)/100,3)</f>
        <v>1.7370000000000001</v>
      </c>
      <c r="T281" s="6">
        <f>IF(V281&lt;V282,L281,0)</f>
        <v>0</v>
      </c>
      <c r="U281" s="6">
        <f>IF(T281&gt;0,M281,-999)</f>
        <v>-999</v>
      </c>
      <c r="V281">
        <v>199205</v>
      </c>
      <c r="W281">
        <v>1992</v>
      </c>
    </row>
    <row r="282" spans="1:23" x14ac:dyDescent="0.25">
      <c r="A282" s="14">
        <v>33749</v>
      </c>
      <c r="B282" s="3">
        <v>146</v>
      </c>
      <c r="C282" s="4">
        <v>27.19</v>
      </c>
      <c r="D282" s="5">
        <v>15.3</v>
      </c>
      <c r="E282" s="5">
        <v>24.2</v>
      </c>
      <c r="F282" s="5">
        <v>7.9</v>
      </c>
      <c r="G282" s="4">
        <v>56.2</v>
      </c>
      <c r="H282" s="4">
        <v>27.5</v>
      </c>
      <c r="I282" s="4">
        <v>1.4</v>
      </c>
      <c r="J282" s="4">
        <v>5.5</v>
      </c>
      <c r="K282" s="4">
        <v>1</v>
      </c>
      <c r="L282" s="4">
        <v>0</v>
      </c>
      <c r="M282" s="4">
        <v>-999</v>
      </c>
      <c r="N282" s="4">
        <v>-999</v>
      </c>
      <c r="O282" s="4">
        <v>-999</v>
      </c>
      <c r="P282" s="5">
        <v>-999</v>
      </c>
      <c r="Q282" s="5">
        <v>7.9</v>
      </c>
      <c r="R282" s="4">
        <v>0.82799999999999996</v>
      </c>
      <c r="S282" s="34">
        <f>ROUND((0.6105*(EXP((17.273*E282)/(E282+237.3))))*(100-H282)/100,3)</f>
        <v>2.1890000000000001</v>
      </c>
      <c r="T282" s="6">
        <f>IF(V282&lt;V283,L282,0)</f>
        <v>0</v>
      </c>
      <c r="U282" s="6">
        <f>IF(T282&gt;0,M282,-999)</f>
        <v>-999</v>
      </c>
      <c r="V282">
        <v>199205</v>
      </c>
      <c r="W282">
        <v>1992</v>
      </c>
    </row>
    <row r="283" spans="1:23" x14ac:dyDescent="0.25">
      <c r="A283" s="14">
        <v>33750</v>
      </c>
      <c r="B283" s="3">
        <v>147</v>
      </c>
      <c r="C283" s="4">
        <v>10.79</v>
      </c>
      <c r="D283" s="5">
        <v>7.1</v>
      </c>
      <c r="E283" s="5">
        <v>11.2</v>
      </c>
      <c r="F283" s="5">
        <v>2.4</v>
      </c>
      <c r="G283" s="4">
        <v>85.3</v>
      </c>
      <c r="H283" s="4">
        <v>66.099999999999994</v>
      </c>
      <c r="I283" s="4">
        <v>1.9</v>
      </c>
      <c r="J283" s="4">
        <v>6.4</v>
      </c>
      <c r="K283" s="4">
        <v>6.6</v>
      </c>
      <c r="L283" s="4">
        <v>0</v>
      </c>
      <c r="M283" s="4">
        <v>-999</v>
      </c>
      <c r="N283" s="4">
        <v>-999</v>
      </c>
      <c r="O283" s="4">
        <v>-999</v>
      </c>
      <c r="P283" s="5">
        <v>-999</v>
      </c>
      <c r="Q283" s="5">
        <v>8.6999999999999993</v>
      </c>
      <c r="R283" s="4">
        <v>0.88</v>
      </c>
      <c r="S283" s="34">
        <f>ROUND((0.6105*(EXP((17.273*E283)/(E283+237.3))))*(100-H283)/100,3)</f>
        <v>0.45100000000000001</v>
      </c>
      <c r="T283" s="6">
        <f>IF(V283&lt;V284,L283,0)</f>
        <v>0</v>
      </c>
      <c r="U283" s="6">
        <f>IF(T283&gt;0,M283,-999)</f>
        <v>-999</v>
      </c>
      <c r="V283">
        <v>199205</v>
      </c>
      <c r="W283">
        <v>1992</v>
      </c>
    </row>
    <row r="284" spans="1:23" x14ac:dyDescent="0.25">
      <c r="A284" s="14">
        <v>33751</v>
      </c>
      <c r="B284" s="3">
        <v>148</v>
      </c>
      <c r="C284" s="4">
        <v>19.260000000000002</v>
      </c>
      <c r="D284" s="5">
        <v>6.7</v>
      </c>
      <c r="E284" s="5">
        <v>13.6</v>
      </c>
      <c r="F284" s="5">
        <v>0.4</v>
      </c>
      <c r="G284" s="4">
        <v>70.400000000000006</v>
      </c>
      <c r="H284" s="4">
        <v>42.1</v>
      </c>
      <c r="I284" s="4">
        <v>1.5</v>
      </c>
      <c r="J284" s="4">
        <v>7</v>
      </c>
      <c r="K284" s="4">
        <v>0</v>
      </c>
      <c r="L284" s="4">
        <v>0</v>
      </c>
      <c r="M284" s="4">
        <v>-999</v>
      </c>
      <c r="N284" s="4">
        <v>-999</v>
      </c>
      <c r="O284" s="4">
        <v>-999</v>
      </c>
      <c r="P284" s="5">
        <v>-999</v>
      </c>
      <c r="Q284" s="5">
        <v>8.6</v>
      </c>
      <c r="R284" s="4">
        <v>0.65600000000000003</v>
      </c>
      <c r="S284" s="34">
        <f>ROUND((0.6105*(EXP((17.273*E284)/(E284+237.3))))*(100-H284)/100,3)</f>
        <v>0.90200000000000002</v>
      </c>
      <c r="T284" s="6">
        <f>IF(V284&lt;V285,L284,0)</f>
        <v>0</v>
      </c>
      <c r="U284" s="6">
        <f>IF(T284&gt;0,M284,-999)</f>
        <v>-999</v>
      </c>
      <c r="V284">
        <v>199205</v>
      </c>
      <c r="W284">
        <v>1992</v>
      </c>
    </row>
    <row r="285" spans="1:23" x14ac:dyDescent="0.25">
      <c r="A285" s="14">
        <v>33752</v>
      </c>
      <c r="B285" s="3">
        <v>149</v>
      </c>
      <c r="C285" s="4">
        <v>21.73</v>
      </c>
      <c r="D285" s="5">
        <v>7.2</v>
      </c>
      <c r="E285" s="5">
        <v>14.4</v>
      </c>
      <c r="F285" s="5">
        <v>1</v>
      </c>
      <c r="G285" s="4">
        <v>76.599999999999994</v>
      </c>
      <c r="H285" s="4">
        <v>44.8</v>
      </c>
      <c r="I285" s="4">
        <v>1.4</v>
      </c>
      <c r="J285" s="4">
        <v>5.2</v>
      </c>
      <c r="K285" s="4">
        <v>1.3</v>
      </c>
      <c r="L285" s="4">
        <v>0</v>
      </c>
      <c r="M285" s="4">
        <v>-999</v>
      </c>
      <c r="N285" s="4">
        <v>-999</v>
      </c>
      <c r="O285" s="4">
        <v>-999</v>
      </c>
      <c r="P285" s="5">
        <v>-999</v>
      </c>
      <c r="Q285" s="5">
        <v>8.5</v>
      </c>
      <c r="R285" s="4">
        <v>0.73299999999999998</v>
      </c>
      <c r="S285" s="34">
        <f>ROUND((0.6105*(EXP((17.273*E285)/(E285+237.3))))*(100-H285)/100,3)</f>
        <v>0.90500000000000003</v>
      </c>
      <c r="T285" s="6">
        <f>IF(V285&lt;V286,L285,0)</f>
        <v>0</v>
      </c>
      <c r="U285" s="6">
        <f>IF(T285&gt;0,M285,-999)</f>
        <v>-999</v>
      </c>
      <c r="V285">
        <v>199205</v>
      </c>
      <c r="W285">
        <v>1992</v>
      </c>
    </row>
    <row r="286" spans="1:23" x14ac:dyDescent="0.25">
      <c r="A286" s="14">
        <v>33753</v>
      </c>
      <c r="B286" s="3">
        <v>150</v>
      </c>
      <c r="C286" s="4">
        <v>17.670000000000002</v>
      </c>
      <c r="D286" s="5">
        <v>7.1</v>
      </c>
      <c r="E286" s="5">
        <v>12.9</v>
      </c>
      <c r="F286" s="5">
        <v>3.4</v>
      </c>
      <c r="G286" s="4">
        <v>82.2</v>
      </c>
      <c r="H286" s="4">
        <v>57.8</v>
      </c>
      <c r="I286" s="4">
        <v>1.2</v>
      </c>
      <c r="J286" s="4">
        <v>5.3</v>
      </c>
      <c r="K286" s="4">
        <v>0.5</v>
      </c>
      <c r="L286" s="4">
        <v>0</v>
      </c>
      <c r="M286" s="4">
        <v>-999</v>
      </c>
      <c r="N286" s="4">
        <v>-999</v>
      </c>
      <c r="O286" s="4">
        <v>-999</v>
      </c>
      <c r="P286" s="5">
        <v>-999</v>
      </c>
      <c r="Q286" s="5">
        <v>8.6999999999999993</v>
      </c>
      <c r="R286" s="4">
        <v>0.85899999999999999</v>
      </c>
      <c r="S286" s="34">
        <f>ROUND((0.6105*(EXP((17.273*E286)/(E286+237.3))))*(100-H286)/100,3)</f>
        <v>0.628</v>
      </c>
      <c r="T286" s="6">
        <f>IF(V286&lt;V287,L286,0)</f>
        <v>0</v>
      </c>
      <c r="U286" s="6">
        <f>IF(T286&gt;0,M286,-999)</f>
        <v>-999</v>
      </c>
      <c r="V286">
        <v>199205</v>
      </c>
      <c r="W286">
        <v>1992</v>
      </c>
    </row>
    <row r="287" spans="1:23" x14ac:dyDescent="0.25">
      <c r="A287" s="14">
        <v>33754</v>
      </c>
      <c r="B287" s="3">
        <v>151</v>
      </c>
      <c r="C287" s="4">
        <v>28.23</v>
      </c>
      <c r="D287" s="5">
        <v>9.5</v>
      </c>
      <c r="E287" s="5">
        <v>16.899999999999999</v>
      </c>
      <c r="F287" s="5">
        <v>1.6</v>
      </c>
      <c r="G287" s="4">
        <v>56.7</v>
      </c>
      <c r="H287" s="4">
        <v>27.8</v>
      </c>
      <c r="I287" s="4">
        <v>1.1000000000000001</v>
      </c>
      <c r="J287" s="4">
        <v>4.7</v>
      </c>
      <c r="K287" s="4">
        <v>0</v>
      </c>
      <c r="L287" s="4">
        <v>0</v>
      </c>
      <c r="M287" s="4">
        <v>-999</v>
      </c>
      <c r="N287" s="4">
        <v>-999</v>
      </c>
      <c r="O287" s="4">
        <v>-999</v>
      </c>
      <c r="P287" s="5">
        <v>-999</v>
      </c>
      <c r="Q287" s="5">
        <v>8.9</v>
      </c>
      <c r="R287" s="4">
        <v>0.53500000000000003</v>
      </c>
      <c r="S287" s="34">
        <f>ROUND((0.6105*(EXP((17.273*E287)/(E287+237.3))))*(100-H287)/100,3)</f>
        <v>1.39</v>
      </c>
      <c r="T287" s="6">
        <f>IF(V287&lt;V288,L287,0)</f>
        <v>0</v>
      </c>
      <c r="U287" s="6">
        <f>IF(T287&gt;0,M287,-999)</f>
        <v>-999</v>
      </c>
      <c r="V287">
        <v>199205</v>
      </c>
      <c r="W287">
        <v>1992</v>
      </c>
    </row>
    <row r="288" spans="1:23" x14ac:dyDescent="0.25">
      <c r="A288" s="14">
        <v>33755</v>
      </c>
      <c r="B288" s="3">
        <v>152</v>
      </c>
      <c r="C288" s="4">
        <v>23.93</v>
      </c>
      <c r="D288" s="5">
        <v>14.5</v>
      </c>
      <c r="E288" s="5">
        <v>20.9</v>
      </c>
      <c r="F288" s="5">
        <v>7.4</v>
      </c>
      <c r="G288" s="4">
        <v>40.9</v>
      </c>
      <c r="H288" s="4">
        <v>28.5</v>
      </c>
      <c r="I288" s="4">
        <v>1.3</v>
      </c>
      <c r="J288" s="4">
        <v>5.3</v>
      </c>
      <c r="K288" s="4">
        <v>0</v>
      </c>
      <c r="L288" s="4">
        <v>0</v>
      </c>
      <c r="M288" s="4">
        <v>-999</v>
      </c>
      <c r="N288" s="4">
        <v>-999</v>
      </c>
      <c r="O288" s="4">
        <v>-999</v>
      </c>
      <c r="P288" s="5">
        <v>-999</v>
      </c>
      <c r="Q288" s="5">
        <v>9.1</v>
      </c>
      <c r="R288" s="4">
        <v>0.70399999999999996</v>
      </c>
      <c r="S288" s="34">
        <f>ROUND((0.6105*(EXP((17.273*E288)/(E288+237.3))))*(100-H288)/100,3)</f>
        <v>1.7669999999999999</v>
      </c>
      <c r="T288" s="6">
        <f>IF(V288&lt;V289,L288,0)</f>
        <v>0</v>
      </c>
      <c r="U288" s="6">
        <f>IF(T288&gt;0,M288,-999)</f>
        <v>-999</v>
      </c>
      <c r="V288">
        <v>199205</v>
      </c>
      <c r="W288">
        <v>1992</v>
      </c>
    </row>
    <row r="289" spans="1:23" x14ac:dyDescent="0.25">
      <c r="A289" s="14">
        <v>33756</v>
      </c>
      <c r="B289" s="3">
        <v>153</v>
      </c>
      <c r="C289" s="4">
        <v>12.65</v>
      </c>
      <c r="D289" s="5">
        <v>11.9</v>
      </c>
      <c r="E289" s="5">
        <v>18.2</v>
      </c>
      <c r="F289" s="5">
        <v>4.5999999999999996</v>
      </c>
      <c r="G289" s="4">
        <v>60.5</v>
      </c>
      <c r="H289" s="4">
        <v>39.1</v>
      </c>
      <c r="I289" s="4">
        <v>1.3</v>
      </c>
      <c r="J289" s="4">
        <v>7.6</v>
      </c>
      <c r="K289" s="4">
        <v>1.3</v>
      </c>
      <c r="L289" s="4">
        <v>0</v>
      </c>
      <c r="M289" s="4">
        <v>-999</v>
      </c>
      <c r="N289" s="4">
        <v>-999</v>
      </c>
      <c r="O289" s="4">
        <v>-999</v>
      </c>
      <c r="P289" s="5">
        <v>-999</v>
      </c>
      <c r="Q289" s="5">
        <v>9.5</v>
      </c>
      <c r="R289" s="4">
        <v>0.81799999999999995</v>
      </c>
      <c r="S289" s="34">
        <f>ROUND((0.6105*(EXP((17.273*E289)/(E289+237.3))))*(100-H289)/100,3)</f>
        <v>1.2729999999999999</v>
      </c>
      <c r="T289" s="6">
        <f>IF(V289&lt;V290,L289,0)</f>
        <v>0</v>
      </c>
      <c r="U289" s="6">
        <f>IF(T289&gt;0,M289,-999)</f>
        <v>-999</v>
      </c>
      <c r="V289">
        <v>199206</v>
      </c>
      <c r="W289">
        <v>1992</v>
      </c>
    </row>
    <row r="290" spans="1:23" x14ac:dyDescent="0.25">
      <c r="A290" s="14">
        <v>33757</v>
      </c>
      <c r="B290" s="3">
        <v>154</v>
      </c>
      <c r="C290" s="4">
        <v>22.31</v>
      </c>
      <c r="D290" s="5">
        <v>5.4</v>
      </c>
      <c r="E290" s="5">
        <v>10.4</v>
      </c>
      <c r="F290" s="5">
        <v>0.8</v>
      </c>
      <c r="G290" s="4">
        <v>64.8</v>
      </c>
      <c r="H290" s="4">
        <v>43.4</v>
      </c>
      <c r="I290" s="4">
        <v>1.5</v>
      </c>
      <c r="J290" s="4">
        <v>7</v>
      </c>
      <c r="K290" s="4">
        <v>0</v>
      </c>
      <c r="L290" s="4">
        <v>0</v>
      </c>
      <c r="M290" s="4">
        <v>-999</v>
      </c>
      <c r="N290" s="4">
        <v>-999</v>
      </c>
      <c r="O290" s="4">
        <v>-999</v>
      </c>
      <c r="P290" s="5">
        <v>-999</v>
      </c>
      <c r="Q290" s="5">
        <v>9.6</v>
      </c>
      <c r="R290" s="4">
        <v>0.54800000000000004</v>
      </c>
      <c r="S290" s="34">
        <f>ROUND((0.6105*(EXP((17.273*E290)/(E290+237.3))))*(100-H290)/100,3)</f>
        <v>0.71399999999999997</v>
      </c>
      <c r="T290" s="6">
        <f>IF(V290&lt;V291,L290,0)</f>
        <v>0</v>
      </c>
      <c r="U290" s="6">
        <f>IF(T290&gt;0,M290,-999)</f>
        <v>-999</v>
      </c>
      <c r="V290">
        <v>199206</v>
      </c>
      <c r="W290">
        <v>1992</v>
      </c>
    </row>
    <row r="291" spans="1:23" x14ac:dyDescent="0.25">
      <c r="A291" s="14">
        <v>33758</v>
      </c>
      <c r="B291" s="3">
        <v>155</v>
      </c>
      <c r="C291" s="4">
        <v>25.93</v>
      </c>
      <c r="D291" s="5">
        <v>7.4</v>
      </c>
      <c r="E291" s="5">
        <v>15.1</v>
      </c>
      <c r="F291" s="5">
        <v>-0.1</v>
      </c>
      <c r="G291" s="4">
        <v>47.7</v>
      </c>
      <c r="H291" s="4">
        <v>27.9</v>
      </c>
      <c r="I291" s="4">
        <v>1.2</v>
      </c>
      <c r="J291" s="4">
        <v>6.4</v>
      </c>
      <c r="K291" s="4">
        <v>0</v>
      </c>
      <c r="L291" s="4">
        <v>0</v>
      </c>
      <c r="M291" s="4">
        <v>-999</v>
      </c>
      <c r="N291" s="4">
        <v>-999</v>
      </c>
      <c r="O291" s="4">
        <v>-999</v>
      </c>
      <c r="P291" s="5">
        <v>-999</v>
      </c>
      <c r="Q291" s="5">
        <v>9.4</v>
      </c>
      <c r="R291" s="4">
        <v>0.47899999999999998</v>
      </c>
      <c r="S291" s="34">
        <f>ROUND((0.6105*(EXP((17.273*E291)/(E291+237.3))))*(100-H291)/100,3)</f>
        <v>1.2370000000000001</v>
      </c>
      <c r="T291" s="6">
        <f>IF(V291&lt;V292,L291,0)</f>
        <v>0</v>
      </c>
      <c r="U291" s="6">
        <f>IF(T291&gt;0,M291,-999)</f>
        <v>-999</v>
      </c>
      <c r="V291">
        <v>199206</v>
      </c>
      <c r="W291">
        <v>1992</v>
      </c>
    </row>
    <row r="292" spans="1:23" x14ac:dyDescent="0.25">
      <c r="A292" s="14">
        <v>33759</v>
      </c>
      <c r="B292" s="3">
        <v>156</v>
      </c>
      <c r="C292" s="4">
        <v>15.5</v>
      </c>
      <c r="D292" s="5">
        <v>7.5</v>
      </c>
      <c r="E292" s="5">
        <v>13.1</v>
      </c>
      <c r="F292" s="5">
        <v>2.2000000000000002</v>
      </c>
      <c r="G292" s="4">
        <v>60.5</v>
      </c>
      <c r="H292" s="4">
        <v>42.8</v>
      </c>
      <c r="I292" s="4">
        <v>1</v>
      </c>
      <c r="J292" s="4">
        <v>6.4</v>
      </c>
      <c r="K292" s="4">
        <v>0.3</v>
      </c>
      <c r="L292" s="4">
        <v>0</v>
      </c>
      <c r="M292" s="4">
        <v>-999</v>
      </c>
      <c r="N292" s="4">
        <v>-999</v>
      </c>
      <c r="O292" s="4">
        <v>-999</v>
      </c>
      <c r="P292" s="5">
        <v>-999</v>
      </c>
      <c r="Q292" s="5">
        <v>9.4</v>
      </c>
      <c r="R292" s="4">
        <v>0.64500000000000002</v>
      </c>
      <c r="S292" s="34">
        <f>ROUND((0.6105*(EXP((17.273*E292)/(E292+237.3))))*(100-H292)/100,3)</f>
        <v>0.86199999999999999</v>
      </c>
      <c r="T292" s="6">
        <f>IF(V292&lt;V293,L292,0)</f>
        <v>0</v>
      </c>
      <c r="U292" s="6">
        <f>IF(T292&gt;0,M292,-999)</f>
        <v>-999</v>
      </c>
      <c r="V292">
        <v>199206</v>
      </c>
      <c r="W292">
        <v>1992</v>
      </c>
    </row>
    <row r="293" spans="1:23" x14ac:dyDescent="0.25">
      <c r="A293" s="14">
        <v>33760</v>
      </c>
      <c r="B293" s="3">
        <v>157</v>
      </c>
      <c r="C293" s="4">
        <v>22.46</v>
      </c>
      <c r="D293" s="5">
        <v>8.9</v>
      </c>
      <c r="E293" s="5">
        <v>15.2</v>
      </c>
      <c r="F293" s="5">
        <v>2.4</v>
      </c>
      <c r="G293" s="4">
        <v>49.6</v>
      </c>
      <c r="H293" s="4">
        <v>30.3</v>
      </c>
      <c r="I293" s="4">
        <v>1.1000000000000001</v>
      </c>
      <c r="J293" s="4">
        <v>5.3</v>
      </c>
      <c r="K293" s="4">
        <v>0</v>
      </c>
      <c r="L293" s="4">
        <v>0</v>
      </c>
      <c r="M293" s="4">
        <v>-999</v>
      </c>
      <c r="N293" s="4">
        <v>-999</v>
      </c>
      <c r="O293" s="4">
        <v>-999</v>
      </c>
      <c r="P293" s="5">
        <v>-999</v>
      </c>
      <c r="Q293" s="5">
        <v>9.3000000000000007</v>
      </c>
      <c r="R293" s="4">
        <v>0.52300000000000002</v>
      </c>
      <c r="S293" s="34">
        <f>ROUND((0.6105*(EXP((17.273*E293)/(E293+237.3))))*(100-H293)/100,3)</f>
        <v>1.204</v>
      </c>
      <c r="T293" s="6">
        <f>IF(V293&lt;V294,L293,0)</f>
        <v>0</v>
      </c>
      <c r="U293" s="6">
        <f>IF(T293&gt;0,M293,-999)</f>
        <v>-999</v>
      </c>
      <c r="V293">
        <v>199206</v>
      </c>
      <c r="W293">
        <v>1992</v>
      </c>
    </row>
    <row r="294" spans="1:23" x14ac:dyDescent="0.25">
      <c r="A294" s="14">
        <v>33761</v>
      </c>
      <c r="B294" s="3">
        <v>158</v>
      </c>
      <c r="C294" s="4">
        <v>27.1</v>
      </c>
      <c r="D294" s="5">
        <v>12.5</v>
      </c>
      <c r="E294" s="5">
        <v>19.7</v>
      </c>
      <c r="F294" s="5">
        <v>4.5999999999999996</v>
      </c>
      <c r="G294" s="4">
        <v>41.3</v>
      </c>
      <c r="H294" s="4">
        <v>19.100000000000001</v>
      </c>
      <c r="I294" s="4">
        <v>1.3</v>
      </c>
      <c r="J294" s="4">
        <v>5.8</v>
      </c>
      <c r="K294" s="4">
        <v>0</v>
      </c>
      <c r="L294" s="4">
        <v>0</v>
      </c>
      <c r="M294" s="4">
        <v>-999</v>
      </c>
      <c r="N294" s="4">
        <v>-999</v>
      </c>
      <c r="O294" s="4">
        <v>-999</v>
      </c>
      <c r="P294" s="5">
        <v>-999</v>
      </c>
      <c r="Q294" s="5">
        <v>9.3000000000000007</v>
      </c>
      <c r="R294" s="4">
        <v>0.437</v>
      </c>
      <c r="S294" s="34">
        <f>ROUND((0.6105*(EXP((17.273*E294)/(E294+237.3))))*(100-H294)/100,3)</f>
        <v>1.8560000000000001</v>
      </c>
      <c r="T294" s="6">
        <f>IF(V294&lt;V295,L294,0)</f>
        <v>0</v>
      </c>
      <c r="U294" s="6">
        <f>IF(T294&gt;0,M294,-999)</f>
        <v>-999</v>
      </c>
      <c r="V294">
        <v>199206</v>
      </c>
      <c r="W294">
        <v>1992</v>
      </c>
    </row>
    <row r="295" spans="1:23" x14ac:dyDescent="0.25">
      <c r="A295" s="14">
        <v>33762</v>
      </c>
      <c r="B295" s="3">
        <v>159</v>
      </c>
      <c r="C295" s="4">
        <v>25.45</v>
      </c>
      <c r="D295" s="5">
        <v>12</v>
      </c>
      <c r="E295" s="5">
        <v>18.899999999999999</v>
      </c>
      <c r="F295" s="5">
        <v>5.9</v>
      </c>
      <c r="G295" s="4">
        <v>45.3</v>
      </c>
      <c r="H295" s="4">
        <v>29.6</v>
      </c>
      <c r="I295" s="4">
        <v>1.4</v>
      </c>
      <c r="J295" s="4">
        <v>6.5</v>
      </c>
      <c r="K295" s="4">
        <v>0</v>
      </c>
      <c r="L295" s="4">
        <v>0</v>
      </c>
      <c r="M295" s="4">
        <v>-999</v>
      </c>
      <c r="N295" s="4">
        <v>-999</v>
      </c>
      <c r="O295" s="4">
        <v>-999</v>
      </c>
      <c r="P295" s="5">
        <v>-999</v>
      </c>
      <c r="Q295" s="5">
        <v>9.6999999999999993</v>
      </c>
      <c r="R295" s="4">
        <v>0.64700000000000002</v>
      </c>
      <c r="S295" s="34">
        <f>ROUND((0.6105*(EXP((17.273*E295)/(E295+237.3))))*(100-H295)/100,3)</f>
        <v>1.5369999999999999</v>
      </c>
      <c r="T295" s="6">
        <f>IF(V295&lt;V296,L295,0)</f>
        <v>0</v>
      </c>
      <c r="U295" s="6">
        <f>IF(T295&gt;0,M295,-999)</f>
        <v>-999</v>
      </c>
      <c r="V295">
        <v>199206</v>
      </c>
      <c r="W295">
        <v>1992</v>
      </c>
    </row>
    <row r="296" spans="1:23" x14ac:dyDescent="0.25">
      <c r="A296" s="14">
        <v>33763</v>
      </c>
      <c r="B296" s="3">
        <v>160</v>
      </c>
      <c r="C296" s="4">
        <v>26.55</v>
      </c>
      <c r="D296" s="5">
        <v>12.5</v>
      </c>
      <c r="E296" s="5">
        <v>20.100000000000001</v>
      </c>
      <c r="F296" s="5">
        <v>2.1</v>
      </c>
      <c r="G296" s="4">
        <v>42.3</v>
      </c>
      <c r="H296" s="4">
        <v>16</v>
      </c>
      <c r="I296" s="4">
        <v>1.9</v>
      </c>
      <c r="J296" s="4">
        <v>8.1</v>
      </c>
      <c r="K296" s="4">
        <v>0</v>
      </c>
      <c r="L296" s="4">
        <v>0</v>
      </c>
      <c r="M296" s="4">
        <v>-999</v>
      </c>
      <c r="N296" s="4">
        <v>-999</v>
      </c>
      <c r="O296" s="4">
        <v>-999</v>
      </c>
      <c r="P296" s="5">
        <v>-999</v>
      </c>
      <c r="Q296" s="5">
        <v>10.1</v>
      </c>
      <c r="R296" s="4">
        <v>0.377</v>
      </c>
      <c r="S296" s="34">
        <f>ROUND((0.6105*(EXP((17.273*E296)/(E296+237.3))))*(100-H296)/100,3)</f>
        <v>1.976</v>
      </c>
      <c r="T296" s="6">
        <f>IF(V296&lt;V297,L296,0)</f>
        <v>0</v>
      </c>
      <c r="U296" s="6">
        <f>IF(T296&gt;0,M296,-999)</f>
        <v>-999</v>
      </c>
      <c r="V296">
        <v>199206</v>
      </c>
      <c r="W296">
        <v>1992</v>
      </c>
    </row>
    <row r="297" spans="1:23" x14ac:dyDescent="0.25">
      <c r="A297" s="14">
        <v>33764</v>
      </c>
      <c r="B297" s="3">
        <v>161</v>
      </c>
      <c r="C297" s="4">
        <v>16.649999999999999</v>
      </c>
      <c r="D297" s="5">
        <v>9.4</v>
      </c>
      <c r="E297" s="5">
        <v>16.2</v>
      </c>
      <c r="F297" s="5">
        <v>1.2</v>
      </c>
      <c r="G297" s="4">
        <v>57.4</v>
      </c>
      <c r="H297" s="4">
        <v>30.6</v>
      </c>
      <c r="I297" s="4">
        <v>1.4</v>
      </c>
      <c r="J297" s="4">
        <v>7.2</v>
      </c>
      <c r="K297" s="4">
        <v>0</v>
      </c>
      <c r="L297" s="4">
        <v>0</v>
      </c>
      <c r="M297" s="4">
        <v>-999</v>
      </c>
      <c r="N297" s="4">
        <v>-999</v>
      </c>
      <c r="O297" s="4">
        <v>-999</v>
      </c>
      <c r="P297" s="5">
        <v>-999</v>
      </c>
      <c r="Q297" s="5">
        <v>10.4</v>
      </c>
      <c r="R297" s="4">
        <v>0.56299999999999994</v>
      </c>
      <c r="S297" s="34">
        <f>ROUND((0.6105*(EXP((17.273*E297)/(E297+237.3))))*(100-H297)/100,3)</f>
        <v>1.278</v>
      </c>
      <c r="T297" s="6">
        <f>IF(V297&lt;V298,L297,0)</f>
        <v>0</v>
      </c>
      <c r="U297" s="6">
        <f>IF(T297&gt;0,M297,-999)</f>
        <v>-999</v>
      </c>
      <c r="V297">
        <v>199206</v>
      </c>
      <c r="W297">
        <v>1992</v>
      </c>
    </row>
    <row r="298" spans="1:23" x14ac:dyDescent="0.25">
      <c r="A298" s="14">
        <v>33765</v>
      </c>
      <c r="B298" s="3">
        <v>162</v>
      </c>
      <c r="C298" s="4">
        <v>20.56</v>
      </c>
      <c r="D298" s="5">
        <v>9.1</v>
      </c>
      <c r="E298" s="5">
        <v>17</v>
      </c>
      <c r="F298" s="5">
        <v>0.8</v>
      </c>
      <c r="G298" s="4">
        <v>61.7</v>
      </c>
      <c r="H298" s="4">
        <v>29.6</v>
      </c>
      <c r="I298" s="4">
        <v>1.4</v>
      </c>
      <c r="J298" s="4">
        <v>5.4</v>
      </c>
      <c r="K298" s="4">
        <v>0</v>
      </c>
      <c r="L298" s="4">
        <v>0</v>
      </c>
      <c r="M298" s="4">
        <v>-999</v>
      </c>
      <c r="N298" s="4">
        <v>-999</v>
      </c>
      <c r="O298" s="4">
        <v>-999</v>
      </c>
      <c r="P298" s="5">
        <v>-999</v>
      </c>
      <c r="Q298" s="5">
        <v>10.4</v>
      </c>
      <c r="R298" s="4">
        <v>0.57299999999999995</v>
      </c>
      <c r="S298" s="34">
        <f>ROUND((0.6105*(EXP((17.273*E298)/(E298+237.3))))*(100-H298)/100,3)</f>
        <v>1.3640000000000001</v>
      </c>
      <c r="T298" s="6">
        <f>IF(V298&lt;V299,L298,0)</f>
        <v>0</v>
      </c>
      <c r="U298" s="6">
        <f>IF(T298&gt;0,M298,-999)</f>
        <v>-999</v>
      </c>
      <c r="V298">
        <v>199206</v>
      </c>
      <c r="W298">
        <v>1992</v>
      </c>
    </row>
    <row r="299" spans="1:23" x14ac:dyDescent="0.25">
      <c r="A299" s="14">
        <v>33766</v>
      </c>
      <c r="B299" s="3">
        <v>163</v>
      </c>
      <c r="C299" s="4">
        <v>16.739999999999998</v>
      </c>
      <c r="D299" s="5">
        <v>13.1</v>
      </c>
      <c r="E299" s="5">
        <v>20.9</v>
      </c>
      <c r="F299" s="5">
        <v>6.1</v>
      </c>
      <c r="G299" s="4">
        <v>52.7</v>
      </c>
      <c r="H299" s="4">
        <v>19.7</v>
      </c>
      <c r="I299" s="4">
        <v>3</v>
      </c>
      <c r="J299" s="4">
        <v>9.6999999999999993</v>
      </c>
      <c r="K299" s="4">
        <v>0.8</v>
      </c>
      <c r="L299" s="4">
        <v>0</v>
      </c>
      <c r="M299" s="4">
        <v>-999</v>
      </c>
      <c r="N299" s="4">
        <v>-999</v>
      </c>
      <c r="O299" s="4">
        <v>-999</v>
      </c>
      <c r="P299" s="5">
        <v>-999</v>
      </c>
      <c r="Q299" s="5">
        <v>10.3</v>
      </c>
      <c r="R299" s="4">
        <v>0.48699999999999999</v>
      </c>
      <c r="S299" s="34">
        <f>ROUND((0.6105*(EXP((17.273*E299)/(E299+237.3))))*(100-H299)/100,3)</f>
        <v>1.984</v>
      </c>
      <c r="T299" s="6">
        <f>IF(V299&lt;V300,L299,0)</f>
        <v>0</v>
      </c>
      <c r="U299" s="6">
        <f>IF(T299&gt;0,M299,-999)</f>
        <v>-999</v>
      </c>
      <c r="V299">
        <v>199206</v>
      </c>
      <c r="W299">
        <v>1992</v>
      </c>
    </row>
    <row r="300" spans="1:23" x14ac:dyDescent="0.25">
      <c r="A300" s="14">
        <v>33767</v>
      </c>
      <c r="B300" s="3">
        <v>164</v>
      </c>
      <c r="C300" s="4">
        <v>7.3</v>
      </c>
      <c r="D300" s="5">
        <v>9.3000000000000007</v>
      </c>
      <c r="E300" s="5">
        <v>16.3</v>
      </c>
      <c r="F300" s="5">
        <v>6.1</v>
      </c>
      <c r="G300" s="4">
        <v>84</v>
      </c>
      <c r="H300" s="4">
        <v>61.1</v>
      </c>
      <c r="I300" s="4">
        <v>1.2</v>
      </c>
      <c r="J300" s="4">
        <v>5.5</v>
      </c>
      <c r="K300" s="4">
        <v>17.3</v>
      </c>
      <c r="L300" s="4">
        <v>0</v>
      </c>
      <c r="M300" s="4">
        <v>-999</v>
      </c>
      <c r="N300" s="4">
        <v>-999</v>
      </c>
      <c r="O300" s="4">
        <v>-999</v>
      </c>
      <c r="P300" s="5">
        <v>-999</v>
      </c>
      <c r="Q300" s="5">
        <v>10.3</v>
      </c>
      <c r="R300" s="4">
        <v>1.131</v>
      </c>
      <c r="S300" s="34">
        <f>ROUND((0.6105*(EXP((17.273*E300)/(E300+237.3))))*(100-H300)/100,3)</f>
        <v>0.72099999999999997</v>
      </c>
      <c r="T300" s="6">
        <f>IF(V300&lt;V301,L300,0)</f>
        <v>0</v>
      </c>
      <c r="U300" s="6">
        <f>IF(T300&gt;0,M300,-999)</f>
        <v>-999</v>
      </c>
      <c r="V300">
        <v>199206</v>
      </c>
      <c r="W300">
        <v>1992</v>
      </c>
    </row>
    <row r="301" spans="1:23" x14ac:dyDescent="0.25">
      <c r="A301" s="14">
        <v>33768</v>
      </c>
      <c r="B301" s="3">
        <v>165</v>
      </c>
      <c r="C301" s="4">
        <v>4.8099999999999996</v>
      </c>
      <c r="D301" s="5">
        <v>4.4000000000000004</v>
      </c>
      <c r="E301" s="5">
        <v>6.6</v>
      </c>
      <c r="F301" s="5">
        <v>2.6</v>
      </c>
      <c r="G301" s="4">
        <v>95.7</v>
      </c>
      <c r="H301" s="4">
        <v>94.8</v>
      </c>
      <c r="I301" s="4">
        <v>1.3</v>
      </c>
      <c r="J301" s="4">
        <v>6.2</v>
      </c>
      <c r="K301" s="4">
        <v>34.299999999999997</v>
      </c>
      <c r="L301" s="4">
        <v>0</v>
      </c>
      <c r="M301" s="4">
        <v>-999</v>
      </c>
      <c r="N301" s="4">
        <v>-999</v>
      </c>
      <c r="O301" s="4">
        <v>-999</v>
      </c>
      <c r="P301" s="5">
        <v>-999</v>
      </c>
      <c r="Q301" s="5">
        <v>10.1</v>
      </c>
      <c r="R301" s="4">
        <v>0.92700000000000005</v>
      </c>
      <c r="S301" s="34">
        <f>ROUND((0.6105*(EXP((17.273*E301)/(E301+237.3))))*(100-H301)/100,3)</f>
        <v>5.0999999999999997E-2</v>
      </c>
      <c r="T301" s="6">
        <f>IF(V301&lt;V302,L301,0)</f>
        <v>0</v>
      </c>
      <c r="U301" s="6">
        <f>IF(T301&gt;0,M301,-999)</f>
        <v>-999</v>
      </c>
      <c r="V301">
        <v>199206</v>
      </c>
      <c r="W301">
        <v>1992</v>
      </c>
    </row>
    <row r="302" spans="1:23" x14ac:dyDescent="0.25">
      <c r="A302" s="14">
        <v>33769</v>
      </c>
      <c r="B302" s="3">
        <v>166</v>
      </c>
      <c r="C302" s="4">
        <v>17.34</v>
      </c>
      <c r="D302" s="5">
        <v>6.9</v>
      </c>
      <c r="E302" s="5">
        <v>12.7</v>
      </c>
      <c r="F302" s="5">
        <v>2.2000000000000002</v>
      </c>
      <c r="G302" s="4">
        <v>86.9</v>
      </c>
      <c r="H302" s="4">
        <v>71.2</v>
      </c>
      <c r="I302" s="4">
        <v>1</v>
      </c>
      <c r="J302" s="4">
        <v>5</v>
      </c>
      <c r="K302" s="4">
        <v>0</v>
      </c>
      <c r="L302" s="4">
        <v>0</v>
      </c>
      <c r="M302" s="4">
        <v>-999</v>
      </c>
      <c r="N302" s="4">
        <v>-999</v>
      </c>
      <c r="O302" s="4">
        <v>-999</v>
      </c>
      <c r="P302" s="5">
        <v>-999</v>
      </c>
      <c r="Q302" s="5">
        <v>9.6</v>
      </c>
      <c r="R302" s="4">
        <v>1.0469999999999999</v>
      </c>
      <c r="S302" s="34">
        <f>ROUND((0.6105*(EXP((17.273*E302)/(E302+237.3))))*(100-H302)/100,3)</f>
        <v>0.42299999999999999</v>
      </c>
      <c r="T302" s="6">
        <f>IF(V302&lt;V303,L302,0)</f>
        <v>0</v>
      </c>
      <c r="U302" s="6">
        <f>IF(T302&gt;0,M302,-999)</f>
        <v>-999</v>
      </c>
      <c r="V302">
        <v>199206</v>
      </c>
      <c r="W302">
        <v>1992</v>
      </c>
    </row>
    <row r="303" spans="1:23" x14ac:dyDescent="0.25">
      <c r="A303" s="14">
        <v>33770</v>
      </c>
      <c r="B303" s="3">
        <v>167</v>
      </c>
      <c r="C303" s="4">
        <v>24.34</v>
      </c>
      <c r="D303" s="5">
        <v>11.9</v>
      </c>
      <c r="E303" s="5">
        <v>17.5</v>
      </c>
      <c r="F303" s="5">
        <v>5.9</v>
      </c>
      <c r="G303" s="4">
        <v>73.099999999999994</v>
      </c>
      <c r="H303" s="4">
        <v>47.5</v>
      </c>
      <c r="I303" s="4">
        <v>0.9</v>
      </c>
      <c r="J303" s="4">
        <v>4.9000000000000004</v>
      </c>
      <c r="K303" s="4">
        <v>0</v>
      </c>
      <c r="L303" s="4">
        <v>0</v>
      </c>
      <c r="M303" s="4">
        <v>-999</v>
      </c>
      <c r="N303" s="4">
        <v>-999</v>
      </c>
      <c r="O303" s="4">
        <v>-999</v>
      </c>
      <c r="P303" s="5">
        <v>-999</v>
      </c>
      <c r="Q303" s="5">
        <v>9.6999999999999993</v>
      </c>
      <c r="R303" s="4">
        <v>0.95199999999999996</v>
      </c>
      <c r="S303" s="34">
        <f>ROUND((0.6105*(EXP((17.273*E303)/(E303+237.3))))*(100-H303)/100,3)</f>
        <v>1.05</v>
      </c>
      <c r="T303" s="6">
        <f>IF(V303&lt;V304,L303,0)</f>
        <v>0</v>
      </c>
      <c r="U303" s="6">
        <f>IF(T303&gt;0,M303,-999)</f>
        <v>-999</v>
      </c>
      <c r="V303">
        <v>199206</v>
      </c>
      <c r="W303">
        <v>1992</v>
      </c>
    </row>
    <row r="304" spans="1:23" x14ac:dyDescent="0.25">
      <c r="A304" s="14">
        <v>33771</v>
      </c>
      <c r="B304" s="3">
        <v>168</v>
      </c>
      <c r="C304" s="4">
        <v>16.78</v>
      </c>
      <c r="D304" s="5">
        <v>10.199999999999999</v>
      </c>
      <c r="E304" s="5">
        <v>15.5</v>
      </c>
      <c r="F304" s="5">
        <v>4.5</v>
      </c>
      <c r="G304" s="4">
        <v>82.4</v>
      </c>
      <c r="H304" s="4">
        <v>66.599999999999994</v>
      </c>
      <c r="I304" s="4">
        <v>1.2</v>
      </c>
      <c r="J304" s="4">
        <v>5.8</v>
      </c>
      <c r="K304" s="4">
        <v>0</v>
      </c>
      <c r="L304" s="4">
        <v>0</v>
      </c>
      <c r="M304" s="4">
        <v>-999</v>
      </c>
      <c r="N304" s="4">
        <v>-999</v>
      </c>
      <c r="O304" s="4">
        <v>-999</v>
      </c>
      <c r="P304" s="5">
        <v>-999</v>
      </c>
      <c r="Q304" s="5">
        <v>10.1</v>
      </c>
      <c r="R304" s="4">
        <v>1.175</v>
      </c>
      <c r="S304" s="34">
        <f>ROUND((0.6105*(EXP((17.273*E304)/(E304+237.3))))*(100-H304)/100,3)</f>
        <v>0.58799999999999997</v>
      </c>
      <c r="T304" s="6">
        <f>IF(V304&lt;V305,L304,0)</f>
        <v>0</v>
      </c>
      <c r="U304" s="6">
        <f>IF(T304&gt;0,M304,-999)</f>
        <v>-999</v>
      </c>
      <c r="V304">
        <v>199206</v>
      </c>
      <c r="W304">
        <v>1992</v>
      </c>
    </row>
    <row r="305" spans="1:23" x14ac:dyDescent="0.25">
      <c r="A305" s="14">
        <v>33772</v>
      </c>
      <c r="B305" s="3">
        <v>169</v>
      </c>
      <c r="C305" s="4">
        <v>21.85</v>
      </c>
      <c r="D305" s="5">
        <v>11.1</v>
      </c>
      <c r="E305" s="5">
        <v>18.7</v>
      </c>
      <c r="F305" s="5">
        <v>3.4</v>
      </c>
      <c r="G305" s="4">
        <v>71.099999999999994</v>
      </c>
      <c r="H305" s="4">
        <v>43.1</v>
      </c>
      <c r="I305" s="4">
        <v>1</v>
      </c>
      <c r="J305" s="4">
        <v>4.5</v>
      </c>
      <c r="K305" s="4">
        <v>0</v>
      </c>
      <c r="L305" s="4">
        <v>0</v>
      </c>
      <c r="M305" s="4">
        <v>-999</v>
      </c>
      <c r="N305" s="4">
        <v>-999</v>
      </c>
      <c r="O305" s="4">
        <v>-999</v>
      </c>
      <c r="P305" s="5">
        <v>-999</v>
      </c>
      <c r="Q305" s="5">
        <v>10.3</v>
      </c>
      <c r="R305" s="4">
        <v>0.93100000000000005</v>
      </c>
      <c r="S305" s="34">
        <f>ROUND((0.6105*(EXP((17.273*E305)/(E305+237.3))))*(100-H305)/100,3)</f>
        <v>1.2270000000000001</v>
      </c>
      <c r="T305" s="6">
        <f>IF(V305&lt;V306,L305,0)</f>
        <v>0</v>
      </c>
      <c r="U305" s="6">
        <f>IF(T305&gt;0,M305,-999)</f>
        <v>-999</v>
      </c>
      <c r="V305">
        <v>199206</v>
      </c>
      <c r="W305">
        <v>1992</v>
      </c>
    </row>
    <row r="306" spans="1:23" x14ac:dyDescent="0.25">
      <c r="A306" s="14">
        <v>33773</v>
      </c>
      <c r="B306" s="3">
        <v>170</v>
      </c>
      <c r="C306" s="4">
        <v>24.25</v>
      </c>
      <c r="D306" s="5">
        <v>14</v>
      </c>
      <c r="E306" s="5">
        <v>21.5</v>
      </c>
      <c r="F306" s="5">
        <v>4.7</v>
      </c>
      <c r="G306" s="4">
        <v>57.5</v>
      </c>
      <c r="H306" s="4">
        <v>34.200000000000003</v>
      </c>
      <c r="I306" s="4">
        <v>1</v>
      </c>
      <c r="J306" s="4">
        <v>4.2</v>
      </c>
      <c r="K306" s="4">
        <v>0</v>
      </c>
      <c r="L306" s="4">
        <v>0</v>
      </c>
      <c r="M306" s="4">
        <v>-999</v>
      </c>
      <c r="N306" s="4">
        <v>-999</v>
      </c>
      <c r="O306" s="4">
        <v>-999</v>
      </c>
      <c r="P306" s="5">
        <v>-999</v>
      </c>
      <c r="Q306" s="5">
        <v>10.5</v>
      </c>
      <c r="R306" s="4">
        <v>0.875</v>
      </c>
      <c r="S306" s="34">
        <f>ROUND((0.6105*(EXP((17.273*E306)/(E306+237.3))))*(100-H306)/100,3)</f>
        <v>1.6870000000000001</v>
      </c>
      <c r="T306" s="6">
        <f>IF(V306&lt;V307,L306,0)</f>
        <v>0</v>
      </c>
      <c r="U306" s="6">
        <f>IF(T306&gt;0,M306,-999)</f>
        <v>-999</v>
      </c>
      <c r="V306">
        <v>199206</v>
      </c>
      <c r="W306">
        <v>1992</v>
      </c>
    </row>
    <row r="307" spans="1:23" x14ac:dyDescent="0.25">
      <c r="A307" s="14">
        <v>33774</v>
      </c>
      <c r="B307" s="3">
        <v>171</v>
      </c>
      <c r="C307" s="4">
        <v>25.8</v>
      </c>
      <c r="D307" s="5">
        <v>16.7</v>
      </c>
      <c r="E307" s="5">
        <v>22.7</v>
      </c>
      <c r="F307" s="5">
        <v>5.5</v>
      </c>
      <c r="G307" s="4">
        <v>48.3</v>
      </c>
      <c r="H307" s="4">
        <v>32.9</v>
      </c>
      <c r="I307" s="4">
        <v>1.3</v>
      </c>
      <c r="J307" s="4">
        <v>5.9</v>
      </c>
      <c r="K307" s="4">
        <v>0</v>
      </c>
      <c r="L307" s="4">
        <v>0</v>
      </c>
      <c r="M307" s="4">
        <v>-999</v>
      </c>
      <c r="N307" s="4">
        <v>-999</v>
      </c>
      <c r="O307" s="4">
        <v>-999</v>
      </c>
      <c r="P307" s="5">
        <v>-999</v>
      </c>
      <c r="Q307" s="5">
        <v>11</v>
      </c>
      <c r="R307" s="4">
        <v>0.90600000000000003</v>
      </c>
      <c r="S307" s="34">
        <f>ROUND((0.6105*(EXP((17.273*E307)/(E307+237.3))))*(100-H307)/100,3)</f>
        <v>1.851</v>
      </c>
      <c r="T307" s="6">
        <f>IF(V307&lt;V308,L307,0)</f>
        <v>0</v>
      </c>
      <c r="U307" s="6">
        <f>IF(T307&gt;0,M307,-999)</f>
        <v>-999</v>
      </c>
      <c r="V307">
        <v>199206</v>
      </c>
      <c r="W307">
        <v>1992</v>
      </c>
    </row>
    <row r="308" spans="1:23" x14ac:dyDescent="0.25">
      <c r="A308" s="14">
        <v>33775</v>
      </c>
      <c r="B308" s="3">
        <v>172</v>
      </c>
      <c r="C308" s="4">
        <v>27.67</v>
      </c>
      <c r="D308" s="5">
        <v>15.2</v>
      </c>
      <c r="E308" s="5">
        <v>21.8</v>
      </c>
      <c r="F308" s="5">
        <v>7.5</v>
      </c>
      <c r="G308" s="4">
        <v>54.9</v>
      </c>
      <c r="H308" s="4">
        <v>30.1</v>
      </c>
      <c r="I308" s="4">
        <v>1.2</v>
      </c>
      <c r="J308" s="4">
        <v>6.1</v>
      </c>
      <c r="K308" s="4">
        <v>0</v>
      </c>
      <c r="L308" s="4">
        <v>0</v>
      </c>
      <c r="M308" s="4">
        <v>-999</v>
      </c>
      <c r="N308" s="4">
        <v>-999</v>
      </c>
      <c r="O308" s="4">
        <v>-999</v>
      </c>
      <c r="P308" s="5">
        <v>-999</v>
      </c>
      <c r="Q308" s="5">
        <v>11.4</v>
      </c>
      <c r="R308" s="4">
        <v>0.78500000000000003</v>
      </c>
      <c r="S308" s="34">
        <f>ROUND((0.6105*(EXP((17.273*E308)/(E308+237.3))))*(100-H308)/100,3)</f>
        <v>1.825</v>
      </c>
      <c r="T308" s="6">
        <f>IF(V308&lt;V309,L308,0)</f>
        <v>0</v>
      </c>
      <c r="U308" s="6">
        <f>IF(T308&gt;0,M308,-999)</f>
        <v>-999</v>
      </c>
      <c r="V308">
        <v>199206</v>
      </c>
      <c r="W308">
        <v>1992</v>
      </c>
    </row>
    <row r="309" spans="1:23" x14ac:dyDescent="0.25">
      <c r="A309" s="14">
        <v>33776</v>
      </c>
      <c r="B309" s="3">
        <v>173</v>
      </c>
      <c r="C309" s="4">
        <v>26.46</v>
      </c>
      <c r="D309" s="5">
        <v>17.600000000000001</v>
      </c>
      <c r="E309" s="5">
        <v>24.2</v>
      </c>
      <c r="F309" s="5">
        <v>9.9</v>
      </c>
      <c r="G309" s="4">
        <v>49.1</v>
      </c>
      <c r="H309" s="4">
        <v>34.6</v>
      </c>
      <c r="I309" s="4">
        <v>1</v>
      </c>
      <c r="J309" s="4">
        <v>5.3</v>
      </c>
      <c r="K309" s="4">
        <v>0</v>
      </c>
      <c r="L309" s="4">
        <v>0</v>
      </c>
      <c r="M309" s="4">
        <v>-999</v>
      </c>
      <c r="N309" s="4">
        <v>-999</v>
      </c>
      <c r="O309" s="4">
        <v>-999</v>
      </c>
      <c r="P309" s="5">
        <v>-999</v>
      </c>
      <c r="Q309" s="5">
        <v>11.9</v>
      </c>
      <c r="R309" s="4">
        <v>1.044</v>
      </c>
      <c r="S309" s="34">
        <f>ROUND((0.6105*(EXP((17.273*E309)/(E309+237.3))))*(100-H309)/100,3)</f>
        <v>1.9750000000000001</v>
      </c>
      <c r="T309" s="6">
        <f>IF(V309&lt;V310,L309,0)</f>
        <v>0</v>
      </c>
      <c r="U309" s="6">
        <f>IF(T309&gt;0,M309,-999)</f>
        <v>-999</v>
      </c>
      <c r="V309">
        <v>199206</v>
      </c>
      <c r="W309">
        <v>1992</v>
      </c>
    </row>
    <row r="310" spans="1:23" x14ac:dyDescent="0.25">
      <c r="A310" s="14">
        <v>33777</v>
      </c>
      <c r="B310" s="3">
        <v>174</v>
      </c>
      <c r="C310" s="4">
        <v>29.57</v>
      </c>
      <c r="D310" s="5">
        <v>19.7</v>
      </c>
      <c r="E310" s="5">
        <v>27.5</v>
      </c>
      <c r="F310" s="5">
        <v>9.5</v>
      </c>
      <c r="G310" s="4">
        <v>47.8</v>
      </c>
      <c r="H310" s="4">
        <v>20.8</v>
      </c>
      <c r="I310" s="4">
        <v>1</v>
      </c>
      <c r="J310" s="4">
        <v>6.7</v>
      </c>
      <c r="K310" s="4">
        <v>0</v>
      </c>
      <c r="L310" s="4">
        <v>0</v>
      </c>
      <c r="M310" s="4">
        <v>-999</v>
      </c>
      <c r="N310" s="4">
        <v>-999</v>
      </c>
      <c r="O310" s="4">
        <v>-999</v>
      </c>
      <c r="P310" s="5">
        <v>-999</v>
      </c>
      <c r="Q310" s="5">
        <v>12.3</v>
      </c>
      <c r="R310" s="4">
        <v>0.76200000000000001</v>
      </c>
      <c r="S310" s="34">
        <f>ROUND((0.6105*(EXP((17.273*E310)/(E310+237.3))))*(100-H310)/100,3)</f>
        <v>2.907</v>
      </c>
      <c r="T310" s="6">
        <f>IF(V310&lt;V311,L310,0)</f>
        <v>0</v>
      </c>
      <c r="U310" s="6">
        <f>IF(T310&gt;0,M310,-999)</f>
        <v>-999</v>
      </c>
      <c r="V310">
        <v>199206</v>
      </c>
      <c r="W310">
        <v>1992</v>
      </c>
    </row>
    <row r="311" spans="1:23" x14ac:dyDescent="0.25">
      <c r="A311" s="14">
        <v>33778</v>
      </c>
      <c r="B311" s="3">
        <v>175</v>
      </c>
      <c r="C311" s="4">
        <v>29.23</v>
      </c>
      <c r="D311" s="5">
        <v>19.8</v>
      </c>
      <c r="E311" s="5">
        <v>26.3</v>
      </c>
      <c r="F311" s="5">
        <v>11.9</v>
      </c>
      <c r="G311" s="4">
        <v>32.700000000000003</v>
      </c>
      <c r="H311" s="4">
        <v>22.7</v>
      </c>
      <c r="I311" s="4">
        <v>1.2</v>
      </c>
      <c r="J311" s="4">
        <v>7</v>
      </c>
      <c r="K311" s="4">
        <v>0</v>
      </c>
      <c r="L311" s="4">
        <v>0</v>
      </c>
      <c r="M311" s="4">
        <v>-999</v>
      </c>
      <c r="N311" s="4">
        <v>-999</v>
      </c>
      <c r="O311" s="4">
        <v>-999</v>
      </c>
      <c r="P311" s="5">
        <v>-999</v>
      </c>
      <c r="Q311" s="5">
        <v>12.8</v>
      </c>
      <c r="R311" s="4">
        <v>0.77800000000000002</v>
      </c>
      <c r="S311" s="34">
        <f>ROUND((0.6105*(EXP((17.273*E311)/(E311+237.3))))*(100-H311)/100,3)</f>
        <v>2.6440000000000001</v>
      </c>
      <c r="T311" s="6">
        <f>IF(V311&lt;V312,L311,0)</f>
        <v>0</v>
      </c>
      <c r="U311" s="6">
        <f>IF(T311&gt;0,M311,-999)</f>
        <v>-999</v>
      </c>
      <c r="V311">
        <v>199206</v>
      </c>
      <c r="W311">
        <v>1992</v>
      </c>
    </row>
    <row r="312" spans="1:23" x14ac:dyDescent="0.25">
      <c r="A312" s="14">
        <v>33779</v>
      </c>
      <c r="B312" s="3">
        <v>176</v>
      </c>
      <c r="C312" s="4">
        <v>29.46</v>
      </c>
      <c r="D312" s="5">
        <v>19.600000000000001</v>
      </c>
      <c r="E312" s="5">
        <v>26.6</v>
      </c>
      <c r="F312" s="5">
        <v>10.3</v>
      </c>
      <c r="G312" s="4">
        <v>37</v>
      </c>
      <c r="H312" s="4">
        <v>21</v>
      </c>
      <c r="I312" s="4">
        <v>1.1000000000000001</v>
      </c>
      <c r="J312" s="4">
        <v>5.2</v>
      </c>
      <c r="K312" s="4">
        <v>0</v>
      </c>
      <c r="L312" s="4">
        <v>0</v>
      </c>
      <c r="M312" s="4">
        <v>-999</v>
      </c>
      <c r="N312" s="4">
        <v>-999</v>
      </c>
      <c r="O312" s="4">
        <v>-999</v>
      </c>
      <c r="P312" s="5">
        <v>-999</v>
      </c>
      <c r="Q312" s="5">
        <v>13.2</v>
      </c>
      <c r="R312" s="4">
        <v>0.73299999999999998</v>
      </c>
      <c r="S312" s="34">
        <f>ROUND((0.6105*(EXP((17.273*E312)/(E312+237.3))))*(100-H312)/100,3)</f>
        <v>2.7509999999999999</v>
      </c>
      <c r="T312" s="6">
        <f>IF(V312&lt;V313,L312,0)</f>
        <v>0</v>
      </c>
      <c r="U312" s="6">
        <f>IF(T312&gt;0,M312,-999)</f>
        <v>-999</v>
      </c>
      <c r="V312">
        <v>199206</v>
      </c>
      <c r="W312">
        <v>1992</v>
      </c>
    </row>
    <row r="313" spans="1:23" x14ac:dyDescent="0.25">
      <c r="A313" s="14">
        <v>33780</v>
      </c>
      <c r="B313" s="3">
        <v>177</v>
      </c>
      <c r="C313" s="4">
        <v>28.73</v>
      </c>
      <c r="D313" s="5">
        <v>20.5</v>
      </c>
      <c r="E313" s="5">
        <v>27.8</v>
      </c>
      <c r="F313" s="5">
        <v>12.2</v>
      </c>
      <c r="G313" s="4">
        <v>30.7</v>
      </c>
      <c r="H313" s="4">
        <v>17.399999999999999</v>
      </c>
      <c r="I313" s="4">
        <v>1.2</v>
      </c>
      <c r="J313" s="4">
        <v>5.2</v>
      </c>
      <c r="K313" s="4">
        <v>0</v>
      </c>
      <c r="L313" s="4">
        <v>0</v>
      </c>
      <c r="M313" s="4">
        <v>-999</v>
      </c>
      <c r="N313" s="4">
        <v>-999</v>
      </c>
      <c r="O313" s="4">
        <v>-999</v>
      </c>
      <c r="P313" s="5">
        <v>-999</v>
      </c>
      <c r="Q313" s="5">
        <v>13.5</v>
      </c>
      <c r="R313" s="4">
        <v>0.64800000000000002</v>
      </c>
      <c r="S313" s="34">
        <f>ROUND((0.6105*(EXP((17.273*E313)/(E313+237.3))))*(100-H313)/100,3)</f>
        <v>3.0859999999999999</v>
      </c>
      <c r="T313" s="6">
        <f>IF(V313&lt;V314,L313,0)</f>
        <v>0</v>
      </c>
      <c r="U313" s="6">
        <f>IF(T313&gt;0,M313,-999)</f>
        <v>-999</v>
      </c>
      <c r="V313">
        <v>199206</v>
      </c>
      <c r="W313">
        <v>1992</v>
      </c>
    </row>
    <row r="314" spans="1:23" x14ac:dyDescent="0.25">
      <c r="A314" s="14">
        <v>33781</v>
      </c>
      <c r="B314" s="3">
        <v>178</v>
      </c>
      <c r="C314" s="4">
        <v>28.8</v>
      </c>
      <c r="D314" s="5">
        <v>19.100000000000001</v>
      </c>
      <c r="E314" s="5">
        <v>27</v>
      </c>
      <c r="F314" s="5">
        <v>10.3</v>
      </c>
      <c r="G314" s="4">
        <v>30.2</v>
      </c>
      <c r="H314" s="4">
        <v>17.3</v>
      </c>
      <c r="I314" s="4">
        <v>1.2</v>
      </c>
      <c r="J314" s="4">
        <v>5.2</v>
      </c>
      <c r="K314" s="4">
        <v>0</v>
      </c>
      <c r="L314" s="4">
        <v>0</v>
      </c>
      <c r="M314" s="4">
        <v>-999</v>
      </c>
      <c r="N314" s="4">
        <v>-999</v>
      </c>
      <c r="O314" s="4">
        <v>-999</v>
      </c>
      <c r="P314" s="5">
        <v>-999</v>
      </c>
      <c r="Q314" s="5">
        <v>13.8</v>
      </c>
      <c r="R314" s="4">
        <v>0.61599999999999999</v>
      </c>
      <c r="S314" s="34">
        <f>ROUND((0.6105*(EXP((17.273*E314)/(E314+237.3))))*(100-H314)/100,3)</f>
        <v>2.948</v>
      </c>
      <c r="T314" s="6">
        <f>IF(V314&lt;V315,L314,0)</f>
        <v>0</v>
      </c>
      <c r="U314" s="6">
        <f>IF(T314&gt;0,M314,-999)</f>
        <v>-999</v>
      </c>
      <c r="V314">
        <v>199206</v>
      </c>
      <c r="W314">
        <v>1992</v>
      </c>
    </row>
    <row r="315" spans="1:23" x14ac:dyDescent="0.25">
      <c r="A315" s="14">
        <v>33782</v>
      </c>
      <c r="B315" s="3">
        <v>179</v>
      </c>
      <c r="C315" s="4">
        <v>19.739999999999998</v>
      </c>
      <c r="D315" s="5">
        <v>18.3</v>
      </c>
      <c r="E315" s="5">
        <v>24.8</v>
      </c>
      <c r="F315" s="5">
        <v>11.4</v>
      </c>
      <c r="G315" s="4">
        <v>41.5</v>
      </c>
      <c r="H315" s="4">
        <v>30.3</v>
      </c>
      <c r="I315" s="4">
        <v>1.4</v>
      </c>
      <c r="J315" s="4">
        <v>7.3</v>
      </c>
      <c r="K315" s="4">
        <v>0</v>
      </c>
      <c r="L315" s="4">
        <v>0</v>
      </c>
      <c r="M315" s="4">
        <v>-999</v>
      </c>
      <c r="N315" s="4">
        <v>-999</v>
      </c>
      <c r="O315" s="4">
        <v>-999</v>
      </c>
      <c r="P315" s="5">
        <v>-999</v>
      </c>
      <c r="Q315" s="5">
        <v>14.1</v>
      </c>
      <c r="R315" s="4">
        <v>0.94799999999999995</v>
      </c>
      <c r="S315" s="34">
        <f>ROUND((0.6105*(EXP((17.273*E315)/(E315+237.3))))*(100-H315)/100,3)</f>
        <v>2.181</v>
      </c>
      <c r="T315" s="6">
        <f>IF(V315&lt;V316,L315,0)</f>
        <v>0</v>
      </c>
      <c r="U315" s="6">
        <f>IF(T315&gt;0,M315,-999)</f>
        <v>-999</v>
      </c>
      <c r="V315">
        <v>199206</v>
      </c>
      <c r="W315">
        <v>1992</v>
      </c>
    </row>
    <row r="316" spans="1:23" x14ac:dyDescent="0.25">
      <c r="A316" s="14">
        <v>33783</v>
      </c>
      <c r="B316" s="3">
        <v>180</v>
      </c>
      <c r="C316" s="4">
        <v>18.2</v>
      </c>
      <c r="D316" s="5">
        <v>15.6</v>
      </c>
      <c r="E316" s="5">
        <v>23.5</v>
      </c>
      <c r="F316" s="5">
        <v>9.9</v>
      </c>
      <c r="G316" s="4">
        <v>65.3</v>
      </c>
      <c r="H316" s="4">
        <v>41.6</v>
      </c>
      <c r="I316" s="4">
        <v>2.5</v>
      </c>
      <c r="J316" s="4">
        <v>9.6</v>
      </c>
      <c r="K316" s="4">
        <v>15.2</v>
      </c>
      <c r="L316" s="4">
        <v>0</v>
      </c>
      <c r="M316" s="4">
        <v>-999</v>
      </c>
      <c r="N316" s="4">
        <v>-999</v>
      </c>
      <c r="O316" s="4">
        <v>-999</v>
      </c>
      <c r="P316" s="5">
        <v>-999</v>
      </c>
      <c r="Q316" s="5">
        <v>14.2</v>
      </c>
      <c r="R316" s="4">
        <v>1.2070000000000001</v>
      </c>
      <c r="S316" s="34">
        <f>ROUND((0.6105*(EXP((17.273*E316)/(E316+237.3))))*(100-H316)/100,3)</f>
        <v>1.6910000000000001</v>
      </c>
      <c r="T316" s="6">
        <f>IF(V316&lt;V317,L316,0)</f>
        <v>0</v>
      </c>
      <c r="U316" s="6">
        <f>IF(T316&gt;0,M316,-999)</f>
        <v>-999</v>
      </c>
      <c r="V316">
        <v>199206</v>
      </c>
      <c r="W316">
        <v>1992</v>
      </c>
    </row>
    <row r="317" spans="1:23" x14ac:dyDescent="0.25">
      <c r="A317" s="14">
        <v>33784</v>
      </c>
      <c r="B317" s="3">
        <v>181</v>
      </c>
      <c r="C317" s="4">
        <v>8.58</v>
      </c>
      <c r="D317" s="5">
        <v>9.1999999999999993</v>
      </c>
      <c r="E317" s="5">
        <v>12.2</v>
      </c>
      <c r="F317" s="5">
        <v>6.1</v>
      </c>
      <c r="G317" s="4">
        <v>92.8</v>
      </c>
      <c r="H317" s="4">
        <v>78.099999999999994</v>
      </c>
      <c r="I317" s="4">
        <v>2.8</v>
      </c>
      <c r="J317" s="4">
        <v>10</v>
      </c>
      <c r="K317" s="4">
        <v>20.3</v>
      </c>
      <c r="L317" s="4">
        <v>0</v>
      </c>
      <c r="M317" s="4">
        <v>-999</v>
      </c>
      <c r="N317" s="4">
        <v>-999</v>
      </c>
      <c r="O317" s="4">
        <v>-999</v>
      </c>
      <c r="P317" s="5">
        <v>-999</v>
      </c>
      <c r="Q317" s="5">
        <v>14</v>
      </c>
      <c r="R317" s="4">
        <v>1.1100000000000001</v>
      </c>
      <c r="S317" s="34">
        <f>ROUND((0.6105*(EXP((17.273*E317)/(E317+237.3))))*(100-H317)/100,3)</f>
        <v>0.311</v>
      </c>
      <c r="T317" s="6">
        <f>IF(V317&lt;V318,L317,0)</f>
        <v>0</v>
      </c>
      <c r="U317" s="6">
        <f>IF(T317&gt;0,M317,-999)</f>
        <v>-999</v>
      </c>
      <c r="V317">
        <v>199206</v>
      </c>
      <c r="W317">
        <v>1992</v>
      </c>
    </row>
    <row r="318" spans="1:23" x14ac:dyDescent="0.25">
      <c r="A318" s="14">
        <v>33785</v>
      </c>
      <c r="B318" s="3">
        <v>182</v>
      </c>
      <c r="C318" s="4">
        <v>12.25</v>
      </c>
      <c r="D318" s="5">
        <v>8</v>
      </c>
      <c r="E318" s="5">
        <v>12.1</v>
      </c>
      <c r="F318" s="5">
        <v>4.4000000000000004</v>
      </c>
      <c r="G318" s="4">
        <v>90.6</v>
      </c>
      <c r="H318" s="4">
        <v>74.3</v>
      </c>
      <c r="I318" s="4">
        <v>0.6</v>
      </c>
      <c r="J318" s="4">
        <v>4</v>
      </c>
      <c r="K318" s="4">
        <v>3.8</v>
      </c>
      <c r="L318" s="4">
        <v>0</v>
      </c>
      <c r="M318" s="4">
        <v>-999</v>
      </c>
      <c r="N318" s="4">
        <v>-999</v>
      </c>
      <c r="O318" s="4">
        <v>-999</v>
      </c>
      <c r="P318" s="5">
        <v>-999</v>
      </c>
      <c r="Q318" s="5">
        <v>13.5</v>
      </c>
      <c r="R318" s="4">
        <v>1.0489999999999999</v>
      </c>
      <c r="S318" s="34">
        <f>ROUND((0.6105*(EXP((17.273*E318)/(E318+237.3))))*(100-H318)/100,3)</f>
        <v>0.36299999999999999</v>
      </c>
      <c r="T318" s="6">
        <f>IF(V318&lt;V319,L318,0)</f>
        <v>0</v>
      </c>
      <c r="U318" s="6">
        <f>IF(T318&gt;0,M318,-999)</f>
        <v>-999</v>
      </c>
      <c r="V318">
        <v>199206</v>
      </c>
      <c r="W318">
        <v>1992</v>
      </c>
    </row>
    <row r="319" spans="1:23" x14ac:dyDescent="0.25">
      <c r="A319" s="14">
        <v>33786</v>
      </c>
      <c r="B319" s="3">
        <v>183</v>
      </c>
      <c r="C319" s="4">
        <v>6.79</v>
      </c>
      <c r="D319" s="5">
        <v>7.6</v>
      </c>
      <c r="E319" s="5">
        <v>11</v>
      </c>
      <c r="F319" s="5">
        <v>4.5</v>
      </c>
      <c r="G319" s="4">
        <v>93.3</v>
      </c>
      <c r="H319" s="4">
        <v>86.5</v>
      </c>
      <c r="I319" s="4">
        <v>0.5</v>
      </c>
      <c r="J319" s="4">
        <v>3.6</v>
      </c>
      <c r="K319" s="4">
        <v>6.4</v>
      </c>
      <c r="L319" s="4">
        <v>0</v>
      </c>
      <c r="M319" s="4">
        <v>-999</v>
      </c>
      <c r="N319" s="4">
        <v>-999</v>
      </c>
      <c r="O319" s="4">
        <v>-999</v>
      </c>
      <c r="P319" s="5">
        <v>-999</v>
      </c>
      <c r="Q319" s="5">
        <v>13.5</v>
      </c>
      <c r="R319" s="4">
        <v>1.1319999999999999</v>
      </c>
      <c r="S319" s="34">
        <f>ROUND((0.6105*(EXP((17.273*E319)/(E319+237.3))))*(100-H319)/100,3)</f>
        <v>0.17699999999999999</v>
      </c>
      <c r="T319" s="6">
        <f>IF(V319&lt;V320,L319,0)</f>
        <v>0</v>
      </c>
      <c r="U319" s="6">
        <f>IF(T319&gt;0,M319,-999)</f>
        <v>-999</v>
      </c>
      <c r="V319">
        <v>199207</v>
      </c>
      <c r="W319">
        <v>1992</v>
      </c>
    </row>
    <row r="320" spans="1:23" x14ac:dyDescent="0.25">
      <c r="A320" s="14">
        <v>33787</v>
      </c>
      <c r="B320" s="3">
        <v>184</v>
      </c>
      <c r="C320" s="4">
        <v>11.5</v>
      </c>
      <c r="D320" s="5">
        <v>7.6</v>
      </c>
      <c r="E320" s="5">
        <v>14.1</v>
      </c>
      <c r="F320" s="5">
        <v>3.9</v>
      </c>
      <c r="G320" s="4">
        <v>91.2</v>
      </c>
      <c r="H320" s="4">
        <v>63.7</v>
      </c>
      <c r="I320" s="4">
        <v>0.5</v>
      </c>
      <c r="J320" s="4">
        <v>4.0999999999999996</v>
      </c>
      <c r="K320" s="4">
        <v>6.1</v>
      </c>
      <c r="L320" s="4">
        <v>0</v>
      </c>
      <c r="M320" s="4">
        <v>-999</v>
      </c>
      <c r="N320" s="4">
        <v>-999</v>
      </c>
      <c r="O320" s="4">
        <v>-999</v>
      </c>
      <c r="P320" s="5">
        <v>-999</v>
      </c>
      <c r="Q320" s="5">
        <v>14.7</v>
      </c>
      <c r="R320" s="4">
        <v>1.024</v>
      </c>
      <c r="S320" s="34">
        <f>ROUND((0.6105*(EXP((17.273*E320)/(E320+237.3))))*(100-H320)/100,3)</f>
        <v>0.58399999999999996</v>
      </c>
      <c r="T320" s="6">
        <f>IF(V320&lt;V321,L320,0)</f>
        <v>0</v>
      </c>
      <c r="U320" s="6">
        <f>IF(T320&gt;0,M320,-999)</f>
        <v>-999</v>
      </c>
      <c r="V320">
        <v>199207</v>
      </c>
      <c r="W320">
        <v>1992</v>
      </c>
    </row>
    <row r="321" spans="1:23" x14ac:dyDescent="0.25">
      <c r="A321" s="14">
        <v>33788</v>
      </c>
      <c r="B321" s="3">
        <v>185</v>
      </c>
      <c r="C321" s="4">
        <v>15.12</v>
      </c>
      <c r="D321" s="5">
        <v>9</v>
      </c>
      <c r="E321" s="5">
        <v>14.1</v>
      </c>
      <c r="F321" s="5">
        <v>6.2</v>
      </c>
      <c r="G321" s="4">
        <v>87.3</v>
      </c>
      <c r="H321" s="4">
        <v>63.3</v>
      </c>
      <c r="I321" s="4">
        <v>1</v>
      </c>
      <c r="J321" s="4">
        <v>4.4000000000000004</v>
      </c>
      <c r="K321" s="4">
        <v>0.3</v>
      </c>
      <c r="L321" s="4">
        <v>0</v>
      </c>
      <c r="M321" s="4">
        <v>-999</v>
      </c>
      <c r="N321" s="4">
        <v>-999</v>
      </c>
      <c r="O321" s="4">
        <v>-999</v>
      </c>
      <c r="P321" s="5">
        <v>-999</v>
      </c>
      <c r="Q321" s="5">
        <v>14.9</v>
      </c>
      <c r="R321" s="4">
        <v>1.0189999999999999</v>
      </c>
      <c r="S321" s="34">
        <f>ROUND((0.6105*(EXP((17.273*E321)/(E321+237.3))))*(100-H321)/100,3)</f>
        <v>0.59</v>
      </c>
      <c r="T321" s="6">
        <f>IF(V321&lt;V322,L321,0)</f>
        <v>0</v>
      </c>
      <c r="U321" s="6">
        <f>IF(T321&gt;0,M321,-999)</f>
        <v>-999</v>
      </c>
      <c r="V321">
        <v>199207</v>
      </c>
      <c r="W321">
        <v>1992</v>
      </c>
    </row>
    <row r="322" spans="1:23" x14ac:dyDescent="0.25">
      <c r="A322" s="14">
        <v>33789</v>
      </c>
      <c r="B322" s="3">
        <v>186</v>
      </c>
      <c r="C322" s="4">
        <v>15.75</v>
      </c>
      <c r="D322" s="5">
        <v>10.7</v>
      </c>
      <c r="E322" s="5">
        <v>16.899999999999999</v>
      </c>
      <c r="F322" s="5">
        <v>6.6</v>
      </c>
      <c r="G322" s="4">
        <v>69.599999999999994</v>
      </c>
      <c r="H322" s="4">
        <v>51.9</v>
      </c>
      <c r="I322" s="4">
        <v>1.5</v>
      </c>
      <c r="J322" s="4">
        <v>5.0999999999999996</v>
      </c>
      <c r="K322" s="4">
        <v>13</v>
      </c>
      <c r="L322" s="4">
        <v>0</v>
      </c>
      <c r="M322" s="4">
        <v>-999</v>
      </c>
      <c r="N322" s="4">
        <v>-999</v>
      </c>
      <c r="O322" s="4">
        <v>-999</v>
      </c>
      <c r="P322" s="5">
        <v>-999</v>
      </c>
      <c r="Q322" s="5">
        <v>-999</v>
      </c>
      <c r="R322" s="4">
        <v>1.002</v>
      </c>
      <c r="S322" s="34">
        <f>ROUND((0.6105*(EXP((17.273*E322)/(E322+237.3))))*(100-H322)/100,3)</f>
        <v>0.92600000000000005</v>
      </c>
      <c r="T322" s="6">
        <f>IF(V322&lt;V323,L322,0)</f>
        <v>0</v>
      </c>
      <c r="U322" s="6">
        <f>IF(T322&gt;0,M322,-999)</f>
        <v>-999</v>
      </c>
      <c r="V322">
        <v>199207</v>
      </c>
      <c r="W322">
        <v>1992</v>
      </c>
    </row>
    <row r="323" spans="1:23" x14ac:dyDescent="0.25">
      <c r="A323" s="14">
        <v>33790</v>
      </c>
      <c r="B323" s="3">
        <v>187</v>
      </c>
      <c r="C323" s="4">
        <v>9.36</v>
      </c>
      <c r="D323" s="5">
        <v>8.3000000000000007</v>
      </c>
      <c r="E323" s="5">
        <v>11.1</v>
      </c>
      <c r="F323" s="5">
        <v>8.6999999999999993</v>
      </c>
      <c r="G323" s="4">
        <v>92.9</v>
      </c>
      <c r="H323" s="4">
        <v>52</v>
      </c>
      <c r="I323" s="4">
        <v>1.1000000000000001</v>
      </c>
      <c r="J323" s="4">
        <v>4.9000000000000004</v>
      </c>
      <c r="K323" s="4">
        <v>16</v>
      </c>
      <c r="L323" s="4">
        <v>0</v>
      </c>
      <c r="M323" s="4">
        <v>-999</v>
      </c>
      <c r="N323" s="4">
        <v>-999</v>
      </c>
      <c r="O323" s="4">
        <v>-999</v>
      </c>
      <c r="P323" s="5">
        <v>-999</v>
      </c>
      <c r="Q323" s="5">
        <v>-999</v>
      </c>
      <c r="R323" s="4">
        <v>0.68700000000000006</v>
      </c>
      <c r="S323" s="34">
        <f>ROUND((0.6105*(EXP((17.273*E323)/(E323+237.3))))*(100-H323)/100,3)</f>
        <v>0.63400000000000001</v>
      </c>
      <c r="T323" s="6">
        <f>IF(V323&lt;V324,L323,0)</f>
        <v>0</v>
      </c>
      <c r="U323" s="6">
        <f>IF(T323&gt;0,M323,-999)</f>
        <v>-999</v>
      </c>
      <c r="V323">
        <v>199207</v>
      </c>
      <c r="W323">
        <v>1992</v>
      </c>
    </row>
    <row r="324" spans="1:23" x14ac:dyDescent="0.25">
      <c r="A324" s="14">
        <v>33791</v>
      </c>
      <c r="B324" s="3">
        <v>188</v>
      </c>
      <c r="C324" s="4">
        <v>3.37</v>
      </c>
      <c r="D324" s="5">
        <v>7.5</v>
      </c>
      <c r="E324" s="5">
        <v>8.1</v>
      </c>
      <c r="F324" s="5">
        <v>8.1999999999999993</v>
      </c>
      <c r="G324" s="4">
        <v>94.7</v>
      </c>
      <c r="H324" s="4">
        <v>52.8</v>
      </c>
      <c r="I324" s="4">
        <v>1.3</v>
      </c>
      <c r="J324" s="4">
        <v>4.9000000000000004</v>
      </c>
      <c r="K324" s="4">
        <v>1.5</v>
      </c>
      <c r="L324" s="4">
        <v>0</v>
      </c>
      <c r="M324" s="4">
        <v>-999</v>
      </c>
      <c r="N324" s="4">
        <v>-999</v>
      </c>
      <c r="O324" s="4">
        <v>-999</v>
      </c>
      <c r="P324" s="5">
        <v>-999</v>
      </c>
      <c r="Q324" s="5">
        <v>-999</v>
      </c>
      <c r="R324" s="4">
        <v>0.56999999999999995</v>
      </c>
      <c r="S324" s="34">
        <f>ROUND((0.6105*(EXP((17.273*E324)/(E324+237.3))))*(100-H324)/100,3)</f>
        <v>0.51</v>
      </c>
      <c r="T324" s="6">
        <f>IF(V324&lt;V325,L324,0)</f>
        <v>0</v>
      </c>
      <c r="U324" s="6">
        <f>IF(T324&gt;0,M324,-999)</f>
        <v>-999</v>
      </c>
      <c r="V324">
        <v>199207</v>
      </c>
      <c r="W324">
        <v>1992</v>
      </c>
    </row>
    <row r="325" spans="1:23" x14ac:dyDescent="0.25">
      <c r="A325" s="14">
        <v>33792</v>
      </c>
      <c r="B325" s="3">
        <v>189</v>
      </c>
      <c r="C325" s="4">
        <v>9.77</v>
      </c>
      <c r="D325" s="5">
        <v>8.5</v>
      </c>
      <c r="E325" s="5">
        <v>13.6</v>
      </c>
      <c r="F325" s="5">
        <v>4.4000000000000004</v>
      </c>
      <c r="G325" s="4">
        <v>87.2</v>
      </c>
      <c r="H325" s="4">
        <v>50.5</v>
      </c>
      <c r="I325" s="4">
        <v>0.8</v>
      </c>
      <c r="J325" s="4">
        <v>4.9000000000000004</v>
      </c>
      <c r="K325" s="4">
        <v>0.8</v>
      </c>
      <c r="L325" s="4">
        <v>0</v>
      </c>
      <c r="M325" s="4">
        <v>-999</v>
      </c>
      <c r="N325" s="4">
        <v>-999</v>
      </c>
      <c r="O325" s="4">
        <v>-999</v>
      </c>
      <c r="P325" s="5">
        <v>-999</v>
      </c>
      <c r="Q325" s="5">
        <v>-999</v>
      </c>
      <c r="R325" s="4">
        <v>0.78600000000000003</v>
      </c>
      <c r="S325" s="34">
        <f>ROUND((0.6105*(EXP((17.273*E325)/(E325+237.3))))*(100-H325)/100,3)</f>
        <v>0.77100000000000002</v>
      </c>
      <c r="T325" s="6">
        <f>IF(V325&lt;V326,L325,0)</f>
        <v>0</v>
      </c>
      <c r="U325" s="6">
        <f>IF(T325&gt;0,M325,-999)</f>
        <v>-999</v>
      </c>
      <c r="V325">
        <v>199207</v>
      </c>
      <c r="W325">
        <v>1992</v>
      </c>
    </row>
    <row r="326" spans="1:23" x14ac:dyDescent="0.25">
      <c r="A326" s="14">
        <v>33793</v>
      </c>
      <c r="B326" s="3">
        <v>190</v>
      </c>
      <c r="C326" s="4">
        <v>13.08</v>
      </c>
      <c r="D326" s="5">
        <v>8.5</v>
      </c>
      <c r="E326" s="5">
        <v>14.6</v>
      </c>
      <c r="F326" s="5">
        <v>4.4000000000000004</v>
      </c>
      <c r="G326" s="4">
        <v>83.9</v>
      </c>
      <c r="H326" s="4">
        <v>49</v>
      </c>
      <c r="I326" s="4">
        <v>0.9</v>
      </c>
      <c r="J326" s="4">
        <v>5.5</v>
      </c>
      <c r="K326" s="4">
        <v>0.5</v>
      </c>
      <c r="L326" s="4">
        <v>0</v>
      </c>
      <c r="M326" s="4">
        <v>-999</v>
      </c>
      <c r="N326" s="4">
        <v>-999</v>
      </c>
      <c r="O326" s="4">
        <v>-999</v>
      </c>
      <c r="P326" s="5">
        <v>-999</v>
      </c>
      <c r="Q326" s="5">
        <v>-999</v>
      </c>
      <c r="R326" s="4">
        <v>0.81399999999999995</v>
      </c>
      <c r="S326" s="34">
        <f>ROUND((0.6105*(EXP((17.273*E326)/(E326+237.3))))*(100-H326)/100,3)</f>
        <v>0.84699999999999998</v>
      </c>
      <c r="T326" s="6">
        <f>IF(V326&lt;V327,L326,0)</f>
        <v>0</v>
      </c>
      <c r="U326" s="6">
        <f>IF(T326&gt;0,M326,-999)</f>
        <v>-999</v>
      </c>
      <c r="V326">
        <v>199207</v>
      </c>
      <c r="W326">
        <v>1992</v>
      </c>
    </row>
    <row r="327" spans="1:23" x14ac:dyDescent="0.25">
      <c r="A327" s="14">
        <v>33794</v>
      </c>
      <c r="B327" s="3">
        <v>191</v>
      </c>
      <c r="C327" s="4">
        <v>20.78</v>
      </c>
      <c r="D327" s="5">
        <v>10</v>
      </c>
      <c r="E327" s="5">
        <v>15.6</v>
      </c>
      <c r="F327" s="5">
        <v>4.2</v>
      </c>
      <c r="G327" s="4">
        <v>77</v>
      </c>
      <c r="H327" s="4">
        <v>44.9</v>
      </c>
      <c r="I327" s="4">
        <v>1</v>
      </c>
      <c r="J327" s="4">
        <v>6</v>
      </c>
      <c r="K327" s="4">
        <v>0</v>
      </c>
      <c r="L327" s="4">
        <v>0</v>
      </c>
      <c r="M327" s="4">
        <v>-999</v>
      </c>
      <c r="N327" s="4">
        <v>-999</v>
      </c>
      <c r="O327" s="4">
        <v>-999</v>
      </c>
      <c r="P327" s="5">
        <v>-999</v>
      </c>
      <c r="Q327" s="5">
        <v>-999</v>
      </c>
      <c r="R327" s="4">
        <v>0.79600000000000004</v>
      </c>
      <c r="S327" s="34">
        <f>ROUND((0.6105*(EXP((17.273*E327)/(E327+237.3))))*(100-H327)/100,3)</f>
        <v>0.97599999999999998</v>
      </c>
      <c r="T327" s="6">
        <f>IF(V327&lt;V328,L327,0)</f>
        <v>0</v>
      </c>
      <c r="U327" s="6">
        <f>IF(T327&gt;0,M327,-999)</f>
        <v>-999</v>
      </c>
      <c r="V327">
        <v>199207</v>
      </c>
      <c r="W327">
        <v>1992</v>
      </c>
    </row>
    <row r="328" spans="1:23" x14ac:dyDescent="0.25">
      <c r="A328" s="14">
        <v>33795</v>
      </c>
      <c r="B328" s="3">
        <v>192</v>
      </c>
      <c r="C328" s="4">
        <v>8.77</v>
      </c>
      <c r="D328" s="5">
        <v>7.9</v>
      </c>
      <c r="E328" s="5">
        <v>13.5</v>
      </c>
      <c r="F328" s="5">
        <v>4.5999999999999996</v>
      </c>
      <c r="G328" s="4">
        <v>91.5</v>
      </c>
      <c r="H328" s="4">
        <v>49.8</v>
      </c>
      <c r="I328" s="4">
        <v>0.8</v>
      </c>
      <c r="J328" s="4">
        <v>4.9000000000000004</v>
      </c>
      <c r="K328" s="4">
        <v>10.4</v>
      </c>
      <c r="L328" s="4">
        <v>0</v>
      </c>
      <c r="M328" s="4">
        <v>-999</v>
      </c>
      <c r="N328" s="4">
        <v>-999</v>
      </c>
      <c r="O328" s="4">
        <v>-999</v>
      </c>
      <c r="P328" s="5">
        <v>-999</v>
      </c>
      <c r="Q328" s="5">
        <v>-999</v>
      </c>
      <c r="R328" s="4">
        <v>0.77</v>
      </c>
      <c r="S328" s="34">
        <f>ROUND((0.6105*(EXP((17.273*E328)/(E328+237.3))))*(100-H328)/100,3)</f>
        <v>0.77700000000000002</v>
      </c>
      <c r="T328" s="6">
        <f>IF(V328&lt;V329,L328,0)</f>
        <v>0</v>
      </c>
      <c r="U328" s="6">
        <f>IF(T328&gt;0,M328,-999)</f>
        <v>-999</v>
      </c>
      <c r="V328">
        <v>199207</v>
      </c>
      <c r="W328">
        <v>1992</v>
      </c>
    </row>
    <row r="329" spans="1:23" x14ac:dyDescent="0.25">
      <c r="A329" s="14">
        <v>33796</v>
      </c>
      <c r="B329" s="3">
        <v>193</v>
      </c>
      <c r="C329" s="4">
        <v>18.149999999999999</v>
      </c>
      <c r="D329" s="5">
        <v>10.4</v>
      </c>
      <c r="E329" s="5">
        <v>17.600000000000001</v>
      </c>
      <c r="F329" s="5">
        <v>4.5</v>
      </c>
      <c r="G329" s="4">
        <v>83.5</v>
      </c>
      <c r="H329" s="4">
        <v>44.2</v>
      </c>
      <c r="I329" s="4">
        <v>0.8</v>
      </c>
      <c r="J329" s="4">
        <v>5</v>
      </c>
      <c r="K329" s="4">
        <v>0</v>
      </c>
      <c r="L329" s="4">
        <v>0</v>
      </c>
      <c r="M329" s="4">
        <v>-999</v>
      </c>
      <c r="N329" s="4">
        <v>-999</v>
      </c>
      <c r="O329" s="4">
        <v>-999</v>
      </c>
      <c r="P329" s="5">
        <v>-999</v>
      </c>
      <c r="Q329" s="5">
        <v>-999</v>
      </c>
      <c r="R329" s="4">
        <v>0.88900000000000001</v>
      </c>
      <c r="S329" s="34">
        <f>ROUND((0.6105*(EXP((17.273*E329)/(E329+237.3))))*(100-H329)/100,3)</f>
        <v>1.123</v>
      </c>
      <c r="T329" s="6">
        <f>IF(V329&lt;V330,L329,0)</f>
        <v>0</v>
      </c>
      <c r="U329" s="6">
        <f>IF(T329&gt;0,M329,-999)</f>
        <v>-999</v>
      </c>
      <c r="V329">
        <v>199207</v>
      </c>
      <c r="W329">
        <v>1992</v>
      </c>
    </row>
    <row r="330" spans="1:23" x14ac:dyDescent="0.25">
      <c r="A330" s="14">
        <v>33797</v>
      </c>
      <c r="B330" s="3">
        <v>194</v>
      </c>
      <c r="C330" s="4">
        <v>15.36</v>
      </c>
      <c r="D330" s="5">
        <v>11.8</v>
      </c>
      <c r="E330" s="5">
        <v>17.399999999999999</v>
      </c>
      <c r="F330" s="5">
        <v>5.6</v>
      </c>
      <c r="G330" s="4">
        <v>79.3</v>
      </c>
      <c r="H330" s="4">
        <v>49.7</v>
      </c>
      <c r="I330" s="4">
        <v>1.3</v>
      </c>
      <c r="J330" s="4">
        <v>5.0999999999999996</v>
      </c>
      <c r="K330" s="4">
        <v>0.3</v>
      </c>
      <c r="L330" s="4">
        <v>0</v>
      </c>
      <c r="M330" s="4">
        <v>-999</v>
      </c>
      <c r="N330" s="4">
        <v>-999</v>
      </c>
      <c r="O330" s="4">
        <v>-999</v>
      </c>
      <c r="P330" s="5">
        <v>-999</v>
      </c>
      <c r="Q330" s="5">
        <v>-999</v>
      </c>
      <c r="R330" s="4">
        <v>0.98699999999999999</v>
      </c>
      <c r="S330" s="34">
        <f>ROUND((0.6105*(EXP((17.273*E330)/(E330+237.3))))*(100-H330)/100,3)</f>
        <v>0.999</v>
      </c>
      <c r="T330" s="6">
        <f>IF(V330&lt;V331,L330,0)</f>
        <v>0</v>
      </c>
      <c r="U330" s="6">
        <f>IF(T330&gt;0,M330,-999)</f>
        <v>-999</v>
      </c>
      <c r="V330">
        <v>199207</v>
      </c>
      <c r="W330">
        <v>1992</v>
      </c>
    </row>
    <row r="331" spans="1:23" x14ac:dyDescent="0.25">
      <c r="A331" s="14">
        <v>33798</v>
      </c>
      <c r="B331" s="3">
        <v>195</v>
      </c>
      <c r="C331" s="4">
        <v>18.149999999999999</v>
      </c>
      <c r="D331" s="5">
        <v>10.7</v>
      </c>
      <c r="E331" s="5">
        <v>15</v>
      </c>
      <c r="F331" s="5">
        <v>5.3</v>
      </c>
      <c r="G331" s="4">
        <v>72.3</v>
      </c>
      <c r="H331" s="4">
        <v>48.6</v>
      </c>
      <c r="I331" s="4">
        <v>2.5</v>
      </c>
      <c r="J331" s="4">
        <v>8.1</v>
      </c>
      <c r="K331" s="4">
        <v>0</v>
      </c>
      <c r="L331" s="4">
        <v>0</v>
      </c>
      <c r="M331" s="4">
        <v>-999</v>
      </c>
      <c r="N331" s="4">
        <v>-999</v>
      </c>
      <c r="O331" s="4">
        <v>-999</v>
      </c>
      <c r="P331" s="5">
        <v>-999</v>
      </c>
      <c r="Q331" s="5">
        <v>-999</v>
      </c>
      <c r="R331" s="4">
        <v>0.82899999999999996</v>
      </c>
      <c r="S331" s="34">
        <f>ROUND((0.6105*(EXP((17.273*E331)/(E331+237.3))))*(100-H331)/100,3)</f>
        <v>0.876</v>
      </c>
      <c r="T331" s="6">
        <f>IF(V331&lt;V332,L331,0)</f>
        <v>0</v>
      </c>
      <c r="U331" s="6">
        <f>IF(T331&gt;0,M331,-999)</f>
        <v>-999</v>
      </c>
      <c r="V331">
        <v>199207</v>
      </c>
      <c r="W331">
        <v>1992</v>
      </c>
    </row>
    <row r="332" spans="1:23" x14ac:dyDescent="0.25">
      <c r="A332" s="14">
        <v>33799</v>
      </c>
      <c r="B332" s="3">
        <v>196</v>
      </c>
      <c r="C332" s="4">
        <v>12.39</v>
      </c>
      <c r="D332" s="5">
        <v>7.7</v>
      </c>
      <c r="E332" s="5">
        <v>12</v>
      </c>
      <c r="F332" s="5">
        <v>4.0999999999999996</v>
      </c>
      <c r="G332" s="4">
        <v>84.7</v>
      </c>
      <c r="H332" s="4">
        <v>50.2</v>
      </c>
      <c r="I332" s="4">
        <v>1.1000000000000001</v>
      </c>
      <c r="J332" s="4">
        <v>4.3</v>
      </c>
      <c r="K332" s="4">
        <v>1</v>
      </c>
      <c r="L332" s="4">
        <v>0</v>
      </c>
      <c r="M332" s="4">
        <v>-999</v>
      </c>
      <c r="N332" s="4">
        <v>-999</v>
      </c>
      <c r="O332" s="4">
        <v>-999</v>
      </c>
      <c r="P332" s="5">
        <v>-999</v>
      </c>
      <c r="Q332" s="5">
        <v>-999</v>
      </c>
      <c r="R332" s="4">
        <v>0.70399999999999996</v>
      </c>
      <c r="S332" s="34">
        <f>ROUND((0.6105*(EXP((17.273*E332)/(E332+237.3))))*(100-H332)/100,3)</f>
        <v>0.69799999999999995</v>
      </c>
      <c r="T332" s="6">
        <f>IF(V332&lt;V333,L332,0)</f>
        <v>0</v>
      </c>
      <c r="U332" s="6">
        <f>IF(T332&gt;0,M332,-999)</f>
        <v>-999</v>
      </c>
      <c r="V332">
        <v>199207</v>
      </c>
      <c r="W332">
        <v>1992</v>
      </c>
    </row>
    <row r="333" spans="1:23" x14ac:dyDescent="0.25">
      <c r="A333" s="14">
        <v>33800</v>
      </c>
      <c r="B333" s="3">
        <v>197</v>
      </c>
      <c r="C333" s="4">
        <v>27.71</v>
      </c>
      <c r="D333" s="5">
        <v>11</v>
      </c>
      <c r="E333" s="5">
        <v>17.3</v>
      </c>
      <c r="F333" s="5">
        <v>3.2</v>
      </c>
      <c r="G333" s="4">
        <v>65.8</v>
      </c>
      <c r="H333" s="4">
        <v>40.1</v>
      </c>
      <c r="I333" s="4">
        <v>1</v>
      </c>
      <c r="J333" s="4">
        <v>5.2</v>
      </c>
      <c r="K333" s="4">
        <v>0</v>
      </c>
      <c r="L333" s="4">
        <v>0</v>
      </c>
      <c r="M333" s="4">
        <v>-999</v>
      </c>
      <c r="N333" s="4">
        <v>-999</v>
      </c>
      <c r="O333" s="4">
        <v>-999</v>
      </c>
      <c r="P333" s="5">
        <v>-999</v>
      </c>
      <c r="Q333" s="5">
        <v>-999</v>
      </c>
      <c r="R333" s="4">
        <v>0.79200000000000004</v>
      </c>
      <c r="S333" s="34">
        <f>ROUND((0.6105*(EXP((17.273*E333)/(E333+237.3))))*(100-H333)/100,3)</f>
        <v>1.1830000000000001</v>
      </c>
      <c r="T333" s="6">
        <f>IF(V333&lt;V334,L333,0)</f>
        <v>0</v>
      </c>
      <c r="U333" s="6">
        <f>IF(T333&gt;0,M333,-999)</f>
        <v>-999</v>
      </c>
      <c r="V333">
        <v>199207</v>
      </c>
      <c r="W333">
        <v>1992</v>
      </c>
    </row>
    <row r="334" spans="1:23" x14ac:dyDescent="0.25">
      <c r="A334" s="14">
        <v>33801</v>
      </c>
      <c r="B334" s="3">
        <v>198</v>
      </c>
      <c r="C334" s="4">
        <v>27.79</v>
      </c>
      <c r="D334" s="5">
        <v>15</v>
      </c>
      <c r="E334" s="5">
        <v>22.4</v>
      </c>
      <c r="F334" s="5">
        <v>4.5999999999999996</v>
      </c>
      <c r="G334" s="4">
        <v>61.1</v>
      </c>
      <c r="H334" s="4">
        <v>37.9</v>
      </c>
      <c r="I334" s="4">
        <v>1</v>
      </c>
      <c r="J334" s="4">
        <v>4.9000000000000004</v>
      </c>
      <c r="K334" s="4">
        <v>0</v>
      </c>
      <c r="L334" s="4">
        <v>0</v>
      </c>
      <c r="M334" s="4">
        <v>-999</v>
      </c>
      <c r="N334" s="4">
        <v>-999</v>
      </c>
      <c r="O334" s="4">
        <v>-999</v>
      </c>
      <c r="P334" s="5">
        <v>-999</v>
      </c>
      <c r="Q334" s="5">
        <v>-999</v>
      </c>
      <c r="R334" s="4">
        <v>1.0269999999999999</v>
      </c>
      <c r="S334" s="34">
        <f>ROUND((0.6105*(EXP((17.273*E334)/(E334+237.3))))*(100-H334)/100,3)</f>
        <v>1.6819999999999999</v>
      </c>
      <c r="T334" s="6">
        <f>IF(V334&lt;V335,L334,0)</f>
        <v>0</v>
      </c>
      <c r="U334" s="6">
        <f>IF(T334&gt;0,M334,-999)</f>
        <v>-999</v>
      </c>
      <c r="V334">
        <v>199207</v>
      </c>
      <c r="W334">
        <v>1992</v>
      </c>
    </row>
    <row r="335" spans="1:23" x14ac:dyDescent="0.25">
      <c r="A335" s="14">
        <v>33802</v>
      </c>
      <c r="B335" s="3">
        <v>199</v>
      </c>
      <c r="C335" s="4">
        <v>26.08</v>
      </c>
      <c r="D335" s="5">
        <v>17.399999999999999</v>
      </c>
      <c r="E335" s="5">
        <v>24.3</v>
      </c>
      <c r="F335" s="5">
        <v>9.3000000000000007</v>
      </c>
      <c r="G335" s="4">
        <v>60.5</v>
      </c>
      <c r="H335" s="4">
        <v>36.200000000000003</v>
      </c>
      <c r="I335" s="4">
        <v>0.9</v>
      </c>
      <c r="J335" s="4">
        <v>5.5</v>
      </c>
      <c r="K335" s="4">
        <v>0</v>
      </c>
      <c r="L335" s="4">
        <v>0</v>
      </c>
      <c r="M335" s="4">
        <v>-999</v>
      </c>
      <c r="N335" s="4">
        <v>-999</v>
      </c>
      <c r="O335" s="4">
        <v>-999</v>
      </c>
      <c r="P335" s="5">
        <v>-999</v>
      </c>
      <c r="Q335" s="5">
        <v>-999</v>
      </c>
      <c r="R335" s="4">
        <v>1.1000000000000001</v>
      </c>
      <c r="S335" s="34">
        <f>ROUND((0.6105*(EXP((17.273*E335)/(E335+237.3))))*(100-H335)/100,3)</f>
        <v>1.9379999999999999</v>
      </c>
      <c r="T335" s="6">
        <f>IF(V335&lt;V336,L335,0)</f>
        <v>0</v>
      </c>
      <c r="U335" s="6">
        <f>IF(T335&gt;0,M335,-999)</f>
        <v>-999</v>
      </c>
      <c r="V335">
        <v>199207</v>
      </c>
      <c r="W335">
        <v>1992</v>
      </c>
    </row>
    <row r="336" spans="1:23" x14ac:dyDescent="0.25">
      <c r="A336" s="14">
        <v>33803</v>
      </c>
      <c r="B336" s="3">
        <v>200</v>
      </c>
      <c r="C336" s="4">
        <v>27.27</v>
      </c>
      <c r="D336" s="5">
        <v>17.2</v>
      </c>
      <c r="E336" s="5">
        <v>23.3</v>
      </c>
      <c r="F336" s="5">
        <v>7.9</v>
      </c>
      <c r="G336" s="4">
        <v>55.1</v>
      </c>
      <c r="H336" s="4">
        <v>38</v>
      </c>
      <c r="I336" s="4">
        <v>1</v>
      </c>
      <c r="J336" s="4">
        <v>5.4</v>
      </c>
      <c r="K336" s="4">
        <v>0</v>
      </c>
      <c r="L336" s="4">
        <v>0</v>
      </c>
      <c r="M336" s="4">
        <v>-999</v>
      </c>
      <c r="N336" s="4">
        <v>-999</v>
      </c>
      <c r="O336" s="4">
        <v>-999</v>
      </c>
      <c r="P336" s="5">
        <v>-999</v>
      </c>
      <c r="Q336" s="5">
        <v>-999</v>
      </c>
      <c r="R336" s="4">
        <v>1.087</v>
      </c>
      <c r="S336" s="34">
        <f>ROUND((0.6105*(EXP((17.273*E336)/(E336+237.3))))*(100-H336)/100,3)</f>
        <v>1.7729999999999999</v>
      </c>
      <c r="T336" s="6">
        <f>IF(V336&lt;V337,L336,0)</f>
        <v>0</v>
      </c>
      <c r="U336" s="6">
        <f>IF(T336&gt;0,M336,-999)</f>
        <v>-999</v>
      </c>
      <c r="V336">
        <v>199207</v>
      </c>
      <c r="W336">
        <v>1992</v>
      </c>
    </row>
    <row r="337" spans="1:23" x14ac:dyDescent="0.25">
      <c r="A337" s="14">
        <v>33804</v>
      </c>
      <c r="B337" s="3">
        <v>201</v>
      </c>
      <c r="C337" s="4">
        <v>26.38</v>
      </c>
      <c r="D337" s="5">
        <v>17.600000000000001</v>
      </c>
      <c r="E337" s="5">
        <v>23.9</v>
      </c>
      <c r="F337" s="5">
        <v>9.1</v>
      </c>
      <c r="G337" s="4">
        <v>50.2</v>
      </c>
      <c r="H337" s="4">
        <v>37.1</v>
      </c>
      <c r="I337" s="4">
        <v>1</v>
      </c>
      <c r="J337" s="4">
        <v>4.4000000000000004</v>
      </c>
      <c r="K337" s="4">
        <v>0</v>
      </c>
      <c r="L337" s="4">
        <v>0</v>
      </c>
      <c r="M337" s="4">
        <v>-999</v>
      </c>
      <c r="N337" s="4">
        <v>-999</v>
      </c>
      <c r="O337" s="4">
        <v>-999</v>
      </c>
      <c r="P337" s="5">
        <v>-999</v>
      </c>
      <c r="Q337" s="5">
        <v>-999</v>
      </c>
      <c r="R337" s="4">
        <v>1.1000000000000001</v>
      </c>
      <c r="S337" s="34">
        <f>ROUND((0.6105*(EXP((17.273*E337)/(E337+237.3))))*(100-H337)/100,3)</f>
        <v>1.865</v>
      </c>
      <c r="T337" s="6">
        <f>IF(V337&lt;V338,L337,0)</f>
        <v>0</v>
      </c>
      <c r="U337" s="6">
        <f>IF(T337&gt;0,M337,-999)</f>
        <v>-999</v>
      </c>
      <c r="V337">
        <v>199207</v>
      </c>
      <c r="W337">
        <v>1992</v>
      </c>
    </row>
    <row r="338" spans="1:23" x14ac:dyDescent="0.25">
      <c r="A338" s="14">
        <v>33805</v>
      </c>
      <c r="B338" s="3">
        <v>202</v>
      </c>
      <c r="C338" s="4">
        <v>12.44</v>
      </c>
      <c r="D338" s="5">
        <v>14.8</v>
      </c>
      <c r="E338" s="5">
        <v>19</v>
      </c>
      <c r="F338" s="5">
        <v>10.3</v>
      </c>
      <c r="G338" s="4">
        <v>77.7</v>
      </c>
      <c r="H338" s="4">
        <v>39.6</v>
      </c>
      <c r="I338" s="4">
        <v>1.3</v>
      </c>
      <c r="J338" s="4">
        <v>7.8</v>
      </c>
      <c r="K338" s="4">
        <v>3.8</v>
      </c>
      <c r="L338" s="4">
        <v>0</v>
      </c>
      <c r="M338" s="4">
        <v>-999</v>
      </c>
      <c r="N338" s="4">
        <v>-999</v>
      </c>
      <c r="O338" s="4">
        <v>-999</v>
      </c>
      <c r="P338" s="5">
        <v>-999</v>
      </c>
      <c r="Q338" s="5">
        <v>-999</v>
      </c>
      <c r="R338" s="4">
        <v>0.87</v>
      </c>
      <c r="S338" s="34">
        <f>ROUND((0.6105*(EXP((17.273*E338)/(E338+237.3))))*(100-H338)/100,3)</f>
        <v>1.327</v>
      </c>
      <c r="T338" s="6">
        <f>IF(V338&lt;V339,L338,0)</f>
        <v>0</v>
      </c>
      <c r="U338" s="6">
        <f>IF(T338&gt;0,M338,-999)</f>
        <v>-999</v>
      </c>
      <c r="V338">
        <v>199207</v>
      </c>
      <c r="W338">
        <v>1992</v>
      </c>
    </row>
    <row r="339" spans="1:23" x14ac:dyDescent="0.25">
      <c r="A339" s="14">
        <v>33806</v>
      </c>
      <c r="B339" s="3">
        <v>203</v>
      </c>
      <c r="C339" s="4">
        <v>14.59</v>
      </c>
      <c r="D339" s="5">
        <v>12.2</v>
      </c>
      <c r="E339" s="5">
        <v>17.2</v>
      </c>
      <c r="F339" s="5">
        <v>8.9</v>
      </c>
      <c r="G339" s="4">
        <v>87</v>
      </c>
      <c r="H339" s="4">
        <v>49.9</v>
      </c>
      <c r="I339" s="4">
        <v>1.2</v>
      </c>
      <c r="J339" s="4">
        <v>5.8</v>
      </c>
      <c r="K339" s="4">
        <v>2.5</v>
      </c>
      <c r="L339" s="4">
        <v>0</v>
      </c>
      <c r="M339" s="4">
        <v>-999</v>
      </c>
      <c r="N339" s="4">
        <v>-999</v>
      </c>
      <c r="O339" s="4">
        <v>-999</v>
      </c>
      <c r="P339" s="5">
        <v>-999</v>
      </c>
      <c r="Q339" s="5">
        <v>-999</v>
      </c>
      <c r="R339" s="4">
        <v>0.97899999999999998</v>
      </c>
      <c r="S339" s="34">
        <f>ROUND((0.6105*(EXP((17.273*E339)/(E339+237.3))))*(100-H339)/100,3)</f>
        <v>0.98299999999999998</v>
      </c>
      <c r="T339" s="6">
        <f>IF(V339&lt;V340,L339,0)</f>
        <v>0</v>
      </c>
      <c r="U339" s="6">
        <f>IF(T339&gt;0,M339,-999)</f>
        <v>-999</v>
      </c>
      <c r="V339">
        <v>199207</v>
      </c>
      <c r="W339">
        <v>1992</v>
      </c>
    </row>
    <row r="340" spans="1:23" x14ac:dyDescent="0.25">
      <c r="A340" s="14">
        <v>33807</v>
      </c>
      <c r="B340" s="3">
        <v>204</v>
      </c>
      <c r="C340" s="4">
        <v>14.87</v>
      </c>
      <c r="D340" s="5">
        <v>12.6</v>
      </c>
      <c r="E340" s="5">
        <v>16.600000000000001</v>
      </c>
      <c r="F340" s="5">
        <v>10.9</v>
      </c>
      <c r="G340" s="4">
        <v>84</v>
      </c>
      <c r="H340" s="4">
        <v>50.2</v>
      </c>
      <c r="I340" s="4">
        <v>0.6</v>
      </c>
      <c r="J340" s="4">
        <v>4</v>
      </c>
      <c r="K340" s="4">
        <v>2.8</v>
      </c>
      <c r="L340" s="4">
        <v>0</v>
      </c>
      <c r="M340" s="4">
        <v>-999</v>
      </c>
      <c r="N340" s="4">
        <v>-999</v>
      </c>
      <c r="O340" s="4">
        <v>-999</v>
      </c>
      <c r="P340" s="5">
        <v>-999</v>
      </c>
      <c r="Q340" s="5">
        <v>-999</v>
      </c>
      <c r="R340" s="4">
        <v>0.94799999999999995</v>
      </c>
      <c r="S340" s="34">
        <f>ROUND((0.6105*(EXP((17.273*E340)/(E340+237.3))))*(100-H340)/100,3)</f>
        <v>0.94099999999999995</v>
      </c>
      <c r="T340" s="6">
        <f>IF(V340&lt;V341,L340,0)</f>
        <v>0</v>
      </c>
      <c r="U340" s="6">
        <f>IF(T340&gt;0,M340,-999)</f>
        <v>-999</v>
      </c>
      <c r="V340">
        <v>199207</v>
      </c>
      <c r="W340">
        <v>1992</v>
      </c>
    </row>
    <row r="341" spans="1:23" x14ac:dyDescent="0.25">
      <c r="A341" s="14">
        <v>33808</v>
      </c>
      <c r="B341" s="3">
        <v>205</v>
      </c>
      <c r="C341" s="4">
        <v>4.05</v>
      </c>
      <c r="D341" s="5">
        <v>9.9</v>
      </c>
      <c r="E341" s="5">
        <v>9.6</v>
      </c>
      <c r="F341" s="5">
        <v>10.7</v>
      </c>
      <c r="G341" s="4">
        <v>95.3</v>
      </c>
      <c r="H341" s="4">
        <v>53.2</v>
      </c>
      <c r="I341" s="4">
        <v>0.6</v>
      </c>
      <c r="J341" s="4">
        <v>5.6</v>
      </c>
      <c r="K341" s="4">
        <v>25.9</v>
      </c>
      <c r="L341" s="4">
        <v>0</v>
      </c>
      <c r="M341" s="4">
        <v>-999</v>
      </c>
      <c r="N341" s="4">
        <v>-999</v>
      </c>
      <c r="O341" s="4">
        <v>-999</v>
      </c>
      <c r="P341" s="5">
        <v>-999</v>
      </c>
      <c r="Q341" s="5">
        <v>-999</v>
      </c>
      <c r="R341" s="4">
        <v>0.63600000000000001</v>
      </c>
      <c r="S341" s="34">
        <f>ROUND((0.6105*(EXP((17.273*E341)/(E341+237.3))))*(100-H341)/100,3)</f>
        <v>0.55900000000000005</v>
      </c>
      <c r="T341" s="6">
        <f>IF(V341&lt;V342,L341,0)</f>
        <v>0</v>
      </c>
      <c r="U341" s="6">
        <f>IF(T341&gt;0,M341,-999)</f>
        <v>-999</v>
      </c>
      <c r="V341">
        <v>199207</v>
      </c>
      <c r="W341">
        <v>1992</v>
      </c>
    </row>
    <row r="342" spans="1:23" x14ac:dyDescent="0.25">
      <c r="A342" s="14">
        <v>33809</v>
      </c>
      <c r="B342" s="3">
        <v>206</v>
      </c>
      <c r="C342" s="4">
        <v>20.56</v>
      </c>
      <c r="D342" s="5">
        <v>12.2</v>
      </c>
      <c r="E342" s="5">
        <v>17.8</v>
      </c>
      <c r="F342" s="5">
        <v>7.6</v>
      </c>
      <c r="G342" s="4">
        <v>86.9</v>
      </c>
      <c r="H342" s="4">
        <v>49.2</v>
      </c>
      <c r="I342" s="4">
        <v>0.8</v>
      </c>
      <c r="J342" s="4">
        <v>4.5</v>
      </c>
      <c r="K342" s="4">
        <v>0.3</v>
      </c>
      <c r="L342" s="4">
        <v>0</v>
      </c>
      <c r="M342" s="4">
        <v>-999</v>
      </c>
      <c r="N342" s="4">
        <v>-999</v>
      </c>
      <c r="O342" s="4">
        <v>-999</v>
      </c>
      <c r="P342" s="5">
        <v>-999</v>
      </c>
      <c r="Q342" s="5">
        <v>-999</v>
      </c>
      <c r="R342" s="4">
        <v>1.0029999999999999</v>
      </c>
      <c r="S342" s="34">
        <f>ROUND((0.6105*(EXP((17.273*E342)/(E342+237.3))))*(100-H342)/100,3)</f>
        <v>1.0349999999999999</v>
      </c>
      <c r="T342" s="6">
        <f>IF(V342&lt;V343,L342,0)</f>
        <v>0</v>
      </c>
      <c r="U342" s="6">
        <f>IF(T342&gt;0,M342,-999)</f>
        <v>-999</v>
      </c>
      <c r="V342">
        <v>199207</v>
      </c>
      <c r="W342">
        <v>1992</v>
      </c>
    </row>
    <row r="343" spans="1:23" x14ac:dyDescent="0.25">
      <c r="A343" s="14">
        <v>33810</v>
      </c>
      <c r="B343" s="3">
        <v>207</v>
      </c>
      <c r="C343" s="4">
        <v>24.08</v>
      </c>
      <c r="D343" s="5">
        <v>14.3</v>
      </c>
      <c r="E343" s="5">
        <v>20.7</v>
      </c>
      <c r="F343" s="5">
        <v>7.3</v>
      </c>
      <c r="G343" s="4">
        <v>77.3</v>
      </c>
      <c r="H343" s="4">
        <v>47.5</v>
      </c>
      <c r="I343" s="4">
        <v>1</v>
      </c>
      <c r="J343" s="4">
        <v>4.9000000000000004</v>
      </c>
      <c r="K343" s="4">
        <v>0</v>
      </c>
      <c r="L343" s="4">
        <v>0</v>
      </c>
      <c r="M343" s="4">
        <v>-999</v>
      </c>
      <c r="N343" s="4">
        <v>-999</v>
      </c>
      <c r="O343" s="4">
        <v>-999</v>
      </c>
      <c r="P343" s="5">
        <v>-999</v>
      </c>
      <c r="Q343" s="5">
        <v>-999</v>
      </c>
      <c r="R343" s="4">
        <v>1.159</v>
      </c>
      <c r="S343" s="34">
        <f>ROUND((0.6105*(EXP((17.273*E343)/(E343+237.3))))*(100-H343)/100,3)</f>
        <v>1.2809999999999999</v>
      </c>
      <c r="T343" s="6">
        <f>IF(V343&lt;V344,L343,0)</f>
        <v>0</v>
      </c>
      <c r="U343" s="6">
        <f>IF(T343&gt;0,M343,-999)</f>
        <v>-999</v>
      </c>
      <c r="V343">
        <v>199207</v>
      </c>
      <c r="W343">
        <v>1992</v>
      </c>
    </row>
    <row r="344" spans="1:23" x14ac:dyDescent="0.25">
      <c r="A344" s="14">
        <v>33811</v>
      </c>
      <c r="B344" s="3">
        <v>208</v>
      </c>
      <c r="C344" s="4">
        <v>24.33</v>
      </c>
      <c r="D344" s="5">
        <v>13.2</v>
      </c>
      <c r="E344" s="5">
        <v>18.899999999999999</v>
      </c>
      <c r="F344" s="5">
        <v>7.5</v>
      </c>
      <c r="G344" s="4">
        <v>63.3</v>
      </c>
      <c r="H344" s="4">
        <v>38.6</v>
      </c>
      <c r="I344" s="4">
        <v>1.3</v>
      </c>
      <c r="J344" s="4">
        <v>5.0999999999999996</v>
      </c>
      <c r="K344" s="4">
        <v>0</v>
      </c>
      <c r="L344" s="4">
        <v>0</v>
      </c>
      <c r="M344" s="4">
        <v>-999</v>
      </c>
      <c r="N344" s="4">
        <v>-999</v>
      </c>
      <c r="O344" s="4">
        <v>-999</v>
      </c>
      <c r="P344" s="5">
        <v>-999</v>
      </c>
      <c r="Q344" s="5">
        <v>-999</v>
      </c>
      <c r="R344" s="4">
        <v>0.84299999999999997</v>
      </c>
      <c r="S344" s="34">
        <f>ROUND((0.6105*(EXP((17.273*E344)/(E344+237.3))))*(100-H344)/100,3)</f>
        <v>1.34</v>
      </c>
      <c r="T344" s="6">
        <f>IF(V344&lt;V345,L344,0)</f>
        <v>0</v>
      </c>
      <c r="U344" s="6">
        <f>IF(T344&gt;0,M344,-999)</f>
        <v>-999</v>
      </c>
      <c r="V344">
        <v>199207</v>
      </c>
      <c r="W344">
        <v>1992</v>
      </c>
    </row>
    <row r="345" spans="1:23" x14ac:dyDescent="0.25">
      <c r="A345" s="14">
        <v>33812</v>
      </c>
      <c r="B345" s="3">
        <v>209</v>
      </c>
      <c r="C345" s="4">
        <v>23.39</v>
      </c>
      <c r="D345" s="5">
        <v>13.6</v>
      </c>
      <c r="E345" s="5">
        <v>20.2</v>
      </c>
      <c r="F345" s="5">
        <v>6.5</v>
      </c>
      <c r="G345" s="4">
        <v>67.3</v>
      </c>
      <c r="H345" s="4">
        <v>40.5</v>
      </c>
      <c r="I345" s="4">
        <v>0.8</v>
      </c>
      <c r="J345" s="4">
        <v>4.7</v>
      </c>
      <c r="K345" s="4">
        <v>0</v>
      </c>
      <c r="L345" s="4">
        <v>0</v>
      </c>
      <c r="M345" s="4">
        <v>-999</v>
      </c>
      <c r="N345" s="4">
        <v>-999</v>
      </c>
      <c r="O345" s="4">
        <v>-999</v>
      </c>
      <c r="P345" s="5">
        <v>-999</v>
      </c>
      <c r="Q345" s="5">
        <v>-999</v>
      </c>
      <c r="R345" s="4">
        <v>0.95899999999999996</v>
      </c>
      <c r="S345" s="34">
        <f>ROUND((0.6105*(EXP((17.273*E345)/(E345+237.3))))*(100-H345)/100,3)</f>
        <v>1.4079999999999999</v>
      </c>
      <c r="T345" s="6">
        <f>IF(V345&lt;V346,L345,0)</f>
        <v>0</v>
      </c>
      <c r="U345" s="6">
        <f>IF(T345&gt;0,M345,-999)</f>
        <v>-999</v>
      </c>
      <c r="V345">
        <v>199207</v>
      </c>
      <c r="W345">
        <v>1992</v>
      </c>
    </row>
    <row r="346" spans="1:23" x14ac:dyDescent="0.25">
      <c r="A346" s="14">
        <v>33813</v>
      </c>
      <c r="B346" s="3">
        <v>210</v>
      </c>
      <c r="C346" s="4">
        <v>20.27</v>
      </c>
      <c r="D346" s="5">
        <v>14.3</v>
      </c>
      <c r="E346" s="5">
        <v>21.5</v>
      </c>
      <c r="F346" s="5">
        <v>7.9</v>
      </c>
      <c r="G346" s="4">
        <v>70.8</v>
      </c>
      <c r="H346" s="4">
        <v>42.2</v>
      </c>
      <c r="I346" s="4">
        <v>1.1000000000000001</v>
      </c>
      <c r="J346" s="4">
        <v>5.7</v>
      </c>
      <c r="K346" s="4">
        <v>0.5</v>
      </c>
      <c r="L346" s="4">
        <v>0</v>
      </c>
      <c r="M346" s="4">
        <v>-999</v>
      </c>
      <c r="N346" s="4">
        <v>-999</v>
      </c>
      <c r="O346" s="4">
        <v>-999</v>
      </c>
      <c r="P346" s="5">
        <v>-999</v>
      </c>
      <c r="Q346" s="5">
        <v>-999</v>
      </c>
      <c r="R346" s="4">
        <v>1.0820000000000001</v>
      </c>
      <c r="S346" s="34">
        <f>ROUND((0.6105*(EXP((17.273*E346)/(E346+237.3))))*(100-H346)/100,3)</f>
        <v>1.482</v>
      </c>
      <c r="T346" s="6">
        <f>IF(V346&lt;V347,L346,0)</f>
        <v>0</v>
      </c>
      <c r="U346" s="6">
        <f>IF(T346&gt;0,M346,-999)</f>
        <v>-999</v>
      </c>
      <c r="V346">
        <v>199207</v>
      </c>
      <c r="W346">
        <v>1992</v>
      </c>
    </row>
    <row r="347" spans="1:23" x14ac:dyDescent="0.25">
      <c r="A347" s="14">
        <v>33814</v>
      </c>
      <c r="B347" s="3">
        <v>211</v>
      </c>
      <c r="C347" s="4">
        <v>26.45</v>
      </c>
      <c r="D347" s="5">
        <v>15.1</v>
      </c>
      <c r="E347" s="5">
        <v>22.1</v>
      </c>
      <c r="F347" s="5">
        <v>8</v>
      </c>
      <c r="G347" s="4">
        <v>67.099999999999994</v>
      </c>
      <c r="H347" s="4">
        <v>40.1</v>
      </c>
      <c r="I347" s="4">
        <v>1</v>
      </c>
      <c r="J347" s="4">
        <v>5.2</v>
      </c>
      <c r="K347" s="4">
        <v>0</v>
      </c>
      <c r="L347" s="4">
        <v>0</v>
      </c>
      <c r="M347" s="4">
        <v>-999</v>
      </c>
      <c r="N347" s="4">
        <v>-999</v>
      </c>
      <c r="O347" s="4">
        <v>-999</v>
      </c>
      <c r="P347" s="5">
        <v>-999</v>
      </c>
      <c r="Q347" s="5">
        <v>-999</v>
      </c>
      <c r="R347" s="4">
        <v>1.0660000000000001</v>
      </c>
      <c r="S347" s="34">
        <f>ROUND((0.6105*(EXP((17.273*E347)/(E347+237.3))))*(100-H347)/100,3)</f>
        <v>1.593</v>
      </c>
      <c r="T347" s="6">
        <f>IF(V347&lt;V348,L347,0)</f>
        <v>0</v>
      </c>
      <c r="U347" s="6">
        <f>IF(T347&gt;0,M347,-999)</f>
        <v>-999</v>
      </c>
      <c r="V347">
        <v>199207</v>
      </c>
      <c r="W347">
        <v>1992</v>
      </c>
    </row>
    <row r="348" spans="1:23" x14ac:dyDescent="0.25">
      <c r="A348" s="14">
        <v>33815</v>
      </c>
      <c r="B348" s="3">
        <v>212</v>
      </c>
      <c r="C348" s="4">
        <v>26.4</v>
      </c>
      <c r="D348" s="5">
        <v>17.899999999999999</v>
      </c>
      <c r="E348" s="5">
        <v>25.6</v>
      </c>
      <c r="F348" s="5">
        <v>9.1</v>
      </c>
      <c r="G348" s="4">
        <v>63.4</v>
      </c>
      <c r="H348" s="4">
        <v>37.799999999999997</v>
      </c>
      <c r="I348" s="4">
        <v>1.1000000000000001</v>
      </c>
      <c r="J348" s="4">
        <v>5.2</v>
      </c>
      <c r="K348" s="4">
        <v>0</v>
      </c>
      <c r="L348" s="4">
        <v>0</v>
      </c>
      <c r="M348" s="4">
        <v>-999</v>
      </c>
      <c r="N348" s="4">
        <v>-999</v>
      </c>
      <c r="O348" s="4">
        <v>-999</v>
      </c>
      <c r="P348" s="5">
        <v>-999</v>
      </c>
      <c r="Q348" s="5">
        <v>-999</v>
      </c>
      <c r="R348" s="4">
        <v>1.2410000000000001</v>
      </c>
      <c r="S348" s="34">
        <f>ROUND((0.6105*(EXP((17.273*E348)/(E348+237.3))))*(100-H348)/100,3)</f>
        <v>2.0409999999999999</v>
      </c>
      <c r="T348" s="6">
        <f>IF(V348&lt;V349,L348,0)</f>
        <v>0</v>
      </c>
      <c r="U348" s="6">
        <f>IF(T348&gt;0,M348,-999)</f>
        <v>-999</v>
      </c>
      <c r="V348">
        <v>199207</v>
      </c>
      <c r="W348">
        <v>1992</v>
      </c>
    </row>
    <row r="349" spans="1:23" x14ac:dyDescent="0.25">
      <c r="A349" s="14">
        <v>33816</v>
      </c>
      <c r="B349" s="3">
        <v>213</v>
      </c>
      <c r="C349" s="4">
        <v>26.42</v>
      </c>
      <c r="D349" s="5">
        <v>19.2</v>
      </c>
      <c r="E349" s="5">
        <v>26.9</v>
      </c>
      <c r="F349" s="5">
        <v>10</v>
      </c>
      <c r="G349" s="4">
        <v>54.6</v>
      </c>
      <c r="H349" s="4">
        <v>36</v>
      </c>
      <c r="I349" s="4">
        <v>1.4</v>
      </c>
      <c r="J349" s="4">
        <v>6.1</v>
      </c>
      <c r="K349" s="4">
        <v>0</v>
      </c>
      <c r="L349" s="4">
        <v>0</v>
      </c>
      <c r="M349" s="4">
        <v>-999</v>
      </c>
      <c r="N349" s="4">
        <v>-999</v>
      </c>
      <c r="O349" s="4">
        <v>-999</v>
      </c>
      <c r="P349" s="5">
        <v>-999</v>
      </c>
      <c r="Q349" s="5">
        <v>-999</v>
      </c>
      <c r="R349" s="4">
        <v>1.276</v>
      </c>
      <c r="S349" s="34">
        <f>ROUND((0.6105*(EXP((17.273*E349)/(E349+237.3))))*(100-H349)/100,3)</f>
        <v>2.2679999999999998</v>
      </c>
      <c r="T349" s="6">
        <f>IF(V349&lt;V350,L349,0)</f>
        <v>0</v>
      </c>
      <c r="U349" s="6">
        <f>IF(T349&gt;0,M349,-999)</f>
        <v>-999</v>
      </c>
      <c r="V349">
        <v>199207</v>
      </c>
      <c r="W349">
        <v>1992</v>
      </c>
    </row>
    <row r="350" spans="1:23" x14ac:dyDescent="0.25">
      <c r="A350" s="14">
        <v>33817</v>
      </c>
      <c r="B350" s="3">
        <v>214</v>
      </c>
      <c r="C350" s="4">
        <v>25.93</v>
      </c>
      <c r="D350" s="5">
        <v>19.899999999999999</v>
      </c>
      <c r="E350" s="5">
        <v>26.9</v>
      </c>
      <c r="F350" s="5">
        <v>11.4</v>
      </c>
      <c r="G350" s="4">
        <v>42.3</v>
      </c>
      <c r="H350" s="4">
        <v>35.1</v>
      </c>
      <c r="I350" s="4">
        <v>0.9</v>
      </c>
      <c r="J350" s="4">
        <v>4.8</v>
      </c>
      <c r="K350" s="4">
        <v>0</v>
      </c>
      <c r="L350" s="4">
        <v>0</v>
      </c>
      <c r="M350" s="4">
        <v>-999</v>
      </c>
      <c r="N350" s="4">
        <v>-999</v>
      </c>
      <c r="O350" s="4">
        <v>-999</v>
      </c>
      <c r="P350" s="5">
        <v>-999</v>
      </c>
      <c r="Q350" s="5">
        <v>-999</v>
      </c>
      <c r="R350" s="4">
        <v>1.244</v>
      </c>
      <c r="S350" s="34">
        <f>ROUND((0.6105*(EXP((17.273*E350)/(E350+237.3))))*(100-H350)/100,3)</f>
        <v>2.2999999999999998</v>
      </c>
      <c r="T350" s="6">
        <f>IF(V350&lt;V351,L350,0)</f>
        <v>0</v>
      </c>
      <c r="U350" s="6">
        <f>IF(T350&gt;0,M350,-999)</f>
        <v>-999</v>
      </c>
      <c r="V350">
        <v>199208</v>
      </c>
      <c r="W350">
        <v>1992</v>
      </c>
    </row>
    <row r="351" spans="1:23" x14ac:dyDescent="0.25">
      <c r="A351" s="14">
        <v>33818</v>
      </c>
      <c r="B351" s="3">
        <v>215</v>
      </c>
      <c r="C351" s="4">
        <v>25.84</v>
      </c>
      <c r="D351" s="5">
        <v>17.8</v>
      </c>
      <c r="E351" s="5">
        <v>24.5</v>
      </c>
      <c r="F351" s="5">
        <v>10.3</v>
      </c>
      <c r="G351" s="4">
        <v>41.2</v>
      </c>
      <c r="H351" s="4">
        <v>35</v>
      </c>
      <c r="I351" s="4">
        <v>1</v>
      </c>
      <c r="J351" s="4">
        <v>5.0999999999999996</v>
      </c>
      <c r="K351" s="4">
        <v>0</v>
      </c>
      <c r="L351" s="4">
        <v>0</v>
      </c>
      <c r="M351" s="4">
        <v>-999</v>
      </c>
      <c r="N351" s="4">
        <v>-999</v>
      </c>
      <c r="O351" s="4">
        <v>-999</v>
      </c>
      <c r="P351" s="5">
        <v>-999</v>
      </c>
      <c r="Q351" s="5">
        <v>-999</v>
      </c>
      <c r="R351" s="4">
        <v>1.0760000000000001</v>
      </c>
      <c r="S351" s="34">
        <f>ROUND((0.6105*(EXP((17.273*E351)/(E351+237.3))))*(100-H351)/100,3)</f>
        <v>1.998</v>
      </c>
      <c r="T351" s="6">
        <f>IF(V351&lt;V352,L351,0)</f>
        <v>0</v>
      </c>
      <c r="U351" s="6">
        <f>IF(T351&gt;0,M351,-999)</f>
        <v>-999</v>
      </c>
      <c r="V351">
        <v>199208</v>
      </c>
      <c r="W351">
        <v>1992</v>
      </c>
    </row>
    <row r="352" spans="1:23" x14ac:dyDescent="0.25">
      <c r="A352" s="14">
        <v>33819</v>
      </c>
      <c r="B352" s="3">
        <v>216</v>
      </c>
      <c r="C352" s="4">
        <v>23.59</v>
      </c>
      <c r="D352" s="5">
        <v>16.2</v>
      </c>
      <c r="E352" s="5">
        <v>23</v>
      </c>
      <c r="F352" s="5">
        <v>8.5</v>
      </c>
      <c r="G352" s="4">
        <v>57.1</v>
      </c>
      <c r="H352" s="4">
        <v>37.200000000000003</v>
      </c>
      <c r="I352" s="4">
        <v>1</v>
      </c>
      <c r="J352" s="4">
        <v>4.9000000000000004</v>
      </c>
      <c r="K352" s="4">
        <v>0</v>
      </c>
      <c r="L352" s="4">
        <v>0</v>
      </c>
      <c r="M352" s="4">
        <v>-999</v>
      </c>
      <c r="N352" s="4">
        <v>-999</v>
      </c>
      <c r="O352" s="4">
        <v>-999</v>
      </c>
      <c r="P352" s="5">
        <v>-999</v>
      </c>
      <c r="Q352" s="5">
        <v>-999</v>
      </c>
      <c r="R352" s="4">
        <v>1.0449999999999999</v>
      </c>
      <c r="S352" s="34">
        <f>ROUND((0.6105*(EXP((17.273*E352)/(E352+237.3))))*(100-H352)/100,3)</f>
        <v>1.764</v>
      </c>
      <c r="T352" s="6">
        <f>IF(V352&lt;V353,L352,0)</f>
        <v>0</v>
      </c>
      <c r="U352" s="6">
        <f>IF(T352&gt;0,M352,-999)</f>
        <v>-999</v>
      </c>
      <c r="V352">
        <v>199208</v>
      </c>
      <c r="W352">
        <v>1992</v>
      </c>
    </row>
    <row r="353" spans="1:23" x14ac:dyDescent="0.25">
      <c r="A353" s="14">
        <v>33820</v>
      </c>
      <c r="B353" s="3">
        <v>217</v>
      </c>
      <c r="C353" s="4">
        <v>19.34</v>
      </c>
      <c r="D353" s="5">
        <v>15.2</v>
      </c>
      <c r="E353" s="5">
        <v>24.1</v>
      </c>
      <c r="F353" s="5">
        <v>8.4</v>
      </c>
      <c r="G353" s="4">
        <v>62</v>
      </c>
      <c r="H353" s="4">
        <v>36</v>
      </c>
      <c r="I353" s="4">
        <v>1.5</v>
      </c>
      <c r="J353" s="4">
        <v>6.1</v>
      </c>
      <c r="K353" s="4">
        <v>0</v>
      </c>
      <c r="L353" s="4">
        <v>0</v>
      </c>
      <c r="M353" s="4">
        <v>-999</v>
      </c>
      <c r="N353" s="4">
        <v>-999</v>
      </c>
      <c r="O353" s="4">
        <v>-999</v>
      </c>
      <c r="P353" s="5">
        <v>-999</v>
      </c>
      <c r="Q353" s="5">
        <v>-999</v>
      </c>
      <c r="R353" s="4">
        <v>1.08</v>
      </c>
      <c r="S353" s="34">
        <f>ROUND((0.6105*(EXP((17.273*E353)/(E353+237.3))))*(100-H353)/100,3)</f>
        <v>1.921</v>
      </c>
      <c r="T353" s="6">
        <f>IF(V353&lt;V354,L353,0)</f>
        <v>0</v>
      </c>
      <c r="U353" s="6">
        <f>IF(T353&gt;0,M353,-999)</f>
        <v>-999</v>
      </c>
      <c r="V353">
        <v>199208</v>
      </c>
      <c r="W353">
        <v>1992</v>
      </c>
    </row>
    <row r="354" spans="1:23" x14ac:dyDescent="0.25">
      <c r="A354" s="14">
        <v>33821</v>
      </c>
      <c r="B354" s="3">
        <v>218</v>
      </c>
      <c r="C354" s="4">
        <v>21.82</v>
      </c>
      <c r="D354" s="5">
        <v>13.3</v>
      </c>
      <c r="E354" s="5">
        <v>20</v>
      </c>
      <c r="F354" s="5">
        <v>5.9</v>
      </c>
      <c r="G354" s="4">
        <v>70.7</v>
      </c>
      <c r="H354" s="4">
        <v>42.3</v>
      </c>
      <c r="I354" s="4">
        <v>1</v>
      </c>
      <c r="J354" s="4">
        <v>5.0999999999999996</v>
      </c>
      <c r="K354" s="4">
        <v>0</v>
      </c>
      <c r="L354" s="4">
        <v>0</v>
      </c>
      <c r="M354" s="4">
        <v>-999</v>
      </c>
      <c r="N354" s="4">
        <v>-999</v>
      </c>
      <c r="O354" s="4">
        <v>-999</v>
      </c>
      <c r="P354" s="5">
        <v>-999</v>
      </c>
      <c r="Q354" s="5">
        <v>-999</v>
      </c>
      <c r="R354" s="4">
        <v>0.98899999999999999</v>
      </c>
      <c r="S354" s="34">
        <f>ROUND((0.6105*(EXP((17.273*E354)/(E354+237.3))))*(100-H354)/100,3)</f>
        <v>1.349</v>
      </c>
      <c r="T354" s="6">
        <f>IF(V354&lt;V355,L354,0)</f>
        <v>0</v>
      </c>
      <c r="U354" s="6">
        <f>IF(T354&gt;0,M354,-999)</f>
        <v>-999</v>
      </c>
      <c r="V354">
        <v>199208</v>
      </c>
      <c r="W354">
        <v>1992</v>
      </c>
    </row>
    <row r="355" spans="1:23" x14ac:dyDescent="0.25">
      <c r="A355" s="14">
        <v>33822</v>
      </c>
      <c r="B355" s="3">
        <v>219</v>
      </c>
      <c r="C355" s="4">
        <v>6.76</v>
      </c>
      <c r="D355" s="5">
        <v>8.8000000000000007</v>
      </c>
      <c r="E355" s="5">
        <v>12.8</v>
      </c>
      <c r="F355" s="5">
        <v>6</v>
      </c>
      <c r="G355" s="4">
        <v>91.9</v>
      </c>
      <c r="H355" s="4">
        <v>46.2</v>
      </c>
      <c r="I355" s="4">
        <v>1.1000000000000001</v>
      </c>
      <c r="J355" s="4">
        <v>5.7</v>
      </c>
      <c r="K355" s="4">
        <v>5.6</v>
      </c>
      <c r="L355" s="4">
        <v>0</v>
      </c>
      <c r="M355" s="4">
        <v>-999</v>
      </c>
      <c r="N355" s="4">
        <v>-999</v>
      </c>
      <c r="O355" s="4">
        <v>-999</v>
      </c>
      <c r="P355" s="5">
        <v>-999</v>
      </c>
      <c r="Q355" s="5">
        <v>-999</v>
      </c>
      <c r="R355" s="4">
        <v>0.68300000000000005</v>
      </c>
      <c r="S355" s="34">
        <f>ROUND((0.6105*(EXP((17.273*E355)/(E355+237.3))))*(100-H355)/100,3)</f>
        <v>0.79500000000000004</v>
      </c>
      <c r="T355" s="6">
        <f>IF(V355&lt;V356,L355,0)</f>
        <v>0</v>
      </c>
      <c r="U355" s="6">
        <f>IF(T355&gt;0,M355,-999)</f>
        <v>-999</v>
      </c>
      <c r="V355">
        <v>199208</v>
      </c>
      <c r="W355">
        <v>1992</v>
      </c>
    </row>
    <row r="356" spans="1:23" x14ac:dyDescent="0.25">
      <c r="A356" s="14">
        <v>33823</v>
      </c>
      <c r="B356" s="3">
        <v>220</v>
      </c>
      <c r="C356" s="4">
        <v>14.93</v>
      </c>
      <c r="D356" s="5">
        <v>8</v>
      </c>
      <c r="E356" s="5">
        <v>12.6</v>
      </c>
      <c r="F356" s="5">
        <v>2.7</v>
      </c>
      <c r="G356" s="4">
        <v>89.7</v>
      </c>
      <c r="H356" s="4">
        <v>51</v>
      </c>
      <c r="I356" s="4">
        <v>1.7</v>
      </c>
      <c r="J356" s="4">
        <v>7</v>
      </c>
      <c r="K356" s="4">
        <v>7.6</v>
      </c>
      <c r="L356" s="4">
        <v>0</v>
      </c>
      <c r="M356" s="4">
        <v>-999</v>
      </c>
      <c r="N356" s="4">
        <v>-999</v>
      </c>
      <c r="O356" s="4">
        <v>-999</v>
      </c>
      <c r="P356" s="5">
        <v>-999</v>
      </c>
      <c r="Q356" s="5">
        <v>-999</v>
      </c>
      <c r="R356" s="4">
        <v>0.74399999999999999</v>
      </c>
      <c r="S356" s="34">
        <f>ROUND((0.6105*(EXP((17.273*E356)/(E356+237.3))))*(100-H356)/100,3)</f>
        <v>0.71499999999999997</v>
      </c>
      <c r="T356" s="6">
        <f>IF(V356&lt;V357,L356,0)</f>
        <v>0</v>
      </c>
      <c r="U356" s="6">
        <f>IF(T356&gt;0,M356,-999)</f>
        <v>-999</v>
      </c>
      <c r="V356">
        <v>199208</v>
      </c>
      <c r="W356">
        <v>1992</v>
      </c>
    </row>
    <row r="357" spans="1:23" x14ac:dyDescent="0.25">
      <c r="A357" s="14">
        <v>33824</v>
      </c>
      <c r="B357" s="3">
        <v>221</v>
      </c>
      <c r="C357" s="4">
        <v>13.33</v>
      </c>
      <c r="D357" s="5">
        <v>4.9000000000000004</v>
      </c>
      <c r="E357" s="5">
        <v>10.8</v>
      </c>
      <c r="F357" s="5">
        <v>0.7</v>
      </c>
      <c r="G357" s="4">
        <v>84.8</v>
      </c>
      <c r="H357" s="4">
        <v>50.4</v>
      </c>
      <c r="I357" s="4">
        <v>0.9</v>
      </c>
      <c r="J357" s="4">
        <v>5.2</v>
      </c>
      <c r="K357" s="4">
        <v>5.3</v>
      </c>
      <c r="L357" s="4">
        <v>0</v>
      </c>
      <c r="M357" s="4">
        <v>-999</v>
      </c>
      <c r="N357" s="4">
        <v>-999</v>
      </c>
      <c r="O357" s="4">
        <v>-999</v>
      </c>
      <c r="P357" s="5">
        <v>-999</v>
      </c>
      <c r="Q357" s="5">
        <v>-999</v>
      </c>
      <c r="R357" s="4">
        <v>0.65300000000000002</v>
      </c>
      <c r="S357" s="34">
        <f>ROUND((0.6105*(EXP((17.273*E357)/(E357+237.3))))*(100-H357)/100,3)</f>
        <v>0.64200000000000002</v>
      </c>
      <c r="T357" s="6">
        <f>IF(V357&lt;V358,L357,0)</f>
        <v>0</v>
      </c>
      <c r="U357" s="6">
        <f>IF(T357&gt;0,M357,-999)</f>
        <v>-999</v>
      </c>
      <c r="V357">
        <v>199208</v>
      </c>
      <c r="W357">
        <v>1992</v>
      </c>
    </row>
    <row r="358" spans="1:23" x14ac:dyDescent="0.25">
      <c r="A358" s="14">
        <v>33825</v>
      </c>
      <c r="B358" s="3">
        <v>222</v>
      </c>
      <c r="C358" s="4">
        <v>22.99</v>
      </c>
      <c r="D358" s="5">
        <v>7.9</v>
      </c>
      <c r="E358" s="5">
        <v>15</v>
      </c>
      <c r="F358" s="5">
        <v>2.6</v>
      </c>
      <c r="G358" s="4">
        <v>75.2</v>
      </c>
      <c r="H358" s="4">
        <v>38</v>
      </c>
      <c r="I358" s="4">
        <v>1</v>
      </c>
      <c r="J358" s="4">
        <v>4.9000000000000004</v>
      </c>
      <c r="K358" s="4">
        <v>0</v>
      </c>
      <c r="L358" s="4">
        <v>0</v>
      </c>
      <c r="M358" s="4">
        <v>-999</v>
      </c>
      <c r="N358" s="4">
        <v>-999</v>
      </c>
      <c r="O358" s="4">
        <v>-999</v>
      </c>
      <c r="P358" s="5">
        <v>-999</v>
      </c>
      <c r="Q358" s="5">
        <v>-999</v>
      </c>
      <c r="R358" s="4">
        <v>0.64800000000000002</v>
      </c>
      <c r="S358" s="34">
        <f>ROUND((0.6105*(EXP((17.273*E358)/(E358+237.3))))*(100-H358)/100,3)</f>
        <v>1.0569999999999999</v>
      </c>
      <c r="T358" s="6">
        <f>IF(V358&lt;V359,L358,0)</f>
        <v>0</v>
      </c>
      <c r="U358" s="6">
        <f>IF(T358&gt;0,M358,-999)</f>
        <v>-999</v>
      </c>
      <c r="V358">
        <v>199208</v>
      </c>
      <c r="W358">
        <v>1992</v>
      </c>
    </row>
    <row r="359" spans="1:23" x14ac:dyDescent="0.25">
      <c r="A359" s="14">
        <v>33826</v>
      </c>
      <c r="B359" s="3">
        <v>223</v>
      </c>
      <c r="C359" s="4">
        <v>24.63</v>
      </c>
      <c r="D359" s="5">
        <v>12.6</v>
      </c>
      <c r="E359" s="5">
        <v>21.4</v>
      </c>
      <c r="F359" s="5">
        <v>3.4</v>
      </c>
      <c r="G359" s="4">
        <v>69</v>
      </c>
      <c r="H359" s="4">
        <v>39.9</v>
      </c>
      <c r="I359" s="4">
        <v>0.8</v>
      </c>
      <c r="J359" s="4">
        <v>4.3</v>
      </c>
      <c r="K359" s="4">
        <v>0</v>
      </c>
      <c r="L359" s="4">
        <v>0</v>
      </c>
      <c r="M359" s="4">
        <v>-999</v>
      </c>
      <c r="N359" s="4">
        <v>-999</v>
      </c>
      <c r="O359" s="4">
        <v>-999</v>
      </c>
      <c r="P359" s="5">
        <v>-999</v>
      </c>
      <c r="Q359" s="5">
        <v>-999</v>
      </c>
      <c r="R359" s="4">
        <v>1.0149999999999999</v>
      </c>
      <c r="S359" s="34">
        <f>ROUND((0.6105*(EXP((17.273*E359)/(E359+237.3))))*(100-H359)/100,3)</f>
        <v>1.5309999999999999</v>
      </c>
      <c r="T359" s="6">
        <f>IF(V359&lt;V360,L359,0)</f>
        <v>0</v>
      </c>
      <c r="U359" s="6">
        <f>IF(T359&gt;0,M359,-999)</f>
        <v>-999</v>
      </c>
      <c r="V359">
        <v>199208</v>
      </c>
      <c r="W359">
        <v>1992</v>
      </c>
    </row>
    <row r="360" spans="1:23" x14ac:dyDescent="0.25">
      <c r="A360" s="14">
        <v>33827</v>
      </c>
      <c r="B360" s="3">
        <v>224</v>
      </c>
      <c r="C360" s="4">
        <v>24.46</v>
      </c>
      <c r="D360" s="5">
        <v>16.7</v>
      </c>
      <c r="E360" s="5">
        <v>24.1</v>
      </c>
      <c r="F360" s="5">
        <v>7.4</v>
      </c>
      <c r="G360" s="4">
        <v>64.400000000000006</v>
      </c>
      <c r="H360" s="4">
        <v>30.2</v>
      </c>
      <c r="I360" s="4">
        <v>1.2</v>
      </c>
      <c r="J360" s="4">
        <v>4.3</v>
      </c>
      <c r="K360" s="4">
        <v>0</v>
      </c>
      <c r="L360" s="4">
        <v>0</v>
      </c>
      <c r="M360" s="4">
        <v>-999</v>
      </c>
      <c r="N360" s="4">
        <v>-999</v>
      </c>
      <c r="O360" s="6">
        <v>15.9</v>
      </c>
      <c r="P360" s="5">
        <v>-999</v>
      </c>
      <c r="Q360" s="5">
        <v>13.2</v>
      </c>
      <c r="R360" s="4">
        <v>0.90700000000000003</v>
      </c>
      <c r="S360" s="34">
        <f>ROUND((0.6105*(EXP((17.273*E360)/(E360+237.3))))*(100-H360)/100,3)</f>
        <v>2.0950000000000002</v>
      </c>
      <c r="T360" s="6">
        <f>IF(V360&lt;V361,L360,0)</f>
        <v>0</v>
      </c>
      <c r="U360" s="6">
        <f>IF(T360&gt;0,M360,-999)</f>
        <v>-999</v>
      </c>
      <c r="V360">
        <v>199208</v>
      </c>
      <c r="W360">
        <v>1992</v>
      </c>
    </row>
    <row r="361" spans="1:23" x14ac:dyDescent="0.25">
      <c r="A361" s="14">
        <v>33828</v>
      </c>
      <c r="B361" s="3">
        <v>225</v>
      </c>
      <c r="C361" s="4">
        <v>16.920000000000002</v>
      </c>
      <c r="D361" s="5">
        <v>18.5</v>
      </c>
      <c r="E361" s="5">
        <v>25.4</v>
      </c>
      <c r="F361" s="5">
        <v>11.9</v>
      </c>
      <c r="G361" s="4">
        <v>66.400000000000006</v>
      </c>
      <c r="H361" s="4">
        <v>33.200000000000003</v>
      </c>
      <c r="I361" s="4">
        <v>1.3</v>
      </c>
      <c r="J361" s="4">
        <v>7.2</v>
      </c>
      <c r="K361" s="4">
        <v>0</v>
      </c>
      <c r="L361" s="4">
        <v>0</v>
      </c>
      <c r="M361" s="4">
        <v>-999</v>
      </c>
      <c r="N361" s="4">
        <v>-999</v>
      </c>
      <c r="O361" s="6">
        <v>16.5</v>
      </c>
      <c r="P361" s="5">
        <v>-999</v>
      </c>
      <c r="Q361" s="5">
        <v>13.7</v>
      </c>
      <c r="R361" s="4">
        <v>1.077</v>
      </c>
      <c r="S361" s="34">
        <f>ROUND((0.6105*(EXP((17.273*E361)/(E361+237.3))))*(100-H361)/100,3)</f>
        <v>2.1669999999999998</v>
      </c>
      <c r="T361" s="6">
        <f>IF(V361&lt;V362,L361,0)</f>
        <v>0</v>
      </c>
      <c r="U361" s="6">
        <f>IF(T361&gt;0,M361,-999)</f>
        <v>-999</v>
      </c>
      <c r="V361">
        <v>199208</v>
      </c>
      <c r="W361">
        <v>1992</v>
      </c>
    </row>
    <row r="362" spans="1:23" x14ac:dyDescent="0.25">
      <c r="A362" s="14">
        <v>33829</v>
      </c>
      <c r="B362" s="3">
        <v>226</v>
      </c>
      <c r="C362" s="4">
        <v>15.21</v>
      </c>
      <c r="D362" s="5">
        <v>18.5</v>
      </c>
      <c r="E362" s="5">
        <v>25.4</v>
      </c>
      <c r="F362" s="5">
        <v>13.5</v>
      </c>
      <c r="G362" s="4">
        <v>73.8</v>
      </c>
      <c r="H362" s="4">
        <v>37.6</v>
      </c>
      <c r="I362" s="4">
        <v>1</v>
      </c>
      <c r="J362" s="4">
        <v>5.0999999999999996</v>
      </c>
      <c r="K362" s="4">
        <v>1</v>
      </c>
      <c r="L362" s="4">
        <v>0</v>
      </c>
      <c r="M362" s="4">
        <v>-999</v>
      </c>
      <c r="N362" s="4">
        <v>-999</v>
      </c>
      <c r="O362" s="6">
        <v>17.5</v>
      </c>
      <c r="P362" s="5">
        <v>-999</v>
      </c>
      <c r="Q362" s="5">
        <v>14.3</v>
      </c>
      <c r="R362" s="4">
        <v>1.2210000000000001</v>
      </c>
      <c r="S362" s="34">
        <f>ROUND((0.6105*(EXP((17.273*E362)/(E362+237.3))))*(100-H362)/100,3)</f>
        <v>2.024</v>
      </c>
      <c r="T362" s="6">
        <f>IF(V362&lt;V363,L362,0)</f>
        <v>0</v>
      </c>
      <c r="U362" s="6">
        <f>IF(T362&gt;0,M362,-999)</f>
        <v>-999</v>
      </c>
      <c r="V362">
        <v>199208</v>
      </c>
      <c r="W362">
        <v>1992</v>
      </c>
    </row>
    <row r="363" spans="1:23" x14ac:dyDescent="0.25">
      <c r="A363" s="14">
        <v>33830</v>
      </c>
      <c r="B363" s="3">
        <v>227</v>
      </c>
      <c r="C363" s="4">
        <v>24.25</v>
      </c>
      <c r="D363" s="5">
        <v>19</v>
      </c>
      <c r="E363" s="5">
        <v>25.8</v>
      </c>
      <c r="F363" s="5">
        <v>13.2</v>
      </c>
      <c r="G363" s="4">
        <v>52.7</v>
      </c>
      <c r="H363" s="4">
        <v>21.8</v>
      </c>
      <c r="I363" s="4">
        <v>1.1000000000000001</v>
      </c>
      <c r="J363" s="4">
        <v>5.3</v>
      </c>
      <c r="K363" s="4">
        <v>0</v>
      </c>
      <c r="L363" s="4">
        <v>0</v>
      </c>
      <c r="M363" s="4">
        <v>-999</v>
      </c>
      <c r="N363" s="4">
        <v>-999</v>
      </c>
      <c r="O363" s="6">
        <v>17.600000000000001</v>
      </c>
      <c r="P363" s="5">
        <v>-999</v>
      </c>
      <c r="Q363" s="5">
        <v>14.8</v>
      </c>
      <c r="R363" s="4">
        <v>0.72499999999999998</v>
      </c>
      <c r="S363" s="34">
        <f>ROUND((0.6105*(EXP((17.273*E363)/(E363+237.3))))*(100-H363)/100,3)</f>
        <v>2.597</v>
      </c>
      <c r="T363" s="6">
        <f>IF(V363&lt;V364,L363,0)</f>
        <v>0</v>
      </c>
      <c r="U363" s="6">
        <f>IF(T363&gt;0,M363,-999)</f>
        <v>-999</v>
      </c>
      <c r="V363">
        <v>199208</v>
      </c>
      <c r="W363">
        <v>1992</v>
      </c>
    </row>
    <row r="364" spans="1:23" x14ac:dyDescent="0.25">
      <c r="A364" s="14">
        <v>33831</v>
      </c>
      <c r="B364" s="3">
        <v>228</v>
      </c>
      <c r="C364" s="4">
        <v>23.52</v>
      </c>
      <c r="D364" s="5">
        <v>16.600000000000001</v>
      </c>
      <c r="E364" s="5">
        <v>23.9</v>
      </c>
      <c r="F364" s="5">
        <v>8.1999999999999993</v>
      </c>
      <c r="G364" s="4">
        <v>52.6</v>
      </c>
      <c r="H364" s="4">
        <v>22.6</v>
      </c>
      <c r="I364" s="4">
        <v>0.9</v>
      </c>
      <c r="J364" s="4">
        <v>4.8</v>
      </c>
      <c r="K364" s="4">
        <v>0</v>
      </c>
      <c r="L364" s="4">
        <v>0</v>
      </c>
      <c r="M364" s="4">
        <v>-999</v>
      </c>
      <c r="N364" s="4">
        <v>-999</v>
      </c>
      <c r="O364" s="6">
        <v>16.7</v>
      </c>
      <c r="P364" s="5">
        <v>-999</v>
      </c>
      <c r="Q364" s="5">
        <v>14.7</v>
      </c>
      <c r="R364" s="4">
        <v>0.66800000000000004</v>
      </c>
      <c r="S364" s="34">
        <f>ROUND((0.6105*(EXP((17.273*E364)/(E364+237.3))))*(100-H364)/100,3)</f>
        <v>2.2949999999999999</v>
      </c>
      <c r="T364" s="6">
        <f>IF(V364&lt;V365,L364,0)</f>
        <v>0</v>
      </c>
      <c r="U364" s="6">
        <f>IF(T364&gt;0,M364,-999)</f>
        <v>-999</v>
      </c>
      <c r="V364">
        <v>199208</v>
      </c>
      <c r="W364">
        <v>1992</v>
      </c>
    </row>
    <row r="365" spans="1:23" x14ac:dyDescent="0.25">
      <c r="A365" s="14">
        <v>33832</v>
      </c>
      <c r="B365" s="3">
        <v>229</v>
      </c>
      <c r="C365" s="4">
        <v>23.94</v>
      </c>
      <c r="D365" s="5">
        <v>17.7</v>
      </c>
      <c r="E365" s="5">
        <v>23.4</v>
      </c>
      <c r="F365" s="5">
        <v>12.3</v>
      </c>
      <c r="G365" s="4">
        <v>51.5</v>
      </c>
      <c r="H365" s="4">
        <v>18.7</v>
      </c>
      <c r="I365" s="4">
        <v>1</v>
      </c>
      <c r="J365" s="4">
        <v>4.9000000000000004</v>
      </c>
      <c r="K365" s="4">
        <v>0</v>
      </c>
      <c r="L365" s="4">
        <v>0</v>
      </c>
      <c r="M365" s="4">
        <v>-999</v>
      </c>
      <c r="N365" s="4">
        <v>-999</v>
      </c>
      <c r="O365" s="6">
        <v>16.600000000000001</v>
      </c>
      <c r="P365" s="5">
        <v>-999</v>
      </c>
      <c r="Q365" s="5">
        <v>14.6</v>
      </c>
      <c r="R365" s="4">
        <v>0.53800000000000003</v>
      </c>
      <c r="S365" s="34">
        <f>ROUND((0.6105*(EXP((17.273*E365)/(E365+237.3))))*(100-H365)/100,3)</f>
        <v>2.339</v>
      </c>
      <c r="T365" s="6">
        <f>IF(V365&lt;V366,L365,0)</f>
        <v>0</v>
      </c>
      <c r="U365" s="6">
        <f>IF(T365&gt;0,M365,-999)</f>
        <v>-999</v>
      </c>
      <c r="V365">
        <v>199208</v>
      </c>
      <c r="W365">
        <v>1992</v>
      </c>
    </row>
    <row r="366" spans="1:23" x14ac:dyDescent="0.25">
      <c r="A366" s="14">
        <v>33833</v>
      </c>
      <c r="B366" s="3">
        <v>230</v>
      </c>
      <c r="C366" s="4">
        <v>23.54</v>
      </c>
      <c r="D366" s="5">
        <v>19</v>
      </c>
      <c r="E366" s="5">
        <v>26.2</v>
      </c>
      <c r="F366" s="5">
        <v>10.3</v>
      </c>
      <c r="G366" s="4">
        <v>50.5</v>
      </c>
      <c r="H366" s="4">
        <v>15.9</v>
      </c>
      <c r="I366" s="4">
        <v>1.1000000000000001</v>
      </c>
      <c r="J366" s="4">
        <v>5.8</v>
      </c>
      <c r="K366" s="4">
        <v>0</v>
      </c>
      <c r="L366" s="4">
        <v>0</v>
      </c>
      <c r="M366" s="4">
        <v>-999</v>
      </c>
      <c r="N366" s="4">
        <v>-999</v>
      </c>
      <c r="O366" s="6">
        <v>17</v>
      </c>
      <c r="P366" s="5">
        <v>-999</v>
      </c>
      <c r="Q366" s="5">
        <v>14.5</v>
      </c>
      <c r="R366" s="4">
        <v>0.53900000000000003</v>
      </c>
      <c r="S366" s="34">
        <f>ROUND((0.6105*(EXP((17.273*E366)/(E366+237.3))))*(100-H366)/100,3)</f>
        <v>2.86</v>
      </c>
      <c r="T366" s="6">
        <f>IF(V366&lt;V367,L366,0)</f>
        <v>0</v>
      </c>
      <c r="U366" s="6">
        <f>IF(T366&gt;0,M366,-999)</f>
        <v>-999</v>
      </c>
      <c r="V366">
        <v>199208</v>
      </c>
      <c r="W366">
        <v>1992</v>
      </c>
    </row>
    <row r="367" spans="1:23" x14ac:dyDescent="0.25">
      <c r="A367" s="14">
        <v>33834</v>
      </c>
      <c r="B367" s="3">
        <v>231</v>
      </c>
      <c r="C367" s="4">
        <v>22.74</v>
      </c>
      <c r="D367" s="5">
        <v>18.600000000000001</v>
      </c>
      <c r="E367" s="5">
        <v>25.9</v>
      </c>
      <c r="F367" s="5">
        <v>10.9</v>
      </c>
      <c r="G367" s="4">
        <v>43.5</v>
      </c>
      <c r="H367" s="4">
        <v>22.6</v>
      </c>
      <c r="I367" s="4">
        <v>1.2</v>
      </c>
      <c r="J367" s="4">
        <v>5.2</v>
      </c>
      <c r="K367" s="4">
        <v>0</v>
      </c>
      <c r="L367" s="4">
        <v>0</v>
      </c>
      <c r="M367" s="4">
        <v>-999</v>
      </c>
      <c r="N367" s="4">
        <v>-999</v>
      </c>
      <c r="O367" s="6">
        <v>17.399999999999999</v>
      </c>
      <c r="P367" s="5">
        <v>-999</v>
      </c>
      <c r="Q367" s="5">
        <v>14.7</v>
      </c>
      <c r="R367" s="4">
        <v>0.753</v>
      </c>
      <c r="S367" s="34">
        <f>ROUND((0.6105*(EXP((17.273*E367)/(E367+237.3))))*(100-H367)/100,3)</f>
        <v>2.5859999999999999</v>
      </c>
      <c r="T367" s="6">
        <f>IF(V367&lt;V368,L367,0)</f>
        <v>0</v>
      </c>
      <c r="U367" s="6">
        <f>IF(T367&gt;0,M367,-999)</f>
        <v>-999</v>
      </c>
      <c r="V367">
        <v>199208</v>
      </c>
      <c r="W367">
        <v>1992</v>
      </c>
    </row>
    <row r="368" spans="1:23" x14ac:dyDescent="0.25">
      <c r="A368" s="14">
        <v>33835</v>
      </c>
      <c r="B368" s="3">
        <v>232</v>
      </c>
      <c r="C368" s="4">
        <v>19.32</v>
      </c>
      <c r="D368" s="5">
        <v>13.4</v>
      </c>
      <c r="E368" s="5">
        <v>19.600000000000001</v>
      </c>
      <c r="F368" s="5">
        <v>8.1</v>
      </c>
      <c r="G368" s="4">
        <v>48.4</v>
      </c>
      <c r="H368" s="4">
        <v>33.700000000000003</v>
      </c>
      <c r="I368" s="4">
        <v>0.9</v>
      </c>
      <c r="J368" s="4">
        <v>5</v>
      </c>
      <c r="K368" s="4">
        <v>0</v>
      </c>
      <c r="L368" s="4">
        <v>0</v>
      </c>
      <c r="M368" s="4">
        <v>-999</v>
      </c>
      <c r="N368" s="4">
        <v>-999</v>
      </c>
      <c r="O368" s="6">
        <v>15.8</v>
      </c>
      <c r="P368" s="5">
        <v>-999</v>
      </c>
      <c r="Q368" s="5">
        <v>14.4</v>
      </c>
      <c r="R368" s="4">
        <v>0.76600000000000001</v>
      </c>
      <c r="S368" s="34">
        <f>ROUND((0.6105*(EXP((17.273*E368)/(E368+237.3))))*(100-H368)/100,3)</f>
        <v>1.512</v>
      </c>
      <c r="T368" s="6">
        <f>IF(V368&lt;V369,L368,0)</f>
        <v>0</v>
      </c>
      <c r="U368" s="6">
        <f>IF(T368&gt;0,M368,-999)</f>
        <v>-999</v>
      </c>
      <c r="V368">
        <v>199208</v>
      </c>
      <c r="W368">
        <v>1992</v>
      </c>
    </row>
    <row r="369" spans="1:23" x14ac:dyDescent="0.25">
      <c r="A369" s="14">
        <v>33836</v>
      </c>
      <c r="B369" s="3">
        <v>233</v>
      </c>
      <c r="C369" s="4">
        <v>21.83</v>
      </c>
      <c r="D369" s="5">
        <v>12.4</v>
      </c>
      <c r="E369" s="5">
        <v>19.7</v>
      </c>
      <c r="F369" s="5">
        <v>6.1</v>
      </c>
      <c r="G369" s="4">
        <v>45.4</v>
      </c>
      <c r="H369" s="4">
        <v>22.2</v>
      </c>
      <c r="I369" s="4">
        <v>1</v>
      </c>
      <c r="J369" s="4">
        <v>5.5</v>
      </c>
      <c r="K369" s="4">
        <v>0</v>
      </c>
      <c r="L369" s="4">
        <v>0</v>
      </c>
      <c r="M369" s="4">
        <v>-999</v>
      </c>
      <c r="N369" s="4">
        <v>-999</v>
      </c>
      <c r="O369" s="6">
        <v>15.5</v>
      </c>
      <c r="P369" s="5">
        <v>-999</v>
      </c>
      <c r="Q369" s="5">
        <v>14</v>
      </c>
      <c r="R369" s="4">
        <v>0.51</v>
      </c>
      <c r="S369" s="34">
        <f>ROUND((0.6105*(EXP((17.273*E369)/(E369+237.3))))*(100-H369)/100,3)</f>
        <v>1.7849999999999999</v>
      </c>
      <c r="T369" s="6">
        <f>IF(V369&lt;V370,L369,0)</f>
        <v>0</v>
      </c>
      <c r="U369" s="6">
        <f>IF(T369&gt;0,M369,-999)</f>
        <v>-999</v>
      </c>
      <c r="V369">
        <v>199208</v>
      </c>
      <c r="W369">
        <v>1992</v>
      </c>
    </row>
    <row r="370" spans="1:23" x14ac:dyDescent="0.25">
      <c r="A370" s="14">
        <v>33837</v>
      </c>
      <c r="B370" s="3">
        <v>234</v>
      </c>
      <c r="C370" s="4">
        <v>14.65</v>
      </c>
      <c r="D370" s="5">
        <v>11.1</v>
      </c>
      <c r="E370" s="5">
        <v>16</v>
      </c>
      <c r="F370" s="5">
        <v>5</v>
      </c>
      <c r="G370" s="4">
        <v>48.9</v>
      </c>
      <c r="H370" s="4">
        <v>30.7</v>
      </c>
      <c r="I370" s="4">
        <v>1</v>
      </c>
      <c r="J370" s="4">
        <v>5.8</v>
      </c>
      <c r="K370" s="4">
        <v>0</v>
      </c>
      <c r="L370" s="4">
        <v>0</v>
      </c>
      <c r="M370" s="4">
        <v>-999</v>
      </c>
      <c r="N370" s="4">
        <v>-999</v>
      </c>
      <c r="O370" s="6">
        <v>14.5</v>
      </c>
      <c r="P370" s="5">
        <v>-999</v>
      </c>
      <c r="Q370" s="5">
        <v>13.5</v>
      </c>
      <c r="R370" s="4">
        <v>0.55700000000000005</v>
      </c>
      <c r="S370" s="34">
        <f>ROUND((0.6105*(EXP((17.273*E370)/(E370+237.3))))*(100-H370)/100,3)</f>
        <v>1.26</v>
      </c>
      <c r="T370" s="6">
        <f>IF(V370&lt;V371,L370,0)</f>
        <v>0</v>
      </c>
      <c r="U370" s="6">
        <f>IF(T370&gt;0,M370,-999)</f>
        <v>-999</v>
      </c>
      <c r="V370">
        <v>199208</v>
      </c>
      <c r="W370">
        <v>1992</v>
      </c>
    </row>
    <row r="371" spans="1:23" x14ac:dyDescent="0.25">
      <c r="A371" s="14">
        <v>33838</v>
      </c>
      <c r="B371" s="3">
        <v>235</v>
      </c>
      <c r="C371" s="4">
        <v>3.96</v>
      </c>
      <c r="D371" s="5">
        <v>1.4</v>
      </c>
      <c r="E371" s="5">
        <v>5.4</v>
      </c>
      <c r="F371" s="5">
        <v>-0.2</v>
      </c>
      <c r="G371" s="4">
        <v>90.6</v>
      </c>
      <c r="H371" s="4">
        <v>46.3</v>
      </c>
      <c r="I371" s="4">
        <v>0.6</v>
      </c>
      <c r="J371" s="4">
        <v>4.0999999999999996</v>
      </c>
      <c r="K371" s="4">
        <v>6.1</v>
      </c>
      <c r="L371" s="4">
        <v>0</v>
      </c>
      <c r="M371" s="4">
        <v>-999</v>
      </c>
      <c r="N371" s="4">
        <v>-999</v>
      </c>
      <c r="O371" s="6">
        <v>10.9</v>
      </c>
      <c r="P371" s="5">
        <v>-999</v>
      </c>
      <c r="Q371" s="5">
        <v>12.3</v>
      </c>
      <c r="R371" s="4">
        <v>0.41499999999999998</v>
      </c>
      <c r="S371" s="34">
        <f>ROUND((0.6105*(EXP((17.273*E371)/(E371+237.3))))*(100-H371)/100,3)</f>
        <v>0.48099999999999998</v>
      </c>
      <c r="T371" s="6">
        <f>IF(V371&lt;V372,L371,0)</f>
        <v>0</v>
      </c>
      <c r="U371" s="6">
        <f>IF(T371&gt;0,M371,-999)</f>
        <v>-999</v>
      </c>
      <c r="V371">
        <v>199208</v>
      </c>
      <c r="W371">
        <v>1992</v>
      </c>
    </row>
    <row r="372" spans="1:23" x14ac:dyDescent="0.25">
      <c r="A372" s="14">
        <v>33839</v>
      </c>
      <c r="B372" s="3">
        <v>236</v>
      </c>
      <c r="C372" s="4">
        <v>16.95</v>
      </c>
      <c r="D372" s="5">
        <v>3.2</v>
      </c>
      <c r="E372" s="5">
        <v>10.4</v>
      </c>
      <c r="F372" s="5">
        <v>-1.9</v>
      </c>
      <c r="G372" s="4">
        <v>81.099999999999994</v>
      </c>
      <c r="H372" s="4">
        <v>33.799999999999997</v>
      </c>
      <c r="I372" s="4">
        <v>0.9</v>
      </c>
      <c r="J372" s="4">
        <v>4.9000000000000004</v>
      </c>
      <c r="K372" s="4">
        <v>1.8</v>
      </c>
      <c r="L372" s="4">
        <v>0</v>
      </c>
      <c r="M372" s="4">
        <v>-999</v>
      </c>
      <c r="N372" s="4">
        <v>-999</v>
      </c>
      <c r="O372" s="6">
        <v>11</v>
      </c>
      <c r="P372" s="5">
        <v>-999</v>
      </c>
      <c r="Q372" s="5">
        <v>11</v>
      </c>
      <c r="R372" s="4">
        <v>0.42599999999999999</v>
      </c>
      <c r="S372" s="34">
        <f>ROUND((0.6105*(EXP((17.273*E372)/(E372+237.3))))*(100-H372)/100,3)</f>
        <v>0.83499999999999996</v>
      </c>
      <c r="T372" s="6">
        <f>IF(V372&lt;V373,L372,0)</f>
        <v>0</v>
      </c>
      <c r="U372" s="6">
        <f>IF(T372&gt;0,M372,-999)</f>
        <v>-999</v>
      </c>
      <c r="V372">
        <v>199208</v>
      </c>
      <c r="W372">
        <v>1992</v>
      </c>
    </row>
    <row r="373" spans="1:23" x14ac:dyDescent="0.25">
      <c r="A373" s="14">
        <v>33840</v>
      </c>
      <c r="B373" s="3">
        <v>237</v>
      </c>
      <c r="C373" s="4">
        <v>18.72</v>
      </c>
      <c r="D373" s="5">
        <v>6</v>
      </c>
      <c r="E373" s="5">
        <v>13.5</v>
      </c>
      <c r="F373" s="5">
        <v>-1.9</v>
      </c>
      <c r="G373" s="4">
        <v>67.099999999999994</v>
      </c>
      <c r="H373" s="4">
        <v>39.200000000000003</v>
      </c>
      <c r="I373" s="4">
        <v>1</v>
      </c>
      <c r="J373" s="4">
        <v>5.5</v>
      </c>
      <c r="K373" s="4">
        <v>0</v>
      </c>
      <c r="L373" s="4">
        <v>0</v>
      </c>
      <c r="M373" s="4">
        <v>-999</v>
      </c>
      <c r="N373" s="4">
        <v>-999</v>
      </c>
      <c r="O373" s="6">
        <v>11.5</v>
      </c>
      <c r="P373" s="5">
        <v>-999</v>
      </c>
      <c r="Q373" s="5">
        <v>10.8</v>
      </c>
      <c r="R373" s="4">
        <v>0.60599999999999998</v>
      </c>
      <c r="S373" s="34">
        <f>ROUND((0.6105*(EXP((17.273*E373)/(E373+237.3))))*(100-H373)/100,3)</f>
        <v>0.94099999999999995</v>
      </c>
      <c r="T373" s="6">
        <f>IF(V373&lt;V374,L373,0)</f>
        <v>0</v>
      </c>
      <c r="U373" s="6">
        <f>IF(T373&gt;0,M373,-999)</f>
        <v>-999</v>
      </c>
      <c r="V373">
        <v>199208</v>
      </c>
      <c r="W373">
        <v>1992</v>
      </c>
    </row>
    <row r="374" spans="1:23" x14ac:dyDescent="0.25">
      <c r="A374" s="14">
        <v>33841</v>
      </c>
      <c r="B374" s="3">
        <v>238</v>
      </c>
      <c r="C374" s="4">
        <v>19.579999999999998</v>
      </c>
      <c r="D374" s="5">
        <v>10.4</v>
      </c>
      <c r="E374" s="5">
        <v>19</v>
      </c>
      <c r="F374" s="5">
        <v>1.6</v>
      </c>
      <c r="G374" s="4">
        <v>53.5</v>
      </c>
      <c r="H374" s="4">
        <v>35.799999999999997</v>
      </c>
      <c r="I374" s="4">
        <v>0.8</v>
      </c>
      <c r="J374" s="4">
        <v>5.2</v>
      </c>
      <c r="K374" s="4">
        <v>0</v>
      </c>
      <c r="L374" s="4">
        <v>0</v>
      </c>
      <c r="M374" s="4">
        <v>-999</v>
      </c>
      <c r="N374" s="4">
        <v>-999</v>
      </c>
      <c r="O374" s="6">
        <v>13.1</v>
      </c>
      <c r="P374" s="5">
        <v>-999</v>
      </c>
      <c r="Q374" s="5">
        <v>11.1</v>
      </c>
      <c r="R374" s="4">
        <v>0.78400000000000003</v>
      </c>
      <c r="S374" s="34">
        <f>ROUND((0.6105*(EXP((17.273*E374)/(E374+237.3))))*(100-H374)/100,3)</f>
        <v>1.41</v>
      </c>
      <c r="T374" s="6">
        <f>IF(V374&lt;V375,L374,0)</f>
        <v>0</v>
      </c>
      <c r="U374" s="6">
        <f>IF(T374&gt;0,M374,-999)</f>
        <v>-999</v>
      </c>
      <c r="V374">
        <v>199208</v>
      </c>
      <c r="W374">
        <v>1992</v>
      </c>
    </row>
    <row r="375" spans="1:23" x14ac:dyDescent="0.25">
      <c r="A375" s="14">
        <v>33842</v>
      </c>
      <c r="B375" s="3">
        <v>239</v>
      </c>
      <c r="C375" s="4">
        <v>13.18</v>
      </c>
      <c r="D375" s="5">
        <v>11.8</v>
      </c>
      <c r="E375" s="5">
        <v>18.2</v>
      </c>
      <c r="F375" s="5">
        <v>5.2</v>
      </c>
      <c r="G375" s="4">
        <v>55</v>
      </c>
      <c r="H375" s="4">
        <v>45.7</v>
      </c>
      <c r="I375" s="4">
        <v>1.1000000000000001</v>
      </c>
      <c r="J375" s="4">
        <v>5.7</v>
      </c>
      <c r="K375" s="4">
        <v>0</v>
      </c>
      <c r="L375" s="4">
        <v>0</v>
      </c>
      <c r="M375" s="4">
        <v>-999</v>
      </c>
      <c r="N375" s="4">
        <v>-999</v>
      </c>
      <c r="O375" s="6">
        <v>14</v>
      </c>
      <c r="P375" s="5">
        <v>-999</v>
      </c>
      <c r="Q375" s="5">
        <v>11.6</v>
      </c>
      <c r="R375" s="4">
        <v>0.95199999999999996</v>
      </c>
      <c r="S375" s="34">
        <f>ROUND((0.6105*(EXP((17.273*E375)/(E375+237.3))))*(100-H375)/100,3)</f>
        <v>1.135</v>
      </c>
      <c r="T375" s="6">
        <f>IF(V375&lt;V376,L375,0)</f>
        <v>0</v>
      </c>
      <c r="U375" s="6">
        <f>IF(T375&gt;0,M375,-999)</f>
        <v>-999</v>
      </c>
      <c r="V375">
        <v>199208</v>
      </c>
      <c r="W375">
        <v>1992</v>
      </c>
    </row>
    <row r="376" spans="1:23" x14ac:dyDescent="0.25">
      <c r="A376" s="14">
        <v>33843</v>
      </c>
      <c r="B376" s="3">
        <v>240</v>
      </c>
      <c r="C376" s="4">
        <v>15.96</v>
      </c>
      <c r="D376" s="5">
        <v>11.4</v>
      </c>
      <c r="E376" s="5">
        <v>17.600000000000001</v>
      </c>
      <c r="F376" s="5">
        <v>6.6</v>
      </c>
      <c r="G376" s="4">
        <v>68.8</v>
      </c>
      <c r="H376" s="4">
        <v>44</v>
      </c>
      <c r="I376" s="4">
        <v>1.3</v>
      </c>
      <c r="J376" s="4">
        <v>6.3</v>
      </c>
      <c r="K376" s="4">
        <v>0</v>
      </c>
      <c r="L376" s="4">
        <v>0</v>
      </c>
      <c r="M376" s="4">
        <v>-999</v>
      </c>
      <c r="N376" s="4">
        <v>-999</v>
      </c>
      <c r="O376" s="6">
        <v>14.6</v>
      </c>
      <c r="P376" s="5">
        <v>-999</v>
      </c>
      <c r="Q376" s="5">
        <v>12</v>
      </c>
      <c r="R376" s="4">
        <v>0.88400000000000001</v>
      </c>
      <c r="S376" s="34">
        <f>ROUND((0.6105*(EXP((17.273*E376)/(E376+237.3))))*(100-H376)/100,3)</f>
        <v>1.127</v>
      </c>
      <c r="T376" s="6">
        <f>IF(V376&lt;V377,L376,0)</f>
        <v>0</v>
      </c>
      <c r="U376" s="6">
        <f>IF(T376&gt;0,M376,-999)</f>
        <v>-999</v>
      </c>
      <c r="V376">
        <v>199208</v>
      </c>
      <c r="W376">
        <v>1992</v>
      </c>
    </row>
    <row r="377" spans="1:23" x14ac:dyDescent="0.25">
      <c r="A377" s="14">
        <v>33844</v>
      </c>
      <c r="B377" s="3">
        <v>241</v>
      </c>
      <c r="C377" s="4">
        <v>19.850000000000001</v>
      </c>
      <c r="D377" s="5">
        <v>7.2</v>
      </c>
      <c r="E377" s="5">
        <v>12.8</v>
      </c>
      <c r="F377" s="5">
        <v>2.2999999999999998</v>
      </c>
      <c r="G377" s="4">
        <v>57</v>
      </c>
      <c r="H377" s="4">
        <v>34.9</v>
      </c>
      <c r="I377" s="4">
        <v>1.7</v>
      </c>
      <c r="J377" s="4">
        <v>6.4</v>
      </c>
      <c r="K377" s="4">
        <v>0</v>
      </c>
      <c r="L377" s="4">
        <v>0</v>
      </c>
      <c r="M377" s="4">
        <v>-999</v>
      </c>
      <c r="N377" s="4">
        <v>-999</v>
      </c>
      <c r="O377" s="6">
        <v>13.2</v>
      </c>
      <c r="P377" s="5">
        <v>-999</v>
      </c>
      <c r="Q377" s="5">
        <v>12</v>
      </c>
      <c r="R377" s="4">
        <v>0.51500000000000001</v>
      </c>
      <c r="S377" s="34">
        <f>ROUND((0.6105*(EXP((17.273*E377)/(E377+237.3))))*(100-H377)/100,3)</f>
        <v>0.96199999999999997</v>
      </c>
      <c r="T377" s="6">
        <f>IF(V377&lt;V378,L377,0)</f>
        <v>0</v>
      </c>
      <c r="U377" s="6">
        <f>IF(T377&gt;0,M377,-999)</f>
        <v>-999</v>
      </c>
      <c r="V377">
        <v>199208</v>
      </c>
      <c r="W377">
        <v>1992</v>
      </c>
    </row>
    <row r="378" spans="1:23" x14ac:dyDescent="0.25">
      <c r="A378" s="14">
        <v>33845</v>
      </c>
      <c r="B378" s="3">
        <v>242</v>
      </c>
      <c r="C378" s="4">
        <v>16.440000000000001</v>
      </c>
      <c r="D378" s="5">
        <v>7.7</v>
      </c>
      <c r="E378" s="5">
        <v>14.6</v>
      </c>
      <c r="F378" s="5">
        <v>-2.5</v>
      </c>
      <c r="G378" s="4">
        <v>55.2</v>
      </c>
      <c r="H378" s="4">
        <v>34.799999999999997</v>
      </c>
      <c r="I378" s="4">
        <v>0.9</v>
      </c>
      <c r="J378" s="4">
        <v>4.3</v>
      </c>
      <c r="K378" s="4">
        <v>0</v>
      </c>
      <c r="L378" s="4">
        <v>0</v>
      </c>
      <c r="M378" s="4">
        <v>-999</v>
      </c>
      <c r="N378" s="4">
        <v>-999</v>
      </c>
      <c r="O378" s="6">
        <v>12.7</v>
      </c>
      <c r="P378" s="5">
        <v>-999</v>
      </c>
      <c r="Q378" s="5">
        <v>11.5</v>
      </c>
      <c r="R378" s="4">
        <v>0.57799999999999996</v>
      </c>
      <c r="S378" s="34">
        <f>ROUND((0.6105*(EXP((17.273*E378)/(E378+237.3))))*(100-H378)/100,3)</f>
        <v>1.083</v>
      </c>
      <c r="T378" s="6">
        <f>IF(V378&lt;V379,L378,0)</f>
        <v>0</v>
      </c>
      <c r="U378" s="6">
        <f>IF(T378&gt;0,M378,-999)</f>
        <v>-999</v>
      </c>
      <c r="V378">
        <v>199208</v>
      </c>
      <c r="W378">
        <v>1992</v>
      </c>
    </row>
    <row r="379" spans="1:23" x14ac:dyDescent="0.25">
      <c r="A379" s="14">
        <v>33846</v>
      </c>
      <c r="B379" s="3">
        <v>243</v>
      </c>
      <c r="C379" s="4">
        <v>12</v>
      </c>
      <c r="D379" s="5">
        <v>9.9</v>
      </c>
      <c r="E379" s="5">
        <v>17.100000000000001</v>
      </c>
      <c r="F379" s="5">
        <v>3.2</v>
      </c>
      <c r="G379" s="4">
        <v>63</v>
      </c>
      <c r="H379" s="4">
        <v>41.9</v>
      </c>
      <c r="I379" s="4">
        <v>0.9</v>
      </c>
      <c r="J379" s="4">
        <v>4.0999999999999996</v>
      </c>
      <c r="K379" s="4">
        <v>1</v>
      </c>
      <c r="L379" s="4">
        <v>0</v>
      </c>
      <c r="M379" s="4">
        <v>-999</v>
      </c>
      <c r="N379" s="4">
        <v>-999</v>
      </c>
      <c r="O379" s="6">
        <v>13.5</v>
      </c>
      <c r="P379" s="5">
        <v>-999</v>
      </c>
      <c r="Q379" s="5">
        <v>11.5</v>
      </c>
      <c r="R379" s="4">
        <v>0.81799999999999995</v>
      </c>
      <c r="S379" s="34">
        <f>ROUND((0.6105*(EXP((17.273*E379)/(E379+237.3))))*(100-H379)/100,3)</f>
        <v>1.133</v>
      </c>
      <c r="T379" s="6">
        <f>IF(V379&lt;V380,L379,0)</f>
        <v>0</v>
      </c>
      <c r="U379" s="6">
        <f>IF(T379&gt;0,M379,-999)</f>
        <v>-999</v>
      </c>
      <c r="V379">
        <v>199208</v>
      </c>
      <c r="W379">
        <v>1992</v>
      </c>
    </row>
    <row r="380" spans="1:23" x14ac:dyDescent="0.25">
      <c r="A380" s="14">
        <v>33847</v>
      </c>
      <c r="B380" s="3">
        <v>244</v>
      </c>
      <c r="C380" s="4">
        <v>14.72</v>
      </c>
      <c r="D380" s="5">
        <v>11.1</v>
      </c>
      <c r="E380" s="5">
        <v>18.899999999999999</v>
      </c>
      <c r="F380" s="5">
        <v>4.5</v>
      </c>
      <c r="G380" s="4">
        <v>77.7</v>
      </c>
      <c r="H380" s="4">
        <v>44.1</v>
      </c>
      <c r="I380" s="4">
        <v>0.7</v>
      </c>
      <c r="J380" s="4">
        <v>4.0999999999999996</v>
      </c>
      <c r="K380" s="4">
        <v>0</v>
      </c>
      <c r="L380" s="4">
        <v>0</v>
      </c>
      <c r="M380" s="4">
        <v>-999</v>
      </c>
      <c r="N380" s="4">
        <v>-999</v>
      </c>
      <c r="O380" s="6">
        <v>14.7</v>
      </c>
      <c r="P380" s="5">
        <v>-999</v>
      </c>
      <c r="Q380" s="5">
        <v>11.8</v>
      </c>
      <c r="R380" s="4">
        <v>0.96199999999999997</v>
      </c>
      <c r="S380" s="34">
        <f>ROUND((0.6105*(EXP((17.273*E380)/(E380+237.3))))*(100-H380)/100,3)</f>
        <v>1.22</v>
      </c>
      <c r="T380" s="6">
        <f>IF(V380&lt;V381,L380,0)</f>
        <v>0</v>
      </c>
      <c r="U380" s="6">
        <f>IF(T380&gt;0,M380,-999)</f>
        <v>-999</v>
      </c>
      <c r="V380">
        <v>199208</v>
      </c>
      <c r="W380">
        <v>1992</v>
      </c>
    </row>
    <row r="381" spans="1:23" x14ac:dyDescent="0.25">
      <c r="A381" s="14">
        <v>33848</v>
      </c>
      <c r="B381" s="3">
        <v>245</v>
      </c>
      <c r="C381" s="4">
        <v>17.260000000000002</v>
      </c>
      <c r="D381" s="5">
        <v>10</v>
      </c>
      <c r="E381" s="5">
        <v>17.2</v>
      </c>
      <c r="F381" s="5">
        <v>5.3</v>
      </c>
      <c r="G381" s="4">
        <v>75.400000000000006</v>
      </c>
      <c r="H381" s="4">
        <v>52.3</v>
      </c>
      <c r="I381" s="4">
        <v>1.8</v>
      </c>
      <c r="J381" s="4">
        <v>6.4</v>
      </c>
      <c r="K381" s="4">
        <v>0</v>
      </c>
      <c r="L381" s="4">
        <v>0</v>
      </c>
      <c r="M381" s="4">
        <v>-999</v>
      </c>
      <c r="N381" s="4">
        <v>-999</v>
      </c>
      <c r="O381" s="6">
        <v>14.3</v>
      </c>
      <c r="P381" s="5">
        <v>-999</v>
      </c>
      <c r="Q381" s="5">
        <v>12</v>
      </c>
      <c r="R381" s="4">
        <v>1.0229999999999999</v>
      </c>
      <c r="S381" s="34">
        <f>ROUND((0.6105*(EXP((17.273*E381)/(E381+237.3))))*(100-H381)/100,3)</f>
        <v>0.93600000000000005</v>
      </c>
      <c r="T381" s="6">
        <f>IF(V381&lt;V382,L381,0)</f>
        <v>0</v>
      </c>
      <c r="U381" s="6">
        <f>IF(T381&gt;0,M381,-999)</f>
        <v>-999</v>
      </c>
      <c r="V381">
        <v>199209</v>
      </c>
      <c r="W381">
        <v>1992</v>
      </c>
    </row>
    <row r="382" spans="1:23" x14ac:dyDescent="0.25">
      <c r="A382" s="14">
        <v>33849</v>
      </c>
      <c r="B382" s="3">
        <v>246</v>
      </c>
      <c r="C382" s="4">
        <v>18.04</v>
      </c>
      <c r="D382" s="5">
        <v>10.6</v>
      </c>
      <c r="E382" s="5">
        <v>18.8</v>
      </c>
      <c r="F382" s="5">
        <v>2.6</v>
      </c>
      <c r="G382" s="4">
        <v>64.400000000000006</v>
      </c>
      <c r="H382" s="4">
        <v>39.4</v>
      </c>
      <c r="I382" s="4">
        <v>1.2</v>
      </c>
      <c r="J382" s="4">
        <v>5.2</v>
      </c>
      <c r="K382" s="4">
        <v>0</v>
      </c>
      <c r="L382" s="4">
        <v>0</v>
      </c>
      <c r="M382" s="4">
        <v>-999</v>
      </c>
      <c r="N382" s="4">
        <v>-999</v>
      </c>
      <c r="O382" s="6">
        <v>14.2</v>
      </c>
      <c r="P382" s="5">
        <v>-999</v>
      </c>
      <c r="Q382" s="5">
        <v>11.9</v>
      </c>
      <c r="R382" s="4">
        <v>0.85199999999999998</v>
      </c>
      <c r="S382" s="34">
        <f>ROUND((0.6105*(EXP((17.273*E382)/(E382+237.3))))*(100-H382)/100,3)</f>
        <v>1.3149999999999999</v>
      </c>
      <c r="T382" s="6">
        <f>IF(V382&lt;V383,L382,0)</f>
        <v>0</v>
      </c>
      <c r="U382" s="6">
        <f>IF(T382&gt;0,M382,-999)</f>
        <v>-999</v>
      </c>
      <c r="V382">
        <v>199209</v>
      </c>
      <c r="W382">
        <v>1992</v>
      </c>
    </row>
    <row r="383" spans="1:23" x14ac:dyDescent="0.25">
      <c r="A383" s="14">
        <v>33850</v>
      </c>
      <c r="B383" s="3">
        <v>247</v>
      </c>
      <c r="C383" s="4">
        <v>12.38</v>
      </c>
      <c r="D383" s="5">
        <v>9.5</v>
      </c>
      <c r="E383" s="5">
        <v>15.6</v>
      </c>
      <c r="F383" s="5">
        <v>4.3</v>
      </c>
      <c r="G383" s="4">
        <v>73.099999999999994</v>
      </c>
      <c r="H383" s="4">
        <v>53.4</v>
      </c>
      <c r="I383" s="4">
        <v>1.7</v>
      </c>
      <c r="J383" s="4">
        <v>6.5</v>
      </c>
      <c r="K383" s="4">
        <v>0.8</v>
      </c>
      <c r="L383" s="4">
        <v>0</v>
      </c>
      <c r="M383" s="4">
        <v>-999</v>
      </c>
      <c r="N383" s="4">
        <v>-999</v>
      </c>
      <c r="O383" s="6">
        <v>14.2</v>
      </c>
      <c r="P383" s="5">
        <v>-999</v>
      </c>
      <c r="Q383" s="5">
        <v>11.9</v>
      </c>
      <c r="R383" s="4">
        <v>0.94599999999999995</v>
      </c>
      <c r="S383" s="34">
        <f>ROUND((0.6105*(EXP((17.273*E383)/(E383+237.3))))*(100-H383)/100,3)</f>
        <v>0.82599999999999996</v>
      </c>
      <c r="T383" s="6">
        <f>IF(V383&lt;V384,L383,0)</f>
        <v>0</v>
      </c>
      <c r="U383" s="6">
        <f>IF(T383&gt;0,M383,-999)</f>
        <v>-999</v>
      </c>
      <c r="V383">
        <v>199209</v>
      </c>
      <c r="W383">
        <v>1992</v>
      </c>
    </row>
    <row r="384" spans="1:23" x14ac:dyDescent="0.25">
      <c r="A384" s="14">
        <v>33851</v>
      </c>
      <c r="B384" s="3">
        <v>248</v>
      </c>
      <c r="C384" s="4">
        <v>10.84</v>
      </c>
      <c r="D384" s="5">
        <v>3.6</v>
      </c>
      <c r="E384" s="5">
        <v>8.8000000000000007</v>
      </c>
      <c r="F384" s="5">
        <v>-2.9</v>
      </c>
      <c r="G384" s="4">
        <v>83.6</v>
      </c>
      <c r="H384" s="4">
        <v>50.7</v>
      </c>
      <c r="I384" s="4">
        <v>2.5</v>
      </c>
      <c r="J384" s="4">
        <v>8.6</v>
      </c>
      <c r="K384" s="4">
        <v>4.0999999999999996</v>
      </c>
      <c r="L384" s="4">
        <v>0</v>
      </c>
      <c r="M384" s="4">
        <v>-999</v>
      </c>
      <c r="N384" s="4">
        <v>-999</v>
      </c>
      <c r="O384" s="6">
        <v>12.9</v>
      </c>
      <c r="P384" s="5">
        <v>-999</v>
      </c>
      <c r="Q384" s="5">
        <v>11.4</v>
      </c>
      <c r="R384" s="4">
        <v>0.57399999999999995</v>
      </c>
      <c r="S384" s="34">
        <f>ROUND((0.6105*(EXP((17.273*E384)/(E384+237.3))))*(100-H384)/100,3)</f>
        <v>0.55800000000000005</v>
      </c>
      <c r="T384" s="6">
        <f>IF(V384&lt;V385,L384,0)</f>
        <v>0</v>
      </c>
      <c r="U384" s="6">
        <f>IF(T384&gt;0,M384,-999)</f>
        <v>-999</v>
      </c>
      <c r="V384">
        <v>199209</v>
      </c>
      <c r="W384">
        <v>1992</v>
      </c>
    </row>
    <row r="385" spans="1:23" x14ac:dyDescent="0.25">
      <c r="A385" s="14">
        <v>33852</v>
      </c>
      <c r="B385" s="3">
        <v>249</v>
      </c>
      <c r="C385" s="4">
        <v>7.87</v>
      </c>
      <c r="D385" s="5">
        <v>-0.2</v>
      </c>
      <c r="E385" s="5">
        <v>5.6</v>
      </c>
      <c r="F385" s="5">
        <v>-2.8</v>
      </c>
      <c r="G385" s="4">
        <v>94.6</v>
      </c>
      <c r="H385" s="4">
        <v>66.2</v>
      </c>
      <c r="I385" s="4">
        <v>1</v>
      </c>
      <c r="J385" s="4">
        <v>4.5999999999999996</v>
      </c>
      <c r="K385" s="4">
        <v>5.0999999999999996</v>
      </c>
      <c r="L385" s="4">
        <v>0</v>
      </c>
      <c r="M385" s="4">
        <v>-999</v>
      </c>
      <c r="N385" s="4">
        <v>-999</v>
      </c>
      <c r="O385" s="6">
        <v>10.1</v>
      </c>
      <c r="P385" s="5">
        <v>-999</v>
      </c>
      <c r="Q385" s="5">
        <v>10.1</v>
      </c>
      <c r="R385" s="4">
        <v>0.60099999999999998</v>
      </c>
      <c r="S385" s="34">
        <f>ROUND((0.6105*(EXP((17.273*E385)/(E385+237.3))))*(100-H385)/100,3)</f>
        <v>0.307</v>
      </c>
      <c r="T385" s="6">
        <f>IF(V385&lt;V386,L385,0)</f>
        <v>0</v>
      </c>
      <c r="U385" s="6">
        <f>IF(T385&gt;0,M385,-999)</f>
        <v>-999</v>
      </c>
      <c r="V385">
        <v>199209</v>
      </c>
      <c r="W385">
        <v>1992</v>
      </c>
    </row>
    <row r="386" spans="1:23" x14ac:dyDescent="0.25">
      <c r="A386" s="14">
        <v>33853</v>
      </c>
      <c r="B386" s="3">
        <v>250</v>
      </c>
      <c r="C386" s="4">
        <v>7.23</v>
      </c>
      <c r="D386" s="5">
        <v>0</v>
      </c>
      <c r="E386" s="5">
        <v>3.8</v>
      </c>
      <c r="F386" s="5">
        <v>-2.7</v>
      </c>
      <c r="G386" s="4">
        <v>91.1</v>
      </c>
      <c r="H386" s="4">
        <v>69.599999999999994</v>
      </c>
      <c r="I386" s="4">
        <v>1</v>
      </c>
      <c r="J386" s="4">
        <v>5.7</v>
      </c>
      <c r="K386" s="4">
        <v>0.8</v>
      </c>
      <c r="L386" s="4">
        <v>0</v>
      </c>
      <c r="M386" s="4">
        <v>-999</v>
      </c>
      <c r="N386" s="4">
        <v>-999</v>
      </c>
      <c r="O386" s="6">
        <v>9.9</v>
      </c>
      <c r="P386" s="5">
        <v>-999</v>
      </c>
      <c r="Q386" s="5">
        <v>9.3000000000000007</v>
      </c>
      <c r="R386" s="4">
        <v>0.55900000000000005</v>
      </c>
      <c r="S386" s="34">
        <f>ROUND((0.6105*(EXP((17.273*E386)/(E386+237.3))))*(100-H386)/100,3)</f>
        <v>0.24399999999999999</v>
      </c>
      <c r="T386" s="6">
        <f>IF(V386&lt;V387,L386,0)</f>
        <v>0</v>
      </c>
      <c r="U386" s="6">
        <f>IF(T386&gt;0,M386,-999)</f>
        <v>-999</v>
      </c>
      <c r="V386">
        <v>199209</v>
      </c>
      <c r="W386">
        <v>1992</v>
      </c>
    </row>
    <row r="387" spans="1:23" x14ac:dyDescent="0.25">
      <c r="A387" s="14">
        <v>33854</v>
      </c>
      <c r="B387" s="3">
        <v>251</v>
      </c>
      <c r="C387" s="4">
        <v>9.19</v>
      </c>
      <c r="D387" s="5">
        <v>2.2999999999999998</v>
      </c>
      <c r="E387" s="5">
        <v>7.3</v>
      </c>
      <c r="F387" s="5">
        <v>-3.3</v>
      </c>
      <c r="G387" s="4">
        <v>71.8</v>
      </c>
      <c r="H387" s="4">
        <v>47.1</v>
      </c>
      <c r="I387" s="4">
        <v>2</v>
      </c>
      <c r="J387" s="4">
        <v>7.7</v>
      </c>
      <c r="K387" s="4">
        <v>9.1</v>
      </c>
      <c r="L387" s="4">
        <v>0</v>
      </c>
      <c r="M387" s="4">
        <v>-999</v>
      </c>
      <c r="N387" s="4">
        <v>-999</v>
      </c>
      <c r="O387" s="6">
        <v>9.3000000000000007</v>
      </c>
      <c r="P387" s="5">
        <v>-999</v>
      </c>
      <c r="Q387" s="5">
        <v>8.6999999999999993</v>
      </c>
      <c r="R387" s="4">
        <v>0.48</v>
      </c>
      <c r="S387" s="34">
        <f>ROUND((0.6105*(EXP((17.273*E387)/(E387+237.3))))*(100-H387)/100,3)</f>
        <v>0.54100000000000004</v>
      </c>
      <c r="T387" s="6">
        <f>IF(V387&lt;V388,L387,0)</f>
        <v>0</v>
      </c>
      <c r="U387" s="6">
        <f>IF(T387&gt;0,M387,-999)</f>
        <v>-999</v>
      </c>
      <c r="V387">
        <v>199209</v>
      </c>
      <c r="W387">
        <v>1992</v>
      </c>
    </row>
    <row r="388" spans="1:23" x14ac:dyDescent="0.25">
      <c r="A388" s="14">
        <v>33855</v>
      </c>
      <c r="B388" s="3">
        <v>252</v>
      </c>
      <c r="C388" s="4">
        <v>14.28</v>
      </c>
      <c r="D388" s="5">
        <v>4.2</v>
      </c>
      <c r="E388" s="5">
        <v>11</v>
      </c>
      <c r="F388" s="5">
        <v>-1.2</v>
      </c>
      <c r="G388" s="4">
        <v>81.5</v>
      </c>
      <c r="H388" s="4">
        <v>46.6</v>
      </c>
      <c r="I388" s="4">
        <v>1.8</v>
      </c>
      <c r="J388" s="4">
        <v>7.1</v>
      </c>
      <c r="K388" s="4">
        <v>0</v>
      </c>
      <c r="L388" s="4">
        <v>0</v>
      </c>
      <c r="M388" s="4">
        <v>-999</v>
      </c>
      <c r="N388" s="4">
        <v>-999</v>
      </c>
      <c r="O388" s="6">
        <v>10.9</v>
      </c>
      <c r="P388" s="5">
        <v>-999</v>
      </c>
      <c r="Q388" s="5">
        <v>8.6999999999999993</v>
      </c>
      <c r="R388" s="4">
        <v>0.61</v>
      </c>
      <c r="S388" s="34">
        <f>ROUND((0.6105*(EXP((17.273*E388)/(E388+237.3))))*(100-H388)/100,3)</f>
        <v>0.70099999999999996</v>
      </c>
      <c r="T388" s="6">
        <f>IF(V388&lt;V389,L388,0)</f>
        <v>0</v>
      </c>
      <c r="U388" s="6">
        <f>IF(T388&gt;0,M388,-999)</f>
        <v>-999</v>
      </c>
      <c r="V388">
        <v>199209</v>
      </c>
      <c r="W388">
        <v>1992</v>
      </c>
    </row>
    <row r="389" spans="1:23" x14ac:dyDescent="0.25">
      <c r="A389" s="14">
        <v>33856</v>
      </c>
      <c r="B389" s="3">
        <v>253</v>
      </c>
      <c r="C389" s="4">
        <v>17.920000000000002</v>
      </c>
      <c r="D389" s="5">
        <v>7.1</v>
      </c>
      <c r="E389" s="5">
        <v>16.600000000000001</v>
      </c>
      <c r="F389" s="5">
        <v>-1.6</v>
      </c>
      <c r="G389" s="4">
        <v>69</v>
      </c>
      <c r="H389" s="4">
        <v>44.1</v>
      </c>
      <c r="I389" s="4">
        <v>0.8</v>
      </c>
      <c r="J389" s="4">
        <v>4.0999999999999996</v>
      </c>
      <c r="K389" s="4">
        <v>0</v>
      </c>
      <c r="L389" s="4">
        <v>0</v>
      </c>
      <c r="M389" s="4">
        <v>-999</v>
      </c>
      <c r="N389" s="4">
        <v>-999</v>
      </c>
      <c r="O389" s="6">
        <v>11.5</v>
      </c>
      <c r="P389" s="5">
        <v>-999</v>
      </c>
      <c r="Q389" s="5">
        <v>9.1999999999999993</v>
      </c>
      <c r="R389" s="4">
        <v>0.83499999999999996</v>
      </c>
      <c r="S389" s="34">
        <f>ROUND((0.6105*(EXP((17.273*E389)/(E389+237.3))))*(100-H389)/100,3)</f>
        <v>1.056</v>
      </c>
      <c r="T389" s="6">
        <f>IF(V389&lt;V390,L389,0)</f>
        <v>0</v>
      </c>
      <c r="U389" s="6">
        <f>IF(T389&gt;0,M389,-999)</f>
        <v>-999</v>
      </c>
      <c r="V389">
        <v>199209</v>
      </c>
      <c r="W389">
        <v>1992</v>
      </c>
    </row>
    <row r="390" spans="1:23" x14ac:dyDescent="0.25">
      <c r="A390" s="14">
        <v>33857</v>
      </c>
      <c r="B390" s="3">
        <v>254</v>
      </c>
      <c r="C390" s="4">
        <v>11.85</v>
      </c>
      <c r="D390" s="5">
        <v>10.4</v>
      </c>
      <c r="E390" s="5">
        <v>15.5</v>
      </c>
      <c r="F390" s="5">
        <v>5.9</v>
      </c>
      <c r="G390" s="4">
        <v>47.4</v>
      </c>
      <c r="H390" s="4">
        <v>34.799999999999997</v>
      </c>
      <c r="I390" s="4">
        <v>1.1000000000000001</v>
      </c>
      <c r="J390" s="4">
        <v>5</v>
      </c>
      <c r="K390" s="4">
        <v>0</v>
      </c>
      <c r="L390" s="4">
        <v>0</v>
      </c>
      <c r="M390" s="4">
        <v>-999</v>
      </c>
      <c r="N390" s="4">
        <v>-999</v>
      </c>
      <c r="O390" s="6">
        <v>12.6</v>
      </c>
      <c r="P390" s="5">
        <v>-999</v>
      </c>
      <c r="Q390" s="5">
        <v>9.6999999999999993</v>
      </c>
      <c r="R390" s="4">
        <v>0.61099999999999999</v>
      </c>
      <c r="S390" s="34">
        <f>ROUND((0.6105*(EXP((17.273*E390)/(E390+237.3))))*(100-H390)/100,3)</f>
        <v>1.1479999999999999</v>
      </c>
      <c r="T390" s="6">
        <f>IF(V390&lt;V391,L390,0)</f>
        <v>0</v>
      </c>
      <c r="U390" s="6">
        <f>IF(T390&gt;0,M390,-999)</f>
        <v>-999</v>
      </c>
      <c r="V390">
        <v>199209</v>
      </c>
      <c r="W390">
        <v>1992</v>
      </c>
    </row>
    <row r="391" spans="1:23" x14ac:dyDescent="0.25">
      <c r="A391" s="14">
        <v>33858</v>
      </c>
      <c r="B391" s="3">
        <v>255</v>
      </c>
      <c r="C391" s="4">
        <v>16.93</v>
      </c>
      <c r="D391" s="5">
        <v>10.3</v>
      </c>
      <c r="E391" s="5">
        <v>17.3</v>
      </c>
      <c r="F391" s="5">
        <v>3.3</v>
      </c>
      <c r="G391" s="4">
        <v>58.6</v>
      </c>
      <c r="H391" s="4">
        <v>34.9</v>
      </c>
      <c r="I391" s="4">
        <v>1.6</v>
      </c>
      <c r="J391" s="4">
        <v>6.6</v>
      </c>
      <c r="K391" s="4">
        <v>0</v>
      </c>
      <c r="L391" s="4">
        <v>0</v>
      </c>
      <c r="M391" s="4">
        <v>-999</v>
      </c>
      <c r="N391" s="4">
        <v>-999</v>
      </c>
      <c r="O391" s="6">
        <v>13.5</v>
      </c>
      <c r="P391" s="5">
        <v>-999</v>
      </c>
      <c r="Q391" s="5">
        <v>9.9</v>
      </c>
      <c r="R391" s="4">
        <v>0.68799999999999994</v>
      </c>
      <c r="S391" s="34">
        <f>ROUND((0.6105*(EXP((17.273*E391)/(E391+237.3))))*(100-H391)/100,3)</f>
        <v>1.2849999999999999</v>
      </c>
      <c r="T391" s="6">
        <f>IF(V391&lt;V392,L391,0)</f>
        <v>0</v>
      </c>
      <c r="U391" s="6">
        <f>IF(T391&gt;0,M391,-999)</f>
        <v>-999</v>
      </c>
      <c r="V391">
        <v>199209</v>
      </c>
      <c r="W391">
        <v>1992</v>
      </c>
    </row>
    <row r="392" spans="1:23" x14ac:dyDescent="0.25">
      <c r="A392" s="14">
        <v>33859</v>
      </c>
      <c r="B392" s="3">
        <v>256</v>
      </c>
      <c r="C392" s="4">
        <v>5.5</v>
      </c>
      <c r="D392" s="5">
        <v>1.4</v>
      </c>
      <c r="E392" s="5">
        <v>5.4</v>
      </c>
      <c r="F392" s="5">
        <v>-2.2999999999999998</v>
      </c>
      <c r="G392" s="4">
        <v>89.3</v>
      </c>
      <c r="H392" s="4">
        <v>65.099999999999994</v>
      </c>
      <c r="I392" s="4">
        <v>2.1</v>
      </c>
      <c r="J392" s="4">
        <v>8.6</v>
      </c>
      <c r="K392" s="4">
        <v>2.5</v>
      </c>
      <c r="L392" s="4">
        <v>0</v>
      </c>
      <c r="M392" s="4">
        <v>-999</v>
      </c>
      <c r="N392" s="4">
        <v>-999</v>
      </c>
      <c r="O392" s="6">
        <v>12.1</v>
      </c>
      <c r="P392" s="5">
        <v>-999</v>
      </c>
      <c r="Q392" s="5">
        <v>9.9</v>
      </c>
      <c r="R392" s="4">
        <v>0.58299999999999996</v>
      </c>
      <c r="S392" s="34">
        <f>ROUND((0.6105*(EXP((17.273*E392)/(E392+237.3))))*(100-H392)/100,3)</f>
        <v>0.313</v>
      </c>
      <c r="T392" s="6">
        <f>IF(V392&lt;V393,L392,0)</f>
        <v>0</v>
      </c>
      <c r="U392" s="6">
        <f>IF(T392&gt;0,M392,-999)</f>
        <v>-999</v>
      </c>
      <c r="V392">
        <v>199209</v>
      </c>
      <c r="W392">
        <v>1992</v>
      </c>
    </row>
    <row r="393" spans="1:23" x14ac:dyDescent="0.25">
      <c r="A393" s="14">
        <v>33860</v>
      </c>
      <c r="B393" s="3">
        <v>257</v>
      </c>
      <c r="C393" s="4">
        <v>4.58</v>
      </c>
      <c r="D393" s="5">
        <v>-2</v>
      </c>
      <c r="E393" s="5">
        <v>1</v>
      </c>
      <c r="F393" s="5">
        <v>-4.0999999999999996</v>
      </c>
      <c r="G393" s="4">
        <v>98.1</v>
      </c>
      <c r="H393" s="4">
        <v>95.9</v>
      </c>
      <c r="I393" s="4">
        <v>1.2</v>
      </c>
      <c r="J393" s="4">
        <v>5.9</v>
      </c>
      <c r="K393" s="4">
        <v>9.4</v>
      </c>
      <c r="L393" s="4">
        <v>0</v>
      </c>
      <c r="M393" s="4">
        <v>-999</v>
      </c>
      <c r="N393" s="4">
        <v>-999</v>
      </c>
      <c r="O393" s="6">
        <v>9.8000000000000007</v>
      </c>
      <c r="P393" s="5">
        <v>-999</v>
      </c>
      <c r="Q393" s="5">
        <v>8.6999999999999993</v>
      </c>
      <c r="R393" s="4">
        <v>0.63100000000000001</v>
      </c>
      <c r="S393" s="34">
        <f>ROUND((0.6105*(EXP((17.273*E393)/(E393+237.3))))*(100-H393)/100,3)</f>
        <v>2.7E-2</v>
      </c>
      <c r="T393" s="6">
        <f>IF(V393&lt;V394,L393,0)</f>
        <v>0</v>
      </c>
      <c r="U393" s="6">
        <f>IF(T393&gt;0,M393,-999)</f>
        <v>-999</v>
      </c>
      <c r="V393">
        <v>199209</v>
      </c>
      <c r="W393">
        <v>1992</v>
      </c>
    </row>
    <row r="394" spans="1:23" x14ac:dyDescent="0.25">
      <c r="A394" s="14">
        <v>33861</v>
      </c>
      <c r="B394" s="3">
        <v>258</v>
      </c>
      <c r="C394" s="4">
        <v>7.57</v>
      </c>
      <c r="D394" s="5">
        <v>-1.4</v>
      </c>
      <c r="E394" s="5">
        <v>5.2</v>
      </c>
      <c r="F394" s="5">
        <v>-6.2</v>
      </c>
      <c r="G394" s="4">
        <v>92.2</v>
      </c>
      <c r="H394" s="4">
        <v>65.900000000000006</v>
      </c>
      <c r="I394" s="4">
        <v>0.6</v>
      </c>
      <c r="J394" s="4">
        <v>3.7</v>
      </c>
      <c r="K394" s="4">
        <v>0</v>
      </c>
      <c r="L394" s="4">
        <v>0</v>
      </c>
      <c r="M394" s="4">
        <v>-999</v>
      </c>
      <c r="N394" s="4">
        <v>-999</v>
      </c>
      <c r="O394" s="6">
        <v>9.3000000000000007</v>
      </c>
      <c r="P394" s="5">
        <v>-999</v>
      </c>
      <c r="Q394" s="5">
        <v>7.8</v>
      </c>
      <c r="R394" s="4">
        <v>0.58099999999999996</v>
      </c>
      <c r="S394" s="34">
        <f>ROUND((0.6105*(EXP((17.273*E394)/(E394+237.3))))*(100-H394)/100,3)</f>
        <v>0.30199999999999999</v>
      </c>
      <c r="T394" s="6">
        <f>IF(V394&lt;V395,L394,0)</f>
        <v>0</v>
      </c>
      <c r="U394" s="6">
        <f>IF(T394&gt;0,M394,-999)</f>
        <v>-999</v>
      </c>
      <c r="V394">
        <v>199209</v>
      </c>
      <c r="W394">
        <v>1992</v>
      </c>
    </row>
    <row r="395" spans="1:23" x14ac:dyDescent="0.25">
      <c r="A395" s="14">
        <v>33862</v>
      </c>
      <c r="B395" s="3">
        <v>259</v>
      </c>
      <c r="C395" s="4">
        <v>13.24</v>
      </c>
      <c r="D395" s="5">
        <v>-0.8</v>
      </c>
      <c r="E395" s="5">
        <v>6.3</v>
      </c>
      <c r="F395" s="5">
        <v>-4.9000000000000004</v>
      </c>
      <c r="G395" s="4">
        <v>74.8</v>
      </c>
      <c r="H395" s="4">
        <v>45.2</v>
      </c>
      <c r="I395" s="4">
        <v>0.9</v>
      </c>
      <c r="J395" s="4">
        <v>4.5999999999999996</v>
      </c>
      <c r="K395" s="4">
        <v>0</v>
      </c>
      <c r="L395" s="4">
        <v>0</v>
      </c>
      <c r="M395" s="4">
        <v>-999</v>
      </c>
      <c r="N395" s="4">
        <v>-999</v>
      </c>
      <c r="O395" s="6">
        <v>9.1</v>
      </c>
      <c r="P395" s="5">
        <v>-999</v>
      </c>
      <c r="Q395" s="5">
        <v>7.6</v>
      </c>
      <c r="R395" s="4">
        <v>0.43099999999999999</v>
      </c>
      <c r="S395" s="34">
        <f>ROUND((0.6105*(EXP((17.273*E395)/(E395+237.3))))*(100-H395)/100,3)</f>
        <v>0.52300000000000002</v>
      </c>
      <c r="T395" s="6">
        <f>IF(V395&lt;V396,L395,0)</f>
        <v>0</v>
      </c>
      <c r="U395" s="6">
        <f>IF(T395&gt;0,M395,-999)</f>
        <v>-999</v>
      </c>
      <c r="V395">
        <v>199209</v>
      </c>
      <c r="W395">
        <v>1992</v>
      </c>
    </row>
    <row r="396" spans="1:23" x14ac:dyDescent="0.25">
      <c r="A396" s="14">
        <v>33863</v>
      </c>
      <c r="B396" s="3">
        <v>260</v>
      </c>
      <c r="C396" s="4">
        <v>5.27</v>
      </c>
      <c r="D396" s="5">
        <v>1.3</v>
      </c>
      <c r="E396" s="5">
        <v>5.5</v>
      </c>
      <c r="F396" s="5">
        <v>-3.1</v>
      </c>
      <c r="G396" s="4">
        <v>70.599999999999994</v>
      </c>
      <c r="H396" s="4">
        <v>43.3</v>
      </c>
      <c r="I396" s="4">
        <v>1.9</v>
      </c>
      <c r="J396" s="4">
        <v>9.1999999999999993</v>
      </c>
      <c r="K396" s="4">
        <v>0</v>
      </c>
      <c r="L396" s="4">
        <v>0</v>
      </c>
      <c r="M396" s="4">
        <v>-999</v>
      </c>
      <c r="N396" s="4">
        <v>-999</v>
      </c>
      <c r="O396" s="6">
        <v>8.4</v>
      </c>
      <c r="P396" s="5">
        <v>-999</v>
      </c>
      <c r="Q396" s="5">
        <v>7.1</v>
      </c>
      <c r="R396" s="4">
        <v>0.39100000000000001</v>
      </c>
      <c r="S396" s="34">
        <f>ROUND((0.6105*(EXP((17.273*E396)/(E396+237.3))))*(100-H396)/100,3)</f>
        <v>0.51200000000000001</v>
      </c>
      <c r="T396" s="6">
        <f>IF(V396&lt;V397,L396,0)</f>
        <v>0</v>
      </c>
      <c r="U396" s="6">
        <f>IF(T396&gt;0,M396,-999)</f>
        <v>-999</v>
      </c>
      <c r="V396">
        <v>199209</v>
      </c>
      <c r="W396">
        <v>1992</v>
      </c>
    </row>
    <row r="397" spans="1:23" x14ac:dyDescent="0.25">
      <c r="A397" s="14">
        <v>33864</v>
      </c>
      <c r="B397" s="3">
        <v>261</v>
      </c>
      <c r="C397" s="4">
        <v>17.2</v>
      </c>
      <c r="D397" s="5">
        <v>2.1</v>
      </c>
      <c r="E397" s="5">
        <v>10.199999999999999</v>
      </c>
      <c r="F397" s="5">
        <v>-3.3</v>
      </c>
      <c r="G397" s="4">
        <v>66.5</v>
      </c>
      <c r="H397" s="4">
        <v>29.9</v>
      </c>
      <c r="I397" s="4">
        <v>1</v>
      </c>
      <c r="J397" s="4">
        <v>5</v>
      </c>
      <c r="K397" s="4">
        <v>0</v>
      </c>
      <c r="L397" s="4">
        <v>0</v>
      </c>
      <c r="M397" s="4">
        <v>-999</v>
      </c>
      <c r="N397" s="4">
        <v>-999</v>
      </c>
      <c r="O397" s="6">
        <v>9.4</v>
      </c>
      <c r="P397" s="5">
        <v>-999</v>
      </c>
      <c r="Q397" s="5">
        <v>7</v>
      </c>
      <c r="R397" s="4">
        <v>0.372</v>
      </c>
      <c r="S397" s="34">
        <f>ROUND((0.6105*(EXP((17.273*E397)/(E397+237.3))))*(100-H397)/100,3)</f>
        <v>0.872</v>
      </c>
      <c r="T397" s="6">
        <f>IF(V397&lt;V398,L397,0)</f>
        <v>0</v>
      </c>
      <c r="U397" s="6">
        <f>IF(T397&gt;0,M397,-999)</f>
        <v>-999</v>
      </c>
      <c r="V397">
        <v>199209</v>
      </c>
      <c r="W397">
        <v>1992</v>
      </c>
    </row>
    <row r="398" spans="1:23" x14ac:dyDescent="0.25">
      <c r="A398" s="14">
        <v>33865</v>
      </c>
      <c r="B398" s="3">
        <v>262</v>
      </c>
      <c r="C398" s="4">
        <v>10.37</v>
      </c>
      <c r="D398" s="5">
        <v>7.5</v>
      </c>
      <c r="E398" s="5">
        <v>13.3</v>
      </c>
      <c r="F398" s="5">
        <v>0.5</v>
      </c>
      <c r="G398" s="4">
        <v>43.9</v>
      </c>
      <c r="H398" s="4">
        <v>21.6</v>
      </c>
      <c r="I398" s="4">
        <v>0.8</v>
      </c>
      <c r="J398" s="4">
        <v>3.9</v>
      </c>
      <c r="K398" s="4">
        <v>0</v>
      </c>
      <c r="L398" s="4">
        <v>0</v>
      </c>
      <c r="M398" s="4">
        <v>-999</v>
      </c>
      <c r="N398" s="4">
        <v>-999</v>
      </c>
      <c r="O398" s="6">
        <v>11</v>
      </c>
      <c r="P398" s="5">
        <v>-999</v>
      </c>
      <c r="Q398" s="5">
        <v>7.5</v>
      </c>
      <c r="R398" s="4">
        <v>0.32900000000000001</v>
      </c>
      <c r="S398" s="34">
        <f>ROUND((0.6105*(EXP((17.273*E398)/(E398+237.3))))*(100-H398)/100,3)</f>
        <v>1.1970000000000001</v>
      </c>
      <c r="T398" s="6">
        <f>IF(V398&lt;V399,L398,0)</f>
        <v>0</v>
      </c>
      <c r="U398" s="6">
        <f>IF(T398&gt;0,M398,-999)</f>
        <v>-999</v>
      </c>
      <c r="V398">
        <v>199209</v>
      </c>
      <c r="W398">
        <v>1992</v>
      </c>
    </row>
    <row r="399" spans="1:23" x14ac:dyDescent="0.25">
      <c r="A399" s="14">
        <v>33866</v>
      </c>
      <c r="B399" s="3">
        <v>263</v>
      </c>
      <c r="C399" s="4">
        <v>9.3699999999999992</v>
      </c>
      <c r="D399" s="5">
        <v>7.7</v>
      </c>
      <c r="E399" s="5">
        <v>12.4</v>
      </c>
      <c r="F399" s="5">
        <v>4.8</v>
      </c>
      <c r="G399" s="4">
        <v>73.8</v>
      </c>
      <c r="H399" s="4">
        <v>48.9</v>
      </c>
      <c r="I399" s="4">
        <v>1.8</v>
      </c>
      <c r="J399" s="4">
        <v>7.3</v>
      </c>
      <c r="K399" s="4">
        <v>0.5</v>
      </c>
      <c r="L399" s="4">
        <v>0</v>
      </c>
      <c r="M399" s="4">
        <v>-999</v>
      </c>
      <c r="N399" s="4">
        <v>-999</v>
      </c>
      <c r="O399" s="6">
        <v>13.7</v>
      </c>
      <c r="P399" s="5">
        <v>-999</v>
      </c>
      <c r="Q399" s="5">
        <v>8.3000000000000007</v>
      </c>
      <c r="R399" s="4">
        <v>0.70499999999999996</v>
      </c>
      <c r="S399" s="34">
        <f>ROUND((0.6105*(EXP((17.273*E399)/(E399+237.3))))*(100-H399)/100,3)</f>
        <v>0.73599999999999999</v>
      </c>
      <c r="T399" s="6">
        <f>IF(V399&lt;V400,L399,0)</f>
        <v>0</v>
      </c>
      <c r="U399" s="6">
        <f>IF(T399&gt;0,M399,-999)</f>
        <v>-999</v>
      </c>
      <c r="V399">
        <v>199209</v>
      </c>
      <c r="W399">
        <v>1992</v>
      </c>
    </row>
    <row r="400" spans="1:23" x14ac:dyDescent="0.25">
      <c r="A400" s="14">
        <v>33867</v>
      </c>
      <c r="B400" s="3">
        <v>264</v>
      </c>
      <c r="C400" s="4">
        <v>8.16</v>
      </c>
      <c r="D400" s="5">
        <v>8.4</v>
      </c>
      <c r="E400" s="5">
        <v>14.7</v>
      </c>
      <c r="F400" s="5">
        <v>4.7</v>
      </c>
      <c r="G400" s="4">
        <v>87.1</v>
      </c>
      <c r="H400" s="4">
        <v>63</v>
      </c>
      <c r="I400" s="4">
        <v>2.4</v>
      </c>
      <c r="J400" s="4">
        <v>7.4</v>
      </c>
      <c r="K400" s="4">
        <v>2.2999999999999998</v>
      </c>
      <c r="L400" s="4">
        <v>0</v>
      </c>
      <c r="M400" s="4">
        <v>-999</v>
      </c>
      <c r="N400" s="4">
        <v>-999</v>
      </c>
      <c r="O400" s="6">
        <v>14.7</v>
      </c>
      <c r="P400" s="5">
        <v>-999</v>
      </c>
      <c r="Q400" s="5">
        <v>9</v>
      </c>
      <c r="R400" s="4">
        <v>1.05</v>
      </c>
      <c r="S400" s="34">
        <f>ROUND((0.6105*(EXP((17.273*E400)/(E400+237.3))))*(100-H400)/100,3)</f>
        <v>0.61899999999999999</v>
      </c>
      <c r="T400" s="6">
        <f>IF(V400&lt;V401,L400,0)</f>
        <v>0</v>
      </c>
      <c r="U400" s="6">
        <f>IF(T400&gt;0,M400,-999)</f>
        <v>-999</v>
      </c>
      <c r="V400">
        <v>199209</v>
      </c>
      <c r="W400">
        <v>1992</v>
      </c>
    </row>
    <row r="401" spans="1:23" x14ac:dyDescent="0.25">
      <c r="A401" s="14">
        <v>33868</v>
      </c>
      <c r="B401" s="3">
        <v>265</v>
      </c>
      <c r="C401" s="4">
        <v>15.63</v>
      </c>
      <c r="D401" s="5">
        <v>10.199999999999999</v>
      </c>
      <c r="E401" s="5">
        <v>17.8</v>
      </c>
      <c r="F401" s="5">
        <v>2.2000000000000002</v>
      </c>
      <c r="G401" s="4">
        <v>72.5</v>
      </c>
      <c r="H401" s="4">
        <v>51.1</v>
      </c>
      <c r="I401" s="4">
        <v>1</v>
      </c>
      <c r="J401" s="4">
        <v>4</v>
      </c>
      <c r="K401" s="4">
        <v>0</v>
      </c>
      <c r="L401" s="4">
        <v>0</v>
      </c>
      <c r="M401" s="4">
        <v>-999</v>
      </c>
      <c r="N401" s="4">
        <v>-999</v>
      </c>
      <c r="O401" s="6">
        <v>14.5</v>
      </c>
      <c r="P401" s="5">
        <v>-999</v>
      </c>
      <c r="Q401" s="5">
        <v>9.1999999999999993</v>
      </c>
      <c r="R401" s="4">
        <v>1.0429999999999999</v>
      </c>
      <c r="S401" s="34">
        <f>ROUND((0.6105*(EXP((17.273*E401)/(E401+237.3))))*(100-H401)/100,3)</f>
        <v>0.996</v>
      </c>
      <c r="T401" s="6">
        <f>IF(V401&lt;V402,L401,0)</f>
        <v>0</v>
      </c>
      <c r="U401" s="6">
        <f>IF(T401&gt;0,M401,-999)</f>
        <v>-999</v>
      </c>
      <c r="V401">
        <v>199209</v>
      </c>
      <c r="W401">
        <v>1992</v>
      </c>
    </row>
    <row r="402" spans="1:23" x14ac:dyDescent="0.25">
      <c r="A402" s="14">
        <v>33869</v>
      </c>
      <c r="B402" s="3">
        <v>266</v>
      </c>
      <c r="C402" s="4">
        <v>13.84</v>
      </c>
      <c r="D402" s="5">
        <v>13.6</v>
      </c>
      <c r="E402" s="5">
        <v>20.3</v>
      </c>
      <c r="F402" s="5">
        <v>5.5</v>
      </c>
      <c r="G402" s="4">
        <v>52.1</v>
      </c>
      <c r="H402" s="4">
        <v>42</v>
      </c>
      <c r="I402" s="4">
        <v>1</v>
      </c>
      <c r="J402" s="4">
        <v>4.3</v>
      </c>
      <c r="K402" s="4">
        <v>0</v>
      </c>
      <c r="L402" s="4">
        <v>0</v>
      </c>
      <c r="M402" s="4">
        <v>-999</v>
      </c>
      <c r="N402" s="4">
        <v>-999</v>
      </c>
      <c r="O402" s="6">
        <v>15.4</v>
      </c>
      <c r="P402" s="5">
        <v>-999</v>
      </c>
      <c r="Q402" s="5">
        <v>9.6999999999999993</v>
      </c>
      <c r="R402" s="4">
        <v>1.0009999999999999</v>
      </c>
      <c r="S402" s="34">
        <f>ROUND((0.6105*(EXP((17.273*E402)/(E402+237.3))))*(100-H402)/100,3)</f>
        <v>1.381</v>
      </c>
      <c r="T402" s="6">
        <f>IF(V402&lt;V403,L402,0)</f>
        <v>0</v>
      </c>
      <c r="U402" s="6">
        <f>IF(T402&gt;0,M402,-999)</f>
        <v>-999</v>
      </c>
      <c r="V402">
        <v>199209</v>
      </c>
      <c r="W402">
        <v>1992</v>
      </c>
    </row>
    <row r="403" spans="1:23" x14ac:dyDescent="0.25">
      <c r="A403" s="14">
        <v>33870</v>
      </c>
      <c r="B403" s="3">
        <v>267</v>
      </c>
      <c r="C403" s="4">
        <v>7.95</v>
      </c>
      <c r="D403" s="5">
        <v>10.1</v>
      </c>
      <c r="E403" s="5">
        <v>14.3</v>
      </c>
      <c r="F403" s="5">
        <v>5</v>
      </c>
      <c r="G403" s="4">
        <v>72.099999999999994</v>
      </c>
      <c r="H403" s="4">
        <v>53.7</v>
      </c>
      <c r="I403" s="4">
        <v>2.1</v>
      </c>
      <c r="J403" s="4">
        <v>7</v>
      </c>
      <c r="K403" s="4">
        <v>6.6</v>
      </c>
      <c r="L403" s="4">
        <v>0</v>
      </c>
      <c r="M403" s="4">
        <v>-999</v>
      </c>
      <c r="N403" s="4">
        <v>-999</v>
      </c>
      <c r="O403" s="6">
        <v>15.9</v>
      </c>
      <c r="P403" s="5">
        <v>-999</v>
      </c>
      <c r="Q403" s="5">
        <v>10.1</v>
      </c>
      <c r="R403" s="4">
        <v>0.876</v>
      </c>
      <c r="S403" s="34">
        <f>ROUND((0.6105*(EXP((17.273*E403)/(E403+237.3))))*(100-H403)/100,3)</f>
        <v>0.754</v>
      </c>
      <c r="T403" s="6">
        <f>IF(V403&lt;V404,L403,0)</f>
        <v>0</v>
      </c>
      <c r="U403" s="6">
        <f>IF(T403&gt;0,M403,-999)</f>
        <v>-999</v>
      </c>
      <c r="V403">
        <v>199209</v>
      </c>
      <c r="W403">
        <v>1992</v>
      </c>
    </row>
    <row r="404" spans="1:23" x14ac:dyDescent="0.25">
      <c r="A404" s="14">
        <v>33871</v>
      </c>
      <c r="B404" s="3">
        <v>268</v>
      </c>
      <c r="C404" s="4">
        <v>4.16</v>
      </c>
      <c r="D404" s="5">
        <v>3.7</v>
      </c>
      <c r="E404" s="5">
        <v>5.7</v>
      </c>
      <c r="F404" s="5">
        <v>1.8</v>
      </c>
      <c r="G404" s="4">
        <v>94.4</v>
      </c>
      <c r="H404" s="4">
        <v>88.1</v>
      </c>
      <c r="I404" s="4">
        <v>2.6</v>
      </c>
      <c r="J404" s="4">
        <v>8.1999999999999993</v>
      </c>
      <c r="K404" s="4">
        <v>4.0999999999999996</v>
      </c>
      <c r="L404" s="4">
        <v>0</v>
      </c>
      <c r="M404" s="4">
        <v>-999</v>
      </c>
      <c r="N404" s="4">
        <v>-999</v>
      </c>
      <c r="O404" s="6">
        <v>14.3</v>
      </c>
      <c r="P404" s="5">
        <v>-999</v>
      </c>
      <c r="Q404" s="5">
        <v>9.5</v>
      </c>
      <c r="R404" s="4">
        <v>0.80500000000000005</v>
      </c>
      <c r="S404" s="34">
        <f>ROUND((0.6105*(EXP((17.273*E404)/(E404+237.3))))*(100-H404)/100,3)</f>
        <v>0.109</v>
      </c>
      <c r="T404" s="6">
        <f>IF(V404&lt;V405,L404,0)</f>
        <v>0</v>
      </c>
      <c r="U404" s="6">
        <f>IF(T404&gt;0,M404,-999)</f>
        <v>-999</v>
      </c>
      <c r="V404">
        <v>199209</v>
      </c>
      <c r="W404">
        <v>1992</v>
      </c>
    </row>
    <row r="405" spans="1:23" x14ac:dyDescent="0.25">
      <c r="A405" s="14">
        <v>33872</v>
      </c>
      <c r="B405" s="3">
        <v>269</v>
      </c>
      <c r="C405" s="4">
        <v>5.04</v>
      </c>
      <c r="D405" s="5">
        <v>0.9</v>
      </c>
      <c r="E405" s="5">
        <v>4.9000000000000004</v>
      </c>
      <c r="F405" s="5">
        <v>-1.9</v>
      </c>
      <c r="G405" s="4">
        <v>94.8</v>
      </c>
      <c r="H405" s="4">
        <v>85.6</v>
      </c>
      <c r="I405" s="4">
        <v>2</v>
      </c>
      <c r="J405" s="4">
        <v>8.3000000000000007</v>
      </c>
      <c r="K405" s="4">
        <v>2.8</v>
      </c>
      <c r="L405" s="4">
        <v>0</v>
      </c>
      <c r="M405" s="4">
        <v>-999</v>
      </c>
      <c r="N405" s="4">
        <v>-999</v>
      </c>
      <c r="O405" s="6">
        <v>12.4</v>
      </c>
      <c r="P405" s="5">
        <v>-999</v>
      </c>
      <c r="Q405" s="5">
        <v>8.6</v>
      </c>
      <c r="R405" s="4">
        <v>0.74199999999999999</v>
      </c>
      <c r="S405" s="34">
        <f>ROUND((0.6105*(EXP((17.273*E405)/(E405+237.3))))*(100-H405)/100,3)</f>
        <v>0.125</v>
      </c>
      <c r="T405" s="6">
        <f>IF(V405&lt;V406,L405,0)</f>
        <v>0</v>
      </c>
      <c r="U405" s="6">
        <f>IF(T405&gt;0,M405,-999)</f>
        <v>-999</v>
      </c>
      <c r="V405">
        <v>199209</v>
      </c>
      <c r="W405">
        <v>1992</v>
      </c>
    </row>
    <row r="406" spans="1:23" x14ac:dyDescent="0.25">
      <c r="A406" s="14">
        <v>33873</v>
      </c>
      <c r="B406" s="3">
        <v>270</v>
      </c>
      <c r="C406" s="4">
        <v>6.7</v>
      </c>
      <c r="D406" s="5">
        <v>2.2999999999999998</v>
      </c>
      <c r="E406" s="5">
        <v>8</v>
      </c>
      <c r="F406" s="5">
        <v>-1.8</v>
      </c>
      <c r="G406" s="4">
        <v>78</v>
      </c>
      <c r="H406" s="4">
        <v>48.1</v>
      </c>
      <c r="I406" s="4">
        <v>2.5</v>
      </c>
      <c r="J406" s="4">
        <v>11.8</v>
      </c>
      <c r="K406" s="4">
        <v>0.3</v>
      </c>
      <c r="L406" s="4">
        <v>0</v>
      </c>
      <c r="M406" s="4">
        <v>-999</v>
      </c>
      <c r="N406" s="4">
        <v>-999</v>
      </c>
      <c r="O406" s="6">
        <v>11.3</v>
      </c>
      <c r="P406" s="5">
        <v>-999</v>
      </c>
      <c r="Q406" s="5">
        <v>7.8</v>
      </c>
      <c r="R406" s="4">
        <v>0.51600000000000001</v>
      </c>
      <c r="S406" s="34">
        <f>ROUND((0.6105*(EXP((17.273*E406)/(E406+237.3))))*(100-H406)/100,3)</f>
        <v>0.55700000000000005</v>
      </c>
      <c r="T406" s="6">
        <f>IF(V406&lt;V407,L406,0)</f>
        <v>0</v>
      </c>
      <c r="U406" s="6">
        <f>IF(T406&gt;0,M406,-999)</f>
        <v>-999</v>
      </c>
      <c r="V406">
        <v>199209</v>
      </c>
      <c r="W406">
        <v>1992</v>
      </c>
    </row>
    <row r="407" spans="1:23" x14ac:dyDescent="0.25">
      <c r="A407" s="14">
        <v>33874</v>
      </c>
      <c r="B407" s="3">
        <v>271</v>
      </c>
      <c r="C407" s="4">
        <v>15.1</v>
      </c>
      <c r="D407" s="5">
        <v>3.7</v>
      </c>
      <c r="E407" s="5">
        <v>10.9</v>
      </c>
      <c r="F407" s="5">
        <v>-4.0999999999999996</v>
      </c>
      <c r="G407" s="4">
        <v>67.5</v>
      </c>
      <c r="H407" s="4">
        <v>47.8</v>
      </c>
      <c r="I407" s="4">
        <v>0.8</v>
      </c>
      <c r="J407" s="4">
        <v>5.8</v>
      </c>
      <c r="K407" s="4">
        <v>0.3</v>
      </c>
      <c r="L407" s="4">
        <v>0</v>
      </c>
      <c r="M407" s="4">
        <v>-999</v>
      </c>
      <c r="N407" s="4">
        <v>-999</v>
      </c>
      <c r="O407" s="6">
        <v>10.199999999999999</v>
      </c>
      <c r="P407" s="5">
        <v>-999</v>
      </c>
      <c r="Q407" s="5">
        <v>7.4</v>
      </c>
      <c r="R407" s="4">
        <v>0.622</v>
      </c>
      <c r="S407" s="34">
        <f>ROUND((0.6105*(EXP((17.273*E407)/(E407+237.3))))*(100-H407)/100,3)</f>
        <v>0.68</v>
      </c>
      <c r="T407" s="6">
        <f>IF(V407&lt;V408,L407,0)</f>
        <v>0</v>
      </c>
      <c r="U407" s="6">
        <f>IF(T407&gt;0,M407,-999)</f>
        <v>-999</v>
      </c>
      <c r="V407">
        <v>199209</v>
      </c>
      <c r="W407">
        <v>1992</v>
      </c>
    </row>
    <row r="408" spans="1:23" x14ac:dyDescent="0.25">
      <c r="A408" s="14">
        <v>33875</v>
      </c>
      <c r="B408" s="3">
        <v>272</v>
      </c>
      <c r="C408" s="4">
        <v>10.039999999999999</v>
      </c>
      <c r="D408" s="5">
        <v>8.1</v>
      </c>
      <c r="E408" s="5">
        <v>14.2</v>
      </c>
      <c r="F408" s="5">
        <v>2.8</v>
      </c>
      <c r="G408" s="4">
        <v>47.1</v>
      </c>
      <c r="H408" s="4">
        <v>40.6</v>
      </c>
      <c r="I408" s="4">
        <v>1.1000000000000001</v>
      </c>
      <c r="J408" s="4">
        <v>5.5</v>
      </c>
      <c r="K408" s="4">
        <v>0</v>
      </c>
      <c r="L408" s="4">
        <v>0</v>
      </c>
      <c r="M408" s="4">
        <v>-999</v>
      </c>
      <c r="N408" s="4">
        <v>-999</v>
      </c>
      <c r="O408" s="6">
        <v>11.7</v>
      </c>
      <c r="P408" s="5">
        <v>-999</v>
      </c>
      <c r="Q408" s="5">
        <v>7.7</v>
      </c>
      <c r="R408" s="4">
        <v>0.65600000000000003</v>
      </c>
      <c r="S408" s="34">
        <f>ROUND((0.6105*(EXP((17.273*E408)/(E408+237.3))))*(100-H408)/100,3)</f>
        <v>0.96199999999999997</v>
      </c>
      <c r="T408" s="6">
        <f>IF(V408&lt;V409,L408,0)</f>
        <v>0</v>
      </c>
      <c r="U408" s="6">
        <f>IF(T408&gt;0,M408,-999)</f>
        <v>-999</v>
      </c>
      <c r="V408">
        <v>199209</v>
      </c>
      <c r="W408">
        <v>1992</v>
      </c>
    </row>
    <row r="409" spans="1:23" x14ac:dyDescent="0.25">
      <c r="A409" s="14">
        <v>33876</v>
      </c>
      <c r="B409" s="3">
        <v>273</v>
      </c>
      <c r="C409" s="4">
        <v>14.05</v>
      </c>
      <c r="D409" s="5">
        <v>13.6</v>
      </c>
      <c r="E409" s="5">
        <v>20</v>
      </c>
      <c r="F409" s="5">
        <v>6.7</v>
      </c>
      <c r="G409" s="4">
        <v>35.5</v>
      </c>
      <c r="H409" s="4">
        <v>22.6</v>
      </c>
      <c r="I409" s="4">
        <v>1.8</v>
      </c>
      <c r="J409" s="4">
        <v>6.8</v>
      </c>
      <c r="K409" s="4">
        <v>0</v>
      </c>
      <c r="L409" s="4">
        <v>0</v>
      </c>
      <c r="M409" s="4">
        <v>-999</v>
      </c>
      <c r="N409" s="4">
        <v>-999</v>
      </c>
      <c r="O409" s="6">
        <v>12.8</v>
      </c>
      <c r="P409" s="5">
        <v>-999</v>
      </c>
      <c r="Q409" s="5">
        <v>8.1</v>
      </c>
      <c r="R409" s="4">
        <v>0.52900000000000003</v>
      </c>
      <c r="S409" s="34">
        <f>ROUND((0.6105*(EXP((17.273*E409)/(E409+237.3))))*(100-H409)/100,3)</f>
        <v>1.8089999999999999</v>
      </c>
      <c r="T409" s="6">
        <f>IF(V409&lt;V410,L409,0)</f>
        <v>0</v>
      </c>
      <c r="U409" s="6">
        <f>IF(T409&gt;0,M409,-999)</f>
        <v>-999</v>
      </c>
      <c r="V409">
        <v>199209</v>
      </c>
      <c r="W409">
        <v>1992</v>
      </c>
    </row>
    <row r="410" spans="1:23" x14ac:dyDescent="0.25">
      <c r="A410" s="14">
        <v>33877</v>
      </c>
      <c r="B410" s="3">
        <v>274</v>
      </c>
      <c r="C410" s="4">
        <v>9.01</v>
      </c>
      <c r="D410" s="5">
        <v>15</v>
      </c>
      <c r="E410" s="5">
        <v>21.2</v>
      </c>
      <c r="F410" s="5">
        <v>8.4</v>
      </c>
      <c r="G410" s="4">
        <v>34.4</v>
      </c>
      <c r="H410" s="4">
        <v>19.7</v>
      </c>
      <c r="I410" s="4">
        <v>1.6</v>
      </c>
      <c r="J410" s="4">
        <v>9.1</v>
      </c>
      <c r="K410" s="4">
        <v>0</v>
      </c>
      <c r="L410" s="4">
        <v>0</v>
      </c>
      <c r="M410" s="4">
        <v>-999</v>
      </c>
      <c r="N410" s="4">
        <v>-999</v>
      </c>
      <c r="O410" s="6">
        <v>14.6</v>
      </c>
      <c r="P410" s="5">
        <v>-999</v>
      </c>
      <c r="Q410" s="5">
        <v>9</v>
      </c>
      <c r="R410" s="4">
        <v>0.497</v>
      </c>
      <c r="S410" s="34">
        <f>ROUND((0.6105*(EXP((17.273*E410)/(E410+237.3))))*(100-H410)/100,3)</f>
        <v>2.0209999999999999</v>
      </c>
      <c r="T410" s="6">
        <f>IF(V410&lt;V411,L410,0)</f>
        <v>0</v>
      </c>
      <c r="U410" s="6">
        <f>IF(T410&gt;0,M410,-999)</f>
        <v>-999</v>
      </c>
      <c r="V410">
        <v>199209</v>
      </c>
      <c r="W410">
        <v>1992</v>
      </c>
    </row>
    <row r="411" spans="1:23" x14ac:dyDescent="0.25">
      <c r="A411" s="14">
        <v>33878</v>
      </c>
      <c r="B411" s="3">
        <v>275</v>
      </c>
      <c r="C411" s="4">
        <v>9.6</v>
      </c>
      <c r="D411" s="5">
        <v>15.4</v>
      </c>
      <c r="E411" s="5">
        <v>21.9</v>
      </c>
      <c r="F411" s="5">
        <v>6.9</v>
      </c>
      <c r="G411" s="4">
        <v>34.799999999999997</v>
      </c>
      <c r="H411" s="4">
        <v>20.7</v>
      </c>
      <c r="I411" s="4">
        <v>1.8</v>
      </c>
      <c r="J411" s="4">
        <v>5.6</v>
      </c>
      <c r="K411" s="4">
        <v>0</v>
      </c>
      <c r="L411" s="4">
        <v>0</v>
      </c>
      <c r="M411" s="4">
        <v>-999</v>
      </c>
      <c r="N411" s="4">
        <v>-999</v>
      </c>
      <c r="O411" s="6">
        <v>15.1</v>
      </c>
      <c r="P411" s="5">
        <v>-999</v>
      </c>
      <c r="Q411" s="5">
        <v>9.3000000000000007</v>
      </c>
      <c r="R411" s="4">
        <v>0.54200000000000004</v>
      </c>
      <c r="S411" s="34">
        <f>ROUND((0.6105*(EXP((17.273*E411)/(E411+237.3))))*(100-H411)/100,3)</f>
        <v>2.0830000000000002</v>
      </c>
      <c r="T411" s="6">
        <f>IF(V411&lt;V412,L411,0)</f>
        <v>0</v>
      </c>
      <c r="U411" s="6">
        <f>IF(T411&gt;0,M411,-999)</f>
        <v>-999</v>
      </c>
      <c r="V411">
        <v>199210</v>
      </c>
      <c r="W411">
        <v>1992</v>
      </c>
    </row>
    <row r="412" spans="1:23" x14ac:dyDescent="0.25">
      <c r="A412" s="14">
        <v>33879</v>
      </c>
      <c r="B412" s="3">
        <v>276</v>
      </c>
      <c r="C412" s="4">
        <v>12.55</v>
      </c>
      <c r="D412" s="5">
        <v>16.399999999999999</v>
      </c>
      <c r="E412" s="5">
        <v>23.1</v>
      </c>
      <c r="F412" s="5">
        <v>10.5</v>
      </c>
      <c r="G412" s="4">
        <v>39.200000000000003</v>
      </c>
      <c r="H412" s="4">
        <v>22.3</v>
      </c>
      <c r="I412" s="4">
        <v>1.4</v>
      </c>
      <c r="J412" s="4">
        <v>7.7</v>
      </c>
      <c r="K412" s="4">
        <v>0.3</v>
      </c>
      <c r="L412" s="4">
        <v>0</v>
      </c>
      <c r="M412" s="4">
        <v>-999</v>
      </c>
      <c r="N412" s="4">
        <v>-999</v>
      </c>
      <c r="O412" s="6">
        <v>16.2</v>
      </c>
      <c r="P412" s="5">
        <v>-999</v>
      </c>
      <c r="Q412" s="5">
        <v>9.9</v>
      </c>
      <c r="R412" s="4">
        <v>0.63200000000000001</v>
      </c>
      <c r="S412" s="34">
        <f>ROUND((0.6105*(EXP((17.273*E412)/(E412+237.3))))*(100-H412)/100,3)</f>
        <v>2.1960000000000002</v>
      </c>
      <c r="T412" s="6">
        <f>IF(V412&lt;V413,L412,0)</f>
        <v>0</v>
      </c>
      <c r="U412" s="6">
        <f>IF(T412&gt;0,M412,-999)</f>
        <v>-999</v>
      </c>
      <c r="V412">
        <v>199210</v>
      </c>
      <c r="W412">
        <v>1992</v>
      </c>
    </row>
    <row r="413" spans="1:23" x14ac:dyDescent="0.25">
      <c r="A413" s="14">
        <v>33880</v>
      </c>
      <c r="B413" s="3">
        <v>277</v>
      </c>
      <c r="C413" s="4">
        <v>3.62</v>
      </c>
      <c r="D413" s="5">
        <v>7.3</v>
      </c>
      <c r="E413" s="5">
        <v>11.1</v>
      </c>
      <c r="F413" s="5">
        <v>1.3</v>
      </c>
      <c r="G413" s="4">
        <v>81.099999999999994</v>
      </c>
      <c r="H413" s="4">
        <v>58.5</v>
      </c>
      <c r="I413" s="4">
        <v>1.3</v>
      </c>
      <c r="J413" s="4">
        <v>7</v>
      </c>
      <c r="K413" s="4">
        <v>0</v>
      </c>
      <c r="L413" s="4">
        <v>0</v>
      </c>
      <c r="M413" s="4">
        <v>-999</v>
      </c>
      <c r="N413" s="4">
        <v>-999</v>
      </c>
      <c r="O413" s="6">
        <v>15.1</v>
      </c>
      <c r="P413" s="5">
        <v>-999</v>
      </c>
      <c r="Q413" s="5">
        <v>10</v>
      </c>
      <c r="R413" s="4">
        <v>0.77500000000000002</v>
      </c>
      <c r="S413" s="34">
        <f>ROUND((0.6105*(EXP((17.273*E413)/(E413+237.3))))*(100-H413)/100,3)</f>
        <v>0.54800000000000004</v>
      </c>
      <c r="T413" s="6">
        <f>IF(V413&lt;V414,L413,0)</f>
        <v>0</v>
      </c>
      <c r="U413" s="6">
        <f>IF(T413&gt;0,M413,-999)</f>
        <v>-999</v>
      </c>
      <c r="V413">
        <v>199210</v>
      </c>
      <c r="W413">
        <v>1992</v>
      </c>
    </row>
    <row r="414" spans="1:23" x14ac:dyDescent="0.25">
      <c r="A414" s="14">
        <v>33881</v>
      </c>
      <c r="B414" s="3">
        <v>278</v>
      </c>
      <c r="C414" s="4">
        <v>9.98</v>
      </c>
      <c r="D414" s="5">
        <v>3.7</v>
      </c>
      <c r="E414" s="5">
        <v>9.9</v>
      </c>
      <c r="F414" s="5">
        <v>-1.2</v>
      </c>
      <c r="G414" s="4">
        <v>73</v>
      </c>
      <c r="H414" s="4">
        <v>49</v>
      </c>
      <c r="I414" s="4">
        <v>0.7</v>
      </c>
      <c r="J414" s="4">
        <v>5.5</v>
      </c>
      <c r="K414" s="4">
        <v>0</v>
      </c>
      <c r="L414" s="4">
        <v>0</v>
      </c>
      <c r="M414" s="4">
        <v>-999</v>
      </c>
      <c r="N414" s="4">
        <v>-999</v>
      </c>
      <c r="O414" s="6">
        <v>13</v>
      </c>
      <c r="P414" s="5">
        <v>-999</v>
      </c>
      <c r="Q414" s="5">
        <v>9</v>
      </c>
      <c r="R414" s="4">
        <v>0.59699999999999998</v>
      </c>
      <c r="S414" s="34">
        <f>ROUND((0.6105*(EXP((17.273*E414)/(E414+237.3))))*(100-H414)/100,3)</f>
        <v>0.622</v>
      </c>
      <c r="T414" s="6">
        <f>IF(V414&lt;V415,L414,0)</f>
        <v>0</v>
      </c>
      <c r="U414" s="6">
        <f>IF(T414&gt;0,M414,-999)</f>
        <v>-999</v>
      </c>
      <c r="V414">
        <v>199210</v>
      </c>
      <c r="W414">
        <v>1992</v>
      </c>
    </row>
    <row r="415" spans="1:23" x14ac:dyDescent="0.25">
      <c r="A415" s="14">
        <v>33882</v>
      </c>
      <c r="B415" s="3">
        <v>279</v>
      </c>
      <c r="C415" s="4">
        <v>14</v>
      </c>
      <c r="D415" s="5">
        <v>1.7</v>
      </c>
      <c r="E415" s="5">
        <v>8.3000000000000007</v>
      </c>
      <c r="F415" s="5">
        <v>-2.4</v>
      </c>
      <c r="G415" s="4">
        <v>53.6</v>
      </c>
      <c r="H415" s="4">
        <v>22</v>
      </c>
      <c r="I415" s="4">
        <v>0.7</v>
      </c>
      <c r="J415" s="4">
        <v>4.7</v>
      </c>
      <c r="K415" s="4">
        <v>0</v>
      </c>
      <c r="L415" s="4">
        <v>0</v>
      </c>
      <c r="M415" s="4">
        <v>-999</v>
      </c>
      <c r="N415" s="4">
        <v>-999</v>
      </c>
      <c r="O415" s="6">
        <v>10.6</v>
      </c>
      <c r="P415" s="5">
        <v>-999</v>
      </c>
      <c r="Q415" s="5">
        <v>8.1</v>
      </c>
      <c r="R415" s="4">
        <v>0.24099999999999999</v>
      </c>
      <c r="S415" s="34">
        <f>ROUND((0.6105*(EXP((17.273*E415)/(E415+237.3))))*(100-H415)/100,3)</f>
        <v>0.85399999999999998</v>
      </c>
      <c r="T415" s="6">
        <f>IF(V415&lt;V416,L415,0)</f>
        <v>0</v>
      </c>
      <c r="U415" s="6">
        <f>IF(T415&gt;0,M415,-999)</f>
        <v>-999</v>
      </c>
      <c r="V415">
        <v>199210</v>
      </c>
      <c r="W415">
        <v>1992</v>
      </c>
    </row>
    <row r="416" spans="1:23" x14ac:dyDescent="0.25">
      <c r="A416" s="14">
        <v>33883</v>
      </c>
      <c r="B416" s="3">
        <v>280</v>
      </c>
      <c r="C416" s="4">
        <v>10.8</v>
      </c>
      <c r="D416" s="5">
        <v>0.9</v>
      </c>
      <c r="E416" s="5">
        <v>8.5</v>
      </c>
      <c r="F416" s="5">
        <v>-4.5999999999999996</v>
      </c>
      <c r="G416" s="4">
        <v>44.2</v>
      </c>
      <c r="H416" s="4">
        <v>19.8</v>
      </c>
      <c r="I416" s="4">
        <v>0.7</v>
      </c>
      <c r="J416" s="4">
        <v>5.7</v>
      </c>
      <c r="K416" s="4">
        <v>0</v>
      </c>
      <c r="L416" s="4">
        <v>0</v>
      </c>
      <c r="M416" s="4">
        <v>-999</v>
      </c>
      <c r="N416" s="4">
        <v>-999</v>
      </c>
      <c r="O416" s="6">
        <v>9.1</v>
      </c>
      <c r="P416" s="5">
        <v>-999</v>
      </c>
      <c r="Q416" s="5">
        <v>7.2</v>
      </c>
      <c r="R416" s="4">
        <v>0.22</v>
      </c>
      <c r="S416" s="34">
        <f>ROUND((0.6105*(EXP((17.273*E416)/(E416+237.3))))*(100-H416)/100,3)</f>
        <v>0.89</v>
      </c>
      <c r="T416" s="6">
        <f>IF(V416&lt;V417,L416,0)</f>
        <v>0</v>
      </c>
      <c r="U416" s="6">
        <f>IF(T416&gt;0,M416,-999)</f>
        <v>-999</v>
      </c>
      <c r="V416">
        <v>199210</v>
      </c>
      <c r="W416">
        <v>1992</v>
      </c>
    </row>
    <row r="417" spans="1:23" x14ac:dyDescent="0.25">
      <c r="A417" s="14">
        <v>33884</v>
      </c>
      <c r="B417" s="3">
        <v>281</v>
      </c>
      <c r="C417" s="4">
        <v>6.77</v>
      </c>
      <c r="D417" s="5">
        <v>3.4</v>
      </c>
      <c r="E417" s="5">
        <v>9</v>
      </c>
      <c r="F417" s="5">
        <v>-4.0999999999999996</v>
      </c>
      <c r="G417" s="4">
        <v>27.7</v>
      </c>
      <c r="H417" s="4">
        <v>21.3</v>
      </c>
      <c r="I417" s="4">
        <v>0.7</v>
      </c>
      <c r="J417" s="4">
        <v>4</v>
      </c>
      <c r="K417" s="4">
        <v>0</v>
      </c>
      <c r="L417" s="4">
        <v>0</v>
      </c>
      <c r="M417" s="4">
        <v>-999</v>
      </c>
      <c r="N417" s="4">
        <v>-999</v>
      </c>
      <c r="O417" s="6">
        <v>8.5</v>
      </c>
      <c r="P417" s="5">
        <v>-999</v>
      </c>
      <c r="Q417" s="5">
        <v>6.3</v>
      </c>
      <c r="R417" s="4">
        <v>0.24399999999999999</v>
      </c>
      <c r="S417" s="34">
        <f>ROUND((0.6105*(EXP((17.273*E417)/(E417+237.3))))*(100-H417)/100,3)</f>
        <v>0.90300000000000002</v>
      </c>
      <c r="T417" s="6">
        <f>IF(V417&lt;V418,L417,0)</f>
        <v>0</v>
      </c>
      <c r="U417" s="6">
        <f>IF(T417&gt;0,M417,-999)</f>
        <v>-999</v>
      </c>
      <c r="V417">
        <v>199210</v>
      </c>
      <c r="W417">
        <v>1992</v>
      </c>
    </row>
    <row r="418" spans="1:23" x14ac:dyDescent="0.25">
      <c r="A418" s="14">
        <v>33885</v>
      </c>
      <c r="B418" s="3">
        <v>282</v>
      </c>
      <c r="C418" s="4">
        <v>6.84</v>
      </c>
      <c r="D418" s="5">
        <v>3.2</v>
      </c>
      <c r="E418" s="5">
        <v>7.9</v>
      </c>
      <c r="F418" s="5">
        <v>-0.6</v>
      </c>
      <c r="G418" s="4">
        <v>53</v>
      </c>
      <c r="H418" s="4">
        <v>28.6</v>
      </c>
      <c r="I418" s="4">
        <v>2</v>
      </c>
      <c r="J418" s="4">
        <v>7.5</v>
      </c>
      <c r="K418" s="4">
        <v>0</v>
      </c>
      <c r="L418" s="4">
        <v>0</v>
      </c>
      <c r="M418" s="4">
        <v>-999</v>
      </c>
      <c r="N418" s="4">
        <v>-999</v>
      </c>
      <c r="O418" s="6">
        <v>10.3</v>
      </c>
      <c r="P418" s="5">
        <v>-999</v>
      </c>
      <c r="Q418" s="5">
        <v>6.4</v>
      </c>
      <c r="R418" s="4">
        <v>0.30399999999999999</v>
      </c>
      <c r="S418" s="34">
        <f>ROUND((0.6105*(EXP((17.273*E418)/(E418+237.3))))*(100-H418)/100,3)</f>
        <v>0.76</v>
      </c>
      <c r="T418" s="6">
        <f>IF(V418&lt;V419,L418,0)</f>
        <v>0</v>
      </c>
      <c r="U418" s="6">
        <f>IF(T418&gt;0,M418,-999)</f>
        <v>-999</v>
      </c>
      <c r="V418">
        <v>199210</v>
      </c>
      <c r="W418">
        <v>1992</v>
      </c>
    </row>
    <row r="419" spans="1:23" x14ac:dyDescent="0.25">
      <c r="A419" s="14">
        <v>33886</v>
      </c>
      <c r="B419" s="3">
        <v>283</v>
      </c>
      <c r="C419" s="4">
        <v>9.91</v>
      </c>
      <c r="D419" s="5">
        <v>2.5</v>
      </c>
      <c r="E419" s="5">
        <v>9.3000000000000007</v>
      </c>
      <c r="F419" s="5">
        <v>-2.7</v>
      </c>
      <c r="G419" s="4">
        <v>72</v>
      </c>
      <c r="H419" s="4">
        <v>51.8</v>
      </c>
      <c r="I419" s="4">
        <v>0.9</v>
      </c>
      <c r="J419" s="4">
        <v>5.3</v>
      </c>
      <c r="K419" s="4">
        <v>0</v>
      </c>
      <c r="L419" s="4">
        <v>0</v>
      </c>
      <c r="M419" s="4">
        <v>-999</v>
      </c>
      <c r="N419" s="4">
        <v>-999</v>
      </c>
      <c r="O419" s="6">
        <v>10.4</v>
      </c>
      <c r="P419" s="5">
        <v>-999</v>
      </c>
      <c r="Q419" s="5">
        <v>6.5</v>
      </c>
      <c r="R419" s="4">
        <v>0.60699999999999998</v>
      </c>
      <c r="S419" s="34">
        <f>ROUND((0.6105*(EXP((17.273*E419)/(E419+237.3))))*(100-H419)/100,3)</f>
        <v>0.56399999999999995</v>
      </c>
      <c r="T419" s="6">
        <f>IF(V419&lt;V420,L419,0)</f>
        <v>0</v>
      </c>
      <c r="U419" s="6">
        <f>IF(T419&gt;0,M419,-999)</f>
        <v>-999</v>
      </c>
      <c r="V419">
        <v>199210</v>
      </c>
      <c r="W419">
        <v>1992</v>
      </c>
    </row>
    <row r="420" spans="1:23" x14ac:dyDescent="0.25">
      <c r="A420" s="14">
        <v>33887</v>
      </c>
      <c r="B420" s="3">
        <v>284</v>
      </c>
      <c r="C420" s="4">
        <v>10.17</v>
      </c>
      <c r="D420" s="5">
        <v>7.9</v>
      </c>
      <c r="E420" s="5">
        <v>14.7</v>
      </c>
      <c r="F420" s="5">
        <v>1.3</v>
      </c>
      <c r="G420" s="4">
        <v>62.2</v>
      </c>
      <c r="H420" s="4">
        <v>47</v>
      </c>
      <c r="I420" s="4">
        <v>1.6</v>
      </c>
      <c r="J420" s="4">
        <v>7.4</v>
      </c>
      <c r="K420" s="4">
        <v>0</v>
      </c>
      <c r="L420" s="4">
        <v>0</v>
      </c>
      <c r="M420" s="4">
        <v>-999</v>
      </c>
      <c r="N420" s="4">
        <v>-999</v>
      </c>
      <c r="O420" s="6">
        <v>12.1</v>
      </c>
      <c r="P420" s="5">
        <v>-999</v>
      </c>
      <c r="Q420" s="5">
        <v>7</v>
      </c>
      <c r="R420" s="4">
        <v>0.78700000000000003</v>
      </c>
      <c r="S420" s="34">
        <f>ROUND((0.6105*(EXP((17.273*E420)/(E420+237.3))))*(100-H420)/100,3)</f>
        <v>0.88600000000000001</v>
      </c>
      <c r="T420" s="6">
        <f>IF(V420&lt;V421,L420,0)</f>
        <v>0</v>
      </c>
      <c r="U420" s="6">
        <f>IF(T420&gt;0,M420,-999)</f>
        <v>-999</v>
      </c>
      <c r="V420">
        <v>199210</v>
      </c>
      <c r="W420">
        <v>1992</v>
      </c>
    </row>
    <row r="421" spans="1:23" x14ac:dyDescent="0.25">
      <c r="A421" s="14">
        <v>33888</v>
      </c>
      <c r="B421" s="3">
        <v>285</v>
      </c>
      <c r="C421" s="4">
        <v>7.59</v>
      </c>
      <c r="D421" s="5">
        <v>6.3</v>
      </c>
      <c r="E421" s="5">
        <v>12.4</v>
      </c>
      <c r="F421" s="5">
        <v>2.2000000000000002</v>
      </c>
      <c r="G421" s="4">
        <v>80.8</v>
      </c>
      <c r="H421" s="4">
        <v>53.3</v>
      </c>
      <c r="I421" s="4">
        <v>0.9</v>
      </c>
      <c r="J421" s="4">
        <v>6</v>
      </c>
      <c r="K421" s="4">
        <v>0.3</v>
      </c>
      <c r="L421" s="4">
        <v>0</v>
      </c>
      <c r="M421" s="4">
        <v>-999</v>
      </c>
      <c r="N421" s="4">
        <v>-999</v>
      </c>
      <c r="O421" s="6">
        <v>13</v>
      </c>
      <c r="P421" s="5">
        <v>-999</v>
      </c>
      <c r="Q421" s="5">
        <v>7.6</v>
      </c>
      <c r="R421" s="4">
        <v>0.76800000000000002</v>
      </c>
      <c r="S421" s="34">
        <f>ROUND((0.6105*(EXP((17.273*E421)/(E421+237.3))))*(100-H421)/100,3)</f>
        <v>0.67200000000000004</v>
      </c>
      <c r="T421" s="6">
        <f>IF(V421&lt;V422,L421,0)</f>
        <v>0</v>
      </c>
      <c r="U421" s="6">
        <f>IF(T421&gt;0,M421,-999)</f>
        <v>-999</v>
      </c>
      <c r="V421">
        <v>199210</v>
      </c>
      <c r="W421">
        <v>1992</v>
      </c>
    </row>
    <row r="422" spans="1:23" x14ac:dyDescent="0.25">
      <c r="A422" s="14">
        <v>33889</v>
      </c>
      <c r="B422" s="3">
        <v>286</v>
      </c>
      <c r="C422" s="4">
        <v>3.53</v>
      </c>
      <c r="D422" s="5">
        <v>4.2</v>
      </c>
      <c r="E422" s="5">
        <v>10.1</v>
      </c>
      <c r="F422" s="5">
        <v>-4.2</v>
      </c>
      <c r="G422" s="4">
        <v>90</v>
      </c>
      <c r="H422" s="4">
        <v>69.8</v>
      </c>
      <c r="I422" s="4">
        <v>1.9</v>
      </c>
      <c r="J422" s="4">
        <v>6.6</v>
      </c>
      <c r="K422" s="4">
        <v>6.6</v>
      </c>
      <c r="L422" s="4">
        <v>0</v>
      </c>
      <c r="M422" s="4">
        <v>-999</v>
      </c>
      <c r="N422" s="4">
        <v>-999</v>
      </c>
      <c r="O422" s="6">
        <v>13.4</v>
      </c>
      <c r="P422" s="5">
        <v>-999</v>
      </c>
      <c r="Q422" s="5">
        <v>7.9</v>
      </c>
      <c r="R422" s="4">
        <v>0.86399999999999999</v>
      </c>
      <c r="S422" s="34">
        <f>ROUND((0.6105*(EXP((17.273*E422)/(E422+237.3))))*(100-H422)/100,3)</f>
        <v>0.373</v>
      </c>
      <c r="T422" s="6">
        <f>IF(V422&lt;V423,L422,0)</f>
        <v>0</v>
      </c>
      <c r="U422" s="6">
        <f>IF(T422&gt;0,M422,-999)</f>
        <v>-999</v>
      </c>
      <c r="V422">
        <v>199210</v>
      </c>
      <c r="W422">
        <v>1992</v>
      </c>
    </row>
    <row r="423" spans="1:23" x14ac:dyDescent="0.25">
      <c r="A423" s="14">
        <v>33890</v>
      </c>
      <c r="B423" s="3">
        <v>287</v>
      </c>
      <c r="C423" s="4">
        <v>10.130000000000001</v>
      </c>
      <c r="D423" s="5">
        <v>-4</v>
      </c>
      <c r="E423" s="5">
        <v>1.4</v>
      </c>
      <c r="F423" s="5">
        <v>-8</v>
      </c>
      <c r="G423" s="4">
        <v>83.7</v>
      </c>
      <c r="H423" s="4">
        <v>63.4</v>
      </c>
      <c r="I423" s="4">
        <v>0.6</v>
      </c>
      <c r="J423" s="4">
        <v>4.4000000000000004</v>
      </c>
      <c r="K423" s="4">
        <v>1.8</v>
      </c>
      <c r="L423" s="4">
        <v>0</v>
      </c>
      <c r="M423" s="4">
        <v>-999</v>
      </c>
      <c r="N423" s="4">
        <v>-999</v>
      </c>
      <c r="O423" s="6">
        <v>10.5</v>
      </c>
      <c r="P423" s="5">
        <v>-999</v>
      </c>
      <c r="Q423" s="5">
        <v>7.1</v>
      </c>
      <c r="R423" s="4">
        <v>0.42799999999999999</v>
      </c>
      <c r="S423" s="34">
        <f>ROUND((0.6105*(EXP((17.273*E423)/(E423+237.3))))*(100-H423)/100,3)</f>
        <v>0.247</v>
      </c>
      <c r="T423" s="6">
        <f>IF(V423&lt;V424,L423,0)</f>
        <v>0</v>
      </c>
      <c r="U423" s="6">
        <f>IF(T423&gt;0,M423,-999)</f>
        <v>-999</v>
      </c>
      <c r="V423">
        <v>199210</v>
      </c>
      <c r="W423">
        <v>1992</v>
      </c>
    </row>
    <row r="424" spans="1:23" x14ac:dyDescent="0.25">
      <c r="A424" s="14">
        <v>33891</v>
      </c>
      <c r="B424" s="3">
        <v>288</v>
      </c>
      <c r="C424" s="4">
        <v>1.05</v>
      </c>
      <c r="D424" s="5">
        <v>-6.5</v>
      </c>
      <c r="E424" s="5">
        <v>-4.2</v>
      </c>
      <c r="F424" s="5">
        <v>-8.6999999999999993</v>
      </c>
      <c r="G424" s="4">
        <v>96.2</v>
      </c>
      <c r="H424" s="4">
        <v>88.9</v>
      </c>
      <c r="I424" s="4">
        <v>0.7</v>
      </c>
      <c r="J424" s="4">
        <v>4.5</v>
      </c>
      <c r="K424" s="4">
        <v>0</v>
      </c>
      <c r="L424" s="4">
        <v>0</v>
      </c>
      <c r="M424" s="4">
        <v>-999</v>
      </c>
      <c r="N424" s="4">
        <v>-999</v>
      </c>
      <c r="O424" s="6">
        <v>9.3000000000000007</v>
      </c>
      <c r="P424" s="5">
        <v>-999</v>
      </c>
      <c r="Q424" s="5">
        <v>6.1</v>
      </c>
      <c r="R424" s="4">
        <v>0.39700000000000002</v>
      </c>
      <c r="S424" s="34">
        <f>ROUND((0.6105*(EXP((17.273*E424)/(E424+237.3))))*(100-H424)/100,3)</f>
        <v>0.05</v>
      </c>
      <c r="T424" s="6">
        <f>IF(V424&lt;V425,L424,0)</f>
        <v>0</v>
      </c>
      <c r="U424" s="6">
        <f>IF(T424&gt;0,M424,-999)</f>
        <v>-999</v>
      </c>
      <c r="V424">
        <v>199210</v>
      </c>
      <c r="W424">
        <v>1992</v>
      </c>
    </row>
    <row r="425" spans="1:23" x14ac:dyDescent="0.25">
      <c r="A425" s="14">
        <v>33892</v>
      </c>
      <c r="B425" s="3">
        <v>289</v>
      </c>
      <c r="C425" s="4">
        <v>8.02</v>
      </c>
      <c r="D425" s="5">
        <v>-5.9</v>
      </c>
      <c r="E425" s="5">
        <v>1.1000000000000001</v>
      </c>
      <c r="F425" s="5">
        <v>-11.1</v>
      </c>
      <c r="G425" s="4">
        <v>89</v>
      </c>
      <c r="H425" s="4">
        <v>72.599999999999994</v>
      </c>
      <c r="I425" s="4">
        <v>0.7</v>
      </c>
      <c r="J425" s="4">
        <v>4.0999999999999996</v>
      </c>
      <c r="K425" s="4">
        <v>7.1</v>
      </c>
      <c r="L425" s="4">
        <v>0</v>
      </c>
      <c r="M425" s="4">
        <v>-999</v>
      </c>
      <c r="N425" s="4">
        <v>-999</v>
      </c>
      <c r="O425" s="6">
        <v>9.8000000000000007</v>
      </c>
      <c r="P425" s="5">
        <v>-999</v>
      </c>
      <c r="Q425" s="5">
        <v>5.5</v>
      </c>
      <c r="R425" s="4">
        <v>0.48099999999999998</v>
      </c>
      <c r="S425" s="34">
        <f>ROUND((0.6105*(EXP((17.273*E425)/(E425+237.3))))*(100-H425)/100,3)</f>
        <v>0.18099999999999999</v>
      </c>
      <c r="T425" s="6">
        <f>IF(V425&lt;V426,L425,0)</f>
        <v>0</v>
      </c>
      <c r="U425" s="6">
        <f>IF(T425&gt;0,M425,-999)</f>
        <v>-999</v>
      </c>
      <c r="V425">
        <v>199210</v>
      </c>
      <c r="W425">
        <v>1992</v>
      </c>
    </row>
    <row r="426" spans="1:23" x14ac:dyDescent="0.25">
      <c r="A426" s="14">
        <v>33893</v>
      </c>
      <c r="B426" s="3">
        <v>290</v>
      </c>
      <c r="C426" s="4">
        <v>4</v>
      </c>
      <c r="D426" s="5">
        <v>-4.3</v>
      </c>
      <c r="E426" s="5">
        <v>-0.7</v>
      </c>
      <c r="F426" s="5">
        <v>-7.5</v>
      </c>
      <c r="G426" s="4">
        <v>87.9</v>
      </c>
      <c r="H426" s="4">
        <v>67.3</v>
      </c>
      <c r="I426" s="4">
        <v>0.3</v>
      </c>
      <c r="J426" s="4">
        <v>2.2000000000000002</v>
      </c>
      <c r="K426" s="4">
        <v>0</v>
      </c>
      <c r="L426" s="4">
        <v>0</v>
      </c>
      <c r="M426" s="4">
        <v>-999</v>
      </c>
      <c r="N426" s="4">
        <v>-999</v>
      </c>
      <c r="O426" s="6">
        <v>9.9</v>
      </c>
      <c r="P426" s="5">
        <v>-999</v>
      </c>
      <c r="Q426" s="5">
        <v>5.2</v>
      </c>
      <c r="R426" s="4">
        <v>0.39</v>
      </c>
      <c r="S426" s="34">
        <f>ROUND((0.6105*(EXP((17.273*E426)/(E426+237.3))))*(100-H426)/100,3)</f>
        <v>0.19</v>
      </c>
      <c r="T426" s="6">
        <f>IF(V426&lt;V427,L426,0)</f>
        <v>0</v>
      </c>
      <c r="U426" s="6">
        <f>IF(T426&gt;0,M426,-999)</f>
        <v>-999</v>
      </c>
      <c r="V426">
        <v>199210</v>
      </c>
      <c r="W426">
        <v>1992</v>
      </c>
    </row>
    <row r="427" spans="1:23" x14ac:dyDescent="0.25">
      <c r="A427" s="14">
        <v>33894</v>
      </c>
      <c r="B427" s="3">
        <v>291</v>
      </c>
      <c r="C427" s="4">
        <v>6.47</v>
      </c>
      <c r="D427" s="5">
        <v>-0.4</v>
      </c>
      <c r="E427" s="5">
        <v>4.0999999999999996</v>
      </c>
      <c r="F427" s="5">
        <v>-4</v>
      </c>
      <c r="G427" s="4">
        <v>91.1</v>
      </c>
      <c r="H427" s="4">
        <v>76</v>
      </c>
      <c r="I427" s="4">
        <v>0.7</v>
      </c>
      <c r="J427" s="4">
        <v>5.3</v>
      </c>
      <c r="K427" s="4">
        <v>0</v>
      </c>
      <c r="L427" s="4">
        <v>0</v>
      </c>
      <c r="M427" s="4">
        <v>-999</v>
      </c>
      <c r="N427" s="4">
        <v>-999</v>
      </c>
      <c r="O427" s="6">
        <v>10</v>
      </c>
      <c r="P427" s="5">
        <v>-999</v>
      </c>
      <c r="Q427" s="5">
        <v>5</v>
      </c>
      <c r="R427" s="4">
        <v>0.623</v>
      </c>
      <c r="S427" s="34">
        <f>ROUND((0.6105*(EXP((17.273*E427)/(E427+237.3))))*(100-H427)/100,3)</f>
        <v>0.19600000000000001</v>
      </c>
      <c r="T427" s="6">
        <f>IF(V427&lt;V428,L427,0)</f>
        <v>0</v>
      </c>
      <c r="U427" s="6">
        <f>IF(T427&gt;0,M427,-999)</f>
        <v>-999</v>
      </c>
      <c r="V427">
        <v>199210</v>
      </c>
      <c r="W427">
        <v>1992</v>
      </c>
    </row>
    <row r="428" spans="1:23" x14ac:dyDescent="0.25">
      <c r="A428" s="14">
        <v>33895</v>
      </c>
      <c r="B428" s="3">
        <v>292</v>
      </c>
      <c r="C428" s="4">
        <v>5.35</v>
      </c>
      <c r="D428" s="5">
        <v>2.2000000000000002</v>
      </c>
      <c r="E428" s="5">
        <v>7.3</v>
      </c>
      <c r="F428" s="5">
        <v>-1.3</v>
      </c>
      <c r="G428" s="4">
        <v>92.9</v>
      </c>
      <c r="H428" s="4">
        <v>74.599999999999994</v>
      </c>
      <c r="I428" s="4">
        <v>2</v>
      </c>
      <c r="J428" s="4">
        <v>7.8</v>
      </c>
      <c r="K428" s="4">
        <v>1.5</v>
      </c>
      <c r="L428" s="4">
        <v>0</v>
      </c>
      <c r="M428" s="4">
        <v>-999</v>
      </c>
      <c r="N428" s="4">
        <v>-999</v>
      </c>
      <c r="O428" s="6">
        <v>10.1</v>
      </c>
      <c r="P428" s="5">
        <v>-999</v>
      </c>
      <c r="Q428" s="5">
        <v>5</v>
      </c>
      <c r="R428" s="4">
        <v>0.76300000000000001</v>
      </c>
      <c r="S428" s="34">
        <f>ROUND((0.6105*(EXP((17.273*E428)/(E428+237.3))))*(100-H428)/100,3)</f>
        <v>0.26</v>
      </c>
      <c r="T428" s="6">
        <f>IF(V428&lt;V429,L428,0)</f>
        <v>0</v>
      </c>
      <c r="U428" s="6">
        <f>IF(T428&gt;0,M428,-999)</f>
        <v>-999</v>
      </c>
      <c r="V428">
        <v>199210</v>
      </c>
      <c r="W428">
        <v>1992</v>
      </c>
    </row>
    <row r="429" spans="1:23" x14ac:dyDescent="0.25">
      <c r="A429" s="14">
        <v>33896</v>
      </c>
      <c r="B429" s="3">
        <v>293</v>
      </c>
      <c r="C429" s="4">
        <v>1.23</v>
      </c>
      <c r="D429" s="5">
        <v>3.9</v>
      </c>
      <c r="E429" s="5">
        <v>5.9</v>
      </c>
      <c r="F429" s="5">
        <v>1.3</v>
      </c>
      <c r="G429" s="4">
        <v>93.3</v>
      </c>
      <c r="H429" s="4">
        <v>76.599999999999994</v>
      </c>
      <c r="I429" s="4">
        <v>2.2000000000000002</v>
      </c>
      <c r="J429" s="4">
        <v>7.9</v>
      </c>
      <c r="K429" s="4">
        <v>3</v>
      </c>
      <c r="L429" s="4">
        <v>0</v>
      </c>
      <c r="M429" s="4">
        <v>-999</v>
      </c>
      <c r="N429" s="4">
        <v>-999</v>
      </c>
      <c r="O429" s="6">
        <v>10.5</v>
      </c>
      <c r="P429" s="5">
        <v>-999</v>
      </c>
      <c r="Q429" s="5">
        <v>5.0999999999999996</v>
      </c>
      <c r="R429" s="4">
        <v>0.71299999999999997</v>
      </c>
      <c r="S429" s="34">
        <f>ROUND((0.6105*(EXP((17.273*E429)/(E429+237.3))))*(100-H429)/100,3)</f>
        <v>0.217</v>
      </c>
      <c r="T429" s="6">
        <f>IF(V429&lt;V430,L429,0)</f>
        <v>0</v>
      </c>
      <c r="U429" s="6">
        <f>IF(T429&gt;0,M429,-999)</f>
        <v>-999</v>
      </c>
      <c r="V429">
        <v>199210</v>
      </c>
      <c r="W429">
        <v>1992</v>
      </c>
    </row>
    <row r="430" spans="1:23" x14ac:dyDescent="0.25">
      <c r="A430" s="14">
        <v>33897</v>
      </c>
      <c r="B430" s="3">
        <v>294</v>
      </c>
      <c r="C430" s="4">
        <v>1.05</v>
      </c>
      <c r="D430" s="5">
        <v>5.8</v>
      </c>
      <c r="E430" s="5">
        <v>7.9</v>
      </c>
      <c r="F430" s="5">
        <v>4.8</v>
      </c>
      <c r="G430" s="4">
        <v>90.8</v>
      </c>
      <c r="H430" s="4">
        <v>76</v>
      </c>
      <c r="I430" s="4">
        <v>2.2999999999999998</v>
      </c>
      <c r="J430" s="4">
        <v>7.2</v>
      </c>
      <c r="K430" s="4">
        <v>1.5</v>
      </c>
      <c r="L430" s="4">
        <v>0</v>
      </c>
      <c r="M430" s="4">
        <v>-999</v>
      </c>
      <c r="N430" s="4">
        <v>-999</v>
      </c>
      <c r="O430" s="6">
        <v>5.0999999999999996</v>
      </c>
      <c r="P430" s="5">
        <v>-999</v>
      </c>
      <c r="Q430" s="5">
        <v>4.5999999999999996</v>
      </c>
      <c r="R430" s="4">
        <v>0.80900000000000005</v>
      </c>
      <c r="S430" s="34">
        <f>ROUND((0.6105*(EXP((17.273*E430)/(E430+237.3))))*(100-H430)/100,3)</f>
        <v>0.25600000000000001</v>
      </c>
      <c r="T430" s="6">
        <f>IF(V430&lt;V431,L430,0)</f>
        <v>0</v>
      </c>
      <c r="U430" s="6">
        <f>IF(T430&gt;0,M430,-999)</f>
        <v>-999</v>
      </c>
      <c r="V430">
        <v>199210</v>
      </c>
      <c r="W430">
        <v>1992</v>
      </c>
    </row>
    <row r="431" spans="1:23" x14ac:dyDescent="0.25">
      <c r="A431" s="14">
        <v>33898</v>
      </c>
      <c r="B431" s="3">
        <v>295</v>
      </c>
      <c r="C431" s="4">
        <v>3.54</v>
      </c>
      <c r="D431" s="5">
        <v>4.2</v>
      </c>
      <c r="E431" s="5">
        <v>6.7</v>
      </c>
      <c r="F431" s="5">
        <v>1.1000000000000001</v>
      </c>
      <c r="G431" s="4">
        <v>95.2</v>
      </c>
      <c r="H431" s="4">
        <v>92</v>
      </c>
      <c r="I431" s="4">
        <v>0.5</v>
      </c>
      <c r="J431" s="4">
        <v>4</v>
      </c>
      <c r="K431" s="4">
        <v>2.5</v>
      </c>
      <c r="L431" s="4">
        <v>0</v>
      </c>
      <c r="M431" s="4">
        <v>-999</v>
      </c>
      <c r="N431" s="4">
        <v>-999</v>
      </c>
      <c r="O431" s="6">
        <v>5</v>
      </c>
      <c r="P431" s="5">
        <v>-999</v>
      </c>
      <c r="Q431" s="5">
        <v>4.7</v>
      </c>
      <c r="R431" s="4">
        <v>0.90500000000000003</v>
      </c>
      <c r="S431" s="34">
        <f>ROUND((0.6105*(EXP((17.273*E431)/(E431+237.3))))*(100-H431)/100,3)</f>
        <v>7.8E-2</v>
      </c>
      <c r="T431" s="6">
        <f>IF(V431&lt;V432,L431,0)</f>
        <v>0</v>
      </c>
      <c r="U431" s="6">
        <f>IF(T431&gt;0,M431,-999)</f>
        <v>-999</v>
      </c>
      <c r="V431">
        <v>199210</v>
      </c>
      <c r="W431">
        <v>1992</v>
      </c>
    </row>
    <row r="432" spans="1:23" x14ac:dyDescent="0.25">
      <c r="A432" s="14">
        <v>33899</v>
      </c>
      <c r="B432" s="3">
        <v>296</v>
      </c>
      <c r="C432" s="4">
        <v>1.68</v>
      </c>
      <c r="D432" s="5">
        <v>3.6</v>
      </c>
      <c r="E432" s="5">
        <v>6.5</v>
      </c>
      <c r="F432" s="5">
        <v>1.6</v>
      </c>
      <c r="G432" s="4">
        <v>92.7</v>
      </c>
      <c r="H432" s="4">
        <v>82.2</v>
      </c>
      <c r="I432" s="4">
        <v>2.2999999999999998</v>
      </c>
      <c r="J432" s="4">
        <v>6.8</v>
      </c>
      <c r="K432" s="4">
        <v>0.5</v>
      </c>
      <c r="L432" s="4">
        <v>0</v>
      </c>
      <c r="M432" s="4">
        <v>-999</v>
      </c>
      <c r="N432" s="4">
        <v>-999</v>
      </c>
      <c r="O432" s="6">
        <v>3.3</v>
      </c>
      <c r="P432" s="5">
        <v>-999</v>
      </c>
      <c r="Q432" s="5">
        <v>4.0999999999999996</v>
      </c>
      <c r="R432" s="4">
        <v>0.79500000000000004</v>
      </c>
      <c r="S432" s="34">
        <f>ROUND((0.6105*(EXP((17.273*E432)/(E432+237.3))))*(100-H432)/100,3)</f>
        <v>0.17199999999999999</v>
      </c>
      <c r="T432" s="6">
        <f>IF(V432&lt;V433,L432,0)</f>
        <v>0</v>
      </c>
      <c r="U432" s="6">
        <f>IF(T432&gt;0,M432,-999)</f>
        <v>-999</v>
      </c>
      <c r="V432">
        <v>199210</v>
      </c>
      <c r="W432">
        <v>1992</v>
      </c>
    </row>
    <row r="433" spans="1:23" x14ac:dyDescent="0.25">
      <c r="A433" s="14">
        <v>33900</v>
      </c>
      <c r="B433" s="3">
        <v>297</v>
      </c>
      <c r="C433" s="4">
        <v>7.44</v>
      </c>
      <c r="D433" s="5">
        <v>8.3000000000000007</v>
      </c>
      <c r="E433" s="5">
        <v>12.3</v>
      </c>
      <c r="F433" s="5">
        <v>5.3</v>
      </c>
      <c r="G433" s="4">
        <v>77.099999999999994</v>
      </c>
      <c r="H433" s="4">
        <v>58.8</v>
      </c>
      <c r="I433" s="4">
        <v>2.4</v>
      </c>
      <c r="J433" s="4">
        <v>7.3</v>
      </c>
      <c r="K433" s="4">
        <v>0</v>
      </c>
      <c r="L433" s="4">
        <v>0</v>
      </c>
      <c r="M433" s="4">
        <v>-999</v>
      </c>
      <c r="N433" s="4">
        <v>-999</v>
      </c>
      <c r="O433" s="6">
        <v>5.7</v>
      </c>
      <c r="P433" s="5">
        <v>-999</v>
      </c>
      <c r="Q433" s="5">
        <v>4.7</v>
      </c>
      <c r="R433" s="4">
        <v>0.84099999999999997</v>
      </c>
      <c r="S433" s="34">
        <f>ROUND((0.6105*(EXP((17.273*E433)/(E433+237.3))))*(100-H433)/100,3)</f>
        <v>0.58899999999999997</v>
      </c>
      <c r="T433" s="6">
        <f>IF(V433&lt;V434,L433,0)</f>
        <v>0</v>
      </c>
      <c r="U433" s="6">
        <f>IF(T433&gt;0,M433,-999)</f>
        <v>-999</v>
      </c>
      <c r="V433">
        <v>199210</v>
      </c>
      <c r="W433">
        <v>1992</v>
      </c>
    </row>
    <row r="434" spans="1:23" x14ac:dyDescent="0.25">
      <c r="A434" s="14">
        <v>33901</v>
      </c>
      <c r="B434" s="3">
        <v>298</v>
      </c>
      <c r="C434" s="4">
        <v>3.58</v>
      </c>
      <c r="D434" s="5">
        <v>5.7</v>
      </c>
      <c r="E434" s="5">
        <v>12.1</v>
      </c>
      <c r="F434" s="5">
        <v>-1</v>
      </c>
      <c r="G434" s="4">
        <v>80.099999999999994</v>
      </c>
      <c r="H434" s="4">
        <v>59.2</v>
      </c>
      <c r="I434" s="4">
        <v>1</v>
      </c>
      <c r="J434" s="4">
        <v>5.6</v>
      </c>
      <c r="K434" s="4">
        <v>1.3</v>
      </c>
      <c r="L434" s="4">
        <v>0</v>
      </c>
      <c r="M434" s="4">
        <v>-999</v>
      </c>
      <c r="N434" s="4">
        <v>-999</v>
      </c>
      <c r="O434" s="6">
        <v>4.7</v>
      </c>
      <c r="P434" s="5">
        <v>-999</v>
      </c>
      <c r="Q434" s="5">
        <v>5</v>
      </c>
      <c r="R434" s="4">
        <v>0.83399999999999996</v>
      </c>
      <c r="S434" s="34">
        <f>ROUND((0.6105*(EXP((17.273*E434)/(E434+237.3))))*(100-H434)/100,3)</f>
        <v>0.57599999999999996</v>
      </c>
      <c r="T434" s="6">
        <f>IF(V434&lt;V435,L434,0)</f>
        <v>0</v>
      </c>
      <c r="U434" s="6">
        <f>IF(T434&gt;0,M434,-999)</f>
        <v>-999</v>
      </c>
      <c r="V434">
        <v>199210</v>
      </c>
      <c r="W434">
        <v>1992</v>
      </c>
    </row>
    <row r="435" spans="1:23" x14ac:dyDescent="0.25">
      <c r="A435" s="14">
        <v>33902</v>
      </c>
      <c r="B435" s="3">
        <v>299</v>
      </c>
      <c r="C435" s="4">
        <v>10.73</v>
      </c>
      <c r="D435" s="5">
        <v>2.7</v>
      </c>
      <c r="E435" s="5">
        <v>10.6</v>
      </c>
      <c r="F435" s="5">
        <v>-3.6</v>
      </c>
      <c r="G435" s="4">
        <v>56.6</v>
      </c>
      <c r="H435" s="4">
        <v>25.7</v>
      </c>
      <c r="I435" s="4">
        <v>0.6</v>
      </c>
      <c r="J435" s="4">
        <v>3.4</v>
      </c>
      <c r="K435" s="4">
        <v>0</v>
      </c>
      <c r="L435" s="4">
        <v>0</v>
      </c>
      <c r="M435" s="4">
        <v>-999</v>
      </c>
      <c r="N435" s="4">
        <v>-999</v>
      </c>
      <c r="O435" s="6">
        <v>2.7</v>
      </c>
      <c r="P435" s="5">
        <v>-999</v>
      </c>
      <c r="Q435" s="5">
        <v>3.9</v>
      </c>
      <c r="R435" s="4">
        <v>0.32800000000000001</v>
      </c>
      <c r="S435" s="34">
        <f>ROUND((0.6105*(EXP((17.273*E435)/(E435+237.3))))*(100-H435)/100,3)</f>
        <v>0.94899999999999995</v>
      </c>
      <c r="T435" s="6">
        <f>IF(V435&lt;V436,L435,0)</f>
        <v>0</v>
      </c>
      <c r="U435" s="6">
        <f>IF(T435&gt;0,M435,-999)</f>
        <v>-999</v>
      </c>
      <c r="V435">
        <v>199210</v>
      </c>
      <c r="W435">
        <v>1992</v>
      </c>
    </row>
    <row r="436" spans="1:23" x14ac:dyDescent="0.25">
      <c r="A436" s="14">
        <v>33903</v>
      </c>
      <c r="B436" s="3">
        <v>300</v>
      </c>
      <c r="C436" s="4">
        <v>6.28</v>
      </c>
      <c r="D436" s="5">
        <v>1.4</v>
      </c>
      <c r="E436" s="5">
        <v>5.8</v>
      </c>
      <c r="F436" s="5">
        <v>-3</v>
      </c>
      <c r="G436" s="4">
        <v>70.599999999999994</v>
      </c>
      <c r="H436" s="4">
        <v>53.5</v>
      </c>
      <c r="I436" s="4">
        <v>0.9</v>
      </c>
      <c r="J436" s="4">
        <v>5.0999999999999996</v>
      </c>
      <c r="K436" s="4">
        <v>0</v>
      </c>
      <c r="L436" s="4">
        <v>0</v>
      </c>
      <c r="M436" s="4">
        <v>-999</v>
      </c>
      <c r="N436" s="4">
        <v>-999</v>
      </c>
      <c r="O436" s="6">
        <v>2.1</v>
      </c>
      <c r="P436" s="5">
        <v>-999</v>
      </c>
      <c r="Q436" s="5">
        <v>3.4</v>
      </c>
      <c r="R436" s="4">
        <v>0.49399999999999999</v>
      </c>
      <c r="S436" s="34">
        <f>ROUND((0.6105*(EXP((17.273*E436)/(E436+237.3))))*(100-H436)/100,3)</f>
        <v>0.42899999999999999</v>
      </c>
      <c r="T436" s="6">
        <f>IF(V436&lt;V437,L436,0)</f>
        <v>0</v>
      </c>
      <c r="U436" s="6">
        <f>IF(T436&gt;0,M436,-999)</f>
        <v>-999</v>
      </c>
      <c r="V436">
        <v>199210</v>
      </c>
      <c r="W436">
        <v>1992</v>
      </c>
    </row>
    <row r="437" spans="1:23" x14ac:dyDescent="0.25">
      <c r="A437" s="14">
        <v>33904</v>
      </c>
      <c r="B437" s="3">
        <v>301</v>
      </c>
      <c r="C437" s="4">
        <v>8.9499999999999993</v>
      </c>
      <c r="D437" s="5">
        <v>0.8</v>
      </c>
      <c r="E437" s="5">
        <v>8.1</v>
      </c>
      <c r="F437" s="5">
        <v>-4.9000000000000004</v>
      </c>
      <c r="G437" s="4">
        <v>63.5</v>
      </c>
      <c r="H437" s="4">
        <v>26.7</v>
      </c>
      <c r="I437" s="4">
        <v>1</v>
      </c>
      <c r="J437" s="4">
        <v>4.9000000000000004</v>
      </c>
      <c r="K437" s="4">
        <v>1.3</v>
      </c>
      <c r="L437" s="4">
        <v>0</v>
      </c>
      <c r="M437" s="4">
        <v>-999</v>
      </c>
      <c r="N437" s="4">
        <v>-999</v>
      </c>
      <c r="O437" s="6">
        <v>0.9</v>
      </c>
      <c r="P437" s="5">
        <v>-999</v>
      </c>
      <c r="Q437" s="5">
        <v>2.8</v>
      </c>
      <c r="R437" s="4">
        <v>0.28699999999999998</v>
      </c>
      <c r="S437" s="34">
        <f>ROUND((0.6105*(EXP((17.273*E437)/(E437+237.3))))*(100-H437)/100,3)</f>
        <v>0.79100000000000004</v>
      </c>
      <c r="T437" s="6">
        <f>IF(V437&lt;V438,L437,0)</f>
        <v>0</v>
      </c>
      <c r="U437" s="6">
        <f>IF(T437&gt;0,M437,-999)</f>
        <v>-999</v>
      </c>
      <c r="V437">
        <v>199210</v>
      </c>
      <c r="W437">
        <v>1992</v>
      </c>
    </row>
    <row r="438" spans="1:23" x14ac:dyDescent="0.25">
      <c r="A438" s="14">
        <v>33905</v>
      </c>
      <c r="B438" s="3">
        <v>302</v>
      </c>
      <c r="C438" s="4">
        <v>5.79</v>
      </c>
      <c r="D438" s="5">
        <v>0.6</v>
      </c>
      <c r="E438" s="5">
        <v>5.8</v>
      </c>
      <c r="F438" s="5">
        <v>-2.2999999999999998</v>
      </c>
      <c r="G438" s="4">
        <v>56.4</v>
      </c>
      <c r="H438" s="4">
        <v>28.4</v>
      </c>
      <c r="I438" s="4">
        <v>1.9</v>
      </c>
      <c r="J438" s="4">
        <v>7.3</v>
      </c>
      <c r="K438" s="4">
        <v>1.3</v>
      </c>
      <c r="L438" s="4">
        <v>0</v>
      </c>
      <c r="M438" s="4">
        <v>-999</v>
      </c>
      <c r="N438" s="4">
        <v>-999</v>
      </c>
      <c r="O438" s="6">
        <v>0.4</v>
      </c>
      <c r="P438" s="5">
        <v>-999</v>
      </c>
      <c r="Q438" s="5">
        <v>2.2999999999999998</v>
      </c>
      <c r="R438" s="4">
        <v>0.26200000000000001</v>
      </c>
      <c r="S438" s="34">
        <f>ROUND((0.6105*(EXP((17.273*E438)/(E438+237.3))))*(100-H438)/100,3)</f>
        <v>0.66</v>
      </c>
      <c r="T438" s="6">
        <f>IF(V438&lt;V439,L438,0)</f>
        <v>0</v>
      </c>
      <c r="U438" s="6">
        <f>IF(T438&gt;0,M438,-999)</f>
        <v>-999</v>
      </c>
      <c r="V438">
        <v>199210</v>
      </c>
      <c r="W438">
        <v>1992</v>
      </c>
    </row>
    <row r="439" spans="1:23" x14ac:dyDescent="0.25">
      <c r="A439" s="14">
        <v>33906</v>
      </c>
      <c r="B439" s="3">
        <v>303</v>
      </c>
      <c r="C439" s="4">
        <v>3.35</v>
      </c>
      <c r="D439" s="5">
        <v>-1.4</v>
      </c>
      <c r="E439" s="5">
        <v>-0.3</v>
      </c>
      <c r="F439" s="5">
        <v>-2.6</v>
      </c>
      <c r="G439" s="4">
        <v>96.5</v>
      </c>
      <c r="H439" s="4">
        <v>95.8</v>
      </c>
      <c r="I439" s="4">
        <v>2.8</v>
      </c>
      <c r="J439" s="4">
        <v>8.5</v>
      </c>
      <c r="K439" s="4">
        <v>2.5</v>
      </c>
      <c r="L439" s="4">
        <v>0</v>
      </c>
      <c r="M439" s="4">
        <v>-999</v>
      </c>
      <c r="N439" s="4">
        <v>-999</v>
      </c>
      <c r="O439" s="6">
        <v>0.7</v>
      </c>
      <c r="P439" s="5">
        <v>-999</v>
      </c>
      <c r="Q439" s="5">
        <v>2.1</v>
      </c>
      <c r="R439" s="4">
        <v>0.56999999999999995</v>
      </c>
      <c r="S439" s="34">
        <f>ROUND((0.6105*(EXP((17.273*E439)/(E439+237.3))))*(100-H439)/100,3)</f>
        <v>2.5000000000000001E-2</v>
      </c>
      <c r="T439" s="6">
        <f>IF(V439&lt;V440,L439,0)</f>
        <v>0</v>
      </c>
      <c r="U439" s="6">
        <f>IF(T439&gt;0,M439,-999)</f>
        <v>-999</v>
      </c>
      <c r="V439">
        <v>199210</v>
      </c>
      <c r="W439">
        <v>1992</v>
      </c>
    </row>
    <row r="440" spans="1:23" x14ac:dyDescent="0.25">
      <c r="A440" s="14">
        <v>33907</v>
      </c>
      <c r="B440" s="3">
        <v>304</v>
      </c>
      <c r="C440" s="4">
        <v>2.02</v>
      </c>
      <c r="D440" s="5">
        <v>-0.4</v>
      </c>
      <c r="E440" s="5">
        <v>0.8</v>
      </c>
      <c r="F440" s="5">
        <v>-2.4</v>
      </c>
      <c r="G440" s="4">
        <v>95.9</v>
      </c>
      <c r="H440" s="4">
        <v>94.7</v>
      </c>
      <c r="I440" s="4">
        <v>1.1000000000000001</v>
      </c>
      <c r="J440" s="4">
        <v>5.3</v>
      </c>
      <c r="K440" s="4">
        <v>6.1</v>
      </c>
      <c r="L440" s="4">
        <v>47</v>
      </c>
      <c r="M440" s="4">
        <v>-999</v>
      </c>
      <c r="N440" s="4">
        <v>-999</v>
      </c>
      <c r="O440" s="6">
        <v>1</v>
      </c>
      <c r="P440" s="5">
        <v>-999</v>
      </c>
      <c r="Q440" s="5">
        <v>2.1</v>
      </c>
      <c r="R440" s="4">
        <v>0.61499999999999999</v>
      </c>
      <c r="S440" s="34">
        <f>ROUND((0.6105*(EXP((17.273*E440)/(E440+237.3))))*(100-H440)/100,3)</f>
        <v>3.4000000000000002E-2</v>
      </c>
      <c r="T440" s="6">
        <f>IF(V440&lt;V441,L440,0)</f>
        <v>0</v>
      </c>
      <c r="U440" s="6">
        <f>IF(T440&gt;0,M440,-999)</f>
        <v>-999</v>
      </c>
      <c r="V440">
        <v>199210</v>
      </c>
      <c r="W440">
        <v>1992</v>
      </c>
    </row>
    <row r="441" spans="1:23" x14ac:dyDescent="0.25">
      <c r="A441" s="14">
        <v>33908</v>
      </c>
      <c r="B441" s="3">
        <v>305</v>
      </c>
      <c r="C441" s="4">
        <v>3.47</v>
      </c>
      <c r="D441" s="5">
        <v>-0.7</v>
      </c>
      <c r="E441" s="5">
        <v>0.6</v>
      </c>
      <c r="F441" s="5">
        <v>-2.1</v>
      </c>
      <c r="G441" s="4">
        <v>95.1</v>
      </c>
      <c r="H441" s="4">
        <v>93.7</v>
      </c>
      <c r="I441" s="4">
        <v>2.1</v>
      </c>
      <c r="J441" s="4">
        <v>8</v>
      </c>
      <c r="K441" s="4">
        <v>0.1</v>
      </c>
      <c r="L441" s="4">
        <v>48</v>
      </c>
      <c r="M441" s="4">
        <v>-999</v>
      </c>
      <c r="N441" s="4">
        <v>-999</v>
      </c>
      <c r="O441" s="6">
        <v>0.7</v>
      </c>
      <c r="P441" s="5">
        <v>-999</v>
      </c>
      <c r="Q441" s="5">
        <v>2</v>
      </c>
      <c r="R441" s="4">
        <v>0.59499999999999997</v>
      </c>
      <c r="S441" s="34">
        <f>ROUND((0.6105*(EXP((17.273*E441)/(E441+237.3))))*(100-H441)/100,3)</f>
        <v>0.04</v>
      </c>
      <c r="T441" s="6">
        <f>IF(V441&lt;V442,L441,0)</f>
        <v>48</v>
      </c>
      <c r="U441" s="6">
        <f>IF(T441&gt;0,M441,-999)</f>
        <v>-999</v>
      </c>
      <c r="V441">
        <v>199210</v>
      </c>
      <c r="W441">
        <v>1992</v>
      </c>
    </row>
    <row r="442" spans="1:23" x14ac:dyDescent="0.25">
      <c r="A442" s="14">
        <v>33909</v>
      </c>
      <c r="B442" s="3">
        <v>306</v>
      </c>
      <c r="C442" s="4">
        <v>5.52</v>
      </c>
      <c r="D442" s="5">
        <v>-1.3</v>
      </c>
      <c r="E442" s="5">
        <v>1.6</v>
      </c>
      <c r="F442" s="5">
        <v>-2.8</v>
      </c>
      <c r="G442" s="4">
        <v>90.2</v>
      </c>
      <c r="H442" s="4">
        <v>76.3</v>
      </c>
      <c r="I442" s="4">
        <v>1.5</v>
      </c>
      <c r="J442" s="4">
        <v>6.6</v>
      </c>
      <c r="K442" s="4">
        <v>0</v>
      </c>
      <c r="L442" s="4">
        <v>48</v>
      </c>
      <c r="M442" s="4">
        <v>-999</v>
      </c>
      <c r="N442" s="4">
        <v>-999</v>
      </c>
      <c r="O442" s="6">
        <v>0.8</v>
      </c>
      <c r="P442" s="5">
        <v>-999</v>
      </c>
      <c r="Q442" s="5">
        <v>2</v>
      </c>
      <c r="R442" s="4">
        <v>0.52200000000000002</v>
      </c>
      <c r="S442" s="34">
        <f>ROUND((0.6105*(EXP((17.273*E442)/(E442+237.3))))*(100-H442)/100,3)</f>
        <v>0.16200000000000001</v>
      </c>
      <c r="T442" s="6">
        <f>IF(V442&lt;V443,L442,0)</f>
        <v>0</v>
      </c>
      <c r="U442" s="6">
        <f>IF(T442&gt;0,M442,-999)</f>
        <v>-999</v>
      </c>
      <c r="V442">
        <v>199211</v>
      </c>
      <c r="W442">
        <v>1992</v>
      </c>
    </row>
    <row r="443" spans="1:23" x14ac:dyDescent="0.25">
      <c r="A443" s="14">
        <v>33910</v>
      </c>
      <c r="B443" s="3">
        <v>307</v>
      </c>
      <c r="C443" s="4">
        <v>7.05</v>
      </c>
      <c r="D443" s="5">
        <v>-1.8</v>
      </c>
      <c r="E443" s="5">
        <v>3.8</v>
      </c>
      <c r="F443" s="5">
        <v>-4.5</v>
      </c>
      <c r="G443" s="4">
        <v>90.2</v>
      </c>
      <c r="H443" s="4">
        <v>70.2</v>
      </c>
      <c r="I443" s="4">
        <v>0.5</v>
      </c>
      <c r="J443" s="4">
        <v>3.9</v>
      </c>
      <c r="K443" s="4">
        <v>0</v>
      </c>
      <c r="L443" s="4">
        <v>48</v>
      </c>
      <c r="M443" s="4">
        <v>-999</v>
      </c>
      <c r="N443" s="4">
        <v>-999</v>
      </c>
      <c r="O443" s="6">
        <v>0.7</v>
      </c>
      <c r="P443" s="5">
        <v>-999</v>
      </c>
      <c r="Q443" s="5">
        <v>1.9</v>
      </c>
      <c r="R443" s="4">
        <v>0.56100000000000005</v>
      </c>
      <c r="S443" s="34">
        <f>ROUND((0.6105*(EXP((17.273*E443)/(E443+237.3))))*(100-H443)/100,3)</f>
        <v>0.23899999999999999</v>
      </c>
      <c r="T443" s="6">
        <f>IF(V443&lt;V444,L443,0)</f>
        <v>0</v>
      </c>
      <c r="U443" s="6">
        <f>IF(T443&gt;0,M443,-999)</f>
        <v>-999</v>
      </c>
      <c r="V443">
        <v>199211</v>
      </c>
      <c r="W443">
        <v>1992</v>
      </c>
    </row>
    <row r="444" spans="1:23" x14ac:dyDescent="0.25">
      <c r="A444" s="14">
        <v>33911</v>
      </c>
      <c r="B444" s="3">
        <v>308</v>
      </c>
      <c r="C444" s="4">
        <v>7.58</v>
      </c>
      <c r="D444" s="5">
        <v>-2.6</v>
      </c>
      <c r="E444" s="5">
        <v>2.6</v>
      </c>
      <c r="F444" s="5">
        <v>-7.5</v>
      </c>
      <c r="G444" s="4">
        <v>87.1</v>
      </c>
      <c r="H444" s="4">
        <v>72.8</v>
      </c>
      <c r="I444" s="4">
        <v>1.4</v>
      </c>
      <c r="J444" s="4">
        <v>7.2</v>
      </c>
      <c r="K444" s="4">
        <v>0.9</v>
      </c>
      <c r="L444" s="4">
        <v>55</v>
      </c>
      <c r="M444" s="4">
        <v>-999</v>
      </c>
      <c r="N444" s="4">
        <v>-999</v>
      </c>
      <c r="O444" s="6">
        <v>0.1</v>
      </c>
      <c r="P444" s="5">
        <v>-999</v>
      </c>
      <c r="Q444" s="5">
        <v>1.7</v>
      </c>
      <c r="R444" s="4">
        <v>0.53400000000000003</v>
      </c>
      <c r="S444" s="34">
        <f>ROUND((0.6105*(EXP((17.273*E444)/(E444+237.3))))*(100-H444)/100,3)</f>
        <v>0.2</v>
      </c>
      <c r="T444" s="6">
        <f>IF(V444&lt;V445,L444,0)</f>
        <v>0</v>
      </c>
      <c r="U444" s="6">
        <f>IF(T444&gt;0,M444,-999)</f>
        <v>-999</v>
      </c>
      <c r="V444">
        <v>199211</v>
      </c>
      <c r="W444">
        <v>1992</v>
      </c>
    </row>
    <row r="445" spans="1:23" x14ac:dyDescent="0.25">
      <c r="A445" s="14">
        <v>33912</v>
      </c>
      <c r="B445" s="3">
        <v>309</v>
      </c>
      <c r="C445" s="4">
        <v>1.5</v>
      </c>
      <c r="D445" s="5">
        <v>-2.2000000000000002</v>
      </c>
      <c r="E445" s="5">
        <v>0.2</v>
      </c>
      <c r="F445" s="5">
        <v>-3.8</v>
      </c>
      <c r="G445" s="4">
        <v>95.9</v>
      </c>
      <c r="H445" s="4">
        <v>95.1</v>
      </c>
      <c r="I445" s="4">
        <v>1.3</v>
      </c>
      <c r="J445" s="4">
        <v>6.1</v>
      </c>
      <c r="K445" s="4">
        <v>14.3</v>
      </c>
      <c r="L445" s="4">
        <v>165</v>
      </c>
      <c r="M445" s="4">
        <v>-999</v>
      </c>
      <c r="N445" s="4">
        <v>-999</v>
      </c>
      <c r="O445" s="6">
        <v>0.1</v>
      </c>
      <c r="P445" s="5">
        <v>-999</v>
      </c>
      <c r="Q445" s="5">
        <v>1.5</v>
      </c>
      <c r="R445" s="4">
        <v>0.59099999999999997</v>
      </c>
      <c r="S445" s="34">
        <f>ROUND((0.6105*(EXP((17.273*E445)/(E445+237.3))))*(100-H445)/100,3)</f>
        <v>0.03</v>
      </c>
      <c r="T445" s="6">
        <f>IF(V445&lt;V446,L445,0)</f>
        <v>0</v>
      </c>
      <c r="U445" s="6">
        <f>IF(T445&gt;0,M445,-999)</f>
        <v>-999</v>
      </c>
      <c r="V445">
        <v>199211</v>
      </c>
      <c r="W445">
        <v>1992</v>
      </c>
    </row>
    <row r="446" spans="1:23" x14ac:dyDescent="0.25">
      <c r="A446" s="14">
        <v>33913</v>
      </c>
      <c r="B446" s="3">
        <v>310</v>
      </c>
      <c r="C446" s="4">
        <v>5.73</v>
      </c>
      <c r="D446" s="5">
        <v>-2.7</v>
      </c>
      <c r="E446" s="5">
        <v>2.1</v>
      </c>
      <c r="F446" s="5">
        <v>-6.5</v>
      </c>
      <c r="G446" s="4">
        <v>95.3</v>
      </c>
      <c r="H446" s="4">
        <v>93.9</v>
      </c>
      <c r="I446" s="4">
        <v>0.4</v>
      </c>
      <c r="J446" s="4">
        <v>2</v>
      </c>
      <c r="K446" s="4">
        <v>0</v>
      </c>
      <c r="L446" s="4">
        <v>158</v>
      </c>
      <c r="M446" s="4">
        <v>-999</v>
      </c>
      <c r="N446" s="4">
        <v>-999</v>
      </c>
      <c r="O446" s="6">
        <v>0.1</v>
      </c>
      <c r="P446" s="5">
        <v>-999</v>
      </c>
      <c r="Q446" s="5">
        <v>1.5</v>
      </c>
      <c r="R446" s="4">
        <v>0.66700000000000004</v>
      </c>
      <c r="S446" s="34">
        <f>ROUND((0.6105*(EXP((17.273*E446)/(E446+237.3))))*(100-H446)/100,3)</f>
        <v>4.2999999999999997E-2</v>
      </c>
      <c r="T446" s="6">
        <f>IF(V446&lt;V447,L446,0)</f>
        <v>0</v>
      </c>
      <c r="U446" s="6">
        <f>IF(T446&gt;0,M446,-999)</f>
        <v>-999</v>
      </c>
      <c r="V446">
        <v>199211</v>
      </c>
      <c r="W446">
        <v>1992</v>
      </c>
    </row>
    <row r="447" spans="1:23" x14ac:dyDescent="0.25">
      <c r="A447" s="14">
        <v>33914</v>
      </c>
      <c r="B447" s="3">
        <v>311</v>
      </c>
      <c r="C447" s="4">
        <v>0.57999999999999996</v>
      </c>
      <c r="D447" s="5">
        <v>-1.4</v>
      </c>
      <c r="E447" s="5">
        <v>0.5</v>
      </c>
      <c r="F447" s="5">
        <v>-4.8</v>
      </c>
      <c r="G447" s="4">
        <v>95.3</v>
      </c>
      <c r="H447" s="4">
        <v>94.6</v>
      </c>
      <c r="I447" s="4">
        <v>0.2</v>
      </c>
      <c r="J447" s="4">
        <v>1.5</v>
      </c>
      <c r="K447" s="4">
        <v>6.1</v>
      </c>
      <c r="L447" s="4">
        <v>205</v>
      </c>
      <c r="M447" s="4">
        <v>-999</v>
      </c>
      <c r="N447" s="4">
        <v>-999</v>
      </c>
      <c r="O447" s="6">
        <v>0.2</v>
      </c>
      <c r="P447" s="5">
        <v>-999</v>
      </c>
      <c r="Q447" s="5">
        <v>1.5</v>
      </c>
      <c r="R447" s="4">
        <v>0.59799999999999998</v>
      </c>
      <c r="S447" s="34">
        <f>ROUND((0.6105*(EXP((17.273*E447)/(E447+237.3))))*(100-H447)/100,3)</f>
        <v>3.4000000000000002E-2</v>
      </c>
      <c r="T447" s="6">
        <f>IF(V447&lt;V448,L447,0)</f>
        <v>0</v>
      </c>
      <c r="U447" s="6">
        <f>IF(T447&gt;0,M447,-999)</f>
        <v>-999</v>
      </c>
      <c r="V447">
        <v>199211</v>
      </c>
      <c r="W447">
        <v>1992</v>
      </c>
    </row>
    <row r="448" spans="1:23" x14ac:dyDescent="0.25">
      <c r="A448" s="14">
        <v>33915</v>
      </c>
      <c r="B448" s="3">
        <v>312</v>
      </c>
      <c r="C448" s="4">
        <v>0.35</v>
      </c>
      <c r="D448" s="5">
        <v>-0.8</v>
      </c>
      <c r="E448" s="5">
        <v>0.7</v>
      </c>
      <c r="F448" s="5">
        <v>-2.6</v>
      </c>
      <c r="G448" s="4">
        <v>96.5</v>
      </c>
      <c r="H448" s="4">
        <v>94</v>
      </c>
      <c r="I448" s="4">
        <v>0.6</v>
      </c>
      <c r="J448" s="4">
        <v>4.0999999999999996</v>
      </c>
      <c r="K448" s="4">
        <v>12.5</v>
      </c>
      <c r="L448" s="4">
        <v>205</v>
      </c>
      <c r="M448" s="4">
        <v>-999</v>
      </c>
      <c r="N448" s="4">
        <v>-999</v>
      </c>
      <c r="O448" s="6">
        <v>0.3</v>
      </c>
      <c r="P448" s="5">
        <v>-999</v>
      </c>
      <c r="Q448" s="5">
        <v>1.5</v>
      </c>
      <c r="R448" s="4">
        <v>0.60299999999999998</v>
      </c>
      <c r="S448" s="34">
        <f>ROUND((0.6105*(EXP((17.273*E448)/(E448+237.3))))*(100-H448)/100,3)</f>
        <v>3.9E-2</v>
      </c>
      <c r="T448" s="6">
        <f>IF(V448&lt;V449,L448,0)</f>
        <v>0</v>
      </c>
      <c r="U448" s="6">
        <f>IF(T448&gt;0,M448,-999)</f>
        <v>-999</v>
      </c>
      <c r="V448">
        <v>199211</v>
      </c>
      <c r="W448">
        <v>1992</v>
      </c>
    </row>
    <row r="449" spans="1:23" x14ac:dyDescent="0.25">
      <c r="A449" s="14">
        <v>33916</v>
      </c>
      <c r="B449" s="3">
        <v>313</v>
      </c>
      <c r="C449" s="4">
        <v>0.82</v>
      </c>
      <c r="D449" s="5">
        <v>-4.0999999999999996</v>
      </c>
      <c r="E449" s="5">
        <v>-0.3</v>
      </c>
      <c r="F449" s="5">
        <v>-6.1</v>
      </c>
      <c r="G449" s="4">
        <v>94.6</v>
      </c>
      <c r="H449" s="4">
        <v>93.7</v>
      </c>
      <c r="I449" s="4">
        <v>0.5</v>
      </c>
      <c r="J449" s="4">
        <v>2.9</v>
      </c>
      <c r="K449" s="4">
        <v>5</v>
      </c>
      <c r="L449" s="4">
        <v>205</v>
      </c>
      <c r="M449" s="4">
        <v>-999</v>
      </c>
      <c r="N449" s="4">
        <v>-999</v>
      </c>
      <c r="O449" s="6">
        <v>0.4</v>
      </c>
      <c r="P449" s="5">
        <v>-999</v>
      </c>
      <c r="Q449" s="5">
        <v>1.5</v>
      </c>
      <c r="R449" s="4">
        <v>0.56100000000000005</v>
      </c>
      <c r="S449" s="34">
        <f>ROUND((0.6105*(EXP((17.273*E449)/(E449+237.3))))*(100-H449)/100,3)</f>
        <v>3.7999999999999999E-2</v>
      </c>
      <c r="T449" s="6">
        <f>IF(V449&lt;V450,L449,0)</f>
        <v>0</v>
      </c>
      <c r="U449" s="6">
        <f>IF(T449&gt;0,M449,-999)</f>
        <v>-999</v>
      </c>
      <c r="V449">
        <v>199211</v>
      </c>
      <c r="W449">
        <v>1992</v>
      </c>
    </row>
    <row r="450" spans="1:23" x14ac:dyDescent="0.25">
      <c r="A450" s="14">
        <v>33917</v>
      </c>
      <c r="B450" s="3">
        <v>314</v>
      </c>
      <c r="C450" s="4">
        <v>0.95</v>
      </c>
      <c r="D450" s="5">
        <v>-7.6</v>
      </c>
      <c r="E450" s="5">
        <v>-5.0999999999999996</v>
      </c>
      <c r="F450" s="5">
        <v>-11.2</v>
      </c>
      <c r="G450" s="4">
        <v>94.7</v>
      </c>
      <c r="H450" s="4">
        <v>93.6</v>
      </c>
      <c r="I450" s="4">
        <v>0.3</v>
      </c>
      <c r="J450" s="4">
        <v>2.8</v>
      </c>
      <c r="K450" s="4">
        <v>3.1</v>
      </c>
      <c r="L450" s="4">
        <v>229</v>
      </c>
      <c r="M450" s="4">
        <v>-999</v>
      </c>
      <c r="N450" s="4">
        <v>-999</v>
      </c>
      <c r="O450" s="6">
        <v>0.5</v>
      </c>
      <c r="P450" s="5">
        <v>-999</v>
      </c>
      <c r="Q450" s="5">
        <v>1.5</v>
      </c>
      <c r="R450" s="4">
        <v>0.39200000000000002</v>
      </c>
      <c r="S450" s="34">
        <f>ROUND((0.6105*(EXP((17.273*E450)/(E450+237.3))))*(100-H450)/100,3)</f>
        <v>2.7E-2</v>
      </c>
      <c r="T450" s="6">
        <f>IF(V450&lt;V451,L450,0)</f>
        <v>0</v>
      </c>
      <c r="U450" s="6">
        <f>IF(T450&gt;0,M450,-999)</f>
        <v>-999</v>
      </c>
      <c r="V450">
        <v>199211</v>
      </c>
      <c r="W450">
        <v>1992</v>
      </c>
    </row>
    <row r="451" spans="1:23" x14ac:dyDescent="0.25">
      <c r="A451" s="14">
        <v>33918</v>
      </c>
      <c r="B451" s="3">
        <v>315</v>
      </c>
      <c r="C451" s="4">
        <v>1.08</v>
      </c>
      <c r="D451" s="5">
        <v>-6.7</v>
      </c>
      <c r="E451" s="5">
        <v>-4</v>
      </c>
      <c r="F451" s="5">
        <v>-11.1</v>
      </c>
      <c r="G451" s="4">
        <v>91.1</v>
      </c>
      <c r="H451" s="4">
        <v>85</v>
      </c>
      <c r="I451" s="4">
        <v>0.6</v>
      </c>
      <c r="J451" s="4">
        <v>3</v>
      </c>
      <c r="K451" s="4">
        <v>0.5</v>
      </c>
      <c r="L451" s="4">
        <v>233</v>
      </c>
      <c r="M451" s="4">
        <v>-999</v>
      </c>
      <c r="N451" s="4">
        <v>-999</v>
      </c>
      <c r="O451" s="6">
        <v>0.5</v>
      </c>
      <c r="P451" s="5">
        <v>-999</v>
      </c>
      <c r="Q451" s="5">
        <v>1.5</v>
      </c>
      <c r="R451" s="4">
        <v>0.38600000000000001</v>
      </c>
      <c r="S451" s="34">
        <f>ROUND((0.6105*(EXP((17.273*E451)/(E451+237.3))))*(100-H451)/100,3)</f>
        <v>6.8000000000000005E-2</v>
      </c>
      <c r="T451" s="6">
        <f>IF(V451&lt;V452,L451,0)</f>
        <v>0</v>
      </c>
      <c r="U451" s="6">
        <f>IF(T451&gt;0,M451,-999)</f>
        <v>-999</v>
      </c>
      <c r="V451">
        <v>199211</v>
      </c>
      <c r="W451">
        <v>1992</v>
      </c>
    </row>
    <row r="452" spans="1:23" x14ac:dyDescent="0.25">
      <c r="A452" s="14">
        <v>33919</v>
      </c>
      <c r="B452" s="3">
        <v>316</v>
      </c>
      <c r="C452" s="4">
        <v>4.66</v>
      </c>
      <c r="D452" s="5">
        <v>-10.199999999999999</v>
      </c>
      <c r="E452" s="5">
        <v>-0.5</v>
      </c>
      <c r="F452" s="5">
        <v>-13</v>
      </c>
      <c r="G452" s="4">
        <v>89.3</v>
      </c>
      <c r="H452" s="4">
        <v>46.1</v>
      </c>
      <c r="I452" s="4">
        <v>0.6</v>
      </c>
      <c r="J452" s="4">
        <v>3.4</v>
      </c>
      <c r="K452" s="4">
        <v>0</v>
      </c>
      <c r="L452" s="4">
        <v>233</v>
      </c>
      <c r="M452" s="4">
        <v>-999</v>
      </c>
      <c r="N452" s="4">
        <v>-999</v>
      </c>
      <c r="O452" s="6">
        <v>0.5</v>
      </c>
      <c r="P452" s="5">
        <v>-999</v>
      </c>
      <c r="Q452" s="5">
        <v>1.5</v>
      </c>
      <c r="R452" s="4">
        <v>0.27100000000000002</v>
      </c>
      <c r="S452" s="34">
        <f>ROUND((0.6105*(EXP((17.273*E452)/(E452+237.3))))*(100-H452)/100,3)</f>
        <v>0.317</v>
      </c>
      <c r="T452" s="6">
        <f>IF(V452&lt;V453,L452,0)</f>
        <v>0</v>
      </c>
      <c r="U452" s="6">
        <f>IF(T452&gt;0,M452,-999)</f>
        <v>-999</v>
      </c>
      <c r="V452">
        <v>199211</v>
      </c>
      <c r="W452">
        <v>1992</v>
      </c>
    </row>
    <row r="453" spans="1:23" x14ac:dyDescent="0.25">
      <c r="A453" s="14">
        <v>33920</v>
      </c>
      <c r="B453" s="3">
        <v>317</v>
      </c>
      <c r="C453" s="4">
        <v>3.05</v>
      </c>
      <c r="D453" s="5">
        <v>-4</v>
      </c>
      <c r="E453" s="5">
        <v>-1.2</v>
      </c>
      <c r="F453" s="5">
        <v>-15</v>
      </c>
      <c r="G453" s="4">
        <v>95.5</v>
      </c>
      <c r="H453" s="4">
        <v>58.4</v>
      </c>
      <c r="I453" s="4">
        <v>0.4</v>
      </c>
      <c r="J453" s="4">
        <v>2.8</v>
      </c>
      <c r="K453" s="4">
        <v>3.4</v>
      </c>
      <c r="L453" s="4">
        <v>259</v>
      </c>
      <c r="M453" s="4">
        <v>-999</v>
      </c>
      <c r="N453" s="4">
        <v>-999</v>
      </c>
      <c r="O453" s="6">
        <v>0.4</v>
      </c>
      <c r="P453" s="5">
        <v>-999</v>
      </c>
      <c r="Q453" s="5">
        <v>1.4</v>
      </c>
      <c r="R453" s="4">
        <v>0.32700000000000001</v>
      </c>
      <c r="S453" s="34">
        <f>ROUND((0.6105*(EXP((17.273*E453)/(E453+237.3))))*(100-H453)/100,3)</f>
        <v>0.23300000000000001</v>
      </c>
      <c r="T453" s="6">
        <f>IF(V453&lt;V454,L453,0)</f>
        <v>0</v>
      </c>
      <c r="U453" s="6">
        <f>IF(T453&gt;0,M453,-999)</f>
        <v>-999</v>
      </c>
      <c r="V453">
        <v>199211</v>
      </c>
      <c r="W453">
        <v>1992</v>
      </c>
    </row>
    <row r="454" spans="1:23" x14ac:dyDescent="0.25">
      <c r="A454" s="14">
        <v>33921</v>
      </c>
      <c r="B454" s="3">
        <v>318</v>
      </c>
      <c r="C454" s="4">
        <v>4.28</v>
      </c>
      <c r="D454" s="5">
        <v>2.1</v>
      </c>
      <c r="E454" s="5">
        <v>6.4</v>
      </c>
      <c r="F454" s="5">
        <v>-12.4</v>
      </c>
      <c r="G454" s="4">
        <v>98.2</v>
      </c>
      <c r="H454" s="4">
        <v>49.8</v>
      </c>
      <c r="I454" s="4">
        <v>0.5</v>
      </c>
      <c r="J454" s="4">
        <v>3.7</v>
      </c>
      <c r="K454" s="4">
        <v>0</v>
      </c>
      <c r="L454" s="4">
        <v>220</v>
      </c>
      <c r="M454" s="4">
        <v>-999</v>
      </c>
      <c r="N454" s="4">
        <v>-999</v>
      </c>
      <c r="O454" s="6">
        <v>0.5</v>
      </c>
      <c r="P454" s="5">
        <v>-999</v>
      </c>
      <c r="Q454" s="5">
        <v>1.5</v>
      </c>
      <c r="R454" s="4">
        <v>0.47699999999999998</v>
      </c>
      <c r="S454" s="34">
        <f>ROUND((0.6105*(EXP((17.273*E454)/(E454+237.3))))*(100-H454)/100,3)</f>
        <v>0.48199999999999998</v>
      </c>
      <c r="T454" s="6">
        <f>IF(V454&lt;V455,L454,0)</f>
        <v>0</v>
      </c>
      <c r="U454" s="6">
        <f>IF(T454&gt;0,M454,-999)</f>
        <v>-999</v>
      </c>
      <c r="V454">
        <v>199211</v>
      </c>
      <c r="W454">
        <v>1992</v>
      </c>
    </row>
    <row r="455" spans="1:23" x14ac:dyDescent="0.25">
      <c r="A455" s="14">
        <v>33922</v>
      </c>
      <c r="B455" s="3">
        <v>319</v>
      </c>
      <c r="C455" s="4">
        <v>6.67</v>
      </c>
      <c r="D455" s="5">
        <v>-2.1</v>
      </c>
      <c r="E455" s="5">
        <v>4.5999999999999996</v>
      </c>
      <c r="F455" s="5">
        <v>-13</v>
      </c>
      <c r="G455" s="4">
        <v>92.5</v>
      </c>
      <c r="H455" s="4">
        <v>54.6</v>
      </c>
      <c r="I455" s="4">
        <v>0.4</v>
      </c>
      <c r="J455" s="4">
        <v>1.9</v>
      </c>
      <c r="K455" s="4">
        <v>0</v>
      </c>
      <c r="L455" s="4">
        <v>220</v>
      </c>
      <c r="M455" s="4">
        <v>-999</v>
      </c>
      <c r="N455" s="4">
        <v>-999</v>
      </c>
      <c r="O455" s="6">
        <v>0.5</v>
      </c>
      <c r="P455" s="5">
        <v>-999</v>
      </c>
      <c r="Q455" s="5">
        <v>1.5</v>
      </c>
      <c r="R455" s="4">
        <v>0.46400000000000002</v>
      </c>
      <c r="S455" s="34">
        <f>ROUND((0.6105*(EXP((17.273*E455)/(E455+237.3))))*(100-H455)/100,3)</f>
        <v>0.38500000000000001</v>
      </c>
      <c r="T455" s="6">
        <f>IF(V455&lt;V456,L455,0)</f>
        <v>0</v>
      </c>
      <c r="U455" s="6">
        <f>IF(T455&gt;0,M455,-999)</f>
        <v>-999</v>
      </c>
      <c r="V455">
        <v>199211</v>
      </c>
      <c r="W455">
        <v>1992</v>
      </c>
    </row>
    <row r="456" spans="1:23" x14ac:dyDescent="0.25">
      <c r="A456" s="14">
        <v>33923</v>
      </c>
      <c r="B456" s="3">
        <v>320</v>
      </c>
      <c r="C456" s="4">
        <v>2.93</v>
      </c>
      <c r="D456" s="5">
        <v>0.7</v>
      </c>
      <c r="E456" s="5">
        <v>4.5999999999999996</v>
      </c>
      <c r="F456" s="5">
        <v>-1.3</v>
      </c>
      <c r="G456" s="4">
        <v>91.7</v>
      </c>
      <c r="H456" s="4">
        <v>73.099999999999994</v>
      </c>
      <c r="I456" s="4">
        <v>0.3</v>
      </c>
      <c r="J456" s="4">
        <v>2.5</v>
      </c>
      <c r="K456" s="4">
        <v>0</v>
      </c>
      <c r="L456" s="4">
        <v>220</v>
      </c>
      <c r="M456" s="4">
        <v>-999</v>
      </c>
      <c r="N456" s="4">
        <v>-999</v>
      </c>
      <c r="O456" s="6">
        <v>0.6</v>
      </c>
      <c r="P456" s="5">
        <v>-999</v>
      </c>
      <c r="Q456" s="5">
        <v>1.5</v>
      </c>
      <c r="R456" s="4">
        <v>0.61799999999999999</v>
      </c>
      <c r="S456" s="34">
        <f>ROUND((0.6105*(EXP((17.273*E456)/(E456+237.3))))*(100-H456)/100,3)</f>
        <v>0.22800000000000001</v>
      </c>
      <c r="T456" s="6">
        <f>IF(V456&lt;V457,L456,0)</f>
        <v>0</v>
      </c>
      <c r="U456" s="6">
        <f>IF(T456&gt;0,M456,-999)</f>
        <v>-999</v>
      </c>
      <c r="V456">
        <v>199211</v>
      </c>
      <c r="W456">
        <v>1992</v>
      </c>
    </row>
    <row r="457" spans="1:23" x14ac:dyDescent="0.25">
      <c r="A457" s="14">
        <v>33924</v>
      </c>
      <c r="B457" s="3">
        <v>321</v>
      </c>
      <c r="C457" s="4">
        <v>1.18</v>
      </c>
      <c r="D457" s="5">
        <v>-0.7</v>
      </c>
      <c r="E457" s="5">
        <v>1.6</v>
      </c>
      <c r="F457" s="5">
        <v>-1.8</v>
      </c>
      <c r="G457" s="4">
        <v>94.2</v>
      </c>
      <c r="H457" s="4">
        <v>93.2</v>
      </c>
      <c r="I457" s="4">
        <v>0.2</v>
      </c>
      <c r="J457" s="4">
        <v>1.4</v>
      </c>
      <c r="K457" s="4">
        <v>7.5</v>
      </c>
      <c r="L457" s="4">
        <v>220</v>
      </c>
      <c r="M457" s="4">
        <v>-999</v>
      </c>
      <c r="N457" s="4">
        <v>-999</v>
      </c>
      <c r="O457" s="6">
        <v>0.5</v>
      </c>
      <c r="P457" s="5">
        <v>-999</v>
      </c>
      <c r="Q457" s="5">
        <v>1.5</v>
      </c>
      <c r="R457" s="4">
        <v>0.64100000000000001</v>
      </c>
      <c r="S457" s="34">
        <f>ROUND((0.6105*(EXP((17.273*E457)/(E457+237.3))))*(100-H457)/100,3)</f>
        <v>4.7E-2</v>
      </c>
      <c r="T457" s="6">
        <f>IF(V457&lt;V458,L457,0)</f>
        <v>0</v>
      </c>
      <c r="U457" s="6">
        <f>IF(T457&gt;0,M457,-999)</f>
        <v>-999</v>
      </c>
      <c r="V457">
        <v>199211</v>
      </c>
      <c r="W457">
        <v>1992</v>
      </c>
    </row>
    <row r="458" spans="1:23" x14ac:dyDescent="0.25">
      <c r="A458" s="14">
        <v>33925</v>
      </c>
      <c r="B458" s="3">
        <v>322</v>
      </c>
      <c r="C458" s="4">
        <v>0.77</v>
      </c>
      <c r="D458" s="5">
        <v>-1.1000000000000001</v>
      </c>
      <c r="E458" s="5">
        <v>1.5</v>
      </c>
      <c r="F458" s="5">
        <v>-2.6</v>
      </c>
      <c r="G458" s="4">
        <v>94</v>
      </c>
      <c r="H458" s="4">
        <v>88.6</v>
      </c>
      <c r="I458" s="4">
        <v>0.2</v>
      </c>
      <c r="J458" s="4">
        <v>1.8</v>
      </c>
      <c r="K458" s="4">
        <v>3.6</v>
      </c>
      <c r="L458" s="4">
        <v>248</v>
      </c>
      <c r="M458" s="4">
        <v>-999</v>
      </c>
      <c r="N458" s="4">
        <v>-999</v>
      </c>
      <c r="O458" s="6">
        <v>0.5</v>
      </c>
      <c r="P458" s="5">
        <v>-999</v>
      </c>
      <c r="Q458" s="5">
        <v>1.5</v>
      </c>
      <c r="R458" s="4">
        <v>0.60299999999999998</v>
      </c>
      <c r="S458" s="34">
        <f>ROUND((0.6105*(EXP((17.273*E458)/(E458+237.3))))*(100-H458)/100,3)</f>
        <v>7.8E-2</v>
      </c>
      <c r="T458" s="6">
        <f>IF(V458&lt;V459,L458,0)</f>
        <v>0</v>
      </c>
      <c r="U458" s="6">
        <f>IF(T458&gt;0,M458,-999)</f>
        <v>-999</v>
      </c>
      <c r="V458">
        <v>199211</v>
      </c>
      <c r="W458">
        <v>1992</v>
      </c>
    </row>
    <row r="459" spans="1:23" x14ac:dyDescent="0.25">
      <c r="A459" s="14">
        <v>33926</v>
      </c>
      <c r="B459" s="3">
        <v>323</v>
      </c>
      <c r="C459" s="4">
        <v>1.1399999999999999</v>
      </c>
      <c r="D459" s="5">
        <v>-2.7</v>
      </c>
      <c r="E459" s="5">
        <v>1.2</v>
      </c>
      <c r="F459" s="5">
        <v>-4</v>
      </c>
      <c r="G459" s="4">
        <v>94.9</v>
      </c>
      <c r="H459" s="4">
        <v>92.7</v>
      </c>
      <c r="I459" s="4">
        <v>1.2</v>
      </c>
      <c r="J459" s="4">
        <v>8</v>
      </c>
      <c r="K459" s="4">
        <v>2.6</v>
      </c>
      <c r="L459" s="4">
        <v>268</v>
      </c>
      <c r="M459" s="4">
        <v>-999</v>
      </c>
      <c r="N459" s="4">
        <v>-999</v>
      </c>
      <c r="O459" s="6">
        <v>0.5</v>
      </c>
      <c r="P459" s="5">
        <v>-999</v>
      </c>
      <c r="Q459" s="5">
        <v>1.4</v>
      </c>
      <c r="R459" s="4">
        <v>0.61499999999999999</v>
      </c>
      <c r="S459" s="34">
        <f>ROUND((0.6105*(EXP((17.273*E459)/(E459+237.3))))*(100-H459)/100,3)</f>
        <v>4.9000000000000002E-2</v>
      </c>
      <c r="T459" s="6">
        <f>IF(V459&lt;V460,L459,0)</f>
        <v>0</v>
      </c>
      <c r="U459" s="6">
        <f>IF(T459&gt;0,M459,-999)</f>
        <v>-999</v>
      </c>
      <c r="V459">
        <v>199211</v>
      </c>
      <c r="W459">
        <v>1992</v>
      </c>
    </row>
    <row r="460" spans="1:23" x14ac:dyDescent="0.25">
      <c r="A460" s="14">
        <v>33927</v>
      </c>
      <c r="B460" s="3">
        <v>324</v>
      </c>
      <c r="C460" s="4">
        <v>1.05</v>
      </c>
      <c r="D460" s="5">
        <v>-3.7</v>
      </c>
      <c r="E460" s="5">
        <v>-2.2999999999999998</v>
      </c>
      <c r="F460" s="5">
        <v>-5.2</v>
      </c>
      <c r="G460" s="4">
        <v>96</v>
      </c>
      <c r="H460" s="4">
        <v>95.7</v>
      </c>
      <c r="I460" s="4">
        <v>2.2000000000000002</v>
      </c>
      <c r="J460" s="4">
        <v>8.3000000000000007</v>
      </c>
      <c r="K460" s="4">
        <v>19.8</v>
      </c>
      <c r="L460" s="4">
        <v>420</v>
      </c>
      <c r="M460" s="4">
        <v>-999</v>
      </c>
      <c r="N460" s="4">
        <v>-999</v>
      </c>
      <c r="O460" s="6">
        <v>0.5</v>
      </c>
      <c r="P460" s="5">
        <v>-999</v>
      </c>
      <c r="Q460" s="5">
        <v>1.4</v>
      </c>
      <c r="R460" s="4">
        <v>0.49199999999999999</v>
      </c>
      <c r="S460" s="34">
        <f>ROUND((0.6105*(EXP((17.273*E460)/(E460+237.3))))*(100-H460)/100,3)</f>
        <v>2.1999999999999999E-2</v>
      </c>
      <c r="T460" s="6">
        <f>IF(V460&lt;V461,L460,0)</f>
        <v>0</v>
      </c>
      <c r="U460" s="6">
        <f>IF(T460&gt;0,M460,-999)</f>
        <v>-999</v>
      </c>
      <c r="V460">
        <v>199211</v>
      </c>
      <c r="W460">
        <v>1992</v>
      </c>
    </row>
    <row r="461" spans="1:23" x14ac:dyDescent="0.25">
      <c r="A461" s="14">
        <v>33928</v>
      </c>
      <c r="B461" s="3">
        <v>325</v>
      </c>
      <c r="C461" s="4">
        <v>5.47</v>
      </c>
      <c r="D461" s="5">
        <v>-5.8</v>
      </c>
      <c r="E461" s="5">
        <v>-1.4</v>
      </c>
      <c r="F461" s="5">
        <v>-11</v>
      </c>
      <c r="G461" s="4">
        <v>95.7</v>
      </c>
      <c r="H461" s="4">
        <v>60</v>
      </c>
      <c r="I461" s="4">
        <v>0.8</v>
      </c>
      <c r="J461" s="4">
        <v>5</v>
      </c>
      <c r="K461" s="4">
        <v>0</v>
      </c>
      <c r="L461" s="4">
        <v>412</v>
      </c>
      <c r="M461" s="4">
        <v>-999</v>
      </c>
      <c r="N461" s="4">
        <v>-999</v>
      </c>
      <c r="O461" s="6">
        <v>0.5</v>
      </c>
      <c r="P461" s="5">
        <v>-999</v>
      </c>
      <c r="Q461" s="5">
        <v>1.4</v>
      </c>
      <c r="R461" s="4">
        <v>0.33</v>
      </c>
      <c r="S461" s="34">
        <f>ROUND((0.6105*(EXP((17.273*E461)/(E461+237.3))))*(100-H461)/100,3)</f>
        <v>0.22</v>
      </c>
      <c r="T461" s="6">
        <f>IF(V461&lt;V462,L461,0)</f>
        <v>0</v>
      </c>
      <c r="U461" s="6">
        <f>IF(T461&gt;0,M461,-999)</f>
        <v>-999</v>
      </c>
      <c r="V461">
        <v>199211</v>
      </c>
      <c r="W461">
        <v>1992</v>
      </c>
    </row>
    <row r="462" spans="1:23" x14ac:dyDescent="0.25">
      <c r="A462" s="14">
        <v>33929</v>
      </c>
      <c r="B462" s="3">
        <v>326</v>
      </c>
      <c r="C462" s="4">
        <v>1.1000000000000001</v>
      </c>
      <c r="D462" s="5">
        <v>-5.7</v>
      </c>
      <c r="E462" s="5">
        <v>-4.7</v>
      </c>
      <c r="F462" s="5">
        <v>-7.9</v>
      </c>
      <c r="G462" s="4">
        <v>95.4</v>
      </c>
      <c r="H462" s="4">
        <v>94.2</v>
      </c>
      <c r="I462" s="4">
        <v>2.9</v>
      </c>
      <c r="J462" s="4">
        <v>9.1999999999999993</v>
      </c>
      <c r="K462" s="4">
        <v>12.9</v>
      </c>
      <c r="L462" s="4">
        <v>511</v>
      </c>
      <c r="M462" s="4">
        <v>-999</v>
      </c>
      <c r="N462" s="4">
        <v>-999</v>
      </c>
      <c r="O462" s="6">
        <v>0.5</v>
      </c>
      <c r="P462" s="5">
        <v>-999</v>
      </c>
      <c r="Q462" s="5">
        <v>1.4</v>
      </c>
      <c r="R462" s="4">
        <v>0.40500000000000003</v>
      </c>
      <c r="S462" s="34">
        <f>ROUND((0.6105*(EXP((17.273*E462)/(E462+237.3))))*(100-H462)/100,3)</f>
        <v>2.5000000000000001E-2</v>
      </c>
      <c r="T462" s="6">
        <f>IF(V462&lt;V463,L462,0)</f>
        <v>0</v>
      </c>
      <c r="U462" s="6">
        <f>IF(T462&gt;0,M462,-999)</f>
        <v>-999</v>
      </c>
      <c r="V462">
        <v>199211</v>
      </c>
      <c r="W462">
        <v>1992</v>
      </c>
    </row>
    <row r="463" spans="1:23" x14ac:dyDescent="0.25">
      <c r="A463" s="14">
        <v>33930</v>
      </c>
      <c r="B463" s="3">
        <v>327</v>
      </c>
      <c r="C463" s="4">
        <v>0.35</v>
      </c>
      <c r="D463" s="5">
        <v>-6.6</v>
      </c>
      <c r="E463" s="5">
        <v>-4.8</v>
      </c>
      <c r="F463" s="5">
        <v>-9.6</v>
      </c>
      <c r="G463" s="4">
        <v>95.8</v>
      </c>
      <c r="H463" s="4">
        <v>95.1</v>
      </c>
      <c r="I463" s="4">
        <v>0.5</v>
      </c>
      <c r="J463" s="4">
        <v>4.3</v>
      </c>
      <c r="K463" s="4">
        <v>1.2</v>
      </c>
      <c r="L463" s="4">
        <v>520</v>
      </c>
      <c r="M463" s="4">
        <v>-999</v>
      </c>
      <c r="N463" s="4">
        <v>-999</v>
      </c>
      <c r="O463" s="6">
        <v>0.4</v>
      </c>
      <c r="P463" s="5">
        <v>-999</v>
      </c>
      <c r="Q463" s="5">
        <v>1.4</v>
      </c>
      <c r="R463" s="4">
        <v>0.40600000000000003</v>
      </c>
      <c r="S463" s="34">
        <f>ROUND((0.6105*(EXP((17.273*E463)/(E463+237.3))))*(100-H463)/100,3)</f>
        <v>2.1000000000000001E-2</v>
      </c>
      <c r="T463" s="6">
        <f>IF(V463&lt;V464,L463,0)</f>
        <v>0</v>
      </c>
      <c r="U463" s="6">
        <f>IF(T463&gt;0,M463,-999)</f>
        <v>-999</v>
      </c>
      <c r="V463">
        <v>199211</v>
      </c>
      <c r="W463">
        <v>1992</v>
      </c>
    </row>
    <row r="464" spans="1:23" x14ac:dyDescent="0.25">
      <c r="A464" s="14">
        <v>33931</v>
      </c>
      <c r="B464" s="3">
        <v>328</v>
      </c>
      <c r="C464" s="4">
        <v>4.21</v>
      </c>
      <c r="D464" s="5">
        <v>-9.5</v>
      </c>
      <c r="E464" s="5">
        <v>-1.9</v>
      </c>
      <c r="F464" s="5">
        <v>-12</v>
      </c>
      <c r="G464" s="4">
        <v>92.8</v>
      </c>
      <c r="H464" s="4">
        <v>60.3</v>
      </c>
      <c r="I464" s="4">
        <v>0.7</v>
      </c>
      <c r="J464" s="4">
        <v>3.6</v>
      </c>
      <c r="K464" s="4">
        <v>0</v>
      </c>
      <c r="L464" s="4">
        <v>496</v>
      </c>
      <c r="M464" s="4">
        <v>-999</v>
      </c>
      <c r="N464" s="4">
        <v>-999</v>
      </c>
      <c r="O464" s="6">
        <v>0.3</v>
      </c>
      <c r="P464" s="5">
        <v>-999</v>
      </c>
      <c r="Q464" s="5">
        <v>1.3</v>
      </c>
      <c r="R464" s="4">
        <v>0.31900000000000001</v>
      </c>
      <c r="S464" s="34">
        <f>ROUND((0.6105*(EXP((17.273*E464)/(E464+237.3))))*(100-H464)/100,3)</f>
        <v>0.21099999999999999</v>
      </c>
      <c r="T464" s="6">
        <f>IF(V464&lt;V465,L464,0)</f>
        <v>0</v>
      </c>
      <c r="U464" s="6">
        <f>IF(T464&gt;0,M464,-999)</f>
        <v>-999</v>
      </c>
      <c r="V464">
        <v>199211</v>
      </c>
      <c r="W464">
        <v>1992</v>
      </c>
    </row>
    <row r="465" spans="1:23" x14ac:dyDescent="0.25">
      <c r="A465" s="14">
        <v>33932</v>
      </c>
      <c r="B465" s="3">
        <v>329</v>
      </c>
      <c r="C465" s="4">
        <v>6.24</v>
      </c>
      <c r="D465" s="5">
        <v>-6.7</v>
      </c>
      <c r="E465" s="5">
        <v>1.1000000000000001</v>
      </c>
      <c r="F465" s="5">
        <v>-11.8</v>
      </c>
      <c r="G465" s="4">
        <v>80.7</v>
      </c>
      <c r="H465" s="4">
        <v>49.3</v>
      </c>
      <c r="I465" s="4">
        <v>0.6</v>
      </c>
      <c r="J465" s="4">
        <v>2.7</v>
      </c>
      <c r="K465" s="4">
        <v>0</v>
      </c>
      <c r="L465" s="4">
        <v>478</v>
      </c>
      <c r="M465" s="4">
        <v>-999</v>
      </c>
      <c r="N465" s="4">
        <v>-999</v>
      </c>
      <c r="O465" s="6">
        <v>0.4</v>
      </c>
      <c r="P465" s="5">
        <v>-999</v>
      </c>
      <c r="Q465" s="5">
        <v>1.3</v>
      </c>
      <c r="R465" s="4">
        <v>0.32600000000000001</v>
      </c>
      <c r="S465" s="34">
        <f>ROUND((0.6105*(EXP((17.273*E465)/(E465+237.3))))*(100-H465)/100,3)</f>
        <v>0.33500000000000002</v>
      </c>
      <c r="T465" s="6">
        <f>IF(V465&lt;V466,L465,0)</f>
        <v>0</v>
      </c>
      <c r="U465" s="6">
        <f>IF(T465&gt;0,M465,-999)</f>
        <v>-999</v>
      </c>
      <c r="V465">
        <v>199211</v>
      </c>
      <c r="W465">
        <v>1992</v>
      </c>
    </row>
    <row r="466" spans="1:23" x14ac:dyDescent="0.25">
      <c r="A466" s="14">
        <v>33933</v>
      </c>
      <c r="B466" s="3">
        <v>330</v>
      </c>
      <c r="C466" s="4">
        <v>6.24</v>
      </c>
      <c r="D466" s="5">
        <v>-5.3</v>
      </c>
      <c r="E466" s="5">
        <v>1.3</v>
      </c>
      <c r="F466" s="5">
        <v>-15</v>
      </c>
      <c r="G466" s="4">
        <v>51</v>
      </c>
      <c r="H466" s="4">
        <v>31.4</v>
      </c>
      <c r="I466" s="4">
        <v>0.5</v>
      </c>
      <c r="J466" s="4">
        <v>3.1</v>
      </c>
      <c r="K466" s="4">
        <v>0</v>
      </c>
      <c r="L466" s="4">
        <v>470</v>
      </c>
      <c r="M466" s="4">
        <v>-999</v>
      </c>
      <c r="N466" s="4">
        <v>-999</v>
      </c>
      <c r="O466" s="6">
        <v>0.3</v>
      </c>
      <c r="P466" s="5">
        <v>-999</v>
      </c>
      <c r="Q466" s="5">
        <v>1.2</v>
      </c>
      <c r="R466" s="4">
        <v>0.21099999999999999</v>
      </c>
      <c r="S466" s="34">
        <f>ROUND((0.6105*(EXP((17.273*E466)/(E466+237.3))))*(100-H466)/100,3)</f>
        <v>0.46</v>
      </c>
      <c r="T466" s="6">
        <f>IF(V466&lt;V467,L466,0)</f>
        <v>0</v>
      </c>
      <c r="U466" s="6">
        <f>IF(T466&gt;0,M466,-999)</f>
        <v>-999</v>
      </c>
      <c r="V466">
        <v>199211</v>
      </c>
      <c r="W466">
        <v>1992</v>
      </c>
    </row>
    <row r="467" spans="1:23" x14ac:dyDescent="0.25">
      <c r="A467" s="14">
        <v>33934</v>
      </c>
      <c r="B467" s="3">
        <v>331</v>
      </c>
      <c r="C467" s="4">
        <v>4.68</v>
      </c>
      <c r="D467" s="5">
        <v>-3.7</v>
      </c>
      <c r="E467" s="5">
        <v>0.6</v>
      </c>
      <c r="F467" s="5">
        <v>-12</v>
      </c>
      <c r="G467" s="4">
        <v>45.4</v>
      </c>
      <c r="H467" s="4">
        <v>31.8</v>
      </c>
      <c r="I467" s="4">
        <v>1.2</v>
      </c>
      <c r="J467" s="4">
        <v>5.6</v>
      </c>
      <c r="K467" s="4">
        <v>0</v>
      </c>
      <c r="L467" s="4">
        <v>451</v>
      </c>
      <c r="M467" s="4">
        <v>-999</v>
      </c>
      <c r="N467" s="4">
        <v>-999</v>
      </c>
      <c r="O467" s="6">
        <v>0.3</v>
      </c>
      <c r="P467" s="5">
        <v>-999</v>
      </c>
      <c r="Q467" s="5">
        <v>1.2</v>
      </c>
      <c r="R467" s="4">
        <v>0.20300000000000001</v>
      </c>
      <c r="S467" s="34">
        <f>ROUND((0.6105*(EXP((17.273*E467)/(E467+237.3))))*(100-H467)/100,3)</f>
        <v>0.435</v>
      </c>
      <c r="T467" s="6">
        <f>IF(V467&lt;V468,L467,0)</f>
        <v>0</v>
      </c>
      <c r="U467" s="6">
        <f>IF(T467&gt;0,M467,-999)</f>
        <v>-999</v>
      </c>
      <c r="V467">
        <v>199211</v>
      </c>
      <c r="W467">
        <v>1992</v>
      </c>
    </row>
    <row r="468" spans="1:23" x14ac:dyDescent="0.25">
      <c r="A468" s="14">
        <v>33935</v>
      </c>
      <c r="B468" s="3">
        <v>332</v>
      </c>
      <c r="C468" s="4">
        <v>0.44</v>
      </c>
      <c r="D468" s="5">
        <v>-4.2</v>
      </c>
      <c r="E468" s="5">
        <v>-2.4</v>
      </c>
      <c r="F468" s="5">
        <v>-6</v>
      </c>
      <c r="G468" s="4">
        <v>86.5</v>
      </c>
      <c r="H468" s="4">
        <v>58</v>
      </c>
      <c r="I468" s="4">
        <v>0.8</v>
      </c>
      <c r="J468" s="4">
        <v>5.2</v>
      </c>
      <c r="K468" s="4">
        <v>11.6</v>
      </c>
      <c r="L468" s="4">
        <v>540</v>
      </c>
      <c r="M468" s="4">
        <v>-999</v>
      </c>
      <c r="N468" s="4">
        <v>-999</v>
      </c>
      <c r="O468" s="6">
        <v>0.4</v>
      </c>
      <c r="P468" s="5">
        <v>-999</v>
      </c>
      <c r="Q468" s="5">
        <v>1.3</v>
      </c>
      <c r="R468" s="4">
        <v>0.29599999999999999</v>
      </c>
      <c r="S468" s="34">
        <f>ROUND((0.6105*(EXP((17.273*E468)/(E468+237.3))))*(100-H468)/100,3)</f>
        <v>0.215</v>
      </c>
      <c r="T468" s="6">
        <f>IF(V468&lt;V469,L468,0)</f>
        <v>0</v>
      </c>
      <c r="U468" s="6">
        <f>IF(T468&gt;0,M468,-999)</f>
        <v>-999</v>
      </c>
      <c r="V468">
        <v>199211</v>
      </c>
      <c r="W468">
        <v>1992</v>
      </c>
    </row>
    <row r="469" spans="1:23" x14ac:dyDescent="0.25">
      <c r="A469" s="14">
        <v>33936</v>
      </c>
      <c r="B469" s="3">
        <v>333</v>
      </c>
      <c r="C469" s="4">
        <v>3.4</v>
      </c>
      <c r="D469" s="5">
        <v>-7.3</v>
      </c>
      <c r="E469" s="5">
        <v>-1.2</v>
      </c>
      <c r="F469" s="5">
        <v>-11.5</v>
      </c>
      <c r="G469" s="4">
        <v>92.1</v>
      </c>
      <c r="H469" s="4">
        <v>80.900000000000006</v>
      </c>
      <c r="I469" s="4">
        <v>0.8</v>
      </c>
      <c r="J469" s="4">
        <v>5.6</v>
      </c>
      <c r="K469" s="4">
        <v>0</v>
      </c>
      <c r="L469" s="4">
        <v>523</v>
      </c>
      <c r="M469" s="4">
        <v>-999</v>
      </c>
      <c r="N469" s="4">
        <v>-999</v>
      </c>
      <c r="O469" s="6">
        <v>0.4</v>
      </c>
      <c r="P469" s="5">
        <v>-999</v>
      </c>
      <c r="Q469" s="5">
        <v>1.3</v>
      </c>
      <c r="R469" s="4">
        <v>0.45400000000000001</v>
      </c>
      <c r="S469" s="34">
        <f>ROUND((0.6105*(EXP((17.273*E469)/(E469+237.3))))*(100-H469)/100,3)</f>
        <v>0.107</v>
      </c>
      <c r="T469" s="6">
        <f>IF(V469&lt;V470,L469,0)</f>
        <v>0</v>
      </c>
      <c r="U469" s="6">
        <f>IF(T469&gt;0,M469,-999)</f>
        <v>-999</v>
      </c>
      <c r="V469">
        <v>199211</v>
      </c>
      <c r="W469">
        <v>1992</v>
      </c>
    </row>
    <row r="470" spans="1:23" x14ac:dyDescent="0.25">
      <c r="A470" s="14">
        <v>33937</v>
      </c>
      <c r="B470" s="3">
        <v>334</v>
      </c>
      <c r="C470" s="4">
        <v>1.74</v>
      </c>
      <c r="D470" s="5">
        <v>-8.1</v>
      </c>
      <c r="E470" s="5">
        <v>-4.5999999999999996</v>
      </c>
      <c r="F470" s="5">
        <v>-12.2</v>
      </c>
      <c r="G470" s="4">
        <v>91.4</v>
      </c>
      <c r="H470" s="4">
        <v>88.5</v>
      </c>
      <c r="I470" s="4">
        <v>0.6</v>
      </c>
      <c r="J470" s="4">
        <v>4</v>
      </c>
      <c r="K470" s="4">
        <v>0</v>
      </c>
      <c r="L470" s="4">
        <v>507</v>
      </c>
      <c r="M470" s="4">
        <v>-999</v>
      </c>
      <c r="N470" s="4">
        <v>-999</v>
      </c>
      <c r="O470" s="6">
        <v>0.4</v>
      </c>
      <c r="P470" s="5">
        <v>-999</v>
      </c>
      <c r="Q470" s="5">
        <v>1.3</v>
      </c>
      <c r="R470" s="4">
        <v>0.38300000000000001</v>
      </c>
      <c r="S470" s="34">
        <f>ROUND((0.6105*(EXP((17.273*E470)/(E470+237.3))))*(100-H470)/100,3)</f>
        <v>0.05</v>
      </c>
      <c r="T470" s="6">
        <f>IF(V470&lt;V471,L470,0)</f>
        <v>0</v>
      </c>
      <c r="U470" s="6">
        <f>IF(T470&gt;0,M470,-999)</f>
        <v>-999</v>
      </c>
      <c r="V470">
        <v>199211</v>
      </c>
      <c r="W470">
        <v>1992</v>
      </c>
    </row>
    <row r="471" spans="1:23" x14ac:dyDescent="0.25">
      <c r="A471" s="14">
        <v>33938</v>
      </c>
      <c r="B471" s="3">
        <v>335</v>
      </c>
      <c r="C471" s="4">
        <v>2.31</v>
      </c>
      <c r="D471" s="5">
        <v>-6.6</v>
      </c>
      <c r="E471" s="5">
        <v>-4.3</v>
      </c>
      <c r="F471" s="5">
        <v>-10.8</v>
      </c>
      <c r="G471" s="4">
        <v>94.5</v>
      </c>
      <c r="H471" s="4">
        <v>92</v>
      </c>
      <c r="I471" s="4">
        <v>1.6</v>
      </c>
      <c r="J471" s="4">
        <v>7.2</v>
      </c>
      <c r="K471" s="4">
        <v>0</v>
      </c>
      <c r="L471" s="4">
        <v>478</v>
      </c>
      <c r="M471" s="4">
        <v>-999</v>
      </c>
      <c r="N471" s="4">
        <v>-999</v>
      </c>
      <c r="O471" s="6">
        <v>0.4</v>
      </c>
      <c r="P471" s="5">
        <v>-999</v>
      </c>
      <c r="Q471" s="5">
        <v>1.3</v>
      </c>
      <c r="R471" s="4">
        <v>0.40899999999999997</v>
      </c>
      <c r="S471" s="34">
        <f>ROUND((0.6105*(EXP((17.273*E471)/(E471+237.3))))*(100-H471)/100,3)</f>
        <v>3.5999999999999997E-2</v>
      </c>
      <c r="T471" s="6">
        <f>IF(V471&lt;V472,L471,0)</f>
        <v>478</v>
      </c>
      <c r="U471" s="6">
        <f>IF(T471&gt;0,M471,-999)</f>
        <v>-999</v>
      </c>
      <c r="V471">
        <v>199211</v>
      </c>
      <c r="W471">
        <v>1992</v>
      </c>
    </row>
    <row r="472" spans="1:23" x14ac:dyDescent="0.25">
      <c r="A472" s="14">
        <v>33939</v>
      </c>
      <c r="B472" s="3">
        <v>336</v>
      </c>
      <c r="C472" s="4">
        <v>4.72</v>
      </c>
      <c r="D472" s="5">
        <v>-8</v>
      </c>
      <c r="E472" s="5">
        <v>-0.5</v>
      </c>
      <c r="F472" s="5">
        <v>-12.2</v>
      </c>
      <c r="G472" s="4">
        <v>76.099999999999994</v>
      </c>
      <c r="H472" s="4">
        <v>48.6</v>
      </c>
      <c r="I472" s="4">
        <v>1</v>
      </c>
      <c r="J472" s="4">
        <v>5.9</v>
      </c>
      <c r="K472" s="4">
        <v>0</v>
      </c>
      <c r="L472" s="4">
        <v>478</v>
      </c>
      <c r="M472" s="4">
        <v>-999</v>
      </c>
      <c r="N472" s="4">
        <v>-999</v>
      </c>
      <c r="O472" s="6">
        <v>0.4</v>
      </c>
      <c r="P472" s="5">
        <v>-999</v>
      </c>
      <c r="Q472" s="5">
        <v>1.2</v>
      </c>
      <c r="R472" s="4">
        <v>0.28599999999999998</v>
      </c>
      <c r="S472" s="34">
        <f>ROUND((0.6105*(EXP((17.273*E472)/(E472+237.3))))*(100-H472)/100,3)</f>
        <v>0.30299999999999999</v>
      </c>
      <c r="T472" s="6">
        <f>IF(V472&lt;V473,L472,0)</f>
        <v>0</v>
      </c>
      <c r="U472" s="6">
        <f>IF(T472&gt;0,M472,-999)</f>
        <v>-999</v>
      </c>
      <c r="V472">
        <v>199212</v>
      </c>
      <c r="W472">
        <v>1992</v>
      </c>
    </row>
    <row r="473" spans="1:23" x14ac:dyDescent="0.25">
      <c r="A473" s="14">
        <v>33940</v>
      </c>
      <c r="B473" s="3">
        <v>337</v>
      </c>
      <c r="C473" s="4">
        <v>1.1000000000000001</v>
      </c>
      <c r="D473" s="5">
        <v>-10.8</v>
      </c>
      <c r="E473" s="5">
        <v>-8.6999999999999993</v>
      </c>
      <c r="F473" s="5">
        <v>-14.1</v>
      </c>
      <c r="G473" s="4">
        <v>83.4</v>
      </c>
      <c r="H473" s="4">
        <v>69</v>
      </c>
      <c r="I473" s="4">
        <v>1.6</v>
      </c>
      <c r="J473" s="4">
        <v>10.1</v>
      </c>
      <c r="K473" s="4">
        <v>0</v>
      </c>
      <c r="L473" s="4">
        <v>478</v>
      </c>
      <c r="M473" s="4">
        <v>-999</v>
      </c>
      <c r="N473" s="4">
        <v>-999</v>
      </c>
      <c r="O473" s="6">
        <v>0.4</v>
      </c>
      <c r="P473" s="5">
        <v>-999</v>
      </c>
      <c r="Q473" s="5">
        <v>1.2</v>
      </c>
      <c r="R473" s="4">
        <v>0.219</v>
      </c>
      <c r="S473" s="34">
        <f>ROUND((0.6105*(EXP((17.273*E473)/(E473+237.3))))*(100-H473)/100,3)</f>
        <v>9.8000000000000004E-2</v>
      </c>
      <c r="T473" s="6">
        <f>IF(V473&lt;V474,L473,0)</f>
        <v>0</v>
      </c>
      <c r="U473" s="6">
        <f>IF(T473&gt;0,M473,-999)</f>
        <v>-999</v>
      </c>
      <c r="V473">
        <v>199212</v>
      </c>
      <c r="W473">
        <v>1992</v>
      </c>
    </row>
    <row r="474" spans="1:23" x14ac:dyDescent="0.25">
      <c r="A474" s="14">
        <v>33941</v>
      </c>
      <c r="B474" s="3">
        <v>338</v>
      </c>
      <c r="C474" s="4">
        <v>5.5</v>
      </c>
      <c r="D474" s="5">
        <v>-10.199999999999999</v>
      </c>
      <c r="E474" s="5">
        <v>-4.4000000000000004</v>
      </c>
      <c r="F474" s="5">
        <v>-14</v>
      </c>
      <c r="G474" s="4">
        <v>78.099999999999994</v>
      </c>
      <c r="H474" s="4">
        <v>61.1</v>
      </c>
      <c r="I474" s="4">
        <v>1</v>
      </c>
      <c r="J474" s="4">
        <v>6.6</v>
      </c>
      <c r="K474" s="4">
        <v>0</v>
      </c>
      <c r="L474" s="4">
        <v>478</v>
      </c>
      <c r="M474" s="4">
        <v>-999</v>
      </c>
      <c r="N474" s="4">
        <v>-999</v>
      </c>
      <c r="O474" s="6">
        <v>0.4</v>
      </c>
      <c r="P474" s="5">
        <v>-999</v>
      </c>
      <c r="Q474" s="5">
        <v>1.2</v>
      </c>
      <c r="R474" s="4">
        <v>0.26800000000000002</v>
      </c>
      <c r="S474" s="34">
        <f>ROUND((0.6105*(EXP((17.273*E474)/(E474+237.3))))*(100-H474)/100,3)</f>
        <v>0.17100000000000001</v>
      </c>
      <c r="T474" s="6">
        <f>IF(V474&lt;V475,L474,0)</f>
        <v>0</v>
      </c>
      <c r="U474" s="6">
        <f>IF(T474&gt;0,M474,-999)</f>
        <v>-999</v>
      </c>
      <c r="V474">
        <v>199212</v>
      </c>
      <c r="W474">
        <v>1992</v>
      </c>
    </row>
    <row r="475" spans="1:23" x14ac:dyDescent="0.25">
      <c r="A475" s="14">
        <v>33942</v>
      </c>
      <c r="B475" s="3">
        <v>339</v>
      </c>
      <c r="C475" s="4">
        <v>5.52</v>
      </c>
      <c r="D475" s="5">
        <v>-7.8</v>
      </c>
      <c r="E475" s="5">
        <v>-2.2000000000000002</v>
      </c>
      <c r="F475" s="5">
        <v>-12.5</v>
      </c>
      <c r="G475" s="4">
        <v>59.7</v>
      </c>
      <c r="H475" s="4">
        <v>28.1</v>
      </c>
      <c r="I475" s="4">
        <v>1.5</v>
      </c>
      <c r="J475" s="4">
        <v>9.6999999999999993</v>
      </c>
      <c r="K475" s="4">
        <v>0</v>
      </c>
      <c r="L475" s="4">
        <v>472</v>
      </c>
      <c r="M475" s="4">
        <v>-999</v>
      </c>
      <c r="N475" s="4">
        <v>-999</v>
      </c>
      <c r="O475" s="6">
        <v>0.3</v>
      </c>
      <c r="P475" s="5">
        <v>-999</v>
      </c>
      <c r="Q475" s="5">
        <v>1.2</v>
      </c>
      <c r="R475" s="4">
        <v>0.14499999999999999</v>
      </c>
      <c r="S475" s="34">
        <f>ROUND((0.6105*(EXP((17.273*E475)/(E475+237.3))))*(100-H475)/100,3)</f>
        <v>0.373</v>
      </c>
      <c r="T475" s="6">
        <f>IF(V475&lt;V476,L475,0)</f>
        <v>0</v>
      </c>
      <c r="U475" s="6">
        <f>IF(T475&gt;0,M475,-999)</f>
        <v>-999</v>
      </c>
      <c r="V475">
        <v>199212</v>
      </c>
      <c r="W475">
        <v>1992</v>
      </c>
    </row>
    <row r="476" spans="1:23" x14ac:dyDescent="0.25">
      <c r="A476" s="14">
        <v>33943</v>
      </c>
      <c r="B476" s="3">
        <v>340</v>
      </c>
      <c r="C476" s="4">
        <v>5.47</v>
      </c>
      <c r="D476" s="5">
        <v>-6.9</v>
      </c>
      <c r="E476" s="5">
        <v>-0.6</v>
      </c>
      <c r="F476" s="5">
        <v>-12.2</v>
      </c>
      <c r="G476" s="4">
        <v>31</v>
      </c>
      <c r="H476" s="4">
        <v>23</v>
      </c>
      <c r="I476" s="4">
        <v>1.1000000000000001</v>
      </c>
      <c r="J476" s="4">
        <v>6.4</v>
      </c>
      <c r="K476" s="4">
        <v>0</v>
      </c>
      <c r="L476" s="4">
        <v>468</v>
      </c>
      <c r="M476" s="4">
        <v>-999</v>
      </c>
      <c r="N476" s="4">
        <v>-999</v>
      </c>
      <c r="O476" s="6">
        <v>0.3</v>
      </c>
      <c r="P476" s="5">
        <v>-999</v>
      </c>
      <c r="Q476" s="5">
        <v>1.2</v>
      </c>
      <c r="R476" s="4">
        <v>0.13500000000000001</v>
      </c>
      <c r="S476" s="34">
        <f>ROUND((0.6105*(EXP((17.273*E476)/(E476+237.3))))*(100-H476)/100,3)</f>
        <v>0.45</v>
      </c>
      <c r="T476" s="6">
        <f>IF(V476&lt;V477,L476,0)</f>
        <v>0</v>
      </c>
      <c r="U476" s="6">
        <f>IF(T476&gt;0,M476,-999)</f>
        <v>-999</v>
      </c>
      <c r="V476">
        <v>199212</v>
      </c>
      <c r="W476">
        <v>1992</v>
      </c>
    </row>
    <row r="477" spans="1:23" x14ac:dyDescent="0.25">
      <c r="A477" s="14">
        <v>33944</v>
      </c>
      <c r="B477" s="3">
        <v>341</v>
      </c>
      <c r="C477" s="4">
        <v>3.52</v>
      </c>
      <c r="D477" s="5">
        <v>-8.5</v>
      </c>
      <c r="E477" s="5">
        <v>-2.8</v>
      </c>
      <c r="F477" s="5">
        <v>-11.8</v>
      </c>
      <c r="G477" s="4">
        <v>50.9</v>
      </c>
      <c r="H477" s="4">
        <v>29.9</v>
      </c>
      <c r="I477" s="4">
        <v>1.6</v>
      </c>
      <c r="J477" s="4">
        <v>6.9</v>
      </c>
      <c r="K477" s="4">
        <v>0</v>
      </c>
      <c r="L477" s="4">
        <v>468</v>
      </c>
      <c r="M477" s="4">
        <v>-999</v>
      </c>
      <c r="N477" s="4">
        <v>-999</v>
      </c>
      <c r="O477" s="6">
        <v>0.3</v>
      </c>
      <c r="P477" s="5">
        <v>-999</v>
      </c>
      <c r="Q477" s="5">
        <v>1.1000000000000001</v>
      </c>
      <c r="R477" s="4">
        <v>0.14799999999999999</v>
      </c>
      <c r="S477" s="34">
        <f>ROUND((0.6105*(EXP((17.273*E477)/(E477+237.3))))*(100-H477)/100,3)</f>
        <v>0.34799999999999998</v>
      </c>
      <c r="T477" s="6">
        <f>IF(V477&lt;V478,L477,0)</f>
        <v>0</v>
      </c>
      <c r="U477" s="6">
        <f>IF(T477&gt;0,M477,-999)</f>
        <v>-999</v>
      </c>
      <c r="V477">
        <v>199212</v>
      </c>
      <c r="W477">
        <v>1992</v>
      </c>
    </row>
    <row r="478" spans="1:23" x14ac:dyDescent="0.25">
      <c r="A478" s="14">
        <v>33945</v>
      </c>
      <c r="B478" s="3">
        <v>342</v>
      </c>
      <c r="C478" s="4">
        <v>1.67</v>
      </c>
      <c r="D478" s="5">
        <v>-8.4</v>
      </c>
      <c r="E478" s="5">
        <v>-6.9</v>
      </c>
      <c r="F478" s="5">
        <v>-10.9</v>
      </c>
      <c r="G478" s="4">
        <v>83.6</v>
      </c>
      <c r="H478" s="4">
        <v>51.3</v>
      </c>
      <c r="I478" s="4">
        <v>2.1</v>
      </c>
      <c r="J478" s="4">
        <v>9.6</v>
      </c>
      <c r="K478" s="4">
        <v>2.2000000000000002</v>
      </c>
      <c r="L478" s="4">
        <v>485</v>
      </c>
      <c r="M478" s="4">
        <v>-999</v>
      </c>
      <c r="N478" s="4">
        <v>-999</v>
      </c>
      <c r="O478" s="6">
        <v>0.3</v>
      </c>
      <c r="P478" s="5">
        <v>-999</v>
      </c>
      <c r="Q478" s="5">
        <v>1.1000000000000001</v>
      </c>
      <c r="R478" s="4">
        <v>0.187</v>
      </c>
      <c r="S478" s="34">
        <f>ROUND((0.6105*(EXP((17.273*E478)/(E478+237.3))))*(100-H478)/100,3)</f>
        <v>0.17699999999999999</v>
      </c>
      <c r="T478" s="6">
        <f>IF(V478&lt;V479,L478,0)</f>
        <v>0</v>
      </c>
      <c r="U478" s="6">
        <f>IF(T478&gt;0,M478,-999)</f>
        <v>-999</v>
      </c>
      <c r="V478">
        <v>199212</v>
      </c>
      <c r="W478">
        <v>1992</v>
      </c>
    </row>
    <row r="479" spans="1:23" x14ac:dyDescent="0.25">
      <c r="A479" s="14">
        <v>33946</v>
      </c>
      <c r="B479" s="3">
        <v>343</v>
      </c>
      <c r="C479" s="4">
        <v>0.83</v>
      </c>
      <c r="D479" s="5">
        <v>-7.8</v>
      </c>
      <c r="E479" s="5">
        <v>-5.9</v>
      </c>
      <c r="F479" s="5">
        <v>-10.5</v>
      </c>
      <c r="G479" s="4">
        <v>94.1</v>
      </c>
      <c r="H479" s="4">
        <v>91.7</v>
      </c>
      <c r="I479" s="4">
        <v>2.4</v>
      </c>
      <c r="J479" s="4">
        <v>9.4</v>
      </c>
      <c r="K479" s="4">
        <v>2</v>
      </c>
      <c r="L479" s="4">
        <v>500</v>
      </c>
      <c r="M479" s="4">
        <v>-999</v>
      </c>
      <c r="N479" s="4">
        <v>-999</v>
      </c>
      <c r="O479" s="6">
        <v>0.3</v>
      </c>
      <c r="P479" s="5">
        <v>-999</v>
      </c>
      <c r="Q479" s="5">
        <v>1.1000000000000001</v>
      </c>
      <c r="R479" s="4">
        <v>0.36099999999999999</v>
      </c>
      <c r="S479" s="34">
        <f>ROUND((0.6105*(EXP((17.273*E479)/(E479+237.3))))*(100-H479)/100,3)</f>
        <v>3.3000000000000002E-2</v>
      </c>
      <c r="T479" s="6">
        <f>IF(V479&lt;V480,L479,0)</f>
        <v>0</v>
      </c>
      <c r="U479" s="6">
        <f>IF(T479&gt;0,M479,-999)</f>
        <v>-999</v>
      </c>
      <c r="V479">
        <v>199212</v>
      </c>
      <c r="W479">
        <v>1992</v>
      </c>
    </row>
    <row r="480" spans="1:23" x14ac:dyDescent="0.25">
      <c r="A480" s="14">
        <v>33947</v>
      </c>
      <c r="B480" s="3">
        <v>344</v>
      </c>
      <c r="C480" s="4">
        <v>4.6900000000000004</v>
      </c>
      <c r="D480" s="5">
        <v>-8</v>
      </c>
      <c r="E480" s="5">
        <v>-4.9000000000000004</v>
      </c>
      <c r="F480" s="5">
        <v>-10.7</v>
      </c>
      <c r="G480" s="4">
        <v>88.2</v>
      </c>
      <c r="H480" s="4">
        <v>78.3</v>
      </c>
      <c r="I480" s="4">
        <v>1.7</v>
      </c>
      <c r="J480" s="4">
        <v>6.1</v>
      </c>
      <c r="K480" s="4">
        <v>6.5</v>
      </c>
      <c r="L480" s="4">
        <v>550</v>
      </c>
      <c r="M480" s="4">
        <v>-999</v>
      </c>
      <c r="N480" s="4">
        <v>-999</v>
      </c>
      <c r="O480" s="6">
        <v>0.3</v>
      </c>
      <c r="P480" s="5">
        <v>-999</v>
      </c>
      <c r="Q480" s="5">
        <v>1.1000000000000001</v>
      </c>
      <c r="R480" s="4">
        <v>0.33300000000000002</v>
      </c>
      <c r="S480" s="34">
        <f>ROUND((0.6105*(EXP((17.273*E480)/(E480+237.3))))*(100-H480)/100,3)</f>
        <v>9.1999999999999998E-2</v>
      </c>
      <c r="T480" s="6">
        <f>IF(V480&lt;V481,L480,0)</f>
        <v>0</v>
      </c>
      <c r="U480" s="6">
        <f>IF(T480&gt;0,M480,-999)</f>
        <v>-999</v>
      </c>
      <c r="V480">
        <v>199212</v>
      </c>
      <c r="W480">
        <v>1992</v>
      </c>
    </row>
    <row r="481" spans="1:23" x14ac:dyDescent="0.25">
      <c r="A481" s="14">
        <v>33948</v>
      </c>
      <c r="B481" s="3">
        <v>345</v>
      </c>
      <c r="C481" s="4">
        <v>1.23</v>
      </c>
      <c r="D481" s="5">
        <v>-8.6999999999999993</v>
      </c>
      <c r="E481" s="5">
        <v>-6.6</v>
      </c>
      <c r="F481" s="5">
        <v>-10.1</v>
      </c>
      <c r="G481" s="4">
        <v>94.1</v>
      </c>
      <c r="H481" s="4">
        <v>92.9</v>
      </c>
      <c r="I481" s="4">
        <v>2.5</v>
      </c>
      <c r="J481" s="4">
        <v>8.8000000000000007</v>
      </c>
      <c r="K481" s="4">
        <v>0</v>
      </c>
      <c r="L481" s="4">
        <v>550</v>
      </c>
      <c r="M481" s="4">
        <v>-999</v>
      </c>
      <c r="N481" s="4">
        <v>-999</v>
      </c>
      <c r="O481" s="6">
        <v>0.3</v>
      </c>
      <c r="P481" s="5">
        <v>-999</v>
      </c>
      <c r="Q481" s="5">
        <v>1.1000000000000001</v>
      </c>
      <c r="R481" s="4">
        <v>0.34599999999999997</v>
      </c>
      <c r="S481" s="34">
        <f>ROUND((0.6105*(EXP((17.273*E481)/(E481+237.3))))*(100-H481)/100,3)</f>
        <v>2.5999999999999999E-2</v>
      </c>
      <c r="T481" s="6">
        <f>IF(V481&lt;V482,L481,0)</f>
        <v>0</v>
      </c>
      <c r="U481" s="6">
        <f>IF(T481&gt;0,M481,-999)</f>
        <v>-999</v>
      </c>
      <c r="V481">
        <v>199212</v>
      </c>
      <c r="W481">
        <v>1992</v>
      </c>
    </row>
    <row r="482" spans="1:23" x14ac:dyDescent="0.25">
      <c r="A482" s="14">
        <v>33949</v>
      </c>
      <c r="B482" s="3">
        <v>346</v>
      </c>
      <c r="C482" s="4">
        <v>0.9</v>
      </c>
      <c r="D482" s="5">
        <v>-7.9</v>
      </c>
      <c r="E482" s="5">
        <v>-4.9000000000000004</v>
      </c>
      <c r="F482" s="5">
        <v>-11.1</v>
      </c>
      <c r="G482" s="4">
        <v>94.9</v>
      </c>
      <c r="H482" s="4">
        <v>93.4</v>
      </c>
      <c r="I482" s="4">
        <v>0.4</v>
      </c>
      <c r="J482" s="4">
        <v>4.2</v>
      </c>
      <c r="K482" s="4">
        <v>4.2</v>
      </c>
      <c r="L482" s="4">
        <v>582</v>
      </c>
      <c r="M482" s="4">
        <v>-999</v>
      </c>
      <c r="N482" s="4">
        <v>-999</v>
      </c>
      <c r="O482" s="6">
        <v>0.3</v>
      </c>
      <c r="P482" s="5">
        <v>-999</v>
      </c>
      <c r="Q482" s="5">
        <v>1.1000000000000001</v>
      </c>
      <c r="R482" s="4">
        <v>0.39600000000000002</v>
      </c>
      <c r="S482" s="34">
        <f>ROUND((0.6105*(EXP((17.273*E482)/(E482+237.3))))*(100-H482)/100,3)</f>
        <v>2.8000000000000001E-2</v>
      </c>
      <c r="T482" s="6">
        <f>IF(V482&lt;V483,L482,0)</f>
        <v>0</v>
      </c>
      <c r="U482" s="6">
        <f>IF(T482&gt;0,M482,-999)</f>
        <v>-999</v>
      </c>
      <c r="V482">
        <v>199212</v>
      </c>
      <c r="W482">
        <v>1992</v>
      </c>
    </row>
    <row r="483" spans="1:23" x14ac:dyDescent="0.25">
      <c r="A483" s="14">
        <v>33950</v>
      </c>
      <c r="B483" s="3">
        <v>347</v>
      </c>
      <c r="C483" s="4">
        <v>1.94</v>
      </c>
      <c r="D483" s="5">
        <v>-9.1999999999999993</v>
      </c>
      <c r="E483" s="5">
        <v>-0.5</v>
      </c>
      <c r="F483" s="5">
        <v>-18</v>
      </c>
      <c r="G483" s="4">
        <v>84.1</v>
      </c>
      <c r="H483" s="4">
        <v>43.5</v>
      </c>
      <c r="I483" s="4">
        <v>0.7</v>
      </c>
      <c r="J483" s="4">
        <v>2.9</v>
      </c>
      <c r="K483" s="4">
        <v>0</v>
      </c>
      <c r="L483" s="4">
        <v>568</v>
      </c>
      <c r="M483" s="4">
        <v>-999</v>
      </c>
      <c r="N483" s="4">
        <v>-999</v>
      </c>
      <c r="O483" s="6">
        <v>0.2</v>
      </c>
      <c r="P483" s="5">
        <v>-999</v>
      </c>
      <c r="Q483" s="5">
        <v>1</v>
      </c>
      <c r="R483" s="4">
        <v>0.25600000000000001</v>
      </c>
      <c r="S483" s="34">
        <f>ROUND((0.6105*(EXP((17.273*E483)/(E483+237.3))))*(100-H483)/100,3)</f>
        <v>0.33300000000000002</v>
      </c>
      <c r="T483" s="6">
        <f>IF(V483&lt;V484,L483,0)</f>
        <v>0</v>
      </c>
      <c r="U483" s="6">
        <f>IF(T483&gt;0,M483,-999)</f>
        <v>-999</v>
      </c>
      <c r="V483">
        <v>199212</v>
      </c>
      <c r="W483">
        <v>1992</v>
      </c>
    </row>
    <row r="484" spans="1:23" x14ac:dyDescent="0.25">
      <c r="A484" s="14">
        <v>33951</v>
      </c>
      <c r="B484" s="3">
        <v>348</v>
      </c>
      <c r="C484" s="4">
        <v>0.81</v>
      </c>
      <c r="D484" s="5">
        <v>-5.6</v>
      </c>
      <c r="E484" s="5">
        <v>-2.5</v>
      </c>
      <c r="F484" s="5">
        <v>-16.899999999999999</v>
      </c>
      <c r="G484" s="4">
        <v>90.6</v>
      </c>
      <c r="H484" s="4">
        <v>66.400000000000006</v>
      </c>
      <c r="I484" s="4">
        <v>0.6</v>
      </c>
      <c r="J484" s="4">
        <v>4.5999999999999996</v>
      </c>
      <c r="K484" s="4">
        <v>0</v>
      </c>
      <c r="L484" s="4">
        <v>567</v>
      </c>
      <c r="M484" s="4">
        <v>-999</v>
      </c>
      <c r="N484" s="4">
        <v>-999</v>
      </c>
      <c r="O484" s="6">
        <v>0.3</v>
      </c>
      <c r="P484" s="5">
        <v>-999</v>
      </c>
      <c r="Q484" s="5">
        <v>1.1000000000000001</v>
      </c>
      <c r="R484" s="4">
        <v>0.33800000000000002</v>
      </c>
      <c r="S484" s="34">
        <f>ROUND((0.6105*(EXP((17.273*E484)/(E484+237.3))))*(100-H484)/100,3)</f>
        <v>0.17100000000000001</v>
      </c>
      <c r="T484" s="6">
        <f>IF(V484&lt;V485,L484,0)</f>
        <v>0</v>
      </c>
      <c r="U484" s="6">
        <f>IF(T484&gt;0,M484,-999)</f>
        <v>-999</v>
      </c>
      <c r="V484">
        <v>199212</v>
      </c>
      <c r="W484">
        <v>1992</v>
      </c>
    </row>
    <row r="485" spans="1:23" x14ac:dyDescent="0.25">
      <c r="A485" s="14">
        <v>33952</v>
      </c>
      <c r="B485" s="3">
        <v>349</v>
      </c>
      <c r="C485" s="4">
        <v>2.16</v>
      </c>
      <c r="D485" s="5">
        <v>-5.4</v>
      </c>
      <c r="E485" s="5">
        <v>-2.8</v>
      </c>
      <c r="F485" s="5">
        <v>-10</v>
      </c>
      <c r="G485" s="4">
        <v>92.9</v>
      </c>
      <c r="H485" s="4">
        <v>86.6</v>
      </c>
      <c r="I485" s="4">
        <v>2.1</v>
      </c>
      <c r="J485" s="4">
        <v>7.4</v>
      </c>
      <c r="K485" s="4">
        <v>0</v>
      </c>
      <c r="L485" s="4">
        <v>550</v>
      </c>
      <c r="M485" s="4">
        <v>-999</v>
      </c>
      <c r="N485" s="4">
        <v>-999</v>
      </c>
      <c r="O485" s="6">
        <v>0.3</v>
      </c>
      <c r="P485" s="5">
        <v>-999</v>
      </c>
      <c r="Q485" s="5">
        <v>1.1000000000000001</v>
      </c>
      <c r="R485" s="4">
        <v>0.43</v>
      </c>
      <c r="S485" s="34">
        <f>ROUND((0.6105*(EXP((17.273*E485)/(E485+237.3))))*(100-H485)/100,3)</f>
        <v>6.7000000000000004E-2</v>
      </c>
      <c r="T485" s="6">
        <f>IF(V485&lt;V486,L485,0)</f>
        <v>0</v>
      </c>
      <c r="U485" s="6">
        <f>IF(T485&gt;0,M485,-999)</f>
        <v>-999</v>
      </c>
      <c r="V485">
        <v>199212</v>
      </c>
      <c r="W485">
        <v>1992</v>
      </c>
    </row>
    <row r="486" spans="1:23" x14ac:dyDescent="0.25">
      <c r="A486" s="14">
        <v>33953</v>
      </c>
      <c r="B486" s="3">
        <v>350</v>
      </c>
      <c r="C486" s="4">
        <v>3.07</v>
      </c>
      <c r="D486" s="5">
        <v>-9.4</v>
      </c>
      <c r="E486" s="5">
        <v>-6.7</v>
      </c>
      <c r="F486" s="5">
        <v>-13.9</v>
      </c>
      <c r="G486" s="4">
        <v>88.1</v>
      </c>
      <c r="H486" s="4">
        <v>75.099999999999994</v>
      </c>
      <c r="I486" s="4">
        <v>1.2</v>
      </c>
      <c r="J486" s="4">
        <v>6</v>
      </c>
      <c r="K486" s="4">
        <v>0</v>
      </c>
      <c r="L486" s="4">
        <v>550</v>
      </c>
      <c r="M486" s="4">
        <v>-999</v>
      </c>
      <c r="N486" s="4">
        <v>-999</v>
      </c>
      <c r="O486" s="6">
        <v>0.3</v>
      </c>
      <c r="P486" s="5">
        <v>-999</v>
      </c>
      <c r="Q486" s="5">
        <v>1.1000000000000001</v>
      </c>
      <c r="R486" s="4">
        <v>0.27800000000000002</v>
      </c>
      <c r="S486" s="34">
        <f>ROUND((0.6105*(EXP((17.273*E486)/(E486+237.3))))*(100-H486)/100,3)</f>
        <v>9.1999999999999998E-2</v>
      </c>
      <c r="T486" s="6">
        <f>IF(V486&lt;V487,L486,0)</f>
        <v>0</v>
      </c>
      <c r="U486" s="6">
        <f>IF(T486&gt;0,M486,-999)</f>
        <v>-999</v>
      </c>
      <c r="V486">
        <v>199212</v>
      </c>
      <c r="W486">
        <v>1992</v>
      </c>
    </row>
    <row r="487" spans="1:23" x14ac:dyDescent="0.25">
      <c r="A487" s="14">
        <v>33954</v>
      </c>
      <c r="B487" s="3">
        <v>351</v>
      </c>
      <c r="C487" s="4">
        <v>1.32</v>
      </c>
      <c r="D487" s="5">
        <v>-10.8</v>
      </c>
      <c r="E487" s="5">
        <v>-8.5</v>
      </c>
      <c r="F487" s="5">
        <v>-13.7</v>
      </c>
      <c r="G487" s="4">
        <v>80.3</v>
      </c>
      <c r="H487" s="4">
        <v>63.4</v>
      </c>
      <c r="I487" s="4">
        <v>2.5</v>
      </c>
      <c r="J487" s="4">
        <v>9.1</v>
      </c>
      <c r="K487" s="4">
        <v>3.4</v>
      </c>
      <c r="L487" s="4">
        <v>576</v>
      </c>
      <c r="M487" s="4">
        <v>-999</v>
      </c>
      <c r="N487" s="4">
        <v>-999</v>
      </c>
      <c r="O487" s="6">
        <v>0.3</v>
      </c>
      <c r="P487" s="5">
        <v>-999</v>
      </c>
      <c r="Q487" s="5">
        <v>1.1000000000000001</v>
      </c>
      <c r="R487" s="4">
        <v>0.20399999999999999</v>
      </c>
      <c r="S487" s="34">
        <f>ROUND((0.6105*(EXP((17.273*E487)/(E487+237.3))))*(100-H487)/100,3)</f>
        <v>0.11799999999999999</v>
      </c>
      <c r="T487" s="6">
        <f>IF(V487&lt;V488,L487,0)</f>
        <v>0</v>
      </c>
      <c r="U487" s="6">
        <f>IF(T487&gt;0,M487,-999)</f>
        <v>-999</v>
      </c>
      <c r="V487">
        <v>199212</v>
      </c>
      <c r="W487">
        <v>1992</v>
      </c>
    </row>
    <row r="488" spans="1:23" x14ac:dyDescent="0.25">
      <c r="A488" s="14">
        <v>33955</v>
      </c>
      <c r="B488" s="3">
        <v>352</v>
      </c>
      <c r="C488" s="4">
        <v>3.15</v>
      </c>
      <c r="D488" s="5">
        <v>-12.8</v>
      </c>
      <c r="E488" s="5">
        <v>-7.9</v>
      </c>
      <c r="F488" s="5">
        <v>-22.2</v>
      </c>
      <c r="G488" s="4">
        <v>88.2</v>
      </c>
      <c r="H488" s="4">
        <v>82.5</v>
      </c>
      <c r="I488" s="4">
        <v>1.4</v>
      </c>
      <c r="J488" s="4">
        <v>7.9</v>
      </c>
      <c r="K488" s="4">
        <v>6.8</v>
      </c>
      <c r="L488" s="4">
        <v>628</v>
      </c>
      <c r="M488" s="4">
        <v>-999</v>
      </c>
      <c r="N488" s="4">
        <v>-999</v>
      </c>
      <c r="O488" s="6">
        <v>0.3</v>
      </c>
      <c r="P488" s="5">
        <v>-999</v>
      </c>
      <c r="Q488" s="5">
        <v>1.1000000000000001</v>
      </c>
      <c r="R488" s="4">
        <v>0.27900000000000003</v>
      </c>
      <c r="S488" s="34">
        <f>ROUND((0.6105*(EXP((17.273*E488)/(E488+237.3))))*(100-H488)/100,3)</f>
        <v>5.8999999999999997E-2</v>
      </c>
      <c r="T488" s="6">
        <f>IF(V488&lt;V489,L488,0)</f>
        <v>0</v>
      </c>
      <c r="U488" s="6">
        <f>IF(T488&gt;0,M488,-999)</f>
        <v>-999</v>
      </c>
      <c r="V488">
        <v>199212</v>
      </c>
      <c r="W488">
        <v>1992</v>
      </c>
    </row>
    <row r="489" spans="1:23" x14ac:dyDescent="0.25">
      <c r="A489" s="14">
        <v>33956</v>
      </c>
      <c r="B489" s="3">
        <v>353</v>
      </c>
      <c r="C489" s="4">
        <v>3.23</v>
      </c>
      <c r="D489" s="5">
        <v>-17.3</v>
      </c>
      <c r="E489" s="5">
        <v>-10.8</v>
      </c>
      <c r="F489" s="5">
        <v>-23.8</v>
      </c>
      <c r="G489" s="4">
        <v>77.099999999999994</v>
      </c>
      <c r="H489" s="4">
        <v>66.900000000000006</v>
      </c>
      <c r="I489" s="4">
        <v>0.9</v>
      </c>
      <c r="J489" s="4">
        <v>5.7</v>
      </c>
      <c r="K489" s="4">
        <v>0</v>
      </c>
      <c r="L489" s="4">
        <v>628</v>
      </c>
      <c r="M489" s="4">
        <v>-999</v>
      </c>
      <c r="N489" s="4">
        <v>-999</v>
      </c>
      <c r="O489" s="6">
        <v>0.3</v>
      </c>
      <c r="P489" s="5">
        <v>-999</v>
      </c>
      <c r="Q489" s="5">
        <v>1.1000000000000001</v>
      </c>
      <c r="R489" s="4">
        <v>0.17899999999999999</v>
      </c>
      <c r="S489" s="34">
        <f>ROUND((0.6105*(EXP((17.273*E489)/(E489+237.3))))*(100-H489)/100,3)</f>
        <v>8.8999999999999996E-2</v>
      </c>
      <c r="T489" s="6">
        <f>IF(V489&lt;V490,L489,0)</f>
        <v>0</v>
      </c>
      <c r="U489" s="6">
        <f>IF(T489&gt;0,M489,-999)</f>
        <v>-999</v>
      </c>
      <c r="V489">
        <v>199212</v>
      </c>
      <c r="W489">
        <v>1992</v>
      </c>
    </row>
    <row r="490" spans="1:23" x14ac:dyDescent="0.25">
      <c r="A490" s="14">
        <v>33957</v>
      </c>
      <c r="B490" s="3">
        <v>354</v>
      </c>
      <c r="C490" s="4">
        <v>0.22</v>
      </c>
      <c r="D490" s="5">
        <v>-9.9</v>
      </c>
      <c r="E490" s="5">
        <v>-6.5</v>
      </c>
      <c r="F490" s="5">
        <v>-15.3</v>
      </c>
      <c r="G490" s="4">
        <v>89.7</v>
      </c>
      <c r="H490" s="4">
        <v>64.3</v>
      </c>
      <c r="I490" s="4">
        <v>0.8</v>
      </c>
      <c r="J490" s="4">
        <v>5.8</v>
      </c>
      <c r="K490" s="4">
        <v>4.2</v>
      </c>
      <c r="L490" s="4">
        <v>660</v>
      </c>
      <c r="M490" s="4">
        <v>-999</v>
      </c>
      <c r="N490" s="4">
        <v>-999</v>
      </c>
      <c r="O490" s="6">
        <v>0.3</v>
      </c>
      <c r="P490" s="5">
        <v>-999</v>
      </c>
      <c r="Q490" s="5">
        <v>1</v>
      </c>
      <c r="R490" s="4">
        <v>0.24199999999999999</v>
      </c>
      <c r="S490" s="34">
        <f>ROUND((0.6105*(EXP((17.273*E490)/(E490+237.3))))*(100-H490)/100,3)</f>
        <v>0.13400000000000001</v>
      </c>
      <c r="T490" s="6">
        <f>IF(V490&lt;V491,L490,0)</f>
        <v>0</v>
      </c>
      <c r="U490" s="6">
        <f>IF(T490&gt;0,M490,-999)</f>
        <v>-999</v>
      </c>
      <c r="V490">
        <v>199212</v>
      </c>
      <c r="W490">
        <v>1992</v>
      </c>
    </row>
    <row r="491" spans="1:23" x14ac:dyDescent="0.25">
      <c r="A491" s="14">
        <v>33958</v>
      </c>
      <c r="B491" s="3">
        <v>355</v>
      </c>
      <c r="C491" s="4">
        <v>0.89</v>
      </c>
      <c r="D491" s="5">
        <v>-7.3</v>
      </c>
      <c r="E491" s="5">
        <v>-5.2</v>
      </c>
      <c r="F491" s="5">
        <v>-8.8000000000000007</v>
      </c>
      <c r="G491" s="4">
        <v>94.9</v>
      </c>
      <c r="H491" s="4">
        <v>94.4</v>
      </c>
      <c r="I491" s="4">
        <v>1.4</v>
      </c>
      <c r="J491" s="4">
        <v>6.8</v>
      </c>
      <c r="K491" s="4">
        <v>11.7</v>
      </c>
      <c r="L491" s="4">
        <v>750</v>
      </c>
      <c r="M491" s="4">
        <v>-999</v>
      </c>
      <c r="N491" s="4">
        <v>-999</v>
      </c>
      <c r="O491" s="6">
        <v>0.2</v>
      </c>
      <c r="P491" s="5">
        <v>-999</v>
      </c>
      <c r="Q491" s="5">
        <v>1</v>
      </c>
      <c r="R491" s="4">
        <v>0.39100000000000001</v>
      </c>
      <c r="S491" s="34">
        <f>ROUND((0.6105*(EXP((17.273*E491)/(E491+237.3))))*(100-H491)/100,3)</f>
        <v>2.3E-2</v>
      </c>
      <c r="T491" s="6">
        <f>IF(V491&lt;V492,L491,0)</f>
        <v>0</v>
      </c>
      <c r="U491" s="6">
        <f>IF(T491&gt;0,M491,-999)</f>
        <v>-999</v>
      </c>
      <c r="V491">
        <v>199212</v>
      </c>
      <c r="W491">
        <v>1992</v>
      </c>
    </row>
    <row r="492" spans="1:23" x14ac:dyDescent="0.25">
      <c r="A492" s="14">
        <v>33959</v>
      </c>
      <c r="B492" s="3">
        <v>356</v>
      </c>
      <c r="C492" s="4">
        <v>1.49</v>
      </c>
      <c r="D492" s="5">
        <v>-7</v>
      </c>
      <c r="E492" s="5">
        <v>-6.2</v>
      </c>
      <c r="F492" s="5">
        <v>-7.8</v>
      </c>
      <c r="G492" s="4">
        <v>95.2</v>
      </c>
      <c r="H492" s="4">
        <v>94.9</v>
      </c>
      <c r="I492" s="4">
        <v>2</v>
      </c>
      <c r="J492" s="4">
        <v>6.4</v>
      </c>
      <c r="K492" s="4">
        <v>9.1</v>
      </c>
      <c r="L492" s="4">
        <v>820</v>
      </c>
      <c r="M492" s="4">
        <v>-999</v>
      </c>
      <c r="N492" s="4">
        <v>-999</v>
      </c>
      <c r="O492" s="6">
        <v>0.2</v>
      </c>
      <c r="P492" s="5">
        <v>-999</v>
      </c>
      <c r="Q492" s="5">
        <v>1</v>
      </c>
      <c r="R492" s="4">
        <v>0.36599999999999999</v>
      </c>
      <c r="S492" s="34">
        <f>ROUND((0.6105*(EXP((17.273*E492)/(E492+237.3))))*(100-H492)/100,3)</f>
        <v>0.02</v>
      </c>
      <c r="T492" s="6">
        <f>IF(V492&lt;V493,L492,0)</f>
        <v>0</v>
      </c>
      <c r="U492" s="6">
        <f>IF(T492&gt;0,M492,-999)</f>
        <v>-999</v>
      </c>
      <c r="V492">
        <v>199212</v>
      </c>
      <c r="W492">
        <v>1992</v>
      </c>
    </row>
    <row r="493" spans="1:23" x14ac:dyDescent="0.25">
      <c r="A493" s="14">
        <v>33960</v>
      </c>
      <c r="B493" s="3">
        <v>357</v>
      </c>
      <c r="C493" s="4">
        <v>0.64</v>
      </c>
      <c r="D493" s="5">
        <v>-5.8</v>
      </c>
      <c r="E493" s="5">
        <v>-2.9</v>
      </c>
      <c r="F493" s="5">
        <v>-7.5</v>
      </c>
      <c r="G493" s="4">
        <v>95.7</v>
      </c>
      <c r="H493" s="4">
        <v>95</v>
      </c>
      <c r="I493" s="4">
        <v>2.2999999999999998</v>
      </c>
      <c r="J493" s="4">
        <v>9.6</v>
      </c>
      <c r="K493" s="4">
        <v>0</v>
      </c>
      <c r="L493" s="4">
        <v>815</v>
      </c>
      <c r="M493" s="4">
        <v>-999</v>
      </c>
      <c r="N493" s="4">
        <v>-999</v>
      </c>
      <c r="O493" s="6">
        <v>0.2</v>
      </c>
      <c r="P493" s="5">
        <v>-999</v>
      </c>
      <c r="Q493" s="5">
        <v>1</v>
      </c>
      <c r="R493" s="4">
        <v>0.46700000000000003</v>
      </c>
      <c r="S493" s="34">
        <f>ROUND((0.6105*(EXP((17.273*E493)/(E493+237.3))))*(100-H493)/100,3)</f>
        <v>2.5000000000000001E-2</v>
      </c>
      <c r="T493" s="6">
        <f>IF(V493&lt;V494,L493,0)</f>
        <v>0</v>
      </c>
      <c r="U493" s="6">
        <f>IF(T493&gt;0,M493,-999)</f>
        <v>-999</v>
      </c>
      <c r="V493">
        <v>199212</v>
      </c>
      <c r="W493">
        <v>1992</v>
      </c>
    </row>
    <row r="494" spans="1:23" x14ac:dyDescent="0.25">
      <c r="A494" s="14">
        <v>33961</v>
      </c>
      <c r="B494" s="3">
        <v>358</v>
      </c>
      <c r="C494" s="4">
        <v>1.91</v>
      </c>
      <c r="D494" s="5">
        <v>-3.3</v>
      </c>
      <c r="E494" s="5">
        <v>-1.4</v>
      </c>
      <c r="F494" s="5">
        <v>-7.4</v>
      </c>
      <c r="G494" s="4">
        <v>95.3</v>
      </c>
      <c r="H494" s="4">
        <v>93</v>
      </c>
      <c r="I494" s="4">
        <v>2.4</v>
      </c>
      <c r="J494" s="4">
        <v>7.9</v>
      </c>
      <c r="K494" s="4">
        <v>0</v>
      </c>
      <c r="L494" s="4">
        <v>806</v>
      </c>
      <c r="M494" s="4">
        <v>-999</v>
      </c>
      <c r="N494" s="4">
        <v>-999</v>
      </c>
      <c r="O494" s="6">
        <v>0.2</v>
      </c>
      <c r="P494" s="5">
        <v>-999</v>
      </c>
      <c r="Q494" s="5">
        <v>1</v>
      </c>
      <c r="R494" s="4">
        <v>0.51100000000000001</v>
      </c>
      <c r="S494" s="34">
        <f>ROUND((0.6105*(EXP((17.273*E494)/(E494+237.3))))*(100-H494)/100,3)</f>
        <v>3.9E-2</v>
      </c>
      <c r="T494" s="6">
        <f>IF(V494&lt;V495,L494,0)</f>
        <v>0</v>
      </c>
      <c r="U494" s="6">
        <f>IF(T494&gt;0,M494,-999)</f>
        <v>-999</v>
      </c>
      <c r="V494">
        <v>199212</v>
      </c>
      <c r="W494">
        <v>1992</v>
      </c>
    </row>
    <row r="495" spans="1:23" x14ac:dyDescent="0.25">
      <c r="A495" s="14">
        <v>33962</v>
      </c>
      <c r="B495" s="3">
        <v>359</v>
      </c>
      <c r="C495" s="4">
        <v>4.79</v>
      </c>
      <c r="D495" s="5">
        <v>-5</v>
      </c>
      <c r="E495" s="5">
        <v>-1.4</v>
      </c>
      <c r="F495" s="5">
        <v>-9.1999999999999993</v>
      </c>
      <c r="G495" s="4">
        <v>91.7</v>
      </c>
      <c r="H495" s="4">
        <v>80.400000000000006</v>
      </c>
      <c r="I495" s="4">
        <v>1.7</v>
      </c>
      <c r="J495" s="4">
        <v>8.5</v>
      </c>
      <c r="K495" s="4">
        <v>0</v>
      </c>
      <c r="L495" s="4">
        <v>805</v>
      </c>
      <c r="M495" s="4">
        <v>-999</v>
      </c>
      <c r="N495" s="4">
        <v>-999</v>
      </c>
      <c r="O495" s="6">
        <v>0.2</v>
      </c>
      <c r="P495" s="5">
        <v>-999</v>
      </c>
      <c r="Q495" s="5">
        <v>1</v>
      </c>
      <c r="R495" s="4">
        <v>0.443</v>
      </c>
      <c r="S495" s="34">
        <f>ROUND((0.6105*(EXP((17.273*E495)/(E495+237.3))))*(100-H495)/100,3)</f>
        <v>0.108</v>
      </c>
      <c r="T495" s="6">
        <f>IF(V495&lt;V496,L495,0)</f>
        <v>0</v>
      </c>
      <c r="U495" s="6">
        <f>IF(T495&gt;0,M495,-999)</f>
        <v>-999</v>
      </c>
      <c r="V495">
        <v>199212</v>
      </c>
      <c r="W495">
        <v>1992</v>
      </c>
    </row>
    <row r="496" spans="1:23" x14ac:dyDescent="0.25">
      <c r="A496" s="14">
        <v>33963</v>
      </c>
      <c r="B496" s="3">
        <v>360</v>
      </c>
      <c r="C496" s="4">
        <v>2.12</v>
      </c>
      <c r="D496" s="5">
        <v>-6.8</v>
      </c>
      <c r="E496" s="5">
        <v>-1.5</v>
      </c>
      <c r="F496" s="5">
        <v>-10.6</v>
      </c>
      <c r="G496" s="4">
        <v>81.5</v>
      </c>
      <c r="H496" s="4">
        <v>49.9</v>
      </c>
      <c r="I496" s="4">
        <v>0.9</v>
      </c>
      <c r="J496" s="4">
        <v>5.0999999999999996</v>
      </c>
      <c r="K496" s="4">
        <v>0</v>
      </c>
      <c r="L496" s="4">
        <v>794</v>
      </c>
      <c r="M496" s="4">
        <v>-999</v>
      </c>
      <c r="N496" s="4">
        <v>-999</v>
      </c>
      <c r="O496" s="6">
        <v>0.2</v>
      </c>
      <c r="P496" s="5">
        <v>-999</v>
      </c>
      <c r="Q496" s="5">
        <v>1</v>
      </c>
      <c r="R496" s="4">
        <v>0.27300000000000002</v>
      </c>
      <c r="S496" s="34">
        <f>ROUND((0.6105*(EXP((17.273*E496)/(E496+237.3))))*(100-H496)/100,3)</f>
        <v>0.27400000000000002</v>
      </c>
      <c r="T496" s="6">
        <f>IF(V496&lt;V497,L496,0)</f>
        <v>0</v>
      </c>
      <c r="U496" s="6">
        <f>IF(T496&gt;0,M496,-999)</f>
        <v>-999</v>
      </c>
      <c r="V496">
        <v>199212</v>
      </c>
      <c r="W496">
        <v>1992</v>
      </c>
    </row>
    <row r="497" spans="1:23" x14ac:dyDescent="0.25">
      <c r="A497" s="14">
        <v>33964</v>
      </c>
      <c r="B497" s="3">
        <v>361</v>
      </c>
      <c r="C497" s="4">
        <v>0.61</v>
      </c>
      <c r="D497" s="5">
        <v>-6.8</v>
      </c>
      <c r="E497" s="5">
        <v>-4.9000000000000004</v>
      </c>
      <c r="F497" s="5">
        <v>-9.8000000000000007</v>
      </c>
      <c r="G497" s="4">
        <v>95.1</v>
      </c>
      <c r="H497" s="4">
        <v>94.5</v>
      </c>
      <c r="I497" s="4">
        <v>1.2</v>
      </c>
      <c r="J497" s="4">
        <v>5.2</v>
      </c>
      <c r="K497" s="4">
        <v>21.5</v>
      </c>
      <c r="L497" s="4">
        <v>959</v>
      </c>
      <c r="M497" s="4">
        <v>-999</v>
      </c>
      <c r="N497" s="4">
        <v>-999</v>
      </c>
      <c r="O497" s="6">
        <v>0.2</v>
      </c>
      <c r="P497" s="5">
        <v>-999</v>
      </c>
      <c r="Q497" s="5">
        <v>1</v>
      </c>
      <c r="R497" s="4">
        <v>0.4</v>
      </c>
      <c r="S497" s="34">
        <f>ROUND((0.6105*(EXP((17.273*E497)/(E497+237.3))))*(100-H497)/100,3)</f>
        <v>2.3E-2</v>
      </c>
      <c r="T497" s="6">
        <f>IF(V497&lt;V498,L497,0)</f>
        <v>0</v>
      </c>
      <c r="U497" s="6">
        <f>IF(T497&gt;0,M497,-999)</f>
        <v>-999</v>
      </c>
      <c r="V497">
        <v>199212</v>
      </c>
      <c r="W497">
        <v>1992</v>
      </c>
    </row>
    <row r="498" spans="1:23" x14ac:dyDescent="0.25">
      <c r="A498" s="14">
        <v>33965</v>
      </c>
      <c r="B498" s="3">
        <v>362</v>
      </c>
      <c r="C498" s="4">
        <v>3.15</v>
      </c>
      <c r="D498" s="5">
        <v>-11.2</v>
      </c>
      <c r="E498" s="5">
        <v>-6.3</v>
      </c>
      <c r="F498" s="5">
        <v>-14.5</v>
      </c>
      <c r="G498" s="4">
        <v>91.8</v>
      </c>
      <c r="H498" s="4">
        <v>88.7</v>
      </c>
      <c r="I498" s="4">
        <v>0.7</v>
      </c>
      <c r="J498" s="4">
        <v>3.7</v>
      </c>
      <c r="K498" s="4">
        <v>2.7</v>
      </c>
      <c r="L498" s="4">
        <v>980</v>
      </c>
      <c r="M498" s="4">
        <v>-999</v>
      </c>
      <c r="N498" s="4">
        <v>-999</v>
      </c>
      <c r="O498" s="6">
        <v>0.2</v>
      </c>
      <c r="P498" s="5">
        <v>-999</v>
      </c>
      <c r="Q498" s="5">
        <v>1</v>
      </c>
      <c r="R498" s="4">
        <v>0.33900000000000002</v>
      </c>
      <c r="S498" s="34">
        <f>ROUND((0.6105*(EXP((17.273*E498)/(E498+237.3))))*(100-H498)/100,3)</f>
        <v>4.2999999999999997E-2</v>
      </c>
      <c r="T498" s="6">
        <f>IF(V498&lt;V499,L498,0)</f>
        <v>0</v>
      </c>
      <c r="U498" s="6">
        <f>IF(T498&gt;0,M498,-999)</f>
        <v>-999</v>
      </c>
      <c r="V498">
        <v>199212</v>
      </c>
      <c r="W498">
        <v>1992</v>
      </c>
    </row>
    <row r="499" spans="1:23" x14ac:dyDescent="0.25">
      <c r="A499" s="14">
        <v>33966</v>
      </c>
      <c r="B499" s="3">
        <v>363</v>
      </c>
      <c r="C499" s="4">
        <v>1.42</v>
      </c>
      <c r="D499" s="5">
        <v>-12.9</v>
      </c>
      <c r="E499" s="5">
        <v>-10.199999999999999</v>
      </c>
      <c r="F499" s="5">
        <v>-16.899999999999999</v>
      </c>
      <c r="G499" s="4">
        <v>91</v>
      </c>
      <c r="H499" s="4">
        <v>87.6</v>
      </c>
      <c r="I499" s="4">
        <v>1.1000000000000001</v>
      </c>
      <c r="J499" s="4">
        <v>6.8</v>
      </c>
      <c r="K499" s="4">
        <v>0</v>
      </c>
      <c r="L499" s="4">
        <v>977</v>
      </c>
      <c r="M499" s="4">
        <v>-999</v>
      </c>
      <c r="N499" s="4">
        <v>-999</v>
      </c>
      <c r="O499" s="6">
        <v>0.2</v>
      </c>
      <c r="P499" s="5">
        <v>-999</v>
      </c>
      <c r="Q499" s="5">
        <v>1</v>
      </c>
      <c r="R499" s="4">
        <v>0.247</v>
      </c>
      <c r="S499" s="34">
        <f>ROUND((0.6105*(EXP((17.273*E499)/(E499+237.3))))*(100-H499)/100,3)</f>
        <v>3.5000000000000003E-2</v>
      </c>
      <c r="T499" s="6">
        <f>IF(V499&lt;V500,L499,0)</f>
        <v>0</v>
      </c>
      <c r="U499" s="6">
        <f>IF(T499&gt;0,M499,-999)</f>
        <v>-999</v>
      </c>
      <c r="V499">
        <v>199212</v>
      </c>
      <c r="W499">
        <v>1992</v>
      </c>
    </row>
    <row r="500" spans="1:23" x14ac:dyDescent="0.25">
      <c r="A500" s="14">
        <v>33967</v>
      </c>
      <c r="B500" s="3">
        <v>364</v>
      </c>
      <c r="C500" s="4">
        <v>1.56</v>
      </c>
      <c r="D500" s="5">
        <v>-13.3</v>
      </c>
      <c r="E500" s="5">
        <v>-10.3</v>
      </c>
      <c r="F500" s="5">
        <v>-17.100000000000001</v>
      </c>
      <c r="G500" s="4">
        <v>90.8</v>
      </c>
      <c r="H500" s="4">
        <v>88.5</v>
      </c>
      <c r="I500" s="4">
        <v>0.4</v>
      </c>
      <c r="J500" s="4">
        <v>4.2</v>
      </c>
      <c r="K500" s="4">
        <v>0</v>
      </c>
      <c r="L500" s="4">
        <v>931</v>
      </c>
      <c r="M500" s="4">
        <v>-999</v>
      </c>
      <c r="N500" s="4">
        <v>-999</v>
      </c>
      <c r="O500" s="6">
        <v>0.2</v>
      </c>
      <c r="P500" s="5">
        <v>-999</v>
      </c>
      <c r="Q500" s="5">
        <v>1</v>
      </c>
      <c r="R500" s="4">
        <v>0.247</v>
      </c>
      <c r="S500" s="34">
        <f>ROUND((0.6105*(EXP((17.273*E500)/(E500+237.3))))*(100-H500)/100,3)</f>
        <v>3.2000000000000001E-2</v>
      </c>
      <c r="T500" s="6">
        <f>IF(V500&lt;V501,L500,0)</f>
        <v>0</v>
      </c>
      <c r="U500" s="6">
        <f>IF(T500&gt;0,M500,-999)</f>
        <v>-999</v>
      </c>
      <c r="V500">
        <v>199212</v>
      </c>
      <c r="W500">
        <v>1992</v>
      </c>
    </row>
    <row r="501" spans="1:23" x14ac:dyDescent="0.25">
      <c r="A501" s="14">
        <v>33968</v>
      </c>
      <c r="B501" s="3">
        <v>365</v>
      </c>
      <c r="C501" s="4">
        <v>1.47</v>
      </c>
      <c r="D501" s="5">
        <v>-16</v>
      </c>
      <c r="E501" s="5">
        <v>-12</v>
      </c>
      <c r="F501" s="5">
        <v>-20.100000000000001</v>
      </c>
      <c r="G501" s="4">
        <v>88.4</v>
      </c>
      <c r="H501" s="4">
        <v>85.9</v>
      </c>
      <c r="I501" s="4">
        <v>0.3</v>
      </c>
      <c r="J501" s="4">
        <v>2.8</v>
      </c>
      <c r="K501" s="4">
        <v>0</v>
      </c>
      <c r="L501" s="4">
        <v>905</v>
      </c>
      <c r="M501" s="4">
        <v>-999</v>
      </c>
      <c r="N501" s="4">
        <v>-999</v>
      </c>
      <c r="O501" s="6">
        <v>0.2</v>
      </c>
      <c r="P501" s="5">
        <v>-999</v>
      </c>
      <c r="Q501" s="5">
        <v>1</v>
      </c>
      <c r="R501" s="4">
        <v>0.20899999999999999</v>
      </c>
      <c r="S501" s="34">
        <f>ROUND((0.6105*(EXP((17.273*E501)/(E501+237.3))))*(100-H501)/100,3)</f>
        <v>3.4000000000000002E-2</v>
      </c>
      <c r="T501" s="6">
        <f>IF(V501&lt;V502,L501,0)</f>
        <v>0</v>
      </c>
      <c r="U501" s="6">
        <f>IF(T501&gt;0,M501,-999)</f>
        <v>-999</v>
      </c>
      <c r="V501">
        <v>199212</v>
      </c>
      <c r="W501">
        <v>1992</v>
      </c>
    </row>
    <row r="502" spans="1:23" x14ac:dyDescent="0.25">
      <c r="A502" s="14">
        <v>33969</v>
      </c>
      <c r="B502" s="3">
        <v>366</v>
      </c>
      <c r="C502" s="4">
        <v>4.1100000000000003</v>
      </c>
      <c r="D502" s="5">
        <v>-13.6</v>
      </c>
      <c r="E502" s="5">
        <v>-7.1</v>
      </c>
      <c r="F502" s="5">
        <v>-17.5</v>
      </c>
      <c r="G502" s="4">
        <v>89</v>
      </c>
      <c r="H502" s="4">
        <v>86.7</v>
      </c>
      <c r="I502" s="4">
        <v>0.6</v>
      </c>
      <c r="J502" s="4">
        <v>3.9</v>
      </c>
      <c r="K502" s="4">
        <v>0</v>
      </c>
      <c r="L502" s="4">
        <v>880</v>
      </c>
      <c r="M502" s="4">
        <v>-999</v>
      </c>
      <c r="N502" s="4">
        <v>-999</v>
      </c>
      <c r="O502" s="6">
        <v>0.2</v>
      </c>
      <c r="P502" s="5">
        <v>-999</v>
      </c>
      <c r="Q502" s="5">
        <v>0.9</v>
      </c>
      <c r="R502" s="4">
        <v>0.312</v>
      </c>
      <c r="S502" s="34">
        <f>ROUND((0.6105*(EXP((17.273*E502)/(E502+237.3))))*(100-H502)/100,3)</f>
        <v>4.8000000000000001E-2</v>
      </c>
      <c r="T502" s="6">
        <f>IF(V502&lt;V503,L502,0)</f>
        <v>880</v>
      </c>
      <c r="U502" s="6">
        <f>IF(T502&gt;0,M502,-999)</f>
        <v>-999</v>
      </c>
      <c r="V502">
        <v>199212</v>
      </c>
      <c r="W502">
        <v>1992</v>
      </c>
    </row>
    <row r="503" spans="1:23" x14ac:dyDescent="0.25">
      <c r="A503" s="14">
        <v>33970</v>
      </c>
      <c r="B503" s="3">
        <v>1</v>
      </c>
      <c r="C503" s="4">
        <v>4.7300000000000004</v>
      </c>
      <c r="D503" s="5">
        <v>-13.7</v>
      </c>
      <c r="E503" s="5">
        <v>-7.3</v>
      </c>
      <c r="F503" s="5">
        <v>-17</v>
      </c>
      <c r="G503" s="4">
        <v>89.5</v>
      </c>
      <c r="H503" s="4">
        <v>80.8</v>
      </c>
      <c r="I503" s="4">
        <v>0.7</v>
      </c>
      <c r="J503" s="4">
        <v>3.5</v>
      </c>
      <c r="K503" s="4">
        <v>0</v>
      </c>
      <c r="L503" s="4">
        <v>860</v>
      </c>
      <c r="M503" s="4">
        <v>-999</v>
      </c>
      <c r="N503" s="4">
        <v>-999</v>
      </c>
      <c r="O503" s="5">
        <v>0.2</v>
      </c>
      <c r="P503" s="5">
        <v>-999</v>
      </c>
      <c r="Q503" s="5">
        <v>-999</v>
      </c>
      <c r="R503" s="4">
        <v>0.28399999999999997</v>
      </c>
      <c r="S503" s="34">
        <f>ROUND((0.6105*(EXP((17.273*E503)/(E503+237.3))))*(100-H503)/100,3)</f>
        <v>6.8000000000000005E-2</v>
      </c>
      <c r="T503" s="6">
        <f>IF(V503&lt;V504,L503,0)</f>
        <v>0</v>
      </c>
      <c r="U503" s="6">
        <f>IF(T503&gt;0,M503,-999)</f>
        <v>-999</v>
      </c>
      <c r="V503">
        <v>199301</v>
      </c>
      <c r="W503">
        <v>1993</v>
      </c>
    </row>
    <row r="504" spans="1:23" x14ac:dyDescent="0.25">
      <c r="A504" s="14">
        <v>33971</v>
      </c>
      <c r="B504" s="3">
        <v>2</v>
      </c>
      <c r="C504" s="4">
        <v>4.3099999999999996</v>
      </c>
      <c r="D504" s="5">
        <v>-13</v>
      </c>
      <c r="E504" s="5">
        <v>-9</v>
      </c>
      <c r="F504" s="5">
        <v>-16.899999999999999</v>
      </c>
      <c r="G504" s="4">
        <v>89.6</v>
      </c>
      <c r="H504" s="4">
        <v>78.400000000000006</v>
      </c>
      <c r="I504" s="4">
        <v>0.5</v>
      </c>
      <c r="J504" s="4">
        <v>2.9</v>
      </c>
      <c r="K504" s="4">
        <v>0</v>
      </c>
      <c r="L504" s="4">
        <v>860</v>
      </c>
      <c r="M504" s="4">
        <v>-999</v>
      </c>
      <c r="N504" s="4">
        <v>-999</v>
      </c>
      <c r="O504" s="5">
        <v>0.2</v>
      </c>
      <c r="P504" s="5">
        <v>-999</v>
      </c>
      <c r="Q504" s="5">
        <v>-999</v>
      </c>
      <c r="R504" s="4">
        <v>0.24199999999999999</v>
      </c>
      <c r="S504" s="34">
        <f>ROUND((0.6105*(EXP((17.273*E504)/(E504+237.3))))*(100-H504)/100,3)</f>
        <v>6.7000000000000004E-2</v>
      </c>
      <c r="T504" s="6">
        <f>IF(V504&lt;V505,L504,0)</f>
        <v>0</v>
      </c>
      <c r="U504" s="6">
        <f>IF(T504&gt;0,M504,-999)</f>
        <v>-999</v>
      </c>
      <c r="V504">
        <v>199301</v>
      </c>
      <c r="W504">
        <v>1993</v>
      </c>
    </row>
    <row r="505" spans="1:23" x14ac:dyDescent="0.25">
      <c r="A505" s="14">
        <v>33972</v>
      </c>
      <c r="B505" s="3">
        <v>3</v>
      </c>
      <c r="C505" s="4">
        <v>1.07</v>
      </c>
      <c r="D505" s="5">
        <v>-12.2</v>
      </c>
      <c r="E505" s="5">
        <v>-8.1</v>
      </c>
      <c r="F505" s="5">
        <v>-15.8</v>
      </c>
      <c r="G505" s="4">
        <v>93.1</v>
      </c>
      <c r="H505" s="4">
        <v>87.7</v>
      </c>
      <c r="I505" s="4">
        <v>1.2</v>
      </c>
      <c r="J505" s="4">
        <v>5.7</v>
      </c>
      <c r="K505" s="4">
        <v>1.8</v>
      </c>
      <c r="L505" s="4">
        <v>874</v>
      </c>
      <c r="M505" s="4">
        <v>-999</v>
      </c>
      <c r="N505" s="4">
        <v>-999</v>
      </c>
      <c r="O505" s="5">
        <v>0.2</v>
      </c>
      <c r="P505" s="5">
        <v>-999</v>
      </c>
      <c r="Q505" s="5">
        <v>-999</v>
      </c>
      <c r="R505" s="4">
        <v>0.29099999999999998</v>
      </c>
      <c r="S505" s="34">
        <f>ROUND((0.6105*(EXP((17.273*E505)/(E505+237.3))))*(100-H505)/100,3)</f>
        <v>4.1000000000000002E-2</v>
      </c>
      <c r="T505" s="6">
        <f>IF(V505&lt;V506,L505,0)</f>
        <v>0</v>
      </c>
      <c r="U505" s="6">
        <f>IF(T505&gt;0,M505,-999)</f>
        <v>-999</v>
      </c>
      <c r="V505">
        <v>199301</v>
      </c>
      <c r="W505">
        <v>1993</v>
      </c>
    </row>
    <row r="506" spans="1:23" x14ac:dyDescent="0.25">
      <c r="A506" s="14">
        <v>33973</v>
      </c>
      <c r="B506" s="3">
        <v>4</v>
      </c>
      <c r="C506" s="4">
        <v>2.73</v>
      </c>
      <c r="D506" s="5">
        <v>-14.8</v>
      </c>
      <c r="E506" s="5">
        <v>-11.3</v>
      </c>
      <c r="F506" s="5">
        <v>-19.5</v>
      </c>
      <c r="G506" s="4">
        <v>92.6</v>
      </c>
      <c r="H506" s="4">
        <v>89.3</v>
      </c>
      <c r="I506" s="4">
        <v>0.9</v>
      </c>
      <c r="J506" s="4">
        <v>3.5</v>
      </c>
      <c r="K506" s="4">
        <v>0</v>
      </c>
      <c r="L506" s="4">
        <v>873</v>
      </c>
      <c r="M506" s="4">
        <v>-999</v>
      </c>
      <c r="N506" s="4">
        <v>-999</v>
      </c>
      <c r="O506" s="5">
        <v>0.2</v>
      </c>
      <c r="P506" s="5">
        <v>-999</v>
      </c>
      <c r="Q506" s="5">
        <v>-999</v>
      </c>
      <c r="R506" s="4">
        <v>0.23</v>
      </c>
      <c r="S506" s="34">
        <f>ROUND((0.6105*(EXP((17.273*E506)/(E506+237.3))))*(100-H506)/100,3)</f>
        <v>2.8000000000000001E-2</v>
      </c>
      <c r="T506" s="6">
        <f>IF(V506&lt;V507,L506,0)</f>
        <v>0</v>
      </c>
      <c r="U506" s="6">
        <f>IF(T506&gt;0,M506,-999)</f>
        <v>-999</v>
      </c>
      <c r="V506">
        <v>199301</v>
      </c>
      <c r="W506">
        <v>1993</v>
      </c>
    </row>
    <row r="507" spans="1:23" x14ac:dyDescent="0.25">
      <c r="A507" s="14">
        <v>33974</v>
      </c>
      <c r="B507" s="3">
        <v>5</v>
      </c>
      <c r="C507" s="4">
        <v>4.7300000000000004</v>
      </c>
      <c r="D507" s="5">
        <v>-20.399999999999999</v>
      </c>
      <c r="E507" s="5">
        <v>-15.5</v>
      </c>
      <c r="F507" s="5">
        <v>-25.1</v>
      </c>
      <c r="G507" s="4">
        <v>86.9</v>
      </c>
      <c r="H507" s="4">
        <v>84.1</v>
      </c>
      <c r="I507" s="4">
        <v>0.6</v>
      </c>
      <c r="J507" s="4">
        <v>2.4</v>
      </c>
      <c r="K507" s="4">
        <v>0</v>
      </c>
      <c r="L507" s="4">
        <v>849</v>
      </c>
      <c r="M507" s="4">
        <v>-999</v>
      </c>
      <c r="N507" s="4">
        <v>-999</v>
      </c>
      <c r="O507" s="5">
        <v>0.2</v>
      </c>
      <c r="P507" s="5">
        <v>-999</v>
      </c>
      <c r="Q507" s="5">
        <v>-999</v>
      </c>
      <c r="R507" s="4">
        <v>0.154</v>
      </c>
      <c r="S507" s="34">
        <f>ROUND((0.6105*(EXP((17.273*E507)/(E507+237.3))))*(100-H507)/100,3)</f>
        <v>2.9000000000000001E-2</v>
      </c>
      <c r="T507" s="6">
        <f>IF(V507&lt;V508,L507,0)</f>
        <v>0</v>
      </c>
      <c r="U507" s="6">
        <f>IF(T507&gt;0,M507,-999)</f>
        <v>-999</v>
      </c>
      <c r="V507">
        <v>199301</v>
      </c>
      <c r="W507">
        <v>1993</v>
      </c>
    </row>
    <row r="508" spans="1:23" x14ac:dyDescent="0.25">
      <c r="A508" s="14">
        <v>33975</v>
      </c>
      <c r="B508" s="3">
        <v>6</v>
      </c>
      <c r="C508" s="4">
        <v>5.42</v>
      </c>
      <c r="D508" s="5">
        <v>-13.2</v>
      </c>
      <c r="E508" s="5">
        <v>-4.5999999999999996</v>
      </c>
      <c r="F508" s="5">
        <v>-20.2</v>
      </c>
      <c r="G508" s="4">
        <v>77.599999999999994</v>
      </c>
      <c r="H508" s="4">
        <v>54.4</v>
      </c>
      <c r="I508" s="4">
        <v>0.8</v>
      </c>
      <c r="J508" s="4">
        <v>3.6</v>
      </c>
      <c r="K508" s="4">
        <v>0</v>
      </c>
      <c r="L508" s="4">
        <v>840</v>
      </c>
      <c r="M508" s="4">
        <v>-999</v>
      </c>
      <c r="N508" s="4">
        <v>-999</v>
      </c>
      <c r="O508" s="5">
        <v>0.2</v>
      </c>
      <c r="P508" s="5">
        <v>-999</v>
      </c>
      <c r="Q508" s="5">
        <v>-999</v>
      </c>
      <c r="R508" s="4">
        <v>0.23599999999999999</v>
      </c>
      <c r="S508" s="34">
        <f>ROUND((0.6105*(EXP((17.273*E508)/(E508+237.3))))*(100-H508)/100,3)</f>
        <v>0.19800000000000001</v>
      </c>
      <c r="T508" s="6">
        <f>IF(V508&lt;V509,L508,0)</f>
        <v>0</v>
      </c>
      <c r="U508" s="6">
        <f>IF(T508&gt;0,M508,-999)</f>
        <v>-999</v>
      </c>
      <c r="V508">
        <v>199301</v>
      </c>
      <c r="W508">
        <v>1993</v>
      </c>
    </row>
    <row r="509" spans="1:23" x14ac:dyDescent="0.25">
      <c r="A509" s="14">
        <v>33976</v>
      </c>
      <c r="B509" s="3">
        <v>7</v>
      </c>
      <c r="C509" s="4">
        <v>4.2699999999999996</v>
      </c>
      <c r="D509" s="5">
        <v>-12.4</v>
      </c>
      <c r="E509" s="5">
        <v>-6.6</v>
      </c>
      <c r="F509" s="5">
        <v>-16.2</v>
      </c>
      <c r="G509" s="4">
        <v>76.099999999999994</v>
      </c>
      <c r="H509" s="4">
        <v>57</v>
      </c>
      <c r="I509" s="4">
        <v>1.2</v>
      </c>
      <c r="J509" s="4">
        <v>7</v>
      </c>
      <c r="K509" s="4">
        <v>0</v>
      </c>
      <c r="L509" s="4">
        <v>840</v>
      </c>
      <c r="M509" s="4">
        <v>-999</v>
      </c>
      <c r="N509" s="4">
        <v>-999</v>
      </c>
      <c r="O509" s="5">
        <v>0.2</v>
      </c>
      <c r="P509" s="5">
        <v>-999</v>
      </c>
      <c r="Q509" s="5">
        <v>-999</v>
      </c>
      <c r="R509" s="4">
        <v>0.21199999999999999</v>
      </c>
      <c r="S509" s="34">
        <f>ROUND((0.6105*(EXP((17.273*E509)/(E509+237.3))))*(100-H509)/100,3)</f>
        <v>0.16</v>
      </c>
      <c r="T509" s="6">
        <f>IF(V509&lt;V510,L509,0)</f>
        <v>0</v>
      </c>
      <c r="U509" s="6">
        <f>IF(T509&gt;0,M509,-999)</f>
        <v>-999</v>
      </c>
      <c r="V509">
        <v>199301</v>
      </c>
      <c r="W509">
        <v>1993</v>
      </c>
    </row>
    <row r="510" spans="1:23" x14ac:dyDescent="0.25">
      <c r="A510" s="14">
        <v>33977</v>
      </c>
      <c r="B510" s="3">
        <v>8</v>
      </c>
      <c r="C510" s="4">
        <v>1.95</v>
      </c>
      <c r="D510" s="5">
        <v>-10.8</v>
      </c>
      <c r="E510" s="5">
        <v>-9.1</v>
      </c>
      <c r="F510" s="5">
        <v>-12.7</v>
      </c>
      <c r="G510" s="4">
        <v>80.2</v>
      </c>
      <c r="H510" s="4">
        <v>58.4</v>
      </c>
      <c r="I510" s="4">
        <v>2.7</v>
      </c>
      <c r="J510" s="4">
        <v>8.8000000000000007</v>
      </c>
      <c r="K510" s="4">
        <v>4.7</v>
      </c>
      <c r="L510" s="4">
        <v>876</v>
      </c>
      <c r="M510" s="4">
        <v>-999</v>
      </c>
      <c r="N510" s="4">
        <v>-999</v>
      </c>
      <c r="O510" s="5">
        <v>0.2</v>
      </c>
      <c r="P510" s="5">
        <v>-999</v>
      </c>
      <c r="Q510" s="5">
        <v>-999</v>
      </c>
      <c r="R510" s="4">
        <v>0.18</v>
      </c>
      <c r="S510" s="34">
        <f>ROUND((0.6105*(EXP((17.273*E510)/(E510+237.3))))*(100-H510)/100,3)</f>
        <v>0.128</v>
      </c>
      <c r="T510" s="6">
        <f>IF(V510&lt;V511,L510,0)</f>
        <v>0</v>
      </c>
      <c r="U510" s="6">
        <f>IF(T510&gt;0,M510,-999)</f>
        <v>-999</v>
      </c>
      <c r="V510">
        <v>199301</v>
      </c>
      <c r="W510">
        <v>1993</v>
      </c>
    </row>
    <row r="511" spans="1:23" x14ac:dyDescent="0.25">
      <c r="A511" s="14">
        <v>33978</v>
      </c>
      <c r="B511" s="3">
        <v>9</v>
      </c>
      <c r="C511" s="4">
        <v>3.9</v>
      </c>
      <c r="D511" s="5">
        <v>-12.9</v>
      </c>
      <c r="E511" s="5">
        <v>-8.5</v>
      </c>
      <c r="F511" s="5">
        <v>-17.3</v>
      </c>
      <c r="G511" s="4">
        <v>70</v>
      </c>
      <c r="H511" s="4">
        <v>57.2</v>
      </c>
      <c r="I511" s="4">
        <v>2.4</v>
      </c>
      <c r="J511" s="4">
        <v>8.1999999999999993</v>
      </c>
      <c r="K511" s="4">
        <v>0</v>
      </c>
      <c r="L511" s="4">
        <v>853</v>
      </c>
      <c r="M511" s="4">
        <v>-999</v>
      </c>
      <c r="N511" s="4">
        <v>-999</v>
      </c>
      <c r="O511" s="5">
        <v>0.1</v>
      </c>
      <c r="P511" s="5">
        <v>-999</v>
      </c>
      <c r="Q511" s="5">
        <v>-999</v>
      </c>
      <c r="R511" s="4">
        <v>0.185</v>
      </c>
      <c r="S511" s="34">
        <f>ROUND((0.6105*(EXP((17.273*E511)/(E511+237.3))))*(100-H511)/100,3)</f>
        <v>0.13800000000000001</v>
      </c>
      <c r="T511" s="6">
        <f>IF(V511&lt;V512,L511,0)</f>
        <v>0</v>
      </c>
      <c r="U511" s="6">
        <f>IF(T511&gt;0,M511,-999)</f>
        <v>-999</v>
      </c>
      <c r="V511">
        <v>199301</v>
      </c>
      <c r="W511">
        <v>1993</v>
      </c>
    </row>
    <row r="512" spans="1:23" x14ac:dyDescent="0.25">
      <c r="A512" s="14">
        <v>33979</v>
      </c>
      <c r="B512" s="3">
        <v>10</v>
      </c>
      <c r="C512" s="4">
        <v>5.56</v>
      </c>
      <c r="D512" s="5">
        <v>-15.5</v>
      </c>
      <c r="E512" s="5">
        <v>-9.6</v>
      </c>
      <c r="F512" s="5">
        <v>-18.8</v>
      </c>
      <c r="G512" s="4">
        <v>80</v>
      </c>
      <c r="H512" s="4">
        <v>61.1</v>
      </c>
      <c r="I512" s="4">
        <v>0.8</v>
      </c>
      <c r="J512" s="4">
        <v>4.4000000000000004</v>
      </c>
      <c r="K512" s="4">
        <v>0</v>
      </c>
      <c r="L512" s="4">
        <v>836</v>
      </c>
      <c r="M512" s="4">
        <v>-999</v>
      </c>
      <c r="N512" s="4">
        <v>-999</v>
      </c>
      <c r="O512" s="5">
        <v>0.1</v>
      </c>
      <c r="P512" s="5">
        <v>-999</v>
      </c>
      <c r="Q512" s="5">
        <v>-999</v>
      </c>
      <c r="R512" s="4">
        <v>0.18099999999999999</v>
      </c>
      <c r="S512" s="34">
        <f>ROUND((0.6105*(EXP((17.273*E512)/(E512+237.3))))*(100-H512)/100,3)</f>
        <v>0.115</v>
      </c>
      <c r="T512" s="6">
        <f>IF(V512&lt;V513,L512,0)</f>
        <v>0</v>
      </c>
      <c r="U512" s="6">
        <f>IF(T512&gt;0,M512,-999)</f>
        <v>-999</v>
      </c>
      <c r="V512">
        <v>199301</v>
      </c>
      <c r="W512">
        <v>1993</v>
      </c>
    </row>
    <row r="513" spans="1:23" x14ac:dyDescent="0.25">
      <c r="A513" s="14">
        <v>33980</v>
      </c>
      <c r="B513" s="3">
        <v>11</v>
      </c>
      <c r="C513" s="4">
        <v>4.91</v>
      </c>
      <c r="D513" s="5">
        <v>-13.5</v>
      </c>
      <c r="E513" s="5">
        <v>-7.6</v>
      </c>
      <c r="F513" s="5">
        <v>-17.399999999999999</v>
      </c>
      <c r="G513" s="4">
        <v>84.2</v>
      </c>
      <c r="H513" s="4">
        <v>67.599999999999994</v>
      </c>
      <c r="I513" s="4">
        <v>0.7</v>
      </c>
      <c r="J513" s="4">
        <v>2.8</v>
      </c>
      <c r="K513" s="4">
        <v>0</v>
      </c>
      <c r="L513" s="4">
        <v>833</v>
      </c>
      <c r="M513" s="4">
        <v>-999</v>
      </c>
      <c r="N513" s="4">
        <v>-999</v>
      </c>
      <c r="O513" s="5">
        <v>0.1</v>
      </c>
      <c r="P513" s="5">
        <v>-999</v>
      </c>
      <c r="Q513" s="5">
        <v>-999</v>
      </c>
      <c r="R513" s="4">
        <v>0.23400000000000001</v>
      </c>
      <c r="S513" s="34">
        <f>ROUND((0.6105*(EXP((17.273*E513)/(E513+237.3))))*(100-H513)/100,3)</f>
        <v>0.112</v>
      </c>
      <c r="T513" s="6">
        <f>IF(V513&lt;V514,L513,0)</f>
        <v>0</v>
      </c>
      <c r="U513" s="6">
        <f>IF(T513&gt;0,M513,-999)</f>
        <v>-999</v>
      </c>
      <c r="V513">
        <v>199301</v>
      </c>
      <c r="W513">
        <v>1993</v>
      </c>
    </row>
    <row r="514" spans="1:23" x14ac:dyDescent="0.25">
      <c r="A514" s="14">
        <v>33981</v>
      </c>
      <c r="B514" s="3">
        <v>12</v>
      </c>
      <c r="C514" s="4">
        <v>4.88</v>
      </c>
      <c r="D514" s="5">
        <v>-13.6</v>
      </c>
      <c r="E514" s="5">
        <v>-8.6999999999999993</v>
      </c>
      <c r="F514" s="5">
        <v>-17.2</v>
      </c>
      <c r="G514" s="4">
        <v>88.1</v>
      </c>
      <c r="H514" s="4">
        <v>73.3</v>
      </c>
      <c r="I514" s="4">
        <v>1.7</v>
      </c>
      <c r="J514" s="4">
        <v>7.7</v>
      </c>
      <c r="K514" s="4">
        <v>0</v>
      </c>
      <c r="L514" s="4">
        <v>826</v>
      </c>
      <c r="M514" s="4">
        <v>-999</v>
      </c>
      <c r="N514" s="4">
        <v>-999</v>
      </c>
      <c r="O514" s="5">
        <v>0.1</v>
      </c>
      <c r="P514" s="5">
        <v>-999</v>
      </c>
      <c r="Q514" s="5">
        <v>-999</v>
      </c>
      <c r="R514" s="4">
        <v>0.23200000000000001</v>
      </c>
      <c r="S514" s="34">
        <f>ROUND((0.6105*(EXP((17.273*E514)/(E514+237.3))))*(100-H514)/100,3)</f>
        <v>8.4000000000000005E-2</v>
      </c>
      <c r="T514" s="6">
        <f>IF(V514&lt;V515,L514,0)</f>
        <v>0</v>
      </c>
      <c r="U514" s="6">
        <f>IF(T514&gt;0,M514,-999)</f>
        <v>-999</v>
      </c>
      <c r="V514">
        <v>199301</v>
      </c>
      <c r="W514">
        <v>1993</v>
      </c>
    </row>
    <row r="515" spans="1:23" x14ac:dyDescent="0.25">
      <c r="A515" s="14">
        <v>33982</v>
      </c>
      <c r="B515" s="3">
        <v>13</v>
      </c>
      <c r="C515" s="4">
        <v>3.92</v>
      </c>
      <c r="D515" s="5">
        <v>-11.1</v>
      </c>
      <c r="E515" s="5">
        <v>-9</v>
      </c>
      <c r="F515" s="5">
        <v>-13.8</v>
      </c>
      <c r="G515" s="4">
        <v>76.7</v>
      </c>
      <c r="H515" s="4">
        <v>66.7</v>
      </c>
      <c r="I515" s="4">
        <v>2.5</v>
      </c>
      <c r="J515" s="4">
        <v>7.9</v>
      </c>
      <c r="K515" s="4">
        <v>1</v>
      </c>
      <c r="L515" s="4">
        <v>834</v>
      </c>
      <c r="M515" s="4">
        <v>-999</v>
      </c>
      <c r="N515" s="4">
        <v>-999</v>
      </c>
      <c r="O515" s="5">
        <v>0.1</v>
      </c>
      <c r="P515" s="5">
        <v>-999</v>
      </c>
      <c r="Q515" s="5">
        <v>-999</v>
      </c>
      <c r="R515" s="4">
        <v>0.20599999999999999</v>
      </c>
      <c r="S515" s="34">
        <f>ROUND((0.6105*(EXP((17.273*E515)/(E515+237.3))))*(100-H515)/100,3)</f>
        <v>0.10299999999999999</v>
      </c>
      <c r="T515" s="6">
        <f>IF(V515&lt;V516,L515,0)</f>
        <v>0</v>
      </c>
      <c r="U515" s="6">
        <f>IF(T515&gt;0,M515,-999)</f>
        <v>-999</v>
      </c>
      <c r="V515">
        <v>199301</v>
      </c>
      <c r="W515">
        <v>1993</v>
      </c>
    </row>
    <row r="516" spans="1:23" x14ac:dyDescent="0.25">
      <c r="A516" s="14">
        <v>33983</v>
      </c>
      <c r="B516" s="3">
        <v>14</v>
      </c>
      <c r="C516" s="4">
        <v>5.43</v>
      </c>
      <c r="D516" s="5">
        <v>-6.3</v>
      </c>
      <c r="E516" s="5">
        <v>1.6</v>
      </c>
      <c r="F516" s="5">
        <v>-11.1</v>
      </c>
      <c r="G516" s="4">
        <v>75.8</v>
      </c>
      <c r="H516" s="4">
        <v>57.5</v>
      </c>
      <c r="I516" s="4">
        <v>0.5</v>
      </c>
      <c r="J516" s="4">
        <v>3.1</v>
      </c>
      <c r="K516" s="4">
        <v>0</v>
      </c>
      <c r="L516" s="4">
        <v>826</v>
      </c>
      <c r="M516" s="4">
        <v>-999</v>
      </c>
      <c r="N516" s="4">
        <v>-999</v>
      </c>
      <c r="O516" s="5">
        <v>0.1</v>
      </c>
      <c r="P516" s="5">
        <v>-999</v>
      </c>
      <c r="Q516" s="5">
        <v>-999</v>
      </c>
      <c r="R516" s="4">
        <v>0.39500000000000002</v>
      </c>
      <c r="S516" s="34">
        <f>ROUND((0.6105*(EXP((17.273*E516)/(E516+237.3))))*(100-H516)/100,3)</f>
        <v>0.29099999999999998</v>
      </c>
      <c r="T516" s="6">
        <f>IF(V516&lt;V517,L516,0)</f>
        <v>0</v>
      </c>
      <c r="U516" s="6">
        <f>IF(T516&gt;0,M516,-999)</f>
        <v>-999</v>
      </c>
      <c r="V516">
        <v>199301</v>
      </c>
      <c r="W516">
        <v>1993</v>
      </c>
    </row>
    <row r="517" spans="1:23" x14ac:dyDescent="0.25">
      <c r="A517" s="14">
        <v>33984</v>
      </c>
      <c r="B517" s="3">
        <v>15</v>
      </c>
      <c r="C517" s="4">
        <v>3.12</v>
      </c>
      <c r="D517" s="5">
        <v>-6.2</v>
      </c>
      <c r="E517" s="5">
        <v>-2.2000000000000002</v>
      </c>
      <c r="F517" s="5">
        <v>-11.2</v>
      </c>
      <c r="G517" s="4">
        <v>93.7</v>
      </c>
      <c r="H517" s="4">
        <v>77.8</v>
      </c>
      <c r="I517" s="4">
        <v>0.4</v>
      </c>
      <c r="J517" s="4">
        <v>2.8</v>
      </c>
      <c r="K517" s="4">
        <v>0</v>
      </c>
      <c r="L517" s="4">
        <v>811</v>
      </c>
      <c r="M517" s="4">
        <v>-999</v>
      </c>
      <c r="N517" s="4">
        <v>-999</v>
      </c>
      <c r="O517" s="5">
        <v>0.1</v>
      </c>
      <c r="P517" s="5">
        <v>-999</v>
      </c>
      <c r="Q517" s="5">
        <v>-999</v>
      </c>
      <c r="R517" s="4">
        <v>0.40400000000000003</v>
      </c>
      <c r="S517" s="34">
        <f>ROUND((0.6105*(EXP((17.273*E517)/(E517+237.3))))*(100-H517)/100,3)</f>
        <v>0.115</v>
      </c>
      <c r="T517" s="6">
        <f>IF(V517&lt;V518,L517,0)</f>
        <v>0</v>
      </c>
      <c r="U517" s="6">
        <f>IF(T517&gt;0,M517,-999)</f>
        <v>-999</v>
      </c>
      <c r="V517">
        <v>199301</v>
      </c>
      <c r="W517">
        <v>1993</v>
      </c>
    </row>
    <row r="518" spans="1:23" x14ac:dyDescent="0.25">
      <c r="A518" s="14">
        <v>33985</v>
      </c>
      <c r="B518" s="3">
        <v>16</v>
      </c>
      <c r="C518" s="4">
        <v>6.31</v>
      </c>
      <c r="D518" s="5">
        <v>-7.7</v>
      </c>
      <c r="E518" s="5">
        <v>-0.3</v>
      </c>
      <c r="F518" s="5">
        <v>-12.4</v>
      </c>
      <c r="G518" s="4">
        <v>85.5</v>
      </c>
      <c r="H518" s="4">
        <v>62.8</v>
      </c>
      <c r="I518" s="4">
        <v>0.9</v>
      </c>
      <c r="J518" s="4">
        <v>3.6</v>
      </c>
      <c r="K518" s="4">
        <v>0</v>
      </c>
      <c r="L518" s="4">
        <v>809</v>
      </c>
      <c r="M518" s="4">
        <v>-999</v>
      </c>
      <c r="N518" s="4">
        <v>-999</v>
      </c>
      <c r="O518" s="5">
        <v>0.1</v>
      </c>
      <c r="P518" s="5">
        <v>-999</v>
      </c>
      <c r="Q518" s="5">
        <v>-999</v>
      </c>
      <c r="R518" s="4">
        <v>0.375</v>
      </c>
      <c r="S518" s="34">
        <f>ROUND((0.6105*(EXP((17.273*E518)/(E518+237.3))))*(100-H518)/100,3)</f>
        <v>0.222</v>
      </c>
      <c r="T518" s="6">
        <f>IF(V518&lt;V519,L518,0)</f>
        <v>0</v>
      </c>
      <c r="U518" s="6">
        <f>IF(T518&gt;0,M518,-999)</f>
        <v>-999</v>
      </c>
      <c r="V518">
        <v>199301</v>
      </c>
      <c r="W518">
        <v>1993</v>
      </c>
    </row>
    <row r="519" spans="1:23" x14ac:dyDescent="0.25">
      <c r="A519" s="14">
        <v>33986</v>
      </c>
      <c r="B519" s="3">
        <v>17</v>
      </c>
      <c r="C519" s="4">
        <v>6.37</v>
      </c>
      <c r="D519" s="5">
        <v>-8.3000000000000007</v>
      </c>
      <c r="E519" s="5">
        <v>-0.5</v>
      </c>
      <c r="F519" s="5">
        <v>-13.2</v>
      </c>
      <c r="G519" s="4">
        <v>84.1</v>
      </c>
      <c r="H519" s="4">
        <v>59.9</v>
      </c>
      <c r="I519" s="4">
        <v>0.6</v>
      </c>
      <c r="J519" s="4">
        <v>2.8</v>
      </c>
      <c r="K519" s="4">
        <v>0</v>
      </c>
      <c r="L519" s="4">
        <v>804</v>
      </c>
      <c r="M519" s="4">
        <v>-999</v>
      </c>
      <c r="N519" s="4">
        <v>-999</v>
      </c>
      <c r="O519" s="5">
        <v>0.1</v>
      </c>
      <c r="P519" s="5">
        <v>-999</v>
      </c>
      <c r="Q519" s="5">
        <v>-999</v>
      </c>
      <c r="R519" s="4">
        <v>0.35299999999999998</v>
      </c>
      <c r="S519" s="34">
        <f>ROUND((0.6105*(EXP((17.273*E519)/(E519+237.3))))*(100-H519)/100,3)</f>
        <v>0.23599999999999999</v>
      </c>
      <c r="T519" s="6">
        <f>IF(V519&lt;V520,L519,0)</f>
        <v>0</v>
      </c>
      <c r="U519" s="6">
        <f>IF(T519&gt;0,M519,-999)</f>
        <v>-999</v>
      </c>
      <c r="V519">
        <v>199301</v>
      </c>
      <c r="W519">
        <v>1993</v>
      </c>
    </row>
    <row r="520" spans="1:23" x14ac:dyDescent="0.25">
      <c r="A520" s="14">
        <v>33987</v>
      </c>
      <c r="B520" s="3">
        <v>18</v>
      </c>
      <c r="C520" s="4">
        <v>6.6</v>
      </c>
      <c r="D520" s="5">
        <v>-6</v>
      </c>
      <c r="E520" s="5">
        <v>0.3</v>
      </c>
      <c r="F520" s="5">
        <v>-10.1</v>
      </c>
      <c r="G520" s="4">
        <v>81.5</v>
      </c>
      <c r="H520" s="4">
        <v>62.1</v>
      </c>
      <c r="I520" s="4">
        <v>1.6</v>
      </c>
      <c r="J520" s="4">
        <v>6.1</v>
      </c>
      <c r="K520" s="4">
        <v>0</v>
      </c>
      <c r="L520" s="4">
        <v>801</v>
      </c>
      <c r="M520" s="4">
        <v>-999</v>
      </c>
      <c r="N520" s="4">
        <v>-999</v>
      </c>
      <c r="O520" s="5">
        <v>0.1</v>
      </c>
      <c r="P520" s="5">
        <v>-999</v>
      </c>
      <c r="Q520" s="5">
        <v>-999</v>
      </c>
      <c r="R520" s="4">
        <v>0.38800000000000001</v>
      </c>
      <c r="S520" s="34">
        <f>ROUND((0.6105*(EXP((17.273*E520)/(E520+237.3))))*(100-H520)/100,3)</f>
        <v>0.23599999999999999</v>
      </c>
      <c r="T520" s="6">
        <f>IF(V520&lt;V521,L520,0)</f>
        <v>0</v>
      </c>
      <c r="U520" s="6">
        <f>IF(T520&gt;0,M520,-999)</f>
        <v>-999</v>
      </c>
      <c r="V520">
        <v>199301</v>
      </c>
      <c r="W520">
        <v>1993</v>
      </c>
    </row>
    <row r="521" spans="1:23" x14ac:dyDescent="0.25">
      <c r="A521" s="14">
        <v>33988</v>
      </c>
      <c r="B521" s="3">
        <v>19</v>
      </c>
      <c r="C521" s="4">
        <v>1.25</v>
      </c>
      <c r="D521" s="5">
        <v>-8.3000000000000007</v>
      </c>
      <c r="E521" s="5">
        <v>-5.8</v>
      </c>
      <c r="F521" s="5">
        <v>-11.3</v>
      </c>
      <c r="G521" s="4">
        <v>97.3</v>
      </c>
      <c r="H521" s="4">
        <v>94.3</v>
      </c>
      <c r="I521" s="4">
        <v>2.2999999999999998</v>
      </c>
      <c r="J521" s="4">
        <v>9.3000000000000007</v>
      </c>
      <c r="K521" s="4">
        <v>2.2000000000000002</v>
      </c>
      <c r="L521" s="4">
        <v>818</v>
      </c>
      <c r="M521" s="4">
        <v>-999</v>
      </c>
      <c r="N521" s="4">
        <v>-999</v>
      </c>
      <c r="O521" s="5">
        <v>0.1</v>
      </c>
      <c r="P521" s="5">
        <v>-999</v>
      </c>
      <c r="Q521" s="5">
        <v>-999</v>
      </c>
      <c r="R521" s="4">
        <v>0.374</v>
      </c>
      <c r="S521" s="34">
        <f>ROUND((0.6105*(EXP((17.273*E521)/(E521+237.3))))*(100-H521)/100,3)</f>
        <v>2.3E-2</v>
      </c>
      <c r="T521" s="6">
        <f>IF(V521&lt;V522,L521,0)</f>
        <v>0</v>
      </c>
      <c r="U521" s="6">
        <f>IF(T521&gt;0,M521,-999)</f>
        <v>-999</v>
      </c>
      <c r="V521">
        <v>199301</v>
      </c>
      <c r="W521">
        <v>1993</v>
      </c>
    </row>
    <row r="522" spans="1:23" x14ac:dyDescent="0.25">
      <c r="A522" s="14">
        <v>33989</v>
      </c>
      <c r="B522" s="3">
        <v>20</v>
      </c>
      <c r="C522" s="4">
        <v>2.25</v>
      </c>
      <c r="D522" s="5">
        <v>-4.5</v>
      </c>
      <c r="E522" s="5">
        <v>-1.9</v>
      </c>
      <c r="F522" s="5">
        <v>-6.8</v>
      </c>
      <c r="G522" s="4">
        <v>97.2</v>
      </c>
      <c r="H522" s="4">
        <v>89.2</v>
      </c>
      <c r="I522" s="4">
        <v>3.6</v>
      </c>
      <c r="J522" s="4">
        <v>12.4</v>
      </c>
      <c r="K522" s="4">
        <v>1.6</v>
      </c>
      <c r="L522" s="4">
        <v>830</v>
      </c>
      <c r="M522" s="4">
        <v>-999</v>
      </c>
      <c r="N522" s="4">
        <v>-999</v>
      </c>
      <c r="O522" s="5">
        <v>0.1</v>
      </c>
      <c r="P522" s="5">
        <v>-999</v>
      </c>
      <c r="Q522" s="5">
        <v>-999</v>
      </c>
      <c r="R522" s="4">
        <v>0.47399999999999998</v>
      </c>
      <c r="S522" s="34">
        <f>ROUND((0.6105*(EXP((17.273*E522)/(E522+237.3))))*(100-H522)/100,3)</f>
        <v>5.7000000000000002E-2</v>
      </c>
      <c r="T522" s="6">
        <f>IF(V522&lt;V523,L522,0)</f>
        <v>0</v>
      </c>
      <c r="U522" s="6">
        <f>IF(T522&gt;0,M522,-999)</f>
        <v>-999</v>
      </c>
      <c r="V522">
        <v>199301</v>
      </c>
      <c r="W522">
        <v>1993</v>
      </c>
    </row>
    <row r="523" spans="1:23" x14ac:dyDescent="0.25">
      <c r="A523" s="14">
        <v>33990</v>
      </c>
      <c r="B523" s="3">
        <v>21</v>
      </c>
      <c r="C523" s="4">
        <v>3.42</v>
      </c>
      <c r="D523" s="5">
        <v>-6.7</v>
      </c>
      <c r="E523" s="5">
        <v>-3.9</v>
      </c>
      <c r="F523" s="5">
        <v>-9.3000000000000007</v>
      </c>
      <c r="G523" s="4">
        <v>92.1</v>
      </c>
      <c r="H523" s="4">
        <v>75.3</v>
      </c>
      <c r="I523" s="4">
        <v>1.8</v>
      </c>
      <c r="J523" s="4">
        <v>5.8</v>
      </c>
      <c r="K523" s="4">
        <v>3.5</v>
      </c>
      <c r="L523" s="4">
        <v>857</v>
      </c>
      <c r="M523" s="4">
        <v>-999</v>
      </c>
      <c r="N523" s="4">
        <v>-999</v>
      </c>
      <c r="O523" s="5">
        <v>0.1</v>
      </c>
      <c r="P523" s="5">
        <v>-999</v>
      </c>
      <c r="Q523" s="5">
        <v>-999</v>
      </c>
      <c r="R523" s="4">
        <v>0.34499999999999997</v>
      </c>
      <c r="S523" s="34">
        <f>ROUND((0.6105*(EXP((17.273*E523)/(E523+237.3))))*(100-H523)/100,3)</f>
        <v>0.113</v>
      </c>
      <c r="T523" s="6">
        <f>IF(V523&lt;V524,L523,0)</f>
        <v>0</v>
      </c>
      <c r="U523" s="6">
        <f>IF(T523&gt;0,M523,-999)</f>
        <v>-999</v>
      </c>
      <c r="V523">
        <v>199301</v>
      </c>
      <c r="W523">
        <v>1993</v>
      </c>
    </row>
    <row r="524" spans="1:23" x14ac:dyDescent="0.25">
      <c r="A524" s="14">
        <v>33991</v>
      </c>
      <c r="B524" s="3">
        <v>22</v>
      </c>
      <c r="C524" s="4">
        <v>3.24</v>
      </c>
      <c r="D524" s="5">
        <v>-10.1</v>
      </c>
      <c r="E524" s="5">
        <v>-7.8</v>
      </c>
      <c r="F524" s="5">
        <v>-11.9</v>
      </c>
      <c r="G524" s="4">
        <v>93.7</v>
      </c>
      <c r="H524" s="4">
        <v>81.400000000000006</v>
      </c>
      <c r="I524" s="4">
        <v>0.9</v>
      </c>
      <c r="J524" s="4">
        <v>4.2</v>
      </c>
      <c r="K524" s="4">
        <v>0</v>
      </c>
      <c r="L524" s="4">
        <v>839</v>
      </c>
      <c r="M524" s="4">
        <v>-999</v>
      </c>
      <c r="N524" s="4">
        <v>-999</v>
      </c>
      <c r="O524" s="5">
        <v>0.1</v>
      </c>
      <c r="P524" s="5">
        <v>-999</v>
      </c>
      <c r="Q524" s="5">
        <v>-999</v>
      </c>
      <c r="R524" s="4">
        <v>0.27600000000000002</v>
      </c>
      <c r="S524" s="34">
        <f>ROUND((0.6105*(EXP((17.273*E524)/(E524+237.3))))*(100-H524)/100,3)</f>
        <v>6.3E-2</v>
      </c>
      <c r="T524" s="6">
        <f>IF(V524&lt;V525,L524,0)</f>
        <v>0</v>
      </c>
      <c r="U524" s="6">
        <f>IF(T524&gt;0,M524,-999)</f>
        <v>-999</v>
      </c>
      <c r="V524">
        <v>199301</v>
      </c>
      <c r="W524">
        <v>1993</v>
      </c>
    </row>
    <row r="525" spans="1:23" x14ac:dyDescent="0.25">
      <c r="A525" s="14">
        <v>33992</v>
      </c>
      <c r="B525" s="3">
        <v>23</v>
      </c>
      <c r="C525" s="4">
        <v>3.22</v>
      </c>
      <c r="D525" s="5">
        <v>-11.7</v>
      </c>
      <c r="E525" s="5">
        <v>-8.8000000000000007</v>
      </c>
      <c r="F525" s="5">
        <v>-16.2</v>
      </c>
      <c r="G525" s="4">
        <v>86.8</v>
      </c>
      <c r="H525" s="4">
        <v>66.2</v>
      </c>
      <c r="I525" s="4">
        <v>1.5</v>
      </c>
      <c r="J525" s="4">
        <v>6.9</v>
      </c>
      <c r="K525" s="4">
        <v>6.1</v>
      </c>
      <c r="L525" s="4">
        <v>886</v>
      </c>
      <c r="M525" s="4">
        <v>-999</v>
      </c>
      <c r="N525" s="4">
        <v>-999</v>
      </c>
      <c r="O525" s="5">
        <v>0.1</v>
      </c>
      <c r="P525" s="5">
        <v>-999</v>
      </c>
      <c r="Q525" s="5">
        <v>-999</v>
      </c>
      <c r="R525" s="4">
        <v>0.20799999999999999</v>
      </c>
      <c r="S525" s="34">
        <f>ROUND((0.6105*(EXP((17.273*E525)/(E525+237.3))))*(100-H525)/100,3)</f>
        <v>0.106</v>
      </c>
      <c r="T525" s="6">
        <f>IF(V525&lt;V526,L525,0)</f>
        <v>0</v>
      </c>
      <c r="U525" s="6">
        <f>IF(T525&gt;0,M525,-999)</f>
        <v>-999</v>
      </c>
      <c r="V525">
        <v>199301</v>
      </c>
      <c r="W525">
        <v>1993</v>
      </c>
    </row>
    <row r="526" spans="1:23" x14ac:dyDescent="0.25">
      <c r="A526" s="14">
        <v>33993</v>
      </c>
      <c r="B526" s="3">
        <v>24</v>
      </c>
      <c r="C526" s="4">
        <v>2.12</v>
      </c>
      <c r="D526" s="5">
        <v>-6</v>
      </c>
      <c r="E526" s="5">
        <v>-1.4</v>
      </c>
      <c r="F526" s="5">
        <v>-10.5</v>
      </c>
      <c r="G526" s="4">
        <v>98.3</v>
      </c>
      <c r="H526" s="4">
        <v>95.7</v>
      </c>
      <c r="I526" s="4">
        <v>0.4</v>
      </c>
      <c r="J526" s="4">
        <v>4.0999999999999996</v>
      </c>
      <c r="K526" s="4">
        <v>5.0999999999999996</v>
      </c>
      <c r="L526" s="4">
        <v>925</v>
      </c>
      <c r="M526" s="4">
        <v>-999</v>
      </c>
      <c r="N526" s="4">
        <v>-999</v>
      </c>
      <c r="O526" s="5">
        <v>0.1</v>
      </c>
      <c r="P526" s="5">
        <v>-999</v>
      </c>
      <c r="Q526" s="5">
        <v>-999</v>
      </c>
      <c r="R526" s="4">
        <v>0.52600000000000002</v>
      </c>
      <c r="S526" s="34">
        <f>ROUND((0.6105*(EXP((17.273*E526)/(E526+237.3))))*(100-H526)/100,3)</f>
        <v>2.4E-2</v>
      </c>
      <c r="T526" s="6">
        <f>IF(V526&lt;V527,L526,0)</f>
        <v>0</v>
      </c>
      <c r="U526" s="6">
        <f>IF(T526&gt;0,M526,-999)</f>
        <v>-999</v>
      </c>
      <c r="V526">
        <v>199301</v>
      </c>
      <c r="W526">
        <v>1993</v>
      </c>
    </row>
    <row r="527" spans="1:23" x14ac:dyDescent="0.25">
      <c r="A527" s="14">
        <v>33994</v>
      </c>
      <c r="B527" s="3">
        <v>25</v>
      </c>
      <c r="C527" s="4">
        <v>3.12</v>
      </c>
      <c r="D527" s="5">
        <v>-1.3</v>
      </c>
      <c r="E527" s="5">
        <v>0</v>
      </c>
      <c r="F527" s="5">
        <v>-3</v>
      </c>
      <c r="G527" s="4">
        <v>92.5</v>
      </c>
      <c r="H527" s="4">
        <v>69.2</v>
      </c>
      <c r="I527" s="4">
        <v>1.3</v>
      </c>
      <c r="J527" s="4">
        <v>7.9</v>
      </c>
      <c r="K527" s="4">
        <v>0</v>
      </c>
      <c r="L527" s="4">
        <v>908</v>
      </c>
      <c r="M527" s="4">
        <v>-999</v>
      </c>
      <c r="N527" s="4">
        <v>-999</v>
      </c>
      <c r="O527" s="5">
        <v>0.1</v>
      </c>
      <c r="P527" s="5">
        <v>-999</v>
      </c>
      <c r="Q527" s="5">
        <v>-999</v>
      </c>
      <c r="R527" s="4">
        <v>0.42199999999999999</v>
      </c>
      <c r="S527" s="34">
        <f>ROUND((0.6105*(EXP((17.273*E527)/(E527+237.3))))*(100-H527)/100,3)</f>
        <v>0.188</v>
      </c>
      <c r="T527" s="6">
        <f>IF(V527&lt;V528,L527,0)</f>
        <v>0</v>
      </c>
      <c r="U527" s="6">
        <f>IF(T527&gt;0,M527,-999)</f>
        <v>-999</v>
      </c>
      <c r="V527">
        <v>199301</v>
      </c>
      <c r="W527">
        <v>1993</v>
      </c>
    </row>
    <row r="528" spans="1:23" x14ac:dyDescent="0.25">
      <c r="A528" s="14">
        <v>33995</v>
      </c>
      <c r="B528" s="3">
        <v>26</v>
      </c>
      <c r="C528" s="4">
        <v>2.19</v>
      </c>
      <c r="D528" s="5">
        <v>-0.5</v>
      </c>
      <c r="E528" s="5">
        <v>1.6</v>
      </c>
      <c r="F528" s="5">
        <v>-2.1</v>
      </c>
      <c r="G528" s="4">
        <v>96.4</v>
      </c>
      <c r="H528" s="4">
        <v>79.3</v>
      </c>
      <c r="I528" s="4">
        <v>0.7</v>
      </c>
      <c r="J528" s="4">
        <v>4.0999999999999996</v>
      </c>
      <c r="K528" s="4">
        <v>0</v>
      </c>
      <c r="L528" s="4">
        <v>907</v>
      </c>
      <c r="M528" s="4">
        <v>-999</v>
      </c>
      <c r="N528" s="4">
        <v>-999</v>
      </c>
      <c r="O528" s="5">
        <v>0.1</v>
      </c>
      <c r="P528" s="5">
        <v>-999</v>
      </c>
      <c r="Q528" s="5">
        <v>-999</v>
      </c>
      <c r="R528" s="4">
        <v>0.54400000000000004</v>
      </c>
      <c r="S528" s="34">
        <f>ROUND((0.6105*(EXP((17.273*E528)/(E528+237.3))))*(100-H528)/100,3)</f>
        <v>0.14199999999999999</v>
      </c>
      <c r="T528" s="6">
        <f>IF(V528&lt;V529,L528,0)</f>
        <v>0</v>
      </c>
      <c r="U528" s="6">
        <f>IF(T528&gt;0,M528,-999)</f>
        <v>-999</v>
      </c>
      <c r="V528">
        <v>199301</v>
      </c>
      <c r="W528">
        <v>1993</v>
      </c>
    </row>
    <row r="529" spans="1:23" x14ac:dyDescent="0.25">
      <c r="A529" s="14">
        <v>33996</v>
      </c>
      <c r="B529" s="3">
        <v>27</v>
      </c>
      <c r="C529" s="4">
        <v>1.3</v>
      </c>
      <c r="D529" s="5">
        <v>-0.4</v>
      </c>
      <c r="E529" s="5">
        <v>2.1</v>
      </c>
      <c r="F529" s="5">
        <v>-2.2999999999999998</v>
      </c>
      <c r="G529" s="4">
        <v>98.4</v>
      </c>
      <c r="H529" s="4">
        <v>95.9</v>
      </c>
      <c r="I529" s="4">
        <v>0.4</v>
      </c>
      <c r="J529" s="4">
        <v>4.3</v>
      </c>
      <c r="K529" s="4">
        <v>8.1999999999999993</v>
      </c>
      <c r="L529" s="4">
        <v>970</v>
      </c>
      <c r="M529" s="4">
        <v>-999</v>
      </c>
      <c r="N529" s="4">
        <v>-999</v>
      </c>
      <c r="O529" s="5">
        <v>0.1</v>
      </c>
      <c r="P529" s="5">
        <v>-999</v>
      </c>
      <c r="Q529" s="5">
        <v>-999</v>
      </c>
      <c r="R529" s="4">
        <v>0.68</v>
      </c>
      <c r="S529" s="34">
        <f>ROUND((0.6105*(EXP((17.273*E529)/(E529+237.3))))*(100-H529)/100,3)</f>
        <v>2.9000000000000001E-2</v>
      </c>
      <c r="T529" s="6">
        <f>IF(V529&lt;V530,L529,0)</f>
        <v>0</v>
      </c>
      <c r="U529" s="6">
        <f>IF(T529&gt;0,M529,-999)</f>
        <v>-999</v>
      </c>
      <c r="V529">
        <v>199301</v>
      </c>
      <c r="W529">
        <v>1993</v>
      </c>
    </row>
    <row r="530" spans="1:23" x14ac:dyDescent="0.25">
      <c r="A530" s="14">
        <v>33997</v>
      </c>
      <c r="B530" s="3">
        <v>28</v>
      </c>
      <c r="C530" s="4">
        <v>1.56</v>
      </c>
      <c r="D530" s="5">
        <v>-2</v>
      </c>
      <c r="E530" s="5">
        <v>0</v>
      </c>
      <c r="F530" s="5">
        <v>-4.3</v>
      </c>
      <c r="G530" s="4">
        <v>99.2</v>
      </c>
      <c r="H530" s="4">
        <v>98.4</v>
      </c>
      <c r="I530" s="4">
        <v>0.9</v>
      </c>
      <c r="J530" s="4">
        <v>6</v>
      </c>
      <c r="K530" s="4">
        <v>0.8</v>
      </c>
      <c r="L530" s="4">
        <v>976</v>
      </c>
      <c r="M530" s="4">
        <v>-999</v>
      </c>
      <c r="N530" s="4">
        <v>-999</v>
      </c>
      <c r="O530" s="5">
        <v>0.1</v>
      </c>
      <c r="P530" s="5">
        <v>-999</v>
      </c>
      <c r="Q530" s="5">
        <v>-999</v>
      </c>
      <c r="R530" s="4">
        <v>0.60099999999999998</v>
      </c>
      <c r="S530" s="34">
        <f>ROUND((0.6105*(EXP((17.273*E530)/(E530+237.3))))*(100-H530)/100,3)</f>
        <v>0.01</v>
      </c>
      <c r="T530" s="6">
        <f>IF(V530&lt;V531,L530,0)</f>
        <v>0</v>
      </c>
      <c r="U530" s="6">
        <f>IF(T530&gt;0,M530,-999)</f>
        <v>-999</v>
      </c>
      <c r="V530">
        <v>199301</v>
      </c>
      <c r="W530">
        <v>1993</v>
      </c>
    </row>
    <row r="531" spans="1:23" x14ac:dyDescent="0.25">
      <c r="A531" s="14">
        <v>33998</v>
      </c>
      <c r="B531" s="3">
        <v>29</v>
      </c>
      <c r="C531" s="4">
        <v>6.96</v>
      </c>
      <c r="D531" s="5">
        <v>-2.5</v>
      </c>
      <c r="E531" s="5">
        <v>3.5</v>
      </c>
      <c r="F531" s="5">
        <v>-6.2</v>
      </c>
      <c r="G531" s="4">
        <v>97.9</v>
      </c>
      <c r="H531" s="4">
        <v>86.6</v>
      </c>
      <c r="I531" s="4">
        <v>0.3</v>
      </c>
      <c r="J531" s="4">
        <v>2.2999999999999998</v>
      </c>
      <c r="K531" s="4">
        <v>0</v>
      </c>
      <c r="L531" s="4">
        <v>949</v>
      </c>
      <c r="M531" s="4">
        <v>-999</v>
      </c>
      <c r="N531" s="4">
        <v>-999</v>
      </c>
      <c r="O531" s="5">
        <v>0.1</v>
      </c>
      <c r="P531" s="5">
        <v>-999</v>
      </c>
      <c r="Q531" s="5">
        <v>-999</v>
      </c>
      <c r="R531" s="4">
        <v>0.67800000000000005</v>
      </c>
      <c r="S531" s="34">
        <f>ROUND((0.6105*(EXP((17.273*E531)/(E531+237.3))))*(100-H531)/100,3)</f>
        <v>0.105</v>
      </c>
      <c r="T531" s="6">
        <f>IF(V531&lt;V532,L531,0)</f>
        <v>0</v>
      </c>
      <c r="U531" s="6">
        <f>IF(T531&gt;0,M531,-999)</f>
        <v>-999</v>
      </c>
      <c r="V531">
        <v>199301</v>
      </c>
      <c r="W531">
        <v>1993</v>
      </c>
    </row>
    <row r="532" spans="1:23" x14ac:dyDescent="0.25">
      <c r="A532" s="14">
        <v>33999</v>
      </c>
      <c r="B532" s="3">
        <v>30</v>
      </c>
      <c r="C532" s="4">
        <v>8.4700000000000006</v>
      </c>
      <c r="D532" s="5">
        <v>2.4</v>
      </c>
      <c r="E532" s="5">
        <v>10.1</v>
      </c>
      <c r="F532" s="5">
        <v>-3.4</v>
      </c>
      <c r="G532" s="4">
        <v>87</v>
      </c>
      <c r="H532" s="4">
        <v>49.1</v>
      </c>
      <c r="I532" s="4">
        <v>0.3</v>
      </c>
      <c r="J532" s="4">
        <v>4.0999999999999996</v>
      </c>
      <c r="K532" s="4">
        <v>0</v>
      </c>
      <c r="L532" s="4">
        <v>949</v>
      </c>
      <c r="M532" s="4">
        <v>-999</v>
      </c>
      <c r="N532" s="4">
        <v>-999</v>
      </c>
      <c r="O532" s="5">
        <v>0.1</v>
      </c>
      <c r="P532" s="5">
        <v>-999</v>
      </c>
      <c r="Q532" s="5">
        <v>-999</v>
      </c>
      <c r="R532" s="4">
        <v>0.60499999999999998</v>
      </c>
      <c r="S532" s="34">
        <f>ROUND((0.6105*(EXP((17.273*E532)/(E532+237.3))))*(100-H532)/100,3)</f>
        <v>0.629</v>
      </c>
      <c r="T532" s="6">
        <f>IF(V532&lt;V533,L532,0)</f>
        <v>0</v>
      </c>
      <c r="U532" s="6">
        <f>IF(T532&gt;0,M532,-999)</f>
        <v>-999</v>
      </c>
      <c r="V532">
        <v>199301</v>
      </c>
      <c r="W532">
        <v>1993</v>
      </c>
    </row>
    <row r="533" spans="1:23" x14ac:dyDescent="0.25">
      <c r="A533" s="14">
        <v>34000</v>
      </c>
      <c r="B533" s="3">
        <v>31</v>
      </c>
      <c r="C533" s="4">
        <v>8.7100000000000009</v>
      </c>
      <c r="D533" s="5">
        <v>2.4</v>
      </c>
      <c r="E533" s="5">
        <v>8.1999999999999993</v>
      </c>
      <c r="F533" s="5">
        <v>-4.7</v>
      </c>
      <c r="G533" s="4">
        <v>43.1</v>
      </c>
      <c r="H533" s="4">
        <v>24.7</v>
      </c>
      <c r="I533" s="4">
        <v>0.9</v>
      </c>
      <c r="J533" s="4">
        <v>5.0999999999999996</v>
      </c>
      <c r="K533" s="4">
        <v>0</v>
      </c>
      <c r="L533" s="4">
        <v>928</v>
      </c>
      <c r="M533" s="4">
        <v>-999</v>
      </c>
      <c r="N533" s="4">
        <v>-999</v>
      </c>
      <c r="O533" s="5">
        <v>0.1</v>
      </c>
      <c r="P533" s="5">
        <v>-999</v>
      </c>
      <c r="Q533" s="5">
        <v>-999</v>
      </c>
      <c r="R533" s="4">
        <v>0.26800000000000002</v>
      </c>
      <c r="S533" s="34">
        <f>ROUND((0.6105*(EXP((17.273*E533)/(E533+237.3))))*(100-H533)/100,3)</f>
        <v>0.81899999999999995</v>
      </c>
      <c r="T533" s="6">
        <f>IF(V533&lt;V534,L533,0)</f>
        <v>928</v>
      </c>
      <c r="U533" s="6">
        <f>IF(T533&gt;0,M533,-999)</f>
        <v>-999</v>
      </c>
      <c r="V533">
        <v>199301</v>
      </c>
      <c r="W533">
        <v>1993</v>
      </c>
    </row>
    <row r="534" spans="1:23" x14ac:dyDescent="0.25">
      <c r="A534" s="14">
        <v>34001</v>
      </c>
      <c r="B534" s="3">
        <v>32</v>
      </c>
      <c r="C534" s="4">
        <v>7.31</v>
      </c>
      <c r="D534" s="5">
        <v>-1.1000000000000001</v>
      </c>
      <c r="E534" s="5">
        <v>4.3</v>
      </c>
      <c r="F534" s="5">
        <v>-5.5</v>
      </c>
      <c r="G534" s="4">
        <v>63</v>
      </c>
      <c r="H534" s="4">
        <v>41.2</v>
      </c>
      <c r="I534" s="4">
        <v>0.8</v>
      </c>
      <c r="J534" s="4">
        <v>3.9</v>
      </c>
      <c r="K534" s="4">
        <v>0</v>
      </c>
      <c r="L534" s="4">
        <v>915</v>
      </c>
      <c r="M534" s="4">
        <v>-999</v>
      </c>
      <c r="N534" s="4">
        <v>-999</v>
      </c>
      <c r="O534" s="5">
        <v>0.1</v>
      </c>
      <c r="P534" s="5">
        <v>-999</v>
      </c>
      <c r="Q534" s="5">
        <v>-999</v>
      </c>
      <c r="R534" s="4">
        <v>0.34300000000000003</v>
      </c>
      <c r="S534" s="34">
        <f>ROUND((0.6105*(EXP((17.273*E534)/(E534+237.3))))*(100-H534)/100,3)</f>
        <v>0.48799999999999999</v>
      </c>
      <c r="T534" s="6">
        <f>IF(V534&lt;V535,L534,0)</f>
        <v>0</v>
      </c>
      <c r="U534" s="6">
        <f>IF(T534&gt;0,M534,-999)</f>
        <v>-999</v>
      </c>
      <c r="V534">
        <v>199302</v>
      </c>
      <c r="W534">
        <v>1993</v>
      </c>
    </row>
    <row r="535" spans="1:23" x14ac:dyDescent="0.25">
      <c r="A535" s="14">
        <v>34002</v>
      </c>
      <c r="B535" s="3">
        <v>33</v>
      </c>
      <c r="C535" s="4">
        <v>8.58</v>
      </c>
      <c r="D535" s="5">
        <v>-0.7</v>
      </c>
      <c r="E535" s="5">
        <v>7.1</v>
      </c>
      <c r="F535" s="5">
        <v>-6.7</v>
      </c>
      <c r="G535" s="4">
        <v>78.5</v>
      </c>
      <c r="H535" s="4">
        <v>50.5</v>
      </c>
      <c r="I535" s="4">
        <v>1</v>
      </c>
      <c r="J535" s="4">
        <v>6</v>
      </c>
      <c r="K535" s="4">
        <v>0</v>
      </c>
      <c r="L535" s="4">
        <v>911</v>
      </c>
      <c r="M535" s="4">
        <v>-999</v>
      </c>
      <c r="N535" s="4">
        <v>-999</v>
      </c>
      <c r="O535" s="5">
        <v>0.1</v>
      </c>
      <c r="P535" s="5">
        <v>-999</v>
      </c>
      <c r="Q535" s="5">
        <v>-999</v>
      </c>
      <c r="R535" s="4">
        <v>0.50800000000000001</v>
      </c>
      <c r="S535" s="34">
        <f>ROUND((0.6105*(EXP((17.273*E535)/(E535+237.3))))*(100-H535)/100,3)</f>
        <v>0.499</v>
      </c>
      <c r="T535" s="6">
        <f>IF(V535&lt;V536,L535,0)</f>
        <v>0</v>
      </c>
      <c r="U535" s="6">
        <f>IF(T535&gt;0,M535,-999)</f>
        <v>-999</v>
      </c>
      <c r="V535">
        <v>199302</v>
      </c>
      <c r="W535">
        <v>1993</v>
      </c>
    </row>
    <row r="536" spans="1:23" x14ac:dyDescent="0.25">
      <c r="A536" s="14">
        <v>34003</v>
      </c>
      <c r="B536" s="3">
        <v>34</v>
      </c>
      <c r="C536" s="4">
        <v>8.5299999999999994</v>
      </c>
      <c r="D536" s="5">
        <v>-0.4</v>
      </c>
      <c r="E536" s="5">
        <v>3.3</v>
      </c>
      <c r="F536" s="5">
        <v>-3.4</v>
      </c>
      <c r="G536" s="4">
        <v>63</v>
      </c>
      <c r="H536" s="4">
        <v>49.6</v>
      </c>
      <c r="I536" s="4">
        <v>1.5</v>
      </c>
      <c r="J536" s="4">
        <v>7.4</v>
      </c>
      <c r="K536" s="4">
        <v>0</v>
      </c>
      <c r="L536" s="4">
        <v>905</v>
      </c>
      <c r="M536" s="4">
        <v>-999</v>
      </c>
      <c r="N536" s="4">
        <v>-999</v>
      </c>
      <c r="O536" s="5">
        <v>0.1</v>
      </c>
      <c r="P536" s="5">
        <v>-999</v>
      </c>
      <c r="Q536" s="5">
        <v>-999</v>
      </c>
      <c r="R536" s="4">
        <v>0.38400000000000001</v>
      </c>
      <c r="S536" s="34">
        <f>ROUND((0.6105*(EXP((17.273*E536)/(E536+237.3))))*(100-H536)/100,3)</f>
        <v>0.39</v>
      </c>
      <c r="T536" s="6">
        <f>IF(V536&lt;V537,L536,0)</f>
        <v>0</v>
      </c>
      <c r="U536" s="6">
        <f>IF(T536&gt;0,M536,-999)</f>
        <v>-999</v>
      </c>
      <c r="V536">
        <v>199302</v>
      </c>
      <c r="W536">
        <v>1993</v>
      </c>
    </row>
    <row r="537" spans="1:23" x14ac:dyDescent="0.25">
      <c r="A537" s="14">
        <v>34004</v>
      </c>
      <c r="B537" s="3">
        <v>35</v>
      </c>
      <c r="C537" s="4">
        <v>7.68</v>
      </c>
      <c r="D537" s="5">
        <v>-0.3</v>
      </c>
      <c r="E537" s="5">
        <v>6.3</v>
      </c>
      <c r="F537" s="5">
        <v>-4.3</v>
      </c>
      <c r="G537" s="4">
        <v>58.7</v>
      </c>
      <c r="H537" s="4">
        <v>47.3</v>
      </c>
      <c r="I537" s="4">
        <v>2.4</v>
      </c>
      <c r="J537" s="4">
        <v>7.5</v>
      </c>
      <c r="K537" s="4">
        <v>0</v>
      </c>
      <c r="L537" s="4">
        <v>894</v>
      </c>
      <c r="M537" s="4">
        <v>-999</v>
      </c>
      <c r="N537" s="4">
        <v>-999</v>
      </c>
      <c r="O537" s="5">
        <v>0.1</v>
      </c>
      <c r="P537" s="5">
        <v>-999</v>
      </c>
      <c r="Q537" s="5">
        <v>-999</v>
      </c>
      <c r="R537" s="4">
        <v>0.45200000000000001</v>
      </c>
      <c r="S537" s="34">
        <f>ROUND((0.6105*(EXP((17.273*E537)/(E537+237.3))))*(100-H537)/100,3)</f>
        <v>0.503</v>
      </c>
      <c r="T537" s="6">
        <f>IF(V537&lt;V538,L537,0)</f>
        <v>0</v>
      </c>
      <c r="U537" s="6">
        <f>IF(T537&gt;0,M537,-999)</f>
        <v>-999</v>
      </c>
      <c r="V537">
        <v>199302</v>
      </c>
      <c r="W537">
        <v>1993</v>
      </c>
    </row>
    <row r="538" spans="1:23" x14ac:dyDescent="0.25">
      <c r="A538" s="14">
        <v>34005</v>
      </c>
      <c r="B538" s="3">
        <v>36</v>
      </c>
      <c r="C538" s="4">
        <v>8.49</v>
      </c>
      <c r="D538" s="5">
        <v>1.7</v>
      </c>
      <c r="E538" s="5">
        <v>8.3000000000000007</v>
      </c>
      <c r="F538" s="5">
        <v>-1.3</v>
      </c>
      <c r="G538" s="4">
        <v>49.8</v>
      </c>
      <c r="H538" s="4">
        <v>35.4</v>
      </c>
      <c r="I538" s="4">
        <v>1.8</v>
      </c>
      <c r="J538" s="4">
        <v>7.7</v>
      </c>
      <c r="K538" s="4">
        <v>0</v>
      </c>
      <c r="L538" s="4">
        <v>879</v>
      </c>
      <c r="M538" s="4">
        <v>-999</v>
      </c>
      <c r="N538" s="4">
        <v>-999</v>
      </c>
      <c r="O538" s="5">
        <v>0.1</v>
      </c>
      <c r="P538" s="5">
        <v>-999</v>
      </c>
      <c r="Q538" s="5">
        <v>-999</v>
      </c>
      <c r="R538" s="4">
        <v>0.38700000000000001</v>
      </c>
      <c r="S538" s="34">
        <f>ROUND((0.6105*(EXP((17.273*E538)/(E538+237.3))))*(100-H538)/100,3)</f>
        <v>0.70699999999999996</v>
      </c>
      <c r="T538" s="6">
        <f>IF(V538&lt;V539,L538,0)</f>
        <v>0</v>
      </c>
      <c r="U538" s="6">
        <f>IF(T538&gt;0,M538,-999)</f>
        <v>-999</v>
      </c>
      <c r="V538">
        <v>199302</v>
      </c>
      <c r="W538">
        <v>1993</v>
      </c>
    </row>
    <row r="539" spans="1:23" x14ac:dyDescent="0.25">
      <c r="A539" s="14">
        <v>34006</v>
      </c>
      <c r="B539" s="3">
        <v>37</v>
      </c>
      <c r="C539" s="4">
        <v>4.6900000000000004</v>
      </c>
      <c r="D539" s="5">
        <v>-0.8</v>
      </c>
      <c r="E539" s="5">
        <v>6.5</v>
      </c>
      <c r="F539" s="5">
        <v>-4.7</v>
      </c>
      <c r="G539" s="4">
        <v>90.6</v>
      </c>
      <c r="H539" s="4">
        <v>63.8</v>
      </c>
      <c r="I539" s="4">
        <v>0.6</v>
      </c>
      <c r="J539" s="4">
        <v>5.2</v>
      </c>
      <c r="K539" s="4">
        <v>1.3</v>
      </c>
      <c r="L539" s="4">
        <v>879</v>
      </c>
      <c r="M539" s="4">
        <v>-999</v>
      </c>
      <c r="N539" s="4">
        <v>-999</v>
      </c>
      <c r="O539" s="5">
        <v>0.1</v>
      </c>
      <c r="P539" s="5">
        <v>-999</v>
      </c>
      <c r="Q539" s="5">
        <v>-999</v>
      </c>
      <c r="R539" s="4">
        <v>0.61599999999999999</v>
      </c>
      <c r="S539" s="34">
        <f>ROUND((0.6105*(EXP((17.273*E539)/(E539+237.3))))*(100-H539)/100,3)</f>
        <v>0.35</v>
      </c>
      <c r="T539" s="6">
        <f>IF(V539&lt;V540,L539,0)</f>
        <v>0</v>
      </c>
      <c r="U539" s="6">
        <f>IF(T539&gt;0,M539,-999)</f>
        <v>-999</v>
      </c>
      <c r="V539">
        <v>199302</v>
      </c>
      <c r="W539">
        <v>1993</v>
      </c>
    </row>
    <row r="540" spans="1:23" x14ac:dyDescent="0.25">
      <c r="A540" s="14">
        <v>34007</v>
      </c>
      <c r="B540" s="3">
        <v>38</v>
      </c>
      <c r="C540" s="4">
        <v>3.17</v>
      </c>
      <c r="D540" s="5">
        <v>-2.8</v>
      </c>
      <c r="E540" s="5">
        <v>-0.8</v>
      </c>
      <c r="F540" s="5">
        <v>-5.3</v>
      </c>
      <c r="G540" s="4">
        <v>99.4</v>
      </c>
      <c r="H540" s="4">
        <v>97.4</v>
      </c>
      <c r="I540" s="4">
        <v>0.9</v>
      </c>
      <c r="J540" s="4">
        <v>4.8</v>
      </c>
      <c r="K540" s="4">
        <v>0</v>
      </c>
      <c r="L540" s="4">
        <v>870</v>
      </c>
      <c r="M540" s="4">
        <v>-999</v>
      </c>
      <c r="N540" s="4">
        <v>-999</v>
      </c>
      <c r="O540" s="5">
        <v>0.1</v>
      </c>
      <c r="P540" s="5">
        <v>-999</v>
      </c>
      <c r="Q540" s="5">
        <v>-999</v>
      </c>
      <c r="R540" s="4">
        <v>0.56200000000000006</v>
      </c>
      <c r="S540" s="34">
        <f>ROUND((0.6105*(EXP((17.273*E540)/(E540+237.3))))*(100-H540)/100,3)</f>
        <v>1.4999999999999999E-2</v>
      </c>
      <c r="T540" s="6">
        <f>IF(V540&lt;V541,L540,0)</f>
        <v>0</v>
      </c>
      <c r="U540" s="6">
        <f>IF(T540&gt;0,M540,-999)</f>
        <v>-999</v>
      </c>
      <c r="V540">
        <v>199302</v>
      </c>
      <c r="W540">
        <v>1993</v>
      </c>
    </row>
    <row r="541" spans="1:23" x14ac:dyDescent="0.25">
      <c r="A541" s="14">
        <v>34008</v>
      </c>
      <c r="B541" s="3">
        <v>39</v>
      </c>
      <c r="C541" s="4">
        <v>8.7200000000000006</v>
      </c>
      <c r="D541" s="5">
        <v>-0.7</v>
      </c>
      <c r="E541" s="5">
        <v>3.5</v>
      </c>
      <c r="F541" s="5">
        <v>-3.5</v>
      </c>
      <c r="G541" s="4">
        <v>88.7</v>
      </c>
      <c r="H541" s="4">
        <v>74.599999999999994</v>
      </c>
      <c r="I541" s="4">
        <v>2.7</v>
      </c>
      <c r="J541" s="4">
        <v>7</v>
      </c>
      <c r="K541" s="4">
        <v>0</v>
      </c>
      <c r="L541" s="4">
        <v>866</v>
      </c>
      <c r="M541" s="4">
        <v>-999</v>
      </c>
      <c r="N541" s="4">
        <v>-999</v>
      </c>
      <c r="O541" s="5">
        <v>0.1</v>
      </c>
      <c r="P541" s="5">
        <v>-999</v>
      </c>
      <c r="Q541" s="5">
        <v>-999</v>
      </c>
      <c r="R541" s="4">
        <v>0.58499999999999996</v>
      </c>
      <c r="S541" s="34">
        <f>ROUND((0.6105*(EXP((17.273*E541)/(E541+237.3))))*(100-H541)/100,3)</f>
        <v>0.19900000000000001</v>
      </c>
      <c r="T541" s="6">
        <f>IF(V541&lt;V542,L541,0)</f>
        <v>0</v>
      </c>
      <c r="U541" s="6">
        <f>IF(T541&gt;0,M541,-999)</f>
        <v>-999</v>
      </c>
      <c r="V541">
        <v>199302</v>
      </c>
      <c r="W541">
        <v>1993</v>
      </c>
    </row>
    <row r="542" spans="1:23" x14ac:dyDescent="0.25">
      <c r="A542" s="14">
        <v>34009</v>
      </c>
      <c r="B542" s="3">
        <v>40</v>
      </c>
      <c r="C542" s="4">
        <v>3.59</v>
      </c>
      <c r="D542" s="5">
        <v>-1.4</v>
      </c>
      <c r="E542" s="5">
        <v>0.1</v>
      </c>
      <c r="F542" s="5">
        <v>-2.5</v>
      </c>
      <c r="G542" s="4">
        <v>93.6</v>
      </c>
      <c r="H542" s="4">
        <v>76</v>
      </c>
      <c r="I542" s="4">
        <v>1.5</v>
      </c>
      <c r="J542" s="4">
        <v>6.4</v>
      </c>
      <c r="K542" s="4">
        <v>6.8</v>
      </c>
      <c r="L542" s="4">
        <v>918</v>
      </c>
      <c r="M542" s="4">
        <v>-999</v>
      </c>
      <c r="N542" s="4">
        <v>-999</v>
      </c>
      <c r="O542" s="5">
        <v>0.1</v>
      </c>
      <c r="P542" s="5">
        <v>-999</v>
      </c>
      <c r="Q542" s="5">
        <v>-999</v>
      </c>
      <c r="R542" s="4">
        <v>0.46800000000000003</v>
      </c>
      <c r="S542" s="34">
        <f>ROUND((0.6105*(EXP((17.273*E542)/(E542+237.3))))*(100-H542)/100,3)</f>
        <v>0.14799999999999999</v>
      </c>
      <c r="T542" s="6">
        <f>IF(V542&lt;V543,L542,0)</f>
        <v>0</v>
      </c>
      <c r="U542" s="6">
        <f>IF(T542&gt;0,M542,-999)</f>
        <v>-999</v>
      </c>
      <c r="V542">
        <v>199302</v>
      </c>
      <c r="W542">
        <v>1993</v>
      </c>
    </row>
    <row r="543" spans="1:23" x14ac:dyDescent="0.25">
      <c r="A543" s="14">
        <v>34010</v>
      </c>
      <c r="B543" s="3">
        <v>41</v>
      </c>
      <c r="C543" s="4">
        <v>5.32</v>
      </c>
      <c r="D543" s="5">
        <v>-2.2999999999999998</v>
      </c>
      <c r="E543" s="5">
        <v>2.8</v>
      </c>
      <c r="F543" s="5">
        <v>-4.5</v>
      </c>
      <c r="G543" s="4">
        <v>98</v>
      </c>
      <c r="H543" s="4">
        <v>86.1</v>
      </c>
      <c r="I543" s="4">
        <v>0.5</v>
      </c>
      <c r="J543" s="4">
        <v>2.5</v>
      </c>
      <c r="K543" s="4">
        <v>0</v>
      </c>
      <c r="L543" s="4">
        <v>904</v>
      </c>
      <c r="M543" s="4">
        <v>-999</v>
      </c>
      <c r="N543" s="4">
        <v>-999</v>
      </c>
      <c r="O543" s="5">
        <v>0.1</v>
      </c>
      <c r="P543" s="5">
        <v>-999</v>
      </c>
      <c r="Q543" s="5">
        <v>-999</v>
      </c>
      <c r="R543" s="4">
        <v>0.64200000000000002</v>
      </c>
      <c r="S543" s="34">
        <f>ROUND((0.6105*(EXP((17.273*E543)/(E543+237.3))))*(100-H543)/100,3)</f>
        <v>0.104</v>
      </c>
      <c r="T543" s="6">
        <f>IF(V543&lt;V544,L543,0)</f>
        <v>0</v>
      </c>
      <c r="U543" s="6">
        <f>IF(T543&gt;0,M543,-999)</f>
        <v>-999</v>
      </c>
      <c r="V543">
        <v>199302</v>
      </c>
      <c r="W543">
        <v>1993</v>
      </c>
    </row>
    <row r="544" spans="1:23" x14ac:dyDescent="0.25">
      <c r="A544" s="14">
        <v>34011</v>
      </c>
      <c r="B544" s="3">
        <v>42</v>
      </c>
      <c r="C544" s="4">
        <v>6.56</v>
      </c>
      <c r="D544" s="5">
        <v>-3.4</v>
      </c>
      <c r="E544" s="5">
        <v>1.1000000000000001</v>
      </c>
      <c r="F544" s="5">
        <v>-6.8</v>
      </c>
      <c r="G544" s="4">
        <v>91.7</v>
      </c>
      <c r="H544" s="4">
        <v>72.5</v>
      </c>
      <c r="I544" s="4">
        <v>0.4</v>
      </c>
      <c r="J544" s="4">
        <v>3.3</v>
      </c>
      <c r="K544" s="4">
        <v>0</v>
      </c>
      <c r="L544" s="4">
        <v>896</v>
      </c>
      <c r="M544" s="4">
        <v>-999</v>
      </c>
      <c r="N544" s="4">
        <v>-999</v>
      </c>
      <c r="O544" s="5">
        <v>0.1</v>
      </c>
      <c r="P544" s="5">
        <v>-999</v>
      </c>
      <c r="Q544" s="5">
        <v>-999</v>
      </c>
      <c r="R544" s="4">
        <v>0.47899999999999998</v>
      </c>
      <c r="S544" s="34">
        <f>ROUND((0.6105*(EXP((17.273*E544)/(E544+237.3))))*(100-H544)/100,3)</f>
        <v>0.182</v>
      </c>
      <c r="T544" s="6">
        <f>IF(V544&lt;V545,L544,0)</f>
        <v>0</v>
      </c>
      <c r="U544" s="6">
        <f>IF(T544&gt;0,M544,-999)</f>
        <v>-999</v>
      </c>
      <c r="V544">
        <v>199302</v>
      </c>
      <c r="W544">
        <v>1993</v>
      </c>
    </row>
    <row r="545" spans="1:23" x14ac:dyDescent="0.25">
      <c r="A545" s="14">
        <v>34012</v>
      </c>
      <c r="B545" s="3">
        <v>43</v>
      </c>
      <c r="C545" s="4">
        <v>2.87</v>
      </c>
      <c r="D545" s="5">
        <v>-5.6</v>
      </c>
      <c r="E545" s="5">
        <v>-4.5999999999999996</v>
      </c>
      <c r="F545" s="5">
        <v>-6.8</v>
      </c>
      <c r="G545" s="4">
        <v>93.1</v>
      </c>
      <c r="H545" s="4">
        <v>85.4</v>
      </c>
      <c r="I545" s="4">
        <v>0.7</v>
      </c>
      <c r="J545" s="4">
        <v>3.8</v>
      </c>
      <c r="K545" s="4">
        <v>0</v>
      </c>
      <c r="L545" s="4">
        <v>888</v>
      </c>
      <c r="M545" s="4">
        <v>-999</v>
      </c>
      <c r="N545" s="4">
        <v>-999</v>
      </c>
      <c r="O545" s="5">
        <v>0.1</v>
      </c>
      <c r="P545" s="5">
        <v>-999</v>
      </c>
      <c r="Q545" s="5">
        <v>-999</v>
      </c>
      <c r="R545" s="4">
        <v>0.372</v>
      </c>
      <c r="S545" s="34">
        <f>ROUND((0.6105*(EXP((17.273*E545)/(E545+237.3))))*(100-H545)/100,3)</f>
        <v>6.3E-2</v>
      </c>
      <c r="T545" s="6">
        <f>IF(V545&lt;V546,L545,0)</f>
        <v>0</v>
      </c>
      <c r="U545" s="6">
        <f>IF(T545&gt;0,M545,-999)</f>
        <v>-999</v>
      </c>
      <c r="V545">
        <v>199302</v>
      </c>
      <c r="W545">
        <v>1993</v>
      </c>
    </row>
    <row r="546" spans="1:23" x14ac:dyDescent="0.25">
      <c r="A546" s="14">
        <v>34013</v>
      </c>
      <c r="B546" s="3">
        <v>44</v>
      </c>
      <c r="C546" s="4">
        <v>6.73</v>
      </c>
      <c r="D546" s="5">
        <v>-4.8</v>
      </c>
      <c r="E546" s="5">
        <v>1.3</v>
      </c>
      <c r="F546" s="5">
        <v>-9</v>
      </c>
      <c r="G546" s="4">
        <v>87.7</v>
      </c>
      <c r="H546" s="4">
        <v>64.7</v>
      </c>
      <c r="I546" s="4">
        <v>0.8</v>
      </c>
      <c r="J546" s="4">
        <v>4.3</v>
      </c>
      <c r="K546" s="4">
        <v>0</v>
      </c>
      <c r="L546" s="4">
        <v>878</v>
      </c>
      <c r="M546" s="4">
        <v>-999</v>
      </c>
      <c r="N546" s="4">
        <v>-999</v>
      </c>
      <c r="O546" s="5">
        <v>0.1</v>
      </c>
      <c r="P546" s="5">
        <v>-999</v>
      </c>
      <c r="Q546" s="5">
        <v>-999</v>
      </c>
      <c r="R546" s="4">
        <v>0.434</v>
      </c>
      <c r="S546" s="34">
        <f>ROUND((0.6105*(EXP((17.273*E546)/(E546+237.3))))*(100-H546)/100,3)</f>
        <v>0.23699999999999999</v>
      </c>
      <c r="T546" s="6">
        <f>IF(V546&lt;V547,L546,0)</f>
        <v>0</v>
      </c>
      <c r="U546" s="6">
        <f>IF(T546&gt;0,M546,-999)</f>
        <v>-999</v>
      </c>
      <c r="V546">
        <v>199302</v>
      </c>
      <c r="W546">
        <v>1993</v>
      </c>
    </row>
    <row r="547" spans="1:23" x14ac:dyDescent="0.25">
      <c r="A547" s="14">
        <v>34014</v>
      </c>
      <c r="B547" s="3">
        <v>45</v>
      </c>
      <c r="C547" s="4">
        <v>3.64</v>
      </c>
      <c r="D547" s="5">
        <v>-9.4</v>
      </c>
      <c r="E547" s="5">
        <v>-6.4</v>
      </c>
      <c r="F547" s="5">
        <v>-15.8</v>
      </c>
      <c r="G547" s="4">
        <v>90.7</v>
      </c>
      <c r="H547" s="4">
        <v>61.5</v>
      </c>
      <c r="I547" s="4">
        <v>1.5</v>
      </c>
      <c r="J547" s="4">
        <v>7</v>
      </c>
      <c r="K547" s="4">
        <v>5.3</v>
      </c>
      <c r="L547" s="4">
        <v>919</v>
      </c>
      <c r="M547" s="4">
        <v>-999</v>
      </c>
      <c r="N547" s="4">
        <v>-999</v>
      </c>
      <c r="O547" s="5">
        <v>0.1</v>
      </c>
      <c r="P547" s="5">
        <v>-999</v>
      </c>
      <c r="Q547" s="5">
        <v>-999</v>
      </c>
      <c r="R547" s="4">
        <v>0.23300000000000001</v>
      </c>
      <c r="S547" s="34">
        <f>ROUND((0.6105*(EXP((17.273*E547)/(E547+237.3))))*(100-H547)/100,3)</f>
        <v>0.14599999999999999</v>
      </c>
      <c r="T547" s="6">
        <f>IF(V547&lt;V548,L547,0)</f>
        <v>0</v>
      </c>
      <c r="U547" s="6">
        <f>IF(T547&gt;0,M547,-999)</f>
        <v>-999</v>
      </c>
      <c r="V547">
        <v>199302</v>
      </c>
      <c r="W547">
        <v>1993</v>
      </c>
    </row>
    <row r="548" spans="1:23" x14ac:dyDescent="0.25">
      <c r="A548" s="14">
        <v>34015</v>
      </c>
      <c r="B548" s="3">
        <v>46</v>
      </c>
      <c r="C548" s="4">
        <v>10.59</v>
      </c>
      <c r="D548" s="5">
        <v>-15.1</v>
      </c>
      <c r="E548" s="5">
        <v>-10.6</v>
      </c>
      <c r="F548" s="5">
        <v>-19.5</v>
      </c>
      <c r="G548" s="4">
        <v>58</v>
      </c>
      <c r="H548" s="4">
        <v>49.1</v>
      </c>
      <c r="I548" s="4">
        <v>1.7</v>
      </c>
      <c r="J548" s="4">
        <v>7.3</v>
      </c>
      <c r="K548" s="4">
        <v>0</v>
      </c>
      <c r="L548" s="4">
        <v>898</v>
      </c>
      <c r="M548" s="4">
        <v>-999</v>
      </c>
      <c r="N548" s="4">
        <v>-999</v>
      </c>
      <c r="O548" s="5">
        <v>0.1</v>
      </c>
      <c r="P548" s="5">
        <v>-999</v>
      </c>
      <c r="Q548" s="5">
        <v>-999</v>
      </c>
      <c r="R548" s="4">
        <v>0.13400000000000001</v>
      </c>
      <c r="S548" s="34">
        <f>ROUND((0.6105*(EXP((17.273*E548)/(E548+237.3))))*(100-H548)/100,3)</f>
        <v>0.13900000000000001</v>
      </c>
      <c r="T548" s="6">
        <f>IF(V548&lt;V549,L548,0)</f>
        <v>0</v>
      </c>
      <c r="U548" s="6">
        <f>IF(T548&gt;0,M548,-999)</f>
        <v>-999</v>
      </c>
      <c r="V548">
        <v>199302</v>
      </c>
      <c r="W548">
        <v>1993</v>
      </c>
    </row>
    <row r="549" spans="1:23" x14ac:dyDescent="0.25">
      <c r="A549" s="14">
        <v>34016</v>
      </c>
      <c r="B549" s="3">
        <v>47</v>
      </c>
      <c r="C549" s="4">
        <v>10.79</v>
      </c>
      <c r="D549" s="5">
        <v>-15.8</v>
      </c>
      <c r="E549" s="5">
        <v>-7.7</v>
      </c>
      <c r="F549" s="5">
        <v>-21.2</v>
      </c>
      <c r="G549" s="4">
        <v>52.3</v>
      </c>
      <c r="H549" s="4">
        <v>31.9</v>
      </c>
      <c r="I549" s="4">
        <v>1.3</v>
      </c>
      <c r="J549" s="4">
        <v>5</v>
      </c>
      <c r="K549" s="4">
        <v>0</v>
      </c>
      <c r="L549" s="4">
        <v>889</v>
      </c>
      <c r="M549" s="4">
        <v>-999</v>
      </c>
      <c r="N549" s="4">
        <v>-999</v>
      </c>
      <c r="O549" s="5">
        <v>0.1</v>
      </c>
      <c r="P549" s="5">
        <v>-999</v>
      </c>
      <c r="Q549" s="5">
        <v>-999</v>
      </c>
      <c r="R549" s="4">
        <v>0.109</v>
      </c>
      <c r="S549" s="34">
        <f>ROUND((0.6105*(EXP((17.273*E549)/(E549+237.3))))*(100-H549)/100,3)</f>
        <v>0.23300000000000001</v>
      </c>
      <c r="T549" s="6">
        <f>IF(V549&lt;V550,L549,0)</f>
        <v>0</v>
      </c>
      <c r="U549" s="6">
        <f>IF(T549&gt;0,M549,-999)</f>
        <v>-999</v>
      </c>
      <c r="V549">
        <v>199302</v>
      </c>
      <c r="W549">
        <v>1993</v>
      </c>
    </row>
    <row r="550" spans="1:23" x14ac:dyDescent="0.25">
      <c r="A550" s="14">
        <v>34017</v>
      </c>
      <c r="B550" s="3">
        <v>48</v>
      </c>
      <c r="C550" s="4">
        <v>11.44</v>
      </c>
      <c r="D550" s="5">
        <v>-15.4</v>
      </c>
      <c r="E550" s="5">
        <v>-7.4</v>
      </c>
      <c r="F550" s="5">
        <v>-21.8</v>
      </c>
      <c r="G550" s="4">
        <v>41.7</v>
      </c>
      <c r="H550" s="4">
        <v>26.6</v>
      </c>
      <c r="I550" s="4">
        <v>1</v>
      </c>
      <c r="J550" s="4">
        <v>3.7</v>
      </c>
      <c r="K550" s="4">
        <v>0</v>
      </c>
      <c r="L550" s="4">
        <v>877</v>
      </c>
      <c r="M550" s="4">
        <v>-999</v>
      </c>
      <c r="N550" s="4">
        <v>-999</v>
      </c>
      <c r="O550" s="5">
        <v>0.1</v>
      </c>
      <c r="P550" s="5">
        <v>-999</v>
      </c>
      <c r="Q550" s="5">
        <v>-999</v>
      </c>
      <c r="R550" s="4">
        <v>9.2999999999999999E-2</v>
      </c>
      <c r="S550" s="34">
        <f>ROUND((0.6105*(EXP((17.273*E550)/(E550+237.3))))*(100-H550)/100,3)</f>
        <v>0.25700000000000001</v>
      </c>
      <c r="T550" s="6">
        <f>IF(V550&lt;V551,L550,0)</f>
        <v>0</v>
      </c>
      <c r="U550" s="6">
        <f>IF(T550&gt;0,M550,-999)</f>
        <v>-999</v>
      </c>
      <c r="V550">
        <v>199302</v>
      </c>
      <c r="W550">
        <v>1993</v>
      </c>
    </row>
    <row r="551" spans="1:23" x14ac:dyDescent="0.25">
      <c r="A551" s="14">
        <v>34018</v>
      </c>
      <c r="B551" s="3">
        <v>49</v>
      </c>
      <c r="C551" s="4">
        <v>10.87</v>
      </c>
      <c r="D551" s="5">
        <v>-12.6</v>
      </c>
      <c r="E551" s="5">
        <v>-5</v>
      </c>
      <c r="F551" s="5">
        <v>-20.9</v>
      </c>
      <c r="G551" s="4">
        <v>36</v>
      </c>
      <c r="H551" s="4">
        <v>24</v>
      </c>
      <c r="I551" s="4">
        <v>1.7</v>
      </c>
      <c r="J551" s="4">
        <v>6.9</v>
      </c>
      <c r="K551" s="4">
        <v>0.7</v>
      </c>
      <c r="L551" s="4">
        <v>882</v>
      </c>
      <c r="M551" s="4">
        <v>-999</v>
      </c>
      <c r="N551" s="4">
        <v>-999</v>
      </c>
      <c r="O551" s="5">
        <v>0.1</v>
      </c>
      <c r="P551" s="5">
        <v>-999</v>
      </c>
      <c r="Q551" s="5">
        <v>-999</v>
      </c>
      <c r="R551" s="4">
        <v>0.10100000000000001</v>
      </c>
      <c r="S551" s="34">
        <f>ROUND((0.6105*(EXP((17.273*E551)/(E551+237.3))))*(100-H551)/100,3)</f>
        <v>0.32</v>
      </c>
      <c r="T551" s="6">
        <f>IF(V551&lt;V552,L551,0)</f>
        <v>0</v>
      </c>
      <c r="U551" s="6">
        <f>IF(T551&gt;0,M551,-999)</f>
        <v>-999</v>
      </c>
      <c r="V551">
        <v>199302</v>
      </c>
      <c r="W551">
        <v>1993</v>
      </c>
    </row>
    <row r="552" spans="1:23" x14ac:dyDescent="0.25">
      <c r="A552" s="14">
        <v>34019</v>
      </c>
      <c r="B552" s="3">
        <v>50</v>
      </c>
      <c r="C552" s="4">
        <v>5.17</v>
      </c>
      <c r="D552" s="5">
        <v>-11.1</v>
      </c>
      <c r="E552" s="5">
        <v>-8.5</v>
      </c>
      <c r="F552" s="5">
        <v>-12.4</v>
      </c>
      <c r="G552" s="4">
        <v>71.900000000000006</v>
      </c>
      <c r="H552" s="4">
        <v>33.1</v>
      </c>
      <c r="I552" s="4">
        <v>1.1000000000000001</v>
      </c>
      <c r="J552" s="4">
        <v>6.7</v>
      </c>
      <c r="K552" s="4">
        <v>5.6</v>
      </c>
      <c r="L552" s="4">
        <v>925</v>
      </c>
      <c r="M552" s="4">
        <v>-999</v>
      </c>
      <c r="N552" s="4">
        <v>-999</v>
      </c>
      <c r="O552" s="5">
        <v>0.1</v>
      </c>
      <c r="P552" s="5">
        <v>-999</v>
      </c>
      <c r="Q552" s="5">
        <v>-999</v>
      </c>
      <c r="R552" s="4">
        <v>0.107</v>
      </c>
      <c r="S552" s="34">
        <f>ROUND((0.6105*(EXP((17.273*E552)/(E552+237.3))))*(100-H552)/100,3)</f>
        <v>0.215</v>
      </c>
      <c r="T552" s="6">
        <f>IF(V552&lt;V553,L552,0)</f>
        <v>0</v>
      </c>
      <c r="U552" s="6">
        <f>IF(T552&gt;0,M552,-999)</f>
        <v>-999</v>
      </c>
      <c r="V552">
        <v>199302</v>
      </c>
      <c r="W552">
        <v>1993</v>
      </c>
    </row>
    <row r="553" spans="1:23" x14ac:dyDescent="0.25">
      <c r="A553" s="14">
        <v>34020</v>
      </c>
      <c r="B553" s="3">
        <v>51</v>
      </c>
      <c r="C553" s="4">
        <v>3.31</v>
      </c>
      <c r="D553" s="5">
        <v>-11.4</v>
      </c>
      <c r="E553" s="5">
        <v>-8.3000000000000007</v>
      </c>
      <c r="F553" s="5">
        <v>-14.9</v>
      </c>
      <c r="G553" s="4">
        <v>94.1</v>
      </c>
      <c r="H553" s="4">
        <v>92.7</v>
      </c>
      <c r="I553" s="4">
        <v>0.4</v>
      </c>
      <c r="J553" s="4">
        <v>3.4</v>
      </c>
      <c r="K553" s="4">
        <v>10.5</v>
      </c>
      <c r="L553" s="4">
        <v>1006</v>
      </c>
      <c r="M553" s="4">
        <v>-999</v>
      </c>
      <c r="N553" s="4">
        <v>-999</v>
      </c>
      <c r="O553" s="5">
        <v>0</v>
      </c>
      <c r="P553" s="5">
        <v>-999</v>
      </c>
      <c r="Q553" s="5">
        <v>-999</v>
      </c>
      <c r="R553" s="4">
        <v>0.30199999999999999</v>
      </c>
      <c r="S553" s="34">
        <f>ROUND((0.6105*(EXP((17.273*E553)/(E553+237.3))))*(100-H553)/100,3)</f>
        <v>2.4E-2</v>
      </c>
      <c r="T553" s="6">
        <f>IF(V553&lt;V554,L553,0)</f>
        <v>0</v>
      </c>
      <c r="U553" s="6">
        <f>IF(T553&gt;0,M553,-999)</f>
        <v>-999</v>
      </c>
      <c r="V553">
        <v>199302</v>
      </c>
      <c r="W553">
        <v>1993</v>
      </c>
    </row>
    <row r="554" spans="1:23" x14ac:dyDescent="0.25">
      <c r="A554" s="14">
        <v>34021</v>
      </c>
      <c r="B554" s="3">
        <v>52</v>
      </c>
      <c r="C554" s="4">
        <v>4.5</v>
      </c>
      <c r="D554" s="5">
        <v>-10.7</v>
      </c>
      <c r="E554" s="5">
        <v>-4.9000000000000004</v>
      </c>
      <c r="F554" s="5">
        <v>-15.7</v>
      </c>
      <c r="G554" s="4">
        <v>93.7</v>
      </c>
      <c r="H554" s="4">
        <v>90</v>
      </c>
      <c r="I554" s="4">
        <v>0.5</v>
      </c>
      <c r="J554" s="4">
        <v>2.9</v>
      </c>
      <c r="K554" s="4">
        <v>0</v>
      </c>
      <c r="L554" s="4">
        <v>996</v>
      </c>
      <c r="M554" s="4">
        <v>-999</v>
      </c>
      <c r="N554" s="4">
        <v>-999</v>
      </c>
      <c r="O554" s="5">
        <v>0</v>
      </c>
      <c r="P554" s="5">
        <v>-999</v>
      </c>
      <c r="Q554" s="5">
        <v>-999</v>
      </c>
      <c r="R554" s="4">
        <v>0.38100000000000001</v>
      </c>
      <c r="S554" s="34">
        <f>ROUND((0.6105*(EXP((17.273*E554)/(E554+237.3))))*(100-H554)/100,3)</f>
        <v>4.2000000000000003E-2</v>
      </c>
      <c r="T554" s="6">
        <f>IF(V554&lt;V555,L554,0)</f>
        <v>0</v>
      </c>
      <c r="U554" s="6">
        <f>IF(T554&gt;0,M554,-999)</f>
        <v>-999</v>
      </c>
      <c r="V554">
        <v>199302</v>
      </c>
      <c r="W554">
        <v>1993</v>
      </c>
    </row>
    <row r="555" spans="1:23" x14ac:dyDescent="0.25">
      <c r="A555" s="14">
        <v>34022</v>
      </c>
      <c r="B555" s="3">
        <v>53</v>
      </c>
      <c r="C555" s="4">
        <v>6.41</v>
      </c>
      <c r="D555" s="5">
        <v>-12.8</v>
      </c>
      <c r="E555" s="5">
        <v>-7.1</v>
      </c>
      <c r="F555" s="5">
        <v>-17.899999999999999</v>
      </c>
      <c r="G555" s="4">
        <v>89.6</v>
      </c>
      <c r="H555" s="4">
        <v>80.7</v>
      </c>
      <c r="I555" s="4">
        <v>0.5</v>
      </c>
      <c r="J555" s="4">
        <v>3</v>
      </c>
      <c r="K555" s="4">
        <v>0</v>
      </c>
      <c r="L555" s="4">
        <v>994</v>
      </c>
      <c r="M555" s="4">
        <v>-999</v>
      </c>
      <c r="N555" s="4">
        <v>-999</v>
      </c>
      <c r="O555" s="5">
        <v>0</v>
      </c>
      <c r="P555" s="5">
        <v>-999</v>
      </c>
      <c r="Q555" s="5">
        <v>-999</v>
      </c>
      <c r="R555" s="4">
        <v>0.28999999999999998</v>
      </c>
      <c r="S555" s="34">
        <f>ROUND((0.6105*(EXP((17.273*E555)/(E555+237.3))))*(100-H555)/100,3)</f>
        <v>6.9000000000000006E-2</v>
      </c>
      <c r="T555" s="6">
        <f>IF(V555&lt;V556,L555,0)</f>
        <v>0</v>
      </c>
      <c r="U555" s="6">
        <f>IF(T555&gt;0,M555,-999)</f>
        <v>-999</v>
      </c>
      <c r="V555">
        <v>199302</v>
      </c>
      <c r="W555">
        <v>1993</v>
      </c>
    </row>
    <row r="556" spans="1:23" x14ac:dyDescent="0.25">
      <c r="A556" s="14">
        <v>34023</v>
      </c>
      <c r="B556" s="3">
        <v>54</v>
      </c>
      <c r="C556" s="4">
        <v>11.97</v>
      </c>
      <c r="D556" s="5">
        <v>-14.6</v>
      </c>
      <c r="E556" s="5">
        <v>-7.2</v>
      </c>
      <c r="F556" s="5">
        <v>-19.3</v>
      </c>
      <c r="G556" s="4">
        <v>83.4</v>
      </c>
      <c r="H556" s="4">
        <v>68.099999999999994</v>
      </c>
      <c r="I556" s="4">
        <v>0.9</v>
      </c>
      <c r="J556" s="4">
        <v>3.8</v>
      </c>
      <c r="K556" s="4">
        <v>0</v>
      </c>
      <c r="L556" s="4">
        <v>980</v>
      </c>
      <c r="M556" s="4">
        <v>-999</v>
      </c>
      <c r="N556" s="4">
        <v>-999</v>
      </c>
      <c r="O556" s="5">
        <v>0</v>
      </c>
      <c r="P556" s="5">
        <v>-999</v>
      </c>
      <c r="Q556" s="5">
        <v>-999</v>
      </c>
      <c r="R556" s="4">
        <v>0.24199999999999999</v>
      </c>
      <c r="S556" s="34">
        <f>ROUND((0.6105*(EXP((17.273*E556)/(E556+237.3))))*(100-H556)/100,3)</f>
        <v>0.113</v>
      </c>
      <c r="T556" s="6">
        <f>IF(V556&lt;V557,L556,0)</f>
        <v>0</v>
      </c>
      <c r="U556" s="6">
        <f>IF(T556&gt;0,M556,-999)</f>
        <v>-999</v>
      </c>
      <c r="V556">
        <v>199302</v>
      </c>
      <c r="W556">
        <v>1993</v>
      </c>
    </row>
    <row r="557" spans="1:23" x14ac:dyDescent="0.25">
      <c r="A557" s="14">
        <v>34024</v>
      </c>
      <c r="B557" s="3">
        <v>55</v>
      </c>
      <c r="C557" s="4">
        <v>13.03</v>
      </c>
      <c r="D557" s="5">
        <v>-12.7</v>
      </c>
      <c r="E557" s="5">
        <v>-3.8</v>
      </c>
      <c r="F557" s="5">
        <v>-18.399999999999999</v>
      </c>
      <c r="G557" s="4">
        <v>65.400000000000006</v>
      </c>
      <c r="H557" s="4">
        <v>37.6</v>
      </c>
      <c r="I557" s="4">
        <v>1</v>
      </c>
      <c r="J557" s="4">
        <v>4.5</v>
      </c>
      <c r="K557" s="4">
        <v>0</v>
      </c>
      <c r="L557" s="4">
        <v>975</v>
      </c>
      <c r="M557" s="4">
        <v>-999</v>
      </c>
      <c r="N557" s="4">
        <v>-999</v>
      </c>
      <c r="O557" s="5">
        <v>0</v>
      </c>
      <c r="P557" s="5">
        <v>-999</v>
      </c>
      <c r="Q557" s="5">
        <v>-999</v>
      </c>
      <c r="R557" s="4">
        <v>0.17299999999999999</v>
      </c>
      <c r="S557" s="34">
        <f>ROUND((0.6105*(EXP((17.273*E557)/(E557+237.3))))*(100-H557)/100,3)</f>
        <v>0.28799999999999998</v>
      </c>
      <c r="T557" s="6">
        <f>IF(V557&lt;V558,L557,0)</f>
        <v>0</v>
      </c>
      <c r="U557" s="6">
        <f>IF(T557&gt;0,M557,-999)</f>
        <v>-999</v>
      </c>
      <c r="V557">
        <v>199302</v>
      </c>
      <c r="W557">
        <v>1993</v>
      </c>
    </row>
    <row r="558" spans="1:23" x14ac:dyDescent="0.25">
      <c r="A558" s="14">
        <v>34025</v>
      </c>
      <c r="B558" s="3">
        <v>56</v>
      </c>
      <c r="C558" s="4">
        <v>13.21</v>
      </c>
      <c r="D558" s="5">
        <v>-11.1</v>
      </c>
      <c r="E558" s="5">
        <v>-1.4</v>
      </c>
      <c r="F558" s="5">
        <v>-17.600000000000001</v>
      </c>
      <c r="G558" s="4">
        <v>68.099999999999994</v>
      </c>
      <c r="H558" s="4">
        <v>37.5</v>
      </c>
      <c r="I558" s="4">
        <v>0.9</v>
      </c>
      <c r="J558" s="4">
        <v>2.8</v>
      </c>
      <c r="K558" s="4">
        <v>0</v>
      </c>
      <c r="L558" s="4">
        <v>966</v>
      </c>
      <c r="M558" s="4">
        <v>-999</v>
      </c>
      <c r="N558" s="4">
        <v>-999</v>
      </c>
      <c r="O558" s="5">
        <v>0</v>
      </c>
      <c r="P558" s="5">
        <v>-999</v>
      </c>
      <c r="Q558" s="5">
        <v>-999</v>
      </c>
      <c r="R558" s="4">
        <v>0.20699999999999999</v>
      </c>
      <c r="S558" s="34">
        <f>ROUND((0.6105*(EXP((17.273*E558)/(E558+237.3))))*(100-H558)/100,3)</f>
        <v>0.34399999999999997</v>
      </c>
      <c r="T558" s="6">
        <f>IF(V558&lt;V559,L558,0)</f>
        <v>0</v>
      </c>
      <c r="U558" s="6">
        <f>IF(T558&gt;0,M558,-999)</f>
        <v>-999</v>
      </c>
      <c r="V558">
        <v>199302</v>
      </c>
      <c r="W558">
        <v>1993</v>
      </c>
    </row>
    <row r="559" spans="1:23" x14ac:dyDescent="0.25">
      <c r="A559" s="14">
        <v>34026</v>
      </c>
      <c r="B559" s="3">
        <v>57</v>
      </c>
      <c r="C559" s="4">
        <v>12.44</v>
      </c>
      <c r="D559" s="5">
        <v>-8.6999999999999993</v>
      </c>
      <c r="E559" s="5">
        <v>-1.4</v>
      </c>
      <c r="F559" s="5">
        <v>-16.100000000000001</v>
      </c>
      <c r="G559" s="4">
        <v>67.400000000000006</v>
      </c>
      <c r="H559" s="4">
        <v>48.7</v>
      </c>
      <c r="I559" s="4">
        <v>0.7</v>
      </c>
      <c r="J559" s="4">
        <v>2.5</v>
      </c>
      <c r="K559" s="4">
        <v>0</v>
      </c>
      <c r="L559" s="4">
        <v>960</v>
      </c>
      <c r="M559" s="4">
        <v>-999</v>
      </c>
      <c r="N559" s="4">
        <v>-999</v>
      </c>
      <c r="O559" s="5">
        <v>0</v>
      </c>
      <c r="P559" s="5">
        <v>-999</v>
      </c>
      <c r="Q559" s="5">
        <v>-999</v>
      </c>
      <c r="R559" s="4">
        <v>0.26800000000000002</v>
      </c>
      <c r="S559" s="34">
        <f>ROUND((0.6105*(EXP((17.273*E559)/(E559+237.3))))*(100-H559)/100,3)</f>
        <v>0.28299999999999997</v>
      </c>
      <c r="T559" s="6">
        <f>IF(V559&lt;V560,L559,0)</f>
        <v>0</v>
      </c>
      <c r="U559" s="6">
        <f>IF(T559&gt;0,M559,-999)</f>
        <v>-999</v>
      </c>
      <c r="V559">
        <v>199302</v>
      </c>
      <c r="W559">
        <v>1993</v>
      </c>
    </row>
    <row r="560" spans="1:23" x14ac:dyDescent="0.25">
      <c r="A560" s="14">
        <v>34027</v>
      </c>
      <c r="B560" s="3">
        <v>58</v>
      </c>
      <c r="C560" s="4">
        <v>7.37</v>
      </c>
      <c r="D560" s="5">
        <v>-3.5</v>
      </c>
      <c r="E560" s="5">
        <v>1.4</v>
      </c>
      <c r="F560" s="5">
        <v>-6.1</v>
      </c>
      <c r="G560" s="4">
        <v>57.9</v>
      </c>
      <c r="H560" s="4">
        <v>46.2</v>
      </c>
      <c r="I560" s="4">
        <v>0.3</v>
      </c>
      <c r="J560" s="4">
        <v>1.9</v>
      </c>
      <c r="K560" s="4">
        <v>0</v>
      </c>
      <c r="L560" s="4">
        <v>953</v>
      </c>
      <c r="M560" s="4">
        <v>-999</v>
      </c>
      <c r="N560" s="4">
        <v>-999</v>
      </c>
      <c r="O560" s="5">
        <v>0</v>
      </c>
      <c r="P560" s="5">
        <v>-999</v>
      </c>
      <c r="Q560" s="5">
        <v>-999</v>
      </c>
      <c r="R560" s="4">
        <v>0.311</v>
      </c>
      <c r="S560" s="34">
        <f>ROUND((0.6105*(EXP((17.273*E560)/(E560+237.3))))*(100-H560)/100,3)</f>
        <v>0.36299999999999999</v>
      </c>
      <c r="T560" s="6">
        <f>IF(V560&lt;V561,L560,0)</f>
        <v>0</v>
      </c>
      <c r="U560" s="6">
        <f>IF(T560&gt;0,M560,-999)</f>
        <v>-999</v>
      </c>
      <c r="V560">
        <v>199302</v>
      </c>
      <c r="W560">
        <v>1993</v>
      </c>
    </row>
    <row r="561" spans="1:23" x14ac:dyDescent="0.25">
      <c r="A561" s="14">
        <v>34028</v>
      </c>
      <c r="B561" s="3">
        <v>59</v>
      </c>
      <c r="C561" s="4">
        <v>12.86</v>
      </c>
      <c r="D561" s="5">
        <v>-1.6</v>
      </c>
      <c r="E561" s="5">
        <v>4.8</v>
      </c>
      <c r="F561" s="5">
        <v>-5.2</v>
      </c>
      <c r="G561" s="4">
        <v>66.3</v>
      </c>
      <c r="H561" s="4">
        <v>46</v>
      </c>
      <c r="I561" s="4">
        <v>0.8</v>
      </c>
      <c r="J561" s="4">
        <v>4.5999999999999996</v>
      </c>
      <c r="K561" s="4">
        <v>0</v>
      </c>
      <c r="L561" s="4">
        <v>924</v>
      </c>
      <c r="M561" s="4">
        <v>-999</v>
      </c>
      <c r="N561" s="4">
        <v>-999</v>
      </c>
      <c r="O561" s="5">
        <v>0</v>
      </c>
      <c r="P561" s="5">
        <v>-999</v>
      </c>
      <c r="Q561" s="5">
        <v>-999</v>
      </c>
      <c r="R561" s="4">
        <v>0.39400000000000002</v>
      </c>
      <c r="S561" s="34">
        <f>ROUND((0.6105*(EXP((17.273*E561)/(E561+237.3))))*(100-H561)/100,3)</f>
        <v>0.46400000000000002</v>
      </c>
      <c r="T561" s="6">
        <f>IF(V561&lt;V562,L561,0)</f>
        <v>924</v>
      </c>
      <c r="U561" s="6">
        <f>IF(T561&gt;0,M561,-999)</f>
        <v>-999</v>
      </c>
      <c r="V561">
        <v>199302</v>
      </c>
      <c r="W561">
        <v>1993</v>
      </c>
    </row>
    <row r="562" spans="1:23" x14ac:dyDescent="0.25">
      <c r="A562" s="14">
        <v>34029</v>
      </c>
      <c r="B562" s="3">
        <v>60</v>
      </c>
      <c r="C562" s="4">
        <v>7.19</v>
      </c>
      <c r="D562" s="5">
        <v>-2.7</v>
      </c>
      <c r="E562" s="5">
        <v>2.9</v>
      </c>
      <c r="F562" s="5">
        <v>-5.7</v>
      </c>
      <c r="G562" s="4">
        <v>66.3</v>
      </c>
      <c r="H562" s="4">
        <v>40.799999999999997</v>
      </c>
      <c r="I562" s="4">
        <v>0.5</v>
      </c>
      <c r="J562" s="4">
        <v>4.3</v>
      </c>
      <c r="K562" s="4">
        <v>0</v>
      </c>
      <c r="L562" s="4">
        <v>924</v>
      </c>
      <c r="M562" s="4">
        <v>-999</v>
      </c>
      <c r="N562" s="4">
        <v>-999</v>
      </c>
      <c r="O562" s="5">
        <v>0</v>
      </c>
      <c r="P562" s="5">
        <v>-999</v>
      </c>
      <c r="Q562" s="5">
        <v>-999</v>
      </c>
      <c r="R562" s="4">
        <v>0.307</v>
      </c>
      <c r="S562" s="34">
        <f>ROUND((0.6105*(EXP((17.273*E562)/(E562+237.3))))*(100-H562)/100,3)</f>
        <v>0.44500000000000001</v>
      </c>
      <c r="T562" s="6">
        <f>IF(V562&lt;V563,L562,0)</f>
        <v>0</v>
      </c>
      <c r="U562" s="6">
        <f>IF(T562&gt;0,M562,-999)</f>
        <v>-999</v>
      </c>
      <c r="V562">
        <v>199303</v>
      </c>
      <c r="W562">
        <v>1993</v>
      </c>
    </row>
    <row r="563" spans="1:23" x14ac:dyDescent="0.25">
      <c r="A563" s="14">
        <v>34030</v>
      </c>
      <c r="B563" s="3">
        <v>61</v>
      </c>
      <c r="C563" s="4">
        <v>12.82</v>
      </c>
      <c r="D563" s="5">
        <v>-3.3</v>
      </c>
      <c r="E563" s="5">
        <v>4.8</v>
      </c>
      <c r="F563" s="5">
        <v>-7.8</v>
      </c>
      <c r="G563" s="4">
        <v>75.5</v>
      </c>
      <c r="H563" s="4">
        <v>47.3</v>
      </c>
      <c r="I563" s="4">
        <v>1.5</v>
      </c>
      <c r="J563" s="4">
        <v>6.6</v>
      </c>
      <c r="K563" s="4">
        <v>0</v>
      </c>
      <c r="L563" s="4">
        <v>920</v>
      </c>
      <c r="M563" s="4">
        <v>-999</v>
      </c>
      <c r="N563" s="4">
        <v>-999</v>
      </c>
      <c r="O563" s="5">
        <v>0</v>
      </c>
      <c r="P563" s="5">
        <v>-999</v>
      </c>
      <c r="Q563" s="5">
        <v>-999</v>
      </c>
      <c r="R563" s="4">
        <v>0.40600000000000003</v>
      </c>
      <c r="S563" s="34">
        <f>ROUND((0.6105*(EXP((17.273*E563)/(E563+237.3))))*(100-H563)/100,3)</f>
        <v>0.45300000000000001</v>
      </c>
      <c r="T563" s="6">
        <f>IF(V563&lt;V564,L563,0)</f>
        <v>0</v>
      </c>
      <c r="U563" s="6">
        <f>IF(T563&gt;0,M563,-999)</f>
        <v>-999</v>
      </c>
      <c r="V563">
        <v>199303</v>
      </c>
      <c r="W563">
        <v>1993</v>
      </c>
    </row>
    <row r="564" spans="1:23" x14ac:dyDescent="0.25">
      <c r="A564" s="14">
        <v>34031</v>
      </c>
      <c r="B564" s="3">
        <v>62</v>
      </c>
      <c r="C564" s="4">
        <v>9.11</v>
      </c>
      <c r="D564" s="5">
        <v>-2.4</v>
      </c>
      <c r="E564" s="5">
        <v>3.5</v>
      </c>
      <c r="F564" s="5">
        <v>-5.9</v>
      </c>
      <c r="G564" s="4">
        <v>74</v>
      </c>
      <c r="H564" s="4">
        <v>44.6</v>
      </c>
      <c r="I564" s="4">
        <v>2</v>
      </c>
      <c r="J564" s="4">
        <v>6.8</v>
      </c>
      <c r="K564" s="4">
        <v>0</v>
      </c>
      <c r="L564" s="4">
        <v>916</v>
      </c>
      <c r="M564" s="4">
        <v>-999</v>
      </c>
      <c r="N564" s="4">
        <v>-999</v>
      </c>
      <c r="O564" s="5">
        <v>0</v>
      </c>
      <c r="P564" s="5">
        <v>-999</v>
      </c>
      <c r="Q564" s="5">
        <v>-999</v>
      </c>
      <c r="R564" s="4">
        <v>0.35099999999999998</v>
      </c>
      <c r="S564" s="34">
        <f>ROUND((0.6105*(EXP((17.273*E564)/(E564+237.3))))*(100-H564)/100,3)</f>
        <v>0.435</v>
      </c>
      <c r="T564" s="6">
        <f>IF(V564&lt;V565,L564,0)</f>
        <v>0</v>
      </c>
      <c r="U564" s="6">
        <f>IF(T564&gt;0,M564,-999)</f>
        <v>-999</v>
      </c>
      <c r="V564">
        <v>199303</v>
      </c>
      <c r="W564">
        <v>1993</v>
      </c>
    </row>
    <row r="565" spans="1:23" x14ac:dyDescent="0.25">
      <c r="A565" s="14">
        <v>34032</v>
      </c>
      <c r="B565" s="3">
        <v>63</v>
      </c>
      <c r="C565" s="4">
        <v>7.61</v>
      </c>
      <c r="D565" s="5">
        <v>-1.5</v>
      </c>
      <c r="E565" s="5">
        <v>1.9</v>
      </c>
      <c r="F565" s="5">
        <v>-4.2</v>
      </c>
      <c r="G565" s="4">
        <v>92.6</v>
      </c>
      <c r="H565" s="4">
        <v>81.099999999999994</v>
      </c>
      <c r="I565" s="4">
        <v>3</v>
      </c>
      <c r="J565" s="4">
        <v>9.4</v>
      </c>
      <c r="K565" s="4">
        <v>0</v>
      </c>
      <c r="L565" s="4">
        <v>914</v>
      </c>
      <c r="M565" s="4">
        <v>-999</v>
      </c>
      <c r="N565" s="4">
        <v>-999</v>
      </c>
      <c r="O565" s="5">
        <v>0</v>
      </c>
      <c r="P565" s="5">
        <v>-999</v>
      </c>
      <c r="Q565" s="5">
        <v>-999</v>
      </c>
      <c r="R565" s="4">
        <v>0.56999999999999995</v>
      </c>
      <c r="S565" s="34">
        <f>ROUND((0.6105*(EXP((17.273*E565)/(E565+237.3))))*(100-H565)/100,3)</f>
        <v>0.13200000000000001</v>
      </c>
      <c r="T565" s="6">
        <f>IF(V565&lt;V566,L565,0)</f>
        <v>0</v>
      </c>
      <c r="U565" s="6">
        <f>IF(T565&gt;0,M565,-999)</f>
        <v>-999</v>
      </c>
      <c r="V565">
        <v>199303</v>
      </c>
      <c r="W565">
        <v>1993</v>
      </c>
    </row>
    <row r="566" spans="1:23" x14ac:dyDescent="0.25">
      <c r="A566" s="14">
        <v>34033</v>
      </c>
      <c r="B566" s="3">
        <v>64</v>
      </c>
      <c r="C566" s="4">
        <v>6.37</v>
      </c>
      <c r="D566" s="5">
        <v>1.1000000000000001</v>
      </c>
      <c r="E566" s="5">
        <v>5.3</v>
      </c>
      <c r="F566" s="5">
        <v>-2.7</v>
      </c>
      <c r="G566" s="4">
        <v>90.9</v>
      </c>
      <c r="H566" s="4">
        <v>76.3</v>
      </c>
      <c r="I566" s="4">
        <v>1.2</v>
      </c>
      <c r="J566" s="4">
        <v>5.8</v>
      </c>
      <c r="K566" s="4">
        <v>0</v>
      </c>
      <c r="L566" s="4">
        <v>880</v>
      </c>
      <c r="M566" s="4">
        <v>-999</v>
      </c>
      <c r="N566" s="4">
        <v>-999</v>
      </c>
      <c r="O566" s="5">
        <v>0</v>
      </c>
      <c r="P566" s="5">
        <v>-999</v>
      </c>
      <c r="Q566" s="5">
        <v>-999</v>
      </c>
      <c r="R566" s="4">
        <v>0.68100000000000005</v>
      </c>
      <c r="S566" s="34">
        <f>ROUND((0.6105*(EXP((17.273*E566)/(E566+237.3))))*(100-H566)/100,3)</f>
        <v>0.21099999999999999</v>
      </c>
      <c r="T566" s="6">
        <f>IF(V566&lt;V567,L566,0)</f>
        <v>0</v>
      </c>
      <c r="U566" s="6">
        <f>IF(T566&gt;0,M566,-999)</f>
        <v>-999</v>
      </c>
      <c r="V566">
        <v>199303</v>
      </c>
      <c r="W566">
        <v>1993</v>
      </c>
    </row>
    <row r="567" spans="1:23" x14ac:dyDescent="0.25">
      <c r="A567" s="14">
        <v>34034</v>
      </c>
      <c r="B567" s="3">
        <v>65</v>
      </c>
      <c r="C567" s="4">
        <v>12.3</v>
      </c>
      <c r="D567" s="5">
        <v>3.1</v>
      </c>
      <c r="E567" s="5">
        <v>9.4</v>
      </c>
      <c r="F567" s="5">
        <v>-1.7</v>
      </c>
      <c r="G567" s="4">
        <v>80.099999999999994</v>
      </c>
      <c r="H567" s="4">
        <v>55</v>
      </c>
      <c r="I567" s="4">
        <v>0.8</v>
      </c>
      <c r="J567" s="4">
        <v>4.9000000000000004</v>
      </c>
      <c r="K567" s="4">
        <v>0</v>
      </c>
      <c r="L567" s="4">
        <v>850</v>
      </c>
      <c r="M567" s="4">
        <v>-999</v>
      </c>
      <c r="N567" s="4">
        <v>-999</v>
      </c>
      <c r="O567" s="5">
        <v>0</v>
      </c>
      <c r="P567" s="5">
        <v>-999</v>
      </c>
      <c r="Q567" s="5">
        <v>-999</v>
      </c>
      <c r="R567" s="4">
        <v>0.64800000000000002</v>
      </c>
      <c r="S567" s="34">
        <f>ROUND((0.6105*(EXP((17.273*E567)/(E567+237.3))))*(100-H567)/100,3)</f>
        <v>0.53100000000000003</v>
      </c>
      <c r="T567" s="6">
        <f>IF(V567&lt;V568,L567,0)</f>
        <v>0</v>
      </c>
      <c r="U567" s="6">
        <f>IF(T567&gt;0,M567,-999)</f>
        <v>-999</v>
      </c>
      <c r="V567">
        <v>199303</v>
      </c>
      <c r="W567">
        <v>1993</v>
      </c>
    </row>
    <row r="568" spans="1:23" x14ac:dyDescent="0.25">
      <c r="A568" s="14">
        <v>34035</v>
      </c>
      <c r="B568" s="3">
        <v>66</v>
      </c>
      <c r="C568" s="4">
        <v>12.81</v>
      </c>
      <c r="D568" s="5">
        <v>1.8</v>
      </c>
      <c r="E568" s="5">
        <v>8.1999999999999993</v>
      </c>
      <c r="F568" s="5">
        <v>-2.4</v>
      </c>
      <c r="G568" s="4">
        <v>80.8</v>
      </c>
      <c r="H568" s="4">
        <v>52</v>
      </c>
      <c r="I568" s="4">
        <v>0.4</v>
      </c>
      <c r="J568" s="4">
        <v>3.1</v>
      </c>
      <c r="K568" s="4">
        <v>0</v>
      </c>
      <c r="L568" s="4">
        <v>840</v>
      </c>
      <c r="M568" s="4">
        <v>-999</v>
      </c>
      <c r="N568" s="4">
        <v>-999</v>
      </c>
      <c r="O568" s="5">
        <v>0</v>
      </c>
      <c r="P568" s="5">
        <v>-999</v>
      </c>
      <c r="Q568" s="5">
        <v>-999</v>
      </c>
      <c r="R568" s="4">
        <v>0.56499999999999995</v>
      </c>
      <c r="S568" s="34">
        <f>ROUND((0.6105*(EXP((17.273*E568)/(E568+237.3))))*(100-H568)/100,3)</f>
        <v>0.52200000000000002</v>
      </c>
      <c r="T568" s="6">
        <f>IF(V568&lt;V569,L568,0)</f>
        <v>0</v>
      </c>
      <c r="U568" s="6">
        <f>IF(T568&gt;0,M568,-999)</f>
        <v>-999</v>
      </c>
      <c r="V568">
        <v>199303</v>
      </c>
      <c r="W568">
        <v>1993</v>
      </c>
    </row>
    <row r="569" spans="1:23" x14ac:dyDescent="0.25">
      <c r="A569" s="14">
        <v>34036</v>
      </c>
      <c r="B569" s="3">
        <v>67</v>
      </c>
      <c r="C569" s="4">
        <v>6.79</v>
      </c>
      <c r="D569" s="5">
        <v>-2.8</v>
      </c>
      <c r="E569" s="5">
        <v>0.6</v>
      </c>
      <c r="F569" s="5">
        <v>-9.1</v>
      </c>
      <c r="G569" s="4">
        <v>84.3</v>
      </c>
      <c r="H569" s="4">
        <v>53.3</v>
      </c>
      <c r="I569" s="4">
        <v>1.3</v>
      </c>
      <c r="J569" s="4">
        <v>5.9</v>
      </c>
      <c r="K569" s="4">
        <v>2.2999999999999998</v>
      </c>
      <c r="L569" s="4">
        <v>858</v>
      </c>
      <c r="M569" s="4">
        <v>-999</v>
      </c>
      <c r="N569" s="4">
        <v>-999</v>
      </c>
      <c r="O569" s="5">
        <v>0</v>
      </c>
      <c r="P569" s="5">
        <v>-999</v>
      </c>
      <c r="Q569" s="5">
        <v>-999</v>
      </c>
      <c r="R569" s="4">
        <v>0.34100000000000003</v>
      </c>
      <c r="S569" s="34">
        <f>ROUND((0.6105*(EXP((17.273*E569)/(E569+237.3))))*(100-H569)/100,3)</f>
        <v>0.29799999999999999</v>
      </c>
      <c r="T569" s="6">
        <f>IF(V569&lt;V570,L569,0)</f>
        <v>0</v>
      </c>
      <c r="U569" s="6">
        <f>IF(T569&gt;0,M569,-999)</f>
        <v>-999</v>
      </c>
      <c r="V569">
        <v>199303</v>
      </c>
      <c r="W569">
        <v>1993</v>
      </c>
    </row>
    <row r="570" spans="1:23" x14ac:dyDescent="0.25">
      <c r="A570" s="14">
        <v>34037</v>
      </c>
      <c r="B570" s="3">
        <v>68</v>
      </c>
      <c r="C570" s="4">
        <v>15.51</v>
      </c>
      <c r="D570" s="5">
        <v>-5.2</v>
      </c>
      <c r="E570" s="5">
        <v>3.3</v>
      </c>
      <c r="F570" s="5">
        <v>-12.2</v>
      </c>
      <c r="G570" s="4">
        <v>49.9</v>
      </c>
      <c r="H570" s="4">
        <v>25.4</v>
      </c>
      <c r="I570" s="4">
        <v>0.7</v>
      </c>
      <c r="J570" s="4">
        <v>3.9</v>
      </c>
      <c r="K570" s="4">
        <v>0</v>
      </c>
      <c r="L570" s="4">
        <v>852</v>
      </c>
      <c r="M570" s="4">
        <v>-999</v>
      </c>
      <c r="N570" s="4">
        <v>-999</v>
      </c>
      <c r="O570" s="5">
        <v>0</v>
      </c>
      <c r="P570" s="5">
        <v>-999</v>
      </c>
      <c r="Q570" s="5">
        <v>-999</v>
      </c>
      <c r="R570" s="4">
        <v>0.19700000000000001</v>
      </c>
      <c r="S570" s="34">
        <f>ROUND((0.6105*(EXP((17.273*E570)/(E570+237.3))))*(100-H570)/100,3)</f>
        <v>0.57699999999999996</v>
      </c>
      <c r="T570" s="6">
        <f>IF(V570&lt;V571,L570,0)</f>
        <v>0</v>
      </c>
      <c r="U570" s="6">
        <f>IF(T570&gt;0,M570,-999)</f>
        <v>-999</v>
      </c>
      <c r="V570">
        <v>199303</v>
      </c>
      <c r="W570">
        <v>1993</v>
      </c>
    </row>
    <row r="571" spans="1:23" x14ac:dyDescent="0.25">
      <c r="A571" s="14">
        <v>34038</v>
      </c>
      <c r="B571" s="3">
        <v>69</v>
      </c>
      <c r="C571" s="4">
        <v>15.94</v>
      </c>
      <c r="D571" s="5">
        <v>-6.8</v>
      </c>
      <c r="E571" s="5">
        <v>0.5</v>
      </c>
      <c r="F571" s="5">
        <v>-12.7</v>
      </c>
      <c r="G571" s="4">
        <v>43.3</v>
      </c>
      <c r="H571" s="4">
        <v>22.2</v>
      </c>
      <c r="I571" s="4">
        <v>0.9</v>
      </c>
      <c r="J571" s="4">
        <v>4.5</v>
      </c>
      <c r="K571" s="4">
        <v>0</v>
      </c>
      <c r="L571" s="4">
        <v>851</v>
      </c>
      <c r="M571" s="4">
        <v>-999</v>
      </c>
      <c r="N571" s="4">
        <v>-999</v>
      </c>
      <c r="O571" s="5">
        <v>0</v>
      </c>
      <c r="P571" s="5">
        <v>-999</v>
      </c>
      <c r="Q571" s="5">
        <v>-999</v>
      </c>
      <c r="R571" s="4">
        <v>0.14000000000000001</v>
      </c>
      <c r="S571" s="34">
        <f>ROUND((0.6105*(EXP((17.273*E571)/(E571+237.3))))*(100-H571)/100,3)</f>
        <v>0.49299999999999999</v>
      </c>
      <c r="T571" s="6">
        <f>IF(V571&lt;V572,L571,0)</f>
        <v>0</v>
      </c>
      <c r="U571" s="6">
        <f>IF(T571&gt;0,M571,-999)</f>
        <v>-999</v>
      </c>
      <c r="V571">
        <v>199303</v>
      </c>
      <c r="W571">
        <v>1993</v>
      </c>
    </row>
    <row r="572" spans="1:23" x14ac:dyDescent="0.25">
      <c r="A572" s="14">
        <v>34039</v>
      </c>
      <c r="B572" s="3">
        <v>70</v>
      </c>
      <c r="C572" s="4">
        <v>16.5</v>
      </c>
      <c r="D572" s="5">
        <v>-6.5</v>
      </c>
      <c r="E572" s="5">
        <v>0.9</v>
      </c>
      <c r="F572" s="5">
        <v>-11.6</v>
      </c>
      <c r="G572" s="4">
        <v>40.200000000000003</v>
      </c>
      <c r="H572" s="4">
        <v>22</v>
      </c>
      <c r="I572" s="4">
        <v>1.2</v>
      </c>
      <c r="J572" s="4">
        <v>6.7</v>
      </c>
      <c r="K572" s="4">
        <v>0</v>
      </c>
      <c r="L572" s="4">
        <v>848</v>
      </c>
      <c r="M572" s="4">
        <v>-999</v>
      </c>
      <c r="N572" s="4">
        <v>-999</v>
      </c>
      <c r="O572" s="5">
        <v>0</v>
      </c>
      <c r="P572" s="5">
        <v>-999</v>
      </c>
      <c r="Q572" s="5">
        <v>-999</v>
      </c>
      <c r="R572" s="4">
        <v>0.14399999999999999</v>
      </c>
      <c r="S572" s="34">
        <f>ROUND((0.6105*(EXP((17.273*E572)/(E572+237.3))))*(100-H572)/100,3)</f>
        <v>0.50800000000000001</v>
      </c>
      <c r="T572" s="6">
        <f>IF(V572&lt;V573,L572,0)</f>
        <v>0</v>
      </c>
      <c r="U572" s="6">
        <f>IF(T572&gt;0,M572,-999)</f>
        <v>-999</v>
      </c>
      <c r="V572">
        <v>199303</v>
      </c>
      <c r="W572">
        <v>1993</v>
      </c>
    </row>
    <row r="573" spans="1:23" x14ac:dyDescent="0.25">
      <c r="A573" s="14">
        <v>34040</v>
      </c>
      <c r="B573" s="3">
        <v>71</v>
      </c>
      <c r="C573" s="4">
        <v>11.23</v>
      </c>
      <c r="D573" s="5">
        <v>-5.3</v>
      </c>
      <c r="E573" s="5">
        <v>-0.1</v>
      </c>
      <c r="F573" s="5">
        <v>-9.9</v>
      </c>
      <c r="G573" s="4">
        <v>35.4</v>
      </c>
      <c r="H573" s="4">
        <v>27.2</v>
      </c>
      <c r="I573" s="4">
        <v>1.6</v>
      </c>
      <c r="J573" s="4">
        <v>5.8</v>
      </c>
      <c r="K573" s="4">
        <v>0</v>
      </c>
      <c r="L573" s="4">
        <v>840</v>
      </c>
      <c r="M573" s="4">
        <v>-999</v>
      </c>
      <c r="N573" s="4">
        <v>-999</v>
      </c>
      <c r="O573" s="5">
        <v>0</v>
      </c>
      <c r="P573" s="5">
        <v>-999</v>
      </c>
      <c r="Q573" s="5">
        <v>-999</v>
      </c>
      <c r="R573" s="4">
        <v>0.16500000000000001</v>
      </c>
      <c r="S573" s="34">
        <f>ROUND((0.6105*(EXP((17.273*E573)/(E573+237.3))))*(100-H573)/100,3)</f>
        <v>0.441</v>
      </c>
      <c r="T573" s="6">
        <f>IF(V573&lt;V574,L573,0)</f>
        <v>0</v>
      </c>
      <c r="U573" s="6">
        <f>IF(T573&gt;0,M573,-999)</f>
        <v>-999</v>
      </c>
      <c r="V573">
        <v>199303</v>
      </c>
      <c r="W573">
        <v>1993</v>
      </c>
    </row>
    <row r="574" spans="1:23" x14ac:dyDescent="0.25">
      <c r="A574" s="14">
        <v>34041</v>
      </c>
      <c r="B574" s="3">
        <v>72</v>
      </c>
      <c r="C574" s="4">
        <v>16.38</v>
      </c>
      <c r="D574" s="5">
        <v>-3.8</v>
      </c>
      <c r="E574" s="5">
        <v>4.8</v>
      </c>
      <c r="F574" s="5">
        <v>-11.8</v>
      </c>
      <c r="G574" s="4">
        <v>42.1</v>
      </c>
      <c r="H574" s="4">
        <v>22.6</v>
      </c>
      <c r="I574" s="4">
        <v>0.8</v>
      </c>
      <c r="J574" s="4">
        <v>2.7</v>
      </c>
      <c r="K574" s="4">
        <v>0</v>
      </c>
      <c r="L574" s="4">
        <v>839</v>
      </c>
      <c r="M574" s="4">
        <v>-999</v>
      </c>
      <c r="N574" s="4">
        <v>-999</v>
      </c>
      <c r="O574" s="5">
        <v>0</v>
      </c>
      <c r="P574" s="5">
        <v>-999</v>
      </c>
      <c r="Q574" s="5">
        <v>-999</v>
      </c>
      <c r="R574" s="4">
        <v>0.19400000000000001</v>
      </c>
      <c r="S574" s="34">
        <f>ROUND((0.6105*(EXP((17.273*E574)/(E574+237.3))))*(100-H574)/100,3)</f>
        <v>0.66600000000000004</v>
      </c>
      <c r="T574" s="6">
        <f>IF(V574&lt;V575,L574,0)</f>
        <v>0</v>
      </c>
      <c r="U574" s="6">
        <f>IF(T574&gt;0,M574,-999)</f>
        <v>-999</v>
      </c>
      <c r="V574">
        <v>199303</v>
      </c>
      <c r="W574">
        <v>1993</v>
      </c>
    </row>
    <row r="575" spans="1:23" x14ac:dyDescent="0.25">
      <c r="A575" s="14">
        <v>34042</v>
      </c>
      <c r="B575" s="3">
        <v>73</v>
      </c>
      <c r="C575" s="4">
        <v>5</v>
      </c>
      <c r="D575" s="5">
        <v>-2.2999999999999998</v>
      </c>
      <c r="E575" s="5">
        <v>0.5</v>
      </c>
      <c r="F575" s="5">
        <v>-5.4</v>
      </c>
      <c r="G575" s="4">
        <v>92</v>
      </c>
      <c r="H575" s="4">
        <v>68.599999999999994</v>
      </c>
      <c r="I575" s="4">
        <v>0.5</v>
      </c>
      <c r="J575" s="4">
        <v>4.0999999999999996</v>
      </c>
      <c r="K575" s="4">
        <v>12.2</v>
      </c>
      <c r="L575" s="4">
        <v>933</v>
      </c>
      <c r="M575" s="4">
        <v>-999</v>
      </c>
      <c r="N575" s="4">
        <v>-999</v>
      </c>
      <c r="O575" s="5">
        <v>0</v>
      </c>
      <c r="P575" s="5">
        <v>-999</v>
      </c>
      <c r="Q575" s="5">
        <v>-999</v>
      </c>
      <c r="R575" s="4">
        <v>0.435</v>
      </c>
      <c r="S575" s="34">
        <f>ROUND((0.6105*(EXP((17.273*E575)/(E575+237.3))))*(100-H575)/100,3)</f>
        <v>0.19900000000000001</v>
      </c>
      <c r="T575" s="6">
        <f>IF(V575&lt;V576,L575,0)</f>
        <v>0</v>
      </c>
      <c r="U575" s="6">
        <f>IF(T575&gt;0,M575,-999)</f>
        <v>-999</v>
      </c>
      <c r="V575">
        <v>199303</v>
      </c>
      <c r="W575">
        <v>1993</v>
      </c>
    </row>
    <row r="576" spans="1:23" x14ac:dyDescent="0.25">
      <c r="A576" s="14">
        <v>34043</v>
      </c>
      <c r="B576" s="3">
        <v>74</v>
      </c>
      <c r="C576" s="4">
        <v>8.09</v>
      </c>
      <c r="D576" s="5">
        <v>-6.8</v>
      </c>
      <c r="E576" s="5">
        <v>-2.5</v>
      </c>
      <c r="F576" s="5">
        <v>-12.4</v>
      </c>
      <c r="G576" s="4">
        <v>94.6</v>
      </c>
      <c r="H576" s="4">
        <v>85.6</v>
      </c>
      <c r="I576" s="4">
        <v>1.6</v>
      </c>
      <c r="J576" s="4">
        <v>6.5</v>
      </c>
      <c r="K576" s="4">
        <v>7.8</v>
      </c>
      <c r="L576" s="4">
        <v>993</v>
      </c>
      <c r="M576" s="4">
        <v>-999</v>
      </c>
      <c r="N576" s="4">
        <v>-999</v>
      </c>
      <c r="O576" s="5">
        <v>0</v>
      </c>
      <c r="P576" s="5">
        <v>-999</v>
      </c>
      <c r="Q576" s="5">
        <v>-999</v>
      </c>
      <c r="R576" s="4">
        <v>0.434</v>
      </c>
      <c r="S576" s="34">
        <f>ROUND((0.6105*(EXP((17.273*E576)/(E576+237.3))))*(100-H576)/100,3)</f>
        <v>7.2999999999999995E-2</v>
      </c>
      <c r="T576" s="6">
        <f>IF(V576&lt;V577,L576,0)</f>
        <v>0</v>
      </c>
      <c r="U576" s="6">
        <f>IF(T576&gt;0,M576,-999)</f>
        <v>-999</v>
      </c>
      <c r="V576">
        <v>199303</v>
      </c>
      <c r="W576">
        <v>1993</v>
      </c>
    </row>
    <row r="577" spans="1:23" x14ac:dyDescent="0.25">
      <c r="A577" s="14">
        <v>34044</v>
      </c>
      <c r="B577" s="3">
        <v>75</v>
      </c>
      <c r="C577" s="4">
        <v>14.33</v>
      </c>
      <c r="D577" s="5">
        <v>-7.8</v>
      </c>
      <c r="E577" s="5">
        <v>0.6</v>
      </c>
      <c r="F577" s="5">
        <v>-16.7</v>
      </c>
      <c r="G577" s="4">
        <v>65</v>
      </c>
      <c r="H577" s="4">
        <v>46.4</v>
      </c>
      <c r="I577" s="4">
        <v>1.3</v>
      </c>
      <c r="J577" s="4">
        <v>7</v>
      </c>
      <c r="K577" s="4">
        <v>0</v>
      </c>
      <c r="L577" s="4">
        <v>969</v>
      </c>
      <c r="M577" s="4">
        <v>-999</v>
      </c>
      <c r="N577" s="4">
        <v>-999</v>
      </c>
      <c r="O577" s="5">
        <v>0</v>
      </c>
      <c r="P577" s="5">
        <v>-999</v>
      </c>
      <c r="Q577" s="5">
        <v>-999</v>
      </c>
      <c r="R577" s="4">
        <v>0.29599999999999999</v>
      </c>
      <c r="S577" s="34">
        <f>ROUND((0.6105*(EXP((17.273*E577)/(E577+237.3))))*(100-H577)/100,3)</f>
        <v>0.34200000000000003</v>
      </c>
      <c r="T577" s="6">
        <f>IF(V577&lt;V578,L577,0)</f>
        <v>0</v>
      </c>
      <c r="U577" s="6">
        <f>IF(T577&gt;0,M577,-999)</f>
        <v>-999</v>
      </c>
      <c r="V577">
        <v>199303</v>
      </c>
      <c r="W577">
        <v>1993</v>
      </c>
    </row>
    <row r="578" spans="1:23" x14ac:dyDescent="0.25">
      <c r="A578" s="14">
        <v>34045</v>
      </c>
      <c r="B578" s="3">
        <v>76</v>
      </c>
      <c r="C578" s="4">
        <v>7.88</v>
      </c>
      <c r="D578" s="5">
        <v>-3.7</v>
      </c>
      <c r="E578" s="5">
        <v>2.1</v>
      </c>
      <c r="F578" s="5">
        <v>-8.1999999999999993</v>
      </c>
      <c r="G578" s="4">
        <v>91.4</v>
      </c>
      <c r="H578" s="4">
        <v>53.2</v>
      </c>
      <c r="I578" s="4">
        <v>1.8</v>
      </c>
      <c r="J578" s="4">
        <v>9.1</v>
      </c>
      <c r="K578" s="4">
        <v>0</v>
      </c>
      <c r="L578" s="4">
        <v>969</v>
      </c>
      <c r="M578" s="4">
        <v>-999</v>
      </c>
      <c r="N578" s="4">
        <v>-999</v>
      </c>
      <c r="O578" s="5">
        <v>0</v>
      </c>
      <c r="P578" s="5">
        <v>-999</v>
      </c>
      <c r="Q578" s="5">
        <v>-999</v>
      </c>
      <c r="R578" s="4">
        <v>0.377</v>
      </c>
      <c r="S578" s="34">
        <f>ROUND((0.6105*(EXP((17.273*E578)/(E578+237.3))))*(100-H578)/100,3)</f>
        <v>0.33200000000000002</v>
      </c>
      <c r="T578" s="6">
        <f>IF(V578&lt;V579,L578,0)</f>
        <v>0</v>
      </c>
      <c r="U578" s="6">
        <f>IF(T578&gt;0,M578,-999)</f>
        <v>-999</v>
      </c>
      <c r="V578">
        <v>199303</v>
      </c>
      <c r="W578">
        <v>1993</v>
      </c>
    </row>
    <row r="579" spans="1:23" x14ac:dyDescent="0.25">
      <c r="A579" s="14">
        <v>34046</v>
      </c>
      <c r="B579" s="3">
        <v>77</v>
      </c>
      <c r="C579" s="4">
        <v>10.79</v>
      </c>
      <c r="D579" s="5">
        <v>-4.0999999999999996</v>
      </c>
      <c r="E579" s="5">
        <v>-0.2</v>
      </c>
      <c r="F579" s="5">
        <v>-10.7</v>
      </c>
      <c r="G579" s="4">
        <v>82.4</v>
      </c>
      <c r="H579" s="4">
        <v>52.8</v>
      </c>
      <c r="I579" s="4">
        <v>1.7</v>
      </c>
      <c r="J579" s="4">
        <v>7.5</v>
      </c>
      <c r="K579" s="4">
        <v>0</v>
      </c>
      <c r="L579" s="4">
        <v>966</v>
      </c>
      <c r="M579" s="4">
        <v>-999</v>
      </c>
      <c r="N579" s="4">
        <v>-999</v>
      </c>
      <c r="O579" s="5">
        <v>0</v>
      </c>
      <c r="P579" s="5">
        <v>-999</v>
      </c>
      <c r="Q579" s="5">
        <v>-999</v>
      </c>
      <c r="R579" s="4">
        <v>0.317</v>
      </c>
      <c r="S579" s="34">
        <f>ROUND((0.6105*(EXP((17.273*E579)/(E579+237.3))))*(100-H579)/100,3)</f>
        <v>0.28399999999999997</v>
      </c>
      <c r="T579" s="6">
        <f>IF(V579&lt;V580,L579,0)</f>
        <v>0</v>
      </c>
      <c r="U579" s="6">
        <f>IF(T579&gt;0,M579,-999)</f>
        <v>-999</v>
      </c>
      <c r="V579">
        <v>199303</v>
      </c>
      <c r="W579">
        <v>1993</v>
      </c>
    </row>
    <row r="580" spans="1:23" x14ac:dyDescent="0.25">
      <c r="A580" s="14">
        <v>34047</v>
      </c>
      <c r="B580" s="3">
        <v>78</v>
      </c>
      <c r="C580" s="4">
        <v>17.23</v>
      </c>
      <c r="D580" s="5">
        <v>-3.3</v>
      </c>
      <c r="E580" s="5">
        <v>3.6</v>
      </c>
      <c r="F580" s="5">
        <v>-10.7</v>
      </c>
      <c r="G580" s="4">
        <v>69.599999999999994</v>
      </c>
      <c r="H580" s="4">
        <v>46.8</v>
      </c>
      <c r="I580" s="4">
        <v>1.4</v>
      </c>
      <c r="J580" s="4">
        <v>6.9</v>
      </c>
      <c r="K580" s="4">
        <v>0</v>
      </c>
      <c r="L580" s="4">
        <v>956</v>
      </c>
      <c r="M580" s="4">
        <v>-999</v>
      </c>
      <c r="N580" s="4">
        <v>-999</v>
      </c>
      <c r="O580" s="5">
        <v>0</v>
      </c>
      <c r="P580" s="5">
        <v>-999</v>
      </c>
      <c r="Q580" s="5">
        <v>-999</v>
      </c>
      <c r="R580" s="4">
        <v>0.371</v>
      </c>
      <c r="S580" s="34">
        <f>ROUND((0.6105*(EXP((17.273*E580)/(E580+237.3))))*(100-H580)/100,3)</f>
        <v>0.42</v>
      </c>
      <c r="T580" s="6">
        <f>IF(V580&lt;V581,L580,0)</f>
        <v>0</v>
      </c>
      <c r="U580" s="6">
        <f>IF(T580&gt;0,M580,-999)</f>
        <v>-999</v>
      </c>
      <c r="V580">
        <v>199303</v>
      </c>
      <c r="W580">
        <v>1993</v>
      </c>
    </row>
    <row r="581" spans="1:23" x14ac:dyDescent="0.25">
      <c r="A581" s="14">
        <v>34048</v>
      </c>
      <c r="B581" s="3">
        <v>79</v>
      </c>
      <c r="C581" s="4">
        <v>6.97</v>
      </c>
      <c r="D581" s="5">
        <v>-2.2999999999999998</v>
      </c>
      <c r="E581" s="5">
        <v>2</v>
      </c>
      <c r="F581" s="5">
        <v>-4.9000000000000004</v>
      </c>
      <c r="G581" s="4">
        <v>90.2</v>
      </c>
      <c r="H581" s="4">
        <v>65.7</v>
      </c>
      <c r="I581" s="4">
        <v>0.9</v>
      </c>
      <c r="J581" s="4">
        <v>4</v>
      </c>
      <c r="K581" s="4">
        <v>0</v>
      </c>
      <c r="L581" s="4">
        <v>953</v>
      </c>
      <c r="M581" s="4">
        <v>-999</v>
      </c>
      <c r="N581" s="4">
        <v>-999</v>
      </c>
      <c r="O581" s="5">
        <v>0</v>
      </c>
      <c r="P581" s="5">
        <v>-999</v>
      </c>
      <c r="Q581" s="5">
        <v>-999</v>
      </c>
      <c r="R581" s="4">
        <v>0.46300000000000002</v>
      </c>
      <c r="S581" s="34">
        <f>ROUND((0.6105*(EXP((17.273*E581)/(E581+237.3))))*(100-H581)/100,3)</f>
        <v>0.24199999999999999</v>
      </c>
      <c r="T581" s="6">
        <f>IF(V581&lt;V582,L581,0)</f>
        <v>0</v>
      </c>
      <c r="U581" s="6">
        <f>IF(T581&gt;0,M581,-999)</f>
        <v>-999</v>
      </c>
      <c r="V581">
        <v>199303</v>
      </c>
      <c r="W581">
        <v>1993</v>
      </c>
    </row>
    <row r="582" spans="1:23" x14ac:dyDescent="0.25">
      <c r="A582" s="14">
        <v>34049</v>
      </c>
      <c r="B582" s="3">
        <v>80</v>
      </c>
      <c r="C582" s="4">
        <v>9.06</v>
      </c>
      <c r="D582" s="5">
        <v>-0.4</v>
      </c>
      <c r="E582" s="5">
        <v>5.3</v>
      </c>
      <c r="F582" s="5">
        <v>-5.3</v>
      </c>
      <c r="G582" s="4">
        <v>86.7</v>
      </c>
      <c r="H582" s="4">
        <v>68.599999999999994</v>
      </c>
      <c r="I582" s="4">
        <v>1.8</v>
      </c>
      <c r="J582" s="4">
        <v>6.5</v>
      </c>
      <c r="K582" s="4">
        <v>0</v>
      </c>
      <c r="L582" s="4">
        <v>939</v>
      </c>
      <c r="M582" s="4">
        <v>-999</v>
      </c>
      <c r="N582" s="4">
        <v>-999</v>
      </c>
      <c r="O582" s="5">
        <v>0</v>
      </c>
      <c r="P582" s="5">
        <v>-999</v>
      </c>
      <c r="Q582" s="5">
        <v>-999</v>
      </c>
      <c r="R582" s="4">
        <v>0.61</v>
      </c>
      <c r="S582" s="34">
        <f>ROUND((0.6105*(EXP((17.273*E582)/(E582+237.3))))*(100-H582)/100,3)</f>
        <v>0.28000000000000003</v>
      </c>
      <c r="T582" s="6">
        <f>IF(V582&lt;V583,L582,0)</f>
        <v>0</v>
      </c>
      <c r="U582" s="6">
        <f>IF(T582&gt;0,M582,-999)</f>
        <v>-999</v>
      </c>
      <c r="V582">
        <v>199303</v>
      </c>
      <c r="W582">
        <v>1993</v>
      </c>
    </row>
    <row r="583" spans="1:23" x14ac:dyDescent="0.25">
      <c r="A583" s="14">
        <v>34050</v>
      </c>
      <c r="B583" s="3">
        <v>81</v>
      </c>
      <c r="C583" s="4">
        <v>6.07</v>
      </c>
      <c r="D583" s="5">
        <v>2</v>
      </c>
      <c r="E583" s="5">
        <v>4.4000000000000004</v>
      </c>
      <c r="F583" s="5">
        <v>-0.5</v>
      </c>
      <c r="G583" s="4">
        <v>88.2</v>
      </c>
      <c r="H583" s="4">
        <v>72</v>
      </c>
      <c r="I583" s="4">
        <v>3.7</v>
      </c>
      <c r="J583" s="4">
        <v>10.1</v>
      </c>
      <c r="K583" s="4">
        <v>0</v>
      </c>
      <c r="L583" s="4">
        <v>911</v>
      </c>
      <c r="M583" s="4">
        <v>-999</v>
      </c>
      <c r="N583" s="4">
        <v>-999</v>
      </c>
      <c r="O583" s="5">
        <v>0</v>
      </c>
      <c r="P583" s="5">
        <v>-999</v>
      </c>
      <c r="Q583" s="5">
        <v>-999</v>
      </c>
      <c r="R583" s="4">
        <v>0.6</v>
      </c>
      <c r="S583" s="34">
        <f>ROUND((0.6105*(EXP((17.273*E583)/(E583+237.3))))*(100-H583)/100,3)</f>
        <v>0.23400000000000001</v>
      </c>
      <c r="T583" s="6">
        <f>IF(V583&lt;V584,L583,0)</f>
        <v>0</v>
      </c>
      <c r="U583" s="6">
        <f>IF(T583&gt;0,M583,-999)</f>
        <v>-999</v>
      </c>
      <c r="V583">
        <v>199303</v>
      </c>
      <c r="W583">
        <v>1993</v>
      </c>
    </row>
    <row r="584" spans="1:23" x14ac:dyDescent="0.25">
      <c r="A584" s="14">
        <v>34051</v>
      </c>
      <c r="B584" s="3">
        <v>82</v>
      </c>
      <c r="C584" s="4">
        <v>8.89</v>
      </c>
      <c r="D584" s="5">
        <v>0.2</v>
      </c>
      <c r="E584" s="5">
        <v>5.3</v>
      </c>
      <c r="F584" s="5">
        <v>-6.5</v>
      </c>
      <c r="G584" s="4">
        <v>91.4</v>
      </c>
      <c r="H584" s="4">
        <v>71.099999999999994</v>
      </c>
      <c r="I584" s="4">
        <v>2.6</v>
      </c>
      <c r="J584" s="4">
        <v>8.1</v>
      </c>
      <c r="K584" s="4">
        <v>3.8</v>
      </c>
      <c r="L584" s="4">
        <v>850</v>
      </c>
      <c r="M584" s="4">
        <v>-999</v>
      </c>
      <c r="N584" s="4">
        <v>-999</v>
      </c>
      <c r="O584" s="5">
        <v>0</v>
      </c>
      <c r="P584" s="5">
        <v>-999</v>
      </c>
      <c r="Q584" s="5">
        <v>-999</v>
      </c>
      <c r="R584" s="4">
        <v>0.63100000000000001</v>
      </c>
      <c r="S584" s="34">
        <f>ROUND((0.6105*(EXP((17.273*E584)/(E584+237.3))))*(100-H584)/100,3)</f>
        <v>0.25700000000000001</v>
      </c>
      <c r="T584" s="6">
        <f>IF(V584&lt;V585,L584,0)</f>
        <v>0</v>
      </c>
      <c r="U584" s="6">
        <f>IF(T584&gt;0,M584,-999)</f>
        <v>-999</v>
      </c>
      <c r="V584">
        <v>199303</v>
      </c>
      <c r="W584">
        <v>1993</v>
      </c>
    </row>
    <row r="585" spans="1:23" x14ac:dyDescent="0.25">
      <c r="A585" s="14">
        <v>34052</v>
      </c>
      <c r="B585" s="3">
        <v>83</v>
      </c>
      <c r="C585" s="4">
        <v>12.54</v>
      </c>
      <c r="D585" s="5">
        <v>-3.6</v>
      </c>
      <c r="E585" s="5">
        <v>3</v>
      </c>
      <c r="F585" s="5">
        <v>-9.3000000000000007</v>
      </c>
      <c r="G585" s="4">
        <v>66.8</v>
      </c>
      <c r="H585" s="4">
        <v>39.9</v>
      </c>
      <c r="I585" s="4">
        <v>0.8</v>
      </c>
      <c r="J585" s="4">
        <v>4</v>
      </c>
      <c r="K585" s="4">
        <v>0</v>
      </c>
      <c r="L585" s="4">
        <v>839</v>
      </c>
      <c r="M585" s="4">
        <v>-999</v>
      </c>
      <c r="N585" s="4">
        <v>-999</v>
      </c>
      <c r="O585" s="5">
        <v>0</v>
      </c>
      <c r="P585" s="5">
        <v>-999</v>
      </c>
      <c r="Q585" s="5">
        <v>-999</v>
      </c>
      <c r="R585" s="4">
        <v>0.30199999999999999</v>
      </c>
      <c r="S585" s="34">
        <f>ROUND((0.6105*(EXP((17.273*E585)/(E585+237.3))))*(100-H585)/100,3)</f>
        <v>0.45500000000000002</v>
      </c>
      <c r="T585" s="6">
        <f>IF(V585&lt;V586,L585,0)</f>
        <v>0</v>
      </c>
      <c r="U585" s="6">
        <f>IF(T585&gt;0,M585,-999)</f>
        <v>-999</v>
      </c>
      <c r="V585">
        <v>199303</v>
      </c>
      <c r="W585">
        <v>1993</v>
      </c>
    </row>
    <row r="586" spans="1:23" x14ac:dyDescent="0.25">
      <c r="A586" s="14">
        <v>34053</v>
      </c>
      <c r="B586" s="3">
        <v>84</v>
      </c>
      <c r="C586" s="4">
        <v>9.56</v>
      </c>
      <c r="D586" s="5">
        <v>-4.2</v>
      </c>
      <c r="E586" s="5">
        <v>3.1</v>
      </c>
      <c r="F586" s="5">
        <v>-9.8000000000000007</v>
      </c>
      <c r="G586" s="4">
        <v>77.2</v>
      </c>
      <c r="H586" s="4">
        <v>58.4</v>
      </c>
      <c r="I586" s="4">
        <v>0.7</v>
      </c>
      <c r="J586" s="4">
        <v>2.4</v>
      </c>
      <c r="K586" s="4">
        <v>0</v>
      </c>
      <c r="L586" s="4">
        <v>838</v>
      </c>
      <c r="M586" s="4">
        <v>-999</v>
      </c>
      <c r="N586" s="4">
        <v>-999</v>
      </c>
      <c r="O586" s="5">
        <v>0</v>
      </c>
      <c r="P586" s="5">
        <v>-999</v>
      </c>
      <c r="Q586" s="5">
        <v>-999</v>
      </c>
      <c r="R586" s="4">
        <v>0.44400000000000001</v>
      </c>
      <c r="S586" s="34">
        <f>ROUND((0.6105*(EXP((17.273*E586)/(E586+237.3))))*(100-H586)/100,3)</f>
        <v>0.317</v>
      </c>
      <c r="T586" s="6">
        <f>IF(V586&lt;V587,L586,0)</f>
        <v>0</v>
      </c>
      <c r="U586" s="6">
        <f>IF(T586&gt;0,M586,-999)</f>
        <v>-999</v>
      </c>
      <c r="V586">
        <v>199303</v>
      </c>
      <c r="W586">
        <v>1993</v>
      </c>
    </row>
    <row r="587" spans="1:23" x14ac:dyDescent="0.25">
      <c r="A587" s="14">
        <v>34054</v>
      </c>
      <c r="B587" s="3">
        <v>85</v>
      </c>
      <c r="C587" s="4">
        <v>9.33</v>
      </c>
      <c r="D587" s="5">
        <v>-3.5</v>
      </c>
      <c r="E587" s="5">
        <v>2.7</v>
      </c>
      <c r="F587" s="5">
        <v>-9.5</v>
      </c>
      <c r="G587" s="4">
        <v>68.2</v>
      </c>
      <c r="H587" s="4">
        <v>46.3</v>
      </c>
      <c r="I587" s="4">
        <v>0.9</v>
      </c>
      <c r="J587" s="4">
        <v>3.4</v>
      </c>
      <c r="K587" s="4">
        <v>3.1</v>
      </c>
      <c r="L587" s="4">
        <v>862</v>
      </c>
      <c r="M587" s="4">
        <v>-999</v>
      </c>
      <c r="N587" s="4">
        <v>-999</v>
      </c>
      <c r="O587" s="5">
        <v>0</v>
      </c>
      <c r="P587" s="5">
        <v>-999</v>
      </c>
      <c r="Q587" s="5">
        <v>-999</v>
      </c>
      <c r="R587" s="4">
        <v>0.34399999999999997</v>
      </c>
      <c r="S587" s="34">
        <f>ROUND((0.6105*(EXP((17.273*E587)/(E587+237.3))))*(100-H587)/100,3)</f>
        <v>0.39800000000000002</v>
      </c>
      <c r="T587" s="6">
        <f>IF(V587&lt;V588,L587,0)</f>
        <v>0</v>
      </c>
      <c r="U587" s="6">
        <f>IF(T587&gt;0,M587,-999)</f>
        <v>-999</v>
      </c>
      <c r="V587">
        <v>199303</v>
      </c>
      <c r="W587">
        <v>1993</v>
      </c>
    </row>
    <row r="588" spans="1:23" x14ac:dyDescent="0.25">
      <c r="A588" s="14">
        <v>34055</v>
      </c>
      <c r="B588" s="3">
        <v>86</v>
      </c>
      <c r="C588" s="4">
        <v>13.01</v>
      </c>
      <c r="D588" s="5">
        <v>-2.1</v>
      </c>
      <c r="E588" s="5">
        <v>4.5999999999999996</v>
      </c>
      <c r="F588" s="5">
        <v>-8.5</v>
      </c>
      <c r="G588" s="4">
        <v>63.5</v>
      </c>
      <c r="H588" s="4">
        <v>42.5</v>
      </c>
      <c r="I588" s="4">
        <v>1</v>
      </c>
      <c r="J588" s="4">
        <v>4</v>
      </c>
      <c r="K588" s="4">
        <v>0</v>
      </c>
      <c r="L588" s="4">
        <v>850</v>
      </c>
      <c r="M588" s="4">
        <v>-999</v>
      </c>
      <c r="N588" s="4">
        <v>-999</v>
      </c>
      <c r="O588" s="5">
        <v>0</v>
      </c>
      <c r="P588" s="5">
        <v>-999</v>
      </c>
      <c r="Q588" s="5">
        <v>-999</v>
      </c>
      <c r="R588" s="4">
        <v>0.36099999999999999</v>
      </c>
      <c r="S588" s="34">
        <f>ROUND((0.6105*(EXP((17.273*E588)/(E588+237.3))))*(100-H588)/100,3)</f>
        <v>0.48799999999999999</v>
      </c>
      <c r="T588" s="6">
        <f>IF(V588&lt;V589,L588,0)</f>
        <v>0</v>
      </c>
      <c r="U588" s="6">
        <f>IF(T588&gt;0,M588,-999)</f>
        <v>-999</v>
      </c>
      <c r="V588">
        <v>199303</v>
      </c>
      <c r="W588">
        <v>1993</v>
      </c>
    </row>
    <row r="589" spans="1:23" x14ac:dyDescent="0.25">
      <c r="A589" s="14">
        <v>34056</v>
      </c>
      <c r="B589" s="3">
        <v>87</v>
      </c>
      <c r="C589" s="4">
        <v>11.39</v>
      </c>
      <c r="D589" s="5">
        <v>-2.1</v>
      </c>
      <c r="E589" s="5">
        <v>4.9000000000000004</v>
      </c>
      <c r="F589" s="5">
        <v>-7.3</v>
      </c>
      <c r="G589" s="4">
        <v>60.6</v>
      </c>
      <c r="H589" s="4">
        <v>29.2</v>
      </c>
      <c r="I589" s="4">
        <v>0.8</v>
      </c>
      <c r="J589" s="4">
        <v>3.8</v>
      </c>
      <c r="K589" s="4">
        <v>0</v>
      </c>
      <c r="L589" s="4">
        <v>850</v>
      </c>
      <c r="M589" s="4">
        <v>-999</v>
      </c>
      <c r="N589" s="4">
        <v>-999</v>
      </c>
      <c r="O589" s="5">
        <v>0</v>
      </c>
      <c r="P589" s="5">
        <v>-999</v>
      </c>
      <c r="Q589" s="5">
        <v>-999</v>
      </c>
      <c r="R589" s="4">
        <v>0.253</v>
      </c>
      <c r="S589" s="34">
        <f>ROUND((0.6105*(EXP((17.273*E589)/(E589+237.3))))*(100-H589)/100,3)</f>
        <v>0.61299999999999999</v>
      </c>
      <c r="T589" s="6">
        <f>IF(V589&lt;V590,L589,0)</f>
        <v>0</v>
      </c>
      <c r="U589" s="6">
        <f>IF(T589&gt;0,M589,-999)</f>
        <v>-999</v>
      </c>
      <c r="V589">
        <v>199303</v>
      </c>
      <c r="W589">
        <v>1993</v>
      </c>
    </row>
    <row r="590" spans="1:23" x14ac:dyDescent="0.25">
      <c r="A590" s="14">
        <v>34057</v>
      </c>
      <c r="B590" s="3">
        <v>88</v>
      </c>
      <c r="C590" s="4">
        <v>9.15</v>
      </c>
      <c r="D590" s="5">
        <v>-2.2000000000000002</v>
      </c>
      <c r="E590" s="5">
        <v>4.2</v>
      </c>
      <c r="F590" s="5">
        <v>-6.6</v>
      </c>
      <c r="G590" s="4">
        <v>69.400000000000006</v>
      </c>
      <c r="H590" s="4">
        <v>46.9</v>
      </c>
      <c r="I590" s="4">
        <v>0.7</v>
      </c>
      <c r="J590" s="4">
        <v>4</v>
      </c>
      <c r="K590" s="4">
        <v>0</v>
      </c>
      <c r="L590" s="4">
        <v>848</v>
      </c>
      <c r="M590" s="4">
        <v>-999</v>
      </c>
      <c r="N590" s="4">
        <v>-999</v>
      </c>
      <c r="O590" s="5">
        <v>0</v>
      </c>
      <c r="P590" s="5">
        <v>-999</v>
      </c>
      <c r="Q590" s="5">
        <v>-999</v>
      </c>
      <c r="R590" s="4">
        <v>0.38700000000000001</v>
      </c>
      <c r="S590" s="34">
        <f>ROUND((0.6105*(EXP((17.273*E590)/(E590+237.3))))*(100-H590)/100,3)</f>
        <v>0.438</v>
      </c>
      <c r="T590" s="6">
        <f>IF(V590&lt;V591,L590,0)</f>
        <v>0</v>
      </c>
      <c r="U590" s="6">
        <f>IF(T590&gt;0,M590,-999)</f>
        <v>-999</v>
      </c>
      <c r="V590">
        <v>199303</v>
      </c>
      <c r="W590">
        <v>1993</v>
      </c>
    </row>
    <row r="591" spans="1:23" x14ac:dyDescent="0.25">
      <c r="A591" s="14">
        <v>34058</v>
      </c>
      <c r="B591" s="3">
        <v>89</v>
      </c>
      <c r="C591" s="4">
        <v>7.87</v>
      </c>
      <c r="D591" s="5">
        <v>-2.4</v>
      </c>
      <c r="E591" s="5">
        <v>1.5</v>
      </c>
      <c r="F591" s="5">
        <v>-6</v>
      </c>
      <c r="G591" s="4">
        <v>90.7</v>
      </c>
      <c r="H591" s="4">
        <v>68.3</v>
      </c>
      <c r="I591" s="4">
        <v>1.8</v>
      </c>
      <c r="J591" s="4">
        <v>8.4</v>
      </c>
      <c r="K591" s="4">
        <v>2.1</v>
      </c>
      <c r="L591" s="4">
        <v>864</v>
      </c>
      <c r="M591" s="4">
        <v>-999</v>
      </c>
      <c r="N591" s="4">
        <v>-999</v>
      </c>
      <c r="O591" s="5">
        <v>0</v>
      </c>
      <c r="P591" s="5">
        <v>-999</v>
      </c>
      <c r="Q591" s="5">
        <v>-999</v>
      </c>
      <c r="R591" s="4">
        <v>0.46400000000000002</v>
      </c>
      <c r="S591" s="34">
        <f>ROUND((0.6105*(EXP((17.273*E591)/(E591+237.3))))*(100-H591)/100,3)</f>
        <v>0.216</v>
      </c>
      <c r="T591" s="6">
        <f>IF(V591&lt;V592,L591,0)</f>
        <v>0</v>
      </c>
      <c r="U591" s="6">
        <f>IF(T591&gt;0,M591,-999)</f>
        <v>-999</v>
      </c>
      <c r="V591">
        <v>199303</v>
      </c>
      <c r="W591">
        <v>1993</v>
      </c>
    </row>
    <row r="592" spans="1:23" x14ac:dyDescent="0.25">
      <c r="A592" s="14">
        <v>34059</v>
      </c>
      <c r="B592" s="3">
        <v>90</v>
      </c>
      <c r="C592" s="4">
        <v>16.64</v>
      </c>
      <c r="D592" s="5">
        <v>-0.1</v>
      </c>
      <c r="E592" s="5">
        <v>5.5</v>
      </c>
      <c r="F592" s="5">
        <v>-6.9</v>
      </c>
      <c r="G592" s="4">
        <v>77.2</v>
      </c>
      <c r="H592" s="4">
        <v>55.5</v>
      </c>
      <c r="I592" s="4">
        <v>2.6</v>
      </c>
      <c r="J592" s="4">
        <v>7.8</v>
      </c>
      <c r="K592" s="4">
        <v>0</v>
      </c>
      <c r="L592" s="4">
        <v>837</v>
      </c>
      <c r="M592" s="4">
        <v>-999</v>
      </c>
      <c r="N592" s="4">
        <v>-999</v>
      </c>
      <c r="O592" s="5">
        <v>0</v>
      </c>
      <c r="P592" s="5">
        <v>-999</v>
      </c>
      <c r="Q592" s="5">
        <v>-999</v>
      </c>
      <c r="R592" s="4">
        <v>0.503</v>
      </c>
      <c r="S592" s="34">
        <f>ROUND((0.6105*(EXP((17.273*E592)/(E592+237.3))))*(100-H592)/100,3)</f>
        <v>0.40200000000000002</v>
      </c>
      <c r="T592" s="6">
        <f>IF(V592&lt;V593,L592,0)</f>
        <v>837</v>
      </c>
      <c r="U592" s="6">
        <f>IF(T592&gt;0,M592,-999)</f>
        <v>-999</v>
      </c>
      <c r="V592">
        <v>199303</v>
      </c>
      <c r="W592">
        <v>1993</v>
      </c>
    </row>
    <row r="593" spans="1:23" x14ac:dyDescent="0.25">
      <c r="A593" s="14">
        <v>34060</v>
      </c>
      <c r="B593" s="3">
        <v>91</v>
      </c>
      <c r="C593" s="4">
        <v>12.7</v>
      </c>
      <c r="D593" s="5">
        <v>2.9</v>
      </c>
      <c r="E593" s="5">
        <v>8.8000000000000007</v>
      </c>
      <c r="F593" s="5">
        <v>-0.9</v>
      </c>
      <c r="G593" s="4">
        <v>64.3</v>
      </c>
      <c r="H593" s="4">
        <v>36.200000000000003</v>
      </c>
      <c r="I593" s="4">
        <v>1.9</v>
      </c>
      <c r="J593" s="4">
        <v>6.7</v>
      </c>
      <c r="K593" s="4">
        <v>0</v>
      </c>
      <c r="L593" s="4">
        <v>816</v>
      </c>
      <c r="M593" s="4">
        <v>-999</v>
      </c>
      <c r="N593" s="4">
        <v>-999</v>
      </c>
      <c r="O593" s="5">
        <v>0</v>
      </c>
      <c r="P593" s="5">
        <v>-999</v>
      </c>
      <c r="Q593" s="5">
        <v>-999</v>
      </c>
      <c r="R593" s="4">
        <v>0.40899999999999997</v>
      </c>
      <c r="S593" s="34">
        <f>ROUND((0.6105*(EXP((17.273*E593)/(E593+237.3))))*(100-H593)/100,3)</f>
        <v>0.72199999999999998</v>
      </c>
      <c r="T593" s="6">
        <f>IF(V593&lt;V594,L593,0)</f>
        <v>0</v>
      </c>
      <c r="U593" s="6">
        <f>IF(T593&gt;0,M593,-999)</f>
        <v>-999</v>
      </c>
      <c r="V593">
        <v>199304</v>
      </c>
      <c r="W593">
        <v>1993</v>
      </c>
    </row>
    <row r="594" spans="1:23" x14ac:dyDescent="0.25">
      <c r="A594" s="14">
        <v>34061</v>
      </c>
      <c r="B594" s="3">
        <v>92</v>
      </c>
      <c r="C594" s="4">
        <v>11.87</v>
      </c>
      <c r="D594" s="5">
        <v>0.1</v>
      </c>
      <c r="E594" s="5">
        <v>4.9000000000000004</v>
      </c>
      <c r="F594" s="5">
        <v>-2.8</v>
      </c>
      <c r="G594" s="4">
        <v>94.5</v>
      </c>
      <c r="H594" s="4">
        <v>75.400000000000006</v>
      </c>
      <c r="I594" s="4">
        <v>1.1000000000000001</v>
      </c>
      <c r="J594" s="4">
        <v>5.5</v>
      </c>
      <c r="K594" s="4">
        <v>3.8</v>
      </c>
      <c r="L594" s="4">
        <v>812</v>
      </c>
      <c r="M594" s="4">
        <v>-999</v>
      </c>
      <c r="N594" s="4">
        <v>-999</v>
      </c>
      <c r="O594" s="5">
        <v>0</v>
      </c>
      <c r="P594" s="5">
        <v>-999</v>
      </c>
      <c r="Q594" s="5">
        <v>-999</v>
      </c>
      <c r="R594" s="4">
        <v>0.65300000000000002</v>
      </c>
      <c r="S594" s="34">
        <f>ROUND((0.6105*(EXP((17.273*E594)/(E594+237.3))))*(100-H594)/100,3)</f>
        <v>0.21299999999999999</v>
      </c>
      <c r="T594" s="6">
        <f>IF(V594&lt;V595,L594,0)</f>
        <v>0</v>
      </c>
      <c r="U594" s="6">
        <f>IF(T594&gt;0,M594,-999)</f>
        <v>-999</v>
      </c>
      <c r="V594">
        <v>199304</v>
      </c>
      <c r="W594">
        <v>1993</v>
      </c>
    </row>
    <row r="595" spans="1:23" x14ac:dyDescent="0.25">
      <c r="A595" s="14">
        <v>34062</v>
      </c>
      <c r="B595" s="3">
        <v>93</v>
      </c>
      <c r="C595" s="4">
        <v>9.76</v>
      </c>
      <c r="D595" s="5">
        <v>-0.7</v>
      </c>
      <c r="E595" s="5">
        <v>2.9</v>
      </c>
      <c r="F595" s="5">
        <v>-5.5</v>
      </c>
      <c r="G595" s="4">
        <v>96.1</v>
      </c>
      <c r="H595" s="4">
        <v>86.3</v>
      </c>
      <c r="I595" s="4">
        <v>1.2</v>
      </c>
      <c r="J595" s="4">
        <v>5.7</v>
      </c>
      <c r="K595" s="4">
        <v>15</v>
      </c>
      <c r="L595" s="4">
        <v>960</v>
      </c>
      <c r="M595" s="4">
        <v>-999</v>
      </c>
      <c r="N595" s="4">
        <v>-999</v>
      </c>
      <c r="O595" s="5">
        <v>0</v>
      </c>
      <c r="P595" s="5">
        <v>-999</v>
      </c>
      <c r="Q595" s="5">
        <v>-999</v>
      </c>
      <c r="R595" s="4">
        <v>0.64700000000000002</v>
      </c>
      <c r="S595" s="34">
        <f>ROUND((0.6105*(EXP((17.273*E595)/(E595+237.3))))*(100-H595)/100,3)</f>
        <v>0.10299999999999999</v>
      </c>
      <c r="T595" s="6">
        <f>IF(V595&lt;V596,L595,0)</f>
        <v>0</v>
      </c>
      <c r="U595" s="6">
        <f>IF(T595&gt;0,M595,-999)</f>
        <v>-999</v>
      </c>
      <c r="V595">
        <v>199304</v>
      </c>
      <c r="W595">
        <v>1993</v>
      </c>
    </row>
    <row r="596" spans="1:23" x14ac:dyDescent="0.25">
      <c r="A596" s="14">
        <v>34063</v>
      </c>
      <c r="B596" s="3">
        <v>94</v>
      </c>
      <c r="C596" s="4">
        <v>11.75</v>
      </c>
      <c r="D596" s="5">
        <v>-2.7</v>
      </c>
      <c r="E596" s="5">
        <v>3.8</v>
      </c>
      <c r="F596" s="5">
        <v>-7.9</v>
      </c>
      <c r="G596" s="4">
        <v>91.8</v>
      </c>
      <c r="H596" s="4">
        <v>70.900000000000006</v>
      </c>
      <c r="I596" s="4">
        <v>0.5</v>
      </c>
      <c r="J596" s="4">
        <v>4</v>
      </c>
      <c r="K596" s="4">
        <v>0</v>
      </c>
      <c r="L596" s="4">
        <v>877</v>
      </c>
      <c r="M596" s="4">
        <v>-999</v>
      </c>
      <c r="N596" s="4">
        <v>-999</v>
      </c>
      <c r="O596" s="5">
        <v>0</v>
      </c>
      <c r="P596" s="5">
        <v>-999</v>
      </c>
      <c r="Q596" s="5">
        <v>-999</v>
      </c>
      <c r="R596" s="4">
        <v>0.56799999999999995</v>
      </c>
      <c r="S596" s="34">
        <f>ROUND((0.6105*(EXP((17.273*E596)/(E596+237.3))))*(100-H596)/100,3)</f>
        <v>0.23300000000000001</v>
      </c>
      <c r="T596" s="6">
        <f>IF(V596&lt;V597,L596,0)</f>
        <v>0</v>
      </c>
      <c r="U596" s="6">
        <f>IF(T596&gt;0,M596,-999)</f>
        <v>-999</v>
      </c>
      <c r="V596">
        <v>199304</v>
      </c>
      <c r="W596">
        <v>1993</v>
      </c>
    </row>
    <row r="597" spans="1:23" x14ac:dyDescent="0.25">
      <c r="A597" s="14">
        <v>34064</v>
      </c>
      <c r="B597" s="3">
        <v>95</v>
      </c>
      <c r="C597" s="4">
        <v>16.23</v>
      </c>
      <c r="D597" s="5">
        <v>-3.2</v>
      </c>
      <c r="E597" s="5">
        <v>3.7</v>
      </c>
      <c r="F597" s="5">
        <v>-8.4</v>
      </c>
      <c r="G597" s="4">
        <v>82.5</v>
      </c>
      <c r="H597" s="4">
        <v>59.8</v>
      </c>
      <c r="I597" s="4">
        <v>0.7</v>
      </c>
      <c r="J597" s="4">
        <v>3.7</v>
      </c>
      <c r="K597" s="4">
        <v>1.3</v>
      </c>
      <c r="L597" s="4">
        <v>844</v>
      </c>
      <c r="M597" s="4">
        <v>-999</v>
      </c>
      <c r="N597" s="4">
        <v>-999</v>
      </c>
      <c r="O597" s="5">
        <v>0</v>
      </c>
      <c r="P597" s="5">
        <v>-999</v>
      </c>
      <c r="Q597" s="5">
        <v>-999</v>
      </c>
      <c r="R597" s="4">
        <v>0.47699999999999998</v>
      </c>
      <c r="S597" s="34">
        <f>ROUND((0.6105*(EXP((17.273*E597)/(E597+237.3))))*(100-H597)/100,3)</f>
        <v>0.32</v>
      </c>
      <c r="T597" s="6">
        <f>IF(V597&lt;V598,L597,0)</f>
        <v>0</v>
      </c>
      <c r="U597" s="6">
        <f>IF(T597&gt;0,M597,-999)</f>
        <v>-999</v>
      </c>
      <c r="V597">
        <v>199304</v>
      </c>
      <c r="W597">
        <v>1993</v>
      </c>
    </row>
    <row r="598" spans="1:23" x14ac:dyDescent="0.25">
      <c r="A598" s="14">
        <v>34065</v>
      </c>
      <c r="B598" s="3">
        <v>96</v>
      </c>
      <c r="C598" s="4">
        <v>14.45</v>
      </c>
      <c r="D598" s="5">
        <v>-2.2000000000000002</v>
      </c>
      <c r="E598" s="5">
        <v>3.4</v>
      </c>
      <c r="F598" s="5">
        <v>-8.4</v>
      </c>
      <c r="G598" s="4">
        <v>84.8</v>
      </c>
      <c r="H598" s="4">
        <v>52.5</v>
      </c>
      <c r="I598" s="4">
        <v>1.4</v>
      </c>
      <c r="J598" s="4">
        <v>6</v>
      </c>
      <c r="K598" s="4">
        <v>0</v>
      </c>
      <c r="L598" s="4">
        <v>821</v>
      </c>
      <c r="M598" s="4">
        <v>-999</v>
      </c>
      <c r="N598" s="4">
        <v>-999</v>
      </c>
      <c r="O598" s="5">
        <v>0</v>
      </c>
      <c r="P598" s="5">
        <v>-999</v>
      </c>
      <c r="Q598" s="5">
        <v>-999</v>
      </c>
      <c r="R598" s="4">
        <v>0.41</v>
      </c>
      <c r="S598" s="34">
        <f>ROUND((0.6105*(EXP((17.273*E598)/(E598+237.3))))*(100-H598)/100,3)</f>
        <v>0.37</v>
      </c>
      <c r="T598" s="6">
        <f>IF(V598&lt;V599,L598,0)</f>
        <v>0</v>
      </c>
      <c r="U598" s="6">
        <f>IF(T598&gt;0,M598,-999)</f>
        <v>-999</v>
      </c>
      <c r="V598">
        <v>199304</v>
      </c>
      <c r="W598">
        <v>1993</v>
      </c>
    </row>
    <row r="599" spans="1:23" x14ac:dyDescent="0.25">
      <c r="A599" s="14">
        <v>34066</v>
      </c>
      <c r="B599" s="3">
        <v>97</v>
      </c>
      <c r="C599" s="4">
        <v>17.11</v>
      </c>
      <c r="D599" s="5">
        <v>0.6</v>
      </c>
      <c r="E599" s="5">
        <v>6.6</v>
      </c>
      <c r="F599" s="5">
        <v>-5.3</v>
      </c>
      <c r="G599" s="4">
        <v>83.1</v>
      </c>
      <c r="H599" s="4">
        <v>55.3</v>
      </c>
      <c r="I599" s="4">
        <v>1.5</v>
      </c>
      <c r="J599" s="4">
        <v>6.1</v>
      </c>
      <c r="K599" s="4">
        <v>0</v>
      </c>
      <c r="L599" s="4">
        <v>812</v>
      </c>
      <c r="M599" s="4">
        <v>-999</v>
      </c>
      <c r="N599" s="4">
        <v>-999</v>
      </c>
      <c r="O599" s="5">
        <v>0</v>
      </c>
      <c r="P599" s="5">
        <v>-999</v>
      </c>
      <c r="Q599" s="5">
        <v>-999</v>
      </c>
      <c r="R599" s="4">
        <v>0.53900000000000003</v>
      </c>
      <c r="S599" s="34">
        <f>ROUND((0.6105*(EXP((17.273*E599)/(E599+237.3))))*(100-H599)/100,3)</f>
        <v>0.435</v>
      </c>
      <c r="T599" s="6">
        <f>IF(V599&lt;V600,L599,0)</f>
        <v>0</v>
      </c>
      <c r="U599" s="6">
        <f>IF(T599&gt;0,M599,-999)</f>
        <v>-999</v>
      </c>
      <c r="V599">
        <v>199304</v>
      </c>
      <c r="W599">
        <v>1993</v>
      </c>
    </row>
    <row r="600" spans="1:23" x14ac:dyDescent="0.25">
      <c r="A600" s="14">
        <v>34067</v>
      </c>
      <c r="B600" s="3">
        <v>98</v>
      </c>
      <c r="C600" s="4">
        <v>5.52</v>
      </c>
      <c r="D600" s="5">
        <v>-0.3</v>
      </c>
      <c r="E600" s="5">
        <v>1.7</v>
      </c>
      <c r="F600" s="5">
        <v>-2.2999999999999998</v>
      </c>
      <c r="G600" s="4">
        <v>96.7</v>
      </c>
      <c r="H600" s="4">
        <v>95.7</v>
      </c>
      <c r="I600" s="4">
        <v>2.7</v>
      </c>
      <c r="J600" s="4">
        <v>9.1</v>
      </c>
      <c r="K600" s="4">
        <v>5</v>
      </c>
      <c r="L600" s="4">
        <v>805</v>
      </c>
      <c r="M600" s="4">
        <v>-999</v>
      </c>
      <c r="N600" s="4">
        <v>-999</v>
      </c>
      <c r="O600" s="5">
        <v>0</v>
      </c>
      <c r="P600" s="5">
        <v>-999</v>
      </c>
      <c r="Q600" s="5">
        <v>-999</v>
      </c>
      <c r="R600" s="4">
        <v>0.65900000000000003</v>
      </c>
      <c r="S600" s="34">
        <f>ROUND((0.6105*(EXP((17.273*E600)/(E600+237.3))))*(100-H600)/100,3)</f>
        <v>0.03</v>
      </c>
      <c r="T600" s="6">
        <f>IF(V600&lt;V601,L600,0)</f>
        <v>0</v>
      </c>
      <c r="U600" s="6">
        <f>IF(T600&gt;0,M600,-999)</f>
        <v>-999</v>
      </c>
      <c r="V600">
        <v>199304</v>
      </c>
      <c r="W600">
        <v>1993</v>
      </c>
    </row>
    <row r="601" spans="1:23" x14ac:dyDescent="0.25">
      <c r="A601" s="14">
        <v>34068</v>
      </c>
      <c r="B601" s="3">
        <v>99</v>
      </c>
      <c r="C601" s="4">
        <v>15.68</v>
      </c>
      <c r="D601" s="5">
        <v>-1.2</v>
      </c>
      <c r="E601" s="5">
        <v>4.9000000000000004</v>
      </c>
      <c r="F601" s="5">
        <v>-6</v>
      </c>
      <c r="G601" s="4">
        <v>87.6</v>
      </c>
      <c r="H601" s="4">
        <v>53.2</v>
      </c>
      <c r="I601" s="4">
        <v>1.1000000000000001</v>
      </c>
      <c r="J601" s="4">
        <v>4.5999999999999996</v>
      </c>
      <c r="K601" s="4">
        <v>5</v>
      </c>
      <c r="L601" s="4">
        <v>818</v>
      </c>
      <c r="M601" s="4">
        <v>-999</v>
      </c>
      <c r="N601" s="4">
        <v>-999</v>
      </c>
      <c r="O601" s="5">
        <v>0</v>
      </c>
      <c r="P601" s="5">
        <v>-999</v>
      </c>
      <c r="Q601" s="5">
        <v>-999</v>
      </c>
      <c r="R601" s="4">
        <v>0.46200000000000002</v>
      </c>
      <c r="S601" s="34">
        <f>ROUND((0.6105*(EXP((17.273*E601)/(E601+237.3))))*(100-H601)/100,3)</f>
        <v>0.40500000000000003</v>
      </c>
      <c r="T601" s="6">
        <f>IF(V601&lt;V602,L601,0)</f>
        <v>0</v>
      </c>
      <c r="U601" s="6">
        <f>IF(T601&gt;0,M601,-999)</f>
        <v>-999</v>
      </c>
      <c r="V601">
        <v>199304</v>
      </c>
      <c r="W601">
        <v>1993</v>
      </c>
    </row>
    <row r="602" spans="1:23" x14ac:dyDescent="0.25">
      <c r="A602" s="14">
        <v>34069</v>
      </c>
      <c r="B602" s="3">
        <v>100</v>
      </c>
      <c r="C602" s="4">
        <v>13.39</v>
      </c>
      <c r="D602" s="5">
        <v>-1.9</v>
      </c>
      <c r="E602" s="5">
        <v>3.4</v>
      </c>
      <c r="F602" s="5">
        <v>-7.5</v>
      </c>
      <c r="G602" s="4">
        <v>91.4</v>
      </c>
      <c r="H602" s="4">
        <v>70.5</v>
      </c>
      <c r="I602" s="4">
        <v>1.2</v>
      </c>
      <c r="J602" s="4">
        <v>5.0999999999999996</v>
      </c>
      <c r="K602" s="4">
        <v>0</v>
      </c>
      <c r="L602" s="4">
        <v>792</v>
      </c>
      <c r="M602" s="4">
        <v>-999</v>
      </c>
      <c r="N602" s="4">
        <v>-999</v>
      </c>
      <c r="O602" s="5">
        <v>0</v>
      </c>
      <c r="P602" s="5">
        <v>-999</v>
      </c>
      <c r="Q602" s="5">
        <v>-999</v>
      </c>
      <c r="R602" s="4">
        <v>0.54800000000000004</v>
      </c>
      <c r="S602" s="34">
        <f>ROUND((0.6105*(EXP((17.273*E602)/(E602+237.3))))*(100-H602)/100,3)</f>
        <v>0.23</v>
      </c>
      <c r="T602" s="6">
        <f>IF(V602&lt;V603,L602,0)</f>
        <v>0</v>
      </c>
      <c r="U602" s="6">
        <f>IF(T602&gt;0,M602,-999)</f>
        <v>-999</v>
      </c>
      <c r="V602">
        <v>199304</v>
      </c>
      <c r="W602">
        <v>1993</v>
      </c>
    </row>
    <row r="603" spans="1:23" x14ac:dyDescent="0.25">
      <c r="A603" s="14">
        <v>34070</v>
      </c>
      <c r="B603" s="3">
        <v>101</v>
      </c>
      <c r="C603" s="4">
        <v>11.73</v>
      </c>
      <c r="D603" s="5">
        <v>-0.9</v>
      </c>
      <c r="E603" s="5">
        <v>7</v>
      </c>
      <c r="F603" s="5">
        <v>-4.5</v>
      </c>
      <c r="G603" s="4">
        <v>93.8</v>
      </c>
      <c r="H603" s="4">
        <v>56.1</v>
      </c>
      <c r="I603" s="4">
        <v>0.6</v>
      </c>
      <c r="J603" s="4">
        <v>3.4</v>
      </c>
      <c r="K603" s="4">
        <v>6.3</v>
      </c>
      <c r="L603" s="4">
        <v>805</v>
      </c>
      <c r="M603" s="4">
        <v>-999</v>
      </c>
      <c r="N603" s="4">
        <v>-999</v>
      </c>
      <c r="O603" s="5">
        <v>0</v>
      </c>
      <c r="P603" s="5">
        <v>-999</v>
      </c>
      <c r="Q603" s="5">
        <v>-999</v>
      </c>
      <c r="R603" s="4">
        <v>0.56200000000000006</v>
      </c>
      <c r="S603" s="34">
        <f>ROUND((0.6105*(EXP((17.273*E603)/(E603+237.3))))*(100-H603)/100,3)</f>
        <v>0.44</v>
      </c>
      <c r="T603" s="6">
        <f>IF(V603&lt;V604,L603,0)</f>
        <v>0</v>
      </c>
      <c r="U603" s="6">
        <f>IF(T603&gt;0,M603,-999)</f>
        <v>-999</v>
      </c>
      <c r="V603">
        <v>199304</v>
      </c>
      <c r="W603">
        <v>1993</v>
      </c>
    </row>
    <row r="604" spans="1:23" x14ac:dyDescent="0.25">
      <c r="A604" s="14">
        <v>34071</v>
      </c>
      <c r="B604" s="3">
        <v>102</v>
      </c>
      <c r="C604" s="4">
        <v>15.3</v>
      </c>
      <c r="D604" s="5">
        <v>-2</v>
      </c>
      <c r="E604" s="5">
        <v>3.5</v>
      </c>
      <c r="F604" s="5">
        <v>-6.8</v>
      </c>
      <c r="G604" s="4">
        <v>80.3</v>
      </c>
      <c r="H604" s="4">
        <v>51.4</v>
      </c>
      <c r="I604" s="4">
        <v>0.9</v>
      </c>
      <c r="J604" s="4">
        <v>5.0999999999999996</v>
      </c>
      <c r="K604" s="4">
        <v>2.1</v>
      </c>
      <c r="L604" s="4">
        <v>821</v>
      </c>
      <c r="M604" s="4">
        <v>-999</v>
      </c>
      <c r="N604" s="4">
        <v>-999</v>
      </c>
      <c r="O604" s="5">
        <v>0</v>
      </c>
      <c r="P604" s="5">
        <v>-999</v>
      </c>
      <c r="Q604" s="5">
        <v>-999</v>
      </c>
      <c r="R604" s="4">
        <v>0.40300000000000002</v>
      </c>
      <c r="S604" s="34">
        <f>ROUND((0.6105*(EXP((17.273*E604)/(E604+237.3))))*(100-H604)/100,3)</f>
        <v>0.38100000000000001</v>
      </c>
      <c r="T604" s="6">
        <f>IF(V604&lt;V605,L604,0)</f>
        <v>0</v>
      </c>
      <c r="U604" s="6">
        <f>IF(T604&gt;0,M604,-999)</f>
        <v>-999</v>
      </c>
      <c r="V604">
        <v>199304</v>
      </c>
      <c r="W604">
        <v>1993</v>
      </c>
    </row>
    <row r="605" spans="1:23" x14ac:dyDescent="0.25">
      <c r="A605" s="14">
        <v>34072</v>
      </c>
      <c r="B605" s="3">
        <v>103</v>
      </c>
      <c r="C605" s="4">
        <v>10.86</v>
      </c>
      <c r="D605" s="5">
        <v>-1.7</v>
      </c>
      <c r="E605" s="5">
        <v>1.5</v>
      </c>
      <c r="F605" s="5">
        <v>-3.8</v>
      </c>
      <c r="G605" s="4">
        <v>91.2</v>
      </c>
      <c r="H605" s="4">
        <v>75.099999999999994</v>
      </c>
      <c r="I605" s="4">
        <v>1.4</v>
      </c>
      <c r="J605" s="4">
        <v>5.2</v>
      </c>
      <c r="K605" s="4">
        <v>0</v>
      </c>
      <c r="L605" s="4">
        <v>820</v>
      </c>
      <c r="M605" s="4">
        <v>-999</v>
      </c>
      <c r="N605" s="4">
        <v>-999</v>
      </c>
      <c r="O605" s="5">
        <v>0</v>
      </c>
      <c r="P605" s="5">
        <v>-999</v>
      </c>
      <c r="Q605" s="5">
        <v>-999</v>
      </c>
      <c r="R605" s="4">
        <v>0.51</v>
      </c>
      <c r="S605" s="34">
        <f>ROUND((0.6105*(EXP((17.273*E605)/(E605+237.3))))*(100-H605)/100,3)</f>
        <v>0.16900000000000001</v>
      </c>
      <c r="T605" s="6">
        <f>IF(V605&lt;V606,L605,0)</f>
        <v>0</v>
      </c>
      <c r="U605" s="6">
        <f>IF(T605&gt;0,M605,-999)</f>
        <v>-999</v>
      </c>
      <c r="V605">
        <v>199304</v>
      </c>
      <c r="W605">
        <v>1993</v>
      </c>
    </row>
    <row r="606" spans="1:23" x14ac:dyDescent="0.25">
      <c r="A606" s="14">
        <v>34073</v>
      </c>
      <c r="B606" s="3">
        <v>104</v>
      </c>
      <c r="C606" s="4">
        <v>10.64</v>
      </c>
      <c r="D606" s="5">
        <v>-0.8</v>
      </c>
      <c r="E606" s="5">
        <v>3.9</v>
      </c>
      <c r="F606" s="5">
        <v>-3.9</v>
      </c>
      <c r="G606" s="4">
        <v>89.9</v>
      </c>
      <c r="H606" s="4">
        <v>51.7</v>
      </c>
      <c r="I606" s="4">
        <v>1.1000000000000001</v>
      </c>
      <c r="J606" s="4">
        <v>5.3</v>
      </c>
      <c r="K606" s="4">
        <v>0</v>
      </c>
      <c r="L606" s="4">
        <v>810</v>
      </c>
      <c r="M606" s="4">
        <v>-999</v>
      </c>
      <c r="N606" s="4">
        <v>-999</v>
      </c>
      <c r="O606" s="5">
        <v>0</v>
      </c>
      <c r="P606" s="5">
        <v>-999</v>
      </c>
      <c r="Q606" s="5">
        <v>-999</v>
      </c>
      <c r="R606" s="4">
        <v>0.41599999999999998</v>
      </c>
      <c r="S606" s="34">
        <f>ROUND((0.6105*(EXP((17.273*E606)/(E606+237.3))))*(100-H606)/100,3)</f>
        <v>0.39</v>
      </c>
      <c r="T606" s="6">
        <f>IF(V606&lt;V607,L606,0)</f>
        <v>0</v>
      </c>
      <c r="U606" s="6">
        <f>IF(T606&gt;0,M606,-999)</f>
        <v>-999</v>
      </c>
      <c r="V606">
        <v>199304</v>
      </c>
      <c r="W606">
        <v>1993</v>
      </c>
    </row>
    <row r="607" spans="1:23" x14ac:dyDescent="0.25">
      <c r="A607" s="14">
        <v>34074</v>
      </c>
      <c r="B607" s="3">
        <v>105</v>
      </c>
      <c r="C607" s="4">
        <v>8.5</v>
      </c>
      <c r="D607" s="5">
        <v>-0.2</v>
      </c>
      <c r="E607" s="5">
        <v>4.8</v>
      </c>
      <c r="F607" s="5">
        <v>-2.5</v>
      </c>
      <c r="G607" s="4">
        <v>94</v>
      </c>
      <c r="H607" s="4">
        <v>84.4</v>
      </c>
      <c r="I607" s="4">
        <v>1</v>
      </c>
      <c r="J607" s="4">
        <v>5.4</v>
      </c>
      <c r="K607" s="4">
        <v>6.3</v>
      </c>
      <c r="L607" s="4">
        <v>822</v>
      </c>
      <c r="M607" s="4">
        <v>-999</v>
      </c>
      <c r="N607" s="4">
        <v>-999</v>
      </c>
      <c r="O607" s="5">
        <v>0</v>
      </c>
      <c r="P607" s="5">
        <v>-999</v>
      </c>
      <c r="Q607" s="5">
        <v>-999</v>
      </c>
      <c r="R607" s="4">
        <v>0.72399999999999998</v>
      </c>
      <c r="S607" s="34">
        <f>ROUND((0.6105*(EXP((17.273*E607)/(E607+237.3))))*(100-H607)/100,3)</f>
        <v>0.13400000000000001</v>
      </c>
      <c r="T607" s="6">
        <f>IF(V607&lt;V608,L607,0)</f>
        <v>0</v>
      </c>
      <c r="U607" s="6">
        <f>IF(T607&gt;0,M607,-999)</f>
        <v>-999</v>
      </c>
      <c r="V607">
        <v>199304</v>
      </c>
      <c r="W607">
        <v>1993</v>
      </c>
    </row>
    <row r="608" spans="1:23" x14ac:dyDescent="0.25">
      <c r="A608" s="14">
        <v>34075</v>
      </c>
      <c r="B608" s="3">
        <v>106</v>
      </c>
      <c r="C608" s="4">
        <v>14.8</v>
      </c>
      <c r="D608" s="5">
        <v>0.5</v>
      </c>
      <c r="E608" s="5">
        <v>5.0999999999999996</v>
      </c>
      <c r="F608" s="5">
        <v>-4</v>
      </c>
      <c r="G608" s="4">
        <v>84.1</v>
      </c>
      <c r="H608" s="4">
        <v>49.7</v>
      </c>
      <c r="I608" s="4">
        <v>2.2000000000000002</v>
      </c>
      <c r="J608" s="4">
        <v>8.5</v>
      </c>
      <c r="K608" s="4">
        <v>0</v>
      </c>
      <c r="L608" s="4">
        <v>822</v>
      </c>
      <c r="M608" s="4">
        <v>-999</v>
      </c>
      <c r="N608" s="4">
        <v>-999</v>
      </c>
      <c r="O608" s="5">
        <v>0</v>
      </c>
      <c r="P608" s="5">
        <v>-999</v>
      </c>
      <c r="Q608" s="5">
        <v>-999</v>
      </c>
      <c r="R608" s="4">
        <v>0.435</v>
      </c>
      <c r="S608" s="34">
        <f>ROUND((0.6105*(EXP((17.273*E608)/(E608+237.3))))*(100-H608)/100,3)</f>
        <v>0.442</v>
      </c>
      <c r="T608" s="6">
        <f>IF(V608&lt;V609,L608,0)</f>
        <v>0</v>
      </c>
      <c r="U608" s="6">
        <f>IF(T608&gt;0,M608,-999)</f>
        <v>-999</v>
      </c>
      <c r="V608">
        <v>199304</v>
      </c>
      <c r="W608">
        <v>1993</v>
      </c>
    </row>
    <row r="609" spans="1:23" x14ac:dyDescent="0.25">
      <c r="A609" s="14">
        <v>34076</v>
      </c>
      <c r="B609" s="3">
        <v>107</v>
      </c>
      <c r="C609" s="4">
        <v>12.97</v>
      </c>
      <c r="D609" s="5">
        <v>0.6</v>
      </c>
      <c r="E609" s="5">
        <v>3.1</v>
      </c>
      <c r="F609" s="5">
        <v>-1.3</v>
      </c>
      <c r="G609" s="4">
        <v>94.2</v>
      </c>
      <c r="H609" s="4">
        <v>87.3</v>
      </c>
      <c r="I609" s="4">
        <v>1.9</v>
      </c>
      <c r="J609" s="4">
        <v>7.3</v>
      </c>
      <c r="K609" s="4">
        <v>1.3</v>
      </c>
      <c r="L609" s="4">
        <v>810</v>
      </c>
      <c r="M609" s="4">
        <v>-999</v>
      </c>
      <c r="N609" s="4">
        <v>-999</v>
      </c>
      <c r="O609" s="5">
        <v>0</v>
      </c>
      <c r="P609" s="5">
        <v>-999</v>
      </c>
      <c r="Q609" s="5">
        <v>-999</v>
      </c>
      <c r="R609" s="4">
        <v>0.66600000000000004</v>
      </c>
      <c r="S609" s="34">
        <f>ROUND((0.6105*(EXP((17.273*E609)/(E609+237.3))))*(100-H609)/100,3)</f>
        <v>9.7000000000000003E-2</v>
      </c>
      <c r="T609" s="6">
        <f>IF(V609&lt;V610,L609,0)</f>
        <v>0</v>
      </c>
      <c r="U609" s="6">
        <f>IF(T609&gt;0,M609,-999)</f>
        <v>-999</v>
      </c>
      <c r="V609">
        <v>199304</v>
      </c>
      <c r="W609">
        <v>1993</v>
      </c>
    </row>
    <row r="610" spans="1:23" x14ac:dyDescent="0.25">
      <c r="A610" s="14">
        <v>34077</v>
      </c>
      <c r="B610" s="3">
        <v>108</v>
      </c>
      <c r="C610" s="4">
        <v>12.05</v>
      </c>
      <c r="D610" s="5">
        <v>-0.8</v>
      </c>
      <c r="E610" s="5">
        <v>2</v>
      </c>
      <c r="F610" s="5">
        <v>-2.9</v>
      </c>
      <c r="G610" s="4">
        <v>85.6</v>
      </c>
      <c r="H610" s="4">
        <v>65.7</v>
      </c>
      <c r="I610" s="4">
        <v>2.5</v>
      </c>
      <c r="J610" s="4">
        <v>6.8</v>
      </c>
      <c r="K610" s="4">
        <v>0</v>
      </c>
      <c r="L610" s="4">
        <v>825</v>
      </c>
      <c r="M610" s="4">
        <v>-999</v>
      </c>
      <c r="N610" s="4">
        <v>-999</v>
      </c>
      <c r="O610" s="5">
        <v>0</v>
      </c>
      <c r="P610" s="5">
        <v>-999</v>
      </c>
      <c r="Q610" s="5">
        <v>-999</v>
      </c>
      <c r="R610" s="4">
        <v>0.46400000000000002</v>
      </c>
      <c r="S610" s="34">
        <f>ROUND((0.6105*(EXP((17.273*E610)/(E610+237.3))))*(100-H610)/100,3)</f>
        <v>0.24199999999999999</v>
      </c>
      <c r="T610" s="6">
        <f>IF(V610&lt;V611,L610,0)</f>
        <v>0</v>
      </c>
      <c r="U610" s="6">
        <f>IF(T610&gt;0,M610,-999)</f>
        <v>-999</v>
      </c>
      <c r="V610">
        <v>199304</v>
      </c>
      <c r="W610">
        <v>1993</v>
      </c>
    </row>
    <row r="611" spans="1:23" x14ac:dyDescent="0.25">
      <c r="A611" s="14">
        <v>34078</v>
      </c>
      <c r="B611" s="3">
        <v>109</v>
      </c>
      <c r="C611" s="4">
        <v>10.85</v>
      </c>
      <c r="D611" s="5">
        <v>0.5</v>
      </c>
      <c r="E611" s="5">
        <v>7.8</v>
      </c>
      <c r="F611" s="5">
        <v>-3.4</v>
      </c>
      <c r="G611" s="4">
        <v>81</v>
      </c>
      <c r="H611" s="4">
        <v>45.6</v>
      </c>
      <c r="I611" s="4">
        <v>0.8</v>
      </c>
      <c r="J611" s="4">
        <v>4.5999999999999996</v>
      </c>
      <c r="K611" s="4">
        <v>2.5</v>
      </c>
      <c r="L611" s="4">
        <v>811</v>
      </c>
      <c r="M611" s="4">
        <v>-999</v>
      </c>
      <c r="N611" s="4">
        <v>-999</v>
      </c>
      <c r="O611" s="5">
        <v>0</v>
      </c>
      <c r="P611" s="5">
        <v>-999</v>
      </c>
      <c r="Q611" s="5">
        <v>-999</v>
      </c>
      <c r="R611" s="4">
        <v>0.48299999999999998</v>
      </c>
      <c r="S611" s="34">
        <f>ROUND((0.6105*(EXP((17.273*E611)/(E611+237.3))))*(100-H611)/100,3)</f>
        <v>0.57499999999999996</v>
      </c>
      <c r="T611" s="6">
        <f>IF(V611&lt;V612,L611,0)</f>
        <v>0</v>
      </c>
      <c r="U611" s="6">
        <f>IF(T611&gt;0,M611,-999)</f>
        <v>-999</v>
      </c>
      <c r="V611">
        <v>199304</v>
      </c>
      <c r="W611">
        <v>1993</v>
      </c>
    </row>
    <row r="612" spans="1:23" x14ac:dyDescent="0.25">
      <c r="A612" s="14">
        <v>34079</v>
      </c>
      <c r="B612" s="3">
        <v>110</v>
      </c>
      <c r="C612" s="4">
        <v>21.12</v>
      </c>
      <c r="D612" s="5">
        <v>2.7</v>
      </c>
      <c r="E612" s="5">
        <v>6.8</v>
      </c>
      <c r="F612" s="5">
        <v>-3</v>
      </c>
      <c r="G612" s="4">
        <v>64.900000000000006</v>
      </c>
      <c r="H612" s="4">
        <v>48.3</v>
      </c>
      <c r="I612" s="4">
        <v>2.8</v>
      </c>
      <c r="J612" s="4">
        <v>7.9</v>
      </c>
      <c r="K612" s="4">
        <v>0</v>
      </c>
      <c r="L612" s="4">
        <v>777</v>
      </c>
      <c r="M612" s="4">
        <v>-999</v>
      </c>
      <c r="N612" s="4">
        <v>-999</v>
      </c>
      <c r="O612" s="5">
        <v>0</v>
      </c>
      <c r="P612" s="5">
        <v>-999</v>
      </c>
      <c r="Q612" s="5">
        <v>-999</v>
      </c>
      <c r="R612" s="4">
        <v>0.47899999999999998</v>
      </c>
      <c r="S612" s="34">
        <f>ROUND((0.6105*(EXP((17.273*E612)/(E612+237.3))))*(100-H612)/100,3)</f>
        <v>0.51100000000000001</v>
      </c>
      <c r="T612" s="6">
        <f>IF(V612&lt;V613,L612,0)</f>
        <v>0</v>
      </c>
      <c r="U612" s="6">
        <f>IF(T612&gt;0,M612,-999)</f>
        <v>-999</v>
      </c>
      <c r="V612">
        <v>199304</v>
      </c>
      <c r="W612">
        <v>1993</v>
      </c>
    </row>
    <row r="613" spans="1:23" x14ac:dyDescent="0.25">
      <c r="A613" s="14">
        <v>34080</v>
      </c>
      <c r="B613" s="3">
        <v>111</v>
      </c>
      <c r="C613" s="4">
        <v>14.34</v>
      </c>
      <c r="D613" s="5">
        <v>2.7</v>
      </c>
      <c r="E613" s="5">
        <v>9.1999999999999993</v>
      </c>
      <c r="F613" s="5">
        <v>-2.6</v>
      </c>
      <c r="G613" s="4">
        <v>76.3</v>
      </c>
      <c r="H613" s="4">
        <v>45.9</v>
      </c>
      <c r="I613" s="4">
        <v>1.3</v>
      </c>
      <c r="J613" s="4">
        <v>5.6</v>
      </c>
      <c r="K613" s="4">
        <v>1</v>
      </c>
      <c r="L613" s="4">
        <v>754</v>
      </c>
      <c r="M613" s="4">
        <v>-999</v>
      </c>
      <c r="N613" s="4">
        <v>-999</v>
      </c>
      <c r="O613" s="5">
        <v>0</v>
      </c>
      <c r="P613" s="5">
        <v>-999</v>
      </c>
      <c r="Q613" s="5">
        <v>-999</v>
      </c>
      <c r="R613" s="4">
        <v>0.53500000000000003</v>
      </c>
      <c r="S613" s="34">
        <f>ROUND((0.6105*(EXP((17.273*E613)/(E613+237.3))))*(100-H613)/100,3)</f>
        <v>0.629</v>
      </c>
      <c r="T613" s="6">
        <f>IF(V613&lt;V614,L613,0)</f>
        <v>0</v>
      </c>
      <c r="U613" s="6">
        <f>IF(T613&gt;0,M613,-999)</f>
        <v>-999</v>
      </c>
      <c r="V613">
        <v>199304</v>
      </c>
      <c r="W613">
        <v>1993</v>
      </c>
    </row>
    <row r="614" spans="1:23" x14ac:dyDescent="0.25">
      <c r="A614" s="14">
        <v>34081</v>
      </c>
      <c r="B614" s="3">
        <v>112</v>
      </c>
      <c r="C614" s="4">
        <v>11.12</v>
      </c>
      <c r="D614" s="5">
        <v>0.4</v>
      </c>
      <c r="E614" s="5">
        <v>6.1</v>
      </c>
      <c r="F614" s="5">
        <v>-3.3</v>
      </c>
      <c r="G614" s="4">
        <v>94.5</v>
      </c>
      <c r="H614" s="4">
        <v>78.400000000000006</v>
      </c>
      <c r="I614" s="4">
        <v>1</v>
      </c>
      <c r="J614" s="4">
        <v>4.8</v>
      </c>
      <c r="K614" s="4">
        <v>2.5</v>
      </c>
      <c r="L614" s="4">
        <v>750</v>
      </c>
      <c r="M614" s="4">
        <v>-999</v>
      </c>
      <c r="N614" s="4">
        <v>-999</v>
      </c>
      <c r="O614" s="5">
        <v>0</v>
      </c>
      <c r="P614" s="5">
        <v>-999</v>
      </c>
      <c r="Q614" s="5">
        <v>-999</v>
      </c>
      <c r="R614" s="4">
        <v>0.73699999999999999</v>
      </c>
      <c r="S614" s="34">
        <f>ROUND((0.6105*(EXP((17.273*E614)/(E614+237.3))))*(100-H614)/100,3)</f>
        <v>0.20300000000000001</v>
      </c>
      <c r="T614" s="6">
        <f>IF(V614&lt;V615,L614,0)</f>
        <v>0</v>
      </c>
      <c r="U614" s="6">
        <f>IF(T614&gt;0,M614,-999)</f>
        <v>-999</v>
      </c>
      <c r="V614">
        <v>199304</v>
      </c>
      <c r="W614">
        <v>1993</v>
      </c>
    </row>
    <row r="615" spans="1:23" x14ac:dyDescent="0.25">
      <c r="A615" s="14">
        <v>34082</v>
      </c>
      <c r="B615" s="3">
        <v>113</v>
      </c>
      <c r="C615" s="4">
        <v>16.11</v>
      </c>
      <c r="D615" s="5">
        <v>0.9</v>
      </c>
      <c r="E615" s="5">
        <v>5</v>
      </c>
      <c r="F615" s="5">
        <v>-4.3</v>
      </c>
      <c r="G615" s="4">
        <v>76.5</v>
      </c>
      <c r="H615" s="4">
        <v>55.5</v>
      </c>
      <c r="I615" s="4">
        <v>1.3</v>
      </c>
      <c r="J615" s="4">
        <v>5.5</v>
      </c>
      <c r="K615" s="4">
        <v>0</v>
      </c>
      <c r="L615" s="4">
        <v>731</v>
      </c>
      <c r="M615" s="4">
        <v>-999</v>
      </c>
      <c r="N615" s="4">
        <v>-999</v>
      </c>
      <c r="O615" s="5">
        <v>0</v>
      </c>
      <c r="P615" s="5">
        <v>-999</v>
      </c>
      <c r="Q615" s="5">
        <v>-999</v>
      </c>
      <c r="R615" s="4">
        <v>0.48299999999999998</v>
      </c>
      <c r="S615" s="34">
        <f>ROUND((0.6105*(EXP((17.273*E615)/(E615+237.3))))*(100-H615)/100,3)</f>
        <v>0.38800000000000001</v>
      </c>
      <c r="T615" s="6">
        <f>IF(V615&lt;V616,L615,0)</f>
        <v>0</v>
      </c>
      <c r="U615" s="6">
        <f>IF(T615&gt;0,M615,-999)</f>
        <v>-999</v>
      </c>
      <c r="V615">
        <v>199304</v>
      </c>
      <c r="W615">
        <v>1993</v>
      </c>
    </row>
    <row r="616" spans="1:23" x14ac:dyDescent="0.25">
      <c r="A616" s="14">
        <v>34083</v>
      </c>
      <c r="B616" s="3">
        <v>114</v>
      </c>
      <c r="C616" s="4">
        <v>12.77</v>
      </c>
      <c r="D616" s="5">
        <v>1.3</v>
      </c>
      <c r="E616" s="5">
        <v>5.8</v>
      </c>
      <c r="F616" s="5">
        <v>-0.7</v>
      </c>
      <c r="G616" s="4">
        <v>91</v>
      </c>
      <c r="H616" s="4">
        <v>71.7</v>
      </c>
      <c r="I616" s="4">
        <v>1.5</v>
      </c>
      <c r="J616" s="4">
        <v>6.6</v>
      </c>
      <c r="K616" s="4">
        <v>2</v>
      </c>
      <c r="L616" s="4">
        <v>727</v>
      </c>
      <c r="M616" s="4">
        <v>-999</v>
      </c>
      <c r="N616" s="4">
        <v>-999</v>
      </c>
      <c r="O616" s="5">
        <v>0</v>
      </c>
      <c r="P616" s="5">
        <v>-999</v>
      </c>
      <c r="Q616" s="5">
        <v>-999</v>
      </c>
      <c r="R616" s="4">
        <v>0.66</v>
      </c>
      <c r="S616" s="34">
        <f>ROUND((0.6105*(EXP((17.273*E616)/(E616+237.3))))*(100-H616)/100,3)</f>
        <v>0.26100000000000001</v>
      </c>
      <c r="T616" s="6">
        <f>IF(V616&lt;V617,L616,0)</f>
        <v>0</v>
      </c>
      <c r="U616" s="6">
        <f>IF(T616&gt;0,M616,-999)</f>
        <v>-999</v>
      </c>
      <c r="V616">
        <v>199304</v>
      </c>
      <c r="W616">
        <v>1993</v>
      </c>
    </row>
    <row r="617" spans="1:23" x14ac:dyDescent="0.25">
      <c r="A617" s="14">
        <v>34084</v>
      </c>
      <c r="B617" s="3">
        <v>115</v>
      </c>
      <c r="C617" s="4">
        <v>8.8000000000000007</v>
      </c>
      <c r="D617" s="5">
        <v>0.3</v>
      </c>
      <c r="E617" s="5">
        <v>3.8</v>
      </c>
      <c r="F617" s="5">
        <v>-3.5</v>
      </c>
      <c r="G617" s="4">
        <v>94.2</v>
      </c>
      <c r="H617" s="4">
        <v>82</v>
      </c>
      <c r="I617" s="4">
        <v>1.8</v>
      </c>
      <c r="J617" s="4">
        <v>6.9</v>
      </c>
      <c r="K617" s="4">
        <v>5</v>
      </c>
      <c r="L617" s="4">
        <v>685</v>
      </c>
      <c r="M617" s="4">
        <v>-999</v>
      </c>
      <c r="N617" s="4">
        <v>-999</v>
      </c>
      <c r="O617" s="5">
        <v>-0.1</v>
      </c>
      <c r="P617" s="5">
        <v>-999</v>
      </c>
      <c r="Q617" s="5">
        <v>-999</v>
      </c>
      <c r="R617" s="4">
        <v>0.65700000000000003</v>
      </c>
      <c r="S617" s="34">
        <f>ROUND((0.6105*(EXP((17.273*E617)/(E617+237.3))))*(100-H617)/100,3)</f>
        <v>0.14399999999999999</v>
      </c>
      <c r="T617" s="6">
        <f>IF(V617&lt;V618,L617,0)</f>
        <v>0</v>
      </c>
      <c r="U617" s="6">
        <f>IF(T617&gt;0,M617,-999)</f>
        <v>-999</v>
      </c>
      <c r="V617">
        <v>199304</v>
      </c>
      <c r="W617">
        <v>1993</v>
      </c>
    </row>
    <row r="618" spans="1:23" x14ac:dyDescent="0.25">
      <c r="A618" s="14">
        <v>34085</v>
      </c>
      <c r="B618" s="3">
        <v>116</v>
      </c>
      <c r="C618" s="4">
        <v>16.09</v>
      </c>
      <c r="D618" s="5">
        <v>-0.6</v>
      </c>
      <c r="E618" s="5">
        <v>4</v>
      </c>
      <c r="F618" s="5">
        <v>-5.4</v>
      </c>
      <c r="G618" s="4">
        <v>86.6</v>
      </c>
      <c r="H618" s="4">
        <v>66.400000000000006</v>
      </c>
      <c r="I618" s="4">
        <v>1.6</v>
      </c>
      <c r="J618" s="4">
        <v>6.4</v>
      </c>
      <c r="K618" s="4">
        <v>0</v>
      </c>
      <c r="L618" s="4">
        <v>705</v>
      </c>
      <c r="M618" s="4">
        <v>-999</v>
      </c>
      <c r="N618" s="4">
        <v>-999</v>
      </c>
      <c r="O618" s="5">
        <v>-0.1</v>
      </c>
      <c r="P618" s="5">
        <v>-999</v>
      </c>
      <c r="Q618" s="5">
        <v>-999</v>
      </c>
      <c r="R618" s="4">
        <v>0.53900000000000003</v>
      </c>
      <c r="S618" s="34">
        <f>ROUND((0.6105*(EXP((17.273*E618)/(E618+237.3))))*(100-H618)/100,3)</f>
        <v>0.27300000000000002</v>
      </c>
      <c r="T618" s="6">
        <f>IF(V618&lt;V619,L618,0)</f>
        <v>0</v>
      </c>
      <c r="U618" s="6">
        <f>IF(T618&gt;0,M618,-999)</f>
        <v>-999</v>
      </c>
      <c r="V618">
        <v>199304</v>
      </c>
      <c r="W618">
        <v>1993</v>
      </c>
    </row>
    <row r="619" spans="1:23" x14ac:dyDescent="0.25">
      <c r="A619" s="14">
        <v>34086</v>
      </c>
      <c r="B619" s="3">
        <v>117</v>
      </c>
      <c r="C619" s="4">
        <v>18.78</v>
      </c>
      <c r="D619" s="5">
        <v>0.3</v>
      </c>
      <c r="E619" s="5">
        <v>5.2</v>
      </c>
      <c r="F619" s="5">
        <v>-4.5999999999999996</v>
      </c>
      <c r="G619" s="4">
        <v>79.099999999999994</v>
      </c>
      <c r="H619" s="4">
        <v>49.4</v>
      </c>
      <c r="I619" s="4">
        <v>1.6</v>
      </c>
      <c r="J619" s="4">
        <v>5.6</v>
      </c>
      <c r="K619" s="4">
        <v>1.3</v>
      </c>
      <c r="L619" s="4">
        <v>687</v>
      </c>
      <c r="M619" s="4">
        <v>-999</v>
      </c>
      <c r="N619" s="4">
        <v>-999</v>
      </c>
      <c r="O619" s="5">
        <v>-0.1</v>
      </c>
      <c r="P619" s="5">
        <v>-999</v>
      </c>
      <c r="Q619" s="5">
        <v>-999</v>
      </c>
      <c r="R619" s="4">
        <v>0.437</v>
      </c>
      <c r="S619" s="34">
        <f>ROUND((0.6105*(EXP((17.273*E619)/(E619+237.3))))*(100-H619)/100,3)</f>
        <v>0.44700000000000001</v>
      </c>
      <c r="T619" s="6">
        <f>IF(V619&lt;V620,L619,0)</f>
        <v>0</v>
      </c>
      <c r="U619" s="6">
        <f>IF(T619&gt;0,M619,-999)</f>
        <v>-999</v>
      </c>
      <c r="V619">
        <v>199304</v>
      </c>
      <c r="W619">
        <v>1993</v>
      </c>
    </row>
    <row r="620" spans="1:23" x14ac:dyDescent="0.25">
      <c r="A620" s="14">
        <v>34087</v>
      </c>
      <c r="B620" s="3">
        <v>118</v>
      </c>
      <c r="C620" s="4">
        <v>8.69</v>
      </c>
      <c r="D620" s="5">
        <v>-0.4</v>
      </c>
      <c r="E620" s="5">
        <v>2.1</v>
      </c>
      <c r="F620" s="5">
        <v>-5.7</v>
      </c>
      <c r="G620" s="4">
        <v>92.2</v>
      </c>
      <c r="H620" s="4">
        <v>73.599999999999994</v>
      </c>
      <c r="I620" s="4">
        <v>1.3</v>
      </c>
      <c r="J620" s="4">
        <v>7</v>
      </c>
      <c r="K620" s="4">
        <v>2.5</v>
      </c>
      <c r="L620" s="4">
        <v>700</v>
      </c>
      <c r="M620" s="4">
        <v>-999</v>
      </c>
      <c r="N620" s="4">
        <v>-999</v>
      </c>
      <c r="O620" s="5">
        <v>-0.1</v>
      </c>
      <c r="P620" s="5">
        <v>-999</v>
      </c>
      <c r="Q620" s="5">
        <v>-999</v>
      </c>
      <c r="R620" s="4">
        <v>0.52400000000000002</v>
      </c>
      <c r="S620" s="34">
        <f>ROUND((0.6105*(EXP((17.273*E620)/(E620+237.3))))*(100-H620)/100,3)</f>
        <v>0.188</v>
      </c>
      <c r="T620" s="6">
        <f>IF(V620&lt;V621,L620,0)</f>
        <v>0</v>
      </c>
      <c r="U620" s="6">
        <f>IF(T620&gt;0,M620,-999)</f>
        <v>-999</v>
      </c>
      <c r="V620">
        <v>199304</v>
      </c>
      <c r="W620">
        <v>1993</v>
      </c>
    </row>
    <row r="621" spans="1:23" x14ac:dyDescent="0.25">
      <c r="A621" s="14">
        <v>34088</v>
      </c>
      <c r="B621" s="3">
        <v>119</v>
      </c>
      <c r="C621" s="4">
        <v>14.02</v>
      </c>
      <c r="D621" s="5">
        <v>1.6</v>
      </c>
      <c r="E621" s="5">
        <v>6.1</v>
      </c>
      <c r="F621" s="5">
        <v>-1.1000000000000001</v>
      </c>
      <c r="G621" s="4">
        <v>88.2</v>
      </c>
      <c r="H621" s="4">
        <v>66.599999999999994</v>
      </c>
      <c r="I621" s="4">
        <v>1.2</v>
      </c>
      <c r="J621" s="4">
        <v>6</v>
      </c>
      <c r="K621" s="4">
        <v>1</v>
      </c>
      <c r="L621" s="4">
        <v>695</v>
      </c>
      <c r="M621" s="4">
        <v>-999</v>
      </c>
      <c r="N621" s="4">
        <v>-999</v>
      </c>
      <c r="O621" s="5">
        <v>-0.1</v>
      </c>
      <c r="P621" s="5">
        <v>-999</v>
      </c>
      <c r="Q621" s="5">
        <v>-999</v>
      </c>
      <c r="R621" s="4">
        <v>0.626</v>
      </c>
      <c r="S621" s="34">
        <f>ROUND((0.6105*(EXP((17.273*E621)/(E621+237.3))))*(100-H621)/100,3)</f>
        <v>0.314</v>
      </c>
      <c r="T621" s="6">
        <f>IF(V621&lt;V622,L621,0)</f>
        <v>0</v>
      </c>
      <c r="U621" s="6">
        <f>IF(T621&gt;0,M621,-999)</f>
        <v>-999</v>
      </c>
      <c r="V621">
        <v>199304</v>
      </c>
      <c r="W621">
        <v>1993</v>
      </c>
    </row>
    <row r="622" spans="1:23" x14ac:dyDescent="0.25">
      <c r="A622" s="14">
        <v>34089</v>
      </c>
      <c r="B622" s="3">
        <v>120</v>
      </c>
      <c r="C622" s="4">
        <v>17.23</v>
      </c>
      <c r="D622" s="5">
        <v>2.2999999999999998</v>
      </c>
      <c r="E622" s="5">
        <v>9.1</v>
      </c>
      <c r="F622" s="5">
        <v>-1.3</v>
      </c>
      <c r="G622" s="4">
        <v>78.5</v>
      </c>
      <c r="H622" s="4">
        <v>45.6</v>
      </c>
      <c r="I622" s="4">
        <v>0.9</v>
      </c>
      <c r="J622" s="4">
        <v>4.8</v>
      </c>
      <c r="K622" s="4">
        <v>0</v>
      </c>
      <c r="L622" s="4">
        <v>672</v>
      </c>
      <c r="M622" s="4">
        <v>-999</v>
      </c>
      <c r="N622" s="4">
        <v>-999</v>
      </c>
      <c r="O622" s="5">
        <v>-0.1</v>
      </c>
      <c r="P622" s="5">
        <v>-999</v>
      </c>
      <c r="Q622" s="5">
        <v>-999</v>
      </c>
      <c r="R622" s="4">
        <v>0.52600000000000002</v>
      </c>
      <c r="S622" s="34">
        <f>ROUND((0.6105*(EXP((17.273*E622)/(E622+237.3))))*(100-H622)/100,3)</f>
        <v>0.629</v>
      </c>
      <c r="T622" s="6">
        <f>IF(V622&lt;V623,L622,0)</f>
        <v>672</v>
      </c>
      <c r="U622" s="6">
        <f>IF(T622&gt;0,M622,-999)</f>
        <v>-999</v>
      </c>
      <c r="V622">
        <v>199304</v>
      </c>
      <c r="W622">
        <v>1993</v>
      </c>
    </row>
    <row r="623" spans="1:23" x14ac:dyDescent="0.25">
      <c r="A623" s="14">
        <v>34090</v>
      </c>
      <c r="B623" s="3">
        <v>121</v>
      </c>
      <c r="C623" s="4">
        <v>7.73</v>
      </c>
      <c r="D623" s="5">
        <v>1.5</v>
      </c>
      <c r="E623" s="5">
        <v>3.8</v>
      </c>
      <c r="F623" s="5">
        <v>-1.4</v>
      </c>
      <c r="G623" s="4">
        <v>84</v>
      </c>
      <c r="H623" s="4">
        <v>49.6</v>
      </c>
      <c r="I623" s="4">
        <v>2.5</v>
      </c>
      <c r="J623" s="4">
        <v>8.6999999999999993</v>
      </c>
      <c r="K623" s="4">
        <v>2</v>
      </c>
      <c r="L623" s="4">
        <v>674</v>
      </c>
      <c r="M623" s="4">
        <v>-999</v>
      </c>
      <c r="N623" s="4">
        <v>-999</v>
      </c>
      <c r="O623" s="5">
        <v>-0.1</v>
      </c>
      <c r="P623" s="5">
        <v>-999</v>
      </c>
      <c r="Q623" s="5">
        <v>-999</v>
      </c>
      <c r="R623" s="4">
        <v>0.39800000000000002</v>
      </c>
      <c r="S623" s="34">
        <f>ROUND((0.6105*(EXP((17.273*E623)/(E623+237.3))))*(100-H623)/100,3)</f>
        <v>0.40400000000000003</v>
      </c>
      <c r="T623" s="6">
        <f>IF(V623&lt;V624,L623,0)</f>
        <v>0</v>
      </c>
      <c r="U623" s="6">
        <f>IF(T623&gt;0,M623,-999)</f>
        <v>-999</v>
      </c>
      <c r="V623">
        <v>199305</v>
      </c>
      <c r="W623">
        <v>1993</v>
      </c>
    </row>
    <row r="624" spans="1:23" x14ac:dyDescent="0.25">
      <c r="A624" s="14">
        <v>34091</v>
      </c>
      <c r="B624" s="3">
        <v>122</v>
      </c>
      <c r="C624" s="4">
        <v>23.63</v>
      </c>
      <c r="D624" s="5">
        <v>0.8</v>
      </c>
      <c r="E624" s="5">
        <v>6.6</v>
      </c>
      <c r="F624" s="5">
        <v>-3.4</v>
      </c>
      <c r="G624" s="4">
        <v>62.5</v>
      </c>
      <c r="H624" s="4">
        <v>29.5</v>
      </c>
      <c r="I624" s="4">
        <v>2</v>
      </c>
      <c r="J624" s="4">
        <v>6.5</v>
      </c>
      <c r="K624" s="4">
        <v>0</v>
      </c>
      <c r="L624" s="4">
        <v>642</v>
      </c>
      <c r="M624" s="4">
        <v>-999</v>
      </c>
      <c r="N624" s="4">
        <v>-999</v>
      </c>
      <c r="O624" s="5">
        <v>-0.1</v>
      </c>
      <c r="P624" s="5">
        <v>-999</v>
      </c>
      <c r="Q624" s="5">
        <v>-999</v>
      </c>
      <c r="R624" s="4">
        <v>0.28799999999999998</v>
      </c>
      <c r="S624" s="34">
        <f>ROUND((0.6105*(EXP((17.273*E624)/(E624+237.3))))*(100-H624)/100,3)</f>
        <v>0.68700000000000006</v>
      </c>
      <c r="T624" s="6">
        <f>IF(V624&lt;V625,L624,0)</f>
        <v>0</v>
      </c>
      <c r="U624" s="6">
        <f>IF(T624&gt;0,M624,-999)</f>
        <v>-999</v>
      </c>
      <c r="V624">
        <v>199305</v>
      </c>
      <c r="W624">
        <v>1993</v>
      </c>
    </row>
    <row r="625" spans="1:23" x14ac:dyDescent="0.25">
      <c r="A625" s="14">
        <v>34092</v>
      </c>
      <c r="B625" s="3">
        <v>123</v>
      </c>
      <c r="C625" s="4">
        <v>11.24</v>
      </c>
      <c r="D625" s="5">
        <v>1.1000000000000001</v>
      </c>
      <c r="E625" s="5">
        <v>5.6</v>
      </c>
      <c r="F625" s="5">
        <v>-1.3</v>
      </c>
      <c r="G625" s="4">
        <v>80.599999999999994</v>
      </c>
      <c r="H625" s="4">
        <v>55.4</v>
      </c>
      <c r="I625" s="4">
        <v>2.1</v>
      </c>
      <c r="J625" s="4">
        <v>7.6</v>
      </c>
      <c r="K625" s="4">
        <v>3</v>
      </c>
      <c r="L625" s="4">
        <v>626</v>
      </c>
      <c r="M625" s="4">
        <v>-999</v>
      </c>
      <c r="N625" s="4">
        <v>-999</v>
      </c>
      <c r="O625" s="5">
        <v>-0.1</v>
      </c>
      <c r="P625" s="5">
        <v>-999</v>
      </c>
      <c r="Q625" s="5">
        <v>-999</v>
      </c>
      <c r="R625" s="4">
        <v>0.502</v>
      </c>
      <c r="S625" s="34">
        <f>ROUND((0.6105*(EXP((17.273*E625)/(E625+237.3))))*(100-H625)/100,3)</f>
        <v>0.40500000000000003</v>
      </c>
      <c r="T625" s="6">
        <f>IF(V625&lt;V626,L625,0)</f>
        <v>0</v>
      </c>
      <c r="U625" s="6">
        <f>IF(T625&gt;0,M625,-999)</f>
        <v>-999</v>
      </c>
      <c r="V625">
        <v>199305</v>
      </c>
      <c r="W625">
        <v>1993</v>
      </c>
    </row>
    <row r="626" spans="1:23" x14ac:dyDescent="0.25">
      <c r="A626" s="14">
        <v>34093</v>
      </c>
      <c r="B626" s="3">
        <v>124</v>
      </c>
      <c r="C626" s="4">
        <v>24.67</v>
      </c>
      <c r="D626" s="5">
        <v>7</v>
      </c>
      <c r="E626" s="5">
        <v>13.9</v>
      </c>
      <c r="F626" s="5">
        <v>0.5</v>
      </c>
      <c r="G626" s="4">
        <v>70.099999999999994</v>
      </c>
      <c r="H626" s="4">
        <v>43.5</v>
      </c>
      <c r="I626" s="4">
        <v>0.8</v>
      </c>
      <c r="J626" s="4">
        <v>3.7</v>
      </c>
      <c r="K626" s="4">
        <v>0</v>
      </c>
      <c r="L626" s="4">
        <v>569</v>
      </c>
      <c r="M626" s="4">
        <v>-999</v>
      </c>
      <c r="N626" s="4">
        <v>-999</v>
      </c>
      <c r="O626" s="5">
        <v>-0.1</v>
      </c>
      <c r="P626" s="5">
        <v>-999</v>
      </c>
      <c r="Q626" s="5">
        <v>-999</v>
      </c>
      <c r="R626" s="4">
        <v>0.69199999999999995</v>
      </c>
      <c r="S626" s="34">
        <f>ROUND((0.6105*(EXP((17.273*E626)/(E626+237.3))))*(100-H626)/100,3)</f>
        <v>0.89700000000000002</v>
      </c>
      <c r="T626" s="6">
        <f>IF(V626&lt;V627,L626,0)</f>
        <v>0</v>
      </c>
      <c r="U626" s="6">
        <f>IF(T626&gt;0,M626,-999)</f>
        <v>-999</v>
      </c>
      <c r="V626">
        <v>199305</v>
      </c>
      <c r="W626">
        <v>1993</v>
      </c>
    </row>
    <row r="627" spans="1:23" x14ac:dyDescent="0.25">
      <c r="A627" s="14">
        <v>34094</v>
      </c>
      <c r="B627" s="3">
        <v>125</v>
      </c>
      <c r="C627" s="4">
        <v>19.329999999999998</v>
      </c>
      <c r="D627" s="5">
        <v>8.5</v>
      </c>
      <c r="E627" s="5">
        <v>13.3</v>
      </c>
      <c r="F627" s="5">
        <v>3.1</v>
      </c>
      <c r="G627" s="4">
        <v>69</v>
      </c>
      <c r="H627" s="4">
        <v>51.2</v>
      </c>
      <c r="I627" s="4">
        <v>1.4</v>
      </c>
      <c r="J627" s="4">
        <v>5.8</v>
      </c>
      <c r="K627" s="4">
        <v>0</v>
      </c>
      <c r="L627" s="4">
        <v>505</v>
      </c>
      <c r="M627" s="4">
        <v>-999</v>
      </c>
      <c r="N627" s="4">
        <v>-999</v>
      </c>
      <c r="O627" s="5">
        <v>-0.2</v>
      </c>
      <c r="P627" s="5">
        <v>-999</v>
      </c>
      <c r="Q627" s="5">
        <v>-999</v>
      </c>
      <c r="R627" s="4">
        <v>0.78300000000000003</v>
      </c>
      <c r="S627" s="34">
        <f>ROUND((0.6105*(EXP((17.273*E627)/(E627+237.3))))*(100-H627)/100,3)</f>
        <v>0.745</v>
      </c>
      <c r="T627" s="6">
        <f>IF(V627&lt;V628,L627,0)</f>
        <v>0</v>
      </c>
      <c r="U627" s="6">
        <f>IF(T627&gt;0,M627,-999)</f>
        <v>-999</v>
      </c>
      <c r="V627">
        <v>199305</v>
      </c>
      <c r="W627">
        <v>1993</v>
      </c>
    </row>
    <row r="628" spans="1:23" x14ac:dyDescent="0.25">
      <c r="A628" s="14">
        <v>34095</v>
      </c>
      <c r="B628" s="3">
        <v>126</v>
      </c>
      <c r="C628" s="4">
        <v>7.12</v>
      </c>
      <c r="D628" s="5">
        <v>2.1</v>
      </c>
      <c r="E628" s="5">
        <v>5.4</v>
      </c>
      <c r="F628" s="5">
        <v>-2.5</v>
      </c>
      <c r="G628" s="4">
        <v>91.1</v>
      </c>
      <c r="H628" s="4">
        <v>82.1</v>
      </c>
      <c r="I628" s="4">
        <v>1.2</v>
      </c>
      <c r="J628" s="4">
        <v>5</v>
      </c>
      <c r="K628" s="4">
        <v>8</v>
      </c>
      <c r="L628" s="4">
        <v>498</v>
      </c>
      <c r="M628" s="4">
        <v>-999</v>
      </c>
      <c r="N628" s="4">
        <v>-999</v>
      </c>
      <c r="O628" s="5">
        <v>-0.2</v>
      </c>
      <c r="P628" s="5">
        <v>-999</v>
      </c>
      <c r="Q628" s="5">
        <v>-999</v>
      </c>
      <c r="R628" s="4">
        <v>0.73699999999999999</v>
      </c>
      <c r="S628" s="34">
        <f>ROUND((0.6105*(EXP((17.273*E628)/(E628+237.3))))*(100-H628)/100,3)</f>
        <v>0.16</v>
      </c>
      <c r="T628" s="6">
        <f>IF(V628&lt;V629,L628,0)</f>
        <v>0</v>
      </c>
      <c r="U628" s="6">
        <f>IF(T628&gt;0,M628,-999)</f>
        <v>-999</v>
      </c>
      <c r="V628">
        <v>199305</v>
      </c>
      <c r="W628">
        <v>1993</v>
      </c>
    </row>
    <row r="629" spans="1:23" x14ac:dyDescent="0.25">
      <c r="A629" s="14">
        <v>34096</v>
      </c>
      <c r="B629" s="3">
        <v>127</v>
      </c>
      <c r="C629" s="4">
        <v>19.39</v>
      </c>
      <c r="D629" s="5">
        <v>0</v>
      </c>
      <c r="E629" s="5">
        <v>5.3</v>
      </c>
      <c r="F629" s="5">
        <v>-4.5999999999999996</v>
      </c>
      <c r="G629" s="4">
        <v>72.8</v>
      </c>
      <c r="H629" s="4">
        <v>47.7</v>
      </c>
      <c r="I629" s="4">
        <v>1.3</v>
      </c>
      <c r="J629" s="4">
        <v>6</v>
      </c>
      <c r="K629" s="4">
        <v>2.5</v>
      </c>
      <c r="L629" s="4">
        <v>493</v>
      </c>
      <c r="M629" s="4">
        <v>-999</v>
      </c>
      <c r="N629" s="4">
        <v>-999</v>
      </c>
      <c r="O629" s="5">
        <v>-0.2</v>
      </c>
      <c r="P629" s="5">
        <v>-999</v>
      </c>
      <c r="Q629" s="5">
        <v>-999</v>
      </c>
      <c r="R629" s="4">
        <v>0.42499999999999999</v>
      </c>
      <c r="S629" s="34">
        <f>ROUND((0.6105*(EXP((17.273*E629)/(E629+237.3))))*(100-H629)/100,3)</f>
        <v>0.46600000000000003</v>
      </c>
      <c r="T629" s="6">
        <f>IF(V629&lt;V630,L629,0)</f>
        <v>0</v>
      </c>
      <c r="U629" s="6">
        <f>IF(T629&gt;0,M629,-999)</f>
        <v>-999</v>
      </c>
      <c r="V629">
        <v>199305</v>
      </c>
      <c r="W629">
        <v>1993</v>
      </c>
    </row>
    <row r="630" spans="1:23" x14ac:dyDescent="0.25">
      <c r="A630" s="14">
        <v>34097</v>
      </c>
      <c r="B630" s="3">
        <v>128</v>
      </c>
      <c r="C630" s="4">
        <v>18.170000000000002</v>
      </c>
      <c r="D630" s="5">
        <v>0.6</v>
      </c>
      <c r="E630" s="5">
        <v>5.8</v>
      </c>
      <c r="F630" s="5">
        <v>-3.1</v>
      </c>
      <c r="G630" s="4">
        <v>77.599999999999994</v>
      </c>
      <c r="H630" s="4">
        <v>47.8</v>
      </c>
      <c r="I630" s="4">
        <v>2</v>
      </c>
      <c r="J630" s="4">
        <v>6.7</v>
      </c>
      <c r="K630" s="4">
        <v>0</v>
      </c>
      <c r="L630" s="4">
        <v>461</v>
      </c>
      <c r="M630" s="4">
        <v>-999</v>
      </c>
      <c r="N630" s="4">
        <v>-999</v>
      </c>
      <c r="O630" s="5">
        <v>-0.2</v>
      </c>
      <c r="P630" s="5">
        <v>-999</v>
      </c>
      <c r="Q630" s="5">
        <v>-999</v>
      </c>
      <c r="R630" s="4">
        <v>0.441</v>
      </c>
      <c r="S630" s="34">
        <f>ROUND((0.6105*(EXP((17.273*E630)/(E630+237.3))))*(100-H630)/100,3)</f>
        <v>0.48099999999999998</v>
      </c>
      <c r="T630" s="6">
        <f>IF(V630&lt;V631,L630,0)</f>
        <v>0</v>
      </c>
      <c r="U630" s="6">
        <f>IF(T630&gt;0,M630,-999)</f>
        <v>-999</v>
      </c>
      <c r="V630">
        <v>199305</v>
      </c>
      <c r="W630">
        <v>1993</v>
      </c>
    </row>
    <row r="631" spans="1:23" x14ac:dyDescent="0.25">
      <c r="A631" s="14">
        <v>34098</v>
      </c>
      <c r="B631" s="3">
        <v>129</v>
      </c>
      <c r="C631" s="4">
        <v>15.63</v>
      </c>
      <c r="D631" s="5">
        <v>3</v>
      </c>
      <c r="E631" s="5">
        <v>6.9</v>
      </c>
      <c r="F631" s="5">
        <v>-3.2</v>
      </c>
      <c r="G631" s="4">
        <v>64.099999999999994</v>
      </c>
      <c r="H631" s="4">
        <v>44.5</v>
      </c>
      <c r="I631" s="4">
        <v>2.1</v>
      </c>
      <c r="J631" s="4">
        <v>7.8</v>
      </c>
      <c r="K631" s="4">
        <v>0</v>
      </c>
      <c r="L631" s="4">
        <v>430</v>
      </c>
      <c r="M631" s="4">
        <v>-999</v>
      </c>
      <c r="N631" s="4">
        <v>-999</v>
      </c>
      <c r="O631" s="5">
        <v>-0.2</v>
      </c>
      <c r="P631" s="5">
        <v>-999</v>
      </c>
      <c r="Q631" s="5">
        <v>-999</v>
      </c>
      <c r="R631" s="4">
        <v>0.442</v>
      </c>
      <c r="S631" s="34">
        <f>ROUND((0.6105*(EXP((17.273*E631)/(E631+237.3))))*(100-H631)/100,3)</f>
        <v>0.55200000000000005</v>
      </c>
      <c r="T631" s="6">
        <f>IF(V631&lt;V632,L631,0)</f>
        <v>0</v>
      </c>
      <c r="U631" s="6">
        <f>IF(T631&gt;0,M631,-999)</f>
        <v>-999</v>
      </c>
      <c r="V631">
        <v>199305</v>
      </c>
      <c r="W631">
        <v>1993</v>
      </c>
    </row>
    <row r="632" spans="1:23" x14ac:dyDescent="0.25">
      <c r="A632" s="14">
        <v>34099</v>
      </c>
      <c r="B632" s="3">
        <v>130</v>
      </c>
      <c r="C632" s="4">
        <v>24.41</v>
      </c>
      <c r="D632" s="5">
        <v>10.7</v>
      </c>
      <c r="E632" s="5">
        <v>16.7</v>
      </c>
      <c r="F632" s="5">
        <v>3.4</v>
      </c>
      <c r="G632" s="4">
        <v>60.6</v>
      </c>
      <c r="H632" s="4">
        <v>37.299999999999997</v>
      </c>
      <c r="I632" s="4">
        <v>3.2</v>
      </c>
      <c r="J632" s="4">
        <v>9.4</v>
      </c>
      <c r="K632" s="4">
        <v>0</v>
      </c>
      <c r="L632" s="4">
        <v>334</v>
      </c>
      <c r="M632" s="4">
        <v>-999</v>
      </c>
      <c r="N632" s="4">
        <v>-999</v>
      </c>
      <c r="O632" s="5">
        <v>-0.1</v>
      </c>
      <c r="P632" s="5">
        <v>-999</v>
      </c>
      <c r="Q632" s="5">
        <v>-999</v>
      </c>
      <c r="R632" s="4">
        <v>0.70899999999999996</v>
      </c>
      <c r="S632" s="34">
        <f>ROUND((0.6105*(EXP((17.273*E632)/(E632+237.3))))*(100-H632)/100,3)</f>
        <v>1.1919999999999999</v>
      </c>
      <c r="T632" s="6">
        <f>IF(V632&lt;V633,L632,0)</f>
        <v>0</v>
      </c>
      <c r="U632" s="6">
        <f>IF(T632&gt;0,M632,-999)</f>
        <v>-999</v>
      </c>
      <c r="V632">
        <v>199305</v>
      </c>
      <c r="W632">
        <v>1993</v>
      </c>
    </row>
    <row r="633" spans="1:23" x14ac:dyDescent="0.25">
      <c r="A633" s="14">
        <v>34100</v>
      </c>
      <c r="B633" s="3">
        <v>131</v>
      </c>
      <c r="C633" s="4">
        <v>27.72</v>
      </c>
      <c r="D633" s="5">
        <v>15.7</v>
      </c>
      <c r="E633" s="5">
        <v>22.3</v>
      </c>
      <c r="F633" s="5">
        <v>5.7</v>
      </c>
      <c r="G633" s="4">
        <v>37</v>
      </c>
      <c r="H633" s="4">
        <v>18.100000000000001</v>
      </c>
      <c r="I633" s="4">
        <v>2.7</v>
      </c>
      <c r="J633" s="4">
        <v>8.1</v>
      </c>
      <c r="K633" s="4">
        <v>0</v>
      </c>
      <c r="L633" s="4">
        <v>213</v>
      </c>
      <c r="M633" s="4">
        <v>-999</v>
      </c>
      <c r="N633" s="4">
        <v>-999</v>
      </c>
      <c r="O633" s="5">
        <v>0.5</v>
      </c>
      <c r="P633" s="5">
        <v>-999</v>
      </c>
      <c r="Q633" s="5">
        <v>-999</v>
      </c>
      <c r="R633" s="4">
        <v>0.48599999999999999</v>
      </c>
      <c r="S633" s="34">
        <f>ROUND((0.6105*(EXP((17.273*E633)/(E633+237.3))))*(100-H633)/100,3)</f>
        <v>2.2050000000000001</v>
      </c>
      <c r="T633" s="6">
        <f>IF(V633&lt;V634,L633,0)</f>
        <v>0</v>
      </c>
      <c r="U633" s="6">
        <f>IF(T633&gt;0,M633,-999)</f>
        <v>-999</v>
      </c>
      <c r="V633">
        <v>199305</v>
      </c>
      <c r="W633">
        <v>1993</v>
      </c>
    </row>
    <row r="634" spans="1:23" x14ac:dyDescent="0.25">
      <c r="A634" s="14">
        <v>34101</v>
      </c>
      <c r="B634" s="3">
        <v>132</v>
      </c>
      <c r="C634" s="4">
        <v>28.38</v>
      </c>
      <c r="D634" s="5">
        <v>17.399999999999999</v>
      </c>
      <c r="E634" s="5">
        <v>25.6</v>
      </c>
      <c r="F634" s="5">
        <v>7.2</v>
      </c>
      <c r="G634" s="4">
        <v>28.5</v>
      </c>
      <c r="H634" s="4">
        <v>13</v>
      </c>
      <c r="I634" s="4">
        <v>1.7</v>
      </c>
      <c r="J634" s="4">
        <v>5.3</v>
      </c>
      <c r="K634" s="4">
        <v>0</v>
      </c>
      <c r="L634" s="4">
        <v>67</v>
      </c>
      <c r="M634" s="4">
        <v>-999</v>
      </c>
      <c r="N634" s="4">
        <v>-999</v>
      </c>
      <c r="O634" s="5">
        <v>1.6</v>
      </c>
      <c r="P634" s="5">
        <v>-999</v>
      </c>
      <c r="Q634" s="5">
        <v>-999</v>
      </c>
      <c r="R634" s="4">
        <v>0.42799999999999999</v>
      </c>
      <c r="S634" s="34">
        <f>ROUND((0.6105*(EXP((17.273*E634)/(E634+237.3))))*(100-H634)/100,3)</f>
        <v>2.855</v>
      </c>
      <c r="T634" s="6">
        <f>IF(V634&lt;V635,L634,0)</f>
        <v>0</v>
      </c>
      <c r="U634" s="6">
        <f>IF(T634&gt;0,M634,-999)</f>
        <v>-999</v>
      </c>
      <c r="V634">
        <v>199305</v>
      </c>
      <c r="W634">
        <v>1993</v>
      </c>
    </row>
    <row r="635" spans="1:23" x14ac:dyDescent="0.25">
      <c r="A635" s="14">
        <v>34102</v>
      </c>
      <c r="B635" s="3">
        <v>133</v>
      </c>
      <c r="C635" s="4">
        <v>27.56</v>
      </c>
      <c r="D635" s="5">
        <v>16.899999999999999</v>
      </c>
      <c r="E635" s="5">
        <v>23.8</v>
      </c>
      <c r="F635" s="5">
        <v>7.5</v>
      </c>
      <c r="G635" s="4">
        <v>31.7</v>
      </c>
      <c r="H635" s="4">
        <v>16.5</v>
      </c>
      <c r="I635" s="4">
        <v>1.9</v>
      </c>
      <c r="J635" s="4">
        <v>6.1</v>
      </c>
      <c r="K635" s="4">
        <v>0</v>
      </c>
      <c r="L635" s="4">
        <v>2</v>
      </c>
      <c r="M635" s="4">
        <v>-999</v>
      </c>
      <c r="N635" s="4">
        <v>-999</v>
      </c>
      <c r="O635" s="5">
        <v>6</v>
      </c>
      <c r="P635" s="5">
        <v>-999</v>
      </c>
      <c r="Q635" s="5">
        <v>-999</v>
      </c>
      <c r="R635" s="4">
        <v>0.48699999999999999</v>
      </c>
      <c r="S635" s="34">
        <f>ROUND((0.6105*(EXP((17.273*E635)/(E635+237.3))))*(100-H635)/100,3)</f>
        <v>2.4609999999999999</v>
      </c>
      <c r="T635" s="6">
        <f>IF(V635&lt;V636,L635,0)</f>
        <v>0</v>
      </c>
      <c r="U635" s="6">
        <f>IF(T635&gt;0,M635,-999)</f>
        <v>-999</v>
      </c>
      <c r="V635">
        <v>199305</v>
      </c>
      <c r="W635">
        <v>1993</v>
      </c>
    </row>
    <row r="636" spans="1:23" x14ac:dyDescent="0.25">
      <c r="A636" s="14">
        <v>34103</v>
      </c>
      <c r="B636" s="3">
        <v>134</v>
      </c>
      <c r="C636" s="4">
        <v>18.91</v>
      </c>
      <c r="D636" s="5">
        <v>14</v>
      </c>
      <c r="E636" s="5">
        <v>20.6</v>
      </c>
      <c r="F636" s="5">
        <v>6.5</v>
      </c>
      <c r="G636" s="4">
        <v>53.5</v>
      </c>
      <c r="H636" s="4">
        <v>36.799999999999997</v>
      </c>
      <c r="I636" s="4">
        <v>1.9</v>
      </c>
      <c r="J636" s="4">
        <v>7.4</v>
      </c>
      <c r="K636" s="4">
        <v>0.8</v>
      </c>
      <c r="L636" s="4">
        <v>0</v>
      </c>
      <c r="M636" s="4">
        <v>-999</v>
      </c>
      <c r="N636" s="4">
        <v>-999</v>
      </c>
      <c r="O636" s="4">
        <v>10.7</v>
      </c>
      <c r="P636" s="5">
        <v>-999</v>
      </c>
      <c r="Q636" s="5">
        <v>-999</v>
      </c>
      <c r="R636" s="4">
        <v>0.89300000000000002</v>
      </c>
      <c r="S636" s="34">
        <f>ROUND((0.6105*(EXP((17.273*E636)/(E636+237.3))))*(100-H636)/100,3)</f>
        <v>1.5329999999999999</v>
      </c>
      <c r="T636" s="6">
        <f>IF(V636&lt;V637,L636,0)</f>
        <v>0</v>
      </c>
      <c r="U636" s="6">
        <f>IF(T636&gt;0,M636,-999)</f>
        <v>-999</v>
      </c>
      <c r="V636">
        <v>199305</v>
      </c>
      <c r="W636">
        <v>1993</v>
      </c>
    </row>
    <row r="637" spans="1:23" x14ac:dyDescent="0.25">
      <c r="A637" s="14">
        <v>34104</v>
      </c>
      <c r="B637" s="3">
        <v>135</v>
      </c>
      <c r="C637" s="4">
        <v>27.87</v>
      </c>
      <c r="D637" s="5">
        <v>12.8</v>
      </c>
      <c r="E637" s="5">
        <v>20.2</v>
      </c>
      <c r="F637" s="5">
        <v>3.4</v>
      </c>
      <c r="G637" s="4">
        <v>51.6</v>
      </c>
      <c r="H637" s="4">
        <v>27.9</v>
      </c>
      <c r="I637" s="4">
        <v>1.1000000000000001</v>
      </c>
      <c r="J637" s="4">
        <v>5.8</v>
      </c>
      <c r="K637" s="4">
        <v>0</v>
      </c>
      <c r="L637" s="4">
        <v>0</v>
      </c>
      <c r="M637" s="4">
        <v>-999</v>
      </c>
      <c r="N637" s="4">
        <v>-999</v>
      </c>
      <c r="O637" s="4">
        <v>12</v>
      </c>
      <c r="P637" s="5">
        <v>-999</v>
      </c>
      <c r="Q637" s="5">
        <v>-999</v>
      </c>
      <c r="R637" s="4">
        <v>0.65800000000000003</v>
      </c>
      <c r="S637" s="34">
        <f>ROUND((0.6105*(EXP((17.273*E637)/(E637+237.3))))*(100-H637)/100,3)</f>
        <v>1.706</v>
      </c>
      <c r="T637" s="6">
        <f>IF(V637&lt;V638,L637,0)</f>
        <v>0</v>
      </c>
      <c r="U637" s="6">
        <f>IF(T637&gt;0,M637,-999)</f>
        <v>-999</v>
      </c>
      <c r="V637">
        <v>199305</v>
      </c>
      <c r="W637">
        <v>1993</v>
      </c>
    </row>
    <row r="638" spans="1:23" x14ac:dyDescent="0.25">
      <c r="A638" s="14">
        <v>34105</v>
      </c>
      <c r="B638" s="3">
        <v>136</v>
      </c>
      <c r="C638" s="4">
        <v>28.21</v>
      </c>
      <c r="D638" s="5">
        <v>12.8</v>
      </c>
      <c r="E638" s="5">
        <v>19.100000000000001</v>
      </c>
      <c r="F638" s="5">
        <v>4.7</v>
      </c>
      <c r="G638" s="4">
        <v>44.9</v>
      </c>
      <c r="H638" s="4">
        <v>22</v>
      </c>
      <c r="I638" s="4">
        <v>1.4</v>
      </c>
      <c r="J638" s="4">
        <v>6.3</v>
      </c>
      <c r="K638" s="4">
        <v>0</v>
      </c>
      <c r="L638" s="4">
        <v>0</v>
      </c>
      <c r="M638" s="4">
        <v>-999</v>
      </c>
      <c r="N638" s="4">
        <v>-999</v>
      </c>
      <c r="O638" s="4">
        <v>12.6</v>
      </c>
      <c r="P638" s="5">
        <v>-999</v>
      </c>
      <c r="Q638" s="5">
        <v>-999</v>
      </c>
      <c r="R638" s="4">
        <v>0.48499999999999999</v>
      </c>
      <c r="S638" s="34">
        <f>ROUND((0.6105*(EXP((17.273*E638)/(E638+237.3))))*(100-H638)/100,3)</f>
        <v>1.724</v>
      </c>
      <c r="T638" s="6">
        <f>IF(V638&lt;V639,L638,0)</f>
        <v>0</v>
      </c>
      <c r="U638" s="6">
        <f>IF(T638&gt;0,M638,-999)</f>
        <v>-999</v>
      </c>
      <c r="V638">
        <v>199305</v>
      </c>
      <c r="W638">
        <v>1993</v>
      </c>
    </row>
    <row r="639" spans="1:23" x14ac:dyDescent="0.25">
      <c r="A639" s="14">
        <v>34106</v>
      </c>
      <c r="B639" s="3">
        <v>137</v>
      </c>
      <c r="C639" s="4">
        <v>28.73</v>
      </c>
      <c r="D639" s="5">
        <v>13</v>
      </c>
      <c r="E639" s="5">
        <v>21.3</v>
      </c>
      <c r="F639" s="5">
        <v>5.0999999999999996</v>
      </c>
      <c r="G639" s="4">
        <v>32.700000000000003</v>
      </c>
      <c r="H639" s="4">
        <v>17.399999999999999</v>
      </c>
      <c r="I639" s="4">
        <v>0.9</v>
      </c>
      <c r="J639" s="4">
        <v>5.7</v>
      </c>
      <c r="K639" s="4">
        <v>0</v>
      </c>
      <c r="L639" s="4">
        <v>0</v>
      </c>
      <c r="M639" s="4">
        <v>-999</v>
      </c>
      <c r="N639" s="4">
        <v>-999</v>
      </c>
      <c r="O639" s="4">
        <v>12.6</v>
      </c>
      <c r="P639" s="5">
        <v>-999</v>
      </c>
      <c r="Q639" s="5">
        <v>-999</v>
      </c>
      <c r="R639" s="4">
        <v>0.44</v>
      </c>
      <c r="S639" s="34">
        <f>ROUND((0.6105*(EXP((17.273*E639)/(E639+237.3))))*(100-H639)/100,3)</f>
        <v>2.0920000000000001</v>
      </c>
      <c r="T639" s="6">
        <f>IF(V639&lt;V640,L639,0)</f>
        <v>0</v>
      </c>
      <c r="U639" s="6">
        <f>IF(T639&gt;0,M639,-999)</f>
        <v>-999</v>
      </c>
      <c r="V639">
        <v>199305</v>
      </c>
      <c r="W639">
        <v>1993</v>
      </c>
    </row>
    <row r="640" spans="1:23" x14ac:dyDescent="0.25">
      <c r="A640" s="14">
        <v>34107</v>
      </c>
      <c r="B640" s="3">
        <v>138</v>
      </c>
      <c r="C640" s="4">
        <v>29.05</v>
      </c>
      <c r="D640" s="5">
        <v>14.7</v>
      </c>
      <c r="E640" s="5">
        <v>23.3</v>
      </c>
      <c r="F640" s="5">
        <v>5.2</v>
      </c>
      <c r="G640" s="4">
        <v>33.4</v>
      </c>
      <c r="H640" s="4">
        <v>16.899999999999999</v>
      </c>
      <c r="I640" s="4">
        <v>1.3</v>
      </c>
      <c r="J640" s="4">
        <v>5.3</v>
      </c>
      <c r="K640" s="4">
        <v>0</v>
      </c>
      <c r="L640" s="4">
        <v>0</v>
      </c>
      <c r="M640" s="4">
        <v>-999</v>
      </c>
      <c r="N640" s="4">
        <v>-999</v>
      </c>
      <c r="O640" s="4">
        <v>13.8</v>
      </c>
      <c r="P640" s="5">
        <v>-999</v>
      </c>
      <c r="Q640" s="5">
        <v>-999</v>
      </c>
      <c r="R640" s="4">
        <v>0.48299999999999998</v>
      </c>
      <c r="S640" s="34">
        <f>ROUND((0.6105*(EXP((17.273*E640)/(E640+237.3))))*(100-H640)/100,3)</f>
        <v>2.3769999999999998</v>
      </c>
      <c r="T640" s="6">
        <f>IF(V640&lt;V641,L640,0)</f>
        <v>0</v>
      </c>
      <c r="U640" s="6">
        <f>IF(T640&gt;0,M640,-999)</f>
        <v>-999</v>
      </c>
      <c r="V640">
        <v>199305</v>
      </c>
      <c r="W640">
        <v>1993</v>
      </c>
    </row>
    <row r="641" spans="1:23" x14ac:dyDescent="0.25">
      <c r="A641" s="14">
        <v>34108</v>
      </c>
      <c r="B641" s="3">
        <v>139</v>
      </c>
      <c r="C641" s="4">
        <v>20.059999999999999</v>
      </c>
      <c r="D641" s="5">
        <v>15.7</v>
      </c>
      <c r="E641" s="5">
        <v>21.4</v>
      </c>
      <c r="F641" s="5">
        <v>9.8000000000000007</v>
      </c>
      <c r="G641" s="4">
        <v>43.9</v>
      </c>
      <c r="H641" s="4">
        <v>30.3</v>
      </c>
      <c r="I641" s="4">
        <v>1.7</v>
      </c>
      <c r="J641" s="4">
        <v>6.4</v>
      </c>
      <c r="K641" s="4">
        <v>0</v>
      </c>
      <c r="L641" s="4">
        <v>0</v>
      </c>
      <c r="M641" s="4">
        <v>-999</v>
      </c>
      <c r="N641" s="4">
        <v>-999</v>
      </c>
      <c r="O641" s="4">
        <v>14.1</v>
      </c>
      <c r="P641" s="5">
        <v>-999</v>
      </c>
      <c r="Q641" s="5">
        <v>-999</v>
      </c>
      <c r="R641" s="4">
        <v>0.77300000000000002</v>
      </c>
      <c r="S641" s="34">
        <f>ROUND((0.6105*(EXP((17.273*E641)/(E641+237.3))))*(100-H641)/100,3)</f>
        <v>1.776</v>
      </c>
      <c r="T641" s="6">
        <f>IF(V641&lt;V642,L641,0)</f>
        <v>0</v>
      </c>
      <c r="U641" s="6">
        <f>IF(T641&gt;0,M641,-999)</f>
        <v>-999</v>
      </c>
      <c r="V641">
        <v>199305</v>
      </c>
      <c r="W641">
        <v>1993</v>
      </c>
    </row>
    <row r="642" spans="1:23" x14ac:dyDescent="0.25">
      <c r="A642" s="14">
        <v>34109</v>
      </c>
      <c r="B642" s="3">
        <v>140</v>
      </c>
      <c r="C642" s="4">
        <v>21.53</v>
      </c>
      <c r="D642" s="5">
        <v>9.6</v>
      </c>
      <c r="E642" s="5">
        <v>15.5</v>
      </c>
      <c r="F642" s="5">
        <v>4.3</v>
      </c>
      <c r="G642" s="4">
        <v>72.900000000000006</v>
      </c>
      <c r="H642" s="4">
        <v>45.3</v>
      </c>
      <c r="I642" s="4">
        <v>1.3</v>
      </c>
      <c r="J642" s="4">
        <v>6.7</v>
      </c>
      <c r="K642" s="4">
        <v>2.5</v>
      </c>
      <c r="L642" s="4">
        <v>0</v>
      </c>
      <c r="M642" s="4">
        <v>-999</v>
      </c>
      <c r="N642" s="4">
        <v>-999</v>
      </c>
      <c r="O642" s="4">
        <v>13.7</v>
      </c>
      <c r="P642" s="5">
        <v>-999</v>
      </c>
      <c r="Q642" s="5">
        <v>-999</v>
      </c>
      <c r="R642" s="4">
        <v>0.79500000000000004</v>
      </c>
      <c r="S642" s="34">
        <f>ROUND((0.6105*(EXP((17.273*E642)/(E642+237.3))))*(100-H642)/100,3)</f>
        <v>0.96299999999999997</v>
      </c>
      <c r="T642" s="6">
        <f>IF(V642&lt;V643,L642,0)</f>
        <v>0</v>
      </c>
      <c r="U642" s="6">
        <f>IF(T642&gt;0,M642,-999)</f>
        <v>-999</v>
      </c>
      <c r="V642">
        <v>199305</v>
      </c>
      <c r="W642">
        <v>1993</v>
      </c>
    </row>
    <row r="643" spans="1:23" x14ac:dyDescent="0.25">
      <c r="A643" s="14">
        <v>34110</v>
      </c>
      <c r="B643" s="3">
        <v>141</v>
      </c>
      <c r="C643" s="4">
        <v>17.920000000000002</v>
      </c>
      <c r="D643" s="5">
        <v>5.5</v>
      </c>
      <c r="E643" s="5">
        <v>10.199999999999999</v>
      </c>
      <c r="F643" s="5">
        <v>1.8</v>
      </c>
      <c r="G643" s="4">
        <v>86.4</v>
      </c>
      <c r="H643" s="4">
        <v>69.8</v>
      </c>
      <c r="I643" s="4">
        <v>1.3</v>
      </c>
      <c r="J643" s="4">
        <v>5.6</v>
      </c>
      <c r="K643" s="4">
        <v>6.9</v>
      </c>
      <c r="L643" s="4">
        <v>0</v>
      </c>
      <c r="M643" s="4">
        <v>-999</v>
      </c>
      <c r="N643" s="4">
        <v>-999</v>
      </c>
      <c r="O643" s="4">
        <v>11.4</v>
      </c>
      <c r="P643" s="5">
        <v>-999</v>
      </c>
      <c r="Q643" s="5">
        <v>-999</v>
      </c>
      <c r="R643" s="4">
        <v>0.86699999999999999</v>
      </c>
      <c r="S643" s="34">
        <f>ROUND((0.6105*(EXP((17.273*E643)/(E643+237.3))))*(100-H643)/100,3)</f>
        <v>0.376</v>
      </c>
      <c r="T643" s="6">
        <f>IF(V643&lt;V644,L643,0)</f>
        <v>0</v>
      </c>
      <c r="U643" s="6">
        <f>IF(T643&gt;0,M643,-999)</f>
        <v>-999</v>
      </c>
      <c r="V643">
        <v>199305</v>
      </c>
      <c r="W643">
        <v>1993</v>
      </c>
    </row>
    <row r="644" spans="1:23" x14ac:dyDescent="0.25">
      <c r="A644" s="14">
        <v>34111</v>
      </c>
      <c r="B644" s="3">
        <v>142</v>
      </c>
      <c r="C644" s="4">
        <v>21.44</v>
      </c>
      <c r="D644" s="5">
        <v>4.8</v>
      </c>
      <c r="E644" s="5">
        <v>11.2</v>
      </c>
      <c r="F644" s="5">
        <v>0.5</v>
      </c>
      <c r="G644" s="4">
        <v>79.7</v>
      </c>
      <c r="H644" s="4">
        <v>47.4</v>
      </c>
      <c r="I644" s="4">
        <v>1.1000000000000001</v>
      </c>
      <c r="J644" s="4">
        <v>6.7</v>
      </c>
      <c r="K644" s="4">
        <v>0.5</v>
      </c>
      <c r="L644" s="4">
        <v>0</v>
      </c>
      <c r="M644" s="4">
        <v>-999</v>
      </c>
      <c r="N644" s="4">
        <v>-999</v>
      </c>
      <c r="O644" s="4">
        <v>10.8</v>
      </c>
      <c r="P644" s="5">
        <v>-999</v>
      </c>
      <c r="Q644" s="5">
        <v>-999</v>
      </c>
      <c r="R644" s="4">
        <v>0.63200000000000001</v>
      </c>
      <c r="S644" s="34">
        <f>ROUND((0.6105*(EXP((17.273*E644)/(E644+237.3))))*(100-H644)/100,3)</f>
        <v>0.69899999999999995</v>
      </c>
      <c r="T644" s="6">
        <f>IF(V644&lt;V645,L644,0)</f>
        <v>0</v>
      </c>
      <c r="U644" s="6">
        <f>IF(T644&gt;0,M644,-999)</f>
        <v>-999</v>
      </c>
      <c r="V644">
        <v>199305</v>
      </c>
      <c r="W644">
        <v>1993</v>
      </c>
    </row>
    <row r="645" spans="1:23" x14ac:dyDescent="0.25">
      <c r="A645" s="14">
        <v>34112</v>
      </c>
      <c r="B645" s="3">
        <v>143</v>
      </c>
      <c r="C645" s="4">
        <v>21.23</v>
      </c>
      <c r="D645" s="5">
        <v>6.9</v>
      </c>
      <c r="E645" s="5">
        <v>13.5</v>
      </c>
      <c r="F645" s="5">
        <v>0.7</v>
      </c>
      <c r="G645" s="4">
        <v>74.5</v>
      </c>
      <c r="H645" s="4">
        <v>51.1</v>
      </c>
      <c r="I645" s="4">
        <v>0.9</v>
      </c>
      <c r="J645" s="4">
        <v>4.8</v>
      </c>
      <c r="K645" s="4">
        <v>0</v>
      </c>
      <c r="L645" s="4">
        <v>0</v>
      </c>
      <c r="M645" s="4">
        <v>-999</v>
      </c>
      <c r="N645" s="4">
        <v>-999</v>
      </c>
      <c r="O645" s="4">
        <v>10.3</v>
      </c>
      <c r="P645" s="5">
        <v>-999</v>
      </c>
      <c r="Q645" s="5">
        <v>-999</v>
      </c>
      <c r="R645" s="4">
        <v>0.78900000000000003</v>
      </c>
      <c r="S645" s="34">
        <f>ROUND((0.6105*(EXP((17.273*E645)/(E645+237.3))))*(100-H645)/100,3)</f>
        <v>0.75600000000000001</v>
      </c>
      <c r="T645" s="6">
        <f>IF(V645&lt;V646,L645,0)</f>
        <v>0</v>
      </c>
      <c r="U645" s="6">
        <f>IF(T645&gt;0,M645,-999)</f>
        <v>-999</v>
      </c>
      <c r="V645">
        <v>199305</v>
      </c>
      <c r="W645">
        <v>1993</v>
      </c>
    </row>
    <row r="646" spans="1:23" x14ac:dyDescent="0.25">
      <c r="A646" s="14">
        <v>34113</v>
      </c>
      <c r="B646" s="3">
        <v>144</v>
      </c>
      <c r="C646" s="4">
        <v>24.2</v>
      </c>
      <c r="D646" s="5">
        <v>10.7</v>
      </c>
      <c r="E646" s="5">
        <v>18.8</v>
      </c>
      <c r="F646" s="5">
        <v>-0.1</v>
      </c>
      <c r="G646" s="4">
        <v>54.5</v>
      </c>
      <c r="H646" s="4">
        <v>29.1</v>
      </c>
      <c r="I646" s="4">
        <v>0.9</v>
      </c>
      <c r="J646" s="4">
        <v>4.0999999999999996</v>
      </c>
      <c r="K646" s="4">
        <v>0</v>
      </c>
      <c r="L646" s="4">
        <v>0</v>
      </c>
      <c r="M646" s="4">
        <v>-999</v>
      </c>
      <c r="N646" s="4">
        <v>-999</v>
      </c>
      <c r="O646" s="4">
        <v>11.3</v>
      </c>
      <c r="P646" s="5">
        <v>-999</v>
      </c>
      <c r="Q646" s="5">
        <v>-999</v>
      </c>
      <c r="R646" s="4">
        <v>0.63200000000000001</v>
      </c>
      <c r="S646" s="34">
        <f>ROUND((0.6105*(EXP((17.273*E646)/(E646+237.3))))*(100-H646)/100,3)</f>
        <v>1.538</v>
      </c>
      <c r="T646" s="6">
        <f>IF(V646&lt;V647,L646,0)</f>
        <v>0</v>
      </c>
      <c r="U646" s="6">
        <f>IF(T646&gt;0,M646,-999)</f>
        <v>-999</v>
      </c>
      <c r="V646">
        <v>199305</v>
      </c>
      <c r="W646">
        <v>1993</v>
      </c>
    </row>
    <row r="647" spans="1:23" x14ac:dyDescent="0.25">
      <c r="A647" s="14">
        <v>34114</v>
      </c>
      <c r="B647" s="3">
        <v>145</v>
      </c>
      <c r="C647" s="4">
        <v>28.42</v>
      </c>
      <c r="D647" s="5">
        <v>13.3</v>
      </c>
      <c r="E647" s="5">
        <v>20.6</v>
      </c>
      <c r="F647" s="5">
        <v>3.1</v>
      </c>
      <c r="G647" s="4">
        <v>46.1</v>
      </c>
      <c r="H647" s="4">
        <v>24.4</v>
      </c>
      <c r="I647" s="4">
        <v>1</v>
      </c>
      <c r="J647" s="4">
        <v>4.2</v>
      </c>
      <c r="K647" s="4">
        <v>0</v>
      </c>
      <c r="L647" s="4">
        <v>0</v>
      </c>
      <c r="M647" s="4">
        <v>-999</v>
      </c>
      <c r="N647" s="4">
        <v>-999</v>
      </c>
      <c r="O647" s="4">
        <v>13.4</v>
      </c>
      <c r="P647" s="5">
        <v>-999</v>
      </c>
      <c r="Q647" s="5">
        <v>-999</v>
      </c>
      <c r="R647" s="4">
        <v>0.59299999999999997</v>
      </c>
      <c r="S647" s="34">
        <f>ROUND((0.6105*(EXP((17.273*E647)/(E647+237.3))))*(100-H647)/100,3)</f>
        <v>1.8340000000000001</v>
      </c>
      <c r="T647" s="6">
        <f>IF(V647&lt;V648,L647,0)</f>
        <v>0</v>
      </c>
      <c r="U647" s="6">
        <f>IF(T647&gt;0,M647,-999)</f>
        <v>-999</v>
      </c>
      <c r="V647">
        <v>199305</v>
      </c>
      <c r="W647">
        <v>1993</v>
      </c>
    </row>
    <row r="648" spans="1:23" x14ac:dyDescent="0.25">
      <c r="A648" s="14">
        <v>34115</v>
      </c>
      <c r="B648" s="3">
        <v>146</v>
      </c>
      <c r="C648" s="4">
        <v>17.57</v>
      </c>
      <c r="D648" s="5">
        <v>12.1</v>
      </c>
      <c r="E648" s="5">
        <v>18.600000000000001</v>
      </c>
      <c r="F648" s="5">
        <v>6.5</v>
      </c>
      <c r="G648" s="4">
        <v>59.7</v>
      </c>
      <c r="H648" s="4">
        <v>40</v>
      </c>
      <c r="I648" s="4">
        <v>0.9</v>
      </c>
      <c r="J648" s="4">
        <v>3.7</v>
      </c>
      <c r="K648" s="4">
        <v>1.8</v>
      </c>
      <c r="L648" s="4">
        <v>0</v>
      </c>
      <c r="M648" s="4">
        <v>-999</v>
      </c>
      <c r="N648" s="4">
        <v>-999</v>
      </c>
      <c r="O648" s="4">
        <v>12.5</v>
      </c>
      <c r="P648" s="5">
        <v>-999</v>
      </c>
      <c r="Q648" s="5">
        <v>-999</v>
      </c>
      <c r="R648" s="4">
        <v>0.85499999999999998</v>
      </c>
      <c r="S648" s="34">
        <f>ROUND((0.6105*(EXP((17.273*E648)/(E648+237.3))))*(100-H648)/100,3)</f>
        <v>1.286</v>
      </c>
      <c r="T648" s="6">
        <f>IF(V648&lt;V649,L648,0)</f>
        <v>0</v>
      </c>
      <c r="U648" s="6">
        <f>IF(T648&gt;0,M648,-999)</f>
        <v>-999</v>
      </c>
      <c r="V648">
        <v>199305</v>
      </c>
      <c r="W648">
        <v>1993</v>
      </c>
    </row>
    <row r="649" spans="1:23" x14ac:dyDescent="0.25">
      <c r="A649" s="14">
        <v>34116</v>
      </c>
      <c r="B649" s="3">
        <v>147</v>
      </c>
      <c r="C649" s="4">
        <v>26.92</v>
      </c>
      <c r="D649" s="5">
        <v>14.2</v>
      </c>
      <c r="E649" s="5">
        <v>21.7</v>
      </c>
      <c r="F649" s="5">
        <v>5.6</v>
      </c>
      <c r="G649" s="4">
        <v>50.4</v>
      </c>
      <c r="H649" s="4">
        <v>22.3</v>
      </c>
      <c r="I649" s="4">
        <v>1</v>
      </c>
      <c r="J649" s="4">
        <v>5.0999999999999996</v>
      </c>
      <c r="K649" s="4">
        <v>0</v>
      </c>
      <c r="L649" s="4">
        <v>0</v>
      </c>
      <c r="M649" s="4">
        <v>-999</v>
      </c>
      <c r="N649" s="4">
        <v>-999</v>
      </c>
      <c r="O649" s="4">
        <v>13.7</v>
      </c>
      <c r="P649" s="5">
        <v>-999</v>
      </c>
      <c r="Q649" s="5">
        <v>-999</v>
      </c>
      <c r="R649" s="4">
        <v>0.57899999999999996</v>
      </c>
      <c r="S649" s="34">
        <f>ROUND((0.6105*(EXP((17.273*E649)/(E649+237.3))))*(100-H649)/100,3)</f>
        <v>2.0169999999999999</v>
      </c>
      <c r="T649" s="6">
        <f>IF(V649&lt;V650,L649,0)</f>
        <v>0</v>
      </c>
      <c r="U649" s="6">
        <f>IF(T649&gt;0,M649,-999)</f>
        <v>-999</v>
      </c>
      <c r="V649">
        <v>199305</v>
      </c>
      <c r="W649">
        <v>1993</v>
      </c>
    </row>
    <row r="650" spans="1:23" x14ac:dyDescent="0.25">
      <c r="A650" s="14">
        <v>34117</v>
      </c>
      <c r="B650" s="3">
        <v>148</v>
      </c>
      <c r="C650" s="4">
        <v>18.829999999999998</v>
      </c>
      <c r="D650" s="5">
        <v>11.4</v>
      </c>
      <c r="E650" s="5">
        <v>17.600000000000001</v>
      </c>
      <c r="F650" s="5">
        <v>5.8</v>
      </c>
      <c r="G650" s="4">
        <v>69.400000000000006</v>
      </c>
      <c r="H650" s="4">
        <v>41.7</v>
      </c>
      <c r="I650" s="4">
        <v>1.5</v>
      </c>
      <c r="J650" s="4">
        <v>5.5</v>
      </c>
      <c r="K650" s="4">
        <v>7.1</v>
      </c>
      <c r="L650" s="4">
        <v>0</v>
      </c>
      <c r="M650" s="4">
        <v>-999</v>
      </c>
      <c r="N650" s="4">
        <v>-999</v>
      </c>
      <c r="O650" s="4">
        <v>13</v>
      </c>
      <c r="P650" s="5">
        <v>-999</v>
      </c>
      <c r="Q650" s="5">
        <v>-999</v>
      </c>
      <c r="R650" s="4">
        <v>0.83799999999999997</v>
      </c>
      <c r="S650" s="34">
        <f>ROUND((0.6105*(EXP((17.273*E650)/(E650+237.3))))*(100-H650)/100,3)</f>
        <v>1.173</v>
      </c>
      <c r="T650" s="6">
        <f>IF(V650&lt;V651,L650,0)</f>
        <v>0</v>
      </c>
      <c r="U650" s="6">
        <f>IF(T650&gt;0,M650,-999)</f>
        <v>-999</v>
      </c>
      <c r="V650">
        <v>199305</v>
      </c>
      <c r="W650">
        <v>1993</v>
      </c>
    </row>
    <row r="651" spans="1:23" x14ac:dyDescent="0.25">
      <c r="A651" s="14">
        <v>34118</v>
      </c>
      <c r="B651" s="3">
        <v>149</v>
      </c>
      <c r="C651" s="4">
        <v>18.38</v>
      </c>
      <c r="D651" s="5">
        <v>8.1</v>
      </c>
      <c r="E651" s="5">
        <v>14.3</v>
      </c>
      <c r="F651" s="5">
        <v>4.5</v>
      </c>
      <c r="G651" s="4">
        <v>80</v>
      </c>
      <c r="H651" s="4">
        <v>45.8</v>
      </c>
      <c r="I651" s="4">
        <v>1.6</v>
      </c>
      <c r="J651" s="4">
        <v>6.1</v>
      </c>
      <c r="K651" s="4">
        <v>5.6</v>
      </c>
      <c r="L651" s="4">
        <v>0</v>
      </c>
      <c r="M651" s="4">
        <v>-999</v>
      </c>
      <c r="N651" s="4">
        <v>-999</v>
      </c>
      <c r="O651" s="4">
        <v>13</v>
      </c>
      <c r="P651" s="5">
        <v>-999</v>
      </c>
      <c r="Q651" s="5">
        <v>-999</v>
      </c>
      <c r="R651" s="4">
        <v>0.745</v>
      </c>
      <c r="S651" s="34">
        <f>ROUND((0.6105*(EXP((17.273*E651)/(E651+237.3))))*(100-H651)/100,3)</f>
        <v>0.88300000000000001</v>
      </c>
      <c r="T651" s="6">
        <f>IF(V651&lt;V652,L651,0)</f>
        <v>0</v>
      </c>
      <c r="U651" s="6">
        <f>IF(T651&gt;0,M651,-999)</f>
        <v>-999</v>
      </c>
      <c r="V651">
        <v>199305</v>
      </c>
      <c r="W651">
        <v>1993</v>
      </c>
    </row>
    <row r="652" spans="1:23" x14ac:dyDescent="0.25">
      <c r="A652" s="14">
        <v>34119</v>
      </c>
      <c r="B652" s="3">
        <v>150</v>
      </c>
      <c r="C652" s="4">
        <v>12.97</v>
      </c>
      <c r="D652" s="5">
        <v>8.4</v>
      </c>
      <c r="E652" s="5">
        <v>11</v>
      </c>
      <c r="F652" s="5">
        <v>4.3</v>
      </c>
      <c r="G652" s="4">
        <v>78.3</v>
      </c>
      <c r="H652" s="4">
        <v>60.9</v>
      </c>
      <c r="I652" s="4">
        <v>2.2000000000000002</v>
      </c>
      <c r="J652" s="4">
        <v>7</v>
      </c>
      <c r="K652" s="4">
        <v>0.5</v>
      </c>
      <c r="L652" s="4">
        <v>0</v>
      </c>
      <c r="M652" s="4">
        <v>-999</v>
      </c>
      <c r="N652" s="4">
        <v>-999</v>
      </c>
      <c r="O652" s="4">
        <v>10.8</v>
      </c>
      <c r="P652" s="5">
        <v>-999</v>
      </c>
      <c r="Q652" s="5">
        <v>-999</v>
      </c>
      <c r="R652" s="4">
        <v>0.79700000000000004</v>
      </c>
      <c r="S652" s="34">
        <f>ROUND((0.6105*(EXP((17.273*E652)/(E652+237.3))))*(100-H652)/100,3)</f>
        <v>0.51300000000000001</v>
      </c>
      <c r="T652" s="6">
        <f>IF(V652&lt;V653,L652,0)</f>
        <v>0</v>
      </c>
      <c r="U652" s="6">
        <f>IF(T652&gt;0,M652,-999)</f>
        <v>-999</v>
      </c>
      <c r="V652">
        <v>199305</v>
      </c>
      <c r="W652">
        <v>1993</v>
      </c>
    </row>
    <row r="653" spans="1:23" x14ac:dyDescent="0.25">
      <c r="A653" s="14">
        <v>34120</v>
      </c>
      <c r="B653" s="3">
        <v>151</v>
      </c>
      <c r="C653" s="4">
        <v>7.57</v>
      </c>
      <c r="D653" s="5">
        <v>9.1999999999999993</v>
      </c>
      <c r="E653" s="5">
        <v>13.2</v>
      </c>
      <c r="F653" s="5">
        <v>4.2</v>
      </c>
      <c r="G653" s="4">
        <v>85.7</v>
      </c>
      <c r="H653" s="4">
        <v>70.900000000000006</v>
      </c>
      <c r="I653" s="4">
        <v>2.5</v>
      </c>
      <c r="J653" s="4">
        <v>8.4</v>
      </c>
      <c r="K653" s="4">
        <v>7.9</v>
      </c>
      <c r="L653" s="4">
        <v>0</v>
      </c>
      <c r="M653" s="4">
        <v>-999</v>
      </c>
      <c r="N653" s="4">
        <v>-999</v>
      </c>
      <c r="O653" s="4">
        <v>10.4</v>
      </c>
      <c r="P653" s="5">
        <v>-999</v>
      </c>
      <c r="Q653" s="5">
        <v>-999</v>
      </c>
      <c r="R653" s="4">
        <v>1.077</v>
      </c>
      <c r="S653" s="34">
        <f>ROUND((0.6105*(EXP((17.273*E653)/(E653+237.3))))*(100-H653)/100,3)</f>
        <v>0.441</v>
      </c>
      <c r="T653" s="6">
        <f>IF(V653&lt;V654,L653,0)</f>
        <v>0</v>
      </c>
      <c r="U653" s="6">
        <f>IF(T653&gt;0,M653,-999)</f>
        <v>-999</v>
      </c>
      <c r="V653">
        <v>199305</v>
      </c>
      <c r="W653">
        <v>1993</v>
      </c>
    </row>
    <row r="654" spans="1:23" x14ac:dyDescent="0.25">
      <c r="A654" s="14">
        <v>34121</v>
      </c>
      <c r="B654" s="3">
        <v>152</v>
      </c>
      <c r="C654" s="4">
        <v>15.94</v>
      </c>
      <c r="D654" s="5">
        <v>6.6</v>
      </c>
      <c r="E654" s="5">
        <v>13.5</v>
      </c>
      <c r="F654" s="5">
        <v>2.7</v>
      </c>
      <c r="G654" s="4">
        <v>89.3</v>
      </c>
      <c r="H654" s="4">
        <v>64.5</v>
      </c>
      <c r="I654" s="4">
        <v>1</v>
      </c>
      <c r="J654" s="4">
        <v>4.9000000000000004</v>
      </c>
      <c r="K654" s="4">
        <v>2.2999999999999998</v>
      </c>
      <c r="L654" s="4">
        <v>0</v>
      </c>
      <c r="M654" s="4">
        <v>-999</v>
      </c>
      <c r="N654" s="4">
        <v>-999</v>
      </c>
      <c r="O654" s="4">
        <v>11.5</v>
      </c>
      <c r="P654" s="5">
        <v>-999</v>
      </c>
      <c r="Q654" s="5">
        <v>-999</v>
      </c>
      <c r="R654" s="4">
        <v>1</v>
      </c>
      <c r="S654" s="34">
        <f>ROUND((0.6105*(EXP((17.273*E654)/(E654+237.3))))*(100-H654)/100,3)</f>
        <v>0.54900000000000004</v>
      </c>
      <c r="T654" s="6">
        <f>IF(V654&lt;V655,L654,0)</f>
        <v>0</v>
      </c>
      <c r="U654" s="6">
        <f>IF(T654&gt;0,M654,-999)</f>
        <v>-999</v>
      </c>
      <c r="V654">
        <v>199306</v>
      </c>
      <c r="W654">
        <v>1993</v>
      </c>
    </row>
    <row r="655" spans="1:23" x14ac:dyDescent="0.25">
      <c r="A655" s="14">
        <v>34122</v>
      </c>
      <c r="B655" s="3">
        <v>153</v>
      </c>
      <c r="C655" s="4">
        <v>12.32</v>
      </c>
      <c r="D655" s="5">
        <v>6.6</v>
      </c>
      <c r="E655" s="5">
        <v>12.1</v>
      </c>
      <c r="F655" s="5">
        <v>1.9</v>
      </c>
      <c r="G655" s="4">
        <v>92</v>
      </c>
      <c r="H655" s="4">
        <v>72.5</v>
      </c>
      <c r="I655" s="4">
        <v>1.2</v>
      </c>
      <c r="J655" s="4">
        <v>7</v>
      </c>
      <c r="K655" s="4">
        <v>14.2</v>
      </c>
      <c r="L655" s="4">
        <v>0</v>
      </c>
      <c r="M655" s="4">
        <v>-999</v>
      </c>
      <c r="N655" s="4">
        <v>-999</v>
      </c>
      <c r="O655" s="4">
        <v>10</v>
      </c>
      <c r="P655" s="5">
        <v>-999</v>
      </c>
      <c r="Q655" s="5">
        <v>-999</v>
      </c>
      <c r="R655" s="4">
        <v>1.0209999999999999</v>
      </c>
      <c r="S655" s="34">
        <f>ROUND((0.6105*(EXP((17.273*E655)/(E655+237.3))))*(100-H655)/100,3)</f>
        <v>0.38800000000000001</v>
      </c>
      <c r="T655" s="6">
        <f>IF(V655&lt;V656,L655,0)</f>
        <v>0</v>
      </c>
      <c r="U655" s="6">
        <f>IF(T655&gt;0,M655,-999)</f>
        <v>-999</v>
      </c>
      <c r="V655">
        <v>199306</v>
      </c>
      <c r="W655">
        <v>1993</v>
      </c>
    </row>
    <row r="656" spans="1:23" x14ac:dyDescent="0.25">
      <c r="A656" s="14">
        <v>34123</v>
      </c>
      <c r="B656" s="3">
        <v>154</v>
      </c>
      <c r="C656" s="4">
        <v>10.83</v>
      </c>
      <c r="D656" s="5">
        <v>7.2</v>
      </c>
      <c r="E656" s="5">
        <v>11.8</v>
      </c>
      <c r="F656" s="5">
        <v>3.7</v>
      </c>
      <c r="G656" s="4">
        <v>88.3</v>
      </c>
      <c r="H656" s="4">
        <v>69.099999999999994</v>
      </c>
      <c r="I656" s="4">
        <v>0.8</v>
      </c>
      <c r="J656" s="4">
        <v>3.6</v>
      </c>
      <c r="K656" s="4">
        <v>4.5999999999999996</v>
      </c>
      <c r="L656" s="4">
        <v>0</v>
      </c>
      <c r="M656" s="4">
        <v>-999</v>
      </c>
      <c r="N656" s="4">
        <v>-999</v>
      </c>
      <c r="O656" s="4">
        <v>10.5</v>
      </c>
      <c r="P656" s="5">
        <v>-999</v>
      </c>
      <c r="Q656" s="5">
        <v>-999</v>
      </c>
      <c r="R656" s="4">
        <v>0.95499999999999996</v>
      </c>
      <c r="S656" s="34">
        <f>ROUND((0.6105*(EXP((17.273*E656)/(E656+237.3))))*(100-H656)/100,3)</f>
        <v>0.42799999999999999</v>
      </c>
      <c r="T656" s="6">
        <f>IF(V656&lt;V657,L656,0)</f>
        <v>0</v>
      </c>
      <c r="U656" s="6">
        <f>IF(T656&gt;0,M656,-999)</f>
        <v>-999</v>
      </c>
      <c r="V656">
        <v>199306</v>
      </c>
      <c r="W656">
        <v>1993</v>
      </c>
    </row>
    <row r="657" spans="1:23" x14ac:dyDescent="0.25">
      <c r="A657" s="14">
        <v>34124</v>
      </c>
      <c r="B657" s="3">
        <v>155</v>
      </c>
      <c r="C657" s="4">
        <v>20.5</v>
      </c>
      <c r="D657" s="5">
        <v>8.4</v>
      </c>
      <c r="E657" s="5">
        <v>13.9</v>
      </c>
      <c r="F657" s="5">
        <v>3</v>
      </c>
      <c r="G657" s="4">
        <v>81.7</v>
      </c>
      <c r="H657" s="4">
        <v>53.1</v>
      </c>
      <c r="I657" s="4">
        <v>1.2</v>
      </c>
      <c r="J657" s="4">
        <v>6.6</v>
      </c>
      <c r="K657" s="4">
        <v>1.5</v>
      </c>
      <c r="L657" s="4">
        <v>0</v>
      </c>
      <c r="M657" s="4">
        <v>-999</v>
      </c>
      <c r="N657" s="4">
        <v>-999</v>
      </c>
      <c r="O657" s="4">
        <v>11.6</v>
      </c>
      <c r="P657" s="5">
        <v>-999</v>
      </c>
      <c r="Q657" s="5">
        <v>-999</v>
      </c>
      <c r="R657" s="4">
        <v>0.84</v>
      </c>
      <c r="S657" s="34">
        <f>ROUND((0.6105*(EXP((17.273*E657)/(E657+237.3))))*(100-H657)/100,3)</f>
        <v>0.745</v>
      </c>
      <c r="T657" s="6">
        <f>IF(V657&lt;V658,L657,0)</f>
        <v>0</v>
      </c>
      <c r="U657" s="6">
        <f>IF(T657&gt;0,M657,-999)</f>
        <v>-999</v>
      </c>
      <c r="V657">
        <v>199306</v>
      </c>
      <c r="W657">
        <v>1993</v>
      </c>
    </row>
    <row r="658" spans="1:23" x14ac:dyDescent="0.25">
      <c r="A658" s="14">
        <v>34125</v>
      </c>
      <c r="B658" s="3">
        <v>156</v>
      </c>
      <c r="C658" s="4">
        <v>25.69</v>
      </c>
      <c r="D658" s="5">
        <v>11.5</v>
      </c>
      <c r="E658" s="5">
        <v>17.5</v>
      </c>
      <c r="F658" s="5">
        <v>3</v>
      </c>
      <c r="G658" s="4">
        <v>57.3</v>
      </c>
      <c r="H658" s="4">
        <v>22.4</v>
      </c>
      <c r="I658" s="4">
        <v>1.5</v>
      </c>
      <c r="J658" s="4">
        <v>5.4</v>
      </c>
      <c r="K658" s="4">
        <v>0</v>
      </c>
      <c r="L658" s="4">
        <v>0</v>
      </c>
      <c r="M658" s="4">
        <v>-999</v>
      </c>
      <c r="N658" s="4">
        <v>-999</v>
      </c>
      <c r="O658" s="4">
        <v>12.8</v>
      </c>
      <c r="P658" s="5">
        <v>-999</v>
      </c>
      <c r="Q658" s="5">
        <v>-999</v>
      </c>
      <c r="R658" s="4">
        <v>0.44700000000000001</v>
      </c>
      <c r="S658" s="34">
        <f>ROUND((0.6105*(EXP((17.273*E658)/(E658+237.3))))*(100-H658)/100,3)</f>
        <v>1.552</v>
      </c>
      <c r="T658" s="6">
        <f>IF(V658&lt;V659,L658,0)</f>
        <v>0</v>
      </c>
      <c r="U658" s="6">
        <f>IF(T658&gt;0,M658,-999)</f>
        <v>-999</v>
      </c>
      <c r="V658">
        <v>199306</v>
      </c>
      <c r="W658">
        <v>1993</v>
      </c>
    </row>
    <row r="659" spans="1:23" x14ac:dyDescent="0.25">
      <c r="A659" s="14">
        <v>34126</v>
      </c>
      <c r="B659" s="3">
        <v>157</v>
      </c>
      <c r="C659" s="4">
        <v>24.1</v>
      </c>
      <c r="D659" s="5">
        <v>11.6</v>
      </c>
      <c r="E659" s="5">
        <v>18.7</v>
      </c>
      <c r="F659" s="5">
        <v>5.9</v>
      </c>
      <c r="G659" s="4">
        <v>53.6</v>
      </c>
      <c r="H659" s="4">
        <v>29.2</v>
      </c>
      <c r="I659" s="4">
        <v>1.5</v>
      </c>
      <c r="J659" s="4">
        <v>10.3</v>
      </c>
      <c r="K659" s="4">
        <v>10.4</v>
      </c>
      <c r="L659" s="4">
        <v>0</v>
      </c>
      <c r="M659" s="4">
        <v>-999</v>
      </c>
      <c r="N659" s="4">
        <v>-999</v>
      </c>
      <c r="O659" s="4">
        <v>13</v>
      </c>
      <c r="P659" s="5">
        <v>-999</v>
      </c>
      <c r="Q659" s="5">
        <v>-999</v>
      </c>
      <c r="R659" s="4">
        <v>0.63</v>
      </c>
      <c r="S659" s="34">
        <f>ROUND((0.6105*(EXP((17.273*E659)/(E659+237.3))))*(100-H659)/100,3)</f>
        <v>1.526</v>
      </c>
      <c r="T659" s="6">
        <f>IF(V659&lt;V660,L659,0)</f>
        <v>0</v>
      </c>
      <c r="U659" s="6">
        <f>IF(T659&gt;0,M659,-999)</f>
        <v>-999</v>
      </c>
      <c r="V659">
        <v>199306</v>
      </c>
      <c r="W659">
        <v>1993</v>
      </c>
    </row>
    <row r="660" spans="1:23" x14ac:dyDescent="0.25">
      <c r="A660" s="14">
        <v>34127</v>
      </c>
      <c r="B660" s="3">
        <v>158</v>
      </c>
      <c r="C660" s="4">
        <v>3.48</v>
      </c>
      <c r="D660" s="5">
        <v>4.2</v>
      </c>
      <c r="E660" s="5">
        <v>5.9</v>
      </c>
      <c r="F660" s="5">
        <v>2.1</v>
      </c>
      <c r="G660" s="4">
        <v>95.9</v>
      </c>
      <c r="H660" s="4">
        <v>94.8</v>
      </c>
      <c r="I660" s="4">
        <v>1.3</v>
      </c>
      <c r="J660" s="4">
        <v>4.4000000000000004</v>
      </c>
      <c r="K660" s="4">
        <v>7.1</v>
      </c>
      <c r="L660" s="4">
        <v>0</v>
      </c>
      <c r="M660" s="4">
        <v>-999</v>
      </c>
      <c r="N660" s="4">
        <v>-999</v>
      </c>
      <c r="O660" s="4">
        <v>9.9</v>
      </c>
      <c r="P660" s="5">
        <v>-999</v>
      </c>
      <c r="Q660" s="5">
        <v>-999</v>
      </c>
      <c r="R660" s="4">
        <v>0.879</v>
      </c>
      <c r="S660" s="34">
        <f>ROUND((0.6105*(EXP((17.273*E660)/(E660+237.3))))*(100-H660)/100,3)</f>
        <v>4.8000000000000001E-2</v>
      </c>
      <c r="T660" s="6">
        <f>IF(V660&lt;V661,L660,0)</f>
        <v>0</v>
      </c>
      <c r="U660" s="6">
        <f>IF(T660&gt;0,M660,-999)</f>
        <v>-999</v>
      </c>
      <c r="V660">
        <v>199306</v>
      </c>
      <c r="W660">
        <v>1993</v>
      </c>
    </row>
    <row r="661" spans="1:23" x14ac:dyDescent="0.25">
      <c r="A661" s="14">
        <v>34128</v>
      </c>
      <c r="B661" s="3">
        <v>159</v>
      </c>
      <c r="C661" s="4">
        <v>15.86</v>
      </c>
      <c r="D661" s="5">
        <v>6.1</v>
      </c>
      <c r="E661" s="5">
        <v>12</v>
      </c>
      <c r="F661" s="5">
        <v>1.6</v>
      </c>
      <c r="G661" s="4">
        <v>84.2</v>
      </c>
      <c r="H661" s="4">
        <v>58</v>
      </c>
      <c r="I661" s="4">
        <v>1</v>
      </c>
      <c r="J661" s="4">
        <v>4.9000000000000004</v>
      </c>
      <c r="K661" s="4">
        <v>1.3</v>
      </c>
      <c r="L661" s="4">
        <v>0</v>
      </c>
      <c r="M661" s="4">
        <v>-999</v>
      </c>
      <c r="N661" s="4">
        <v>-999</v>
      </c>
      <c r="O661" s="4">
        <v>10.6</v>
      </c>
      <c r="P661" s="5">
        <v>-999</v>
      </c>
      <c r="Q661" s="5">
        <v>-999</v>
      </c>
      <c r="R661" s="4">
        <v>0.81200000000000006</v>
      </c>
      <c r="S661" s="34">
        <f>ROUND((0.6105*(EXP((17.273*E661)/(E661+237.3))))*(100-H661)/100,3)</f>
        <v>0.58899999999999997</v>
      </c>
      <c r="T661" s="6">
        <f>IF(V661&lt;V662,L661,0)</f>
        <v>0</v>
      </c>
      <c r="U661" s="6">
        <f>IF(T661&gt;0,M661,-999)</f>
        <v>-999</v>
      </c>
      <c r="V661">
        <v>199306</v>
      </c>
      <c r="W661">
        <v>1993</v>
      </c>
    </row>
    <row r="662" spans="1:23" x14ac:dyDescent="0.25">
      <c r="A662" s="14">
        <v>34129</v>
      </c>
      <c r="B662" s="3">
        <v>160</v>
      </c>
      <c r="C662" s="4">
        <v>6.73</v>
      </c>
      <c r="D662" s="5">
        <v>4.4000000000000004</v>
      </c>
      <c r="E662" s="5">
        <v>6.6</v>
      </c>
      <c r="F662" s="5">
        <v>0.1</v>
      </c>
      <c r="G662" s="4">
        <v>88.9</v>
      </c>
      <c r="H662" s="4">
        <v>72.3</v>
      </c>
      <c r="I662" s="4">
        <v>2.2999999999999998</v>
      </c>
      <c r="J662" s="4">
        <v>8</v>
      </c>
      <c r="K662" s="4">
        <v>17.8</v>
      </c>
      <c r="L662" s="4">
        <v>0</v>
      </c>
      <c r="M662" s="4">
        <v>-999</v>
      </c>
      <c r="N662" s="4">
        <v>-999</v>
      </c>
      <c r="O662" s="4">
        <v>8.8000000000000007</v>
      </c>
      <c r="P662" s="5">
        <v>-999</v>
      </c>
      <c r="Q662" s="5">
        <v>-999</v>
      </c>
      <c r="R662" s="4">
        <v>0.70499999999999996</v>
      </c>
      <c r="S662" s="34">
        <f>ROUND((0.6105*(EXP((17.273*E662)/(E662+237.3))))*(100-H662)/100,3)</f>
        <v>0.27</v>
      </c>
      <c r="T662" s="6">
        <f>IF(V662&lt;V663,L662,0)</f>
        <v>0</v>
      </c>
      <c r="U662" s="6">
        <f>IF(T662&gt;0,M662,-999)</f>
        <v>-999</v>
      </c>
      <c r="V662">
        <v>199306</v>
      </c>
      <c r="W662">
        <v>1993</v>
      </c>
    </row>
    <row r="663" spans="1:23" x14ac:dyDescent="0.25">
      <c r="A663" s="14">
        <v>34130</v>
      </c>
      <c r="B663" s="3">
        <v>161</v>
      </c>
      <c r="C663" s="4">
        <v>23.16</v>
      </c>
      <c r="D663" s="5">
        <v>4.2</v>
      </c>
      <c r="E663" s="5">
        <v>11.3</v>
      </c>
      <c r="F663" s="5">
        <v>-0.8</v>
      </c>
      <c r="G663" s="4">
        <v>82.8</v>
      </c>
      <c r="H663" s="4">
        <v>55.6</v>
      </c>
      <c r="I663" s="4">
        <v>0.9</v>
      </c>
      <c r="J663" s="4">
        <v>4.7</v>
      </c>
      <c r="K663" s="4">
        <v>0.8</v>
      </c>
      <c r="L663" s="4">
        <v>0</v>
      </c>
      <c r="M663" s="4">
        <v>-999</v>
      </c>
      <c r="N663" s="4">
        <v>-999</v>
      </c>
      <c r="O663" s="4">
        <v>9.1</v>
      </c>
      <c r="P663" s="5">
        <v>-999</v>
      </c>
      <c r="Q663" s="5">
        <v>-999</v>
      </c>
      <c r="R663" s="4">
        <v>0.74399999999999999</v>
      </c>
      <c r="S663" s="34">
        <f>ROUND((0.6105*(EXP((17.273*E663)/(E663+237.3))))*(100-H663)/100,3)</f>
        <v>0.59399999999999997</v>
      </c>
      <c r="T663" s="6">
        <f>IF(V663&lt;V664,L663,0)</f>
        <v>0</v>
      </c>
      <c r="U663" s="6">
        <f>IF(T663&gt;0,M663,-999)</f>
        <v>-999</v>
      </c>
      <c r="V663">
        <v>199306</v>
      </c>
      <c r="W663">
        <v>1993</v>
      </c>
    </row>
    <row r="664" spans="1:23" x14ac:dyDescent="0.25">
      <c r="A664" s="14">
        <v>34131</v>
      </c>
      <c r="B664" s="3">
        <v>162</v>
      </c>
      <c r="C664" s="4">
        <v>6.9</v>
      </c>
      <c r="D664" s="5">
        <v>1.2</v>
      </c>
      <c r="E664" s="5">
        <v>4.0999999999999996</v>
      </c>
      <c r="F664" s="5">
        <v>-0.2</v>
      </c>
      <c r="G664" s="4">
        <v>96</v>
      </c>
      <c r="H664" s="4">
        <v>94.1</v>
      </c>
      <c r="I664" s="4">
        <v>0.6</v>
      </c>
      <c r="J664" s="4">
        <v>4.3</v>
      </c>
      <c r="K664" s="4">
        <v>13</v>
      </c>
      <c r="L664" s="4">
        <v>0</v>
      </c>
      <c r="M664" s="4">
        <v>-999</v>
      </c>
      <c r="N664" s="4">
        <v>-999</v>
      </c>
      <c r="O664" s="4">
        <v>6.2</v>
      </c>
      <c r="P664" s="5">
        <v>-999</v>
      </c>
      <c r="Q664" s="5">
        <v>-999</v>
      </c>
      <c r="R664" s="4">
        <v>0.76900000000000002</v>
      </c>
      <c r="S664" s="34">
        <f>ROUND((0.6105*(EXP((17.273*E664)/(E664+237.3))))*(100-H664)/100,3)</f>
        <v>4.8000000000000001E-2</v>
      </c>
      <c r="T664" s="6">
        <f>IF(V664&lt;V665,L664,0)</f>
        <v>0</v>
      </c>
      <c r="U664" s="6">
        <f>IF(T664&gt;0,M664,-999)</f>
        <v>-999</v>
      </c>
      <c r="V664">
        <v>199306</v>
      </c>
      <c r="W664">
        <v>1993</v>
      </c>
    </row>
    <row r="665" spans="1:23" x14ac:dyDescent="0.25">
      <c r="A665" s="14">
        <v>34132</v>
      </c>
      <c r="B665" s="3">
        <v>163</v>
      </c>
      <c r="C665" s="4">
        <v>9.32</v>
      </c>
      <c r="D665" s="5">
        <v>3.3</v>
      </c>
      <c r="E665" s="5">
        <v>9.1</v>
      </c>
      <c r="F665" s="5">
        <v>-0.1</v>
      </c>
      <c r="G665" s="4">
        <v>93.6</v>
      </c>
      <c r="H665" s="4">
        <v>81</v>
      </c>
      <c r="I665" s="4">
        <v>1</v>
      </c>
      <c r="J665" s="4">
        <v>5.5</v>
      </c>
      <c r="K665" s="4">
        <v>0.3</v>
      </c>
      <c r="L665" s="4">
        <v>0</v>
      </c>
      <c r="M665" s="4">
        <v>-999</v>
      </c>
      <c r="N665" s="4">
        <v>-999</v>
      </c>
      <c r="O665" s="4">
        <v>6.9</v>
      </c>
      <c r="P665" s="5">
        <v>-999</v>
      </c>
      <c r="Q665" s="5">
        <v>-999</v>
      </c>
      <c r="R665" s="4">
        <v>0.93500000000000005</v>
      </c>
      <c r="S665" s="34">
        <f>ROUND((0.6105*(EXP((17.273*E665)/(E665+237.3))))*(100-H665)/100,3)</f>
        <v>0.22</v>
      </c>
      <c r="T665" s="6">
        <f>IF(V665&lt;V666,L665,0)</f>
        <v>0</v>
      </c>
      <c r="U665" s="6">
        <f>IF(T665&gt;0,M665,-999)</f>
        <v>-999</v>
      </c>
      <c r="V665">
        <v>199306</v>
      </c>
      <c r="W665">
        <v>1993</v>
      </c>
    </row>
    <row r="666" spans="1:23" x14ac:dyDescent="0.25">
      <c r="A666" s="14">
        <v>34133</v>
      </c>
      <c r="B666" s="3">
        <v>164</v>
      </c>
      <c r="C666" s="4">
        <v>22.94</v>
      </c>
      <c r="D666" s="5">
        <v>8.1</v>
      </c>
      <c r="E666" s="5">
        <v>14.5</v>
      </c>
      <c r="F666" s="5">
        <v>-0.6</v>
      </c>
      <c r="G666" s="4">
        <v>69.5</v>
      </c>
      <c r="H666" s="4">
        <v>36.6</v>
      </c>
      <c r="I666" s="4">
        <v>1.4</v>
      </c>
      <c r="J666" s="4">
        <v>5.4</v>
      </c>
      <c r="K666" s="4">
        <v>0</v>
      </c>
      <c r="L666" s="4">
        <v>0</v>
      </c>
      <c r="M666" s="4">
        <v>-999</v>
      </c>
      <c r="N666" s="4">
        <v>-999</v>
      </c>
      <c r="O666" s="4">
        <v>9.1999999999999993</v>
      </c>
      <c r="P666" s="5">
        <v>-999</v>
      </c>
      <c r="Q666" s="5">
        <v>-999</v>
      </c>
      <c r="R666" s="4">
        <v>0.60299999999999998</v>
      </c>
      <c r="S666" s="34">
        <f>ROUND((0.6105*(EXP((17.273*E666)/(E666+237.3))))*(100-H666)/100,3)</f>
        <v>1.0469999999999999</v>
      </c>
      <c r="T666" s="6">
        <f>IF(V666&lt;V667,L666,0)</f>
        <v>0</v>
      </c>
      <c r="U666" s="6">
        <f>IF(T666&gt;0,M666,-999)</f>
        <v>-999</v>
      </c>
      <c r="V666">
        <v>199306</v>
      </c>
      <c r="W666">
        <v>1993</v>
      </c>
    </row>
    <row r="667" spans="1:23" x14ac:dyDescent="0.25">
      <c r="A667" s="14">
        <v>34134</v>
      </c>
      <c r="B667" s="3">
        <v>165</v>
      </c>
      <c r="C667" s="4">
        <v>8.57</v>
      </c>
      <c r="D667" s="5">
        <v>8.4</v>
      </c>
      <c r="E667" s="5">
        <v>11.5</v>
      </c>
      <c r="F667" s="5">
        <v>4.3</v>
      </c>
      <c r="G667" s="4">
        <v>77.5</v>
      </c>
      <c r="H667" s="4">
        <v>51</v>
      </c>
      <c r="I667" s="4">
        <v>1.2</v>
      </c>
      <c r="J667" s="4">
        <v>4.5</v>
      </c>
      <c r="K667" s="4">
        <v>5.0999999999999996</v>
      </c>
      <c r="L667" s="4">
        <v>0</v>
      </c>
      <c r="M667" s="4">
        <v>-999</v>
      </c>
      <c r="N667" s="4">
        <v>-999</v>
      </c>
      <c r="O667" s="4">
        <v>10.1</v>
      </c>
      <c r="P667" s="5">
        <v>-999</v>
      </c>
      <c r="Q667" s="5">
        <v>-999</v>
      </c>
      <c r="R667" s="4">
        <v>0.69299999999999995</v>
      </c>
      <c r="S667" s="34">
        <f>ROUND((0.6105*(EXP((17.273*E667)/(E667+237.3))))*(100-H667)/100,3)</f>
        <v>0.66500000000000004</v>
      </c>
      <c r="T667" s="6">
        <f>IF(V667&lt;V668,L667,0)</f>
        <v>0</v>
      </c>
      <c r="U667" s="6">
        <f>IF(T667&gt;0,M667,-999)</f>
        <v>-999</v>
      </c>
      <c r="V667">
        <v>199306</v>
      </c>
      <c r="W667">
        <v>1993</v>
      </c>
    </row>
    <row r="668" spans="1:23" x14ac:dyDescent="0.25">
      <c r="A668" s="14">
        <v>34135</v>
      </c>
      <c r="B668" s="3">
        <v>166</v>
      </c>
      <c r="C668" s="4">
        <v>10.02</v>
      </c>
      <c r="D668" s="5">
        <v>6.9</v>
      </c>
      <c r="E668" s="5">
        <v>12.4</v>
      </c>
      <c r="F668" s="5">
        <v>3.6</v>
      </c>
      <c r="G668" s="4">
        <v>93.5</v>
      </c>
      <c r="H668" s="4">
        <v>83.1</v>
      </c>
      <c r="I668" s="4">
        <v>0.5</v>
      </c>
      <c r="J668" s="4">
        <v>4.5</v>
      </c>
      <c r="K668" s="4">
        <v>5.3</v>
      </c>
      <c r="L668" s="4">
        <v>0</v>
      </c>
      <c r="M668" s="4">
        <v>-999</v>
      </c>
      <c r="N668" s="4">
        <v>-999</v>
      </c>
      <c r="O668" s="4">
        <v>10.1</v>
      </c>
      <c r="P668" s="5">
        <v>-999</v>
      </c>
      <c r="Q668" s="5">
        <v>-999</v>
      </c>
      <c r="R668" s="4">
        <v>1.1990000000000001</v>
      </c>
      <c r="S668" s="34">
        <f>ROUND((0.6105*(EXP((17.273*E668)/(E668+237.3))))*(100-H668)/100,3)</f>
        <v>0.24299999999999999</v>
      </c>
      <c r="T668" s="6">
        <f>IF(V668&lt;V669,L668,0)</f>
        <v>0</v>
      </c>
      <c r="U668" s="6">
        <f>IF(T668&gt;0,M668,-999)</f>
        <v>-999</v>
      </c>
      <c r="V668">
        <v>199306</v>
      </c>
      <c r="W668">
        <v>1993</v>
      </c>
    </row>
    <row r="669" spans="1:23" x14ac:dyDescent="0.25">
      <c r="A669" s="14">
        <v>34136</v>
      </c>
      <c r="B669" s="3">
        <v>167</v>
      </c>
      <c r="C669" s="4">
        <v>14.36</v>
      </c>
      <c r="D669" s="5">
        <v>9.3000000000000007</v>
      </c>
      <c r="E669" s="5">
        <v>15.8</v>
      </c>
      <c r="F669" s="5">
        <v>5.2</v>
      </c>
      <c r="G669" s="4">
        <v>87.7</v>
      </c>
      <c r="H669" s="4">
        <v>61.8</v>
      </c>
      <c r="I669" s="4">
        <v>0.6</v>
      </c>
      <c r="J669" s="4">
        <v>3.7</v>
      </c>
      <c r="K669" s="4">
        <v>2.2999999999999998</v>
      </c>
      <c r="L669" s="4">
        <v>0</v>
      </c>
      <c r="M669" s="4">
        <v>-999</v>
      </c>
      <c r="N669" s="4">
        <v>-999</v>
      </c>
      <c r="O669" s="4">
        <v>11.9</v>
      </c>
      <c r="P669" s="5">
        <v>-999</v>
      </c>
      <c r="Q669" s="5">
        <v>-999</v>
      </c>
      <c r="R669" s="4">
        <v>1.1100000000000001</v>
      </c>
      <c r="S669" s="34">
        <f>ROUND((0.6105*(EXP((17.273*E669)/(E669+237.3))))*(100-H669)/100,3)</f>
        <v>0.68600000000000005</v>
      </c>
      <c r="T669" s="6">
        <f>IF(V669&lt;V670,L669,0)</f>
        <v>0</v>
      </c>
      <c r="U669" s="6">
        <f>IF(T669&gt;0,M669,-999)</f>
        <v>-999</v>
      </c>
      <c r="V669">
        <v>199306</v>
      </c>
      <c r="W669">
        <v>1993</v>
      </c>
    </row>
    <row r="670" spans="1:23" x14ac:dyDescent="0.25">
      <c r="A670" s="14">
        <v>34137</v>
      </c>
      <c r="B670" s="3">
        <v>168</v>
      </c>
      <c r="C670" s="4">
        <v>26.32</v>
      </c>
      <c r="D670" s="5">
        <v>12.3</v>
      </c>
      <c r="E670" s="5">
        <v>19.399999999999999</v>
      </c>
      <c r="F670" s="5">
        <v>3.1</v>
      </c>
      <c r="G670" s="4">
        <v>70.099999999999994</v>
      </c>
      <c r="H670" s="4">
        <v>36.700000000000003</v>
      </c>
      <c r="I670" s="4">
        <v>0.9</v>
      </c>
      <c r="J670" s="4">
        <v>4.3</v>
      </c>
      <c r="K670" s="4">
        <v>0.3</v>
      </c>
      <c r="L670" s="4">
        <v>0</v>
      </c>
      <c r="M670" s="4">
        <v>-999</v>
      </c>
      <c r="N670" s="4">
        <v>-999</v>
      </c>
      <c r="O670" s="4">
        <v>13.9</v>
      </c>
      <c r="P670" s="5">
        <v>-999</v>
      </c>
      <c r="Q670" s="5">
        <v>-999</v>
      </c>
      <c r="R670" s="4">
        <v>0.82699999999999996</v>
      </c>
      <c r="S670" s="34">
        <f>ROUND((0.6105*(EXP((17.273*E670)/(E670+237.3))))*(100-H670)/100,3)</f>
        <v>1.4259999999999999</v>
      </c>
      <c r="T670" s="6">
        <f>IF(V670&lt;V671,L670,0)</f>
        <v>0</v>
      </c>
      <c r="U670" s="6">
        <f>IF(T670&gt;0,M670,-999)</f>
        <v>-999</v>
      </c>
      <c r="V670">
        <v>199306</v>
      </c>
      <c r="W670">
        <v>1993</v>
      </c>
    </row>
    <row r="671" spans="1:23" x14ac:dyDescent="0.25">
      <c r="A671" s="14">
        <v>34138</v>
      </c>
      <c r="B671" s="3">
        <v>169</v>
      </c>
      <c r="C671" s="4">
        <v>27.38</v>
      </c>
      <c r="D671" s="5">
        <v>13.5</v>
      </c>
      <c r="E671" s="5">
        <v>19.100000000000001</v>
      </c>
      <c r="F671" s="5">
        <v>7.8</v>
      </c>
      <c r="G671" s="4">
        <v>63.5</v>
      </c>
      <c r="H671" s="4">
        <v>42</v>
      </c>
      <c r="I671" s="4">
        <v>1.1000000000000001</v>
      </c>
      <c r="J671" s="4">
        <v>6.2</v>
      </c>
      <c r="K671" s="4">
        <v>0</v>
      </c>
      <c r="L671" s="4">
        <v>0</v>
      </c>
      <c r="M671" s="4">
        <v>-999</v>
      </c>
      <c r="N671" s="4">
        <v>-999</v>
      </c>
      <c r="O671" s="4">
        <v>15.3</v>
      </c>
      <c r="P671" s="5">
        <v>-999</v>
      </c>
      <c r="Q671" s="5">
        <v>-999</v>
      </c>
      <c r="R671" s="4">
        <v>0.92600000000000005</v>
      </c>
      <c r="S671" s="34">
        <f>ROUND((0.6105*(EXP((17.273*E671)/(E671+237.3))))*(100-H671)/100,3)</f>
        <v>1.282</v>
      </c>
      <c r="T671" s="6">
        <f>IF(V671&lt;V672,L671,0)</f>
        <v>0</v>
      </c>
      <c r="U671" s="6">
        <f>IF(T671&gt;0,M671,-999)</f>
        <v>-999</v>
      </c>
      <c r="V671">
        <v>199306</v>
      </c>
      <c r="W671">
        <v>1993</v>
      </c>
    </row>
    <row r="672" spans="1:23" x14ac:dyDescent="0.25">
      <c r="A672" s="14">
        <v>34139</v>
      </c>
      <c r="B672" s="3">
        <v>170</v>
      </c>
      <c r="C672" s="4">
        <v>27.34</v>
      </c>
      <c r="D672" s="5">
        <v>11.4</v>
      </c>
      <c r="E672" s="5">
        <v>18.100000000000001</v>
      </c>
      <c r="F672" s="5">
        <v>3.9</v>
      </c>
      <c r="G672" s="4">
        <v>56.8</v>
      </c>
      <c r="H672" s="4">
        <v>37.200000000000003</v>
      </c>
      <c r="I672" s="4">
        <v>1</v>
      </c>
      <c r="J672" s="4">
        <v>5</v>
      </c>
      <c r="K672" s="4">
        <v>0</v>
      </c>
      <c r="L672" s="4">
        <v>0</v>
      </c>
      <c r="M672" s="4">
        <v>-999</v>
      </c>
      <c r="N672" s="4">
        <v>-999</v>
      </c>
      <c r="O672" s="4">
        <v>14.8</v>
      </c>
      <c r="P672" s="5">
        <v>-999</v>
      </c>
      <c r="Q672" s="5">
        <v>-999</v>
      </c>
      <c r="R672" s="4">
        <v>0.77200000000000002</v>
      </c>
      <c r="S672" s="34">
        <f>ROUND((0.6105*(EXP((17.273*E672)/(E672+237.3))))*(100-H672)/100,3)</f>
        <v>1.304</v>
      </c>
      <c r="T672" s="6">
        <f>IF(V672&lt;V673,L672,0)</f>
        <v>0</v>
      </c>
      <c r="U672" s="6">
        <f>IF(T672&gt;0,M672,-999)</f>
        <v>-999</v>
      </c>
      <c r="V672">
        <v>199306</v>
      </c>
      <c r="W672">
        <v>1993</v>
      </c>
    </row>
    <row r="673" spans="1:23" x14ac:dyDescent="0.25">
      <c r="A673" s="14">
        <v>34140</v>
      </c>
      <c r="B673" s="3">
        <v>171</v>
      </c>
      <c r="C673" s="4">
        <v>30.46</v>
      </c>
      <c r="D673" s="5">
        <v>12.8</v>
      </c>
      <c r="E673" s="5">
        <v>20.5</v>
      </c>
      <c r="F673" s="5">
        <v>1.7</v>
      </c>
      <c r="G673" s="4">
        <v>40.299999999999997</v>
      </c>
      <c r="H673" s="4">
        <v>18.100000000000001</v>
      </c>
      <c r="I673" s="4">
        <v>1.3</v>
      </c>
      <c r="J673" s="4">
        <v>4.7</v>
      </c>
      <c r="K673" s="4">
        <v>0</v>
      </c>
      <c r="L673" s="4">
        <v>0</v>
      </c>
      <c r="M673" s="4">
        <v>-999</v>
      </c>
      <c r="N673" s="4">
        <v>-999</v>
      </c>
      <c r="O673" s="4">
        <v>14.4</v>
      </c>
      <c r="P673" s="5">
        <v>-999</v>
      </c>
      <c r="Q673" s="5">
        <v>-999</v>
      </c>
      <c r="R673" s="4">
        <v>0.436</v>
      </c>
      <c r="S673" s="34">
        <f>ROUND((0.6105*(EXP((17.273*E673)/(E673+237.3))))*(100-H673)/100,3)</f>
        <v>1.9750000000000001</v>
      </c>
      <c r="T673" s="6">
        <f>IF(V673&lt;V674,L673,0)</f>
        <v>0</v>
      </c>
      <c r="U673" s="6">
        <f>IF(T673&gt;0,M673,-999)</f>
        <v>-999</v>
      </c>
      <c r="V673">
        <v>199306</v>
      </c>
      <c r="W673">
        <v>1993</v>
      </c>
    </row>
    <row r="674" spans="1:23" x14ac:dyDescent="0.25">
      <c r="A674" s="14">
        <v>34141</v>
      </c>
      <c r="B674" s="3">
        <v>172</v>
      </c>
      <c r="C674" s="4">
        <v>6</v>
      </c>
      <c r="D674" s="5">
        <v>8.1</v>
      </c>
      <c r="E674" s="5">
        <v>15.5</v>
      </c>
      <c r="F674" s="5">
        <v>-0.8</v>
      </c>
      <c r="G674" s="4">
        <v>76.5</v>
      </c>
      <c r="H674" s="4">
        <v>33.4</v>
      </c>
      <c r="I674" s="4">
        <v>1.4</v>
      </c>
      <c r="J674" s="4">
        <v>5.2</v>
      </c>
      <c r="K674" s="4">
        <v>20.6</v>
      </c>
      <c r="L674" s="4">
        <v>0</v>
      </c>
      <c r="M674" s="4">
        <v>-999</v>
      </c>
      <c r="N674" s="4">
        <v>-999</v>
      </c>
      <c r="O674" s="4">
        <v>11.6</v>
      </c>
      <c r="P674" s="5">
        <v>-999</v>
      </c>
      <c r="Q674" s="5">
        <v>-999</v>
      </c>
      <c r="R674" s="4">
        <v>0.58799999999999997</v>
      </c>
      <c r="S674" s="34">
        <f>ROUND((0.6105*(EXP((17.273*E674)/(E674+237.3))))*(100-H674)/100,3)</f>
        <v>1.1719999999999999</v>
      </c>
      <c r="T674" s="6">
        <f>IF(V674&lt;V675,L674,0)</f>
        <v>0</v>
      </c>
      <c r="U674" s="6">
        <f>IF(T674&gt;0,M674,-999)</f>
        <v>-999</v>
      </c>
      <c r="V674">
        <v>199306</v>
      </c>
      <c r="W674">
        <v>1993</v>
      </c>
    </row>
    <row r="675" spans="1:23" x14ac:dyDescent="0.25">
      <c r="A675" s="14">
        <v>34142</v>
      </c>
      <c r="B675" s="3">
        <v>173</v>
      </c>
      <c r="C675" s="4">
        <v>20.02</v>
      </c>
      <c r="D675" s="5">
        <v>1.9</v>
      </c>
      <c r="E675" s="5">
        <v>6.8</v>
      </c>
      <c r="F675" s="5">
        <v>-1.6</v>
      </c>
      <c r="G675" s="4">
        <v>81.900000000000006</v>
      </c>
      <c r="H675" s="4">
        <v>59.8</v>
      </c>
      <c r="I675" s="4">
        <v>2.5</v>
      </c>
      <c r="J675" s="4">
        <v>8.1</v>
      </c>
      <c r="K675" s="4">
        <v>0</v>
      </c>
      <c r="L675" s="4">
        <v>0</v>
      </c>
      <c r="M675" s="4">
        <v>-999</v>
      </c>
      <c r="N675" s="4">
        <v>-999</v>
      </c>
      <c r="O675" s="4">
        <v>8.6999999999999993</v>
      </c>
      <c r="P675" s="5">
        <v>-999</v>
      </c>
      <c r="Q675" s="5">
        <v>-999</v>
      </c>
      <c r="R675" s="4">
        <v>0.59199999999999997</v>
      </c>
      <c r="S675" s="34">
        <f>ROUND((0.6105*(EXP((17.273*E675)/(E675+237.3))))*(100-H675)/100,3)</f>
        <v>0.39700000000000002</v>
      </c>
      <c r="T675" s="6">
        <f>IF(V675&lt;V676,L675,0)</f>
        <v>0</v>
      </c>
      <c r="U675" s="6">
        <f>IF(T675&gt;0,M675,-999)</f>
        <v>-999</v>
      </c>
      <c r="V675">
        <v>199306</v>
      </c>
      <c r="W675">
        <v>1993</v>
      </c>
    </row>
    <row r="676" spans="1:23" x14ac:dyDescent="0.25">
      <c r="A676" s="14">
        <v>34143</v>
      </c>
      <c r="B676" s="3">
        <v>174</v>
      </c>
      <c r="C676" s="4">
        <v>4.34</v>
      </c>
      <c r="D676" s="5">
        <v>1.9</v>
      </c>
      <c r="E676" s="5">
        <v>4.4000000000000004</v>
      </c>
      <c r="F676" s="5">
        <v>-0.9</v>
      </c>
      <c r="G676" s="4">
        <v>89.2</v>
      </c>
      <c r="H676" s="4">
        <v>83.6</v>
      </c>
      <c r="I676" s="4">
        <v>2.6</v>
      </c>
      <c r="J676" s="4">
        <v>6.5</v>
      </c>
      <c r="K676" s="4">
        <v>0</v>
      </c>
      <c r="L676" s="4">
        <v>0</v>
      </c>
      <c r="M676" s="4">
        <v>-999</v>
      </c>
      <c r="N676" s="4">
        <v>-999</v>
      </c>
      <c r="O676" s="4">
        <v>6.1</v>
      </c>
      <c r="P676" s="5">
        <v>-999</v>
      </c>
      <c r="Q676" s="5">
        <v>-999</v>
      </c>
      <c r="R676" s="4">
        <v>0.69799999999999995</v>
      </c>
      <c r="S676" s="34">
        <f>ROUND((0.6105*(EXP((17.273*E676)/(E676+237.3))))*(100-H676)/100,3)</f>
        <v>0.13700000000000001</v>
      </c>
      <c r="T676" s="6">
        <f>IF(V676&lt;V677,L676,0)</f>
        <v>0</v>
      </c>
      <c r="U676" s="6">
        <f>IF(T676&gt;0,M676,-999)</f>
        <v>-999</v>
      </c>
      <c r="V676">
        <v>199306</v>
      </c>
      <c r="W676">
        <v>1993</v>
      </c>
    </row>
    <row r="677" spans="1:23" x14ac:dyDescent="0.25">
      <c r="A677" s="14">
        <v>34144</v>
      </c>
      <c r="B677" s="3">
        <v>175</v>
      </c>
      <c r="C677" s="4">
        <v>19.309999999999999</v>
      </c>
      <c r="D677" s="5">
        <v>7.7</v>
      </c>
      <c r="E677" s="5">
        <v>14.9</v>
      </c>
      <c r="F677" s="5">
        <v>2</v>
      </c>
      <c r="G677" s="4">
        <v>78.400000000000006</v>
      </c>
      <c r="H677" s="4">
        <v>54.9</v>
      </c>
      <c r="I677" s="4">
        <v>1.2</v>
      </c>
      <c r="J677" s="4">
        <v>4.7</v>
      </c>
      <c r="K677" s="4">
        <v>0</v>
      </c>
      <c r="L677" s="4">
        <v>0</v>
      </c>
      <c r="M677" s="4">
        <v>-999</v>
      </c>
      <c r="N677" s="4">
        <v>-999</v>
      </c>
      <c r="O677" s="4">
        <v>9.6999999999999993</v>
      </c>
      <c r="P677" s="5">
        <v>-999</v>
      </c>
      <c r="Q677" s="5">
        <v>-999</v>
      </c>
      <c r="R677" s="4">
        <v>0.93100000000000005</v>
      </c>
      <c r="S677" s="34">
        <f>ROUND((0.6105*(EXP((17.273*E677)/(E677+237.3))))*(100-H677)/100,3)</f>
        <v>0.76400000000000001</v>
      </c>
      <c r="T677" s="6">
        <f>IF(V677&lt;V678,L677,0)</f>
        <v>0</v>
      </c>
      <c r="U677" s="6">
        <f>IF(T677&gt;0,M677,-999)</f>
        <v>-999</v>
      </c>
      <c r="V677">
        <v>199306</v>
      </c>
      <c r="W677">
        <v>1993</v>
      </c>
    </row>
    <row r="678" spans="1:23" x14ac:dyDescent="0.25">
      <c r="A678" s="14">
        <v>34145</v>
      </c>
      <c r="B678" s="3">
        <v>176</v>
      </c>
      <c r="C678" s="4">
        <v>22.59</v>
      </c>
      <c r="D678" s="5">
        <v>11.9</v>
      </c>
      <c r="E678" s="5">
        <v>19.100000000000001</v>
      </c>
      <c r="F678" s="5">
        <v>5.3</v>
      </c>
      <c r="G678" s="4">
        <v>69.599999999999994</v>
      </c>
      <c r="H678" s="4">
        <v>41.9</v>
      </c>
      <c r="I678" s="4">
        <v>1</v>
      </c>
      <c r="J678" s="4">
        <v>5.9</v>
      </c>
      <c r="K678" s="4">
        <v>0</v>
      </c>
      <c r="L678" s="4">
        <v>0</v>
      </c>
      <c r="M678" s="4">
        <v>-999</v>
      </c>
      <c r="N678" s="4">
        <v>-999</v>
      </c>
      <c r="O678" s="4">
        <v>13.2</v>
      </c>
      <c r="P678" s="5">
        <v>-999</v>
      </c>
      <c r="Q678" s="5">
        <v>-999</v>
      </c>
      <c r="R678" s="4">
        <v>0.92500000000000004</v>
      </c>
      <c r="S678" s="34">
        <f>ROUND((0.6105*(EXP((17.273*E678)/(E678+237.3))))*(100-H678)/100,3)</f>
        <v>1.284</v>
      </c>
      <c r="T678" s="6">
        <f>IF(V678&lt;V679,L678,0)</f>
        <v>0</v>
      </c>
      <c r="U678" s="6">
        <f>IF(T678&gt;0,M678,-999)</f>
        <v>-999</v>
      </c>
      <c r="V678">
        <v>199306</v>
      </c>
      <c r="W678">
        <v>1993</v>
      </c>
    </row>
    <row r="679" spans="1:23" x14ac:dyDescent="0.25">
      <c r="A679" s="14">
        <v>34146</v>
      </c>
      <c r="B679" s="3">
        <v>177</v>
      </c>
      <c r="C679" s="4">
        <v>17.5</v>
      </c>
      <c r="D679" s="5">
        <v>11.6</v>
      </c>
      <c r="E679" s="5">
        <v>19.899999999999999</v>
      </c>
      <c r="F679" s="5">
        <v>5.8</v>
      </c>
      <c r="G679" s="4">
        <v>77</v>
      </c>
      <c r="H679" s="4">
        <v>42.2</v>
      </c>
      <c r="I679" s="4">
        <v>1.3</v>
      </c>
      <c r="J679" s="4">
        <v>8.3000000000000007</v>
      </c>
      <c r="K679" s="4">
        <v>9.1</v>
      </c>
      <c r="L679" s="4">
        <v>0</v>
      </c>
      <c r="M679" s="4">
        <v>-999</v>
      </c>
      <c r="N679" s="4">
        <v>-999</v>
      </c>
      <c r="O679" s="4">
        <v>12.3</v>
      </c>
      <c r="P679" s="5">
        <v>-999</v>
      </c>
      <c r="Q679" s="5">
        <v>-999</v>
      </c>
      <c r="R679" s="4">
        <v>0.97799999999999998</v>
      </c>
      <c r="S679" s="34">
        <f>ROUND((0.6105*(EXP((17.273*E679)/(E679+237.3))))*(100-H679)/100,3)</f>
        <v>1.343</v>
      </c>
      <c r="T679" s="6">
        <f>IF(V679&lt;V680,L679,0)</f>
        <v>0</v>
      </c>
      <c r="U679" s="6">
        <f>IF(T679&gt;0,M679,-999)</f>
        <v>-999</v>
      </c>
      <c r="V679">
        <v>199306</v>
      </c>
      <c r="W679">
        <v>1993</v>
      </c>
    </row>
    <row r="680" spans="1:23" x14ac:dyDescent="0.25">
      <c r="A680" s="14">
        <v>34147</v>
      </c>
      <c r="B680" s="3">
        <v>178</v>
      </c>
      <c r="C680" s="4">
        <v>20.41</v>
      </c>
      <c r="D680" s="5">
        <v>6</v>
      </c>
      <c r="E680" s="5">
        <v>11.8</v>
      </c>
      <c r="F680" s="5">
        <v>2</v>
      </c>
      <c r="G680" s="4">
        <v>80.2</v>
      </c>
      <c r="H680" s="4">
        <v>60.2</v>
      </c>
      <c r="I680" s="4">
        <v>1.2</v>
      </c>
      <c r="J680" s="4">
        <v>4.9000000000000004</v>
      </c>
      <c r="K680" s="4">
        <v>0.8</v>
      </c>
      <c r="L680" s="4">
        <v>0</v>
      </c>
      <c r="M680" s="4">
        <v>-999</v>
      </c>
      <c r="N680" s="4">
        <v>-999</v>
      </c>
      <c r="O680" s="4">
        <v>12</v>
      </c>
      <c r="P680" s="5">
        <v>-999</v>
      </c>
      <c r="Q680" s="5">
        <v>-999</v>
      </c>
      <c r="R680" s="4">
        <v>0.83299999999999996</v>
      </c>
      <c r="S680" s="34">
        <f>ROUND((0.6105*(EXP((17.273*E680)/(E680+237.3))))*(100-H680)/100,3)</f>
        <v>0.55100000000000005</v>
      </c>
      <c r="T680" s="6">
        <f>IF(V680&lt;V681,L680,0)</f>
        <v>0</v>
      </c>
      <c r="U680" s="6">
        <f>IF(T680&gt;0,M680,-999)</f>
        <v>-999</v>
      </c>
      <c r="V680">
        <v>199306</v>
      </c>
      <c r="W680">
        <v>1993</v>
      </c>
    </row>
    <row r="681" spans="1:23" x14ac:dyDescent="0.25">
      <c r="A681" s="14">
        <v>34148</v>
      </c>
      <c r="B681" s="3">
        <v>179</v>
      </c>
      <c r="C681" s="4">
        <v>20.9</v>
      </c>
      <c r="D681" s="5">
        <v>5.3</v>
      </c>
      <c r="E681" s="5">
        <v>12.4</v>
      </c>
      <c r="F681" s="5">
        <v>0.1</v>
      </c>
      <c r="G681" s="4">
        <v>73.400000000000006</v>
      </c>
      <c r="H681" s="4">
        <v>41.4</v>
      </c>
      <c r="I681" s="4">
        <v>0.8</v>
      </c>
      <c r="J681" s="4">
        <v>4.8</v>
      </c>
      <c r="K681" s="4">
        <v>0</v>
      </c>
      <c r="L681" s="4">
        <v>0</v>
      </c>
      <c r="M681" s="4">
        <v>-999</v>
      </c>
      <c r="N681" s="4">
        <v>-999</v>
      </c>
      <c r="O681" s="4">
        <v>11.4</v>
      </c>
      <c r="P681" s="5">
        <v>-999</v>
      </c>
      <c r="Q681" s="5">
        <v>-999</v>
      </c>
      <c r="R681" s="4">
        <v>0.59599999999999997</v>
      </c>
      <c r="S681" s="34">
        <f>ROUND((0.6105*(EXP((17.273*E681)/(E681+237.3))))*(100-H681)/100,3)</f>
        <v>0.84399999999999997</v>
      </c>
      <c r="T681" s="6">
        <f>IF(V681&lt;V682,L681,0)</f>
        <v>0</v>
      </c>
      <c r="U681" s="6">
        <f>IF(T681&gt;0,M681,-999)</f>
        <v>-999</v>
      </c>
      <c r="V681">
        <v>199306</v>
      </c>
      <c r="W681">
        <v>1993</v>
      </c>
    </row>
    <row r="682" spans="1:23" x14ac:dyDescent="0.25">
      <c r="A682" s="14">
        <v>34149</v>
      </c>
      <c r="B682" s="3">
        <v>180</v>
      </c>
      <c r="C682" s="4">
        <v>12.97</v>
      </c>
      <c r="D682" s="5">
        <v>5.2</v>
      </c>
      <c r="E682" s="5">
        <v>11.4</v>
      </c>
      <c r="F682" s="5">
        <v>-0.2</v>
      </c>
      <c r="G682" s="4">
        <v>83.6</v>
      </c>
      <c r="H682" s="4">
        <v>62.3</v>
      </c>
      <c r="I682" s="4">
        <v>1.1000000000000001</v>
      </c>
      <c r="J682" s="4">
        <v>4.9000000000000004</v>
      </c>
      <c r="K682" s="4">
        <v>0</v>
      </c>
      <c r="L682" s="4">
        <v>0</v>
      </c>
      <c r="M682" s="4">
        <v>-999</v>
      </c>
      <c r="N682" s="4">
        <v>-999</v>
      </c>
      <c r="O682" s="4">
        <v>10.1</v>
      </c>
      <c r="P682" s="5">
        <v>-999</v>
      </c>
      <c r="Q682" s="5">
        <v>-999</v>
      </c>
      <c r="R682" s="4">
        <v>0.83799999999999997</v>
      </c>
      <c r="S682" s="34">
        <f>ROUND((0.6105*(EXP((17.273*E682)/(E682+237.3))))*(100-H682)/100,3)</f>
        <v>0.50800000000000001</v>
      </c>
      <c r="T682" s="6">
        <f>IF(V682&lt;V683,L682,0)</f>
        <v>0</v>
      </c>
      <c r="U682" s="6">
        <f>IF(T682&gt;0,M682,-999)</f>
        <v>-999</v>
      </c>
      <c r="V682">
        <v>199306</v>
      </c>
      <c r="W682">
        <v>1993</v>
      </c>
    </row>
    <row r="683" spans="1:23" x14ac:dyDescent="0.25">
      <c r="A683" s="14">
        <v>34150</v>
      </c>
      <c r="B683" s="3">
        <v>181</v>
      </c>
      <c r="C683" s="4">
        <v>18.13</v>
      </c>
      <c r="D683" s="5">
        <v>6.7</v>
      </c>
      <c r="E683" s="5">
        <v>14.2</v>
      </c>
      <c r="F683" s="5">
        <v>-0.6</v>
      </c>
      <c r="G683" s="4">
        <v>75.2</v>
      </c>
      <c r="H683" s="4">
        <v>36.700000000000003</v>
      </c>
      <c r="I683" s="4">
        <v>0.8</v>
      </c>
      <c r="J683" s="4">
        <v>4.7</v>
      </c>
      <c r="K683" s="4">
        <v>0</v>
      </c>
      <c r="L683" s="4">
        <v>0</v>
      </c>
      <c r="M683" s="4">
        <v>-999</v>
      </c>
      <c r="N683" s="4">
        <v>-999</v>
      </c>
      <c r="O683" s="4">
        <v>9.6999999999999993</v>
      </c>
      <c r="P683" s="5">
        <v>-999</v>
      </c>
      <c r="Q683" s="5">
        <v>-999</v>
      </c>
      <c r="R683" s="4">
        <v>0.59299999999999997</v>
      </c>
      <c r="S683" s="34">
        <f>ROUND((0.6105*(EXP((17.273*E683)/(E683+237.3))))*(100-H683)/100,3)</f>
        <v>1.0249999999999999</v>
      </c>
      <c r="T683" s="6">
        <f>IF(V683&lt;V684,L683,0)</f>
        <v>0</v>
      </c>
      <c r="U683" s="6">
        <f>IF(T683&gt;0,M683,-999)</f>
        <v>-999</v>
      </c>
      <c r="V683">
        <v>199306</v>
      </c>
      <c r="W683">
        <v>1993</v>
      </c>
    </row>
    <row r="684" spans="1:23" x14ac:dyDescent="0.25">
      <c r="A684" s="14">
        <v>34151</v>
      </c>
      <c r="B684" s="3">
        <v>182</v>
      </c>
      <c r="C684" s="4">
        <v>18</v>
      </c>
      <c r="D684" s="5">
        <v>7.8</v>
      </c>
      <c r="E684" s="5">
        <v>14.8</v>
      </c>
      <c r="F684" s="5">
        <v>2.2999999999999998</v>
      </c>
      <c r="G684" s="4">
        <v>77.900000000000006</v>
      </c>
      <c r="H684" s="4">
        <v>47.8</v>
      </c>
      <c r="I684" s="4">
        <v>0.9</v>
      </c>
      <c r="J684" s="4">
        <v>5</v>
      </c>
      <c r="K684" s="4">
        <v>0.8</v>
      </c>
      <c r="L684" s="4">
        <v>0</v>
      </c>
      <c r="M684" s="4">
        <v>-999</v>
      </c>
      <c r="N684" s="4">
        <v>-999</v>
      </c>
      <c r="O684" s="4">
        <v>11.4</v>
      </c>
      <c r="P684" s="5">
        <v>-999</v>
      </c>
      <c r="Q684" s="5">
        <v>-999</v>
      </c>
      <c r="R684" s="4">
        <v>0.80400000000000005</v>
      </c>
      <c r="S684" s="34">
        <f>ROUND((0.6105*(EXP((17.273*E684)/(E684+237.3))))*(100-H684)/100,3)</f>
        <v>0.879</v>
      </c>
      <c r="T684" s="6">
        <f>IF(V684&lt;V685,L684,0)</f>
        <v>0</v>
      </c>
      <c r="U684" s="6">
        <f>IF(T684&gt;0,M684,-999)</f>
        <v>-999</v>
      </c>
      <c r="V684">
        <v>199307</v>
      </c>
      <c r="W684">
        <v>1993</v>
      </c>
    </row>
    <row r="685" spans="1:23" x14ac:dyDescent="0.25">
      <c r="A685" s="14">
        <v>34152</v>
      </c>
      <c r="B685" s="3">
        <v>183</v>
      </c>
      <c r="C685" s="4">
        <v>23.76</v>
      </c>
      <c r="D685" s="5">
        <v>8.4</v>
      </c>
      <c r="E685" s="5">
        <v>16.399999999999999</v>
      </c>
      <c r="F685" s="5">
        <v>2.7</v>
      </c>
      <c r="G685" s="4">
        <v>82.9</v>
      </c>
      <c r="H685" s="4">
        <v>48.7</v>
      </c>
      <c r="I685" s="4">
        <v>0.7</v>
      </c>
      <c r="J685" s="4">
        <v>5.6</v>
      </c>
      <c r="K685" s="4">
        <v>13.2</v>
      </c>
      <c r="L685" s="4">
        <v>0</v>
      </c>
      <c r="M685" s="4">
        <v>-999</v>
      </c>
      <c r="N685" s="4">
        <v>-999</v>
      </c>
      <c r="O685" s="4">
        <v>13.4</v>
      </c>
      <c r="P685" s="5">
        <v>-999</v>
      </c>
      <c r="Q685" s="5">
        <v>-999</v>
      </c>
      <c r="R685" s="4">
        <v>0.90600000000000003</v>
      </c>
      <c r="S685" s="34">
        <f>ROUND((0.6105*(EXP((17.273*E685)/(E685+237.3))))*(100-H685)/100,3)</f>
        <v>0.95699999999999996</v>
      </c>
      <c r="T685" s="6">
        <f>IF(V685&lt;V686,L685,0)</f>
        <v>0</v>
      </c>
      <c r="U685" s="6">
        <f>IF(T685&gt;0,M685,-999)</f>
        <v>-999</v>
      </c>
      <c r="V685">
        <v>199307</v>
      </c>
      <c r="W685">
        <v>1993</v>
      </c>
    </row>
    <row r="686" spans="1:23" x14ac:dyDescent="0.25">
      <c r="A686" s="14">
        <v>34153</v>
      </c>
      <c r="B686" s="3">
        <v>184</v>
      </c>
      <c r="C686" s="4">
        <v>14.87</v>
      </c>
      <c r="D686" s="5">
        <v>7.7</v>
      </c>
      <c r="E686" s="5">
        <v>13.8</v>
      </c>
      <c r="F686" s="5">
        <v>3.5</v>
      </c>
      <c r="G686" s="4">
        <v>89.9</v>
      </c>
      <c r="H686" s="4">
        <v>69.900000000000006</v>
      </c>
      <c r="I686" s="4">
        <v>0.7</v>
      </c>
      <c r="J686" s="4">
        <v>4.5999999999999996</v>
      </c>
      <c r="K686" s="4">
        <v>17.5</v>
      </c>
      <c r="L686" s="4">
        <v>0</v>
      </c>
      <c r="M686" s="4">
        <v>-999</v>
      </c>
      <c r="N686" s="4">
        <v>-999</v>
      </c>
      <c r="O686" s="4">
        <v>11.3</v>
      </c>
      <c r="P686" s="5">
        <v>-999</v>
      </c>
      <c r="Q686" s="5">
        <v>-999</v>
      </c>
      <c r="R686" s="4">
        <v>1.1020000000000001</v>
      </c>
      <c r="S686" s="34">
        <f>ROUND((0.6105*(EXP((17.273*E686)/(E686+237.3))))*(100-H686)/100,3)</f>
        <v>0.47499999999999998</v>
      </c>
      <c r="T686" s="6">
        <f>IF(V686&lt;V687,L686,0)</f>
        <v>0</v>
      </c>
      <c r="U686" s="6">
        <f>IF(T686&gt;0,M686,-999)</f>
        <v>-999</v>
      </c>
      <c r="V686">
        <v>199307</v>
      </c>
      <c r="W686">
        <v>1993</v>
      </c>
    </row>
    <row r="687" spans="1:23" x14ac:dyDescent="0.25">
      <c r="A687" s="14">
        <v>34154</v>
      </c>
      <c r="B687" s="3">
        <v>185</v>
      </c>
      <c r="C687" s="4">
        <v>12.16</v>
      </c>
      <c r="D687" s="5">
        <v>7.5</v>
      </c>
      <c r="E687" s="5">
        <v>13.3</v>
      </c>
      <c r="F687" s="5">
        <v>3.8</v>
      </c>
      <c r="G687" s="4">
        <v>89.7</v>
      </c>
      <c r="H687" s="4">
        <v>70.8</v>
      </c>
      <c r="I687" s="4">
        <v>0.9</v>
      </c>
      <c r="J687" s="4">
        <v>4.9000000000000004</v>
      </c>
      <c r="K687" s="4">
        <v>1.5</v>
      </c>
      <c r="L687" s="4">
        <v>0</v>
      </c>
      <c r="M687" s="4">
        <v>-999</v>
      </c>
      <c r="N687" s="4">
        <v>-999</v>
      </c>
      <c r="O687" s="4">
        <v>11.2</v>
      </c>
      <c r="P687" s="5">
        <v>-999</v>
      </c>
      <c r="Q687" s="5">
        <v>-999</v>
      </c>
      <c r="R687" s="4">
        <v>1.0780000000000001</v>
      </c>
      <c r="S687" s="34">
        <f>ROUND((0.6105*(EXP((17.273*E687)/(E687+237.3))))*(100-H687)/100,3)</f>
        <v>0.44600000000000001</v>
      </c>
      <c r="T687" s="6">
        <f>IF(V687&lt;V688,L687,0)</f>
        <v>0</v>
      </c>
      <c r="U687" s="6">
        <f>IF(T687&gt;0,M687,-999)</f>
        <v>-999</v>
      </c>
      <c r="V687">
        <v>199307</v>
      </c>
      <c r="W687">
        <v>1993</v>
      </c>
    </row>
    <row r="688" spans="1:23" x14ac:dyDescent="0.25">
      <c r="A688" s="14">
        <v>34155</v>
      </c>
      <c r="B688" s="3">
        <v>186</v>
      </c>
      <c r="C688" s="4">
        <v>17.14</v>
      </c>
      <c r="D688" s="5">
        <v>7.7</v>
      </c>
      <c r="E688" s="5">
        <v>14.2</v>
      </c>
      <c r="F688" s="5">
        <v>3.3</v>
      </c>
      <c r="G688" s="4">
        <v>85.2</v>
      </c>
      <c r="H688" s="4">
        <v>61</v>
      </c>
      <c r="I688" s="4">
        <v>0.8</v>
      </c>
      <c r="J688" s="4">
        <v>5.2</v>
      </c>
      <c r="K688" s="4">
        <v>0.3</v>
      </c>
      <c r="L688" s="4">
        <v>0</v>
      </c>
      <c r="M688" s="4">
        <v>-999</v>
      </c>
      <c r="N688" s="4">
        <v>-999</v>
      </c>
      <c r="O688" s="4">
        <v>12.1</v>
      </c>
      <c r="P688" s="5">
        <v>-999</v>
      </c>
      <c r="Q688" s="5">
        <v>-999</v>
      </c>
      <c r="R688" s="4">
        <v>0.98499999999999999</v>
      </c>
      <c r="S688" s="34">
        <f>ROUND((0.6105*(EXP((17.273*E688)/(E688+237.3))))*(100-H688)/100,3)</f>
        <v>0.63100000000000001</v>
      </c>
      <c r="T688" s="6">
        <f>IF(V688&lt;V689,L688,0)</f>
        <v>0</v>
      </c>
      <c r="U688" s="6">
        <f>IF(T688&gt;0,M688,-999)</f>
        <v>-999</v>
      </c>
      <c r="V688">
        <v>199307</v>
      </c>
      <c r="W688">
        <v>1993</v>
      </c>
    </row>
    <row r="689" spans="1:23" x14ac:dyDescent="0.25">
      <c r="A689" s="14">
        <v>34156</v>
      </c>
      <c r="B689" s="3">
        <v>187</v>
      </c>
      <c r="C689" s="4">
        <v>22.33</v>
      </c>
      <c r="D689" s="5">
        <v>7.7</v>
      </c>
      <c r="E689" s="5">
        <v>13.5</v>
      </c>
      <c r="F689" s="5">
        <v>2.1</v>
      </c>
      <c r="G689" s="4">
        <v>75.900000000000006</v>
      </c>
      <c r="H689" s="4">
        <v>45.3</v>
      </c>
      <c r="I689" s="4">
        <v>0.9</v>
      </c>
      <c r="J689" s="4">
        <v>5.0999999999999996</v>
      </c>
      <c r="K689" s="4">
        <v>0</v>
      </c>
      <c r="L689" s="4">
        <v>0</v>
      </c>
      <c r="M689" s="4">
        <v>-999</v>
      </c>
      <c r="N689" s="4">
        <v>-999</v>
      </c>
      <c r="O689" s="4">
        <v>11.2</v>
      </c>
      <c r="P689" s="5">
        <v>-999</v>
      </c>
      <c r="Q689" s="5">
        <v>-999</v>
      </c>
      <c r="R689" s="4">
        <v>0.70199999999999996</v>
      </c>
      <c r="S689" s="34">
        <f>ROUND((0.6105*(EXP((17.273*E689)/(E689+237.3))))*(100-H689)/100,3)</f>
        <v>0.84599999999999997</v>
      </c>
      <c r="T689" s="6">
        <f>IF(V689&lt;V690,L689,0)</f>
        <v>0</v>
      </c>
      <c r="U689" s="6">
        <f>IF(T689&gt;0,M689,-999)</f>
        <v>-999</v>
      </c>
      <c r="V689">
        <v>199307</v>
      </c>
      <c r="W689">
        <v>1993</v>
      </c>
    </row>
    <row r="690" spans="1:23" x14ac:dyDescent="0.25">
      <c r="A690" s="14">
        <v>34157</v>
      </c>
      <c r="B690" s="3">
        <v>188</v>
      </c>
      <c r="C690" s="4">
        <v>16.63</v>
      </c>
      <c r="D690" s="5">
        <v>9.1999999999999993</v>
      </c>
      <c r="E690" s="5">
        <v>17.3</v>
      </c>
      <c r="F690" s="5">
        <v>3.2</v>
      </c>
      <c r="G690" s="4">
        <v>80.400000000000006</v>
      </c>
      <c r="H690" s="4">
        <v>45.4</v>
      </c>
      <c r="I690" s="4">
        <v>0.6</v>
      </c>
      <c r="J690" s="4">
        <v>4</v>
      </c>
      <c r="K690" s="4">
        <v>0</v>
      </c>
      <c r="L690" s="4">
        <v>0</v>
      </c>
      <c r="M690" s="4">
        <v>-999</v>
      </c>
      <c r="N690" s="4">
        <v>-999</v>
      </c>
      <c r="O690" s="4">
        <v>12.4</v>
      </c>
      <c r="P690" s="5">
        <v>-999</v>
      </c>
      <c r="Q690" s="5">
        <v>-999</v>
      </c>
      <c r="R690" s="4">
        <v>0.89500000000000002</v>
      </c>
      <c r="S690" s="34">
        <f>ROUND((0.6105*(EXP((17.273*E690)/(E690+237.3))))*(100-H690)/100,3)</f>
        <v>1.0780000000000001</v>
      </c>
      <c r="T690" s="6">
        <f>IF(V690&lt;V691,L690,0)</f>
        <v>0</v>
      </c>
      <c r="U690" s="6">
        <f>IF(T690&gt;0,M690,-999)</f>
        <v>-999</v>
      </c>
      <c r="V690">
        <v>199307</v>
      </c>
      <c r="W690">
        <v>1993</v>
      </c>
    </row>
    <row r="691" spans="1:23" x14ac:dyDescent="0.25">
      <c r="A691" s="14">
        <v>34158</v>
      </c>
      <c r="B691" s="3">
        <v>189</v>
      </c>
      <c r="C691" s="4">
        <v>22.44</v>
      </c>
      <c r="D691" s="5">
        <v>10.5</v>
      </c>
      <c r="E691" s="5">
        <v>16.8</v>
      </c>
      <c r="F691" s="5">
        <v>4.2</v>
      </c>
      <c r="G691" s="4">
        <v>78.599999999999994</v>
      </c>
      <c r="H691" s="4">
        <v>49.5</v>
      </c>
      <c r="I691" s="4">
        <v>1</v>
      </c>
      <c r="J691" s="4">
        <v>5.5</v>
      </c>
      <c r="K691" s="4">
        <v>0</v>
      </c>
      <c r="L691" s="4">
        <v>0</v>
      </c>
      <c r="M691" s="4">
        <v>-999</v>
      </c>
      <c r="N691" s="4">
        <v>-999</v>
      </c>
      <c r="O691" s="4">
        <v>13.4</v>
      </c>
      <c r="P691" s="5">
        <v>-999</v>
      </c>
      <c r="Q691" s="5">
        <v>-999</v>
      </c>
      <c r="R691" s="4">
        <v>0.94399999999999995</v>
      </c>
      <c r="S691" s="34">
        <f>ROUND((0.6105*(EXP((17.273*E691)/(E691+237.3))))*(100-H691)/100,3)</f>
        <v>0.96599999999999997</v>
      </c>
      <c r="T691" s="6">
        <f>IF(V691&lt;V692,L691,0)</f>
        <v>0</v>
      </c>
      <c r="U691" s="6">
        <f>IF(T691&gt;0,M691,-999)</f>
        <v>-999</v>
      </c>
      <c r="V691">
        <v>199307</v>
      </c>
      <c r="W691">
        <v>1993</v>
      </c>
    </row>
    <row r="692" spans="1:23" x14ac:dyDescent="0.25">
      <c r="A692" s="14">
        <v>34159</v>
      </c>
      <c r="B692" s="3">
        <v>190</v>
      </c>
      <c r="C692" s="4">
        <v>12.32</v>
      </c>
      <c r="D692" s="5">
        <v>7.8</v>
      </c>
      <c r="E692" s="5">
        <v>14.1</v>
      </c>
      <c r="F692" s="5">
        <v>4.2</v>
      </c>
      <c r="G692" s="4">
        <v>89.2</v>
      </c>
      <c r="H692" s="4">
        <v>69.400000000000006</v>
      </c>
      <c r="I692" s="4">
        <v>0.6</v>
      </c>
      <c r="J692" s="4">
        <v>4</v>
      </c>
      <c r="K692" s="4">
        <v>1.8</v>
      </c>
      <c r="L692" s="4">
        <v>0</v>
      </c>
      <c r="M692" s="4">
        <v>-999</v>
      </c>
      <c r="N692" s="4">
        <v>-999</v>
      </c>
      <c r="O692" s="4">
        <v>12</v>
      </c>
      <c r="P692" s="5">
        <v>-999</v>
      </c>
      <c r="Q692" s="5">
        <v>-999</v>
      </c>
      <c r="R692" s="4">
        <v>1.113</v>
      </c>
      <c r="S692" s="34">
        <f>ROUND((0.6105*(EXP((17.273*E692)/(E692+237.3))))*(100-H692)/100,3)</f>
        <v>0.49199999999999999</v>
      </c>
      <c r="T692" s="6">
        <f>IF(V692&lt;V693,L692,0)</f>
        <v>0</v>
      </c>
      <c r="U692" s="6">
        <f>IF(T692&gt;0,M692,-999)</f>
        <v>-999</v>
      </c>
      <c r="V692">
        <v>199307</v>
      </c>
      <c r="W692">
        <v>1993</v>
      </c>
    </row>
    <row r="693" spans="1:23" x14ac:dyDescent="0.25">
      <c r="A693" s="14">
        <v>34160</v>
      </c>
      <c r="B693" s="3">
        <v>191</v>
      </c>
      <c r="C693" s="4">
        <v>8.48</v>
      </c>
      <c r="D693" s="5">
        <v>6.6</v>
      </c>
      <c r="E693" s="5">
        <v>11.8</v>
      </c>
      <c r="F693" s="5">
        <v>2.5</v>
      </c>
      <c r="G693" s="4">
        <v>94.6</v>
      </c>
      <c r="H693" s="4">
        <v>83.1</v>
      </c>
      <c r="I693" s="4">
        <v>0.4</v>
      </c>
      <c r="J693" s="4">
        <v>3.5</v>
      </c>
      <c r="K693" s="4">
        <v>18.8</v>
      </c>
      <c r="L693" s="4">
        <v>0</v>
      </c>
      <c r="M693" s="4">
        <v>-999</v>
      </c>
      <c r="N693" s="4">
        <v>-999</v>
      </c>
      <c r="O693" s="4">
        <v>10.6</v>
      </c>
      <c r="P693" s="5">
        <v>-999</v>
      </c>
      <c r="Q693" s="5">
        <v>-999</v>
      </c>
      <c r="R693" s="4">
        <v>1.149</v>
      </c>
      <c r="S693" s="34">
        <f>ROUND((0.6105*(EXP((17.273*E693)/(E693+237.3))))*(100-H693)/100,3)</f>
        <v>0.23400000000000001</v>
      </c>
      <c r="T693" s="6">
        <f>IF(V693&lt;V694,L693,0)</f>
        <v>0</v>
      </c>
      <c r="U693" s="6">
        <f>IF(T693&gt;0,M693,-999)</f>
        <v>-999</v>
      </c>
      <c r="V693">
        <v>199307</v>
      </c>
      <c r="W693">
        <v>1993</v>
      </c>
    </row>
    <row r="694" spans="1:23" x14ac:dyDescent="0.25">
      <c r="A694" s="14">
        <v>34161</v>
      </c>
      <c r="B694" s="3">
        <v>192</v>
      </c>
      <c r="C694" s="4">
        <v>8.89</v>
      </c>
      <c r="D694" s="5">
        <v>4.5999999999999996</v>
      </c>
      <c r="E694" s="5">
        <v>9</v>
      </c>
      <c r="F694" s="5">
        <v>1.2</v>
      </c>
      <c r="G694" s="4">
        <v>95.3</v>
      </c>
      <c r="H694" s="4">
        <v>89.5</v>
      </c>
      <c r="I694" s="4">
        <v>0.3</v>
      </c>
      <c r="J694" s="4">
        <v>2.8</v>
      </c>
      <c r="K694" s="4">
        <v>7.6</v>
      </c>
      <c r="L694" s="4">
        <v>0</v>
      </c>
      <c r="M694" s="4">
        <v>-999</v>
      </c>
      <c r="N694" s="4">
        <v>-999</v>
      </c>
      <c r="O694" s="4">
        <v>8.6999999999999993</v>
      </c>
      <c r="P694" s="5">
        <v>-999</v>
      </c>
      <c r="Q694" s="5">
        <v>-999</v>
      </c>
      <c r="R694" s="4">
        <v>1.026</v>
      </c>
      <c r="S694" s="34">
        <f>ROUND((0.6105*(EXP((17.273*E694)/(E694+237.3))))*(100-H694)/100,3)</f>
        <v>0.121</v>
      </c>
      <c r="T694" s="6">
        <f>IF(V694&lt;V695,L694,0)</f>
        <v>0</v>
      </c>
      <c r="U694" s="6">
        <f>IF(T694&gt;0,M694,-999)</f>
        <v>-999</v>
      </c>
      <c r="V694">
        <v>199307</v>
      </c>
      <c r="W694">
        <v>1993</v>
      </c>
    </row>
    <row r="695" spans="1:23" x14ac:dyDescent="0.25">
      <c r="A695" s="14">
        <v>34162</v>
      </c>
      <c r="B695" s="3">
        <v>193</v>
      </c>
      <c r="C695" s="4">
        <v>11.42</v>
      </c>
      <c r="D695" s="5">
        <v>5.9</v>
      </c>
      <c r="E695" s="5">
        <v>11.7</v>
      </c>
      <c r="F695" s="5">
        <v>2.6</v>
      </c>
      <c r="G695" s="4">
        <v>93.6</v>
      </c>
      <c r="H695" s="4">
        <v>79.099999999999994</v>
      </c>
      <c r="I695" s="4">
        <v>0.6</v>
      </c>
      <c r="J695" s="4">
        <v>6</v>
      </c>
      <c r="K695" s="4">
        <v>6.6</v>
      </c>
      <c r="L695" s="4">
        <v>0</v>
      </c>
      <c r="M695" s="4">
        <v>-999</v>
      </c>
      <c r="N695" s="4">
        <v>-999</v>
      </c>
      <c r="O695" s="4">
        <v>-999</v>
      </c>
      <c r="P695" s="5">
        <v>-999</v>
      </c>
      <c r="Q695" s="5">
        <v>-999</v>
      </c>
      <c r="R695" s="4">
        <v>1.085</v>
      </c>
      <c r="S695" s="34">
        <f>ROUND((0.6105*(EXP((17.273*E695)/(E695+237.3))))*(100-H695)/100,3)</f>
        <v>0.28699999999999998</v>
      </c>
      <c r="T695" s="6">
        <f>IF(V695&lt;V696,L695,0)</f>
        <v>0</v>
      </c>
      <c r="U695" s="6">
        <f>IF(T695&gt;0,M695,-999)</f>
        <v>-999</v>
      </c>
      <c r="V695">
        <v>199307</v>
      </c>
      <c r="W695">
        <v>1993</v>
      </c>
    </row>
    <row r="696" spans="1:23" x14ac:dyDescent="0.25">
      <c r="A696" s="14">
        <v>34163</v>
      </c>
      <c r="B696" s="3">
        <v>194</v>
      </c>
      <c r="C696" s="4">
        <v>15.13</v>
      </c>
      <c r="D696" s="5">
        <v>6.7</v>
      </c>
      <c r="E696" s="5">
        <v>12.1</v>
      </c>
      <c r="F696" s="5">
        <v>1.8</v>
      </c>
      <c r="G696" s="4">
        <v>83.8</v>
      </c>
      <c r="H696" s="4">
        <v>57.7</v>
      </c>
      <c r="I696" s="4">
        <v>1</v>
      </c>
      <c r="J696" s="4">
        <v>4.5999999999999996</v>
      </c>
      <c r="K696" s="4">
        <v>5.6</v>
      </c>
      <c r="L696" s="4">
        <v>0</v>
      </c>
      <c r="M696" s="4">
        <v>-999</v>
      </c>
      <c r="N696" s="4">
        <v>-999</v>
      </c>
      <c r="O696" s="4">
        <v>-999</v>
      </c>
      <c r="P696" s="5">
        <v>-999</v>
      </c>
      <c r="Q696" s="5">
        <v>-999</v>
      </c>
      <c r="R696" s="4">
        <v>0.81399999999999995</v>
      </c>
      <c r="S696" s="34">
        <f>ROUND((0.6105*(EXP((17.273*E696)/(E696+237.3))))*(100-H696)/100,3)</f>
        <v>0.59699999999999998</v>
      </c>
      <c r="T696" s="6">
        <f>IF(V696&lt;V697,L696,0)</f>
        <v>0</v>
      </c>
      <c r="U696" s="6">
        <f>IF(T696&gt;0,M696,-999)</f>
        <v>-999</v>
      </c>
      <c r="V696">
        <v>199307</v>
      </c>
      <c r="W696">
        <v>1993</v>
      </c>
    </row>
    <row r="697" spans="1:23" x14ac:dyDescent="0.25">
      <c r="A697" s="14">
        <v>34164</v>
      </c>
      <c r="B697" s="3">
        <v>195</v>
      </c>
      <c r="C697" s="4">
        <v>14.49</v>
      </c>
      <c r="D697" s="5">
        <v>6.9</v>
      </c>
      <c r="E697" s="5">
        <v>12.8</v>
      </c>
      <c r="F697" s="5">
        <v>3</v>
      </c>
      <c r="G697" s="4">
        <v>91.3</v>
      </c>
      <c r="H697" s="4">
        <v>71.900000000000006</v>
      </c>
      <c r="I697" s="4">
        <v>0.5</v>
      </c>
      <c r="J697" s="4">
        <v>4</v>
      </c>
      <c r="K697" s="4">
        <v>3.3</v>
      </c>
      <c r="L697" s="4">
        <v>0</v>
      </c>
      <c r="M697" s="4">
        <v>-999</v>
      </c>
      <c r="N697" s="4">
        <v>-999</v>
      </c>
      <c r="O697" s="4">
        <v>-999</v>
      </c>
      <c r="P697" s="5">
        <v>-999</v>
      </c>
      <c r="Q697" s="5">
        <v>-999</v>
      </c>
      <c r="R697" s="4">
        <v>1.0609999999999999</v>
      </c>
      <c r="S697" s="34">
        <f>ROUND((0.6105*(EXP((17.273*E697)/(E697+237.3))))*(100-H697)/100,3)</f>
        <v>0.41499999999999998</v>
      </c>
      <c r="T697" s="6">
        <f>IF(V697&lt;V698,L697,0)</f>
        <v>0</v>
      </c>
      <c r="U697" s="6">
        <f>IF(T697&gt;0,M697,-999)</f>
        <v>-999</v>
      </c>
      <c r="V697">
        <v>199307</v>
      </c>
      <c r="W697">
        <v>1993</v>
      </c>
    </row>
    <row r="698" spans="1:23" x14ac:dyDescent="0.25">
      <c r="A698" s="14">
        <v>34165</v>
      </c>
      <c r="B698" s="3">
        <v>196</v>
      </c>
      <c r="C698" s="4">
        <v>16.399999999999999</v>
      </c>
      <c r="D698" s="5">
        <v>7.1</v>
      </c>
      <c r="E698" s="5">
        <v>14.5</v>
      </c>
      <c r="F698" s="5">
        <v>1.5</v>
      </c>
      <c r="G698" s="4">
        <v>87</v>
      </c>
      <c r="H698" s="4">
        <v>57.3</v>
      </c>
      <c r="I698" s="4">
        <v>0.6</v>
      </c>
      <c r="J698" s="4">
        <v>4.4000000000000004</v>
      </c>
      <c r="K698" s="4">
        <v>1.5</v>
      </c>
      <c r="L698" s="4">
        <v>0</v>
      </c>
      <c r="M698" s="4">
        <v>-999</v>
      </c>
      <c r="N698" s="4">
        <v>-999</v>
      </c>
      <c r="O698" s="4">
        <v>-999</v>
      </c>
      <c r="P698" s="5">
        <v>-999</v>
      </c>
      <c r="Q698" s="5">
        <v>-999</v>
      </c>
      <c r="R698" s="4">
        <v>0.94299999999999995</v>
      </c>
      <c r="S698" s="34">
        <f>ROUND((0.6105*(EXP((17.273*E698)/(E698+237.3))))*(100-H698)/100,3)</f>
        <v>0.70499999999999996</v>
      </c>
      <c r="T698" s="6">
        <f>IF(V698&lt;V699,L698,0)</f>
        <v>0</v>
      </c>
      <c r="U698" s="6">
        <f>IF(T698&gt;0,M698,-999)</f>
        <v>-999</v>
      </c>
      <c r="V698">
        <v>199307</v>
      </c>
      <c r="W698">
        <v>1993</v>
      </c>
    </row>
    <row r="699" spans="1:23" x14ac:dyDescent="0.25">
      <c r="A699" s="14">
        <v>34166</v>
      </c>
      <c r="B699" s="3">
        <v>197</v>
      </c>
      <c r="C699" s="4">
        <v>10.91</v>
      </c>
      <c r="D699" s="5">
        <v>6.3</v>
      </c>
      <c r="E699" s="5">
        <v>12.2</v>
      </c>
      <c r="F699" s="5">
        <v>3.5</v>
      </c>
      <c r="G699" s="4">
        <v>92.1</v>
      </c>
      <c r="H699" s="4">
        <v>70.8</v>
      </c>
      <c r="I699" s="4">
        <v>0.7</v>
      </c>
      <c r="J699" s="4">
        <v>3.7</v>
      </c>
      <c r="K699" s="4">
        <v>3.6</v>
      </c>
      <c r="L699" s="4">
        <v>0</v>
      </c>
      <c r="M699" s="4">
        <v>-999</v>
      </c>
      <c r="N699" s="4">
        <v>-999</v>
      </c>
      <c r="O699" s="4">
        <v>-999</v>
      </c>
      <c r="P699" s="5">
        <v>-999</v>
      </c>
      <c r="Q699" s="5">
        <v>-999</v>
      </c>
      <c r="R699" s="4">
        <v>1.008</v>
      </c>
      <c r="S699" s="34">
        <f>ROUND((0.6105*(EXP((17.273*E699)/(E699+237.3))))*(100-H699)/100,3)</f>
        <v>0.41499999999999998</v>
      </c>
      <c r="T699" s="6">
        <f>IF(V699&lt;V700,L699,0)</f>
        <v>0</v>
      </c>
      <c r="U699" s="6">
        <f>IF(T699&gt;0,M699,-999)</f>
        <v>-999</v>
      </c>
      <c r="V699">
        <v>199307</v>
      </c>
      <c r="W699">
        <v>1993</v>
      </c>
    </row>
    <row r="700" spans="1:23" x14ac:dyDescent="0.25">
      <c r="A700" s="14">
        <v>34167</v>
      </c>
      <c r="B700" s="3">
        <v>198</v>
      </c>
      <c r="C700" s="4">
        <v>12.97</v>
      </c>
      <c r="D700" s="5">
        <v>7.1</v>
      </c>
      <c r="E700" s="5">
        <v>13.8</v>
      </c>
      <c r="F700" s="5">
        <v>1.2</v>
      </c>
      <c r="G700" s="4">
        <v>90.8</v>
      </c>
      <c r="H700" s="4">
        <v>70.5</v>
      </c>
      <c r="I700" s="4">
        <v>0.5</v>
      </c>
      <c r="J700" s="4">
        <v>3.5</v>
      </c>
      <c r="K700" s="4">
        <v>5.3</v>
      </c>
      <c r="L700" s="4">
        <v>0</v>
      </c>
      <c r="M700" s="4">
        <v>-999</v>
      </c>
      <c r="N700" s="4">
        <v>-999</v>
      </c>
      <c r="O700" s="4">
        <v>-999</v>
      </c>
      <c r="P700" s="5">
        <v>-999</v>
      </c>
      <c r="Q700" s="5">
        <v>-999</v>
      </c>
      <c r="R700" s="4">
        <v>1.1100000000000001</v>
      </c>
      <c r="S700" s="34">
        <f>ROUND((0.6105*(EXP((17.273*E700)/(E700+237.3))))*(100-H700)/100,3)</f>
        <v>0.46500000000000002</v>
      </c>
      <c r="T700" s="6">
        <f>IF(V700&lt;V701,L700,0)</f>
        <v>0</v>
      </c>
      <c r="U700" s="6">
        <f>IF(T700&gt;0,M700,-999)</f>
        <v>-999</v>
      </c>
      <c r="V700">
        <v>199307</v>
      </c>
      <c r="W700">
        <v>1993</v>
      </c>
    </row>
    <row r="701" spans="1:23" x14ac:dyDescent="0.25">
      <c r="A701" s="14">
        <v>34168</v>
      </c>
      <c r="B701" s="3">
        <v>199</v>
      </c>
      <c r="C701" s="4">
        <v>9.2899999999999991</v>
      </c>
      <c r="D701" s="5">
        <v>7.4</v>
      </c>
      <c r="E701" s="5">
        <v>14.6</v>
      </c>
      <c r="F701" s="5">
        <v>3</v>
      </c>
      <c r="G701" s="4">
        <v>92.7</v>
      </c>
      <c r="H701" s="4">
        <v>69.400000000000006</v>
      </c>
      <c r="I701" s="4">
        <v>0.5</v>
      </c>
      <c r="J701" s="4">
        <v>3.3</v>
      </c>
      <c r="K701" s="4">
        <v>8.1</v>
      </c>
      <c r="L701" s="4">
        <v>0</v>
      </c>
      <c r="M701" s="4">
        <v>-999</v>
      </c>
      <c r="N701" s="4">
        <v>-999</v>
      </c>
      <c r="O701" s="4">
        <v>-999</v>
      </c>
      <c r="P701" s="5">
        <v>-999</v>
      </c>
      <c r="Q701" s="5">
        <v>-999</v>
      </c>
      <c r="R701" s="4">
        <v>1.1499999999999999</v>
      </c>
      <c r="S701" s="34">
        <f>ROUND((0.6105*(EXP((17.273*E701)/(E701+237.3))))*(100-H701)/100,3)</f>
        <v>0.50800000000000001</v>
      </c>
      <c r="T701" s="6">
        <f>IF(V701&lt;V702,L701,0)</f>
        <v>0</v>
      </c>
      <c r="U701" s="6">
        <f>IF(T701&gt;0,M701,-999)</f>
        <v>-999</v>
      </c>
      <c r="V701">
        <v>199307</v>
      </c>
      <c r="W701">
        <v>1993</v>
      </c>
    </row>
    <row r="702" spans="1:23" x14ac:dyDescent="0.25">
      <c r="A702" s="14">
        <v>34169</v>
      </c>
      <c r="B702" s="3">
        <v>200</v>
      </c>
      <c r="C702" s="4">
        <v>11.45</v>
      </c>
      <c r="D702" s="5">
        <v>7.9</v>
      </c>
      <c r="E702" s="5">
        <v>13.4</v>
      </c>
      <c r="F702" s="5">
        <v>2.7</v>
      </c>
      <c r="G702" s="4">
        <v>90.6</v>
      </c>
      <c r="H702" s="4">
        <v>70</v>
      </c>
      <c r="I702" s="4">
        <v>0.7</v>
      </c>
      <c r="J702" s="4">
        <v>4.4000000000000004</v>
      </c>
      <c r="K702" s="4">
        <v>11.7</v>
      </c>
      <c r="L702" s="4">
        <v>0</v>
      </c>
      <c r="M702" s="4">
        <v>-999</v>
      </c>
      <c r="N702" s="4">
        <v>-999</v>
      </c>
      <c r="O702" s="4">
        <v>-999</v>
      </c>
      <c r="P702" s="5">
        <v>-999</v>
      </c>
      <c r="Q702" s="5">
        <v>-999</v>
      </c>
      <c r="R702" s="4">
        <v>1.0740000000000001</v>
      </c>
      <c r="S702" s="34">
        <f>ROUND((0.6105*(EXP((17.273*E702)/(E702+237.3))))*(100-H702)/100,3)</f>
        <v>0.46100000000000002</v>
      </c>
      <c r="T702" s="6">
        <f>IF(V702&lt;V703,L702,0)</f>
        <v>0</v>
      </c>
      <c r="U702" s="6">
        <f>IF(T702&gt;0,M702,-999)</f>
        <v>-999</v>
      </c>
      <c r="V702">
        <v>199307</v>
      </c>
      <c r="W702">
        <v>1993</v>
      </c>
    </row>
    <row r="703" spans="1:23" x14ac:dyDescent="0.25">
      <c r="A703" s="14">
        <v>34170</v>
      </c>
      <c r="B703" s="3">
        <v>201</v>
      </c>
      <c r="C703" s="4">
        <v>3.21</v>
      </c>
      <c r="D703" s="5">
        <v>6.9</v>
      </c>
      <c r="E703" s="5">
        <v>8.8000000000000007</v>
      </c>
      <c r="F703" s="5">
        <v>5.5</v>
      </c>
      <c r="G703" s="4">
        <v>94.8</v>
      </c>
      <c r="H703" s="4">
        <v>91.2</v>
      </c>
      <c r="I703" s="4">
        <v>0.5</v>
      </c>
      <c r="J703" s="4">
        <v>3.5</v>
      </c>
      <c r="K703" s="4">
        <v>32</v>
      </c>
      <c r="L703" s="4">
        <v>0</v>
      </c>
      <c r="M703" s="4">
        <v>-999</v>
      </c>
      <c r="N703" s="4">
        <v>-999</v>
      </c>
      <c r="O703" s="4">
        <v>-999</v>
      </c>
      <c r="P703" s="5">
        <v>-999</v>
      </c>
      <c r="Q703" s="5">
        <v>-999</v>
      </c>
      <c r="R703" s="4">
        <v>1.03</v>
      </c>
      <c r="S703" s="34">
        <f>ROUND((0.6105*(EXP((17.273*E703)/(E703+237.3))))*(100-H703)/100,3)</f>
        <v>0.1</v>
      </c>
      <c r="T703" s="6">
        <f>IF(V703&lt;V704,L703,0)</f>
        <v>0</v>
      </c>
      <c r="U703" s="6">
        <f>IF(T703&gt;0,M703,-999)</f>
        <v>-999</v>
      </c>
      <c r="V703">
        <v>199307</v>
      </c>
      <c r="W703">
        <v>1993</v>
      </c>
    </row>
    <row r="704" spans="1:23" x14ac:dyDescent="0.25">
      <c r="A704" s="14">
        <v>34171</v>
      </c>
      <c r="B704" s="3">
        <v>202</v>
      </c>
      <c r="C704" s="4">
        <v>13.81</v>
      </c>
      <c r="D704" s="5">
        <v>8.5</v>
      </c>
      <c r="E704" s="5">
        <v>14.1</v>
      </c>
      <c r="F704" s="5">
        <v>5.0999999999999996</v>
      </c>
      <c r="G704" s="4">
        <v>87.8</v>
      </c>
      <c r="H704" s="4">
        <v>75</v>
      </c>
      <c r="I704" s="4">
        <v>1.3</v>
      </c>
      <c r="J704" s="4">
        <v>5.4</v>
      </c>
      <c r="K704" s="4">
        <v>2.5</v>
      </c>
      <c r="L704" s="4">
        <v>0</v>
      </c>
      <c r="M704" s="4">
        <v>-999</v>
      </c>
      <c r="N704" s="4">
        <v>-999</v>
      </c>
      <c r="O704" s="4">
        <v>-999</v>
      </c>
      <c r="P704" s="5">
        <v>-999</v>
      </c>
      <c r="Q704" s="5">
        <v>-999</v>
      </c>
      <c r="R704" s="4">
        <v>1.2030000000000001</v>
      </c>
      <c r="S704" s="34">
        <f>ROUND((0.6105*(EXP((17.273*E704)/(E704+237.3))))*(100-H704)/100,3)</f>
        <v>0.40200000000000002</v>
      </c>
      <c r="T704" s="6">
        <f>IF(V704&lt;V705,L704,0)</f>
        <v>0</v>
      </c>
      <c r="U704" s="6">
        <f>IF(T704&gt;0,M704,-999)</f>
        <v>-999</v>
      </c>
      <c r="V704">
        <v>199307</v>
      </c>
      <c r="W704">
        <v>1993</v>
      </c>
    </row>
    <row r="705" spans="1:23" x14ac:dyDescent="0.25">
      <c r="A705" s="14">
        <v>34172</v>
      </c>
      <c r="B705" s="3">
        <v>203</v>
      </c>
      <c r="C705" s="4">
        <v>11.03</v>
      </c>
      <c r="D705" s="5">
        <v>8.4</v>
      </c>
      <c r="E705" s="5">
        <v>12.7</v>
      </c>
      <c r="F705" s="5">
        <v>4.4000000000000004</v>
      </c>
      <c r="G705" s="4">
        <v>90</v>
      </c>
      <c r="H705" s="4">
        <v>73.3</v>
      </c>
      <c r="I705" s="4">
        <v>1.1000000000000001</v>
      </c>
      <c r="J705" s="4">
        <v>5.4</v>
      </c>
      <c r="K705" s="4">
        <v>4.0999999999999996</v>
      </c>
      <c r="L705" s="4">
        <v>0</v>
      </c>
      <c r="M705" s="4">
        <v>-999</v>
      </c>
      <c r="N705" s="4">
        <v>-999</v>
      </c>
      <c r="O705" s="4">
        <v>-999</v>
      </c>
      <c r="P705" s="5">
        <v>-999</v>
      </c>
      <c r="Q705" s="5">
        <v>-999</v>
      </c>
      <c r="R705" s="4">
        <v>1.0780000000000001</v>
      </c>
      <c r="S705" s="34">
        <f>ROUND((0.6105*(EXP((17.273*E705)/(E705+237.3))))*(100-H705)/100,3)</f>
        <v>0.39200000000000002</v>
      </c>
      <c r="T705" s="6">
        <f>IF(V705&lt;V706,L705,0)</f>
        <v>0</v>
      </c>
      <c r="U705" s="6">
        <f>IF(T705&gt;0,M705,-999)</f>
        <v>-999</v>
      </c>
      <c r="V705">
        <v>199307</v>
      </c>
      <c r="W705">
        <v>1993</v>
      </c>
    </row>
    <row r="706" spans="1:23" x14ac:dyDescent="0.25">
      <c r="A706" s="14">
        <v>34173</v>
      </c>
      <c r="B706" s="3">
        <v>204</v>
      </c>
      <c r="C706" s="4">
        <v>21.52</v>
      </c>
      <c r="D706" s="5">
        <v>9.4</v>
      </c>
      <c r="E706" s="5">
        <v>15.1</v>
      </c>
      <c r="F706" s="5">
        <v>5.5</v>
      </c>
      <c r="G706" s="4">
        <v>82.9</v>
      </c>
      <c r="H706" s="4">
        <v>61.8</v>
      </c>
      <c r="I706" s="4">
        <v>0.9</v>
      </c>
      <c r="J706" s="4">
        <v>4.2</v>
      </c>
      <c r="K706" s="4">
        <v>0.5</v>
      </c>
      <c r="L706" s="4">
        <v>0</v>
      </c>
      <c r="M706" s="4">
        <v>-999</v>
      </c>
      <c r="N706" s="4">
        <v>-999</v>
      </c>
      <c r="O706" s="4">
        <v>-999</v>
      </c>
      <c r="P706" s="5">
        <v>-999</v>
      </c>
      <c r="Q706" s="5">
        <v>-999</v>
      </c>
      <c r="R706" s="4">
        <v>1.06</v>
      </c>
      <c r="S706" s="34">
        <f>ROUND((0.6105*(EXP((17.273*E706)/(E706+237.3))))*(100-H706)/100,3)</f>
        <v>0.65500000000000003</v>
      </c>
      <c r="T706" s="6">
        <f>IF(V706&lt;V707,L706,0)</f>
        <v>0</v>
      </c>
      <c r="U706" s="6">
        <f>IF(T706&gt;0,M706,-999)</f>
        <v>-999</v>
      </c>
      <c r="V706">
        <v>199307</v>
      </c>
      <c r="W706">
        <v>1993</v>
      </c>
    </row>
    <row r="707" spans="1:23" x14ac:dyDescent="0.25">
      <c r="A707" s="14">
        <v>34174</v>
      </c>
      <c r="B707" s="3">
        <v>205</v>
      </c>
      <c r="C707" s="4">
        <v>13.3</v>
      </c>
      <c r="D707" s="5">
        <v>8.8000000000000007</v>
      </c>
      <c r="E707" s="5">
        <v>14.3</v>
      </c>
      <c r="F707" s="5">
        <v>5.2</v>
      </c>
      <c r="G707" s="4">
        <v>88.6</v>
      </c>
      <c r="H707" s="4">
        <v>70.3</v>
      </c>
      <c r="I707" s="4">
        <v>0.5</v>
      </c>
      <c r="J707" s="4">
        <v>4.2</v>
      </c>
      <c r="K707" s="4">
        <v>2.8</v>
      </c>
      <c r="L707" s="4">
        <v>0</v>
      </c>
      <c r="M707" s="4">
        <v>-999</v>
      </c>
      <c r="N707" s="4">
        <v>-999</v>
      </c>
      <c r="O707" s="4">
        <v>-999</v>
      </c>
      <c r="P707" s="5">
        <v>-999</v>
      </c>
      <c r="Q707" s="5">
        <v>-999</v>
      </c>
      <c r="R707" s="4">
        <v>1.145</v>
      </c>
      <c r="S707" s="34">
        <f>ROUND((0.6105*(EXP((17.273*E707)/(E707+237.3))))*(100-H707)/100,3)</f>
        <v>0.48399999999999999</v>
      </c>
      <c r="T707" s="6">
        <f>IF(V707&lt;V708,L707,0)</f>
        <v>0</v>
      </c>
      <c r="U707" s="6">
        <f>IF(T707&gt;0,M707,-999)</f>
        <v>-999</v>
      </c>
      <c r="V707">
        <v>199307</v>
      </c>
      <c r="W707">
        <v>1993</v>
      </c>
    </row>
    <row r="708" spans="1:23" x14ac:dyDescent="0.25">
      <c r="A708" s="14">
        <v>34175</v>
      </c>
      <c r="B708" s="3">
        <v>206</v>
      </c>
      <c r="C708" s="4">
        <v>19.059999999999999</v>
      </c>
      <c r="D708" s="5">
        <v>10</v>
      </c>
      <c r="E708" s="5">
        <v>16.100000000000001</v>
      </c>
      <c r="F708" s="5">
        <v>6</v>
      </c>
      <c r="G708" s="4">
        <v>81.2</v>
      </c>
      <c r="H708" s="4">
        <v>58.6</v>
      </c>
      <c r="I708" s="4">
        <v>0.7</v>
      </c>
      <c r="J708" s="4">
        <v>4.5999999999999996</v>
      </c>
      <c r="K708" s="4">
        <v>0</v>
      </c>
      <c r="L708" s="4">
        <v>0</v>
      </c>
      <c r="M708" s="4">
        <v>-999</v>
      </c>
      <c r="N708" s="4">
        <v>-999</v>
      </c>
      <c r="O708" s="4">
        <v>-999</v>
      </c>
      <c r="P708" s="5">
        <v>-999</v>
      </c>
      <c r="Q708" s="5">
        <v>-999</v>
      </c>
      <c r="R708" s="4">
        <v>1.069</v>
      </c>
      <c r="S708" s="34">
        <f>ROUND((0.6105*(EXP((17.273*E708)/(E708+237.3))))*(100-H708)/100,3)</f>
        <v>0.75700000000000001</v>
      </c>
      <c r="T708" s="6">
        <f>IF(V708&lt;V709,L708,0)</f>
        <v>0</v>
      </c>
      <c r="U708" s="6">
        <f>IF(T708&gt;0,M708,-999)</f>
        <v>-999</v>
      </c>
      <c r="V708">
        <v>199307</v>
      </c>
      <c r="W708">
        <v>1993</v>
      </c>
    </row>
    <row r="709" spans="1:23" x14ac:dyDescent="0.25">
      <c r="A709" s="14">
        <v>34176</v>
      </c>
      <c r="B709" s="3">
        <v>207</v>
      </c>
      <c r="C709" s="4">
        <v>23.01</v>
      </c>
      <c r="D709" s="5">
        <v>12.7</v>
      </c>
      <c r="E709" s="5">
        <v>19.2</v>
      </c>
      <c r="F709" s="5">
        <v>7.3</v>
      </c>
      <c r="G709" s="4">
        <v>69.400000000000006</v>
      </c>
      <c r="H709" s="4">
        <v>44.1</v>
      </c>
      <c r="I709" s="4">
        <v>0.8</v>
      </c>
      <c r="J709" s="4">
        <v>4.9000000000000004</v>
      </c>
      <c r="K709" s="4">
        <v>0</v>
      </c>
      <c r="L709" s="4">
        <v>0</v>
      </c>
      <c r="M709" s="4">
        <v>-999</v>
      </c>
      <c r="N709" s="4">
        <v>-999</v>
      </c>
      <c r="O709" s="4">
        <v>-999</v>
      </c>
      <c r="P709" s="5">
        <v>-999</v>
      </c>
      <c r="Q709" s="5">
        <v>-999</v>
      </c>
      <c r="R709" s="4">
        <v>0.98099999999999998</v>
      </c>
      <c r="S709" s="34">
        <f>ROUND((0.6105*(EXP((17.273*E709)/(E709+237.3))))*(100-H709)/100,3)</f>
        <v>1.2430000000000001</v>
      </c>
      <c r="T709" s="6">
        <f>IF(V709&lt;V710,L709,0)</f>
        <v>0</v>
      </c>
      <c r="U709" s="6">
        <f>IF(T709&gt;0,M709,-999)</f>
        <v>-999</v>
      </c>
      <c r="V709">
        <v>199307</v>
      </c>
      <c r="W709">
        <v>1993</v>
      </c>
    </row>
    <row r="710" spans="1:23" x14ac:dyDescent="0.25">
      <c r="A710" s="14">
        <v>34177</v>
      </c>
      <c r="B710" s="3">
        <v>208</v>
      </c>
      <c r="C710" s="4">
        <v>21.13</v>
      </c>
      <c r="D710" s="5">
        <v>13</v>
      </c>
      <c r="E710" s="5">
        <v>17.8</v>
      </c>
      <c r="F710" s="5">
        <v>6.3</v>
      </c>
      <c r="G710" s="4">
        <v>63</v>
      </c>
      <c r="H710" s="4">
        <v>39.299999999999997</v>
      </c>
      <c r="I710" s="4">
        <v>1.9</v>
      </c>
      <c r="J710" s="4">
        <v>7.8</v>
      </c>
      <c r="K710" s="4">
        <v>0</v>
      </c>
      <c r="L710" s="4">
        <v>0</v>
      </c>
      <c r="M710" s="4">
        <v>-999</v>
      </c>
      <c r="N710" s="4">
        <v>-999</v>
      </c>
      <c r="O710" s="4">
        <v>-999</v>
      </c>
      <c r="P710" s="5">
        <v>-999</v>
      </c>
      <c r="Q710" s="5">
        <v>-999</v>
      </c>
      <c r="R710" s="4">
        <v>0.80200000000000005</v>
      </c>
      <c r="S710" s="34">
        <f>ROUND((0.6105*(EXP((17.273*E710)/(E710+237.3))))*(100-H710)/100,3)</f>
        <v>1.2370000000000001</v>
      </c>
      <c r="T710" s="6">
        <f>IF(V710&lt;V711,L710,0)</f>
        <v>0</v>
      </c>
      <c r="U710" s="6">
        <f>IF(T710&gt;0,M710,-999)</f>
        <v>-999</v>
      </c>
      <c r="V710">
        <v>199307</v>
      </c>
      <c r="W710">
        <v>1993</v>
      </c>
    </row>
    <row r="711" spans="1:23" x14ac:dyDescent="0.25">
      <c r="A711" s="14">
        <v>34178</v>
      </c>
      <c r="B711" s="3">
        <v>209</v>
      </c>
      <c r="C711" s="4">
        <v>20.91</v>
      </c>
      <c r="D711" s="5">
        <v>13.5</v>
      </c>
      <c r="E711" s="5">
        <v>20.100000000000001</v>
      </c>
      <c r="F711" s="5">
        <v>5.9</v>
      </c>
      <c r="G711" s="4">
        <v>71.8</v>
      </c>
      <c r="H711" s="4">
        <v>40.9</v>
      </c>
      <c r="I711" s="4">
        <v>1.9</v>
      </c>
      <c r="J711" s="4">
        <v>8.6999999999999993</v>
      </c>
      <c r="K711" s="4">
        <v>13.5</v>
      </c>
      <c r="L711" s="4">
        <v>0</v>
      </c>
      <c r="M711" s="4">
        <v>-999</v>
      </c>
      <c r="N711" s="4">
        <v>-999</v>
      </c>
      <c r="O711" s="4">
        <v>-999</v>
      </c>
      <c r="P711" s="5">
        <v>-999</v>
      </c>
      <c r="Q711" s="5">
        <v>-999</v>
      </c>
      <c r="R711" s="4">
        <v>0.96399999999999997</v>
      </c>
      <c r="S711" s="34">
        <f>ROUND((0.6105*(EXP((17.273*E711)/(E711+237.3))))*(100-H711)/100,3)</f>
        <v>1.39</v>
      </c>
      <c r="T711" s="6">
        <f>IF(V711&lt;V712,L711,0)</f>
        <v>0</v>
      </c>
      <c r="U711" s="6">
        <f>IF(T711&gt;0,M711,-999)</f>
        <v>-999</v>
      </c>
      <c r="V711">
        <v>199307</v>
      </c>
      <c r="W711">
        <v>1993</v>
      </c>
    </row>
    <row r="712" spans="1:23" x14ac:dyDescent="0.25">
      <c r="A712" s="14">
        <v>34179</v>
      </c>
      <c r="B712" s="3">
        <v>210</v>
      </c>
      <c r="C712" s="4">
        <v>16.09</v>
      </c>
      <c r="D712" s="5">
        <v>6.9</v>
      </c>
      <c r="E712" s="5">
        <v>12.3</v>
      </c>
      <c r="F712" s="5">
        <v>1.9</v>
      </c>
      <c r="G712" s="4">
        <v>87.5</v>
      </c>
      <c r="H712" s="4">
        <v>49.3</v>
      </c>
      <c r="I712" s="4">
        <v>1.7</v>
      </c>
      <c r="J712" s="4">
        <v>7</v>
      </c>
      <c r="K712" s="4">
        <v>10.4</v>
      </c>
      <c r="L712" s="4">
        <v>0</v>
      </c>
      <c r="M712" s="4">
        <v>-999</v>
      </c>
      <c r="N712" s="4">
        <v>-999</v>
      </c>
      <c r="O712" s="4">
        <v>13.4</v>
      </c>
      <c r="P712" s="5">
        <v>-999</v>
      </c>
      <c r="Q712" s="5">
        <v>-999</v>
      </c>
      <c r="R712" s="4">
        <v>0.70299999999999996</v>
      </c>
      <c r="S712" s="34">
        <f>ROUND((0.6105*(EXP((17.273*E712)/(E712+237.3))))*(100-H712)/100,3)</f>
        <v>0.72499999999999998</v>
      </c>
      <c r="T712" s="6">
        <f>IF(V712&lt;V713,L712,0)</f>
        <v>0</v>
      </c>
      <c r="U712" s="6">
        <f>IF(T712&gt;0,M712,-999)</f>
        <v>-999</v>
      </c>
      <c r="V712">
        <v>199307</v>
      </c>
      <c r="W712">
        <v>1993</v>
      </c>
    </row>
    <row r="713" spans="1:23" x14ac:dyDescent="0.25">
      <c r="A713" s="14">
        <v>34180</v>
      </c>
      <c r="B713" s="3">
        <v>211</v>
      </c>
      <c r="C713" s="4">
        <v>25.81</v>
      </c>
      <c r="D713" s="5">
        <v>7</v>
      </c>
      <c r="E713" s="5">
        <v>14</v>
      </c>
      <c r="F713" s="5">
        <v>0.5</v>
      </c>
      <c r="G713" s="4">
        <v>76.400000000000006</v>
      </c>
      <c r="H713" s="4">
        <v>48.7</v>
      </c>
      <c r="I713" s="4">
        <v>1.3</v>
      </c>
      <c r="J713" s="4">
        <v>5.5</v>
      </c>
      <c r="K713" s="4">
        <v>0.5</v>
      </c>
      <c r="L713" s="4">
        <v>0</v>
      </c>
      <c r="M713" s="4">
        <v>-999</v>
      </c>
      <c r="N713" s="4">
        <v>-999</v>
      </c>
      <c r="O713" s="4">
        <v>12.9</v>
      </c>
      <c r="P713" s="5">
        <v>-999</v>
      </c>
      <c r="Q713" s="5">
        <v>-999</v>
      </c>
      <c r="R713" s="4">
        <v>0.77600000000000002</v>
      </c>
      <c r="S713" s="34">
        <f>ROUND((0.6105*(EXP((17.273*E713)/(E713+237.3))))*(100-H713)/100,3)</f>
        <v>0.82</v>
      </c>
      <c r="T713" s="6">
        <f>IF(V713&lt;V714,L713,0)</f>
        <v>0</v>
      </c>
      <c r="U713" s="6">
        <f>IF(T713&gt;0,M713,-999)</f>
        <v>-999</v>
      </c>
      <c r="V713">
        <v>199307</v>
      </c>
      <c r="W713">
        <v>1993</v>
      </c>
    </row>
    <row r="714" spans="1:23" x14ac:dyDescent="0.25">
      <c r="A714" s="14">
        <v>34181</v>
      </c>
      <c r="B714" s="3">
        <v>212</v>
      </c>
      <c r="C714" s="4">
        <v>27.14</v>
      </c>
      <c r="D714" s="5">
        <v>10.4</v>
      </c>
      <c r="E714" s="5">
        <v>17.899999999999999</v>
      </c>
      <c r="F714" s="5">
        <v>2.8</v>
      </c>
      <c r="G714" s="4">
        <v>69.2</v>
      </c>
      <c r="H714" s="4">
        <v>43</v>
      </c>
      <c r="I714" s="4">
        <v>0.8</v>
      </c>
      <c r="J714" s="4">
        <v>5.2</v>
      </c>
      <c r="K714" s="4">
        <v>0</v>
      </c>
      <c r="L714" s="4">
        <v>0</v>
      </c>
      <c r="M714" s="4">
        <v>-999</v>
      </c>
      <c r="N714" s="4">
        <v>-999</v>
      </c>
      <c r="O714" s="4">
        <v>14.2</v>
      </c>
      <c r="P714" s="5">
        <v>-999</v>
      </c>
      <c r="Q714" s="5">
        <v>-999</v>
      </c>
      <c r="R714" s="4">
        <v>0.88200000000000001</v>
      </c>
      <c r="S714" s="34">
        <f>ROUND((0.6105*(EXP((17.273*E714)/(E714+237.3))))*(100-H714)/100,3)</f>
        <v>1.169</v>
      </c>
      <c r="T714" s="6">
        <f>IF(V714&lt;V715,L714,0)</f>
        <v>0</v>
      </c>
      <c r="U714" s="6">
        <f>IF(T714&gt;0,M714,-999)</f>
        <v>-999</v>
      </c>
      <c r="V714">
        <v>199307</v>
      </c>
      <c r="W714">
        <v>1993</v>
      </c>
    </row>
    <row r="715" spans="1:23" x14ac:dyDescent="0.25">
      <c r="A715" s="14">
        <v>34182</v>
      </c>
      <c r="B715" s="3">
        <v>213</v>
      </c>
      <c r="C715" s="4">
        <v>26.7</v>
      </c>
      <c r="D715" s="5">
        <v>12.8</v>
      </c>
      <c r="E715" s="5">
        <v>19.600000000000001</v>
      </c>
      <c r="F715" s="5">
        <v>4.0999999999999996</v>
      </c>
      <c r="G715" s="4">
        <v>63.7</v>
      </c>
      <c r="H715" s="4">
        <v>37.200000000000003</v>
      </c>
      <c r="I715" s="4">
        <v>0.8</v>
      </c>
      <c r="J715" s="4">
        <v>4.4000000000000004</v>
      </c>
      <c r="K715" s="4">
        <v>0</v>
      </c>
      <c r="L715" s="4">
        <v>0</v>
      </c>
      <c r="M715" s="4">
        <v>-999</v>
      </c>
      <c r="N715" s="4">
        <v>-999</v>
      </c>
      <c r="O715" s="4">
        <v>15</v>
      </c>
      <c r="P715" s="5">
        <v>-999</v>
      </c>
      <c r="Q715" s="5">
        <v>-999</v>
      </c>
      <c r="R715" s="4">
        <v>0.84799999999999998</v>
      </c>
      <c r="S715" s="34">
        <f>ROUND((0.6105*(EXP((17.273*E715)/(E715+237.3))))*(100-H715)/100,3)</f>
        <v>1.4319999999999999</v>
      </c>
      <c r="T715" s="6">
        <f>IF(V715&lt;V716,L715,0)</f>
        <v>0</v>
      </c>
      <c r="U715" s="6">
        <f>IF(T715&gt;0,M715,-999)</f>
        <v>-999</v>
      </c>
      <c r="V715">
        <v>199308</v>
      </c>
      <c r="W715">
        <v>1993</v>
      </c>
    </row>
    <row r="716" spans="1:23" x14ac:dyDescent="0.25">
      <c r="A716" s="14">
        <v>34183</v>
      </c>
      <c r="B716" s="3">
        <v>214</v>
      </c>
      <c r="C716" s="4">
        <v>27.34</v>
      </c>
      <c r="D716" s="5">
        <v>14.7</v>
      </c>
      <c r="E716" s="5">
        <v>21</v>
      </c>
      <c r="F716" s="5">
        <v>7.5</v>
      </c>
      <c r="G716" s="4">
        <v>55.9</v>
      </c>
      <c r="H716" s="4">
        <v>32.700000000000003</v>
      </c>
      <c r="I716" s="4">
        <v>0.8</v>
      </c>
      <c r="J716" s="4">
        <v>4.8</v>
      </c>
      <c r="K716" s="4">
        <v>0</v>
      </c>
      <c r="L716" s="4">
        <v>0</v>
      </c>
      <c r="M716" s="4">
        <v>-999</v>
      </c>
      <c r="N716" s="4">
        <v>-999</v>
      </c>
      <c r="O716" s="4">
        <v>15.8</v>
      </c>
      <c r="P716" s="5">
        <v>-999</v>
      </c>
      <c r="Q716" s="5">
        <v>-999</v>
      </c>
      <c r="R716" s="4">
        <v>0.81499999999999995</v>
      </c>
      <c r="S716" s="34">
        <f>ROUND((0.6105*(EXP((17.273*E716)/(E716+237.3))))*(100-H716)/100,3)</f>
        <v>1.673</v>
      </c>
      <c r="T716" s="6">
        <f>IF(V716&lt;V717,L716,0)</f>
        <v>0</v>
      </c>
      <c r="U716" s="6">
        <f>IF(T716&gt;0,M716,-999)</f>
        <v>-999</v>
      </c>
      <c r="V716">
        <v>199308</v>
      </c>
      <c r="W716">
        <v>1993</v>
      </c>
    </row>
    <row r="717" spans="1:23" x14ac:dyDescent="0.25">
      <c r="A717" s="14">
        <v>34184</v>
      </c>
      <c r="B717" s="3">
        <v>215</v>
      </c>
      <c r="C717" s="4">
        <v>20.84</v>
      </c>
      <c r="D717" s="5">
        <v>15</v>
      </c>
      <c r="E717" s="5">
        <v>20.7</v>
      </c>
      <c r="F717" s="5">
        <v>8.5</v>
      </c>
      <c r="G717" s="4">
        <v>55.3</v>
      </c>
      <c r="H717" s="4">
        <v>41.9</v>
      </c>
      <c r="I717" s="4">
        <v>1</v>
      </c>
      <c r="J717" s="4">
        <v>4</v>
      </c>
      <c r="K717" s="4">
        <v>0</v>
      </c>
      <c r="L717" s="4">
        <v>0</v>
      </c>
      <c r="M717" s="4">
        <v>-999</v>
      </c>
      <c r="N717" s="4">
        <v>-999</v>
      </c>
      <c r="O717" s="4">
        <v>15.4</v>
      </c>
      <c r="P717" s="5">
        <v>-999</v>
      </c>
      <c r="Q717" s="5">
        <v>-999</v>
      </c>
      <c r="R717" s="4">
        <v>1.02</v>
      </c>
      <c r="S717" s="34">
        <f>ROUND((0.6105*(EXP((17.273*E717)/(E717+237.3))))*(100-H717)/100,3)</f>
        <v>1.4179999999999999</v>
      </c>
      <c r="T717" s="6">
        <f>IF(V717&lt;V718,L717,0)</f>
        <v>0</v>
      </c>
      <c r="U717" s="6">
        <f>IF(T717&gt;0,M717,-999)</f>
        <v>-999</v>
      </c>
      <c r="V717">
        <v>199308</v>
      </c>
      <c r="W717">
        <v>1993</v>
      </c>
    </row>
    <row r="718" spans="1:23" x14ac:dyDescent="0.25">
      <c r="A718" s="14">
        <v>34185</v>
      </c>
      <c r="B718" s="3">
        <v>216</v>
      </c>
      <c r="C718" s="4">
        <v>17.260000000000002</v>
      </c>
      <c r="D718" s="5">
        <v>14.7</v>
      </c>
      <c r="E718" s="5">
        <v>22</v>
      </c>
      <c r="F718" s="5">
        <v>8.5</v>
      </c>
      <c r="G718" s="4">
        <v>62.9</v>
      </c>
      <c r="H718" s="4">
        <v>40.299999999999997</v>
      </c>
      <c r="I718" s="4">
        <v>1</v>
      </c>
      <c r="J718" s="4">
        <v>7</v>
      </c>
      <c r="K718" s="4">
        <v>7.1</v>
      </c>
      <c r="L718" s="4">
        <v>0</v>
      </c>
      <c r="M718" s="4">
        <v>-999</v>
      </c>
      <c r="N718" s="4">
        <v>-999</v>
      </c>
      <c r="O718" s="4">
        <v>-999</v>
      </c>
      <c r="P718" s="5">
        <v>-999</v>
      </c>
      <c r="Q718" s="5">
        <v>-999</v>
      </c>
      <c r="R718" s="4">
        <v>1.0680000000000001</v>
      </c>
      <c r="S718" s="34">
        <f>ROUND((0.6105*(EXP((17.273*E718)/(E718+237.3))))*(100-H718)/100,3)</f>
        <v>1.5780000000000001</v>
      </c>
      <c r="T718" s="6">
        <f>IF(V718&lt;V719,L718,0)</f>
        <v>0</v>
      </c>
      <c r="U718" s="6">
        <f>IF(T718&gt;0,M718,-999)</f>
        <v>-999</v>
      </c>
      <c r="V718">
        <v>199308</v>
      </c>
      <c r="W718">
        <v>1993</v>
      </c>
    </row>
    <row r="719" spans="1:23" x14ac:dyDescent="0.25">
      <c r="A719" s="14">
        <v>34186</v>
      </c>
      <c r="B719" s="3">
        <v>217</v>
      </c>
      <c r="C719" s="4">
        <v>14.82</v>
      </c>
      <c r="D719" s="5">
        <v>13.9</v>
      </c>
      <c r="E719" s="5">
        <v>21.6</v>
      </c>
      <c r="F719" s="5">
        <v>8</v>
      </c>
      <c r="G719" s="4">
        <v>65.099999999999994</v>
      </c>
      <c r="H719" s="4">
        <v>42.7</v>
      </c>
      <c r="I719" s="4">
        <v>0.6</v>
      </c>
      <c r="J719" s="4">
        <v>5.2</v>
      </c>
      <c r="K719" s="4">
        <v>4.0999999999999996</v>
      </c>
      <c r="L719" s="4">
        <v>0</v>
      </c>
      <c r="M719" s="4">
        <v>-999</v>
      </c>
      <c r="N719" s="4">
        <v>-999</v>
      </c>
      <c r="O719" s="4">
        <v>-999</v>
      </c>
      <c r="P719" s="5">
        <v>-999</v>
      </c>
      <c r="Q719" s="5">
        <v>-999</v>
      </c>
      <c r="R719" s="4">
        <v>1.1020000000000001</v>
      </c>
      <c r="S719" s="34">
        <f>ROUND((0.6105*(EXP((17.273*E719)/(E719+237.3))))*(100-H719)/100,3)</f>
        <v>1.478</v>
      </c>
      <c r="T719" s="6">
        <f>IF(V719&lt;V720,L719,0)</f>
        <v>0</v>
      </c>
      <c r="U719" s="6">
        <f>IF(T719&gt;0,M719,-999)</f>
        <v>-999</v>
      </c>
      <c r="V719">
        <v>199308</v>
      </c>
      <c r="W719">
        <v>1993</v>
      </c>
    </row>
    <row r="720" spans="1:23" x14ac:dyDescent="0.25">
      <c r="A720" s="14">
        <v>34187</v>
      </c>
      <c r="B720" s="3">
        <v>218</v>
      </c>
      <c r="C720" s="4">
        <v>22.17</v>
      </c>
      <c r="D720" s="5">
        <v>15</v>
      </c>
      <c r="E720" s="5">
        <v>21.9</v>
      </c>
      <c r="F720" s="5">
        <v>7.9</v>
      </c>
      <c r="G720" s="4">
        <v>58.3</v>
      </c>
      <c r="H720" s="4">
        <v>41</v>
      </c>
      <c r="I720" s="4">
        <v>1.2</v>
      </c>
      <c r="J720" s="4">
        <v>5.6</v>
      </c>
      <c r="K720" s="4">
        <v>0</v>
      </c>
      <c r="L720" s="4">
        <v>0</v>
      </c>
      <c r="M720" s="4">
        <v>-999</v>
      </c>
      <c r="N720" s="4">
        <v>-999</v>
      </c>
      <c r="O720" s="4">
        <v>-999</v>
      </c>
      <c r="P720" s="5">
        <v>-999</v>
      </c>
      <c r="Q720" s="5">
        <v>-999</v>
      </c>
      <c r="R720" s="4">
        <v>1.0780000000000001</v>
      </c>
      <c r="S720" s="34">
        <f>ROUND((0.6105*(EXP((17.273*E720)/(E720+237.3))))*(100-H720)/100,3)</f>
        <v>1.55</v>
      </c>
      <c r="T720" s="6">
        <f>IF(V720&lt;V721,L720,0)</f>
        <v>0</v>
      </c>
      <c r="U720" s="6">
        <f>IF(T720&gt;0,M720,-999)</f>
        <v>-999</v>
      </c>
      <c r="V720">
        <v>199308</v>
      </c>
      <c r="W720">
        <v>1993</v>
      </c>
    </row>
    <row r="721" spans="1:23" x14ac:dyDescent="0.25">
      <c r="A721" s="14">
        <v>34188</v>
      </c>
      <c r="B721" s="3">
        <v>219</v>
      </c>
      <c r="C721" s="4">
        <v>22.16</v>
      </c>
      <c r="D721" s="5">
        <v>11.3</v>
      </c>
      <c r="E721" s="5">
        <v>18.5</v>
      </c>
      <c r="F721" s="5">
        <v>5.6</v>
      </c>
      <c r="G721" s="4">
        <v>68</v>
      </c>
      <c r="H721" s="4">
        <v>42.4</v>
      </c>
      <c r="I721" s="4">
        <v>0.7</v>
      </c>
      <c r="J721" s="4">
        <v>4.3</v>
      </c>
      <c r="K721" s="4">
        <v>0</v>
      </c>
      <c r="L721" s="4">
        <v>0</v>
      </c>
      <c r="M721" s="4">
        <v>-999</v>
      </c>
      <c r="N721" s="4">
        <v>-999</v>
      </c>
      <c r="O721" s="4">
        <v>-999</v>
      </c>
      <c r="P721" s="5">
        <v>-999</v>
      </c>
      <c r="Q721" s="5">
        <v>-999</v>
      </c>
      <c r="R721" s="4">
        <v>0.90300000000000002</v>
      </c>
      <c r="S721" s="34">
        <f>ROUND((0.6105*(EXP((17.273*E721)/(E721+237.3))))*(100-H721)/100,3)</f>
        <v>1.226</v>
      </c>
      <c r="T721" s="6">
        <f>IF(V721&lt;V722,L721,0)</f>
        <v>0</v>
      </c>
      <c r="U721" s="6">
        <f>IF(T721&gt;0,M721,-999)</f>
        <v>-999</v>
      </c>
      <c r="V721">
        <v>199308</v>
      </c>
      <c r="W721">
        <v>1993</v>
      </c>
    </row>
    <row r="722" spans="1:23" x14ac:dyDescent="0.25">
      <c r="A722" s="14">
        <v>34189</v>
      </c>
      <c r="B722" s="3">
        <v>220</v>
      </c>
      <c r="C722" s="4">
        <v>25.4</v>
      </c>
      <c r="D722" s="5">
        <v>14</v>
      </c>
      <c r="E722" s="5">
        <v>20.8</v>
      </c>
      <c r="F722" s="5">
        <v>5.2</v>
      </c>
      <c r="G722" s="4">
        <v>55</v>
      </c>
      <c r="H722" s="4">
        <v>36.6</v>
      </c>
      <c r="I722" s="4">
        <v>1.7</v>
      </c>
      <c r="J722" s="4">
        <v>6</v>
      </c>
      <c r="K722" s="4">
        <v>0</v>
      </c>
      <c r="L722" s="4">
        <v>0</v>
      </c>
      <c r="M722" s="4">
        <v>-999</v>
      </c>
      <c r="N722" s="4">
        <v>-999</v>
      </c>
      <c r="O722" s="4">
        <v>-999</v>
      </c>
      <c r="P722" s="5">
        <v>-999</v>
      </c>
      <c r="Q722" s="5">
        <v>-999</v>
      </c>
      <c r="R722" s="4">
        <v>0.89800000000000002</v>
      </c>
      <c r="S722" s="34">
        <f>ROUND((0.6105*(EXP((17.273*E722)/(E722+237.3))))*(100-H722)/100,3)</f>
        <v>1.5569999999999999</v>
      </c>
      <c r="T722" s="6">
        <f>IF(V722&lt;V723,L722,0)</f>
        <v>0</v>
      </c>
      <c r="U722" s="6">
        <f>IF(T722&gt;0,M722,-999)</f>
        <v>-999</v>
      </c>
      <c r="V722">
        <v>199308</v>
      </c>
      <c r="W722">
        <v>1993</v>
      </c>
    </row>
    <row r="723" spans="1:23" x14ac:dyDescent="0.25">
      <c r="A723" s="14">
        <v>34190</v>
      </c>
      <c r="B723" s="3">
        <v>221</v>
      </c>
      <c r="C723" s="4">
        <v>25.17</v>
      </c>
      <c r="D723" s="5">
        <v>11.1</v>
      </c>
      <c r="E723" s="5">
        <v>17.7</v>
      </c>
      <c r="F723" s="5">
        <v>3.6</v>
      </c>
      <c r="G723" s="4">
        <v>65.5</v>
      </c>
      <c r="H723" s="4">
        <v>45.5</v>
      </c>
      <c r="I723" s="4">
        <v>0.9</v>
      </c>
      <c r="J723" s="4">
        <v>5.2</v>
      </c>
      <c r="K723" s="4">
        <v>0</v>
      </c>
      <c r="L723" s="4">
        <v>0</v>
      </c>
      <c r="M723" s="4">
        <v>-999</v>
      </c>
      <c r="N723" s="4">
        <v>-999</v>
      </c>
      <c r="O723" s="4">
        <v>-999</v>
      </c>
      <c r="P723" s="5">
        <v>-999</v>
      </c>
      <c r="Q723" s="5">
        <v>-999</v>
      </c>
      <c r="R723" s="4">
        <v>0.92200000000000004</v>
      </c>
      <c r="S723" s="34">
        <f>ROUND((0.6105*(EXP((17.273*E723)/(E723+237.3))))*(100-H723)/100,3)</f>
        <v>1.1040000000000001</v>
      </c>
      <c r="T723" s="6">
        <f>IF(V723&lt;V724,L723,0)</f>
        <v>0</v>
      </c>
      <c r="U723" s="6">
        <f>IF(T723&gt;0,M723,-999)</f>
        <v>-999</v>
      </c>
      <c r="V723">
        <v>199308</v>
      </c>
      <c r="W723">
        <v>1993</v>
      </c>
    </row>
    <row r="724" spans="1:23" x14ac:dyDescent="0.25">
      <c r="A724" s="14">
        <v>34191</v>
      </c>
      <c r="B724" s="3">
        <v>222</v>
      </c>
      <c r="C724" s="4">
        <v>14.18</v>
      </c>
      <c r="D724" s="5">
        <v>8.1</v>
      </c>
      <c r="E724" s="5">
        <v>14.3</v>
      </c>
      <c r="F724" s="5">
        <v>4.5999999999999996</v>
      </c>
      <c r="G724" s="4">
        <v>84.6</v>
      </c>
      <c r="H724" s="4">
        <v>60.3</v>
      </c>
      <c r="I724" s="4">
        <v>0.8</v>
      </c>
      <c r="J724" s="4">
        <v>4.3</v>
      </c>
      <c r="K724" s="4">
        <v>0.3</v>
      </c>
      <c r="L724" s="4">
        <v>0</v>
      </c>
      <c r="M724" s="4">
        <v>-999</v>
      </c>
      <c r="N724" s="4">
        <v>-999</v>
      </c>
      <c r="O724" s="4">
        <v>-999</v>
      </c>
      <c r="P724" s="5">
        <v>-999</v>
      </c>
      <c r="Q724" s="5">
        <v>-999</v>
      </c>
      <c r="R724" s="4">
        <v>0.98399999999999999</v>
      </c>
      <c r="S724" s="34">
        <f>ROUND((0.6105*(EXP((17.273*E724)/(E724+237.3))))*(100-H724)/100,3)</f>
        <v>0.64700000000000002</v>
      </c>
      <c r="T724" s="6">
        <f>IF(V724&lt;V725,L724,0)</f>
        <v>0</v>
      </c>
      <c r="U724" s="6">
        <f>IF(T724&gt;0,M724,-999)</f>
        <v>-999</v>
      </c>
      <c r="V724">
        <v>199308</v>
      </c>
      <c r="W724">
        <v>1993</v>
      </c>
    </row>
    <row r="725" spans="1:23" x14ac:dyDescent="0.25">
      <c r="A725" s="14">
        <v>34192</v>
      </c>
      <c r="B725" s="3">
        <v>223</v>
      </c>
      <c r="C725" s="4">
        <v>26.01</v>
      </c>
      <c r="D725" s="5">
        <v>8.6</v>
      </c>
      <c r="E725" s="5">
        <v>14.8</v>
      </c>
      <c r="F725" s="5">
        <v>3.2</v>
      </c>
      <c r="G725" s="4">
        <v>68.900000000000006</v>
      </c>
      <c r="H725" s="4">
        <v>41.9</v>
      </c>
      <c r="I725" s="4">
        <v>0.8</v>
      </c>
      <c r="J725" s="4">
        <v>4.3</v>
      </c>
      <c r="K725" s="4">
        <v>0</v>
      </c>
      <c r="L725" s="4">
        <v>0</v>
      </c>
      <c r="M725" s="4">
        <v>-999</v>
      </c>
      <c r="N725" s="4">
        <v>-999</v>
      </c>
      <c r="O725" s="4">
        <v>-999</v>
      </c>
      <c r="P725" s="5">
        <v>-999</v>
      </c>
      <c r="Q725" s="5">
        <v>-999</v>
      </c>
      <c r="R725" s="4">
        <v>0.70499999999999996</v>
      </c>
      <c r="S725" s="34">
        <f>ROUND((0.6105*(EXP((17.273*E725)/(E725+237.3))))*(100-H725)/100,3)</f>
        <v>0.97799999999999998</v>
      </c>
      <c r="T725" s="6">
        <f>IF(V725&lt;V726,L725,0)</f>
        <v>0</v>
      </c>
      <c r="U725" s="6">
        <f>IF(T725&gt;0,M725,-999)</f>
        <v>-999</v>
      </c>
      <c r="V725">
        <v>199308</v>
      </c>
      <c r="W725">
        <v>1993</v>
      </c>
    </row>
    <row r="726" spans="1:23" x14ac:dyDescent="0.25">
      <c r="A726" s="14">
        <v>34193</v>
      </c>
      <c r="B726" s="3">
        <v>224</v>
      </c>
      <c r="C726" s="4">
        <v>25.72</v>
      </c>
      <c r="D726" s="5">
        <v>11</v>
      </c>
      <c r="E726" s="5">
        <v>19.7</v>
      </c>
      <c r="F726" s="5">
        <v>0.9</v>
      </c>
      <c r="G726" s="4">
        <v>53.2</v>
      </c>
      <c r="H726" s="4">
        <v>22.1</v>
      </c>
      <c r="I726" s="4">
        <v>0.8</v>
      </c>
      <c r="J726" s="4">
        <v>4.3</v>
      </c>
      <c r="K726" s="4">
        <v>0</v>
      </c>
      <c r="L726" s="4">
        <v>0</v>
      </c>
      <c r="M726" s="4">
        <v>-999</v>
      </c>
      <c r="N726" s="4">
        <v>-999</v>
      </c>
      <c r="O726" s="4">
        <v>-999</v>
      </c>
      <c r="P726" s="5">
        <v>-999</v>
      </c>
      <c r="Q726" s="5">
        <v>-999</v>
      </c>
      <c r="R726" s="4">
        <v>0.50700000000000001</v>
      </c>
      <c r="S726" s="34">
        <f>ROUND((0.6105*(EXP((17.273*E726)/(E726+237.3))))*(100-H726)/100,3)</f>
        <v>1.788</v>
      </c>
      <c r="T726" s="6">
        <f>IF(V726&lt;V727,L726,0)</f>
        <v>0</v>
      </c>
      <c r="U726" s="6">
        <f>IF(T726&gt;0,M726,-999)</f>
        <v>-999</v>
      </c>
      <c r="V726">
        <v>199308</v>
      </c>
      <c r="W726">
        <v>1993</v>
      </c>
    </row>
    <row r="727" spans="1:23" x14ac:dyDescent="0.25">
      <c r="A727" s="14">
        <v>34194</v>
      </c>
      <c r="B727" s="3">
        <v>225</v>
      </c>
      <c r="C727" s="4">
        <v>23.3</v>
      </c>
      <c r="D727" s="5">
        <v>11.3</v>
      </c>
      <c r="E727" s="5">
        <v>18.8</v>
      </c>
      <c r="F727" s="5">
        <v>4.7</v>
      </c>
      <c r="G727" s="4">
        <v>67.2</v>
      </c>
      <c r="H727" s="4">
        <v>42.7</v>
      </c>
      <c r="I727" s="4">
        <v>0.8</v>
      </c>
      <c r="J727" s="4">
        <v>4.4000000000000004</v>
      </c>
      <c r="K727" s="4">
        <v>0</v>
      </c>
      <c r="L727" s="4">
        <v>0</v>
      </c>
      <c r="M727" s="4">
        <v>-999</v>
      </c>
      <c r="N727" s="4">
        <v>-999</v>
      </c>
      <c r="O727" s="4">
        <v>-999</v>
      </c>
      <c r="P727" s="5">
        <v>-999</v>
      </c>
      <c r="Q727" s="5">
        <v>-999</v>
      </c>
      <c r="R727" s="4">
        <v>0.92500000000000004</v>
      </c>
      <c r="S727" s="34">
        <f>ROUND((0.6105*(EXP((17.273*E727)/(E727+237.3))))*(100-H727)/100,3)</f>
        <v>1.2430000000000001</v>
      </c>
      <c r="T727" s="6">
        <f>IF(V727&lt;V728,L727,0)</f>
        <v>0</v>
      </c>
      <c r="U727" s="6">
        <f>IF(T727&gt;0,M727,-999)</f>
        <v>-999</v>
      </c>
      <c r="V727">
        <v>199308</v>
      </c>
      <c r="W727">
        <v>1993</v>
      </c>
    </row>
    <row r="728" spans="1:23" x14ac:dyDescent="0.25">
      <c r="A728" s="14">
        <v>34195</v>
      </c>
      <c r="B728" s="3">
        <v>226</v>
      </c>
      <c r="C728" s="4">
        <v>12.56</v>
      </c>
      <c r="D728" s="5">
        <v>9.5</v>
      </c>
      <c r="E728" s="5">
        <v>15.4</v>
      </c>
      <c r="F728" s="5">
        <v>5.0999999999999996</v>
      </c>
      <c r="G728" s="4">
        <v>83.9</v>
      </c>
      <c r="H728" s="4">
        <v>58.1</v>
      </c>
      <c r="I728" s="4">
        <v>0.9</v>
      </c>
      <c r="J728" s="4">
        <v>5.5</v>
      </c>
      <c r="K728" s="4">
        <v>5.0999999999999996</v>
      </c>
      <c r="L728" s="4">
        <v>0</v>
      </c>
      <c r="M728" s="4">
        <v>-999</v>
      </c>
      <c r="N728" s="4">
        <v>-999</v>
      </c>
      <c r="O728" s="4">
        <v>-999</v>
      </c>
      <c r="P728" s="5">
        <v>-999</v>
      </c>
      <c r="Q728" s="5">
        <v>-999</v>
      </c>
      <c r="R728" s="4">
        <v>1.0169999999999999</v>
      </c>
      <c r="S728" s="34">
        <f>ROUND((0.6105*(EXP((17.273*E728)/(E728+237.3))))*(100-H728)/100,3)</f>
        <v>0.73299999999999998</v>
      </c>
      <c r="T728" s="6">
        <f>IF(V728&lt;V729,L728,0)</f>
        <v>0</v>
      </c>
      <c r="U728" s="6">
        <f>IF(T728&gt;0,M728,-999)</f>
        <v>-999</v>
      </c>
      <c r="V728">
        <v>199308</v>
      </c>
      <c r="W728">
        <v>1993</v>
      </c>
    </row>
    <row r="729" spans="1:23" x14ac:dyDescent="0.25">
      <c r="A729" s="14">
        <v>34196</v>
      </c>
      <c r="B729" s="3">
        <v>227</v>
      </c>
      <c r="C729" s="4">
        <v>4.5599999999999996</v>
      </c>
      <c r="D729" s="5">
        <v>8.3000000000000007</v>
      </c>
      <c r="E729" s="5">
        <v>10.7</v>
      </c>
      <c r="F729" s="5">
        <v>6.9</v>
      </c>
      <c r="G729" s="4">
        <v>95</v>
      </c>
      <c r="H729" s="4">
        <v>93.5</v>
      </c>
      <c r="I729" s="4">
        <v>0.6</v>
      </c>
      <c r="J729" s="4">
        <v>4.9000000000000004</v>
      </c>
      <c r="K729" s="4">
        <v>18.8</v>
      </c>
      <c r="L729" s="4">
        <v>0</v>
      </c>
      <c r="M729" s="4">
        <v>-999</v>
      </c>
      <c r="N729" s="4">
        <v>-999</v>
      </c>
      <c r="O729" s="4">
        <v>-999</v>
      </c>
      <c r="P729" s="5">
        <v>-999</v>
      </c>
      <c r="Q729" s="5">
        <v>-999</v>
      </c>
      <c r="R729" s="4">
        <v>1.2010000000000001</v>
      </c>
      <c r="S729" s="34">
        <f>ROUND((0.6105*(EXP((17.273*E729)/(E729+237.3))))*(100-H729)/100,3)</f>
        <v>8.4000000000000005E-2</v>
      </c>
      <c r="T729" s="6">
        <f>IF(V729&lt;V730,L729,0)</f>
        <v>0</v>
      </c>
      <c r="U729" s="6">
        <f>IF(T729&gt;0,M729,-999)</f>
        <v>-999</v>
      </c>
      <c r="V729">
        <v>199308</v>
      </c>
      <c r="W729">
        <v>1993</v>
      </c>
    </row>
    <row r="730" spans="1:23" x14ac:dyDescent="0.25">
      <c r="A730" s="14">
        <v>34197</v>
      </c>
      <c r="B730" s="3">
        <v>228</v>
      </c>
      <c r="C730" s="4">
        <v>13.96</v>
      </c>
      <c r="D730" s="5">
        <v>10.7</v>
      </c>
      <c r="E730" s="5">
        <v>16.899999999999999</v>
      </c>
      <c r="F730" s="5">
        <v>7.6</v>
      </c>
      <c r="G730" s="4">
        <v>89.1</v>
      </c>
      <c r="H730" s="4">
        <v>68.400000000000006</v>
      </c>
      <c r="I730" s="4">
        <v>0.4</v>
      </c>
      <c r="J730" s="4">
        <v>3.5</v>
      </c>
      <c r="K730" s="4">
        <v>0</v>
      </c>
      <c r="L730" s="4">
        <v>0</v>
      </c>
      <c r="M730" s="4">
        <v>-999</v>
      </c>
      <c r="N730" s="4">
        <v>-999</v>
      </c>
      <c r="O730" s="4">
        <v>-999</v>
      </c>
      <c r="P730" s="5">
        <v>-999</v>
      </c>
      <c r="Q730" s="5">
        <v>-999</v>
      </c>
      <c r="R730" s="4">
        <v>1.32</v>
      </c>
      <c r="S730" s="34">
        <f>ROUND((0.6105*(EXP((17.273*E730)/(E730+237.3))))*(100-H730)/100,3)</f>
        <v>0.60799999999999998</v>
      </c>
      <c r="T730" s="6">
        <f>IF(V730&lt;V731,L730,0)</f>
        <v>0</v>
      </c>
      <c r="U730" s="6">
        <f>IF(T730&gt;0,M730,-999)</f>
        <v>-999</v>
      </c>
      <c r="V730">
        <v>199308</v>
      </c>
      <c r="W730">
        <v>1993</v>
      </c>
    </row>
    <row r="731" spans="1:23" x14ac:dyDescent="0.25">
      <c r="A731" s="14">
        <v>34198</v>
      </c>
      <c r="B731" s="3">
        <v>229</v>
      </c>
      <c r="C731" s="4">
        <v>16.39</v>
      </c>
      <c r="D731" s="5">
        <v>11.6</v>
      </c>
      <c r="E731" s="5">
        <v>18.399999999999999</v>
      </c>
      <c r="F731" s="5">
        <v>7.6</v>
      </c>
      <c r="G731" s="4">
        <v>87.8</v>
      </c>
      <c r="H731" s="4">
        <v>64.3</v>
      </c>
      <c r="I731" s="4">
        <v>0.5</v>
      </c>
      <c r="J731" s="4">
        <v>3.7</v>
      </c>
      <c r="K731" s="4">
        <v>1.3</v>
      </c>
      <c r="L731" s="4">
        <v>0</v>
      </c>
      <c r="M731" s="4">
        <v>-999</v>
      </c>
      <c r="N731" s="4">
        <v>-999</v>
      </c>
      <c r="O731" s="4">
        <v>-999</v>
      </c>
      <c r="P731" s="5">
        <v>-999</v>
      </c>
      <c r="Q731" s="5">
        <v>-999</v>
      </c>
      <c r="R731" s="4">
        <v>1.3620000000000001</v>
      </c>
      <c r="S731" s="34">
        <f>ROUND((0.6105*(EXP((17.273*E731)/(E731+237.3))))*(100-H731)/100,3)</f>
        <v>0.755</v>
      </c>
      <c r="T731" s="6">
        <f>IF(V731&lt;V732,L731,0)</f>
        <v>0</v>
      </c>
      <c r="U731" s="6">
        <f>IF(T731&gt;0,M731,-999)</f>
        <v>-999</v>
      </c>
      <c r="V731">
        <v>199308</v>
      </c>
      <c r="W731">
        <v>1993</v>
      </c>
    </row>
    <row r="732" spans="1:23" x14ac:dyDescent="0.25">
      <c r="A732" s="14">
        <v>34199</v>
      </c>
      <c r="B732" s="3">
        <v>230</v>
      </c>
      <c r="C732" s="4">
        <v>17.329999999999998</v>
      </c>
      <c r="D732" s="5">
        <v>12.4</v>
      </c>
      <c r="E732" s="5">
        <v>19.5</v>
      </c>
      <c r="F732" s="5">
        <v>6.7</v>
      </c>
      <c r="G732" s="4">
        <v>82.8</v>
      </c>
      <c r="H732" s="4">
        <v>49</v>
      </c>
      <c r="I732" s="4">
        <v>0.6</v>
      </c>
      <c r="J732" s="4">
        <v>3.9</v>
      </c>
      <c r="K732" s="4">
        <v>0</v>
      </c>
      <c r="L732" s="4">
        <v>0</v>
      </c>
      <c r="M732" s="4">
        <v>-999</v>
      </c>
      <c r="N732" s="4">
        <v>-999</v>
      </c>
      <c r="O732" s="4">
        <v>-999</v>
      </c>
      <c r="P732" s="5">
        <v>-999</v>
      </c>
      <c r="Q732" s="5">
        <v>-999</v>
      </c>
      <c r="R732" s="4">
        <v>1.109</v>
      </c>
      <c r="S732" s="34">
        <f>ROUND((0.6105*(EXP((17.273*E732)/(E732+237.3))))*(100-H732)/100,3)</f>
        <v>1.1559999999999999</v>
      </c>
      <c r="T732" s="6">
        <f>IF(V732&lt;V733,L732,0)</f>
        <v>0</v>
      </c>
      <c r="U732" s="6">
        <f>IF(T732&gt;0,M732,-999)</f>
        <v>-999</v>
      </c>
      <c r="V732">
        <v>199308</v>
      </c>
      <c r="W732">
        <v>1993</v>
      </c>
    </row>
    <row r="733" spans="1:23" x14ac:dyDescent="0.25">
      <c r="A733" s="14">
        <v>34200</v>
      </c>
      <c r="B733" s="3">
        <v>231</v>
      </c>
      <c r="C733" s="4">
        <v>21.26</v>
      </c>
      <c r="D733" s="5">
        <v>14.3</v>
      </c>
      <c r="E733" s="5">
        <v>22</v>
      </c>
      <c r="F733" s="5">
        <v>6.8</v>
      </c>
      <c r="G733" s="4">
        <v>71.400000000000006</v>
      </c>
      <c r="H733" s="4">
        <v>31.2</v>
      </c>
      <c r="I733" s="4">
        <v>0.8</v>
      </c>
      <c r="J733" s="4">
        <v>3.9</v>
      </c>
      <c r="K733" s="4">
        <v>0</v>
      </c>
      <c r="L733" s="4">
        <v>0</v>
      </c>
      <c r="M733" s="4">
        <v>-999</v>
      </c>
      <c r="N733" s="4">
        <v>-999</v>
      </c>
      <c r="O733" s="4">
        <v>-999</v>
      </c>
      <c r="P733" s="5">
        <v>-999</v>
      </c>
      <c r="Q733" s="5">
        <v>-999</v>
      </c>
      <c r="R733" s="4">
        <v>0.82499999999999996</v>
      </c>
      <c r="S733" s="34">
        <f>ROUND((0.6105*(EXP((17.273*E733)/(E733+237.3))))*(100-H733)/100,3)</f>
        <v>1.819</v>
      </c>
      <c r="T733" s="6">
        <f>IF(V733&lt;V734,L733,0)</f>
        <v>0</v>
      </c>
      <c r="U733" s="6">
        <f>IF(T733&gt;0,M733,-999)</f>
        <v>-999</v>
      </c>
      <c r="V733">
        <v>199308</v>
      </c>
      <c r="W733">
        <v>1993</v>
      </c>
    </row>
    <row r="734" spans="1:23" x14ac:dyDescent="0.25">
      <c r="A734" s="14">
        <v>34201</v>
      </c>
      <c r="B734" s="3">
        <v>232</v>
      </c>
      <c r="C734" s="4">
        <v>15.39</v>
      </c>
      <c r="D734" s="5">
        <v>15.1</v>
      </c>
      <c r="E734" s="5">
        <v>22.1</v>
      </c>
      <c r="F734" s="5">
        <v>9.1</v>
      </c>
      <c r="G734" s="4">
        <v>72.7</v>
      </c>
      <c r="H734" s="4">
        <v>46.8</v>
      </c>
      <c r="I734" s="4">
        <v>0.7</v>
      </c>
      <c r="J734" s="4">
        <v>4.9000000000000004</v>
      </c>
      <c r="K734" s="4">
        <v>0</v>
      </c>
      <c r="L734" s="4">
        <v>0</v>
      </c>
      <c r="M734" s="4">
        <v>-999</v>
      </c>
      <c r="N734" s="4">
        <v>-999</v>
      </c>
      <c r="O734" s="4">
        <v>14.6</v>
      </c>
      <c r="P734" s="5">
        <v>-999</v>
      </c>
      <c r="Q734" s="5">
        <v>-999</v>
      </c>
      <c r="R734" s="4">
        <v>1.244</v>
      </c>
      <c r="S734" s="34">
        <f>ROUND((0.6105*(EXP((17.273*E734)/(E734+237.3))))*(100-H734)/100,3)</f>
        <v>1.415</v>
      </c>
      <c r="T734" s="6">
        <f>IF(V734&lt;V735,L734,0)</f>
        <v>0</v>
      </c>
      <c r="U734" s="6">
        <f>IF(T734&gt;0,M734,-999)</f>
        <v>-999</v>
      </c>
      <c r="V734">
        <v>199308</v>
      </c>
      <c r="W734">
        <v>1993</v>
      </c>
    </row>
    <row r="735" spans="1:23" x14ac:dyDescent="0.25">
      <c r="A735" s="14">
        <v>34202</v>
      </c>
      <c r="B735" s="3">
        <v>233</v>
      </c>
      <c r="C735" s="4">
        <v>19.010000000000002</v>
      </c>
      <c r="D735" s="5">
        <v>11.3</v>
      </c>
      <c r="E735" s="5">
        <v>17.100000000000001</v>
      </c>
      <c r="F735" s="5">
        <v>4.7</v>
      </c>
      <c r="G735" s="4">
        <v>68.400000000000006</v>
      </c>
      <c r="H735" s="4">
        <v>37</v>
      </c>
      <c r="I735" s="4">
        <v>1</v>
      </c>
      <c r="J735" s="4">
        <v>5.4</v>
      </c>
      <c r="K735" s="4">
        <v>0.3</v>
      </c>
      <c r="L735" s="4">
        <v>0</v>
      </c>
      <c r="M735" s="4">
        <v>-999</v>
      </c>
      <c r="N735" s="4">
        <v>-999</v>
      </c>
      <c r="O735" s="4">
        <v>15</v>
      </c>
      <c r="P735" s="5">
        <v>-999</v>
      </c>
      <c r="Q735" s="5">
        <v>-999</v>
      </c>
      <c r="R735" s="4">
        <v>0.71899999999999997</v>
      </c>
      <c r="S735" s="34">
        <f>ROUND((0.6105*(EXP((17.273*E735)/(E735+237.3))))*(100-H735)/100,3)</f>
        <v>1.228</v>
      </c>
      <c r="T735" s="6">
        <f>IF(V735&lt;V736,L735,0)</f>
        <v>0</v>
      </c>
      <c r="U735" s="6">
        <f>IF(T735&gt;0,M735,-999)</f>
        <v>-999</v>
      </c>
      <c r="V735">
        <v>199308</v>
      </c>
      <c r="W735">
        <v>1993</v>
      </c>
    </row>
    <row r="736" spans="1:23" x14ac:dyDescent="0.25">
      <c r="A736" s="14">
        <v>34203</v>
      </c>
      <c r="B736" s="3">
        <v>234</v>
      </c>
      <c r="C736" s="4">
        <v>20.41</v>
      </c>
      <c r="D736" s="5">
        <v>11</v>
      </c>
      <c r="E736" s="5">
        <v>18.5</v>
      </c>
      <c r="F736" s="5">
        <v>3.7</v>
      </c>
      <c r="G736" s="4">
        <v>79.599999999999994</v>
      </c>
      <c r="H736" s="4">
        <v>53.6</v>
      </c>
      <c r="I736" s="4">
        <v>1.5</v>
      </c>
      <c r="J736" s="4">
        <v>6.8</v>
      </c>
      <c r="K736" s="4">
        <v>1.5</v>
      </c>
      <c r="L736" s="4">
        <v>0</v>
      </c>
      <c r="M736" s="4">
        <v>-999</v>
      </c>
      <c r="N736" s="4">
        <v>-999</v>
      </c>
      <c r="O736" s="4">
        <v>14</v>
      </c>
      <c r="P736" s="5">
        <v>-999</v>
      </c>
      <c r="Q736" s="5">
        <v>-999</v>
      </c>
      <c r="R736" s="4">
        <v>1.1379999999999999</v>
      </c>
      <c r="S736" s="34">
        <f>ROUND((0.6105*(EXP((17.273*E736)/(E736+237.3))))*(100-H736)/100,3)</f>
        <v>0.98799999999999999</v>
      </c>
      <c r="T736" s="6">
        <f>IF(V736&lt;V737,L736,0)</f>
        <v>0</v>
      </c>
      <c r="U736" s="6">
        <f>IF(T736&gt;0,M736,-999)</f>
        <v>-999</v>
      </c>
      <c r="V736">
        <v>199308</v>
      </c>
      <c r="W736">
        <v>1993</v>
      </c>
    </row>
    <row r="737" spans="1:23" x14ac:dyDescent="0.25">
      <c r="A737" s="14">
        <v>34204</v>
      </c>
      <c r="B737" s="3">
        <v>235</v>
      </c>
      <c r="C737" s="4">
        <v>14.13</v>
      </c>
      <c r="D737" s="5">
        <v>7.1</v>
      </c>
      <c r="E737" s="5">
        <v>10.5</v>
      </c>
      <c r="F737" s="5">
        <v>1.4</v>
      </c>
      <c r="G737" s="4">
        <v>81.5</v>
      </c>
      <c r="H737" s="4">
        <v>55.6</v>
      </c>
      <c r="I737" s="4">
        <v>2.2000000000000002</v>
      </c>
      <c r="J737" s="4">
        <v>6.8</v>
      </c>
      <c r="K737" s="4">
        <v>1.8</v>
      </c>
      <c r="L737" s="4">
        <v>0</v>
      </c>
      <c r="M737" s="4">
        <v>-999</v>
      </c>
      <c r="N737" s="4">
        <v>-999</v>
      </c>
      <c r="O737" s="4">
        <v>12.8</v>
      </c>
      <c r="P737" s="5">
        <v>-999</v>
      </c>
      <c r="Q737" s="5">
        <v>-999</v>
      </c>
      <c r="R737" s="4">
        <v>0.70799999999999996</v>
      </c>
      <c r="S737" s="34">
        <f>ROUND((0.6105*(EXP((17.273*E737)/(E737+237.3))))*(100-H737)/100,3)</f>
        <v>0.56399999999999995</v>
      </c>
      <c r="T737" s="6">
        <f>IF(V737&lt;V738,L737,0)</f>
        <v>0</v>
      </c>
      <c r="U737" s="6">
        <f>IF(T737&gt;0,M737,-999)</f>
        <v>-999</v>
      </c>
      <c r="V737">
        <v>199308</v>
      </c>
      <c r="W737">
        <v>1993</v>
      </c>
    </row>
    <row r="738" spans="1:23" x14ac:dyDescent="0.25">
      <c r="A738" s="14">
        <v>34205</v>
      </c>
      <c r="B738" s="3">
        <v>236</v>
      </c>
      <c r="C738" s="4">
        <v>13.22</v>
      </c>
      <c r="D738" s="5">
        <v>3.1</v>
      </c>
      <c r="E738" s="5">
        <v>8.8000000000000007</v>
      </c>
      <c r="F738" s="5">
        <v>0.1</v>
      </c>
      <c r="G738" s="4">
        <v>82.2</v>
      </c>
      <c r="H738" s="4">
        <v>56.4</v>
      </c>
      <c r="I738" s="4">
        <v>1.3</v>
      </c>
      <c r="J738" s="4">
        <v>5.8</v>
      </c>
      <c r="K738" s="4">
        <v>0</v>
      </c>
      <c r="L738" s="4">
        <v>0</v>
      </c>
      <c r="M738" s="4">
        <v>-999</v>
      </c>
      <c r="N738" s="4">
        <v>-999</v>
      </c>
      <c r="O738" s="4">
        <v>10</v>
      </c>
      <c r="P738" s="5">
        <v>-999</v>
      </c>
      <c r="Q738" s="5">
        <v>-999</v>
      </c>
      <c r="R738" s="4">
        <v>0.63900000000000001</v>
      </c>
      <c r="S738" s="34">
        <f>ROUND((0.6105*(EXP((17.273*E738)/(E738+237.3))))*(100-H738)/100,3)</f>
        <v>0.49399999999999999</v>
      </c>
      <c r="T738" s="6">
        <f>IF(V738&lt;V739,L738,0)</f>
        <v>0</v>
      </c>
      <c r="U738" s="6">
        <f>IF(T738&gt;0,M738,-999)</f>
        <v>-999</v>
      </c>
      <c r="V738">
        <v>199308</v>
      </c>
      <c r="W738">
        <v>1993</v>
      </c>
    </row>
    <row r="739" spans="1:23" x14ac:dyDescent="0.25">
      <c r="A739" s="14">
        <v>34206</v>
      </c>
      <c r="B739" s="3">
        <v>237</v>
      </c>
      <c r="C739" s="4">
        <v>9.1</v>
      </c>
      <c r="D739" s="5">
        <v>4.0999999999999996</v>
      </c>
      <c r="E739" s="5">
        <v>7.9</v>
      </c>
      <c r="F739" s="5">
        <v>1.1000000000000001</v>
      </c>
      <c r="G739" s="4">
        <v>91</v>
      </c>
      <c r="H739" s="4">
        <v>78.099999999999994</v>
      </c>
      <c r="I739" s="4">
        <v>0.4</v>
      </c>
      <c r="J739" s="4">
        <v>2.8</v>
      </c>
      <c r="K739" s="4">
        <v>0.5</v>
      </c>
      <c r="L739" s="4">
        <v>0</v>
      </c>
      <c r="M739" s="4">
        <v>-999</v>
      </c>
      <c r="N739" s="4">
        <v>-999</v>
      </c>
      <c r="O739" s="4">
        <v>9.6</v>
      </c>
      <c r="P739" s="5">
        <v>-999</v>
      </c>
      <c r="Q739" s="5">
        <v>-999</v>
      </c>
      <c r="R739" s="4">
        <v>0.82899999999999996</v>
      </c>
      <c r="S739" s="34">
        <f>ROUND((0.6105*(EXP((17.273*E739)/(E739+237.3))))*(100-H739)/100,3)</f>
        <v>0.23300000000000001</v>
      </c>
      <c r="T739" s="6">
        <f>IF(V739&lt;V740,L739,0)</f>
        <v>0</v>
      </c>
      <c r="U739" s="6">
        <f>IF(T739&gt;0,M739,-999)</f>
        <v>-999</v>
      </c>
      <c r="V739">
        <v>199308</v>
      </c>
      <c r="W739">
        <v>1993</v>
      </c>
    </row>
    <row r="740" spans="1:23" x14ac:dyDescent="0.25">
      <c r="A740" s="14">
        <v>34207</v>
      </c>
      <c r="B740" s="3">
        <v>238</v>
      </c>
      <c r="C740" s="4">
        <v>20.170000000000002</v>
      </c>
      <c r="D740" s="5">
        <v>8.4</v>
      </c>
      <c r="E740" s="5">
        <v>15.9</v>
      </c>
      <c r="F740" s="5">
        <v>0.9</v>
      </c>
      <c r="G740" s="4">
        <v>76.3</v>
      </c>
      <c r="H740" s="4">
        <v>51.9</v>
      </c>
      <c r="I740" s="4">
        <v>0.6</v>
      </c>
      <c r="J740" s="4">
        <v>3.7</v>
      </c>
      <c r="K740" s="4">
        <v>0</v>
      </c>
      <c r="L740" s="4">
        <v>0</v>
      </c>
      <c r="M740" s="4">
        <v>-999</v>
      </c>
      <c r="N740" s="4">
        <v>-999</v>
      </c>
      <c r="O740" s="4">
        <v>12.7</v>
      </c>
      <c r="P740" s="5">
        <v>-999</v>
      </c>
      <c r="Q740" s="5">
        <v>-999</v>
      </c>
      <c r="R740" s="4">
        <v>0.93600000000000005</v>
      </c>
      <c r="S740" s="34">
        <f>ROUND((0.6105*(EXP((17.273*E740)/(E740+237.3))))*(100-H740)/100,3)</f>
        <v>0.86899999999999999</v>
      </c>
      <c r="T740" s="6">
        <f>IF(V740&lt;V741,L740,0)</f>
        <v>0</v>
      </c>
      <c r="U740" s="6">
        <f>IF(T740&gt;0,M740,-999)</f>
        <v>-999</v>
      </c>
      <c r="V740">
        <v>199308</v>
      </c>
      <c r="W740">
        <v>1993</v>
      </c>
    </row>
    <row r="741" spans="1:23" x14ac:dyDescent="0.25">
      <c r="A741" s="14">
        <v>34208</v>
      </c>
      <c r="B741" s="3">
        <v>239</v>
      </c>
      <c r="C741" s="4">
        <v>10.41</v>
      </c>
      <c r="D741" s="5">
        <v>6.1</v>
      </c>
      <c r="E741" s="5">
        <v>12</v>
      </c>
      <c r="F741" s="5">
        <v>2.8</v>
      </c>
      <c r="G741" s="4">
        <v>82.3</v>
      </c>
      <c r="H741" s="4">
        <v>54.1</v>
      </c>
      <c r="I741" s="4">
        <v>0.7</v>
      </c>
      <c r="J741" s="4">
        <v>4.7</v>
      </c>
      <c r="K741" s="4">
        <v>0.5</v>
      </c>
      <c r="L741" s="4">
        <v>0</v>
      </c>
      <c r="M741" s="4">
        <v>-999</v>
      </c>
      <c r="N741" s="4">
        <v>-999</v>
      </c>
      <c r="O741" s="4">
        <v>11</v>
      </c>
      <c r="P741" s="5">
        <v>-999</v>
      </c>
      <c r="Q741" s="5">
        <v>-999</v>
      </c>
      <c r="R741" s="4">
        <v>0.75700000000000001</v>
      </c>
      <c r="S741" s="34">
        <f>ROUND((0.6105*(EXP((17.273*E741)/(E741+237.3))))*(100-H741)/100,3)</f>
        <v>0.64400000000000002</v>
      </c>
      <c r="T741" s="6">
        <f>IF(V741&lt;V742,L741,0)</f>
        <v>0</v>
      </c>
      <c r="U741" s="6">
        <f>IF(T741&gt;0,M741,-999)</f>
        <v>-999</v>
      </c>
      <c r="V741">
        <v>199308</v>
      </c>
      <c r="W741">
        <v>1993</v>
      </c>
    </row>
    <row r="742" spans="1:23" x14ac:dyDescent="0.25">
      <c r="A742" s="14">
        <v>34209</v>
      </c>
      <c r="B742" s="3">
        <v>240</v>
      </c>
      <c r="C742" s="4">
        <v>2.98</v>
      </c>
      <c r="D742" s="5">
        <v>3.7</v>
      </c>
      <c r="E742" s="5">
        <v>5.2</v>
      </c>
      <c r="F742" s="5">
        <v>1.8</v>
      </c>
      <c r="G742" s="4">
        <v>96.6</v>
      </c>
      <c r="H742" s="4">
        <v>95.4</v>
      </c>
      <c r="I742" s="4">
        <v>0.5</v>
      </c>
      <c r="J742" s="4">
        <v>4.8</v>
      </c>
      <c r="K742" s="4">
        <v>6.9</v>
      </c>
      <c r="L742" s="4">
        <v>0</v>
      </c>
      <c r="M742" s="4">
        <v>-999</v>
      </c>
      <c r="N742" s="4">
        <v>-999</v>
      </c>
      <c r="O742" s="4">
        <v>8.1</v>
      </c>
      <c r="P742" s="5">
        <v>-999</v>
      </c>
      <c r="Q742" s="5">
        <v>-999</v>
      </c>
      <c r="R742" s="4">
        <v>0.84099999999999997</v>
      </c>
      <c r="S742" s="34">
        <f>ROUND((0.6105*(EXP((17.273*E742)/(E742+237.3))))*(100-H742)/100,3)</f>
        <v>4.1000000000000002E-2</v>
      </c>
      <c r="T742" s="6">
        <f>IF(V742&lt;V743,L742,0)</f>
        <v>0</v>
      </c>
      <c r="U742" s="6">
        <f>IF(T742&gt;0,M742,-999)</f>
        <v>-999</v>
      </c>
      <c r="V742">
        <v>199308</v>
      </c>
      <c r="W742">
        <v>1993</v>
      </c>
    </row>
    <row r="743" spans="1:23" x14ac:dyDescent="0.25">
      <c r="A743" s="14">
        <v>34210</v>
      </c>
      <c r="B743" s="3">
        <v>241</v>
      </c>
      <c r="C743" s="4">
        <v>19.86</v>
      </c>
      <c r="D743" s="5">
        <v>7.8</v>
      </c>
      <c r="E743" s="5">
        <v>14.6</v>
      </c>
      <c r="F743" s="5">
        <v>1.4</v>
      </c>
      <c r="G743" s="4">
        <v>80.3</v>
      </c>
      <c r="H743" s="4">
        <v>51.3</v>
      </c>
      <c r="I743" s="4">
        <v>0.6</v>
      </c>
      <c r="J743" s="4">
        <v>4.5</v>
      </c>
      <c r="K743" s="4">
        <v>0</v>
      </c>
      <c r="L743" s="4">
        <v>0</v>
      </c>
      <c r="M743" s="4">
        <v>-999</v>
      </c>
      <c r="N743" s="4">
        <v>-999</v>
      </c>
      <c r="O743" s="4">
        <v>10.199999999999999</v>
      </c>
      <c r="P743" s="5">
        <v>-999</v>
      </c>
      <c r="Q743" s="5">
        <v>-999</v>
      </c>
      <c r="R743" s="4">
        <v>0.85299999999999998</v>
      </c>
      <c r="S743" s="34">
        <f>ROUND((0.6105*(EXP((17.273*E743)/(E743+237.3))))*(100-H743)/100,3)</f>
        <v>0.80900000000000005</v>
      </c>
      <c r="T743" s="6">
        <f>IF(V743&lt;V744,L743,0)</f>
        <v>0</v>
      </c>
      <c r="U743" s="6">
        <f>IF(T743&gt;0,M743,-999)</f>
        <v>-999</v>
      </c>
      <c r="V743">
        <v>199308</v>
      </c>
      <c r="W743">
        <v>1993</v>
      </c>
    </row>
    <row r="744" spans="1:23" x14ac:dyDescent="0.25">
      <c r="A744" s="14">
        <v>34211</v>
      </c>
      <c r="B744" s="3">
        <v>242</v>
      </c>
      <c r="C744" s="4">
        <v>19.010000000000002</v>
      </c>
      <c r="D744" s="5">
        <v>8.8000000000000007</v>
      </c>
      <c r="E744" s="5">
        <v>17.2</v>
      </c>
      <c r="F744" s="5">
        <v>1.1000000000000001</v>
      </c>
      <c r="G744" s="4">
        <v>72.400000000000006</v>
      </c>
      <c r="H744" s="4">
        <v>38.5</v>
      </c>
      <c r="I744" s="4">
        <v>0.7</v>
      </c>
      <c r="J744" s="4">
        <v>3.7</v>
      </c>
      <c r="K744" s="4">
        <v>0.3</v>
      </c>
      <c r="L744" s="4">
        <v>0</v>
      </c>
      <c r="M744" s="4">
        <v>-999</v>
      </c>
      <c r="N744" s="4">
        <v>-999</v>
      </c>
      <c r="O744" s="4">
        <v>10.7</v>
      </c>
      <c r="P744" s="5">
        <v>-999</v>
      </c>
      <c r="Q744" s="5">
        <v>-999</v>
      </c>
      <c r="R744" s="4">
        <v>0.75600000000000001</v>
      </c>
      <c r="S744" s="34">
        <f>ROUND((0.6105*(EXP((17.273*E744)/(E744+237.3))))*(100-H744)/100,3)</f>
        <v>1.2070000000000001</v>
      </c>
      <c r="T744" s="6">
        <f>IF(V744&lt;V745,L744,0)</f>
        <v>0</v>
      </c>
      <c r="U744" s="6">
        <f>IF(T744&gt;0,M744,-999)</f>
        <v>-999</v>
      </c>
      <c r="V744">
        <v>199308</v>
      </c>
      <c r="W744">
        <v>1993</v>
      </c>
    </row>
    <row r="745" spans="1:23" x14ac:dyDescent="0.25">
      <c r="A745" s="14">
        <v>34212</v>
      </c>
      <c r="B745" s="3">
        <v>243</v>
      </c>
      <c r="C745" s="4">
        <v>15.28</v>
      </c>
      <c r="D745" s="5">
        <v>10.7</v>
      </c>
      <c r="E745" s="5">
        <v>18.2</v>
      </c>
      <c r="F745" s="5">
        <v>3.2</v>
      </c>
      <c r="G745" s="4">
        <v>65.8</v>
      </c>
      <c r="H745" s="4">
        <v>40.799999999999997</v>
      </c>
      <c r="I745" s="4">
        <v>0.6</v>
      </c>
      <c r="J745" s="4">
        <v>4.2</v>
      </c>
      <c r="K745" s="4">
        <v>0</v>
      </c>
      <c r="L745" s="4">
        <v>0</v>
      </c>
      <c r="M745" s="4">
        <v>-999</v>
      </c>
      <c r="N745" s="4">
        <v>-999</v>
      </c>
      <c r="O745" s="4">
        <v>11.5</v>
      </c>
      <c r="P745" s="5">
        <v>-999</v>
      </c>
      <c r="Q745" s="5">
        <v>-999</v>
      </c>
      <c r="R745" s="4">
        <v>0.85</v>
      </c>
      <c r="S745" s="34">
        <f>ROUND((0.6105*(EXP((17.273*E745)/(E745+237.3))))*(100-H745)/100,3)</f>
        <v>1.2370000000000001</v>
      </c>
      <c r="T745" s="6">
        <f>IF(V745&lt;V746,L745,0)</f>
        <v>0</v>
      </c>
      <c r="U745" s="6">
        <f>IF(T745&gt;0,M745,-999)</f>
        <v>-999</v>
      </c>
      <c r="V745">
        <v>199308</v>
      </c>
      <c r="W745">
        <v>1993</v>
      </c>
    </row>
    <row r="746" spans="1:23" x14ac:dyDescent="0.25">
      <c r="A746" s="14">
        <v>34213</v>
      </c>
      <c r="B746" s="3">
        <v>244</v>
      </c>
      <c r="C746" s="4">
        <v>18.920000000000002</v>
      </c>
      <c r="D746" s="5">
        <v>11.6</v>
      </c>
      <c r="E746" s="5">
        <v>18.2</v>
      </c>
      <c r="F746" s="5">
        <v>6.2</v>
      </c>
      <c r="G746" s="4">
        <v>72.5</v>
      </c>
      <c r="H746" s="4">
        <v>49.7</v>
      </c>
      <c r="I746" s="4">
        <v>0.7</v>
      </c>
      <c r="J746" s="4">
        <v>5.5</v>
      </c>
      <c r="K746" s="4">
        <v>0</v>
      </c>
      <c r="L746" s="4">
        <v>0</v>
      </c>
      <c r="M746" s="4">
        <v>-999</v>
      </c>
      <c r="N746" s="4">
        <v>-999</v>
      </c>
      <c r="O746" s="4">
        <v>13.6</v>
      </c>
      <c r="P746" s="5">
        <v>-999</v>
      </c>
      <c r="Q746" s="5">
        <v>-999</v>
      </c>
      <c r="R746" s="4">
        <v>1.0369999999999999</v>
      </c>
      <c r="S746" s="34">
        <f>ROUND((0.6105*(EXP((17.273*E746)/(E746+237.3))))*(100-H746)/100,3)</f>
        <v>1.0509999999999999</v>
      </c>
      <c r="T746" s="6">
        <f>IF(V746&lt;V747,L746,0)</f>
        <v>0</v>
      </c>
      <c r="U746" s="6">
        <f>IF(T746&gt;0,M746,-999)</f>
        <v>-999</v>
      </c>
      <c r="V746">
        <v>199309</v>
      </c>
      <c r="W746">
        <v>1993</v>
      </c>
    </row>
    <row r="747" spans="1:23" x14ac:dyDescent="0.25">
      <c r="A747" s="14">
        <v>34214</v>
      </c>
      <c r="B747" s="3">
        <v>245</v>
      </c>
      <c r="C747" s="4">
        <v>21.24</v>
      </c>
      <c r="D747" s="5">
        <v>13.3</v>
      </c>
      <c r="E747" s="5">
        <v>21.3</v>
      </c>
      <c r="F747" s="5">
        <v>5.6</v>
      </c>
      <c r="G747" s="4">
        <v>63.9</v>
      </c>
      <c r="H747" s="4">
        <v>32.9</v>
      </c>
      <c r="I747" s="4">
        <v>0.7</v>
      </c>
      <c r="J747" s="4">
        <v>3.7</v>
      </c>
      <c r="K747" s="4">
        <v>0</v>
      </c>
      <c r="L747" s="4">
        <v>0</v>
      </c>
      <c r="M747" s="4">
        <v>-999</v>
      </c>
      <c r="N747" s="4">
        <v>-999</v>
      </c>
      <c r="O747" s="4">
        <v>13.3</v>
      </c>
      <c r="P747" s="5">
        <v>-999</v>
      </c>
      <c r="Q747" s="5">
        <v>-999</v>
      </c>
      <c r="R747" s="4">
        <v>0.83199999999999996</v>
      </c>
      <c r="S747" s="34">
        <f>ROUND((0.6105*(EXP((17.273*E747)/(E747+237.3))))*(100-H747)/100,3)</f>
        <v>1.6990000000000001</v>
      </c>
      <c r="T747" s="6">
        <f>IF(V747&lt;V748,L747,0)</f>
        <v>0</v>
      </c>
      <c r="U747" s="6">
        <f>IF(T747&gt;0,M747,-999)</f>
        <v>-999</v>
      </c>
      <c r="V747">
        <v>199309</v>
      </c>
      <c r="W747">
        <v>1993</v>
      </c>
    </row>
    <row r="748" spans="1:23" x14ac:dyDescent="0.25">
      <c r="A748" s="14">
        <v>34215</v>
      </c>
      <c r="B748" s="3">
        <v>246</v>
      </c>
      <c r="C748" s="4">
        <v>21.23</v>
      </c>
      <c r="D748" s="5">
        <v>15.3</v>
      </c>
      <c r="E748" s="5">
        <v>22.8</v>
      </c>
      <c r="F748" s="5">
        <v>9.4</v>
      </c>
      <c r="G748" s="4">
        <v>52.8</v>
      </c>
      <c r="H748" s="4">
        <v>35.1</v>
      </c>
      <c r="I748" s="4">
        <v>0.7</v>
      </c>
      <c r="J748" s="4">
        <v>4.2</v>
      </c>
      <c r="K748" s="4">
        <v>0</v>
      </c>
      <c r="L748" s="4">
        <v>0</v>
      </c>
      <c r="M748" s="4">
        <v>-999</v>
      </c>
      <c r="N748" s="4">
        <v>-999</v>
      </c>
      <c r="O748" s="4">
        <v>14</v>
      </c>
      <c r="P748" s="5">
        <v>-999</v>
      </c>
      <c r="Q748" s="5">
        <v>-999</v>
      </c>
      <c r="R748" s="4">
        <v>0.97299999999999998</v>
      </c>
      <c r="S748" s="34">
        <f>ROUND((0.6105*(EXP((17.273*E748)/(E748+237.3))))*(100-H748)/100,3)</f>
        <v>1.8009999999999999</v>
      </c>
      <c r="T748" s="6">
        <f>IF(V748&lt;V749,L748,0)</f>
        <v>0</v>
      </c>
      <c r="U748" s="6">
        <f>IF(T748&gt;0,M748,-999)</f>
        <v>-999</v>
      </c>
      <c r="V748">
        <v>199309</v>
      </c>
      <c r="W748">
        <v>1993</v>
      </c>
    </row>
    <row r="749" spans="1:23" x14ac:dyDescent="0.25">
      <c r="A749" s="14">
        <v>34216</v>
      </c>
      <c r="B749" s="3">
        <v>247</v>
      </c>
      <c r="C749" s="4">
        <v>20.71</v>
      </c>
      <c r="D749" s="5">
        <v>14.2</v>
      </c>
      <c r="E749" s="5">
        <v>21.5</v>
      </c>
      <c r="F749" s="5">
        <v>7.5</v>
      </c>
      <c r="G749" s="4">
        <v>53.3</v>
      </c>
      <c r="H749" s="4">
        <v>31.7</v>
      </c>
      <c r="I749" s="4">
        <v>0.6</v>
      </c>
      <c r="J749" s="4">
        <v>4.8</v>
      </c>
      <c r="K749" s="4">
        <v>0</v>
      </c>
      <c r="L749" s="4">
        <v>0</v>
      </c>
      <c r="M749" s="4">
        <v>-999</v>
      </c>
      <c r="N749" s="4">
        <v>-999</v>
      </c>
      <c r="O749" s="4">
        <v>14</v>
      </c>
      <c r="P749" s="5">
        <v>-999</v>
      </c>
      <c r="Q749" s="5">
        <v>-999</v>
      </c>
      <c r="R749" s="4">
        <v>0.81399999999999995</v>
      </c>
      <c r="S749" s="34">
        <f>ROUND((0.6105*(EXP((17.273*E749)/(E749+237.3))))*(100-H749)/100,3)</f>
        <v>1.7509999999999999</v>
      </c>
      <c r="T749" s="6">
        <f>IF(V749&lt;V750,L749,0)</f>
        <v>0</v>
      </c>
      <c r="U749" s="6">
        <f>IF(T749&gt;0,M749,-999)</f>
        <v>-999</v>
      </c>
      <c r="V749">
        <v>199309</v>
      </c>
      <c r="W749">
        <v>1993</v>
      </c>
    </row>
    <row r="750" spans="1:23" x14ac:dyDescent="0.25">
      <c r="A750" s="14">
        <v>34217</v>
      </c>
      <c r="B750" s="3">
        <v>248</v>
      </c>
      <c r="C750" s="4">
        <v>20.059999999999999</v>
      </c>
      <c r="D750" s="5">
        <v>13.4</v>
      </c>
      <c r="E750" s="5">
        <v>20.5</v>
      </c>
      <c r="F750" s="5">
        <v>7.4</v>
      </c>
      <c r="G750" s="4">
        <v>48.6</v>
      </c>
      <c r="H750" s="4">
        <v>26.1</v>
      </c>
      <c r="I750" s="4">
        <v>0.6</v>
      </c>
      <c r="J750" s="4">
        <v>3.8</v>
      </c>
      <c r="K750" s="4">
        <v>0</v>
      </c>
      <c r="L750" s="4">
        <v>0</v>
      </c>
      <c r="M750" s="4">
        <v>-999</v>
      </c>
      <c r="N750" s="4">
        <v>-999</v>
      </c>
      <c r="O750" s="4">
        <v>13.3</v>
      </c>
      <c r="P750" s="5">
        <v>-999</v>
      </c>
      <c r="Q750" s="5">
        <v>-999</v>
      </c>
      <c r="R750" s="4">
        <v>0.63100000000000001</v>
      </c>
      <c r="S750" s="34">
        <f>ROUND((0.6105*(EXP((17.273*E750)/(E750+237.3))))*(100-H750)/100,3)</f>
        <v>1.782</v>
      </c>
      <c r="T750" s="6">
        <f>IF(V750&lt;V751,L750,0)</f>
        <v>0</v>
      </c>
      <c r="U750" s="6">
        <f>IF(T750&gt;0,M750,-999)</f>
        <v>-999</v>
      </c>
      <c r="V750">
        <v>199309</v>
      </c>
      <c r="W750">
        <v>1993</v>
      </c>
    </row>
    <row r="751" spans="1:23" x14ac:dyDescent="0.25">
      <c r="A751" s="14">
        <v>34218</v>
      </c>
      <c r="B751" s="3">
        <v>249</v>
      </c>
      <c r="C751" s="4">
        <v>20.72</v>
      </c>
      <c r="D751" s="5">
        <v>12.9</v>
      </c>
      <c r="E751" s="5">
        <v>21.4</v>
      </c>
      <c r="F751" s="5">
        <v>6.2</v>
      </c>
      <c r="G751" s="4">
        <v>50.5</v>
      </c>
      <c r="H751" s="4">
        <v>21.5</v>
      </c>
      <c r="I751" s="4">
        <v>0.6</v>
      </c>
      <c r="J751" s="4">
        <v>4.3</v>
      </c>
      <c r="K751" s="4">
        <v>0</v>
      </c>
      <c r="L751" s="4">
        <v>0</v>
      </c>
      <c r="M751" s="4">
        <v>-999</v>
      </c>
      <c r="N751" s="4">
        <v>-999</v>
      </c>
      <c r="O751" s="4">
        <v>13.2</v>
      </c>
      <c r="P751" s="5">
        <v>-999</v>
      </c>
      <c r="Q751" s="5">
        <v>-999</v>
      </c>
      <c r="R751" s="4">
        <v>0.54800000000000004</v>
      </c>
      <c r="S751" s="34">
        <f>ROUND((0.6105*(EXP((17.273*E751)/(E751+237.3))))*(100-H751)/100,3)</f>
        <v>2</v>
      </c>
      <c r="T751" s="6">
        <f>IF(V751&lt;V752,L751,0)</f>
        <v>0</v>
      </c>
      <c r="U751" s="6">
        <f>IF(T751&gt;0,M751,-999)</f>
        <v>-999</v>
      </c>
      <c r="V751">
        <v>199309</v>
      </c>
      <c r="W751">
        <v>1993</v>
      </c>
    </row>
    <row r="752" spans="1:23" x14ac:dyDescent="0.25">
      <c r="A752" s="14">
        <v>34219</v>
      </c>
      <c r="B752" s="3">
        <v>250</v>
      </c>
      <c r="C752" s="4">
        <v>18.489999999999998</v>
      </c>
      <c r="D752" s="5">
        <v>14.3</v>
      </c>
      <c r="E752" s="5">
        <v>23.4</v>
      </c>
      <c r="F752" s="5">
        <v>6.3</v>
      </c>
      <c r="G752" s="4">
        <v>47.1</v>
      </c>
      <c r="H752" s="4">
        <v>23.1</v>
      </c>
      <c r="I752" s="4">
        <v>0.8</v>
      </c>
      <c r="J752" s="4">
        <v>4.8</v>
      </c>
      <c r="K752" s="4">
        <v>0</v>
      </c>
      <c r="L752" s="4">
        <v>0</v>
      </c>
      <c r="M752" s="4">
        <v>-999</v>
      </c>
      <c r="N752" s="4">
        <v>-999</v>
      </c>
      <c r="O752" s="4">
        <v>12.9</v>
      </c>
      <c r="P752" s="5">
        <v>-999</v>
      </c>
      <c r="Q752" s="5">
        <v>-999</v>
      </c>
      <c r="R752" s="4">
        <v>0.66600000000000004</v>
      </c>
      <c r="S752" s="34">
        <f>ROUND((0.6105*(EXP((17.273*E752)/(E752+237.3))))*(100-H752)/100,3)</f>
        <v>2.2130000000000001</v>
      </c>
      <c r="T752" s="6">
        <f>IF(V752&lt;V753,L752,0)</f>
        <v>0</v>
      </c>
      <c r="U752" s="6">
        <f>IF(T752&gt;0,M752,-999)</f>
        <v>-999</v>
      </c>
      <c r="V752">
        <v>199309</v>
      </c>
      <c r="W752">
        <v>1993</v>
      </c>
    </row>
    <row r="753" spans="1:23" x14ac:dyDescent="0.25">
      <c r="A753" s="14">
        <v>34220</v>
      </c>
      <c r="B753" s="3">
        <v>251</v>
      </c>
      <c r="C753" s="4">
        <v>20.37</v>
      </c>
      <c r="D753" s="5">
        <v>15.5</v>
      </c>
      <c r="E753" s="5">
        <v>24.2</v>
      </c>
      <c r="F753" s="5">
        <v>7.7</v>
      </c>
      <c r="G753" s="4">
        <v>38.4</v>
      </c>
      <c r="H753" s="4">
        <v>17.7</v>
      </c>
      <c r="I753" s="4">
        <v>0.7</v>
      </c>
      <c r="J753" s="4">
        <v>3.7</v>
      </c>
      <c r="K753" s="4">
        <v>0</v>
      </c>
      <c r="L753" s="4">
        <v>0</v>
      </c>
      <c r="M753" s="4">
        <v>-999</v>
      </c>
      <c r="N753" s="4">
        <v>-999</v>
      </c>
      <c r="O753" s="4">
        <v>13.7</v>
      </c>
      <c r="P753" s="5">
        <v>-999</v>
      </c>
      <c r="Q753" s="5">
        <v>-999</v>
      </c>
      <c r="R753" s="4">
        <v>0.53600000000000003</v>
      </c>
      <c r="S753" s="34">
        <f>ROUND((0.6105*(EXP((17.273*E753)/(E753+237.3))))*(100-H753)/100,3)</f>
        <v>2.4849999999999999</v>
      </c>
      <c r="T753" s="6">
        <f>IF(V753&lt;V754,L753,0)</f>
        <v>0</v>
      </c>
      <c r="U753" s="6">
        <f>IF(T753&gt;0,M753,-999)</f>
        <v>-999</v>
      </c>
      <c r="V753">
        <v>199309</v>
      </c>
      <c r="W753">
        <v>1993</v>
      </c>
    </row>
    <row r="754" spans="1:23" x14ac:dyDescent="0.25">
      <c r="A754" s="14">
        <v>34221</v>
      </c>
      <c r="B754" s="3">
        <v>252</v>
      </c>
      <c r="C754" s="4">
        <v>20.440000000000001</v>
      </c>
      <c r="D754" s="5">
        <v>15.5</v>
      </c>
      <c r="E754" s="5">
        <v>23.5</v>
      </c>
      <c r="F754" s="5">
        <v>5.9</v>
      </c>
      <c r="G754" s="4">
        <v>31.7</v>
      </c>
      <c r="H754" s="4">
        <v>12.5</v>
      </c>
      <c r="I754" s="4">
        <v>0.7</v>
      </c>
      <c r="J754" s="4">
        <v>3.7</v>
      </c>
      <c r="K754" s="4">
        <v>0</v>
      </c>
      <c r="L754" s="4">
        <v>0</v>
      </c>
      <c r="M754" s="4">
        <v>-999</v>
      </c>
      <c r="N754" s="4">
        <v>-999</v>
      </c>
      <c r="O754" s="4">
        <v>13.7</v>
      </c>
      <c r="P754" s="5">
        <v>-999</v>
      </c>
      <c r="Q754" s="5">
        <v>-999</v>
      </c>
      <c r="R754" s="4">
        <v>0.36199999999999999</v>
      </c>
      <c r="S754" s="34">
        <f>ROUND((0.6105*(EXP((17.273*E754)/(E754+237.3))))*(100-H754)/100,3)</f>
        <v>2.5329999999999999</v>
      </c>
      <c r="T754" s="6">
        <f>IF(V754&lt;V755,L754,0)</f>
        <v>0</v>
      </c>
      <c r="U754" s="6">
        <f>IF(T754&gt;0,M754,-999)</f>
        <v>-999</v>
      </c>
      <c r="V754">
        <v>199309</v>
      </c>
      <c r="W754">
        <v>1993</v>
      </c>
    </row>
    <row r="755" spans="1:23" x14ac:dyDescent="0.25">
      <c r="A755" s="14">
        <v>34222</v>
      </c>
      <c r="B755" s="3">
        <v>253</v>
      </c>
      <c r="C755" s="4">
        <v>19.98</v>
      </c>
      <c r="D755" s="5">
        <v>15.3</v>
      </c>
      <c r="E755" s="5">
        <v>22.1</v>
      </c>
      <c r="F755" s="5">
        <v>8.1</v>
      </c>
      <c r="G755" s="4">
        <v>39.1</v>
      </c>
      <c r="H755" s="4">
        <v>23.7</v>
      </c>
      <c r="I755" s="4">
        <v>1.7</v>
      </c>
      <c r="J755" s="4">
        <v>5.6</v>
      </c>
      <c r="K755" s="4">
        <v>0</v>
      </c>
      <c r="L755" s="4">
        <v>0</v>
      </c>
      <c r="M755" s="4">
        <v>-999</v>
      </c>
      <c r="N755" s="4">
        <v>-999</v>
      </c>
      <c r="O755" s="4">
        <v>13.8</v>
      </c>
      <c r="P755" s="5">
        <v>-999</v>
      </c>
      <c r="Q755" s="5">
        <v>-999</v>
      </c>
      <c r="R755" s="4">
        <v>0.63100000000000001</v>
      </c>
      <c r="S755" s="34">
        <f>ROUND((0.6105*(EXP((17.273*E755)/(E755+237.3))))*(100-H755)/100,3)</f>
        <v>2.0289999999999999</v>
      </c>
      <c r="T755" s="6">
        <f>IF(V755&lt;V756,L755,0)</f>
        <v>0</v>
      </c>
      <c r="U755" s="6">
        <f>IF(T755&gt;0,M755,-999)</f>
        <v>-999</v>
      </c>
      <c r="V755">
        <v>199309</v>
      </c>
      <c r="W755">
        <v>1993</v>
      </c>
    </row>
    <row r="756" spans="1:23" x14ac:dyDescent="0.25">
      <c r="A756" s="14">
        <v>34223</v>
      </c>
      <c r="B756" s="3">
        <v>254</v>
      </c>
      <c r="C756" s="4">
        <v>9.35</v>
      </c>
      <c r="D756" s="5">
        <v>5.9</v>
      </c>
      <c r="E756" s="5">
        <v>10.9</v>
      </c>
      <c r="F756" s="5">
        <v>0.2</v>
      </c>
      <c r="G756" s="4">
        <v>70.599999999999994</v>
      </c>
      <c r="H756" s="4">
        <v>36.5</v>
      </c>
      <c r="I756" s="4">
        <v>1.9</v>
      </c>
      <c r="J756" s="4">
        <v>8.1999999999999993</v>
      </c>
      <c r="K756" s="4">
        <v>0.8</v>
      </c>
      <c r="L756" s="4">
        <v>0</v>
      </c>
      <c r="M756" s="4">
        <v>-999</v>
      </c>
      <c r="N756" s="4">
        <v>-999</v>
      </c>
      <c r="O756" s="4">
        <v>10.6</v>
      </c>
      <c r="P756" s="5">
        <v>-999</v>
      </c>
      <c r="Q756" s="5">
        <v>-999</v>
      </c>
      <c r="R756" s="4">
        <v>0.47499999999999998</v>
      </c>
      <c r="S756" s="34">
        <f>ROUND((0.6105*(EXP((17.273*E756)/(E756+237.3))))*(100-H756)/100,3)</f>
        <v>0.82799999999999996</v>
      </c>
      <c r="T756" s="6">
        <f>IF(V756&lt;V757,L756,0)</f>
        <v>0</v>
      </c>
      <c r="U756" s="6">
        <f>IF(T756&gt;0,M756,-999)</f>
        <v>-999</v>
      </c>
      <c r="V756">
        <v>199309</v>
      </c>
      <c r="W756">
        <v>1993</v>
      </c>
    </row>
    <row r="757" spans="1:23" x14ac:dyDescent="0.25">
      <c r="A757" s="14">
        <v>34224</v>
      </c>
      <c r="B757" s="3">
        <v>255</v>
      </c>
      <c r="C757" s="4">
        <v>14.84</v>
      </c>
      <c r="D757" s="5">
        <v>3.4</v>
      </c>
      <c r="E757" s="5">
        <v>10</v>
      </c>
      <c r="F757" s="5">
        <v>-0.6</v>
      </c>
      <c r="G757" s="4">
        <v>74.400000000000006</v>
      </c>
      <c r="H757" s="4">
        <v>50.2</v>
      </c>
      <c r="I757" s="4">
        <v>0.7</v>
      </c>
      <c r="J757" s="4">
        <v>4.5</v>
      </c>
      <c r="K757" s="4">
        <v>0</v>
      </c>
      <c r="L757" s="4">
        <v>0</v>
      </c>
      <c r="M757" s="4">
        <v>-999</v>
      </c>
      <c r="N757" s="4">
        <v>-999</v>
      </c>
      <c r="O757" s="4">
        <v>9.6</v>
      </c>
      <c r="P757" s="5">
        <v>-999</v>
      </c>
      <c r="Q757" s="5">
        <v>-999</v>
      </c>
      <c r="R757" s="4">
        <v>0.61499999999999999</v>
      </c>
      <c r="S757" s="34">
        <f>ROUND((0.6105*(EXP((17.273*E757)/(E757+237.3))))*(100-H757)/100,3)</f>
        <v>0.61099999999999999</v>
      </c>
      <c r="T757" s="6">
        <f>IF(V757&lt;V758,L757,0)</f>
        <v>0</v>
      </c>
      <c r="U757" s="6">
        <f>IF(T757&gt;0,M757,-999)</f>
        <v>-999</v>
      </c>
      <c r="V757">
        <v>199309</v>
      </c>
      <c r="W757">
        <v>1993</v>
      </c>
    </row>
    <row r="758" spans="1:23" x14ac:dyDescent="0.25">
      <c r="A758" s="14">
        <v>34225</v>
      </c>
      <c r="B758" s="3">
        <v>256</v>
      </c>
      <c r="C758" s="4">
        <v>16.61</v>
      </c>
      <c r="D758" s="5">
        <v>5.8</v>
      </c>
      <c r="E758" s="5">
        <v>14.4</v>
      </c>
      <c r="F758" s="5">
        <v>-2.4</v>
      </c>
      <c r="G758" s="4">
        <v>53.3</v>
      </c>
      <c r="H758" s="4">
        <v>33.6</v>
      </c>
      <c r="I758" s="4">
        <v>0.8</v>
      </c>
      <c r="J758" s="4">
        <v>3.4</v>
      </c>
      <c r="K758" s="4">
        <v>0</v>
      </c>
      <c r="L758" s="4">
        <v>0</v>
      </c>
      <c r="M758" s="4">
        <v>-999</v>
      </c>
      <c r="N758" s="4">
        <v>-999</v>
      </c>
      <c r="O758" s="4">
        <v>9.1999999999999993</v>
      </c>
      <c r="P758" s="5">
        <v>-999</v>
      </c>
      <c r="Q758" s="5">
        <v>-999</v>
      </c>
      <c r="R758" s="4">
        <v>0.55000000000000004</v>
      </c>
      <c r="S758" s="34">
        <f>ROUND((0.6105*(EXP((17.273*E758)/(E758+237.3))))*(100-H758)/100,3)</f>
        <v>1.089</v>
      </c>
      <c r="T758" s="6">
        <f>IF(V758&lt;V759,L758,0)</f>
        <v>0</v>
      </c>
      <c r="U758" s="6">
        <f>IF(T758&gt;0,M758,-999)</f>
        <v>-999</v>
      </c>
      <c r="V758">
        <v>199309</v>
      </c>
      <c r="W758">
        <v>1993</v>
      </c>
    </row>
    <row r="759" spans="1:23" x14ac:dyDescent="0.25">
      <c r="A759" s="14">
        <v>34226</v>
      </c>
      <c r="B759" s="3">
        <v>257</v>
      </c>
      <c r="C759" s="4">
        <v>2.88</v>
      </c>
      <c r="D759" s="5">
        <v>4.0999999999999996</v>
      </c>
      <c r="E759" s="5">
        <v>6.2</v>
      </c>
      <c r="F759" s="5">
        <v>2</v>
      </c>
      <c r="G759" s="4">
        <v>86</v>
      </c>
      <c r="H759" s="4">
        <v>51.4</v>
      </c>
      <c r="I759" s="4">
        <v>0.4</v>
      </c>
      <c r="J759" s="4">
        <v>2.7</v>
      </c>
      <c r="K759" s="4">
        <v>1.5</v>
      </c>
      <c r="L759" s="4">
        <v>0</v>
      </c>
      <c r="M759" s="4">
        <v>-999</v>
      </c>
      <c r="N759" s="4">
        <v>-999</v>
      </c>
      <c r="O759" s="4">
        <v>8.3000000000000007</v>
      </c>
      <c r="P759" s="5">
        <v>-999</v>
      </c>
      <c r="Q759" s="5">
        <v>-999</v>
      </c>
      <c r="R759" s="4">
        <v>0.48799999999999999</v>
      </c>
      <c r="S759" s="34">
        <f>ROUND((0.6105*(EXP((17.273*E759)/(E759+237.3))))*(100-H759)/100,3)</f>
        <v>0.46100000000000002</v>
      </c>
      <c r="T759" s="6">
        <f>IF(V759&lt;V760,L759,0)</f>
        <v>0</v>
      </c>
      <c r="U759" s="6">
        <f>IF(T759&gt;0,M759,-999)</f>
        <v>-999</v>
      </c>
      <c r="V759">
        <v>199309</v>
      </c>
      <c r="W759">
        <v>1993</v>
      </c>
    </row>
    <row r="760" spans="1:23" x14ac:dyDescent="0.25">
      <c r="A760" s="14">
        <v>34227</v>
      </c>
      <c r="B760" s="3">
        <v>258</v>
      </c>
      <c r="C760" s="4">
        <v>5.67</v>
      </c>
      <c r="D760" s="5">
        <v>4</v>
      </c>
      <c r="E760" s="5">
        <v>8.4</v>
      </c>
      <c r="F760" s="5">
        <v>2</v>
      </c>
      <c r="G760" s="4">
        <v>90</v>
      </c>
      <c r="H760" s="4">
        <v>74</v>
      </c>
      <c r="I760" s="4">
        <v>0.5</v>
      </c>
      <c r="J760" s="4">
        <v>4</v>
      </c>
      <c r="K760" s="4">
        <v>0</v>
      </c>
      <c r="L760" s="4">
        <v>0</v>
      </c>
      <c r="M760" s="4">
        <v>-999</v>
      </c>
      <c r="N760" s="4">
        <v>-999</v>
      </c>
      <c r="O760" s="4">
        <v>7.7</v>
      </c>
      <c r="P760" s="5">
        <v>-999</v>
      </c>
      <c r="Q760" s="5">
        <v>-999</v>
      </c>
      <c r="R760" s="4">
        <v>0.81399999999999995</v>
      </c>
      <c r="S760" s="34">
        <f>ROUND((0.6105*(EXP((17.273*E760)/(E760+237.3))))*(100-H760)/100,3)</f>
        <v>0.28599999999999998</v>
      </c>
      <c r="T760" s="6">
        <f>IF(V760&lt;V761,L760,0)</f>
        <v>0</v>
      </c>
      <c r="U760" s="6">
        <f>IF(T760&gt;0,M760,-999)</f>
        <v>-999</v>
      </c>
      <c r="V760">
        <v>199309</v>
      </c>
      <c r="W760">
        <v>1993</v>
      </c>
    </row>
    <row r="761" spans="1:23" x14ac:dyDescent="0.25">
      <c r="A761" s="14">
        <v>34228</v>
      </c>
      <c r="B761" s="3">
        <v>259</v>
      </c>
      <c r="C761" s="4">
        <v>16.309999999999999</v>
      </c>
      <c r="D761" s="5">
        <v>5.6</v>
      </c>
      <c r="E761" s="5">
        <v>13.5</v>
      </c>
      <c r="F761" s="5">
        <v>0.6</v>
      </c>
      <c r="G761" s="4">
        <v>70</v>
      </c>
      <c r="H761" s="4">
        <v>42.9</v>
      </c>
      <c r="I761" s="4">
        <v>0.7</v>
      </c>
      <c r="J761" s="4">
        <v>4</v>
      </c>
      <c r="K761" s="4">
        <v>0</v>
      </c>
      <c r="L761" s="4">
        <v>0</v>
      </c>
      <c r="M761" s="4">
        <v>-999</v>
      </c>
      <c r="N761" s="4">
        <v>-999</v>
      </c>
      <c r="O761" s="4">
        <v>7.8</v>
      </c>
      <c r="P761" s="5">
        <v>-999</v>
      </c>
      <c r="Q761" s="5">
        <v>-999</v>
      </c>
      <c r="R761" s="4">
        <v>0.66100000000000003</v>
      </c>
      <c r="S761" s="34">
        <f>ROUND((0.6105*(EXP((17.273*E761)/(E761+237.3))))*(100-H761)/100,3)</f>
        <v>0.88300000000000001</v>
      </c>
      <c r="T761" s="6">
        <f>IF(V761&lt;V762,L761,0)</f>
        <v>0</v>
      </c>
      <c r="U761" s="6">
        <f>IF(T761&gt;0,M761,-999)</f>
        <v>-999</v>
      </c>
      <c r="V761">
        <v>199309</v>
      </c>
      <c r="W761">
        <v>1993</v>
      </c>
    </row>
    <row r="762" spans="1:23" x14ac:dyDescent="0.25">
      <c r="A762" s="14">
        <v>34229</v>
      </c>
      <c r="B762" s="3">
        <v>260</v>
      </c>
      <c r="C762" s="4">
        <v>18.55</v>
      </c>
      <c r="D762" s="5">
        <v>6.2</v>
      </c>
      <c r="E762" s="5">
        <v>14.8</v>
      </c>
      <c r="F762" s="5">
        <v>-1.3</v>
      </c>
      <c r="G762" s="4">
        <v>66.599999999999994</v>
      </c>
      <c r="H762" s="4">
        <v>37.1</v>
      </c>
      <c r="I762" s="4">
        <v>0.7</v>
      </c>
      <c r="J762" s="4">
        <v>3.6</v>
      </c>
      <c r="K762" s="4">
        <v>0.3</v>
      </c>
      <c r="L762" s="4">
        <v>0</v>
      </c>
      <c r="M762" s="4">
        <v>-999</v>
      </c>
      <c r="N762" s="4">
        <v>-999</v>
      </c>
      <c r="O762" s="4">
        <v>8.4</v>
      </c>
      <c r="P762" s="5">
        <v>-999</v>
      </c>
      <c r="Q762" s="5">
        <v>-999</v>
      </c>
      <c r="R762" s="4">
        <v>0.625</v>
      </c>
      <c r="S762" s="34">
        <f>ROUND((0.6105*(EXP((17.273*E762)/(E762+237.3))))*(100-H762)/100,3)</f>
        <v>1.0589999999999999</v>
      </c>
      <c r="T762" s="6">
        <f>IF(V762&lt;V763,L762,0)</f>
        <v>0</v>
      </c>
      <c r="U762" s="6">
        <f>IF(T762&gt;0,M762,-999)</f>
        <v>-999</v>
      </c>
      <c r="V762">
        <v>199309</v>
      </c>
      <c r="W762">
        <v>1993</v>
      </c>
    </row>
    <row r="763" spans="1:23" x14ac:dyDescent="0.25">
      <c r="A763" s="14">
        <v>34230</v>
      </c>
      <c r="B763" s="3">
        <v>261</v>
      </c>
      <c r="C763" s="4">
        <v>17.61</v>
      </c>
      <c r="D763" s="5">
        <v>7.1</v>
      </c>
      <c r="E763" s="5">
        <v>14.7</v>
      </c>
      <c r="F763" s="5">
        <v>1.2</v>
      </c>
      <c r="G763" s="4">
        <v>67.099999999999994</v>
      </c>
      <c r="H763" s="4">
        <v>43.4</v>
      </c>
      <c r="I763" s="4">
        <v>0.8</v>
      </c>
      <c r="J763" s="4">
        <v>4</v>
      </c>
      <c r="K763" s="4">
        <v>2.2999999999999998</v>
      </c>
      <c r="L763" s="4">
        <v>0</v>
      </c>
      <c r="M763" s="4">
        <v>-999</v>
      </c>
      <c r="N763" s="4">
        <v>-999</v>
      </c>
      <c r="O763" s="4">
        <v>8.8000000000000007</v>
      </c>
      <c r="P763" s="5">
        <v>-999</v>
      </c>
      <c r="Q763" s="5">
        <v>-999</v>
      </c>
      <c r="R763" s="4">
        <v>0.72799999999999998</v>
      </c>
      <c r="S763" s="34">
        <f>ROUND((0.6105*(EXP((17.273*E763)/(E763+237.3))))*(100-H763)/100,3)</f>
        <v>0.94599999999999995</v>
      </c>
      <c r="T763" s="6">
        <f>IF(V763&lt;V764,L763,0)</f>
        <v>0</v>
      </c>
      <c r="U763" s="6">
        <f>IF(T763&gt;0,M763,-999)</f>
        <v>-999</v>
      </c>
      <c r="V763">
        <v>199309</v>
      </c>
      <c r="W763">
        <v>1993</v>
      </c>
    </row>
    <row r="764" spans="1:23" x14ac:dyDescent="0.25">
      <c r="A764" s="14">
        <v>34231</v>
      </c>
      <c r="B764" s="3">
        <v>262</v>
      </c>
      <c r="C764" s="4">
        <v>3.49</v>
      </c>
      <c r="D764" s="5">
        <v>2.7</v>
      </c>
      <c r="E764" s="5">
        <v>7.3</v>
      </c>
      <c r="F764" s="5">
        <v>-0.5</v>
      </c>
      <c r="G764" s="4">
        <v>95.9</v>
      </c>
      <c r="H764" s="4">
        <v>91.1</v>
      </c>
      <c r="I764" s="4">
        <v>0.3</v>
      </c>
      <c r="J764" s="4">
        <v>3.4</v>
      </c>
      <c r="K764" s="4">
        <v>7</v>
      </c>
      <c r="L764" s="4">
        <v>0</v>
      </c>
      <c r="M764" s="4">
        <v>-999</v>
      </c>
      <c r="N764" s="4">
        <v>-999</v>
      </c>
      <c r="O764" s="4">
        <v>7.4</v>
      </c>
      <c r="P764" s="5">
        <v>-999</v>
      </c>
      <c r="Q764" s="5">
        <v>-999</v>
      </c>
      <c r="R764" s="4">
        <v>0.92800000000000005</v>
      </c>
      <c r="S764" s="34">
        <f>ROUND((0.6105*(EXP((17.273*E764)/(E764+237.3))))*(100-H764)/100,3)</f>
        <v>9.0999999999999998E-2</v>
      </c>
      <c r="T764" s="6">
        <f>IF(V764&lt;V765,L764,0)</f>
        <v>0</v>
      </c>
      <c r="U764" s="6">
        <f>IF(T764&gt;0,M764,-999)</f>
        <v>-999</v>
      </c>
      <c r="V764">
        <v>199309</v>
      </c>
      <c r="W764">
        <v>1993</v>
      </c>
    </row>
    <row r="765" spans="1:23" x14ac:dyDescent="0.25">
      <c r="A765" s="14">
        <v>34232</v>
      </c>
      <c r="B765" s="3">
        <v>263</v>
      </c>
      <c r="C765" s="4">
        <v>1.1499999999999999</v>
      </c>
      <c r="D765" s="5">
        <v>-0.6</v>
      </c>
      <c r="E765" s="5">
        <v>1.3</v>
      </c>
      <c r="F765" s="5">
        <v>-1.8</v>
      </c>
      <c r="G765" s="4">
        <v>97</v>
      </c>
      <c r="H765" s="4">
        <v>95.4</v>
      </c>
      <c r="I765" s="4">
        <v>0.2</v>
      </c>
      <c r="J765" s="4">
        <v>2.1</v>
      </c>
      <c r="K765" s="4">
        <v>5</v>
      </c>
      <c r="L765" s="4">
        <v>0</v>
      </c>
      <c r="M765" s="4">
        <v>-999</v>
      </c>
      <c r="N765" s="4">
        <v>-999</v>
      </c>
      <c r="O765" s="4">
        <v>4.4000000000000004</v>
      </c>
      <c r="P765" s="5">
        <v>-999</v>
      </c>
      <c r="Q765" s="5">
        <v>-999</v>
      </c>
      <c r="R765" s="4">
        <v>0.63900000000000001</v>
      </c>
      <c r="S765" s="34">
        <f>ROUND((0.6105*(EXP((17.273*E765)/(E765+237.3))))*(100-H765)/100,3)</f>
        <v>3.1E-2</v>
      </c>
      <c r="T765" s="6">
        <f>IF(V765&lt;V766,L765,0)</f>
        <v>0</v>
      </c>
      <c r="U765" s="6">
        <f>IF(T765&gt;0,M765,-999)</f>
        <v>-999</v>
      </c>
      <c r="V765">
        <v>199309</v>
      </c>
      <c r="W765">
        <v>1993</v>
      </c>
    </row>
    <row r="766" spans="1:23" x14ac:dyDescent="0.25">
      <c r="A766" s="14">
        <v>34233</v>
      </c>
      <c r="B766" s="3">
        <v>264</v>
      </c>
      <c r="C766" s="4">
        <v>14.92</v>
      </c>
      <c r="D766" s="5">
        <v>2.5</v>
      </c>
      <c r="E766" s="5">
        <v>10.3</v>
      </c>
      <c r="F766" s="5">
        <v>-2.6</v>
      </c>
      <c r="G766" s="4">
        <v>81.5</v>
      </c>
      <c r="H766" s="4">
        <v>49.9</v>
      </c>
      <c r="I766" s="4">
        <v>0.4</v>
      </c>
      <c r="J766" s="4">
        <v>3.1</v>
      </c>
      <c r="K766" s="4">
        <v>0</v>
      </c>
      <c r="L766" s="4">
        <v>0</v>
      </c>
      <c r="M766" s="4">
        <v>-999</v>
      </c>
      <c r="N766" s="4">
        <v>-999</v>
      </c>
      <c r="O766" s="4">
        <v>6.2</v>
      </c>
      <c r="P766" s="5">
        <v>-999</v>
      </c>
      <c r="Q766" s="5">
        <v>-999</v>
      </c>
      <c r="R766" s="4">
        <v>0.623</v>
      </c>
      <c r="S766" s="34">
        <f>ROUND((0.6105*(EXP((17.273*E766)/(E766+237.3))))*(100-H766)/100,3)</f>
        <v>0.627</v>
      </c>
      <c r="T766" s="6">
        <f>IF(V766&lt;V767,L766,0)</f>
        <v>0</v>
      </c>
      <c r="U766" s="6">
        <f>IF(T766&gt;0,M766,-999)</f>
        <v>-999</v>
      </c>
      <c r="V766">
        <v>199309</v>
      </c>
      <c r="W766">
        <v>1993</v>
      </c>
    </row>
    <row r="767" spans="1:23" x14ac:dyDescent="0.25">
      <c r="A767" s="14">
        <v>34234</v>
      </c>
      <c r="B767" s="3">
        <v>265</v>
      </c>
      <c r="C767" s="4">
        <v>17.579999999999998</v>
      </c>
      <c r="D767" s="5">
        <v>5.2</v>
      </c>
      <c r="E767" s="5">
        <v>14.3</v>
      </c>
      <c r="F767" s="5">
        <v>-2.4</v>
      </c>
      <c r="G767" s="4">
        <v>64.400000000000006</v>
      </c>
      <c r="H767" s="4">
        <v>32.6</v>
      </c>
      <c r="I767" s="4">
        <v>0.7</v>
      </c>
      <c r="J767" s="4">
        <v>3.7</v>
      </c>
      <c r="K767" s="4">
        <v>0</v>
      </c>
      <c r="L767" s="4">
        <v>0</v>
      </c>
      <c r="M767" s="4">
        <v>-999</v>
      </c>
      <c r="N767" s="4">
        <v>-999</v>
      </c>
      <c r="O767" s="4">
        <v>6.9</v>
      </c>
      <c r="P767" s="5">
        <v>-999</v>
      </c>
      <c r="Q767" s="5">
        <v>-999</v>
      </c>
      <c r="R767" s="4">
        <v>0.53200000000000003</v>
      </c>
      <c r="S767" s="34">
        <f>ROUND((0.6105*(EXP((17.273*E767)/(E767+237.3))))*(100-H767)/100,3)</f>
        <v>1.0980000000000001</v>
      </c>
      <c r="T767" s="6">
        <f>IF(V767&lt;V768,L767,0)</f>
        <v>0</v>
      </c>
      <c r="U767" s="6">
        <f>IF(T767&gt;0,M767,-999)</f>
        <v>-999</v>
      </c>
      <c r="V767">
        <v>199309</v>
      </c>
      <c r="W767">
        <v>1993</v>
      </c>
    </row>
    <row r="768" spans="1:23" x14ac:dyDescent="0.25">
      <c r="A768" s="14">
        <v>34235</v>
      </c>
      <c r="B768" s="3">
        <v>266</v>
      </c>
      <c r="C768" s="4">
        <v>17.63</v>
      </c>
      <c r="D768" s="5">
        <v>7.9</v>
      </c>
      <c r="E768" s="5">
        <v>16.7</v>
      </c>
      <c r="F768" s="5">
        <v>0.7</v>
      </c>
      <c r="G768" s="4">
        <v>53.7</v>
      </c>
      <c r="H768" s="4">
        <v>21.3</v>
      </c>
      <c r="I768" s="4">
        <v>0.7</v>
      </c>
      <c r="J768" s="4">
        <v>3.7</v>
      </c>
      <c r="K768" s="4">
        <v>0</v>
      </c>
      <c r="L768" s="4">
        <v>0</v>
      </c>
      <c r="M768" s="4">
        <v>-999</v>
      </c>
      <c r="N768" s="4">
        <v>-999</v>
      </c>
      <c r="O768" s="4">
        <v>7.6</v>
      </c>
      <c r="P768" s="5">
        <v>-999</v>
      </c>
      <c r="Q768" s="5">
        <v>-999</v>
      </c>
      <c r="R768" s="4">
        <v>0.40500000000000003</v>
      </c>
      <c r="S768" s="34">
        <f>ROUND((0.6105*(EXP((17.273*E768)/(E768+237.3))))*(100-H768)/100,3)</f>
        <v>1.496</v>
      </c>
      <c r="T768" s="6">
        <f>IF(V768&lt;V769,L768,0)</f>
        <v>0</v>
      </c>
      <c r="U768" s="6">
        <f>IF(T768&gt;0,M768,-999)</f>
        <v>-999</v>
      </c>
      <c r="V768">
        <v>199309</v>
      </c>
      <c r="W768">
        <v>1993</v>
      </c>
    </row>
    <row r="769" spans="1:23" x14ac:dyDescent="0.25">
      <c r="A769" s="14">
        <v>34236</v>
      </c>
      <c r="B769" s="3">
        <v>267</v>
      </c>
      <c r="C769" s="4">
        <v>5.46</v>
      </c>
      <c r="D769" s="5">
        <v>5.3</v>
      </c>
      <c r="E769" s="5">
        <v>8.8000000000000007</v>
      </c>
      <c r="F769" s="5">
        <v>0.3</v>
      </c>
      <c r="G769" s="4">
        <v>61.9</v>
      </c>
      <c r="H769" s="4">
        <v>39.5</v>
      </c>
      <c r="I769" s="4">
        <v>0.9</v>
      </c>
      <c r="J769" s="4">
        <v>5.5</v>
      </c>
      <c r="K769" s="4">
        <v>0</v>
      </c>
      <c r="L769" s="4">
        <v>0</v>
      </c>
      <c r="M769" s="4">
        <v>-999</v>
      </c>
      <c r="N769" s="4">
        <v>-999</v>
      </c>
      <c r="O769" s="4">
        <v>5.6</v>
      </c>
      <c r="P769" s="5">
        <v>-999</v>
      </c>
      <c r="Q769" s="5">
        <v>-999</v>
      </c>
      <c r="R769" s="4">
        <v>0.44700000000000001</v>
      </c>
      <c r="S769" s="34">
        <f>ROUND((0.6105*(EXP((17.273*E769)/(E769+237.3))))*(100-H769)/100,3)</f>
        <v>0.68500000000000005</v>
      </c>
      <c r="T769" s="6">
        <f>IF(V769&lt;V770,L769,0)</f>
        <v>0</v>
      </c>
      <c r="U769" s="6">
        <f>IF(T769&gt;0,M769,-999)</f>
        <v>-999</v>
      </c>
      <c r="V769">
        <v>199309</v>
      </c>
      <c r="W769">
        <v>1993</v>
      </c>
    </row>
    <row r="770" spans="1:23" x14ac:dyDescent="0.25">
      <c r="A770" s="14">
        <v>34237</v>
      </c>
      <c r="B770" s="3">
        <v>268</v>
      </c>
      <c r="C770" s="4">
        <v>15.88</v>
      </c>
      <c r="D770" s="5">
        <v>5.4</v>
      </c>
      <c r="E770" s="5">
        <v>13</v>
      </c>
      <c r="F770" s="5">
        <v>-0.6</v>
      </c>
      <c r="G770" s="4">
        <v>70.7</v>
      </c>
      <c r="H770" s="4">
        <v>43.3</v>
      </c>
      <c r="I770" s="4">
        <v>0.6</v>
      </c>
      <c r="J770" s="4">
        <v>4.5999999999999996</v>
      </c>
      <c r="K770" s="4">
        <v>0.3</v>
      </c>
      <c r="L770" s="4">
        <v>0</v>
      </c>
      <c r="M770" s="4">
        <v>-999</v>
      </c>
      <c r="N770" s="4">
        <v>-999</v>
      </c>
      <c r="O770" s="4">
        <v>6.4</v>
      </c>
      <c r="P770" s="5">
        <v>-999</v>
      </c>
      <c r="Q770" s="5">
        <v>-999</v>
      </c>
      <c r="R770" s="4">
        <v>0.64800000000000002</v>
      </c>
      <c r="S770" s="34">
        <f>ROUND((0.6105*(EXP((17.273*E770)/(E770+237.3))))*(100-H770)/100,3)</f>
        <v>0.84899999999999998</v>
      </c>
      <c r="T770" s="6">
        <f>IF(V770&lt;V771,L770,0)</f>
        <v>0</v>
      </c>
      <c r="U770" s="6">
        <f>IF(T770&gt;0,M770,-999)</f>
        <v>-999</v>
      </c>
      <c r="V770">
        <v>199309</v>
      </c>
      <c r="W770">
        <v>1993</v>
      </c>
    </row>
    <row r="771" spans="1:23" x14ac:dyDescent="0.25">
      <c r="A771" s="14">
        <v>34238</v>
      </c>
      <c r="B771" s="3">
        <v>269</v>
      </c>
      <c r="C771" s="4">
        <v>15.65</v>
      </c>
      <c r="D771" s="5">
        <v>10.1</v>
      </c>
      <c r="E771" s="5">
        <v>19.100000000000001</v>
      </c>
      <c r="F771" s="5">
        <v>1.3</v>
      </c>
      <c r="G771" s="4">
        <v>52</v>
      </c>
      <c r="H771" s="4">
        <v>32.200000000000003</v>
      </c>
      <c r="I771" s="4">
        <v>0.7</v>
      </c>
      <c r="J771" s="4">
        <v>3.3</v>
      </c>
      <c r="K771" s="4">
        <v>0</v>
      </c>
      <c r="L771" s="4">
        <v>0</v>
      </c>
      <c r="M771" s="4">
        <v>-999</v>
      </c>
      <c r="N771" s="4">
        <v>-999</v>
      </c>
      <c r="O771" s="4">
        <v>8</v>
      </c>
      <c r="P771" s="5">
        <v>-999</v>
      </c>
      <c r="Q771" s="5">
        <v>-999</v>
      </c>
      <c r="R771" s="4">
        <v>0.71399999999999997</v>
      </c>
      <c r="S771" s="34">
        <f>ROUND((0.6105*(EXP((17.273*E771)/(E771+237.3))))*(100-H771)/100,3)</f>
        <v>1.4990000000000001</v>
      </c>
      <c r="T771" s="6">
        <f>IF(V771&lt;V772,L771,0)</f>
        <v>0</v>
      </c>
      <c r="U771" s="6">
        <f>IF(T771&gt;0,M771,-999)</f>
        <v>-999</v>
      </c>
      <c r="V771">
        <v>199309</v>
      </c>
      <c r="W771">
        <v>1993</v>
      </c>
    </row>
    <row r="772" spans="1:23" x14ac:dyDescent="0.25">
      <c r="A772" s="14">
        <v>34239</v>
      </c>
      <c r="B772" s="3">
        <v>270</v>
      </c>
      <c r="C772" s="4">
        <v>15.13</v>
      </c>
      <c r="D772" s="5">
        <v>12.2</v>
      </c>
      <c r="E772" s="5">
        <v>20.399999999999999</v>
      </c>
      <c r="F772" s="5">
        <v>6.2</v>
      </c>
      <c r="G772" s="4">
        <v>60.9</v>
      </c>
      <c r="H772" s="4">
        <v>39.700000000000003</v>
      </c>
      <c r="I772" s="4">
        <v>0.6</v>
      </c>
      <c r="J772" s="4">
        <v>3.2</v>
      </c>
      <c r="K772" s="4">
        <v>0</v>
      </c>
      <c r="L772" s="4">
        <v>0</v>
      </c>
      <c r="M772" s="4">
        <v>-999</v>
      </c>
      <c r="N772" s="4">
        <v>-999</v>
      </c>
      <c r="O772" s="4">
        <v>9.6</v>
      </c>
      <c r="P772" s="5">
        <v>-999</v>
      </c>
      <c r="Q772" s="5">
        <v>-999</v>
      </c>
      <c r="R772" s="4">
        <v>0.95199999999999996</v>
      </c>
      <c r="S772" s="34">
        <f>ROUND((0.6105*(EXP((17.273*E772)/(E772+237.3))))*(100-H772)/100,3)</f>
        <v>1.4450000000000001</v>
      </c>
      <c r="T772" s="6">
        <f>IF(V772&lt;V773,L772,0)</f>
        <v>0</v>
      </c>
      <c r="U772" s="6">
        <f>IF(T772&gt;0,M772,-999)</f>
        <v>-999</v>
      </c>
      <c r="V772">
        <v>199309</v>
      </c>
      <c r="W772">
        <v>1993</v>
      </c>
    </row>
    <row r="773" spans="1:23" x14ac:dyDescent="0.25">
      <c r="A773" s="14">
        <v>34240</v>
      </c>
      <c r="B773" s="3">
        <v>271</v>
      </c>
      <c r="C773" s="4">
        <v>15.34</v>
      </c>
      <c r="D773" s="5">
        <v>12</v>
      </c>
      <c r="E773" s="5">
        <v>20.399999999999999</v>
      </c>
      <c r="F773" s="5">
        <v>5.7</v>
      </c>
      <c r="G773" s="4">
        <v>58.5</v>
      </c>
      <c r="H773" s="4">
        <v>28.7</v>
      </c>
      <c r="I773" s="4">
        <v>0.7</v>
      </c>
      <c r="J773" s="4">
        <v>3.1</v>
      </c>
      <c r="K773" s="4">
        <v>0</v>
      </c>
      <c r="L773" s="4">
        <v>0</v>
      </c>
      <c r="M773" s="4">
        <v>-999</v>
      </c>
      <c r="N773" s="4">
        <v>-999</v>
      </c>
      <c r="O773" s="4">
        <v>10</v>
      </c>
      <c r="P773" s="5">
        <v>-999</v>
      </c>
      <c r="Q773" s="5">
        <v>-999</v>
      </c>
      <c r="R773" s="4">
        <v>0.68700000000000006</v>
      </c>
      <c r="S773" s="34">
        <f>ROUND((0.6105*(EXP((17.273*E773)/(E773+237.3))))*(100-H773)/100,3)</f>
        <v>1.708</v>
      </c>
      <c r="T773" s="6">
        <f>IF(V773&lt;V774,L773,0)</f>
        <v>0</v>
      </c>
      <c r="U773" s="6">
        <f>IF(T773&gt;0,M773,-999)</f>
        <v>-999</v>
      </c>
      <c r="V773">
        <v>199309</v>
      </c>
      <c r="W773">
        <v>1993</v>
      </c>
    </row>
    <row r="774" spans="1:23" x14ac:dyDescent="0.25">
      <c r="A774" s="14">
        <v>34241</v>
      </c>
      <c r="B774" s="3">
        <v>272</v>
      </c>
      <c r="C774" s="4">
        <v>12.9</v>
      </c>
      <c r="D774" s="5">
        <v>12.7</v>
      </c>
      <c r="E774" s="5">
        <v>18.7</v>
      </c>
      <c r="F774" s="5">
        <v>7</v>
      </c>
      <c r="G774" s="4">
        <v>45.3</v>
      </c>
      <c r="H774" s="4">
        <v>29.3</v>
      </c>
      <c r="I774" s="4">
        <v>1.6</v>
      </c>
      <c r="J774" s="4">
        <v>5.9</v>
      </c>
      <c r="K774" s="4">
        <v>0</v>
      </c>
      <c r="L774" s="4">
        <v>0</v>
      </c>
      <c r="M774" s="4">
        <v>-999</v>
      </c>
      <c r="N774" s="4">
        <v>-999</v>
      </c>
      <c r="O774" s="4">
        <v>9.1</v>
      </c>
      <c r="P774" s="5">
        <v>-999</v>
      </c>
      <c r="Q774" s="5">
        <v>-999</v>
      </c>
      <c r="R774" s="4">
        <v>0.63100000000000001</v>
      </c>
      <c r="S774" s="34">
        <f>ROUND((0.6105*(EXP((17.273*E774)/(E774+237.3))))*(100-H774)/100,3)</f>
        <v>1.524</v>
      </c>
      <c r="T774" s="6">
        <f>IF(V774&lt;V775,L774,0)</f>
        <v>0</v>
      </c>
      <c r="U774" s="6">
        <f>IF(T774&gt;0,M774,-999)</f>
        <v>-999</v>
      </c>
      <c r="V774">
        <v>199309</v>
      </c>
      <c r="W774">
        <v>1993</v>
      </c>
    </row>
    <row r="775" spans="1:23" x14ac:dyDescent="0.25">
      <c r="A775" s="14">
        <v>34242</v>
      </c>
      <c r="B775" s="3">
        <v>273</v>
      </c>
      <c r="C775" s="4">
        <v>14.06</v>
      </c>
      <c r="D775" s="5">
        <v>7.8</v>
      </c>
      <c r="E775" s="5">
        <v>13.3</v>
      </c>
      <c r="F775" s="5">
        <v>3.7</v>
      </c>
      <c r="G775" s="4">
        <v>54.2</v>
      </c>
      <c r="H775" s="4">
        <v>36.5</v>
      </c>
      <c r="I775" s="4">
        <v>0.8</v>
      </c>
      <c r="J775" s="4">
        <v>6.3</v>
      </c>
      <c r="K775" s="4">
        <v>0</v>
      </c>
      <c r="L775" s="4">
        <v>0</v>
      </c>
      <c r="M775" s="4">
        <v>-999</v>
      </c>
      <c r="N775" s="4">
        <v>-999</v>
      </c>
      <c r="O775" s="4">
        <v>8.6999999999999993</v>
      </c>
      <c r="P775" s="5">
        <v>-999</v>
      </c>
      <c r="Q775" s="5">
        <v>-999</v>
      </c>
      <c r="R775" s="4">
        <v>0.55600000000000005</v>
      </c>
      <c r="S775" s="34">
        <f>ROUND((0.6105*(EXP((17.273*E775)/(E775+237.3))))*(100-H775)/100,3)</f>
        <v>0.97</v>
      </c>
      <c r="T775" s="6">
        <f>IF(V775&lt;V776,L775,0)</f>
        <v>0</v>
      </c>
      <c r="U775" s="6">
        <f>IF(T775&gt;0,M775,-999)</f>
        <v>-999</v>
      </c>
      <c r="V775">
        <v>199309</v>
      </c>
      <c r="W775">
        <v>1993</v>
      </c>
    </row>
    <row r="776" spans="1:23" x14ac:dyDescent="0.25">
      <c r="A776" s="14">
        <v>34243</v>
      </c>
      <c r="B776" s="3">
        <v>274</v>
      </c>
      <c r="C776" s="4">
        <v>14.32</v>
      </c>
      <c r="D776" s="5">
        <v>8.8000000000000007</v>
      </c>
      <c r="E776" s="5">
        <v>15.4</v>
      </c>
      <c r="F776" s="5">
        <v>3.3</v>
      </c>
      <c r="G776" s="4">
        <v>54.8</v>
      </c>
      <c r="H776" s="4">
        <v>44.4</v>
      </c>
      <c r="I776" s="4">
        <v>0.8</v>
      </c>
      <c r="J776" s="4">
        <v>5.5</v>
      </c>
      <c r="K776" s="4">
        <v>0</v>
      </c>
      <c r="L776" s="4">
        <v>0</v>
      </c>
      <c r="M776" s="4">
        <v>-999</v>
      </c>
      <c r="N776" s="4">
        <v>-999</v>
      </c>
      <c r="O776" s="4">
        <v>8.1</v>
      </c>
      <c r="P776" s="5">
        <v>-999</v>
      </c>
      <c r="Q776" s="5">
        <v>-999</v>
      </c>
      <c r="R776" s="4">
        <v>0.77500000000000002</v>
      </c>
      <c r="S776" s="34">
        <f>ROUND((0.6105*(EXP((17.273*E776)/(E776+237.3))))*(100-H776)/100,3)</f>
        <v>0.97299999999999998</v>
      </c>
      <c r="T776" s="6">
        <f>IF(V776&lt;V777,L776,0)</f>
        <v>0</v>
      </c>
      <c r="U776" s="6">
        <f>IF(T776&gt;0,M776,-999)</f>
        <v>-999</v>
      </c>
      <c r="V776">
        <v>199310</v>
      </c>
      <c r="W776">
        <v>1993</v>
      </c>
    </row>
    <row r="777" spans="1:23" x14ac:dyDescent="0.25">
      <c r="A777" s="14">
        <v>34244</v>
      </c>
      <c r="B777" s="3">
        <v>275</v>
      </c>
      <c r="C777" s="4">
        <v>14.69</v>
      </c>
      <c r="D777" s="5">
        <v>11.6</v>
      </c>
      <c r="E777" s="5">
        <v>20.9</v>
      </c>
      <c r="F777" s="5">
        <v>6.3</v>
      </c>
      <c r="G777" s="4">
        <v>57.7</v>
      </c>
      <c r="H777" s="4">
        <v>38.4</v>
      </c>
      <c r="I777" s="4">
        <v>0.6</v>
      </c>
      <c r="J777" s="4">
        <v>3.5</v>
      </c>
      <c r="K777" s="4">
        <v>0</v>
      </c>
      <c r="L777" s="4">
        <v>0</v>
      </c>
      <c r="M777" s="4">
        <v>-999</v>
      </c>
      <c r="N777" s="4">
        <v>-999</v>
      </c>
      <c r="O777" s="4">
        <v>8.9</v>
      </c>
      <c r="P777" s="5">
        <v>-999</v>
      </c>
      <c r="Q777" s="5">
        <v>-999</v>
      </c>
      <c r="R777" s="4">
        <v>0.94799999999999995</v>
      </c>
      <c r="S777" s="34">
        <f>ROUND((0.6105*(EXP((17.273*E777)/(E777+237.3))))*(100-H777)/100,3)</f>
        <v>1.522</v>
      </c>
      <c r="T777" s="6">
        <f>IF(V777&lt;V778,L777,0)</f>
        <v>0</v>
      </c>
      <c r="U777" s="6">
        <f>IF(T777&gt;0,M777,-999)</f>
        <v>-999</v>
      </c>
      <c r="V777">
        <v>199310</v>
      </c>
      <c r="W777">
        <v>1993</v>
      </c>
    </row>
    <row r="778" spans="1:23" x14ac:dyDescent="0.25">
      <c r="A778" s="14">
        <v>34245</v>
      </c>
      <c r="B778" s="3">
        <v>276</v>
      </c>
      <c r="C778" s="4">
        <v>14.51</v>
      </c>
      <c r="D778" s="5">
        <v>12.2</v>
      </c>
      <c r="E778" s="5">
        <v>20.2</v>
      </c>
      <c r="F778" s="5">
        <v>5.6</v>
      </c>
      <c r="G778" s="4">
        <v>62.7</v>
      </c>
      <c r="H778" s="4">
        <v>42.3</v>
      </c>
      <c r="I778" s="4">
        <v>0.7</v>
      </c>
      <c r="J778" s="4">
        <v>3.2</v>
      </c>
      <c r="K778" s="4">
        <v>0</v>
      </c>
      <c r="L778" s="4">
        <v>0</v>
      </c>
      <c r="M778" s="4">
        <v>-999</v>
      </c>
      <c r="N778" s="4">
        <v>-999</v>
      </c>
      <c r="O778" s="4">
        <v>9.4</v>
      </c>
      <c r="P778" s="5">
        <v>-999</v>
      </c>
      <c r="Q778" s="5">
        <v>-999</v>
      </c>
      <c r="R778" s="4">
        <v>0.999</v>
      </c>
      <c r="S778" s="34">
        <f>ROUND((0.6105*(EXP((17.273*E778)/(E778+237.3))))*(100-H778)/100,3)</f>
        <v>1.3660000000000001</v>
      </c>
      <c r="T778" s="6">
        <f>IF(V778&lt;V779,L778,0)</f>
        <v>0</v>
      </c>
      <c r="U778" s="6">
        <f>IF(T778&gt;0,M778,-999)</f>
        <v>-999</v>
      </c>
      <c r="V778">
        <v>199310</v>
      </c>
      <c r="W778">
        <v>1993</v>
      </c>
    </row>
    <row r="779" spans="1:23" x14ac:dyDescent="0.25">
      <c r="A779" s="14">
        <v>34246</v>
      </c>
      <c r="B779" s="3">
        <v>277</v>
      </c>
      <c r="C779" s="4">
        <v>14.23</v>
      </c>
      <c r="D779" s="5">
        <v>11.9</v>
      </c>
      <c r="E779" s="5">
        <v>20.3</v>
      </c>
      <c r="F779" s="5">
        <v>5.6</v>
      </c>
      <c r="G779" s="4">
        <v>58.9</v>
      </c>
      <c r="H779" s="4">
        <v>35.200000000000003</v>
      </c>
      <c r="I779" s="4">
        <v>0.7</v>
      </c>
      <c r="J779" s="4">
        <v>3.6</v>
      </c>
      <c r="K779" s="4">
        <v>0</v>
      </c>
      <c r="L779" s="4">
        <v>0</v>
      </c>
      <c r="M779" s="4">
        <v>-999</v>
      </c>
      <c r="N779" s="4">
        <v>-999</v>
      </c>
      <c r="O779" s="4">
        <v>9.5</v>
      </c>
      <c r="P779" s="5">
        <v>-999</v>
      </c>
      <c r="Q779" s="5">
        <v>-999</v>
      </c>
      <c r="R779" s="4">
        <v>0.84</v>
      </c>
      <c r="S779" s="34">
        <f>ROUND((0.6105*(EXP((17.273*E779)/(E779+237.3))))*(100-H779)/100,3)</f>
        <v>1.5429999999999999</v>
      </c>
      <c r="T779" s="6">
        <f>IF(V779&lt;V780,L779,0)</f>
        <v>0</v>
      </c>
      <c r="U779" s="6">
        <f>IF(T779&gt;0,M779,-999)</f>
        <v>-999</v>
      </c>
      <c r="V779">
        <v>199310</v>
      </c>
      <c r="W779">
        <v>1993</v>
      </c>
    </row>
    <row r="780" spans="1:23" x14ac:dyDescent="0.25">
      <c r="A780" s="14">
        <v>34247</v>
      </c>
      <c r="B780" s="3">
        <v>278</v>
      </c>
      <c r="C780" s="4">
        <v>14</v>
      </c>
      <c r="D780" s="5">
        <v>11</v>
      </c>
      <c r="E780" s="5">
        <v>19</v>
      </c>
      <c r="F780" s="5">
        <v>0</v>
      </c>
      <c r="G780" s="4">
        <v>58.2</v>
      </c>
      <c r="H780" s="4">
        <v>36.200000000000003</v>
      </c>
      <c r="I780" s="4">
        <v>0.2</v>
      </c>
      <c r="J780" s="4">
        <v>2.2000000000000002</v>
      </c>
      <c r="K780" s="4">
        <v>0</v>
      </c>
      <c r="L780" s="4">
        <v>0</v>
      </c>
      <c r="M780" s="4">
        <v>-999</v>
      </c>
      <c r="N780" s="4">
        <v>-999</v>
      </c>
      <c r="O780" s="4">
        <v>0</v>
      </c>
      <c r="P780" s="5">
        <v>-999</v>
      </c>
      <c r="Q780" s="5">
        <v>-999</v>
      </c>
      <c r="R780" s="4">
        <v>0.79500000000000004</v>
      </c>
      <c r="S780" s="34">
        <f>ROUND((0.6105*(EXP((17.273*E780)/(E780+237.3))))*(100-H780)/100,3)</f>
        <v>1.4019999999999999</v>
      </c>
      <c r="T780" s="6">
        <f>IF(V780&lt;V781,L780,0)</f>
        <v>0</v>
      </c>
      <c r="U780" s="6">
        <f>IF(T780&gt;0,M780,-999)</f>
        <v>-999</v>
      </c>
      <c r="V780">
        <v>199310</v>
      </c>
      <c r="W780">
        <v>1993</v>
      </c>
    </row>
    <row r="781" spans="1:23" x14ac:dyDescent="0.25">
      <c r="A781" s="14">
        <v>34248</v>
      </c>
      <c r="B781" s="3">
        <v>279</v>
      </c>
      <c r="C781" s="4">
        <v>4.17</v>
      </c>
      <c r="D781" s="5">
        <v>4.4000000000000004</v>
      </c>
      <c r="E781" s="5">
        <v>8</v>
      </c>
      <c r="F781" s="5">
        <v>0.6</v>
      </c>
      <c r="G781" s="4">
        <v>86</v>
      </c>
      <c r="H781" s="4">
        <v>64.900000000000006</v>
      </c>
      <c r="I781" s="4">
        <v>0.5</v>
      </c>
      <c r="J781" s="4">
        <v>3.7</v>
      </c>
      <c r="K781" s="4">
        <v>3.6</v>
      </c>
      <c r="L781" s="4">
        <v>0</v>
      </c>
      <c r="M781" s="4">
        <v>-999</v>
      </c>
      <c r="N781" s="4">
        <v>-999</v>
      </c>
      <c r="O781" s="4">
        <v>7.8</v>
      </c>
      <c r="P781" s="5">
        <v>-999</v>
      </c>
      <c r="Q781" s="5">
        <v>-999</v>
      </c>
      <c r="R781" s="4">
        <v>0.69799999999999995</v>
      </c>
      <c r="S781" s="34">
        <f>ROUND((0.6105*(EXP((17.273*E781)/(E781+237.3))))*(100-H781)/100,3)</f>
        <v>0.376</v>
      </c>
      <c r="T781" s="6">
        <f>IF(V781&lt;V782,L781,0)</f>
        <v>0</v>
      </c>
      <c r="U781" s="6">
        <f>IF(T781&gt;0,M781,-999)</f>
        <v>-999</v>
      </c>
      <c r="V781">
        <v>199310</v>
      </c>
      <c r="W781">
        <v>1993</v>
      </c>
    </row>
    <row r="782" spans="1:23" x14ac:dyDescent="0.25">
      <c r="A782" s="14">
        <v>34249</v>
      </c>
      <c r="B782" s="3">
        <v>280</v>
      </c>
      <c r="C782" s="4">
        <v>6.9</v>
      </c>
      <c r="D782" s="5">
        <v>0.1</v>
      </c>
      <c r="E782" s="5">
        <v>3.8</v>
      </c>
      <c r="F782" s="5">
        <v>-3.7</v>
      </c>
      <c r="G782" s="4">
        <v>95.8</v>
      </c>
      <c r="H782" s="4">
        <v>84.3</v>
      </c>
      <c r="I782" s="4">
        <v>0.6</v>
      </c>
      <c r="J782" s="4">
        <v>4.2</v>
      </c>
      <c r="K782" s="4">
        <v>0.3</v>
      </c>
      <c r="L782" s="4">
        <v>0</v>
      </c>
      <c r="M782" s="4">
        <v>-999</v>
      </c>
      <c r="N782" s="4">
        <v>-999</v>
      </c>
      <c r="O782" s="4">
        <v>6.3</v>
      </c>
      <c r="P782" s="5">
        <v>-999</v>
      </c>
      <c r="Q782" s="5">
        <v>-999</v>
      </c>
      <c r="R782" s="4">
        <v>0.67700000000000005</v>
      </c>
      <c r="S782" s="34">
        <f>ROUND((0.6105*(EXP((17.273*E782)/(E782+237.3))))*(100-H782)/100,3)</f>
        <v>0.126</v>
      </c>
      <c r="T782" s="6">
        <f>IF(V782&lt;V783,L782,0)</f>
        <v>0</v>
      </c>
      <c r="U782" s="6">
        <f>IF(T782&gt;0,M782,-999)</f>
        <v>-999</v>
      </c>
      <c r="V782">
        <v>199310</v>
      </c>
      <c r="W782">
        <v>1993</v>
      </c>
    </row>
    <row r="783" spans="1:23" x14ac:dyDescent="0.25">
      <c r="A783" s="14">
        <v>34250</v>
      </c>
      <c r="B783" s="3">
        <v>281</v>
      </c>
      <c r="C783" s="4">
        <v>13.7</v>
      </c>
      <c r="D783" s="5">
        <v>5.9</v>
      </c>
      <c r="E783" s="5">
        <v>14</v>
      </c>
      <c r="F783" s="5">
        <v>-2.5</v>
      </c>
      <c r="G783" s="4">
        <v>63.5</v>
      </c>
      <c r="H783" s="4">
        <v>23</v>
      </c>
      <c r="I783" s="4">
        <v>0.5</v>
      </c>
      <c r="J783" s="4">
        <v>2.8</v>
      </c>
      <c r="K783" s="4">
        <v>0</v>
      </c>
      <c r="L783" s="4">
        <v>0</v>
      </c>
      <c r="M783" s="4">
        <v>-999</v>
      </c>
      <c r="N783" s="4">
        <v>-999</v>
      </c>
      <c r="O783" s="4">
        <v>6.3</v>
      </c>
      <c r="P783" s="5">
        <v>-999</v>
      </c>
      <c r="Q783" s="5">
        <v>-999</v>
      </c>
      <c r="R783" s="4">
        <v>0.36699999999999999</v>
      </c>
      <c r="S783" s="34">
        <f>ROUND((0.6105*(EXP((17.273*E783)/(E783+237.3))))*(100-H783)/100,3)</f>
        <v>1.2310000000000001</v>
      </c>
      <c r="T783" s="6">
        <f>IF(V783&lt;V784,L783,0)</f>
        <v>0</v>
      </c>
      <c r="U783" s="6">
        <f>IF(T783&gt;0,M783,-999)</f>
        <v>-999</v>
      </c>
      <c r="V783">
        <v>199310</v>
      </c>
      <c r="W783">
        <v>1993</v>
      </c>
    </row>
    <row r="784" spans="1:23" x14ac:dyDescent="0.25">
      <c r="A784" s="14">
        <v>34251</v>
      </c>
      <c r="B784" s="3">
        <v>282</v>
      </c>
      <c r="C784" s="4">
        <v>13.57</v>
      </c>
      <c r="D784" s="5">
        <v>7.3</v>
      </c>
      <c r="E784" s="5">
        <v>15.3</v>
      </c>
      <c r="F784" s="5">
        <v>-3.3</v>
      </c>
      <c r="G784" s="4">
        <v>40.1</v>
      </c>
      <c r="H784" s="4">
        <v>22.7</v>
      </c>
      <c r="I784" s="4">
        <v>0.5</v>
      </c>
      <c r="J784" s="4">
        <v>2.6</v>
      </c>
      <c r="K784" s="4">
        <v>0</v>
      </c>
      <c r="L784" s="4">
        <v>0</v>
      </c>
      <c r="M784" s="4">
        <v>-999</v>
      </c>
      <c r="N784" s="4">
        <v>-999</v>
      </c>
      <c r="O784" s="4">
        <v>5.8</v>
      </c>
      <c r="P784" s="5">
        <v>-999</v>
      </c>
      <c r="Q784" s="5">
        <v>-999</v>
      </c>
      <c r="R784" s="4">
        <v>0.39500000000000002</v>
      </c>
      <c r="S784" s="34">
        <f>ROUND((0.6105*(EXP((17.273*E784)/(E784+237.3))))*(100-H784)/100,3)</f>
        <v>1.343</v>
      </c>
      <c r="T784" s="6">
        <f>IF(V784&lt;V785,L784,0)</f>
        <v>0</v>
      </c>
      <c r="U784" s="6">
        <f>IF(T784&gt;0,M784,-999)</f>
        <v>-999</v>
      </c>
      <c r="V784">
        <v>199310</v>
      </c>
      <c r="W784">
        <v>1993</v>
      </c>
    </row>
    <row r="785" spans="1:23" x14ac:dyDescent="0.25">
      <c r="A785" s="14">
        <v>34252</v>
      </c>
      <c r="B785" s="3">
        <v>283</v>
      </c>
      <c r="C785" s="4">
        <v>13.29</v>
      </c>
      <c r="D785" s="5">
        <v>5.5</v>
      </c>
      <c r="E785" s="5">
        <v>13.4</v>
      </c>
      <c r="F785" s="5">
        <v>-1</v>
      </c>
      <c r="G785" s="4">
        <v>54.8</v>
      </c>
      <c r="H785" s="4">
        <v>24.8</v>
      </c>
      <c r="I785" s="4">
        <v>0.5</v>
      </c>
      <c r="J785" s="4">
        <v>2.4</v>
      </c>
      <c r="K785" s="4">
        <v>0</v>
      </c>
      <c r="L785" s="4">
        <v>0</v>
      </c>
      <c r="M785" s="4">
        <v>-999</v>
      </c>
      <c r="N785" s="4">
        <v>-999</v>
      </c>
      <c r="O785" s="4">
        <v>5.0999999999999996</v>
      </c>
      <c r="P785" s="5">
        <v>-999</v>
      </c>
      <c r="Q785" s="5">
        <v>-999</v>
      </c>
      <c r="R785" s="4">
        <v>0.38</v>
      </c>
      <c r="S785" s="34">
        <f>ROUND((0.6105*(EXP((17.273*E785)/(E785+237.3))))*(100-H785)/100,3)</f>
        <v>1.1559999999999999</v>
      </c>
      <c r="T785" s="6">
        <f>IF(V785&lt;V786,L785,0)</f>
        <v>0</v>
      </c>
      <c r="U785" s="6">
        <f>IF(T785&gt;0,M785,-999)</f>
        <v>-999</v>
      </c>
      <c r="V785">
        <v>199310</v>
      </c>
      <c r="W785">
        <v>1993</v>
      </c>
    </row>
    <row r="786" spans="1:23" x14ac:dyDescent="0.25">
      <c r="A786" s="14">
        <v>34253</v>
      </c>
      <c r="B786" s="3">
        <v>284</v>
      </c>
      <c r="C786" s="4">
        <v>12.51</v>
      </c>
      <c r="D786" s="5">
        <v>6</v>
      </c>
      <c r="E786" s="5">
        <v>13</v>
      </c>
      <c r="F786" s="5">
        <v>-1</v>
      </c>
      <c r="G786" s="4">
        <v>66.5</v>
      </c>
      <c r="H786" s="4">
        <v>43.1</v>
      </c>
      <c r="I786" s="4">
        <v>0.5</v>
      </c>
      <c r="J786" s="4">
        <v>3.1</v>
      </c>
      <c r="K786" s="4">
        <v>0</v>
      </c>
      <c r="L786" s="4">
        <v>0</v>
      </c>
      <c r="M786" s="4">
        <v>-999</v>
      </c>
      <c r="N786" s="4">
        <v>-999</v>
      </c>
      <c r="O786" s="4">
        <v>5.5</v>
      </c>
      <c r="P786" s="5">
        <v>-999</v>
      </c>
      <c r="Q786" s="5">
        <v>-999</v>
      </c>
      <c r="R786" s="4">
        <v>0.64400000000000002</v>
      </c>
      <c r="S786" s="34">
        <f>ROUND((0.6105*(EXP((17.273*E786)/(E786+237.3))))*(100-H786)/100,3)</f>
        <v>0.85199999999999998</v>
      </c>
      <c r="T786" s="6">
        <f>IF(V786&lt;V787,L786,0)</f>
        <v>0</v>
      </c>
      <c r="U786" s="6">
        <f>IF(T786&gt;0,M786,-999)</f>
        <v>-999</v>
      </c>
      <c r="V786">
        <v>199310</v>
      </c>
      <c r="W786">
        <v>1993</v>
      </c>
    </row>
    <row r="787" spans="1:23" x14ac:dyDescent="0.25">
      <c r="A787" s="14">
        <v>34254</v>
      </c>
      <c r="B787" s="3">
        <v>285</v>
      </c>
      <c r="C787" s="4">
        <v>10.26</v>
      </c>
      <c r="D787" s="5">
        <v>6.8</v>
      </c>
      <c r="E787" s="5">
        <v>14</v>
      </c>
      <c r="F787" s="5">
        <v>2.5</v>
      </c>
      <c r="G787" s="4">
        <v>71.400000000000006</v>
      </c>
      <c r="H787" s="4">
        <v>43.6</v>
      </c>
      <c r="I787" s="4">
        <v>0.4</v>
      </c>
      <c r="J787" s="4">
        <v>3.3</v>
      </c>
      <c r="K787" s="4">
        <v>0</v>
      </c>
      <c r="L787" s="4">
        <v>0</v>
      </c>
      <c r="M787" s="4">
        <v>-999</v>
      </c>
      <c r="N787" s="4">
        <v>-999</v>
      </c>
      <c r="O787" s="4">
        <v>6.9</v>
      </c>
      <c r="P787" s="5">
        <v>-999</v>
      </c>
      <c r="Q787" s="5">
        <v>-999</v>
      </c>
      <c r="R787" s="4">
        <v>0.69499999999999995</v>
      </c>
      <c r="S787" s="34">
        <f>ROUND((0.6105*(EXP((17.273*E787)/(E787+237.3))))*(100-H787)/100,3)</f>
        <v>0.90100000000000002</v>
      </c>
      <c r="T787" s="6">
        <f>IF(V787&lt;V788,L787,0)</f>
        <v>0</v>
      </c>
      <c r="U787" s="6">
        <f>IF(T787&gt;0,M787,-999)</f>
        <v>-999</v>
      </c>
      <c r="V787">
        <v>199310</v>
      </c>
      <c r="W787">
        <v>1993</v>
      </c>
    </row>
    <row r="788" spans="1:23" x14ac:dyDescent="0.25">
      <c r="A788" s="14">
        <v>34255</v>
      </c>
      <c r="B788" s="3">
        <v>286</v>
      </c>
      <c r="C788" s="4">
        <v>1.77</v>
      </c>
      <c r="D788" s="5">
        <v>4.0999999999999996</v>
      </c>
      <c r="E788" s="5">
        <v>5.2</v>
      </c>
      <c r="F788" s="5">
        <v>2.7</v>
      </c>
      <c r="G788" s="4">
        <v>94.8</v>
      </c>
      <c r="H788" s="4">
        <v>85.4</v>
      </c>
      <c r="I788" s="4">
        <v>0.3</v>
      </c>
      <c r="J788" s="4">
        <v>1.5</v>
      </c>
      <c r="K788" s="4">
        <v>5.0999999999999996</v>
      </c>
      <c r="L788" s="4">
        <v>0</v>
      </c>
      <c r="M788" s="4">
        <v>-999</v>
      </c>
      <c r="N788" s="4">
        <v>-999</v>
      </c>
      <c r="O788" s="4">
        <v>6.2</v>
      </c>
      <c r="P788" s="5">
        <v>-999</v>
      </c>
      <c r="Q788" s="5">
        <v>-999</v>
      </c>
      <c r="R788" s="4">
        <v>0.754</v>
      </c>
      <c r="S788" s="34">
        <f>ROUND((0.6105*(EXP((17.273*E788)/(E788+237.3))))*(100-H788)/100,3)</f>
        <v>0.129</v>
      </c>
      <c r="T788" s="6">
        <f>IF(V788&lt;V789,L788,0)</f>
        <v>0</v>
      </c>
      <c r="U788" s="6">
        <f>IF(T788&gt;0,M788,-999)</f>
        <v>-999</v>
      </c>
      <c r="V788">
        <v>199310</v>
      </c>
      <c r="W788">
        <v>1993</v>
      </c>
    </row>
    <row r="789" spans="1:23" x14ac:dyDescent="0.25">
      <c r="A789" s="14">
        <v>34256</v>
      </c>
      <c r="B789" s="3">
        <v>287</v>
      </c>
      <c r="C789" s="4">
        <v>4.9800000000000004</v>
      </c>
      <c r="D789" s="5">
        <v>3.1</v>
      </c>
      <c r="E789" s="5">
        <v>8.1</v>
      </c>
      <c r="F789" s="5">
        <v>1</v>
      </c>
      <c r="G789" s="4">
        <v>94.1</v>
      </c>
      <c r="H789" s="4">
        <v>66.099999999999994</v>
      </c>
      <c r="I789" s="4">
        <v>0.6</v>
      </c>
      <c r="J789" s="4">
        <v>3.5</v>
      </c>
      <c r="K789" s="4">
        <v>4.5999999999999996</v>
      </c>
      <c r="L789" s="4">
        <v>0</v>
      </c>
      <c r="M789" s="4">
        <v>-999</v>
      </c>
      <c r="N789" s="4">
        <v>-999</v>
      </c>
      <c r="O789" s="4">
        <v>6</v>
      </c>
      <c r="P789" s="5">
        <v>-999</v>
      </c>
      <c r="Q789" s="5">
        <v>-999</v>
      </c>
      <c r="R789" s="4">
        <v>0.71399999999999997</v>
      </c>
      <c r="S789" s="34">
        <f>ROUND((0.6105*(EXP((17.273*E789)/(E789+237.3))))*(100-H789)/100,3)</f>
        <v>0.36599999999999999</v>
      </c>
      <c r="T789" s="6">
        <f>IF(V789&lt;V790,L789,0)</f>
        <v>0</v>
      </c>
      <c r="U789" s="6">
        <f>IF(T789&gt;0,M789,-999)</f>
        <v>-999</v>
      </c>
      <c r="V789">
        <v>199310</v>
      </c>
      <c r="W789">
        <v>1993</v>
      </c>
    </row>
    <row r="790" spans="1:23" x14ac:dyDescent="0.25">
      <c r="A790" s="14">
        <v>34257</v>
      </c>
      <c r="B790" s="3">
        <v>288</v>
      </c>
      <c r="C790" s="4">
        <v>3.34</v>
      </c>
      <c r="D790" s="5">
        <v>2</v>
      </c>
      <c r="E790" s="5">
        <v>5.4</v>
      </c>
      <c r="F790" s="5">
        <v>-1</v>
      </c>
      <c r="G790" s="4">
        <v>97.9</v>
      </c>
      <c r="H790" s="4">
        <v>90.8</v>
      </c>
      <c r="I790" s="4">
        <v>0.3</v>
      </c>
      <c r="J790" s="4">
        <v>2.8</v>
      </c>
      <c r="K790" s="4">
        <v>1.8</v>
      </c>
      <c r="L790" s="4">
        <v>0</v>
      </c>
      <c r="M790" s="4">
        <v>-999</v>
      </c>
      <c r="N790" s="4">
        <v>-999</v>
      </c>
      <c r="O790" s="4">
        <v>5.3</v>
      </c>
      <c r="P790" s="5">
        <v>-999</v>
      </c>
      <c r="Q790" s="5">
        <v>-999</v>
      </c>
      <c r="R790" s="4">
        <v>0.81399999999999995</v>
      </c>
      <c r="S790" s="34">
        <f>ROUND((0.6105*(EXP((17.273*E790)/(E790+237.3))))*(100-H790)/100,3)</f>
        <v>8.2000000000000003E-2</v>
      </c>
      <c r="T790" s="6">
        <f>IF(V790&lt;V791,L790,0)</f>
        <v>0</v>
      </c>
      <c r="U790" s="6">
        <f>IF(T790&gt;0,M790,-999)</f>
        <v>-999</v>
      </c>
      <c r="V790">
        <v>199310</v>
      </c>
      <c r="W790">
        <v>1993</v>
      </c>
    </row>
    <row r="791" spans="1:23" x14ac:dyDescent="0.25">
      <c r="A791" s="14">
        <v>34258</v>
      </c>
      <c r="B791" s="3">
        <v>289</v>
      </c>
      <c r="C791" s="4">
        <v>6.27</v>
      </c>
      <c r="D791" s="5">
        <v>1.4</v>
      </c>
      <c r="E791" s="5">
        <v>4.7</v>
      </c>
      <c r="F791" s="5">
        <v>-1.4</v>
      </c>
      <c r="G791" s="4">
        <v>85.8</v>
      </c>
      <c r="H791" s="4">
        <v>67</v>
      </c>
      <c r="I791" s="4">
        <v>0.6</v>
      </c>
      <c r="J791" s="4">
        <v>3.3</v>
      </c>
      <c r="K791" s="4">
        <v>0</v>
      </c>
      <c r="L791" s="4">
        <v>0</v>
      </c>
      <c r="M791" s="4">
        <v>-999</v>
      </c>
      <c r="N791" s="4">
        <v>-999</v>
      </c>
      <c r="O791" s="4">
        <v>4.0999999999999996</v>
      </c>
      <c r="P791" s="5">
        <v>-999</v>
      </c>
      <c r="Q791" s="5">
        <v>-999</v>
      </c>
      <c r="R791" s="4">
        <v>0.57399999999999995</v>
      </c>
      <c r="S791" s="34">
        <f>ROUND((0.6105*(EXP((17.273*E791)/(E791+237.3))))*(100-H791)/100,3)</f>
        <v>0.28199999999999997</v>
      </c>
      <c r="T791" s="6">
        <f>IF(V791&lt;V792,L791,0)</f>
        <v>0</v>
      </c>
      <c r="U791" s="6">
        <f>IF(T791&gt;0,M791,-999)</f>
        <v>-999</v>
      </c>
      <c r="V791">
        <v>199310</v>
      </c>
      <c r="W791">
        <v>1993</v>
      </c>
    </row>
    <row r="792" spans="1:23" x14ac:dyDescent="0.25">
      <c r="A792" s="14">
        <v>34259</v>
      </c>
      <c r="B792" s="3">
        <v>290</v>
      </c>
      <c r="C792" s="4">
        <v>10.83</v>
      </c>
      <c r="D792" s="5">
        <v>0.7</v>
      </c>
      <c r="E792" s="5">
        <v>8.1999999999999993</v>
      </c>
      <c r="F792" s="5">
        <v>-4</v>
      </c>
      <c r="G792" s="4">
        <v>82</v>
      </c>
      <c r="H792" s="4">
        <v>49.6</v>
      </c>
      <c r="I792" s="4">
        <v>0.5</v>
      </c>
      <c r="J792" s="4">
        <v>3.1</v>
      </c>
      <c r="K792" s="4">
        <v>0</v>
      </c>
      <c r="L792" s="4">
        <v>0</v>
      </c>
      <c r="M792" s="4">
        <v>-999</v>
      </c>
      <c r="N792" s="4">
        <v>-999</v>
      </c>
      <c r="O792" s="4">
        <v>3.3</v>
      </c>
      <c r="P792" s="5">
        <v>-999</v>
      </c>
      <c r="Q792" s="5">
        <v>-999</v>
      </c>
      <c r="R792" s="4">
        <v>0.53800000000000003</v>
      </c>
      <c r="S792" s="34">
        <f>ROUND((0.6105*(EXP((17.273*E792)/(E792+237.3))))*(100-H792)/100,3)</f>
        <v>0.54800000000000004</v>
      </c>
      <c r="T792" s="6">
        <f>IF(V792&lt;V793,L792,0)</f>
        <v>0</v>
      </c>
      <c r="U792" s="6">
        <f>IF(T792&gt;0,M792,-999)</f>
        <v>-999</v>
      </c>
      <c r="V792">
        <v>199310</v>
      </c>
      <c r="W792">
        <v>1993</v>
      </c>
    </row>
    <row r="793" spans="1:23" x14ac:dyDescent="0.25">
      <c r="A793" s="14">
        <v>34260</v>
      </c>
      <c r="B793" s="3">
        <v>291</v>
      </c>
      <c r="C793" s="4">
        <v>4.8099999999999996</v>
      </c>
      <c r="D793" s="5">
        <v>0.7</v>
      </c>
      <c r="E793" s="5">
        <v>3.7</v>
      </c>
      <c r="F793" s="5">
        <v>-3.6</v>
      </c>
      <c r="G793" s="4">
        <v>86.6</v>
      </c>
      <c r="H793" s="4">
        <v>72.2</v>
      </c>
      <c r="I793" s="4">
        <v>0.9</v>
      </c>
      <c r="J793" s="4">
        <v>5.0999999999999996</v>
      </c>
      <c r="K793" s="4">
        <v>1.3</v>
      </c>
      <c r="L793" s="4">
        <v>0</v>
      </c>
      <c r="M793" s="4">
        <v>-999</v>
      </c>
      <c r="N793" s="4">
        <v>-999</v>
      </c>
      <c r="O793" s="4">
        <v>2.1</v>
      </c>
      <c r="P793" s="5">
        <v>-999</v>
      </c>
      <c r="Q793" s="5">
        <v>-999</v>
      </c>
      <c r="R793" s="4">
        <v>0.57299999999999995</v>
      </c>
      <c r="S793" s="34">
        <f>ROUND((0.6105*(EXP((17.273*E793)/(E793+237.3))))*(100-H793)/100,3)</f>
        <v>0.221</v>
      </c>
      <c r="T793" s="6">
        <f>IF(V793&lt;V794,L793,0)</f>
        <v>0</v>
      </c>
      <c r="U793" s="6">
        <f>IF(T793&gt;0,M793,-999)</f>
        <v>-999</v>
      </c>
      <c r="V793">
        <v>199310</v>
      </c>
      <c r="W793">
        <v>1993</v>
      </c>
    </row>
    <row r="794" spans="1:23" x14ac:dyDescent="0.25">
      <c r="A794" s="14">
        <v>34261</v>
      </c>
      <c r="B794" s="3">
        <v>292</v>
      </c>
      <c r="C794" s="4">
        <v>8.7200000000000006</v>
      </c>
      <c r="D794" s="5">
        <v>-2.2000000000000002</v>
      </c>
      <c r="E794" s="5">
        <v>4.5</v>
      </c>
      <c r="F794" s="5">
        <v>-6.2</v>
      </c>
      <c r="G794" s="4">
        <v>84</v>
      </c>
      <c r="H794" s="4">
        <v>49.5</v>
      </c>
      <c r="I794" s="4">
        <v>0.5</v>
      </c>
      <c r="J794" s="4">
        <v>3.9</v>
      </c>
      <c r="K794" s="4">
        <v>5.2</v>
      </c>
      <c r="L794" s="4">
        <v>0</v>
      </c>
      <c r="M794" s="4">
        <v>-999</v>
      </c>
      <c r="N794" s="4">
        <v>-999</v>
      </c>
      <c r="O794" s="4">
        <v>2.4</v>
      </c>
      <c r="P794" s="5">
        <v>-999</v>
      </c>
      <c r="Q794" s="5">
        <v>-999</v>
      </c>
      <c r="R794" s="4">
        <v>0.41599999999999998</v>
      </c>
      <c r="S794" s="34">
        <f>ROUND((0.6105*(EXP((17.273*E794)/(E794+237.3))))*(100-H794)/100,3)</f>
        <v>0.42499999999999999</v>
      </c>
      <c r="T794" s="6">
        <f>IF(V794&lt;V795,L794,0)</f>
        <v>0</v>
      </c>
      <c r="U794" s="6">
        <f>IF(T794&gt;0,M794,-999)</f>
        <v>-999</v>
      </c>
      <c r="V794">
        <v>199310</v>
      </c>
      <c r="W794">
        <v>1993</v>
      </c>
    </row>
    <row r="795" spans="1:23" x14ac:dyDescent="0.25">
      <c r="A795" s="14">
        <v>34262</v>
      </c>
      <c r="B795" s="3">
        <v>293</v>
      </c>
      <c r="C795" s="4">
        <v>5.97</v>
      </c>
      <c r="D795" s="5">
        <v>-0.2</v>
      </c>
      <c r="E795" s="5">
        <v>4.7</v>
      </c>
      <c r="F795" s="5">
        <v>-6</v>
      </c>
      <c r="G795" s="4">
        <v>71.2</v>
      </c>
      <c r="H795" s="4">
        <v>44.1</v>
      </c>
      <c r="I795" s="4">
        <v>0.3</v>
      </c>
      <c r="J795" s="4">
        <v>1.6</v>
      </c>
      <c r="K795" s="4">
        <v>0</v>
      </c>
      <c r="L795" s="4">
        <v>0</v>
      </c>
      <c r="M795" s="4">
        <v>-999</v>
      </c>
      <c r="N795" s="4">
        <v>-999</v>
      </c>
      <c r="O795" s="4">
        <v>0.7</v>
      </c>
      <c r="P795" s="5">
        <v>-999</v>
      </c>
      <c r="Q795" s="5">
        <v>-999</v>
      </c>
      <c r="R795" s="4">
        <v>0.376</v>
      </c>
      <c r="S795" s="34">
        <f>ROUND((0.6105*(EXP((17.273*E795)/(E795+237.3))))*(100-H795)/100,3)</f>
        <v>0.47699999999999998</v>
      </c>
      <c r="T795" s="6">
        <f>IF(V795&lt;V796,L795,0)</f>
        <v>0</v>
      </c>
      <c r="U795" s="6">
        <f>IF(T795&gt;0,M795,-999)</f>
        <v>-999</v>
      </c>
      <c r="V795">
        <v>199310</v>
      </c>
      <c r="W795">
        <v>1993</v>
      </c>
    </row>
    <row r="796" spans="1:23" x14ac:dyDescent="0.25">
      <c r="A796" s="14">
        <v>34263</v>
      </c>
      <c r="B796" s="3">
        <v>294</v>
      </c>
      <c r="C796" s="4">
        <v>10.25</v>
      </c>
      <c r="D796" s="5">
        <v>3.8</v>
      </c>
      <c r="E796" s="5">
        <v>10.199999999999999</v>
      </c>
      <c r="F796" s="5">
        <v>-0.7</v>
      </c>
      <c r="G796" s="4">
        <v>57.8</v>
      </c>
      <c r="H796" s="4">
        <v>35.799999999999997</v>
      </c>
      <c r="I796" s="4">
        <v>0.6</v>
      </c>
      <c r="J796" s="4">
        <v>3.8</v>
      </c>
      <c r="K796" s="4">
        <v>0</v>
      </c>
      <c r="L796" s="4">
        <v>0</v>
      </c>
      <c r="M796" s="4">
        <v>-999</v>
      </c>
      <c r="N796" s="4">
        <v>-999</v>
      </c>
      <c r="O796" s="4">
        <v>3.1</v>
      </c>
      <c r="P796" s="5">
        <v>-999</v>
      </c>
      <c r="Q796" s="5">
        <v>-999</v>
      </c>
      <c r="R796" s="4">
        <v>0.44400000000000001</v>
      </c>
      <c r="S796" s="34">
        <f>ROUND((0.6105*(EXP((17.273*E796)/(E796+237.3))))*(100-H796)/100,3)</f>
        <v>0.79900000000000004</v>
      </c>
      <c r="T796" s="6">
        <f>IF(V796&lt;V797,L796,0)</f>
        <v>0</v>
      </c>
      <c r="U796" s="6">
        <f>IF(T796&gt;0,M796,-999)</f>
        <v>-999</v>
      </c>
      <c r="V796">
        <v>199310</v>
      </c>
      <c r="W796">
        <v>1993</v>
      </c>
    </row>
    <row r="797" spans="1:23" x14ac:dyDescent="0.25">
      <c r="A797" s="14">
        <v>34264</v>
      </c>
      <c r="B797" s="3">
        <v>295</v>
      </c>
      <c r="C797" s="4">
        <v>3.66</v>
      </c>
      <c r="D797" s="5">
        <v>3.8</v>
      </c>
      <c r="E797" s="5">
        <v>7.4</v>
      </c>
      <c r="F797" s="5">
        <v>1.3</v>
      </c>
      <c r="G797" s="4">
        <v>63.4</v>
      </c>
      <c r="H797" s="4">
        <v>42.9</v>
      </c>
      <c r="I797" s="4">
        <v>0.5</v>
      </c>
      <c r="J797" s="4">
        <v>4</v>
      </c>
      <c r="K797" s="4">
        <v>0.3</v>
      </c>
      <c r="L797" s="4">
        <v>0</v>
      </c>
      <c r="M797" s="4">
        <v>-999</v>
      </c>
      <c r="N797" s="4">
        <v>-999</v>
      </c>
      <c r="O797" s="4">
        <v>3.2</v>
      </c>
      <c r="P797" s="5">
        <v>-999</v>
      </c>
      <c r="Q797" s="5">
        <v>-999</v>
      </c>
      <c r="R797" s="4">
        <v>0.443</v>
      </c>
      <c r="S797" s="34">
        <f>ROUND((0.6105*(EXP((17.273*E797)/(E797+237.3))))*(100-H797)/100,3)</f>
        <v>0.58799999999999997</v>
      </c>
      <c r="T797" s="6">
        <f>IF(V797&lt;V798,L797,0)</f>
        <v>0</v>
      </c>
      <c r="U797" s="6">
        <f>IF(T797&gt;0,M797,-999)</f>
        <v>-999</v>
      </c>
      <c r="V797">
        <v>199310</v>
      </c>
      <c r="W797">
        <v>1993</v>
      </c>
    </row>
    <row r="798" spans="1:23" x14ac:dyDescent="0.25">
      <c r="A798" s="14">
        <v>34265</v>
      </c>
      <c r="B798" s="3">
        <v>296</v>
      </c>
      <c r="C798" s="4">
        <v>1.61</v>
      </c>
      <c r="D798" s="5">
        <v>3.8</v>
      </c>
      <c r="E798" s="5">
        <v>5.7</v>
      </c>
      <c r="F798" s="5">
        <v>-0.5</v>
      </c>
      <c r="G798" s="4">
        <v>90.4</v>
      </c>
      <c r="H798" s="4">
        <v>81.7</v>
      </c>
      <c r="I798" s="4">
        <v>2</v>
      </c>
      <c r="J798" s="4">
        <v>9.1999999999999993</v>
      </c>
      <c r="K798" s="4">
        <v>6.6</v>
      </c>
      <c r="L798" s="4">
        <v>0</v>
      </c>
      <c r="M798" s="4">
        <v>-999</v>
      </c>
      <c r="N798" s="4">
        <v>-999</v>
      </c>
      <c r="O798" s="4">
        <v>3.5</v>
      </c>
      <c r="P798" s="5">
        <v>-999</v>
      </c>
      <c r="Q798" s="5">
        <v>-999</v>
      </c>
      <c r="R798" s="4">
        <v>0.749</v>
      </c>
      <c r="S798" s="34">
        <f>ROUND((0.6105*(EXP((17.273*E798)/(E798+237.3))))*(100-H798)/100,3)</f>
        <v>0.16800000000000001</v>
      </c>
      <c r="T798" s="6">
        <f>IF(V798&lt;V799,L798,0)</f>
        <v>0</v>
      </c>
      <c r="U798" s="6">
        <f>IF(T798&gt;0,M798,-999)</f>
        <v>-999</v>
      </c>
      <c r="V798">
        <v>199310</v>
      </c>
      <c r="W798">
        <v>1993</v>
      </c>
    </row>
    <row r="799" spans="1:23" x14ac:dyDescent="0.25">
      <c r="A799" s="14">
        <v>34266</v>
      </c>
      <c r="B799" s="3">
        <v>297</v>
      </c>
      <c r="C799" s="4">
        <v>4.43</v>
      </c>
      <c r="D799" s="5">
        <v>0.4</v>
      </c>
      <c r="E799" s="5">
        <v>3</v>
      </c>
      <c r="F799" s="5">
        <v>-2</v>
      </c>
      <c r="G799" s="4">
        <v>82.1</v>
      </c>
      <c r="H799" s="4">
        <v>70.5</v>
      </c>
      <c r="I799" s="4">
        <v>1.8</v>
      </c>
      <c r="J799" s="4">
        <v>7.6</v>
      </c>
      <c r="K799" s="4">
        <v>1.8</v>
      </c>
      <c r="L799" s="4">
        <v>0</v>
      </c>
      <c r="M799" s="4">
        <v>-999</v>
      </c>
      <c r="N799" s="4">
        <v>-999</v>
      </c>
      <c r="O799" s="4">
        <v>2</v>
      </c>
      <c r="P799" s="5">
        <v>-999</v>
      </c>
      <c r="Q799" s="5">
        <v>-999</v>
      </c>
      <c r="R799" s="4">
        <v>0.53300000000000003</v>
      </c>
      <c r="S799" s="34">
        <f>ROUND((0.6105*(EXP((17.273*E799)/(E799+237.3))))*(100-H799)/100,3)</f>
        <v>0.223</v>
      </c>
      <c r="T799" s="6">
        <f>IF(V799&lt;V800,L799,0)</f>
        <v>0</v>
      </c>
      <c r="U799" s="6">
        <f>IF(T799&gt;0,M799,-999)</f>
        <v>-999</v>
      </c>
      <c r="V799">
        <v>199310</v>
      </c>
      <c r="W799">
        <v>1993</v>
      </c>
    </row>
    <row r="800" spans="1:23" x14ac:dyDescent="0.25">
      <c r="A800" s="14">
        <v>34267</v>
      </c>
      <c r="B800" s="3">
        <v>298</v>
      </c>
      <c r="C800" s="4">
        <v>9.98</v>
      </c>
      <c r="D800" s="5">
        <v>0.9</v>
      </c>
      <c r="E800" s="5">
        <v>8.1999999999999993</v>
      </c>
      <c r="F800" s="5">
        <v>-3.9</v>
      </c>
      <c r="G800" s="4">
        <v>73</v>
      </c>
      <c r="H800" s="4">
        <v>43</v>
      </c>
      <c r="I800" s="4">
        <v>0.5</v>
      </c>
      <c r="J800" s="4">
        <v>4</v>
      </c>
      <c r="K800" s="4">
        <v>0</v>
      </c>
      <c r="L800" s="4">
        <v>0</v>
      </c>
      <c r="M800" s="4">
        <v>-999</v>
      </c>
      <c r="N800" s="4">
        <v>-999</v>
      </c>
      <c r="O800" s="4">
        <v>1.9</v>
      </c>
      <c r="P800" s="5">
        <v>-999</v>
      </c>
      <c r="Q800" s="5">
        <v>-999</v>
      </c>
      <c r="R800" s="4">
        <v>0.46700000000000003</v>
      </c>
      <c r="S800" s="34">
        <f>ROUND((0.6105*(EXP((17.273*E800)/(E800+237.3))))*(100-H800)/100,3)</f>
        <v>0.62</v>
      </c>
      <c r="T800" s="6">
        <f>IF(V800&lt;V801,L800,0)</f>
        <v>0</v>
      </c>
      <c r="U800" s="6">
        <f>IF(T800&gt;0,M800,-999)</f>
        <v>-999</v>
      </c>
      <c r="V800">
        <v>199310</v>
      </c>
      <c r="W800">
        <v>1993</v>
      </c>
    </row>
    <row r="801" spans="1:23" x14ac:dyDescent="0.25">
      <c r="A801" s="14">
        <v>34268</v>
      </c>
      <c r="B801" s="3">
        <v>299</v>
      </c>
      <c r="C801" s="4">
        <v>7.65</v>
      </c>
      <c r="D801" s="5">
        <v>3.9</v>
      </c>
      <c r="E801" s="5">
        <v>10.7</v>
      </c>
      <c r="F801" s="5">
        <v>-2.7</v>
      </c>
      <c r="G801" s="4">
        <v>52.5</v>
      </c>
      <c r="H801" s="4">
        <v>34.799999999999997</v>
      </c>
      <c r="I801" s="4">
        <v>0.4</v>
      </c>
      <c r="J801" s="4">
        <v>2.7</v>
      </c>
      <c r="K801" s="4">
        <v>0</v>
      </c>
      <c r="L801" s="4">
        <v>0</v>
      </c>
      <c r="M801" s="4">
        <v>-999</v>
      </c>
      <c r="N801" s="4">
        <v>-999</v>
      </c>
      <c r="O801" s="4">
        <v>1.2</v>
      </c>
      <c r="P801" s="5">
        <v>-999</v>
      </c>
      <c r="Q801" s="5">
        <v>-999</v>
      </c>
      <c r="R801" s="4">
        <v>0.44700000000000001</v>
      </c>
      <c r="S801" s="34">
        <f>ROUND((0.6105*(EXP((17.273*E801)/(E801+237.3))))*(100-H801)/100,3)</f>
        <v>0.83899999999999997</v>
      </c>
      <c r="T801" s="6">
        <f>IF(V801&lt;V802,L801,0)</f>
        <v>0</v>
      </c>
      <c r="U801" s="6">
        <f>IF(T801&gt;0,M801,-999)</f>
        <v>-999</v>
      </c>
      <c r="V801">
        <v>199310</v>
      </c>
      <c r="W801">
        <v>1993</v>
      </c>
    </row>
    <row r="802" spans="1:23" x14ac:dyDescent="0.25">
      <c r="A802" s="14">
        <v>34269</v>
      </c>
      <c r="B802" s="3">
        <v>300</v>
      </c>
      <c r="C802" s="4">
        <v>3.96</v>
      </c>
      <c r="D802" s="5">
        <v>5.3</v>
      </c>
      <c r="E802" s="5">
        <v>8.6</v>
      </c>
      <c r="F802" s="5">
        <v>2</v>
      </c>
      <c r="G802" s="4">
        <v>60.1</v>
      </c>
      <c r="H802" s="4">
        <v>34.700000000000003</v>
      </c>
      <c r="I802" s="4">
        <v>1.4</v>
      </c>
      <c r="J802" s="4">
        <v>6.9</v>
      </c>
      <c r="K802" s="4">
        <v>0.5</v>
      </c>
      <c r="L802" s="4">
        <v>0</v>
      </c>
      <c r="M802" s="4">
        <v>-999</v>
      </c>
      <c r="N802" s="4">
        <v>-999</v>
      </c>
      <c r="O802" s="4">
        <v>2.1</v>
      </c>
      <c r="P802" s="5">
        <v>-999</v>
      </c>
      <c r="Q802" s="5">
        <v>-999</v>
      </c>
      <c r="R802" s="4">
        <v>0.38600000000000001</v>
      </c>
      <c r="S802" s="34">
        <f>ROUND((0.6105*(EXP((17.273*E802)/(E802+237.3))))*(100-H802)/100,3)</f>
        <v>0.72899999999999998</v>
      </c>
      <c r="T802" s="6">
        <f>IF(V802&lt;V803,L802,0)</f>
        <v>0</v>
      </c>
      <c r="U802" s="6">
        <f>IF(T802&gt;0,M802,-999)</f>
        <v>-999</v>
      </c>
      <c r="V802">
        <v>199310</v>
      </c>
      <c r="W802">
        <v>1993</v>
      </c>
    </row>
    <row r="803" spans="1:23" x14ac:dyDescent="0.25">
      <c r="A803" s="14">
        <v>34270</v>
      </c>
      <c r="B803" s="3">
        <v>301</v>
      </c>
      <c r="C803" s="4">
        <v>5.0199999999999996</v>
      </c>
      <c r="D803" s="5">
        <v>0.6</v>
      </c>
      <c r="E803" s="5">
        <v>5.5</v>
      </c>
      <c r="F803" s="5">
        <v>-2.5</v>
      </c>
      <c r="G803" s="4">
        <v>85.2</v>
      </c>
      <c r="H803" s="4">
        <v>50.2</v>
      </c>
      <c r="I803" s="4">
        <v>0.6</v>
      </c>
      <c r="J803" s="4">
        <v>4.5999999999999996</v>
      </c>
      <c r="K803" s="4">
        <v>0.8</v>
      </c>
      <c r="L803" s="4">
        <v>0</v>
      </c>
      <c r="M803" s="4">
        <v>-999</v>
      </c>
      <c r="N803" s="4">
        <v>-999</v>
      </c>
      <c r="O803" s="4">
        <v>2.9</v>
      </c>
      <c r="P803" s="5">
        <v>-999</v>
      </c>
      <c r="Q803" s="5">
        <v>-999</v>
      </c>
      <c r="R803" s="4">
        <v>0.45200000000000001</v>
      </c>
      <c r="S803" s="34">
        <f>ROUND((0.6105*(EXP((17.273*E803)/(E803+237.3))))*(100-H803)/100,3)</f>
        <v>0.45</v>
      </c>
      <c r="T803" s="6">
        <f>IF(V803&lt;V804,L803,0)</f>
        <v>0</v>
      </c>
      <c r="U803" s="6">
        <f>IF(T803&gt;0,M803,-999)</f>
        <v>-999</v>
      </c>
      <c r="V803">
        <v>199310</v>
      </c>
      <c r="W803">
        <v>1993</v>
      </c>
    </row>
    <row r="804" spans="1:23" x14ac:dyDescent="0.25">
      <c r="A804" s="14">
        <v>34271</v>
      </c>
      <c r="B804" s="3">
        <v>302</v>
      </c>
      <c r="C804" s="4">
        <v>8.67</v>
      </c>
      <c r="D804" s="5">
        <v>1.1000000000000001</v>
      </c>
      <c r="E804" s="5">
        <v>8.6999999999999993</v>
      </c>
      <c r="F804" s="5">
        <v>-4.4000000000000004</v>
      </c>
      <c r="G804" s="4">
        <v>71.099999999999994</v>
      </c>
      <c r="H804" s="4">
        <v>41.1</v>
      </c>
      <c r="I804" s="4">
        <v>0.4</v>
      </c>
      <c r="J804" s="4">
        <v>2.6</v>
      </c>
      <c r="K804" s="4">
        <v>0</v>
      </c>
      <c r="L804" s="4">
        <v>0</v>
      </c>
      <c r="M804" s="4">
        <v>-999</v>
      </c>
      <c r="N804" s="4">
        <v>-999</v>
      </c>
      <c r="O804" s="4">
        <v>1</v>
      </c>
      <c r="P804" s="5">
        <v>-999</v>
      </c>
      <c r="Q804" s="5">
        <v>-999</v>
      </c>
      <c r="R804" s="4">
        <v>0.46300000000000002</v>
      </c>
      <c r="S804" s="34">
        <f>ROUND((0.6105*(EXP((17.273*E804)/(E804+237.3))))*(100-H804)/100,3)</f>
        <v>0.66200000000000003</v>
      </c>
      <c r="T804" s="6">
        <f>IF(V804&lt;V805,L804,0)</f>
        <v>0</v>
      </c>
      <c r="U804" s="6">
        <f>IF(T804&gt;0,M804,-999)</f>
        <v>-999</v>
      </c>
      <c r="V804">
        <v>199310</v>
      </c>
      <c r="W804">
        <v>1993</v>
      </c>
    </row>
    <row r="805" spans="1:23" x14ac:dyDescent="0.25">
      <c r="A805" s="14">
        <v>34272</v>
      </c>
      <c r="B805" s="3">
        <v>303</v>
      </c>
      <c r="C805" s="4">
        <v>4.01</v>
      </c>
      <c r="D805" s="5">
        <v>1.3</v>
      </c>
      <c r="E805" s="5">
        <v>6.9</v>
      </c>
      <c r="F805" s="5">
        <v>-1.7</v>
      </c>
      <c r="G805" s="4">
        <v>77.400000000000006</v>
      </c>
      <c r="H805" s="4">
        <v>57.4</v>
      </c>
      <c r="I805" s="4">
        <v>0.4</v>
      </c>
      <c r="J805" s="4">
        <v>3.9</v>
      </c>
      <c r="K805" s="4">
        <v>0</v>
      </c>
      <c r="L805" s="4">
        <v>0</v>
      </c>
      <c r="M805" s="4">
        <v>-999</v>
      </c>
      <c r="N805" s="4">
        <v>-999</v>
      </c>
      <c r="O805" s="4">
        <v>0.9</v>
      </c>
      <c r="P805" s="5">
        <v>-999</v>
      </c>
      <c r="Q805" s="5">
        <v>-999</v>
      </c>
      <c r="R805" s="4">
        <v>0.56999999999999995</v>
      </c>
      <c r="S805" s="34">
        <f>ROUND((0.6105*(EXP((17.273*E805)/(E805+237.3))))*(100-H805)/100,3)</f>
        <v>0.42399999999999999</v>
      </c>
      <c r="T805" s="6">
        <f>IF(V805&lt;V806,L805,0)</f>
        <v>0</v>
      </c>
      <c r="U805" s="6">
        <f>IF(T805&gt;0,M805,-999)</f>
        <v>-999</v>
      </c>
      <c r="V805">
        <v>199310</v>
      </c>
      <c r="W805">
        <v>1993</v>
      </c>
    </row>
    <row r="806" spans="1:23" x14ac:dyDescent="0.25">
      <c r="A806" s="14">
        <v>34273</v>
      </c>
      <c r="B806" s="3">
        <v>304</v>
      </c>
      <c r="C806" s="4">
        <v>1.79</v>
      </c>
      <c r="D806" s="5">
        <v>-1.9</v>
      </c>
      <c r="E806" s="5">
        <v>0.8</v>
      </c>
      <c r="F806" s="5">
        <v>-5</v>
      </c>
      <c r="G806" s="4">
        <v>90.2</v>
      </c>
      <c r="H806" s="4">
        <v>77.3</v>
      </c>
      <c r="I806" s="4">
        <v>0.9</v>
      </c>
      <c r="J806" s="4">
        <v>5.7</v>
      </c>
      <c r="K806" s="4">
        <v>13</v>
      </c>
      <c r="L806" s="4">
        <v>50</v>
      </c>
      <c r="M806" s="4">
        <v>-999</v>
      </c>
      <c r="N806" s="4">
        <v>-999</v>
      </c>
      <c r="O806" s="4">
        <v>0.7</v>
      </c>
      <c r="P806" s="5">
        <v>-999</v>
      </c>
      <c r="Q806" s="5">
        <v>-999</v>
      </c>
      <c r="R806" s="4">
        <v>0.499</v>
      </c>
      <c r="S806" s="34">
        <f>ROUND((0.6105*(EXP((17.273*E806)/(E806+237.3))))*(100-H806)/100,3)</f>
        <v>0.14699999999999999</v>
      </c>
      <c r="T806" s="6">
        <f>IF(V806&lt;V807,L806,0)</f>
        <v>50</v>
      </c>
      <c r="U806" s="6">
        <f>IF(T806&gt;0,M806,-999)</f>
        <v>-999</v>
      </c>
      <c r="V806">
        <v>199310</v>
      </c>
      <c r="W806">
        <v>1993</v>
      </c>
    </row>
    <row r="807" spans="1:23" x14ac:dyDescent="0.25">
      <c r="A807" s="14">
        <v>34274</v>
      </c>
      <c r="B807" s="3">
        <v>305</v>
      </c>
      <c r="C807" s="4">
        <v>6.82</v>
      </c>
      <c r="D807" s="5">
        <v>-3.4</v>
      </c>
      <c r="E807" s="5">
        <v>0.7</v>
      </c>
      <c r="F807" s="5">
        <v>-7.7</v>
      </c>
      <c r="G807" s="4">
        <v>86.7</v>
      </c>
      <c r="H807" s="4">
        <v>65.2</v>
      </c>
      <c r="I807" s="4">
        <v>0.8</v>
      </c>
      <c r="J807" s="4">
        <v>4.5</v>
      </c>
      <c r="K807" s="4">
        <v>5.2</v>
      </c>
      <c r="L807" s="4">
        <v>50</v>
      </c>
      <c r="M807" s="4">
        <v>-999</v>
      </c>
      <c r="N807" s="4">
        <v>-999</v>
      </c>
      <c r="O807" s="4">
        <v>0.9</v>
      </c>
      <c r="P807" s="5">
        <v>-999</v>
      </c>
      <c r="Q807" s="5">
        <v>-999</v>
      </c>
      <c r="R807" s="4">
        <v>0.41799999999999998</v>
      </c>
      <c r="S807" s="34">
        <f>ROUND((0.6105*(EXP((17.273*E807)/(E807+237.3))))*(100-H807)/100,3)</f>
        <v>0.224</v>
      </c>
      <c r="T807" s="6">
        <f>IF(V807&lt;V808,L807,0)</f>
        <v>0</v>
      </c>
      <c r="U807" s="6">
        <f>IF(T807&gt;0,M807,-999)</f>
        <v>-999</v>
      </c>
      <c r="V807">
        <v>199311</v>
      </c>
      <c r="W807">
        <v>1993</v>
      </c>
    </row>
    <row r="808" spans="1:23" x14ac:dyDescent="0.25">
      <c r="A808" s="14">
        <v>34275</v>
      </c>
      <c r="B808" s="3">
        <v>306</v>
      </c>
      <c r="C808" s="4">
        <v>1.85</v>
      </c>
      <c r="D808" s="5">
        <v>-0.6</v>
      </c>
      <c r="E808" s="5">
        <v>1.7</v>
      </c>
      <c r="F808" s="5">
        <v>-3.7</v>
      </c>
      <c r="G808" s="4">
        <v>85.4</v>
      </c>
      <c r="H808" s="4">
        <v>58.5</v>
      </c>
      <c r="I808" s="4">
        <v>1.3</v>
      </c>
      <c r="J808" s="4">
        <v>7.6</v>
      </c>
      <c r="K808" s="4">
        <v>0</v>
      </c>
      <c r="L808" s="4">
        <v>50</v>
      </c>
      <c r="M808" s="4">
        <v>-999</v>
      </c>
      <c r="N808" s="4">
        <v>-999</v>
      </c>
      <c r="O808" s="4">
        <v>0.9</v>
      </c>
      <c r="P808" s="5">
        <v>-999</v>
      </c>
      <c r="Q808" s="5">
        <v>-999</v>
      </c>
      <c r="R808" s="4">
        <v>0.40300000000000002</v>
      </c>
      <c r="S808" s="34">
        <f>ROUND((0.6105*(EXP((17.273*E808)/(E808+237.3))))*(100-H808)/100,3)</f>
        <v>0.28599999999999998</v>
      </c>
      <c r="T808" s="6">
        <f>IF(V808&lt;V809,L808,0)</f>
        <v>0</v>
      </c>
      <c r="U808" s="6">
        <f>IF(T808&gt;0,M808,-999)</f>
        <v>-999</v>
      </c>
      <c r="V808">
        <v>199311</v>
      </c>
      <c r="W808">
        <v>1993</v>
      </c>
    </row>
    <row r="809" spans="1:23" x14ac:dyDescent="0.25">
      <c r="A809" s="14">
        <v>34276</v>
      </c>
      <c r="B809" s="3">
        <v>307</v>
      </c>
      <c r="C809" s="4">
        <v>3.21</v>
      </c>
      <c r="D809" s="5">
        <v>-1.6</v>
      </c>
      <c r="E809" s="5">
        <v>1.7</v>
      </c>
      <c r="F809" s="5">
        <v>-4</v>
      </c>
      <c r="G809" s="4">
        <v>90.4</v>
      </c>
      <c r="H809" s="4">
        <v>74.400000000000006</v>
      </c>
      <c r="I809" s="4">
        <v>2.2999999999999998</v>
      </c>
      <c r="J809" s="4">
        <v>8.1999999999999993</v>
      </c>
      <c r="K809" s="4">
        <v>3.9</v>
      </c>
      <c r="L809" s="4">
        <v>50</v>
      </c>
      <c r="M809" s="4">
        <v>-999</v>
      </c>
      <c r="N809" s="4">
        <v>-999</v>
      </c>
      <c r="O809" s="4">
        <v>0.6</v>
      </c>
      <c r="P809" s="5">
        <v>-999</v>
      </c>
      <c r="Q809" s="5">
        <v>-999</v>
      </c>
      <c r="R809" s="4">
        <v>0.51400000000000001</v>
      </c>
      <c r="S809" s="34">
        <f>ROUND((0.6105*(EXP((17.273*E809)/(E809+237.3))))*(100-H809)/100,3)</f>
        <v>0.17699999999999999</v>
      </c>
      <c r="T809" s="6">
        <f>IF(V809&lt;V810,L809,0)</f>
        <v>0</v>
      </c>
      <c r="U809" s="6">
        <f>IF(T809&gt;0,M809,-999)</f>
        <v>-999</v>
      </c>
      <c r="V809">
        <v>199311</v>
      </c>
      <c r="W809">
        <v>1993</v>
      </c>
    </row>
    <row r="810" spans="1:23" x14ac:dyDescent="0.25">
      <c r="A810" s="14">
        <v>34277</v>
      </c>
      <c r="B810" s="3">
        <v>308</v>
      </c>
      <c r="C810" s="4">
        <v>3.07</v>
      </c>
      <c r="D810" s="5">
        <v>-6.7</v>
      </c>
      <c r="E810" s="5">
        <v>-1.7</v>
      </c>
      <c r="F810" s="5">
        <v>-11.3</v>
      </c>
      <c r="G810" s="4">
        <v>87.9</v>
      </c>
      <c r="H810" s="4">
        <v>66.599999999999994</v>
      </c>
      <c r="I810" s="4">
        <v>0.4</v>
      </c>
      <c r="J810" s="4">
        <v>4</v>
      </c>
      <c r="K810" s="4">
        <v>1.3</v>
      </c>
      <c r="L810" s="4">
        <v>100</v>
      </c>
      <c r="M810" s="4">
        <v>-999</v>
      </c>
      <c r="N810" s="4">
        <v>-999</v>
      </c>
      <c r="O810" s="4">
        <v>0.4</v>
      </c>
      <c r="P810" s="5">
        <v>-999</v>
      </c>
      <c r="Q810" s="5">
        <v>-999</v>
      </c>
      <c r="R810" s="4">
        <v>0.35899999999999999</v>
      </c>
      <c r="S810" s="34">
        <f>ROUND((0.6105*(EXP((17.273*E810)/(E810+237.3))))*(100-H810)/100,3)</f>
        <v>0.18</v>
      </c>
      <c r="T810" s="6">
        <f>IF(V810&lt;V811,L810,0)</f>
        <v>0</v>
      </c>
      <c r="U810" s="6">
        <f>IF(T810&gt;0,M810,-999)</f>
        <v>-999</v>
      </c>
      <c r="V810">
        <v>199311</v>
      </c>
      <c r="W810">
        <v>1993</v>
      </c>
    </row>
    <row r="811" spans="1:23" x14ac:dyDescent="0.25">
      <c r="A811" s="14">
        <v>34278</v>
      </c>
      <c r="B811" s="3">
        <v>309</v>
      </c>
      <c r="C811" s="4">
        <v>7.17</v>
      </c>
      <c r="D811" s="5">
        <v>-5.7</v>
      </c>
      <c r="E811" s="5">
        <v>0.9</v>
      </c>
      <c r="F811" s="5">
        <v>-12.5</v>
      </c>
      <c r="G811" s="4">
        <v>72</v>
      </c>
      <c r="H811" s="4">
        <v>34.700000000000003</v>
      </c>
      <c r="I811" s="4">
        <v>0.5</v>
      </c>
      <c r="J811" s="4">
        <v>2.5</v>
      </c>
      <c r="K811" s="4">
        <v>0</v>
      </c>
      <c r="L811" s="4">
        <v>100</v>
      </c>
      <c r="M811" s="4">
        <v>-999</v>
      </c>
      <c r="N811" s="4">
        <v>-999</v>
      </c>
      <c r="O811" s="4">
        <v>0.2</v>
      </c>
      <c r="P811" s="5">
        <v>-999</v>
      </c>
      <c r="Q811" s="5">
        <v>-999</v>
      </c>
      <c r="R811" s="4">
        <v>0.22700000000000001</v>
      </c>
      <c r="S811" s="34">
        <f>ROUND((0.6105*(EXP((17.273*E811)/(E811+237.3))))*(100-H811)/100,3)</f>
        <v>0.42599999999999999</v>
      </c>
      <c r="T811" s="6">
        <f>IF(V811&lt;V812,L811,0)</f>
        <v>0</v>
      </c>
      <c r="U811" s="6">
        <f>IF(T811&gt;0,M811,-999)</f>
        <v>-999</v>
      </c>
      <c r="V811">
        <v>199311</v>
      </c>
      <c r="W811">
        <v>1993</v>
      </c>
    </row>
    <row r="812" spans="1:23" x14ac:dyDescent="0.25">
      <c r="A812" s="14">
        <v>34279</v>
      </c>
      <c r="B812" s="3">
        <v>310</v>
      </c>
      <c r="C812" s="4">
        <v>1.75</v>
      </c>
      <c r="D812" s="5">
        <v>-3.3</v>
      </c>
      <c r="E812" s="5">
        <v>-0.3</v>
      </c>
      <c r="F812" s="5">
        <v>-4.0999999999999996</v>
      </c>
      <c r="G812" s="4">
        <v>89.7</v>
      </c>
      <c r="H812" s="4">
        <v>79.3</v>
      </c>
      <c r="I812" s="4">
        <v>0.6</v>
      </c>
      <c r="J812" s="4">
        <v>6</v>
      </c>
      <c r="K812" s="4">
        <v>1.3</v>
      </c>
      <c r="L812" s="4">
        <v>100</v>
      </c>
      <c r="M812" s="4">
        <v>-999</v>
      </c>
      <c r="N812" s="4">
        <v>-999</v>
      </c>
      <c r="O812" s="4">
        <v>0.1</v>
      </c>
      <c r="P812" s="5">
        <v>-999</v>
      </c>
      <c r="Q812" s="5">
        <v>-999</v>
      </c>
      <c r="R812" s="4">
        <v>0.47199999999999998</v>
      </c>
      <c r="S812" s="34">
        <f>ROUND((0.6105*(EXP((17.273*E812)/(E812+237.3))))*(100-H812)/100,3)</f>
        <v>0.124</v>
      </c>
      <c r="T812" s="6">
        <f>IF(V812&lt;V813,L812,0)</f>
        <v>0</v>
      </c>
      <c r="U812" s="6">
        <f>IF(T812&gt;0,M812,-999)</f>
        <v>-999</v>
      </c>
      <c r="V812">
        <v>199311</v>
      </c>
      <c r="W812">
        <v>1993</v>
      </c>
    </row>
    <row r="813" spans="1:23" x14ac:dyDescent="0.25">
      <c r="A813" s="14">
        <v>34280</v>
      </c>
      <c r="B813" s="3">
        <v>311</v>
      </c>
      <c r="C813" s="4">
        <v>3.38</v>
      </c>
      <c r="D813" s="5">
        <v>-3.7</v>
      </c>
      <c r="E813" s="5">
        <v>-0.5</v>
      </c>
      <c r="F813" s="5">
        <v>-7.4</v>
      </c>
      <c r="G813" s="4">
        <v>90.2</v>
      </c>
      <c r="H813" s="4">
        <v>75.900000000000006</v>
      </c>
      <c r="I813" s="4">
        <v>0.4</v>
      </c>
      <c r="J813" s="4">
        <v>3.1</v>
      </c>
      <c r="K813" s="4">
        <v>1.3</v>
      </c>
      <c r="L813" s="4">
        <v>100</v>
      </c>
      <c r="M813" s="4">
        <v>-999</v>
      </c>
      <c r="N813" s="4">
        <v>-999</v>
      </c>
      <c r="O813" s="4">
        <v>0.1</v>
      </c>
      <c r="P813" s="5">
        <v>-999</v>
      </c>
      <c r="Q813" s="5">
        <v>-999</v>
      </c>
      <c r="R813" s="4">
        <v>0.44600000000000001</v>
      </c>
      <c r="S813" s="34">
        <f>ROUND((0.6105*(EXP((17.273*E813)/(E813+237.3))))*(100-H813)/100,3)</f>
        <v>0.14199999999999999</v>
      </c>
      <c r="T813" s="6">
        <f>IF(V813&lt;V814,L813,0)</f>
        <v>0</v>
      </c>
      <c r="U813" s="6">
        <f>IF(T813&gt;0,M813,-999)</f>
        <v>-999</v>
      </c>
      <c r="V813">
        <v>199311</v>
      </c>
      <c r="W813">
        <v>1993</v>
      </c>
    </row>
    <row r="814" spans="1:23" x14ac:dyDescent="0.25">
      <c r="A814" s="14">
        <v>34281</v>
      </c>
      <c r="B814" s="3">
        <v>312</v>
      </c>
      <c r="C814" s="4">
        <v>7.6</v>
      </c>
      <c r="D814" s="5">
        <v>-3.6</v>
      </c>
      <c r="E814" s="5">
        <v>4</v>
      </c>
      <c r="F814" s="5">
        <v>-7.9</v>
      </c>
      <c r="G814" s="4">
        <v>76.900000000000006</v>
      </c>
      <c r="H814" s="4">
        <v>42.3</v>
      </c>
      <c r="I814" s="4">
        <v>0.6</v>
      </c>
      <c r="J814" s="4">
        <v>4</v>
      </c>
      <c r="K814" s="4">
        <v>0</v>
      </c>
      <c r="L814" s="4">
        <v>100</v>
      </c>
      <c r="M814" s="4">
        <v>-999</v>
      </c>
      <c r="N814" s="4">
        <v>-999</v>
      </c>
      <c r="O814" s="4">
        <v>0.1</v>
      </c>
      <c r="P814" s="5">
        <v>-999</v>
      </c>
      <c r="Q814" s="5">
        <v>-999</v>
      </c>
      <c r="R814" s="4">
        <v>0.34399999999999997</v>
      </c>
      <c r="S814" s="34">
        <f>ROUND((0.6105*(EXP((17.273*E814)/(E814+237.3))))*(100-H814)/100,3)</f>
        <v>0.46899999999999997</v>
      </c>
      <c r="T814" s="6">
        <f>IF(V814&lt;V815,L814,0)</f>
        <v>0</v>
      </c>
      <c r="U814" s="6">
        <f>IF(T814&gt;0,M814,-999)</f>
        <v>-999</v>
      </c>
      <c r="V814">
        <v>199311</v>
      </c>
      <c r="W814">
        <v>1993</v>
      </c>
    </row>
    <row r="815" spans="1:23" x14ac:dyDescent="0.25">
      <c r="A815" s="14">
        <v>34282</v>
      </c>
      <c r="B815" s="3">
        <v>313</v>
      </c>
      <c r="C815" s="4">
        <v>6.33</v>
      </c>
      <c r="D815" s="5">
        <v>-3.3</v>
      </c>
      <c r="E815" s="5">
        <v>2.8</v>
      </c>
      <c r="F815" s="5">
        <v>-7.6</v>
      </c>
      <c r="G815" s="4">
        <v>75.7</v>
      </c>
      <c r="H815" s="4">
        <v>54</v>
      </c>
      <c r="I815" s="4">
        <v>0.4</v>
      </c>
      <c r="J815" s="4">
        <v>3</v>
      </c>
      <c r="K815" s="4">
        <v>0</v>
      </c>
      <c r="L815" s="4">
        <v>100</v>
      </c>
      <c r="M815" s="4">
        <v>-999</v>
      </c>
      <c r="N815" s="4">
        <v>-999</v>
      </c>
      <c r="O815" s="4">
        <v>0</v>
      </c>
      <c r="P815" s="5">
        <v>-999</v>
      </c>
      <c r="Q815" s="5">
        <v>-999</v>
      </c>
      <c r="R815" s="4">
        <v>0.40300000000000002</v>
      </c>
      <c r="S815" s="34">
        <f>ROUND((0.6105*(EXP((17.273*E815)/(E815+237.3))))*(100-H815)/100,3)</f>
        <v>0.34300000000000003</v>
      </c>
      <c r="T815" s="6">
        <f>IF(V815&lt;V816,L815,0)</f>
        <v>0</v>
      </c>
      <c r="U815" s="6">
        <f>IF(T815&gt;0,M815,-999)</f>
        <v>-999</v>
      </c>
      <c r="V815">
        <v>199311</v>
      </c>
      <c r="W815">
        <v>1993</v>
      </c>
    </row>
    <row r="816" spans="1:23" x14ac:dyDescent="0.25">
      <c r="A816" s="14">
        <v>34283</v>
      </c>
      <c r="B816" s="3">
        <v>314</v>
      </c>
      <c r="C816" s="4">
        <v>7.25</v>
      </c>
      <c r="D816" s="5">
        <v>-1.9</v>
      </c>
      <c r="E816" s="5">
        <v>5.6</v>
      </c>
      <c r="F816" s="5">
        <v>-6.5</v>
      </c>
      <c r="G816" s="4">
        <v>65.400000000000006</v>
      </c>
      <c r="H816" s="4">
        <v>35.700000000000003</v>
      </c>
      <c r="I816" s="4">
        <v>0.7</v>
      </c>
      <c r="J816" s="4">
        <v>2.7</v>
      </c>
      <c r="K816" s="4">
        <v>0</v>
      </c>
      <c r="L816" s="4">
        <v>100</v>
      </c>
      <c r="M816" s="4">
        <v>-999</v>
      </c>
      <c r="N816" s="4">
        <v>-999</v>
      </c>
      <c r="O816" s="4">
        <v>-0.1</v>
      </c>
      <c r="P816" s="5">
        <v>-999</v>
      </c>
      <c r="Q816" s="5">
        <v>-999</v>
      </c>
      <c r="R816" s="4">
        <v>0.32500000000000001</v>
      </c>
      <c r="S816" s="34">
        <f>ROUND((0.6105*(EXP((17.273*E816)/(E816+237.3))))*(100-H816)/100,3)</f>
        <v>0.58499999999999996</v>
      </c>
      <c r="T816" s="6">
        <f>IF(V816&lt;V817,L816,0)</f>
        <v>0</v>
      </c>
      <c r="U816" s="6">
        <f>IF(T816&gt;0,M816,-999)</f>
        <v>-999</v>
      </c>
      <c r="V816">
        <v>199311</v>
      </c>
      <c r="W816">
        <v>1993</v>
      </c>
    </row>
    <row r="817" spans="1:23" x14ac:dyDescent="0.25">
      <c r="A817" s="14">
        <v>34284</v>
      </c>
      <c r="B817" s="3">
        <v>315</v>
      </c>
      <c r="C817" s="4">
        <v>7.28</v>
      </c>
      <c r="D817" s="5">
        <v>-1.4</v>
      </c>
      <c r="E817" s="5">
        <v>6.8</v>
      </c>
      <c r="F817" s="5">
        <v>-6.7</v>
      </c>
      <c r="G817" s="4">
        <v>60.9</v>
      </c>
      <c r="H817" s="4">
        <v>32.6</v>
      </c>
      <c r="I817" s="4">
        <v>0.4</v>
      </c>
      <c r="J817" s="4">
        <v>2.4</v>
      </c>
      <c r="K817" s="4">
        <v>0</v>
      </c>
      <c r="L817" s="4">
        <v>100</v>
      </c>
      <c r="M817" s="4">
        <v>-999</v>
      </c>
      <c r="N817" s="4">
        <v>-999</v>
      </c>
      <c r="O817" s="4">
        <v>-0.3</v>
      </c>
      <c r="P817" s="5">
        <v>-999</v>
      </c>
      <c r="Q817" s="5">
        <v>-999</v>
      </c>
      <c r="R817" s="4">
        <v>0.32200000000000001</v>
      </c>
      <c r="S817" s="34">
        <f>ROUND((0.6105*(EXP((17.273*E817)/(E817+237.3))))*(100-H817)/100,3)</f>
        <v>0.66600000000000004</v>
      </c>
      <c r="T817" s="6">
        <f>IF(V817&lt;V818,L817,0)</f>
        <v>0</v>
      </c>
      <c r="U817" s="6">
        <f>IF(T817&gt;0,M817,-999)</f>
        <v>-999</v>
      </c>
      <c r="V817">
        <v>199311</v>
      </c>
      <c r="W817">
        <v>1993</v>
      </c>
    </row>
    <row r="818" spans="1:23" x14ac:dyDescent="0.25">
      <c r="A818" s="14">
        <v>34285</v>
      </c>
      <c r="B818" s="3">
        <v>316</v>
      </c>
      <c r="C818" s="4">
        <v>2.5</v>
      </c>
      <c r="D818" s="5">
        <v>-3.8</v>
      </c>
      <c r="E818" s="5">
        <v>-0.1</v>
      </c>
      <c r="F818" s="5">
        <v>-5.8</v>
      </c>
      <c r="G818" s="4">
        <v>85.7</v>
      </c>
      <c r="H818" s="4">
        <v>64.8</v>
      </c>
      <c r="I818" s="4">
        <v>0.6</v>
      </c>
      <c r="J818" s="4">
        <v>4</v>
      </c>
      <c r="K818" s="4">
        <v>0</v>
      </c>
      <c r="L818" s="4">
        <v>100</v>
      </c>
      <c r="M818" s="4">
        <v>-999</v>
      </c>
      <c r="N818" s="4">
        <v>-999</v>
      </c>
      <c r="O818" s="4">
        <v>-0.4</v>
      </c>
      <c r="P818" s="5">
        <v>-999</v>
      </c>
      <c r="Q818" s="5">
        <v>-999</v>
      </c>
      <c r="R818" s="4">
        <v>0.39300000000000002</v>
      </c>
      <c r="S818" s="34">
        <f>ROUND((0.6105*(EXP((17.273*E818)/(E818+237.3))))*(100-H818)/100,3)</f>
        <v>0.21299999999999999</v>
      </c>
      <c r="T818" s="6">
        <f>IF(V818&lt;V819,L818,0)</f>
        <v>0</v>
      </c>
      <c r="U818" s="6">
        <f>IF(T818&gt;0,M818,-999)</f>
        <v>-999</v>
      </c>
      <c r="V818">
        <v>199311</v>
      </c>
      <c r="W818">
        <v>1993</v>
      </c>
    </row>
    <row r="819" spans="1:23" x14ac:dyDescent="0.25">
      <c r="A819" s="14">
        <v>34286</v>
      </c>
      <c r="B819" s="3">
        <v>317</v>
      </c>
      <c r="C819" s="4">
        <v>5.79</v>
      </c>
      <c r="D819" s="5">
        <v>-5.7</v>
      </c>
      <c r="E819" s="5">
        <v>-1.4</v>
      </c>
      <c r="F819" s="5">
        <v>-9.4</v>
      </c>
      <c r="G819" s="4">
        <v>77.7</v>
      </c>
      <c r="H819" s="4">
        <v>53.3</v>
      </c>
      <c r="I819" s="4">
        <v>1.2</v>
      </c>
      <c r="J819" s="4">
        <v>6.7</v>
      </c>
      <c r="K819" s="4">
        <v>3.9</v>
      </c>
      <c r="L819" s="4">
        <v>100</v>
      </c>
      <c r="M819" s="4">
        <v>-999</v>
      </c>
      <c r="N819" s="4">
        <v>-999</v>
      </c>
      <c r="O819" s="4">
        <v>-0.4</v>
      </c>
      <c r="P819" s="5">
        <v>-999</v>
      </c>
      <c r="Q819" s="5">
        <v>-999</v>
      </c>
      <c r="R819" s="4">
        <v>0.29399999999999998</v>
      </c>
      <c r="S819" s="34">
        <f>ROUND((0.6105*(EXP((17.273*E819)/(E819+237.3))))*(100-H819)/100,3)</f>
        <v>0.25700000000000001</v>
      </c>
      <c r="T819" s="6">
        <f>IF(V819&lt;V820,L819,0)</f>
        <v>0</v>
      </c>
      <c r="U819" s="6">
        <f>IF(T819&gt;0,M819,-999)</f>
        <v>-999</v>
      </c>
      <c r="V819">
        <v>199311</v>
      </c>
      <c r="W819">
        <v>1993</v>
      </c>
    </row>
    <row r="820" spans="1:23" x14ac:dyDescent="0.25">
      <c r="A820" s="14">
        <v>34287</v>
      </c>
      <c r="B820" s="3">
        <v>318</v>
      </c>
      <c r="C820" s="4">
        <v>5.23</v>
      </c>
      <c r="D820" s="5">
        <v>-3.4</v>
      </c>
      <c r="E820" s="5">
        <v>1.8</v>
      </c>
      <c r="F820" s="5">
        <v>-10.199999999999999</v>
      </c>
      <c r="G820" s="4">
        <v>55.9</v>
      </c>
      <c r="H820" s="4">
        <v>32.4</v>
      </c>
      <c r="I820" s="4">
        <v>1.2</v>
      </c>
      <c r="J820" s="4">
        <v>5.5</v>
      </c>
      <c r="K820" s="4">
        <v>0</v>
      </c>
      <c r="L820" s="4">
        <v>100</v>
      </c>
      <c r="M820" s="4">
        <v>-999</v>
      </c>
      <c r="N820" s="4">
        <v>-999</v>
      </c>
      <c r="O820" s="4">
        <v>-0.5</v>
      </c>
      <c r="P820" s="5">
        <v>-999</v>
      </c>
      <c r="Q820" s="5">
        <v>-999</v>
      </c>
      <c r="R820" s="4">
        <v>0.22500000000000001</v>
      </c>
      <c r="S820" s="34">
        <f>ROUND((0.6105*(EXP((17.273*E820)/(E820+237.3))))*(100-H820)/100,3)</f>
        <v>0.47</v>
      </c>
      <c r="T820" s="6">
        <f>IF(V820&lt;V821,L820,0)</f>
        <v>0</v>
      </c>
      <c r="U820" s="6">
        <f>IF(T820&gt;0,M820,-999)</f>
        <v>-999</v>
      </c>
      <c r="V820">
        <v>199311</v>
      </c>
      <c r="W820">
        <v>1993</v>
      </c>
    </row>
    <row r="821" spans="1:23" x14ac:dyDescent="0.25">
      <c r="A821" s="14">
        <v>34288</v>
      </c>
      <c r="B821" s="3">
        <v>319</v>
      </c>
      <c r="C821" s="4">
        <v>2.42</v>
      </c>
      <c r="D821" s="5">
        <v>-2.6</v>
      </c>
      <c r="E821" s="5">
        <v>0.6</v>
      </c>
      <c r="F821" s="5">
        <v>-6.7</v>
      </c>
      <c r="G821" s="4">
        <v>76.400000000000006</v>
      </c>
      <c r="H821" s="4">
        <v>60.7</v>
      </c>
      <c r="I821" s="4">
        <v>3</v>
      </c>
      <c r="J821" s="4">
        <v>8.3000000000000007</v>
      </c>
      <c r="K821" s="4">
        <v>0</v>
      </c>
      <c r="L821" s="4">
        <v>100</v>
      </c>
      <c r="M821" s="4">
        <v>-999</v>
      </c>
      <c r="N821" s="4">
        <v>-999</v>
      </c>
      <c r="O821" s="4">
        <v>-0.3</v>
      </c>
      <c r="P821" s="5">
        <v>-999</v>
      </c>
      <c r="Q821" s="5">
        <v>-999</v>
      </c>
      <c r="R821" s="4">
        <v>0.38700000000000001</v>
      </c>
      <c r="S821" s="34">
        <f>ROUND((0.6105*(EXP((17.273*E821)/(E821+237.3))))*(100-H821)/100,3)</f>
        <v>0.251</v>
      </c>
      <c r="T821" s="6">
        <f>IF(V821&lt;V822,L821,0)</f>
        <v>0</v>
      </c>
      <c r="U821" s="6">
        <f>IF(T821&gt;0,M821,-999)</f>
        <v>-999</v>
      </c>
      <c r="V821">
        <v>199311</v>
      </c>
      <c r="W821">
        <v>1993</v>
      </c>
    </row>
    <row r="822" spans="1:23" x14ac:dyDescent="0.25">
      <c r="A822" s="14">
        <v>34289</v>
      </c>
      <c r="B822" s="3">
        <v>320</v>
      </c>
      <c r="C822" s="4">
        <v>3.39</v>
      </c>
      <c r="D822" s="5">
        <v>-6.7</v>
      </c>
      <c r="E822" s="5">
        <v>-3.4</v>
      </c>
      <c r="F822" s="5">
        <v>-9.5</v>
      </c>
      <c r="G822" s="4">
        <v>84</v>
      </c>
      <c r="H822" s="4">
        <v>55.7</v>
      </c>
      <c r="I822" s="4">
        <v>0.5</v>
      </c>
      <c r="J822" s="4">
        <v>4.5999999999999996</v>
      </c>
      <c r="K822" s="4">
        <v>1</v>
      </c>
      <c r="L822" s="4">
        <v>100</v>
      </c>
      <c r="M822" s="4">
        <v>-999</v>
      </c>
      <c r="N822" s="4">
        <v>-999</v>
      </c>
      <c r="O822" s="4">
        <v>-0.4</v>
      </c>
      <c r="P822" s="5">
        <v>-999</v>
      </c>
      <c r="Q822" s="5">
        <v>-999</v>
      </c>
      <c r="R822" s="4">
        <v>0.26500000000000001</v>
      </c>
      <c r="S822" s="34">
        <f>ROUND((0.6105*(EXP((17.273*E822)/(E822+237.3))))*(100-H822)/100,3)</f>
        <v>0.21</v>
      </c>
      <c r="T822" s="6">
        <f>IF(V822&lt;V823,L822,0)</f>
        <v>0</v>
      </c>
      <c r="U822" s="6">
        <f>IF(T822&gt;0,M822,-999)</f>
        <v>-999</v>
      </c>
      <c r="V822">
        <v>199311</v>
      </c>
      <c r="W822">
        <v>1993</v>
      </c>
    </row>
    <row r="823" spans="1:23" x14ac:dyDescent="0.25">
      <c r="A823" s="14">
        <v>34290</v>
      </c>
      <c r="B823" s="3">
        <v>321</v>
      </c>
      <c r="C823" s="4">
        <v>4.18</v>
      </c>
      <c r="D823" s="5">
        <v>-6.9</v>
      </c>
      <c r="E823" s="5">
        <v>-2.6</v>
      </c>
      <c r="F823" s="5">
        <v>-10.3</v>
      </c>
      <c r="G823" s="4">
        <v>85.8</v>
      </c>
      <c r="H823" s="4">
        <v>66</v>
      </c>
      <c r="I823" s="4">
        <v>0.8</v>
      </c>
      <c r="J823" s="4">
        <v>4.9000000000000004</v>
      </c>
      <c r="K823" s="4">
        <v>2</v>
      </c>
      <c r="L823" s="4">
        <v>100</v>
      </c>
      <c r="M823" s="4">
        <v>-999</v>
      </c>
      <c r="N823" s="4">
        <v>-999</v>
      </c>
      <c r="O823" s="4">
        <v>-0.5</v>
      </c>
      <c r="P823" s="5">
        <v>-999</v>
      </c>
      <c r="Q823" s="5">
        <v>-999</v>
      </c>
      <c r="R823" s="4">
        <v>0.33200000000000002</v>
      </c>
      <c r="S823" s="34">
        <f>ROUND((0.6105*(EXP((17.273*E823)/(E823+237.3))))*(100-H823)/100,3)</f>
        <v>0.17100000000000001</v>
      </c>
      <c r="T823" s="6">
        <f>IF(V823&lt;V824,L823,0)</f>
        <v>0</v>
      </c>
      <c r="U823" s="6">
        <f>IF(T823&gt;0,M823,-999)</f>
        <v>-999</v>
      </c>
      <c r="V823">
        <v>199311</v>
      </c>
      <c r="W823">
        <v>1993</v>
      </c>
    </row>
    <row r="824" spans="1:23" x14ac:dyDescent="0.25">
      <c r="A824" s="14">
        <v>34291</v>
      </c>
      <c r="B824" s="3">
        <v>322</v>
      </c>
      <c r="C824" s="4">
        <v>3.9</v>
      </c>
      <c r="D824" s="5">
        <v>-7.1</v>
      </c>
      <c r="E824" s="5">
        <v>-3.6</v>
      </c>
      <c r="F824" s="5">
        <v>-9.6999999999999993</v>
      </c>
      <c r="G824" s="4">
        <v>89.5</v>
      </c>
      <c r="H824" s="4">
        <v>78.3</v>
      </c>
      <c r="I824" s="4">
        <v>0.9</v>
      </c>
      <c r="J824" s="4">
        <v>4.2</v>
      </c>
      <c r="K824" s="4">
        <v>0</v>
      </c>
      <c r="L824" s="4">
        <v>100</v>
      </c>
      <c r="M824" s="4">
        <v>-999</v>
      </c>
      <c r="N824" s="4">
        <v>-999</v>
      </c>
      <c r="O824" s="4">
        <v>-0.4</v>
      </c>
      <c r="P824" s="5">
        <v>-999</v>
      </c>
      <c r="Q824" s="5">
        <v>-999</v>
      </c>
      <c r="R824" s="4">
        <v>0.36499999999999999</v>
      </c>
      <c r="S824" s="34">
        <f>ROUND((0.6105*(EXP((17.273*E824)/(E824+237.3))))*(100-H824)/100,3)</f>
        <v>0.10199999999999999</v>
      </c>
      <c r="T824" s="6">
        <f>IF(V824&lt;V825,L824,0)</f>
        <v>0</v>
      </c>
      <c r="U824" s="6">
        <f>IF(T824&gt;0,M824,-999)</f>
        <v>-999</v>
      </c>
      <c r="V824">
        <v>199311</v>
      </c>
      <c r="W824">
        <v>1993</v>
      </c>
    </row>
    <row r="825" spans="1:23" x14ac:dyDescent="0.25">
      <c r="A825" s="14">
        <v>34292</v>
      </c>
      <c r="B825" s="3">
        <v>323</v>
      </c>
      <c r="C825" s="4">
        <v>2.92</v>
      </c>
      <c r="D825" s="5">
        <v>-4.9000000000000004</v>
      </c>
      <c r="E825" s="5">
        <v>-2.1</v>
      </c>
      <c r="F825" s="5">
        <v>-8.9</v>
      </c>
      <c r="G825" s="4">
        <v>86.2</v>
      </c>
      <c r="H825" s="4">
        <v>76.8</v>
      </c>
      <c r="I825" s="4">
        <v>0.9</v>
      </c>
      <c r="J825" s="4">
        <v>4</v>
      </c>
      <c r="K825" s="4">
        <v>0</v>
      </c>
      <c r="L825" s="4">
        <v>100</v>
      </c>
      <c r="M825" s="4">
        <v>-999</v>
      </c>
      <c r="N825" s="4">
        <v>-999</v>
      </c>
      <c r="O825" s="4">
        <v>-0.4</v>
      </c>
      <c r="P825" s="5">
        <v>-999</v>
      </c>
      <c r="Q825" s="5">
        <v>-999</v>
      </c>
      <c r="R825" s="4">
        <v>0.40200000000000002</v>
      </c>
      <c r="S825" s="34">
        <f>ROUND((0.6105*(EXP((17.273*E825)/(E825+237.3))))*(100-H825)/100,3)</f>
        <v>0.121</v>
      </c>
      <c r="T825" s="6">
        <f>IF(V825&lt;V826,L825,0)</f>
        <v>0</v>
      </c>
      <c r="U825" s="6">
        <f>IF(T825&gt;0,M825,-999)</f>
        <v>-999</v>
      </c>
      <c r="V825">
        <v>199311</v>
      </c>
      <c r="W825">
        <v>1993</v>
      </c>
    </row>
    <row r="826" spans="1:23" x14ac:dyDescent="0.25">
      <c r="A826" s="14">
        <v>34293</v>
      </c>
      <c r="B826" s="3">
        <v>324</v>
      </c>
      <c r="C826" s="4">
        <v>3.53</v>
      </c>
      <c r="D826" s="5">
        <v>-1.8</v>
      </c>
      <c r="E826" s="5">
        <v>1.9</v>
      </c>
      <c r="F826" s="5">
        <v>-4.0999999999999996</v>
      </c>
      <c r="G826" s="4">
        <v>77.5</v>
      </c>
      <c r="H826" s="4">
        <v>58.7</v>
      </c>
      <c r="I826" s="4">
        <v>2.2999999999999998</v>
      </c>
      <c r="J826" s="4">
        <v>7.3</v>
      </c>
      <c r="K826" s="4">
        <v>0</v>
      </c>
      <c r="L826" s="4">
        <v>100</v>
      </c>
      <c r="M826" s="4">
        <v>-999</v>
      </c>
      <c r="N826" s="4">
        <v>-999</v>
      </c>
      <c r="O826" s="4">
        <v>-0.3</v>
      </c>
      <c r="P826" s="5">
        <v>-999</v>
      </c>
      <c r="Q826" s="5">
        <v>-999</v>
      </c>
      <c r="R826" s="4">
        <v>0.41199999999999998</v>
      </c>
      <c r="S826" s="34">
        <f>ROUND((0.6105*(EXP((17.273*E826)/(E826+237.3))))*(100-H826)/100,3)</f>
        <v>0.28899999999999998</v>
      </c>
      <c r="T826" s="6">
        <f>IF(V826&lt;V827,L826,0)</f>
        <v>0</v>
      </c>
      <c r="U826" s="6">
        <f>IF(T826&gt;0,M826,-999)</f>
        <v>-999</v>
      </c>
      <c r="V826">
        <v>199311</v>
      </c>
      <c r="W826">
        <v>1993</v>
      </c>
    </row>
    <row r="827" spans="1:23" x14ac:dyDescent="0.25">
      <c r="A827" s="14">
        <v>34294</v>
      </c>
      <c r="B827" s="3">
        <v>325</v>
      </c>
      <c r="C827" s="4">
        <v>0.84</v>
      </c>
      <c r="D827" s="5">
        <v>-6.9</v>
      </c>
      <c r="E827" s="5">
        <v>-1</v>
      </c>
      <c r="F827" s="5">
        <v>-19.399999999999999</v>
      </c>
      <c r="G827" s="4">
        <v>87.4</v>
      </c>
      <c r="H827" s="4">
        <v>75.8</v>
      </c>
      <c r="I827" s="4">
        <v>1.5</v>
      </c>
      <c r="J827" s="4">
        <v>5.5</v>
      </c>
      <c r="K827" s="4">
        <v>19.5</v>
      </c>
      <c r="L827" s="4">
        <v>150</v>
      </c>
      <c r="M827" s="4">
        <v>-999</v>
      </c>
      <c r="N827" s="4">
        <v>-999</v>
      </c>
      <c r="O827" s="4">
        <v>-0.3</v>
      </c>
      <c r="P827" s="5">
        <v>-999</v>
      </c>
      <c r="Q827" s="5">
        <v>-999</v>
      </c>
      <c r="R827" s="4">
        <v>0.43099999999999999</v>
      </c>
      <c r="S827" s="34">
        <f>ROUND((0.6105*(EXP((17.273*E827)/(E827+237.3))))*(100-H827)/100,3)</f>
        <v>0.13700000000000001</v>
      </c>
      <c r="T827" s="6">
        <f>IF(V827&lt;V828,L827,0)</f>
        <v>0</v>
      </c>
      <c r="U827" s="6">
        <f>IF(T827&gt;0,M827,-999)</f>
        <v>-999</v>
      </c>
      <c r="V827">
        <v>199311</v>
      </c>
      <c r="W827">
        <v>1993</v>
      </c>
    </row>
    <row r="828" spans="1:23" x14ac:dyDescent="0.25">
      <c r="A828" s="14">
        <v>34295</v>
      </c>
      <c r="B828" s="3">
        <v>326</v>
      </c>
      <c r="C828" s="4">
        <v>4.8899999999999997</v>
      </c>
      <c r="D828" s="5">
        <v>-21.3</v>
      </c>
      <c r="E828" s="5">
        <v>-17</v>
      </c>
      <c r="F828" s="5">
        <v>-24</v>
      </c>
      <c r="G828" s="4">
        <v>81.900000000000006</v>
      </c>
      <c r="H828" s="4">
        <v>79.2</v>
      </c>
      <c r="I828" s="4">
        <v>1.1000000000000001</v>
      </c>
      <c r="J828" s="4">
        <v>4</v>
      </c>
      <c r="K828" s="4">
        <v>1.3</v>
      </c>
      <c r="L828" s="4">
        <v>150</v>
      </c>
      <c r="M828" s="4">
        <v>-999</v>
      </c>
      <c r="N828" s="4">
        <v>-999</v>
      </c>
      <c r="O828" s="4">
        <v>-0.3</v>
      </c>
      <c r="P828" s="5">
        <v>-999</v>
      </c>
      <c r="Q828" s="5">
        <v>-999</v>
      </c>
      <c r="R828" s="4">
        <v>0.128</v>
      </c>
      <c r="S828" s="34">
        <f>ROUND((0.6105*(EXP((17.273*E828)/(E828+237.3))))*(100-H828)/100,3)</f>
        <v>3.3000000000000002E-2</v>
      </c>
      <c r="T828" s="6">
        <f>IF(V828&lt;V829,L828,0)</f>
        <v>0</v>
      </c>
      <c r="U828" s="6">
        <f>IF(T828&gt;0,M828,-999)</f>
        <v>-999</v>
      </c>
      <c r="V828">
        <v>199311</v>
      </c>
      <c r="W828">
        <v>1993</v>
      </c>
    </row>
    <row r="829" spans="1:23" x14ac:dyDescent="0.25">
      <c r="A829" s="14">
        <v>34296</v>
      </c>
      <c r="B829" s="3">
        <v>327</v>
      </c>
      <c r="C829" s="4">
        <v>6.14</v>
      </c>
      <c r="D829" s="5">
        <v>-18.399999999999999</v>
      </c>
      <c r="E829" s="5">
        <v>-12.1</v>
      </c>
      <c r="F829" s="5">
        <v>-25.2</v>
      </c>
      <c r="G829" s="4">
        <v>82</v>
      </c>
      <c r="H829" s="4">
        <v>69.099999999999994</v>
      </c>
      <c r="I829" s="4">
        <v>0.8</v>
      </c>
      <c r="J829" s="4">
        <v>3.6</v>
      </c>
      <c r="K829" s="4">
        <v>0</v>
      </c>
      <c r="L829" s="4">
        <v>150</v>
      </c>
      <c r="M829" s="4">
        <v>-999</v>
      </c>
      <c r="N829" s="4">
        <v>-999</v>
      </c>
      <c r="O829" s="4">
        <v>-0.3</v>
      </c>
      <c r="P829" s="5">
        <v>-999</v>
      </c>
      <c r="Q829" s="5">
        <v>-999</v>
      </c>
      <c r="R829" s="4">
        <v>0.16600000000000001</v>
      </c>
      <c r="S829" s="34">
        <f>ROUND((0.6105*(EXP((17.273*E829)/(E829+237.3))))*(100-H829)/100,3)</f>
        <v>7.4999999999999997E-2</v>
      </c>
      <c r="T829" s="6">
        <f>IF(V829&lt;V830,L829,0)</f>
        <v>0</v>
      </c>
      <c r="U829" s="6">
        <f>IF(T829&gt;0,M829,-999)</f>
        <v>-999</v>
      </c>
      <c r="V829">
        <v>199311</v>
      </c>
      <c r="W829">
        <v>1993</v>
      </c>
    </row>
    <row r="830" spans="1:23" x14ac:dyDescent="0.25">
      <c r="A830" s="14">
        <v>34297</v>
      </c>
      <c r="B830" s="3">
        <v>328</v>
      </c>
      <c r="C830" s="4">
        <v>6.09</v>
      </c>
      <c r="D830" s="5">
        <v>-10.4</v>
      </c>
      <c r="E830" s="5">
        <v>-2.6</v>
      </c>
      <c r="F830" s="5">
        <v>-16.3</v>
      </c>
      <c r="G830" s="4">
        <v>62.2</v>
      </c>
      <c r="H830" s="4">
        <v>34.9</v>
      </c>
      <c r="I830" s="4">
        <v>0.5</v>
      </c>
      <c r="J830" s="4">
        <v>3.1</v>
      </c>
      <c r="K830" s="4">
        <v>0</v>
      </c>
      <c r="L830" s="4">
        <v>150</v>
      </c>
      <c r="M830" s="4">
        <v>-999</v>
      </c>
      <c r="N830" s="4">
        <v>-999</v>
      </c>
      <c r="O830" s="4">
        <v>-0.4</v>
      </c>
      <c r="P830" s="5">
        <v>-999</v>
      </c>
      <c r="Q830" s="5">
        <v>-999</v>
      </c>
      <c r="R830" s="4">
        <v>0.17599999999999999</v>
      </c>
      <c r="S830" s="34">
        <f>ROUND((0.6105*(EXP((17.273*E830)/(E830+237.3))))*(100-H830)/100,3)</f>
        <v>0.32800000000000001</v>
      </c>
      <c r="T830" s="6">
        <f>IF(V830&lt;V831,L830,0)</f>
        <v>0</v>
      </c>
      <c r="U830" s="6">
        <f>IF(T830&gt;0,M830,-999)</f>
        <v>-999</v>
      </c>
      <c r="V830">
        <v>199311</v>
      </c>
      <c r="W830">
        <v>1993</v>
      </c>
    </row>
    <row r="831" spans="1:23" x14ac:dyDescent="0.25">
      <c r="A831" s="14">
        <v>34298</v>
      </c>
      <c r="B831" s="3">
        <v>329</v>
      </c>
      <c r="C831" s="4">
        <v>6.05</v>
      </c>
      <c r="D831" s="5">
        <v>-5.4</v>
      </c>
      <c r="E831" s="5">
        <v>3.5</v>
      </c>
      <c r="F831" s="5">
        <v>-11.6</v>
      </c>
      <c r="G831" s="4">
        <v>53.2</v>
      </c>
      <c r="H831" s="4">
        <v>19.100000000000001</v>
      </c>
      <c r="I831" s="4">
        <v>0.4</v>
      </c>
      <c r="J831" s="4">
        <v>1.7</v>
      </c>
      <c r="K831" s="4">
        <v>0</v>
      </c>
      <c r="L831" s="4">
        <v>150</v>
      </c>
      <c r="M831" s="4">
        <v>-999</v>
      </c>
      <c r="N831" s="4">
        <v>-999</v>
      </c>
      <c r="O831" s="4">
        <v>-0.4</v>
      </c>
      <c r="P831" s="5">
        <v>-999</v>
      </c>
      <c r="Q831" s="5">
        <v>-999</v>
      </c>
      <c r="R831" s="4">
        <v>0.15</v>
      </c>
      <c r="S831" s="34">
        <f>ROUND((0.6105*(EXP((17.273*E831)/(E831+237.3))))*(100-H831)/100,3)</f>
        <v>0.63500000000000001</v>
      </c>
      <c r="T831" s="6">
        <f>IF(V831&lt;V832,L831,0)</f>
        <v>0</v>
      </c>
      <c r="U831" s="6">
        <f>IF(T831&gt;0,M831,-999)</f>
        <v>-999</v>
      </c>
      <c r="V831">
        <v>199311</v>
      </c>
      <c r="W831">
        <v>1993</v>
      </c>
    </row>
    <row r="832" spans="1:23" x14ac:dyDescent="0.25">
      <c r="A832" s="14">
        <v>34299</v>
      </c>
      <c r="B832" s="3">
        <v>330</v>
      </c>
      <c r="C832" s="4">
        <v>5.71</v>
      </c>
      <c r="D832" s="5">
        <v>-5.8</v>
      </c>
      <c r="E832" s="5">
        <v>-0.9</v>
      </c>
      <c r="F832" s="5">
        <v>-9.6</v>
      </c>
      <c r="G832" s="4">
        <v>50.6</v>
      </c>
      <c r="H832" s="4">
        <v>20.8</v>
      </c>
      <c r="I832" s="4">
        <v>0.3</v>
      </c>
      <c r="J832" s="4">
        <v>3.1</v>
      </c>
      <c r="K832" s="4">
        <v>0</v>
      </c>
      <c r="L832" s="4">
        <v>150</v>
      </c>
      <c r="M832" s="4">
        <v>-999</v>
      </c>
      <c r="N832" s="4">
        <v>-999</v>
      </c>
      <c r="O832" s="4">
        <v>-0.4</v>
      </c>
      <c r="P832" s="5">
        <v>-999</v>
      </c>
      <c r="Q832" s="5">
        <v>-999</v>
      </c>
      <c r="R832" s="4">
        <v>0.11899999999999999</v>
      </c>
      <c r="S832" s="34">
        <f>ROUND((0.6105*(EXP((17.273*E832)/(E832+237.3))))*(100-H832)/100,3)</f>
        <v>0.45300000000000001</v>
      </c>
      <c r="T832" s="6">
        <f>IF(V832&lt;V833,L832,0)</f>
        <v>0</v>
      </c>
      <c r="U832" s="6">
        <f>IF(T832&gt;0,M832,-999)</f>
        <v>-999</v>
      </c>
      <c r="V832">
        <v>199311</v>
      </c>
      <c r="W832">
        <v>1993</v>
      </c>
    </row>
    <row r="833" spans="1:23" x14ac:dyDescent="0.25">
      <c r="A833" s="14">
        <v>34300</v>
      </c>
      <c r="B833" s="3">
        <v>331</v>
      </c>
      <c r="C833" s="4">
        <v>0.93</v>
      </c>
      <c r="D833" s="5">
        <v>-5.4</v>
      </c>
      <c r="E833" s="5">
        <v>-0.7</v>
      </c>
      <c r="F833" s="5">
        <v>-8</v>
      </c>
      <c r="G833" s="4">
        <v>80.8</v>
      </c>
      <c r="H833" s="4">
        <v>45.8</v>
      </c>
      <c r="I833" s="4">
        <v>0.3</v>
      </c>
      <c r="J833" s="4">
        <v>3</v>
      </c>
      <c r="K833" s="4">
        <v>5.2</v>
      </c>
      <c r="L833" s="4">
        <v>150</v>
      </c>
      <c r="M833" s="4">
        <v>-999</v>
      </c>
      <c r="N833" s="4">
        <v>-999</v>
      </c>
      <c r="O833" s="4">
        <v>-0.3</v>
      </c>
      <c r="P833" s="5">
        <v>-999</v>
      </c>
      <c r="Q833" s="5">
        <v>-999</v>
      </c>
      <c r="R833" s="4">
        <v>0.26500000000000001</v>
      </c>
      <c r="S833" s="34">
        <f>ROUND((0.6105*(EXP((17.273*E833)/(E833+237.3))))*(100-H833)/100,3)</f>
        <v>0.314</v>
      </c>
      <c r="T833" s="6">
        <f>IF(V833&lt;V834,L833,0)</f>
        <v>0</v>
      </c>
      <c r="U833" s="6">
        <f>IF(T833&gt;0,M833,-999)</f>
        <v>-999</v>
      </c>
      <c r="V833">
        <v>199311</v>
      </c>
      <c r="W833">
        <v>1993</v>
      </c>
    </row>
    <row r="834" spans="1:23" x14ac:dyDescent="0.25">
      <c r="A834" s="14">
        <v>34301</v>
      </c>
      <c r="B834" s="3">
        <v>332</v>
      </c>
      <c r="C834" s="4">
        <v>0.65</v>
      </c>
      <c r="D834" s="5">
        <v>-3.3</v>
      </c>
      <c r="E834" s="5">
        <v>0.6</v>
      </c>
      <c r="F834" s="5">
        <v>-7.5</v>
      </c>
      <c r="G834" s="4">
        <v>91.3</v>
      </c>
      <c r="H834" s="4">
        <v>72.2</v>
      </c>
      <c r="I834" s="4">
        <v>0.9</v>
      </c>
      <c r="J834" s="4">
        <v>6.5</v>
      </c>
      <c r="K834" s="4">
        <v>1.3</v>
      </c>
      <c r="L834" s="4">
        <v>150</v>
      </c>
      <c r="M834" s="4">
        <v>-999</v>
      </c>
      <c r="N834" s="4">
        <v>-999</v>
      </c>
      <c r="O834" s="4">
        <v>-0.3</v>
      </c>
      <c r="P834" s="5">
        <v>-999</v>
      </c>
      <c r="Q834" s="5">
        <v>-999</v>
      </c>
      <c r="R834" s="4">
        <v>0.46200000000000002</v>
      </c>
      <c r="S834" s="34">
        <f>ROUND((0.6105*(EXP((17.273*E834)/(E834+237.3))))*(100-H834)/100,3)</f>
        <v>0.17699999999999999</v>
      </c>
      <c r="T834" s="6">
        <f>IF(V834&lt;V835,L834,0)</f>
        <v>0</v>
      </c>
      <c r="U834" s="6">
        <f>IF(T834&gt;0,M834,-999)</f>
        <v>-999</v>
      </c>
      <c r="V834">
        <v>199311</v>
      </c>
      <c r="W834">
        <v>1993</v>
      </c>
    </row>
    <row r="835" spans="1:23" x14ac:dyDescent="0.25">
      <c r="A835" s="14">
        <v>34302</v>
      </c>
      <c r="B835" s="3">
        <v>333</v>
      </c>
      <c r="C835" s="4">
        <v>0.61</v>
      </c>
      <c r="D835" s="5">
        <v>-2.7</v>
      </c>
      <c r="E835" s="5">
        <v>-0.9</v>
      </c>
      <c r="F835" s="5">
        <v>-5</v>
      </c>
      <c r="G835" s="4">
        <v>95.1</v>
      </c>
      <c r="H835" s="4">
        <v>91.4</v>
      </c>
      <c r="I835" s="4">
        <v>0.8</v>
      </c>
      <c r="J835" s="4">
        <v>6.9</v>
      </c>
      <c r="K835" s="4">
        <v>2.6</v>
      </c>
      <c r="L835" s="4">
        <v>150</v>
      </c>
      <c r="M835" s="4">
        <v>-999</v>
      </c>
      <c r="N835" s="4">
        <v>-999</v>
      </c>
      <c r="O835" s="4">
        <v>-0.3</v>
      </c>
      <c r="P835" s="5">
        <v>-999</v>
      </c>
      <c r="Q835" s="5">
        <v>-999</v>
      </c>
      <c r="R835" s="4">
        <v>0.52100000000000002</v>
      </c>
      <c r="S835" s="34">
        <f>ROUND((0.6105*(EXP((17.273*E835)/(E835+237.3))))*(100-H835)/100,3)</f>
        <v>4.9000000000000002E-2</v>
      </c>
      <c r="T835" s="6">
        <f>IF(V835&lt;V836,L835,0)</f>
        <v>0</v>
      </c>
      <c r="U835" s="6">
        <f>IF(T835&gt;0,M835,-999)</f>
        <v>-999</v>
      </c>
      <c r="V835">
        <v>199311</v>
      </c>
      <c r="W835">
        <v>1993</v>
      </c>
    </row>
    <row r="836" spans="1:23" x14ac:dyDescent="0.25">
      <c r="A836" s="14">
        <v>34303</v>
      </c>
      <c r="B836" s="3">
        <v>334</v>
      </c>
      <c r="C836" s="4">
        <v>1.23</v>
      </c>
      <c r="D836" s="5">
        <v>-5.5</v>
      </c>
      <c r="E836" s="5">
        <v>-3.3</v>
      </c>
      <c r="F836" s="5">
        <v>-8.1999999999999993</v>
      </c>
      <c r="G836" s="4">
        <v>89.6</v>
      </c>
      <c r="H836" s="4">
        <v>71.099999999999994</v>
      </c>
      <c r="I836" s="4">
        <v>0.7</v>
      </c>
      <c r="J836" s="4">
        <v>4.2</v>
      </c>
      <c r="K836" s="4">
        <v>2</v>
      </c>
      <c r="L836" s="4">
        <v>150</v>
      </c>
      <c r="M836" s="4">
        <v>-999</v>
      </c>
      <c r="N836" s="4">
        <v>-999</v>
      </c>
      <c r="O836" s="4">
        <v>-0.2</v>
      </c>
      <c r="P836" s="5">
        <v>-999</v>
      </c>
      <c r="Q836" s="5">
        <v>-999</v>
      </c>
      <c r="R836" s="4">
        <v>0.34</v>
      </c>
      <c r="S836" s="34">
        <f>ROUND((0.6105*(EXP((17.273*E836)/(E836+237.3))))*(100-H836)/100,3)</f>
        <v>0.13800000000000001</v>
      </c>
      <c r="T836" s="6">
        <f>IF(V836&lt;V837,L836,0)</f>
        <v>150</v>
      </c>
      <c r="U836" s="6">
        <f>IF(T836&gt;0,M836,-999)</f>
        <v>-999</v>
      </c>
      <c r="V836">
        <v>199311</v>
      </c>
      <c r="W836">
        <v>1993</v>
      </c>
    </row>
    <row r="837" spans="1:23" x14ac:dyDescent="0.25">
      <c r="A837" s="14">
        <v>34304</v>
      </c>
      <c r="B837" s="3">
        <v>335</v>
      </c>
      <c r="C837" s="4">
        <v>1.1200000000000001</v>
      </c>
      <c r="D837" s="5">
        <v>-3.4</v>
      </c>
      <c r="E837" s="5">
        <v>-1.6</v>
      </c>
      <c r="F837" s="5">
        <v>-6.3</v>
      </c>
      <c r="G837" s="4">
        <v>95.3</v>
      </c>
      <c r="H837" s="4">
        <v>90.8</v>
      </c>
      <c r="I837" s="4">
        <v>1.1000000000000001</v>
      </c>
      <c r="J837" s="4">
        <v>7.1</v>
      </c>
      <c r="K837" s="4">
        <v>7.8</v>
      </c>
      <c r="L837" s="4">
        <v>300</v>
      </c>
      <c r="M837" s="4">
        <v>-999</v>
      </c>
      <c r="N837" s="4">
        <v>-999</v>
      </c>
      <c r="O837" s="4">
        <v>-0.2</v>
      </c>
      <c r="P837" s="5">
        <v>-999</v>
      </c>
      <c r="Q837" s="5">
        <v>-999</v>
      </c>
      <c r="R837" s="4">
        <v>0.49299999999999999</v>
      </c>
      <c r="S837" s="34">
        <f>ROUND((0.6105*(EXP((17.273*E837)/(E837+237.3))))*(100-H837)/100,3)</f>
        <v>0.05</v>
      </c>
      <c r="T837" s="6">
        <f>IF(V837&lt;V838,L837,0)</f>
        <v>0</v>
      </c>
      <c r="U837" s="6">
        <f>IF(T837&gt;0,M837,-999)</f>
        <v>-999</v>
      </c>
      <c r="V837">
        <v>199312</v>
      </c>
      <c r="W837">
        <v>1993</v>
      </c>
    </row>
    <row r="838" spans="1:23" x14ac:dyDescent="0.25">
      <c r="A838" s="14">
        <v>34305</v>
      </c>
      <c r="B838" s="3">
        <v>336</v>
      </c>
      <c r="C838" s="4">
        <v>1.1000000000000001</v>
      </c>
      <c r="D838" s="5">
        <v>-3.8</v>
      </c>
      <c r="E838" s="5">
        <v>-2.6</v>
      </c>
      <c r="F838" s="5">
        <v>-5.0999999999999996</v>
      </c>
      <c r="G838" s="4">
        <v>91.3</v>
      </c>
      <c r="H838" s="4">
        <v>82.2</v>
      </c>
      <c r="I838" s="4">
        <v>1.5</v>
      </c>
      <c r="J838" s="4">
        <v>6</v>
      </c>
      <c r="K838" s="4">
        <v>3.9</v>
      </c>
      <c r="L838" s="4">
        <v>300</v>
      </c>
      <c r="M838" s="4">
        <v>-999</v>
      </c>
      <c r="N838" s="4">
        <v>-999</v>
      </c>
      <c r="O838" s="4">
        <v>-0.2</v>
      </c>
      <c r="P838" s="5">
        <v>-999</v>
      </c>
      <c r="Q838" s="5">
        <v>-999</v>
      </c>
      <c r="R838" s="4">
        <v>0.41599999999999998</v>
      </c>
      <c r="S838" s="34">
        <f>ROUND((0.6105*(EXP((17.273*E838)/(E838+237.3))))*(100-H838)/100,3)</f>
        <v>0.09</v>
      </c>
      <c r="T838" s="6">
        <f>IF(V838&lt;V839,L838,0)</f>
        <v>0</v>
      </c>
      <c r="U838" s="6">
        <f>IF(T838&gt;0,M838,-999)</f>
        <v>-999</v>
      </c>
      <c r="V838">
        <v>199312</v>
      </c>
      <c r="W838">
        <v>1993</v>
      </c>
    </row>
    <row r="839" spans="1:23" x14ac:dyDescent="0.25">
      <c r="A839" s="14">
        <v>34306</v>
      </c>
      <c r="B839" s="3">
        <v>337</v>
      </c>
      <c r="C839" s="4">
        <v>1.76</v>
      </c>
      <c r="D839" s="5">
        <v>-1</v>
      </c>
      <c r="E839" s="5">
        <v>0.5</v>
      </c>
      <c r="F839" s="5">
        <v>-3.4</v>
      </c>
      <c r="G839" s="4">
        <v>94.1</v>
      </c>
      <c r="H839" s="4">
        <v>90.4</v>
      </c>
      <c r="I839" s="4">
        <v>2.2999999999999998</v>
      </c>
      <c r="J839" s="4">
        <v>10</v>
      </c>
      <c r="K839" s="4">
        <v>0</v>
      </c>
      <c r="L839" s="4">
        <v>300</v>
      </c>
      <c r="M839" s="4">
        <v>-999</v>
      </c>
      <c r="N839" s="4">
        <v>-999</v>
      </c>
      <c r="O839" s="4">
        <v>-0.2</v>
      </c>
      <c r="P839" s="5">
        <v>-999</v>
      </c>
      <c r="Q839" s="5">
        <v>-999</v>
      </c>
      <c r="R839" s="4">
        <v>0.57399999999999995</v>
      </c>
      <c r="S839" s="34">
        <f>ROUND((0.6105*(EXP((17.273*E839)/(E839+237.3))))*(100-H839)/100,3)</f>
        <v>6.0999999999999999E-2</v>
      </c>
      <c r="T839" s="6">
        <f>IF(V839&lt;V840,L839,0)</f>
        <v>0</v>
      </c>
      <c r="U839" s="6">
        <f>IF(T839&gt;0,M839,-999)</f>
        <v>-999</v>
      </c>
      <c r="V839">
        <v>199312</v>
      </c>
      <c r="W839">
        <v>1993</v>
      </c>
    </row>
    <row r="840" spans="1:23" x14ac:dyDescent="0.25">
      <c r="A840" s="14">
        <v>34307</v>
      </c>
      <c r="B840" s="3">
        <v>338</v>
      </c>
      <c r="C840" s="4">
        <v>2.02</v>
      </c>
      <c r="D840" s="5">
        <v>-6.4</v>
      </c>
      <c r="E840" s="5">
        <v>-0.5</v>
      </c>
      <c r="F840" s="5">
        <v>-12.1</v>
      </c>
      <c r="G840" s="4">
        <v>94.1</v>
      </c>
      <c r="H840" s="4">
        <v>87.7</v>
      </c>
      <c r="I840" s="4">
        <v>2.2999999999999998</v>
      </c>
      <c r="J840" s="4">
        <v>8.8000000000000007</v>
      </c>
      <c r="K840" s="4">
        <v>9.1</v>
      </c>
      <c r="L840" s="4">
        <v>300</v>
      </c>
      <c r="M840" s="4">
        <v>-999</v>
      </c>
      <c r="N840" s="4">
        <v>-999</v>
      </c>
      <c r="O840" s="4">
        <v>-0.2</v>
      </c>
      <c r="P840" s="5">
        <v>-999</v>
      </c>
      <c r="Q840" s="5">
        <v>-999</v>
      </c>
      <c r="R840" s="4">
        <v>0.51600000000000001</v>
      </c>
      <c r="S840" s="34">
        <f>ROUND((0.6105*(EXP((17.273*E840)/(E840+237.3))))*(100-H840)/100,3)</f>
        <v>7.1999999999999995E-2</v>
      </c>
      <c r="T840" s="6">
        <f>IF(V840&lt;V841,L840,0)</f>
        <v>0</v>
      </c>
      <c r="U840" s="6">
        <f>IF(T840&gt;0,M840,-999)</f>
        <v>-999</v>
      </c>
      <c r="V840">
        <v>199312</v>
      </c>
      <c r="W840">
        <v>1993</v>
      </c>
    </row>
    <row r="841" spans="1:23" x14ac:dyDescent="0.25">
      <c r="A841" s="14">
        <v>34308</v>
      </c>
      <c r="B841" s="3">
        <v>339</v>
      </c>
      <c r="C841" s="4">
        <v>4.54</v>
      </c>
      <c r="D841" s="5">
        <v>-11.3</v>
      </c>
      <c r="E841" s="5">
        <v>-6.4</v>
      </c>
      <c r="F841" s="5">
        <v>-17</v>
      </c>
      <c r="G841" s="4">
        <v>84.9</v>
      </c>
      <c r="H841" s="4">
        <v>69.099999999999994</v>
      </c>
      <c r="I841" s="4">
        <v>0.8</v>
      </c>
      <c r="J841" s="4">
        <v>3.9</v>
      </c>
      <c r="K841" s="4">
        <v>0</v>
      </c>
      <c r="L841" s="4">
        <v>300</v>
      </c>
      <c r="M841" s="4">
        <v>-999</v>
      </c>
      <c r="N841" s="4">
        <v>-999</v>
      </c>
      <c r="O841" s="4">
        <v>-0.2</v>
      </c>
      <c r="P841" s="5">
        <v>-999</v>
      </c>
      <c r="Q841" s="5">
        <v>-999</v>
      </c>
      <c r="R841" s="4">
        <v>0.26200000000000001</v>
      </c>
      <c r="S841" s="34">
        <f>ROUND((0.6105*(EXP((17.273*E841)/(E841+237.3))))*(100-H841)/100,3)</f>
        <v>0.11700000000000001</v>
      </c>
      <c r="T841" s="6">
        <f>IF(V841&lt;V842,L841,0)</f>
        <v>0</v>
      </c>
      <c r="U841" s="6">
        <f>IF(T841&gt;0,M841,-999)</f>
        <v>-999</v>
      </c>
      <c r="V841">
        <v>199312</v>
      </c>
      <c r="W841">
        <v>1993</v>
      </c>
    </row>
    <row r="842" spans="1:23" x14ac:dyDescent="0.25">
      <c r="A842" s="14">
        <v>34309</v>
      </c>
      <c r="B842" s="3">
        <v>340</v>
      </c>
      <c r="C842" s="4">
        <v>4.17</v>
      </c>
      <c r="D842" s="5">
        <v>-10.6</v>
      </c>
      <c r="E842" s="5">
        <v>-6.1</v>
      </c>
      <c r="F842" s="5">
        <v>-13.5</v>
      </c>
      <c r="G842" s="4">
        <v>86.7</v>
      </c>
      <c r="H842" s="4">
        <v>71.599999999999994</v>
      </c>
      <c r="I842" s="4">
        <v>0.8</v>
      </c>
      <c r="J842" s="4">
        <v>4.4000000000000004</v>
      </c>
      <c r="K842" s="4">
        <v>0</v>
      </c>
      <c r="L842" s="4">
        <v>300</v>
      </c>
      <c r="M842" s="4">
        <v>-999</v>
      </c>
      <c r="N842" s="4">
        <v>-999</v>
      </c>
      <c r="O842" s="4">
        <v>-0.2</v>
      </c>
      <c r="P842" s="5">
        <v>-999</v>
      </c>
      <c r="Q842" s="5">
        <v>-999</v>
      </c>
      <c r="R842" s="4">
        <v>0.27700000000000002</v>
      </c>
      <c r="S842" s="34">
        <f>ROUND((0.6105*(EXP((17.273*E842)/(E842+237.3))))*(100-H842)/100,3)</f>
        <v>0.11</v>
      </c>
      <c r="T842" s="6">
        <f>IF(V842&lt;V843,L842,0)</f>
        <v>0</v>
      </c>
      <c r="U842" s="6">
        <f>IF(T842&gt;0,M842,-999)</f>
        <v>-999</v>
      </c>
      <c r="V842">
        <v>199312</v>
      </c>
      <c r="W842">
        <v>1993</v>
      </c>
    </row>
    <row r="843" spans="1:23" x14ac:dyDescent="0.25">
      <c r="A843" s="14">
        <v>34310</v>
      </c>
      <c r="B843" s="3">
        <v>341</v>
      </c>
      <c r="C843" s="4">
        <v>1.1599999999999999</v>
      </c>
      <c r="D843" s="5">
        <v>-7.2</v>
      </c>
      <c r="E843" s="5">
        <v>-5.4</v>
      </c>
      <c r="F843" s="5">
        <v>-10.4</v>
      </c>
      <c r="G843" s="4">
        <v>92.4</v>
      </c>
      <c r="H843" s="4">
        <v>83.5</v>
      </c>
      <c r="I843" s="4">
        <v>2</v>
      </c>
      <c r="J843" s="4">
        <v>7.3</v>
      </c>
      <c r="K843" s="4">
        <v>0</v>
      </c>
      <c r="L843" s="4">
        <v>400</v>
      </c>
      <c r="M843" s="4">
        <v>-999</v>
      </c>
      <c r="N843" s="4">
        <v>-999</v>
      </c>
      <c r="O843" s="4">
        <v>-0.2</v>
      </c>
      <c r="P843" s="5">
        <v>-999</v>
      </c>
      <c r="Q843" s="5">
        <v>-999</v>
      </c>
      <c r="R843" s="4">
        <v>0.34100000000000003</v>
      </c>
      <c r="S843" s="34">
        <f>ROUND((0.6105*(EXP((17.273*E843)/(E843+237.3))))*(100-H843)/100,3)</f>
        <v>6.7000000000000004E-2</v>
      </c>
      <c r="T843" s="6">
        <f>IF(V843&lt;V844,L843,0)</f>
        <v>0</v>
      </c>
      <c r="U843" s="6">
        <f>IF(T843&gt;0,M843,-999)</f>
        <v>-999</v>
      </c>
      <c r="V843">
        <v>199312</v>
      </c>
      <c r="W843">
        <v>1993</v>
      </c>
    </row>
    <row r="844" spans="1:23" x14ac:dyDescent="0.25">
      <c r="A844" s="14">
        <v>34311</v>
      </c>
      <c r="B844" s="3">
        <v>342</v>
      </c>
      <c r="C844" s="4">
        <v>1.88</v>
      </c>
      <c r="D844" s="5">
        <v>-4.7</v>
      </c>
      <c r="E844" s="5">
        <v>-3.4</v>
      </c>
      <c r="F844" s="5">
        <v>-7.5</v>
      </c>
      <c r="G844" s="4">
        <v>94.6</v>
      </c>
      <c r="H844" s="4">
        <v>90.4</v>
      </c>
      <c r="I844" s="4">
        <v>2.2999999999999998</v>
      </c>
      <c r="J844" s="4">
        <v>7.6</v>
      </c>
      <c r="K844" s="4">
        <v>2.6</v>
      </c>
      <c r="L844" s="4">
        <v>470</v>
      </c>
      <c r="M844" s="4">
        <v>-999</v>
      </c>
      <c r="N844" s="4">
        <v>-999</v>
      </c>
      <c r="O844" s="4">
        <v>-0.2</v>
      </c>
      <c r="P844" s="5">
        <v>-999</v>
      </c>
      <c r="Q844" s="5">
        <v>-999</v>
      </c>
      <c r="R844" s="4">
        <v>0.43</v>
      </c>
      <c r="S844" s="34">
        <f>ROUND((0.6105*(EXP((17.273*E844)/(E844+237.3))))*(100-H844)/100,3)</f>
        <v>4.5999999999999999E-2</v>
      </c>
      <c r="T844" s="6">
        <f>IF(V844&lt;V845,L844,0)</f>
        <v>0</v>
      </c>
      <c r="U844" s="6">
        <f>IF(T844&gt;0,M844,-999)</f>
        <v>-999</v>
      </c>
      <c r="V844">
        <v>199312</v>
      </c>
      <c r="W844">
        <v>1993</v>
      </c>
    </row>
    <row r="845" spans="1:23" x14ac:dyDescent="0.25">
      <c r="A845" s="14">
        <v>34312</v>
      </c>
      <c r="B845" s="3">
        <v>343</v>
      </c>
      <c r="C845" s="4">
        <v>1.41</v>
      </c>
      <c r="D845" s="5">
        <v>-4.2</v>
      </c>
      <c r="E845" s="5">
        <v>-0.5</v>
      </c>
      <c r="F845" s="5">
        <v>-7.4</v>
      </c>
      <c r="G845" s="4">
        <v>94.4</v>
      </c>
      <c r="H845" s="4">
        <v>87.7</v>
      </c>
      <c r="I845" s="4">
        <v>2.2999999999999998</v>
      </c>
      <c r="J845" s="4">
        <v>8.5</v>
      </c>
      <c r="K845" s="4">
        <v>6.9</v>
      </c>
      <c r="L845" s="4">
        <v>523</v>
      </c>
      <c r="M845" s="4">
        <v>-999</v>
      </c>
      <c r="N845" s="4">
        <v>-999</v>
      </c>
      <c r="O845" s="4">
        <v>-0.2</v>
      </c>
      <c r="P845" s="5">
        <v>-999</v>
      </c>
      <c r="Q845" s="5">
        <v>-999</v>
      </c>
      <c r="R845" s="4">
        <v>0.51600000000000001</v>
      </c>
      <c r="S845" s="34">
        <f>ROUND((0.6105*(EXP((17.273*E845)/(E845+237.3))))*(100-H845)/100,3)</f>
        <v>7.1999999999999995E-2</v>
      </c>
      <c r="T845" s="6">
        <f>IF(V845&lt;V846,L845,0)</f>
        <v>0</v>
      </c>
      <c r="U845" s="6">
        <f>IF(T845&gt;0,M845,-999)</f>
        <v>-999</v>
      </c>
      <c r="V845">
        <v>199312</v>
      </c>
      <c r="W845">
        <v>1993</v>
      </c>
    </row>
    <row r="846" spans="1:23" x14ac:dyDescent="0.25">
      <c r="A846" s="14">
        <v>34313</v>
      </c>
      <c r="B846" s="3">
        <v>344</v>
      </c>
      <c r="C846" s="4">
        <v>0.97</v>
      </c>
      <c r="D846" s="5">
        <v>-0.2</v>
      </c>
      <c r="E846" s="5">
        <v>1.1000000000000001</v>
      </c>
      <c r="F846" s="5">
        <v>-1.7</v>
      </c>
      <c r="G846" s="4">
        <v>95.9</v>
      </c>
      <c r="H846" s="4">
        <v>90</v>
      </c>
      <c r="I846" s="4">
        <v>3.3</v>
      </c>
      <c r="J846" s="4">
        <v>12.1</v>
      </c>
      <c r="K846" s="4">
        <v>0</v>
      </c>
      <c r="L846" s="4">
        <v>506</v>
      </c>
      <c r="M846" s="4">
        <v>-999</v>
      </c>
      <c r="N846" s="4">
        <v>-999</v>
      </c>
      <c r="O846" s="4">
        <v>-0.2</v>
      </c>
      <c r="P846" s="5">
        <v>-999</v>
      </c>
      <c r="Q846" s="5">
        <v>-999</v>
      </c>
      <c r="R846" s="4">
        <v>0.59399999999999997</v>
      </c>
      <c r="S846" s="34">
        <f>ROUND((0.6105*(EXP((17.273*E846)/(E846+237.3))))*(100-H846)/100,3)</f>
        <v>6.6000000000000003E-2</v>
      </c>
      <c r="T846" s="6">
        <f>IF(V846&lt;V847,L846,0)</f>
        <v>0</v>
      </c>
      <c r="U846" s="6">
        <f>IF(T846&gt;0,M846,-999)</f>
        <v>-999</v>
      </c>
      <c r="V846">
        <v>199312</v>
      </c>
      <c r="W846">
        <v>1993</v>
      </c>
    </row>
    <row r="847" spans="1:23" x14ac:dyDescent="0.25">
      <c r="A847" s="14">
        <v>34314</v>
      </c>
      <c r="B847" s="3">
        <v>345</v>
      </c>
      <c r="C847" s="4">
        <v>1.59</v>
      </c>
      <c r="D847" s="5">
        <v>-0.3</v>
      </c>
      <c r="E847" s="5">
        <v>1.9</v>
      </c>
      <c r="F847" s="5">
        <v>-4.0999999999999996</v>
      </c>
      <c r="G847" s="4">
        <v>94.8</v>
      </c>
      <c r="H847" s="4">
        <v>88.3</v>
      </c>
      <c r="I847" s="4">
        <v>2.2999999999999998</v>
      </c>
      <c r="J847" s="4">
        <v>7.6</v>
      </c>
      <c r="K847" s="4">
        <v>0</v>
      </c>
      <c r="L847" s="4">
        <v>506</v>
      </c>
      <c r="M847" s="4">
        <v>-999</v>
      </c>
      <c r="N847" s="4">
        <v>-999</v>
      </c>
      <c r="O847" s="4">
        <v>-0.2</v>
      </c>
      <c r="P847" s="5">
        <v>-999</v>
      </c>
      <c r="Q847" s="5">
        <v>-999</v>
      </c>
      <c r="R847" s="4">
        <v>0.61899999999999999</v>
      </c>
      <c r="S847" s="34">
        <f>ROUND((0.6105*(EXP((17.273*E847)/(E847+237.3))))*(100-H847)/100,3)</f>
        <v>8.2000000000000003E-2</v>
      </c>
      <c r="T847" s="6">
        <f>IF(V847&lt;V848,L847,0)</f>
        <v>0</v>
      </c>
      <c r="U847" s="6">
        <f>IF(T847&gt;0,M847,-999)</f>
        <v>-999</v>
      </c>
      <c r="V847">
        <v>199312</v>
      </c>
      <c r="W847">
        <v>1993</v>
      </c>
    </row>
    <row r="848" spans="1:23" x14ac:dyDescent="0.25">
      <c r="A848" s="14">
        <v>34315</v>
      </c>
      <c r="B848" s="3">
        <v>346</v>
      </c>
      <c r="C848" s="4">
        <v>3.85</v>
      </c>
      <c r="D848" s="5">
        <v>-6.3</v>
      </c>
      <c r="E848" s="5">
        <v>-2.8</v>
      </c>
      <c r="F848" s="5">
        <v>-8.3000000000000007</v>
      </c>
      <c r="G848" s="4">
        <v>77.099999999999994</v>
      </c>
      <c r="H848" s="4">
        <v>54.9</v>
      </c>
      <c r="I848" s="4">
        <v>2.5</v>
      </c>
      <c r="J848" s="4">
        <v>8.1</v>
      </c>
      <c r="K848" s="4">
        <v>2.9</v>
      </c>
      <c r="L848" s="4">
        <v>528</v>
      </c>
      <c r="M848" s="4">
        <v>-999</v>
      </c>
      <c r="N848" s="4">
        <v>-999</v>
      </c>
      <c r="O848" s="4">
        <v>-0.2</v>
      </c>
      <c r="P848" s="5">
        <v>-999</v>
      </c>
      <c r="Q848" s="5">
        <v>-999</v>
      </c>
      <c r="R848" s="4">
        <v>0.27200000000000002</v>
      </c>
      <c r="S848" s="34">
        <f>ROUND((0.6105*(EXP((17.273*E848)/(E848+237.3))))*(100-H848)/100,3)</f>
        <v>0.224</v>
      </c>
      <c r="T848" s="6">
        <f>IF(V848&lt;V849,L848,0)</f>
        <v>0</v>
      </c>
      <c r="U848" s="6">
        <f>IF(T848&gt;0,M848,-999)</f>
        <v>-999</v>
      </c>
      <c r="V848">
        <v>199312</v>
      </c>
      <c r="W848">
        <v>1993</v>
      </c>
    </row>
    <row r="849" spans="1:23" x14ac:dyDescent="0.25">
      <c r="A849" s="14">
        <v>34316</v>
      </c>
      <c r="B849" s="3">
        <v>347</v>
      </c>
      <c r="C849" s="4">
        <v>1.06</v>
      </c>
      <c r="D849" s="5">
        <v>-5.9</v>
      </c>
      <c r="E849" s="5">
        <v>-5.0999999999999996</v>
      </c>
      <c r="F849" s="5">
        <v>-7.1</v>
      </c>
      <c r="G849" s="4">
        <v>93.2</v>
      </c>
      <c r="H849" s="4">
        <v>88.4</v>
      </c>
      <c r="I849" s="4">
        <v>1.9</v>
      </c>
      <c r="J849" s="4">
        <v>9.3000000000000007</v>
      </c>
      <c r="K849" s="4">
        <v>0</v>
      </c>
      <c r="L849" s="4">
        <v>518</v>
      </c>
      <c r="M849" s="4">
        <v>-999</v>
      </c>
      <c r="N849" s="4">
        <v>-999</v>
      </c>
      <c r="O849" s="4">
        <v>-0.2</v>
      </c>
      <c r="P849" s="5">
        <v>-999</v>
      </c>
      <c r="Q849" s="5">
        <v>-999</v>
      </c>
      <c r="R849" s="4">
        <v>0.37</v>
      </c>
      <c r="S849" s="34">
        <f>ROUND((0.6105*(EXP((17.273*E849)/(E849+237.3))))*(100-H849)/100,3)</f>
        <v>4.8000000000000001E-2</v>
      </c>
      <c r="T849" s="6">
        <f>IF(V849&lt;V850,L849,0)</f>
        <v>0</v>
      </c>
      <c r="U849" s="6">
        <f>IF(T849&gt;0,M849,-999)</f>
        <v>-999</v>
      </c>
      <c r="V849">
        <v>199312</v>
      </c>
      <c r="W849">
        <v>1993</v>
      </c>
    </row>
    <row r="850" spans="1:23" x14ac:dyDescent="0.25">
      <c r="A850" s="14">
        <v>34317</v>
      </c>
      <c r="B850" s="3">
        <v>348</v>
      </c>
      <c r="C850" s="4">
        <v>1.05</v>
      </c>
      <c r="D850" s="5">
        <v>-5</v>
      </c>
      <c r="E850" s="5">
        <v>-1</v>
      </c>
      <c r="F850" s="5">
        <v>-8.1</v>
      </c>
      <c r="G850" s="4">
        <v>93.4</v>
      </c>
      <c r="H850" s="4">
        <v>81.599999999999994</v>
      </c>
      <c r="I850" s="4">
        <v>0.3</v>
      </c>
      <c r="J850" s="4">
        <v>2.6</v>
      </c>
      <c r="K850" s="4">
        <v>3.4</v>
      </c>
      <c r="L850" s="4">
        <v>544</v>
      </c>
      <c r="M850" s="4">
        <v>-999</v>
      </c>
      <c r="N850" s="4">
        <v>-999</v>
      </c>
      <c r="O850" s="4">
        <v>-0.2</v>
      </c>
      <c r="P850" s="5">
        <v>-999</v>
      </c>
      <c r="Q850" s="5">
        <v>-999</v>
      </c>
      <c r="R850" s="4">
        <v>0.46200000000000002</v>
      </c>
      <c r="S850" s="34">
        <f>ROUND((0.6105*(EXP((17.273*E850)/(E850+237.3))))*(100-H850)/100,3)</f>
        <v>0.104</v>
      </c>
      <c r="T850" s="6">
        <f>IF(V850&lt;V851,L850,0)</f>
        <v>0</v>
      </c>
      <c r="U850" s="6">
        <f>IF(T850&gt;0,M850,-999)</f>
        <v>-999</v>
      </c>
      <c r="V850">
        <v>199312</v>
      </c>
      <c r="W850">
        <v>1993</v>
      </c>
    </row>
    <row r="851" spans="1:23" x14ac:dyDescent="0.25">
      <c r="A851" s="14">
        <v>34318</v>
      </c>
      <c r="B851" s="3">
        <v>349</v>
      </c>
      <c r="C851" s="4">
        <v>1.61</v>
      </c>
      <c r="D851" s="5">
        <v>-6.1</v>
      </c>
      <c r="E851" s="5">
        <v>-2.2999999999999998</v>
      </c>
      <c r="F851" s="5">
        <v>-10.5</v>
      </c>
      <c r="G851" s="4">
        <v>91.5</v>
      </c>
      <c r="H851" s="4">
        <v>76.099999999999994</v>
      </c>
      <c r="I851" s="4">
        <v>0.4</v>
      </c>
      <c r="J851" s="4">
        <v>3.1</v>
      </c>
      <c r="K851" s="4">
        <v>0</v>
      </c>
      <c r="L851" s="4">
        <v>523</v>
      </c>
      <c r="M851" s="4">
        <v>-999</v>
      </c>
      <c r="N851" s="4">
        <v>-999</v>
      </c>
      <c r="O851" s="4">
        <v>-0.1</v>
      </c>
      <c r="P851" s="5">
        <v>-999</v>
      </c>
      <c r="Q851" s="5">
        <v>-999</v>
      </c>
      <c r="R851" s="4">
        <v>0.39300000000000002</v>
      </c>
      <c r="S851" s="34">
        <f>ROUND((0.6105*(EXP((17.273*E851)/(E851+237.3))))*(100-H851)/100,3)</f>
        <v>0.123</v>
      </c>
      <c r="T851" s="6">
        <f>IF(V851&lt;V852,L851,0)</f>
        <v>0</v>
      </c>
      <c r="U851" s="6">
        <f>IF(T851&gt;0,M851,-999)</f>
        <v>-999</v>
      </c>
      <c r="V851">
        <v>199312</v>
      </c>
      <c r="W851">
        <v>1993</v>
      </c>
    </row>
    <row r="852" spans="1:23" x14ac:dyDescent="0.25">
      <c r="A852" s="14">
        <v>34319</v>
      </c>
      <c r="B852" s="3">
        <v>350</v>
      </c>
      <c r="C852" s="4">
        <v>3.55</v>
      </c>
      <c r="D852" s="5">
        <v>-7.8</v>
      </c>
      <c r="E852" s="5">
        <v>1.2</v>
      </c>
      <c r="F852" s="5">
        <v>-11.6</v>
      </c>
      <c r="G852" s="4">
        <v>86.7</v>
      </c>
      <c r="H852" s="4">
        <v>49.1</v>
      </c>
      <c r="I852" s="4">
        <v>0.5</v>
      </c>
      <c r="J852" s="4">
        <v>2.1</v>
      </c>
      <c r="K852" s="4">
        <v>0</v>
      </c>
      <c r="L852" s="4">
        <v>511</v>
      </c>
      <c r="M852" s="4">
        <v>-999</v>
      </c>
      <c r="N852" s="4">
        <v>-999</v>
      </c>
      <c r="O852" s="4">
        <v>-0.1</v>
      </c>
      <c r="P852" s="5">
        <v>-999</v>
      </c>
      <c r="Q852" s="5">
        <v>-999</v>
      </c>
      <c r="R852" s="4">
        <v>0.32600000000000001</v>
      </c>
      <c r="S852" s="34">
        <f>ROUND((0.6105*(EXP((17.273*E852)/(E852+237.3))))*(100-H852)/100,3)</f>
        <v>0.33900000000000002</v>
      </c>
      <c r="T852" s="6">
        <f>IF(V852&lt;V853,L852,0)</f>
        <v>0</v>
      </c>
      <c r="U852" s="6">
        <f>IF(T852&gt;0,M852,-999)</f>
        <v>-999</v>
      </c>
      <c r="V852">
        <v>199312</v>
      </c>
      <c r="W852">
        <v>1993</v>
      </c>
    </row>
    <row r="853" spans="1:23" x14ac:dyDescent="0.25">
      <c r="A853" s="14">
        <v>34320</v>
      </c>
      <c r="B853" s="3">
        <v>351</v>
      </c>
      <c r="C853" s="4">
        <v>4.49</v>
      </c>
      <c r="D853" s="5">
        <v>-8.6</v>
      </c>
      <c r="E853" s="5">
        <v>-1</v>
      </c>
      <c r="F853" s="5">
        <v>-12.2</v>
      </c>
      <c r="G853" s="4">
        <v>84.2</v>
      </c>
      <c r="H853" s="4">
        <v>57.4</v>
      </c>
      <c r="I853" s="4">
        <v>0.5</v>
      </c>
      <c r="J853" s="4">
        <v>2.2000000000000002</v>
      </c>
      <c r="K853" s="4">
        <v>0</v>
      </c>
      <c r="L853" s="4">
        <v>506</v>
      </c>
      <c r="M853" s="4">
        <v>-999</v>
      </c>
      <c r="N853" s="4">
        <v>-999</v>
      </c>
      <c r="O853" s="4">
        <v>-0.1</v>
      </c>
      <c r="P853" s="5">
        <v>-999</v>
      </c>
      <c r="Q853" s="5">
        <v>-999</v>
      </c>
      <c r="R853" s="4">
        <v>0.32600000000000001</v>
      </c>
      <c r="S853" s="34">
        <f>ROUND((0.6105*(EXP((17.273*E853)/(E853+237.3))))*(100-H853)/100,3)</f>
        <v>0.24199999999999999</v>
      </c>
      <c r="T853" s="6">
        <f>IF(V853&lt;V854,L853,0)</f>
        <v>0</v>
      </c>
      <c r="U853" s="6">
        <f>IF(T853&gt;0,M853,-999)</f>
        <v>-999</v>
      </c>
      <c r="V853">
        <v>199312</v>
      </c>
      <c r="W853">
        <v>1993</v>
      </c>
    </row>
    <row r="854" spans="1:23" x14ac:dyDescent="0.25">
      <c r="A854" s="14">
        <v>34321</v>
      </c>
      <c r="B854" s="3">
        <v>352</v>
      </c>
      <c r="C854" s="4">
        <v>3.34</v>
      </c>
      <c r="D854" s="5">
        <v>-5.2</v>
      </c>
      <c r="E854" s="5">
        <v>1.3</v>
      </c>
      <c r="F854" s="5">
        <v>-10.6</v>
      </c>
      <c r="G854" s="4">
        <v>85.5</v>
      </c>
      <c r="H854" s="4">
        <v>61.6</v>
      </c>
      <c r="I854" s="4">
        <v>0.5</v>
      </c>
      <c r="J854" s="4">
        <v>4.2</v>
      </c>
      <c r="K854" s="4">
        <v>0</v>
      </c>
      <c r="L854" s="4">
        <v>506</v>
      </c>
      <c r="M854" s="4">
        <v>-999</v>
      </c>
      <c r="N854" s="4">
        <v>-999</v>
      </c>
      <c r="O854" s="4">
        <v>-0.1</v>
      </c>
      <c r="P854" s="5">
        <v>-999</v>
      </c>
      <c r="Q854" s="5">
        <v>-999</v>
      </c>
      <c r="R854" s="4">
        <v>0.41499999999999998</v>
      </c>
      <c r="S854" s="34">
        <f>ROUND((0.6105*(EXP((17.273*E854)/(E854+237.3))))*(100-H854)/100,3)</f>
        <v>0.25800000000000001</v>
      </c>
      <c r="T854" s="6">
        <f>IF(V854&lt;V855,L854,0)</f>
        <v>0</v>
      </c>
      <c r="U854" s="6">
        <f>IF(T854&gt;0,M854,-999)</f>
        <v>-999</v>
      </c>
      <c r="V854">
        <v>199312</v>
      </c>
      <c r="W854">
        <v>1993</v>
      </c>
    </row>
    <row r="855" spans="1:23" x14ac:dyDescent="0.25">
      <c r="A855" s="14">
        <v>34322</v>
      </c>
      <c r="B855" s="3">
        <v>353</v>
      </c>
      <c r="C855" s="4">
        <v>1.89</v>
      </c>
      <c r="D855" s="5">
        <v>-3.9</v>
      </c>
      <c r="E855" s="5">
        <v>-1.7</v>
      </c>
      <c r="F855" s="5">
        <v>-7.3</v>
      </c>
      <c r="G855" s="4">
        <v>95.4</v>
      </c>
      <c r="H855" s="4">
        <v>90</v>
      </c>
      <c r="I855" s="4">
        <v>0.4</v>
      </c>
      <c r="J855" s="4">
        <v>3.9</v>
      </c>
      <c r="K855" s="4">
        <v>0</v>
      </c>
      <c r="L855" s="4">
        <v>505</v>
      </c>
      <c r="M855" s="4">
        <v>-999</v>
      </c>
      <c r="N855" s="4">
        <v>-999</v>
      </c>
      <c r="O855" s="4">
        <v>-0.1</v>
      </c>
      <c r="P855" s="5">
        <v>-999</v>
      </c>
      <c r="Q855" s="5">
        <v>-999</v>
      </c>
      <c r="R855" s="4">
        <v>0.48599999999999999</v>
      </c>
      <c r="S855" s="34">
        <f>ROUND((0.6105*(EXP((17.273*E855)/(E855+237.3))))*(100-H855)/100,3)</f>
        <v>5.3999999999999999E-2</v>
      </c>
      <c r="T855" s="6">
        <f>IF(V855&lt;V856,L855,0)</f>
        <v>0</v>
      </c>
      <c r="U855" s="6">
        <f>IF(T855&gt;0,M855,-999)</f>
        <v>-999</v>
      </c>
      <c r="V855">
        <v>199312</v>
      </c>
      <c r="W855">
        <v>1993</v>
      </c>
    </row>
    <row r="856" spans="1:23" x14ac:dyDescent="0.25">
      <c r="A856" s="14">
        <v>34323</v>
      </c>
      <c r="B856" s="3">
        <v>354</v>
      </c>
      <c r="C856" s="4">
        <v>0.98</v>
      </c>
      <c r="D856" s="5">
        <v>-5.2</v>
      </c>
      <c r="E856" s="5">
        <v>-3.4</v>
      </c>
      <c r="F856" s="5">
        <v>-8.8000000000000007</v>
      </c>
      <c r="G856" s="4">
        <v>94.1</v>
      </c>
      <c r="H856" s="4">
        <v>88.4</v>
      </c>
      <c r="I856" s="4">
        <v>0.5</v>
      </c>
      <c r="J856" s="4">
        <v>3.3</v>
      </c>
      <c r="K856" s="4">
        <v>0</v>
      </c>
      <c r="L856" s="4">
        <v>491</v>
      </c>
      <c r="M856" s="4">
        <v>-999</v>
      </c>
      <c r="N856" s="4">
        <v>-999</v>
      </c>
      <c r="O856" s="4">
        <v>-0.1</v>
      </c>
      <c r="P856" s="5">
        <v>-999</v>
      </c>
      <c r="Q856" s="5">
        <v>-999</v>
      </c>
      <c r="R856" s="4">
        <v>0.41799999999999998</v>
      </c>
      <c r="S856" s="34">
        <f>ROUND((0.6105*(EXP((17.273*E856)/(E856+237.3))))*(100-H856)/100,3)</f>
        <v>5.5E-2</v>
      </c>
      <c r="T856" s="6">
        <f>IF(V856&lt;V857,L856,0)</f>
        <v>0</v>
      </c>
      <c r="U856" s="6">
        <f>IF(T856&gt;0,M856,-999)</f>
        <v>-999</v>
      </c>
      <c r="V856">
        <v>199312</v>
      </c>
      <c r="W856">
        <v>1993</v>
      </c>
    </row>
    <row r="857" spans="1:23" x14ac:dyDescent="0.25">
      <c r="A857" s="14">
        <v>34324</v>
      </c>
      <c r="B857" s="3">
        <v>355</v>
      </c>
      <c r="C857" s="4">
        <v>3.28</v>
      </c>
      <c r="D857" s="5">
        <v>-8.1</v>
      </c>
      <c r="E857" s="5">
        <v>-1.7</v>
      </c>
      <c r="F857" s="5">
        <v>-13.7</v>
      </c>
      <c r="G857" s="4">
        <v>76</v>
      </c>
      <c r="H857" s="4">
        <v>39.6</v>
      </c>
      <c r="I857" s="4">
        <v>0.5</v>
      </c>
      <c r="J857" s="4">
        <v>4</v>
      </c>
      <c r="K857" s="4">
        <v>0</v>
      </c>
      <c r="L857" s="4">
        <v>491</v>
      </c>
      <c r="M857" s="4">
        <v>-999</v>
      </c>
      <c r="N857" s="4">
        <v>-999</v>
      </c>
      <c r="O857" s="4">
        <v>-0.1</v>
      </c>
      <c r="P857" s="5">
        <v>-999</v>
      </c>
      <c r="Q857" s="5">
        <v>-999</v>
      </c>
      <c r="R857" s="4">
        <v>0.21299999999999999</v>
      </c>
      <c r="S857" s="34">
        <f>ROUND((0.6105*(EXP((17.273*E857)/(E857+237.3))))*(100-H857)/100,3)</f>
        <v>0.32600000000000001</v>
      </c>
      <c r="T857" s="6">
        <f>IF(V857&lt;V858,L857,0)</f>
        <v>0</v>
      </c>
      <c r="U857" s="6">
        <f>IF(T857&gt;0,M857,-999)</f>
        <v>-999</v>
      </c>
      <c r="V857">
        <v>199312</v>
      </c>
      <c r="W857">
        <v>1993</v>
      </c>
    </row>
    <row r="858" spans="1:23" x14ac:dyDescent="0.25">
      <c r="A858" s="14">
        <v>34325</v>
      </c>
      <c r="B858" s="3">
        <v>356</v>
      </c>
      <c r="C858" s="4">
        <v>2.41</v>
      </c>
      <c r="D858" s="5">
        <v>-5.7</v>
      </c>
      <c r="E858" s="5">
        <v>-3.6</v>
      </c>
      <c r="F858" s="5">
        <v>-9.1999999999999993</v>
      </c>
      <c r="G858" s="4">
        <v>87.2</v>
      </c>
      <c r="H858" s="4">
        <v>58.3</v>
      </c>
      <c r="I858" s="4">
        <v>1.2</v>
      </c>
      <c r="J858" s="4">
        <v>8.6</v>
      </c>
      <c r="K858" s="4">
        <v>4</v>
      </c>
      <c r="L858" s="4">
        <v>522</v>
      </c>
      <c r="M858" s="4">
        <v>-999</v>
      </c>
      <c r="N858" s="4">
        <v>-999</v>
      </c>
      <c r="O858" s="4">
        <v>-0.1</v>
      </c>
      <c r="P858" s="5">
        <v>-999</v>
      </c>
      <c r="Q858" s="5">
        <v>-999</v>
      </c>
      <c r="R858" s="4">
        <v>0.27200000000000002</v>
      </c>
      <c r="S858" s="34">
        <f>ROUND((0.6105*(EXP((17.273*E858)/(E858+237.3))))*(100-H858)/100,3)</f>
        <v>0.19500000000000001</v>
      </c>
      <c r="T858" s="6">
        <f>IF(V858&lt;V859,L858,0)</f>
        <v>0</v>
      </c>
      <c r="U858" s="6">
        <f>IF(T858&gt;0,M858,-999)</f>
        <v>-999</v>
      </c>
      <c r="V858">
        <v>199312</v>
      </c>
      <c r="W858">
        <v>1993</v>
      </c>
    </row>
    <row r="859" spans="1:23" x14ac:dyDescent="0.25">
      <c r="A859" s="14">
        <v>34326</v>
      </c>
      <c r="B859" s="3">
        <v>357</v>
      </c>
      <c r="C859" s="4">
        <v>3.6</v>
      </c>
      <c r="D859" s="5">
        <v>-3.3</v>
      </c>
      <c r="E859" s="5">
        <v>5</v>
      </c>
      <c r="F859" s="5">
        <v>-9.8000000000000007</v>
      </c>
      <c r="G859" s="4">
        <v>59.1</v>
      </c>
      <c r="H859" s="4">
        <v>25.4</v>
      </c>
      <c r="I859" s="4">
        <v>0.5</v>
      </c>
      <c r="J859" s="4">
        <v>2.8</v>
      </c>
      <c r="K859" s="4">
        <v>0</v>
      </c>
      <c r="L859" s="4">
        <v>513</v>
      </c>
      <c r="M859" s="4">
        <v>-999</v>
      </c>
      <c r="N859" s="4">
        <v>-999</v>
      </c>
      <c r="O859" s="4">
        <v>-0.1</v>
      </c>
      <c r="P859" s="5">
        <v>-999</v>
      </c>
      <c r="Q859" s="5">
        <v>-999</v>
      </c>
      <c r="R859" s="4">
        <v>0.221</v>
      </c>
      <c r="S859" s="34">
        <f>ROUND((0.6105*(EXP((17.273*E859)/(E859+237.3))))*(100-H859)/100,3)</f>
        <v>0.65</v>
      </c>
      <c r="T859" s="6">
        <f>IF(V859&lt;V860,L859,0)</f>
        <v>0</v>
      </c>
      <c r="U859" s="6">
        <f>IF(T859&gt;0,M859,-999)</f>
        <v>-999</v>
      </c>
      <c r="V859">
        <v>199312</v>
      </c>
      <c r="W859">
        <v>1993</v>
      </c>
    </row>
    <row r="860" spans="1:23" x14ac:dyDescent="0.25">
      <c r="A860" s="14">
        <v>34327</v>
      </c>
      <c r="B860" s="3">
        <v>358</v>
      </c>
      <c r="C860" s="4">
        <v>4.59</v>
      </c>
      <c r="D860" s="5">
        <v>0.2</v>
      </c>
      <c r="E860" s="5">
        <v>8.1</v>
      </c>
      <c r="F860" s="5">
        <v>-4.3</v>
      </c>
      <c r="G860" s="4">
        <v>41.5</v>
      </c>
      <c r="H860" s="4">
        <v>20.7</v>
      </c>
      <c r="I860" s="4">
        <v>0.4</v>
      </c>
      <c r="J860" s="4">
        <v>2.4</v>
      </c>
      <c r="K860" s="4">
        <v>0</v>
      </c>
      <c r="L860" s="4">
        <v>504</v>
      </c>
      <c r="M860" s="4">
        <v>-999</v>
      </c>
      <c r="N860" s="4">
        <v>-999</v>
      </c>
      <c r="O860" s="4">
        <v>-0.1</v>
      </c>
      <c r="P860" s="5">
        <v>-999</v>
      </c>
      <c r="Q860" s="5">
        <v>-999</v>
      </c>
      <c r="R860" s="4">
        <v>0.223</v>
      </c>
      <c r="S860" s="34">
        <f>ROUND((0.6105*(EXP((17.273*E860)/(E860+237.3))))*(100-H860)/100,3)</f>
        <v>0.85599999999999998</v>
      </c>
      <c r="T860" s="6">
        <f>IF(V860&lt;V861,L860,0)</f>
        <v>0</v>
      </c>
      <c r="U860" s="6">
        <f>IF(T860&gt;0,M860,-999)</f>
        <v>-999</v>
      </c>
      <c r="V860">
        <v>199312</v>
      </c>
      <c r="W860">
        <v>1993</v>
      </c>
    </row>
    <row r="861" spans="1:23" x14ac:dyDescent="0.25">
      <c r="A861" s="14">
        <v>34328</v>
      </c>
      <c r="B861" s="3">
        <v>359</v>
      </c>
      <c r="C861" s="4">
        <v>1.61</v>
      </c>
      <c r="D861" s="5">
        <v>0.1</v>
      </c>
      <c r="E861" s="5">
        <v>2.7</v>
      </c>
      <c r="F861" s="5">
        <v>-4.5</v>
      </c>
      <c r="G861" s="4">
        <v>39.6</v>
      </c>
      <c r="H861" s="4">
        <v>20.9</v>
      </c>
      <c r="I861" s="4">
        <v>0.3</v>
      </c>
      <c r="J861" s="4">
        <v>2.9</v>
      </c>
      <c r="K861" s="4">
        <v>0</v>
      </c>
      <c r="L861" s="4">
        <v>501</v>
      </c>
      <c r="M861" s="4">
        <v>-999</v>
      </c>
      <c r="N861" s="4">
        <v>-999</v>
      </c>
      <c r="O861" s="4">
        <v>-0.1</v>
      </c>
      <c r="P861" s="5">
        <v>-999</v>
      </c>
      <c r="Q861" s="5">
        <v>-999</v>
      </c>
      <c r="R861" s="4">
        <v>0.155</v>
      </c>
      <c r="S861" s="34">
        <f>ROUND((0.6105*(EXP((17.273*E861)/(E861+237.3))))*(100-H861)/100,3)</f>
        <v>0.58599999999999997</v>
      </c>
      <c r="T861" s="6">
        <f>IF(V861&lt;V862,L861,0)</f>
        <v>0</v>
      </c>
      <c r="U861" s="6">
        <f>IF(T861&gt;0,M861,-999)</f>
        <v>-999</v>
      </c>
      <c r="V861">
        <v>199312</v>
      </c>
      <c r="W861">
        <v>1993</v>
      </c>
    </row>
    <row r="862" spans="1:23" x14ac:dyDescent="0.25">
      <c r="A862" s="14">
        <v>34329</v>
      </c>
      <c r="B862" s="3">
        <v>360</v>
      </c>
      <c r="C862" s="4">
        <v>3.47</v>
      </c>
      <c r="D862" s="5">
        <v>-2.4</v>
      </c>
      <c r="E862" s="5">
        <v>5.5</v>
      </c>
      <c r="F862" s="5">
        <v>-6.9</v>
      </c>
      <c r="G862" s="4">
        <v>57.9</v>
      </c>
      <c r="H862" s="4">
        <v>31.7</v>
      </c>
      <c r="I862" s="4">
        <v>0.3</v>
      </c>
      <c r="J862" s="4">
        <v>1.9</v>
      </c>
      <c r="K862" s="4">
        <v>0</v>
      </c>
      <c r="L862" s="4">
        <v>497</v>
      </c>
      <c r="M862" s="4">
        <v>-999</v>
      </c>
      <c r="N862" s="4">
        <v>-999</v>
      </c>
      <c r="O862" s="4">
        <v>-0.1</v>
      </c>
      <c r="P862" s="5">
        <v>-999</v>
      </c>
      <c r="Q862" s="5">
        <v>-999</v>
      </c>
      <c r="R862" s="4">
        <v>0.28699999999999998</v>
      </c>
      <c r="S862" s="34">
        <f>ROUND((0.6105*(EXP((17.273*E862)/(E862+237.3))))*(100-H862)/100,3)</f>
        <v>0.61699999999999999</v>
      </c>
      <c r="T862" s="6">
        <f>IF(V862&lt;V863,L862,0)</f>
        <v>0</v>
      </c>
      <c r="U862" s="6">
        <f>IF(T862&gt;0,M862,-999)</f>
        <v>-999</v>
      </c>
      <c r="V862">
        <v>199312</v>
      </c>
      <c r="W862">
        <v>1993</v>
      </c>
    </row>
    <row r="863" spans="1:23" x14ac:dyDescent="0.25">
      <c r="A863" s="14">
        <v>34330</v>
      </c>
      <c r="B863" s="3">
        <v>361</v>
      </c>
      <c r="C863" s="4">
        <v>4.6900000000000004</v>
      </c>
      <c r="D863" s="5">
        <v>-3.6</v>
      </c>
      <c r="E863" s="5">
        <v>3.6</v>
      </c>
      <c r="F863" s="5">
        <v>-7.8</v>
      </c>
      <c r="G863" s="4">
        <v>74.2</v>
      </c>
      <c r="H863" s="4">
        <v>41.3</v>
      </c>
      <c r="I863" s="4">
        <v>0.3</v>
      </c>
      <c r="J863" s="4">
        <v>2.1</v>
      </c>
      <c r="K863" s="4">
        <v>0</v>
      </c>
      <c r="L863" s="4">
        <v>496</v>
      </c>
      <c r="M863" s="4">
        <v>-999</v>
      </c>
      <c r="N863" s="4">
        <v>-999</v>
      </c>
      <c r="O863" s="4">
        <v>-0.1</v>
      </c>
      <c r="P863" s="5">
        <v>-999</v>
      </c>
      <c r="Q863" s="5">
        <v>-999</v>
      </c>
      <c r="R863" s="4">
        <v>0.32500000000000001</v>
      </c>
      <c r="S863" s="34">
        <f>ROUND((0.6105*(EXP((17.273*E863)/(E863+237.3))))*(100-H863)/100,3)</f>
        <v>0.46400000000000002</v>
      </c>
      <c r="T863" s="6">
        <f>IF(V863&lt;V864,L863,0)</f>
        <v>0</v>
      </c>
      <c r="U863" s="6">
        <f>IF(T863&gt;0,M863,-999)</f>
        <v>-999</v>
      </c>
      <c r="V863">
        <v>199312</v>
      </c>
      <c r="W863">
        <v>1993</v>
      </c>
    </row>
    <row r="864" spans="1:23" x14ac:dyDescent="0.25">
      <c r="A864" s="14">
        <v>34331</v>
      </c>
      <c r="B864" s="3">
        <v>362</v>
      </c>
      <c r="C864" s="4">
        <v>2.6</v>
      </c>
      <c r="D864" s="5">
        <v>-2.5</v>
      </c>
      <c r="E864" s="5">
        <v>4.2</v>
      </c>
      <c r="F864" s="5">
        <v>-7</v>
      </c>
      <c r="G864" s="4">
        <v>77.599999999999994</v>
      </c>
      <c r="H864" s="4">
        <v>50.3</v>
      </c>
      <c r="I864" s="4">
        <v>0.4</v>
      </c>
      <c r="J864" s="4">
        <v>2.7</v>
      </c>
      <c r="K864" s="4">
        <v>4.8</v>
      </c>
      <c r="L864" s="4">
        <v>533</v>
      </c>
      <c r="M864" s="4">
        <v>-999</v>
      </c>
      <c r="N864" s="4">
        <v>-999</v>
      </c>
      <c r="O864" s="4">
        <v>-0.1</v>
      </c>
      <c r="P864" s="5">
        <v>-999</v>
      </c>
      <c r="Q864" s="5">
        <v>-999</v>
      </c>
      <c r="R864" s="4">
        <v>0.41299999999999998</v>
      </c>
      <c r="S864" s="34">
        <f>ROUND((0.6105*(EXP((17.273*E864)/(E864+237.3))))*(100-H864)/100,3)</f>
        <v>0.41</v>
      </c>
      <c r="T864" s="6">
        <f>IF(V864&lt;V865,L864,0)</f>
        <v>0</v>
      </c>
      <c r="U864" s="6">
        <f>IF(T864&gt;0,M864,-999)</f>
        <v>-999</v>
      </c>
      <c r="V864">
        <v>199312</v>
      </c>
      <c r="W864">
        <v>1993</v>
      </c>
    </row>
    <row r="865" spans="1:23" x14ac:dyDescent="0.25">
      <c r="A865" s="14">
        <v>34332</v>
      </c>
      <c r="B865" s="3">
        <v>363</v>
      </c>
      <c r="C865" s="4">
        <v>2.41</v>
      </c>
      <c r="D865" s="5">
        <v>-2.2999999999999998</v>
      </c>
      <c r="E865" s="5">
        <v>4.2</v>
      </c>
      <c r="F865" s="5">
        <v>-4.8</v>
      </c>
      <c r="G865" s="4">
        <v>93.7</v>
      </c>
      <c r="H865" s="4">
        <v>73.099999999999994</v>
      </c>
      <c r="I865" s="4">
        <v>0.5</v>
      </c>
      <c r="J865" s="4">
        <v>4</v>
      </c>
      <c r="K865" s="4">
        <v>0</v>
      </c>
      <c r="L865" s="4">
        <v>532</v>
      </c>
      <c r="M865" s="4">
        <v>-999</v>
      </c>
      <c r="N865" s="4">
        <v>-999</v>
      </c>
      <c r="O865" s="4">
        <v>-0.5</v>
      </c>
      <c r="P865" s="5">
        <v>-999</v>
      </c>
      <c r="Q865" s="5">
        <v>-999</v>
      </c>
      <c r="R865" s="4">
        <v>0.60099999999999998</v>
      </c>
      <c r="S865" s="34">
        <f>ROUND((0.6105*(EXP((17.273*E865)/(E865+237.3))))*(100-H865)/100,3)</f>
        <v>0.222</v>
      </c>
      <c r="T865" s="6">
        <f>IF(V865&lt;V866,L865,0)</f>
        <v>0</v>
      </c>
      <c r="U865" s="6">
        <f>IF(T865&gt;0,M865,-999)</f>
        <v>-999</v>
      </c>
      <c r="V865">
        <v>199312</v>
      </c>
      <c r="W865">
        <v>1993</v>
      </c>
    </row>
    <row r="866" spans="1:23" x14ac:dyDescent="0.25">
      <c r="A866" s="14">
        <v>34333</v>
      </c>
      <c r="B866" s="3">
        <v>364</v>
      </c>
      <c r="C866" s="4">
        <v>0.33</v>
      </c>
      <c r="D866" s="5">
        <v>-3.9</v>
      </c>
      <c r="E866" s="5">
        <v>-1.6</v>
      </c>
      <c r="F866" s="5">
        <v>-4.8</v>
      </c>
      <c r="G866" s="4">
        <v>94.6</v>
      </c>
      <c r="H866" s="4">
        <v>88.6</v>
      </c>
      <c r="I866" s="4">
        <v>0.3</v>
      </c>
      <c r="J866" s="4">
        <v>4</v>
      </c>
      <c r="K866" s="4">
        <v>15.2</v>
      </c>
      <c r="L866" s="4">
        <v>649</v>
      </c>
      <c r="M866" s="4">
        <v>-999</v>
      </c>
      <c r="N866" s="4">
        <v>-999</v>
      </c>
      <c r="O866" s="4">
        <v>-0.1</v>
      </c>
      <c r="P866" s="5">
        <v>-999</v>
      </c>
      <c r="Q866" s="5">
        <v>-999</v>
      </c>
      <c r="R866" s="4">
        <v>0.48299999999999998</v>
      </c>
      <c r="S866" s="34">
        <f>ROUND((0.6105*(EXP((17.273*E866)/(E866+237.3))))*(100-H866)/100,3)</f>
        <v>6.2E-2</v>
      </c>
      <c r="T866" s="6">
        <f>IF(V866&lt;V867,L866,0)</f>
        <v>0</v>
      </c>
      <c r="U866" s="6">
        <f>IF(T866&gt;0,M866,-999)</f>
        <v>-999</v>
      </c>
      <c r="V866">
        <v>199312</v>
      </c>
      <c r="W866">
        <v>1993</v>
      </c>
    </row>
    <row r="867" spans="1:23" x14ac:dyDescent="0.25">
      <c r="A867" s="14">
        <v>34334</v>
      </c>
      <c r="B867" s="3">
        <v>365</v>
      </c>
      <c r="C867" s="4">
        <v>0.42</v>
      </c>
      <c r="D867" s="5">
        <v>-3.6</v>
      </c>
      <c r="E867" s="5">
        <v>-2</v>
      </c>
      <c r="F867" s="5">
        <v>-6</v>
      </c>
      <c r="G867" s="4">
        <v>91.8</v>
      </c>
      <c r="H867" s="4">
        <v>72.599999999999994</v>
      </c>
      <c r="I867" s="4">
        <v>1.2</v>
      </c>
      <c r="J867" s="4">
        <v>7.8</v>
      </c>
      <c r="K867" s="4">
        <v>2.9</v>
      </c>
      <c r="L867" s="4">
        <v>671</v>
      </c>
      <c r="M867" s="4">
        <v>-999</v>
      </c>
      <c r="N867" s="4">
        <v>-999</v>
      </c>
      <c r="O867" s="4">
        <v>-0.1</v>
      </c>
      <c r="P867" s="5">
        <v>-999</v>
      </c>
      <c r="Q867" s="5">
        <v>-999</v>
      </c>
      <c r="R867" s="4">
        <v>0.38400000000000001</v>
      </c>
      <c r="S867" s="34">
        <f>ROUND((0.6105*(EXP((17.273*E867)/(E867+237.3))))*(100-H867)/100,3)</f>
        <v>0.14399999999999999</v>
      </c>
      <c r="T867" s="6">
        <f>IF(V867&lt;V868,L867,0)</f>
        <v>671</v>
      </c>
      <c r="U867" s="6">
        <f>IF(T867&gt;0,M867,-999)</f>
        <v>-999</v>
      </c>
      <c r="V867">
        <v>199312</v>
      </c>
      <c r="W867">
        <v>1993</v>
      </c>
    </row>
    <row r="868" spans="1:23" x14ac:dyDescent="0.25">
      <c r="A868" s="14">
        <v>34335</v>
      </c>
      <c r="B868" s="3">
        <v>1</v>
      </c>
      <c r="C868" s="4">
        <v>0.65</v>
      </c>
      <c r="D868" s="5">
        <v>-3.5</v>
      </c>
      <c r="E868" s="5">
        <v>-1.6</v>
      </c>
      <c r="F868" s="5">
        <v>-5.2</v>
      </c>
      <c r="G868" s="4">
        <v>93.2</v>
      </c>
      <c r="H868" s="4">
        <v>86.3</v>
      </c>
      <c r="I868" s="4">
        <v>1</v>
      </c>
      <c r="J868" s="4">
        <v>5.6</v>
      </c>
      <c r="K868" s="4">
        <v>0</v>
      </c>
      <c r="L868" s="4">
        <v>646</v>
      </c>
      <c r="M868" s="4">
        <v>-999</v>
      </c>
      <c r="N868" s="4">
        <v>-999</v>
      </c>
      <c r="O868" s="4">
        <v>-0.1</v>
      </c>
      <c r="P868" s="5">
        <v>-999</v>
      </c>
      <c r="Q868" s="5">
        <v>-999</v>
      </c>
      <c r="R868" s="6">
        <v>0.46800000000000003</v>
      </c>
      <c r="S868" s="34">
        <f>ROUND((0.6105*(EXP((17.273*E868)/(E868+237.3))))*(100-H868)/100,3)</f>
        <v>7.3999999999999996E-2</v>
      </c>
      <c r="T868" s="6">
        <f>IF(V868&lt;V869,L868,0)</f>
        <v>0</v>
      </c>
      <c r="U868" s="6">
        <f>IF(T868&gt;0,M868,-999)</f>
        <v>-999</v>
      </c>
      <c r="V868">
        <v>199401</v>
      </c>
      <c r="W868">
        <v>1994</v>
      </c>
    </row>
    <row r="869" spans="1:23" x14ac:dyDescent="0.25">
      <c r="A869" s="14">
        <v>34336</v>
      </c>
      <c r="B869" s="3">
        <v>2</v>
      </c>
      <c r="C869" s="4">
        <v>0.95</v>
      </c>
      <c r="D869" s="5">
        <v>-3.3</v>
      </c>
      <c r="E869" s="5">
        <v>-1.9</v>
      </c>
      <c r="F869" s="5">
        <v>-4.7</v>
      </c>
      <c r="G869" s="4">
        <v>90.6</v>
      </c>
      <c r="H869" s="4">
        <v>81</v>
      </c>
      <c r="I869" s="4">
        <v>1.9</v>
      </c>
      <c r="J869" s="4">
        <v>8.1999999999999993</v>
      </c>
      <c r="K869" s="4">
        <v>0.7</v>
      </c>
      <c r="L869" s="4">
        <v>651</v>
      </c>
      <c r="M869" s="4">
        <v>-999</v>
      </c>
      <c r="N869" s="4">
        <v>-999</v>
      </c>
      <c r="O869" s="4">
        <v>0</v>
      </c>
      <c r="P869" s="5">
        <v>-999</v>
      </c>
      <c r="Q869" s="5">
        <v>-999</v>
      </c>
      <c r="R869" s="6">
        <v>0.42899999999999999</v>
      </c>
      <c r="S869" s="34">
        <f>ROUND((0.6105*(EXP((17.273*E869)/(E869+237.3))))*(100-H869)/100,3)</f>
        <v>0.10100000000000001</v>
      </c>
      <c r="T869" s="6">
        <f>IF(V869&lt;V870,L869,0)</f>
        <v>0</v>
      </c>
      <c r="U869" s="6">
        <f>IF(T869&gt;0,M869,-999)</f>
        <v>-999</v>
      </c>
      <c r="V869">
        <v>199401</v>
      </c>
      <c r="W869">
        <v>1994</v>
      </c>
    </row>
    <row r="870" spans="1:23" x14ac:dyDescent="0.25">
      <c r="A870" s="14">
        <v>34337</v>
      </c>
      <c r="B870" s="3">
        <v>3</v>
      </c>
      <c r="C870" s="4">
        <v>2.2200000000000002</v>
      </c>
      <c r="D870" s="5">
        <v>-3.8</v>
      </c>
      <c r="E870" s="5">
        <v>-1.5</v>
      </c>
      <c r="F870" s="5">
        <v>-8.3000000000000007</v>
      </c>
      <c r="G870" s="4">
        <v>86.7</v>
      </c>
      <c r="H870" s="4">
        <v>59.8</v>
      </c>
      <c r="I870" s="4">
        <v>1.2</v>
      </c>
      <c r="J870" s="4">
        <v>6.4</v>
      </c>
      <c r="K870" s="4">
        <v>8.6</v>
      </c>
      <c r="L870" s="4">
        <v>717</v>
      </c>
      <c r="M870" s="4">
        <v>-999</v>
      </c>
      <c r="N870" s="4">
        <v>-999</v>
      </c>
      <c r="O870" s="4">
        <v>0</v>
      </c>
      <c r="P870" s="5">
        <v>-999</v>
      </c>
      <c r="Q870" s="5">
        <v>-999</v>
      </c>
      <c r="R870" s="6">
        <v>0.32700000000000001</v>
      </c>
      <c r="S870" s="34">
        <f>ROUND((0.6105*(EXP((17.273*E870)/(E870+237.3))))*(100-H870)/100,3)</f>
        <v>0.22</v>
      </c>
      <c r="T870" s="6">
        <f>IF(V870&lt;V871,L870,0)</f>
        <v>0</v>
      </c>
      <c r="U870" s="6">
        <f>IF(T870&gt;0,M870,-999)</f>
        <v>-999</v>
      </c>
      <c r="V870">
        <v>199401</v>
      </c>
      <c r="W870">
        <v>1994</v>
      </c>
    </row>
    <row r="871" spans="1:23" x14ac:dyDescent="0.25">
      <c r="A871" s="14">
        <v>34338</v>
      </c>
      <c r="B871" s="3">
        <v>4</v>
      </c>
      <c r="C871" s="4">
        <v>1.42</v>
      </c>
      <c r="D871" s="5">
        <v>-1.9</v>
      </c>
      <c r="E871" s="5">
        <v>0.3</v>
      </c>
      <c r="F871" s="5">
        <v>-4.7</v>
      </c>
      <c r="G871" s="4">
        <v>98</v>
      </c>
      <c r="H871" s="4">
        <v>92.7</v>
      </c>
      <c r="I871" s="4">
        <v>2.6</v>
      </c>
      <c r="J871" s="4">
        <v>8.8000000000000007</v>
      </c>
      <c r="K871" s="4">
        <v>0</v>
      </c>
      <c r="L871" s="4">
        <v>693</v>
      </c>
      <c r="M871" s="4">
        <v>-999</v>
      </c>
      <c r="N871" s="4">
        <v>-999</v>
      </c>
      <c r="O871" s="4">
        <v>0</v>
      </c>
      <c r="P871" s="5">
        <v>-999</v>
      </c>
      <c r="Q871" s="5">
        <v>-999</v>
      </c>
      <c r="R871" s="6">
        <v>0.57999999999999996</v>
      </c>
      <c r="S871" s="34">
        <f>ROUND((0.6105*(EXP((17.273*E871)/(E871+237.3))))*(100-H871)/100,3)</f>
        <v>4.5999999999999999E-2</v>
      </c>
      <c r="T871" s="6">
        <f>IF(V871&lt;V872,L871,0)</f>
        <v>0</v>
      </c>
      <c r="U871" s="6">
        <f>IF(T871&gt;0,M871,-999)</f>
        <v>-999</v>
      </c>
      <c r="V871">
        <v>199401</v>
      </c>
      <c r="W871">
        <v>1994</v>
      </c>
    </row>
    <row r="872" spans="1:23" x14ac:dyDescent="0.25">
      <c r="A872" s="14">
        <v>34339</v>
      </c>
      <c r="B872" s="3">
        <v>5</v>
      </c>
      <c r="C872" s="4">
        <v>1.17</v>
      </c>
      <c r="D872" s="5">
        <v>-6.3</v>
      </c>
      <c r="E872" s="5">
        <v>-4</v>
      </c>
      <c r="F872" s="5">
        <v>-10.5</v>
      </c>
      <c r="G872" s="4">
        <v>95</v>
      </c>
      <c r="H872" s="4">
        <v>92.3</v>
      </c>
      <c r="I872" s="4">
        <v>1.1000000000000001</v>
      </c>
      <c r="J872" s="4">
        <v>5.2</v>
      </c>
      <c r="K872" s="4">
        <v>13.1</v>
      </c>
      <c r="L872" s="4">
        <v>794</v>
      </c>
      <c r="M872" s="4">
        <v>-999</v>
      </c>
      <c r="N872" s="4">
        <v>-999</v>
      </c>
      <c r="O872" s="4">
        <v>0</v>
      </c>
      <c r="P872" s="5">
        <v>-999</v>
      </c>
      <c r="Q872" s="5">
        <v>-999</v>
      </c>
      <c r="R872" s="6">
        <v>0.41799999999999998</v>
      </c>
      <c r="S872" s="34">
        <f>ROUND((0.6105*(EXP((17.273*E872)/(E872+237.3))))*(100-H872)/100,3)</f>
        <v>3.5000000000000003E-2</v>
      </c>
      <c r="T872" s="6">
        <f>IF(V872&lt;V873,L872,0)</f>
        <v>0</v>
      </c>
      <c r="U872" s="6">
        <f>IF(T872&gt;0,M872,-999)</f>
        <v>-999</v>
      </c>
      <c r="V872">
        <v>199401</v>
      </c>
      <c r="W872">
        <v>1994</v>
      </c>
    </row>
    <row r="873" spans="1:23" x14ac:dyDescent="0.25">
      <c r="A873" s="14">
        <v>34340</v>
      </c>
      <c r="B873" s="3">
        <v>6</v>
      </c>
      <c r="C873" s="4">
        <v>1.76</v>
      </c>
      <c r="D873" s="5">
        <v>-9.6999999999999993</v>
      </c>
      <c r="E873" s="5">
        <v>-7.3</v>
      </c>
      <c r="F873" s="5">
        <v>-12.4</v>
      </c>
      <c r="G873" s="4">
        <v>90.1</v>
      </c>
      <c r="H873" s="4">
        <v>83.9</v>
      </c>
      <c r="I873" s="4">
        <v>1.2</v>
      </c>
      <c r="J873" s="4">
        <v>6</v>
      </c>
      <c r="K873" s="4">
        <v>0</v>
      </c>
      <c r="L873" s="4">
        <v>765</v>
      </c>
      <c r="M873" s="4">
        <v>-999</v>
      </c>
      <c r="N873" s="4">
        <v>-999</v>
      </c>
      <c r="O873" s="4">
        <v>0</v>
      </c>
      <c r="P873" s="5">
        <v>-999</v>
      </c>
      <c r="Q873" s="5">
        <v>-999</v>
      </c>
      <c r="R873" s="6">
        <v>0.29499999999999998</v>
      </c>
      <c r="S873" s="34">
        <f>ROUND((0.6105*(EXP((17.273*E873)/(E873+237.3))))*(100-H873)/100,3)</f>
        <v>5.7000000000000002E-2</v>
      </c>
      <c r="T873" s="6">
        <f>IF(V873&lt;V874,L873,0)</f>
        <v>0</v>
      </c>
      <c r="U873" s="6">
        <f>IF(T873&gt;0,M873,-999)</f>
        <v>-999</v>
      </c>
      <c r="V873">
        <v>199401</v>
      </c>
      <c r="W873">
        <v>1994</v>
      </c>
    </row>
    <row r="874" spans="1:23" x14ac:dyDescent="0.25">
      <c r="A874" s="14">
        <v>34341</v>
      </c>
      <c r="B874" s="3">
        <v>7</v>
      </c>
      <c r="C874" s="4">
        <v>1.45</v>
      </c>
      <c r="D874" s="5">
        <v>-6.6</v>
      </c>
      <c r="E874" s="5">
        <v>-5.5</v>
      </c>
      <c r="F874" s="5">
        <v>-7.6</v>
      </c>
      <c r="G874" s="4">
        <v>92.4</v>
      </c>
      <c r="H874" s="4">
        <v>84.6</v>
      </c>
      <c r="I874" s="4">
        <v>1.1000000000000001</v>
      </c>
      <c r="J874" s="4">
        <v>4.5999999999999996</v>
      </c>
      <c r="K874" s="4">
        <v>0.9</v>
      </c>
      <c r="L874" s="4">
        <v>772</v>
      </c>
      <c r="M874" s="4">
        <v>-999</v>
      </c>
      <c r="N874" s="4">
        <v>-999</v>
      </c>
      <c r="O874" s="4">
        <v>0</v>
      </c>
      <c r="P874" s="5">
        <v>-999</v>
      </c>
      <c r="Q874" s="5">
        <v>-999</v>
      </c>
      <c r="R874" s="6">
        <v>0.34200000000000003</v>
      </c>
      <c r="S874" s="34">
        <f>ROUND((0.6105*(EXP((17.273*E874)/(E874+237.3))))*(100-H874)/100,3)</f>
        <v>6.2E-2</v>
      </c>
      <c r="T874" s="6">
        <f>IF(V874&lt;V875,L874,0)</f>
        <v>0</v>
      </c>
      <c r="U874" s="6">
        <f>IF(T874&gt;0,M874,-999)</f>
        <v>-999</v>
      </c>
      <c r="V874">
        <v>199401</v>
      </c>
      <c r="W874">
        <v>1994</v>
      </c>
    </row>
    <row r="875" spans="1:23" x14ac:dyDescent="0.25">
      <c r="A875" s="14">
        <v>34342</v>
      </c>
      <c r="B875" s="3">
        <v>8</v>
      </c>
      <c r="C875" s="4">
        <v>1.52</v>
      </c>
      <c r="D875" s="5">
        <v>-4.4000000000000004</v>
      </c>
      <c r="E875" s="5">
        <v>-1.6</v>
      </c>
      <c r="F875" s="5">
        <v>-7.2</v>
      </c>
      <c r="G875" s="4">
        <v>94.6</v>
      </c>
      <c r="H875" s="4">
        <v>89.6</v>
      </c>
      <c r="I875" s="4">
        <v>0.6</v>
      </c>
      <c r="J875" s="4">
        <v>3.7</v>
      </c>
      <c r="K875" s="4">
        <v>3.6</v>
      </c>
      <c r="L875" s="4">
        <v>800</v>
      </c>
      <c r="M875" s="4">
        <v>-999</v>
      </c>
      <c r="N875" s="4">
        <v>-999</v>
      </c>
      <c r="O875" s="4">
        <v>0</v>
      </c>
      <c r="P875" s="5">
        <v>-999</v>
      </c>
      <c r="Q875" s="5">
        <v>-999</v>
      </c>
      <c r="R875" s="6">
        <v>0.48599999999999999</v>
      </c>
      <c r="S875" s="34">
        <f>ROUND((0.6105*(EXP((17.273*E875)/(E875+237.3))))*(100-H875)/100,3)</f>
        <v>5.6000000000000001E-2</v>
      </c>
      <c r="T875" s="6">
        <f>IF(V875&lt;V876,L875,0)</f>
        <v>0</v>
      </c>
      <c r="U875" s="6">
        <f>IF(T875&gt;0,M875,-999)</f>
        <v>-999</v>
      </c>
      <c r="V875">
        <v>199401</v>
      </c>
      <c r="W875">
        <v>1994</v>
      </c>
    </row>
    <row r="876" spans="1:23" x14ac:dyDescent="0.25">
      <c r="A876" s="14">
        <v>34343</v>
      </c>
      <c r="B876" s="3">
        <v>9</v>
      </c>
      <c r="C876" s="4">
        <v>2.44</v>
      </c>
      <c r="D876" s="5">
        <v>-3.5</v>
      </c>
      <c r="E876" s="5">
        <v>-1.8</v>
      </c>
      <c r="F876" s="5">
        <v>-4.9000000000000004</v>
      </c>
      <c r="G876" s="4">
        <v>90.5</v>
      </c>
      <c r="H876" s="4">
        <v>86.1</v>
      </c>
      <c r="I876" s="4">
        <v>1.8</v>
      </c>
      <c r="J876" s="4">
        <v>6.2</v>
      </c>
      <c r="K876" s="4">
        <v>0</v>
      </c>
      <c r="L876" s="4">
        <v>773</v>
      </c>
      <c r="M876" s="4">
        <v>-999</v>
      </c>
      <c r="N876" s="4">
        <v>-999</v>
      </c>
      <c r="O876" s="4">
        <v>0</v>
      </c>
      <c r="P876" s="5">
        <v>-999</v>
      </c>
      <c r="Q876" s="5">
        <v>-999</v>
      </c>
      <c r="R876" s="6">
        <v>0.46100000000000002</v>
      </c>
      <c r="S876" s="34">
        <f>ROUND((0.6105*(EXP((17.273*E876)/(E876+237.3))))*(100-H876)/100,3)</f>
        <v>7.3999999999999996E-2</v>
      </c>
      <c r="T876" s="6">
        <f>IF(V876&lt;V877,L876,0)</f>
        <v>0</v>
      </c>
      <c r="U876" s="6">
        <f>IF(T876&gt;0,M876,-999)</f>
        <v>-999</v>
      </c>
      <c r="V876">
        <v>199401</v>
      </c>
      <c r="W876">
        <v>1994</v>
      </c>
    </row>
    <row r="877" spans="1:23" x14ac:dyDescent="0.25">
      <c r="A877" s="14">
        <v>34344</v>
      </c>
      <c r="B877" s="3">
        <v>10</v>
      </c>
      <c r="C877" s="4">
        <v>1.64</v>
      </c>
      <c r="D877" s="5">
        <v>-4</v>
      </c>
      <c r="E877" s="5">
        <v>-1.3</v>
      </c>
      <c r="F877" s="5">
        <v>-5</v>
      </c>
      <c r="G877" s="4">
        <v>88.7</v>
      </c>
      <c r="H877" s="4">
        <v>74.099999999999994</v>
      </c>
      <c r="I877" s="4">
        <v>0.8</v>
      </c>
      <c r="J877" s="4">
        <v>5.4</v>
      </c>
      <c r="K877" s="4">
        <v>0</v>
      </c>
      <c r="L877" s="4">
        <v>758</v>
      </c>
      <c r="M877" s="4">
        <v>-999</v>
      </c>
      <c r="N877" s="4">
        <v>-999</v>
      </c>
      <c r="O877" s="4">
        <v>0</v>
      </c>
      <c r="P877" s="5">
        <v>-999</v>
      </c>
      <c r="Q877" s="5">
        <v>-999</v>
      </c>
      <c r="R877" s="6">
        <v>0.41199999999999998</v>
      </c>
      <c r="S877" s="34">
        <f>ROUND((0.6105*(EXP((17.273*E877)/(E877+237.3))))*(100-H877)/100,3)</f>
        <v>0.14399999999999999</v>
      </c>
      <c r="T877" s="6">
        <f>IF(V877&lt;V878,L877,0)</f>
        <v>0</v>
      </c>
      <c r="U877" s="6">
        <f>IF(T877&gt;0,M877,-999)</f>
        <v>-999</v>
      </c>
      <c r="V877">
        <v>199401</v>
      </c>
      <c r="W877">
        <v>1994</v>
      </c>
    </row>
    <row r="878" spans="1:23" x14ac:dyDescent="0.25">
      <c r="A878" s="14">
        <v>34345</v>
      </c>
      <c r="B878" s="3">
        <v>11</v>
      </c>
      <c r="C878" s="4">
        <v>1.66</v>
      </c>
      <c r="D878" s="5">
        <v>-2.7</v>
      </c>
      <c r="E878" s="5">
        <v>-0.9</v>
      </c>
      <c r="F878" s="5">
        <v>-4.5999999999999996</v>
      </c>
      <c r="G878" s="4">
        <v>93.3</v>
      </c>
      <c r="H878" s="4">
        <v>85.9</v>
      </c>
      <c r="I878" s="4">
        <v>1.3</v>
      </c>
      <c r="J878" s="4">
        <v>5.2</v>
      </c>
      <c r="K878" s="4">
        <v>0</v>
      </c>
      <c r="L878" s="4">
        <v>749</v>
      </c>
      <c r="M878" s="4">
        <v>-999</v>
      </c>
      <c r="N878" s="4">
        <v>-999</v>
      </c>
      <c r="O878" s="4">
        <v>0</v>
      </c>
      <c r="P878" s="5">
        <v>-999</v>
      </c>
      <c r="Q878" s="5">
        <v>-999</v>
      </c>
      <c r="R878" s="6">
        <v>0.49199999999999999</v>
      </c>
      <c r="S878" s="34">
        <f>ROUND((0.6105*(EXP((17.273*E878)/(E878+237.3))))*(100-H878)/100,3)</f>
        <v>8.1000000000000003E-2</v>
      </c>
      <c r="T878" s="6">
        <f>IF(V878&lt;V879,L878,0)</f>
        <v>0</v>
      </c>
      <c r="U878" s="6">
        <f>IF(T878&gt;0,M878,-999)</f>
        <v>-999</v>
      </c>
      <c r="V878">
        <v>199401</v>
      </c>
      <c r="W878">
        <v>1994</v>
      </c>
    </row>
    <row r="879" spans="1:23" x14ac:dyDescent="0.25">
      <c r="A879" s="14">
        <v>34346</v>
      </c>
      <c r="B879" s="3">
        <v>12</v>
      </c>
      <c r="C879" s="4">
        <v>3.11</v>
      </c>
      <c r="D879" s="5">
        <v>-0.4</v>
      </c>
      <c r="E879" s="5">
        <v>2.5</v>
      </c>
      <c r="F879" s="5">
        <v>-2.4</v>
      </c>
      <c r="G879" s="4">
        <v>89.7</v>
      </c>
      <c r="H879" s="4">
        <v>77.7</v>
      </c>
      <c r="I879" s="4">
        <v>1.7</v>
      </c>
      <c r="J879" s="4">
        <v>7</v>
      </c>
      <c r="K879" s="4">
        <v>0</v>
      </c>
      <c r="L879" s="4">
        <v>732</v>
      </c>
      <c r="M879" s="4">
        <v>-999</v>
      </c>
      <c r="N879" s="4">
        <v>-999</v>
      </c>
      <c r="O879" s="4">
        <v>0</v>
      </c>
      <c r="P879" s="5">
        <v>-999</v>
      </c>
      <c r="Q879" s="5">
        <v>-999</v>
      </c>
      <c r="R879" s="6">
        <v>0.56799999999999995</v>
      </c>
      <c r="S879" s="34">
        <f>ROUND((0.6105*(EXP((17.273*E879)/(E879+237.3))))*(100-H879)/100,3)</f>
        <v>0.16300000000000001</v>
      </c>
      <c r="T879" s="6">
        <f>IF(V879&lt;V880,L879,0)</f>
        <v>0</v>
      </c>
      <c r="U879" s="6">
        <f>IF(T879&gt;0,M879,-999)</f>
        <v>-999</v>
      </c>
      <c r="V879">
        <v>199401</v>
      </c>
      <c r="W879">
        <v>1994</v>
      </c>
    </row>
    <row r="880" spans="1:23" x14ac:dyDescent="0.25">
      <c r="A880" s="14">
        <v>34347</v>
      </c>
      <c r="B880" s="3">
        <v>13</v>
      </c>
      <c r="C880" s="4">
        <v>2.2200000000000002</v>
      </c>
      <c r="D880" s="5">
        <v>1.1000000000000001</v>
      </c>
      <c r="E880" s="5">
        <v>4.3</v>
      </c>
      <c r="F880" s="5">
        <v>-0.4</v>
      </c>
      <c r="G880" s="4">
        <v>95.2</v>
      </c>
      <c r="H880" s="4">
        <v>84.9</v>
      </c>
      <c r="I880" s="4">
        <v>1.7</v>
      </c>
      <c r="J880" s="4">
        <v>5.3</v>
      </c>
      <c r="K880" s="4">
        <v>2</v>
      </c>
      <c r="L880" s="4">
        <v>733</v>
      </c>
      <c r="M880" s="4">
        <v>-999</v>
      </c>
      <c r="N880" s="4">
        <v>-999</v>
      </c>
      <c r="O880" s="4">
        <v>0</v>
      </c>
      <c r="P880" s="5">
        <v>-999</v>
      </c>
      <c r="Q880" s="5">
        <v>-999</v>
      </c>
      <c r="R880" s="6">
        <v>0.70399999999999996</v>
      </c>
      <c r="S880" s="34">
        <f>ROUND((0.6105*(EXP((17.273*E880)/(E880+237.3))))*(100-H880)/100,3)</f>
        <v>0.125</v>
      </c>
      <c r="T880" s="6">
        <f>IF(V880&lt;V881,L880,0)</f>
        <v>0</v>
      </c>
      <c r="U880" s="6">
        <f>IF(T880&gt;0,M880,-999)</f>
        <v>-999</v>
      </c>
      <c r="V880">
        <v>199401</v>
      </c>
      <c r="W880">
        <v>1994</v>
      </c>
    </row>
    <row r="881" spans="1:23" x14ac:dyDescent="0.25">
      <c r="A881" s="14">
        <v>34348</v>
      </c>
      <c r="B881" s="3">
        <v>14</v>
      </c>
      <c r="C881" s="4">
        <v>5.22</v>
      </c>
      <c r="D881" s="5">
        <v>1.7</v>
      </c>
      <c r="E881" s="5">
        <v>8.1999999999999993</v>
      </c>
      <c r="F881" s="5">
        <v>-1.6</v>
      </c>
      <c r="G881" s="4">
        <v>85.9</v>
      </c>
      <c r="H881" s="4">
        <v>55.1</v>
      </c>
      <c r="I881" s="4">
        <v>0.4</v>
      </c>
      <c r="J881" s="4">
        <v>3.1</v>
      </c>
      <c r="K881" s="4">
        <v>0</v>
      </c>
      <c r="L881" s="4">
        <v>715</v>
      </c>
      <c r="M881" s="4">
        <v>-999</v>
      </c>
      <c r="N881" s="4">
        <v>-999</v>
      </c>
      <c r="O881" s="4">
        <v>0</v>
      </c>
      <c r="P881" s="5">
        <v>-999</v>
      </c>
      <c r="Q881" s="5">
        <v>-999</v>
      </c>
      <c r="R881" s="6">
        <v>0.59899999999999998</v>
      </c>
      <c r="S881" s="34">
        <f>ROUND((0.6105*(EXP((17.273*E881)/(E881+237.3))))*(100-H881)/100,3)</f>
        <v>0.48799999999999999</v>
      </c>
      <c r="T881" s="6">
        <f>IF(V881&lt;V882,L881,0)</f>
        <v>0</v>
      </c>
      <c r="U881" s="6">
        <f>IF(T881&gt;0,M881,-999)</f>
        <v>-999</v>
      </c>
      <c r="V881">
        <v>199401</v>
      </c>
      <c r="W881">
        <v>1994</v>
      </c>
    </row>
    <row r="882" spans="1:23" x14ac:dyDescent="0.25">
      <c r="A882" s="14">
        <v>34349</v>
      </c>
      <c r="B882" s="3">
        <v>15</v>
      </c>
      <c r="C882" s="4">
        <v>2.17</v>
      </c>
      <c r="D882" s="5">
        <v>-2.4</v>
      </c>
      <c r="E882" s="5">
        <v>-0.5</v>
      </c>
      <c r="F882" s="5">
        <v>-2.9</v>
      </c>
      <c r="G882" s="4">
        <v>87.1</v>
      </c>
      <c r="H882" s="4">
        <v>76.099999999999994</v>
      </c>
      <c r="I882" s="4">
        <v>2.4</v>
      </c>
      <c r="J882" s="4">
        <v>6.8</v>
      </c>
      <c r="K882" s="4">
        <v>0</v>
      </c>
      <c r="L882" s="4">
        <v>701</v>
      </c>
      <c r="M882" s="4">
        <v>-999</v>
      </c>
      <c r="N882" s="4">
        <v>-999</v>
      </c>
      <c r="O882" s="4">
        <v>0.1</v>
      </c>
      <c r="P882" s="5">
        <v>-999</v>
      </c>
      <c r="Q882" s="5">
        <v>-999</v>
      </c>
      <c r="R882" s="6">
        <v>0.44800000000000001</v>
      </c>
      <c r="S882" s="34">
        <f>ROUND((0.6105*(EXP((17.273*E882)/(E882+237.3))))*(100-H882)/100,3)</f>
        <v>0.14099999999999999</v>
      </c>
      <c r="T882" s="6">
        <f>IF(V882&lt;V883,L882,0)</f>
        <v>0</v>
      </c>
      <c r="U882" s="6">
        <f>IF(T882&gt;0,M882,-999)</f>
        <v>-999</v>
      </c>
      <c r="V882">
        <v>199401</v>
      </c>
      <c r="W882">
        <v>1994</v>
      </c>
    </row>
    <row r="883" spans="1:23" x14ac:dyDescent="0.25">
      <c r="A883" s="14">
        <v>34350</v>
      </c>
      <c r="B883" s="3">
        <v>16</v>
      </c>
      <c r="C883" s="4">
        <v>1.94</v>
      </c>
      <c r="D883" s="5">
        <v>-2.6</v>
      </c>
      <c r="E883" s="5">
        <v>-1.3</v>
      </c>
      <c r="F883" s="5">
        <v>-2.9</v>
      </c>
      <c r="G883" s="4">
        <v>86.9</v>
      </c>
      <c r="H883" s="4">
        <v>79.599999999999994</v>
      </c>
      <c r="I883" s="4">
        <v>2.2999999999999998</v>
      </c>
      <c r="J883" s="4">
        <v>6.3</v>
      </c>
      <c r="K883" s="4">
        <v>0</v>
      </c>
      <c r="L883" s="4">
        <v>697</v>
      </c>
      <c r="M883" s="4">
        <v>-999</v>
      </c>
      <c r="N883" s="4">
        <v>-999</v>
      </c>
      <c r="O883" s="4">
        <v>0</v>
      </c>
      <c r="P883" s="5">
        <v>-999</v>
      </c>
      <c r="Q883" s="5">
        <v>-999</v>
      </c>
      <c r="R883" s="6">
        <v>0.442</v>
      </c>
      <c r="S883" s="34">
        <f>ROUND((0.6105*(EXP((17.273*E883)/(E883+237.3))))*(100-H883)/100,3)</f>
        <v>0.113</v>
      </c>
      <c r="T883" s="6">
        <f>IF(V883&lt;V884,L883,0)</f>
        <v>0</v>
      </c>
      <c r="U883" s="6">
        <f>IF(T883&gt;0,M883,-999)</f>
        <v>-999</v>
      </c>
      <c r="V883">
        <v>199401</v>
      </c>
      <c r="W883">
        <v>1994</v>
      </c>
    </row>
    <row r="884" spans="1:23" x14ac:dyDescent="0.25">
      <c r="A884" s="14">
        <v>34351</v>
      </c>
      <c r="B884" s="3">
        <v>17</v>
      </c>
      <c r="C884" s="4">
        <v>1.82</v>
      </c>
      <c r="D884" s="5">
        <v>-1.3</v>
      </c>
      <c r="E884" s="5">
        <v>1.6</v>
      </c>
      <c r="F884" s="5">
        <v>-3.1</v>
      </c>
      <c r="G884" s="4">
        <v>79.3</v>
      </c>
      <c r="H884" s="4">
        <v>48.1</v>
      </c>
      <c r="I884" s="4">
        <v>1.4</v>
      </c>
      <c r="J884" s="4">
        <v>5.5</v>
      </c>
      <c r="K884" s="4">
        <v>0</v>
      </c>
      <c r="L884" s="4">
        <v>697</v>
      </c>
      <c r="M884" s="4">
        <v>-999</v>
      </c>
      <c r="N884" s="4">
        <v>-999</v>
      </c>
      <c r="O884" s="4">
        <v>0.1</v>
      </c>
      <c r="P884" s="5">
        <v>-999</v>
      </c>
      <c r="Q884" s="5">
        <v>-999</v>
      </c>
      <c r="R884" s="6">
        <v>0.33100000000000002</v>
      </c>
      <c r="S884" s="34">
        <f>ROUND((0.6105*(EXP((17.273*E884)/(E884+237.3))))*(100-H884)/100,3)</f>
        <v>0.35599999999999998</v>
      </c>
      <c r="T884" s="6">
        <f>IF(V884&lt;V885,L884,0)</f>
        <v>0</v>
      </c>
      <c r="U884" s="6">
        <f>IF(T884&gt;0,M884,-999)</f>
        <v>-999</v>
      </c>
      <c r="V884">
        <v>199401</v>
      </c>
      <c r="W884">
        <v>1994</v>
      </c>
    </row>
    <row r="885" spans="1:23" x14ac:dyDescent="0.25">
      <c r="A885" s="14">
        <v>34352</v>
      </c>
      <c r="B885" s="3">
        <v>18</v>
      </c>
      <c r="C885" s="4">
        <v>3.7</v>
      </c>
      <c r="D885" s="5">
        <v>0.1</v>
      </c>
      <c r="E885" s="5">
        <v>2.9</v>
      </c>
      <c r="F885" s="5">
        <v>-2.2000000000000002</v>
      </c>
      <c r="G885" s="4">
        <v>74.7</v>
      </c>
      <c r="H885" s="4">
        <v>49.2</v>
      </c>
      <c r="I885" s="4">
        <v>2.1</v>
      </c>
      <c r="J885" s="4">
        <v>6.2</v>
      </c>
      <c r="K885" s="4">
        <v>0</v>
      </c>
      <c r="L885" s="4">
        <v>688</v>
      </c>
      <c r="M885" s="4">
        <v>-999</v>
      </c>
      <c r="N885" s="4">
        <v>-999</v>
      </c>
      <c r="O885" s="4">
        <v>0.1</v>
      </c>
      <c r="P885" s="5">
        <v>-999</v>
      </c>
      <c r="Q885" s="5">
        <v>-999</v>
      </c>
      <c r="R885" s="6">
        <v>0.36899999999999999</v>
      </c>
      <c r="S885" s="34">
        <f>ROUND((0.6105*(EXP((17.273*E885)/(E885+237.3))))*(100-H885)/100,3)</f>
        <v>0.38200000000000001</v>
      </c>
      <c r="T885" s="6">
        <f>IF(V885&lt;V886,L885,0)</f>
        <v>0</v>
      </c>
      <c r="U885" s="6">
        <f>IF(T885&gt;0,M885,-999)</f>
        <v>-999</v>
      </c>
      <c r="V885">
        <v>199401</v>
      </c>
      <c r="W885">
        <v>1994</v>
      </c>
    </row>
    <row r="886" spans="1:23" x14ac:dyDescent="0.25">
      <c r="A886" s="14">
        <v>34353</v>
      </c>
      <c r="B886" s="3">
        <v>19</v>
      </c>
      <c r="C886" s="4">
        <v>4.3</v>
      </c>
      <c r="D886" s="5">
        <v>-2.2999999999999998</v>
      </c>
      <c r="E886" s="5">
        <v>3.7</v>
      </c>
      <c r="F886" s="5">
        <v>-6.2</v>
      </c>
      <c r="G886" s="4">
        <v>86.6</v>
      </c>
      <c r="H886" s="4">
        <v>56</v>
      </c>
      <c r="I886" s="4">
        <v>0.4</v>
      </c>
      <c r="J886" s="4">
        <v>2.8</v>
      </c>
      <c r="K886" s="4">
        <v>0</v>
      </c>
      <c r="L886" s="4">
        <v>678</v>
      </c>
      <c r="M886" s="4">
        <v>-999</v>
      </c>
      <c r="N886" s="4">
        <v>-999</v>
      </c>
      <c r="O886" s="4">
        <v>0.1</v>
      </c>
      <c r="P886" s="5">
        <v>-999</v>
      </c>
      <c r="Q886" s="5">
        <v>-999</v>
      </c>
      <c r="R886" s="6">
        <v>0.44600000000000001</v>
      </c>
      <c r="S886" s="34">
        <f>ROUND((0.6105*(EXP((17.273*E886)/(E886+237.3))))*(100-H886)/100,3)</f>
        <v>0.35</v>
      </c>
      <c r="T886" s="6">
        <f>IF(V886&lt;V887,L886,0)</f>
        <v>0</v>
      </c>
      <c r="U886" s="6">
        <f>IF(T886&gt;0,M886,-999)</f>
        <v>-999</v>
      </c>
      <c r="V886">
        <v>199401</v>
      </c>
      <c r="W886">
        <v>1994</v>
      </c>
    </row>
    <row r="887" spans="1:23" x14ac:dyDescent="0.25">
      <c r="A887" s="14">
        <v>34354</v>
      </c>
      <c r="B887" s="3">
        <v>20</v>
      </c>
      <c r="C887" s="4">
        <v>5.85</v>
      </c>
      <c r="D887" s="5">
        <v>-0.5</v>
      </c>
      <c r="E887" s="5">
        <v>6.2</v>
      </c>
      <c r="F887" s="5">
        <v>-5.6</v>
      </c>
      <c r="G887" s="4">
        <v>73.099999999999994</v>
      </c>
      <c r="H887" s="4">
        <v>43.8</v>
      </c>
      <c r="I887" s="4">
        <v>0.4</v>
      </c>
      <c r="J887" s="4">
        <v>3.7</v>
      </c>
      <c r="K887" s="4">
        <v>0</v>
      </c>
      <c r="L887" s="4">
        <v>661</v>
      </c>
      <c r="M887" s="4">
        <v>-999</v>
      </c>
      <c r="N887" s="4">
        <v>-999</v>
      </c>
      <c r="O887" s="4">
        <v>0.1</v>
      </c>
      <c r="P887" s="5">
        <v>-999</v>
      </c>
      <c r="Q887" s="5">
        <v>-999</v>
      </c>
      <c r="R887" s="6">
        <v>0.41499999999999998</v>
      </c>
      <c r="S887" s="34">
        <f>ROUND((0.6105*(EXP((17.273*E887)/(E887+237.3))))*(100-H887)/100,3)</f>
        <v>0.53300000000000003</v>
      </c>
      <c r="T887" s="6">
        <f>IF(V887&lt;V888,L887,0)</f>
        <v>0</v>
      </c>
      <c r="U887" s="6">
        <f>IF(T887&gt;0,M887,-999)</f>
        <v>-999</v>
      </c>
      <c r="V887">
        <v>199401</v>
      </c>
      <c r="W887">
        <v>1994</v>
      </c>
    </row>
    <row r="888" spans="1:23" x14ac:dyDescent="0.25">
      <c r="A888" s="14">
        <v>34355</v>
      </c>
      <c r="B888" s="3">
        <v>21</v>
      </c>
      <c r="C888" s="4">
        <v>2.7</v>
      </c>
      <c r="D888" s="5">
        <v>0.6</v>
      </c>
      <c r="E888" s="5">
        <v>4</v>
      </c>
      <c r="F888" s="5">
        <v>-2.4</v>
      </c>
      <c r="G888" s="4">
        <v>63.9</v>
      </c>
      <c r="H888" s="4">
        <v>43.7</v>
      </c>
      <c r="I888" s="4">
        <v>0.4</v>
      </c>
      <c r="J888" s="4">
        <v>3.6</v>
      </c>
      <c r="K888" s="4">
        <v>0</v>
      </c>
      <c r="L888" s="4">
        <v>655</v>
      </c>
      <c r="M888" s="4">
        <v>-999</v>
      </c>
      <c r="N888" s="4">
        <v>-999</v>
      </c>
      <c r="O888" s="4">
        <v>0.1</v>
      </c>
      <c r="P888" s="5">
        <v>-999</v>
      </c>
      <c r="Q888" s="5">
        <v>-999</v>
      </c>
      <c r="R888" s="6">
        <v>0.35499999999999998</v>
      </c>
      <c r="S888" s="34">
        <f>ROUND((0.6105*(EXP((17.273*E888)/(E888+237.3))))*(100-H888)/100,3)</f>
        <v>0.45800000000000002</v>
      </c>
      <c r="T888" s="6">
        <f>IF(V888&lt;V889,L888,0)</f>
        <v>0</v>
      </c>
      <c r="U888" s="6">
        <f>IF(T888&gt;0,M888,-999)</f>
        <v>-999</v>
      </c>
      <c r="V888">
        <v>199401</v>
      </c>
      <c r="W888">
        <v>1994</v>
      </c>
    </row>
    <row r="889" spans="1:23" x14ac:dyDescent="0.25">
      <c r="A889" s="14">
        <v>34356</v>
      </c>
      <c r="B889" s="3">
        <v>22</v>
      </c>
      <c r="C889" s="4">
        <v>2.91</v>
      </c>
      <c r="D889" s="5">
        <v>0.6</v>
      </c>
      <c r="E889" s="5">
        <v>2.8</v>
      </c>
      <c r="F889" s="5">
        <v>-2.1</v>
      </c>
      <c r="G889" s="4">
        <v>90.2</v>
      </c>
      <c r="H889" s="4">
        <v>80.099999999999994</v>
      </c>
      <c r="I889" s="4">
        <v>1</v>
      </c>
      <c r="J889" s="4">
        <v>6.7</v>
      </c>
      <c r="K889" s="4">
        <v>1.6</v>
      </c>
      <c r="L889" s="4">
        <v>667</v>
      </c>
      <c r="M889" s="4">
        <v>-999</v>
      </c>
      <c r="N889" s="4">
        <v>-999</v>
      </c>
      <c r="O889" s="4">
        <v>0.1</v>
      </c>
      <c r="P889" s="5">
        <v>-999</v>
      </c>
      <c r="Q889" s="5">
        <v>-999</v>
      </c>
      <c r="R889" s="6">
        <v>0.59899999999999998</v>
      </c>
      <c r="S889" s="34">
        <f>ROUND((0.6105*(EXP((17.273*E889)/(E889+237.3))))*(100-H889)/100,3)</f>
        <v>0.14899999999999999</v>
      </c>
      <c r="T889" s="6">
        <f>IF(V889&lt;V890,L889,0)</f>
        <v>0</v>
      </c>
      <c r="U889" s="6">
        <f>IF(T889&gt;0,M889,-999)</f>
        <v>-999</v>
      </c>
      <c r="V889">
        <v>199401</v>
      </c>
      <c r="W889">
        <v>1994</v>
      </c>
    </row>
    <row r="890" spans="1:23" x14ac:dyDescent="0.25">
      <c r="A890" s="14">
        <v>34357</v>
      </c>
      <c r="B890" s="3">
        <v>23</v>
      </c>
      <c r="C890" s="4">
        <v>2.25</v>
      </c>
      <c r="D890" s="5">
        <v>0.6</v>
      </c>
      <c r="E890" s="5">
        <v>2.6</v>
      </c>
      <c r="F890" s="5">
        <v>-1.8</v>
      </c>
      <c r="G890" s="4">
        <v>84.2</v>
      </c>
      <c r="H890" s="4">
        <v>71.900000000000006</v>
      </c>
      <c r="I890" s="4">
        <v>2.5</v>
      </c>
      <c r="J890" s="4">
        <v>8.6999999999999993</v>
      </c>
      <c r="K890" s="4">
        <v>1</v>
      </c>
      <c r="L890" s="4">
        <v>675</v>
      </c>
      <c r="M890" s="4">
        <v>-999</v>
      </c>
      <c r="N890" s="4">
        <v>-999</v>
      </c>
      <c r="O890" s="4">
        <v>0.1</v>
      </c>
      <c r="P890" s="5">
        <v>-999</v>
      </c>
      <c r="Q890" s="5">
        <v>-999</v>
      </c>
      <c r="R890" s="6">
        <v>0.52800000000000002</v>
      </c>
      <c r="S890" s="34">
        <f>ROUND((0.6105*(EXP((17.273*E890)/(E890+237.3))))*(100-H890)/100,3)</f>
        <v>0.20699999999999999</v>
      </c>
      <c r="T890" s="6">
        <f>IF(V890&lt;V891,L890,0)</f>
        <v>0</v>
      </c>
      <c r="U890" s="6">
        <f>IF(T890&gt;0,M890,-999)</f>
        <v>-999</v>
      </c>
      <c r="V890">
        <v>199401</v>
      </c>
      <c r="W890">
        <v>1994</v>
      </c>
    </row>
    <row r="891" spans="1:23" x14ac:dyDescent="0.25">
      <c r="A891" s="14">
        <v>34358</v>
      </c>
      <c r="B891" s="3">
        <v>24</v>
      </c>
      <c r="C891" s="4">
        <v>3.38</v>
      </c>
      <c r="D891" s="5">
        <v>-1.7</v>
      </c>
      <c r="E891" s="5">
        <v>1.9</v>
      </c>
      <c r="F891" s="5">
        <v>-3.9</v>
      </c>
      <c r="G891" s="4">
        <v>94.1</v>
      </c>
      <c r="H891" s="4">
        <v>75.3</v>
      </c>
      <c r="I891" s="4">
        <v>0.5</v>
      </c>
      <c r="J891" s="4">
        <v>3.5</v>
      </c>
      <c r="K891" s="4">
        <v>0.4</v>
      </c>
      <c r="L891" s="4">
        <v>678</v>
      </c>
      <c r="M891" s="4">
        <v>-999</v>
      </c>
      <c r="N891" s="4">
        <v>-999</v>
      </c>
      <c r="O891" s="4">
        <v>0.1</v>
      </c>
      <c r="P891" s="5">
        <v>-999</v>
      </c>
      <c r="Q891" s="5">
        <v>-999</v>
      </c>
      <c r="R891" s="6">
        <v>0.52600000000000002</v>
      </c>
      <c r="S891" s="34">
        <f>ROUND((0.6105*(EXP((17.273*E891)/(E891+237.3))))*(100-H891)/100,3)</f>
        <v>0.17299999999999999</v>
      </c>
      <c r="T891" s="6">
        <f>IF(V891&lt;V892,L891,0)</f>
        <v>0</v>
      </c>
      <c r="U891" s="6">
        <f>IF(T891&gt;0,M891,-999)</f>
        <v>-999</v>
      </c>
      <c r="V891">
        <v>199401</v>
      </c>
      <c r="W891">
        <v>1994</v>
      </c>
    </row>
    <row r="892" spans="1:23" x14ac:dyDescent="0.25">
      <c r="A892" s="14">
        <v>34359</v>
      </c>
      <c r="B892" s="3">
        <v>25</v>
      </c>
      <c r="C892" s="4">
        <v>5.71</v>
      </c>
      <c r="D892" s="5">
        <v>-2.1</v>
      </c>
      <c r="E892" s="5">
        <v>3.9</v>
      </c>
      <c r="F892" s="5">
        <v>-3.9</v>
      </c>
      <c r="G892" s="4">
        <v>89.2</v>
      </c>
      <c r="H892" s="4">
        <v>60.1</v>
      </c>
      <c r="I892" s="4">
        <v>0.4</v>
      </c>
      <c r="J892" s="4">
        <v>2.2999999999999998</v>
      </c>
      <c r="K892" s="4">
        <v>0</v>
      </c>
      <c r="L892" s="4">
        <v>667</v>
      </c>
      <c r="M892" s="4">
        <v>-999</v>
      </c>
      <c r="N892" s="4">
        <v>-999</v>
      </c>
      <c r="O892" s="4">
        <v>0</v>
      </c>
      <c r="P892" s="5">
        <v>-999</v>
      </c>
      <c r="Q892" s="5">
        <v>-999</v>
      </c>
      <c r="R892" s="6">
        <v>0.48399999999999999</v>
      </c>
      <c r="S892" s="34">
        <f>ROUND((0.6105*(EXP((17.273*E892)/(E892+237.3))))*(100-H892)/100,3)</f>
        <v>0.32200000000000001</v>
      </c>
      <c r="T892" s="6">
        <f>IF(V892&lt;V893,L892,0)</f>
        <v>0</v>
      </c>
      <c r="U892" s="6">
        <f>IF(T892&gt;0,M892,-999)</f>
        <v>-999</v>
      </c>
      <c r="V892">
        <v>199401</v>
      </c>
      <c r="W892">
        <v>1994</v>
      </c>
    </row>
    <row r="893" spans="1:23" x14ac:dyDescent="0.25">
      <c r="A893" s="14">
        <v>34360</v>
      </c>
      <c r="B893" s="3">
        <v>26</v>
      </c>
      <c r="C893" s="4">
        <v>3.91</v>
      </c>
      <c r="D893" s="5">
        <v>-2.7</v>
      </c>
      <c r="E893" s="5">
        <v>1.1000000000000001</v>
      </c>
      <c r="F893" s="5">
        <v>-5</v>
      </c>
      <c r="G893" s="4">
        <v>91.3</v>
      </c>
      <c r="H893" s="4">
        <v>71.5</v>
      </c>
      <c r="I893" s="4">
        <v>0.5</v>
      </c>
      <c r="J893" s="4">
        <v>3.4</v>
      </c>
      <c r="K893" s="4">
        <v>0</v>
      </c>
      <c r="L893" s="4">
        <v>658</v>
      </c>
      <c r="M893" s="4">
        <v>-999</v>
      </c>
      <c r="N893" s="4">
        <v>-999</v>
      </c>
      <c r="O893" s="4">
        <v>0.1</v>
      </c>
      <c r="P893" s="5">
        <v>-999</v>
      </c>
      <c r="Q893" s="5">
        <v>-999</v>
      </c>
      <c r="R893" s="6">
        <v>0.47399999999999998</v>
      </c>
      <c r="S893" s="34">
        <f>ROUND((0.6105*(EXP((17.273*E893)/(E893+237.3))))*(100-H893)/100,3)</f>
        <v>0.188</v>
      </c>
      <c r="T893" s="6">
        <f>IF(V893&lt;V894,L893,0)</f>
        <v>0</v>
      </c>
      <c r="U893" s="6">
        <f>IF(T893&gt;0,M893,-999)</f>
        <v>-999</v>
      </c>
      <c r="V893">
        <v>199401</v>
      </c>
      <c r="W893">
        <v>1994</v>
      </c>
    </row>
    <row r="894" spans="1:23" x14ac:dyDescent="0.25">
      <c r="A894" s="14">
        <v>34361</v>
      </c>
      <c r="B894" s="3">
        <v>27</v>
      </c>
      <c r="C894" s="4">
        <v>2.0699999999999998</v>
      </c>
      <c r="D894" s="5">
        <v>-5.0999999999999996</v>
      </c>
      <c r="E894" s="5">
        <v>-4.0999999999999996</v>
      </c>
      <c r="F894" s="5">
        <v>-7.5</v>
      </c>
      <c r="G894" s="4">
        <v>90.5</v>
      </c>
      <c r="H894" s="4">
        <v>85</v>
      </c>
      <c r="I894" s="4">
        <v>0.9</v>
      </c>
      <c r="J894" s="4">
        <v>6</v>
      </c>
      <c r="K894" s="4">
        <v>1.3</v>
      </c>
      <c r="L894" s="4">
        <v>662</v>
      </c>
      <c r="M894" s="4">
        <v>-999</v>
      </c>
      <c r="N894" s="4">
        <v>-999</v>
      </c>
      <c r="O894" s="4">
        <v>0.1</v>
      </c>
      <c r="P894" s="5">
        <v>-999</v>
      </c>
      <c r="Q894" s="5">
        <v>-999</v>
      </c>
      <c r="R894" s="6">
        <v>0.38300000000000001</v>
      </c>
      <c r="S894" s="34">
        <f>ROUND((0.6105*(EXP((17.273*E894)/(E894+237.3))))*(100-H894)/100,3)</f>
        <v>6.8000000000000005E-2</v>
      </c>
      <c r="T894" s="6">
        <f>IF(V894&lt;V895,L894,0)</f>
        <v>0</v>
      </c>
      <c r="U894" s="6">
        <f>IF(T894&gt;0,M894,-999)</f>
        <v>-999</v>
      </c>
      <c r="V894">
        <v>199401</v>
      </c>
      <c r="W894">
        <v>1994</v>
      </c>
    </row>
    <row r="895" spans="1:23" x14ac:dyDescent="0.25">
      <c r="A895" s="14">
        <v>34362</v>
      </c>
      <c r="B895" s="3">
        <v>28</v>
      </c>
      <c r="C895" s="4">
        <v>5.21</v>
      </c>
      <c r="D895" s="5">
        <v>-3.6</v>
      </c>
      <c r="E895" s="5">
        <v>2.8</v>
      </c>
      <c r="F895" s="5">
        <v>-8.5</v>
      </c>
      <c r="G895" s="4">
        <v>84.8</v>
      </c>
      <c r="H895" s="4">
        <v>54.2</v>
      </c>
      <c r="I895" s="4">
        <v>1.1000000000000001</v>
      </c>
      <c r="J895" s="4">
        <v>6.3</v>
      </c>
      <c r="K895" s="4">
        <v>0</v>
      </c>
      <c r="L895" s="4">
        <v>658</v>
      </c>
      <c r="M895" s="4">
        <v>-999</v>
      </c>
      <c r="N895" s="4">
        <v>-999</v>
      </c>
      <c r="O895" s="4">
        <v>0.1</v>
      </c>
      <c r="P895" s="5">
        <v>-999</v>
      </c>
      <c r="Q895" s="5">
        <v>-999</v>
      </c>
      <c r="R895" s="6">
        <v>0.40500000000000003</v>
      </c>
      <c r="S895" s="34">
        <f>ROUND((0.6105*(EXP((17.273*E895)/(E895+237.3))))*(100-H895)/100,3)</f>
        <v>0.34200000000000003</v>
      </c>
      <c r="T895" s="6">
        <f>IF(V895&lt;V896,L895,0)</f>
        <v>0</v>
      </c>
      <c r="U895" s="6">
        <f>IF(T895&gt;0,M895,-999)</f>
        <v>-999</v>
      </c>
      <c r="V895">
        <v>199401</v>
      </c>
      <c r="W895">
        <v>1994</v>
      </c>
    </row>
    <row r="896" spans="1:23" x14ac:dyDescent="0.25">
      <c r="A896" s="14">
        <v>34363</v>
      </c>
      <c r="B896" s="3">
        <v>29</v>
      </c>
      <c r="C896" s="4">
        <v>2.15</v>
      </c>
      <c r="D896" s="5">
        <v>-3.9</v>
      </c>
      <c r="E896" s="5">
        <v>-2.1</v>
      </c>
      <c r="F896" s="5">
        <v>-8.4</v>
      </c>
      <c r="G896" s="4">
        <v>92.3</v>
      </c>
      <c r="H896" s="4">
        <v>82.8</v>
      </c>
      <c r="I896" s="4">
        <v>1.1000000000000001</v>
      </c>
      <c r="J896" s="4">
        <v>5.5</v>
      </c>
      <c r="K896" s="4">
        <v>3.9</v>
      </c>
      <c r="L896" s="4">
        <v>665</v>
      </c>
      <c r="M896" s="4">
        <v>-999</v>
      </c>
      <c r="N896" s="4">
        <v>-999</v>
      </c>
      <c r="O896" s="4">
        <v>0.1</v>
      </c>
      <c r="P896" s="5">
        <v>-999</v>
      </c>
      <c r="Q896" s="5">
        <v>-999</v>
      </c>
      <c r="R896" s="6">
        <v>0.432</v>
      </c>
      <c r="S896" s="34">
        <f>ROUND((0.6105*(EXP((17.273*E896)/(E896+237.3))))*(100-H896)/100,3)</f>
        <v>0.09</v>
      </c>
      <c r="T896" s="6">
        <f>IF(V896&lt;V897,L896,0)</f>
        <v>0</v>
      </c>
      <c r="U896" s="6">
        <f>IF(T896&gt;0,M896,-999)</f>
        <v>-999</v>
      </c>
      <c r="V896">
        <v>199401</v>
      </c>
      <c r="W896">
        <v>1994</v>
      </c>
    </row>
    <row r="897" spans="1:23" x14ac:dyDescent="0.25">
      <c r="A897" s="14">
        <v>34364</v>
      </c>
      <c r="B897" s="3">
        <v>30</v>
      </c>
      <c r="C897" s="4">
        <v>7.64</v>
      </c>
      <c r="D897" s="5">
        <v>-6.1</v>
      </c>
      <c r="E897" s="5">
        <v>-0.5</v>
      </c>
      <c r="F897" s="5">
        <v>-9.6</v>
      </c>
      <c r="G897" s="4">
        <v>62.6</v>
      </c>
      <c r="H897" s="4">
        <v>33.6</v>
      </c>
      <c r="I897" s="4">
        <v>0.7</v>
      </c>
      <c r="J897" s="4">
        <v>5.7</v>
      </c>
      <c r="K897" s="4">
        <v>0</v>
      </c>
      <c r="L897" s="4">
        <v>659</v>
      </c>
      <c r="M897" s="4">
        <v>-999</v>
      </c>
      <c r="N897" s="4">
        <v>-999</v>
      </c>
      <c r="O897" s="4">
        <v>0.1</v>
      </c>
      <c r="P897" s="5">
        <v>-999</v>
      </c>
      <c r="Q897" s="5">
        <v>-999</v>
      </c>
      <c r="R897" s="6">
        <v>0.19800000000000001</v>
      </c>
      <c r="S897" s="34">
        <f>ROUND((0.6105*(EXP((17.273*E897)/(E897+237.3))))*(100-H897)/100,3)</f>
        <v>0.39100000000000001</v>
      </c>
      <c r="T897" s="6">
        <f>IF(V897&lt;V898,L897,0)</f>
        <v>0</v>
      </c>
      <c r="U897" s="6">
        <f>IF(T897&gt;0,M897,-999)</f>
        <v>-999</v>
      </c>
      <c r="V897">
        <v>199401</v>
      </c>
      <c r="W897">
        <v>1994</v>
      </c>
    </row>
    <row r="898" spans="1:23" x14ac:dyDescent="0.25">
      <c r="A898" s="14">
        <v>34365</v>
      </c>
      <c r="B898" s="3">
        <v>31</v>
      </c>
      <c r="C898" s="4">
        <v>7.12</v>
      </c>
      <c r="D898" s="5">
        <v>-6.4</v>
      </c>
      <c r="E898" s="5">
        <v>-0.1</v>
      </c>
      <c r="F898" s="5">
        <v>-10.5</v>
      </c>
      <c r="G898" s="4">
        <v>66</v>
      </c>
      <c r="H898" s="4">
        <v>47</v>
      </c>
      <c r="I898" s="4">
        <v>0.6</v>
      </c>
      <c r="J898" s="4">
        <v>4.4000000000000004</v>
      </c>
      <c r="K898" s="4">
        <v>0</v>
      </c>
      <c r="L898" s="4">
        <v>659</v>
      </c>
      <c r="M898" s="4">
        <v>-999</v>
      </c>
      <c r="N898" s="4">
        <v>-999</v>
      </c>
      <c r="O898" s="4">
        <v>0.1</v>
      </c>
      <c r="P898" s="5">
        <v>-999</v>
      </c>
      <c r="Q898" s="5">
        <v>-999</v>
      </c>
      <c r="R898" s="6">
        <v>0.28499999999999998</v>
      </c>
      <c r="S898" s="34">
        <f>ROUND((0.6105*(EXP((17.273*E898)/(E898+237.3))))*(100-H898)/100,3)</f>
        <v>0.32100000000000001</v>
      </c>
      <c r="T898" s="6">
        <f>IF(V898&lt;V899,L898,0)</f>
        <v>659</v>
      </c>
      <c r="U898" s="6">
        <f>IF(T898&gt;0,M898,-999)</f>
        <v>-999</v>
      </c>
      <c r="V898">
        <v>199401</v>
      </c>
      <c r="W898">
        <v>1994</v>
      </c>
    </row>
    <row r="899" spans="1:23" x14ac:dyDescent="0.25">
      <c r="A899" s="14">
        <v>34366</v>
      </c>
      <c r="B899" s="3">
        <v>32</v>
      </c>
      <c r="C899" s="4">
        <v>7.96</v>
      </c>
      <c r="D899" s="5">
        <v>-4.8</v>
      </c>
      <c r="E899" s="5">
        <v>3.4</v>
      </c>
      <c r="F899" s="5">
        <v>-10.5</v>
      </c>
      <c r="G899" s="4">
        <v>69.900000000000006</v>
      </c>
      <c r="H899" s="4">
        <v>36.1</v>
      </c>
      <c r="I899" s="4">
        <v>0.4</v>
      </c>
      <c r="J899" s="4">
        <v>3.6</v>
      </c>
      <c r="K899" s="4">
        <v>0</v>
      </c>
      <c r="L899" s="4">
        <v>656</v>
      </c>
      <c r="M899" s="4">
        <v>-999</v>
      </c>
      <c r="N899" s="4">
        <v>-999</v>
      </c>
      <c r="O899" s="4">
        <v>0.1</v>
      </c>
      <c r="P899" s="5">
        <v>-999</v>
      </c>
      <c r="Q899" s="5">
        <v>-999</v>
      </c>
      <c r="R899" s="6">
        <v>0.28000000000000003</v>
      </c>
      <c r="S899" s="34">
        <f>ROUND((0.6105*(EXP((17.273*E899)/(E899+237.3))))*(100-H899)/100,3)</f>
        <v>0.498</v>
      </c>
      <c r="T899" s="6">
        <f>IF(V899&lt;V900,L899,0)</f>
        <v>0</v>
      </c>
      <c r="U899" s="6">
        <f>IF(T899&gt;0,M899,-999)</f>
        <v>-999</v>
      </c>
      <c r="V899">
        <v>199402</v>
      </c>
      <c r="W899">
        <v>1994</v>
      </c>
    </row>
    <row r="900" spans="1:23" x14ac:dyDescent="0.25">
      <c r="A900" s="14">
        <v>34367</v>
      </c>
      <c r="B900" s="3">
        <v>33</v>
      </c>
      <c r="C900" s="4">
        <v>7.93</v>
      </c>
      <c r="D900" s="5">
        <v>-4.5999999999999996</v>
      </c>
      <c r="E900" s="5">
        <v>2.4</v>
      </c>
      <c r="F900" s="5">
        <v>-10.5</v>
      </c>
      <c r="G900" s="4">
        <v>55.9</v>
      </c>
      <c r="H900" s="4">
        <v>33.799999999999997</v>
      </c>
      <c r="I900" s="4">
        <v>0.7</v>
      </c>
      <c r="J900" s="4">
        <v>4.2</v>
      </c>
      <c r="K900" s="4">
        <v>0</v>
      </c>
      <c r="L900" s="4">
        <v>655</v>
      </c>
      <c r="M900" s="4">
        <v>-999</v>
      </c>
      <c r="N900" s="4">
        <v>-999</v>
      </c>
      <c r="O900" s="4">
        <v>-0.2</v>
      </c>
      <c r="P900" s="5">
        <v>-999</v>
      </c>
      <c r="Q900" s="5">
        <v>-999</v>
      </c>
      <c r="R900" s="6">
        <v>0.246</v>
      </c>
      <c r="S900" s="34">
        <f>ROUND((0.6105*(EXP((17.273*E900)/(E900+237.3))))*(100-H900)/100,3)</f>
        <v>0.48</v>
      </c>
      <c r="T900" s="6">
        <f>IF(V900&lt;V901,L900,0)</f>
        <v>0</v>
      </c>
      <c r="U900" s="6">
        <f>IF(T900&gt;0,M900,-999)</f>
        <v>-999</v>
      </c>
      <c r="V900">
        <v>199402</v>
      </c>
      <c r="W900">
        <v>1994</v>
      </c>
    </row>
    <row r="901" spans="1:23" x14ac:dyDescent="0.25">
      <c r="A901" s="14">
        <v>34368</v>
      </c>
      <c r="B901" s="3">
        <v>34</v>
      </c>
      <c r="C901" s="4">
        <v>8.1300000000000008</v>
      </c>
      <c r="D901" s="5">
        <v>-6.8</v>
      </c>
      <c r="E901" s="5">
        <v>-0.5</v>
      </c>
      <c r="F901" s="5">
        <v>-11.9</v>
      </c>
      <c r="G901" s="4">
        <v>68.599999999999994</v>
      </c>
      <c r="H901" s="4">
        <v>44.1</v>
      </c>
      <c r="I901" s="4">
        <v>0.6</v>
      </c>
      <c r="J901" s="4">
        <v>3.5</v>
      </c>
      <c r="K901" s="4">
        <v>0</v>
      </c>
      <c r="L901" s="4">
        <v>655</v>
      </c>
      <c r="M901" s="4">
        <v>-999</v>
      </c>
      <c r="N901" s="4">
        <v>-999</v>
      </c>
      <c r="O901" s="4">
        <v>0</v>
      </c>
      <c r="P901" s="5">
        <v>-999</v>
      </c>
      <c r="Q901" s="5">
        <v>-999</v>
      </c>
      <c r="R901" s="6">
        <v>0.26</v>
      </c>
      <c r="S901" s="34">
        <f>ROUND((0.6105*(EXP((17.273*E901)/(E901+237.3))))*(100-H901)/100,3)</f>
        <v>0.32900000000000001</v>
      </c>
      <c r="T901" s="6">
        <f>IF(V901&lt;V902,L901,0)</f>
        <v>0</v>
      </c>
      <c r="U901" s="6">
        <f>IF(T901&gt;0,M901,-999)</f>
        <v>-999</v>
      </c>
      <c r="V901">
        <v>199402</v>
      </c>
      <c r="W901">
        <v>1994</v>
      </c>
    </row>
    <row r="902" spans="1:23" x14ac:dyDescent="0.25">
      <c r="A902" s="14">
        <v>34369</v>
      </c>
      <c r="B902" s="3">
        <v>35</v>
      </c>
      <c r="C902" s="4">
        <v>8.3800000000000008</v>
      </c>
      <c r="D902" s="5">
        <v>-6.7</v>
      </c>
      <c r="E902" s="5">
        <v>0</v>
      </c>
      <c r="F902" s="5">
        <v>-12.7</v>
      </c>
      <c r="G902" s="4">
        <v>67.599999999999994</v>
      </c>
      <c r="H902" s="4">
        <v>42.3</v>
      </c>
      <c r="I902" s="4">
        <v>0.6</v>
      </c>
      <c r="J902" s="4">
        <v>3</v>
      </c>
      <c r="K902" s="4">
        <v>0</v>
      </c>
      <c r="L902" s="4">
        <v>655</v>
      </c>
      <c r="M902" s="4">
        <v>-999</v>
      </c>
      <c r="N902" s="4">
        <v>-999</v>
      </c>
      <c r="O902" s="4">
        <v>0</v>
      </c>
      <c r="P902" s="5">
        <v>-999</v>
      </c>
      <c r="Q902" s="5">
        <v>-999</v>
      </c>
      <c r="R902" s="6">
        <v>0.25800000000000001</v>
      </c>
      <c r="S902" s="34">
        <f>ROUND((0.6105*(EXP((17.273*E902)/(E902+237.3))))*(100-H902)/100,3)</f>
        <v>0.35199999999999998</v>
      </c>
      <c r="T902" s="6">
        <f>IF(V902&lt;V903,L902,0)</f>
        <v>0</v>
      </c>
      <c r="U902" s="6">
        <f>IF(T902&gt;0,M902,-999)</f>
        <v>-999</v>
      </c>
      <c r="V902">
        <v>199402</v>
      </c>
      <c r="W902">
        <v>1994</v>
      </c>
    </row>
    <row r="903" spans="1:23" x14ac:dyDescent="0.25">
      <c r="A903" s="14">
        <v>34370</v>
      </c>
      <c r="B903" s="3">
        <v>36</v>
      </c>
      <c r="C903" s="4">
        <v>8.6199999999999992</v>
      </c>
      <c r="D903" s="5">
        <v>-4.5</v>
      </c>
      <c r="E903" s="5">
        <v>2.5</v>
      </c>
      <c r="F903" s="5">
        <v>-9.3000000000000007</v>
      </c>
      <c r="G903" s="4">
        <v>52.4</v>
      </c>
      <c r="H903" s="4">
        <v>31.4</v>
      </c>
      <c r="I903" s="4">
        <v>0.5</v>
      </c>
      <c r="J903" s="4">
        <v>3</v>
      </c>
      <c r="K903" s="4">
        <v>0</v>
      </c>
      <c r="L903" s="4">
        <v>655</v>
      </c>
      <c r="M903" s="4">
        <v>-999</v>
      </c>
      <c r="N903" s="4">
        <v>-999</v>
      </c>
      <c r="O903" s="4">
        <v>0</v>
      </c>
      <c r="P903" s="5">
        <v>-999</v>
      </c>
      <c r="Q903" s="5">
        <v>-999</v>
      </c>
      <c r="R903" s="6">
        <v>0.22900000000000001</v>
      </c>
      <c r="S903" s="34">
        <f>ROUND((0.6105*(EXP((17.273*E903)/(E903+237.3))))*(100-H903)/100,3)</f>
        <v>0.501</v>
      </c>
      <c r="T903" s="6">
        <f>IF(V903&lt;V904,L903,0)</f>
        <v>0</v>
      </c>
      <c r="U903" s="6">
        <f>IF(T903&gt;0,M903,-999)</f>
        <v>-999</v>
      </c>
      <c r="V903">
        <v>199402</v>
      </c>
      <c r="W903">
        <v>1994</v>
      </c>
    </row>
    <row r="904" spans="1:23" x14ac:dyDescent="0.25">
      <c r="A904" s="14">
        <v>34371</v>
      </c>
      <c r="B904" s="3">
        <v>37</v>
      </c>
      <c r="C904" s="4">
        <v>1.38</v>
      </c>
      <c r="D904" s="5">
        <v>-11.1</v>
      </c>
      <c r="E904" s="5">
        <v>-6.9</v>
      </c>
      <c r="F904" s="5">
        <v>-17.100000000000001</v>
      </c>
      <c r="G904" s="4">
        <v>85.6</v>
      </c>
      <c r="H904" s="4">
        <v>62.5</v>
      </c>
      <c r="I904" s="4">
        <v>0.9</v>
      </c>
      <c r="J904" s="4">
        <v>5.5</v>
      </c>
      <c r="K904" s="4">
        <v>7</v>
      </c>
      <c r="L904" s="4">
        <v>709</v>
      </c>
      <c r="M904" s="4">
        <v>-999</v>
      </c>
      <c r="N904" s="4">
        <v>-999</v>
      </c>
      <c r="O904" s="4">
        <v>0</v>
      </c>
      <c r="P904" s="5">
        <v>-999</v>
      </c>
      <c r="Q904" s="5">
        <v>-999</v>
      </c>
      <c r="R904" s="6">
        <v>0.22700000000000001</v>
      </c>
      <c r="S904" s="34">
        <f>ROUND((0.6105*(EXP((17.273*E904)/(E904+237.3))))*(100-H904)/100,3)</f>
        <v>0.13600000000000001</v>
      </c>
      <c r="T904" s="6">
        <f>IF(V904&lt;V905,L904,0)</f>
        <v>0</v>
      </c>
      <c r="U904" s="6">
        <f>IF(T904&gt;0,M904,-999)</f>
        <v>-999</v>
      </c>
      <c r="V904">
        <v>199402</v>
      </c>
      <c r="W904">
        <v>1994</v>
      </c>
    </row>
    <row r="905" spans="1:23" x14ac:dyDescent="0.25">
      <c r="A905" s="14">
        <v>34372</v>
      </c>
      <c r="B905" s="3">
        <v>38</v>
      </c>
      <c r="C905" s="4">
        <v>9.09</v>
      </c>
      <c r="D905" s="5">
        <v>-19.7</v>
      </c>
      <c r="E905" s="5">
        <v>-14.5</v>
      </c>
      <c r="F905" s="5">
        <v>-24.5</v>
      </c>
      <c r="G905" s="4">
        <v>77.2</v>
      </c>
      <c r="H905" s="4">
        <v>48.4</v>
      </c>
      <c r="I905" s="4">
        <v>1.3</v>
      </c>
      <c r="J905" s="4">
        <v>5.8</v>
      </c>
      <c r="K905" s="4">
        <v>0</v>
      </c>
      <c r="L905" s="4">
        <v>691</v>
      </c>
      <c r="M905" s="4">
        <v>-999</v>
      </c>
      <c r="N905" s="4">
        <v>-999</v>
      </c>
      <c r="O905" s="4">
        <v>0</v>
      </c>
      <c r="P905" s="5">
        <v>-999</v>
      </c>
      <c r="Q905" s="5">
        <v>-999</v>
      </c>
      <c r="R905" s="6">
        <v>9.6000000000000002E-2</v>
      </c>
      <c r="S905" s="34">
        <f>ROUND((0.6105*(EXP((17.273*E905)/(E905+237.3))))*(100-H905)/100,3)</f>
        <v>0.10199999999999999</v>
      </c>
      <c r="T905" s="6">
        <f>IF(V905&lt;V906,L905,0)</f>
        <v>0</v>
      </c>
      <c r="U905" s="6">
        <f>IF(T905&gt;0,M905,-999)</f>
        <v>-999</v>
      </c>
      <c r="V905">
        <v>199402</v>
      </c>
      <c r="W905">
        <v>1994</v>
      </c>
    </row>
    <row r="906" spans="1:23" x14ac:dyDescent="0.25">
      <c r="A906" s="14">
        <v>34373</v>
      </c>
      <c r="B906" s="3">
        <v>39</v>
      </c>
      <c r="C906" s="4">
        <v>6.07</v>
      </c>
      <c r="D906" s="5">
        <v>-15.1</v>
      </c>
      <c r="E906" s="5">
        <v>-8.4</v>
      </c>
      <c r="F906" s="5">
        <v>-24.2</v>
      </c>
      <c r="G906" s="4">
        <v>59.8</v>
      </c>
      <c r="H906" s="4">
        <v>22</v>
      </c>
      <c r="I906" s="4">
        <v>0.6</v>
      </c>
      <c r="J906" s="4">
        <v>3.3</v>
      </c>
      <c r="K906" s="4">
        <v>1.4</v>
      </c>
      <c r="L906" s="4">
        <v>702</v>
      </c>
      <c r="M906" s="4">
        <v>-999</v>
      </c>
      <c r="N906" s="4">
        <v>-999</v>
      </c>
      <c r="O906" s="4">
        <v>0</v>
      </c>
      <c r="P906" s="5">
        <v>-999</v>
      </c>
      <c r="Q906" s="5">
        <v>-999</v>
      </c>
      <c r="R906" s="6">
        <v>7.0999999999999994E-2</v>
      </c>
      <c r="S906" s="34">
        <f>ROUND((0.6105*(EXP((17.273*E906)/(E906+237.3))))*(100-H906)/100,3)</f>
        <v>0.253</v>
      </c>
      <c r="T906" s="6">
        <f>IF(V906&lt;V907,L906,0)</f>
        <v>0</v>
      </c>
      <c r="U906" s="6">
        <f>IF(T906&gt;0,M906,-999)</f>
        <v>-999</v>
      </c>
      <c r="V906">
        <v>199402</v>
      </c>
      <c r="W906">
        <v>1994</v>
      </c>
    </row>
    <row r="907" spans="1:23" x14ac:dyDescent="0.25">
      <c r="A907" s="14">
        <v>34374</v>
      </c>
      <c r="B907" s="3">
        <v>40</v>
      </c>
      <c r="C907" s="4">
        <v>1.3</v>
      </c>
      <c r="D907" s="5">
        <v>-11.3</v>
      </c>
      <c r="E907" s="5">
        <v>-6.8</v>
      </c>
      <c r="F907" s="5">
        <v>-14.7</v>
      </c>
      <c r="G907" s="4">
        <v>88.9</v>
      </c>
      <c r="H907" s="4">
        <v>82.4</v>
      </c>
      <c r="I907" s="4">
        <v>1.1000000000000001</v>
      </c>
      <c r="J907" s="4">
        <v>6.3</v>
      </c>
      <c r="K907" s="4">
        <v>8.1999999999999993</v>
      </c>
      <c r="L907" s="4">
        <v>765</v>
      </c>
      <c r="M907" s="4">
        <v>-999</v>
      </c>
      <c r="N907" s="4">
        <v>-999</v>
      </c>
      <c r="O907" s="4">
        <v>0</v>
      </c>
      <c r="P907" s="5">
        <v>-999</v>
      </c>
      <c r="Q907" s="5">
        <v>-999</v>
      </c>
      <c r="R907" s="6">
        <v>0.30299999999999999</v>
      </c>
      <c r="S907" s="34">
        <f>ROUND((0.6105*(EXP((17.273*E907)/(E907+237.3))))*(100-H907)/100,3)</f>
        <v>6.5000000000000002E-2</v>
      </c>
      <c r="T907" s="6">
        <f>IF(V907&lt;V908,L907,0)</f>
        <v>0</v>
      </c>
      <c r="U907" s="6">
        <f>IF(T907&gt;0,M907,-999)</f>
        <v>-999</v>
      </c>
      <c r="V907">
        <v>199402</v>
      </c>
      <c r="W907">
        <v>1994</v>
      </c>
    </row>
    <row r="908" spans="1:23" x14ac:dyDescent="0.25">
      <c r="A908" s="14">
        <v>34375</v>
      </c>
      <c r="B908" s="3">
        <v>41</v>
      </c>
      <c r="C908" s="4">
        <v>8.92</v>
      </c>
      <c r="D908" s="5">
        <v>-7.9</v>
      </c>
      <c r="E908" s="5">
        <v>-2.1</v>
      </c>
      <c r="F908" s="5">
        <v>-12.3</v>
      </c>
      <c r="G908" s="4">
        <v>79.400000000000006</v>
      </c>
      <c r="H908" s="4">
        <v>51.6</v>
      </c>
      <c r="I908" s="4">
        <v>0.8</v>
      </c>
      <c r="J908" s="4">
        <v>4.3</v>
      </c>
      <c r="K908" s="4">
        <v>0</v>
      </c>
      <c r="L908" s="4">
        <v>744</v>
      </c>
      <c r="M908" s="4">
        <v>-999</v>
      </c>
      <c r="N908" s="4">
        <v>-999</v>
      </c>
      <c r="O908" s="4">
        <v>0</v>
      </c>
      <c r="P908" s="5">
        <v>-999</v>
      </c>
      <c r="Q908" s="5">
        <v>-999</v>
      </c>
      <c r="R908" s="6">
        <v>0.27</v>
      </c>
      <c r="S908" s="34">
        <f>ROUND((0.6105*(EXP((17.273*E908)/(E908+237.3))))*(100-H908)/100,3)</f>
        <v>0.253</v>
      </c>
      <c r="T908" s="6">
        <f>IF(V908&lt;V909,L908,0)</f>
        <v>0</v>
      </c>
      <c r="U908" s="6">
        <f>IF(T908&gt;0,M908,-999)</f>
        <v>-999</v>
      </c>
      <c r="V908">
        <v>199402</v>
      </c>
      <c r="W908">
        <v>1994</v>
      </c>
    </row>
    <row r="909" spans="1:23" x14ac:dyDescent="0.25">
      <c r="A909" s="14">
        <v>34376</v>
      </c>
      <c r="B909" s="3">
        <v>42</v>
      </c>
      <c r="C909" s="4">
        <v>4.83</v>
      </c>
      <c r="D909" s="5">
        <v>-8.1</v>
      </c>
      <c r="E909" s="5">
        <v>-3.8</v>
      </c>
      <c r="F909" s="5">
        <v>-12.6</v>
      </c>
      <c r="G909" s="4">
        <v>82.9</v>
      </c>
      <c r="H909" s="4">
        <v>59.8</v>
      </c>
      <c r="I909" s="4">
        <v>1.6</v>
      </c>
      <c r="J909" s="4">
        <v>5.5</v>
      </c>
      <c r="K909" s="4">
        <v>0</v>
      </c>
      <c r="L909" s="4">
        <v>736</v>
      </c>
      <c r="M909" s="4">
        <v>-999</v>
      </c>
      <c r="N909" s="4">
        <v>-999</v>
      </c>
      <c r="O909" s="4">
        <v>-0.1</v>
      </c>
      <c r="P909" s="5">
        <v>-999</v>
      </c>
      <c r="Q909" s="5">
        <v>-999</v>
      </c>
      <c r="R909" s="6">
        <v>0.27700000000000002</v>
      </c>
      <c r="S909" s="34">
        <f>ROUND((0.6105*(EXP((17.273*E909)/(E909+237.3))))*(100-H909)/100,3)</f>
        <v>0.185</v>
      </c>
      <c r="T909" s="6">
        <f>IF(V909&lt;V910,L909,0)</f>
        <v>0</v>
      </c>
      <c r="U909" s="6">
        <f>IF(T909&gt;0,M909,-999)</f>
        <v>-999</v>
      </c>
      <c r="V909">
        <v>199402</v>
      </c>
      <c r="W909">
        <v>1994</v>
      </c>
    </row>
    <row r="910" spans="1:23" x14ac:dyDescent="0.25">
      <c r="A910" s="14">
        <v>34377</v>
      </c>
      <c r="B910" s="3">
        <v>43</v>
      </c>
      <c r="C910" s="4">
        <v>4.2300000000000004</v>
      </c>
      <c r="D910" s="5">
        <v>-5.4</v>
      </c>
      <c r="E910" s="5">
        <v>-2.2999999999999998</v>
      </c>
      <c r="F910" s="5">
        <v>-6.7</v>
      </c>
      <c r="G910" s="4">
        <v>77.7</v>
      </c>
      <c r="H910" s="4">
        <v>63.6</v>
      </c>
      <c r="I910" s="4">
        <v>3.2</v>
      </c>
      <c r="J910" s="4">
        <v>10.5</v>
      </c>
      <c r="K910" s="4">
        <v>0</v>
      </c>
      <c r="L910" s="4">
        <v>736</v>
      </c>
      <c r="M910" s="4">
        <v>-999</v>
      </c>
      <c r="N910" s="4">
        <v>-999</v>
      </c>
      <c r="O910" s="4">
        <v>-0.1</v>
      </c>
      <c r="P910" s="5">
        <v>-999</v>
      </c>
      <c r="Q910" s="5">
        <v>-999</v>
      </c>
      <c r="R910" s="6">
        <v>0.32700000000000001</v>
      </c>
      <c r="S910" s="34">
        <f>ROUND((0.6105*(EXP((17.273*E910)/(E910+237.3))))*(100-H910)/100,3)</f>
        <v>0.188</v>
      </c>
      <c r="T910" s="6">
        <f>IF(V910&lt;V911,L910,0)</f>
        <v>0</v>
      </c>
      <c r="U910" s="6">
        <f>IF(T910&gt;0,M910,-999)</f>
        <v>-999</v>
      </c>
      <c r="V910">
        <v>199402</v>
      </c>
      <c r="W910">
        <v>1994</v>
      </c>
    </row>
    <row r="911" spans="1:23" x14ac:dyDescent="0.25">
      <c r="A911" s="14">
        <v>34378</v>
      </c>
      <c r="B911" s="3">
        <v>44</v>
      </c>
      <c r="C911" s="4">
        <v>3.5</v>
      </c>
      <c r="D911" s="5">
        <v>-5.8</v>
      </c>
      <c r="E911" s="5">
        <v>-2.4</v>
      </c>
      <c r="F911" s="5">
        <v>-9.6</v>
      </c>
      <c r="G911" s="4">
        <v>89.5</v>
      </c>
      <c r="H911" s="4">
        <v>73.5</v>
      </c>
      <c r="I911" s="4">
        <v>3.2</v>
      </c>
      <c r="J911" s="4">
        <v>9.8000000000000007</v>
      </c>
      <c r="K911" s="4">
        <v>4.5999999999999996</v>
      </c>
      <c r="L911" s="4">
        <v>771</v>
      </c>
      <c r="M911" s="4">
        <v>-999</v>
      </c>
      <c r="N911" s="4">
        <v>-999</v>
      </c>
      <c r="O911" s="4">
        <v>-0.1</v>
      </c>
      <c r="P911" s="5">
        <v>-999</v>
      </c>
      <c r="Q911" s="5">
        <v>-999</v>
      </c>
      <c r="R911" s="6">
        <v>0.377</v>
      </c>
      <c r="S911" s="34">
        <f>ROUND((0.6105*(EXP((17.273*E911)/(E911+237.3))))*(100-H911)/100,3)</f>
        <v>0.13600000000000001</v>
      </c>
      <c r="T911" s="6">
        <f>IF(V911&lt;V912,L911,0)</f>
        <v>0</v>
      </c>
      <c r="U911" s="6">
        <f>IF(T911&gt;0,M911,-999)</f>
        <v>-999</v>
      </c>
      <c r="V911">
        <v>199402</v>
      </c>
      <c r="W911">
        <v>1994</v>
      </c>
    </row>
    <row r="912" spans="1:23" x14ac:dyDescent="0.25">
      <c r="A912" s="14">
        <v>34379</v>
      </c>
      <c r="B912" s="3">
        <v>45</v>
      </c>
      <c r="C912" s="4">
        <v>2.4900000000000002</v>
      </c>
      <c r="D912" s="5">
        <v>-6.8</v>
      </c>
      <c r="E912" s="5">
        <v>-4.9000000000000004</v>
      </c>
      <c r="F912" s="5">
        <v>-10.3</v>
      </c>
      <c r="G912" s="4">
        <v>87.4</v>
      </c>
      <c r="H912" s="4">
        <v>79.900000000000006</v>
      </c>
      <c r="I912" s="4">
        <v>2.6</v>
      </c>
      <c r="J912" s="4">
        <v>9.1999999999999993</v>
      </c>
      <c r="K912" s="4">
        <v>0.4</v>
      </c>
      <c r="L912" s="4">
        <v>774</v>
      </c>
      <c r="M912" s="4">
        <v>-999</v>
      </c>
      <c r="N912" s="4">
        <v>-999</v>
      </c>
      <c r="O912" s="4">
        <v>0</v>
      </c>
      <c r="P912" s="5">
        <v>-999</v>
      </c>
      <c r="Q912" s="5">
        <v>-999</v>
      </c>
      <c r="R912" s="6">
        <v>0.33900000000000002</v>
      </c>
      <c r="S912" s="34">
        <f>ROUND((0.6105*(EXP((17.273*E912)/(E912+237.3))))*(100-H912)/100,3)</f>
        <v>8.5000000000000006E-2</v>
      </c>
      <c r="T912" s="6">
        <f>IF(V912&lt;V913,L912,0)</f>
        <v>0</v>
      </c>
      <c r="U912" s="6">
        <f>IF(T912&gt;0,M912,-999)</f>
        <v>-999</v>
      </c>
      <c r="V912">
        <v>199402</v>
      </c>
      <c r="W912">
        <v>1994</v>
      </c>
    </row>
    <row r="913" spans="1:23" x14ac:dyDescent="0.25">
      <c r="A913" s="14">
        <v>34380</v>
      </c>
      <c r="B913" s="3">
        <v>46</v>
      </c>
      <c r="C913" s="4">
        <v>4.16</v>
      </c>
      <c r="D913" s="5">
        <v>-3.6</v>
      </c>
      <c r="E913" s="5">
        <v>-1.9</v>
      </c>
      <c r="F913" s="5">
        <v>-5.3</v>
      </c>
      <c r="G913" s="4">
        <v>89.8</v>
      </c>
      <c r="H913" s="4">
        <v>79.7</v>
      </c>
      <c r="I913" s="4">
        <v>2.8</v>
      </c>
      <c r="J913" s="4">
        <v>8.1999999999999993</v>
      </c>
      <c r="K913" s="4">
        <v>0</v>
      </c>
      <c r="L913" s="4">
        <v>764</v>
      </c>
      <c r="M913" s="4">
        <v>-999</v>
      </c>
      <c r="N913" s="4">
        <v>-999</v>
      </c>
      <c r="O913" s="4">
        <v>0</v>
      </c>
      <c r="P913" s="5">
        <v>-999</v>
      </c>
      <c r="Q913" s="5">
        <v>-999</v>
      </c>
      <c r="R913" s="6">
        <v>0.42299999999999999</v>
      </c>
      <c r="S913" s="34">
        <f>ROUND((0.6105*(EXP((17.273*E913)/(E913+237.3))))*(100-H913)/100,3)</f>
        <v>0.108</v>
      </c>
      <c r="T913" s="6">
        <f>IF(V913&lt;V914,L913,0)</f>
        <v>0</v>
      </c>
      <c r="U913" s="6">
        <f>IF(T913&gt;0,M913,-999)</f>
        <v>-999</v>
      </c>
      <c r="V913">
        <v>199402</v>
      </c>
      <c r="W913">
        <v>1994</v>
      </c>
    </row>
    <row r="914" spans="1:23" x14ac:dyDescent="0.25">
      <c r="A914" s="14">
        <v>34381</v>
      </c>
      <c r="B914" s="3">
        <v>47</v>
      </c>
      <c r="C914" s="4">
        <v>2.91</v>
      </c>
      <c r="D914" s="5">
        <v>-1.3</v>
      </c>
      <c r="E914" s="5">
        <v>0.2</v>
      </c>
      <c r="F914" s="5">
        <v>-2.6</v>
      </c>
      <c r="G914" s="4">
        <v>88.5</v>
      </c>
      <c r="H914" s="4">
        <v>66.5</v>
      </c>
      <c r="I914" s="4">
        <v>3.2</v>
      </c>
      <c r="J914" s="4">
        <v>8.3000000000000007</v>
      </c>
      <c r="K914" s="4">
        <v>2.7</v>
      </c>
      <c r="L914" s="4">
        <v>785</v>
      </c>
      <c r="M914" s="4">
        <v>-999</v>
      </c>
      <c r="N914" s="4">
        <v>-999</v>
      </c>
      <c r="O914" s="4">
        <v>0</v>
      </c>
      <c r="P914" s="5">
        <v>-999</v>
      </c>
      <c r="Q914" s="5">
        <v>-999</v>
      </c>
      <c r="R914" s="6">
        <v>0.41299999999999998</v>
      </c>
      <c r="S914" s="34">
        <f>ROUND((0.6105*(EXP((17.273*E914)/(E914+237.3))))*(100-H914)/100,3)</f>
        <v>0.20799999999999999</v>
      </c>
      <c r="T914" s="6">
        <f>IF(V914&lt;V915,L914,0)</f>
        <v>0</v>
      </c>
      <c r="U914" s="6">
        <f>IF(T914&gt;0,M914,-999)</f>
        <v>-999</v>
      </c>
      <c r="V914">
        <v>199402</v>
      </c>
      <c r="W914">
        <v>1994</v>
      </c>
    </row>
    <row r="915" spans="1:23" x14ac:dyDescent="0.25">
      <c r="A915" s="14">
        <v>34382</v>
      </c>
      <c r="B915" s="3">
        <v>48</v>
      </c>
      <c r="C915" s="4">
        <v>2.34</v>
      </c>
      <c r="D915" s="5">
        <v>-1.5</v>
      </c>
      <c r="E915" s="5">
        <v>-0.1</v>
      </c>
      <c r="F915" s="5">
        <v>-4</v>
      </c>
      <c r="G915" s="4">
        <v>92.9</v>
      </c>
      <c r="H915" s="4">
        <v>71.2</v>
      </c>
      <c r="I915" s="4">
        <v>2</v>
      </c>
      <c r="J915" s="4">
        <v>6.9</v>
      </c>
      <c r="K915" s="4">
        <v>32.799999999999997</v>
      </c>
      <c r="L915" s="4">
        <v>1037</v>
      </c>
      <c r="M915" s="4">
        <v>-999</v>
      </c>
      <c r="N915" s="4">
        <v>-999</v>
      </c>
      <c r="O915" s="4">
        <v>0</v>
      </c>
      <c r="P915" s="5">
        <v>-999</v>
      </c>
      <c r="Q915" s="5">
        <v>-999</v>
      </c>
      <c r="R915" s="6">
        <v>0.433</v>
      </c>
      <c r="S915" s="34">
        <f>ROUND((0.6105*(EXP((17.273*E915)/(E915+237.3))))*(100-H915)/100,3)</f>
        <v>0.17499999999999999</v>
      </c>
      <c r="T915" s="6">
        <f>IF(V915&lt;V916,L915,0)</f>
        <v>0</v>
      </c>
      <c r="U915" s="6">
        <f>IF(T915&gt;0,M915,-999)</f>
        <v>-999</v>
      </c>
      <c r="V915">
        <v>199402</v>
      </c>
      <c r="W915">
        <v>1994</v>
      </c>
    </row>
    <row r="916" spans="1:23" x14ac:dyDescent="0.25">
      <c r="A916" s="14">
        <v>34383</v>
      </c>
      <c r="B916" s="3">
        <v>49</v>
      </c>
      <c r="C916" s="4">
        <v>5.86</v>
      </c>
      <c r="D916" s="5">
        <v>-6.5</v>
      </c>
      <c r="E916" s="5">
        <v>-4</v>
      </c>
      <c r="F916" s="5">
        <v>-8.8000000000000007</v>
      </c>
      <c r="G916" s="4">
        <v>94.3</v>
      </c>
      <c r="H916" s="4">
        <v>86.5</v>
      </c>
      <c r="I916" s="4">
        <v>1.3</v>
      </c>
      <c r="J916" s="4">
        <v>6.1</v>
      </c>
      <c r="K916" s="4">
        <v>14</v>
      </c>
      <c r="L916" s="4">
        <v>1145</v>
      </c>
      <c r="M916" s="4">
        <v>-999</v>
      </c>
      <c r="N916" s="4">
        <v>-999</v>
      </c>
      <c r="O916" s="4">
        <v>0</v>
      </c>
      <c r="P916" s="5">
        <v>-999</v>
      </c>
      <c r="Q916" s="5">
        <v>-999</v>
      </c>
      <c r="R916" s="6">
        <v>0.39300000000000002</v>
      </c>
      <c r="S916" s="34">
        <f>ROUND((0.6105*(EXP((17.273*E916)/(E916+237.3))))*(100-H916)/100,3)</f>
        <v>6.0999999999999999E-2</v>
      </c>
      <c r="T916" s="6">
        <f>IF(V916&lt;V917,L916,0)</f>
        <v>0</v>
      </c>
      <c r="U916" s="6">
        <f>IF(T916&gt;0,M916,-999)</f>
        <v>-999</v>
      </c>
      <c r="V916">
        <v>199402</v>
      </c>
      <c r="W916">
        <v>1994</v>
      </c>
    </row>
    <row r="917" spans="1:23" x14ac:dyDescent="0.25">
      <c r="A917" s="14">
        <v>34384</v>
      </c>
      <c r="B917" s="3">
        <v>50</v>
      </c>
      <c r="C917" s="4">
        <v>4.13</v>
      </c>
      <c r="D917" s="5">
        <v>-8.1999999999999993</v>
      </c>
      <c r="E917" s="5">
        <v>-2</v>
      </c>
      <c r="F917" s="5">
        <v>-11.2</v>
      </c>
      <c r="G917" s="4">
        <v>90.7</v>
      </c>
      <c r="H917" s="4">
        <v>70.099999999999994</v>
      </c>
      <c r="I917" s="4">
        <v>0.4</v>
      </c>
      <c r="J917" s="4">
        <v>3.4</v>
      </c>
      <c r="K917" s="4">
        <v>0</v>
      </c>
      <c r="L917" s="4">
        <v>1101</v>
      </c>
      <c r="M917" s="4">
        <v>-999</v>
      </c>
      <c r="N917" s="4">
        <v>-999</v>
      </c>
      <c r="O917" s="4">
        <v>0</v>
      </c>
      <c r="P917" s="5">
        <v>-999</v>
      </c>
      <c r="Q917" s="5">
        <v>-999</v>
      </c>
      <c r="R917" s="6">
        <v>0.37</v>
      </c>
      <c r="S917" s="34">
        <f>ROUND((0.6105*(EXP((17.273*E917)/(E917+237.3))))*(100-H917)/100,3)</f>
        <v>0.158</v>
      </c>
      <c r="T917" s="6">
        <f>IF(V917&lt;V918,L917,0)</f>
        <v>0</v>
      </c>
      <c r="U917" s="6">
        <f>IF(T917&gt;0,M917,-999)</f>
        <v>-999</v>
      </c>
      <c r="V917">
        <v>199402</v>
      </c>
      <c r="W917">
        <v>1994</v>
      </c>
    </row>
    <row r="918" spans="1:23" x14ac:dyDescent="0.25">
      <c r="A918" s="14">
        <v>34385</v>
      </c>
      <c r="B918" s="3">
        <v>51</v>
      </c>
      <c r="C918" s="4">
        <v>2.91</v>
      </c>
      <c r="D918" s="5">
        <v>-6.8</v>
      </c>
      <c r="E918" s="5">
        <v>-4.5</v>
      </c>
      <c r="F918" s="5">
        <v>-10.1</v>
      </c>
      <c r="G918" s="4">
        <v>93.1</v>
      </c>
      <c r="H918" s="4">
        <v>89.2</v>
      </c>
      <c r="I918" s="4">
        <v>2.5</v>
      </c>
      <c r="J918" s="4">
        <v>7.3</v>
      </c>
      <c r="K918" s="4">
        <v>0</v>
      </c>
      <c r="L918" s="4">
        <v>1101</v>
      </c>
      <c r="M918" s="4">
        <v>-999</v>
      </c>
      <c r="N918" s="4">
        <v>-999</v>
      </c>
      <c r="O918" s="4">
        <v>0</v>
      </c>
      <c r="P918" s="5">
        <v>-999</v>
      </c>
      <c r="Q918" s="5">
        <v>-999</v>
      </c>
      <c r="R918" s="6">
        <v>0.38900000000000001</v>
      </c>
      <c r="S918" s="34">
        <f>ROUND((0.6105*(EXP((17.273*E918)/(E918+237.3))))*(100-H918)/100,3)</f>
        <v>4.7E-2</v>
      </c>
      <c r="T918" s="6">
        <f>IF(V918&lt;V919,L918,0)</f>
        <v>0</v>
      </c>
      <c r="U918" s="6">
        <f>IF(T918&gt;0,M918,-999)</f>
        <v>-999</v>
      </c>
      <c r="V918">
        <v>199402</v>
      </c>
      <c r="W918">
        <v>1994</v>
      </c>
    </row>
    <row r="919" spans="1:23" x14ac:dyDescent="0.25">
      <c r="A919" s="14">
        <v>34386</v>
      </c>
      <c r="B919" s="3">
        <v>52</v>
      </c>
      <c r="C919" s="4">
        <v>3.71</v>
      </c>
      <c r="D919" s="5">
        <v>-6</v>
      </c>
      <c r="E919" s="5">
        <v>-3.1</v>
      </c>
      <c r="F919" s="5">
        <v>-8.6999999999999993</v>
      </c>
      <c r="G919" s="4">
        <v>93.6</v>
      </c>
      <c r="H919" s="4">
        <v>80.900000000000006</v>
      </c>
      <c r="I919" s="4">
        <v>1.6</v>
      </c>
      <c r="J919" s="4">
        <v>5.8</v>
      </c>
      <c r="K919" s="4">
        <v>10.7</v>
      </c>
      <c r="L919" s="4">
        <v>1183</v>
      </c>
      <c r="M919" s="4">
        <v>-999</v>
      </c>
      <c r="N919" s="4">
        <v>-999</v>
      </c>
      <c r="O919" s="4">
        <v>0</v>
      </c>
      <c r="P919" s="5">
        <v>-999</v>
      </c>
      <c r="Q919" s="5">
        <v>-999</v>
      </c>
      <c r="R919" s="6">
        <v>0.39200000000000002</v>
      </c>
      <c r="S919" s="34">
        <f>ROUND((0.6105*(EXP((17.273*E919)/(E919+237.3))))*(100-H919)/100,3)</f>
        <v>9.2999999999999999E-2</v>
      </c>
      <c r="T919" s="6">
        <f>IF(V919&lt;V920,L919,0)</f>
        <v>0</v>
      </c>
      <c r="U919" s="6">
        <f>IF(T919&gt;0,M919,-999)</f>
        <v>-999</v>
      </c>
      <c r="V919">
        <v>199402</v>
      </c>
      <c r="W919">
        <v>1994</v>
      </c>
    </row>
    <row r="920" spans="1:23" x14ac:dyDescent="0.25">
      <c r="A920" s="14">
        <v>34387</v>
      </c>
      <c r="B920" s="3">
        <v>53</v>
      </c>
      <c r="C920" s="4">
        <v>5.95</v>
      </c>
      <c r="D920" s="5">
        <v>-8</v>
      </c>
      <c r="E920" s="5">
        <v>-4.8</v>
      </c>
      <c r="F920" s="5">
        <v>-12.4</v>
      </c>
      <c r="G920" s="4">
        <v>89.9</v>
      </c>
      <c r="H920" s="4">
        <v>67</v>
      </c>
      <c r="I920" s="4">
        <v>1.2</v>
      </c>
      <c r="J920" s="4">
        <v>6.6</v>
      </c>
      <c r="K920" s="4">
        <v>0</v>
      </c>
      <c r="L920" s="4">
        <v>1166</v>
      </c>
      <c r="M920" s="4">
        <v>-999</v>
      </c>
      <c r="N920" s="4">
        <v>-999</v>
      </c>
      <c r="O920" s="4">
        <v>0</v>
      </c>
      <c r="P920" s="5">
        <v>-999</v>
      </c>
      <c r="Q920" s="5">
        <v>-999</v>
      </c>
      <c r="R920" s="6">
        <v>0.28499999999999998</v>
      </c>
      <c r="S920" s="34">
        <f>ROUND((0.6105*(EXP((17.273*E920)/(E920+237.3))))*(100-H920)/100,3)</f>
        <v>0.14099999999999999</v>
      </c>
      <c r="T920" s="6">
        <f>IF(V920&lt;V921,L920,0)</f>
        <v>0</v>
      </c>
      <c r="U920" s="6">
        <f>IF(T920&gt;0,M920,-999)</f>
        <v>-999</v>
      </c>
      <c r="V920">
        <v>199402</v>
      </c>
      <c r="W920">
        <v>1994</v>
      </c>
    </row>
    <row r="921" spans="1:23" x14ac:dyDescent="0.25">
      <c r="A921" s="14">
        <v>34388</v>
      </c>
      <c r="B921" s="3">
        <v>54</v>
      </c>
      <c r="C921" s="4">
        <v>4.6500000000000004</v>
      </c>
      <c r="D921" s="5">
        <v>-11.1</v>
      </c>
      <c r="E921" s="5">
        <v>-6.5</v>
      </c>
      <c r="F921" s="5">
        <v>-19.7</v>
      </c>
      <c r="G921" s="4">
        <v>92</v>
      </c>
      <c r="H921" s="4">
        <v>85.5</v>
      </c>
      <c r="I921" s="4">
        <v>1.4</v>
      </c>
      <c r="J921" s="4">
        <v>6.8</v>
      </c>
      <c r="K921" s="4">
        <v>5.5</v>
      </c>
      <c r="L921" s="4">
        <v>1208</v>
      </c>
      <c r="M921" s="4">
        <v>-999</v>
      </c>
      <c r="N921" s="4">
        <v>-999</v>
      </c>
      <c r="O921" s="4">
        <v>0</v>
      </c>
      <c r="P921" s="5">
        <v>-999</v>
      </c>
      <c r="Q921" s="5">
        <v>-999</v>
      </c>
      <c r="R921" s="6">
        <v>0.32100000000000001</v>
      </c>
      <c r="S921" s="34">
        <f>ROUND((0.6105*(EXP((17.273*E921)/(E921+237.3))))*(100-H921)/100,3)</f>
        <v>5.3999999999999999E-2</v>
      </c>
      <c r="T921" s="6">
        <f>IF(V921&lt;V922,L921,0)</f>
        <v>0</v>
      </c>
      <c r="U921" s="6">
        <f>IF(T921&gt;0,M921,-999)</f>
        <v>-999</v>
      </c>
      <c r="V921">
        <v>199402</v>
      </c>
      <c r="W921">
        <v>1994</v>
      </c>
    </row>
    <row r="922" spans="1:23" x14ac:dyDescent="0.25">
      <c r="A922" s="14">
        <v>34389</v>
      </c>
      <c r="B922" s="3">
        <v>55</v>
      </c>
      <c r="C922" s="4">
        <v>11.05</v>
      </c>
      <c r="D922" s="5">
        <v>-17.399999999999999</v>
      </c>
      <c r="E922" s="5">
        <v>-12.4</v>
      </c>
      <c r="F922" s="5">
        <v>-22.4</v>
      </c>
      <c r="G922" s="4">
        <v>82.6</v>
      </c>
      <c r="H922" s="4">
        <v>70.3</v>
      </c>
      <c r="I922" s="4">
        <v>0.8</v>
      </c>
      <c r="J922" s="4">
        <v>5.0999999999999996</v>
      </c>
      <c r="K922" s="4">
        <v>0</v>
      </c>
      <c r="L922" s="4">
        <v>1200</v>
      </c>
      <c r="M922" s="4">
        <v>-999</v>
      </c>
      <c r="N922" s="4">
        <v>-999</v>
      </c>
      <c r="O922" s="4">
        <v>0</v>
      </c>
      <c r="P922" s="5">
        <v>-999</v>
      </c>
      <c r="Q922" s="5">
        <v>-999</v>
      </c>
      <c r="R922" s="6">
        <v>0.16500000000000001</v>
      </c>
      <c r="S922" s="34">
        <f>ROUND((0.6105*(EXP((17.273*E922)/(E922+237.3))))*(100-H922)/100,3)</f>
        <v>7.0000000000000007E-2</v>
      </c>
      <c r="T922" s="6">
        <f>IF(V922&lt;V923,L922,0)</f>
        <v>0</v>
      </c>
      <c r="U922" s="6">
        <f>IF(T922&gt;0,M922,-999)</f>
        <v>-999</v>
      </c>
      <c r="V922">
        <v>199402</v>
      </c>
      <c r="W922">
        <v>1994</v>
      </c>
    </row>
    <row r="923" spans="1:23" x14ac:dyDescent="0.25">
      <c r="A923" s="14">
        <v>34390</v>
      </c>
      <c r="B923" s="3">
        <v>56</v>
      </c>
      <c r="C923" s="4">
        <v>7.05</v>
      </c>
      <c r="D923" s="5">
        <v>-11</v>
      </c>
      <c r="E923" s="5">
        <v>-6.4</v>
      </c>
      <c r="F923" s="5">
        <v>-15.9</v>
      </c>
      <c r="G923" s="4">
        <v>91</v>
      </c>
      <c r="H923" s="4">
        <v>86.7</v>
      </c>
      <c r="I923" s="4">
        <v>0.9</v>
      </c>
      <c r="J923" s="4">
        <v>6.3</v>
      </c>
      <c r="K923" s="4">
        <v>0</v>
      </c>
      <c r="L923" s="4">
        <v>1200</v>
      </c>
      <c r="M923" s="4">
        <v>-999</v>
      </c>
      <c r="N923" s="4">
        <v>-999</v>
      </c>
      <c r="O923" s="4">
        <v>0</v>
      </c>
      <c r="P923" s="5">
        <v>-999</v>
      </c>
      <c r="Q923" s="5">
        <v>-999</v>
      </c>
      <c r="R923" s="6">
        <v>0.32900000000000001</v>
      </c>
      <c r="S923" s="34">
        <f>ROUND((0.6105*(EXP((17.273*E923)/(E923+237.3))))*(100-H923)/100,3)</f>
        <v>0.05</v>
      </c>
      <c r="T923" s="6">
        <f>IF(V923&lt;V924,L923,0)</f>
        <v>0</v>
      </c>
      <c r="U923" s="6">
        <f>IF(T923&gt;0,M923,-999)</f>
        <v>-999</v>
      </c>
      <c r="V923">
        <v>199402</v>
      </c>
      <c r="W923">
        <v>1994</v>
      </c>
    </row>
    <row r="924" spans="1:23" x14ac:dyDescent="0.25">
      <c r="A924" s="14">
        <v>34391</v>
      </c>
      <c r="B924" s="3">
        <v>57</v>
      </c>
      <c r="C924" s="4">
        <v>7.77</v>
      </c>
      <c r="D924" s="5">
        <v>-5.3</v>
      </c>
      <c r="E924" s="5">
        <v>0.2</v>
      </c>
      <c r="F924" s="5">
        <v>-10.4</v>
      </c>
      <c r="G924" s="4">
        <v>92.3</v>
      </c>
      <c r="H924" s="4">
        <v>76</v>
      </c>
      <c r="I924" s="4">
        <v>0.3</v>
      </c>
      <c r="J924" s="4">
        <v>3.7</v>
      </c>
      <c r="K924" s="4">
        <v>0</v>
      </c>
      <c r="L924" s="4">
        <v>1171</v>
      </c>
      <c r="M924" s="4">
        <v>-999</v>
      </c>
      <c r="N924" s="4">
        <v>-999</v>
      </c>
      <c r="O924" s="4">
        <v>0</v>
      </c>
      <c r="P924" s="5">
        <v>-999</v>
      </c>
      <c r="Q924" s="5">
        <v>-999</v>
      </c>
      <c r="R924" s="6">
        <v>0.47099999999999997</v>
      </c>
      <c r="S924" s="34">
        <f>ROUND((0.6105*(EXP((17.273*E924)/(E924+237.3))))*(100-H924)/100,3)</f>
        <v>0.14899999999999999</v>
      </c>
      <c r="T924" s="6">
        <f>IF(V924&lt;V925,L924,0)</f>
        <v>0</v>
      </c>
      <c r="U924" s="6">
        <f>IF(T924&gt;0,M924,-999)</f>
        <v>-999</v>
      </c>
      <c r="V924">
        <v>199402</v>
      </c>
      <c r="W924">
        <v>1994</v>
      </c>
    </row>
    <row r="925" spans="1:23" x14ac:dyDescent="0.25">
      <c r="A925" s="14">
        <v>34392</v>
      </c>
      <c r="B925" s="3">
        <v>58</v>
      </c>
      <c r="C925" s="4">
        <v>7.5</v>
      </c>
      <c r="D925" s="5">
        <v>-2.2999999999999998</v>
      </c>
      <c r="E925" s="5">
        <v>2.8</v>
      </c>
      <c r="F925" s="5">
        <v>-9.9</v>
      </c>
      <c r="G925" s="4">
        <v>89.7</v>
      </c>
      <c r="H925" s="4">
        <v>62.2</v>
      </c>
      <c r="I925" s="4">
        <v>0.7</v>
      </c>
      <c r="J925" s="4">
        <v>3.7</v>
      </c>
      <c r="K925" s="4">
        <v>0</v>
      </c>
      <c r="L925" s="4">
        <v>1155</v>
      </c>
      <c r="M925" s="4">
        <v>-999</v>
      </c>
      <c r="N925" s="4">
        <v>-999</v>
      </c>
      <c r="O925" s="4">
        <v>0</v>
      </c>
      <c r="P925" s="5">
        <v>-999</v>
      </c>
      <c r="Q925" s="5">
        <v>-999</v>
      </c>
      <c r="R925" s="6">
        <v>0.46600000000000003</v>
      </c>
      <c r="S925" s="34">
        <f>ROUND((0.6105*(EXP((17.273*E925)/(E925+237.3))))*(100-H925)/100,3)</f>
        <v>0.28199999999999997</v>
      </c>
      <c r="T925" s="6">
        <f>IF(V925&lt;V926,L925,0)</f>
        <v>0</v>
      </c>
      <c r="U925" s="6">
        <f>IF(T925&gt;0,M925,-999)</f>
        <v>-999</v>
      </c>
      <c r="V925">
        <v>199402</v>
      </c>
      <c r="W925">
        <v>1994</v>
      </c>
    </row>
    <row r="926" spans="1:23" x14ac:dyDescent="0.25">
      <c r="A926" s="14">
        <v>34393</v>
      </c>
      <c r="B926" s="3">
        <v>59</v>
      </c>
      <c r="C926" s="4">
        <v>4.05</v>
      </c>
      <c r="D926" s="5">
        <v>-0.3</v>
      </c>
      <c r="E926" s="5">
        <v>2.9</v>
      </c>
      <c r="F926" s="5">
        <v>-3.1</v>
      </c>
      <c r="G926" s="4">
        <v>94.1</v>
      </c>
      <c r="H926" s="4">
        <v>86.5</v>
      </c>
      <c r="I926" s="4">
        <v>1</v>
      </c>
      <c r="J926" s="4">
        <v>4.7</v>
      </c>
      <c r="K926" s="4">
        <v>0</v>
      </c>
      <c r="L926" s="4">
        <v>1142</v>
      </c>
      <c r="M926" s="4">
        <v>-999</v>
      </c>
      <c r="N926" s="4">
        <v>-999</v>
      </c>
      <c r="O926" s="4">
        <v>0</v>
      </c>
      <c r="P926" s="5">
        <v>-999</v>
      </c>
      <c r="Q926" s="5">
        <v>-999</v>
      </c>
      <c r="R926" s="6">
        <v>0.65200000000000002</v>
      </c>
      <c r="S926" s="34">
        <f>ROUND((0.6105*(EXP((17.273*E926)/(E926+237.3))))*(100-H926)/100,3)</f>
        <v>0.10199999999999999</v>
      </c>
      <c r="T926" s="6">
        <f>IF(V926&lt;V927,L926,0)</f>
        <v>1142</v>
      </c>
      <c r="U926" s="6">
        <f>IF(T926&gt;0,M926,-999)</f>
        <v>-999</v>
      </c>
      <c r="V926">
        <v>199402</v>
      </c>
      <c r="W926">
        <v>1994</v>
      </c>
    </row>
    <row r="927" spans="1:23" x14ac:dyDescent="0.25">
      <c r="A927" s="14">
        <v>34394</v>
      </c>
      <c r="B927" s="3">
        <v>60</v>
      </c>
      <c r="C927" s="4">
        <v>5.35</v>
      </c>
      <c r="D927" s="5">
        <v>2.7</v>
      </c>
      <c r="E927" s="5">
        <v>6.6</v>
      </c>
      <c r="F927" s="5">
        <v>0.2</v>
      </c>
      <c r="G927" s="4">
        <v>87.1</v>
      </c>
      <c r="H927" s="4">
        <v>66.5</v>
      </c>
      <c r="I927" s="4">
        <v>2.4</v>
      </c>
      <c r="J927" s="4">
        <v>9.3000000000000007</v>
      </c>
      <c r="K927" s="4">
        <v>0</v>
      </c>
      <c r="L927" s="4">
        <v>1057</v>
      </c>
      <c r="M927" s="4">
        <v>-999</v>
      </c>
      <c r="N927" s="4">
        <v>-999</v>
      </c>
      <c r="O927" s="4">
        <v>0</v>
      </c>
      <c r="P927" s="5">
        <v>-999</v>
      </c>
      <c r="Q927" s="5">
        <v>-999</v>
      </c>
      <c r="R927" s="6">
        <v>0.65</v>
      </c>
      <c r="S927" s="34">
        <f>ROUND((0.6105*(EXP((17.273*E927)/(E927+237.3))))*(100-H927)/100,3)</f>
        <v>0.32600000000000001</v>
      </c>
      <c r="T927" s="6">
        <f>IF(V927&lt;V928,L927,0)</f>
        <v>0</v>
      </c>
      <c r="U927" s="6">
        <f>IF(T927&gt;0,M927,-999)</f>
        <v>-999</v>
      </c>
      <c r="V927">
        <v>199403</v>
      </c>
      <c r="W927">
        <v>1994</v>
      </c>
    </row>
    <row r="928" spans="1:23" x14ac:dyDescent="0.25">
      <c r="A928" s="14">
        <v>34395</v>
      </c>
      <c r="B928" s="3">
        <v>61</v>
      </c>
      <c r="C928" s="4">
        <v>2.87</v>
      </c>
      <c r="D928" s="5">
        <v>2.1</v>
      </c>
      <c r="E928" s="5">
        <v>4.7</v>
      </c>
      <c r="F928" s="5">
        <v>-2</v>
      </c>
      <c r="G928" s="4">
        <v>82.5</v>
      </c>
      <c r="H928" s="4">
        <v>62.8</v>
      </c>
      <c r="I928" s="4">
        <v>2.7</v>
      </c>
      <c r="J928" s="4">
        <v>9.6</v>
      </c>
      <c r="K928" s="4">
        <v>3</v>
      </c>
      <c r="L928" s="4">
        <v>1002</v>
      </c>
      <c r="M928" s="4">
        <v>-999</v>
      </c>
      <c r="N928" s="4">
        <v>-999</v>
      </c>
      <c r="O928" s="4">
        <v>0</v>
      </c>
      <c r="P928" s="5">
        <v>-999</v>
      </c>
      <c r="Q928" s="5">
        <v>-999</v>
      </c>
      <c r="R928" s="6">
        <v>0.53700000000000003</v>
      </c>
      <c r="S928" s="34">
        <f>ROUND((0.6105*(EXP((17.273*E928)/(E928+237.3))))*(100-H928)/100,3)</f>
        <v>0.318</v>
      </c>
      <c r="T928" s="6">
        <f>IF(V928&lt;V929,L928,0)</f>
        <v>0</v>
      </c>
      <c r="U928" s="6">
        <f>IF(T928&gt;0,M928,-999)</f>
        <v>-999</v>
      </c>
      <c r="V928">
        <v>199403</v>
      </c>
      <c r="W928">
        <v>1994</v>
      </c>
    </row>
    <row r="929" spans="1:23" x14ac:dyDescent="0.25">
      <c r="A929" s="14">
        <v>34396</v>
      </c>
      <c r="B929" s="3">
        <v>62</v>
      </c>
      <c r="C929" s="4">
        <v>5.66</v>
      </c>
      <c r="D929" s="5">
        <v>-0.4</v>
      </c>
      <c r="E929" s="5">
        <v>2.9</v>
      </c>
      <c r="F929" s="5">
        <v>-3</v>
      </c>
      <c r="G929" s="4">
        <v>87.3</v>
      </c>
      <c r="H929" s="4">
        <v>61.6</v>
      </c>
      <c r="I929" s="4">
        <v>1.1000000000000001</v>
      </c>
      <c r="J929" s="4">
        <v>5.8</v>
      </c>
      <c r="K929" s="4">
        <v>1.3</v>
      </c>
      <c r="L929" s="4">
        <v>979</v>
      </c>
      <c r="M929" s="4">
        <v>-999</v>
      </c>
      <c r="N929" s="4">
        <v>-999</v>
      </c>
      <c r="O929" s="4">
        <v>0</v>
      </c>
      <c r="P929" s="5">
        <v>-999</v>
      </c>
      <c r="Q929" s="5">
        <v>-999</v>
      </c>
      <c r="R929" s="6">
        <v>0.46200000000000002</v>
      </c>
      <c r="S929" s="34">
        <f>ROUND((0.6105*(EXP((17.273*E929)/(E929+237.3))))*(100-H929)/100,3)</f>
        <v>0.28899999999999998</v>
      </c>
      <c r="T929" s="6">
        <f>IF(V929&lt;V930,L929,0)</f>
        <v>0</v>
      </c>
      <c r="U929" s="6">
        <f>IF(T929&gt;0,M929,-999)</f>
        <v>-999</v>
      </c>
      <c r="V929">
        <v>199403</v>
      </c>
      <c r="W929">
        <v>1994</v>
      </c>
    </row>
    <row r="930" spans="1:23" x14ac:dyDescent="0.25">
      <c r="A930" s="14">
        <v>34397</v>
      </c>
      <c r="B930" s="3">
        <v>63</v>
      </c>
      <c r="C930" s="4">
        <v>9.66</v>
      </c>
      <c r="D930" s="5">
        <v>-2.4</v>
      </c>
      <c r="E930" s="5">
        <v>1.2</v>
      </c>
      <c r="F930" s="5">
        <v>-7</v>
      </c>
      <c r="G930" s="4">
        <v>75.900000000000006</v>
      </c>
      <c r="H930" s="4">
        <v>53.1</v>
      </c>
      <c r="I930" s="4">
        <v>2.5</v>
      </c>
      <c r="J930" s="4">
        <v>7.2</v>
      </c>
      <c r="K930" s="4">
        <v>3.9</v>
      </c>
      <c r="L930" s="4">
        <v>993</v>
      </c>
      <c r="M930" s="4">
        <v>-999</v>
      </c>
      <c r="N930" s="4">
        <v>-999</v>
      </c>
      <c r="O930" s="4">
        <v>0</v>
      </c>
      <c r="P930" s="5">
        <v>-999</v>
      </c>
      <c r="Q930" s="5">
        <v>-999</v>
      </c>
      <c r="R930" s="6">
        <v>0.35299999999999998</v>
      </c>
      <c r="S930" s="34">
        <f>ROUND((0.6105*(EXP((17.273*E930)/(E930+237.3))))*(100-H930)/100,3)</f>
        <v>0.312</v>
      </c>
      <c r="T930" s="6">
        <f>IF(V930&lt;V931,L930,0)</f>
        <v>0</v>
      </c>
      <c r="U930" s="6">
        <f>IF(T930&gt;0,M930,-999)</f>
        <v>-999</v>
      </c>
      <c r="V930">
        <v>199403</v>
      </c>
      <c r="W930">
        <v>1994</v>
      </c>
    </row>
    <row r="931" spans="1:23" x14ac:dyDescent="0.25">
      <c r="A931" s="14">
        <v>34398</v>
      </c>
      <c r="B931" s="3">
        <v>64</v>
      </c>
      <c r="C931" s="4">
        <v>14.53</v>
      </c>
      <c r="D931" s="5">
        <v>-7.8</v>
      </c>
      <c r="E931" s="5">
        <v>-2.5</v>
      </c>
      <c r="F931" s="5">
        <v>-12.9</v>
      </c>
      <c r="G931" s="4">
        <v>49.4</v>
      </c>
      <c r="H931" s="4">
        <v>19.600000000000001</v>
      </c>
      <c r="I931" s="4">
        <v>0.9</v>
      </c>
      <c r="J931" s="4">
        <v>5.8</v>
      </c>
      <c r="K931" s="4">
        <v>0</v>
      </c>
      <c r="L931" s="4">
        <v>965</v>
      </c>
      <c r="M931" s="4">
        <v>-999</v>
      </c>
      <c r="N931" s="4">
        <v>-999</v>
      </c>
      <c r="O931" s="4">
        <v>0</v>
      </c>
      <c r="P931" s="5">
        <v>-999</v>
      </c>
      <c r="Q931" s="5">
        <v>-999</v>
      </c>
      <c r="R931" s="6">
        <v>9.9000000000000005E-2</v>
      </c>
      <c r="S931" s="34">
        <f>ROUND((0.6105*(EXP((17.273*E931)/(E931+237.3))))*(100-H931)/100,3)</f>
        <v>0.40799999999999997</v>
      </c>
      <c r="T931" s="6">
        <f>IF(V931&lt;V932,L931,0)</f>
        <v>0</v>
      </c>
      <c r="U931" s="6">
        <f>IF(T931&gt;0,M931,-999)</f>
        <v>-999</v>
      </c>
      <c r="V931">
        <v>199403</v>
      </c>
      <c r="W931">
        <v>1994</v>
      </c>
    </row>
    <row r="932" spans="1:23" x14ac:dyDescent="0.25">
      <c r="A932" s="14">
        <v>34399</v>
      </c>
      <c r="B932" s="3">
        <v>65</v>
      </c>
      <c r="C932" s="4">
        <v>14.33</v>
      </c>
      <c r="D932" s="5">
        <v>-7.8</v>
      </c>
      <c r="E932" s="5">
        <v>-0.9</v>
      </c>
      <c r="F932" s="5">
        <v>-12.5</v>
      </c>
      <c r="G932" s="4">
        <v>41</v>
      </c>
      <c r="H932" s="4">
        <v>22.5</v>
      </c>
      <c r="I932" s="4">
        <v>0.5</v>
      </c>
      <c r="J932" s="4">
        <v>3.9</v>
      </c>
      <c r="K932" s="4">
        <v>1.6</v>
      </c>
      <c r="L932" s="4">
        <v>977</v>
      </c>
      <c r="M932" s="4">
        <v>-999</v>
      </c>
      <c r="N932" s="4">
        <v>-999</v>
      </c>
      <c r="O932" s="4">
        <v>0</v>
      </c>
      <c r="P932" s="5">
        <v>-999</v>
      </c>
      <c r="Q932" s="5">
        <v>-999</v>
      </c>
      <c r="R932" s="6">
        <v>0.129</v>
      </c>
      <c r="S932" s="34">
        <f>ROUND((0.6105*(EXP((17.273*E932)/(E932+237.3))))*(100-H932)/100,3)</f>
        <v>0.443</v>
      </c>
      <c r="T932" s="6">
        <f>IF(V932&lt;V933,L932,0)</f>
        <v>0</v>
      </c>
      <c r="U932" s="6">
        <f>IF(T932&gt;0,M932,-999)</f>
        <v>-999</v>
      </c>
      <c r="V932">
        <v>199403</v>
      </c>
      <c r="W932">
        <v>1994</v>
      </c>
    </row>
    <row r="933" spans="1:23" x14ac:dyDescent="0.25">
      <c r="A933" s="14">
        <v>34400</v>
      </c>
      <c r="B933" s="3">
        <v>66</v>
      </c>
      <c r="C933" s="4">
        <v>8.7899999999999991</v>
      </c>
      <c r="D933" s="5">
        <v>-6.5</v>
      </c>
      <c r="E933" s="5">
        <v>-0.2</v>
      </c>
      <c r="F933" s="5">
        <v>-11.1</v>
      </c>
      <c r="G933" s="4">
        <v>44.3</v>
      </c>
      <c r="H933" s="4">
        <v>27.5</v>
      </c>
      <c r="I933" s="4">
        <v>0.3</v>
      </c>
      <c r="J933" s="4">
        <v>2.8</v>
      </c>
      <c r="K933" s="4">
        <v>0</v>
      </c>
      <c r="L933" s="4">
        <v>976</v>
      </c>
      <c r="M933" s="4">
        <v>-999</v>
      </c>
      <c r="N933" s="4">
        <v>-999</v>
      </c>
      <c r="O933" s="4">
        <v>0</v>
      </c>
      <c r="P933" s="5">
        <v>-999</v>
      </c>
      <c r="Q933" s="5">
        <v>-999</v>
      </c>
      <c r="R933" s="6">
        <v>0.16600000000000001</v>
      </c>
      <c r="S933" s="34">
        <f>ROUND((0.6105*(EXP((17.273*E933)/(E933+237.3))))*(100-H933)/100,3)</f>
        <v>0.436</v>
      </c>
      <c r="T933" s="6">
        <f>IF(V933&lt;V934,L933,0)</f>
        <v>0</v>
      </c>
      <c r="U933" s="6">
        <f>IF(T933&gt;0,M933,-999)</f>
        <v>-999</v>
      </c>
      <c r="V933">
        <v>199403</v>
      </c>
      <c r="W933">
        <v>1994</v>
      </c>
    </row>
    <row r="934" spans="1:23" x14ac:dyDescent="0.25">
      <c r="A934" s="14">
        <v>34401</v>
      </c>
      <c r="B934" s="3">
        <v>67</v>
      </c>
      <c r="C934" s="4">
        <v>15.01</v>
      </c>
      <c r="D934" s="5">
        <v>-2.6</v>
      </c>
      <c r="E934" s="5">
        <v>7</v>
      </c>
      <c r="F934" s="5">
        <v>-9.5</v>
      </c>
      <c r="G934" s="4">
        <v>42.2</v>
      </c>
      <c r="H934" s="4">
        <v>18.399999999999999</v>
      </c>
      <c r="I934" s="4">
        <v>0.6</v>
      </c>
      <c r="J934" s="4">
        <v>3.6</v>
      </c>
      <c r="K934" s="4">
        <v>0</v>
      </c>
      <c r="L934" s="4">
        <v>966</v>
      </c>
      <c r="M934" s="4">
        <v>-999</v>
      </c>
      <c r="N934" s="4">
        <v>-999</v>
      </c>
      <c r="O934" s="4">
        <v>0</v>
      </c>
      <c r="P934" s="5">
        <v>-999</v>
      </c>
      <c r="Q934" s="5">
        <v>-999</v>
      </c>
      <c r="R934" s="6">
        <v>0.184</v>
      </c>
      <c r="S934" s="34">
        <f>ROUND((0.6105*(EXP((17.273*E934)/(E934+237.3))))*(100-H934)/100,3)</f>
        <v>0.81699999999999995</v>
      </c>
      <c r="T934" s="6">
        <f>IF(V934&lt;V935,L934,0)</f>
        <v>0</v>
      </c>
      <c r="U934" s="6">
        <f>IF(T934&gt;0,M934,-999)</f>
        <v>-999</v>
      </c>
      <c r="V934">
        <v>199403</v>
      </c>
      <c r="W934">
        <v>1994</v>
      </c>
    </row>
    <row r="935" spans="1:23" x14ac:dyDescent="0.25">
      <c r="A935" s="14">
        <v>34402</v>
      </c>
      <c r="B935" s="3">
        <v>68</v>
      </c>
      <c r="C935" s="4">
        <v>10.54</v>
      </c>
      <c r="D935" s="5">
        <v>-0.1</v>
      </c>
      <c r="E935" s="5">
        <v>6.4</v>
      </c>
      <c r="F935" s="5">
        <v>-7</v>
      </c>
      <c r="G935" s="4">
        <v>42.8</v>
      </c>
      <c r="H935" s="4">
        <v>24.2</v>
      </c>
      <c r="I935" s="4">
        <v>0.4</v>
      </c>
      <c r="J935" s="4">
        <v>3.3</v>
      </c>
      <c r="K935" s="4">
        <v>0</v>
      </c>
      <c r="L935" s="4">
        <v>962</v>
      </c>
      <c r="M935" s="4">
        <v>-999</v>
      </c>
      <c r="N935" s="4">
        <v>-999</v>
      </c>
      <c r="O935" s="4">
        <v>0</v>
      </c>
      <c r="P935" s="5">
        <v>-999</v>
      </c>
      <c r="Q935" s="5">
        <v>-999</v>
      </c>
      <c r="R935" s="6">
        <v>0.23200000000000001</v>
      </c>
      <c r="S935" s="34">
        <f>ROUND((0.6105*(EXP((17.273*E935)/(E935+237.3))))*(100-H935)/100,3)</f>
        <v>0.72799999999999998</v>
      </c>
      <c r="T935" s="6">
        <f>IF(V935&lt;V936,L935,0)</f>
        <v>0</v>
      </c>
      <c r="U935" s="6">
        <f>IF(T935&gt;0,M935,-999)</f>
        <v>-999</v>
      </c>
      <c r="V935">
        <v>199403</v>
      </c>
      <c r="W935">
        <v>1994</v>
      </c>
    </row>
    <row r="936" spans="1:23" x14ac:dyDescent="0.25">
      <c r="A936" s="14">
        <v>34403</v>
      </c>
      <c r="B936" s="3">
        <v>69</v>
      </c>
      <c r="C936" s="4">
        <v>6</v>
      </c>
      <c r="D936" s="5">
        <v>-2</v>
      </c>
      <c r="E936" s="5">
        <v>2.9</v>
      </c>
      <c r="F936" s="5">
        <v>-4.4000000000000004</v>
      </c>
      <c r="G936" s="4">
        <v>83.7</v>
      </c>
      <c r="H936" s="4">
        <v>54.3</v>
      </c>
      <c r="I936" s="4">
        <v>0.6</v>
      </c>
      <c r="J936" s="4">
        <v>4.5</v>
      </c>
      <c r="K936" s="4">
        <v>1.7</v>
      </c>
      <c r="L936" s="4">
        <v>975</v>
      </c>
      <c r="M936" s="4">
        <v>-999</v>
      </c>
      <c r="N936" s="4">
        <v>-999</v>
      </c>
      <c r="O936" s="4">
        <v>0</v>
      </c>
      <c r="P936" s="5">
        <v>-999</v>
      </c>
      <c r="Q936" s="5">
        <v>-999</v>
      </c>
      <c r="R936" s="6">
        <v>0.40799999999999997</v>
      </c>
      <c r="S936" s="34">
        <f>ROUND((0.6105*(EXP((17.273*E936)/(E936+237.3))))*(100-H936)/100,3)</f>
        <v>0.34399999999999997</v>
      </c>
      <c r="T936" s="6">
        <f>IF(V936&lt;V937,L936,0)</f>
        <v>0</v>
      </c>
      <c r="U936" s="6">
        <f>IF(T936&gt;0,M936,-999)</f>
        <v>-999</v>
      </c>
      <c r="V936">
        <v>199403</v>
      </c>
      <c r="W936">
        <v>1994</v>
      </c>
    </row>
    <row r="937" spans="1:23" x14ac:dyDescent="0.25">
      <c r="A937" s="14">
        <v>34404</v>
      </c>
      <c r="B937" s="3">
        <v>70</v>
      </c>
      <c r="C937" s="4">
        <v>13.56</v>
      </c>
      <c r="D937" s="5">
        <v>-0.4</v>
      </c>
      <c r="E937" s="5">
        <v>6.8</v>
      </c>
      <c r="F937" s="5">
        <v>-4.0999999999999996</v>
      </c>
      <c r="G937" s="4">
        <v>74.8</v>
      </c>
      <c r="H937" s="4">
        <v>37.5</v>
      </c>
      <c r="I937" s="4">
        <v>0.5</v>
      </c>
      <c r="J937" s="4">
        <v>2.9</v>
      </c>
      <c r="K937" s="4">
        <v>1.3</v>
      </c>
      <c r="L937" s="4">
        <v>955</v>
      </c>
      <c r="M937" s="4">
        <v>-999</v>
      </c>
      <c r="N937" s="4">
        <v>-999</v>
      </c>
      <c r="O937" s="4">
        <v>0</v>
      </c>
      <c r="P937" s="5">
        <v>-999</v>
      </c>
      <c r="Q937" s="5">
        <v>-999</v>
      </c>
      <c r="R937" s="6">
        <v>0.37</v>
      </c>
      <c r="S937" s="34">
        <f>ROUND((0.6105*(EXP((17.273*E937)/(E937+237.3))))*(100-H937)/100,3)</f>
        <v>0.61699999999999999</v>
      </c>
      <c r="T937" s="6">
        <f>IF(V937&lt;V938,L937,0)</f>
        <v>0</v>
      </c>
      <c r="U937" s="6">
        <f>IF(T937&gt;0,M937,-999)</f>
        <v>-999</v>
      </c>
      <c r="V937">
        <v>199403</v>
      </c>
      <c r="W937">
        <v>1994</v>
      </c>
    </row>
    <row r="938" spans="1:23" x14ac:dyDescent="0.25">
      <c r="A938" s="14">
        <v>34405</v>
      </c>
      <c r="B938" s="3">
        <v>71</v>
      </c>
      <c r="C938" s="4">
        <v>11.57</v>
      </c>
      <c r="D938" s="5">
        <v>3.2</v>
      </c>
      <c r="E938" s="5">
        <v>10.3</v>
      </c>
      <c r="F938" s="5">
        <v>-2.9</v>
      </c>
      <c r="G938" s="4">
        <v>48.7</v>
      </c>
      <c r="H938" s="4">
        <v>17</v>
      </c>
      <c r="I938" s="4">
        <v>0.5</v>
      </c>
      <c r="J938" s="4">
        <v>4</v>
      </c>
      <c r="K938" s="4">
        <v>0</v>
      </c>
      <c r="L938" s="4">
        <v>930</v>
      </c>
      <c r="M938" s="4">
        <v>-999</v>
      </c>
      <c r="N938" s="4">
        <v>-999</v>
      </c>
      <c r="O938" s="4">
        <v>0</v>
      </c>
      <c r="P938" s="5">
        <v>-999</v>
      </c>
      <c r="Q938" s="5">
        <v>-999</v>
      </c>
      <c r="R938" s="6">
        <v>0.21299999999999999</v>
      </c>
      <c r="S938" s="34">
        <f>ROUND((0.6105*(EXP((17.273*E938)/(E938+237.3))))*(100-H938)/100,3)</f>
        <v>1.0389999999999999</v>
      </c>
      <c r="T938" s="6">
        <f>IF(V938&lt;V939,L938,0)</f>
        <v>0</v>
      </c>
      <c r="U938" s="6">
        <f>IF(T938&gt;0,M938,-999)</f>
        <v>-999</v>
      </c>
      <c r="V938">
        <v>199403</v>
      </c>
      <c r="W938">
        <v>1994</v>
      </c>
    </row>
    <row r="939" spans="1:23" x14ac:dyDescent="0.25">
      <c r="A939" s="14">
        <v>34406</v>
      </c>
      <c r="B939" s="3">
        <v>72</v>
      </c>
      <c r="C939" s="4">
        <v>7.1</v>
      </c>
      <c r="D939" s="5">
        <v>3.5</v>
      </c>
      <c r="E939" s="5">
        <v>8.1999999999999993</v>
      </c>
      <c r="F939" s="5">
        <v>-2.2000000000000002</v>
      </c>
      <c r="G939" s="4">
        <v>70.900000000000006</v>
      </c>
      <c r="H939" s="4">
        <v>51.5</v>
      </c>
      <c r="I939" s="4">
        <v>1.9</v>
      </c>
      <c r="J939" s="4">
        <v>7.9</v>
      </c>
      <c r="K939" s="4">
        <v>0</v>
      </c>
      <c r="L939" s="4">
        <v>904</v>
      </c>
      <c r="M939" s="4">
        <v>-999</v>
      </c>
      <c r="N939" s="4">
        <v>-999</v>
      </c>
      <c r="O939" s="4">
        <v>0</v>
      </c>
      <c r="P939" s="5">
        <v>-999</v>
      </c>
      <c r="Q939" s="5">
        <v>-999</v>
      </c>
      <c r="R939" s="6">
        <v>0.55900000000000005</v>
      </c>
      <c r="S939" s="34">
        <f>ROUND((0.6105*(EXP((17.273*E939)/(E939+237.3))))*(100-H939)/100,3)</f>
        <v>0.52700000000000002</v>
      </c>
      <c r="T939" s="6">
        <f>IF(V939&lt;V940,L939,0)</f>
        <v>0</v>
      </c>
      <c r="U939" s="6">
        <f>IF(T939&gt;0,M939,-999)</f>
        <v>-999</v>
      </c>
      <c r="V939">
        <v>199403</v>
      </c>
      <c r="W939">
        <v>1994</v>
      </c>
    </row>
    <row r="940" spans="1:23" x14ac:dyDescent="0.25">
      <c r="A940" s="14">
        <v>34407</v>
      </c>
      <c r="B940" s="3">
        <v>73</v>
      </c>
      <c r="C940" s="4">
        <v>10.7</v>
      </c>
      <c r="D940" s="5">
        <v>0.8</v>
      </c>
      <c r="E940" s="5">
        <v>5.4</v>
      </c>
      <c r="F940" s="5">
        <v>-3.4</v>
      </c>
      <c r="G940" s="4">
        <v>77.900000000000006</v>
      </c>
      <c r="H940" s="4">
        <v>48.5</v>
      </c>
      <c r="I940" s="4">
        <v>0.9</v>
      </c>
      <c r="J940" s="4">
        <v>5.6</v>
      </c>
      <c r="K940" s="4">
        <v>0</v>
      </c>
      <c r="L940" s="4">
        <v>906</v>
      </c>
      <c r="M940" s="4">
        <v>-999</v>
      </c>
      <c r="N940" s="4">
        <v>-999</v>
      </c>
      <c r="O940" s="4">
        <v>0</v>
      </c>
      <c r="P940" s="5">
        <v>-999</v>
      </c>
      <c r="Q940" s="5">
        <v>-999</v>
      </c>
      <c r="R940" s="6">
        <v>0.434</v>
      </c>
      <c r="S940" s="34">
        <f>ROUND((0.6105*(EXP((17.273*E940)/(E940+237.3))))*(100-H940)/100,3)</f>
        <v>0.46200000000000002</v>
      </c>
      <c r="T940" s="6">
        <f>IF(V940&lt;V941,L940,0)</f>
        <v>0</v>
      </c>
      <c r="U940" s="6">
        <f>IF(T940&gt;0,M940,-999)</f>
        <v>-999</v>
      </c>
      <c r="V940">
        <v>199403</v>
      </c>
      <c r="W940">
        <v>1994</v>
      </c>
    </row>
    <row r="941" spans="1:23" x14ac:dyDescent="0.25">
      <c r="A941" s="14">
        <v>34408</v>
      </c>
      <c r="B941" s="3">
        <v>74</v>
      </c>
      <c r="C941" s="4">
        <v>13.16</v>
      </c>
      <c r="D941" s="5">
        <v>3.2</v>
      </c>
      <c r="E941" s="5">
        <v>8.3000000000000007</v>
      </c>
      <c r="F941" s="5">
        <v>0.3</v>
      </c>
      <c r="G941" s="4">
        <v>65</v>
      </c>
      <c r="H941" s="4">
        <v>38.5</v>
      </c>
      <c r="I941" s="4">
        <v>1.8</v>
      </c>
      <c r="J941" s="4">
        <v>5.8</v>
      </c>
      <c r="K941" s="4">
        <v>0</v>
      </c>
      <c r="L941" s="4">
        <v>875</v>
      </c>
      <c r="M941" s="4">
        <v>-999</v>
      </c>
      <c r="N941" s="4">
        <v>-999</v>
      </c>
      <c r="O941" s="4">
        <v>0</v>
      </c>
      <c r="P941" s="5">
        <v>-999</v>
      </c>
      <c r="Q941" s="5">
        <v>-999</v>
      </c>
      <c r="R941" s="6">
        <v>0.42199999999999999</v>
      </c>
      <c r="S941" s="34">
        <f>ROUND((0.6105*(EXP((17.273*E941)/(E941+237.3))))*(100-H941)/100,3)</f>
        <v>0.67300000000000004</v>
      </c>
      <c r="T941" s="6">
        <f>IF(V941&lt;V942,L941,0)</f>
        <v>0</v>
      </c>
      <c r="U941" s="6">
        <f>IF(T941&gt;0,M941,-999)</f>
        <v>-999</v>
      </c>
      <c r="V941">
        <v>199403</v>
      </c>
      <c r="W941">
        <v>1994</v>
      </c>
    </row>
    <row r="942" spans="1:23" x14ac:dyDescent="0.25">
      <c r="A942" s="14">
        <v>34409</v>
      </c>
      <c r="B942" s="3">
        <v>75</v>
      </c>
      <c r="C942" s="4">
        <v>7.23</v>
      </c>
      <c r="D942" s="5">
        <v>-1.6</v>
      </c>
      <c r="E942" s="5">
        <v>1.5</v>
      </c>
      <c r="F942" s="5">
        <v>-4.4000000000000004</v>
      </c>
      <c r="G942" s="4">
        <v>72.2</v>
      </c>
      <c r="H942" s="4">
        <v>50.4</v>
      </c>
      <c r="I942" s="4">
        <v>1.8</v>
      </c>
      <c r="J942" s="4">
        <v>5.6</v>
      </c>
      <c r="K942" s="4">
        <v>3.9</v>
      </c>
      <c r="L942" s="4">
        <v>878</v>
      </c>
      <c r="M942" s="4">
        <v>-999</v>
      </c>
      <c r="N942" s="4">
        <v>-999</v>
      </c>
      <c r="O942" s="4">
        <v>0</v>
      </c>
      <c r="P942" s="5">
        <v>-999</v>
      </c>
      <c r="Q942" s="5">
        <v>-999</v>
      </c>
      <c r="R942" s="6">
        <v>0.34300000000000003</v>
      </c>
      <c r="S942" s="34">
        <f>ROUND((0.6105*(EXP((17.273*E942)/(E942+237.3))))*(100-H942)/100,3)</f>
        <v>0.33800000000000002</v>
      </c>
      <c r="T942" s="6">
        <f>IF(V942&lt;V943,L942,0)</f>
        <v>0</v>
      </c>
      <c r="U942" s="6">
        <f>IF(T942&gt;0,M942,-999)</f>
        <v>-999</v>
      </c>
      <c r="V942">
        <v>199403</v>
      </c>
      <c r="W942">
        <v>1994</v>
      </c>
    </row>
    <row r="943" spans="1:23" x14ac:dyDescent="0.25">
      <c r="A943" s="14">
        <v>34410</v>
      </c>
      <c r="B943" s="3">
        <v>76</v>
      </c>
      <c r="C943" s="4">
        <v>10.55</v>
      </c>
      <c r="D943" s="5">
        <v>-3.8</v>
      </c>
      <c r="E943" s="5">
        <v>0.2</v>
      </c>
      <c r="F943" s="5">
        <v>-7.4</v>
      </c>
      <c r="G943" s="4">
        <v>72.7</v>
      </c>
      <c r="H943" s="4">
        <v>49.6</v>
      </c>
      <c r="I943" s="4">
        <v>3</v>
      </c>
      <c r="J943" s="4">
        <v>8.5</v>
      </c>
      <c r="K943" s="4">
        <v>1.2</v>
      </c>
      <c r="L943" s="4">
        <v>887</v>
      </c>
      <c r="M943" s="4">
        <v>-999</v>
      </c>
      <c r="N943" s="4">
        <v>-999</v>
      </c>
      <c r="O943" s="4">
        <v>0</v>
      </c>
      <c r="P943" s="5">
        <v>-999</v>
      </c>
      <c r="Q943" s="5">
        <v>-999</v>
      </c>
      <c r="R943" s="6">
        <v>0.308</v>
      </c>
      <c r="S943" s="34">
        <f>ROUND((0.6105*(EXP((17.273*E943)/(E943+237.3))))*(100-H943)/100,3)</f>
        <v>0.312</v>
      </c>
      <c r="T943" s="6">
        <f>IF(V943&lt;V944,L943,0)</f>
        <v>0</v>
      </c>
      <c r="U943" s="6">
        <f>IF(T943&gt;0,M943,-999)</f>
        <v>-999</v>
      </c>
      <c r="V943">
        <v>199403</v>
      </c>
      <c r="W943">
        <v>1994</v>
      </c>
    </row>
    <row r="944" spans="1:23" x14ac:dyDescent="0.25">
      <c r="A944" s="14">
        <v>34411</v>
      </c>
      <c r="B944" s="3">
        <v>77</v>
      </c>
      <c r="C944" s="4">
        <v>6.27</v>
      </c>
      <c r="D944" s="5">
        <v>-5</v>
      </c>
      <c r="E944" s="5">
        <v>-1</v>
      </c>
      <c r="F944" s="5">
        <v>-10.199999999999999</v>
      </c>
      <c r="G944" s="4">
        <v>89.9</v>
      </c>
      <c r="H944" s="4">
        <v>76.099999999999994</v>
      </c>
      <c r="I944" s="4">
        <v>2</v>
      </c>
      <c r="J944" s="4">
        <v>9.1</v>
      </c>
      <c r="K944" s="4">
        <v>6.6</v>
      </c>
      <c r="L944" s="4">
        <v>938</v>
      </c>
      <c r="M944" s="4">
        <v>-999</v>
      </c>
      <c r="N944" s="4">
        <v>-999</v>
      </c>
      <c r="O944" s="4">
        <v>0</v>
      </c>
      <c r="P944" s="5">
        <v>-999</v>
      </c>
      <c r="Q944" s="5">
        <v>-999</v>
      </c>
      <c r="R944" s="6">
        <v>0.433</v>
      </c>
      <c r="S944" s="34">
        <f>ROUND((0.6105*(EXP((17.273*E944)/(E944+237.3))))*(100-H944)/100,3)</f>
        <v>0.13600000000000001</v>
      </c>
      <c r="T944" s="6">
        <f>IF(V944&lt;V945,L944,0)</f>
        <v>0</v>
      </c>
      <c r="U944" s="6">
        <f>IF(T944&gt;0,M944,-999)</f>
        <v>-999</v>
      </c>
      <c r="V944">
        <v>199403</v>
      </c>
      <c r="W944">
        <v>1994</v>
      </c>
    </row>
    <row r="945" spans="1:23" x14ac:dyDescent="0.25">
      <c r="A945" s="14">
        <v>34412</v>
      </c>
      <c r="B945" s="3">
        <v>78</v>
      </c>
      <c r="C945" s="4">
        <v>10.3</v>
      </c>
      <c r="D945" s="5">
        <v>-7.5</v>
      </c>
      <c r="E945" s="5">
        <v>-2.2999999999999998</v>
      </c>
      <c r="F945" s="5">
        <v>-10.8</v>
      </c>
      <c r="G945" s="4">
        <v>76.8</v>
      </c>
      <c r="H945" s="4">
        <v>53.7</v>
      </c>
      <c r="I945" s="4">
        <v>1.6</v>
      </c>
      <c r="J945" s="4">
        <v>4.9000000000000004</v>
      </c>
      <c r="K945" s="4">
        <v>3.5</v>
      </c>
      <c r="L945" s="4">
        <v>965</v>
      </c>
      <c r="M945" s="4">
        <v>-999</v>
      </c>
      <c r="N945" s="4">
        <v>-999</v>
      </c>
      <c r="O945" s="4">
        <v>0</v>
      </c>
      <c r="P945" s="5">
        <v>-999</v>
      </c>
      <c r="Q945" s="5">
        <v>-999</v>
      </c>
      <c r="R945" s="6">
        <v>0.27600000000000002</v>
      </c>
      <c r="S945" s="34">
        <f>ROUND((0.6105*(EXP((17.273*E945)/(E945+237.3))))*(100-H945)/100,3)</f>
        <v>0.23899999999999999</v>
      </c>
      <c r="T945" s="6">
        <f>IF(V945&lt;V946,L945,0)</f>
        <v>0</v>
      </c>
      <c r="U945" s="6">
        <f>IF(T945&gt;0,M945,-999)</f>
        <v>-999</v>
      </c>
      <c r="V945">
        <v>199403</v>
      </c>
      <c r="W945">
        <v>1994</v>
      </c>
    </row>
    <row r="946" spans="1:23" x14ac:dyDescent="0.25">
      <c r="A946" s="14">
        <v>34413</v>
      </c>
      <c r="B946" s="3">
        <v>79</v>
      </c>
      <c r="C946" s="4">
        <v>9.02</v>
      </c>
      <c r="D946" s="5">
        <v>-5.5</v>
      </c>
      <c r="E946" s="5">
        <v>-1.7</v>
      </c>
      <c r="F946" s="5">
        <v>-8.4</v>
      </c>
      <c r="G946" s="4">
        <v>80.7</v>
      </c>
      <c r="H946" s="4">
        <v>61.6</v>
      </c>
      <c r="I946" s="4">
        <v>2.1</v>
      </c>
      <c r="J946" s="4">
        <v>7</v>
      </c>
      <c r="K946" s="4">
        <v>0.4</v>
      </c>
      <c r="L946" s="4">
        <v>968</v>
      </c>
      <c r="M946" s="4">
        <v>-999</v>
      </c>
      <c r="N946" s="4">
        <v>-999</v>
      </c>
      <c r="O946" s="4">
        <v>0</v>
      </c>
      <c r="P946" s="5">
        <v>-999</v>
      </c>
      <c r="Q946" s="5">
        <v>-999</v>
      </c>
      <c r="R946" s="6">
        <v>0.33100000000000002</v>
      </c>
      <c r="S946" s="34">
        <f>ROUND((0.6105*(EXP((17.273*E946)/(E946+237.3))))*(100-H946)/100,3)</f>
        <v>0.20699999999999999</v>
      </c>
      <c r="T946" s="6">
        <f>IF(V946&lt;V947,L946,0)</f>
        <v>0</v>
      </c>
      <c r="U946" s="6">
        <f>IF(T946&gt;0,M946,-999)</f>
        <v>-999</v>
      </c>
      <c r="V946">
        <v>199403</v>
      </c>
      <c r="W946">
        <v>1994</v>
      </c>
    </row>
    <row r="947" spans="1:23" x14ac:dyDescent="0.25">
      <c r="A947" s="14">
        <v>34414</v>
      </c>
      <c r="B947" s="3">
        <v>80</v>
      </c>
      <c r="C947" s="4">
        <v>9.6</v>
      </c>
      <c r="D947" s="5">
        <v>-6.6</v>
      </c>
      <c r="E947" s="5">
        <v>-3.2</v>
      </c>
      <c r="F947" s="5">
        <v>-12.2</v>
      </c>
      <c r="G947" s="4">
        <v>80.7</v>
      </c>
      <c r="H947" s="4">
        <v>40</v>
      </c>
      <c r="I947" s="4">
        <v>1.9</v>
      </c>
      <c r="J947" s="4">
        <v>7.4</v>
      </c>
      <c r="K947" s="4">
        <v>1.8</v>
      </c>
      <c r="L947" s="4">
        <v>982</v>
      </c>
      <c r="M947" s="4">
        <v>-999</v>
      </c>
      <c r="N947" s="4">
        <v>-999</v>
      </c>
      <c r="O947" s="4">
        <v>0</v>
      </c>
      <c r="P947" s="5">
        <v>-999</v>
      </c>
      <c r="Q947" s="5">
        <v>-999</v>
      </c>
      <c r="R947" s="6">
        <v>0.193</v>
      </c>
      <c r="S947" s="34">
        <f>ROUND((0.6105*(EXP((17.273*E947)/(E947+237.3))))*(100-H947)/100,3)</f>
        <v>0.28899999999999998</v>
      </c>
      <c r="T947" s="6">
        <f>IF(V947&lt;V948,L947,0)</f>
        <v>0</v>
      </c>
      <c r="U947" s="6">
        <f>IF(T947&gt;0,M947,-999)</f>
        <v>-999</v>
      </c>
      <c r="V947">
        <v>199403</v>
      </c>
      <c r="W947">
        <v>1994</v>
      </c>
    </row>
    <row r="948" spans="1:23" x14ac:dyDescent="0.25">
      <c r="A948" s="14">
        <v>34415</v>
      </c>
      <c r="B948" s="3">
        <v>81</v>
      </c>
      <c r="C948" s="4">
        <v>11.62</v>
      </c>
      <c r="D948" s="5">
        <v>-9.1999999999999993</v>
      </c>
      <c r="E948" s="5">
        <v>-0.3</v>
      </c>
      <c r="F948" s="5">
        <v>-14.9</v>
      </c>
      <c r="G948" s="4">
        <v>67.5</v>
      </c>
      <c r="H948" s="4">
        <v>27</v>
      </c>
      <c r="I948" s="4">
        <v>0.6</v>
      </c>
      <c r="J948" s="4">
        <v>3.7</v>
      </c>
      <c r="K948" s="4">
        <v>0</v>
      </c>
      <c r="L948" s="4">
        <v>972</v>
      </c>
      <c r="M948" s="4">
        <v>-999</v>
      </c>
      <c r="N948" s="4">
        <v>-999</v>
      </c>
      <c r="O948" s="4">
        <v>0</v>
      </c>
      <c r="P948" s="5">
        <v>-999</v>
      </c>
      <c r="Q948" s="5">
        <v>-999</v>
      </c>
      <c r="R948" s="6">
        <v>0.161</v>
      </c>
      <c r="S948" s="34">
        <f>ROUND((0.6105*(EXP((17.273*E948)/(E948+237.3))))*(100-H948)/100,3)</f>
        <v>0.436</v>
      </c>
      <c r="T948" s="6">
        <f>IF(V948&lt;V949,L948,0)</f>
        <v>0</v>
      </c>
      <c r="U948" s="6">
        <f>IF(T948&gt;0,M948,-999)</f>
        <v>-999</v>
      </c>
      <c r="V948">
        <v>199403</v>
      </c>
      <c r="W948">
        <v>1994</v>
      </c>
    </row>
    <row r="949" spans="1:23" x14ac:dyDescent="0.25">
      <c r="A949" s="14">
        <v>34416</v>
      </c>
      <c r="B949" s="3">
        <v>82</v>
      </c>
      <c r="C949" s="4">
        <v>10.92</v>
      </c>
      <c r="D949" s="5">
        <v>-7.9</v>
      </c>
      <c r="E949" s="5">
        <v>1.4</v>
      </c>
      <c r="F949" s="5">
        <v>-14.9</v>
      </c>
      <c r="G949" s="4">
        <v>67.5</v>
      </c>
      <c r="H949" s="4">
        <v>36.200000000000003</v>
      </c>
      <c r="I949" s="4">
        <v>0.9</v>
      </c>
      <c r="J949" s="4">
        <v>3.5</v>
      </c>
      <c r="K949" s="4">
        <v>0</v>
      </c>
      <c r="L949" s="4">
        <v>967</v>
      </c>
      <c r="M949" s="4">
        <v>-999</v>
      </c>
      <c r="N949" s="4">
        <v>-999</v>
      </c>
      <c r="O949" s="4">
        <v>0</v>
      </c>
      <c r="P949" s="5">
        <v>-999</v>
      </c>
      <c r="Q949" s="5">
        <v>-999</v>
      </c>
      <c r="R949" s="6">
        <v>0.24399999999999999</v>
      </c>
      <c r="S949" s="34">
        <f>ROUND((0.6105*(EXP((17.273*E949)/(E949+237.3))))*(100-H949)/100,3)</f>
        <v>0.43099999999999999</v>
      </c>
      <c r="T949" s="6">
        <f>IF(V949&lt;V950,L949,0)</f>
        <v>0</v>
      </c>
      <c r="U949" s="6">
        <f>IF(T949&gt;0,M949,-999)</f>
        <v>-999</v>
      </c>
      <c r="V949">
        <v>199403</v>
      </c>
      <c r="W949">
        <v>1994</v>
      </c>
    </row>
    <row r="950" spans="1:23" x14ac:dyDescent="0.25">
      <c r="A950" s="14">
        <v>34417</v>
      </c>
      <c r="B950" s="3">
        <v>83</v>
      </c>
      <c r="C950" s="4">
        <v>18.52</v>
      </c>
      <c r="D950" s="5">
        <v>-4.7</v>
      </c>
      <c r="E950" s="5">
        <v>4.2</v>
      </c>
      <c r="F950" s="5">
        <v>-13.6</v>
      </c>
      <c r="G950" s="4">
        <v>53.4</v>
      </c>
      <c r="H950" s="4">
        <v>17.600000000000001</v>
      </c>
      <c r="I950" s="4">
        <v>0.7</v>
      </c>
      <c r="J950" s="4">
        <v>3.8</v>
      </c>
      <c r="K950" s="4">
        <v>0</v>
      </c>
      <c r="L950" s="4">
        <v>962</v>
      </c>
      <c r="M950" s="4">
        <v>-999</v>
      </c>
      <c r="N950" s="4">
        <v>-999</v>
      </c>
      <c r="O950" s="4">
        <v>0</v>
      </c>
      <c r="P950" s="5">
        <v>-999</v>
      </c>
      <c r="Q950" s="5">
        <v>-999</v>
      </c>
      <c r="R950" s="6">
        <v>0.14499999999999999</v>
      </c>
      <c r="S950" s="34">
        <f>ROUND((0.6105*(EXP((17.273*E950)/(E950+237.3))))*(100-H950)/100,3)</f>
        <v>0.67900000000000005</v>
      </c>
      <c r="T950" s="6">
        <f>IF(V950&lt;V951,L950,0)</f>
        <v>0</v>
      </c>
      <c r="U950" s="6">
        <f>IF(T950&gt;0,M950,-999)</f>
        <v>-999</v>
      </c>
      <c r="V950">
        <v>199403</v>
      </c>
      <c r="W950">
        <v>1994</v>
      </c>
    </row>
    <row r="951" spans="1:23" x14ac:dyDescent="0.25">
      <c r="A951" s="14">
        <v>34418</v>
      </c>
      <c r="B951" s="3">
        <v>84</v>
      </c>
      <c r="C951" s="4">
        <v>18.559999999999999</v>
      </c>
      <c r="D951" s="5">
        <v>0.7</v>
      </c>
      <c r="E951" s="5">
        <v>8</v>
      </c>
      <c r="F951" s="5">
        <v>-6.8</v>
      </c>
      <c r="G951" s="4">
        <v>45.8</v>
      </c>
      <c r="H951" s="4">
        <v>29.5</v>
      </c>
      <c r="I951" s="4">
        <v>1</v>
      </c>
      <c r="J951" s="4">
        <v>6.4</v>
      </c>
      <c r="K951" s="4">
        <v>0</v>
      </c>
      <c r="L951" s="4">
        <v>935</v>
      </c>
      <c r="M951" s="4">
        <v>-999</v>
      </c>
      <c r="N951" s="4">
        <v>-999</v>
      </c>
      <c r="O951" s="4">
        <v>0</v>
      </c>
      <c r="P951" s="5">
        <v>-999</v>
      </c>
      <c r="Q951" s="5">
        <v>-999</v>
      </c>
      <c r="R951" s="6">
        <v>0.316</v>
      </c>
      <c r="S951" s="34">
        <f>ROUND((0.6105*(EXP((17.273*E951)/(E951+237.3))))*(100-H951)/100,3)</f>
        <v>0.75600000000000001</v>
      </c>
      <c r="T951" s="6">
        <f>IF(V951&lt;V952,L951,0)</f>
        <v>0</v>
      </c>
      <c r="U951" s="6">
        <f>IF(T951&gt;0,M951,-999)</f>
        <v>-999</v>
      </c>
      <c r="V951">
        <v>199403</v>
      </c>
      <c r="W951">
        <v>1994</v>
      </c>
    </row>
    <row r="952" spans="1:23" x14ac:dyDescent="0.25">
      <c r="A952" s="14">
        <v>34419</v>
      </c>
      <c r="B952" s="3">
        <v>85</v>
      </c>
      <c r="C952" s="4">
        <v>18.920000000000002</v>
      </c>
      <c r="D952" s="5">
        <v>2.7</v>
      </c>
      <c r="E952" s="5">
        <v>9.3000000000000007</v>
      </c>
      <c r="F952" s="5">
        <v>-2.6</v>
      </c>
      <c r="G952" s="4">
        <v>52.6</v>
      </c>
      <c r="H952" s="4">
        <v>24.5</v>
      </c>
      <c r="I952" s="4">
        <v>0.7</v>
      </c>
      <c r="J952" s="4">
        <v>5.6</v>
      </c>
      <c r="K952" s="4">
        <v>0</v>
      </c>
      <c r="L952" s="4">
        <v>906</v>
      </c>
      <c r="M952" s="4">
        <v>-999</v>
      </c>
      <c r="N952" s="4">
        <v>-999</v>
      </c>
      <c r="O952" s="4">
        <v>0</v>
      </c>
      <c r="P952" s="5">
        <v>-999</v>
      </c>
      <c r="Q952" s="5">
        <v>-999</v>
      </c>
      <c r="R952" s="6">
        <v>0.28599999999999998</v>
      </c>
      <c r="S952" s="34">
        <f>ROUND((0.6105*(EXP((17.273*E952)/(E952+237.3))))*(100-H952)/100,3)</f>
        <v>0.88400000000000001</v>
      </c>
      <c r="T952" s="6">
        <f>IF(V952&lt;V953,L952,0)</f>
        <v>0</v>
      </c>
      <c r="U952" s="6">
        <f>IF(T952&gt;0,M952,-999)</f>
        <v>-999</v>
      </c>
      <c r="V952">
        <v>199403</v>
      </c>
      <c r="W952">
        <v>1994</v>
      </c>
    </row>
    <row r="953" spans="1:23" x14ac:dyDescent="0.25">
      <c r="A953" s="14">
        <v>34420</v>
      </c>
      <c r="B953" s="3">
        <v>86</v>
      </c>
      <c r="C953" s="4">
        <v>18.559999999999999</v>
      </c>
      <c r="D953" s="5">
        <v>6.4</v>
      </c>
      <c r="E953" s="5">
        <v>15</v>
      </c>
      <c r="F953" s="5">
        <v>-1.2</v>
      </c>
      <c r="G953" s="4">
        <v>37.4</v>
      </c>
      <c r="H953" s="4">
        <v>18.2</v>
      </c>
      <c r="I953" s="4">
        <v>0.6</v>
      </c>
      <c r="J953" s="4">
        <v>3.3</v>
      </c>
      <c r="K953" s="4">
        <v>0</v>
      </c>
      <c r="L953" s="4">
        <v>847</v>
      </c>
      <c r="M953" s="4">
        <v>-999</v>
      </c>
      <c r="N953" s="4">
        <v>-999</v>
      </c>
      <c r="O953" s="4">
        <v>0</v>
      </c>
      <c r="P953" s="5">
        <v>-999</v>
      </c>
      <c r="Q953" s="5">
        <v>-999</v>
      </c>
      <c r="R953" s="6">
        <v>0.31</v>
      </c>
      <c r="S953" s="34">
        <f>ROUND((0.6105*(EXP((17.273*E953)/(E953+237.3))))*(100-H953)/100,3)</f>
        <v>1.395</v>
      </c>
      <c r="T953" s="6">
        <f>IF(V953&lt;V954,L953,0)</f>
        <v>0</v>
      </c>
      <c r="U953" s="6">
        <f>IF(T953&gt;0,M953,-999)</f>
        <v>-999</v>
      </c>
      <c r="V953">
        <v>199403</v>
      </c>
      <c r="W953">
        <v>1994</v>
      </c>
    </row>
    <row r="954" spans="1:23" x14ac:dyDescent="0.25">
      <c r="A954" s="14">
        <v>34421</v>
      </c>
      <c r="B954" s="3">
        <v>87</v>
      </c>
      <c r="C954" s="4">
        <v>19.239999999999998</v>
      </c>
      <c r="D954" s="5">
        <v>5</v>
      </c>
      <c r="E954" s="5">
        <v>12.7</v>
      </c>
      <c r="F954" s="5">
        <v>-3.4</v>
      </c>
      <c r="G954" s="4">
        <v>44.4</v>
      </c>
      <c r="H954" s="4">
        <v>24.7</v>
      </c>
      <c r="I954" s="4">
        <v>0.7</v>
      </c>
      <c r="J954" s="4">
        <v>5.2</v>
      </c>
      <c r="K954" s="4">
        <v>0</v>
      </c>
      <c r="L954" s="4">
        <v>837</v>
      </c>
      <c r="M954" s="4">
        <v>-999</v>
      </c>
      <c r="N954" s="4">
        <v>-999</v>
      </c>
      <c r="O954" s="4">
        <v>-0.4</v>
      </c>
      <c r="P954" s="5">
        <v>-999</v>
      </c>
      <c r="Q954" s="5">
        <v>-999</v>
      </c>
      <c r="R954" s="6">
        <v>0.36399999999999999</v>
      </c>
      <c r="S954" s="34">
        <f>ROUND((0.6105*(EXP((17.273*E954)/(E954+237.3))))*(100-H954)/100,3)</f>
        <v>1.1060000000000001</v>
      </c>
      <c r="T954" s="6">
        <f>IF(V954&lt;V955,L954,0)</f>
        <v>0</v>
      </c>
      <c r="U954" s="6">
        <f>IF(T954&gt;0,M954,-999)</f>
        <v>-999</v>
      </c>
      <c r="V954">
        <v>199403</v>
      </c>
      <c r="W954">
        <v>1994</v>
      </c>
    </row>
    <row r="955" spans="1:23" x14ac:dyDescent="0.25">
      <c r="A955" s="14">
        <v>34422</v>
      </c>
      <c r="B955" s="3">
        <v>88</v>
      </c>
      <c r="C955" s="4">
        <v>20.07</v>
      </c>
      <c r="D955" s="5">
        <v>6.1</v>
      </c>
      <c r="E955" s="5">
        <v>14.3</v>
      </c>
      <c r="F955" s="5">
        <v>0.2</v>
      </c>
      <c r="G955" s="4">
        <v>40.700000000000003</v>
      </c>
      <c r="H955" s="4">
        <v>19.899999999999999</v>
      </c>
      <c r="I955" s="4">
        <v>1</v>
      </c>
      <c r="J955" s="4">
        <v>3.8</v>
      </c>
      <c r="K955" s="4">
        <v>0</v>
      </c>
      <c r="L955" s="4">
        <v>817</v>
      </c>
      <c r="M955" s="4">
        <v>-999</v>
      </c>
      <c r="N955" s="4">
        <v>-999</v>
      </c>
      <c r="O955" s="4">
        <v>0</v>
      </c>
      <c r="P955" s="5">
        <v>-999</v>
      </c>
      <c r="Q955" s="5">
        <v>-999</v>
      </c>
      <c r="R955" s="6">
        <v>0.32500000000000001</v>
      </c>
      <c r="S955" s="34">
        <f>ROUND((0.6105*(EXP((17.273*E955)/(E955+237.3))))*(100-H955)/100,3)</f>
        <v>1.3049999999999999</v>
      </c>
      <c r="T955" s="6">
        <f>IF(V955&lt;V956,L955,0)</f>
        <v>0</v>
      </c>
      <c r="U955" s="6">
        <f>IF(T955&gt;0,M955,-999)</f>
        <v>-999</v>
      </c>
      <c r="V955">
        <v>199403</v>
      </c>
      <c r="W955">
        <v>1994</v>
      </c>
    </row>
    <row r="956" spans="1:23" x14ac:dyDescent="0.25">
      <c r="A956" s="14">
        <v>34423</v>
      </c>
      <c r="B956" s="3">
        <v>89</v>
      </c>
      <c r="C956" s="4">
        <v>20.239999999999998</v>
      </c>
      <c r="D956" s="5">
        <v>7.1</v>
      </c>
      <c r="E956" s="5">
        <v>14.9</v>
      </c>
      <c r="F956" s="5">
        <v>-1.4</v>
      </c>
      <c r="G956" s="4">
        <v>34.1</v>
      </c>
      <c r="H956" s="4">
        <v>17.2</v>
      </c>
      <c r="I956" s="4">
        <v>0.7</v>
      </c>
      <c r="J956" s="4">
        <v>2.9</v>
      </c>
      <c r="K956" s="4">
        <v>0</v>
      </c>
      <c r="L956" s="4">
        <v>778</v>
      </c>
      <c r="M956" s="4">
        <v>-999</v>
      </c>
      <c r="N956" s="4">
        <v>-999</v>
      </c>
      <c r="O956" s="4">
        <v>0</v>
      </c>
      <c r="P956" s="5">
        <v>-999</v>
      </c>
      <c r="Q956" s="5">
        <v>-999</v>
      </c>
      <c r="R956" s="6">
        <v>0.29099999999999998</v>
      </c>
      <c r="S956" s="34">
        <f>ROUND((0.6105*(EXP((17.273*E956)/(E956+237.3))))*(100-H956)/100,3)</f>
        <v>1.403</v>
      </c>
      <c r="T956" s="6">
        <f>IF(V956&lt;V957,L956,0)</f>
        <v>0</v>
      </c>
      <c r="U956" s="6">
        <f>IF(T956&gt;0,M956,-999)</f>
        <v>-999</v>
      </c>
      <c r="V956">
        <v>199403</v>
      </c>
      <c r="W956">
        <v>1994</v>
      </c>
    </row>
    <row r="957" spans="1:23" x14ac:dyDescent="0.25">
      <c r="A957" s="14">
        <v>34424</v>
      </c>
      <c r="B957" s="3">
        <v>90</v>
      </c>
      <c r="C957" s="4">
        <v>20.149999999999999</v>
      </c>
      <c r="D957" s="5">
        <v>7.9</v>
      </c>
      <c r="E957" s="5">
        <v>16.100000000000001</v>
      </c>
      <c r="F957" s="5">
        <v>0.4</v>
      </c>
      <c r="G957" s="4">
        <v>33.5</v>
      </c>
      <c r="H957" s="4">
        <v>15</v>
      </c>
      <c r="I957" s="4">
        <v>0.7</v>
      </c>
      <c r="J957" s="4">
        <v>3.1</v>
      </c>
      <c r="K957" s="4">
        <v>0</v>
      </c>
      <c r="L957" s="4">
        <v>744</v>
      </c>
      <c r="M957" s="4">
        <v>-999</v>
      </c>
      <c r="N957" s="4">
        <v>-999</v>
      </c>
      <c r="O957" s="4">
        <v>0</v>
      </c>
      <c r="P957" s="5">
        <v>-999</v>
      </c>
      <c r="Q957" s="5">
        <v>-999</v>
      </c>
      <c r="R957" s="6">
        <v>0.27400000000000002</v>
      </c>
      <c r="S957" s="34">
        <f>ROUND((0.6105*(EXP((17.273*E957)/(E957+237.3))))*(100-H957)/100,3)</f>
        <v>1.5549999999999999</v>
      </c>
      <c r="T957" s="6">
        <f>IF(V957&lt;V958,L957,0)</f>
        <v>744</v>
      </c>
      <c r="U957" s="6">
        <f>IF(T957&gt;0,M957,-999)</f>
        <v>-999</v>
      </c>
      <c r="V957">
        <v>199403</v>
      </c>
      <c r="W957">
        <v>1994</v>
      </c>
    </row>
    <row r="958" spans="1:23" x14ac:dyDescent="0.25">
      <c r="A958" s="14">
        <v>34425</v>
      </c>
      <c r="B958" s="3">
        <v>91</v>
      </c>
      <c r="C958" s="4">
        <v>16.489999999999998</v>
      </c>
      <c r="D958" s="5">
        <v>6</v>
      </c>
      <c r="E958" s="5">
        <v>12.6</v>
      </c>
      <c r="F958" s="5">
        <v>0</v>
      </c>
      <c r="G958" s="4">
        <v>51.1</v>
      </c>
      <c r="H958" s="4">
        <v>27.2</v>
      </c>
      <c r="I958" s="4">
        <v>0.6</v>
      </c>
      <c r="J958" s="4">
        <v>3.4</v>
      </c>
      <c r="K958" s="4">
        <v>0</v>
      </c>
      <c r="L958" s="4">
        <v>704</v>
      </c>
      <c r="M958" s="4">
        <v>-999</v>
      </c>
      <c r="N958" s="4">
        <v>-999</v>
      </c>
      <c r="O958" s="4">
        <v>0</v>
      </c>
      <c r="P958" s="5">
        <v>-999</v>
      </c>
      <c r="Q958" s="5">
        <v>-999</v>
      </c>
      <c r="R958" s="6">
        <v>0.39700000000000002</v>
      </c>
      <c r="S958" s="34">
        <f>ROUND((0.6105*(EXP((17.273*E958)/(E958+237.3))))*(100-H958)/100,3)</f>
        <v>1.0620000000000001</v>
      </c>
      <c r="T958" s="6">
        <f>IF(V958&lt;V959,L958,0)</f>
        <v>0</v>
      </c>
      <c r="U958" s="6">
        <f>IF(T958&gt;0,M958,-999)</f>
        <v>-999</v>
      </c>
      <c r="V958">
        <v>199404</v>
      </c>
      <c r="W958">
        <v>1994</v>
      </c>
    </row>
    <row r="959" spans="1:23" x14ac:dyDescent="0.25">
      <c r="A959" s="14">
        <v>34426</v>
      </c>
      <c r="B959" s="3">
        <v>92</v>
      </c>
      <c r="C959" s="4">
        <v>11.56</v>
      </c>
      <c r="D959" s="5">
        <v>2.9</v>
      </c>
      <c r="E959" s="5">
        <v>7.9</v>
      </c>
      <c r="F959" s="5">
        <v>-2.9</v>
      </c>
      <c r="G959" s="4">
        <v>77.099999999999994</v>
      </c>
      <c r="H959" s="4">
        <v>55.3</v>
      </c>
      <c r="I959" s="4">
        <v>0.8</v>
      </c>
      <c r="J959" s="4">
        <v>4.2</v>
      </c>
      <c r="K959" s="4">
        <v>0</v>
      </c>
      <c r="L959" s="4">
        <v>681</v>
      </c>
      <c r="M959" s="4">
        <v>-999</v>
      </c>
      <c r="N959" s="4">
        <v>-999</v>
      </c>
      <c r="O959" s="4">
        <v>0</v>
      </c>
      <c r="P959" s="5">
        <v>-999</v>
      </c>
      <c r="Q959" s="5">
        <v>-999</v>
      </c>
      <c r="R959" s="6">
        <v>0.58899999999999997</v>
      </c>
      <c r="S959" s="34">
        <f>ROUND((0.6105*(EXP((17.273*E959)/(E959+237.3))))*(100-H959)/100,3)</f>
        <v>0.47599999999999998</v>
      </c>
      <c r="T959" s="6">
        <f>IF(V959&lt;V960,L959,0)</f>
        <v>0</v>
      </c>
      <c r="U959" s="6">
        <f>IF(T959&gt;0,M959,-999)</f>
        <v>-999</v>
      </c>
      <c r="V959">
        <v>199404</v>
      </c>
      <c r="W959">
        <v>1994</v>
      </c>
    </row>
    <row r="960" spans="1:23" x14ac:dyDescent="0.25">
      <c r="A960" s="14">
        <v>34427</v>
      </c>
      <c r="B960" s="3">
        <v>93</v>
      </c>
      <c r="C960" s="4">
        <v>6.66</v>
      </c>
      <c r="D960" s="5">
        <v>-1.1000000000000001</v>
      </c>
      <c r="E960" s="5">
        <v>1.5</v>
      </c>
      <c r="F960" s="5">
        <v>-3.2</v>
      </c>
      <c r="G960" s="4">
        <v>92.6</v>
      </c>
      <c r="H960" s="4">
        <v>76.3</v>
      </c>
      <c r="I960" s="4">
        <v>0.5</v>
      </c>
      <c r="J960" s="4">
        <v>3.6</v>
      </c>
      <c r="K960" s="4">
        <v>0.1</v>
      </c>
      <c r="L960" s="4">
        <v>682</v>
      </c>
      <c r="M960" s="4">
        <v>-999</v>
      </c>
      <c r="N960" s="4">
        <v>-999</v>
      </c>
      <c r="O960" s="4">
        <v>0</v>
      </c>
      <c r="P960" s="5">
        <v>-999</v>
      </c>
      <c r="Q960" s="5">
        <v>-999</v>
      </c>
      <c r="R960" s="6">
        <v>0.52</v>
      </c>
      <c r="S960" s="34">
        <f>ROUND((0.6105*(EXP((17.273*E960)/(E960+237.3))))*(100-H960)/100,3)</f>
        <v>0.161</v>
      </c>
      <c r="T960" s="6">
        <f>IF(V960&lt;V961,L960,0)</f>
        <v>0</v>
      </c>
      <c r="U960" s="6">
        <f>IF(T960&gt;0,M960,-999)</f>
        <v>-999</v>
      </c>
      <c r="V960">
        <v>199404</v>
      </c>
      <c r="W960">
        <v>1994</v>
      </c>
    </row>
    <row r="961" spans="1:23" x14ac:dyDescent="0.25">
      <c r="A961" s="14">
        <v>34428</v>
      </c>
      <c r="B961" s="3">
        <v>94</v>
      </c>
      <c r="C961" s="4">
        <v>9.8699999999999992</v>
      </c>
      <c r="D961" s="5">
        <v>-1.3</v>
      </c>
      <c r="E961" s="5">
        <v>3.9</v>
      </c>
      <c r="F961" s="5">
        <v>-5.4</v>
      </c>
      <c r="G961" s="4">
        <v>86.4</v>
      </c>
      <c r="H961" s="4">
        <v>55</v>
      </c>
      <c r="I961" s="4">
        <v>1.3</v>
      </c>
      <c r="J961" s="4">
        <v>6.2</v>
      </c>
      <c r="K961" s="4">
        <v>0.5</v>
      </c>
      <c r="L961" s="4">
        <v>686</v>
      </c>
      <c r="M961" s="4">
        <v>-999</v>
      </c>
      <c r="N961" s="4">
        <v>-999</v>
      </c>
      <c r="O961" s="4">
        <v>0</v>
      </c>
      <c r="P961" s="5">
        <v>-999</v>
      </c>
      <c r="Q961" s="5">
        <v>-999</v>
      </c>
      <c r="R961" s="6">
        <v>0.44400000000000001</v>
      </c>
      <c r="S961" s="34">
        <f>ROUND((0.6105*(EXP((17.273*E961)/(E961+237.3))))*(100-H961)/100,3)</f>
        <v>0.36299999999999999</v>
      </c>
      <c r="T961" s="6">
        <f>IF(V961&lt;V962,L961,0)</f>
        <v>0</v>
      </c>
      <c r="U961" s="6">
        <f>IF(T961&gt;0,M961,-999)</f>
        <v>-999</v>
      </c>
      <c r="V961">
        <v>199404</v>
      </c>
      <c r="W961">
        <v>1994</v>
      </c>
    </row>
    <row r="962" spans="1:23" x14ac:dyDescent="0.25">
      <c r="A962" s="14">
        <v>34429</v>
      </c>
      <c r="B962" s="3">
        <v>95</v>
      </c>
      <c r="C962" s="4">
        <v>12.94</v>
      </c>
      <c r="D962" s="5">
        <v>-2.8</v>
      </c>
      <c r="E962" s="5">
        <v>4.5</v>
      </c>
      <c r="F962" s="5">
        <v>-5.3</v>
      </c>
      <c r="G962" s="4">
        <v>80.400000000000006</v>
      </c>
      <c r="H962" s="4">
        <v>38.299999999999997</v>
      </c>
      <c r="I962" s="4">
        <v>0.8</v>
      </c>
      <c r="J962" s="4">
        <v>4</v>
      </c>
      <c r="K962" s="4">
        <v>0</v>
      </c>
      <c r="L962" s="4">
        <v>673</v>
      </c>
      <c r="M962" s="4">
        <v>-999</v>
      </c>
      <c r="N962" s="4">
        <v>-999</v>
      </c>
      <c r="O962" s="4">
        <v>0</v>
      </c>
      <c r="P962" s="5">
        <v>-999</v>
      </c>
      <c r="Q962" s="5">
        <v>-999</v>
      </c>
      <c r="R962" s="6">
        <v>0.32200000000000001</v>
      </c>
      <c r="S962" s="34">
        <f>ROUND((0.6105*(EXP((17.273*E962)/(E962+237.3))))*(100-H962)/100,3)</f>
        <v>0.51900000000000002</v>
      </c>
      <c r="T962" s="6">
        <f>IF(V962&lt;V963,L962,0)</f>
        <v>0</v>
      </c>
      <c r="U962" s="6">
        <f>IF(T962&gt;0,M962,-999)</f>
        <v>-999</v>
      </c>
      <c r="V962">
        <v>199404</v>
      </c>
      <c r="W962">
        <v>1994</v>
      </c>
    </row>
    <row r="963" spans="1:23" x14ac:dyDescent="0.25">
      <c r="A963" s="14">
        <v>34430</v>
      </c>
      <c r="B963" s="3">
        <v>96</v>
      </c>
      <c r="C963" s="4">
        <v>5.32</v>
      </c>
      <c r="D963" s="5">
        <v>-2.8</v>
      </c>
      <c r="E963" s="5">
        <v>0.6</v>
      </c>
      <c r="F963" s="5">
        <v>-4.2</v>
      </c>
      <c r="G963" s="4">
        <v>95.9</v>
      </c>
      <c r="H963" s="4">
        <v>75</v>
      </c>
      <c r="I963" s="4">
        <v>1.8</v>
      </c>
      <c r="J963" s="4">
        <v>6.8</v>
      </c>
      <c r="K963" s="4">
        <v>21.3</v>
      </c>
      <c r="L963" s="4">
        <v>837</v>
      </c>
      <c r="M963" s="4">
        <v>-999</v>
      </c>
      <c r="N963" s="4">
        <v>-999</v>
      </c>
      <c r="O963" s="4">
        <v>0</v>
      </c>
      <c r="P963" s="5">
        <v>-999</v>
      </c>
      <c r="Q963" s="5">
        <v>-999</v>
      </c>
      <c r="R963" s="6">
        <v>0.47799999999999998</v>
      </c>
      <c r="S963" s="34">
        <f>ROUND((0.6105*(EXP((17.273*E963)/(E963+237.3))))*(100-H963)/100,3)</f>
        <v>0.159</v>
      </c>
      <c r="T963" s="6">
        <f>IF(V963&lt;V964,L963,0)</f>
        <v>0</v>
      </c>
      <c r="U963" s="6">
        <f>IF(T963&gt;0,M963,-999)</f>
        <v>-999</v>
      </c>
      <c r="V963">
        <v>199404</v>
      </c>
      <c r="W963">
        <v>1994</v>
      </c>
    </row>
    <row r="964" spans="1:23" x14ac:dyDescent="0.25">
      <c r="A964" s="14">
        <v>34431</v>
      </c>
      <c r="B964" s="3">
        <v>97</v>
      </c>
      <c r="C964" s="4">
        <v>10.59</v>
      </c>
      <c r="D964" s="5">
        <v>-2.6</v>
      </c>
      <c r="E964" s="5">
        <v>2</v>
      </c>
      <c r="F964" s="5">
        <v>-5.8</v>
      </c>
      <c r="G964" s="4">
        <v>94.7</v>
      </c>
      <c r="H964" s="4">
        <v>80.599999999999994</v>
      </c>
      <c r="I964" s="4">
        <v>0.7</v>
      </c>
      <c r="J964" s="4">
        <v>4.3</v>
      </c>
      <c r="K964" s="4">
        <v>0</v>
      </c>
      <c r="L964" s="4">
        <v>740</v>
      </c>
      <c r="M964" s="4">
        <v>-999</v>
      </c>
      <c r="N964" s="4">
        <v>-999</v>
      </c>
      <c r="O964" s="4">
        <v>0</v>
      </c>
      <c r="P964" s="5">
        <v>-999</v>
      </c>
      <c r="Q964" s="5">
        <v>-999</v>
      </c>
      <c r="R964" s="6">
        <v>0.56699999999999995</v>
      </c>
      <c r="S964" s="34">
        <f>ROUND((0.6105*(EXP((17.273*E964)/(E964+237.3))))*(100-H964)/100,3)</f>
        <v>0.13700000000000001</v>
      </c>
      <c r="T964" s="6">
        <f>IF(V964&lt;V965,L964,0)</f>
        <v>0</v>
      </c>
      <c r="U964" s="6">
        <f>IF(T964&gt;0,M964,-999)</f>
        <v>-999</v>
      </c>
      <c r="V964">
        <v>199404</v>
      </c>
      <c r="W964">
        <v>1994</v>
      </c>
    </row>
    <row r="965" spans="1:23" x14ac:dyDescent="0.25">
      <c r="A965" s="14">
        <v>34432</v>
      </c>
      <c r="B965" s="3">
        <v>98</v>
      </c>
      <c r="C965" s="4">
        <v>10.16</v>
      </c>
      <c r="D965" s="5">
        <v>-1.7</v>
      </c>
      <c r="E965" s="5">
        <v>1.3</v>
      </c>
      <c r="F965" s="5">
        <v>-4.2</v>
      </c>
      <c r="G965" s="4">
        <v>90.7</v>
      </c>
      <c r="H965" s="4">
        <v>80.3</v>
      </c>
      <c r="I965" s="4">
        <v>1.8</v>
      </c>
      <c r="J965" s="4">
        <v>7</v>
      </c>
      <c r="K965" s="4">
        <v>0.5</v>
      </c>
      <c r="L965" s="4">
        <v>744</v>
      </c>
      <c r="M965" s="4">
        <v>-999</v>
      </c>
      <c r="N965" s="4">
        <v>-999</v>
      </c>
      <c r="O965" s="4">
        <v>0</v>
      </c>
      <c r="P965" s="5">
        <v>-999</v>
      </c>
      <c r="Q965" s="5">
        <v>-999</v>
      </c>
      <c r="R965" s="6">
        <v>0.53700000000000003</v>
      </c>
      <c r="S965" s="34">
        <f>ROUND((0.6105*(EXP((17.273*E965)/(E965+237.3))))*(100-H965)/100,3)</f>
        <v>0.13200000000000001</v>
      </c>
      <c r="T965" s="6">
        <f>IF(V965&lt;V966,L965,0)</f>
        <v>0</v>
      </c>
      <c r="U965" s="6">
        <f>IF(T965&gt;0,M965,-999)</f>
        <v>-999</v>
      </c>
      <c r="V965">
        <v>199404</v>
      </c>
      <c r="W965">
        <v>1994</v>
      </c>
    </row>
    <row r="966" spans="1:23" x14ac:dyDescent="0.25">
      <c r="A966" s="14">
        <v>34433</v>
      </c>
      <c r="B966" s="3">
        <v>99</v>
      </c>
      <c r="C966" s="4">
        <v>8.4700000000000006</v>
      </c>
      <c r="D966" s="5">
        <v>0.4</v>
      </c>
      <c r="E966" s="5">
        <v>5.3</v>
      </c>
      <c r="F966" s="5">
        <v>-2.6</v>
      </c>
      <c r="G966" s="4">
        <v>92.7</v>
      </c>
      <c r="H966" s="4">
        <v>64</v>
      </c>
      <c r="I966" s="4">
        <v>0.3</v>
      </c>
      <c r="J966" s="4">
        <v>3.2</v>
      </c>
      <c r="K966" s="4">
        <v>5</v>
      </c>
      <c r="L966" s="4">
        <v>773</v>
      </c>
      <c r="M966" s="4">
        <v>-999</v>
      </c>
      <c r="N966" s="4">
        <v>-999</v>
      </c>
      <c r="O966" s="4">
        <v>0</v>
      </c>
      <c r="P966" s="5">
        <v>-999</v>
      </c>
      <c r="Q966" s="5">
        <v>-999</v>
      </c>
      <c r="R966" s="6">
        <v>0.56899999999999995</v>
      </c>
      <c r="S966" s="34">
        <f>ROUND((0.6105*(EXP((17.273*E966)/(E966+237.3))))*(100-H966)/100,3)</f>
        <v>0.32100000000000001</v>
      </c>
      <c r="T966" s="6">
        <f>IF(V966&lt;V967,L966,0)</f>
        <v>0</v>
      </c>
      <c r="U966" s="6">
        <f>IF(T966&gt;0,M966,-999)</f>
        <v>-999</v>
      </c>
      <c r="V966">
        <v>199404</v>
      </c>
      <c r="W966">
        <v>1994</v>
      </c>
    </row>
    <row r="967" spans="1:23" x14ac:dyDescent="0.25">
      <c r="A967" s="14">
        <v>34434</v>
      </c>
      <c r="B967" s="3">
        <v>100</v>
      </c>
      <c r="C967" s="4">
        <v>19.59</v>
      </c>
      <c r="D967" s="5">
        <v>2.1</v>
      </c>
      <c r="E967" s="5">
        <v>8.8000000000000007</v>
      </c>
      <c r="F967" s="5">
        <v>-5.2</v>
      </c>
      <c r="G967" s="4">
        <v>72</v>
      </c>
      <c r="H967" s="4">
        <v>36.299999999999997</v>
      </c>
      <c r="I967" s="4">
        <v>0.7</v>
      </c>
      <c r="J967" s="4">
        <v>4.3</v>
      </c>
      <c r="K967" s="4">
        <v>0</v>
      </c>
      <c r="L967" s="4">
        <v>724</v>
      </c>
      <c r="M967" s="4">
        <v>-999</v>
      </c>
      <c r="N967" s="4">
        <v>-999</v>
      </c>
      <c r="O967" s="4">
        <v>0</v>
      </c>
      <c r="P967" s="5">
        <v>-999</v>
      </c>
      <c r="Q967" s="5">
        <v>-999</v>
      </c>
      <c r="R967" s="6">
        <v>0.41199999999999998</v>
      </c>
      <c r="S967" s="34">
        <f>ROUND((0.6105*(EXP((17.273*E967)/(E967+237.3))))*(100-H967)/100,3)</f>
        <v>0.72099999999999997</v>
      </c>
      <c r="T967" s="6">
        <f>IF(V967&lt;V968,L967,0)</f>
        <v>0</v>
      </c>
      <c r="U967" s="6">
        <f>IF(T967&gt;0,M967,-999)</f>
        <v>-999</v>
      </c>
      <c r="V967">
        <v>199404</v>
      </c>
      <c r="W967">
        <v>1994</v>
      </c>
    </row>
    <row r="968" spans="1:23" x14ac:dyDescent="0.25">
      <c r="A968" s="14">
        <v>34435</v>
      </c>
      <c r="B968" s="3">
        <v>101</v>
      </c>
      <c r="C968" s="4">
        <v>14.45</v>
      </c>
      <c r="D968" s="5">
        <v>4.2</v>
      </c>
      <c r="E968" s="5">
        <v>9</v>
      </c>
      <c r="F968" s="5">
        <v>-1.3</v>
      </c>
      <c r="G968" s="4">
        <v>60.5</v>
      </c>
      <c r="H968" s="4">
        <v>31.6</v>
      </c>
      <c r="I968" s="4">
        <v>1.7</v>
      </c>
      <c r="J968" s="4">
        <v>8.5</v>
      </c>
      <c r="K968" s="4">
        <v>0</v>
      </c>
      <c r="L968" s="4">
        <v>700</v>
      </c>
      <c r="M968" s="4">
        <v>-999</v>
      </c>
      <c r="N968" s="4">
        <v>-999</v>
      </c>
      <c r="O968" s="4">
        <v>0</v>
      </c>
      <c r="P968" s="5">
        <v>-999</v>
      </c>
      <c r="Q968" s="5">
        <v>-999</v>
      </c>
      <c r="R968" s="6">
        <v>0.36399999999999999</v>
      </c>
      <c r="S968" s="34">
        <f>ROUND((0.6105*(EXP((17.273*E968)/(E968+237.3))))*(100-H968)/100,3)</f>
        <v>0.78500000000000003</v>
      </c>
      <c r="T968" s="6">
        <f>IF(V968&lt;V969,L968,0)</f>
        <v>0</v>
      </c>
      <c r="U968" s="6">
        <f>IF(T968&gt;0,M968,-999)</f>
        <v>-999</v>
      </c>
      <c r="V968">
        <v>199404</v>
      </c>
      <c r="W968">
        <v>1994</v>
      </c>
    </row>
    <row r="969" spans="1:23" x14ac:dyDescent="0.25">
      <c r="A969" s="14">
        <v>34436</v>
      </c>
      <c r="B969" s="3">
        <v>102</v>
      </c>
      <c r="C969" s="4">
        <v>16.559999999999999</v>
      </c>
      <c r="D969" s="5">
        <v>1.5</v>
      </c>
      <c r="E969" s="5">
        <v>5.3</v>
      </c>
      <c r="F969" s="5">
        <v>-3.5</v>
      </c>
      <c r="G969" s="4">
        <v>62.7</v>
      </c>
      <c r="H969" s="4">
        <v>38.6</v>
      </c>
      <c r="I969" s="4">
        <v>2.5</v>
      </c>
      <c r="J969" s="4">
        <v>7.3</v>
      </c>
      <c r="K969" s="4">
        <v>0</v>
      </c>
      <c r="L969" s="4">
        <v>674</v>
      </c>
      <c r="M969" s="4">
        <v>-999</v>
      </c>
      <c r="N969" s="4">
        <v>-999</v>
      </c>
      <c r="O969" s="4">
        <v>0</v>
      </c>
      <c r="P969" s="5">
        <v>-999</v>
      </c>
      <c r="Q969" s="5">
        <v>-999</v>
      </c>
      <c r="R969" s="6">
        <v>0.34499999999999997</v>
      </c>
      <c r="S969" s="34">
        <f>ROUND((0.6105*(EXP((17.273*E969)/(E969+237.3))))*(100-H969)/100,3)</f>
        <v>0.54700000000000004</v>
      </c>
      <c r="T969" s="6">
        <f>IF(V969&lt;V970,L969,0)</f>
        <v>0</v>
      </c>
      <c r="U969" s="6">
        <f>IF(T969&gt;0,M969,-999)</f>
        <v>-999</v>
      </c>
      <c r="V969">
        <v>199404</v>
      </c>
      <c r="W969">
        <v>1994</v>
      </c>
    </row>
    <row r="970" spans="1:23" x14ac:dyDescent="0.25">
      <c r="A970" s="14">
        <v>34437</v>
      </c>
      <c r="B970" s="3">
        <v>103</v>
      </c>
      <c r="C970" s="4">
        <v>9.9600000000000009</v>
      </c>
      <c r="D970" s="5">
        <v>-2.5</v>
      </c>
      <c r="E970" s="5">
        <v>1.1000000000000001</v>
      </c>
      <c r="F970" s="5">
        <v>-5.4</v>
      </c>
      <c r="G970" s="4">
        <v>67.400000000000006</v>
      </c>
      <c r="H970" s="4">
        <v>49.8</v>
      </c>
      <c r="I970" s="4">
        <v>2.7</v>
      </c>
      <c r="J970" s="4">
        <v>7.5</v>
      </c>
      <c r="K970" s="4">
        <v>0</v>
      </c>
      <c r="L970" s="4">
        <v>669</v>
      </c>
      <c r="M970" s="4">
        <v>-999</v>
      </c>
      <c r="N970" s="4">
        <v>-999</v>
      </c>
      <c r="O970" s="4">
        <v>0</v>
      </c>
      <c r="P970" s="5">
        <v>-999</v>
      </c>
      <c r="Q970" s="5">
        <v>-999</v>
      </c>
      <c r="R970" s="6">
        <v>0.33</v>
      </c>
      <c r="S970" s="34">
        <f>ROUND((0.6105*(EXP((17.273*E970)/(E970+237.3))))*(100-H970)/100,3)</f>
        <v>0.33200000000000002</v>
      </c>
      <c r="T970" s="6">
        <f>IF(V970&lt;V971,L970,0)</f>
        <v>0</v>
      </c>
      <c r="U970" s="6">
        <f>IF(T970&gt;0,M970,-999)</f>
        <v>-999</v>
      </c>
      <c r="V970">
        <v>199404</v>
      </c>
      <c r="W970">
        <v>1994</v>
      </c>
    </row>
    <row r="971" spans="1:23" x14ac:dyDescent="0.25">
      <c r="A971" s="14">
        <v>34438</v>
      </c>
      <c r="B971" s="3">
        <v>104</v>
      </c>
      <c r="C971" s="4">
        <v>11.23</v>
      </c>
      <c r="D971" s="5">
        <v>-4.0999999999999996</v>
      </c>
      <c r="E971" s="5">
        <v>1.8</v>
      </c>
      <c r="F971" s="5">
        <v>-4.4000000000000004</v>
      </c>
      <c r="G971" s="4">
        <v>79.2</v>
      </c>
      <c r="H971" s="4">
        <v>45.5</v>
      </c>
      <c r="I971" s="4">
        <v>1.5</v>
      </c>
      <c r="J971" s="4">
        <v>5.6</v>
      </c>
      <c r="K971" s="4">
        <v>0</v>
      </c>
      <c r="L971" s="4">
        <v>677</v>
      </c>
      <c r="M971" s="4">
        <v>-999</v>
      </c>
      <c r="N971" s="4">
        <v>-999</v>
      </c>
      <c r="O971" s="4">
        <v>-0.9</v>
      </c>
      <c r="P971" s="5">
        <v>-999</v>
      </c>
      <c r="Q971" s="5">
        <v>-999</v>
      </c>
      <c r="R971" s="6">
        <v>0.316</v>
      </c>
      <c r="S971" s="34">
        <f>ROUND((0.6105*(EXP((17.273*E971)/(E971+237.3))))*(100-H971)/100,3)</f>
        <v>0.379</v>
      </c>
      <c r="T971" s="6">
        <f>IF(V971&lt;V972,L971,0)</f>
        <v>0</v>
      </c>
      <c r="U971" s="6">
        <f>IF(T971&gt;0,M971,-999)</f>
        <v>-999</v>
      </c>
      <c r="V971">
        <v>199404</v>
      </c>
      <c r="W971">
        <v>1994</v>
      </c>
    </row>
    <row r="972" spans="1:23" x14ac:dyDescent="0.25">
      <c r="A972" s="14">
        <v>34439</v>
      </c>
      <c r="B972" s="3">
        <v>105</v>
      </c>
      <c r="C972" s="4">
        <v>14.83</v>
      </c>
      <c r="D972" s="5">
        <v>3.9</v>
      </c>
      <c r="E972" s="5">
        <v>11.2</v>
      </c>
      <c r="F972" s="5">
        <v>-2</v>
      </c>
      <c r="G972" s="4">
        <v>59.9</v>
      </c>
      <c r="H972" s="4">
        <v>29.3</v>
      </c>
      <c r="I972" s="4">
        <v>0.9</v>
      </c>
      <c r="J972" s="4">
        <v>4.8</v>
      </c>
      <c r="K972" s="4">
        <v>0</v>
      </c>
      <c r="L972" s="4">
        <v>647</v>
      </c>
      <c r="M972" s="4">
        <v>-999</v>
      </c>
      <c r="N972" s="4">
        <v>-999</v>
      </c>
      <c r="O972" s="4">
        <v>-0.1</v>
      </c>
      <c r="P972" s="5">
        <v>-999</v>
      </c>
      <c r="Q972" s="5">
        <v>-999</v>
      </c>
      <c r="R972" s="6">
        <v>0.38900000000000001</v>
      </c>
      <c r="S972" s="34">
        <f>ROUND((0.6105*(EXP((17.273*E972)/(E972+237.3))))*(100-H972)/100,3)</f>
        <v>0.94</v>
      </c>
      <c r="T972" s="6">
        <f>IF(V972&lt;V973,L972,0)</f>
        <v>0</v>
      </c>
      <c r="U972" s="6">
        <f>IF(T972&gt;0,M972,-999)</f>
        <v>-999</v>
      </c>
      <c r="V972">
        <v>199404</v>
      </c>
      <c r="W972">
        <v>1994</v>
      </c>
    </row>
    <row r="973" spans="1:23" x14ac:dyDescent="0.25">
      <c r="A973" s="14">
        <v>34440</v>
      </c>
      <c r="B973" s="3">
        <v>106</v>
      </c>
      <c r="C973" s="4">
        <v>15.81</v>
      </c>
      <c r="D973" s="5">
        <v>9.1999999999999993</v>
      </c>
      <c r="E973" s="5">
        <v>14.9</v>
      </c>
      <c r="F973" s="5">
        <v>4.2</v>
      </c>
      <c r="G973" s="4">
        <v>49.2</v>
      </c>
      <c r="H973" s="4">
        <v>29.8</v>
      </c>
      <c r="I973" s="4">
        <v>0.5</v>
      </c>
      <c r="J973" s="4">
        <v>3.1</v>
      </c>
      <c r="K973" s="4">
        <v>0</v>
      </c>
      <c r="L973" s="4">
        <v>571</v>
      </c>
      <c r="M973" s="4">
        <v>-999</v>
      </c>
      <c r="N973" s="4">
        <v>-999</v>
      </c>
      <c r="O973" s="4">
        <v>-0.1</v>
      </c>
      <c r="P973" s="5">
        <v>-999</v>
      </c>
      <c r="Q973" s="5">
        <v>-999</v>
      </c>
      <c r="R973" s="6">
        <v>0.503</v>
      </c>
      <c r="S973" s="34">
        <f>ROUND((0.6105*(EXP((17.273*E973)/(E973+237.3))))*(100-H973)/100,3)</f>
        <v>1.1890000000000001</v>
      </c>
      <c r="T973" s="6">
        <f>IF(V973&lt;V974,L973,0)</f>
        <v>0</v>
      </c>
      <c r="U973" s="6">
        <f>IF(T973&gt;0,M973,-999)</f>
        <v>-999</v>
      </c>
      <c r="V973">
        <v>199404</v>
      </c>
      <c r="W973">
        <v>1994</v>
      </c>
    </row>
    <row r="974" spans="1:23" x14ac:dyDescent="0.25">
      <c r="A974" s="14">
        <v>34441</v>
      </c>
      <c r="B974" s="3">
        <v>107</v>
      </c>
      <c r="C974" s="4">
        <v>15.95</v>
      </c>
      <c r="D974" s="5">
        <v>9</v>
      </c>
      <c r="E974" s="5">
        <v>15.1</v>
      </c>
      <c r="F974" s="5">
        <v>4.3</v>
      </c>
      <c r="G974" s="4">
        <v>56.7</v>
      </c>
      <c r="H974" s="4">
        <v>32.299999999999997</v>
      </c>
      <c r="I974" s="4">
        <v>0.5</v>
      </c>
      <c r="J974" s="4">
        <v>3.1</v>
      </c>
      <c r="K974" s="4">
        <v>0</v>
      </c>
      <c r="L974" s="4">
        <v>530</v>
      </c>
      <c r="M974" s="4">
        <v>-999</v>
      </c>
      <c r="N974" s="4">
        <v>-999</v>
      </c>
      <c r="O974" s="4">
        <v>-0.1</v>
      </c>
      <c r="P974" s="5">
        <v>-999</v>
      </c>
      <c r="Q974" s="5">
        <v>-999</v>
      </c>
      <c r="R974" s="6">
        <v>0.55400000000000005</v>
      </c>
      <c r="S974" s="34">
        <f>ROUND((0.6105*(EXP((17.273*E974)/(E974+237.3))))*(100-H974)/100,3)</f>
        <v>1.1619999999999999</v>
      </c>
      <c r="T974" s="6">
        <f>IF(V974&lt;V975,L974,0)</f>
        <v>0</v>
      </c>
      <c r="U974" s="6">
        <f>IF(T974&gt;0,M974,-999)</f>
        <v>-999</v>
      </c>
      <c r="V974">
        <v>199404</v>
      </c>
      <c r="W974">
        <v>1994</v>
      </c>
    </row>
    <row r="975" spans="1:23" x14ac:dyDescent="0.25">
      <c r="A975" s="14">
        <v>34442</v>
      </c>
      <c r="B975" s="3">
        <v>108</v>
      </c>
      <c r="C975" s="4">
        <v>12.12</v>
      </c>
      <c r="D975" s="5">
        <v>8</v>
      </c>
      <c r="E975" s="5">
        <v>15.6</v>
      </c>
      <c r="F975" s="5">
        <v>3.9</v>
      </c>
      <c r="G975" s="4">
        <v>63.5</v>
      </c>
      <c r="H975" s="4">
        <v>35.5</v>
      </c>
      <c r="I975" s="4">
        <v>0.7</v>
      </c>
      <c r="J975" s="4">
        <v>3.5</v>
      </c>
      <c r="K975" s="4">
        <v>0</v>
      </c>
      <c r="L975" s="4">
        <v>483</v>
      </c>
      <c r="M975" s="4">
        <v>-999</v>
      </c>
      <c r="N975" s="4">
        <v>-999</v>
      </c>
      <c r="O975" s="4">
        <v>0</v>
      </c>
      <c r="P975" s="5">
        <v>-999</v>
      </c>
      <c r="Q975" s="5">
        <v>-999</v>
      </c>
      <c r="R975" s="6">
        <v>0.629</v>
      </c>
      <c r="S975" s="34">
        <f>ROUND((0.6105*(EXP((17.273*E975)/(E975+237.3))))*(100-H975)/100,3)</f>
        <v>1.143</v>
      </c>
      <c r="T975" s="6">
        <f>IF(V975&lt;V976,L975,0)</f>
        <v>0</v>
      </c>
      <c r="U975" s="6">
        <f>IF(T975&gt;0,M975,-999)</f>
        <v>-999</v>
      </c>
      <c r="V975">
        <v>199404</v>
      </c>
      <c r="W975">
        <v>1994</v>
      </c>
    </row>
    <row r="976" spans="1:23" x14ac:dyDescent="0.25">
      <c r="A976" s="14">
        <v>34443</v>
      </c>
      <c r="B976" s="3">
        <v>109</v>
      </c>
      <c r="C976" s="4">
        <v>16.38</v>
      </c>
      <c r="D976" s="5">
        <v>6.9</v>
      </c>
      <c r="E976" s="5">
        <v>12.2</v>
      </c>
      <c r="F976" s="5">
        <v>2.4</v>
      </c>
      <c r="G976" s="4">
        <v>79.900000000000006</v>
      </c>
      <c r="H976" s="4">
        <v>54.7</v>
      </c>
      <c r="I976" s="4">
        <v>0.6</v>
      </c>
      <c r="J976" s="4">
        <v>3.9</v>
      </c>
      <c r="K976" s="4">
        <v>0</v>
      </c>
      <c r="L976" s="4">
        <v>423</v>
      </c>
      <c r="M976" s="4">
        <v>-999</v>
      </c>
      <c r="N976" s="4">
        <v>-999</v>
      </c>
      <c r="O976" s="4">
        <v>0.1</v>
      </c>
      <c r="P976" s="5">
        <v>-999</v>
      </c>
      <c r="Q976" s="5">
        <v>-999</v>
      </c>
      <c r="R976" s="6">
        <v>0.77600000000000002</v>
      </c>
      <c r="S976" s="34">
        <f>ROUND((0.6105*(EXP((17.273*E976)/(E976+237.3))))*(100-H976)/100,3)</f>
        <v>0.64400000000000002</v>
      </c>
      <c r="T976" s="6">
        <f>IF(V976&lt;V977,L976,0)</f>
        <v>0</v>
      </c>
      <c r="U976" s="6">
        <f>IF(T976&gt;0,M976,-999)</f>
        <v>-999</v>
      </c>
      <c r="V976">
        <v>199404</v>
      </c>
      <c r="W976">
        <v>1994</v>
      </c>
    </row>
    <row r="977" spans="1:23" x14ac:dyDescent="0.25">
      <c r="A977" s="14">
        <v>34444</v>
      </c>
      <c r="B977" s="3">
        <v>110</v>
      </c>
      <c r="C977" s="4">
        <v>22.15</v>
      </c>
      <c r="D977" s="5">
        <v>8.4</v>
      </c>
      <c r="E977" s="5">
        <v>16.3</v>
      </c>
      <c r="F977" s="5">
        <v>1.5</v>
      </c>
      <c r="G977" s="4">
        <v>67.8</v>
      </c>
      <c r="H977" s="4">
        <v>34.6</v>
      </c>
      <c r="I977" s="4">
        <v>0.9</v>
      </c>
      <c r="J977" s="4">
        <v>4.5999999999999996</v>
      </c>
      <c r="K977" s="4">
        <v>0</v>
      </c>
      <c r="L977" s="4">
        <v>357</v>
      </c>
      <c r="M977" s="4">
        <v>-999</v>
      </c>
      <c r="N977" s="4">
        <v>-999</v>
      </c>
      <c r="O977" s="4">
        <v>0.2</v>
      </c>
      <c r="P977" s="5">
        <v>-999</v>
      </c>
      <c r="Q977" s="5">
        <v>-999</v>
      </c>
      <c r="R977" s="6">
        <v>0.63900000000000001</v>
      </c>
      <c r="S977" s="34">
        <f>ROUND((0.6105*(EXP((17.273*E977)/(E977+237.3))))*(100-H977)/100,3)</f>
        <v>1.212</v>
      </c>
      <c r="T977" s="6">
        <f>IF(V977&lt;V978,L977,0)</f>
        <v>0</v>
      </c>
      <c r="U977" s="6">
        <f>IF(T977&gt;0,M977,-999)</f>
        <v>-999</v>
      </c>
      <c r="V977">
        <v>199404</v>
      </c>
      <c r="W977">
        <v>1994</v>
      </c>
    </row>
    <row r="978" spans="1:23" x14ac:dyDescent="0.25">
      <c r="A978" s="14">
        <v>34445</v>
      </c>
      <c r="B978" s="3">
        <v>111</v>
      </c>
      <c r="C978" s="4">
        <v>8.2100000000000009</v>
      </c>
      <c r="D978" s="5">
        <v>3.6</v>
      </c>
      <c r="E978" s="5">
        <v>9.1</v>
      </c>
      <c r="F978" s="5">
        <v>-3.3</v>
      </c>
      <c r="G978" s="4">
        <v>86.2</v>
      </c>
      <c r="H978" s="4">
        <v>61.2</v>
      </c>
      <c r="I978" s="4">
        <v>0.6</v>
      </c>
      <c r="J978" s="4">
        <v>3.9</v>
      </c>
      <c r="K978" s="4">
        <v>11</v>
      </c>
      <c r="L978" s="4">
        <v>291</v>
      </c>
      <c r="M978" s="4">
        <v>-999</v>
      </c>
      <c r="N978" s="4">
        <v>-999</v>
      </c>
      <c r="O978" s="4">
        <v>0.3</v>
      </c>
      <c r="P978" s="5">
        <v>-999</v>
      </c>
      <c r="Q978" s="5">
        <v>-999</v>
      </c>
      <c r="R978" s="6">
        <v>0.70799999999999996</v>
      </c>
      <c r="S978" s="34">
        <f>ROUND((0.6105*(EXP((17.273*E978)/(E978+237.3))))*(100-H978)/100,3)</f>
        <v>0.44800000000000001</v>
      </c>
      <c r="T978" s="6">
        <f>IF(V978&lt;V979,L978,0)</f>
        <v>0</v>
      </c>
      <c r="U978" s="6">
        <f>IF(T978&gt;0,M978,-999)</f>
        <v>-999</v>
      </c>
      <c r="V978">
        <v>199404</v>
      </c>
      <c r="W978">
        <v>1994</v>
      </c>
    </row>
    <row r="979" spans="1:23" x14ac:dyDescent="0.25">
      <c r="A979" s="14">
        <v>34446</v>
      </c>
      <c r="B979" s="3">
        <v>112</v>
      </c>
      <c r="C979" s="4">
        <v>24.95</v>
      </c>
      <c r="D979" s="5">
        <v>3.2</v>
      </c>
      <c r="E979" s="5">
        <v>10.4</v>
      </c>
      <c r="F979" s="5">
        <v>-4.3</v>
      </c>
      <c r="G979" s="4">
        <v>67.3</v>
      </c>
      <c r="H979" s="4">
        <v>21</v>
      </c>
      <c r="I979" s="4">
        <v>0.5</v>
      </c>
      <c r="J979" s="4">
        <v>3.9</v>
      </c>
      <c r="K979" s="4">
        <v>0</v>
      </c>
      <c r="L979" s="4">
        <v>251</v>
      </c>
      <c r="M979" s="4">
        <v>-999</v>
      </c>
      <c r="N979" s="4">
        <v>-999</v>
      </c>
      <c r="O979" s="4">
        <v>0.4</v>
      </c>
      <c r="P979" s="5">
        <v>-999</v>
      </c>
      <c r="Q979" s="5">
        <v>-999</v>
      </c>
      <c r="R979" s="6">
        <v>0.26500000000000001</v>
      </c>
      <c r="S979" s="34">
        <f>ROUND((0.6105*(EXP((17.273*E979)/(E979+237.3))))*(100-H979)/100,3)</f>
        <v>0.996</v>
      </c>
      <c r="T979" s="6">
        <f>IF(V979&lt;V980,L979,0)</f>
        <v>0</v>
      </c>
      <c r="U979" s="6">
        <f>IF(T979&gt;0,M979,-999)</f>
        <v>-999</v>
      </c>
      <c r="V979">
        <v>199404</v>
      </c>
      <c r="W979">
        <v>1994</v>
      </c>
    </row>
    <row r="980" spans="1:23" x14ac:dyDescent="0.25">
      <c r="A980" s="14">
        <v>34447</v>
      </c>
      <c r="B980" s="3">
        <v>113</v>
      </c>
      <c r="C980" s="4">
        <v>13.02</v>
      </c>
      <c r="D980" s="5">
        <v>3.6</v>
      </c>
      <c r="E980" s="5">
        <v>11.4</v>
      </c>
      <c r="F980" s="5">
        <v>-2.1</v>
      </c>
      <c r="G980" s="4">
        <v>67.8</v>
      </c>
      <c r="H980" s="4">
        <v>31.6</v>
      </c>
      <c r="I980" s="4">
        <v>0.5</v>
      </c>
      <c r="J980" s="4">
        <v>3.3</v>
      </c>
      <c r="K980" s="4">
        <v>0</v>
      </c>
      <c r="L980" s="4">
        <v>175</v>
      </c>
      <c r="M980" s="4">
        <v>-999</v>
      </c>
      <c r="N980" s="4">
        <v>-999</v>
      </c>
      <c r="O980" s="4">
        <v>0.5</v>
      </c>
      <c r="P980" s="5">
        <v>-999</v>
      </c>
      <c r="Q980" s="5">
        <v>-999</v>
      </c>
      <c r="R980" s="6">
        <v>0.42499999999999999</v>
      </c>
      <c r="S980" s="34">
        <f>ROUND((0.6105*(EXP((17.273*E980)/(E980+237.3))))*(100-H980)/100,3)</f>
        <v>0.92200000000000004</v>
      </c>
      <c r="T980" s="6">
        <f>IF(V980&lt;V981,L980,0)</f>
        <v>0</v>
      </c>
      <c r="U980" s="6">
        <f>IF(T980&gt;0,M980,-999)</f>
        <v>-999</v>
      </c>
      <c r="V980">
        <v>199404</v>
      </c>
      <c r="W980">
        <v>1994</v>
      </c>
    </row>
    <row r="981" spans="1:23" x14ac:dyDescent="0.25">
      <c r="A981" s="14">
        <v>34448</v>
      </c>
      <c r="B981" s="3">
        <v>114</v>
      </c>
      <c r="C981" s="4">
        <v>14.36</v>
      </c>
      <c r="D981" s="5">
        <v>3.7</v>
      </c>
      <c r="E981" s="5">
        <v>10.6</v>
      </c>
      <c r="F981" s="5">
        <v>-2.1</v>
      </c>
      <c r="G981" s="4">
        <v>72.400000000000006</v>
      </c>
      <c r="H981" s="4">
        <v>33.6</v>
      </c>
      <c r="I981" s="4">
        <v>1</v>
      </c>
      <c r="J981" s="4">
        <v>4.7</v>
      </c>
      <c r="K981" s="4">
        <v>3.3</v>
      </c>
      <c r="L981" s="4">
        <v>22</v>
      </c>
      <c r="M981" s="4">
        <v>-999</v>
      </c>
      <c r="N981" s="4">
        <v>-999</v>
      </c>
      <c r="O981" s="4">
        <v>0.5</v>
      </c>
      <c r="P981" s="5">
        <v>-999</v>
      </c>
      <c r="Q981" s="5">
        <v>-999</v>
      </c>
      <c r="R981" s="6">
        <v>0.42799999999999999</v>
      </c>
      <c r="S981" s="34">
        <f>ROUND((0.6105*(EXP((17.273*E981)/(E981+237.3))))*(100-H981)/100,3)</f>
        <v>0.84799999999999998</v>
      </c>
      <c r="T981" s="6">
        <f>IF(V981&lt;V982,L981,0)</f>
        <v>0</v>
      </c>
      <c r="U981" s="6">
        <f>IF(T981&gt;0,M981,-999)</f>
        <v>-999</v>
      </c>
      <c r="V981">
        <v>199404</v>
      </c>
      <c r="W981">
        <v>1994</v>
      </c>
    </row>
    <row r="982" spans="1:23" x14ac:dyDescent="0.25">
      <c r="A982" s="14">
        <v>34449</v>
      </c>
      <c r="B982" s="3">
        <v>115</v>
      </c>
      <c r="C982" s="4">
        <v>11.81</v>
      </c>
      <c r="D982" s="5">
        <v>1.1000000000000001</v>
      </c>
      <c r="E982" s="5">
        <v>5.0999999999999996</v>
      </c>
      <c r="F982" s="5">
        <v>-1</v>
      </c>
      <c r="G982" s="4">
        <v>89.7</v>
      </c>
      <c r="H982" s="4">
        <v>70.400000000000006</v>
      </c>
      <c r="I982" s="4">
        <v>1.3</v>
      </c>
      <c r="J982" s="4">
        <v>7.1</v>
      </c>
      <c r="K982" s="4">
        <v>0.3</v>
      </c>
      <c r="L982" s="4">
        <v>105</v>
      </c>
      <c r="M982" s="4">
        <v>-999</v>
      </c>
      <c r="N982" s="4">
        <v>-999</v>
      </c>
      <c r="O982" s="4">
        <v>0.4</v>
      </c>
      <c r="P982" s="5">
        <v>-999</v>
      </c>
      <c r="Q982" s="5">
        <v>-999</v>
      </c>
      <c r="R982" s="6">
        <v>0.61699999999999999</v>
      </c>
      <c r="S982" s="34">
        <f>ROUND((0.6105*(EXP((17.273*E982)/(E982+237.3))))*(100-H982)/100,3)</f>
        <v>0.26</v>
      </c>
      <c r="T982" s="6">
        <f>IF(V982&lt;V983,L982,0)</f>
        <v>0</v>
      </c>
      <c r="U982" s="6">
        <f>IF(T982&gt;0,M982,-999)</f>
        <v>-999</v>
      </c>
      <c r="V982">
        <v>199404</v>
      </c>
      <c r="W982">
        <v>1994</v>
      </c>
    </row>
    <row r="983" spans="1:23" x14ac:dyDescent="0.25">
      <c r="A983" s="14">
        <v>34450</v>
      </c>
      <c r="B983" s="3">
        <v>116</v>
      </c>
      <c r="C983" s="4">
        <v>12.3</v>
      </c>
      <c r="D983" s="5">
        <v>1.6</v>
      </c>
      <c r="E983" s="5">
        <v>6.5</v>
      </c>
      <c r="F983" s="5">
        <v>-1.1000000000000001</v>
      </c>
      <c r="G983" s="4">
        <v>81.2</v>
      </c>
      <c r="H983" s="4">
        <v>54.5</v>
      </c>
      <c r="I983" s="4">
        <v>0.4</v>
      </c>
      <c r="J983" s="4">
        <v>2.8</v>
      </c>
      <c r="K983" s="4">
        <v>0.3</v>
      </c>
      <c r="L983" s="4">
        <v>67</v>
      </c>
      <c r="M983" s="4">
        <v>-999</v>
      </c>
      <c r="N983" s="4">
        <v>-999</v>
      </c>
      <c r="O983" s="4">
        <v>0.4</v>
      </c>
      <c r="P983" s="5">
        <v>-999</v>
      </c>
      <c r="Q983" s="5">
        <v>-999</v>
      </c>
      <c r="R983" s="6">
        <v>0.52600000000000002</v>
      </c>
      <c r="S983" s="34">
        <f>ROUND((0.6105*(EXP((17.273*E983)/(E983+237.3))))*(100-H983)/100,3)</f>
        <v>0.44</v>
      </c>
      <c r="T983" s="6">
        <f>IF(V983&lt;V984,L983,0)</f>
        <v>0</v>
      </c>
      <c r="U983" s="6">
        <f>IF(T983&gt;0,M983,-999)</f>
        <v>-999</v>
      </c>
      <c r="V983">
        <v>199404</v>
      </c>
      <c r="W983">
        <v>1994</v>
      </c>
    </row>
    <row r="984" spans="1:23" x14ac:dyDescent="0.25">
      <c r="A984" s="14">
        <v>34451</v>
      </c>
      <c r="B984" s="3">
        <v>117</v>
      </c>
      <c r="C984" s="4">
        <v>20.77</v>
      </c>
      <c r="D984" s="5">
        <v>3.5</v>
      </c>
      <c r="E984" s="5">
        <v>10.5</v>
      </c>
      <c r="F984" s="5">
        <v>-1.1000000000000001</v>
      </c>
      <c r="G984" s="4">
        <v>68.7</v>
      </c>
      <c r="H984" s="4">
        <v>32.299999999999997</v>
      </c>
      <c r="I984" s="4">
        <v>0.5</v>
      </c>
      <c r="J984" s="4">
        <v>3.8</v>
      </c>
      <c r="K984" s="4">
        <v>0</v>
      </c>
      <c r="L984" s="4">
        <v>43</v>
      </c>
      <c r="M984" s="4">
        <v>-999</v>
      </c>
      <c r="N984" s="4">
        <v>-999</v>
      </c>
      <c r="O984" s="4">
        <v>0.7</v>
      </c>
      <c r="P984" s="5">
        <v>-999</v>
      </c>
      <c r="Q984" s="5">
        <v>-999</v>
      </c>
      <c r="R984" s="6">
        <v>0.40899999999999997</v>
      </c>
      <c r="S984" s="34">
        <f>ROUND((0.6105*(EXP((17.273*E984)/(E984+237.3))))*(100-H984)/100,3)</f>
        <v>0.85899999999999999</v>
      </c>
      <c r="T984" s="6">
        <f>IF(V984&lt;V985,L984,0)</f>
        <v>0</v>
      </c>
      <c r="U984" s="6">
        <f>IF(T984&gt;0,M984,-999)</f>
        <v>-999</v>
      </c>
      <c r="V984">
        <v>199404</v>
      </c>
      <c r="W984">
        <v>1994</v>
      </c>
    </row>
    <row r="985" spans="1:23" x14ac:dyDescent="0.25">
      <c r="A985" s="14">
        <v>34452</v>
      </c>
      <c r="B985" s="3">
        <v>118</v>
      </c>
      <c r="C985" s="4">
        <v>25.47</v>
      </c>
      <c r="D985" s="5">
        <v>4.5999999999999996</v>
      </c>
      <c r="E985" s="5">
        <v>11.8</v>
      </c>
      <c r="F985" s="5">
        <v>-3.3</v>
      </c>
      <c r="G985" s="4">
        <v>50.1</v>
      </c>
      <c r="H985" s="4">
        <v>17.399999999999999</v>
      </c>
      <c r="I985" s="4">
        <v>0.5</v>
      </c>
      <c r="J985" s="4">
        <v>3.1</v>
      </c>
      <c r="K985" s="4">
        <v>0</v>
      </c>
      <c r="L985" s="4">
        <v>12</v>
      </c>
      <c r="M985" s="4">
        <v>-999</v>
      </c>
      <c r="N985" s="4">
        <v>-999</v>
      </c>
      <c r="O985" s="4">
        <v>1.3</v>
      </c>
      <c r="P985" s="5">
        <v>-999</v>
      </c>
      <c r="Q985" s="5">
        <v>-999</v>
      </c>
      <c r="R985" s="6">
        <v>0.24099999999999999</v>
      </c>
      <c r="S985" s="34">
        <f>ROUND((0.6105*(EXP((17.273*E985)/(E985+237.3))))*(100-H985)/100,3)</f>
        <v>1.143</v>
      </c>
      <c r="T985" s="6">
        <f>IF(V985&lt;V986,L985,0)</f>
        <v>0</v>
      </c>
      <c r="U985" s="6">
        <f>IF(T985&gt;0,M985,-999)</f>
        <v>-999</v>
      </c>
      <c r="V985">
        <v>199404</v>
      </c>
      <c r="W985">
        <v>1994</v>
      </c>
    </row>
    <row r="986" spans="1:23" x14ac:dyDescent="0.25">
      <c r="A986" s="14">
        <v>34453</v>
      </c>
      <c r="B986" s="3">
        <v>119</v>
      </c>
      <c r="C986" s="4">
        <v>20.07</v>
      </c>
      <c r="D986" s="5">
        <v>5.8</v>
      </c>
      <c r="E986" s="5">
        <v>12.6</v>
      </c>
      <c r="F986" s="5">
        <v>0.7</v>
      </c>
      <c r="G986" s="4">
        <v>46.7</v>
      </c>
      <c r="H986" s="4">
        <v>27.3</v>
      </c>
      <c r="I986" s="4">
        <v>0.9</v>
      </c>
      <c r="J986" s="4">
        <v>4.3</v>
      </c>
      <c r="K986" s="4">
        <v>0</v>
      </c>
      <c r="L986" s="4">
        <v>3</v>
      </c>
      <c r="M986" s="4">
        <v>-999</v>
      </c>
      <c r="N986" s="4">
        <v>-999</v>
      </c>
      <c r="O986" s="4">
        <v>2.7</v>
      </c>
      <c r="P986" s="5">
        <v>-999</v>
      </c>
      <c r="Q986" s="5">
        <v>-999</v>
      </c>
      <c r="R986" s="6">
        <v>0.39800000000000002</v>
      </c>
      <c r="S986" s="34">
        <f>ROUND((0.6105*(EXP((17.273*E986)/(E986+237.3))))*(100-H986)/100,3)</f>
        <v>1.06</v>
      </c>
      <c r="T986" s="6">
        <f>IF(V986&lt;V987,L986,0)</f>
        <v>0</v>
      </c>
      <c r="U986" s="6">
        <f>IF(T986&gt;0,M986,-999)</f>
        <v>-999</v>
      </c>
      <c r="V986">
        <v>199404</v>
      </c>
      <c r="W986">
        <v>1994</v>
      </c>
    </row>
    <row r="987" spans="1:23" x14ac:dyDescent="0.25">
      <c r="A987" s="14">
        <v>34454</v>
      </c>
      <c r="B987" s="3">
        <v>120</v>
      </c>
      <c r="C987" s="4">
        <v>3.2</v>
      </c>
      <c r="D987" s="5">
        <v>-0.5</v>
      </c>
      <c r="E987" s="5">
        <v>2.5</v>
      </c>
      <c r="F987" s="5">
        <v>-3.1</v>
      </c>
      <c r="G987" s="4">
        <v>88.9</v>
      </c>
      <c r="H987" s="4">
        <v>42.2</v>
      </c>
      <c r="I987" s="4">
        <v>0.4</v>
      </c>
      <c r="J987" s="4">
        <v>3.2</v>
      </c>
      <c r="K987" s="4">
        <v>40.700000000000003</v>
      </c>
      <c r="L987" s="4">
        <v>316</v>
      </c>
      <c r="M987" s="4">
        <v>-999</v>
      </c>
      <c r="N987" s="4">
        <v>-999</v>
      </c>
      <c r="O987" s="4">
        <v>0.3</v>
      </c>
      <c r="P987" s="5">
        <v>-999</v>
      </c>
      <c r="Q987" s="5">
        <v>-999</v>
      </c>
      <c r="R987" s="6">
        <v>0.309</v>
      </c>
      <c r="S987" s="34">
        <f>ROUND((0.6105*(EXP((17.273*E987)/(E987+237.3))))*(100-H987)/100,3)</f>
        <v>0.42199999999999999</v>
      </c>
      <c r="T987" s="6">
        <f>IF(V987&lt;V988,L987,0)</f>
        <v>316</v>
      </c>
      <c r="U987" s="6">
        <f>IF(T987&gt;0,M987,-999)</f>
        <v>-999</v>
      </c>
      <c r="V987">
        <v>199404</v>
      </c>
      <c r="W987">
        <v>1994</v>
      </c>
    </row>
    <row r="988" spans="1:23" x14ac:dyDescent="0.25">
      <c r="A988" s="14">
        <v>34455</v>
      </c>
      <c r="B988" s="3">
        <v>121</v>
      </c>
      <c r="C988" s="4">
        <v>15.7</v>
      </c>
      <c r="D988" s="5">
        <v>0.4</v>
      </c>
      <c r="E988" s="5">
        <v>5.6</v>
      </c>
      <c r="F988" s="5">
        <v>-3.2</v>
      </c>
      <c r="G988" s="4">
        <v>87.9</v>
      </c>
      <c r="H988" s="4">
        <v>59</v>
      </c>
      <c r="I988" s="4">
        <v>0.5</v>
      </c>
      <c r="J988" s="4">
        <v>3.3</v>
      </c>
      <c r="K988" s="4">
        <v>0</v>
      </c>
      <c r="L988" s="4">
        <v>116</v>
      </c>
      <c r="M988" s="4">
        <v>-999</v>
      </c>
      <c r="N988" s="4">
        <v>-999</v>
      </c>
      <c r="O988" s="4">
        <v>0</v>
      </c>
      <c r="P988" s="5">
        <v>-999</v>
      </c>
      <c r="Q988" s="5">
        <v>-999</v>
      </c>
      <c r="R988" s="6">
        <v>0.53500000000000003</v>
      </c>
      <c r="S988" s="34">
        <f>ROUND((0.6105*(EXP((17.273*E988)/(E988+237.3))))*(100-H988)/100,3)</f>
        <v>0.373</v>
      </c>
      <c r="T988" s="6">
        <f>IF(V988&lt;V989,L988,0)</f>
        <v>0</v>
      </c>
      <c r="U988" s="6">
        <f>IF(T988&gt;0,M988,-999)</f>
        <v>-999</v>
      </c>
      <c r="V988">
        <v>199405</v>
      </c>
      <c r="W988">
        <v>1994</v>
      </c>
    </row>
    <row r="989" spans="1:23" x14ac:dyDescent="0.25">
      <c r="A989" s="14">
        <v>34456</v>
      </c>
      <c r="B989" s="3">
        <v>122</v>
      </c>
      <c r="C989" s="4">
        <v>17.07</v>
      </c>
      <c r="D989" s="5">
        <v>1.2</v>
      </c>
      <c r="E989" s="5">
        <v>7.4</v>
      </c>
      <c r="F989" s="5">
        <v>-3</v>
      </c>
      <c r="G989" s="4">
        <v>67.2</v>
      </c>
      <c r="H989" s="4">
        <v>38</v>
      </c>
      <c r="I989" s="4">
        <v>0.8</v>
      </c>
      <c r="J989" s="4">
        <v>4</v>
      </c>
      <c r="K989" s="4">
        <v>0</v>
      </c>
      <c r="L989" s="4">
        <v>74</v>
      </c>
      <c r="M989" s="4">
        <v>-999</v>
      </c>
      <c r="N989" s="4">
        <v>-999</v>
      </c>
      <c r="O989" s="4">
        <v>-0.1</v>
      </c>
      <c r="P989" s="5">
        <v>-999</v>
      </c>
      <c r="Q989" s="5">
        <v>-999</v>
      </c>
      <c r="R989" s="6">
        <v>0.39</v>
      </c>
      <c r="S989" s="34">
        <f>ROUND((0.6105*(EXP((17.273*E989)/(E989+237.3))))*(100-H989)/100,3)</f>
        <v>0.63800000000000001</v>
      </c>
      <c r="T989" s="6">
        <f>IF(V989&lt;V990,L989,0)</f>
        <v>0</v>
      </c>
      <c r="U989" s="6">
        <f>IF(T989&gt;0,M989,-999)</f>
        <v>-999</v>
      </c>
      <c r="V989">
        <v>199405</v>
      </c>
      <c r="W989">
        <v>1994</v>
      </c>
    </row>
    <row r="990" spans="1:23" x14ac:dyDescent="0.25">
      <c r="A990" s="14">
        <v>34457</v>
      </c>
      <c r="B990" s="3">
        <v>123</v>
      </c>
      <c r="C990" s="4">
        <v>16.98</v>
      </c>
      <c r="D990" s="5">
        <v>3.4</v>
      </c>
      <c r="E990" s="5">
        <v>11.2</v>
      </c>
      <c r="F990" s="5">
        <v>-4.2</v>
      </c>
      <c r="G990" s="4">
        <v>61.6</v>
      </c>
      <c r="H990" s="4">
        <v>38.799999999999997</v>
      </c>
      <c r="I990" s="4">
        <v>0.8</v>
      </c>
      <c r="J990" s="4">
        <v>4.0999999999999996</v>
      </c>
      <c r="K990" s="4">
        <v>0</v>
      </c>
      <c r="L990" s="4">
        <v>37</v>
      </c>
      <c r="M990" s="4">
        <v>-999</v>
      </c>
      <c r="N990" s="4">
        <v>-999</v>
      </c>
      <c r="O990" s="4">
        <v>0.2</v>
      </c>
      <c r="P990" s="5">
        <v>-999</v>
      </c>
      <c r="Q990" s="5">
        <v>-999</v>
      </c>
      <c r="R990" s="6">
        <v>0.51500000000000001</v>
      </c>
      <c r="S990" s="34">
        <f>ROUND((0.6105*(EXP((17.273*E990)/(E990+237.3))))*(100-H990)/100,3)</f>
        <v>0.81399999999999995</v>
      </c>
      <c r="T990" s="6">
        <f>IF(V990&lt;V991,L990,0)</f>
        <v>0</v>
      </c>
      <c r="U990" s="6">
        <f>IF(T990&gt;0,M990,-999)</f>
        <v>-999</v>
      </c>
      <c r="V990">
        <v>199405</v>
      </c>
      <c r="W990">
        <v>1994</v>
      </c>
    </row>
    <row r="991" spans="1:23" x14ac:dyDescent="0.25">
      <c r="A991" s="14">
        <v>34458</v>
      </c>
      <c r="B991" s="3">
        <v>124</v>
      </c>
      <c r="C991" s="4">
        <v>8.8000000000000007</v>
      </c>
      <c r="D991" s="5">
        <v>3.1</v>
      </c>
      <c r="E991" s="5">
        <v>10.6</v>
      </c>
      <c r="F991" s="5">
        <v>0.1</v>
      </c>
      <c r="G991" s="4">
        <v>88</v>
      </c>
      <c r="H991" s="4">
        <v>58.9</v>
      </c>
      <c r="I991" s="4">
        <v>0.7</v>
      </c>
      <c r="J991" s="4">
        <v>4</v>
      </c>
      <c r="K991" s="4">
        <v>2.5</v>
      </c>
      <c r="L991" s="4">
        <v>6</v>
      </c>
      <c r="M991" s="4">
        <v>-999</v>
      </c>
      <c r="N991" s="4">
        <v>-999</v>
      </c>
      <c r="O991" s="4">
        <v>1.7</v>
      </c>
      <c r="P991" s="5">
        <v>-999</v>
      </c>
      <c r="Q991" s="5">
        <v>-999</v>
      </c>
      <c r="R991" s="6">
        <v>0.75</v>
      </c>
      <c r="S991" s="34">
        <f>ROUND((0.6105*(EXP((17.273*E991)/(E991+237.3))))*(100-H991)/100,3)</f>
        <v>0.52500000000000002</v>
      </c>
      <c r="T991" s="6">
        <f>IF(V991&lt;V992,L991,0)</f>
        <v>0</v>
      </c>
      <c r="U991" s="6">
        <f>IF(T991&gt;0,M991,-999)</f>
        <v>-999</v>
      </c>
      <c r="V991">
        <v>199405</v>
      </c>
      <c r="W991">
        <v>1994</v>
      </c>
    </row>
    <row r="992" spans="1:23" x14ac:dyDescent="0.25">
      <c r="A992" s="14">
        <v>34459</v>
      </c>
      <c r="B992" s="3">
        <v>125</v>
      </c>
      <c r="C992" s="4">
        <v>26.43</v>
      </c>
      <c r="D992" s="5">
        <v>7.2</v>
      </c>
      <c r="E992" s="5">
        <v>14.7</v>
      </c>
      <c r="F992" s="5">
        <v>-0.4</v>
      </c>
      <c r="G992" s="4">
        <v>58.9</v>
      </c>
      <c r="H992" s="4">
        <v>25.2</v>
      </c>
      <c r="I992" s="4">
        <v>0.8</v>
      </c>
      <c r="J992" s="4">
        <v>5.6</v>
      </c>
      <c r="K992" s="4">
        <v>0</v>
      </c>
      <c r="L992" s="4">
        <v>1</v>
      </c>
      <c r="M992" s="4">
        <v>-999</v>
      </c>
      <c r="N992" s="4">
        <v>-999</v>
      </c>
      <c r="O992" s="4">
        <v>5.8</v>
      </c>
      <c r="P992" s="5">
        <v>-999</v>
      </c>
      <c r="Q992" s="5">
        <v>-999</v>
      </c>
      <c r="R992" s="6">
        <v>0.42099999999999999</v>
      </c>
      <c r="S992" s="34">
        <f>ROUND((0.6105*(EXP((17.273*E992)/(E992+237.3))))*(100-H992)/100,3)</f>
        <v>1.2509999999999999</v>
      </c>
      <c r="T992" s="6">
        <f>IF(V992&lt;V993,L992,0)</f>
        <v>0</v>
      </c>
      <c r="U992" s="6">
        <f>IF(T992&gt;0,M992,-999)</f>
        <v>-999</v>
      </c>
      <c r="V992">
        <v>199405</v>
      </c>
      <c r="W992">
        <v>1994</v>
      </c>
    </row>
    <row r="993" spans="1:23" x14ac:dyDescent="0.25">
      <c r="A993" s="14">
        <v>34460</v>
      </c>
      <c r="B993" s="3">
        <v>126</v>
      </c>
      <c r="C993" s="4">
        <v>26.28</v>
      </c>
      <c r="D993" s="5">
        <v>12</v>
      </c>
      <c r="E993" s="5">
        <v>19.899999999999999</v>
      </c>
      <c r="F993" s="5">
        <v>3.5</v>
      </c>
      <c r="G993" s="4">
        <v>41</v>
      </c>
      <c r="H993" s="4">
        <v>21.5</v>
      </c>
      <c r="I993" s="4">
        <v>0.7</v>
      </c>
      <c r="J993" s="4">
        <v>3.7</v>
      </c>
      <c r="K993" s="4">
        <v>0</v>
      </c>
      <c r="L993" s="4">
        <v>0</v>
      </c>
      <c r="M993" s="4">
        <v>-999</v>
      </c>
      <c r="N993" s="4">
        <v>-999</v>
      </c>
      <c r="O993" s="4">
        <v>9.1999999999999993</v>
      </c>
      <c r="P993" s="5">
        <v>-999</v>
      </c>
      <c r="Q993" s="5">
        <v>-999</v>
      </c>
      <c r="R993" s="6">
        <v>0.498</v>
      </c>
      <c r="S993" s="34">
        <f>ROUND((0.6105*(EXP((17.273*E993)/(E993+237.3))))*(100-H993)/100,3)</f>
        <v>1.8240000000000001</v>
      </c>
      <c r="T993" s="6">
        <f>IF(V993&lt;V994,L993,0)</f>
        <v>0</v>
      </c>
      <c r="U993" s="6">
        <f>IF(T993&gt;0,M993,-999)</f>
        <v>-999</v>
      </c>
      <c r="V993">
        <v>199405</v>
      </c>
      <c r="W993">
        <v>1994</v>
      </c>
    </row>
    <row r="994" spans="1:23" x14ac:dyDescent="0.25">
      <c r="A994" s="14">
        <v>34461</v>
      </c>
      <c r="B994" s="3">
        <v>127</v>
      </c>
      <c r="C994" s="4">
        <v>26.7</v>
      </c>
      <c r="D994" s="5">
        <v>12.3</v>
      </c>
      <c r="E994" s="5">
        <v>19.2</v>
      </c>
      <c r="F994" s="5">
        <v>5.0999999999999996</v>
      </c>
      <c r="G994" s="4">
        <v>43.9</v>
      </c>
      <c r="H994" s="4">
        <v>17.3</v>
      </c>
      <c r="I994" s="4">
        <v>0.9</v>
      </c>
      <c r="J994" s="4">
        <v>5.5</v>
      </c>
      <c r="K994" s="4">
        <v>0</v>
      </c>
      <c r="L994" s="4">
        <v>0</v>
      </c>
      <c r="M994" s="4">
        <v>-999</v>
      </c>
      <c r="N994" s="4">
        <v>-999</v>
      </c>
      <c r="O994" s="4">
        <v>11.6</v>
      </c>
      <c r="P994" s="5">
        <v>-999</v>
      </c>
      <c r="Q994" s="5">
        <v>-999</v>
      </c>
      <c r="R994" s="6">
        <v>0.38500000000000001</v>
      </c>
      <c r="S994" s="34">
        <f>ROUND((0.6105*(EXP((17.273*E994)/(E994+237.3))))*(100-H994)/100,3)</f>
        <v>1.84</v>
      </c>
      <c r="T994" s="6">
        <f>IF(V994&lt;V995,L994,0)</f>
        <v>0</v>
      </c>
      <c r="U994" s="6">
        <f>IF(T994&gt;0,M994,-999)</f>
        <v>-999</v>
      </c>
      <c r="V994">
        <v>199405</v>
      </c>
      <c r="W994">
        <v>1994</v>
      </c>
    </row>
    <row r="995" spans="1:23" x14ac:dyDescent="0.25">
      <c r="A995" s="14">
        <v>34462</v>
      </c>
      <c r="B995" s="3">
        <v>128</v>
      </c>
      <c r="C995" s="4">
        <v>27.14</v>
      </c>
      <c r="D995" s="5">
        <v>14.3</v>
      </c>
      <c r="E995" s="5">
        <v>21.9</v>
      </c>
      <c r="F995" s="5">
        <v>6.7</v>
      </c>
      <c r="G995" s="4">
        <v>25.8</v>
      </c>
      <c r="H995" s="4">
        <v>14.9</v>
      </c>
      <c r="I995" s="4">
        <v>0.8</v>
      </c>
      <c r="J995" s="4">
        <v>4.2</v>
      </c>
      <c r="K995" s="4">
        <v>0</v>
      </c>
      <c r="L995" s="4">
        <v>0</v>
      </c>
      <c r="M995" s="4">
        <v>-999</v>
      </c>
      <c r="N995" s="4">
        <v>-999</v>
      </c>
      <c r="O995" s="4">
        <v>12</v>
      </c>
      <c r="P995" s="5">
        <v>-999</v>
      </c>
      <c r="Q995" s="5">
        <v>-999</v>
      </c>
      <c r="R995" s="6">
        <v>0.39100000000000001</v>
      </c>
      <c r="S995" s="34">
        <f>ROUND((0.6105*(EXP((17.273*E995)/(E995+237.3))))*(100-H995)/100,3)</f>
        <v>2.2360000000000002</v>
      </c>
      <c r="T995" s="6">
        <f>IF(V995&lt;V996,L995,0)</f>
        <v>0</v>
      </c>
      <c r="U995" s="6">
        <f>IF(T995&gt;0,M995,-999)</f>
        <v>-999</v>
      </c>
      <c r="V995">
        <v>199405</v>
      </c>
      <c r="W995">
        <v>1994</v>
      </c>
    </row>
    <row r="996" spans="1:23" x14ac:dyDescent="0.25">
      <c r="A996" s="14">
        <v>34463</v>
      </c>
      <c r="B996" s="3">
        <v>129</v>
      </c>
      <c r="C996" s="4">
        <v>17.09</v>
      </c>
      <c r="D996" s="5">
        <v>10.6</v>
      </c>
      <c r="E996" s="5">
        <v>17.399999999999999</v>
      </c>
      <c r="F996" s="5">
        <v>5.4</v>
      </c>
      <c r="G996" s="4">
        <v>60</v>
      </c>
      <c r="H996" s="4">
        <v>26.3</v>
      </c>
      <c r="I996" s="4">
        <v>0.8</v>
      </c>
      <c r="J996" s="4">
        <v>4.0999999999999996</v>
      </c>
      <c r="K996" s="4">
        <v>0.5</v>
      </c>
      <c r="L996" s="4">
        <v>0</v>
      </c>
      <c r="M996" s="4">
        <v>-999</v>
      </c>
      <c r="N996" s="4">
        <v>-999</v>
      </c>
      <c r="O996" s="4">
        <v>11.4</v>
      </c>
      <c r="P996" s="5">
        <v>-999</v>
      </c>
      <c r="Q996" s="5">
        <v>-999</v>
      </c>
      <c r="R996" s="6">
        <v>0.52300000000000002</v>
      </c>
      <c r="S996" s="34">
        <f>ROUND((0.6105*(EXP((17.273*E996)/(E996+237.3))))*(100-H996)/100,3)</f>
        <v>1.464</v>
      </c>
      <c r="T996" s="6">
        <f>IF(V996&lt;V997,L996,0)</f>
        <v>0</v>
      </c>
      <c r="U996" s="6">
        <f>IF(T996&gt;0,M996,-999)</f>
        <v>-999</v>
      </c>
      <c r="V996">
        <v>199405</v>
      </c>
      <c r="W996">
        <v>1994</v>
      </c>
    </row>
    <row r="997" spans="1:23" x14ac:dyDescent="0.25">
      <c r="A997" s="14">
        <v>34464</v>
      </c>
      <c r="B997" s="3">
        <v>130</v>
      </c>
      <c r="C997" s="4">
        <v>18.739999999999998</v>
      </c>
      <c r="D997" s="5">
        <v>8</v>
      </c>
      <c r="E997" s="5">
        <v>13.6</v>
      </c>
      <c r="F997" s="5">
        <v>3.7</v>
      </c>
      <c r="G997" s="4">
        <v>73.3</v>
      </c>
      <c r="H997" s="4">
        <v>50.1</v>
      </c>
      <c r="I997" s="4">
        <v>1.4</v>
      </c>
      <c r="J997" s="4">
        <v>7.8</v>
      </c>
      <c r="K997" s="4">
        <v>0</v>
      </c>
      <c r="L997" s="4">
        <v>0</v>
      </c>
      <c r="M997" s="4">
        <v>-999</v>
      </c>
      <c r="N997" s="4">
        <v>-999</v>
      </c>
      <c r="O997" s="4">
        <v>11.1</v>
      </c>
      <c r="P997" s="5">
        <v>-999</v>
      </c>
      <c r="Q997" s="5">
        <v>-999</v>
      </c>
      <c r="R997" s="6">
        <v>0.77900000000000003</v>
      </c>
      <c r="S997" s="34">
        <f>ROUND((0.6105*(EXP((17.273*E997)/(E997+237.3))))*(100-H997)/100,3)</f>
        <v>0.77700000000000002</v>
      </c>
      <c r="T997" s="6">
        <f>IF(V997&lt;V998,L997,0)</f>
        <v>0</v>
      </c>
      <c r="U997" s="6">
        <f>IF(T997&gt;0,M997,-999)</f>
        <v>-999</v>
      </c>
      <c r="V997">
        <v>199405</v>
      </c>
      <c r="W997">
        <v>1994</v>
      </c>
    </row>
    <row r="998" spans="1:23" x14ac:dyDescent="0.25">
      <c r="A998" s="14">
        <v>34465</v>
      </c>
      <c r="B998" s="3">
        <v>131</v>
      </c>
      <c r="C998" s="4">
        <v>13.37</v>
      </c>
      <c r="D998" s="5">
        <v>9.5</v>
      </c>
      <c r="E998" s="5">
        <v>16.3</v>
      </c>
      <c r="F998" s="5">
        <v>2.6</v>
      </c>
      <c r="G998" s="4">
        <v>77.099999999999994</v>
      </c>
      <c r="H998" s="4">
        <v>46.3</v>
      </c>
      <c r="I998" s="4">
        <v>0.9</v>
      </c>
      <c r="J998" s="4">
        <v>5.8</v>
      </c>
      <c r="K998" s="4">
        <v>2.2999999999999998</v>
      </c>
      <c r="L998" s="4">
        <v>0</v>
      </c>
      <c r="M998" s="4">
        <v>-999</v>
      </c>
      <c r="N998" s="4">
        <v>-999</v>
      </c>
      <c r="O998" s="4">
        <v>9.8000000000000007</v>
      </c>
      <c r="P998" s="5">
        <v>-999</v>
      </c>
      <c r="Q998" s="5">
        <v>-999</v>
      </c>
      <c r="R998" s="6">
        <v>0.85799999999999998</v>
      </c>
      <c r="S998" s="34">
        <f>ROUND((0.6105*(EXP((17.273*E998)/(E998+237.3))))*(100-H998)/100,3)</f>
        <v>0.995</v>
      </c>
      <c r="T998" s="6">
        <f>IF(V998&lt;V999,L998,0)</f>
        <v>0</v>
      </c>
      <c r="U998" s="6">
        <f>IF(T998&gt;0,M998,-999)</f>
        <v>-999</v>
      </c>
      <c r="V998">
        <v>199405</v>
      </c>
      <c r="W998">
        <v>1994</v>
      </c>
    </row>
    <row r="999" spans="1:23" x14ac:dyDescent="0.25">
      <c r="A999" s="14">
        <v>34466</v>
      </c>
      <c r="B999" s="3">
        <v>132</v>
      </c>
      <c r="C999" s="4">
        <v>18.47</v>
      </c>
      <c r="D999" s="5">
        <v>5.0999999999999996</v>
      </c>
      <c r="E999" s="5">
        <v>11</v>
      </c>
      <c r="F999" s="5">
        <v>-0.5</v>
      </c>
      <c r="G999" s="4">
        <v>65.2</v>
      </c>
      <c r="H999" s="4">
        <v>30.9</v>
      </c>
      <c r="I999" s="4">
        <v>1.1000000000000001</v>
      </c>
      <c r="J999" s="4">
        <v>5.3</v>
      </c>
      <c r="K999" s="4">
        <v>0</v>
      </c>
      <c r="L999" s="4">
        <v>0</v>
      </c>
      <c r="M999" s="4">
        <v>-999</v>
      </c>
      <c r="N999" s="4">
        <v>-999</v>
      </c>
      <c r="O999" s="4">
        <v>9.9</v>
      </c>
      <c r="P999" s="5">
        <v>-999</v>
      </c>
      <c r="Q999" s="5">
        <v>-999</v>
      </c>
      <c r="R999" s="6">
        <v>0.40600000000000003</v>
      </c>
      <c r="S999" s="34">
        <f>ROUND((0.6105*(EXP((17.273*E999)/(E999+237.3))))*(100-H999)/100,3)</f>
        <v>0.90700000000000003</v>
      </c>
      <c r="T999" s="6">
        <f>IF(V999&lt;V1000,L999,0)</f>
        <v>0</v>
      </c>
      <c r="U999" s="6">
        <f>IF(T999&gt;0,M999,-999)</f>
        <v>-999</v>
      </c>
      <c r="V999">
        <v>199405</v>
      </c>
      <c r="W999">
        <v>1994</v>
      </c>
    </row>
    <row r="1000" spans="1:23" x14ac:dyDescent="0.25">
      <c r="A1000" s="14">
        <v>34467</v>
      </c>
      <c r="B1000" s="3">
        <v>133</v>
      </c>
      <c r="C1000" s="4">
        <v>22.01</v>
      </c>
      <c r="D1000" s="5">
        <v>2.5</v>
      </c>
      <c r="E1000" s="5">
        <v>10</v>
      </c>
      <c r="F1000" s="5">
        <v>-2.9</v>
      </c>
      <c r="G1000" s="4">
        <v>58.6</v>
      </c>
      <c r="H1000" s="4">
        <v>29.7</v>
      </c>
      <c r="I1000" s="4">
        <v>1.3</v>
      </c>
      <c r="J1000" s="4">
        <v>5.9</v>
      </c>
      <c r="K1000" s="4">
        <v>0</v>
      </c>
      <c r="L1000" s="4">
        <v>0</v>
      </c>
      <c r="M1000" s="4">
        <v>-999</v>
      </c>
      <c r="N1000" s="4">
        <v>-999</v>
      </c>
      <c r="O1000" s="4">
        <v>7.9</v>
      </c>
      <c r="P1000" s="5">
        <v>-999</v>
      </c>
      <c r="Q1000" s="5">
        <v>-999</v>
      </c>
      <c r="R1000" s="6">
        <v>0.36399999999999999</v>
      </c>
      <c r="S1000" s="34">
        <f>ROUND((0.6105*(EXP((17.273*E1000)/(E1000+237.3))))*(100-H1000)/100,3)</f>
        <v>0.86299999999999999</v>
      </c>
      <c r="T1000" s="6">
        <f>IF(V1000&lt;V1001,L1000,0)</f>
        <v>0</v>
      </c>
      <c r="U1000" s="6">
        <f>IF(T1000&gt;0,M1000,-999)</f>
        <v>-999</v>
      </c>
      <c r="V1000">
        <v>199405</v>
      </c>
      <c r="W1000">
        <v>1994</v>
      </c>
    </row>
    <row r="1001" spans="1:23" x14ac:dyDescent="0.25">
      <c r="A1001" s="14">
        <v>34468</v>
      </c>
      <c r="B1001" s="3">
        <v>134</v>
      </c>
      <c r="C1001" s="4">
        <v>16.850000000000001</v>
      </c>
      <c r="D1001" s="5">
        <v>3.6</v>
      </c>
      <c r="E1001" s="5">
        <v>10.1</v>
      </c>
      <c r="F1001" s="5">
        <v>-4.3</v>
      </c>
      <c r="G1001" s="4">
        <v>67.599999999999994</v>
      </c>
      <c r="H1001" s="4">
        <v>34.5</v>
      </c>
      <c r="I1001" s="4">
        <v>1.3</v>
      </c>
      <c r="J1001" s="4">
        <v>5.5</v>
      </c>
      <c r="K1001" s="4">
        <v>3</v>
      </c>
      <c r="L1001" s="4">
        <v>0</v>
      </c>
      <c r="M1001" s="4">
        <v>-999</v>
      </c>
      <c r="N1001" s="4">
        <v>-999</v>
      </c>
      <c r="O1001" s="4">
        <v>6.5</v>
      </c>
      <c r="P1001" s="5">
        <v>-999</v>
      </c>
      <c r="Q1001" s="5">
        <v>-999</v>
      </c>
      <c r="R1001" s="6">
        <v>0.42699999999999999</v>
      </c>
      <c r="S1001" s="34">
        <f>ROUND((0.6105*(EXP((17.273*E1001)/(E1001+237.3))))*(100-H1001)/100,3)</f>
        <v>0.80900000000000005</v>
      </c>
      <c r="T1001" s="6">
        <f>IF(V1001&lt;V1002,L1001,0)</f>
        <v>0</v>
      </c>
      <c r="U1001" s="6">
        <f>IF(T1001&gt;0,M1001,-999)</f>
        <v>-999</v>
      </c>
      <c r="V1001">
        <v>199405</v>
      </c>
      <c r="W1001">
        <v>1994</v>
      </c>
    </row>
    <row r="1002" spans="1:23" x14ac:dyDescent="0.25">
      <c r="A1002" s="14">
        <v>34469</v>
      </c>
      <c r="B1002" s="3">
        <v>135</v>
      </c>
      <c r="C1002" s="4">
        <v>6.01</v>
      </c>
      <c r="D1002" s="5">
        <v>3.4</v>
      </c>
      <c r="E1002" s="5">
        <v>5.4</v>
      </c>
      <c r="F1002" s="5">
        <v>0.6</v>
      </c>
      <c r="G1002" s="4">
        <v>84.4</v>
      </c>
      <c r="H1002" s="4">
        <v>66.599999999999994</v>
      </c>
      <c r="I1002" s="4">
        <v>1.3</v>
      </c>
      <c r="J1002" s="4">
        <v>5.4</v>
      </c>
      <c r="K1002" s="4">
        <v>0.8</v>
      </c>
      <c r="L1002" s="4">
        <v>0</v>
      </c>
      <c r="M1002" s="4">
        <v>-999</v>
      </c>
      <c r="N1002" s="4">
        <v>-999</v>
      </c>
      <c r="O1002" s="4">
        <v>6</v>
      </c>
      <c r="P1002" s="5">
        <v>-999</v>
      </c>
      <c r="Q1002" s="5">
        <v>-999</v>
      </c>
      <c r="R1002" s="6">
        <v>0.59699999999999998</v>
      </c>
      <c r="S1002" s="34">
        <f>ROUND((0.6105*(EXP((17.273*E1002)/(E1002+237.3))))*(100-H1002)/100,3)</f>
        <v>0.29899999999999999</v>
      </c>
      <c r="T1002" s="6">
        <f>IF(V1002&lt;V1003,L1002,0)</f>
        <v>0</v>
      </c>
      <c r="U1002" s="6">
        <f>IF(T1002&gt;0,M1002,-999)</f>
        <v>-999</v>
      </c>
      <c r="V1002">
        <v>199405</v>
      </c>
      <c r="W1002">
        <v>1994</v>
      </c>
    </row>
    <row r="1003" spans="1:23" x14ac:dyDescent="0.25">
      <c r="A1003" s="14">
        <v>34470</v>
      </c>
      <c r="B1003" s="3">
        <v>136</v>
      </c>
      <c r="C1003" s="4">
        <v>6.89</v>
      </c>
      <c r="D1003" s="5">
        <v>1.2</v>
      </c>
      <c r="E1003" s="5">
        <v>3.7</v>
      </c>
      <c r="F1003" s="5">
        <v>0</v>
      </c>
      <c r="G1003" s="4">
        <v>98.6</v>
      </c>
      <c r="H1003" s="4">
        <v>91</v>
      </c>
      <c r="I1003" s="4">
        <v>0.4</v>
      </c>
      <c r="J1003" s="4">
        <v>2.9</v>
      </c>
      <c r="K1003" s="4">
        <v>8.1</v>
      </c>
      <c r="L1003" s="4">
        <v>0</v>
      </c>
      <c r="M1003" s="4">
        <v>-999</v>
      </c>
      <c r="N1003" s="4">
        <v>-999</v>
      </c>
      <c r="O1003" s="4">
        <v>5.6</v>
      </c>
      <c r="P1003" s="5">
        <v>-999</v>
      </c>
      <c r="Q1003" s="5">
        <v>-999</v>
      </c>
      <c r="R1003" s="6">
        <v>0.72499999999999998</v>
      </c>
      <c r="S1003" s="34">
        <f>ROUND((0.6105*(EXP((17.273*E1003)/(E1003+237.3))))*(100-H1003)/100,3)</f>
        <v>7.1999999999999995E-2</v>
      </c>
      <c r="T1003" s="6">
        <f>IF(V1003&lt;V1004,L1003,0)</f>
        <v>0</v>
      </c>
      <c r="U1003" s="6">
        <f>IF(T1003&gt;0,M1003,-999)</f>
        <v>-999</v>
      </c>
      <c r="V1003">
        <v>199405</v>
      </c>
      <c r="W1003">
        <v>1994</v>
      </c>
    </row>
    <row r="1004" spans="1:23" x14ac:dyDescent="0.25">
      <c r="A1004" s="14">
        <v>34471</v>
      </c>
      <c r="B1004" s="3">
        <v>137</v>
      </c>
      <c r="C1004" s="4">
        <v>15.9</v>
      </c>
      <c r="D1004" s="5">
        <v>4</v>
      </c>
      <c r="E1004" s="5">
        <v>11</v>
      </c>
      <c r="F1004" s="5">
        <v>0.5</v>
      </c>
      <c r="G1004" s="4">
        <v>86.9</v>
      </c>
      <c r="H1004" s="4">
        <v>49.1</v>
      </c>
      <c r="I1004" s="4">
        <v>0.6</v>
      </c>
      <c r="J1004" s="4">
        <v>4.8</v>
      </c>
      <c r="K1004" s="4">
        <v>0.3</v>
      </c>
      <c r="L1004" s="4">
        <v>0</v>
      </c>
      <c r="M1004" s="4">
        <v>-999</v>
      </c>
      <c r="N1004" s="4">
        <v>-999</v>
      </c>
      <c r="O1004" s="4">
        <v>8.1999999999999993</v>
      </c>
      <c r="P1004" s="5">
        <v>-999</v>
      </c>
      <c r="Q1004" s="5">
        <v>-999</v>
      </c>
      <c r="R1004" s="6">
        <v>0.64300000000000002</v>
      </c>
      <c r="S1004" s="34">
        <f>ROUND((0.6105*(EXP((17.273*E1004)/(E1004+237.3))))*(100-H1004)/100,3)</f>
        <v>0.66800000000000004</v>
      </c>
      <c r="T1004" s="6">
        <f>IF(V1004&lt;V1005,L1004,0)</f>
        <v>0</v>
      </c>
      <c r="U1004" s="6">
        <f>IF(T1004&gt;0,M1004,-999)</f>
        <v>-999</v>
      </c>
      <c r="V1004">
        <v>199405</v>
      </c>
      <c r="W1004">
        <v>1994</v>
      </c>
    </row>
    <row r="1005" spans="1:23" x14ac:dyDescent="0.25">
      <c r="A1005" s="14">
        <v>34472</v>
      </c>
      <c r="B1005" s="3">
        <v>138</v>
      </c>
      <c r="C1005" s="4">
        <v>15.92</v>
      </c>
      <c r="D1005" s="5">
        <v>5.2</v>
      </c>
      <c r="E1005" s="5">
        <v>10.9</v>
      </c>
      <c r="F1005" s="5">
        <v>2.4</v>
      </c>
      <c r="G1005" s="4">
        <v>82.3</v>
      </c>
      <c r="H1005" s="4">
        <v>52.2</v>
      </c>
      <c r="I1005" s="4">
        <v>1</v>
      </c>
      <c r="J1005" s="4">
        <v>5.0999999999999996</v>
      </c>
      <c r="K1005" s="4">
        <v>1.3</v>
      </c>
      <c r="L1005" s="4">
        <v>0</v>
      </c>
      <c r="M1005" s="4">
        <v>-999</v>
      </c>
      <c r="N1005" s="4">
        <v>-999</v>
      </c>
      <c r="O1005" s="4">
        <v>9</v>
      </c>
      <c r="P1005" s="5">
        <v>-999</v>
      </c>
      <c r="Q1005" s="5">
        <v>-999</v>
      </c>
      <c r="R1005" s="6">
        <v>0.67900000000000005</v>
      </c>
      <c r="S1005" s="34">
        <f>ROUND((0.6105*(EXP((17.273*E1005)/(E1005+237.3))))*(100-H1005)/100,3)</f>
        <v>0.623</v>
      </c>
      <c r="T1005" s="6">
        <f>IF(V1005&lt;V1006,L1005,0)</f>
        <v>0</v>
      </c>
      <c r="U1005" s="6">
        <f>IF(T1005&gt;0,M1005,-999)</f>
        <v>-999</v>
      </c>
      <c r="V1005">
        <v>199405</v>
      </c>
      <c r="W1005">
        <v>1994</v>
      </c>
    </row>
    <row r="1006" spans="1:23" x14ac:dyDescent="0.25">
      <c r="A1006" s="14">
        <v>34473</v>
      </c>
      <c r="B1006" s="3">
        <v>139</v>
      </c>
      <c r="C1006" s="4">
        <v>12.35</v>
      </c>
      <c r="D1006" s="5">
        <v>5.3</v>
      </c>
      <c r="E1006" s="5">
        <v>10.8</v>
      </c>
      <c r="F1006" s="5">
        <v>-0.8</v>
      </c>
      <c r="G1006" s="4">
        <v>78</v>
      </c>
      <c r="H1006" s="4">
        <v>44</v>
      </c>
      <c r="I1006" s="4">
        <v>0.8</v>
      </c>
      <c r="J1006" s="4">
        <v>4.7</v>
      </c>
      <c r="K1006" s="4">
        <v>0.5</v>
      </c>
      <c r="L1006" s="4">
        <v>0</v>
      </c>
      <c r="M1006" s="4">
        <v>-999</v>
      </c>
      <c r="N1006" s="4">
        <v>-999</v>
      </c>
      <c r="O1006" s="4">
        <v>7.3</v>
      </c>
      <c r="P1006" s="5">
        <v>-999</v>
      </c>
      <c r="Q1006" s="5">
        <v>-999</v>
      </c>
      <c r="R1006" s="6">
        <v>0.57099999999999995</v>
      </c>
      <c r="S1006" s="34">
        <f>ROUND((0.6105*(EXP((17.273*E1006)/(E1006+237.3))))*(100-H1006)/100,3)</f>
        <v>0.72499999999999998</v>
      </c>
      <c r="T1006" s="6">
        <f>IF(V1006&lt;V1007,L1006,0)</f>
        <v>0</v>
      </c>
      <c r="U1006" s="6">
        <f>IF(T1006&gt;0,M1006,-999)</f>
        <v>-999</v>
      </c>
      <c r="V1006">
        <v>199405</v>
      </c>
      <c r="W1006">
        <v>1994</v>
      </c>
    </row>
    <row r="1007" spans="1:23" x14ac:dyDescent="0.25">
      <c r="A1007" s="14">
        <v>34474</v>
      </c>
      <c r="B1007" s="3">
        <v>140</v>
      </c>
      <c r="C1007" s="4">
        <v>8.5299999999999994</v>
      </c>
      <c r="D1007" s="5">
        <v>3.6</v>
      </c>
      <c r="E1007" s="5">
        <v>12.2</v>
      </c>
      <c r="F1007" s="5">
        <v>0.6</v>
      </c>
      <c r="G1007" s="4">
        <v>93.8</v>
      </c>
      <c r="H1007" s="4">
        <v>69.099999999999994</v>
      </c>
      <c r="I1007" s="4">
        <v>0.6</v>
      </c>
      <c r="J1007" s="4">
        <v>4</v>
      </c>
      <c r="K1007" s="4">
        <v>8.1</v>
      </c>
      <c r="L1007" s="4">
        <v>0</v>
      </c>
      <c r="M1007" s="4">
        <v>-999</v>
      </c>
      <c r="N1007" s="4">
        <v>-999</v>
      </c>
      <c r="O1007" s="4">
        <v>7.4</v>
      </c>
      <c r="P1007" s="5">
        <v>-999</v>
      </c>
      <c r="Q1007" s="5">
        <v>-999</v>
      </c>
      <c r="R1007" s="6">
        <v>0.98299999999999998</v>
      </c>
      <c r="S1007" s="34">
        <f>ROUND((0.6105*(EXP((17.273*E1007)/(E1007+237.3))))*(100-H1007)/100,3)</f>
        <v>0.439</v>
      </c>
      <c r="T1007" s="6">
        <f>IF(V1007&lt;V1008,L1007,0)</f>
        <v>0</v>
      </c>
      <c r="U1007" s="6">
        <f>IF(T1007&gt;0,M1007,-999)</f>
        <v>-999</v>
      </c>
      <c r="V1007">
        <v>199405</v>
      </c>
      <c r="W1007">
        <v>1994</v>
      </c>
    </row>
    <row r="1008" spans="1:23" x14ac:dyDescent="0.25">
      <c r="A1008" s="14">
        <v>34475</v>
      </c>
      <c r="B1008" s="3">
        <v>141</v>
      </c>
      <c r="C1008" s="4">
        <v>15.05</v>
      </c>
      <c r="D1008" s="5">
        <v>4.2</v>
      </c>
      <c r="E1008" s="5">
        <v>14</v>
      </c>
      <c r="F1008" s="5">
        <v>-0.7</v>
      </c>
      <c r="G1008" s="4">
        <v>84.4</v>
      </c>
      <c r="H1008" s="4">
        <v>50.8</v>
      </c>
      <c r="I1008" s="4">
        <v>1</v>
      </c>
      <c r="J1008" s="4">
        <v>4.9000000000000004</v>
      </c>
      <c r="K1008" s="4">
        <v>0</v>
      </c>
      <c r="L1008" s="4">
        <v>0</v>
      </c>
      <c r="M1008" s="4">
        <v>-999</v>
      </c>
      <c r="N1008" s="4">
        <v>-999</v>
      </c>
      <c r="O1008" s="4">
        <v>8.3000000000000007</v>
      </c>
      <c r="P1008" s="5">
        <v>-999</v>
      </c>
      <c r="Q1008" s="5">
        <v>-999</v>
      </c>
      <c r="R1008" s="6">
        <v>0.80900000000000005</v>
      </c>
      <c r="S1008" s="34">
        <f>ROUND((0.6105*(EXP((17.273*E1008)/(E1008+237.3))))*(100-H1008)/100,3)</f>
        <v>0.78600000000000003</v>
      </c>
      <c r="T1008" s="6">
        <f>IF(V1008&lt;V1009,L1008,0)</f>
        <v>0</v>
      </c>
      <c r="U1008" s="6">
        <f>IF(T1008&gt;0,M1008,-999)</f>
        <v>-999</v>
      </c>
      <c r="V1008">
        <v>199405</v>
      </c>
      <c r="W1008">
        <v>1994</v>
      </c>
    </row>
    <row r="1009" spans="1:23" x14ac:dyDescent="0.25">
      <c r="A1009" s="14">
        <v>34476</v>
      </c>
      <c r="B1009" s="3">
        <v>142</v>
      </c>
      <c r="C1009" s="4">
        <v>27.43</v>
      </c>
      <c r="D1009" s="5">
        <v>7.4</v>
      </c>
      <c r="E1009" s="5">
        <v>15.4</v>
      </c>
      <c r="F1009" s="5">
        <v>-1.4</v>
      </c>
      <c r="G1009" s="4">
        <v>64.400000000000006</v>
      </c>
      <c r="H1009" s="4">
        <v>27.4</v>
      </c>
      <c r="I1009" s="4">
        <v>0.8</v>
      </c>
      <c r="J1009" s="4">
        <v>4.5999999999999996</v>
      </c>
      <c r="K1009" s="4">
        <v>0</v>
      </c>
      <c r="L1009" s="4">
        <v>0</v>
      </c>
      <c r="M1009" s="4">
        <v>-999</v>
      </c>
      <c r="N1009" s="4">
        <v>-999</v>
      </c>
      <c r="O1009" s="4">
        <v>9.9</v>
      </c>
      <c r="P1009" s="5">
        <v>-999</v>
      </c>
      <c r="Q1009" s="5">
        <v>-999</v>
      </c>
      <c r="R1009" s="6">
        <v>0.48</v>
      </c>
      <c r="S1009" s="34">
        <f>ROUND((0.6105*(EXP((17.273*E1009)/(E1009+237.3))))*(100-H1009)/100,3)</f>
        <v>1.27</v>
      </c>
      <c r="T1009" s="6">
        <f>IF(V1009&lt;V1010,L1009,0)</f>
        <v>0</v>
      </c>
      <c r="U1009" s="6">
        <f>IF(T1009&gt;0,M1009,-999)</f>
        <v>-999</v>
      </c>
      <c r="V1009">
        <v>199405</v>
      </c>
      <c r="W1009">
        <v>1994</v>
      </c>
    </row>
    <row r="1010" spans="1:23" x14ac:dyDescent="0.25">
      <c r="A1010" s="14">
        <v>34477</v>
      </c>
      <c r="B1010" s="3">
        <v>143</v>
      </c>
      <c r="C1010" s="4">
        <v>26</v>
      </c>
      <c r="D1010" s="5">
        <v>10.4</v>
      </c>
      <c r="E1010" s="5">
        <v>17.7</v>
      </c>
      <c r="F1010" s="5">
        <v>2.4</v>
      </c>
      <c r="G1010" s="4">
        <v>63.3</v>
      </c>
      <c r="H1010" s="4">
        <v>31.9</v>
      </c>
      <c r="I1010" s="4">
        <v>1</v>
      </c>
      <c r="J1010" s="4">
        <v>5.7</v>
      </c>
      <c r="K1010" s="4">
        <v>0</v>
      </c>
      <c r="L1010" s="4">
        <v>0</v>
      </c>
      <c r="M1010" s="4">
        <v>-999</v>
      </c>
      <c r="N1010" s="4">
        <v>-999</v>
      </c>
      <c r="O1010" s="4">
        <v>11.7</v>
      </c>
      <c r="P1010" s="5">
        <v>-999</v>
      </c>
      <c r="Q1010" s="5">
        <v>-999</v>
      </c>
      <c r="R1010" s="6">
        <v>0.64400000000000002</v>
      </c>
      <c r="S1010" s="34">
        <f>ROUND((0.6105*(EXP((17.273*E1010)/(E1010+237.3))))*(100-H1010)/100,3)</f>
        <v>1.379</v>
      </c>
      <c r="T1010" s="6">
        <f>IF(V1010&lt;V1011,L1010,0)</f>
        <v>0</v>
      </c>
      <c r="U1010" s="6">
        <f>IF(T1010&gt;0,M1010,-999)</f>
        <v>-999</v>
      </c>
      <c r="V1010">
        <v>199405</v>
      </c>
      <c r="W1010">
        <v>1994</v>
      </c>
    </row>
    <row r="1011" spans="1:23" x14ac:dyDescent="0.25">
      <c r="A1011" s="14">
        <v>34478</v>
      </c>
      <c r="B1011" s="3">
        <v>144</v>
      </c>
      <c r="C1011" s="4">
        <v>26.46</v>
      </c>
      <c r="D1011" s="5">
        <v>12.6</v>
      </c>
      <c r="E1011" s="5">
        <v>19.600000000000001</v>
      </c>
      <c r="F1011" s="5">
        <v>4.5</v>
      </c>
      <c r="G1011" s="4">
        <v>50.7</v>
      </c>
      <c r="H1011" s="4">
        <v>21.1</v>
      </c>
      <c r="I1011" s="4">
        <v>0.9</v>
      </c>
      <c r="J1011" s="4">
        <v>4.7</v>
      </c>
      <c r="K1011" s="4">
        <v>0</v>
      </c>
      <c r="L1011" s="4">
        <v>0</v>
      </c>
      <c r="M1011" s="4">
        <v>-999</v>
      </c>
      <c r="N1011" s="4">
        <v>-999</v>
      </c>
      <c r="O1011" s="4">
        <v>13</v>
      </c>
      <c r="P1011" s="5">
        <v>-999</v>
      </c>
      <c r="Q1011" s="5">
        <v>-999</v>
      </c>
      <c r="R1011" s="6">
        <v>0.48199999999999998</v>
      </c>
      <c r="S1011" s="34">
        <f>ROUND((0.6105*(EXP((17.273*E1011)/(E1011+237.3))))*(100-H1011)/100,3)</f>
        <v>1.7989999999999999</v>
      </c>
      <c r="T1011" s="6">
        <f>IF(V1011&lt;V1012,L1011,0)</f>
        <v>0</v>
      </c>
      <c r="U1011" s="6">
        <f>IF(T1011&gt;0,M1011,-999)</f>
        <v>-999</v>
      </c>
      <c r="V1011">
        <v>199405</v>
      </c>
      <c r="W1011">
        <v>1994</v>
      </c>
    </row>
    <row r="1012" spans="1:23" x14ac:dyDescent="0.25">
      <c r="A1012" s="14">
        <v>34479</v>
      </c>
      <c r="B1012" s="3">
        <v>145</v>
      </c>
      <c r="C1012" s="4">
        <v>14.89</v>
      </c>
      <c r="D1012" s="5">
        <v>11.6</v>
      </c>
      <c r="E1012" s="5">
        <v>16.899999999999999</v>
      </c>
      <c r="F1012" s="5">
        <v>5.0999999999999996</v>
      </c>
      <c r="G1012" s="4">
        <v>64.099999999999994</v>
      </c>
      <c r="H1012" s="4">
        <v>40.5</v>
      </c>
      <c r="I1012" s="4">
        <v>1</v>
      </c>
      <c r="J1012" s="4">
        <v>4.9000000000000004</v>
      </c>
      <c r="K1012" s="4">
        <v>1.8</v>
      </c>
      <c r="L1012" s="4">
        <v>0</v>
      </c>
      <c r="M1012" s="4">
        <v>-999</v>
      </c>
      <c r="N1012" s="4">
        <v>-999</v>
      </c>
      <c r="O1012" s="4">
        <v>13.1</v>
      </c>
      <c r="P1012" s="5">
        <v>-999</v>
      </c>
      <c r="Q1012" s="5">
        <v>-999</v>
      </c>
      <c r="R1012" s="6">
        <v>0.78100000000000003</v>
      </c>
      <c r="S1012" s="34">
        <f>ROUND((0.6105*(EXP((17.273*E1012)/(E1012+237.3))))*(100-H1012)/100,3)</f>
        <v>1.145</v>
      </c>
      <c r="T1012" s="6">
        <f>IF(V1012&lt;V1013,L1012,0)</f>
        <v>0</v>
      </c>
      <c r="U1012" s="6">
        <f>IF(T1012&gt;0,M1012,-999)</f>
        <v>-999</v>
      </c>
      <c r="V1012">
        <v>199405</v>
      </c>
      <c r="W1012">
        <v>1994</v>
      </c>
    </row>
    <row r="1013" spans="1:23" x14ac:dyDescent="0.25">
      <c r="A1013" s="14">
        <v>34480</v>
      </c>
      <c r="B1013" s="3">
        <v>146</v>
      </c>
      <c r="C1013" s="4">
        <v>20.55</v>
      </c>
      <c r="D1013" s="5">
        <v>6.9</v>
      </c>
      <c r="E1013" s="5">
        <v>14.2</v>
      </c>
      <c r="F1013" s="5">
        <v>0.3</v>
      </c>
      <c r="G1013" s="4">
        <v>63.4</v>
      </c>
      <c r="H1013" s="4">
        <v>34.799999999999997</v>
      </c>
      <c r="I1013" s="4">
        <v>0.9</v>
      </c>
      <c r="J1013" s="4">
        <v>4.3</v>
      </c>
      <c r="K1013" s="4">
        <v>0</v>
      </c>
      <c r="L1013" s="4">
        <v>0</v>
      </c>
      <c r="M1013" s="4">
        <v>-999</v>
      </c>
      <c r="N1013" s="4">
        <v>-999</v>
      </c>
      <c r="O1013" s="4">
        <v>8.9</v>
      </c>
      <c r="P1013" s="5">
        <v>-999</v>
      </c>
      <c r="Q1013" s="5">
        <v>-999</v>
      </c>
      <c r="R1013" s="6">
        <v>0.56299999999999994</v>
      </c>
      <c r="S1013" s="34">
        <f>ROUND((0.6105*(EXP((17.273*E1013)/(E1013+237.3))))*(100-H1013)/100,3)</f>
        <v>1.056</v>
      </c>
      <c r="T1013" s="6">
        <f>IF(V1013&lt;V1014,L1013,0)</f>
        <v>0</v>
      </c>
      <c r="U1013" s="6">
        <f>IF(T1013&gt;0,M1013,-999)</f>
        <v>-999</v>
      </c>
      <c r="V1013">
        <v>199405</v>
      </c>
      <c r="W1013">
        <v>1994</v>
      </c>
    </row>
    <row r="1014" spans="1:23" x14ac:dyDescent="0.25">
      <c r="A1014" s="14">
        <v>34481</v>
      </c>
      <c r="B1014" s="3">
        <v>147</v>
      </c>
      <c r="C1014" s="4">
        <v>19.59</v>
      </c>
      <c r="D1014" s="5">
        <v>2.9</v>
      </c>
      <c r="E1014" s="5">
        <v>10.1</v>
      </c>
      <c r="F1014" s="5">
        <v>-2.2000000000000002</v>
      </c>
      <c r="G1014" s="4">
        <v>58.4</v>
      </c>
      <c r="H1014" s="4">
        <v>30.5</v>
      </c>
      <c r="I1014" s="4">
        <v>1</v>
      </c>
      <c r="J1014" s="4">
        <v>5.7</v>
      </c>
      <c r="K1014" s="4">
        <v>0</v>
      </c>
      <c r="L1014" s="4">
        <v>0</v>
      </c>
      <c r="M1014" s="4">
        <v>-999</v>
      </c>
      <c r="N1014" s="4">
        <v>-999</v>
      </c>
      <c r="O1014" s="4">
        <v>9.3000000000000007</v>
      </c>
      <c r="P1014" s="5">
        <v>-999</v>
      </c>
      <c r="Q1014" s="5">
        <v>-999</v>
      </c>
      <c r="R1014" s="6">
        <v>0.376</v>
      </c>
      <c r="S1014" s="34">
        <f>ROUND((0.6105*(EXP((17.273*E1014)/(E1014+237.3))))*(100-H1014)/100,3)</f>
        <v>0.85899999999999999</v>
      </c>
      <c r="T1014" s="6">
        <f>IF(V1014&lt;V1015,L1014,0)</f>
        <v>0</v>
      </c>
      <c r="U1014" s="6">
        <f>IF(T1014&gt;0,M1014,-999)</f>
        <v>-999</v>
      </c>
      <c r="V1014">
        <v>199405</v>
      </c>
      <c r="W1014">
        <v>1994</v>
      </c>
    </row>
    <row r="1015" spans="1:23" x14ac:dyDescent="0.25">
      <c r="A1015" s="14">
        <v>34482</v>
      </c>
      <c r="B1015" s="3">
        <v>148</v>
      </c>
      <c r="C1015" s="4">
        <v>10.77</v>
      </c>
      <c r="D1015" s="5">
        <v>1.8</v>
      </c>
      <c r="E1015" s="5">
        <v>4.5999999999999996</v>
      </c>
      <c r="F1015" s="5">
        <v>-1.3</v>
      </c>
      <c r="G1015" s="4">
        <v>71.3</v>
      </c>
      <c r="H1015" s="4">
        <v>50.3</v>
      </c>
      <c r="I1015" s="4">
        <v>1.6</v>
      </c>
      <c r="J1015" s="4">
        <v>6.3</v>
      </c>
      <c r="K1015" s="4">
        <v>0.3</v>
      </c>
      <c r="L1015" s="4">
        <v>0</v>
      </c>
      <c r="M1015" s="4">
        <v>-999</v>
      </c>
      <c r="N1015" s="4">
        <v>-999</v>
      </c>
      <c r="O1015" s="4">
        <v>7</v>
      </c>
      <c r="P1015" s="5">
        <v>-999</v>
      </c>
      <c r="Q1015" s="5">
        <v>-999</v>
      </c>
      <c r="R1015" s="6">
        <v>0.42699999999999999</v>
      </c>
      <c r="S1015" s="34">
        <f>ROUND((0.6105*(EXP((17.273*E1015)/(E1015+237.3))))*(100-H1015)/100,3)</f>
        <v>0.42099999999999999</v>
      </c>
      <c r="T1015" s="6">
        <f>IF(V1015&lt;V1016,L1015,0)</f>
        <v>0</v>
      </c>
      <c r="U1015" s="6">
        <f>IF(T1015&gt;0,M1015,-999)</f>
        <v>-999</v>
      </c>
      <c r="V1015">
        <v>199405</v>
      </c>
      <c r="W1015">
        <v>1994</v>
      </c>
    </row>
    <row r="1016" spans="1:23" x14ac:dyDescent="0.25">
      <c r="A1016" s="14">
        <v>34483</v>
      </c>
      <c r="B1016" s="3">
        <v>149</v>
      </c>
      <c r="C1016" s="4">
        <v>13.96</v>
      </c>
      <c r="D1016" s="5">
        <v>1.8</v>
      </c>
      <c r="E1016" s="5">
        <v>7.2</v>
      </c>
      <c r="F1016" s="5">
        <v>-1.1000000000000001</v>
      </c>
      <c r="G1016" s="4">
        <v>86.2</v>
      </c>
      <c r="H1016" s="4">
        <v>53.2</v>
      </c>
      <c r="I1016" s="4">
        <v>1.6</v>
      </c>
      <c r="J1016" s="4">
        <v>6.2</v>
      </c>
      <c r="K1016" s="4">
        <v>4.5999999999999996</v>
      </c>
      <c r="L1016" s="4">
        <v>0</v>
      </c>
      <c r="M1016" s="4">
        <v>-999</v>
      </c>
      <c r="N1016" s="4">
        <v>-999</v>
      </c>
      <c r="O1016" s="4">
        <v>6.8</v>
      </c>
      <c r="P1016" s="5">
        <v>-999</v>
      </c>
      <c r="Q1016" s="5">
        <v>-999</v>
      </c>
      <c r="R1016" s="6">
        <v>0.54</v>
      </c>
      <c r="S1016" s="34">
        <f>ROUND((0.6105*(EXP((17.273*E1016)/(E1016+237.3))))*(100-H1016)/100,3)</f>
        <v>0.47499999999999998</v>
      </c>
      <c r="T1016" s="6">
        <f>IF(V1016&lt;V1017,L1016,0)</f>
        <v>0</v>
      </c>
      <c r="U1016" s="6">
        <f>IF(T1016&gt;0,M1016,-999)</f>
        <v>-999</v>
      </c>
      <c r="V1016">
        <v>199405</v>
      </c>
      <c r="W1016">
        <v>1994</v>
      </c>
    </row>
    <row r="1017" spans="1:23" x14ac:dyDescent="0.25">
      <c r="A1017" s="14">
        <v>34484</v>
      </c>
      <c r="B1017" s="3">
        <v>150</v>
      </c>
      <c r="C1017" s="4">
        <v>30.22</v>
      </c>
      <c r="D1017" s="5">
        <v>5.2</v>
      </c>
      <c r="E1017" s="5">
        <v>12.8</v>
      </c>
      <c r="F1017" s="5">
        <v>-2.6</v>
      </c>
      <c r="G1017" s="4">
        <v>58.9</v>
      </c>
      <c r="H1017" s="4">
        <v>28.3</v>
      </c>
      <c r="I1017" s="4">
        <v>1.5</v>
      </c>
      <c r="J1017" s="4">
        <v>6.5</v>
      </c>
      <c r="K1017" s="4">
        <v>0</v>
      </c>
      <c r="L1017" s="4">
        <v>0</v>
      </c>
      <c r="M1017" s="4">
        <v>-999</v>
      </c>
      <c r="N1017" s="4">
        <v>-999</v>
      </c>
      <c r="O1017" s="4">
        <v>9.1</v>
      </c>
      <c r="P1017" s="5">
        <v>-999</v>
      </c>
      <c r="Q1017" s="5">
        <v>-999</v>
      </c>
      <c r="R1017" s="6">
        <v>0.41799999999999998</v>
      </c>
      <c r="S1017" s="34">
        <f>ROUND((0.6105*(EXP((17.273*E1017)/(E1017+237.3))))*(100-H1017)/100,3)</f>
        <v>1.06</v>
      </c>
      <c r="T1017" s="6">
        <f>IF(V1017&lt;V1018,L1017,0)</f>
        <v>0</v>
      </c>
      <c r="U1017" s="6">
        <f>IF(T1017&gt;0,M1017,-999)</f>
        <v>-999</v>
      </c>
      <c r="V1017">
        <v>199405</v>
      </c>
      <c r="W1017">
        <v>1994</v>
      </c>
    </row>
    <row r="1018" spans="1:23" x14ac:dyDescent="0.25">
      <c r="A1018" s="14">
        <v>34485</v>
      </c>
      <c r="B1018" s="3">
        <v>151</v>
      </c>
      <c r="C1018" s="4">
        <v>24.08</v>
      </c>
      <c r="D1018" s="5">
        <v>9.1999999999999993</v>
      </c>
      <c r="E1018" s="5">
        <v>16.5</v>
      </c>
      <c r="F1018" s="5">
        <v>3.6</v>
      </c>
      <c r="G1018" s="4">
        <v>54.7</v>
      </c>
      <c r="H1018" s="4">
        <v>24.8</v>
      </c>
      <c r="I1018" s="4">
        <v>1.7</v>
      </c>
      <c r="J1018" s="4">
        <v>6.3</v>
      </c>
      <c r="K1018" s="4">
        <v>1.8</v>
      </c>
      <c r="L1018" s="4">
        <v>0</v>
      </c>
      <c r="M1018" s="4">
        <v>-999</v>
      </c>
      <c r="N1018" s="4">
        <v>-999</v>
      </c>
      <c r="O1018" s="4">
        <v>11.3</v>
      </c>
      <c r="P1018" s="5">
        <v>-999</v>
      </c>
      <c r="Q1018" s="5">
        <v>-999</v>
      </c>
      <c r="R1018" s="6">
        <v>0.46700000000000003</v>
      </c>
      <c r="S1018" s="34">
        <f>ROUND((0.6105*(EXP((17.273*E1018)/(E1018+237.3))))*(100-H1018)/100,3)</f>
        <v>1.411</v>
      </c>
      <c r="T1018" s="6">
        <f>IF(V1018&lt;V1019,L1018,0)</f>
        <v>0</v>
      </c>
      <c r="U1018" s="6">
        <f>IF(T1018&gt;0,M1018,-999)</f>
        <v>-999</v>
      </c>
      <c r="V1018">
        <v>199405</v>
      </c>
      <c r="W1018">
        <v>1994</v>
      </c>
    </row>
    <row r="1019" spans="1:23" x14ac:dyDescent="0.25">
      <c r="A1019" s="14">
        <v>34486</v>
      </c>
      <c r="B1019" s="3">
        <v>152</v>
      </c>
      <c r="C1019" s="4">
        <v>25.16</v>
      </c>
      <c r="D1019" s="5">
        <v>8.8000000000000007</v>
      </c>
      <c r="E1019" s="5">
        <v>15.8</v>
      </c>
      <c r="F1019" s="5">
        <v>1.1000000000000001</v>
      </c>
      <c r="G1019" s="4">
        <v>53</v>
      </c>
      <c r="H1019" s="4">
        <v>27</v>
      </c>
      <c r="I1019" s="4">
        <v>1.5</v>
      </c>
      <c r="J1019" s="4">
        <v>6.4</v>
      </c>
      <c r="K1019" s="4">
        <v>1</v>
      </c>
      <c r="L1019" s="4">
        <v>0</v>
      </c>
      <c r="M1019" s="4">
        <v>-999</v>
      </c>
      <c r="N1019" s="4">
        <v>-999</v>
      </c>
      <c r="O1019" s="4">
        <v>11.3</v>
      </c>
      <c r="P1019" s="5">
        <v>-999</v>
      </c>
      <c r="Q1019" s="5">
        <v>-999</v>
      </c>
      <c r="R1019" s="6">
        <v>0.48499999999999999</v>
      </c>
      <c r="S1019" s="34">
        <f>ROUND((0.6105*(EXP((17.273*E1019)/(E1019+237.3))))*(100-H1019)/100,3)</f>
        <v>1.31</v>
      </c>
      <c r="T1019" s="6">
        <f>IF(V1019&lt;V1020,L1019,0)</f>
        <v>0</v>
      </c>
      <c r="U1019" s="6">
        <f>IF(T1019&gt;0,M1019,-999)</f>
        <v>-999</v>
      </c>
      <c r="V1019">
        <v>199406</v>
      </c>
      <c r="W1019">
        <v>1994</v>
      </c>
    </row>
    <row r="1020" spans="1:23" x14ac:dyDescent="0.25">
      <c r="A1020" s="14">
        <v>34487</v>
      </c>
      <c r="B1020" s="3">
        <v>153</v>
      </c>
      <c r="C1020" s="4">
        <v>26.24</v>
      </c>
      <c r="D1020" s="5">
        <v>8.3000000000000007</v>
      </c>
      <c r="E1020" s="5">
        <v>15.1</v>
      </c>
      <c r="F1020" s="5">
        <v>-1.5</v>
      </c>
      <c r="G1020" s="4">
        <v>51.3</v>
      </c>
      <c r="H1020" s="4">
        <v>29.2</v>
      </c>
      <c r="I1020" s="4">
        <v>1.4</v>
      </c>
      <c r="J1020" s="4">
        <v>6.6</v>
      </c>
      <c r="K1020" s="4">
        <v>0.3</v>
      </c>
      <c r="L1020" s="4">
        <v>0</v>
      </c>
      <c r="M1020" s="4">
        <v>-999</v>
      </c>
      <c r="N1020" s="4">
        <v>-999</v>
      </c>
      <c r="O1020" s="4">
        <v>11.2</v>
      </c>
      <c r="P1020" s="5">
        <v>-999</v>
      </c>
      <c r="Q1020" s="5">
        <v>-999</v>
      </c>
      <c r="R1020" s="6">
        <v>0.501</v>
      </c>
      <c r="S1020" s="34">
        <f>ROUND((0.6105*(EXP((17.273*E1020)/(E1020+237.3))))*(100-H1020)/100,3)</f>
        <v>1.2150000000000001</v>
      </c>
      <c r="T1020" s="6">
        <f>IF(V1020&lt;V1021,L1020,0)</f>
        <v>0</v>
      </c>
      <c r="U1020" s="6">
        <f>IF(T1020&gt;0,M1020,-999)</f>
        <v>-999</v>
      </c>
      <c r="V1020">
        <v>199406</v>
      </c>
      <c r="W1020">
        <v>1994</v>
      </c>
    </row>
    <row r="1021" spans="1:23" x14ac:dyDescent="0.25">
      <c r="A1021" s="14">
        <v>34488</v>
      </c>
      <c r="B1021" s="3">
        <v>154</v>
      </c>
      <c r="C1021" s="4">
        <v>25.36</v>
      </c>
      <c r="D1021" s="5">
        <v>11.8</v>
      </c>
      <c r="E1021" s="5">
        <v>19.100000000000001</v>
      </c>
      <c r="F1021" s="5">
        <v>2.5</v>
      </c>
      <c r="G1021" s="4">
        <v>50.2</v>
      </c>
      <c r="H1021" s="4">
        <v>21.5</v>
      </c>
      <c r="I1021" s="4">
        <v>0.9</v>
      </c>
      <c r="J1021" s="4">
        <v>6.1</v>
      </c>
      <c r="K1021" s="4">
        <v>0</v>
      </c>
      <c r="L1021" s="4">
        <v>0</v>
      </c>
      <c r="M1021" s="4">
        <v>-999</v>
      </c>
      <c r="N1021" s="4">
        <v>-999</v>
      </c>
      <c r="O1021" s="4">
        <v>12.7</v>
      </c>
      <c r="P1021" s="5">
        <v>-999</v>
      </c>
      <c r="Q1021" s="5">
        <v>-999</v>
      </c>
      <c r="R1021" s="6">
        <v>0.47399999999999998</v>
      </c>
      <c r="S1021" s="34">
        <f>ROUND((0.6105*(EXP((17.273*E1021)/(E1021+237.3))))*(100-H1021)/100,3)</f>
        <v>1.7350000000000001</v>
      </c>
      <c r="T1021" s="6">
        <f>IF(V1021&lt;V1022,L1021,0)</f>
        <v>0</v>
      </c>
      <c r="U1021" s="6">
        <f>IF(T1021&gt;0,M1021,-999)</f>
        <v>-999</v>
      </c>
      <c r="V1021">
        <v>199406</v>
      </c>
      <c r="W1021">
        <v>1994</v>
      </c>
    </row>
    <row r="1022" spans="1:23" x14ac:dyDescent="0.25">
      <c r="A1022" s="14">
        <v>34489</v>
      </c>
      <c r="B1022" s="3">
        <v>155</v>
      </c>
      <c r="C1022" s="4">
        <v>6.16</v>
      </c>
      <c r="D1022" s="5">
        <v>4.3</v>
      </c>
      <c r="E1022" s="5">
        <v>8.1999999999999993</v>
      </c>
      <c r="F1022" s="5">
        <v>1</v>
      </c>
      <c r="G1022" s="4">
        <v>97.4</v>
      </c>
      <c r="H1022" s="4">
        <v>89</v>
      </c>
      <c r="I1022" s="4">
        <v>0.7</v>
      </c>
      <c r="J1022" s="4">
        <v>4</v>
      </c>
      <c r="K1022" s="4">
        <v>16.5</v>
      </c>
      <c r="L1022" s="4">
        <v>0</v>
      </c>
      <c r="M1022" s="4">
        <v>-999</v>
      </c>
      <c r="N1022" s="4">
        <v>-999</v>
      </c>
      <c r="O1022" s="4">
        <v>9.8000000000000007</v>
      </c>
      <c r="P1022" s="5">
        <v>-999</v>
      </c>
      <c r="Q1022" s="5">
        <v>-999</v>
      </c>
      <c r="R1022" s="6">
        <v>0.96799999999999997</v>
      </c>
      <c r="S1022" s="34">
        <f>ROUND((0.6105*(EXP((17.273*E1022)/(E1022+237.3))))*(100-H1022)/100,3)</f>
        <v>0.12</v>
      </c>
      <c r="T1022" s="6">
        <f>IF(V1022&lt;V1023,L1022,0)</f>
        <v>0</v>
      </c>
      <c r="U1022" s="6">
        <f>IF(T1022&gt;0,M1022,-999)</f>
        <v>-999</v>
      </c>
      <c r="V1022">
        <v>199406</v>
      </c>
      <c r="W1022">
        <v>1994</v>
      </c>
    </row>
    <row r="1023" spans="1:23" x14ac:dyDescent="0.25">
      <c r="A1023" s="14">
        <v>34490</v>
      </c>
      <c r="B1023" s="3">
        <v>156</v>
      </c>
      <c r="C1023" s="4">
        <v>18</v>
      </c>
      <c r="D1023" s="5">
        <v>4</v>
      </c>
      <c r="E1023" s="5">
        <v>12.9</v>
      </c>
      <c r="F1023" s="5">
        <v>0</v>
      </c>
      <c r="G1023" s="4">
        <v>81.2</v>
      </c>
      <c r="H1023" s="4">
        <v>40.5</v>
      </c>
      <c r="I1023" s="4">
        <v>1.8</v>
      </c>
      <c r="J1023" s="4">
        <v>6.1</v>
      </c>
      <c r="K1023" s="4">
        <v>0.8</v>
      </c>
      <c r="L1023" s="4">
        <v>0</v>
      </c>
      <c r="M1023" s="4">
        <v>-999</v>
      </c>
      <c r="N1023" s="4">
        <v>-999</v>
      </c>
      <c r="O1023" s="4">
        <v>9.1999999999999993</v>
      </c>
      <c r="P1023" s="5">
        <v>-999</v>
      </c>
      <c r="Q1023" s="5">
        <v>-999</v>
      </c>
      <c r="R1023" s="6">
        <v>0.60299999999999998</v>
      </c>
      <c r="S1023" s="34">
        <f>ROUND((0.6105*(EXP((17.273*E1023)/(E1023+237.3))))*(100-H1023)/100,3)</f>
        <v>0.88500000000000001</v>
      </c>
      <c r="T1023" s="6">
        <f>IF(V1023&lt;V1024,L1023,0)</f>
        <v>0</v>
      </c>
      <c r="U1023" s="6">
        <f>IF(T1023&gt;0,M1023,-999)</f>
        <v>-999</v>
      </c>
      <c r="V1023">
        <v>199406</v>
      </c>
      <c r="W1023">
        <v>1994</v>
      </c>
    </row>
    <row r="1024" spans="1:23" x14ac:dyDescent="0.25">
      <c r="A1024" s="14">
        <v>34491</v>
      </c>
      <c r="B1024" s="3">
        <v>157</v>
      </c>
      <c r="C1024" s="4">
        <v>4.82</v>
      </c>
      <c r="D1024" s="5">
        <v>3.4</v>
      </c>
      <c r="E1024" s="5">
        <v>6.9</v>
      </c>
      <c r="F1024" s="5">
        <v>0.4</v>
      </c>
      <c r="G1024" s="4">
        <v>97.5</v>
      </c>
      <c r="H1024" s="4">
        <v>85.8</v>
      </c>
      <c r="I1024" s="4">
        <v>0.6</v>
      </c>
      <c r="J1024" s="4">
        <v>3.8</v>
      </c>
      <c r="K1024" s="4">
        <v>17.5</v>
      </c>
      <c r="L1024" s="4">
        <v>0</v>
      </c>
      <c r="M1024" s="4">
        <v>-999</v>
      </c>
      <c r="N1024" s="4">
        <v>-999</v>
      </c>
      <c r="O1024" s="4">
        <v>8.3000000000000007</v>
      </c>
      <c r="P1024" s="5">
        <v>-999</v>
      </c>
      <c r="Q1024" s="5">
        <v>-999</v>
      </c>
      <c r="R1024" s="6">
        <v>0.85299999999999998</v>
      </c>
      <c r="S1024" s="34">
        <f>ROUND((0.6105*(EXP((17.273*E1024)/(E1024+237.3))))*(100-H1024)/100,3)</f>
        <v>0.14099999999999999</v>
      </c>
      <c r="T1024" s="6">
        <f>IF(V1024&lt;V1025,L1024,0)</f>
        <v>0</v>
      </c>
      <c r="U1024" s="6">
        <f>IF(T1024&gt;0,M1024,-999)</f>
        <v>-999</v>
      </c>
      <c r="V1024">
        <v>199406</v>
      </c>
      <c r="W1024">
        <v>1994</v>
      </c>
    </row>
    <row r="1025" spans="1:23" x14ac:dyDescent="0.25">
      <c r="A1025" s="14">
        <v>34492</v>
      </c>
      <c r="B1025" s="3">
        <v>158</v>
      </c>
      <c r="C1025" s="4">
        <v>20.88</v>
      </c>
      <c r="D1025" s="5">
        <v>3.3</v>
      </c>
      <c r="E1025" s="5">
        <v>9.1</v>
      </c>
      <c r="F1025" s="5">
        <v>-0.1</v>
      </c>
      <c r="G1025" s="4">
        <v>83.1</v>
      </c>
      <c r="H1025" s="4">
        <v>48.2</v>
      </c>
      <c r="I1025" s="4">
        <v>1.1000000000000001</v>
      </c>
      <c r="J1025" s="4">
        <v>5.0999999999999996</v>
      </c>
      <c r="K1025" s="4">
        <v>0</v>
      </c>
      <c r="L1025" s="4">
        <v>0</v>
      </c>
      <c r="M1025" s="4">
        <v>-999</v>
      </c>
      <c r="N1025" s="4">
        <v>-999</v>
      </c>
      <c r="O1025" s="4">
        <v>9.1</v>
      </c>
      <c r="P1025" s="5">
        <v>-999</v>
      </c>
      <c r="Q1025" s="5">
        <v>-999</v>
      </c>
      <c r="R1025" s="6">
        <v>0.55700000000000005</v>
      </c>
      <c r="S1025" s="34">
        <f>ROUND((0.6105*(EXP((17.273*E1025)/(E1025+237.3))))*(100-H1025)/100,3)</f>
        <v>0.59799999999999998</v>
      </c>
      <c r="T1025" s="6">
        <f>IF(V1025&lt;V1026,L1025,0)</f>
        <v>0</v>
      </c>
      <c r="U1025" s="6">
        <f>IF(T1025&gt;0,M1025,-999)</f>
        <v>-999</v>
      </c>
      <c r="V1025">
        <v>199406</v>
      </c>
      <c r="W1025">
        <v>1994</v>
      </c>
    </row>
    <row r="1026" spans="1:23" x14ac:dyDescent="0.25">
      <c r="A1026" s="14">
        <v>34493</v>
      </c>
      <c r="B1026" s="3">
        <v>159</v>
      </c>
      <c r="C1026" s="4">
        <v>12.52</v>
      </c>
      <c r="D1026" s="5">
        <v>3.8</v>
      </c>
      <c r="E1026" s="5">
        <v>10.5</v>
      </c>
      <c r="F1026" s="5">
        <v>0.1</v>
      </c>
      <c r="G1026" s="4">
        <v>86.1</v>
      </c>
      <c r="H1026" s="4">
        <v>55.2</v>
      </c>
      <c r="I1026" s="4">
        <v>0.9</v>
      </c>
      <c r="J1026" s="4">
        <v>4.0999999999999996</v>
      </c>
      <c r="K1026" s="4">
        <v>1.3</v>
      </c>
      <c r="L1026" s="4">
        <v>0</v>
      </c>
      <c r="M1026" s="4">
        <v>-999</v>
      </c>
      <c r="N1026" s="4">
        <v>-999</v>
      </c>
      <c r="O1026" s="4">
        <v>9.1</v>
      </c>
      <c r="P1026" s="5">
        <v>-999</v>
      </c>
      <c r="Q1026" s="5">
        <v>-999</v>
      </c>
      <c r="R1026" s="6">
        <v>0.70199999999999996</v>
      </c>
      <c r="S1026" s="34">
        <f>ROUND((0.6105*(EXP((17.273*E1026)/(E1026+237.3))))*(100-H1026)/100,3)</f>
        <v>0.56899999999999995</v>
      </c>
      <c r="T1026" s="6">
        <f>IF(V1026&lt;V1027,L1026,0)</f>
        <v>0</v>
      </c>
      <c r="U1026" s="6">
        <f>IF(T1026&gt;0,M1026,-999)</f>
        <v>-999</v>
      </c>
      <c r="V1026">
        <v>199406</v>
      </c>
      <c r="W1026">
        <v>1994</v>
      </c>
    </row>
    <row r="1027" spans="1:23" x14ac:dyDescent="0.25">
      <c r="A1027" s="14">
        <v>34494</v>
      </c>
      <c r="B1027" s="3">
        <v>160</v>
      </c>
      <c r="C1027" s="4">
        <v>21.45</v>
      </c>
      <c r="D1027" s="5">
        <v>6.9</v>
      </c>
      <c r="E1027" s="5">
        <v>14.4</v>
      </c>
      <c r="F1027" s="5">
        <v>0.7</v>
      </c>
      <c r="G1027" s="4">
        <v>65.5</v>
      </c>
      <c r="H1027" s="4">
        <v>35.6</v>
      </c>
      <c r="I1027" s="4">
        <v>0.8</v>
      </c>
      <c r="J1027" s="4">
        <v>5.0999999999999996</v>
      </c>
      <c r="K1027" s="4">
        <v>0</v>
      </c>
      <c r="L1027" s="4">
        <v>0</v>
      </c>
      <c r="M1027" s="4">
        <v>-999</v>
      </c>
      <c r="N1027" s="4">
        <v>-999</v>
      </c>
      <c r="O1027" s="4">
        <v>10.4</v>
      </c>
      <c r="P1027" s="5">
        <v>-999</v>
      </c>
      <c r="Q1027" s="5">
        <v>-999</v>
      </c>
      <c r="R1027" s="6">
        <v>0.58299999999999996</v>
      </c>
      <c r="S1027" s="34">
        <f>ROUND((0.6105*(EXP((17.273*E1027)/(E1027+237.3))))*(100-H1027)/100,3)</f>
        <v>1.056</v>
      </c>
      <c r="T1027" s="6">
        <f>IF(V1027&lt;V1028,L1027,0)</f>
        <v>0</v>
      </c>
      <c r="U1027" s="6">
        <f>IF(T1027&gt;0,M1027,-999)</f>
        <v>-999</v>
      </c>
      <c r="V1027">
        <v>199406</v>
      </c>
      <c r="W1027">
        <v>1994</v>
      </c>
    </row>
    <row r="1028" spans="1:23" x14ac:dyDescent="0.25">
      <c r="A1028" s="14">
        <v>34495</v>
      </c>
      <c r="B1028" s="3">
        <v>161</v>
      </c>
      <c r="C1028" s="4">
        <v>19.850000000000001</v>
      </c>
      <c r="D1028" s="5">
        <v>9.8000000000000007</v>
      </c>
      <c r="E1028" s="5">
        <v>16.399999999999999</v>
      </c>
      <c r="F1028" s="5">
        <v>1</v>
      </c>
      <c r="G1028" s="4">
        <v>63.3</v>
      </c>
      <c r="H1028" s="4">
        <v>32.9</v>
      </c>
      <c r="I1028" s="4">
        <v>1</v>
      </c>
      <c r="J1028" s="4">
        <v>4.3</v>
      </c>
      <c r="K1028" s="4">
        <v>0.5</v>
      </c>
      <c r="L1028" s="4">
        <v>0</v>
      </c>
      <c r="M1028" s="4">
        <v>-999</v>
      </c>
      <c r="N1028" s="4">
        <v>-999</v>
      </c>
      <c r="O1028" s="4">
        <v>11.5</v>
      </c>
      <c r="P1028" s="5">
        <v>-999</v>
      </c>
      <c r="Q1028" s="5">
        <v>-999</v>
      </c>
      <c r="R1028" s="6">
        <v>0.61199999999999999</v>
      </c>
      <c r="S1028" s="34">
        <f>ROUND((0.6105*(EXP((17.273*E1028)/(E1028+237.3))))*(100-H1028)/100,3)</f>
        <v>1.2509999999999999</v>
      </c>
      <c r="T1028" s="6">
        <f>IF(V1028&lt;V1029,L1028,0)</f>
        <v>0</v>
      </c>
      <c r="U1028" s="6">
        <f>IF(T1028&gt;0,M1028,-999)</f>
        <v>-999</v>
      </c>
      <c r="V1028">
        <v>199406</v>
      </c>
      <c r="W1028">
        <v>1994</v>
      </c>
    </row>
    <row r="1029" spans="1:23" x14ac:dyDescent="0.25">
      <c r="A1029" s="14">
        <v>34496</v>
      </c>
      <c r="B1029" s="3">
        <v>162</v>
      </c>
      <c r="C1029" s="4">
        <v>17.84</v>
      </c>
      <c r="D1029" s="5">
        <v>10</v>
      </c>
      <c r="E1029" s="5">
        <v>15.6</v>
      </c>
      <c r="F1029" s="5">
        <v>6</v>
      </c>
      <c r="G1029" s="4">
        <v>69.7</v>
      </c>
      <c r="H1029" s="4">
        <v>46.2</v>
      </c>
      <c r="I1029" s="4">
        <v>1</v>
      </c>
      <c r="J1029" s="4">
        <v>4</v>
      </c>
      <c r="K1029" s="4">
        <v>0.3</v>
      </c>
      <c r="L1029" s="4">
        <v>0</v>
      </c>
      <c r="M1029" s="4">
        <v>-999</v>
      </c>
      <c r="N1029" s="4">
        <v>-999</v>
      </c>
      <c r="O1029" s="4">
        <v>12.3</v>
      </c>
      <c r="P1029" s="5">
        <v>-999</v>
      </c>
      <c r="Q1029" s="5">
        <v>-999</v>
      </c>
      <c r="R1029" s="6">
        <v>0.81599999999999995</v>
      </c>
      <c r="S1029" s="34">
        <f>ROUND((0.6105*(EXP((17.273*E1029)/(E1029+237.3))))*(100-H1029)/100,3)</f>
        <v>0.95299999999999996</v>
      </c>
      <c r="T1029" s="6">
        <f>IF(V1029&lt;V1030,L1029,0)</f>
        <v>0</v>
      </c>
      <c r="U1029" s="6">
        <f>IF(T1029&gt;0,M1029,-999)</f>
        <v>-999</v>
      </c>
      <c r="V1029">
        <v>199406</v>
      </c>
      <c r="W1029">
        <v>1994</v>
      </c>
    </row>
    <row r="1030" spans="1:23" x14ac:dyDescent="0.25">
      <c r="A1030" s="14">
        <v>34497</v>
      </c>
      <c r="B1030" s="3">
        <v>163</v>
      </c>
      <c r="C1030" s="4">
        <v>11.26</v>
      </c>
      <c r="D1030" s="5">
        <v>7.8</v>
      </c>
      <c r="E1030" s="5">
        <v>13.4</v>
      </c>
      <c r="F1030" s="5">
        <v>4.7</v>
      </c>
      <c r="G1030" s="4">
        <v>81.400000000000006</v>
      </c>
      <c r="H1030" s="4">
        <v>46</v>
      </c>
      <c r="I1030" s="4">
        <v>1.6</v>
      </c>
      <c r="J1030" s="4">
        <v>6.7</v>
      </c>
      <c r="K1030" s="4">
        <v>3.6</v>
      </c>
      <c r="L1030" s="4">
        <v>0</v>
      </c>
      <c r="M1030" s="4">
        <v>-999</v>
      </c>
      <c r="N1030" s="4">
        <v>-999</v>
      </c>
      <c r="O1030" s="4">
        <v>10.199999999999999</v>
      </c>
      <c r="P1030" s="5">
        <v>-999</v>
      </c>
      <c r="Q1030" s="5">
        <v>-999</v>
      </c>
      <c r="R1030" s="6">
        <v>0.70699999999999996</v>
      </c>
      <c r="S1030" s="34">
        <f>ROUND((0.6105*(EXP((17.273*E1030)/(E1030+237.3))))*(100-H1030)/100,3)</f>
        <v>0.83</v>
      </c>
      <c r="T1030" s="6">
        <f>IF(V1030&lt;V1031,L1030,0)</f>
        <v>0</v>
      </c>
      <c r="U1030" s="6">
        <f>IF(T1030&gt;0,M1030,-999)</f>
        <v>-999</v>
      </c>
      <c r="V1030">
        <v>199406</v>
      </c>
      <c r="W1030">
        <v>1994</v>
      </c>
    </row>
    <row r="1031" spans="1:23" x14ac:dyDescent="0.25">
      <c r="A1031" s="14">
        <v>34498</v>
      </c>
      <c r="B1031" s="3">
        <v>164</v>
      </c>
      <c r="C1031" s="4">
        <v>15.46</v>
      </c>
      <c r="D1031" s="5">
        <v>3.7</v>
      </c>
      <c r="E1031" s="5">
        <v>9.4</v>
      </c>
      <c r="F1031" s="5">
        <v>-1.5</v>
      </c>
      <c r="G1031" s="4">
        <v>81.5</v>
      </c>
      <c r="H1031" s="4">
        <v>44.3</v>
      </c>
      <c r="I1031" s="4">
        <v>1.6</v>
      </c>
      <c r="J1031" s="4">
        <v>5.5</v>
      </c>
      <c r="K1031" s="4">
        <v>1.8</v>
      </c>
      <c r="L1031" s="4">
        <v>0</v>
      </c>
      <c r="M1031" s="4">
        <v>-999</v>
      </c>
      <c r="N1031" s="4">
        <v>-999</v>
      </c>
      <c r="O1031" s="4">
        <v>9.4</v>
      </c>
      <c r="P1031" s="5">
        <v>-999</v>
      </c>
      <c r="Q1031" s="5">
        <v>-999</v>
      </c>
      <c r="R1031" s="6">
        <v>0.52300000000000002</v>
      </c>
      <c r="S1031" s="34">
        <f>ROUND((0.6105*(EXP((17.273*E1031)/(E1031+237.3))))*(100-H1031)/100,3)</f>
        <v>0.65700000000000003</v>
      </c>
      <c r="T1031" s="6">
        <f>IF(V1031&lt;V1032,L1031,0)</f>
        <v>0</v>
      </c>
      <c r="U1031" s="6">
        <f>IF(T1031&gt;0,M1031,-999)</f>
        <v>-999</v>
      </c>
      <c r="V1031">
        <v>199406</v>
      </c>
      <c r="W1031">
        <v>1994</v>
      </c>
    </row>
    <row r="1032" spans="1:23" x14ac:dyDescent="0.25">
      <c r="A1032" s="14">
        <v>34499</v>
      </c>
      <c r="B1032" s="3">
        <v>165</v>
      </c>
      <c r="C1032" s="4">
        <v>18.14</v>
      </c>
      <c r="D1032" s="5">
        <v>2.2999999999999998</v>
      </c>
      <c r="E1032" s="5">
        <v>8.8000000000000007</v>
      </c>
      <c r="F1032" s="5">
        <v>-2.7</v>
      </c>
      <c r="G1032" s="4">
        <v>78.7</v>
      </c>
      <c r="H1032" s="4">
        <v>47.6</v>
      </c>
      <c r="I1032" s="4">
        <v>1.3</v>
      </c>
      <c r="J1032" s="4">
        <v>5.5</v>
      </c>
      <c r="K1032" s="4">
        <v>0.5</v>
      </c>
      <c r="L1032" s="4">
        <v>0</v>
      </c>
      <c r="M1032" s="4">
        <v>-999</v>
      </c>
      <c r="N1032" s="4">
        <v>-999</v>
      </c>
      <c r="O1032" s="4">
        <v>8.4</v>
      </c>
      <c r="P1032" s="5">
        <v>-999</v>
      </c>
      <c r="Q1032" s="5">
        <v>-999</v>
      </c>
      <c r="R1032" s="6">
        <v>0.53900000000000003</v>
      </c>
      <c r="S1032" s="34">
        <f>ROUND((0.6105*(EXP((17.273*E1032)/(E1032+237.3))))*(100-H1032)/100,3)</f>
        <v>0.59299999999999997</v>
      </c>
      <c r="T1032" s="6">
        <f>IF(V1032&lt;V1033,L1032,0)</f>
        <v>0</v>
      </c>
      <c r="U1032" s="6">
        <f>IF(T1032&gt;0,M1032,-999)</f>
        <v>-999</v>
      </c>
      <c r="V1032">
        <v>199406</v>
      </c>
      <c r="W1032">
        <v>1994</v>
      </c>
    </row>
    <row r="1033" spans="1:23" x14ac:dyDescent="0.25">
      <c r="A1033" s="14">
        <v>34500</v>
      </c>
      <c r="B1033" s="3">
        <v>166</v>
      </c>
      <c r="C1033" s="4">
        <v>13.21</v>
      </c>
      <c r="D1033" s="5">
        <v>3.1</v>
      </c>
      <c r="E1033" s="5">
        <v>8.1</v>
      </c>
      <c r="F1033" s="5">
        <v>-1.2</v>
      </c>
      <c r="G1033" s="4">
        <v>88.2</v>
      </c>
      <c r="H1033" s="4">
        <v>63.1</v>
      </c>
      <c r="I1033" s="4">
        <v>0.5</v>
      </c>
      <c r="J1033" s="4">
        <v>3.4</v>
      </c>
      <c r="K1033" s="4">
        <v>1</v>
      </c>
      <c r="L1033" s="4">
        <v>0</v>
      </c>
      <c r="M1033" s="4">
        <v>-999</v>
      </c>
      <c r="N1033" s="4">
        <v>-999</v>
      </c>
      <c r="O1033" s="4">
        <v>8.9</v>
      </c>
      <c r="P1033" s="5">
        <v>-999</v>
      </c>
      <c r="Q1033" s="5">
        <v>-999</v>
      </c>
      <c r="R1033" s="6">
        <v>0.68200000000000005</v>
      </c>
      <c r="S1033" s="34">
        <f>ROUND((0.6105*(EXP((17.273*E1033)/(E1033+237.3))))*(100-H1033)/100,3)</f>
        <v>0.39800000000000002</v>
      </c>
      <c r="T1033" s="6">
        <f>IF(V1033&lt;V1034,L1033,0)</f>
        <v>0</v>
      </c>
      <c r="U1033" s="6">
        <f>IF(T1033&gt;0,M1033,-999)</f>
        <v>-999</v>
      </c>
      <c r="V1033">
        <v>199406</v>
      </c>
      <c r="W1033">
        <v>1994</v>
      </c>
    </row>
    <row r="1034" spans="1:23" x14ac:dyDescent="0.25">
      <c r="A1034" s="14">
        <v>34501</v>
      </c>
      <c r="B1034" s="3">
        <v>167</v>
      </c>
      <c r="C1034" s="4">
        <v>13.17</v>
      </c>
      <c r="D1034" s="5">
        <v>4.2</v>
      </c>
      <c r="E1034" s="5">
        <v>9.6</v>
      </c>
      <c r="F1034" s="5">
        <v>0.7</v>
      </c>
      <c r="G1034" s="4">
        <v>91.1</v>
      </c>
      <c r="H1034" s="4">
        <v>63.7</v>
      </c>
      <c r="I1034" s="4">
        <v>0.5</v>
      </c>
      <c r="J1034" s="4">
        <v>3.7</v>
      </c>
      <c r="K1034" s="4">
        <v>9.6999999999999993</v>
      </c>
      <c r="L1034" s="4">
        <v>0</v>
      </c>
      <c r="M1034" s="4">
        <v>-999</v>
      </c>
      <c r="N1034" s="4">
        <v>-999</v>
      </c>
      <c r="O1034" s="4">
        <v>8.6999999999999993</v>
      </c>
      <c r="P1034" s="5">
        <v>-999</v>
      </c>
      <c r="Q1034" s="5">
        <v>-999</v>
      </c>
      <c r="R1034" s="6">
        <v>0.76100000000000001</v>
      </c>
      <c r="S1034" s="34">
        <f>ROUND((0.6105*(EXP((17.273*E1034)/(E1034+237.3))))*(100-H1034)/100,3)</f>
        <v>0.434</v>
      </c>
      <c r="T1034" s="6">
        <f>IF(V1034&lt;V1035,L1034,0)</f>
        <v>0</v>
      </c>
      <c r="U1034" s="6">
        <f>IF(T1034&gt;0,M1034,-999)</f>
        <v>-999</v>
      </c>
      <c r="V1034">
        <v>199406</v>
      </c>
      <c r="W1034">
        <v>1994</v>
      </c>
    </row>
    <row r="1035" spans="1:23" x14ac:dyDescent="0.25">
      <c r="A1035" s="14">
        <v>34502</v>
      </c>
      <c r="B1035" s="3">
        <v>168</v>
      </c>
      <c r="C1035" s="4">
        <v>22.85</v>
      </c>
      <c r="D1035" s="5">
        <v>6.7</v>
      </c>
      <c r="E1035" s="5">
        <v>14.2</v>
      </c>
      <c r="F1035" s="5">
        <v>-0.8</v>
      </c>
      <c r="G1035" s="4">
        <v>76.599999999999994</v>
      </c>
      <c r="H1035" s="4">
        <v>59.8</v>
      </c>
      <c r="I1035" s="4">
        <v>1.2</v>
      </c>
      <c r="J1035" s="4">
        <v>5.6</v>
      </c>
      <c r="K1035" s="4">
        <v>0</v>
      </c>
      <c r="L1035" s="4">
        <v>0</v>
      </c>
      <c r="M1035" s="4">
        <v>-999</v>
      </c>
      <c r="N1035" s="4">
        <v>-999</v>
      </c>
      <c r="O1035" s="4">
        <v>10.6</v>
      </c>
      <c r="P1035" s="5">
        <v>-999</v>
      </c>
      <c r="Q1035" s="5">
        <v>-999</v>
      </c>
      <c r="R1035" s="6">
        <v>0.96699999999999997</v>
      </c>
      <c r="S1035" s="34">
        <f>ROUND((0.6105*(EXP((17.273*E1035)/(E1035+237.3))))*(100-H1035)/100,3)</f>
        <v>0.65100000000000002</v>
      </c>
      <c r="T1035" s="6">
        <f>IF(V1035&lt;V1036,L1035,0)</f>
        <v>0</v>
      </c>
      <c r="U1035" s="6">
        <f>IF(T1035&gt;0,M1035,-999)</f>
        <v>-999</v>
      </c>
      <c r="V1035">
        <v>199406</v>
      </c>
      <c r="W1035">
        <v>1994</v>
      </c>
    </row>
    <row r="1036" spans="1:23" x14ac:dyDescent="0.25">
      <c r="A1036" s="14">
        <v>34503</v>
      </c>
      <c r="B1036" s="3">
        <v>169</v>
      </c>
      <c r="C1036" s="4">
        <v>7.92</v>
      </c>
      <c r="D1036" s="5">
        <v>3.6</v>
      </c>
      <c r="E1036" s="5">
        <v>7.8</v>
      </c>
      <c r="F1036" s="5">
        <v>-0.7</v>
      </c>
      <c r="G1036" s="4">
        <v>89.1</v>
      </c>
      <c r="H1036" s="4">
        <v>59.6</v>
      </c>
      <c r="I1036" s="4">
        <v>1.1000000000000001</v>
      </c>
      <c r="J1036" s="4">
        <v>5.4</v>
      </c>
      <c r="K1036" s="4">
        <v>11.4</v>
      </c>
      <c r="L1036" s="4">
        <v>0</v>
      </c>
      <c r="M1036" s="4">
        <v>-999</v>
      </c>
      <c r="N1036" s="4">
        <v>-999</v>
      </c>
      <c r="O1036" s="4">
        <v>8.1999999999999993</v>
      </c>
      <c r="P1036" s="5">
        <v>-999</v>
      </c>
      <c r="Q1036" s="5">
        <v>-999</v>
      </c>
      <c r="R1036" s="6">
        <v>0.628</v>
      </c>
      <c r="S1036" s="34">
        <f>ROUND((0.6105*(EXP((17.273*E1036)/(E1036+237.3))))*(100-H1036)/100,3)</f>
        <v>0.42699999999999999</v>
      </c>
      <c r="T1036" s="6">
        <f>IF(V1036&lt;V1037,L1036,0)</f>
        <v>0</v>
      </c>
      <c r="U1036" s="6">
        <f>IF(T1036&gt;0,M1036,-999)</f>
        <v>-999</v>
      </c>
      <c r="V1036">
        <v>199406</v>
      </c>
      <c r="W1036">
        <v>1994</v>
      </c>
    </row>
    <row r="1037" spans="1:23" x14ac:dyDescent="0.25">
      <c r="A1037" s="14">
        <v>34504</v>
      </c>
      <c r="B1037" s="3">
        <v>170</v>
      </c>
      <c r="C1037" s="4">
        <v>27.26</v>
      </c>
      <c r="D1037" s="5">
        <v>6.6</v>
      </c>
      <c r="E1037" s="5">
        <v>15.7</v>
      </c>
      <c r="F1037" s="5">
        <v>-1.4</v>
      </c>
      <c r="G1037" s="4">
        <v>72.8</v>
      </c>
      <c r="H1037" s="4">
        <v>31.5</v>
      </c>
      <c r="I1037" s="4">
        <v>0.9</v>
      </c>
      <c r="J1037" s="4">
        <v>4.5999999999999996</v>
      </c>
      <c r="K1037" s="4">
        <v>0</v>
      </c>
      <c r="L1037" s="4">
        <v>0</v>
      </c>
      <c r="M1037" s="4">
        <v>-999</v>
      </c>
      <c r="N1037" s="4">
        <v>-999</v>
      </c>
      <c r="O1037" s="4">
        <v>10.5</v>
      </c>
      <c r="P1037" s="5">
        <v>-999</v>
      </c>
      <c r="Q1037" s="5">
        <v>-999</v>
      </c>
      <c r="R1037" s="6">
        <v>0.56200000000000006</v>
      </c>
      <c r="S1037" s="34">
        <f>ROUND((0.6105*(EXP((17.273*E1037)/(E1037+237.3))))*(100-H1037)/100,3)</f>
        <v>1.2210000000000001</v>
      </c>
      <c r="T1037" s="6">
        <f>IF(V1037&lt;V1038,L1037,0)</f>
        <v>0</v>
      </c>
      <c r="U1037" s="6">
        <f>IF(T1037&gt;0,M1037,-999)</f>
        <v>-999</v>
      </c>
      <c r="V1037">
        <v>199406</v>
      </c>
      <c r="W1037">
        <v>1994</v>
      </c>
    </row>
    <row r="1038" spans="1:23" x14ac:dyDescent="0.25">
      <c r="A1038" s="14">
        <v>34505</v>
      </c>
      <c r="B1038" s="3">
        <v>171</v>
      </c>
      <c r="C1038" s="4">
        <v>30.16</v>
      </c>
      <c r="D1038" s="5">
        <v>13.5</v>
      </c>
      <c r="E1038" s="5">
        <v>21.3</v>
      </c>
      <c r="F1038" s="5">
        <v>4.0999999999999996</v>
      </c>
      <c r="G1038" s="4">
        <v>46.2</v>
      </c>
      <c r="H1038" s="4">
        <v>24.3</v>
      </c>
      <c r="I1038" s="4">
        <v>0.9</v>
      </c>
      <c r="J1038" s="4">
        <v>4.9000000000000004</v>
      </c>
      <c r="K1038" s="4">
        <v>0</v>
      </c>
      <c r="L1038" s="4">
        <v>0</v>
      </c>
      <c r="M1038" s="4">
        <v>-999</v>
      </c>
      <c r="N1038" s="4">
        <v>-999</v>
      </c>
      <c r="O1038" s="4">
        <v>13.5</v>
      </c>
      <c r="P1038" s="5">
        <v>-999</v>
      </c>
      <c r="Q1038" s="5">
        <v>-999</v>
      </c>
      <c r="R1038" s="6">
        <v>0.61699999999999999</v>
      </c>
      <c r="S1038" s="34">
        <f>ROUND((0.6105*(EXP((17.273*E1038)/(E1038+237.3))))*(100-H1038)/100,3)</f>
        <v>1.917</v>
      </c>
      <c r="T1038" s="6">
        <f>IF(V1038&lt;V1039,L1038,0)</f>
        <v>0</v>
      </c>
      <c r="U1038" s="6">
        <f>IF(T1038&gt;0,M1038,-999)</f>
        <v>-999</v>
      </c>
      <c r="V1038">
        <v>199406</v>
      </c>
      <c r="W1038">
        <v>1994</v>
      </c>
    </row>
    <row r="1039" spans="1:23" x14ac:dyDescent="0.25">
      <c r="A1039" s="14">
        <v>34506</v>
      </c>
      <c r="B1039" s="3">
        <v>172</v>
      </c>
      <c r="C1039" s="4">
        <v>30.32</v>
      </c>
      <c r="D1039" s="5">
        <v>15.8</v>
      </c>
      <c r="E1039" s="5">
        <v>23.3</v>
      </c>
      <c r="F1039" s="5">
        <v>6.5</v>
      </c>
      <c r="G1039" s="4">
        <v>40.799999999999997</v>
      </c>
      <c r="H1039" s="4">
        <v>23.5</v>
      </c>
      <c r="I1039" s="4">
        <v>1</v>
      </c>
      <c r="J1039" s="4">
        <v>5.0999999999999996</v>
      </c>
      <c r="K1039" s="4">
        <v>0</v>
      </c>
      <c r="L1039" s="4">
        <v>0</v>
      </c>
      <c r="M1039" s="4">
        <v>-999</v>
      </c>
      <c r="N1039" s="4">
        <v>-999</v>
      </c>
      <c r="O1039" s="4">
        <v>15.2</v>
      </c>
      <c r="P1039" s="5">
        <v>-999</v>
      </c>
      <c r="Q1039" s="5">
        <v>-999</v>
      </c>
      <c r="R1039" s="6">
        <v>0.67300000000000004</v>
      </c>
      <c r="S1039" s="34">
        <f>ROUND((0.6105*(EXP((17.273*E1039)/(E1039+237.3))))*(100-H1039)/100,3)</f>
        <v>2.1880000000000002</v>
      </c>
      <c r="T1039" s="6">
        <f>IF(V1039&lt;V1040,L1039,0)</f>
        <v>0</v>
      </c>
      <c r="U1039" s="6">
        <f>IF(T1039&gt;0,M1039,-999)</f>
        <v>-999</v>
      </c>
      <c r="V1039">
        <v>199406</v>
      </c>
      <c r="W1039">
        <v>1994</v>
      </c>
    </row>
    <row r="1040" spans="1:23" x14ac:dyDescent="0.25">
      <c r="A1040" s="14">
        <v>34507</v>
      </c>
      <c r="B1040" s="3">
        <v>173</v>
      </c>
      <c r="C1040" s="4">
        <v>29.62</v>
      </c>
      <c r="D1040" s="5">
        <v>16.899999999999999</v>
      </c>
      <c r="E1040" s="5">
        <v>23.9</v>
      </c>
      <c r="F1040" s="5">
        <v>7.6</v>
      </c>
      <c r="G1040" s="4">
        <v>39.200000000000003</v>
      </c>
      <c r="H1040" s="4">
        <v>15.7</v>
      </c>
      <c r="I1040" s="4">
        <v>0.9</v>
      </c>
      <c r="J1040" s="4">
        <v>5</v>
      </c>
      <c r="K1040" s="4">
        <v>0</v>
      </c>
      <c r="L1040" s="4">
        <v>0</v>
      </c>
      <c r="M1040" s="4">
        <v>-999</v>
      </c>
      <c r="N1040" s="4">
        <v>-999</v>
      </c>
      <c r="O1040" s="4">
        <v>15.9</v>
      </c>
      <c r="P1040" s="5">
        <v>-999</v>
      </c>
      <c r="Q1040" s="5">
        <v>-999</v>
      </c>
      <c r="R1040" s="6">
        <v>0.46600000000000003</v>
      </c>
      <c r="S1040" s="34">
        <f>ROUND((0.6105*(EXP((17.273*E1040)/(E1040+237.3))))*(100-H1040)/100,3)</f>
        <v>2.5</v>
      </c>
      <c r="T1040" s="6">
        <f>IF(V1040&lt;V1041,L1040,0)</f>
        <v>0</v>
      </c>
      <c r="U1040" s="6">
        <f>IF(T1040&gt;0,M1040,-999)</f>
        <v>-999</v>
      </c>
      <c r="V1040">
        <v>199406</v>
      </c>
      <c r="W1040">
        <v>1994</v>
      </c>
    </row>
    <row r="1041" spans="1:23" x14ac:dyDescent="0.25">
      <c r="A1041" s="14">
        <v>34508</v>
      </c>
      <c r="B1041" s="3">
        <v>174</v>
      </c>
      <c r="C1041" s="4">
        <v>14.79</v>
      </c>
      <c r="D1041" s="5">
        <v>12.5</v>
      </c>
      <c r="E1041" s="5">
        <v>21.3</v>
      </c>
      <c r="F1041" s="5">
        <v>4.4000000000000004</v>
      </c>
      <c r="G1041" s="4">
        <v>67.900000000000006</v>
      </c>
      <c r="H1041" s="4">
        <v>32.6</v>
      </c>
      <c r="I1041" s="4">
        <v>0.7</v>
      </c>
      <c r="J1041" s="4">
        <v>5.2</v>
      </c>
      <c r="K1041" s="4">
        <v>8.1</v>
      </c>
      <c r="L1041" s="4">
        <v>0</v>
      </c>
      <c r="M1041" s="4">
        <v>-999</v>
      </c>
      <c r="N1041" s="4">
        <v>-999</v>
      </c>
      <c r="O1041" s="4">
        <v>13.6</v>
      </c>
      <c r="P1041" s="5">
        <v>-999</v>
      </c>
      <c r="Q1041" s="5">
        <v>-999</v>
      </c>
      <c r="R1041" s="6">
        <v>0.82699999999999996</v>
      </c>
      <c r="S1041" s="34">
        <f>ROUND((0.6105*(EXP((17.273*E1041)/(E1041+237.3))))*(100-H1041)/100,3)</f>
        <v>1.7070000000000001</v>
      </c>
      <c r="T1041" s="6">
        <f>IF(V1041&lt;V1042,L1041,0)</f>
        <v>0</v>
      </c>
      <c r="U1041" s="6">
        <f>IF(T1041&gt;0,M1041,-999)</f>
        <v>-999</v>
      </c>
      <c r="V1041">
        <v>199406</v>
      </c>
      <c r="W1041">
        <v>1994</v>
      </c>
    </row>
    <row r="1042" spans="1:23" x14ac:dyDescent="0.25">
      <c r="A1042" s="14">
        <v>34509</v>
      </c>
      <c r="B1042" s="3">
        <v>175</v>
      </c>
      <c r="C1042" s="4">
        <v>23.85</v>
      </c>
      <c r="D1042" s="5">
        <v>7.5</v>
      </c>
      <c r="E1042" s="5">
        <v>15.1</v>
      </c>
      <c r="F1042" s="5">
        <v>2.1</v>
      </c>
      <c r="G1042" s="4">
        <v>78.7</v>
      </c>
      <c r="H1042" s="4">
        <v>44.1</v>
      </c>
      <c r="I1042" s="4">
        <v>0.8</v>
      </c>
      <c r="J1042" s="4">
        <v>4.5999999999999996</v>
      </c>
      <c r="K1042" s="4">
        <v>0</v>
      </c>
      <c r="L1042" s="4">
        <v>0</v>
      </c>
      <c r="M1042" s="4">
        <v>-999</v>
      </c>
      <c r="N1042" s="4">
        <v>-999</v>
      </c>
      <c r="O1042" s="4">
        <v>14.4</v>
      </c>
      <c r="P1042" s="5">
        <v>-999</v>
      </c>
      <c r="Q1042" s="5">
        <v>-999</v>
      </c>
      <c r="R1042" s="6">
        <v>0.75600000000000001</v>
      </c>
      <c r="S1042" s="34">
        <f>ROUND((0.6105*(EXP((17.273*E1042)/(E1042+237.3))))*(100-H1042)/100,3)</f>
        <v>0.95899999999999996</v>
      </c>
      <c r="T1042" s="6">
        <f>IF(V1042&lt;V1043,L1042,0)</f>
        <v>0</v>
      </c>
      <c r="U1042" s="6">
        <f>IF(T1042&gt;0,M1042,-999)</f>
        <v>-999</v>
      </c>
      <c r="V1042">
        <v>199406</v>
      </c>
      <c r="W1042">
        <v>1994</v>
      </c>
    </row>
    <row r="1043" spans="1:23" x14ac:dyDescent="0.25">
      <c r="A1043" s="14">
        <v>34510</v>
      </c>
      <c r="B1043" s="3">
        <v>176</v>
      </c>
      <c r="C1043" s="4">
        <v>18.87</v>
      </c>
      <c r="D1043" s="5">
        <v>10.4</v>
      </c>
      <c r="E1043" s="5">
        <v>18.3</v>
      </c>
      <c r="F1043" s="5">
        <v>2.4</v>
      </c>
      <c r="G1043" s="4">
        <v>67.8</v>
      </c>
      <c r="H1043" s="4">
        <v>26.1</v>
      </c>
      <c r="I1043" s="4">
        <v>0.7</v>
      </c>
      <c r="J1043" s="4">
        <v>4.8</v>
      </c>
      <c r="K1043" s="4">
        <v>8.6</v>
      </c>
      <c r="L1043" s="4">
        <v>0</v>
      </c>
      <c r="M1043" s="4">
        <v>-999</v>
      </c>
      <c r="N1043" s="4">
        <v>-999</v>
      </c>
      <c r="O1043" s="4">
        <v>12.5</v>
      </c>
      <c r="P1043" s="5">
        <v>-999</v>
      </c>
      <c r="Q1043" s="5">
        <v>-999</v>
      </c>
      <c r="R1043" s="6">
        <v>0.54700000000000004</v>
      </c>
      <c r="S1043" s="34">
        <f>ROUND((0.6105*(EXP((17.273*E1043)/(E1043+237.3))))*(100-H1043)/100,3)</f>
        <v>1.554</v>
      </c>
      <c r="T1043" s="6">
        <f>IF(V1043&lt;V1044,L1043,0)</f>
        <v>0</v>
      </c>
      <c r="U1043" s="6">
        <f>IF(T1043&gt;0,M1043,-999)</f>
        <v>-999</v>
      </c>
      <c r="V1043">
        <v>199406</v>
      </c>
      <c r="W1043">
        <v>1994</v>
      </c>
    </row>
    <row r="1044" spans="1:23" x14ac:dyDescent="0.25">
      <c r="A1044" s="14">
        <v>34511</v>
      </c>
      <c r="B1044" s="3">
        <v>177</v>
      </c>
      <c r="C1044" s="4">
        <v>10.98</v>
      </c>
      <c r="D1044" s="5">
        <v>5.3</v>
      </c>
      <c r="E1044" s="5">
        <v>11.5</v>
      </c>
      <c r="F1044" s="5">
        <v>1.7</v>
      </c>
      <c r="G1044" s="4">
        <v>91.5</v>
      </c>
      <c r="H1044" s="4">
        <v>59.5</v>
      </c>
      <c r="I1044" s="4">
        <v>1.1000000000000001</v>
      </c>
      <c r="J1044" s="4">
        <v>5.7</v>
      </c>
      <c r="K1044" s="4">
        <v>0.3</v>
      </c>
      <c r="L1044" s="4">
        <v>0</v>
      </c>
      <c r="M1044" s="4">
        <v>-999</v>
      </c>
      <c r="N1044" s="4">
        <v>-999</v>
      </c>
      <c r="O1044" s="4">
        <v>9.5</v>
      </c>
      <c r="P1044" s="5">
        <v>-999</v>
      </c>
      <c r="Q1044" s="5">
        <v>-999</v>
      </c>
      <c r="R1044" s="6">
        <v>0.80700000000000005</v>
      </c>
      <c r="S1044" s="34">
        <f>ROUND((0.6105*(EXP((17.273*E1044)/(E1044+237.3))))*(100-H1044)/100,3)</f>
        <v>0.54900000000000004</v>
      </c>
      <c r="T1044" s="6">
        <f>IF(V1044&lt;V1045,L1044,0)</f>
        <v>0</v>
      </c>
      <c r="U1044" s="6">
        <f>IF(T1044&gt;0,M1044,-999)</f>
        <v>-999</v>
      </c>
      <c r="V1044">
        <v>199406</v>
      </c>
      <c r="W1044">
        <v>1994</v>
      </c>
    </row>
    <row r="1045" spans="1:23" x14ac:dyDescent="0.25">
      <c r="A1045" s="14">
        <v>34512</v>
      </c>
      <c r="B1045" s="3">
        <v>178</v>
      </c>
      <c r="C1045" s="4">
        <v>29.79</v>
      </c>
      <c r="D1045" s="5">
        <v>10.8</v>
      </c>
      <c r="E1045" s="5">
        <v>18.7</v>
      </c>
      <c r="F1045" s="5">
        <v>0.7</v>
      </c>
      <c r="G1045" s="4">
        <v>67.3</v>
      </c>
      <c r="H1045" s="4">
        <v>38.5</v>
      </c>
      <c r="I1045" s="4">
        <v>0.8</v>
      </c>
      <c r="J1045" s="4">
        <v>4.9000000000000004</v>
      </c>
      <c r="K1045" s="4">
        <v>0</v>
      </c>
      <c r="L1045" s="4">
        <v>0</v>
      </c>
      <c r="M1045" s="4">
        <v>-999</v>
      </c>
      <c r="N1045" s="4">
        <v>-999</v>
      </c>
      <c r="O1045" s="4">
        <v>12.6</v>
      </c>
      <c r="P1045" s="5">
        <v>-999</v>
      </c>
      <c r="Q1045" s="5">
        <v>-999</v>
      </c>
      <c r="R1045" s="6">
        <v>0.82799999999999996</v>
      </c>
      <c r="S1045" s="34">
        <f>ROUND((0.6105*(EXP((17.273*E1045)/(E1045+237.3))))*(100-H1045)/100,3)</f>
        <v>1.3260000000000001</v>
      </c>
      <c r="T1045" s="6">
        <f>IF(V1045&lt;V1046,L1045,0)</f>
        <v>0</v>
      </c>
      <c r="U1045" s="6">
        <f>IF(T1045&gt;0,M1045,-999)</f>
        <v>-999</v>
      </c>
      <c r="V1045">
        <v>199406</v>
      </c>
      <c r="W1045">
        <v>1994</v>
      </c>
    </row>
    <row r="1046" spans="1:23" x14ac:dyDescent="0.25">
      <c r="A1046" s="14">
        <v>34513</v>
      </c>
      <c r="B1046" s="3">
        <v>179</v>
      </c>
      <c r="C1046" s="4">
        <v>29.23</v>
      </c>
      <c r="D1046" s="5">
        <v>14</v>
      </c>
      <c r="E1046" s="5">
        <v>21.4</v>
      </c>
      <c r="F1046" s="5">
        <v>6.2</v>
      </c>
      <c r="G1046" s="4">
        <v>50.8</v>
      </c>
      <c r="H1046" s="4">
        <v>28.5</v>
      </c>
      <c r="I1046" s="4">
        <v>0.8</v>
      </c>
      <c r="J1046" s="4">
        <v>4.9000000000000004</v>
      </c>
      <c r="K1046" s="4">
        <v>0</v>
      </c>
      <c r="L1046" s="4">
        <v>0</v>
      </c>
      <c r="M1046" s="4">
        <v>-999</v>
      </c>
      <c r="N1046" s="4">
        <v>-999</v>
      </c>
      <c r="O1046" s="4">
        <v>14.8</v>
      </c>
      <c r="P1046" s="5">
        <v>-999</v>
      </c>
      <c r="Q1046" s="5">
        <v>-999</v>
      </c>
      <c r="R1046" s="6">
        <v>0.72399999999999998</v>
      </c>
      <c r="S1046" s="34">
        <f>ROUND((0.6105*(EXP((17.273*E1046)/(E1046+237.3))))*(100-H1046)/100,3)</f>
        <v>1.8220000000000001</v>
      </c>
      <c r="T1046" s="6">
        <f>IF(V1046&lt;V1047,L1046,0)</f>
        <v>0</v>
      </c>
      <c r="U1046" s="6">
        <f>IF(T1046&gt;0,M1046,-999)</f>
        <v>-999</v>
      </c>
      <c r="V1046">
        <v>199406</v>
      </c>
      <c r="W1046">
        <v>1994</v>
      </c>
    </row>
    <row r="1047" spans="1:23" x14ac:dyDescent="0.25">
      <c r="A1047" s="14">
        <v>34514</v>
      </c>
      <c r="B1047" s="3">
        <v>180</v>
      </c>
      <c r="C1047" s="4">
        <v>26.54</v>
      </c>
      <c r="D1047" s="5">
        <v>10.6</v>
      </c>
      <c r="E1047" s="5">
        <v>15.7</v>
      </c>
      <c r="F1047" s="5">
        <v>4</v>
      </c>
      <c r="G1047" s="4">
        <v>57.4</v>
      </c>
      <c r="H1047" s="4">
        <v>33.200000000000003</v>
      </c>
      <c r="I1047" s="4">
        <v>1.6</v>
      </c>
      <c r="J1047" s="4">
        <v>5.8</v>
      </c>
      <c r="K1047" s="4">
        <v>0</v>
      </c>
      <c r="L1047" s="4">
        <v>0</v>
      </c>
      <c r="M1047" s="4">
        <v>-999</v>
      </c>
      <c r="N1047" s="4">
        <v>-999</v>
      </c>
      <c r="O1047" s="4">
        <v>14.6</v>
      </c>
      <c r="P1047" s="5">
        <v>-999</v>
      </c>
      <c r="Q1047" s="5">
        <v>-999</v>
      </c>
      <c r="R1047" s="6">
        <v>0.59399999999999997</v>
      </c>
      <c r="S1047" s="34">
        <f>ROUND((0.6105*(EXP((17.273*E1047)/(E1047+237.3))))*(100-H1047)/100,3)</f>
        <v>1.1910000000000001</v>
      </c>
      <c r="T1047" s="6">
        <f>IF(V1047&lt;V1048,L1047,0)</f>
        <v>0</v>
      </c>
      <c r="U1047" s="6">
        <f>IF(T1047&gt;0,M1047,-999)</f>
        <v>-999</v>
      </c>
      <c r="V1047">
        <v>199406</v>
      </c>
      <c r="W1047">
        <v>1994</v>
      </c>
    </row>
    <row r="1048" spans="1:23" x14ac:dyDescent="0.25">
      <c r="A1048" s="14">
        <v>34515</v>
      </c>
      <c r="B1048" s="3">
        <v>181</v>
      </c>
      <c r="C1048" s="4">
        <v>20.94</v>
      </c>
      <c r="D1048" s="5">
        <v>11.2</v>
      </c>
      <c r="E1048" s="5">
        <v>17.7</v>
      </c>
      <c r="F1048" s="5">
        <v>1.6</v>
      </c>
      <c r="G1048" s="4">
        <v>57.4</v>
      </c>
      <c r="H1048" s="4">
        <v>19.2</v>
      </c>
      <c r="I1048" s="4">
        <v>0.9</v>
      </c>
      <c r="J1048" s="4">
        <v>4.7</v>
      </c>
      <c r="K1048" s="4">
        <v>0</v>
      </c>
      <c r="L1048" s="4">
        <v>0</v>
      </c>
      <c r="M1048" s="4">
        <v>-999</v>
      </c>
      <c r="N1048" s="4">
        <v>-999</v>
      </c>
      <c r="O1048" s="4">
        <v>13.2</v>
      </c>
      <c r="P1048" s="5">
        <v>-999</v>
      </c>
      <c r="Q1048" s="5">
        <v>-999</v>
      </c>
      <c r="R1048" s="6">
        <v>0.38800000000000001</v>
      </c>
      <c r="S1048" s="34">
        <f>ROUND((0.6105*(EXP((17.273*E1048)/(E1048+237.3))))*(100-H1048)/100,3)</f>
        <v>1.6359999999999999</v>
      </c>
      <c r="T1048" s="6">
        <f>IF(V1048&lt;V1049,L1048,0)</f>
        <v>0</v>
      </c>
      <c r="U1048" s="6">
        <f>IF(T1048&gt;0,M1048,-999)</f>
        <v>-999</v>
      </c>
      <c r="V1048">
        <v>199406</v>
      </c>
      <c r="W1048">
        <v>1994</v>
      </c>
    </row>
    <row r="1049" spans="1:23" x14ac:dyDescent="0.25">
      <c r="A1049" s="14">
        <v>34516</v>
      </c>
      <c r="B1049" s="3">
        <v>182</v>
      </c>
      <c r="C1049" s="4">
        <v>10.64</v>
      </c>
      <c r="D1049" s="5">
        <v>8.4</v>
      </c>
      <c r="E1049" s="5">
        <v>11.7</v>
      </c>
      <c r="F1049" s="5">
        <v>2.7</v>
      </c>
      <c r="G1049" s="4">
        <v>88.6</v>
      </c>
      <c r="H1049" s="4">
        <v>69.3</v>
      </c>
      <c r="I1049" s="4">
        <v>0.9</v>
      </c>
      <c r="J1049" s="4">
        <v>7.3</v>
      </c>
      <c r="K1049" s="4">
        <v>11.4</v>
      </c>
      <c r="L1049" s="4">
        <v>0</v>
      </c>
      <c r="M1049" s="4">
        <v>-999</v>
      </c>
      <c r="N1049" s="4">
        <v>-999</v>
      </c>
      <c r="O1049" s="4">
        <v>13</v>
      </c>
      <c r="P1049" s="5">
        <v>-999</v>
      </c>
      <c r="Q1049" s="5">
        <v>-999</v>
      </c>
      <c r="R1049" s="6">
        <v>0.95399999999999996</v>
      </c>
      <c r="S1049" s="34">
        <f>ROUND((0.6105*(EXP((17.273*E1049)/(E1049+237.3))))*(100-H1049)/100,3)</f>
        <v>0.42199999999999999</v>
      </c>
      <c r="T1049" s="6">
        <f>IF(V1049&lt;V1050,L1049,0)</f>
        <v>0</v>
      </c>
      <c r="U1049" s="6">
        <f>IF(T1049&gt;0,M1049,-999)</f>
        <v>-999</v>
      </c>
      <c r="V1049">
        <v>199407</v>
      </c>
      <c r="W1049">
        <v>1994</v>
      </c>
    </row>
    <row r="1050" spans="1:23" x14ac:dyDescent="0.25">
      <c r="A1050" s="14">
        <v>34517</v>
      </c>
      <c r="B1050" s="3">
        <v>183</v>
      </c>
      <c r="C1050" s="4">
        <v>12.55</v>
      </c>
      <c r="D1050" s="5">
        <v>3.4</v>
      </c>
      <c r="E1050" s="5">
        <v>9</v>
      </c>
      <c r="F1050" s="5">
        <v>0.3</v>
      </c>
      <c r="G1050" s="4">
        <v>84.3</v>
      </c>
      <c r="H1050" s="4">
        <v>53</v>
      </c>
      <c r="I1050" s="4">
        <v>1.7</v>
      </c>
      <c r="J1050" s="4">
        <v>6.2</v>
      </c>
      <c r="K1050" s="4">
        <v>0.8</v>
      </c>
      <c r="L1050" s="4">
        <v>0</v>
      </c>
      <c r="M1050" s="4">
        <v>-999</v>
      </c>
      <c r="N1050" s="4">
        <v>-999</v>
      </c>
      <c r="O1050" s="4">
        <v>10.199999999999999</v>
      </c>
      <c r="P1050" s="5">
        <v>-999</v>
      </c>
      <c r="Q1050" s="5">
        <v>-999</v>
      </c>
      <c r="R1050" s="6">
        <v>0.60799999999999998</v>
      </c>
      <c r="S1050" s="34">
        <f>ROUND((0.6105*(EXP((17.273*E1050)/(E1050+237.3))))*(100-H1050)/100,3)</f>
        <v>0.53900000000000003</v>
      </c>
      <c r="T1050" s="6">
        <f>IF(V1050&lt;V1051,L1050,0)</f>
        <v>0</v>
      </c>
      <c r="U1050" s="6">
        <f>IF(T1050&gt;0,M1050,-999)</f>
        <v>-999</v>
      </c>
      <c r="V1050">
        <v>199407</v>
      </c>
      <c r="W1050">
        <v>1994</v>
      </c>
    </row>
    <row r="1051" spans="1:23" x14ac:dyDescent="0.25">
      <c r="A1051" s="14">
        <v>34518</v>
      </c>
      <c r="B1051" s="3">
        <v>184</v>
      </c>
      <c r="C1051" s="4">
        <v>14.55</v>
      </c>
      <c r="D1051" s="5">
        <v>4.5999999999999996</v>
      </c>
      <c r="E1051" s="5">
        <v>10.9</v>
      </c>
      <c r="F1051" s="5">
        <v>1.2</v>
      </c>
      <c r="G1051" s="4">
        <v>84.1</v>
      </c>
      <c r="H1051" s="4">
        <v>54.7</v>
      </c>
      <c r="I1051" s="4">
        <v>1</v>
      </c>
      <c r="J1051" s="4">
        <v>4.8</v>
      </c>
      <c r="K1051" s="4">
        <v>0.5</v>
      </c>
      <c r="L1051" s="4">
        <v>0</v>
      </c>
      <c r="M1051" s="4">
        <v>-999</v>
      </c>
      <c r="N1051" s="4">
        <v>-999</v>
      </c>
      <c r="O1051" s="4">
        <v>10.199999999999999</v>
      </c>
      <c r="P1051" s="5">
        <v>-999</v>
      </c>
      <c r="Q1051" s="5">
        <v>-999</v>
      </c>
      <c r="R1051" s="6">
        <v>0.71299999999999997</v>
      </c>
      <c r="S1051" s="34">
        <f>ROUND((0.6105*(EXP((17.273*E1051)/(E1051+237.3))))*(100-H1051)/100,3)</f>
        <v>0.59099999999999997</v>
      </c>
      <c r="T1051" s="6">
        <f>IF(V1051&lt;V1052,L1051,0)</f>
        <v>0</v>
      </c>
      <c r="U1051" s="6">
        <f>IF(T1051&gt;0,M1051,-999)</f>
        <v>-999</v>
      </c>
      <c r="V1051">
        <v>199407</v>
      </c>
      <c r="W1051">
        <v>1994</v>
      </c>
    </row>
    <row r="1052" spans="1:23" x14ac:dyDescent="0.25">
      <c r="A1052" s="14">
        <v>34519</v>
      </c>
      <c r="B1052" s="3">
        <v>185</v>
      </c>
      <c r="C1052" s="4">
        <v>15.86</v>
      </c>
      <c r="D1052" s="5">
        <v>6.5</v>
      </c>
      <c r="E1052" s="5">
        <v>12.7</v>
      </c>
      <c r="F1052" s="5">
        <v>-0.3</v>
      </c>
      <c r="G1052" s="4">
        <v>81</v>
      </c>
      <c r="H1052" s="4">
        <v>54.6</v>
      </c>
      <c r="I1052" s="4">
        <v>0.7</v>
      </c>
      <c r="J1052" s="4">
        <v>4.8</v>
      </c>
      <c r="K1052" s="4">
        <v>0</v>
      </c>
      <c r="L1052" s="4">
        <v>0</v>
      </c>
      <c r="M1052" s="4">
        <v>-999</v>
      </c>
      <c r="N1052" s="4">
        <v>-999</v>
      </c>
      <c r="O1052" s="4">
        <v>10.6</v>
      </c>
      <c r="P1052" s="5">
        <v>-999</v>
      </c>
      <c r="Q1052" s="5">
        <v>-999</v>
      </c>
      <c r="R1052" s="6">
        <v>0.8</v>
      </c>
      <c r="S1052" s="34">
        <f>ROUND((0.6105*(EXP((17.273*E1052)/(E1052+237.3))))*(100-H1052)/100,3)</f>
        <v>0.66700000000000004</v>
      </c>
      <c r="T1052" s="6">
        <f>IF(V1052&lt;V1053,L1052,0)</f>
        <v>0</v>
      </c>
      <c r="U1052" s="6">
        <f>IF(T1052&gt;0,M1052,-999)</f>
        <v>-999</v>
      </c>
      <c r="V1052">
        <v>199407</v>
      </c>
      <c r="W1052">
        <v>1994</v>
      </c>
    </row>
    <row r="1053" spans="1:23" x14ac:dyDescent="0.25">
      <c r="A1053" s="14">
        <v>34520</v>
      </c>
      <c r="B1053" s="3">
        <v>186</v>
      </c>
      <c r="C1053" s="4">
        <v>27.07</v>
      </c>
      <c r="D1053" s="5">
        <v>9.5</v>
      </c>
      <c r="E1053" s="5">
        <v>16.100000000000001</v>
      </c>
      <c r="F1053" s="5">
        <v>4.9000000000000004</v>
      </c>
      <c r="G1053" s="4">
        <v>76.7</v>
      </c>
      <c r="H1053" s="4">
        <v>49</v>
      </c>
      <c r="I1053" s="4">
        <v>1</v>
      </c>
      <c r="J1053" s="4">
        <v>5.5</v>
      </c>
      <c r="K1053" s="4">
        <v>0</v>
      </c>
      <c r="L1053" s="4">
        <v>0</v>
      </c>
      <c r="M1053" s="4">
        <v>-999</v>
      </c>
      <c r="N1053" s="4">
        <v>-999</v>
      </c>
      <c r="O1053" s="4">
        <v>14</v>
      </c>
      <c r="P1053" s="5">
        <v>-999</v>
      </c>
      <c r="Q1053" s="5">
        <v>-999</v>
      </c>
      <c r="R1053" s="6">
        <v>0.89400000000000002</v>
      </c>
      <c r="S1053" s="34">
        <f>ROUND((0.6105*(EXP((17.273*E1053)/(E1053+237.3))))*(100-H1053)/100,3)</f>
        <v>0.93300000000000005</v>
      </c>
      <c r="T1053" s="6">
        <f>IF(V1053&lt;V1054,L1053,0)</f>
        <v>0</v>
      </c>
      <c r="U1053" s="6">
        <f>IF(T1053&gt;0,M1053,-999)</f>
        <v>-999</v>
      </c>
      <c r="V1053">
        <v>199407</v>
      </c>
      <c r="W1053">
        <v>1994</v>
      </c>
    </row>
    <row r="1054" spans="1:23" x14ac:dyDescent="0.25">
      <c r="A1054" s="14">
        <v>34521</v>
      </c>
      <c r="B1054" s="3">
        <v>187</v>
      </c>
      <c r="C1054" s="4">
        <v>25.2</v>
      </c>
      <c r="D1054" s="5">
        <v>12.8</v>
      </c>
      <c r="E1054" s="5">
        <v>20.2</v>
      </c>
      <c r="F1054" s="5">
        <v>5.6</v>
      </c>
      <c r="G1054" s="4">
        <v>63.5</v>
      </c>
      <c r="H1054" s="4">
        <v>32.799999999999997</v>
      </c>
      <c r="I1054" s="4">
        <v>0.6</v>
      </c>
      <c r="J1054" s="4">
        <v>4.5999999999999996</v>
      </c>
      <c r="K1054" s="4">
        <v>0</v>
      </c>
      <c r="L1054" s="4">
        <v>0</v>
      </c>
      <c r="M1054" s="4">
        <v>-999</v>
      </c>
      <c r="N1054" s="4">
        <v>-999</v>
      </c>
      <c r="O1054" s="4">
        <v>14.3</v>
      </c>
      <c r="P1054" s="5">
        <v>-999</v>
      </c>
      <c r="Q1054" s="5">
        <v>-999</v>
      </c>
      <c r="R1054" s="6">
        <v>0.77800000000000002</v>
      </c>
      <c r="S1054" s="34">
        <f>ROUND((0.6105*(EXP((17.273*E1054)/(E1054+237.3))))*(100-H1054)/100,3)</f>
        <v>1.59</v>
      </c>
      <c r="T1054" s="6">
        <f>IF(V1054&lt;V1055,L1054,0)</f>
        <v>0</v>
      </c>
      <c r="U1054" s="6">
        <f>IF(T1054&gt;0,M1054,-999)</f>
        <v>-999</v>
      </c>
      <c r="V1054">
        <v>199407</v>
      </c>
      <c r="W1054">
        <v>1994</v>
      </c>
    </row>
    <row r="1055" spans="1:23" x14ac:dyDescent="0.25">
      <c r="A1055" s="14">
        <v>34522</v>
      </c>
      <c r="B1055" s="3">
        <v>188</v>
      </c>
      <c r="C1055" s="4">
        <v>28.09</v>
      </c>
      <c r="D1055" s="5">
        <v>15.4</v>
      </c>
      <c r="E1055" s="5">
        <v>22.5</v>
      </c>
      <c r="F1055" s="5">
        <v>7.6</v>
      </c>
      <c r="G1055" s="4">
        <v>57.5</v>
      </c>
      <c r="H1055" s="4">
        <v>31.3</v>
      </c>
      <c r="I1055" s="4">
        <v>1.2</v>
      </c>
      <c r="J1055" s="4">
        <v>5.3</v>
      </c>
      <c r="K1055" s="4">
        <v>0</v>
      </c>
      <c r="L1055" s="4">
        <v>0</v>
      </c>
      <c r="M1055" s="4">
        <v>-999</v>
      </c>
      <c r="N1055" s="4">
        <v>-999</v>
      </c>
      <c r="O1055" s="4">
        <v>15.7</v>
      </c>
      <c r="P1055" s="5">
        <v>-999</v>
      </c>
      <c r="Q1055" s="5">
        <v>-999</v>
      </c>
      <c r="R1055" s="6">
        <v>0.85099999999999998</v>
      </c>
      <c r="S1055" s="34">
        <f>ROUND((0.6105*(EXP((17.273*E1055)/(E1055+237.3))))*(100-H1055)/100,3)</f>
        <v>1.8720000000000001</v>
      </c>
      <c r="T1055" s="6">
        <f>IF(V1055&lt;V1056,L1055,0)</f>
        <v>0</v>
      </c>
      <c r="U1055" s="6">
        <f>IF(T1055&gt;0,M1055,-999)</f>
        <v>-999</v>
      </c>
      <c r="V1055">
        <v>199407</v>
      </c>
      <c r="W1055">
        <v>1994</v>
      </c>
    </row>
    <row r="1056" spans="1:23" x14ac:dyDescent="0.25">
      <c r="A1056" s="14">
        <v>34523</v>
      </c>
      <c r="B1056" s="3">
        <v>189</v>
      </c>
      <c r="C1056" s="4">
        <v>26.46</v>
      </c>
      <c r="D1056" s="5">
        <v>14.9</v>
      </c>
      <c r="E1056" s="5">
        <v>23.3</v>
      </c>
      <c r="F1056" s="5">
        <v>6.5</v>
      </c>
      <c r="G1056" s="4">
        <v>46.8</v>
      </c>
      <c r="H1056" s="4">
        <v>26.3</v>
      </c>
      <c r="I1056" s="4">
        <v>0.8</v>
      </c>
      <c r="J1056" s="4">
        <v>4.4000000000000004</v>
      </c>
      <c r="K1056" s="4">
        <v>0</v>
      </c>
      <c r="L1056" s="4">
        <v>0</v>
      </c>
      <c r="M1056" s="4">
        <v>-999</v>
      </c>
      <c r="N1056" s="4">
        <v>-999</v>
      </c>
      <c r="O1056" s="4">
        <v>15.7</v>
      </c>
      <c r="P1056" s="5">
        <v>-999</v>
      </c>
      <c r="Q1056" s="5">
        <v>-999</v>
      </c>
      <c r="R1056" s="6">
        <v>0.751</v>
      </c>
      <c r="S1056" s="34">
        <f>ROUND((0.6105*(EXP((17.273*E1056)/(E1056+237.3))))*(100-H1056)/100,3)</f>
        <v>2.1080000000000001</v>
      </c>
      <c r="T1056" s="6">
        <f>IF(V1056&lt;V1057,L1056,0)</f>
        <v>0</v>
      </c>
      <c r="U1056" s="6">
        <f>IF(T1056&gt;0,M1056,-999)</f>
        <v>-999</v>
      </c>
      <c r="V1056">
        <v>199407</v>
      </c>
      <c r="W1056">
        <v>1994</v>
      </c>
    </row>
    <row r="1057" spans="1:23" x14ac:dyDescent="0.25">
      <c r="A1057" s="14">
        <v>34524</v>
      </c>
      <c r="B1057" s="3">
        <v>190</v>
      </c>
      <c r="C1057" s="4">
        <v>29.21</v>
      </c>
      <c r="D1057" s="5">
        <v>12.9</v>
      </c>
      <c r="E1057" s="5">
        <v>20.100000000000001</v>
      </c>
      <c r="F1057" s="5">
        <v>6.5</v>
      </c>
      <c r="G1057" s="4">
        <v>36.799999999999997</v>
      </c>
      <c r="H1057" s="4">
        <v>17.7</v>
      </c>
      <c r="I1057" s="4">
        <v>0.8</v>
      </c>
      <c r="J1057" s="4">
        <v>5.8</v>
      </c>
      <c r="K1057" s="4">
        <v>0</v>
      </c>
      <c r="L1057" s="4">
        <v>0</v>
      </c>
      <c r="M1057" s="4">
        <v>-999</v>
      </c>
      <c r="N1057" s="4">
        <v>-999</v>
      </c>
      <c r="O1057" s="4">
        <v>15.3</v>
      </c>
      <c r="P1057" s="5">
        <v>-999</v>
      </c>
      <c r="Q1057" s="5">
        <v>-999</v>
      </c>
      <c r="R1057" s="6">
        <v>0.41499999999999998</v>
      </c>
      <c r="S1057" s="34">
        <f>ROUND((0.6105*(EXP((17.273*E1057)/(E1057+237.3))))*(100-H1057)/100,3)</f>
        <v>1.9359999999999999</v>
      </c>
      <c r="T1057" s="6">
        <f>IF(V1057&lt;V1058,L1057,0)</f>
        <v>0</v>
      </c>
      <c r="U1057" s="6">
        <f>IF(T1057&gt;0,M1057,-999)</f>
        <v>-999</v>
      </c>
      <c r="V1057">
        <v>199407</v>
      </c>
      <c r="W1057">
        <v>1994</v>
      </c>
    </row>
    <row r="1058" spans="1:23" x14ac:dyDescent="0.25">
      <c r="A1058" s="14">
        <v>34525</v>
      </c>
      <c r="B1058" s="3">
        <v>191</v>
      </c>
      <c r="C1058" s="4">
        <v>30.09</v>
      </c>
      <c r="D1058" s="5">
        <v>12.9</v>
      </c>
      <c r="E1058" s="5">
        <v>20.6</v>
      </c>
      <c r="F1058" s="5">
        <v>4</v>
      </c>
      <c r="G1058" s="4">
        <v>43.2</v>
      </c>
      <c r="H1058" s="4">
        <v>18.5</v>
      </c>
      <c r="I1058" s="4">
        <v>1.1000000000000001</v>
      </c>
      <c r="J1058" s="4">
        <v>5.2</v>
      </c>
      <c r="K1058" s="4">
        <v>0</v>
      </c>
      <c r="L1058" s="4">
        <v>0</v>
      </c>
      <c r="M1058" s="4">
        <v>-999</v>
      </c>
      <c r="N1058" s="4">
        <v>-999</v>
      </c>
      <c r="O1058" s="4">
        <v>14.8</v>
      </c>
      <c r="P1058" s="5">
        <v>-999</v>
      </c>
      <c r="Q1058" s="5">
        <v>-999</v>
      </c>
      <c r="R1058" s="6">
        <v>0.45</v>
      </c>
      <c r="S1058" s="34">
        <f>ROUND((0.6105*(EXP((17.273*E1058)/(E1058+237.3))))*(100-H1058)/100,3)</f>
        <v>1.9770000000000001</v>
      </c>
      <c r="T1058" s="6">
        <f>IF(V1058&lt;V1059,L1058,0)</f>
        <v>0</v>
      </c>
      <c r="U1058" s="6">
        <f>IF(T1058&gt;0,M1058,-999)</f>
        <v>-999</v>
      </c>
      <c r="V1058">
        <v>199407</v>
      </c>
      <c r="W1058">
        <v>1994</v>
      </c>
    </row>
    <row r="1059" spans="1:23" x14ac:dyDescent="0.25">
      <c r="A1059" s="14">
        <v>34526</v>
      </c>
      <c r="B1059" s="3">
        <v>192</v>
      </c>
      <c r="C1059" s="4">
        <v>27.93</v>
      </c>
      <c r="D1059" s="5">
        <v>13.4</v>
      </c>
      <c r="E1059" s="5">
        <v>21.2</v>
      </c>
      <c r="F1059" s="5">
        <v>5.6</v>
      </c>
      <c r="G1059" s="4">
        <v>44.6</v>
      </c>
      <c r="H1059" s="4">
        <v>24</v>
      </c>
      <c r="I1059" s="4">
        <v>0.7</v>
      </c>
      <c r="J1059" s="4">
        <v>5.5</v>
      </c>
      <c r="K1059" s="4">
        <v>0</v>
      </c>
      <c r="L1059" s="4">
        <v>0</v>
      </c>
      <c r="M1059" s="4">
        <v>-999</v>
      </c>
      <c r="N1059" s="4">
        <v>-999</v>
      </c>
      <c r="O1059" s="4">
        <v>14.7</v>
      </c>
      <c r="P1059" s="5">
        <v>-999</v>
      </c>
      <c r="Q1059" s="5">
        <v>-999</v>
      </c>
      <c r="R1059" s="6">
        <v>0.60399999999999998</v>
      </c>
      <c r="S1059" s="34">
        <f>ROUND((0.6105*(EXP((17.273*E1059)/(E1059+237.3))))*(100-H1059)/100,3)</f>
        <v>1.913</v>
      </c>
      <c r="T1059" s="6">
        <f>IF(V1059&lt;V1060,L1059,0)</f>
        <v>0</v>
      </c>
      <c r="U1059" s="6">
        <f>IF(T1059&gt;0,M1059,-999)</f>
        <v>-999</v>
      </c>
      <c r="V1059">
        <v>199407</v>
      </c>
      <c r="W1059">
        <v>1994</v>
      </c>
    </row>
    <row r="1060" spans="1:23" x14ac:dyDescent="0.25">
      <c r="A1060" s="14">
        <v>34527</v>
      </c>
      <c r="B1060" s="3">
        <v>193</v>
      </c>
      <c r="C1060" s="4">
        <v>29.26</v>
      </c>
      <c r="D1060" s="5">
        <v>13.3</v>
      </c>
      <c r="E1060" s="5">
        <v>20.5</v>
      </c>
      <c r="F1060" s="5">
        <v>5.9</v>
      </c>
      <c r="G1060" s="4">
        <v>53</v>
      </c>
      <c r="H1060" s="4">
        <v>31.5</v>
      </c>
      <c r="I1060" s="4">
        <v>0.7</v>
      </c>
      <c r="J1060" s="4">
        <v>4.7</v>
      </c>
      <c r="K1060" s="4">
        <v>0</v>
      </c>
      <c r="L1060" s="4">
        <v>0</v>
      </c>
      <c r="M1060" s="4">
        <v>-999</v>
      </c>
      <c r="N1060" s="4">
        <v>-999</v>
      </c>
      <c r="O1060" s="4">
        <v>15.4</v>
      </c>
      <c r="P1060" s="5">
        <v>-999</v>
      </c>
      <c r="Q1060" s="5">
        <v>-999</v>
      </c>
      <c r="R1060" s="6">
        <v>0.76100000000000001</v>
      </c>
      <c r="S1060" s="34">
        <f>ROUND((0.6105*(EXP((17.273*E1060)/(E1060+237.3))))*(100-H1060)/100,3)</f>
        <v>1.6519999999999999</v>
      </c>
      <c r="T1060" s="6">
        <f>IF(V1060&lt;V1061,L1060,0)</f>
        <v>0</v>
      </c>
      <c r="U1060" s="6">
        <f>IF(T1060&gt;0,M1060,-999)</f>
        <v>-999</v>
      </c>
      <c r="V1060">
        <v>199407</v>
      </c>
      <c r="W1060">
        <v>1994</v>
      </c>
    </row>
    <row r="1061" spans="1:23" x14ac:dyDescent="0.25">
      <c r="A1061" s="14">
        <v>34528</v>
      </c>
      <c r="B1061" s="3">
        <v>194</v>
      </c>
      <c r="C1061" s="4">
        <v>27.41</v>
      </c>
      <c r="D1061" s="5">
        <v>15.4</v>
      </c>
      <c r="E1061" s="5">
        <v>22.7</v>
      </c>
      <c r="F1061" s="5">
        <v>7</v>
      </c>
      <c r="G1061" s="4">
        <v>46.2</v>
      </c>
      <c r="H1061" s="4">
        <v>22.9</v>
      </c>
      <c r="I1061" s="4">
        <v>0.6</v>
      </c>
      <c r="J1061" s="4">
        <v>4.9000000000000004</v>
      </c>
      <c r="K1061" s="4">
        <v>0</v>
      </c>
      <c r="L1061" s="4">
        <v>0</v>
      </c>
      <c r="M1061" s="4">
        <v>-999</v>
      </c>
      <c r="N1061" s="4">
        <v>-999</v>
      </c>
      <c r="O1061" s="4">
        <v>16.2</v>
      </c>
      <c r="P1061" s="5">
        <v>-999</v>
      </c>
      <c r="Q1061" s="5">
        <v>-999</v>
      </c>
      <c r="R1061" s="6">
        <v>0.63200000000000001</v>
      </c>
      <c r="S1061" s="34">
        <f>ROUND((0.6105*(EXP((17.273*E1061)/(E1061+237.3))))*(100-H1061)/100,3)</f>
        <v>2.1269999999999998</v>
      </c>
      <c r="T1061" s="6">
        <f>IF(V1061&lt;V1062,L1061,0)</f>
        <v>0</v>
      </c>
      <c r="U1061" s="6">
        <f>IF(T1061&gt;0,M1061,-999)</f>
        <v>-999</v>
      </c>
      <c r="V1061">
        <v>199407</v>
      </c>
      <c r="W1061">
        <v>1994</v>
      </c>
    </row>
    <row r="1062" spans="1:23" x14ac:dyDescent="0.25">
      <c r="A1062" s="14">
        <v>34529</v>
      </c>
      <c r="B1062" s="3">
        <v>195</v>
      </c>
      <c r="C1062" s="4">
        <v>18.5</v>
      </c>
      <c r="D1062" s="5">
        <v>14.2</v>
      </c>
      <c r="E1062" s="5">
        <v>21.2</v>
      </c>
      <c r="F1062" s="5">
        <v>8.3000000000000007</v>
      </c>
      <c r="G1062" s="4">
        <v>55.6</v>
      </c>
      <c r="H1062" s="4">
        <v>31.9</v>
      </c>
      <c r="I1062" s="4">
        <v>0.5</v>
      </c>
      <c r="J1062" s="4">
        <v>4.9000000000000004</v>
      </c>
      <c r="K1062" s="4">
        <v>0</v>
      </c>
      <c r="L1062" s="4">
        <v>0</v>
      </c>
      <c r="M1062" s="4">
        <v>-999</v>
      </c>
      <c r="N1062" s="4">
        <v>-999</v>
      </c>
      <c r="O1062" s="4">
        <v>14.9</v>
      </c>
      <c r="P1062" s="5">
        <v>-999</v>
      </c>
      <c r="Q1062" s="5">
        <v>-999</v>
      </c>
      <c r="R1062" s="6">
        <v>0.80300000000000005</v>
      </c>
      <c r="S1062" s="34">
        <f>ROUND((0.6105*(EXP((17.273*E1062)/(E1062+237.3))))*(100-H1062)/100,3)</f>
        <v>1.714</v>
      </c>
      <c r="T1062" s="6">
        <f>IF(V1062&lt;V1063,L1062,0)</f>
        <v>0</v>
      </c>
      <c r="U1062" s="6">
        <f>IF(T1062&gt;0,M1062,-999)</f>
        <v>-999</v>
      </c>
      <c r="V1062">
        <v>199407</v>
      </c>
      <c r="W1062">
        <v>1994</v>
      </c>
    </row>
    <row r="1063" spans="1:23" x14ac:dyDescent="0.25">
      <c r="A1063" s="14">
        <v>34530</v>
      </c>
      <c r="B1063" s="3">
        <v>196</v>
      </c>
      <c r="C1063" s="4">
        <v>25.32</v>
      </c>
      <c r="D1063" s="5">
        <v>15.6</v>
      </c>
      <c r="E1063" s="5">
        <v>23.1</v>
      </c>
      <c r="F1063" s="5">
        <v>8.3000000000000007</v>
      </c>
      <c r="G1063" s="4">
        <v>53.5</v>
      </c>
      <c r="H1063" s="4">
        <v>27.8</v>
      </c>
      <c r="I1063" s="4">
        <v>0.6</v>
      </c>
      <c r="J1063" s="4">
        <v>3.6</v>
      </c>
      <c r="K1063" s="4">
        <v>0</v>
      </c>
      <c r="L1063" s="4">
        <v>0</v>
      </c>
      <c r="M1063" s="4">
        <v>-999</v>
      </c>
      <c r="N1063" s="4">
        <v>-999</v>
      </c>
      <c r="O1063" s="4">
        <v>15.9</v>
      </c>
      <c r="P1063" s="5">
        <v>-999</v>
      </c>
      <c r="Q1063" s="5">
        <v>-999</v>
      </c>
      <c r="R1063" s="6">
        <v>0.78700000000000003</v>
      </c>
      <c r="S1063" s="34">
        <f>ROUND((0.6105*(EXP((17.273*E1063)/(E1063+237.3))))*(100-H1063)/100,3)</f>
        <v>2.04</v>
      </c>
      <c r="T1063" s="6">
        <f>IF(V1063&lt;V1064,L1063,0)</f>
        <v>0</v>
      </c>
      <c r="U1063" s="6">
        <f>IF(T1063&gt;0,M1063,-999)</f>
        <v>-999</v>
      </c>
      <c r="V1063">
        <v>199407</v>
      </c>
      <c r="W1063">
        <v>1994</v>
      </c>
    </row>
    <row r="1064" spans="1:23" x14ac:dyDescent="0.25">
      <c r="A1064" s="14">
        <v>34531</v>
      </c>
      <c r="B1064" s="3">
        <v>197</v>
      </c>
      <c r="C1064" s="4">
        <v>25.55</v>
      </c>
      <c r="D1064" s="5">
        <v>17.3</v>
      </c>
      <c r="E1064" s="5">
        <v>25.3</v>
      </c>
      <c r="F1064" s="5">
        <v>8.8000000000000007</v>
      </c>
      <c r="G1064" s="4">
        <v>45.9</v>
      </c>
      <c r="H1064" s="4">
        <v>23.6</v>
      </c>
      <c r="I1064" s="4">
        <v>0.8</v>
      </c>
      <c r="J1064" s="4">
        <v>5.2</v>
      </c>
      <c r="K1064" s="4">
        <v>0</v>
      </c>
      <c r="L1064" s="4">
        <v>0</v>
      </c>
      <c r="M1064" s="4">
        <v>-999</v>
      </c>
      <c r="N1064" s="4">
        <v>-999</v>
      </c>
      <c r="O1064" s="4">
        <v>16.8</v>
      </c>
      <c r="P1064" s="5">
        <v>-999</v>
      </c>
      <c r="Q1064" s="5">
        <v>-999</v>
      </c>
      <c r="R1064" s="6">
        <v>0.76</v>
      </c>
      <c r="S1064" s="34">
        <f>ROUND((0.6105*(EXP((17.273*E1064)/(E1064+237.3))))*(100-H1064)/100,3)</f>
        <v>2.4630000000000001</v>
      </c>
      <c r="T1064" s="6">
        <f>IF(V1064&lt;V1065,L1064,0)</f>
        <v>0</v>
      </c>
      <c r="U1064" s="6">
        <f>IF(T1064&gt;0,M1064,-999)</f>
        <v>-999</v>
      </c>
      <c r="V1064">
        <v>199407</v>
      </c>
      <c r="W1064">
        <v>1994</v>
      </c>
    </row>
    <row r="1065" spans="1:23" x14ac:dyDescent="0.25">
      <c r="A1065" s="14">
        <v>34532</v>
      </c>
      <c r="B1065" s="3">
        <v>198</v>
      </c>
      <c r="C1065" s="4">
        <v>16.34</v>
      </c>
      <c r="D1065" s="5">
        <v>13.4</v>
      </c>
      <c r="E1065" s="5">
        <v>19.3</v>
      </c>
      <c r="F1065" s="5">
        <v>7.8</v>
      </c>
      <c r="G1065" s="4">
        <v>59.4</v>
      </c>
      <c r="H1065" s="4">
        <v>34.6</v>
      </c>
      <c r="I1065" s="4">
        <v>1</v>
      </c>
      <c r="J1065" s="4">
        <v>7.2</v>
      </c>
      <c r="K1065" s="4">
        <v>1</v>
      </c>
      <c r="L1065" s="4">
        <v>0</v>
      </c>
      <c r="M1065" s="4">
        <v>-999</v>
      </c>
      <c r="N1065" s="4">
        <v>-999</v>
      </c>
      <c r="O1065" s="4">
        <v>14.3</v>
      </c>
      <c r="P1065" s="5">
        <v>-999</v>
      </c>
      <c r="Q1065" s="5">
        <v>-999</v>
      </c>
      <c r="R1065" s="6">
        <v>0.77400000000000002</v>
      </c>
      <c r="S1065" s="34">
        <f>ROUND((0.6105*(EXP((17.273*E1065)/(E1065+237.3))))*(100-H1065)/100,3)</f>
        <v>1.464</v>
      </c>
      <c r="T1065" s="6">
        <f>IF(V1065&lt;V1066,L1065,0)</f>
        <v>0</v>
      </c>
      <c r="U1065" s="6">
        <f>IF(T1065&gt;0,M1065,-999)</f>
        <v>-999</v>
      </c>
      <c r="V1065">
        <v>199407</v>
      </c>
      <c r="W1065">
        <v>1994</v>
      </c>
    </row>
    <row r="1066" spans="1:23" x14ac:dyDescent="0.25">
      <c r="A1066" s="14">
        <v>34533</v>
      </c>
      <c r="B1066" s="3">
        <v>199</v>
      </c>
      <c r="C1066" s="4">
        <v>15.64</v>
      </c>
      <c r="D1066" s="5">
        <v>10.7</v>
      </c>
      <c r="E1066" s="5">
        <v>17.399999999999999</v>
      </c>
      <c r="F1066" s="5">
        <v>7</v>
      </c>
      <c r="G1066" s="4">
        <v>79.2</v>
      </c>
      <c r="H1066" s="4">
        <v>47.6</v>
      </c>
      <c r="I1066" s="4">
        <v>0.6</v>
      </c>
      <c r="J1066" s="4">
        <v>4.5999999999999996</v>
      </c>
      <c r="K1066" s="4">
        <v>0.3</v>
      </c>
      <c r="L1066" s="4">
        <v>0</v>
      </c>
      <c r="M1066" s="4">
        <v>-999</v>
      </c>
      <c r="N1066" s="4">
        <v>-999</v>
      </c>
      <c r="O1066" s="4">
        <v>14.4</v>
      </c>
      <c r="P1066" s="5">
        <v>-999</v>
      </c>
      <c r="Q1066" s="5">
        <v>-999</v>
      </c>
      <c r="R1066" s="6">
        <v>0.94599999999999995</v>
      </c>
      <c r="S1066" s="34">
        <f>ROUND((0.6105*(EXP((17.273*E1066)/(E1066+237.3))))*(100-H1066)/100,3)</f>
        <v>1.0409999999999999</v>
      </c>
      <c r="T1066" s="6">
        <f>IF(V1066&lt;V1067,L1066,0)</f>
        <v>0</v>
      </c>
      <c r="U1066" s="6">
        <f>IF(T1066&gt;0,M1066,-999)</f>
        <v>-999</v>
      </c>
      <c r="V1066">
        <v>199407</v>
      </c>
      <c r="W1066">
        <v>1994</v>
      </c>
    </row>
    <row r="1067" spans="1:23" x14ac:dyDescent="0.25">
      <c r="A1067" s="14">
        <v>34534</v>
      </c>
      <c r="B1067" s="3">
        <v>200</v>
      </c>
      <c r="C1067" s="4">
        <v>28.34</v>
      </c>
      <c r="D1067" s="5">
        <v>14.3</v>
      </c>
      <c r="E1067" s="5">
        <v>21.8</v>
      </c>
      <c r="F1067" s="5">
        <v>7</v>
      </c>
      <c r="G1067" s="4">
        <v>58.9</v>
      </c>
      <c r="H1067" s="4">
        <v>30.6</v>
      </c>
      <c r="I1067" s="4">
        <v>0.6</v>
      </c>
      <c r="J1067" s="4">
        <v>5.2</v>
      </c>
      <c r="K1067" s="4">
        <v>0</v>
      </c>
      <c r="L1067" s="4">
        <v>0</v>
      </c>
      <c r="M1067" s="4">
        <v>-999</v>
      </c>
      <c r="N1067" s="4">
        <v>-999</v>
      </c>
      <c r="O1067" s="4">
        <v>15.7</v>
      </c>
      <c r="P1067" s="5">
        <v>-999</v>
      </c>
      <c r="Q1067" s="5">
        <v>-999</v>
      </c>
      <c r="R1067" s="6">
        <v>0.80100000000000005</v>
      </c>
      <c r="S1067" s="34">
        <f>ROUND((0.6105*(EXP((17.273*E1067)/(E1067+237.3))))*(100-H1067)/100,3)</f>
        <v>1.8120000000000001</v>
      </c>
      <c r="T1067" s="6">
        <f>IF(V1067&lt;V1068,L1067,0)</f>
        <v>0</v>
      </c>
      <c r="U1067" s="6">
        <f>IF(T1067&gt;0,M1067,-999)</f>
        <v>-999</v>
      </c>
      <c r="V1067">
        <v>199407</v>
      </c>
      <c r="W1067">
        <v>1994</v>
      </c>
    </row>
    <row r="1068" spans="1:23" x14ac:dyDescent="0.25">
      <c r="A1068" s="14">
        <v>34535</v>
      </c>
      <c r="B1068" s="3">
        <v>201</v>
      </c>
      <c r="C1068" s="4">
        <v>28.49</v>
      </c>
      <c r="D1068" s="5">
        <v>19.899999999999999</v>
      </c>
      <c r="E1068" s="5">
        <v>27.9</v>
      </c>
      <c r="F1068" s="5">
        <v>11.5</v>
      </c>
      <c r="G1068" s="4">
        <v>38.6</v>
      </c>
      <c r="H1068" s="4">
        <v>18.2</v>
      </c>
      <c r="I1068" s="4">
        <v>0.6</v>
      </c>
      <c r="J1068" s="4">
        <v>3.5</v>
      </c>
      <c r="K1068" s="4">
        <v>0</v>
      </c>
      <c r="L1068" s="4">
        <v>0</v>
      </c>
      <c r="M1068" s="4">
        <v>-999</v>
      </c>
      <c r="N1068" s="4">
        <v>-999</v>
      </c>
      <c r="O1068" s="4">
        <v>17.3</v>
      </c>
      <c r="P1068" s="5">
        <v>-999</v>
      </c>
      <c r="Q1068" s="5">
        <v>-999</v>
      </c>
      <c r="R1068" s="6">
        <v>0.68300000000000005</v>
      </c>
      <c r="S1068" s="34">
        <f>ROUND((0.6105*(EXP((17.273*E1068)/(E1068+237.3))))*(100-H1068)/100,3)</f>
        <v>3.073</v>
      </c>
      <c r="T1068" s="6">
        <f>IF(V1068&lt;V1069,L1068,0)</f>
        <v>0</v>
      </c>
      <c r="U1068" s="6">
        <f>IF(T1068&gt;0,M1068,-999)</f>
        <v>-999</v>
      </c>
      <c r="V1068">
        <v>199407</v>
      </c>
      <c r="W1068">
        <v>1994</v>
      </c>
    </row>
    <row r="1069" spans="1:23" x14ac:dyDescent="0.25">
      <c r="A1069" s="14">
        <v>34536</v>
      </c>
      <c r="B1069" s="3">
        <v>202</v>
      </c>
      <c r="C1069" s="4">
        <v>28.56</v>
      </c>
      <c r="D1069" s="5">
        <v>21.3</v>
      </c>
      <c r="E1069" s="5">
        <v>28.9</v>
      </c>
      <c r="F1069" s="5">
        <v>12.7</v>
      </c>
      <c r="G1069" s="4">
        <v>34.1</v>
      </c>
      <c r="H1069" s="4">
        <v>15.9</v>
      </c>
      <c r="I1069" s="4">
        <v>0.7</v>
      </c>
      <c r="J1069" s="4">
        <v>4</v>
      </c>
      <c r="K1069" s="4">
        <v>0</v>
      </c>
      <c r="L1069" s="4">
        <v>0</v>
      </c>
      <c r="M1069" s="4">
        <v>-999</v>
      </c>
      <c r="N1069" s="4">
        <v>-999</v>
      </c>
      <c r="O1069" s="4">
        <v>18.3</v>
      </c>
      <c r="P1069" s="5">
        <v>-999</v>
      </c>
      <c r="Q1069" s="5">
        <v>-999</v>
      </c>
      <c r="R1069" s="6">
        <v>0.63300000000000001</v>
      </c>
      <c r="S1069" s="34">
        <f>ROUND((0.6105*(EXP((17.273*E1069)/(E1069+237.3))))*(100-H1069)/100,3)</f>
        <v>3.3490000000000002</v>
      </c>
      <c r="T1069" s="6">
        <f>IF(V1069&lt;V1070,L1069,0)</f>
        <v>0</v>
      </c>
      <c r="U1069" s="6">
        <f>IF(T1069&gt;0,M1069,-999)</f>
        <v>-999</v>
      </c>
      <c r="V1069">
        <v>199407</v>
      </c>
      <c r="W1069">
        <v>1994</v>
      </c>
    </row>
    <row r="1070" spans="1:23" x14ac:dyDescent="0.25">
      <c r="A1070" s="14">
        <v>34537</v>
      </c>
      <c r="B1070" s="3">
        <v>203</v>
      </c>
      <c r="C1070" s="4">
        <v>26.55</v>
      </c>
      <c r="D1070" s="5">
        <v>22.5</v>
      </c>
      <c r="E1070" s="5">
        <v>29.4</v>
      </c>
      <c r="F1070" s="5">
        <v>15.4</v>
      </c>
      <c r="G1070" s="4">
        <v>33.4</v>
      </c>
      <c r="H1070" s="4">
        <v>17.899999999999999</v>
      </c>
      <c r="I1070" s="4">
        <v>0.9</v>
      </c>
      <c r="J1070" s="4">
        <v>4.4000000000000004</v>
      </c>
      <c r="K1070" s="4">
        <v>0</v>
      </c>
      <c r="L1070" s="4">
        <v>0</v>
      </c>
      <c r="M1070" s="4">
        <v>-999</v>
      </c>
      <c r="N1070" s="4">
        <v>-999</v>
      </c>
      <c r="O1070" s="4">
        <v>19.100000000000001</v>
      </c>
      <c r="P1070" s="5">
        <v>-999</v>
      </c>
      <c r="Q1070" s="5">
        <v>-999</v>
      </c>
      <c r="R1070" s="6">
        <v>0.73399999999999999</v>
      </c>
      <c r="S1070" s="34">
        <f>ROUND((0.6105*(EXP((17.273*E1070)/(E1070+237.3))))*(100-H1070)/100,3)</f>
        <v>3.3650000000000002</v>
      </c>
      <c r="T1070" s="6">
        <f>IF(V1070&lt;V1071,L1070,0)</f>
        <v>0</v>
      </c>
      <c r="U1070" s="6">
        <f>IF(T1070&gt;0,M1070,-999)</f>
        <v>-999</v>
      </c>
      <c r="V1070">
        <v>199407</v>
      </c>
      <c r="W1070">
        <v>1994</v>
      </c>
    </row>
    <row r="1071" spans="1:23" x14ac:dyDescent="0.25">
      <c r="A1071" s="14">
        <v>34538</v>
      </c>
      <c r="B1071" s="3">
        <v>204</v>
      </c>
      <c r="C1071" s="4">
        <v>26.29</v>
      </c>
      <c r="D1071" s="5">
        <v>22.6</v>
      </c>
      <c r="E1071" s="5">
        <v>30.9</v>
      </c>
      <c r="F1071" s="5">
        <v>14.1</v>
      </c>
      <c r="G1071" s="4">
        <v>37.4</v>
      </c>
      <c r="H1071" s="4">
        <v>14.8</v>
      </c>
      <c r="I1071" s="4">
        <v>0.9</v>
      </c>
      <c r="J1071" s="4">
        <v>7.4</v>
      </c>
      <c r="K1071" s="4">
        <v>0</v>
      </c>
      <c r="L1071" s="4">
        <v>0</v>
      </c>
      <c r="M1071" s="4">
        <v>-999</v>
      </c>
      <c r="N1071" s="4">
        <v>-999</v>
      </c>
      <c r="O1071" s="4">
        <v>19.600000000000001</v>
      </c>
      <c r="P1071" s="5">
        <v>-999</v>
      </c>
      <c r="Q1071" s="5">
        <v>-999</v>
      </c>
      <c r="R1071" s="6">
        <v>0.66100000000000003</v>
      </c>
      <c r="S1071" s="34">
        <f>ROUND((0.6105*(EXP((17.273*E1071)/(E1071+237.3))))*(100-H1071)/100,3)</f>
        <v>3.8050000000000002</v>
      </c>
      <c r="T1071" s="6">
        <f>IF(V1071&lt;V1072,L1071,0)</f>
        <v>0</v>
      </c>
      <c r="U1071" s="6">
        <f>IF(T1071&gt;0,M1071,-999)</f>
        <v>-999</v>
      </c>
      <c r="V1071">
        <v>199407</v>
      </c>
      <c r="W1071">
        <v>1994</v>
      </c>
    </row>
    <row r="1072" spans="1:23" x14ac:dyDescent="0.25">
      <c r="A1072" s="14">
        <v>34539</v>
      </c>
      <c r="B1072" s="3">
        <v>205</v>
      </c>
      <c r="C1072" s="4">
        <v>23</v>
      </c>
      <c r="D1072" s="5">
        <v>20.3</v>
      </c>
      <c r="E1072" s="5">
        <v>30</v>
      </c>
      <c r="F1072" s="5">
        <v>13.5</v>
      </c>
      <c r="G1072" s="4">
        <v>23.2</v>
      </c>
      <c r="H1072" s="4">
        <v>20</v>
      </c>
      <c r="I1072" s="4">
        <v>0.8</v>
      </c>
      <c r="J1072" s="4">
        <v>4</v>
      </c>
      <c r="K1072" s="4">
        <v>0</v>
      </c>
      <c r="L1072" s="4">
        <v>0</v>
      </c>
      <c r="M1072" s="4">
        <v>-999</v>
      </c>
      <c r="N1072" s="4">
        <v>-999</v>
      </c>
      <c r="O1072" s="4">
        <v>19.2</v>
      </c>
      <c r="P1072" s="5">
        <v>-999</v>
      </c>
      <c r="Q1072" s="5">
        <v>-999</v>
      </c>
      <c r="R1072" s="6">
        <v>0.84599999999999997</v>
      </c>
      <c r="S1072" s="34">
        <f>ROUND((0.6105*(EXP((17.273*E1072)/(E1072+237.3))))*(100-H1072)/100,3)</f>
        <v>3.3940000000000001</v>
      </c>
      <c r="T1072" s="6">
        <f>IF(V1072&lt;V1073,L1072,0)</f>
        <v>0</v>
      </c>
      <c r="U1072" s="6">
        <f>IF(T1072&gt;0,M1072,-999)</f>
        <v>-999</v>
      </c>
      <c r="V1072">
        <v>199407</v>
      </c>
      <c r="W1072">
        <v>1994</v>
      </c>
    </row>
    <row r="1073" spans="1:23" x14ac:dyDescent="0.25">
      <c r="A1073" s="14">
        <v>34540</v>
      </c>
      <c r="B1073" s="3">
        <v>206</v>
      </c>
      <c r="C1073" s="4">
        <v>19.61</v>
      </c>
      <c r="D1073" s="5">
        <v>19.899999999999999</v>
      </c>
      <c r="E1073" s="5">
        <v>26.7</v>
      </c>
      <c r="F1073" s="5">
        <v>13</v>
      </c>
      <c r="G1073" s="4">
        <v>37.5</v>
      </c>
      <c r="H1073" s="4">
        <v>22.7</v>
      </c>
      <c r="I1073" s="4">
        <v>0.8</v>
      </c>
      <c r="J1073" s="4">
        <v>2.5</v>
      </c>
      <c r="K1073" s="4">
        <v>0</v>
      </c>
      <c r="L1073" s="4">
        <v>0</v>
      </c>
      <c r="M1073" s="4">
        <v>-999</v>
      </c>
      <c r="N1073" s="4">
        <v>-999</v>
      </c>
      <c r="O1073" s="4">
        <v>19</v>
      </c>
      <c r="P1073" s="5">
        <v>-999</v>
      </c>
      <c r="Q1073" s="5">
        <v>-999</v>
      </c>
      <c r="R1073" s="6">
        <v>0.79600000000000004</v>
      </c>
      <c r="S1073" s="34">
        <f>ROUND((0.6105*(EXP((17.273*E1073)/(E1073+237.3))))*(100-H1073)/100,3)</f>
        <v>2.7069999999999999</v>
      </c>
      <c r="T1073" s="6">
        <f>IF(V1073&lt;V1074,L1073,0)</f>
        <v>0</v>
      </c>
      <c r="U1073" s="6">
        <f>IF(T1073&gt;0,M1073,-999)</f>
        <v>-999</v>
      </c>
      <c r="V1073">
        <v>199407</v>
      </c>
      <c r="W1073">
        <v>1994</v>
      </c>
    </row>
    <row r="1074" spans="1:23" x14ac:dyDescent="0.25">
      <c r="A1074" s="14">
        <v>34541</v>
      </c>
      <c r="B1074" s="3">
        <v>207</v>
      </c>
      <c r="C1074" s="4">
        <v>20.079999999999998</v>
      </c>
      <c r="D1074" s="5">
        <v>19</v>
      </c>
      <c r="E1074" s="5">
        <v>26.5</v>
      </c>
      <c r="F1074" s="5">
        <v>13.5</v>
      </c>
      <c r="G1074" s="4">
        <v>36.5</v>
      </c>
      <c r="H1074" s="4">
        <v>20.399999999999999</v>
      </c>
      <c r="I1074" s="4">
        <v>0.4</v>
      </c>
      <c r="J1074" s="4">
        <v>5.8</v>
      </c>
      <c r="K1074" s="4">
        <v>0</v>
      </c>
      <c r="L1074" s="4">
        <v>0</v>
      </c>
      <c r="M1074" s="4">
        <v>-999</v>
      </c>
      <c r="N1074" s="4">
        <v>-999</v>
      </c>
      <c r="O1074" s="4">
        <v>17.899999999999999</v>
      </c>
      <c r="P1074" s="5">
        <v>-999</v>
      </c>
      <c r="Q1074" s="5">
        <v>-999</v>
      </c>
      <c r="R1074" s="6">
        <v>0.70499999999999996</v>
      </c>
      <c r="S1074" s="34">
        <f>ROUND((0.6105*(EXP((17.273*E1074)/(E1074+237.3))))*(100-H1074)/100,3)</f>
        <v>2.7549999999999999</v>
      </c>
      <c r="T1074" s="6">
        <f>IF(V1074&lt;V1075,L1074,0)</f>
        <v>0</v>
      </c>
      <c r="U1074" s="6">
        <f>IF(T1074&gt;0,M1074,-999)</f>
        <v>-999</v>
      </c>
      <c r="V1074">
        <v>199407</v>
      </c>
      <c r="W1074">
        <v>1994</v>
      </c>
    </row>
    <row r="1075" spans="1:23" x14ac:dyDescent="0.25">
      <c r="A1075" s="14">
        <v>34542</v>
      </c>
      <c r="B1075" s="3">
        <v>208</v>
      </c>
      <c r="C1075" s="4">
        <v>20.55</v>
      </c>
      <c r="D1075" s="5">
        <v>18</v>
      </c>
      <c r="E1075" s="5">
        <v>26.2</v>
      </c>
      <c r="F1075" s="5">
        <v>14</v>
      </c>
      <c r="G1075" s="4">
        <v>35.5</v>
      </c>
      <c r="H1075" s="4">
        <v>18.100000000000001</v>
      </c>
      <c r="I1075" s="4">
        <v>0.4</v>
      </c>
      <c r="J1075" s="4">
        <v>9</v>
      </c>
      <c r="K1075" s="4">
        <v>0</v>
      </c>
      <c r="L1075" s="4">
        <v>0</v>
      </c>
      <c r="M1075" s="4">
        <v>-999</v>
      </c>
      <c r="N1075" s="4">
        <v>-999</v>
      </c>
      <c r="O1075" s="4">
        <v>16.8</v>
      </c>
      <c r="P1075" s="5">
        <v>-999</v>
      </c>
      <c r="Q1075" s="5">
        <v>-999</v>
      </c>
      <c r="R1075" s="6">
        <v>0.61599999999999999</v>
      </c>
      <c r="S1075" s="34">
        <f>ROUND((0.6105*(EXP((17.273*E1075)/(E1075+237.3))))*(100-H1075)/100,3)</f>
        <v>2.7850000000000001</v>
      </c>
      <c r="T1075" s="6">
        <f>IF(V1075&lt;V1076,L1075,0)</f>
        <v>0</v>
      </c>
      <c r="U1075" s="6">
        <f>IF(T1075&gt;0,M1075,-999)</f>
        <v>-999</v>
      </c>
      <c r="V1075">
        <v>199407</v>
      </c>
      <c r="W1075">
        <v>1994</v>
      </c>
    </row>
    <row r="1076" spans="1:23" x14ac:dyDescent="0.25">
      <c r="A1076" s="14">
        <v>34543</v>
      </c>
      <c r="B1076" s="3">
        <v>209</v>
      </c>
      <c r="C1076" s="4">
        <v>21.55</v>
      </c>
      <c r="D1076" s="5">
        <v>18</v>
      </c>
      <c r="E1076" s="5">
        <v>26.1</v>
      </c>
      <c r="F1076" s="5">
        <v>11</v>
      </c>
      <c r="G1076" s="4">
        <v>32.6</v>
      </c>
      <c r="H1076" s="4">
        <v>15.2</v>
      </c>
      <c r="I1076" s="4">
        <v>0.6</v>
      </c>
      <c r="J1076" s="4">
        <v>11.3</v>
      </c>
      <c r="K1076" s="4">
        <v>0</v>
      </c>
      <c r="L1076" s="4">
        <v>0</v>
      </c>
      <c r="M1076" s="4">
        <v>-999</v>
      </c>
      <c r="N1076" s="4">
        <v>-999</v>
      </c>
      <c r="O1076" s="4">
        <v>16.8</v>
      </c>
      <c r="P1076" s="5">
        <v>-999</v>
      </c>
      <c r="Q1076" s="5">
        <v>-999</v>
      </c>
      <c r="R1076" s="6">
        <v>0.51400000000000001</v>
      </c>
      <c r="S1076" s="34">
        <f>ROUND((0.6105*(EXP((17.273*E1076)/(E1076+237.3))))*(100-H1076)/100,3)</f>
        <v>2.867</v>
      </c>
      <c r="T1076" s="6">
        <f>IF(V1076&lt;V1077,L1076,0)</f>
        <v>0</v>
      </c>
      <c r="U1076" s="6">
        <f>IF(T1076&gt;0,M1076,-999)</f>
        <v>-999</v>
      </c>
      <c r="V1076">
        <v>199407</v>
      </c>
      <c r="W1076">
        <v>1994</v>
      </c>
    </row>
    <row r="1077" spans="1:23" x14ac:dyDescent="0.25">
      <c r="A1077" s="14">
        <v>34544</v>
      </c>
      <c r="B1077" s="3">
        <v>210</v>
      </c>
      <c r="C1077" s="4">
        <v>22.43</v>
      </c>
      <c r="D1077" s="5">
        <v>18.7</v>
      </c>
      <c r="E1077" s="5">
        <v>24.9</v>
      </c>
      <c r="F1077" s="5">
        <v>11.4</v>
      </c>
      <c r="G1077" s="4">
        <v>32.200000000000003</v>
      </c>
      <c r="H1077" s="4">
        <v>15.6</v>
      </c>
      <c r="I1077" s="4">
        <v>0.9</v>
      </c>
      <c r="J1077" s="4">
        <v>4.9000000000000004</v>
      </c>
      <c r="K1077" s="4">
        <v>0</v>
      </c>
      <c r="L1077" s="4">
        <v>0</v>
      </c>
      <c r="M1077" s="4">
        <v>-999</v>
      </c>
      <c r="N1077" s="4">
        <v>-999</v>
      </c>
      <c r="O1077" s="4">
        <v>17</v>
      </c>
      <c r="P1077" s="5">
        <v>-999</v>
      </c>
      <c r="Q1077" s="5">
        <v>-999</v>
      </c>
      <c r="R1077" s="6">
        <v>0.49099999999999999</v>
      </c>
      <c r="S1077" s="34">
        <f>ROUND((0.6105*(EXP((17.273*E1077)/(E1077+237.3))))*(100-H1077)/100,3)</f>
        <v>2.657</v>
      </c>
      <c r="T1077" s="6">
        <f>IF(V1077&lt;V1078,L1077,0)</f>
        <v>0</v>
      </c>
      <c r="U1077" s="6">
        <f>IF(T1077&gt;0,M1077,-999)</f>
        <v>-999</v>
      </c>
      <c r="V1077">
        <v>199407</v>
      </c>
      <c r="W1077">
        <v>1994</v>
      </c>
    </row>
    <row r="1078" spans="1:23" x14ac:dyDescent="0.25">
      <c r="A1078" s="14">
        <v>34545</v>
      </c>
      <c r="B1078" s="3">
        <v>211</v>
      </c>
      <c r="C1078" s="4">
        <v>22.55</v>
      </c>
      <c r="D1078" s="5">
        <v>14.4</v>
      </c>
      <c r="E1078" s="5">
        <v>22.1</v>
      </c>
      <c r="F1078" s="5">
        <v>7.3</v>
      </c>
      <c r="G1078" s="4">
        <v>42.5</v>
      </c>
      <c r="H1078" s="4">
        <v>19</v>
      </c>
      <c r="I1078" s="4">
        <v>0.6</v>
      </c>
      <c r="J1078" s="4">
        <v>4.5999999999999996</v>
      </c>
      <c r="K1078" s="4">
        <v>0</v>
      </c>
      <c r="L1078" s="4">
        <v>0</v>
      </c>
      <c r="M1078" s="4">
        <v>-999</v>
      </c>
      <c r="N1078" s="4">
        <v>-999</v>
      </c>
      <c r="O1078" s="4">
        <v>16.100000000000001</v>
      </c>
      <c r="P1078" s="5">
        <v>-999</v>
      </c>
      <c r="Q1078" s="5">
        <v>-999</v>
      </c>
      <c r="R1078" s="6">
        <v>0.50600000000000001</v>
      </c>
      <c r="S1078" s="34">
        <f>ROUND((0.6105*(EXP((17.273*E1078)/(E1078+237.3))))*(100-H1078)/100,3)</f>
        <v>2.1539999999999999</v>
      </c>
      <c r="T1078" s="6">
        <f>IF(V1078&lt;V1079,L1078,0)</f>
        <v>0</v>
      </c>
      <c r="U1078" s="6">
        <f>IF(T1078&gt;0,M1078,-999)</f>
        <v>-999</v>
      </c>
      <c r="V1078">
        <v>199407</v>
      </c>
      <c r="W1078">
        <v>1994</v>
      </c>
    </row>
    <row r="1079" spans="1:23" x14ac:dyDescent="0.25">
      <c r="A1079" s="14">
        <v>34546</v>
      </c>
      <c r="B1079" s="3">
        <v>212</v>
      </c>
      <c r="C1079" s="4">
        <v>23.66</v>
      </c>
      <c r="D1079" s="5">
        <v>14.9</v>
      </c>
      <c r="E1079" s="5">
        <v>23.2</v>
      </c>
      <c r="F1079" s="5">
        <v>5</v>
      </c>
      <c r="G1079" s="4">
        <v>39.799999999999997</v>
      </c>
      <c r="H1079" s="4">
        <v>21.3</v>
      </c>
      <c r="I1079" s="4">
        <v>0.7</v>
      </c>
      <c r="J1079" s="4">
        <v>4.2</v>
      </c>
      <c r="K1079" s="4">
        <v>0</v>
      </c>
      <c r="L1079" s="4">
        <v>0</v>
      </c>
      <c r="M1079" s="4">
        <v>-999</v>
      </c>
      <c r="N1079" s="4">
        <v>-999</v>
      </c>
      <c r="O1079" s="4">
        <v>16.100000000000001</v>
      </c>
      <c r="P1079" s="5">
        <v>-999</v>
      </c>
      <c r="Q1079" s="5">
        <v>-999</v>
      </c>
      <c r="R1079" s="6">
        <v>0.60699999999999998</v>
      </c>
      <c r="S1079" s="34">
        <f>ROUND((0.6105*(EXP((17.273*E1079)/(E1079+237.3))))*(100-H1079)/100,3)</f>
        <v>2.2370000000000001</v>
      </c>
      <c r="T1079" s="6">
        <f>IF(V1079&lt;V1080,L1079,0)</f>
        <v>0</v>
      </c>
      <c r="U1079" s="6">
        <f>IF(T1079&gt;0,M1079,-999)</f>
        <v>-999</v>
      </c>
      <c r="V1079">
        <v>199407</v>
      </c>
      <c r="W1079">
        <v>1994</v>
      </c>
    </row>
    <row r="1080" spans="1:23" x14ac:dyDescent="0.25">
      <c r="A1080" s="14">
        <v>34547</v>
      </c>
      <c r="B1080" s="3">
        <v>213</v>
      </c>
      <c r="C1080" s="4">
        <v>22.84</v>
      </c>
      <c r="D1080" s="5">
        <v>18.5</v>
      </c>
      <c r="E1080" s="5">
        <v>26</v>
      </c>
      <c r="F1080" s="5">
        <v>9.8000000000000007</v>
      </c>
      <c r="G1080" s="4">
        <v>32.4</v>
      </c>
      <c r="H1080" s="4">
        <v>20.3</v>
      </c>
      <c r="I1080" s="4">
        <v>0.7</v>
      </c>
      <c r="J1080" s="4">
        <v>3.9</v>
      </c>
      <c r="K1080" s="4">
        <v>0</v>
      </c>
      <c r="L1080" s="4">
        <v>0</v>
      </c>
      <c r="M1080" s="4">
        <v>-999</v>
      </c>
      <c r="N1080" s="4">
        <v>-999</v>
      </c>
      <c r="O1080" s="4">
        <v>16.899999999999999</v>
      </c>
      <c r="P1080" s="5">
        <v>-999</v>
      </c>
      <c r="Q1080" s="5">
        <v>-999</v>
      </c>
      <c r="R1080" s="6">
        <v>0.68300000000000005</v>
      </c>
      <c r="S1080" s="34">
        <f>ROUND((0.6105*(EXP((17.273*E1080)/(E1080+237.3))))*(100-H1080)/100,3)</f>
        <v>2.6789999999999998</v>
      </c>
      <c r="T1080" s="6">
        <f>IF(V1080&lt;V1081,L1080,0)</f>
        <v>0</v>
      </c>
      <c r="U1080" s="6">
        <f>IF(T1080&gt;0,M1080,-999)</f>
        <v>-999</v>
      </c>
      <c r="V1080">
        <v>199408</v>
      </c>
      <c r="W1080">
        <v>1994</v>
      </c>
    </row>
    <row r="1081" spans="1:23" x14ac:dyDescent="0.25">
      <c r="A1081" s="14">
        <v>34548</v>
      </c>
      <c r="B1081" s="3">
        <v>214</v>
      </c>
      <c r="C1081" s="4">
        <v>20.3</v>
      </c>
      <c r="D1081" s="5">
        <v>20.7</v>
      </c>
      <c r="E1081" s="5">
        <v>27.9</v>
      </c>
      <c r="F1081" s="5">
        <v>12</v>
      </c>
      <c r="G1081" s="4">
        <v>32.799999999999997</v>
      </c>
      <c r="H1081" s="4">
        <v>19.100000000000001</v>
      </c>
      <c r="I1081" s="4">
        <v>0.9</v>
      </c>
      <c r="J1081" s="4">
        <v>3.7</v>
      </c>
      <c r="K1081" s="4">
        <v>0</v>
      </c>
      <c r="L1081" s="4">
        <v>0</v>
      </c>
      <c r="M1081" s="4">
        <v>-999</v>
      </c>
      <c r="N1081" s="4">
        <v>-999</v>
      </c>
      <c r="O1081" s="4">
        <v>17.2</v>
      </c>
      <c r="P1081" s="5">
        <v>-999</v>
      </c>
      <c r="Q1081" s="5">
        <v>-999</v>
      </c>
      <c r="R1081" s="6">
        <v>0.71799999999999997</v>
      </c>
      <c r="S1081" s="34">
        <f>ROUND((0.6105*(EXP((17.273*E1081)/(E1081+237.3))))*(100-H1081)/100,3)</f>
        <v>3.04</v>
      </c>
      <c r="T1081" s="6">
        <f>IF(V1081&lt;V1082,L1081,0)</f>
        <v>0</v>
      </c>
      <c r="U1081" s="6">
        <f>IF(T1081&gt;0,M1081,-999)</f>
        <v>-999</v>
      </c>
      <c r="V1081">
        <v>199408</v>
      </c>
      <c r="W1081">
        <v>1994</v>
      </c>
    </row>
    <row r="1082" spans="1:23" x14ac:dyDescent="0.25">
      <c r="A1082" s="14">
        <v>34549</v>
      </c>
      <c r="B1082" s="3">
        <v>215</v>
      </c>
      <c r="C1082" s="4">
        <v>14.83</v>
      </c>
      <c r="D1082" s="5">
        <v>19.100000000000001</v>
      </c>
      <c r="E1082" s="5">
        <v>26.4</v>
      </c>
      <c r="F1082" s="5">
        <v>11.9</v>
      </c>
      <c r="G1082" s="4">
        <v>45</v>
      </c>
      <c r="H1082" s="4">
        <v>26.7</v>
      </c>
      <c r="I1082" s="4">
        <v>1.9</v>
      </c>
      <c r="J1082" s="4">
        <v>10.3</v>
      </c>
      <c r="K1082" s="4">
        <v>1.5</v>
      </c>
      <c r="L1082" s="4">
        <v>0</v>
      </c>
      <c r="M1082" s="4">
        <v>-999</v>
      </c>
      <c r="N1082" s="4">
        <v>-999</v>
      </c>
      <c r="O1082" s="4">
        <v>17.5</v>
      </c>
      <c r="P1082" s="5">
        <v>-999</v>
      </c>
      <c r="Q1082" s="5">
        <v>-999</v>
      </c>
      <c r="R1082" s="6">
        <v>0.91700000000000004</v>
      </c>
      <c r="S1082" s="34">
        <f>ROUND((0.6105*(EXP((17.273*E1082)/(E1082+237.3))))*(100-H1082)/100,3)</f>
        <v>2.5219999999999998</v>
      </c>
      <c r="T1082" s="6">
        <f>IF(V1082&lt;V1083,L1082,0)</f>
        <v>0</v>
      </c>
      <c r="U1082" s="6">
        <f>IF(T1082&gt;0,M1082,-999)</f>
        <v>-999</v>
      </c>
      <c r="V1082">
        <v>199408</v>
      </c>
      <c r="W1082">
        <v>1994</v>
      </c>
    </row>
    <row r="1083" spans="1:23" x14ac:dyDescent="0.25">
      <c r="A1083" s="14">
        <v>34550</v>
      </c>
      <c r="B1083" s="3">
        <v>216</v>
      </c>
      <c r="C1083" s="4">
        <v>19.25</v>
      </c>
      <c r="D1083" s="5">
        <v>17.899999999999999</v>
      </c>
      <c r="E1083" s="5">
        <v>24.7</v>
      </c>
      <c r="F1083" s="5">
        <v>12</v>
      </c>
      <c r="G1083" s="4">
        <v>56.4</v>
      </c>
      <c r="H1083" s="4">
        <v>31.9</v>
      </c>
      <c r="I1083" s="4">
        <v>1.7</v>
      </c>
      <c r="J1083" s="4">
        <v>6.7</v>
      </c>
      <c r="K1083" s="4">
        <v>0</v>
      </c>
      <c r="L1083" s="4">
        <v>0</v>
      </c>
      <c r="M1083" s="4">
        <v>-999</v>
      </c>
      <c r="N1083" s="4">
        <v>-999</v>
      </c>
      <c r="O1083" s="4">
        <v>17.2</v>
      </c>
      <c r="P1083" s="5">
        <v>-999</v>
      </c>
      <c r="Q1083" s="5">
        <v>-999</v>
      </c>
      <c r="R1083" s="6">
        <v>0.98899999999999999</v>
      </c>
      <c r="S1083" s="34">
        <f>ROUND((0.6105*(EXP((17.273*E1083)/(E1083+237.3))))*(100-H1083)/100,3)</f>
        <v>2.1190000000000002</v>
      </c>
      <c r="T1083" s="6">
        <f>IF(V1083&lt;V1084,L1083,0)</f>
        <v>0</v>
      </c>
      <c r="U1083" s="6">
        <f>IF(T1083&gt;0,M1083,-999)</f>
        <v>-999</v>
      </c>
      <c r="V1083">
        <v>199408</v>
      </c>
      <c r="W1083">
        <v>1994</v>
      </c>
    </row>
    <row r="1084" spans="1:23" x14ac:dyDescent="0.25">
      <c r="A1084" s="14">
        <v>34551</v>
      </c>
      <c r="B1084" s="3">
        <v>217</v>
      </c>
      <c r="C1084" s="4">
        <v>17.61</v>
      </c>
      <c r="D1084" s="5">
        <v>11.9</v>
      </c>
      <c r="E1084" s="5">
        <v>17.899999999999999</v>
      </c>
      <c r="F1084" s="5">
        <v>5.3</v>
      </c>
      <c r="G1084" s="4">
        <v>67.2</v>
      </c>
      <c r="H1084" s="4">
        <v>38.799999999999997</v>
      </c>
      <c r="I1084" s="4">
        <v>0.6</v>
      </c>
      <c r="J1084" s="4">
        <v>4</v>
      </c>
      <c r="K1084" s="4">
        <v>0</v>
      </c>
      <c r="L1084" s="4">
        <v>0</v>
      </c>
      <c r="M1084" s="4">
        <v>-999</v>
      </c>
      <c r="N1084" s="4">
        <v>-999</v>
      </c>
      <c r="O1084" s="4">
        <v>15.2</v>
      </c>
      <c r="P1084" s="5">
        <v>-999</v>
      </c>
      <c r="Q1084" s="5">
        <v>-999</v>
      </c>
      <c r="R1084" s="6">
        <v>0.79500000000000004</v>
      </c>
      <c r="S1084" s="34">
        <f>ROUND((0.6105*(EXP((17.273*E1084)/(E1084+237.3))))*(100-H1084)/100,3)</f>
        <v>1.2549999999999999</v>
      </c>
      <c r="T1084" s="6">
        <f>IF(V1084&lt;V1085,L1084,0)</f>
        <v>0</v>
      </c>
      <c r="U1084" s="6">
        <f>IF(T1084&gt;0,M1084,-999)</f>
        <v>-999</v>
      </c>
      <c r="V1084">
        <v>199408</v>
      </c>
      <c r="W1084">
        <v>1994</v>
      </c>
    </row>
    <row r="1085" spans="1:23" x14ac:dyDescent="0.25">
      <c r="A1085" s="14">
        <v>34552</v>
      </c>
      <c r="B1085" s="3">
        <v>218</v>
      </c>
      <c r="C1085" s="4">
        <v>20.64</v>
      </c>
      <c r="D1085" s="5">
        <v>10.199999999999999</v>
      </c>
      <c r="E1085" s="5">
        <v>19.3</v>
      </c>
      <c r="F1085" s="5">
        <v>1.3</v>
      </c>
      <c r="G1085" s="4">
        <v>54.6</v>
      </c>
      <c r="H1085" s="4">
        <v>25.6</v>
      </c>
      <c r="I1085" s="4">
        <v>0.3</v>
      </c>
      <c r="J1085" s="4">
        <v>2.7</v>
      </c>
      <c r="K1085" s="4">
        <v>0</v>
      </c>
      <c r="L1085" s="4">
        <v>0</v>
      </c>
      <c r="M1085" s="4">
        <v>-999</v>
      </c>
      <c r="N1085" s="4">
        <v>-999</v>
      </c>
      <c r="O1085" s="4">
        <v>13.4</v>
      </c>
      <c r="P1085" s="5">
        <v>-999</v>
      </c>
      <c r="Q1085" s="5">
        <v>-999</v>
      </c>
      <c r="R1085" s="6">
        <v>0.57199999999999995</v>
      </c>
      <c r="S1085" s="34">
        <f>ROUND((0.6105*(EXP((17.273*E1085)/(E1085+237.3))))*(100-H1085)/100,3)</f>
        <v>1.665</v>
      </c>
      <c r="T1085" s="6">
        <f>IF(V1085&lt;V1086,L1085,0)</f>
        <v>0</v>
      </c>
      <c r="U1085" s="6">
        <f>IF(T1085&gt;0,M1085,-999)</f>
        <v>-999</v>
      </c>
      <c r="V1085">
        <v>199408</v>
      </c>
      <c r="W1085">
        <v>1994</v>
      </c>
    </row>
    <row r="1086" spans="1:23" x14ac:dyDescent="0.25">
      <c r="A1086" s="14">
        <v>34553</v>
      </c>
      <c r="B1086" s="3">
        <v>219</v>
      </c>
      <c r="C1086" s="4">
        <v>17.760000000000002</v>
      </c>
      <c r="D1086" s="5">
        <v>13.5</v>
      </c>
      <c r="E1086" s="5">
        <v>19.399999999999999</v>
      </c>
      <c r="F1086" s="5">
        <v>4.3</v>
      </c>
      <c r="G1086" s="4">
        <v>48.2</v>
      </c>
      <c r="H1086" s="4">
        <v>24.2</v>
      </c>
      <c r="I1086" s="4">
        <v>0.8</v>
      </c>
      <c r="J1086" s="4">
        <v>4.3</v>
      </c>
      <c r="K1086" s="4">
        <v>0</v>
      </c>
      <c r="L1086" s="4">
        <v>0</v>
      </c>
      <c r="M1086" s="4">
        <v>-999</v>
      </c>
      <c r="N1086" s="4">
        <v>-999</v>
      </c>
      <c r="O1086" s="4">
        <v>13.9</v>
      </c>
      <c r="P1086" s="5">
        <v>-999</v>
      </c>
      <c r="Q1086" s="5">
        <v>-999</v>
      </c>
      <c r="R1086" s="6">
        <v>0.54600000000000004</v>
      </c>
      <c r="S1086" s="34">
        <f>ROUND((0.6105*(EXP((17.273*E1086)/(E1086+237.3))))*(100-H1086)/100,3)</f>
        <v>1.7070000000000001</v>
      </c>
      <c r="T1086" s="6">
        <f>IF(V1086&lt;V1087,L1086,0)</f>
        <v>0</v>
      </c>
      <c r="U1086" s="6">
        <f>IF(T1086&gt;0,M1086,-999)</f>
        <v>-999</v>
      </c>
      <c r="V1086">
        <v>199408</v>
      </c>
      <c r="W1086">
        <v>1994</v>
      </c>
    </row>
    <row r="1087" spans="1:23" x14ac:dyDescent="0.25">
      <c r="A1087" s="14">
        <v>34554</v>
      </c>
      <c r="B1087" s="3">
        <v>220</v>
      </c>
      <c r="C1087" s="4">
        <v>6.91</v>
      </c>
      <c r="D1087" s="5">
        <v>8.9</v>
      </c>
      <c r="E1087" s="5">
        <v>12.9</v>
      </c>
      <c r="F1087" s="5">
        <v>5.5</v>
      </c>
      <c r="G1087" s="4">
        <v>93.5</v>
      </c>
      <c r="H1087" s="4">
        <v>56.8</v>
      </c>
      <c r="I1087" s="4">
        <v>0.9</v>
      </c>
      <c r="J1087" s="4">
        <v>7.3</v>
      </c>
      <c r="K1087" s="4">
        <v>23.4</v>
      </c>
      <c r="L1087" s="4">
        <v>0</v>
      </c>
      <c r="M1087" s="4">
        <v>-999</v>
      </c>
      <c r="N1087" s="4">
        <v>-999</v>
      </c>
      <c r="O1087" s="4">
        <v>12.7</v>
      </c>
      <c r="P1087" s="5">
        <v>-999</v>
      </c>
      <c r="Q1087" s="5">
        <v>-999</v>
      </c>
      <c r="R1087" s="6">
        <v>0.84399999999999997</v>
      </c>
      <c r="S1087" s="34">
        <f>ROUND((0.6105*(EXP((17.273*E1087)/(E1087+237.3))))*(100-H1087)/100,3)</f>
        <v>0.64300000000000002</v>
      </c>
      <c r="T1087" s="6">
        <f>IF(V1087&lt;V1088,L1087,0)</f>
        <v>0</v>
      </c>
      <c r="U1087" s="6">
        <f>IF(T1087&gt;0,M1087,-999)</f>
        <v>-999</v>
      </c>
      <c r="V1087">
        <v>199408</v>
      </c>
      <c r="W1087">
        <v>1994</v>
      </c>
    </row>
    <row r="1088" spans="1:23" x14ac:dyDescent="0.25">
      <c r="A1088" s="14">
        <v>34555</v>
      </c>
      <c r="B1088" s="3">
        <v>221</v>
      </c>
      <c r="C1088" s="4">
        <v>19.95</v>
      </c>
      <c r="D1088" s="5">
        <v>8.4</v>
      </c>
      <c r="E1088" s="5">
        <v>15.8</v>
      </c>
      <c r="F1088" s="5">
        <v>3.6</v>
      </c>
      <c r="G1088" s="4">
        <v>78.099999999999994</v>
      </c>
      <c r="H1088" s="4">
        <v>43.3</v>
      </c>
      <c r="I1088" s="4">
        <v>0.6</v>
      </c>
      <c r="J1088" s="4">
        <v>4.3</v>
      </c>
      <c r="K1088" s="4">
        <v>0.3</v>
      </c>
      <c r="L1088" s="4">
        <v>0</v>
      </c>
      <c r="M1088" s="4">
        <v>-999</v>
      </c>
      <c r="N1088" s="4">
        <v>-999</v>
      </c>
      <c r="O1088" s="4">
        <v>14.1</v>
      </c>
      <c r="P1088" s="5">
        <v>-999</v>
      </c>
      <c r="Q1088" s="5">
        <v>-999</v>
      </c>
      <c r="R1088" s="6">
        <v>0.77600000000000002</v>
      </c>
      <c r="S1088" s="34">
        <f>ROUND((0.6105*(EXP((17.273*E1088)/(E1088+237.3))))*(100-H1088)/100,3)</f>
        <v>1.018</v>
      </c>
      <c r="T1088" s="6">
        <f>IF(V1088&lt;V1089,L1088,0)</f>
        <v>0</v>
      </c>
      <c r="U1088" s="6">
        <f>IF(T1088&gt;0,M1088,-999)</f>
        <v>-999</v>
      </c>
      <c r="V1088">
        <v>199408</v>
      </c>
      <c r="W1088">
        <v>1994</v>
      </c>
    </row>
    <row r="1089" spans="1:23" x14ac:dyDescent="0.25">
      <c r="A1089" s="14">
        <v>34556</v>
      </c>
      <c r="B1089" s="3">
        <v>222</v>
      </c>
      <c r="C1089" s="4">
        <v>25.58</v>
      </c>
      <c r="D1089" s="5">
        <v>13.2</v>
      </c>
      <c r="E1089" s="5">
        <v>21.3</v>
      </c>
      <c r="F1089" s="5">
        <v>4.7</v>
      </c>
      <c r="G1089" s="4">
        <v>60.9</v>
      </c>
      <c r="H1089" s="4">
        <v>25.6</v>
      </c>
      <c r="I1089" s="4">
        <v>0.8</v>
      </c>
      <c r="J1089" s="4">
        <v>3.6</v>
      </c>
      <c r="K1089" s="4">
        <v>0</v>
      </c>
      <c r="L1089" s="4">
        <v>0</v>
      </c>
      <c r="M1089" s="4">
        <v>-999</v>
      </c>
      <c r="N1089" s="4">
        <v>-999</v>
      </c>
      <c r="O1089" s="4">
        <v>14.8</v>
      </c>
      <c r="P1089" s="5">
        <v>-999</v>
      </c>
      <c r="Q1089" s="5">
        <v>-999</v>
      </c>
      <c r="R1089" s="6">
        <v>0.64900000000000002</v>
      </c>
      <c r="S1089" s="34">
        <f>ROUND((0.6105*(EXP((17.273*E1089)/(E1089+237.3))))*(100-H1089)/100,3)</f>
        <v>1.8839999999999999</v>
      </c>
      <c r="T1089" s="6">
        <f>IF(V1089&lt;V1090,L1089,0)</f>
        <v>0</v>
      </c>
      <c r="U1089" s="6">
        <f>IF(T1089&gt;0,M1089,-999)</f>
        <v>-999</v>
      </c>
      <c r="V1089">
        <v>199408</v>
      </c>
      <c r="W1089">
        <v>1994</v>
      </c>
    </row>
    <row r="1090" spans="1:23" x14ac:dyDescent="0.25">
      <c r="A1090" s="14">
        <v>34557</v>
      </c>
      <c r="B1090" s="3">
        <v>223</v>
      </c>
      <c r="C1090" s="4">
        <v>23.88</v>
      </c>
      <c r="D1090" s="5">
        <v>16.2</v>
      </c>
      <c r="E1090" s="5">
        <v>24.3</v>
      </c>
      <c r="F1090" s="5">
        <v>6.9</v>
      </c>
      <c r="G1090" s="4">
        <v>50.7</v>
      </c>
      <c r="H1090" s="4">
        <v>19</v>
      </c>
      <c r="I1090" s="4">
        <v>0.7</v>
      </c>
      <c r="J1090" s="4">
        <v>3.7</v>
      </c>
      <c r="K1090" s="4">
        <v>0</v>
      </c>
      <c r="L1090" s="4">
        <v>0</v>
      </c>
      <c r="M1090" s="4">
        <v>-999</v>
      </c>
      <c r="N1090" s="4">
        <v>-999</v>
      </c>
      <c r="O1090" s="4">
        <v>16</v>
      </c>
      <c r="P1090" s="5">
        <v>-999</v>
      </c>
      <c r="Q1090" s="5">
        <v>-999</v>
      </c>
      <c r="R1090" s="6">
        <v>0.57699999999999996</v>
      </c>
      <c r="S1090" s="34">
        <f>ROUND((0.6105*(EXP((17.273*E1090)/(E1090+237.3))))*(100-H1090)/100,3)</f>
        <v>2.46</v>
      </c>
      <c r="T1090" s="6">
        <f>IF(V1090&lt;V1091,L1090,0)</f>
        <v>0</v>
      </c>
      <c r="U1090" s="6">
        <f>IF(T1090&gt;0,M1090,-999)</f>
        <v>-999</v>
      </c>
      <c r="V1090">
        <v>199408</v>
      </c>
      <c r="W1090">
        <v>1994</v>
      </c>
    </row>
    <row r="1091" spans="1:23" x14ac:dyDescent="0.25">
      <c r="A1091" s="14">
        <v>34558</v>
      </c>
      <c r="B1091" s="3">
        <v>224</v>
      </c>
      <c r="C1091" s="4">
        <v>20.440000000000001</v>
      </c>
      <c r="D1091" s="5">
        <v>18.899999999999999</v>
      </c>
      <c r="E1091" s="5">
        <v>25.8</v>
      </c>
      <c r="F1091" s="5">
        <v>13.5</v>
      </c>
      <c r="G1091" s="4">
        <v>34.6</v>
      </c>
      <c r="H1091" s="4">
        <v>16.399999999999999</v>
      </c>
      <c r="I1091" s="4">
        <v>1.2</v>
      </c>
      <c r="J1091" s="4">
        <v>4.5</v>
      </c>
      <c r="K1091" s="4">
        <v>0</v>
      </c>
      <c r="L1091" s="4">
        <v>0</v>
      </c>
      <c r="M1091" s="4">
        <v>-999</v>
      </c>
      <c r="N1091" s="4">
        <v>-999</v>
      </c>
      <c r="O1091" s="4">
        <v>16.2</v>
      </c>
      <c r="P1091" s="5">
        <v>-999</v>
      </c>
      <c r="Q1091" s="5">
        <v>-999</v>
      </c>
      <c r="R1091" s="6">
        <v>0.54500000000000004</v>
      </c>
      <c r="S1091" s="34">
        <f>ROUND((0.6105*(EXP((17.273*E1091)/(E1091+237.3))))*(100-H1091)/100,3)</f>
        <v>2.7770000000000001</v>
      </c>
      <c r="T1091" s="6">
        <f>IF(V1091&lt;V1092,L1091,0)</f>
        <v>0</v>
      </c>
      <c r="U1091" s="6">
        <f>IF(T1091&gt;0,M1091,-999)</f>
        <v>-999</v>
      </c>
      <c r="V1091">
        <v>199408</v>
      </c>
      <c r="W1091">
        <v>1994</v>
      </c>
    </row>
    <row r="1092" spans="1:23" x14ac:dyDescent="0.25">
      <c r="A1092" s="14">
        <v>34559</v>
      </c>
      <c r="B1092" s="3">
        <v>225</v>
      </c>
      <c r="C1092" s="4">
        <v>23.42</v>
      </c>
      <c r="D1092" s="5">
        <v>19.8</v>
      </c>
      <c r="E1092" s="5">
        <v>27.4</v>
      </c>
      <c r="F1092" s="5">
        <v>13.3</v>
      </c>
      <c r="G1092" s="4">
        <v>34.299999999999997</v>
      </c>
      <c r="H1092" s="4">
        <v>18.399999999999999</v>
      </c>
      <c r="I1092" s="4">
        <v>0.9</v>
      </c>
      <c r="J1092" s="4">
        <v>4.9000000000000004</v>
      </c>
      <c r="K1092" s="4">
        <v>0</v>
      </c>
      <c r="L1092" s="4">
        <v>0</v>
      </c>
      <c r="M1092" s="4">
        <v>-999</v>
      </c>
      <c r="N1092" s="4">
        <v>-999</v>
      </c>
      <c r="O1092" s="4">
        <v>17.100000000000001</v>
      </c>
      <c r="P1092" s="5">
        <v>-999</v>
      </c>
      <c r="Q1092" s="5">
        <v>-999</v>
      </c>
      <c r="R1092" s="6">
        <v>0.67300000000000004</v>
      </c>
      <c r="S1092" s="34">
        <f>ROUND((0.6105*(EXP((17.273*E1092)/(E1092+237.3))))*(100-H1092)/100,3)</f>
        <v>2.9780000000000002</v>
      </c>
      <c r="T1092" s="6">
        <f>IF(V1092&lt;V1093,L1092,0)</f>
        <v>0</v>
      </c>
      <c r="U1092" s="6">
        <f>IF(T1092&gt;0,M1092,-999)</f>
        <v>-999</v>
      </c>
      <c r="V1092">
        <v>199408</v>
      </c>
      <c r="W1092">
        <v>1994</v>
      </c>
    </row>
    <row r="1093" spans="1:23" x14ac:dyDescent="0.25">
      <c r="A1093" s="14">
        <v>34560</v>
      </c>
      <c r="B1093" s="3">
        <v>226</v>
      </c>
      <c r="C1093" s="4">
        <v>20.8</v>
      </c>
      <c r="D1093" s="5">
        <v>18.2</v>
      </c>
      <c r="E1093" s="5">
        <v>26.1</v>
      </c>
      <c r="F1093" s="5">
        <v>9.9</v>
      </c>
      <c r="G1093" s="4">
        <v>41.8</v>
      </c>
      <c r="H1093" s="4">
        <v>17.5</v>
      </c>
      <c r="I1093" s="4">
        <v>0.9</v>
      </c>
      <c r="J1093" s="4">
        <v>7</v>
      </c>
      <c r="K1093" s="4">
        <v>0</v>
      </c>
      <c r="L1093" s="4">
        <v>0</v>
      </c>
      <c r="M1093" s="4">
        <v>-999</v>
      </c>
      <c r="N1093" s="4">
        <v>-999</v>
      </c>
      <c r="O1093" s="4">
        <v>17.5</v>
      </c>
      <c r="P1093" s="5">
        <v>-999</v>
      </c>
      <c r="Q1093" s="5">
        <v>-999</v>
      </c>
      <c r="R1093" s="6">
        <v>0.59099999999999997</v>
      </c>
      <c r="S1093" s="34">
        <f>ROUND((0.6105*(EXP((17.273*E1093)/(E1093+237.3))))*(100-H1093)/100,3)</f>
        <v>2.7890000000000001</v>
      </c>
      <c r="T1093" s="6">
        <f>IF(V1093&lt;V1094,L1093,0)</f>
        <v>0</v>
      </c>
      <c r="U1093" s="6">
        <f>IF(T1093&gt;0,M1093,-999)</f>
        <v>-999</v>
      </c>
      <c r="V1093">
        <v>199408</v>
      </c>
      <c r="W1093">
        <v>1994</v>
      </c>
    </row>
    <row r="1094" spans="1:23" x14ac:dyDescent="0.25">
      <c r="A1094" s="14">
        <v>34561</v>
      </c>
      <c r="B1094" s="3">
        <v>227</v>
      </c>
      <c r="C1094" s="4">
        <v>19.11</v>
      </c>
      <c r="D1094" s="5">
        <v>12.3</v>
      </c>
      <c r="E1094" s="5">
        <v>19.3</v>
      </c>
      <c r="F1094" s="5">
        <v>5.6</v>
      </c>
      <c r="G1094" s="4">
        <v>58.9</v>
      </c>
      <c r="H1094" s="4">
        <v>32.1</v>
      </c>
      <c r="I1094" s="4">
        <v>0.5</v>
      </c>
      <c r="J1094" s="4">
        <v>3.7</v>
      </c>
      <c r="K1094" s="4">
        <v>0</v>
      </c>
      <c r="L1094" s="4">
        <v>0</v>
      </c>
      <c r="M1094" s="4">
        <v>-999</v>
      </c>
      <c r="N1094" s="4">
        <v>-999</v>
      </c>
      <c r="O1094" s="4">
        <v>14.8</v>
      </c>
      <c r="P1094" s="5">
        <v>-999</v>
      </c>
      <c r="Q1094" s="5">
        <v>-999</v>
      </c>
      <c r="R1094" s="6">
        <v>0.71899999999999997</v>
      </c>
      <c r="S1094" s="34">
        <f>ROUND((0.6105*(EXP((17.273*E1094)/(E1094+237.3))))*(100-H1094)/100,3)</f>
        <v>1.52</v>
      </c>
      <c r="T1094" s="6">
        <f>IF(V1094&lt;V1095,L1094,0)</f>
        <v>0</v>
      </c>
      <c r="U1094" s="6">
        <f>IF(T1094&gt;0,M1094,-999)</f>
        <v>-999</v>
      </c>
      <c r="V1094">
        <v>199408</v>
      </c>
      <c r="W1094">
        <v>1994</v>
      </c>
    </row>
    <row r="1095" spans="1:23" x14ac:dyDescent="0.25">
      <c r="A1095" s="14">
        <v>34562</v>
      </c>
      <c r="B1095" s="3">
        <v>228</v>
      </c>
      <c r="C1095" s="4">
        <v>18.88</v>
      </c>
      <c r="D1095" s="5">
        <v>11.2</v>
      </c>
      <c r="E1095" s="5">
        <v>20.3</v>
      </c>
      <c r="F1095" s="5">
        <v>5.0999999999999996</v>
      </c>
      <c r="G1095" s="4">
        <v>64.8</v>
      </c>
      <c r="H1095" s="4">
        <v>31.9</v>
      </c>
      <c r="I1095" s="4">
        <v>0.7</v>
      </c>
      <c r="J1095" s="4">
        <v>4.5999999999999996</v>
      </c>
      <c r="K1095" s="4">
        <v>0.8</v>
      </c>
      <c r="L1095" s="4">
        <v>0</v>
      </c>
      <c r="M1095" s="4">
        <v>-999</v>
      </c>
      <c r="N1095" s="4">
        <v>-999</v>
      </c>
      <c r="O1095" s="4">
        <v>14.3</v>
      </c>
      <c r="P1095" s="5">
        <v>-999</v>
      </c>
      <c r="Q1095" s="5">
        <v>-999</v>
      </c>
      <c r="R1095" s="6">
        <v>0.75800000000000001</v>
      </c>
      <c r="S1095" s="34">
        <f>ROUND((0.6105*(EXP((17.273*E1095)/(E1095+237.3))))*(100-H1095)/100,3)</f>
        <v>1.6220000000000001</v>
      </c>
      <c r="T1095" s="6">
        <f>IF(V1095&lt;V1096,L1095,0)</f>
        <v>0</v>
      </c>
      <c r="U1095" s="6">
        <f>IF(T1095&gt;0,M1095,-999)</f>
        <v>-999</v>
      </c>
      <c r="V1095">
        <v>199408</v>
      </c>
      <c r="W1095">
        <v>1994</v>
      </c>
    </row>
    <row r="1096" spans="1:23" x14ac:dyDescent="0.25">
      <c r="A1096" s="14">
        <v>34563</v>
      </c>
      <c r="B1096" s="3">
        <v>229</v>
      </c>
      <c r="C1096" s="4">
        <v>14.86</v>
      </c>
      <c r="D1096" s="5">
        <v>9.4</v>
      </c>
      <c r="E1096" s="5">
        <v>16.3</v>
      </c>
      <c r="F1096" s="5">
        <v>4.3</v>
      </c>
      <c r="G1096" s="4">
        <v>76.400000000000006</v>
      </c>
      <c r="H1096" s="4">
        <v>42.6</v>
      </c>
      <c r="I1096" s="4">
        <v>0.4</v>
      </c>
      <c r="J1096" s="4">
        <v>3.4</v>
      </c>
      <c r="K1096" s="4">
        <v>0.3</v>
      </c>
      <c r="L1096" s="4">
        <v>0</v>
      </c>
      <c r="M1096" s="4">
        <v>-999</v>
      </c>
      <c r="N1096" s="4">
        <v>-999</v>
      </c>
      <c r="O1096" s="4">
        <v>12.6</v>
      </c>
      <c r="P1096" s="5">
        <v>-999</v>
      </c>
      <c r="Q1096" s="5">
        <v>-999</v>
      </c>
      <c r="R1096" s="6">
        <v>0.78700000000000003</v>
      </c>
      <c r="S1096" s="34">
        <f>ROUND((0.6105*(EXP((17.273*E1096)/(E1096+237.3))))*(100-H1096)/100,3)</f>
        <v>1.0640000000000001</v>
      </c>
      <c r="T1096" s="6">
        <f>IF(V1096&lt;V1097,L1096,0)</f>
        <v>0</v>
      </c>
      <c r="U1096" s="6">
        <f>IF(T1096&gt;0,M1096,-999)</f>
        <v>-999</v>
      </c>
      <c r="V1096">
        <v>199408</v>
      </c>
      <c r="W1096">
        <v>1994</v>
      </c>
    </row>
    <row r="1097" spans="1:23" x14ac:dyDescent="0.25">
      <c r="A1097" s="14">
        <v>34564</v>
      </c>
      <c r="B1097" s="3">
        <v>230</v>
      </c>
      <c r="C1097" s="4">
        <v>16.170000000000002</v>
      </c>
      <c r="D1097" s="5">
        <v>12.5</v>
      </c>
      <c r="E1097" s="5">
        <v>21.6</v>
      </c>
      <c r="F1097" s="5">
        <v>3.2</v>
      </c>
      <c r="G1097" s="4">
        <v>62.9</v>
      </c>
      <c r="H1097" s="4">
        <v>34.4</v>
      </c>
      <c r="I1097" s="4">
        <v>0.6</v>
      </c>
      <c r="J1097" s="4">
        <v>3.3</v>
      </c>
      <c r="K1097" s="4">
        <v>0</v>
      </c>
      <c r="L1097" s="4">
        <v>0</v>
      </c>
      <c r="M1097" s="4">
        <v>-999</v>
      </c>
      <c r="N1097" s="4">
        <v>-999</v>
      </c>
      <c r="O1097" s="4">
        <v>12.2</v>
      </c>
      <c r="P1097" s="5">
        <v>-999</v>
      </c>
      <c r="Q1097" s="5">
        <v>-999</v>
      </c>
      <c r="R1097" s="6">
        <v>0.88900000000000001</v>
      </c>
      <c r="S1097" s="34">
        <f>ROUND((0.6105*(EXP((17.273*E1097)/(E1097+237.3))))*(100-H1097)/100,3)</f>
        <v>1.6919999999999999</v>
      </c>
      <c r="T1097" s="6">
        <f>IF(V1097&lt;V1098,L1097,0)</f>
        <v>0</v>
      </c>
      <c r="U1097" s="6">
        <f>IF(T1097&gt;0,M1097,-999)</f>
        <v>-999</v>
      </c>
      <c r="V1097">
        <v>199408</v>
      </c>
      <c r="W1097">
        <v>1994</v>
      </c>
    </row>
    <row r="1098" spans="1:23" x14ac:dyDescent="0.25">
      <c r="A1098" s="14">
        <v>34565</v>
      </c>
      <c r="B1098" s="3">
        <v>231</v>
      </c>
      <c r="C1098" s="4">
        <v>19.760000000000002</v>
      </c>
      <c r="D1098" s="5">
        <v>15.9</v>
      </c>
      <c r="E1098" s="5">
        <v>23.1</v>
      </c>
      <c r="F1098" s="5">
        <v>7.8</v>
      </c>
      <c r="G1098" s="4">
        <v>45.1</v>
      </c>
      <c r="H1098" s="4">
        <v>21.7</v>
      </c>
      <c r="I1098" s="4">
        <v>1.1000000000000001</v>
      </c>
      <c r="J1098" s="4">
        <v>4.9000000000000004</v>
      </c>
      <c r="K1098" s="4">
        <v>0</v>
      </c>
      <c r="L1098" s="4">
        <v>0</v>
      </c>
      <c r="M1098" s="4">
        <v>-999</v>
      </c>
      <c r="N1098" s="4">
        <v>-999</v>
      </c>
      <c r="O1098" s="4">
        <v>14.4</v>
      </c>
      <c r="P1098" s="5">
        <v>-999</v>
      </c>
      <c r="Q1098" s="5">
        <v>-999</v>
      </c>
      <c r="R1098" s="6">
        <v>0.61199999999999999</v>
      </c>
      <c r="S1098" s="34">
        <f>ROUND((0.6105*(EXP((17.273*E1098)/(E1098+237.3))))*(100-H1098)/100,3)</f>
        <v>2.2130000000000001</v>
      </c>
      <c r="T1098" s="6">
        <f>IF(V1098&lt;V1099,L1098,0)</f>
        <v>0</v>
      </c>
      <c r="U1098" s="6">
        <f>IF(T1098&gt;0,M1098,-999)</f>
        <v>-999</v>
      </c>
      <c r="V1098">
        <v>199408</v>
      </c>
      <c r="W1098">
        <v>1994</v>
      </c>
    </row>
    <row r="1099" spans="1:23" x14ac:dyDescent="0.25">
      <c r="A1099" s="14">
        <v>34566</v>
      </c>
      <c r="B1099" s="3">
        <v>232</v>
      </c>
      <c r="C1099" s="4">
        <v>22.12</v>
      </c>
      <c r="D1099" s="5">
        <v>12.9</v>
      </c>
      <c r="E1099" s="5">
        <v>21.4</v>
      </c>
      <c r="F1099" s="5">
        <v>6.3</v>
      </c>
      <c r="G1099" s="4">
        <v>60.2</v>
      </c>
      <c r="H1099" s="4">
        <v>21.3</v>
      </c>
      <c r="I1099" s="4">
        <v>0.7</v>
      </c>
      <c r="J1099" s="4">
        <v>4.8</v>
      </c>
      <c r="K1099" s="4">
        <v>0</v>
      </c>
      <c r="L1099" s="4">
        <v>0</v>
      </c>
      <c r="M1099" s="4">
        <v>-999</v>
      </c>
      <c r="N1099" s="4">
        <v>-999</v>
      </c>
      <c r="O1099" s="4">
        <v>14.8</v>
      </c>
      <c r="P1099" s="5">
        <v>-999</v>
      </c>
      <c r="Q1099" s="5">
        <v>-999</v>
      </c>
      <c r="R1099" s="6">
        <v>0.54100000000000004</v>
      </c>
      <c r="S1099" s="34">
        <f>ROUND((0.6105*(EXP((17.273*E1099)/(E1099+237.3))))*(100-H1099)/100,3)</f>
        <v>2.0049999999999999</v>
      </c>
      <c r="T1099" s="6">
        <f>IF(V1099&lt;V1100,L1099,0)</f>
        <v>0</v>
      </c>
      <c r="U1099" s="6">
        <f>IF(T1099&gt;0,M1099,-999)</f>
        <v>-999</v>
      </c>
      <c r="V1099">
        <v>199408</v>
      </c>
      <c r="W1099">
        <v>1994</v>
      </c>
    </row>
    <row r="1100" spans="1:23" x14ac:dyDescent="0.25">
      <c r="A1100" s="14">
        <v>34567</v>
      </c>
      <c r="B1100" s="3">
        <v>233</v>
      </c>
      <c r="C1100" s="4">
        <v>18.47</v>
      </c>
      <c r="D1100" s="5">
        <v>10</v>
      </c>
      <c r="E1100" s="5">
        <v>18</v>
      </c>
      <c r="F1100" s="5">
        <v>3.7</v>
      </c>
      <c r="G1100" s="4">
        <v>66.900000000000006</v>
      </c>
      <c r="H1100" s="4">
        <v>36.4</v>
      </c>
      <c r="I1100" s="4">
        <v>0.7</v>
      </c>
      <c r="J1100" s="4">
        <v>3.8</v>
      </c>
      <c r="K1100" s="4">
        <v>0</v>
      </c>
      <c r="L1100" s="4">
        <v>0</v>
      </c>
      <c r="M1100" s="4">
        <v>-999</v>
      </c>
      <c r="N1100" s="4">
        <v>-999</v>
      </c>
      <c r="O1100" s="4">
        <v>13.8</v>
      </c>
      <c r="P1100" s="5">
        <v>-999</v>
      </c>
      <c r="Q1100" s="5">
        <v>-999</v>
      </c>
      <c r="R1100" s="6">
        <v>0.752</v>
      </c>
      <c r="S1100" s="34">
        <f>ROUND((0.6105*(EXP((17.273*E1100)/(E1100+237.3))))*(100-H1100)/100,3)</f>
        <v>1.3120000000000001</v>
      </c>
      <c r="T1100" s="6">
        <f>IF(V1100&lt;V1101,L1100,0)</f>
        <v>0</v>
      </c>
      <c r="U1100" s="6">
        <f>IF(T1100&gt;0,M1100,-999)</f>
        <v>-999</v>
      </c>
      <c r="V1100">
        <v>199408</v>
      </c>
      <c r="W1100">
        <v>1994</v>
      </c>
    </row>
    <row r="1101" spans="1:23" x14ac:dyDescent="0.25">
      <c r="A1101" s="14">
        <v>34568</v>
      </c>
      <c r="B1101" s="3">
        <v>234</v>
      </c>
      <c r="C1101" s="4">
        <v>8.84</v>
      </c>
      <c r="D1101" s="5">
        <v>6.8</v>
      </c>
      <c r="E1101" s="5">
        <v>11.6</v>
      </c>
      <c r="F1101" s="5">
        <v>2.5</v>
      </c>
      <c r="G1101" s="4">
        <v>82.6</v>
      </c>
      <c r="H1101" s="4">
        <v>65.7</v>
      </c>
      <c r="I1101" s="4">
        <v>0.9</v>
      </c>
      <c r="J1101" s="4">
        <v>4.0999999999999996</v>
      </c>
      <c r="K1101" s="4">
        <v>0.5</v>
      </c>
      <c r="L1101" s="4">
        <v>0</v>
      </c>
      <c r="M1101" s="4">
        <v>-999</v>
      </c>
      <c r="N1101" s="4">
        <v>-999</v>
      </c>
      <c r="O1101" s="4">
        <v>11</v>
      </c>
      <c r="P1101" s="5">
        <v>-999</v>
      </c>
      <c r="Q1101" s="5">
        <v>-999</v>
      </c>
      <c r="R1101" s="6">
        <v>0.89500000000000002</v>
      </c>
      <c r="S1101" s="34">
        <f>ROUND((0.6105*(EXP((17.273*E1101)/(E1101+237.3))))*(100-H1101)/100,3)</f>
        <v>0.46800000000000003</v>
      </c>
      <c r="T1101" s="6">
        <f>IF(V1101&lt;V1102,L1101,0)</f>
        <v>0</v>
      </c>
      <c r="U1101" s="6">
        <f>IF(T1101&gt;0,M1101,-999)</f>
        <v>-999</v>
      </c>
      <c r="V1101">
        <v>199408</v>
      </c>
      <c r="W1101">
        <v>1994</v>
      </c>
    </row>
    <row r="1102" spans="1:23" x14ac:dyDescent="0.25">
      <c r="A1102" s="14">
        <v>34569</v>
      </c>
      <c r="B1102" s="3">
        <v>235</v>
      </c>
      <c r="C1102" s="4">
        <v>18.53</v>
      </c>
      <c r="D1102" s="5">
        <v>8.6999999999999993</v>
      </c>
      <c r="E1102" s="5">
        <v>16.7</v>
      </c>
      <c r="F1102" s="5">
        <v>2.9</v>
      </c>
      <c r="G1102" s="4">
        <v>66.3</v>
      </c>
      <c r="H1102" s="4">
        <v>32.4</v>
      </c>
      <c r="I1102" s="4">
        <v>0.5</v>
      </c>
      <c r="J1102" s="4">
        <v>3.6</v>
      </c>
      <c r="K1102" s="4">
        <v>0</v>
      </c>
      <c r="L1102" s="4">
        <v>0</v>
      </c>
      <c r="M1102" s="4">
        <v>-999</v>
      </c>
      <c r="N1102" s="4">
        <v>-999</v>
      </c>
      <c r="O1102" s="4">
        <v>11.4</v>
      </c>
      <c r="P1102" s="5">
        <v>-999</v>
      </c>
      <c r="Q1102" s="5">
        <v>-999</v>
      </c>
      <c r="R1102" s="6">
        <v>0.61499999999999999</v>
      </c>
      <c r="S1102" s="34">
        <f>ROUND((0.6105*(EXP((17.273*E1102)/(E1102+237.3))))*(100-H1102)/100,3)</f>
        <v>1.2849999999999999</v>
      </c>
      <c r="T1102" s="6">
        <f>IF(V1102&lt;V1103,L1102,0)</f>
        <v>0</v>
      </c>
      <c r="U1102" s="6">
        <f>IF(T1102&gt;0,M1102,-999)</f>
        <v>-999</v>
      </c>
      <c r="V1102">
        <v>199408</v>
      </c>
      <c r="W1102">
        <v>1994</v>
      </c>
    </row>
    <row r="1103" spans="1:23" x14ac:dyDescent="0.25">
      <c r="A1103" s="14">
        <v>34570</v>
      </c>
      <c r="B1103" s="3">
        <v>236</v>
      </c>
      <c r="C1103" s="4">
        <v>20.45</v>
      </c>
      <c r="D1103" s="5">
        <v>9.9</v>
      </c>
      <c r="E1103" s="5">
        <v>18.100000000000001</v>
      </c>
      <c r="F1103" s="5">
        <v>1.6</v>
      </c>
      <c r="G1103" s="4">
        <v>55.7</v>
      </c>
      <c r="H1103" s="4">
        <v>22</v>
      </c>
      <c r="I1103" s="4">
        <v>0.6</v>
      </c>
      <c r="J1103" s="4">
        <v>4.0999999999999996</v>
      </c>
      <c r="K1103" s="4">
        <v>0</v>
      </c>
      <c r="L1103" s="4">
        <v>0</v>
      </c>
      <c r="M1103" s="4">
        <v>-999</v>
      </c>
      <c r="N1103" s="4">
        <v>-999</v>
      </c>
      <c r="O1103" s="4">
        <v>11.8</v>
      </c>
      <c r="P1103" s="5">
        <v>-999</v>
      </c>
      <c r="Q1103" s="5">
        <v>-999</v>
      </c>
      <c r="R1103" s="6">
        <v>0.45600000000000002</v>
      </c>
      <c r="S1103" s="34">
        <f>ROUND((0.6105*(EXP((17.273*E1103)/(E1103+237.3))))*(100-H1103)/100,3)</f>
        <v>1.62</v>
      </c>
      <c r="T1103" s="6">
        <f>IF(V1103&lt;V1104,L1103,0)</f>
        <v>0</v>
      </c>
      <c r="U1103" s="6">
        <f>IF(T1103&gt;0,M1103,-999)</f>
        <v>-999</v>
      </c>
      <c r="V1103">
        <v>199408</v>
      </c>
      <c r="W1103">
        <v>1994</v>
      </c>
    </row>
    <row r="1104" spans="1:23" x14ac:dyDescent="0.25">
      <c r="A1104" s="14">
        <v>34571</v>
      </c>
      <c r="B1104" s="3">
        <v>237</v>
      </c>
      <c r="C1104" s="4">
        <v>10.37</v>
      </c>
      <c r="D1104" s="5">
        <v>9.6999999999999993</v>
      </c>
      <c r="E1104" s="5">
        <v>15.3</v>
      </c>
      <c r="F1104" s="5">
        <v>4.0999999999999996</v>
      </c>
      <c r="G1104" s="4">
        <v>62.2</v>
      </c>
      <c r="H1104" s="4">
        <v>35.9</v>
      </c>
      <c r="I1104" s="4">
        <v>0.6</v>
      </c>
      <c r="J1104" s="4">
        <v>3.9</v>
      </c>
      <c r="K1104" s="4">
        <v>0.8</v>
      </c>
      <c r="L1104" s="4">
        <v>0</v>
      </c>
      <c r="M1104" s="4">
        <v>-999</v>
      </c>
      <c r="N1104" s="4">
        <v>-999</v>
      </c>
      <c r="O1104" s="4">
        <v>11.2</v>
      </c>
      <c r="P1104" s="5">
        <v>-999</v>
      </c>
      <c r="Q1104" s="5">
        <v>-999</v>
      </c>
      <c r="R1104" s="6">
        <v>0.622</v>
      </c>
      <c r="S1104" s="34">
        <f>ROUND((0.6105*(EXP((17.273*E1104)/(E1104+237.3))))*(100-H1104)/100,3)</f>
        <v>1.1140000000000001</v>
      </c>
      <c r="T1104" s="6">
        <f>IF(V1104&lt;V1105,L1104,0)</f>
        <v>0</v>
      </c>
      <c r="U1104" s="6">
        <f>IF(T1104&gt;0,M1104,-999)</f>
        <v>-999</v>
      </c>
      <c r="V1104">
        <v>199408</v>
      </c>
      <c r="W1104">
        <v>1994</v>
      </c>
    </row>
    <row r="1105" spans="1:23" x14ac:dyDescent="0.25">
      <c r="A1105" s="14">
        <v>34572</v>
      </c>
      <c r="B1105" s="3">
        <v>238</v>
      </c>
      <c r="C1105" s="4">
        <v>9.5399999999999991</v>
      </c>
      <c r="D1105" s="5">
        <v>6.3</v>
      </c>
      <c r="E1105" s="5">
        <v>12.5</v>
      </c>
      <c r="F1105" s="5">
        <v>2.7</v>
      </c>
      <c r="G1105" s="4">
        <v>85.9</v>
      </c>
      <c r="H1105" s="4">
        <v>53.2</v>
      </c>
      <c r="I1105" s="4">
        <v>0.5</v>
      </c>
      <c r="J1105" s="4">
        <v>4.3</v>
      </c>
      <c r="K1105" s="4">
        <v>8.1</v>
      </c>
      <c r="L1105" s="4">
        <v>0</v>
      </c>
      <c r="M1105" s="4">
        <v>-999</v>
      </c>
      <c r="N1105" s="4">
        <v>-999</v>
      </c>
      <c r="O1105" s="4">
        <v>10.6</v>
      </c>
      <c r="P1105" s="5">
        <v>-999</v>
      </c>
      <c r="Q1105" s="5">
        <v>-999</v>
      </c>
      <c r="R1105" s="6">
        <v>0.77200000000000002</v>
      </c>
      <c r="S1105" s="34">
        <f>ROUND((0.6105*(EXP((17.273*E1105)/(E1105+237.3))))*(100-H1105)/100,3)</f>
        <v>0.67800000000000005</v>
      </c>
      <c r="T1105" s="6">
        <f>IF(V1105&lt;V1106,L1105,0)</f>
        <v>0</v>
      </c>
      <c r="U1105" s="6">
        <f>IF(T1105&gt;0,M1105,-999)</f>
        <v>-999</v>
      </c>
      <c r="V1105">
        <v>199408</v>
      </c>
      <c r="W1105">
        <v>1994</v>
      </c>
    </row>
    <row r="1106" spans="1:23" x14ac:dyDescent="0.25">
      <c r="A1106" s="14">
        <v>34573</v>
      </c>
      <c r="B1106" s="3">
        <v>239</v>
      </c>
      <c r="C1106" s="4">
        <v>20.47</v>
      </c>
      <c r="D1106" s="5">
        <v>10.1</v>
      </c>
      <c r="E1106" s="5">
        <v>17.100000000000001</v>
      </c>
      <c r="F1106" s="5">
        <v>1.3</v>
      </c>
      <c r="G1106" s="4">
        <v>66.3</v>
      </c>
      <c r="H1106" s="4">
        <v>42</v>
      </c>
      <c r="I1106" s="4">
        <v>0.5</v>
      </c>
      <c r="J1106" s="4">
        <v>3.4</v>
      </c>
      <c r="K1106" s="4">
        <v>0.3</v>
      </c>
      <c r="L1106" s="4">
        <v>0</v>
      </c>
      <c r="M1106" s="4">
        <v>-999</v>
      </c>
      <c r="N1106" s="4">
        <v>-999</v>
      </c>
      <c r="O1106" s="4">
        <v>10.5</v>
      </c>
      <c r="P1106" s="5">
        <v>-999</v>
      </c>
      <c r="Q1106" s="5">
        <v>-999</v>
      </c>
      <c r="R1106" s="6">
        <v>0.81799999999999995</v>
      </c>
      <c r="S1106" s="34">
        <f>ROUND((0.6105*(EXP((17.273*E1106)/(E1106+237.3))))*(100-H1106)/100,3)</f>
        <v>1.131</v>
      </c>
      <c r="T1106" s="6">
        <f>IF(V1106&lt;V1107,L1106,0)</f>
        <v>0</v>
      </c>
      <c r="U1106" s="6">
        <f>IF(T1106&gt;0,M1106,-999)</f>
        <v>-999</v>
      </c>
      <c r="V1106">
        <v>199408</v>
      </c>
      <c r="W1106">
        <v>1994</v>
      </c>
    </row>
    <row r="1107" spans="1:23" x14ac:dyDescent="0.25">
      <c r="A1107" s="14">
        <v>34574</v>
      </c>
      <c r="B1107" s="3">
        <v>240</v>
      </c>
      <c r="C1107" s="4">
        <v>18.850000000000001</v>
      </c>
      <c r="D1107" s="5">
        <v>12.9</v>
      </c>
      <c r="E1107" s="5">
        <v>22.2</v>
      </c>
      <c r="F1107" s="5">
        <v>5.4</v>
      </c>
      <c r="G1107" s="4">
        <v>58.7</v>
      </c>
      <c r="H1107" s="4">
        <v>28.4</v>
      </c>
      <c r="I1107" s="4">
        <v>0.5</v>
      </c>
      <c r="J1107" s="4">
        <v>4.4000000000000004</v>
      </c>
      <c r="K1107" s="4">
        <v>1</v>
      </c>
      <c r="L1107" s="4">
        <v>0</v>
      </c>
      <c r="M1107" s="4">
        <v>-999</v>
      </c>
      <c r="N1107" s="4">
        <v>-999</v>
      </c>
      <c r="O1107" s="4">
        <v>12.6</v>
      </c>
      <c r="P1107" s="5">
        <v>-999</v>
      </c>
      <c r="Q1107" s="5">
        <v>-999</v>
      </c>
      <c r="R1107" s="6">
        <v>0.75900000000000001</v>
      </c>
      <c r="S1107" s="34">
        <f>ROUND((0.6105*(EXP((17.273*E1107)/(E1107+237.3))))*(100-H1107)/100,3)</f>
        <v>1.9159999999999999</v>
      </c>
      <c r="T1107" s="6">
        <f>IF(V1107&lt;V1108,L1107,0)</f>
        <v>0</v>
      </c>
      <c r="U1107" s="6">
        <f>IF(T1107&gt;0,M1107,-999)</f>
        <v>-999</v>
      </c>
      <c r="V1107">
        <v>199408</v>
      </c>
      <c r="W1107">
        <v>1994</v>
      </c>
    </row>
    <row r="1108" spans="1:23" x14ac:dyDescent="0.25">
      <c r="A1108" s="14">
        <v>34575</v>
      </c>
      <c r="B1108" s="3">
        <v>241</v>
      </c>
      <c r="C1108" s="4">
        <v>6.69</v>
      </c>
      <c r="D1108" s="5">
        <v>8.5</v>
      </c>
      <c r="E1108" s="5">
        <v>14.3</v>
      </c>
      <c r="F1108" s="5">
        <v>4.7</v>
      </c>
      <c r="G1108" s="4">
        <v>88.5</v>
      </c>
      <c r="H1108" s="4">
        <v>61.7</v>
      </c>
      <c r="I1108" s="4">
        <v>0.5</v>
      </c>
      <c r="J1108" s="4">
        <v>2.7</v>
      </c>
      <c r="K1108" s="4">
        <v>0.8</v>
      </c>
      <c r="L1108" s="4">
        <v>0</v>
      </c>
      <c r="M1108" s="4">
        <v>-999</v>
      </c>
      <c r="N1108" s="4">
        <v>-999</v>
      </c>
      <c r="O1108" s="4">
        <v>11.2</v>
      </c>
      <c r="P1108" s="5">
        <v>-999</v>
      </c>
      <c r="Q1108" s="5">
        <v>-999</v>
      </c>
      <c r="R1108" s="6">
        <v>1.0049999999999999</v>
      </c>
      <c r="S1108" s="34">
        <f>ROUND((0.6105*(EXP((17.273*E1108)/(E1108+237.3))))*(100-H1108)/100,3)</f>
        <v>0.624</v>
      </c>
      <c r="T1108" s="6">
        <f>IF(V1108&lt;V1109,L1108,0)</f>
        <v>0</v>
      </c>
      <c r="U1108" s="6">
        <f>IF(T1108&gt;0,M1108,-999)</f>
        <v>-999</v>
      </c>
      <c r="V1108">
        <v>199408</v>
      </c>
      <c r="W1108">
        <v>1994</v>
      </c>
    </row>
    <row r="1109" spans="1:23" x14ac:dyDescent="0.25">
      <c r="A1109" s="14">
        <v>34576</v>
      </c>
      <c r="B1109" s="3">
        <v>242</v>
      </c>
      <c r="C1109" s="4">
        <v>14.48</v>
      </c>
      <c r="D1109" s="5">
        <v>11.1</v>
      </c>
      <c r="E1109" s="5">
        <v>19.8</v>
      </c>
      <c r="F1109" s="5">
        <v>4</v>
      </c>
      <c r="G1109" s="4">
        <v>74.2</v>
      </c>
      <c r="H1109" s="4">
        <v>39.4</v>
      </c>
      <c r="I1109" s="4">
        <v>0.8</v>
      </c>
      <c r="J1109" s="4">
        <v>3.7</v>
      </c>
      <c r="K1109" s="4">
        <v>0.3</v>
      </c>
      <c r="L1109" s="4">
        <v>0</v>
      </c>
      <c r="M1109" s="4">
        <v>-999</v>
      </c>
      <c r="N1109" s="4">
        <v>-999</v>
      </c>
      <c r="O1109" s="4">
        <v>11.1</v>
      </c>
      <c r="P1109" s="5">
        <v>-999</v>
      </c>
      <c r="Q1109" s="5">
        <v>-999</v>
      </c>
      <c r="R1109" s="6">
        <v>0.91100000000000003</v>
      </c>
      <c r="S1109" s="34">
        <f>ROUND((0.6105*(EXP((17.273*E1109)/(E1109+237.3))))*(100-H1109)/100,3)</f>
        <v>1.399</v>
      </c>
      <c r="T1109" s="6">
        <f>IF(V1109&lt;V1110,L1109,0)</f>
        <v>0</v>
      </c>
      <c r="U1109" s="6">
        <f>IF(T1109&gt;0,M1109,-999)</f>
        <v>-999</v>
      </c>
      <c r="V1109">
        <v>199408</v>
      </c>
      <c r="W1109">
        <v>1994</v>
      </c>
    </row>
    <row r="1110" spans="1:23" x14ac:dyDescent="0.25">
      <c r="A1110" s="14">
        <v>34577</v>
      </c>
      <c r="B1110" s="3">
        <v>243</v>
      </c>
      <c r="C1110" s="4">
        <v>11.16</v>
      </c>
      <c r="D1110" s="5">
        <v>11.7</v>
      </c>
      <c r="E1110" s="5">
        <v>19.7</v>
      </c>
      <c r="F1110" s="5">
        <v>7</v>
      </c>
      <c r="G1110" s="4">
        <v>73.7</v>
      </c>
      <c r="H1110" s="4">
        <v>36.6</v>
      </c>
      <c r="I1110" s="4">
        <v>0.7</v>
      </c>
      <c r="J1110" s="4">
        <v>4.7</v>
      </c>
      <c r="K1110" s="4">
        <v>10.4</v>
      </c>
      <c r="L1110" s="4">
        <v>0</v>
      </c>
      <c r="M1110" s="4">
        <v>-999</v>
      </c>
      <c r="N1110" s="4">
        <v>-999</v>
      </c>
      <c r="O1110" s="4">
        <v>11</v>
      </c>
      <c r="P1110" s="5">
        <v>-999</v>
      </c>
      <c r="Q1110" s="5">
        <v>-999</v>
      </c>
      <c r="R1110" s="6">
        <v>0.83799999999999997</v>
      </c>
      <c r="S1110" s="34">
        <f>ROUND((0.6105*(EXP((17.273*E1110)/(E1110+237.3))))*(100-H1110)/100,3)</f>
        <v>1.4550000000000001</v>
      </c>
      <c r="T1110" s="6">
        <f>IF(V1110&lt;V1111,L1110,0)</f>
        <v>0</v>
      </c>
      <c r="U1110" s="6">
        <f>IF(T1110&gt;0,M1110,-999)</f>
        <v>-999</v>
      </c>
      <c r="V1110">
        <v>199408</v>
      </c>
      <c r="W1110">
        <v>1994</v>
      </c>
    </row>
    <row r="1111" spans="1:23" x14ac:dyDescent="0.25">
      <c r="A1111" s="14">
        <v>34578</v>
      </c>
      <c r="B1111" s="3">
        <v>244</v>
      </c>
      <c r="C1111" s="4">
        <v>6.16</v>
      </c>
      <c r="D1111" s="5">
        <v>7.8</v>
      </c>
      <c r="E1111" s="5">
        <v>13.1</v>
      </c>
      <c r="F1111" s="5">
        <v>4.3</v>
      </c>
      <c r="G1111" s="4">
        <v>92.8</v>
      </c>
      <c r="H1111" s="4">
        <v>66.2</v>
      </c>
      <c r="I1111" s="4">
        <v>0.5</v>
      </c>
      <c r="J1111" s="4">
        <v>4.5</v>
      </c>
      <c r="K1111" s="4">
        <v>10.7</v>
      </c>
      <c r="L1111" s="4">
        <v>0</v>
      </c>
      <c r="M1111" s="4">
        <v>-999</v>
      </c>
      <c r="N1111" s="4">
        <v>-999</v>
      </c>
      <c r="O1111" s="4">
        <v>10.6</v>
      </c>
      <c r="P1111" s="5">
        <v>-999</v>
      </c>
      <c r="Q1111" s="5">
        <v>-999</v>
      </c>
      <c r="R1111" s="6">
        <v>1</v>
      </c>
      <c r="S1111" s="34">
        <f>ROUND((0.6105*(EXP((17.273*E1111)/(E1111+237.3))))*(100-H1111)/100,3)</f>
        <v>0.50900000000000001</v>
      </c>
      <c r="T1111" s="6">
        <f>IF(V1111&lt;V1112,L1111,0)</f>
        <v>0</v>
      </c>
      <c r="U1111" s="6">
        <f>IF(T1111&gt;0,M1111,-999)</f>
        <v>-999</v>
      </c>
      <c r="V1111">
        <v>199409</v>
      </c>
      <c r="W1111">
        <v>1994</v>
      </c>
    </row>
    <row r="1112" spans="1:23" x14ac:dyDescent="0.25">
      <c r="A1112" s="14">
        <v>34579</v>
      </c>
      <c r="B1112" s="3">
        <v>245</v>
      </c>
      <c r="C1112" s="4">
        <v>14.86</v>
      </c>
      <c r="D1112" s="5">
        <v>9.3000000000000007</v>
      </c>
      <c r="E1112" s="5">
        <v>16.7</v>
      </c>
      <c r="F1112" s="5">
        <v>3</v>
      </c>
      <c r="G1112" s="4">
        <v>74.3</v>
      </c>
      <c r="H1112" s="4">
        <v>43.6</v>
      </c>
      <c r="I1112" s="4">
        <v>0.6</v>
      </c>
      <c r="J1112" s="4">
        <v>3.9</v>
      </c>
      <c r="K1112" s="4">
        <v>5.6</v>
      </c>
      <c r="L1112" s="4">
        <v>0</v>
      </c>
      <c r="M1112" s="4">
        <v>-999</v>
      </c>
      <c r="N1112" s="4">
        <v>-999</v>
      </c>
      <c r="O1112" s="4">
        <v>11.1</v>
      </c>
      <c r="P1112" s="5">
        <v>-999</v>
      </c>
      <c r="Q1112" s="5">
        <v>-999</v>
      </c>
      <c r="R1112" s="6">
        <v>0.82899999999999996</v>
      </c>
      <c r="S1112" s="34">
        <f>ROUND((0.6105*(EXP((17.273*E1112)/(E1112+237.3))))*(100-H1112)/100,3)</f>
        <v>1.0720000000000001</v>
      </c>
      <c r="T1112" s="6">
        <f>IF(V1112&lt;V1113,L1112,0)</f>
        <v>0</v>
      </c>
      <c r="U1112" s="6">
        <f>IF(T1112&gt;0,M1112,-999)</f>
        <v>-999</v>
      </c>
      <c r="V1112">
        <v>199409</v>
      </c>
      <c r="W1112">
        <v>1994</v>
      </c>
    </row>
    <row r="1113" spans="1:23" x14ac:dyDescent="0.25">
      <c r="A1113" s="14">
        <v>34580</v>
      </c>
      <c r="B1113" s="3">
        <v>246</v>
      </c>
      <c r="C1113" s="4">
        <v>6.78</v>
      </c>
      <c r="D1113" s="5">
        <v>5.2</v>
      </c>
      <c r="E1113" s="5">
        <v>8.8000000000000007</v>
      </c>
      <c r="F1113" s="5">
        <v>2</v>
      </c>
      <c r="G1113" s="4">
        <v>90.5</v>
      </c>
      <c r="H1113" s="4">
        <v>51.7</v>
      </c>
      <c r="I1113" s="4">
        <v>0.7</v>
      </c>
      <c r="J1113" s="4">
        <v>4.7</v>
      </c>
      <c r="K1113" s="4">
        <v>9.9</v>
      </c>
      <c r="L1113" s="4">
        <v>0</v>
      </c>
      <c r="M1113" s="4">
        <v>-999</v>
      </c>
      <c r="N1113" s="4">
        <v>-999</v>
      </c>
      <c r="O1113" s="4">
        <v>9.3000000000000007</v>
      </c>
      <c r="P1113" s="5">
        <v>-999</v>
      </c>
      <c r="Q1113" s="5">
        <v>-999</v>
      </c>
      <c r="R1113" s="6">
        <v>0.58599999999999997</v>
      </c>
      <c r="S1113" s="34">
        <f>ROUND((0.6105*(EXP((17.273*E1113)/(E1113+237.3))))*(100-H1113)/100,3)</f>
        <v>0.54700000000000004</v>
      </c>
      <c r="T1113" s="6">
        <f>IF(V1113&lt;V1114,L1113,0)</f>
        <v>0</v>
      </c>
      <c r="U1113" s="6">
        <f>IF(T1113&gt;0,M1113,-999)</f>
        <v>-999</v>
      </c>
      <c r="V1113">
        <v>199409</v>
      </c>
      <c r="W1113">
        <v>1994</v>
      </c>
    </row>
    <row r="1114" spans="1:23" x14ac:dyDescent="0.25">
      <c r="A1114" s="14">
        <v>34581</v>
      </c>
      <c r="B1114" s="3">
        <v>247</v>
      </c>
      <c r="C1114" s="4">
        <v>13.47</v>
      </c>
      <c r="D1114" s="5">
        <v>6.4</v>
      </c>
      <c r="E1114" s="5">
        <v>13.8</v>
      </c>
      <c r="F1114" s="5">
        <v>2.7</v>
      </c>
      <c r="G1114" s="4">
        <v>81.7</v>
      </c>
      <c r="H1114" s="4">
        <v>44.9</v>
      </c>
      <c r="I1114" s="4">
        <v>0.5</v>
      </c>
      <c r="J1114" s="4">
        <v>3.1</v>
      </c>
      <c r="K1114" s="4">
        <v>0.8</v>
      </c>
      <c r="L1114" s="4">
        <v>0</v>
      </c>
      <c r="M1114" s="4">
        <v>-999</v>
      </c>
      <c r="N1114" s="4">
        <v>-999</v>
      </c>
      <c r="O1114" s="4">
        <v>10.1</v>
      </c>
      <c r="P1114" s="5">
        <v>-999</v>
      </c>
      <c r="Q1114" s="5">
        <v>-999</v>
      </c>
      <c r="R1114" s="6">
        <v>0.70799999999999996</v>
      </c>
      <c r="S1114" s="34">
        <f>ROUND((0.6105*(EXP((17.273*E1114)/(E1114+237.3))))*(100-H1114)/100,3)</f>
        <v>0.86899999999999999</v>
      </c>
      <c r="T1114" s="6">
        <f>IF(V1114&lt;V1115,L1114,0)</f>
        <v>0</v>
      </c>
      <c r="U1114" s="6">
        <f>IF(T1114&gt;0,M1114,-999)</f>
        <v>-999</v>
      </c>
      <c r="V1114">
        <v>199409</v>
      </c>
      <c r="W1114">
        <v>1994</v>
      </c>
    </row>
    <row r="1115" spans="1:23" x14ac:dyDescent="0.25">
      <c r="A1115" s="14">
        <v>34582</v>
      </c>
      <c r="B1115" s="3">
        <v>248</v>
      </c>
      <c r="C1115" s="4">
        <v>19.57</v>
      </c>
      <c r="D1115" s="5">
        <v>10.7</v>
      </c>
      <c r="E1115" s="5">
        <v>18</v>
      </c>
      <c r="F1115" s="5">
        <v>1.9</v>
      </c>
      <c r="G1115" s="4">
        <v>63.5</v>
      </c>
      <c r="H1115" s="4">
        <v>40.9</v>
      </c>
      <c r="I1115" s="4">
        <v>0.5</v>
      </c>
      <c r="J1115" s="4">
        <v>3.7</v>
      </c>
      <c r="K1115" s="4">
        <v>0</v>
      </c>
      <c r="L1115" s="4">
        <v>0</v>
      </c>
      <c r="M1115" s="4">
        <v>-999</v>
      </c>
      <c r="N1115" s="4">
        <v>-999</v>
      </c>
      <c r="O1115" s="4">
        <v>11.2</v>
      </c>
      <c r="P1115" s="5">
        <v>-999</v>
      </c>
      <c r="Q1115" s="5">
        <v>-999</v>
      </c>
      <c r="R1115" s="6">
        <v>0.84299999999999997</v>
      </c>
      <c r="S1115" s="34">
        <f>ROUND((0.6105*(EXP((17.273*E1115)/(E1115+237.3))))*(100-H1115)/100,3)</f>
        <v>1.2190000000000001</v>
      </c>
      <c r="T1115" s="6">
        <f>IF(V1115&lt;V1116,L1115,0)</f>
        <v>0</v>
      </c>
      <c r="U1115" s="6">
        <f>IF(T1115&gt;0,M1115,-999)</f>
        <v>-999</v>
      </c>
      <c r="V1115">
        <v>199409</v>
      </c>
      <c r="W1115">
        <v>1994</v>
      </c>
    </row>
    <row r="1116" spans="1:23" x14ac:dyDescent="0.25">
      <c r="A1116" s="14">
        <v>34583</v>
      </c>
      <c r="B1116" s="3">
        <v>249</v>
      </c>
      <c r="C1116" s="4">
        <v>19.45</v>
      </c>
      <c r="D1116" s="5">
        <v>13.2</v>
      </c>
      <c r="E1116" s="5">
        <v>20.7</v>
      </c>
      <c r="F1116" s="5">
        <v>6.7</v>
      </c>
      <c r="G1116" s="4">
        <v>47.9</v>
      </c>
      <c r="H1116" s="4">
        <v>26.2</v>
      </c>
      <c r="I1116" s="4">
        <v>0.8</v>
      </c>
      <c r="J1116" s="4">
        <v>4.0999999999999996</v>
      </c>
      <c r="K1116" s="4">
        <v>0</v>
      </c>
      <c r="L1116" s="4">
        <v>0</v>
      </c>
      <c r="M1116" s="4">
        <v>-999</v>
      </c>
      <c r="N1116" s="4">
        <v>-999</v>
      </c>
      <c r="O1116" s="4">
        <v>12.6</v>
      </c>
      <c r="P1116" s="5">
        <v>-999</v>
      </c>
      <c r="Q1116" s="5">
        <v>-999</v>
      </c>
      <c r="R1116" s="6">
        <v>0.64</v>
      </c>
      <c r="S1116" s="34">
        <f>ROUND((0.6105*(EXP((17.273*E1116)/(E1116+237.3))))*(100-H1116)/100,3)</f>
        <v>1.8009999999999999</v>
      </c>
      <c r="T1116" s="6">
        <f>IF(V1116&lt;V1117,L1116,0)</f>
        <v>0</v>
      </c>
      <c r="U1116" s="6">
        <f>IF(T1116&gt;0,M1116,-999)</f>
        <v>-999</v>
      </c>
      <c r="V1116">
        <v>199409</v>
      </c>
      <c r="W1116">
        <v>1994</v>
      </c>
    </row>
    <row r="1117" spans="1:23" x14ac:dyDescent="0.25">
      <c r="A1117" s="14">
        <v>34584</v>
      </c>
      <c r="B1117" s="3">
        <v>250</v>
      </c>
      <c r="C1117" s="4">
        <v>16.82</v>
      </c>
      <c r="D1117" s="5">
        <v>12.9</v>
      </c>
      <c r="E1117" s="5">
        <v>19.600000000000001</v>
      </c>
      <c r="F1117" s="5">
        <v>5.8</v>
      </c>
      <c r="G1117" s="4">
        <v>45</v>
      </c>
      <c r="H1117" s="4">
        <v>21.3</v>
      </c>
      <c r="I1117" s="4">
        <v>1.2</v>
      </c>
      <c r="J1117" s="4">
        <v>5.9</v>
      </c>
      <c r="K1117" s="4">
        <v>0</v>
      </c>
      <c r="L1117" s="4">
        <v>0</v>
      </c>
      <c r="M1117" s="4">
        <v>-999</v>
      </c>
      <c r="N1117" s="4">
        <v>-999</v>
      </c>
      <c r="O1117" s="4">
        <v>12.1</v>
      </c>
      <c r="P1117" s="5">
        <v>-999</v>
      </c>
      <c r="Q1117" s="5">
        <v>-999</v>
      </c>
      <c r="R1117" s="6">
        <v>0.48599999999999999</v>
      </c>
      <c r="S1117" s="34">
        <f>ROUND((0.6105*(EXP((17.273*E1117)/(E1117+237.3))))*(100-H1117)/100,3)</f>
        <v>1.7949999999999999</v>
      </c>
      <c r="T1117" s="6">
        <f>IF(V1117&lt;V1118,L1117,0)</f>
        <v>0</v>
      </c>
      <c r="U1117" s="6">
        <f>IF(T1117&gt;0,M1117,-999)</f>
        <v>-999</v>
      </c>
      <c r="V1117">
        <v>199409</v>
      </c>
      <c r="W1117">
        <v>1994</v>
      </c>
    </row>
    <row r="1118" spans="1:23" x14ac:dyDescent="0.25">
      <c r="A1118" s="14">
        <v>34585</v>
      </c>
      <c r="B1118" s="3">
        <v>251</v>
      </c>
      <c r="C1118" s="4">
        <v>15.31</v>
      </c>
      <c r="D1118" s="5">
        <v>10.5</v>
      </c>
      <c r="E1118" s="5">
        <v>18.8</v>
      </c>
      <c r="F1118" s="5">
        <v>2.7</v>
      </c>
      <c r="G1118" s="4">
        <v>65</v>
      </c>
      <c r="H1118" s="4">
        <v>31.9</v>
      </c>
      <c r="I1118" s="4">
        <v>0.9</v>
      </c>
      <c r="J1118" s="4">
        <v>5.3</v>
      </c>
      <c r="K1118" s="4">
        <v>3</v>
      </c>
      <c r="L1118" s="4">
        <v>0</v>
      </c>
      <c r="M1118" s="4">
        <v>-999</v>
      </c>
      <c r="N1118" s="4">
        <v>-999</v>
      </c>
      <c r="O1118" s="4">
        <v>12.3</v>
      </c>
      <c r="P1118" s="5">
        <v>-999</v>
      </c>
      <c r="Q1118" s="5">
        <v>-999</v>
      </c>
      <c r="R1118" s="6">
        <v>0.69199999999999995</v>
      </c>
      <c r="S1118" s="34">
        <f>ROUND((0.6105*(EXP((17.273*E1118)/(E1118+237.3))))*(100-H1118)/100,3)</f>
        <v>1.4770000000000001</v>
      </c>
      <c r="T1118" s="6">
        <f>IF(V1118&lt;V1119,L1118,0)</f>
        <v>0</v>
      </c>
      <c r="U1118" s="6">
        <f>IF(T1118&gt;0,M1118,-999)</f>
        <v>-999</v>
      </c>
      <c r="V1118">
        <v>199409</v>
      </c>
      <c r="W1118">
        <v>1994</v>
      </c>
    </row>
    <row r="1119" spans="1:23" x14ac:dyDescent="0.25">
      <c r="A1119" s="14">
        <v>34586</v>
      </c>
      <c r="B1119" s="3">
        <v>252</v>
      </c>
      <c r="C1119" s="4">
        <v>10.23</v>
      </c>
      <c r="D1119" s="5">
        <v>4</v>
      </c>
      <c r="E1119" s="5">
        <v>11.1</v>
      </c>
      <c r="F1119" s="5">
        <v>0.5</v>
      </c>
      <c r="G1119" s="4">
        <v>87.4</v>
      </c>
      <c r="H1119" s="4">
        <v>52.6</v>
      </c>
      <c r="I1119" s="4">
        <v>0.5</v>
      </c>
      <c r="J1119" s="4">
        <v>5.2</v>
      </c>
      <c r="K1119" s="4">
        <v>0.3</v>
      </c>
      <c r="L1119" s="4">
        <v>0</v>
      </c>
      <c r="M1119" s="4">
        <v>-999</v>
      </c>
      <c r="N1119" s="4">
        <v>-999</v>
      </c>
      <c r="O1119" s="4">
        <v>9</v>
      </c>
      <c r="P1119" s="5">
        <v>-999</v>
      </c>
      <c r="Q1119" s="5">
        <v>-999</v>
      </c>
      <c r="R1119" s="6">
        <v>0.69699999999999995</v>
      </c>
      <c r="S1119" s="34">
        <f>ROUND((0.6105*(EXP((17.273*E1119)/(E1119+237.3))))*(100-H1119)/100,3)</f>
        <v>0.626</v>
      </c>
      <c r="T1119" s="6">
        <f>IF(V1119&lt;V1120,L1119,0)</f>
        <v>0</v>
      </c>
      <c r="U1119" s="6">
        <f>IF(T1119&gt;0,M1119,-999)</f>
        <v>-999</v>
      </c>
      <c r="V1119">
        <v>199409</v>
      </c>
      <c r="W1119">
        <v>1994</v>
      </c>
    </row>
    <row r="1120" spans="1:23" x14ac:dyDescent="0.25">
      <c r="A1120" s="14">
        <v>34587</v>
      </c>
      <c r="B1120" s="3">
        <v>253</v>
      </c>
      <c r="C1120" s="4">
        <v>6.25</v>
      </c>
      <c r="D1120" s="5">
        <v>3.2</v>
      </c>
      <c r="E1120" s="5">
        <v>8.3000000000000007</v>
      </c>
      <c r="F1120" s="5">
        <v>0</v>
      </c>
      <c r="G1120" s="4">
        <v>94.1</v>
      </c>
      <c r="H1120" s="4">
        <v>66.3</v>
      </c>
      <c r="I1120" s="4">
        <v>0.3</v>
      </c>
      <c r="J1120" s="4">
        <v>3.3</v>
      </c>
      <c r="K1120" s="4">
        <v>2.2999999999999998</v>
      </c>
      <c r="L1120" s="4">
        <v>0</v>
      </c>
      <c r="M1120" s="4">
        <v>-999</v>
      </c>
      <c r="N1120" s="4">
        <v>-999</v>
      </c>
      <c r="O1120" s="4">
        <v>7.3</v>
      </c>
      <c r="P1120" s="5">
        <v>-999</v>
      </c>
      <c r="Q1120" s="5">
        <v>-999</v>
      </c>
      <c r="R1120" s="6">
        <v>0.72399999999999998</v>
      </c>
      <c r="S1120" s="34">
        <f>ROUND((0.6105*(EXP((17.273*E1120)/(E1120+237.3))))*(100-H1120)/100,3)</f>
        <v>0.36899999999999999</v>
      </c>
      <c r="T1120" s="6">
        <f>IF(V1120&lt;V1121,L1120,0)</f>
        <v>0</v>
      </c>
      <c r="U1120" s="6">
        <f>IF(T1120&gt;0,M1120,-999)</f>
        <v>-999</v>
      </c>
      <c r="V1120">
        <v>199409</v>
      </c>
      <c r="W1120">
        <v>1994</v>
      </c>
    </row>
    <row r="1121" spans="1:23" x14ac:dyDescent="0.25">
      <c r="A1121" s="14">
        <v>34588</v>
      </c>
      <c r="B1121" s="3">
        <v>254</v>
      </c>
      <c r="C1121" s="4">
        <v>10.32</v>
      </c>
      <c r="D1121" s="5">
        <v>3.6</v>
      </c>
      <c r="E1121" s="5">
        <v>10.1</v>
      </c>
      <c r="F1121" s="5">
        <v>-0.7</v>
      </c>
      <c r="G1121" s="4">
        <v>89.2</v>
      </c>
      <c r="H1121" s="4">
        <v>55.1</v>
      </c>
      <c r="I1121" s="4">
        <v>0.3</v>
      </c>
      <c r="J1121" s="4">
        <v>3.2</v>
      </c>
      <c r="K1121" s="4">
        <v>0</v>
      </c>
      <c r="L1121" s="4">
        <v>0</v>
      </c>
      <c r="M1121" s="4">
        <v>-999</v>
      </c>
      <c r="N1121" s="4">
        <v>-999</v>
      </c>
      <c r="O1121" s="4">
        <v>7.6</v>
      </c>
      <c r="P1121" s="5">
        <v>-999</v>
      </c>
      <c r="Q1121" s="5">
        <v>-999</v>
      </c>
      <c r="R1121" s="6">
        <v>0.68200000000000005</v>
      </c>
      <c r="S1121" s="34">
        <f>ROUND((0.6105*(EXP((17.273*E1121)/(E1121+237.3))))*(100-H1121)/100,3)</f>
        <v>0.55500000000000005</v>
      </c>
      <c r="T1121" s="6">
        <f>IF(V1121&lt;V1122,L1121,0)</f>
        <v>0</v>
      </c>
      <c r="U1121" s="6">
        <f>IF(T1121&gt;0,M1121,-999)</f>
        <v>-999</v>
      </c>
      <c r="V1121">
        <v>199409</v>
      </c>
      <c r="W1121">
        <v>1994</v>
      </c>
    </row>
    <row r="1122" spans="1:23" x14ac:dyDescent="0.25">
      <c r="A1122" s="14">
        <v>34589</v>
      </c>
      <c r="B1122" s="3">
        <v>255</v>
      </c>
      <c r="C1122" s="4">
        <v>15.37</v>
      </c>
      <c r="D1122" s="5">
        <v>6</v>
      </c>
      <c r="E1122" s="5">
        <v>14.6</v>
      </c>
      <c r="F1122" s="5">
        <v>-1</v>
      </c>
      <c r="G1122" s="4">
        <v>71.8</v>
      </c>
      <c r="H1122" s="4">
        <v>34.799999999999997</v>
      </c>
      <c r="I1122" s="4">
        <v>0.4</v>
      </c>
      <c r="J1122" s="4">
        <v>2.8</v>
      </c>
      <c r="K1122" s="4">
        <v>0.3</v>
      </c>
      <c r="L1122" s="4">
        <v>0</v>
      </c>
      <c r="M1122" s="4">
        <v>-999</v>
      </c>
      <c r="N1122" s="4">
        <v>-999</v>
      </c>
      <c r="O1122" s="4">
        <v>7.3</v>
      </c>
      <c r="P1122" s="5">
        <v>-999</v>
      </c>
      <c r="Q1122" s="5">
        <v>-999</v>
      </c>
      <c r="R1122" s="6">
        <v>0.57699999999999996</v>
      </c>
      <c r="S1122" s="34">
        <f>ROUND((0.6105*(EXP((17.273*E1122)/(E1122+237.3))))*(100-H1122)/100,3)</f>
        <v>1.083</v>
      </c>
      <c r="T1122" s="6">
        <f>IF(V1122&lt;V1123,L1122,0)</f>
        <v>0</v>
      </c>
      <c r="U1122" s="6">
        <f>IF(T1122&gt;0,M1122,-999)</f>
        <v>-999</v>
      </c>
      <c r="V1122">
        <v>199409</v>
      </c>
      <c r="W1122">
        <v>1994</v>
      </c>
    </row>
    <row r="1123" spans="1:23" x14ac:dyDescent="0.25">
      <c r="A1123" s="14">
        <v>34590</v>
      </c>
      <c r="B1123" s="3">
        <v>256</v>
      </c>
      <c r="C1123" s="4">
        <v>15.69</v>
      </c>
      <c r="D1123" s="5">
        <v>9.1</v>
      </c>
      <c r="E1123" s="5">
        <v>17.3</v>
      </c>
      <c r="F1123" s="5">
        <v>1.6</v>
      </c>
      <c r="G1123" s="4">
        <v>67.3</v>
      </c>
      <c r="H1123" s="4">
        <v>35.799999999999997</v>
      </c>
      <c r="I1123" s="4">
        <v>0.6</v>
      </c>
      <c r="J1123" s="4">
        <v>3.8</v>
      </c>
      <c r="K1123" s="4">
        <v>0.3</v>
      </c>
      <c r="L1123" s="4">
        <v>0</v>
      </c>
      <c r="M1123" s="4">
        <v>-999</v>
      </c>
      <c r="N1123" s="4">
        <v>-999</v>
      </c>
      <c r="O1123" s="4">
        <v>9.4</v>
      </c>
      <c r="P1123" s="5">
        <v>-999</v>
      </c>
      <c r="Q1123" s="5">
        <v>-999</v>
      </c>
      <c r="R1123" s="6">
        <v>0.70899999999999996</v>
      </c>
      <c r="S1123" s="34">
        <f>ROUND((0.6105*(EXP((17.273*E1123)/(E1123+237.3))))*(100-H1123)/100,3)</f>
        <v>1.268</v>
      </c>
      <c r="T1123" s="6">
        <f>IF(V1123&lt;V1124,L1123,0)</f>
        <v>0</v>
      </c>
      <c r="U1123" s="6">
        <f>IF(T1123&gt;0,M1123,-999)</f>
        <v>-999</v>
      </c>
      <c r="V1123">
        <v>199409</v>
      </c>
      <c r="W1123">
        <v>1994</v>
      </c>
    </row>
    <row r="1124" spans="1:23" x14ac:dyDescent="0.25">
      <c r="A1124" s="14">
        <v>34591</v>
      </c>
      <c r="B1124" s="3">
        <v>257</v>
      </c>
      <c r="C1124" s="4">
        <v>9.4499999999999993</v>
      </c>
      <c r="D1124" s="5">
        <v>7.8</v>
      </c>
      <c r="E1124" s="5">
        <v>11.5</v>
      </c>
      <c r="F1124" s="5">
        <v>3.2</v>
      </c>
      <c r="G1124" s="4">
        <v>83.4</v>
      </c>
      <c r="H1124" s="4">
        <v>59</v>
      </c>
      <c r="I1124" s="4">
        <v>1</v>
      </c>
      <c r="J1124" s="4">
        <v>5.5</v>
      </c>
      <c r="K1124" s="4">
        <v>0</v>
      </c>
      <c r="L1124" s="4">
        <v>0</v>
      </c>
      <c r="M1124" s="4">
        <v>-999</v>
      </c>
      <c r="N1124" s="4">
        <v>-999</v>
      </c>
      <c r="O1124" s="4">
        <v>9.1999999999999993</v>
      </c>
      <c r="P1124" s="5">
        <v>-999</v>
      </c>
      <c r="Q1124" s="5">
        <v>-999</v>
      </c>
      <c r="R1124" s="6">
        <v>0.80100000000000005</v>
      </c>
      <c r="S1124" s="34">
        <f>ROUND((0.6105*(EXP((17.273*E1124)/(E1124+237.3))))*(100-H1124)/100,3)</f>
        <v>0.55600000000000005</v>
      </c>
      <c r="T1124" s="6">
        <f>IF(V1124&lt;V1125,L1124,0)</f>
        <v>0</v>
      </c>
      <c r="U1124" s="6">
        <f>IF(T1124&gt;0,M1124,-999)</f>
        <v>-999</v>
      </c>
      <c r="V1124">
        <v>199409</v>
      </c>
      <c r="W1124">
        <v>1994</v>
      </c>
    </row>
    <row r="1125" spans="1:23" x14ac:dyDescent="0.25">
      <c r="A1125" s="14">
        <v>34592</v>
      </c>
      <c r="B1125" s="3">
        <v>258</v>
      </c>
      <c r="C1125" s="4">
        <v>10.36</v>
      </c>
      <c r="D1125" s="5">
        <v>9.1999999999999993</v>
      </c>
      <c r="E1125" s="5">
        <v>15.7</v>
      </c>
      <c r="F1125" s="5">
        <v>4.9000000000000004</v>
      </c>
      <c r="G1125" s="4">
        <v>79.8</v>
      </c>
      <c r="H1125" s="4">
        <v>53.9</v>
      </c>
      <c r="I1125" s="4">
        <v>0.7</v>
      </c>
      <c r="J1125" s="4">
        <v>4.0999999999999996</v>
      </c>
      <c r="K1125" s="4">
        <v>0</v>
      </c>
      <c r="L1125" s="4">
        <v>0</v>
      </c>
      <c r="M1125" s="4">
        <v>-999</v>
      </c>
      <c r="N1125" s="4">
        <v>-999</v>
      </c>
      <c r="O1125" s="4">
        <v>10.1</v>
      </c>
      <c r="P1125" s="5">
        <v>-999</v>
      </c>
      <c r="Q1125" s="5">
        <v>-999</v>
      </c>
      <c r="R1125" s="6">
        <v>0.96199999999999997</v>
      </c>
      <c r="S1125" s="34">
        <f>ROUND((0.6105*(EXP((17.273*E1125)/(E1125+237.3))))*(100-H1125)/100,3)</f>
        <v>0.82199999999999995</v>
      </c>
      <c r="T1125" s="6">
        <f>IF(V1125&lt;V1126,L1125,0)</f>
        <v>0</v>
      </c>
      <c r="U1125" s="6">
        <f>IF(T1125&gt;0,M1125,-999)</f>
        <v>-999</v>
      </c>
      <c r="V1125">
        <v>199409</v>
      </c>
      <c r="W1125">
        <v>1994</v>
      </c>
    </row>
    <row r="1126" spans="1:23" x14ac:dyDescent="0.25">
      <c r="A1126" s="14">
        <v>34593</v>
      </c>
      <c r="B1126" s="3">
        <v>259</v>
      </c>
      <c r="C1126" s="4">
        <v>17.86</v>
      </c>
      <c r="D1126" s="5">
        <v>12.6</v>
      </c>
      <c r="E1126" s="5">
        <v>20.8</v>
      </c>
      <c r="F1126" s="5">
        <v>4.9000000000000004</v>
      </c>
      <c r="G1126" s="4">
        <v>67.599999999999994</v>
      </c>
      <c r="H1126" s="4">
        <v>39.200000000000003</v>
      </c>
      <c r="I1126" s="4">
        <v>0.6</v>
      </c>
      <c r="J1126" s="4">
        <v>3.4</v>
      </c>
      <c r="K1126" s="4">
        <v>0.3</v>
      </c>
      <c r="L1126" s="4">
        <v>0</v>
      </c>
      <c r="M1126" s="4">
        <v>-999</v>
      </c>
      <c r="N1126" s="4">
        <v>-999</v>
      </c>
      <c r="O1126" s="4">
        <v>11.4</v>
      </c>
      <c r="P1126" s="5">
        <v>-999</v>
      </c>
      <c r="Q1126" s="5">
        <v>-999</v>
      </c>
      <c r="R1126" s="6">
        <v>0.96099999999999997</v>
      </c>
      <c r="S1126" s="34">
        <f>ROUND((0.6105*(EXP((17.273*E1126)/(E1126+237.3))))*(100-H1126)/100,3)</f>
        <v>1.4930000000000001</v>
      </c>
      <c r="T1126" s="6">
        <f>IF(V1126&lt;V1127,L1126,0)</f>
        <v>0</v>
      </c>
      <c r="U1126" s="6">
        <f>IF(T1126&gt;0,M1126,-999)</f>
        <v>-999</v>
      </c>
      <c r="V1126">
        <v>199409</v>
      </c>
      <c r="W1126">
        <v>1994</v>
      </c>
    </row>
    <row r="1127" spans="1:23" x14ac:dyDescent="0.25">
      <c r="A1127" s="14">
        <v>34594</v>
      </c>
      <c r="B1127" s="3">
        <v>260</v>
      </c>
      <c r="C1127" s="4">
        <v>17.46</v>
      </c>
      <c r="D1127" s="5">
        <v>14.8</v>
      </c>
      <c r="E1127" s="5">
        <v>22.3</v>
      </c>
      <c r="F1127" s="5">
        <v>9.8000000000000007</v>
      </c>
      <c r="G1127" s="4">
        <v>48</v>
      </c>
      <c r="H1127" s="4">
        <v>19</v>
      </c>
      <c r="I1127" s="4">
        <v>0.6</v>
      </c>
      <c r="J1127" s="4">
        <v>3.4</v>
      </c>
      <c r="K1127" s="4">
        <v>0</v>
      </c>
      <c r="L1127" s="4">
        <v>0</v>
      </c>
      <c r="M1127" s="4">
        <v>-999</v>
      </c>
      <c r="N1127" s="4">
        <v>-999</v>
      </c>
      <c r="O1127" s="4">
        <v>12.9</v>
      </c>
      <c r="P1127" s="5">
        <v>-999</v>
      </c>
      <c r="Q1127" s="5">
        <v>-999</v>
      </c>
      <c r="R1127" s="6">
        <v>0.51100000000000001</v>
      </c>
      <c r="S1127" s="34">
        <f>ROUND((0.6105*(EXP((17.273*E1127)/(E1127+237.3))))*(100-H1127)/100,3)</f>
        <v>2.181</v>
      </c>
      <c r="T1127" s="6">
        <f>IF(V1127&lt;V1128,L1127,0)</f>
        <v>0</v>
      </c>
      <c r="U1127" s="6">
        <f>IF(T1127&gt;0,M1127,-999)</f>
        <v>-999</v>
      </c>
      <c r="V1127">
        <v>199409</v>
      </c>
      <c r="W1127">
        <v>1994</v>
      </c>
    </row>
    <row r="1128" spans="1:23" x14ac:dyDescent="0.25">
      <c r="A1128" s="14">
        <v>34595</v>
      </c>
      <c r="B1128" s="3">
        <v>261</v>
      </c>
      <c r="C1128" s="4">
        <v>17.91</v>
      </c>
      <c r="D1128" s="5">
        <v>13.6</v>
      </c>
      <c r="E1128" s="5">
        <v>22.5</v>
      </c>
      <c r="F1128" s="5">
        <v>6.9</v>
      </c>
      <c r="G1128" s="4">
        <v>50.4</v>
      </c>
      <c r="H1128" s="4">
        <v>17.3</v>
      </c>
      <c r="I1128" s="4">
        <v>0.4</v>
      </c>
      <c r="J1128" s="4">
        <v>3.2</v>
      </c>
      <c r="K1128" s="4">
        <v>0</v>
      </c>
      <c r="L1128" s="4">
        <v>0</v>
      </c>
      <c r="M1128" s="4">
        <v>-999</v>
      </c>
      <c r="N1128" s="4">
        <v>-999</v>
      </c>
      <c r="O1128" s="4">
        <v>12.3</v>
      </c>
      <c r="P1128" s="5">
        <v>-999</v>
      </c>
      <c r="Q1128" s="5">
        <v>-999</v>
      </c>
      <c r="R1128" s="6">
        <v>0.47099999999999997</v>
      </c>
      <c r="S1128" s="34">
        <f>ROUND((0.6105*(EXP((17.273*E1128)/(E1128+237.3))))*(100-H1128)/100,3)</f>
        <v>2.254</v>
      </c>
      <c r="T1128" s="6">
        <f>IF(V1128&lt;V1129,L1128,0)</f>
        <v>0</v>
      </c>
      <c r="U1128" s="6">
        <f>IF(T1128&gt;0,M1128,-999)</f>
        <v>-999</v>
      </c>
      <c r="V1128">
        <v>199409</v>
      </c>
      <c r="W1128">
        <v>1994</v>
      </c>
    </row>
    <row r="1129" spans="1:23" x14ac:dyDescent="0.25">
      <c r="A1129" s="14">
        <v>34596</v>
      </c>
      <c r="B1129" s="3">
        <v>262</v>
      </c>
      <c r="C1129" s="4">
        <v>17.32</v>
      </c>
      <c r="D1129" s="5">
        <v>14.4</v>
      </c>
      <c r="E1129" s="5">
        <v>22.4</v>
      </c>
      <c r="F1129" s="5">
        <v>7.1</v>
      </c>
      <c r="G1129" s="4">
        <v>45.7</v>
      </c>
      <c r="H1129" s="4">
        <v>17.2</v>
      </c>
      <c r="I1129" s="4">
        <v>0.7</v>
      </c>
      <c r="J1129" s="4">
        <v>4</v>
      </c>
      <c r="K1129" s="4">
        <v>0</v>
      </c>
      <c r="L1129" s="4">
        <v>0</v>
      </c>
      <c r="M1129" s="4">
        <v>-999</v>
      </c>
      <c r="N1129" s="4">
        <v>-999</v>
      </c>
      <c r="O1129" s="4">
        <v>12.2</v>
      </c>
      <c r="P1129" s="5">
        <v>-999</v>
      </c>
      <c r="Q1129" s="5">
        <v>-999</v>
      </c>
      <c r="R1129" s="6">
        <v>0.46500000000000002</v>
      </c>
      <c r="S1129" s="34">
        <f>ROUND((0.6105*(EXP((17.273*E1129)/(E1129+237.3))))*(100-H1129)/100,3)</f>
        <v>2.2429999999999999</v>
      </c>
      <c r="T1129" s="6">
        <f>IF(V1129&lt;V1130,L1129,0)</f>
        <v>0</v>
      </c>
      <c r="U1129" s="6">
        <f>IF(T1129&gt;0,M1129,-999)</f>
        <v>-999</v>
      </c>
      <c r="V1129">
        <v>199409</v>
      </c>
      <c r="W1129">
        <v>1994</v>
      </c>
    </row>
    <row r="1130" spans="1:23" x14ac:dyDescent="0.25">
      <c r="A1130" s="14">
        <v>34597</v>
      </c>
      <c r="B1130" s="3">
        <v>263</v>
      </c>
      <c r="C1130" s="4">
        <v>17.149999999999999</v>
      </c>
      <c r="D1130" s="5">
        <v>10.7</v>
      </c>
      <c r="E1130" s="5">
        <v>16.5</v>
      </c>
      <c r="F1130" s="5">
        <v>4.3</v>
      </c>
      <c r="G1130" s="4">
        <v>59.3</v>
      </c>
      <c r="H1130" s="4">
        <v>42.5</v>
      </c>
      <c r="I1130" s="4">
        <v>0.7</v>
      </c>
      <c r="J1130" s="4">
        <v>4.9000000000000004</v>
      </c>
      <c r="K1130" s="4">
        <v>0</v>
      </c>
      <c r="L1130" s="4">
        <v>0</v>
      </c>
      <c r="M1130" s="4">
        <v>-999</v>
      </c>
      <c r="N1130" s="4">
        <v>-999</v>
      </c>
      <c r="O1130" s="4">
        <v>12</v>
      </c>
      <c r="P1130" s="5">
        <v>-999</v>
      </c>
      <c r="Q1130" s="5">
        <v>-999</v>
      </c>
      <c r="R1130" s="6">
        <v>0.79800000000000004</v>
      </c>
      <c r="S1130" s="34">
        <f>ROUND((0.6105*(EXP((17.273*E1130)/(E1130+237.3))))*(100-H1130)/100,3)</f>
        <v>1.079</v>
      </c>
      <c r="T1130" s="6">
        <f>IF(V1130&lt;V1131,L1130,0)</f>
        <v>0</v>
      </c>
      <c r="U1130" s="6">
        <f>IF(T1130&gt;0,M1130,-999)</f>
        <v>-999</v>
      </c>
      <c r="V1130">
        <v>199409</v>
      </c>
      <c r="W1130">
        <v>1994</v>
      </c>
    </row>
    <row r="1131" spans="1:23" x14ac:dyDescent="0.25">
      <c r="A1131" s="14">
        <v>34598</v>
      </c>
      <c r="B1131" s="3">
        <v>264</v>
      </c>
      <c r="C1131" s="4">
        <v>17.28</v>
      </c>
      <c r="D1131" s="5">
        <v>11.2</v>
      </c>
      <c r="E1131" s="5">
        <v>19.8</v>
      </c>
      <c r="F1131" s="5">
        <v>4.4000000000000004</v>
      </c>
      <c r="G1131" s="4">
        <v>38.200000000000003</v>
      </c>
      <c r="H1131" s="4">
        <v>15.8</v>
      </c>
      <c r="I1131" s="4">
        <v>0.8</v>
      </c>
      <c r="J1131" s="4">
        <v>4.5999999999999996</v>
      </c>
      <c r="K1131" s="4">
        <v>0</v>
      </c>
      <c r="L1131" s="4">
        <v>0</v>
      </c>
      <c r="M1131" s="4">
        <v>-999</v>
      </c>
      <c r="N1131" s="4">
        <v>-999</v>
      </c>
      <c r="O1131" s="4">
        <v>10.7</v>
      </c>
      <c r="P1131" s="5">
        <v>-999</v>
      </c>
      <c r="Q1131" s="5">
        <v>-999</v>
      </c>
      <c r="R1131" s="6">
        <v>0.36399999999999999</v>
      </c>
      <c r="S1131" s="34">
        <f>ROUND((0.6105*(EXP((17.273*E1131)/(E1131+237.3))))*(100-H1131)/100,3)</f>
        <v>1.944</v>
      </c>
      <c r="T1131" s="6">
        <f>IF(V1131&lt;V1132,L1131,0)</f>
        <v>0</v>
      </c>
      <c r="U1131" s="6">
        <f>IF(T1131&gt;0,M1131,-999)</f>
        <v>-999</v>
      </c>
      <c r="V1131">
        <v>199409</v>
      </c>
      <c r="W1131">
        <v>1994</v>
      </c>
    </row>
    <row r="1132" spans="1:23" x14ac:dyDescent="0.25">
      <c r="A1132" s="14">
        <v>34599</v>
      </c>
      <c r="B1132" s="3">
        <v>265</v>
      </c>
      <c r="C1132" s="4">
        <v>17.2</v>
      </c>
      <c r="D1132" s="5">
        <v>15.4</v>
      </c>
      <c r="E1132" s="5">
        <v>24.3</v>
      </c>
      <c r="F1132" s="5">
        <v>7.2</v>
      </c>
      <c r="G1132" s="4">
        <v>34.5</v>
      </c>
      <c r="H1132" s="4">
        <v>18.5</v>
      </c>
      <c r="I1132" s="4">
        <v>0.5</v>
      </c>
      <c r="J1132" s="4">
        <v>3.1</v>
      </c>
      <c r="K1132" s="4">
        <v>0</v>
      </c>
      <c r="L1132" s="4">
        <v>0</v>
      </c>
      <c r="M1132" s="4">
        <v>-999</v>
      </c>
      <c r="N1132" s="4">
        <v>-999</v>
      </c>
      <c r="O1132" s="4">
        <v>11.5</v>
      </c>
      <c r="P1132" s="5">
        <v>-999</v>
      </c>
      <c r="Q1132" s="5">
        <v>-999</v>
      </c>
      <c r="R1132" s="6">
        <v>0.56100000000000005</v>
      </c>
      <c r="S1132" s="34">
        <f>ROUND((0.6105*(EXP((17.273*E1132)/(E1132+237.3))))*(100-H1132)/100,3)</f>
        <v>2.476</v>
      </c>
      <c r="T1132" s="6">
        <f>IF(V1132&lt;V1133,L1132,0)</f>
        <v>0</v>
      </c>
      <c r="U1132" s="6">
        <f>IF(T1132&gt;0,M1132,-999)</f>
        <v>-999</v>
      </c>
      <c r="V1132">
        <v>199409</v>
      </c>
      <c r="W1132">
        <v>1994</v>
      </c>
    </row>
    <row r="1133" spans="1:23" x14ac:dyDescent="0.25">
      <c r="A1133" s="14">
        <v>34600</v>
      </c>
      <c r="B1133" s="3">
        <v>266</v>
      </c>
      <c r="C1133" s="4">
        <v>16.899999999999999</v>
      </c>
      <c r="D1133" s="5">
        <v>16.100000000000001</v>
      </c>
      <c r="E1133" s="5">
        <v>24.4</v>
      </c>
      <c r="F1133" s="5">
        <v>8.4</v>
      </c>
      <c r="G1133" s="4">
        <v>31.7</v>
      </c>
      <c r="H1133" s="4">
        <v>17.5</v>
      </c>
      <c r="I1133" s="4">
        <v>0.5</v>
      </c>
      <c r="J1133" s="4">
        <v>4.0999999999999996</v>
      </c>
      <c r="K1133" s="4">
        <v>0</v>
      </c>
      <c r="L1133" s="4">
        <v>0</v>
      </c>
      <c r="M1133" s="4">
        <v>-999</v>
      </c>
      <c r="N1133" s="4">
        <v>-999</v>
      </c>
      <c r="O1133" s="4">
        <v>11.8</v>
      </c>
      <c r="P1133" s="5">
        <v>-999</v>
      </c>
      <c r="Q1133" s="5">
        <v>-999</v>
      </c>
      <c r="R1133" s="6">
        <v>0.53300000000000003</v>
      </c>
      <c r="S1133" s="34">
        <f>ROUND((0.6105*(EXP((17.273*E1133)/(E1133+237.3))))*(100-H1133)/100,3)</f>
        <v>2.5209999999999999</v>
      </c>
      <c r="T1133" s="6">
        <f>IF(V1133&lt;V1134,L1133,0)</f>
        <v>0</v>
      </c>
      <c r="U1133" s="6">
        <f>IF(T1133&gt;0,M1133,-999)</f>
        <v>-999</v>
      </c>
      <c r="V1133">
        <v>199409</v>
      </c>
      <c r="W1133">
        <v>1994</v>
      </c>
    </row>
    <row r="1134" spans="1:23" x14ac:dyDescent="0.25">
      <c r="A1134" s="14">
        <v>34601</v>
      </c>
      <c r="B1134" s="3">
        <v>267</v>
      </c>
      <c r="C1134" s="4">
        <v>16.260000000000002</v>
      </c>
      <c r="D1134" s="5">
        <v>15.4</v>
      </c>
      <c r="E1134" s="5">
        <v>24</v>
      </c>
      <c r="F1134" s="5">
        <v>7.2</v>
      </c>
      <c r="G1134" s="4">
        <v>31.9</v>
      </c>
      <c r="H1134" s="4">
        <v>14.8</v>
      </c>
      <c r="I1134" s="4">
        <v>0.7</v>
      </c>
      <c r="J1134" s="4">
        <v>4.5999999999999996</v>
      </c>
      <c r="K1134" s="4">
        <v>0</v>
      </c>
      <c r="L1134" s="4">
        <v>0</v>
      </c>
      <c r="M1134" s="4">
        <v>-999</v>
      </c>
      <c r="N1134" s="4">
        <v>-999</v>
      </c>
      <c r="O1134" s="4">
        <v>11.5</v>
      </c>
      <c r="P1134" s="5">
        <v>-999</v>
      </c>
      <c r="Q1134" s="5">
        <v>-999</v>
      </c>
      <c r="R1134" s="6">
        <v>0.442</v>
      </c>
      <c r="S1134" s="34">
        <f>ROUND((0.6105*(EXP((17.273*E1134)/(E1134+237.3))))*(100-H1134)/100,3)</f>
        <v>2.5419999999999998</v>
      </c>
      <c r="T1134" s="6">
        <f>IF(V1134&lt;V1135,L1134,0)</f>
        <v>0</v>
      </c>
      <c r="U1134" s="6">
        <f>IF(T1134&gt;0,M1134,-999)</f>
        <v>-999</v>
      </c>
      <c r="V1134">
        <v>199409</v>
      </c>
      <c r="W1134">
        <v>1994</v>
      </c>
    </row>
    <row r="1135" spans="1:23" x14ac:dyDescent="0.25">
      <c r="A1135" s="14">
        <v>34602</v>
      </c>
      <c r="B1135" s="3">
        <v>268</v>
      </c>
      <c r="C1135" s="4">
        <v>15.24</v>
      </c>
      <c r="D1135" s="5">
        <v>14.5</v>
      </c>
      <c r="E1135" s="5">
        <v>21.8</v>
      </c>
      <c r="F1135" s="5">
        <v>7.4</v>
      </c>
      <c r="G1135" s="4">
        <v>35.9</v>
      </c>
      <c r="H1135" s="4">
        <v>15.6</v>
      </c>
      <c r="I1135" s="4">
        <v>1</v>
      </c>
      <c r="J1135" s="4">
        <v>5</v>
      </c>
      <c r="K1135" s="4">
        <v>0</v>
      </c>
      <c r="L1135" s="4">
        <v>0</v>
      </c>
      <c r="M1135" s="4">
        <v>-999</v>
      </c>
      <c r="N1135" s="4">
        <v>-999</v>
      </c>
      <c r="O1135" s="4">
        <v>10.8</v>
      </c>
      <c r="P1135" s="5">
        <v>-999</v>
      </c>
      <c r="Q1135" s="5">
        <v>-999</v>
      </c>
      <c r="R1135" s="6">
        <v>0.40699999999999997</v>
      </c>
      <c r="S1135" s="34">
        <f>ROUND((0.6105*(EXP((17.273*E1135)/(E1135+237.3))))*(100-H1135)/100,3)</f>
        <v>2.2040000000000002</v>
      </c>
      <c r="T1135" s="6">
        <f>IF(V1135&lt;V1136,L1135,0)</f>
        <v>0</v>
      </c>
      <c r="U1135" s="6">
        <f>IF(T1135&gt;0,M1135,-999)</f>
        <v>-999</v>
      </c>
      <c r="V1135">
        <v>199409</v>
      </c>
      <c r="W1135">
        <v>1994</v>
      </c>
    </row>
    <row r="1136" spans="1:23" x14ac:dyDescent="0.25">
      <c r="A1136" s="14">
        <v>34603</v>
      </c>
      <c r="B1136" s="3">
        <v>269</v>
      </c>
      <c r="C1136" s="4">
        <v>15.14</v>
      </c>
      <c r="D1136" s="5">
        <v>12.1</v>
      </c>
      <c r="E1136" s="5">
        <v>20.100000000000001</v>
      </c>
      <c r="F1136" s="5">
        <v>5.4</v>
      </c>
      <c r="G1136" s="4">
        <v>52.7</v>
      </c>
      <c r="H1136" s="4">
        <v>28.9</v>
      </c>
      <c r="I1136" s="4">
        <v>0.5</v>
      </c>
      <c r="J1136" s="4">
        <v>4</v>
      </c>
      <c r="K1136" s="4">
        <v>0</v>
      </c>
      <c r="L1136" s="4">
        <v>0</v>
      </c>
      <c r="M1136" s="4">
        <v>-999</v>
      </c>
      <c r="N1136" s="4">
        <v>-999</v>
      </c>
      <c r="O1136" s="4">
        <v>10.8</v>
      </c>
      <c r="P1136" s="5">
        <v>-999</v>
      </c>
      <c r="Q1136" s="5">
        <v>-999</v>
      </c>
      <c r="R1136" s="6">
        <v>0.68100000000000005</v>
      </c>
      <c r="S1136" s="34">
        <f>ROUND((0.6105*(EXP((17.273*E1136)/(E1136+237.3))))*(100-H1136)/100,3)</f>
        <v>1.6719999999999999</v>
      </c>
      <c r="T1136" s="6">
        <f>IF(V1136&lt;V1137,L1136,0)</f>
        <v>0</v>
      </c>
      <c r="U1136" s="6">
        <f>IF(T1136&gt;0,M1136,-999)</f>
        <v>-999</v>
      </c>
      <c r="V1136">
        <v>199409</v>
      </c>
      <c r="W1136">
        <v>1994</v>
      </c>
    </row>
    <row r="1137" spans="1:23" x14ac:dyDescent="0.25">
      <c r="A1137" s="14">
        <v>34604</v>
      </c>
      <c r="B1137" s="3">
        <v>270</v>
      </c>
      <c r="C1137" s="4">
        <v>15.87</v>
      </c>
      <c r="D1137" s="5">
        <v>14.6</v>
      </c>
      <c r="E1137" s="5">
        <v>21.8</v>
      </c>
      <c r="F1137" s="5">
        <v>6.9</v>
      </c>
      <c r="G1137" s="4">
        <v>46.9</v>
      </c>
      <c r="H1137" s="4">
        <v>29.8</v>
      </c>
      <c r="I1137" s="4">
        <v>1.1000000000000001</v>
      </c>
      <c r="J1137" s="4">
        <v>5.2</v>
      </c>
      <c r="K1137" s="4">
        <v>0</v>
      </c>
      <c r="L1137" s="4">
        <v>0</v>
      </c>
      <c r="M1137" s="4">
        <v>-999</v>
      </c>
      <c r="N1137" s="4">
        <v>-999</v>
      </c>
      <c r="O1137" s="4">
        <v>11.4</v>
      </c>
      <c r="P1137" s="5">
        <v>-999</v>
      </c>
      <c r="Q1137" s="5">
        <v>-999</v>
      </c>
      <c r="R1137" s="6">
        <v>0.77700000000000002</v>
      </c>
      <c r="S1137" s="34">
        <f>ROUND((0.6105*(EXP((17.273*E1137)/(E1137+237.3))))*(100-H1137)/100,3)</f>
        <v>1.833</v>
      </c>
      <c r="T1137" s="6">
        <f>IF(V1137&lt;V1138,L1137,0)</f>
        <v>0</v>
      </c>
      <c r="U1137" s="6">
        <f>IF(T1137&gt;0,M1137,-999)</f>
        <v>-999</v>
      </c>
      <c r="V1137">
        <v>199409</v>
      </c>
      <c r="W1137">
        <v>1994</v>
      </c>
    </row>
    <row r="1138" spans="1:23" x14ac:dyDescent="0.25">
      <c r="A1138" s="14">
        <v>34605</v>
      </c>
      <c r="B1138" s="3">
        <v>271</v>
      </c>
      <c r="C1138" s="4">
        <v>9.33</v>
      </c>
      <c r="D1138" s="5">
        <v>12.9</v>
      </c>
      <c r="E1138" s="5">
        <v>19.100000000000001</v>
      </c>
      <c r="F1138" s="5">
        <v>8.8000000000000007</v>
      </c>
      <c r="G1138" s="4">
        <v>38.799999999999997</v>
      </c>
      <c r="H1138" s="4">
        <v>24.1</v>
      </c>
      <c r="I1138" s="4">
        <v>0.5</v>
      </c>
      <c r="J1138" s="4">
        <v>3.4</v>
      </c>
      <c r="K1138" s="4">
        <v>0</v>
      </c>
      <c r="L1138" s="4">
        <v>0</v>
      </c>
      <c r="M1138" s="4">
        <v>-999</v>
      </c>
      <c r="N1138" s="4">
        <v>-999</v>
      </c>
      <c r="O1138" s="4">
        <v>9.6999999999999993</v>
      </c>
      <c r="P1138" s="5">
        <v>-999</v>
      </c>
      <c r="Q1138" s="5">
        <v>-999</v>
      </c>
      <c r="R1138" s="6">
        <v>0.53400000000000003</v>
      </c>
      <c r="S1138" s="34">
        <f>ROUND((0.6105*(EXP((17.273*E1138)/(E1138+237.3))))*(100-H1138)/100,3)</f>
        <v>1.6779999999999999</v>
      </c>
      <c r="T1138" s="6">
        <f>IF(V1138&lt;V1139,L1138,0)</f>
        <v>0</v>
      </c>
      <c r="U1138" s="6">
        <f>IF(T1138&gt;0,M1138,-999)</f>
        <v>-999</v>
      </c>
      <c r="V1138">
        <v>199409</v>
      </c>
      <c r="W1138">
        <v>1994</v>
      </c>
    </row>
    <row r="1139" spans="1:23" x14ac:dyDescent="0.25">
      <c r="A1139" s="14">
        <v>34606</v>
      </c>
      <c r="B1139" s="3">
        <v>272</v>
      </c>
      <c r="C1139" s="4">
        <v>14.51</v>
      </c>
      <c r="D1139" s="5">
        <v>12.4</v>
      </c>
      <c r="E1139" s="5">
        <v>19.8</v>
      </c>
      <c r="F1139" s="5">
        <v>7.4</v>
      </c>
      <c r="G1139" s="4">
        <v>53.3</v>
      </c>
      <c r="H1139" s="4">
        <v>31.5</v>
      </c>
      <c r="I1139" s="4">
        <v>0.7</v>
      </c>
      <c r="J1139" s="4">
        <v>4.2</v>
      </c>
      <c r="K1139" s="4">
        <v>0</v>
      </c>
      <c r="L1139" s="4">
        <v>0</v>
      </c>
      <c r="M1139" s="4">
        <v>-999</v>
      </c>
      <c r="N1139" s="4">
        <v>-999</v>
      </c>
      <c r="O1139" s="4">
        <v>10.9</v>
      </c>
      <c r="P1139" s="5">
        <v>-999</v>
      </c>
      <c r="Q1139" s="5">
        <v>-999</v>
      </c>
      <c r="R1139" s="6">
        <v>0.72899999999999998</v>
      </c>
      <c r="S1139" s="34">
        <f>ROUND((0.6105*(EXP((17.273*E1139)/(E1139+237.3))))*(100-H1139)/100,3)</f>
        <v>1.5820000000000001</v>
      </c>
      <c r="T1139" s="6">
        <f>IF(V1139&lt;V1140,L1139,0)</f>
        <v>0</v>
      </c>
      <c r="U1139" s="6">
        <f>IF(T1139&gt;0,M1139,-999)</f>
        <v>-999</v>
      </c>
      <c r="V1139">
        <v>199409</v>
      </c>
      <c r="W1139">
        <v>1994</v>
      </c>
    </row>
    <row r="1140" spans="1:23" x14ac:dyDescent="0.25">
      <c r="A1140" s="14">
        <v>34607</v>
      </c>
      <c r="B1140" s="3">
        <v>273</v>
      </c>
      <c r="C1140" s="4">
        <v>6.7</v>
      </c>
      <c r="D1140" s="5">
        <v>9.6999999999999993</v>
      </c>
      <c r="E1140" s="5">
        <v>16.399999999999999</v>
      </c>
      <c r="F1140" s="5">
        <v>6.7</v>
      </c>
      <c r="G1140" s="4">
        <v>79.7</v>
      </c>
      <c r="H1140" s="4">
        <v>47</v>
      </c>
      <c r="I1140" s="4">
        <v>0.5</v>
      </c>
      <c r="J1140" s="4">
        <v>4.9000000000000004</v>
      </c>
      <c r="K1140" s="4">
        <v>0</v>
      </c>
      <c r="L1140" s="4">
        <v>0</v>
      </c>
      <c r="M1140" s="4">
        <v>-999</v>
      </c>
      <c r="N1140" s="4">
        <v>-999</v>
      </c>
      <c r="O1140" s="4">
        <v>10</v>
      </c>
      <c r="P1140" s="5">
        <v>-999</v>
      </c>
      <c r="Q1140" s="5">
        <v>-999</v>
      </c>
      <c r="R1140" s="6">
        <v>0.877</v>
      </c>
      <c r="S1140" s="34">
        <f>ROUND((0.6105*(EXP((17.273*E1140)/(E1140+237.3))))*(100-H1140)/100,3)</f>
        <v>0.98799999999999999</v>
      </c>
      <c r="T1140" s="6">
        <f>IF(V1140&lt;V1141,L1140,0)</f>
        <v>0</v>
      </c>
      <c r="U1140" s="6">
        <f>IF(T1140&gt;0,M1140,-999)</f>
        <v>-999</v>
      </c>
      <c r="V1140">
        <v>199409</v>
      </c>
      <c r="W1140">
        <v>1994</v>
      </c>
    </row>
    <row r="1141" spans="1:23" x14ac:dyDescent="0.25">
      <c r="A1141" s="14">
        <v>34608</v>
      </c>
      <c r="B1141" s="3">
        <v>274</v>
      </c>
      <c r="C1141" s="4">
        <v>5.84</v>
      </c>
      <c r="D1141" s="5">
        <v>4.2</v>
      </c>
      <c r="E1141" s="5">
        <v>9.6</v>
      </c>
      <c r="F1141" s="5">
        <v>-2.2000000000000002</v>
      </c>
      <c r="G1141" s="4">
        <v>92.6</v>
      </c>
      <c r="H1141" s="4">
        <v>59.8</v>
      </c>
      <c r="I1141" s="4">
        <v>0.8</v>
      </c>
      <c r="J1141" s="4">
        <v>6.1</v>
      </c>
      <c r="K1141" s="4">
        <v>6.6</v>
      </c>
      <c r="L1141" s="4">
        <v>0</v>
      </c>
      <c r="M1141" s="4">
        <v>-999</v>
      </c>
      <c r="N1141" s="4">
        <v>-999</v>
      </c>
      <c r="O1141" s="4">
        <v>8.5</v>
      </c>
      <c r="P1141" s="5">
        <v>-999</v>
      </c>
      <c r="Q1141" s="5">
        <v>-999</v>
      </c>
      <c r="R1141" s="6">
        <v>0.71399999999999997</v>
      </c>
      <c r="S1141" s="34">
        <f>ROUND((0.6105*(EXP((17.273*E1141)/(E1141+237.3))))*(100-H1141)/100,3)</f>
        <v>0.48</v>
      </c>
      <c r="T1141" s="6">
        <f>IF(V1141&lt;V1142,L1141,0)</f>
        <v>0</v>
      </c>
      <c r="U1141" s="6">
        <f>IF(T1141&gt;0,M1141,-999)</f>
        <v>-999</v>
      </c>
      <c r="V1141">
        <v>199410</v>
      </c>
      <c r="W1141">
        <v>1994</v>
      </c>
    </row>
    <row r="1142" spans="1:23" x14ac:dyDescent="0.25">
      <c r="A1142" s="14">
        <v>34609</v>
      </c>
      <c r="B1142" s="3">
        <v>275</v>
      </c>
      <c r="C1142" s="4">
        <v>4.49</v>
      </c>
      <c r="D1142" s="5">
        <v>-1.4</v>
      </c>
      <c r="E1142" s="5">
        <v>3.2</v>
      </c>
      <c r="F1142" s="5">
        <v>-3.2</v>
      </c>
      <c r="G1142" s="4">
        <v>85.1</v>
      </c>
      <c r="H1142" s="4">
        <v>66.3</v>
      </c>
      <c r="I1142" s="4">
        <v>0.9</v>
      </c>
      <c r="J1142" s="4">
        <v>6.4</v>
      </c>
      <c r="K1142" s="4">
        <v>3.3</v>
      </c>
      <c r="L1142" s="4">
        <v>0</v>
      </c>
      <c r="M1142" s="4">
        <v>-999</v>
      </c>
      <c r="N1142" s="4">
        <v>-999</v>
      </c>
      <c r="O1142" s="4">
        <v>4.0999999999999996</v>
      </c>
      <c r="P1142" s="5">
        <v>-999</v>
      </c>
      <c r="Q1142" s="5">
        <v>-999</v>
      </c>
      <c r="R1142" s="6">
        <v>0.50900000000000001</v>
      </c>
      <c r="S1142" s="34">
        <f>ROUND((0.6105*(EXP((17.273*E1142)/(E1142+237.3))))*(100-H1142)/100,3)</f>
        <v>0.25900000000000001</v>
      </c>
      <c r="T1142" s="6">
        <f>IF(V1142&lt;V1143,L1142,0)</f>
        <v>0</v>
      </c>
      <c r="U1142" s="6">
        <f>IF(T1142&gt;0,M1142,-999)</f>
        <v>-999</v>
      </c>
      <c r="V1142">
        <v>199410</v>
      </c>
      <c r="W1142">
        <v>1994</v>
      </c>
    </row>
    <row r="1143" spans="1:23" x14ac:dyDescent="0.25">
      <c r="A1143" s="14">
        <v>34610</v>
      </c>
      <c r="B1143" s="3">
        <v>276</v>
      </c>
      <c r="C1143" s="4">
        <v>14.5</v>
      </c>
      <c r="D1143" s="5">
        <v>4.2</v>
      </c>
      <c r="E1143" s="5">
        <v>11.8</v>
      </c>
      <c r="F1143" s="5">
        <v>-2</v>
      </c>
      <c r="G1143" s="4">
        <v>60.3</v>
      </c>
      <c r="H1143" s="4">
        <v>37.9</v>
      </c>
      <c r="I1143" s="4">
        <v>0.7</v>
      </c>
      <c r="J1143" s="4">
        <v>6.8</v>
      </c>
      <c r="K1143" s="4">
        <v>0</v>
      </c>
      <c r="L1143" s="4">
        <v>0</v>
      </c>
      <c r="M1143" s="4">
        <v>-999</v>
      </c>
      <c r="N1143" s="4">
        <v>-999</v>
      </c>
      <c r="O1143" s="4">
        <v>4.9000000000000004</v>
      </c>
      <c r="P1143" s="5">
        <v>-999</v>
      </c>
      <c r="Q1143" s="5">
        <v>-999</v>
      </c>
      <c r="R1143" s="6">
        <v>0.52400000000000002</v>
      </c>
      <c r="S1143" s="34">
        <f>ROUND((0.6105*(EXP((17.273*E1143)/(E1143+237.3))))*(100-H1143)/100,3)</f>
        <v>0.85899999999999999</v>
      </c>
      <c r="T1143" s="6">
        <f>IF(V1143&lt;V1144,L1143,0)</f>
        <v>0</v>
      </c>
      <c r="U1143" s="6">
        <f>IF(T1143&gt;0,M1143,-999)</f>
        <v>-999</v>
      </c>
      <c r="V1143">
        <v>199410</v>
      </c>
      <c r="W1143">
        <v>1994</v>
      </c>
    </row>
    <row r="1144" spans="1:23" x14ac:dyDescent="0.25">
      <c r="A1144" s="14">
        <v>34611</v>
      </c>
      <c r="B1144" s="3">
        <v>277</v>
      </c>
      <c r="C1144" s="4">
        <v>14.62</v>
      </c>
      <c r="D1144" s="5">
        <v>5.6</v>
      </c>
      <c r="E1144" s="5">
        <v>12.8</v>
      </c>
      <c r="F1144" s="5">
        <v>-0.5</v>
      </c>
      <c r="G1144" s="4">
        <v>56.3</v>
      </c>
      <c r="H1144" s="4">
        <v>34.299999999999997</v>
      </c>
      <c r="I1144" s="4">
        <v>0.4</v>
      </c>
      <c r="J1144" s="4">
        <v>3.1</v>
      </c>
      <c r="K1144" s="4">
        <v>0</v>
      </c>
      <c r="L1144" s="4">
        <v>0</v>
      </c>
      <c r="M1144" s="4">
        <v>-999</v>
      </c>
      <c r="N1144" s="4">
        <v>-999</v>
      </c>
      <c r="O1144" s="4">
        <v>5.6</v>
      </c>
      <c r="P1144" s="5">
        <v>-999</v>
      </c>
      <c r="Q1144" s="5">
        <v>-999</v>
      </c>
      <c r="R1144" s="6">
        <v>0.50700000000000001</v>
      </c>
      <c r="S1144" s="34">
        <f>ROUND((0.6105*(EXP((17.273*E1144)/(E1144+237.3))))*(100-H1144)/100,3)</f>
        <v>0.97099999999999997</v>
      </c>
      <c r="T1144" s="6">
        <f>IF(V1144&lt;V1145,L1144,0)</f>
        <v>0</v>
      </c>
      <c r="U1144" s="6">
        <f>IF(T1144&gt;0,M1144,-999)</f>
        <v>-999</v>
      </c>
      <c r="V1144">
        <v>199410</v>
      </c>
      <c r="W1144">
        <v>1994</v>
      </c>
    </row>
    <row r="1145" spans="1:23" x14ac:dyDescent="0.25">
      <c r="A1145" s="14">
        <v>34612</v>
      </c>
      <c r="B1145" s="3">
        <v>278</v>
      </c>
      <c r="C1145" s="4">
        <v>12.8</v>
      </c>
      <c r="D1145" s="5">
        <v>3.8</v>
      </c>
      <c r="E1145" s="5">
        <v>12</v>
      </c>
      <c r="F1145" s="5">
        <v>-1.5</v>
      </c>
      <c r="G1145" s="4">
        <v>60.2</v>
      </c>
      <c r="H1145" s="4">
        <v>38.200000000000003</v>
      </c>
      <c r="I1145" s="4">
        <v>0.4</v>
      </c>
      <c r="J1145" s="4">
        <v>4.5</v>
      </c>
      <c r="K1145" s="4">
        <v>0</v>
      </c>
      <c r="L1145" s="4">
        <v>0</v>
      </c>
      <c r="M1145" s="4">
        <v>-999</v>
      </c>
      <c r="N1145" s="4">
        <v>-999</v>
      </c>
      <c r="O1145" s="4">
        <v>4.9000000000000004</v>
      </c>
      <c r="P1145" s="5">
        <v>-999</v>
      </c>
      <c r="Q1145" s="5">
        <v>-999</v>
      </c>
      <c r="R1145" s="6">
        <v>0.53500000000000003</v>
      </c>
      <c r="S1145" s="34">
        <f>ROUND((0.6105*(EXP((17.273*E1145)/(E1145+237.3))))*(100-H1145)/100,3)</f>
        <v>0.86599999999999999</v>
      </c>
      <c r="T1145" s="6">
        <f>IF(V1145&lt;V1146,L1145,0)</f>
        <v>0</v>
      </c>
      <c r="U1145" s="6">
        <f>IF(T1145&gt;0,M1145,-999)</f>
        <v>-999</v>
      </c>
      <c r="V1145">
        <v>199410</v>
      </c>
      <c r="W1145">
        <v>1994</v>
      </c>
    </row>
    <row r="1146" spans="1:23" x14ac:dyDescent="0.25">
      <c r="A1146" s="14">
        <v>34613</v>
      </c>
      <c r="B1146" s="3">
        <v>279</v>
      </c>
      <c r="C1146" s="4">
        <v>10.11</v>
      </c>
      <c r="D1146" s="5">
        <v>3.2</v>
      </c>
      <c r="E1146" s="5">
        <v>10.199999999999999</v>
      </c>
      <c r="F1146" s="5">
        <v>-2.2999999999999998</v>
      </c>
      <c r="G1146" s="4">
        <v>64.5</v>
      </c>
      <c r="H1146" s="4">
        <v>27.6</v>
      </c>
      <c r="I1146" s="4">
        <v>0.4</v>
      </c>
      <c r="J1146" s="4">
        <v>3.3</v>
      </c>
      <c r="K1146" s="4">
        <v>0</v>
      </c>
      <c r="L1146" s="4">
        <v>0</v>
      </c>
      <c r="M1146" s="4">
        <v>-999</v>
      </c>
      <c r="N1146" s="4">
        <v>-999</v>
      </c>
      <c r="O1146" s="4">
        <v>3.5</v>
      </c>
      <c r="P1146" s="5">
        <v>-999</v>
      </c>
      <c r="Q1146" s="5">
        <v>-999</v>
      </c>
      <c r="R1146" s="6">
        <v>0.34399999999999997</v>
      </c>
      <c r="S1146" s="34">
        <f>ROUND((0.6105*(EXP((17.273*E1146)/(E1146+237.3))))*(100-H1146)/100,3)</f>
        <v>0.90100000000000002</v>
      </c>
      <c r="T1146" s="6">
        <f>IF(V1146&lt;V1147,L1146,0)</f>
        <v>0</v>
      </c>
      <c r="U1146" s="6">
        <f>IF(T1146&gt;0,M1146,-999)</f>
        <v>-999</v>
      </c>
      <c r="V1146">
        <v>199410</v>
      </c>
      <c r="W1146">
        <v>1994</v>
      </c>
    </row>
    <row r="1147" spans="1:23" x14ac:dyDescent="0.25">
      <c r="A1147" s="14">
        <v>34614</v>
      </c>
      <c r="B1147" s="3">
        <v>280</v>
      </c>
      <c r="C1147" s="4">
        <v>13.92</v>
      </c>
      <c r="D1147" s="5">
        <v>5</v>
      </c>
      <c r="E1147" s="5">
        <v>12.8</v>
      </c>
      <c r="F1147" s="5">
        <v>-0.6</v>
      </c>
      <c r="G1147" s="4">
        <v>61.3</v>
      </c>
      <c r="H1147" s="4">
        <v>29.4</v>
      </c>
      <c r="I1147" s="4">
        <v>0.3</v>
      </c>
      <c r="J1147" s="4">
        <v>3.1</v>
      </c>
      <c r="K1147" s="4">
        <v>0.3</v>
      </c>
      <c r="L1147" s="4">
        <v>0</v>
      </c>
      <c r="M1147" s="4">
        <v>-999</v>
      </c>
      <c r="N1147" s="4">
        <v>-999</v>
      </c>
      <c r="O1147" s="4">
        <v>4.5</v>
      </c>
      <c r="P1147" s="5">
        <v>-999</v>
      </c>
      <c r="Q1147" s="5">
        <v>-999</v>
      </c>
      <c r="R1147" s="6">
        <v>0.433</v>
      </c>
      <c r="S1147" s="34">
        <f>ROUND((0.6105*(EXP((17.273*E1147)/(E1147+237.3))))*(100-H1147)/100,3)</f>
        <v>1.0429999999999999</v>
      </c>
      <c r="T1147" s="6">
        <f>IF(V1147&lt;V1148,L1147,0)</f>
        <v>0</v>
      </c>
      <c r="U1147" s="6">
        <f>IF(T1147&gt;0,M1147,-999)</f>
        <v>-999</v>
      </c>
      <c r="V1147">
        <v>199410</v>
      </c>
      <c r="W1147">
        <v>1994</v>
      </c>
    </row>
    <row r="1148" spans="1:23" x14ac:dyDescent="0.25">
      <c r="A1148" s="14">
        <v>34615</v>
      </c>
      <c r="B1148" s="3">
        <v>281</v>
      </c>
      <c r="C1148" s="4">
        <v>10.57</v>
      </c>
      <c r="D1148" s="5">
        <v>8.1</v>
      </c>
      <c r="E1148" s="5">
        <v>14.1</v>
      </c>
      <c r="F1148" s="5">
        <v>3.7</v>
      </c>
      <c r="G1148" s="4">
        <v>43.4</v>
      </c>
      <c r="H1148" s="4">
        <v>28.8</v>
      </c>
      <c r="I1148" s="4">
        <v>0.3</v>
      </c>
      <c r="J1148" s="4">
        <v>1.8</v>
      </c>
      <c r="K1148" s="4">
        <v>0</v>
      </c>
      <c r="L1148" s="4">
        <v>0</v>
      </c>
      <c r="M1148" s="4">
        <v>-999</v>
      </c>
      <c r="N1148" s="4">
        <v>-999</v>
      </c>
      <c r="O1148" s="4">
        <v>5.5</v>
      </c>
      <c r="P1148" s="5">
        <v>-999</v>
      </c>
      <c r="Q1148" s="5">
        <v>-999</v>
      </c>
      <c r="R1148" s="6">
        <v>0.46300000000000002</v>
      </c>
      <c r="S1148" s="34">
        <f>ROUND((0.6105*(EXP((17.273*E1148)/(E1148+237.3))))*(100-H1148)/100,3)</f>
        <v>1.145</v>
      </c>
      <c r="T1148" s="6">
        <f>IF(V1148&lt;V1149,L1148,0)</f>
        <v>0</v>
      </c>
      <c r="U1148" s="6">
        <f>IF(T1148&gt;0,M1148,-999)</f>
        <v>-999</v>
      </c>
      <c r="V1148">
        <v>199410</v>
      </c>
      <c r="W1148">
        <v>1994</v>
      </c>
    </row>
    <row r="1149" spans="1:23" x14ac:dyDescent="0.25">
      <c r="A1149" s="14">
        <v>34616</v>
      </c>
      <c r="B1149" s="3">
        <v>282</v>
      </c>
      <c r="C1149" s="4">
        <v>4.8899999999999997</v>
      </c>
      <c r="D1149" s="5">
        <v>7.4</v>
      </c>
      <c r="E1149" s="5">
        <v>11.4</v>
      </c>
      <c r="F1149" s="5">
        <v>3.1</v>
      </c>
      <c r="G1149" s="4">
        <v>55.8</v>
      </c>
      <c r="H1149" s="4">
        <v>39.799999999999997</v>
      </c>
      <c r="I1149" s="4">
        <v>0.3</v>
      </c>
      <c r="J1149" s="4">
        <v>2</v>
      </c>
      <c r="K1149" s="4">
        <v>0</v>
      </c>
      <c r="L1149" s="4">
        <v>0</v>
      </c>
      <c r="M1149" s="4">
        <v>-999</v>
      </c>
      <c r="N1149" s="4">
        <v>-999</v>
      </c>
      <c r="O1149" s="4">
        <v>5.9</v>
      </c>
      <c r="P1149" s="5">
        <v>-999</v>
      </c>
      <c r="Q1149" s="5">
        <v>-999</v>
      </c>
      <c r="R1149" s="6">
        <v>0.53700000000000003</v>
      </c>
      <c r="S1149" s="34">
        <f>ROUND((0.6105*(EXP((17.273*E1149)/(E1149+237.3))))*(100-H1149)/100,3)</f>
        <v>0.81100000000000005</v>
      </c>
      <c r="T1149" s="6">
        <f>IF(V1149&lt;V1150,L1149,0)</f>
        <v>0</v>
      </c>
      <c r="U1149" s="6">
        <f>IF(T1149&gt;0,M1149,-999)</f>
        <v>-999</v>
      </c>
      <c r="V1149">
        <v>199410</v>
      </c>
      <c r="W1149">
        <v>1994</v>
      </c>
    </row>
    <row r="1150" spans="1:23" x14ac:dyDescent="0.25">
      <c r="A1150" s="14">
        <v>34617</v>
      </c>
      <c r="B1150" s="3">
        <v>283</v>
      </c>
      <c r="C1150" s="4">
        <v>2.74</v>
      </c>
      <c r="D1150" s="5">
        <v>1.6</v>
      </c>
      <c r="E1150" s="5">
        <v>3.7</v>
      </c>
      <c r="F1150" s="5">
        <v>-0.8</v>
      </c>
      <c r="G1150" s="4">
        <v>91.8</v>
      </c>
      <c r="H1150" s="4">
        <v>71.599999999999994</v>
      </c>
      <c r="I1150" s="4">
        <v>0.3</v>
      </c>
      <c r="J1150" s="4">
        <v>3.4</v>
      </c>
      <c r="K1150" s="4">
        <v>1.3</v>
      </c>
      <c r="L1150" s="4">
        <v>0</v>
      </c>
      <c r="M1150" s="4">
        <v>-999</v>
      </c>
      <c r="N1150" s="4">
        <v>-999</v>
      </c>
      <c r="O1150" s="4">
        <v>4</v>
      </c>
      <c r="P1150" s="5">
        <v>-999</v>
      </c>
      <c r="Q1150" s="5">
        <v>-999</v>
      </c>
      <c r="R1150" s="6">
        <v>0.57099999999999995</v>
      </c>
      <c r="S1150" s="34">
        <f>ROUND((0.6105*(EXP((17.273*E1150)/(E1150+237.3))))*(100-H1150)/100,3)</f>
        <v>0.22600000000000001</v>
      </c>
      <c r="T1150" s="6">
        <f>IF(V1150&lt;V1151,L1150,0)</f>
        <v>0</v>
      </c>
      <c r="U1150" s="6">
        <f>IF(T1150&gt;0,M1150,-999)</f>
        <v>-999</v>
      </c>
      <c r="V1150">
        <v>199410</v>
      </c>
      <c r="W1150">
        <v>1994</v>
      </c>
    </row>
    <row r="1151" spans="1:23" x14ac:dyDescent="0.25">
      <c r="A1151" s="14">
        <v>34618</v>
      </c>
      <c r="B1151" s="3">
        <v>284</v>
      </c>
      <c r="C1151" s="4">
        <v>12.92</v>
      </c>
      <c r="D1151" s="5">
        <v>1.3</v>
      </c>
      <c r="E1151" s="5">
        <v>8.3000000000000007</v>
      </c>
      <c r="F1151" s="5">
        <v>-4.3</v>
      </c>
      <c r="G1151" s="4">
        <v>68.3</v>
      </c>
      <c r="H1151" s="4">
        <v>34.700000000000003</v>
      </c>
      <c r="I1151" s="4">
        <v>0.6</v>
      </c>
      <c r="J1151" s="4">
        <v>3.3</v>
      </c>
      <c r="K1151" s="4">
        <v>1</v>
      </c>
      <c r="L1151" s="4">
        <v>0</v>
      </c>
      <c r="M1151" s="4">
        <v>-999</v>
      </c>
      <c r="N1151" s="4">
        <v>-999</v>
      </c>
      <c r="O1151" s="4">
        <v>3.4</v>
      </c>
      <c r="P1151" s="5">
        <v>-999</v>
      </c>
      <c r="Q1151" s="5">
        <v>-999</v>
      </c>
      <c r="R1151" s="6">
        <v>0.38100000000000001</v>
      </c>
      <c r="S1151" s="34">
        <f>ROUND((0.6105*(EXP((17.273*E1151)/(E1151+237.3))))*(100-H1151)/100,3)</f>
        <v>0.71499999999999997</v>
      </c>
      <c r="T1151" s="6">
        <f>IF(V1151&lt;V1152,L1151,0)</f>
        <v>0</v>
      </c>
      <c r="U1151" s="6">
        <f>IF(T1151&gt;0,M1151,-999)</f>
        <v>-999</v>
      </c>
      <c r="V1151">
        <v>199410</v>
      </c>
      <c r="W1151">
        <v>1994</v>
      </c>
    </row>
    <row r="1152" spans="1:23" x14ac:dyDescent="0.25">
      <c r="A1152" s="14">
        <v>34619</v>
      </c>
      <c r="B1152" s="3">
        <v>285</v>
      </c>
      <c r="C1152" s="4">
        <v>7.1</v>
      </c>
      <c r="D1152" s="5">
        <v>3.1</v>
      </c>
      <c r="E1152" s="5">
        <v>9.1</v>
      </c>
      <c r="F1152" s="5">
        <v>-0.5</v>
      </c>
      <c r="G1152" s="4">
        <v>80.2</v>
      </c>
      <c r="H1152" s="4">
        <v>51.8</v>
      </c>
      <c r="I1152" s="4">
        <v>0.9</v>
      </c>
      <c r="J1152" s="4">
        <v>4.3</v>
      </c>
      <c r="K1152" s="4">
        <v>0</v>
      </c>
      <c r="L1152" s="4">
        <v>0</v>
      </c>
      <c r="M1152" s="4">
        <v>-999</v>
      </c>
      <c r="N1152" s="4">
        <v>-999</v>
      </c>
      <c r="O1152" s="4">
        <v>3.8</v>
      </c>
      <c r="P1152" s="5">
        <v>-999</v>
      </c>
      <c r="Q1152" s="5">
        <v>-999</v>
      </c>
      <c r="R1152" s="6">
        <v>0.59899999999999998</v>
      </c>
      <c r="S1152" s="34">
        <f>ROUND((0.6105*(EXP((17.273*E1152)/(E1152+237.3))))*(100-H1152)/100,3)</f>
        <v>0.55700000000000005</v>
      </c>
      <c r="T1152" s="6">
        <f>IF(V1152&lt;V1153,L1152,0)</f>
        <v>0</v>
      </c>
      <c r="U1152" s="6">
        <f>IF(T1152&gt;0,M1152,-999)</f>
        <v>-999</v>
      </c>
      <c r="V1152">
        <v>199410</v>
      </c>
      <c r="W1152">
        <v>1994</v>
      </c>
    </row>
    <row r="1153" spans="1:23" x14ac:dyDescent="0.25">
      <c r="A1153" s="14">
        <v>34620</v>
      </c>
      <c r="B1153" s="3">
        <v>286</v>
      </c>
      <c r="C1153" s="4">
        <v>9.1</v>
      </c>
      <c r="D1153" s="5">
        <v>2.4</v>
      </c>
      <c r="E1153" s="5">
        <v>8.1999999999999993</v>
      </c>
      <c r="F1153" s="5">
        <v>-1</v>
      </c>
      <c r="G1153" s="4">
        <v>76.900000000000006</v>
      </c>
      <c r="H1153" s="4">
        <v>37.6</v>
      </c>
      <c r="I1153" s="4">
        <v>1.3</v>
      </c>
      <c r="J1153" s="4">
        <v>5.8</v>
      </c>
      <c r="K1153" s="4">
        <v>0.5</v>
      </c>
      <c r="L1153" s="4">
        <v>0</v>
      </c>
      <c r="M1153" s="4">
        <v>-999</v>
      </c>
      <c r="N1153" s="4">
        <v>-999</v>
      </c>
      <c r="O1153" s="4">
        <v>4.5</v>
      </c>
      <c r="P1153" s="5">
        <v>-999</v>
      </c>
      <c r="Q1153" s="5">
        <v>-999</v>
      </c>
      <c r="R1153" s="6">
        <v>0.40899999999999997</v>
      </c>
      <c r="S1153" s="34">
        <f>ROUND((0.6105*(EXP((17.273*E1153)/(E1153+237.3))))*(100-H1153)/100,3)</f>
        <v>0.67800000000000005</v>
      </c>
      <c r="T1153" s="6">
        <f>IF(V1153&lt;V1154,L1153,0)</f>
        <v>0</v>
      </c>
      <c r="U1153" s="6">
        <f>IF(T1153&gt;0,M1153,-999)</f>
        <v>-999</v>
      </c>
      <c r="V1153">
        <v>199410</v>
      </c>
      <c r="W1153">
        <v>1994</v>
      </c>
    </row>
    <row r="1154" spans="1:23" x14ac:dyDescent="0.25">
      <c r="A1154" s="14">
        <v>34621</v>
      </c>
      <c r="B1154" s="3">
        <v>287</v>
      </c>
      <c r="C1154" s="4">
        <v>2.2799999999999998</v>
      </c>
      <c r="D1154" s="5">
        <v>-1.7</v>
      </c>
      <c r="E1154" s="5">
        <v>-0.6</v>
      </c>
      <c r="F1154" s="5">
        <v>-2.8</v>
      </c>
      <c r="G1154" s="4">
        <v>98.8</v>
      </c>
      <c r="H1154" s="4">
        <v>98.1</v>
      </c>
      <c r="I1154" s="4">
        <v>0.9</v>
      </c>
      <c r="J1154" s="4">
        <v>4.0999999999999996</v>
      </c>
      <c r="K1154" s="4">
        <v>0</v>
      </c>
      <c r="L1154" s="4">
        <v>0</v>
      </c>
      <c r="M1154" s="4">
        <v>-999</v>
      </c>
      <c r="N1154" s="4">
        <v>-999</v>
      </c>
      <c r="O1154" s="4">
        <v>2.4</v>
      </c>
      <c r="P1154" s="5">
        <v>-999</v>
      </c>
      <c r="Q1154" s="5">
        <v>-999</v>
      </c>
      <c r="R1154" s="6">
        <v>0.57399999999999995</v>
      </c>
      <c r="S1154" s="34">
        <f>ROUND((0.6105*(EXP((17.273*E1154)/(E1154+237.3))))*(100-H1154)/100,3)</f>
        <v>1.0999999999999999E-2</v>
      </c>
      <c r="T1154" s="6">
        <f>IF(V1154&lt;V1155,L1154,0)</f>
        <v>0</v>
      </c>
      <c r="U1154" s="6">
        <f>IF(T1154&gt;0,M1154,-999)</f>
        <v>-999</v>
      </c>
      <c r="V1154">
        <v>199410</v>
      </c>
      <c r="W1154">
        <v>1994</v>
      </c>
    </row>
    <row r="1155" spans="1:23" x14ac:dyDescent="0.25">
      <c r="A1155" s="14">
        <v>34622</v>
      </c>
      <c r="B1155" s="3">
        <v>288</v>
      </c>
      <c r="C1155" s="4">
        <v>9.68</v>
      </c>
      <c r="D1155" s="5">
        <v>-1</v>
      </c>
      <c r="E1155" s="5">
        <v>3.6</v>
      </c>
      <c r="F1155" s="5">
        <v>-3.7</v>
      </c>
      <c r="G1155" s="4">
        <v>96.7</v>
      </c>
      <c r="H1155" s="4">
        <v>82.1</v>
      </c>
      <c r="I1155" s="4">
        <v>0.5</v>
      </c>
      <c r="J1155" s="4">
        <v>4.7</v>
      </c>
      <c r="K1155" s="4">
        <v>11.9</v>
      </c>
      <c r="L1155" s="4">
        <v>0</v>
      </c>
      <c r="M1155" s="4">
        <v>-999</v>
      </c>
      <c r="N1155" s="4">
        <v>-999</v>
      </c>
      <c r="O1155" s="4">
        <v>1.7</v>
      </c>
      <c r="P1155" s="5">
        <v>-999</v>
      </c>
      <c r="Q1155" s="5">
        <v>-999</v>
      </c>
      <c r="R1155" s="6">
        <v>0.64700000000000002</v>
      </c>
      <c r="S1155" s="34">
        <f>ROUND((0.6105*(EXP((17.273*E1155)/(E1155+237.3))))*(100-H1155)/100,3)</f>
        <v>0.14099999999999999</v>
      </c>
      <c r="T1155" s="6">
        <f>IF(V1155&lt;V1156,L1155,0)</f>
        <v>0</v>
      </c>
      <c r="U1155" s="6">
        <f>IF(T1155&gt;0,M1155,-999)</f>
        <v>-999</v>
      </c>
      <c r="V1155">
        <v>199410</v>
      </c>
      <c r="W1155">
        <v>1994</v>
      </c>
    </row>
    <row r="1156" spans="1:23" x14ac:dyDescent="0.25">
      <c r="A1156" s="14">
        <v>34623</v>
      </c>
      <c r="B1156" s="3">
        <v>289</v>
      </c>
      <c r="C1156" s="4">
        <v>12.22</v>
      </c>
      <c r="D1156" s="5">
        <v>1.6</v>
      </c>
      <c r="E1156" s="5">
        <v>10.4</v>
      </c>
      <c r="F1156" s="5">
        <v>-4.5</v>
      </c>
      <c r="G1156" s="4">
        <v>84.8</v>
      </c>
      <c r="H1156" s="4">
        <v>50.8</v>
      </c>
      <c r="I1156" s="4">
        <v>0.3</v>
      </c>
      <c r="J1156" s="4">
        <v>1.9</v>
      </c>
      <c r="K1156" s="4">
        <v>4.0999999999999996</v>
      </c>
      <c r="L1156" s="4">
        <v>0</v>
      </c>
      <c r="M1156" s="4">
        <v>-999</v>
      </c>
      <c r="N1156" s="4">
        <v>-999</v>
      </c>
      <c r="O1156" s="4">
        <v>1.3</v>
      </c>
      <c r="P1156" s="5">
        <v>-999</v>
      </c>
      <c r="Q1156" s="5">
        <v>-999</v>
      </c>
      <c r="R1156" s="6">
        <v>0.63900000000000001</v>
      </c>
      <c r="S1156" s="34">
        <f>ROUND((0.6105*(EXP((17.273*E1156)/(E1156+237.3))))*(100-H1156)/100,3)</f>
        <v>0.62</v>
      </c>
      <c r="T1156" s="6">
        <f>IF(V1156&lt;V1157,L1156,0)</f>
        <v>0</v>
      </c>
      <c r="U1156" s="6">
        <f>IF(T1156&gt;0,M1156,-999)</f>
        <v>-999</v>
      </c>
      <c r="V1156">
        <v>199410</v>
      </c>
      <c r="W1156">
        <v>1994</v>
      </c>
    </row>
    <row r="1157" spans="1:23" x14ac:dyDescent="0.25">
      <c r="A1157" s="14">
        <v>34624</v>
      </c>
      <c r="B1157" s="3">
        <v>290</v>
      </c>
      <c r="C1157" s="4">
        <v>2.74</v>
      </c>
      <c r="D1157" s="5">
        <v>1.7</v>
      </c>
      <c r="E1157" s="5">
        <v>5.5</v>
      </c>
      <c r="F1157" s="5">
        <v>-1.4</v>
      </c>
      <c r="G1157" s="4">
        <v>87</v>
      </c>
      <c r="H1157" s="4">
        <v>64.3</v>
      </c>
      <c r="I1157" s="4">
        <v>0.4</v>
      </c>
      <c r="J1157" s="4">
        <v>4.3</v>
      </c>
      <c r="K1157" s="4">
        <v>0.8</v>
      </c>
      <c r="L1157" s="4">
        <v>0</v>
      </c>
      <c r="M1157" s="4">
        <v>-999</v>
      </c>
      <c r="N1157" s="4">
        <v>-999</v>
      </c>
      <c r="O1157" s="4">
        <v>0.8</v>
      </c>
      <c r="P1157" s="5">
        <v>-999</v>
      </c>
      <c r="Q1157" s="5">
        <v>-999</v>
      </c>
      <c r="R1157" s="6">
        <v>0.58099999999999996</v>
      </c>
      <c r="S1157" s="34">
        <f>ROUND((0.6105*(EXP((17.273*E1157)/(E1157+237.3))))*(100-H1157)/100,3)</f>
        <v>0.32200000000000001</v>
      </c>
      <c r="T1157" s="6">
        <f>IF(V1157&lt;V1158,L1157,0)</f>
        <v>0</v>
      </c>
      <c r="U1157" s="6">
        <f>IF(T1157&gt;0,M1157,-999)</f>
        <v>-999</v>
      </c>
      <c r="V1157">
        <v>199410</v>
      </c>
      <c r="W1157">
        <v>1994</v>
      </c>
    </row>
    <row r="1158" spans="1:23" x14ac:dyDescent="0.25">
      <c r="A1158" s="14">
        <v>34625</v>
      </c>
      <c r="B1158" s="3">
        <v>291</v>
      </c>
      <c r="C1158" s="4">
        <v>10.96</v>
      </c>
      <c r="D1158" s="5">
        <v>1.2</v>
      </c>
      <c r="E1158" s="5">
        <v>7.4</v>
      </c>
      <c r="F1158" s="5">
        <v>-4.7</v>
      </c>
      <c r="G1158" s="4">
        <v>80.900000000000006</v>
      </c>
      <c r="H1158" s="4">
        <v>57.3</v>
      </c>
      <c r="I1158" s="4">
        <v>0.5</v>
      </c>
      <c r="J1158" s="4">
        <v>4.5999999999999996</v>
      </c>
      <c r="K1158" s="4">
        <v>0</v>
      </c>
      <c r="L1158" s="4">
        <v>0</v>
      </c>
      <c r="M1158" s="4">
        <v>-999</v>
      </c>
      <c r="N1158" s="4">
        <v>-999</v>
      </c>
      <c r="O1158" s="4">
        <v>1.2</v>
      </c>
      <c r="P1158" s="5">
        <v>-999</v>
      </c>
      <c r="Q1158" s="5">
        <v>-999</v>
      </c>
      <c r="R1158" s="6">
        <v>0.58899999999999997</v>
      </c>
      <c r="S1158" s="34">
        <f>ROUND((0.6105*(EXP((17.273*E1158)/(E1158+237.3))))*(100-H1158)/100,3)</f>
        <v>0.44</v>
      </c>
      <c r="T1158" s="6">
        <f>IF(V1158&lt;V1159,L1158,0)</f>
        <v>0</v>
      </c>
      <c r="U1158" s="6">
        <f>IF(T1158&gt;0,M1158,-999)</f>
        <v>-999</v>
      </c>
      <c r="V1158">
        <v>199410</v>
      </c>
      <c r="W1158">
        <v>1994</v>
      </c>
    </row>
    <row r="1159" spans="1:23" x14ac:dyDescent="0.25">
      <c r="A1159" s="14">
        <v>34626</v>
      </c>
      <c r="B1159" s="3">
        <v>292</v>
      </c>
      <c r="C1159" s="4">
        <v>3.27</v>
      </c>
      <c r="D1159" s="5">
        <v>0.9</v>
      </c>
      <c r="E1159" s="5">
        <v>4.2</v>
      </c>
      <c r="F1159" s="5">
        <v>-0.4</v>
      </c>
      <c r="G1159" s="4">
        <v>89.6</v>
      </c>
      <c r="H1159" s="4">
        <v>73.400000000000006</v>
      </c>
      <c r="I1159" s="4">
        <v>0.8</v>
      </c>
      <c r="J1159" s="4">
        <v>4.5999999999999996</v>
      </c>
      <c r="K1159" s="4">
        <v>0.3</v>
      </c>
      <c r="L1159" s="4">
        <v>0</v>
      </c>
      <c r="M1159" s="4">
        <v>-999</v>
      </c>
      <c r="N1159" s="4">
        <v>-999</v>
      </c>
      <c r="O1159" s="4">
        <v>2.2000000000000002</v>
      </c>
      <c r="P1159" s="5">
        <v>-999</v>
      </c>
      <c r="Q1159" s="5">
        <v>-999</v>
      </c>
      <c r="R1159" s="6">
        <v>0.60599999999999998</v>
      </c>
      <c r="S1159" s="34">
        <f>ROUND((0.6105*(EXP((17.273*E1159)/(E1159+237.3))))*(100-H1159)/100,3)</f>
        <v>0.219</v>
      </c>
      <c r="T1159" s="6">
        <f>IF(V1159&lt;V1160,L1159,0)</f>
        <v>0</v>
      </c>
      <c r="U1159" s="6">
        <f>IF(T1159&gt;0,M1159,-999)</f>
        <v>-999</v>
      </c>
      <c r="V1159">
        <v>199410</v>
      </c>
      <c r="W1159">
        <v>1994</v>
      </c>
    </row>
    <row r="1160" spans="1:23" x14ac:dyDescent="0.25">
      <c r="A1160" s="14">
        <v>34627</v>
      </c>
      <c r="B1160" s="3">
        <v>293</v>
      </c>
      <c r="C1160" s="4">
        <v>2.52</v>
      </c>
      <c r="D1160" s="5">
        <v>0.9</v>
      </c>
      <c r="E1160" s="5">
        <v>2.4</v>
      </c>
      <c r="F1160" s="5">
        <v>-1.7</v>
      </c>
      <c r="G1160" s="4">
        <v>85.2</v>
      </c>
      <c r="H1160" s="4">
        <v>70.900000000000006</v>
      </c>
      <c r="I1160" s="4">
        <v>2</v>
      </c>
      <c r="J1160" s="4">
        <v>9.4</v>
      </c>
      <c r="K1160" s="4">
        <v>0.3</v>
      </c>
      <c r="L1160" s="4">
        <v>0</v>
      </c>
      <c r="M1160" s="4">
        <v>-999</v>
      </c>
      <c r="N1160" s="4">
        <v>-999</v>
      </c>
      <c r="O1160" s="4">
        <v>1.6</v>
      </c>
      <c r="P1160" s="5">
        <v>-999</v>
      </c>
      <c r="Q1160" s="5">
        <v>-999</v>
      </c>
      <c r="R1160" s="6">
        <v>0.51600000000000001</v>
      </c>
      <c r="S1160" s="34">
        <f>ROUND((0.6105*(EXP((17.273*E1160)/(E1160+237.3))))*(100-H1160)/100,3)</f>
        <v>0.21099999999999999</v>
      </c>
      <c r="T1160" s="6">
        <f>IF(V1160&lt;V1161,L1160,0)</f>
        <v>0</v>
      </c>
      <c r="U1160" s="6">
        <f>IF(T1160&gt;0,M1160,-999)</f>
        <v>-999</v>
      </c>
      <c r="V1160">
        <v>199410</v>
      </c>
      <c r="W1160">
        <v>1994</v>
      </c>
    </row>
    <row r="1161" spans="1:23" x14ac:dyDescent="0.25">
      <c r="A1161" s="14">
        <v>34628</v>
      </c>
      <c r="B1161" s="3">
        <v>294</v>
      </c>
      <c r="C1161" s="4">
        <v>3.19</v>
      </c>
      <c r="D1161" s="5">
        <v>-2.1</v>
      </c>
      <c r="E1161" s="5">
        <v>1.1000000000000001</v>
      </c>
      <c r="F1161" s="5">
        <v>-4.9000000000000004</v>
      </c>
      <c r="G1161" s="4">
        <v>85.7</v>
      </c>
      <c r="H1161" s="4">
        <v>68.5</v>
      </c>
      <c r="I1161" s="4">
        <v>1.8</v>
      </c>
      <c r="J1161" s="4">
        <v>6.7</v>
      </c>
      <c r="K1161" s="4">
        <v>3.4</v>
      </c>
      <c r="L1161" s="4">
        <v>0</v>
      </c>
      <c r="M1161" s="4">
        <v>-999</v>
      </c>
      <c r="N1161" s="4">
        <v>-999</v>
      </c>
      <c r="O1161" s="4">
        <v>0.8</v>
      </c>
      <c r="P1161" s="5">
        <v>-999</v>
      </c>
      <c r="Q1161" s="5">
        <v>-999</v>
      </c>
      <c r="R1161" s="6">
        <v>0.45100000000000001</v>
      </c>
      <c r="S1161" s="34">
        <f>ROUND((0.6105*(EXP((17.273*E1161)/(E1161+237.3))))*(100-H1161)/100,3)</f>
        <v>0.20799999999999999</v>
      </c>
      <c r="T1161" s="6">
        <f>IF(V1161&lt;V1162,L1161,0)</f>
        <v>0</v>
      </c>
      <c r="U1161" s="6">
        <f>IF(T1161&gt;0,M1161,-999)</f>
        <v>-999</v>
      </c>
      <c r="V1161">
        <v>199410</v>
      </c>
      <c r="W1161">
        <v>1994</v>
      </c>
    </row>
    <row r="1162" spans="1:23" x14ac:dyDescent="0.25">
      <c r="A1162" s="14">
        <v>34629</v>
      </c>
      <c r="B1162" s="3">
        <v>295</v>
      </c>
      <c r="C1162" s="4">
        <v>5.0599999999999996</v>
      </c>
      <c r="D1162" s="5">
        <v>-3</v>
      </c>
      <c r="E1162" s="5">
        <v>0.8</v>
      </c>
      <c r="F1162" s="5">
        <v>-7</v>
      </c>
      <c r="G1162" s="4">
        <v>85.4</v>
      </c>
      <c r="H1162" s="4">
        <v>59.9</v>
      </c>
      <c r="I1162" s="4">
        <v>0.9</v>
      </c>
      <c r="J1162" s="4">
        <v>5.4</v>
      </c>
      <c r="K1162" s="4">
        <v>2.8</v>
      </c>
      <c r="L1162" s="4">
        <v>0</v>
      </c>
      <c r="M1162" s="4">
        <v>-999</v>
      </c>
      <c r="N1162" s="4">
        <v>-999</v>
      </c>
      <c r="O1162" s="4">
        <v>0.3</v>
      </c>
      <c r="P1162" s="5">
        <v>-999</v>
      </c>
      <c r="Q1162" s="5">
        <v>-999</v>
      </c>
      <c r="R1162" s="6">
        <v>0.38700000000000001</v>
      </c>
      <c r="S1162" s="34">
        <f>ROUND((0.6105*(EXP((17.273*E1162)/(E1162+237.3))))*(100-H1162)/100,3)</f>
        <v>0.25900000000000001</v>
      </c>
      <c r="T1162" s="6">
        <f>IF(V1162&lt;V1163,L1162,0)</f>
        <v>0</v>
      </c>
      <c r="U1162" s="6">
        <f>IF(T1162&gt;0,M1162,-999)</f>
        <v>-999</v>
      </c>
      <c r="V1162">
        <v>199410</v>
      </c>
      <c r="W1162">
        <v>1994</v>
      </c>
    </row>
    <row r="1163" spans="1:23" x14ac:dyDescent="0.25">
      <c r="A1163" s="14">
        <v>34630</v>
      </c>
      <c r="B1163" s="3">
        <v>296</v>
      </c>
      <c r="C1163" s="4">
        <v>4.47</v>
      </c>
      <c r="D1163" s="5">
        <v>-0.5</v>
      </c>
      <c r="E1163" s="5">
        <v>4.7</v>
      </c>
      <c r="F1163" s="5">
        <v>-3</v>
      </c>
      <c r="G1163" s="4">
        <v>92.8</v>
      </c>
      <c r="H1163" s="4">
        <v>68.900000000000006</v>
      </c>
      <c r="I1163" s="4">
        <v>0.5</v>
      </c>
      <c r="J1163" s="4">
        <v>4</v>
      </c>
      <c r="K1163" s="4">
        <v>1.1000000000000001</v>
      </c>
      <c r="L1163" s="4">
        <v>0</v>
      </c>
      <c r="M1163" s="4">
        <v>-999</v>
      </c>
      <c r="N1163" s="4">
        <v>-999</v>
      </c>
      <c r="O1163" s="4">
        <v>0.3</v>
      </c>
      <c r="P1163" s="5">
        <v>-999</v>
      </c>
      <c r="Q1163" s="5">
        <v>-999</v>
      </c>
      <c r="R1163" s="6">
        <v>0.58699999999999997</v>
      </c>
      <c r="S1163" s="34">
        <f>ROUND((0.6105*(EXP((17.273*E1163)/(E1163+237.3))))*(100-H1163)/100,3)</f>
        <v>0.26600000000000001</v>
      </c>
      <c r="T1163" s="6">
        <f>IF(V1163&lt;V1164,L1163,0)</f>
        <v>0</v>
      </c>
      <c r="U1163" s="6">
        <f>IF(T1163&gt;0,M1163,-999)</f>
        <v>-999</v>
      </c>
      <c r="V1163">
        <v>199410</v>
      </c>
      <c r="W1163">
        <v>1994</v>
      </c>
    </row>
    <row r="1164" spans="1:23" x14ac:dyDescent="0.25">
      <c r="A1164" s="14">
        <v>34631</v>
      </c>
      <c r="B1164" s="3">
        <v>297</v>
      </c>
      <c r="C1164" s="4">
        <v>9.2799999999999994</v>
      </c>
      <c r="D1164" s="5">
        <v>1.9</v>
      </c>
      <c r="E1164" s="5">
        <v>8.1</v>
      </c>
      <c r="F1164" s="5">
        <v>-2.1</v>
      </c>
      <c r="G1164" s="4">
        <v>80.400000000000006</v>
      </c>
      <c r="H1164" s="4">
        <v>54.5</v>
      </c>
      <c r="I1164" s="4">
        <v>1.1000000000000001</v>
      </c>
      <c r="J1164" s="4">
        <v>5.3</v>
      </c>
      <c r="K1164" s="4">
        <v>0</v>
      </c>
      <c r="L1164" s="4">
        <v>0</v>
      </c>
      <c r="M1164" s="4">
        <v>-999</v>
      </c>
      <c r="N1164" s="4">
        <v>-999</v>
      </c>
      <c r="O1164" s="4">
        <v>0.3</v>
      </c>
      <c r="P1164" s="5">
        <v>-999</v>
      </c>
      <c r="Q1164" s="5">
        <v>-999</v>
      </c>
      <c r="R1164" s="6">
        <v>0.59</v>
      </c>
      <c r="S1164" s="34">
        <f>ROUND((0.6105*(EXP((17.273*E1164)/(E1164+237.3))))*(100-H1164)/100,3)</f>
        <v>0.49099999999999999</v>
      </c>
      <c r="T1164" s="6">
        <f>IF(V1164&lt;V1165,L1164,0)</f>
        <v>0</v>
      </c>
      <c r="U1164" s="6">
        <f>IF(T1164&gt;0,M1164,-999)</f>
        <v>-999</v>
      </c>
      <c r="V1164">
        <v>199410</v>
      </c>
      <c r="W1164">
        <v>1994</v>
      </c>
    </row>
    <row r="1165" spans="1:23" x14ac:dyDescent="0.25">
      <c r="A1165" s="14">
        <v>34632</v>
      </c>
      <c r="B1165" s="3">
        <v>298</v>
      </c>
      <c r="C1165" s="4">
        <v>9.5</v>
      </c>
      <c r="D1165" s="5">
        <v>4.9000000000000004</v>
      </c>
      <c r="E1165" s="5">
        <v>11.2</v>
      </c>
      <c r="F1165" s="5">
        <v>0.7</v>
      </c>
      <c r="G1165" s="4">
        <v>66.599999999999994</v>
      </c>
      <c r="H1165" s="4">
        <v>40.4</v>
      </c>
      <c r="I1165" s="4">
        <v>1.5</v>
      </c>
      <c r="J1165" s="4">
        <v>8.1999999999999993</v>
      </c>
      <c r="K1165" s="4">
        <v>0</v>
      </c>
      <c r="L1165" s="4">
        <v>0</v>
      </c>
      <c r="M1165" s="4">
        <v>-999</v>
      </c>
      <c r="N1165" s="4">
        <v>-999</v>
      </c>
      <c r="O1165" s="4">
        <v>0.6</v>
      </c>
      <c r="P1165" s="5">
        <v>-999</v>
      </c>
      <c r="Q1165" s="5">
        <v>-999</v>
      </c>
      <c r="R1165" s="6">
        <v>0.53600000000000003</v>
      </c>
      <c r="S1165" s="34">
        <f>ROUND((0.6105*(EXP((17.273*E1165)/(E1165+237.3))))*(100-H1165)/100,3)</f>
        <v>0.79300000000000004</v>
      </c>
      <c r="T1165" s="6">
        <f>IF(V1165&lt;V1166,L1165,0)</f>
        <v>0</v>
      </c>
      <c r="U1165" s="6">
        <f>IF(T1165&gt;0,M1165,-999)</f>
        <v>-999</v>
      </c>
      <c r="V1165">
        <v>199410</v>
      </c>
      <c r="W1165">
        <v>1994</v>
      </c>
    </row>
    <row r="1166" spans="1:23" x14ac:dyDescent="0.25">
      <c r="A1166" s="14">
        <v>34633</v>
      </c>
      <c r="B1166" s="3">
        <v>299</v>
      </c>
      <c r="C1166" s="4">
        <v>1.55</v>
      </c>
      <c r="D1166" s="5">
        <v>1.4</v>
      </c>
      <c r="E1166" s="5">
        <v>3.8</v>
      </c>
      <c r="F1166" s="5">
        <v>-1.3</v>
      </c>
      <c r="G1166" s="4">
        <v>94.6</v>
      </c>
      <c r="H1166" s="4">
        <v>82.6</v>
      </c>
      <c r="I1166" s="4">
        <v>2.5</v>
      </c>
      <c r="J1166" s="4">
        <v>7.9</v>
      </c>
      <c r="K1166" s="4">
        <v>7</v>
      </c>
      <c r="L1166" s="4">
        <v>0</v>
      </c>
      <c r="M1166" s="4">
        <v>-999</v>
      </c>
      <c r="N1166" s="4">
        <v>-999</v>
      </c>
      <c r="O1166" s="4">
        <v>1.4</v>
      </c>
      <c r="P1166" s="5">
        <v>-999</v>
      </c>
      <c r="Q1166" s="5">
        <v>-999</v>
      </c>
      <c r="R1166" s="6">
        <v>0.66400000000000003</v>
      </c>
      <c r="S1166" s="34">
        <f>ROUND((0.6105*(EXP((17.273*E1166)/(E1166+237.3))))*(100-H1166)/100,3)</f>
        <v>0.13900000000000001</v>
      </c>
      <c r="T1166" s="6">
        <f>IF(V1166&lt;V1167,L1166,0)</f>
        <v>0</v>
      </c>
      <c r="U1166" s="6">
        <f>IF(T1166&gt;0,M1166,-999)</f>
        <v>-999</v>
      </c>
      <c r="V1166">
        <v>199410</v>
      </c>
      <c r="W1166">
        <v>1994</v>
      </c>
    </row>
    <row r="1167" spans="1:23" x14ac:dyDescent="0.25">
      <c r="A1167" s="14">
        <v>34634</v>
      </c>
      <c r="B1167" s="3">
        <v>300</v>
      </c>
      <c r="C1167" s="4">
        <v>5.99</v>
      </c>
      <c r="D1167" s="5">
        <v>-0.8</v>
      </c>
      <c r="E1167" s="5">
        <v>4.8</v>
      </c>
      <c r="F1167" s="5">
        <v>-3.7</v>
      </c>
      <c r="G1167" s="4">
        <v>84.4</v>
      </c>
      <c r="H1167" s="4">
        <v>50.2</v>
      </c>
      <c r="I1167" s="4">
        <v>1.7</v>
      </c>
      <c r="J1167" s="4">
        <v>5.6</v>
      </c>
      <c r="K1167" s="4">
        <v>2.6</v>
      </c>
      <c r="L1167" s="4">
        <v>0</v>
      </c>
      <c r="M1167" s="4">
        <v>-999</v>
      </c>
      <c r="N1167" s="4">
        <v>-999</v>
      </c>
      <c r="O1167" s="4">
        <v>0.9</v>
      </c>
      <c r="P1167" s="5">
        <v>-999</v>
      </c>
      <c r="Q1167" s="5">
        <v>-999</v>
      </c>
      <c r="R1167" s="6">
        <v>0.432</v>
      </c>
      <c r="S1167" s="34">
        <f>ROUND((0.6105*(EXP((17.273*E1167)/(E1167+237.3))))*(100-H1167)/100,3)</f>
        <v>0.42799999999999999</v>
      </c>
      <c r="T1167" s="6">
        <f>IF(V1167&lt;V1168,L1167,0)</f>
        <v>0</v>
      </c>
      <c r="U1167" s="6">
        <f>IF(T1167&gt;0,M1167,-999)</f>
        <v>-999</v>
      </c>
      <c r="V1167">
        <v>199410</v>
      </c>
      <c r="W1167">
        <v>1994</v>
      </c>
    </row>
    <row r="1168" spans="1:23" x14ac:dyDescent="0.25">
      <c r="A1168" s="14">
        <v>34635</v>
      </c>
      <c r="B1168" s="3">
        <v>301</v>
      </c>
      <c r="C1168" s="4">
        <v>2.68</v>
      </c>
      <c r="D1168" s="5">
        <v>-3.8</v>
      </c>
      <c r="E1168" s="5">
        <v>-2.4</v>
      </c>
      <c r="F1168" s="5">
        <v>-5.7</v>
      </c>
      <c r="G1168" s="4">
        <v>90.2</v>
      </c>
      <c r="H1168" s="4">
        <v>79</v>
      </c>
      <c r="I1168" s="4">
        <v>1.3</v>
      </c>
      <c r="J1168" s="4">
        <v>5.0999999999999996</v>
      </c>
      <c r="K1168" s="4">
        <v>3.7</v>
      </c>
      <c r="L1168" s="4">
        <v>-999</v>
      </c>
      <c r="M1168" s="4">
        <v>-999</v>
      </c>
      <c r="N1168" s="4">
        <v>-999</v>
      </c>
      <c r="O1168" s="4">
        <v>0.4</v>
      </c>
      <c r="P1168" s="5">
        <v>-999</v>
      </c>
      <c r="Q1168" s="5">
        <v>-999</v>
      </c>
      <c r="R1168" s="6">
        <v>0.40500000000000003</v>
      </c>
      <c r="S1168" s="34">
        <f>ROUND((0.6105*(EXP((17.273*E1168)/(E1168+237.3))))*(100-H1168)/100,3)</f>
        <v>0.107</v>
      </c>
      <c r="T1168" s="6">
        <f>IF(V1168&lt;V1169,L1168,0)</f>
        <v>0</v>
      </c>
      <c r="U1168" s="6">
        <f>IF(T1168&gt;0,M1168,-999)</f>
        <v>-999</v>
      </c>
      <c r="V1168">
        <v>199410</v>
      </c>
      <c r="W1168">
        <v>1994</v>
      </c>
    </row>
    <row r="1169" spans="1:23" x14ac:dyDescent="0.25">
      <c r="A1169" s="14">
        <v>34636</v>
      </c>
      <c r="B1169" s="3">
        <v>302</v>
      </c>
      <c r="C1169" s="4">
        <v>7.58</v>
      </c>
      <c r="D1169" s="5">
        <v>-3.9</v>
      </c>
      <c r="E1169" s="5">
        <v>1</v>
      </c>
      <c r="F1169" s="5">
        <v>-8.1999999999999993</v>
      </c>
      <c r="G1169" s="4">
        <v>77.400000000000006</v>
      </c>
      <c r="H1169" s="4">
        <v>51.4</v>
      </c>
      <c r="I1169" s="4">
        <v>0.9</v>
      </c>
      <c r="J1169" s="4">
        <v>5.5</v>
      </c>
      <c r="K1169" s="4">
        <v>0</v>
      </c>
      <c r="L1169" s="4">
        <v>-999</v>
      </c>
      <c r="M1169" s="4">
        <v>-999</v>
      </c>
      <c r="N1169" s="4">
        <v>-999</v>
      </c>
      <c r="O1169" s="4">
        <v>0.3</v>
      </c>
      <c r="P1169" s="5">
        <v>-999</v>
      </c>
      <c r="Q1169" s="5">
        <v>-999</v>
      </c>
      <c r="R1169" s="6">
        <v>0.33800000000000002</v>
      </c>
      <c r="S1169" s="34">
        <f>ROUND((0.6105*(EXP((17.273*E1169)/(E1169+237.3))))*(100-H1169)/100,3)</f>
        <v>0.31900000000000001</v>
      </c>
      <c r="T1169" s="6">
        <f>IF(V1169&lt;V1170,L1169,0)</f>
        <v>0</v>
      </c>
      <c r="U1169" s="6">
        <f>IF(T1169&gt;0,M1169,-999)</f>
        <v>-999</v>
      </c>
      <c r="V1169">
        <v>199410</v>
      </c>
      <c r="W1169">
        <v>1994</v>
      </c>
    </row>
    <row r="1170" spans="1:23" x14ac:dyDescent="0.25">
      <c r="A1170" s="14">
        <v>34637</v>
      </c>
      <c r="B1170" s="3">
        <v>303</v>
      </c>
      <c r="C1170" s="4">
        <v>5</v>
      </c>
      <c r="D1170" s="5">
        <v>-3.9</v>
      </c>
      <c r="E1170" s="5">
        <v>-0.7</v>
      </c>
      <c r="F1170" s="5">
        <v>-5.0999999999999996</v>
      </c>
      <c r="G1170" s="4">
        <v>92</v>
      </c>
      <c r="H1170" s="4">
        <v>75</v>
      </c>
      <c r="I1170" s="4">
        <v>1.4</v>
      </c>
      <c r="J1170" s="4">
        <v>5.6</v>
      </c>
      <c r="K1170" s="4">
        <v>1.6</v>
      </c>
      <c r="L1170" s="4">
        <v>-999</v>
      </c>
      <c r="M1170" s="4">
        <v>-999</v>
      </c>
      <c r="N1170" s="4">
        <v>-999</v>
      </c>
      <c r="O1170" s="4">
        <v>0.2</v>
      </c>
      <c r="P1170" s="5">
        <v>-999</v>
      </c>
      <c r="Q1170" s="5">
        <v>-999</v>
      </c>
      <c r="R1170" s="6">
        <v>0.435</v>
      </c>
      <c r="S1170" s="34">
        <f>ROUND((0.6105*(EXP((17.273*E1170)/(E1170+237.3))))*(100-H1170)/100,3)</f>
        <v>0.14499999999999999</v>
      </c>
      <c r="T1170" s="6">
        <f>IF(V1170&lt;V1171,L1170,0)</f>
        <v>0</v>
      </c>
      <c r="U1170" s="6">
        <f>IF(T1170&gt;0,M1170,-999)</f>
        <v>-999</v>
      </c>
      <c r="V1170">
        <v>199410</v>
      </c>
      <c r="W1170">
        <v>1994</v>
      </c>
    </row>
    <row r="1171" spans="1:23" x14ac:dyDescent="0.25">
      <c r="A1171" s="14">
        <v>34638</v>
      </c>
      <c r="B1171" s="3">
        <v>304</v>
      </c>
      <c r="C1171" s="4">
        <v>4.07</v>
      </c>
      <c r="D1171" s="5">
        <v>-3.5</v>
      </c>
      <c r="E1171" s="5">
        <v>-0.8</v>
      </c>
      <c r="F1171" s="5">
        <v>-5.5</v>
      </c>
      <c r="G1171" s="4">
        <v>95.7</v>
      </c>
      <c r="H1171" s="4">
        <v>73.900000000000006</v>
      </c>
      <c r="I1171" s="4">
        <v>2.4</v>
      </c>
      <c r="J1171" s="4">
        <v>9.1</v>
      </c>
      <c r="K1171" s="4">
        <v>2.5</v>
      </c>
      <c r="L1171" s="4">
        <v>-999</v>
      </c>
      <c r="M1171" s="4">
        <v>-999</v>
      </c>
      <c r="N1171" s="4">
        <v>-999</v>
      </c>
      <c r="O1171" s="4">
        <v>0.3</v>
      </c>
      <c r="P1171" s="5">
        <v>-999</v>
      </c>
      <c r="Q1171" s="5">
        <v>-999</v>
      </c>
      <c r="R1171" s="6">
        <v>0.42499999999999999</v>
      </c>
      <c r="S1171" s="34">
        <f>ROUND((0.6105*(EXP((17.273*E1171)/(E1171+237.3))))*(100-H1171)/100,3)</f>
        <v>0.15</v>
      </c>
      <c r="T1171" s="6">
        <f>IF(V1171&lt;V1172,L1171,0)</f>
        <v>-999</v>
      </c>
      <c r="U1171" s="6">
        <f>IF(T1171&gt;0,M1171,-999)</f>
        <v>-999</v>
      </c>
      <c r="V1171">
        <v>199410</v>
      </c>
      <c r="W1171">
        <v>1994</v>
      </c>
    </row>
    <row r="1172" spans="1:23" x14ac:dyDescent="0.25">
      <c r="A1172" s="14">
        <v>34639</v>
      </c>
      <c r="B1172" s="3">
        <v>305</v>
      </c>
      <c r="C1172" s="4">
        <v>1.98</v>
      </c>
      <c r="D1172" s="5">
        <v>-7.3</v>
      </c>
      <c r="E1172" s="5">
        <v>-4.5999999999999996</v>
      </c>
      <c r="F1172" s="5">
        <v>-10.6</v>
      </c>
      <c r="G1172" s="4">
        <v>92.7</v>
      </c>
      <c r="H1172" s="4">
        <v>83</v>
      </c>
      <c r="I1172" s="4">
        <v>0.9</v>
      </c>
      <c r="J1172" s="4">
        <v>4.2</v>
      </c>
      <c r="K1172" s="4">
        <v>0</v>
      </c>
      <c r="L1172" s="4">
        <v>-999</v>
      </c>
      <c r="M1172" s="4">
        <v>-999</v>
      </c>
      <c r="N1172" s="4">
        <v>-999</v>
      </c>
      <c r="O1172" s="4">
        <v>0.3</v>
      </c>
      <c r="P1172" s="5">
        <v>-999</v>
      </c>
      <c r="Q1172" s="5">
        <v>-999</v>
      </c>
      <c r="R1172" s="6">
        <v>0.35899999999999999</v>
      </c>
      <c r="S1172" s="34">
        <f>ROUND((0.6105*(EXP((17.273*E1172)/(E1172+237.3))))*(100-H1172)/100,3)</f>
        <v>7.3999999999999996E-2</v>
      </c>
      <c r="T1172" s="6">
        <f>IF(V1172&lt;V1173,L1172,0)</f>
        <v>0</v>
      </c>
      <c r="U1172" s="6">
        <f>IF(T1172&gt;0,M1172,-999)</f>
        <v>-999</v>
      </c>
      <c r="V1172">
        <v>199411</v>
      </c>
      <c r="W1172">
        <v>1994</v>
      </c>
    </row>
    <row r="1173" spans="1:23" x14ac:dyDescent="0.25">
      <c r="A1173" s="14">
        <v>34640</v>
      </c>
      <c r="B1173" s="3">
        <v>306</v>
      </c>
      <c r="C1173" s="4">
        <v>1.77</v>
      </c>
      <c r="D1173" s="5">
        <v>-10.6</v>
      </c>
      <c r="E1173" s="5">
        <v>-8.5</v>
      </c>
      <c r="F1173" s="5">
        <v>-16</v>
      </c>
      <c r="G1173" s="4">
        <v>91.5</v>
      </c>
      <c r="H1173" s="4">
        <v>85.2</v>
      </c>
      <c r="I1173" s="4">
        <v>0.3</v>
      </c>
      <c r="J1173" s="4">
        <v>2.2999999999999998</v>
      </c>
      <c r="K1173" s="4">
        <v>4.4000000000000004</v>
      </c>
      <c r="L1173" s="4">
        <v>-999</v>
      </c>
      <c r="M1173" s="4">
        <v>-999</v>
      </c>
      <c r="N1173" s="4">
        <v>-999</v>
      </c>
      <c r="O1173" s="4">
        <v>0.4</v>
      </c>
      <c r="P1173" s="5">
        <v>-999</v>
      </c>
      <c r="Q1173" s="5">
        <v>-999</v>
      </c>
      <c r="R1173" s="6">
        <v>0.27500000000000002</v>
      </c>
      <c r="S1173" s="34">
        <f>ROUND((0.6105*(EXP((17.273*E1173)/(E1173+237.3))))*(100-H1173)/100,3)</f>
        <v>4.8000000000000001E-2</v>
      </c>
      <c r="T1173" s="6">
        <f>IF(V1173&lt;V1174,L1173,0)</f>
        <v>0</v>
      </c>
      <c r="U1173" s="6">
        <f>IF(T1173&gt;0,M1173,-999)</f>
        <v>-999</v>
      </c>
      <c r="V1173">
        <v>199411</v>
      </c>
      <c r="W1173">
        <v>1994</v>
      </c>
    </row>
    <row r="1174" spans="1:23" x14ac:dyDescent="0.25">
      <c r="A1174" s="14">
        <v>34641</v>
      </c>
      <c r="B1174" s="3">
        <v>307</v>
      </c>
      <c r="C1174" s="4">
        <v>2.81</v>
      </c>
      <c r="D1174" s="5">
        <v>-9.1</v>
      </c>
      <c r="E1174" s="5">
        <v>-5.9</v>
      </c>
      <c r="F1174" s="5">
        <v>-15.7</v>
      </c>
      <c r="G1174" s="4">
        <v>90.3</v>
      </c>
      <c r="H1174" s="4">
        <v>75.900000000000006</v>
      </c>
      <c r="I1174" s="4">
        <v>0.5</v>
      </c>
      <c r="J1174" s="4">
        <v>4</v>
      </c>
      <c r="K1174" s="4">
        <v>0</v>
      </c>
      <c r="L1174" s="4">
        <v>-999</v>
      </c>
      <c r="M1174" s="4">
        <v>-999</v>
      </c>
      <c r="N1174" s="4">
        <v>-999</v>
      </c>
      <c r="O1174" s="4">
        <v>0.4</v>
      </c>
      <c r="P1174" s="5">
        <v>-999</v>
      </c>
      <c r="Q1174" s="5">
        <v>-999</v>
      </c>
      <c r="R1174" s="6">
        <v>0.29799999999999999</v>
      </c>
      <c r="S1174" s="34">
        <f>ROUND((0.6105*(EXP((17.273*E1174)/(E1174+237.3))))*(100-H1174)/100,3)</f>
        <v>9.5000000000000001E-2</v>
      </c>
      <c r="T1174" s="6">
        <f>IF(V1174&lt;V1175,L1174,0)</f>
        <v>0</v>
      </c>
      <c r="U1174" s="6">
        <f>IF(T1174&gt;0,M1174,-999)</f>
        <v>-999</v>
      </c>
      <c r="V1174">
        <v>199411</v>
      </c>
      <c r="W1174">
        <v>1994</v>
      </c>
    </row>
    <row r="1175" spans="1:23" x14ac:dyDescent="0.25">
      <c r="A1175" s="14">
        <v>34642</v>
      </c>
      <c r="B1175" s="3">
        <v>308</v>
      </c>
      <c r="C1175" s="4">
        <v>1.93</v>
      </c>
      <c r="D1175" s="5">
        <v>-7.9</v>
      </c>
      <c r="E1175" s="5">
        <v>-3.5</v>
      </c>
      <c r="F1175" s="5">
        <v>-13.7</v>
      </c>
      <c r="G1175" s="4">
        <v>93.4</v>
      </c>
      <c r="H1175" s="4">
        <v>88.4</v>
      </c>
      <c r="I1175" s="4">
        <v>0.9</v>
      </c>
      <c r="J1175" s="4">
        <v>6.1</v>
      </c>
      <c r="K1175" s="4">
        <v>3.4</v>
      </c>
      <c r="L1175" s="4">
        <v>-999</v>
      </c>
      <c r="M1175" s="4">
        <v>-999</v>
      </c>
      <c r="N1175" s="4">
        <v>-999</v>
      </c>
      <c r="O1175" s="4">
        <v>0.4</v>
      </c>
      <c r="P1175" s="5">
        <v>-999</v>
      </c>
      <c r="Q1175" s="5">
        <v>-999</v>
      </c>
      <c r="R1175" s="6">
        <v>0.41599999999999998</v>
      </c>
      <c r="S1175" s="34">
        <f>ROUND((0.6105*(EXP((17.273*E1175)/(E1175+237.3))))*(100-H1175)/100,3)</f>
        <v>5.5E-2</v>
      </c>
      <c r="T1175" s="6">
        <f>IF(V1175&lt;V1176,L1175,0)</f>
        <v>0</v>
      </c>
      <c r="U1175" s="6">
        <f>IF(T1175&gt;0,M1175,-999)</f>
        <v>-999</v>
      </c>
      <c r="V1175">
        <v>199411</v>
      </c>
      <c r="W1175">
        <v>1994</v>
      </c>
    </row>
    <row r="1176" spans="1:23" x14ac:dyDescent="0.25">
      <c r="A1176" s="14">
        <v>34643</v>
      </c>
      <c r="B1176" s="3">
        <v>309</v>
      </c>
      <c r="C1176" s="4">
        <v>7.87</v>
      </c>
      <c r="D1176" s="5">
        <v>-7.8</v>
      </c>
      <c r="E1176" s="5">
        <v>-1.2</v>
      </c>
      <c r="F1176" s="5">
        <v>-13.7</v>
      </c>
      <c r="G1176" s="4">
        <v>79</v>
      </c>
      <c r="H1176" s="4">
        <v>45.5</v>
      </c>
      <c r="I1176" s="4">
        <v>1.4</v>
      </c>
      <c r="J1176" s="4">
        <v>6</v>
      </c>
      <c r="K1176" s="4">
        <v>5.8</v>
      </c>
      <c r="L1176" s="4">
        <v>-999</v>
      </c>
      <c r="M1176" s="4">
        <v>-999</v>
      </c>
      <c r="N1176" s="4">
        <v>-999</v>
      </c>
      <c r="O1176" s="4">
        <v>0.5</v>
      </c>
      <c r="P1176" s="5">
        <v>-999</v>
      </c>
      <c r="Q1176" s="5">
        <v>-999</v>
      </c>
      <c r="R1176" s="6">
        <v>0.255</v>
      </c>
      <c r="S1176" s="34">
        <f>ROUND((0.6105*(EXP((17.273*E1176)/(E1176+237.3))))*(100-H1176)/100,3)</f>
        <v>0.30499999999999999</v>
      </c>
      <c r="T1176" s="6">
        <f>IF(V1176&lt;V1177,L1176,0)</f>
        <v>0</v>
      </c>
      <c r="U1176" s="6">
        <f>IF(T1176&gt;0,M1176,-999)</f>
        <v>-999</v>
      </c>
      <c r="V1176">
        <v>199411</v>
      </c>
      <c r="W1176">
        <v>1994</v>
      </c>
    </row>
    <row r="1177" spans="1:23" x14ac:dyDescent="0.25">
      <c r="A1177" s="14">
        <v>34644</v>
      </c>
      <c r="B1177" s="3">
        <v>310</v>
      </c>
      <c r="C1177" s="4">
        <v>1.89</v>
      </c>
      <c r="D1177" s="5">
        <v>-6.9</v>
      </c>
      <c r="E1177" s="5">
        <v>-4.4000000000000004</v>
      </c>
      <c r="F1177" s="5">
        <v>-9.1999999999999993</v>
      </c>
      <c r="G1177" s="4">
        <v>92.6</v>
      </c>
      <c r="H1177" s="4">
        <v>81.7</v>
      </c>
      <c r="I1177" s="4">
        <v>1.5</v>
      </c>
      <c r="J1177" s="4">
        <v>5.8</v>
      </c>
      <c r="K1177" s="4">
        <v>0</v>
      </c>
      <c r="L1177" s="4">
        <v>-999</v>
      </c>
      <c r="M1177" s="4">
        <v>-999</v>
      </c>
      <c r="N1177" s="4">
        <v>-999</v>
      </c>
      <c r="O1177" s="4">
        <v>0.5</v>
      </c>
      <c r="P1177" s="5">
        <v>-999</v>
      </c>
      <c r="Q1177" s="5">
        <v>-999</v>
      </c>
      <c r="R1177" s="6">
        <v>0.36099999999999999</v>
      </c>
      <c r="S1177" s="34">
        <f>ROUND((0.6105*(EXP((17.273*E1177)/(E1177+237.3))))*(100-H1177)/100,3)</f>
        <v>8.1000000000000003E-2</v>
      </c>
      <c r="T1177" s="6">
        <f>IF(V1177&lt;V1178,L1177,0)</f>
        <v>0</v>
      </c>
      <c r="U1177" s="6">
        <f>IF(T1177&gt;0,M1177,-999)</f>
        <v>-999</v>
      </c>
      <c r="V1177">
        <v>199411</v>
      </c>
      <c r="W1177">
        <v>1994</v>
      </c>
    </row>
    <row r="1178" spans="1:23" x14ac:dyDescent="0.25">
      <c r="A1178" s="14">
        <v>34645</v>
      </c>
      <c r="B1178" s="3">
        <v>311</v>
      </c>
      <c r="C1178" s="4">
        <v>3.5</v>
      </c>
      <c r="D1178" s="5">
        <v>-5.5</v>
      </c>
      <c r="E1178" s="5">
        <v>-2.2000000000000002</v>
      </c>
      <c r="F1178" s="5">
        <v>-8.4</v>
      </c>
      <c r="G1178" s="4">
        <v>89.6</v>
      </c>
      <c r="H1178" s="4">
        <v>73.5</v>
      </c>
      <c r="I1178" s="4">
        <v>0.8</v>
      </c>
      <c r="J1178" s="4">
        <v>4.9000000000000004</v>
      </c>
      <c r="K1178" s="4">
        <v>3.2</v>
      </c>
      <c r="L1178" s="4">
        <v>-999</v>
      </c>
      <c r="M1178" s="4">
        <v>-999</v>
      </c>
      <c r="N1178" s="4">
        <v>-999</v>
      </c>
      <c r="O1178" s="4">
        <v>0.6</v>
      </c>
      <c r="P1178" s="5">
        <v>-999</v>
      </c>
      <c r="Q1178" s="5">
        <v>-999</v>
      </c>
      <c r="R1178" s="6">
        <v>0.38300000000000001</v>
      </c>
      <c r="S1178" s="34">
        <f>ROUND((0.6105*(EXP((17.273*E1178)/(E1178+237.3))))*(100-H1178)/100,3)</f>
        <v>0.13800000000000001</v>
      </c>
      <c r="T1178" s="6">
        <f>IF(V1178&lt;V1179,L1178,0)</f>
        <v>0</v>
      </c>
      <c r="U1178" s="6">
        <f>IF(T1178&gt;0,M1178,-999)</f>
        <v>-999</v>
      </c>
      <c r="V1178">
        <v>199411</v>
      </c>
      <c r="W1178">
        <v>1994</v>
      </c>
    </row>
    <row r="1179" spans="1:23" x14ac:dyDescent="0.25">
      <c r="A1179" s="14">
        <v>34646</v>
      </c>
      <c r="B1179" s="3">
        <v>312</v>
      </c>
      <c r="C1179" s="4">
        <v>2.56</v>
      </c>
      <c r="D1179" s="5">
        <v>-5.0999999999999996</v>
      </c>
      <c r="E1179" s="5">
        <v>-3.2</v>
      </c>
      <c r="F1179" s="5">
        <v>-6.3</v>
      </c>
      <c r="G1179" s="4">
        <v>90.6</v>
      </c>
      <c r="H1179" s="4">
        <v>78.7</v>
      </c>
      <c r="I1179" s="4">
        <v>2.1</v>
      </c>
      <c r="J1179" s="4">
        <v>8.5</v>
      </c>
      <c r="K1179" s="4">
        <v>0</v>
      </c>
      <c r="L1179" s="4">
        <v>-999</v>
      </c>
      <c r="M1179" s="4">
        <v>-999</v>
      </c>
      <c r="N1179" s="4">
        <v>-999</v>
      </c>
      <c r="O1179" s="4">
        <v>0.6</v>
      </c>
      <c r="P1179" s="5">
        <v>-999</v>
      </c>
      <c r="Q1179" s="5">
        <v>-999</v>
      </c>
      <c r="R1179" s="6">
        <v>0.38100000000000001</v>
      </c>
      <c r="S1179" s="34">
        <f>ROUND((0.6105*(EXP((17.273*E1179)/(E1179+237.3))))*(100-H1179)/100,3)</f>
        <v>0.10299999999999999</v>
      </c>
      <c r="T1179" s="6">
        <f>IF(V1179&lt;V1180,L1179,0)</f>
        <v>0</v>
      </c>
      <c r="U1179" s="6">
        <f>IF(T1179&gt;0,M1179,-999)</f>
        <v>-999</v>
      </c>
      <c r="V1179">
        <v>199411</v>
      </c>
      <c r="W1179">
        <v>1994</v>
      </c>
    </row>
    <row r="1180" spans="1:23" x14ac:dyDescent="0.25">
      <c r="A1180" s="14">
        <v>34647</v>
      </c>
      <c r="B1180" s="3">
        <v>313</v>
      </c>
      <c r="C1180" s="4">
        <v>1.78</v>
      </c>
      <c r="D1180" s="5">
        <v>-4.3</v>
      </c>
      <c r="E1180" s="5">
        <v>-2.2000000000000002</v>
      </c>
      <c r="F1180" s="5">
        <v>-6.3</v>
      </c>
      <c r="G1180" s="4">
        <v>96.7</v>
      </c>
      <c r="H1180" s="4">
        <v>94.4</v>
      </c>
      <c r="I1180" s="4">
        <v>2.1</v>
      </c>
      <c r="J1180" s="4">
        <v>8.3000000000000007</v>
      </c>
      <c r="K1180" s="4">
        <v>0.2</v>
      </c>
      <c r="L1180" s="4">
        <v>-999</v>
      </c>
      <c r="M1180" s="4">
        <v>-999</v>
      </c>
      <c r="N1180" s="4">
        <v>-999</v>
      </c>
      <c r="O1180" s="4">
        <v>0.6</v>
      </c>
      <c r="P1180" s="5">
        <v>-999</v>
      </c>
      <c r="Q1180" s="5">
        <v>-999</v>
      </c>
      <c r="R1180" s="6">
        <v>0.48899999999999999</v>
      </c>
      <c r="S1180" s="34">
        <f>ROUND((0.6105*(EXP((17.273*E1180)/(E1180+237.3))))*(100-H1180)/100,3)</f>
        <v>2.9000000000000001E-2</v>
      </c>
      <c r="T1180" s="6">
        <f>IF(V1180&lt;V1181,L1180,0)</f>
        <v>0</v>
      </c>
      <c r="U1180" s="6">
        <f>IF(T1180&gt;0,M1180,-999)</f>
        <v>-999</v>
      </c>
      <c r="V1180">
        <v>199411</v>
      </c>
      <c r="W1180">
        <v>1994</v>
      </c>
    </row>
    <row r="1181" spans="1:23" x14ac:dyDescent="0.25">
      <c r="A1181" s="14">
        <v>34648</v>
      </c>
      <c r="B1181" s="3">
        <v>314</v>
      </c>
      <c r="C1181" s="4">
        <v>5.0199999999999996</v>
      </c>
      <c r="D1181" s="5">
        <v>-3.5</v>
      </c>
      <c r="E1181" s="5">
        <v>2.1</v>
      </c>
      <c r="F1181" s="5">
        <v>-6.6</v>
      </c>
      <c r="G1181" s="4">
        <v>91.7</v>
      </c>
      <c r="H1181" s="4">
        <v>59.6</v>
      </c>
      <c r="I1181" s="4">
        <v>0.3</v>
      </c>
      <c r="J1181" s="4">
        <v>2.6</v>
      </c>
      <c r="K1181" s="4">
        <v>5</v>
      </c>
      <c r="L1181" s="4">
        <v>-999</v>
      </c>
      <c r="M1181" s="4">
        <v>-999</v>
      </c>
      <c r="N1181" s="4">
        <v>-999</v>
      </c>
      <c r="O1181" s="4">
        <v>0.6</v>
      </c>
      <c r="P1181" s="5">
        <v>-999</v>
      </c>
      <c r="Q1181" s="5">
        <v>-999</v>
      </c>
      <c r="R1181" s="6">
        <v>0.42299999999999999</v>
      </c>
      <c r="S1181" s="34">
        <f>ROUND((0.6105*(EXP((17.273*E1181)/(E1181+237.3))))*(100-H1181)/100,3)</f>
        <v>0.28699999999999998</v>
      </c>
      <c r="T1181" s="6">
        <f>IF(V1181&lt;V1182,L1181,0)</f>
        <v>0</v>
      </c>
      <c r="U1181" s="6">
        <f>IF(T1181&gt;0,M1181,-999)</f>
        <v>-999</v>
      </c>
      <c r="V1181">
        <v>199411</v>
      </c>
      <c r="W1181">
        <v>1994</v>
      </c>
    </row>
    <row r="1182" spans="1:23" x14ac:dyDescent="0.25">
      <c r="A1182" s="14">
        <v>34649</v>
      </c>
      <c r="B1182" s="3">
        <v>315</v>
      </c>
      <c r="C1182" s="4">
        <v>1.92</v>
      </c>
      <c r="D1182" s="5">
        <v>-3.5</v>
      </c>
      <c r="E1182" s="5">
        <v>-2.2000000000000002</v>
      </c>
      <c r="F1182" s="5">
        <v>-4.8</v>
      </c>
      <c r="G1182" s="4">
        <v>92.6</v>
      </c>
      <c r="H1182" s="4">
        <v>82.6</v>
      </c>
      <c r="I1182" s="4">
        <v>0.9</v>
      </c>
      <c r="J1182" s="4">
        <v>4.5999999999999996</v>
      </c>
      <c r="K1182" s="4">
        <v>4.0999999999999996</v>
      </c>
      <c r="L1182" s="4">
        <v>-999</v>
      </c>
      <c r="M1182" s="4">
        <v>-999</v>
      </c>
      <c r="N1182" s="4">
        <v>-999</v>
      </c>
      <c r="O1182" s="4">
        <v>0.6</v>
      </c>
      <c r="P1182" s="5">
        <v>-999</v>
      </c>
      <c r="Q1182" s="5">
        <v>-999</v>
      </c>
      <c r="R1182" s="6">
        <v>0.42899999999999999</v>
      </c>
      <c r="S1182" s="34">
        <f>ROUND((0.6105*(EXP((17.273*E1182)/(E1182+237.3))))*(100-H1182)/100,3)</f>
        <v>0.09</v>
      </c>
      <c r="T1182" s="6">
        <f>IF(V1182&lt;V1183,L1182,0)</f>
        <v>0</v>
      </c>
      <c r="U1182" s="6">
        <f>IF(T1182&gt;0,M1182,-999)</f>
        <v>-999</v>
      </c>
      <c r="V1182">
        <v>199411</v>
      </c>
      <c r="W1182">
        <v>1994</v>
      </c>
    </row>
    <row r="1183" spans="1:23" x14ac:dyDescent="0.25">
      <c r="A1183" s="14">
        <v>34650</v>
      </c>
      <c r="B1183" s="3">
        <v>316</v>
      </c>
      <c r="C1183" s="4">
        <v>3.17</v>
      </c>
      <c r="D1183" s="5">
        <v>-7.1</v>
      </c>
      <c r="E1183" s="5">
        <v>-3.6</v>
      </c>
      <c r="F1183" s="5">
        <v>-10</v>
      </c>
      <c r="G1183" s="4">
        <v>93.8</v>
      </c>
      <c r="H1183" s="4">
        <v>84.9</v>
      </c>
      <c r="I1183" s="4">
        <v>0.6</v>
      </c>
      <c r="J1183" s="4">
        <v>3.4</v>
      </c>
      <c r="K1183" s="4">
        <v>5.5</v>
      </c>
      <c r="L1183" s="4">
        <v>-999</v>
      </c>
      <c r="M1183" s="4">
        <v>-999</v>
      </c>
      <c r="N1183" s="4">
        <v>-999</v>
      </c>
      <c r="O1183" s="4">
        <v>0.6</v>
      </c>
      <c r="P1183" s="5">
        <v>-999</v>
      </c>
      <c r="Q1183" s="5">
        <v>-999</v>
      </c>
      <c r="R1183" s="6">
        <v>0.39700000000000002</v>
      </c>
      <c r="S1183" s="34">
        <f>ROUND((0.6105*(EXP((17.273*E1183)/(E1183+237.3))))*(100-H1183)/100,3)</f>
        <v>7.0999999999999994E-2</v>
      </c>
      <c r="T1183" s="6">
        <f>IF(V1183&lt;V1184,L1183,0)</f>
        <v>0</v>
      </c>
      <c r="U1183" s="6">
        <f>IF(T1183&gt;0,M1183,-999)</f>
        <v>-999</v>
      </c>
      <c r="V1183">
        <v>199411</v>
      </c>
      <c r="W1183">
        <v>1994</v>
      </c>
    </row>
    <row r="1184" spans="1:23" x14ac:dyDescent="0.25">
      <c r="A1184" s="14">
        <v>34651</v>
      </c>
      <c r="B1184" s="3">
        <v>317</v>
      </c>
      <c r="C1184" s="4">
        <v>2.6</v>
      </c>
      <c r="D1184" s="5">
        <v>-5.9</v>
      </c>
      <c r="E1184" s="5">
        <v>-4.5</v>
      </c>
      <c r="F1184" s="5">
        <v>-8.1999999999999993</v>
      </c>
      <c r="G1184" s="4">
        <v>89.5</v>
      </c>
      <c r="H1184" s="4">
        <v>82.2</v>
      </c>
      <c r="I1184" s="4">
        <v>0.6</v>
      </c>
      <c r="J1184" s="4">
        <v>6.3</v>
      </c>
      <c r="K1184" s="4">
        <v>0</v>
      </c>
      <c r="L1184" s="4">
        <v>-999</v>
      </c>
      <c r="M1184" s="4">
        <v>-999</v>
      </c>
      <c r="N1184" s="4">
        <v>-999</v>
      </c>
      <c r="O1184" s="4">
        <v>0.6</v>
      </c>
      <c r="P1184" s="5">
        <v>-999</v>
      </c>
      <c r="Q1184" s="5">
        <v>-999</v>
      </c>
      <c r="R1184" s="6">
        <v>0.35799999999999998</v>
      </c>
      <c r="S1184" s="34">
        <f>ROUND((0.6105*(EXP((17.273*E1184)/(E1184+237.3))))*(100-H1184)/100,3)</f>
        <v>7.8E-2</v>
      </c>
      <c r="T1184" s="6">
        <f>IF(V1184&lt;V1185,L1184,0)</f>
        <v>0</v>
      </c>
      <c r="U1184" s="6">
        <f>IF(T1184&gt;0,M1184,-999)</f>
        <v>-999</v>
      </c>
      <c r="V1184">
        <v>199411</v>
      </c>
      <c r="W1184">
        <v>1994</v>
      </c>
    </row>
    <row r="1185" spans="1:23" x14ac:dyDescent="0.25">
      <c r="A1185" s="14">
        <v>34652</v>
      </c>
      <c r="B1185" s="3">
        <v>318</v>
      </c>
      <c r="C1185" s="4">
        <v>2.12</v>
      </c>
      <c r="D1185" s="5">
        <v>-4.2</v>
      </c>
      <c r="E1185" s="5">
        <v>-2.9</v>
      </c>
      <c r="F1185" s="5">
        <v>-5.5</v>
      </c>
      <c r="G1185" s="4">
        <v>92.6</v>
      </c>
      <c r="H1185" s="4">
        <v>84.7</v>
      </c>
      <c r="I1185" s="4">
        <v>2.2999999999999998</v>
      </c>
      <c r="J1185" s="4">
        <v>7.3</v>
      </c>
      <c r="K1185" s="4">
        <v>0</v>
      </c>
      <c r="L1185" s="4">
        <v>-999</v>
      </c>
      <c r="M1185" s="4">
        <v>-999</v>
      </c>
      <c r="N1185" s="4">
        <v>-999</v>
      </c>
      <c r="O1185" s="4">
        <v>0.6</v>
      </c>
      <c r="P1185" s="5">
        <v>-999</v>
      </c>
      <c r="Q1185" s="5">
        <v>-999</v>
      </c>
      <c r="R1185" s="6">
        <v>0.41799999999999998</v>
      </c>
      <c r="S1185" s="34">
        <f>ROUND((0.6105*(EXP((17.273*E1185)/(E1185+237.3))))*(100-H1185)/100,3)</f>
        <v>7.4999999999999997E-2</v>
      </c>
      <c r="T1185" s="6">
        <f>IF(V1185&lt;V1186,L1185,0)</f>
        <v>0</v>
      </c>
      <c r="U1185" s="6">
        <f>IF(T1185&gt;0,M1185,-999)</f>
        <v>-999</v>
      </c>
      <c r="V1185">
        <v>199411</v>
      </c>
      <c r="W1185">
        <v>1994</v>
      </c>
    </row>
    <row r="1186" spans="1:23" x14ac:dyDescent="0.25">
      <c r="A1186" s="14">
        <v>34653</v>
      </c>
      <c r="B1186" s="3">
        <v>319</v>
      </c>
      <c r="C1186" s="4">
        <v>2.0099999999999998</v>
      </c>
      <c r="D1186" s="5">
        <v>-5.4</v>
      </c>
      <c r="E1186" s="5">
        <v>-4.4000000000000004</v>
      </c>
      <c r="F1186" s="5">
        <v>-6.1</v>
      </c>
      <c r="G1186" s="4">
        <v>92.5</v>
      </c>
      <c r="H1186" s="4">
        <v>87.2</v>
      </c>
      <c r="I1186" s="4">
        <v>1.1000000000000001</v>
      </c>
      <c r="J1186" s="4">
        <v>6.3</v>
      </c>
      <c r="K1186" s="4">
        <v>0</v>
      </c>
      <c r="L1186" s="4">
        <v>-999</v>
      </c>
      <c r="M1186" s="4">
        <v>-999</v>
      </c>
      <c r="N1186" s="4">
        <v>-999</v>
      </c>
      <c r="O1186" s="4">
        <v>0.6</v>
      </c>
      <c r="P1186" s="5">
        <v>-999</v>
      </c>
      <c r="Q1186" s="5">
        <v>-999</v>
      </c>
      <c r="R1186" s="6">
        <v>0.38300000000000001</v>
      </c>
      <c r="S1186" s="34">
        <f>ROUND((0.6105*(EXP((17.273*E1186)/(E1186+237.3))))*(100-H1186)/100,3)</f>
        <v>5.6000000000000001E-2</v>
      </c>
      <c r="T1186" s="6">
        <f>IF(V1186&lt;V1187,L1186,0)</f>
        <v>0</v>
      </c>
      <c r="U1186" s="6">
        <f>IF(T1186&gt;0,M1186,-999)</f>
        <v>-999</v>
      </c>
      <c r="V1186">
        <v>199411</v>
      </c>
      <c r="W1186">
        <v>1994</v>
      </c>
    </row>
    <row r="1187" spans="1:23" x14ac:dyDescent="0.25">
      <c r="A1187" s="14">
        <v>34654</v>
      </c>
      <c r="B1187" s="3">
        <v>320</v>
      </c>
      <c r="C1187" s="4">
        <v>0.7</v>
      </c>
      <c r="D1187" s="5">
        <v>-7.6</v>
      </c>
      <c r="E1187" s="5">
        <v>-4.9000000000000004</v>
      </c>
      <c r="F1187" s="5">
        <v>-10.6</v>
      </c>
      <c r="G1187" s="4">
        <v>93.6</v>
      </c>
      <c r="H1187" s="4">
        <v>80.2</v>
      </c>
      <c r="I1187" s="4">
        <v>0.3</v>
      </c>
      <c r="J1187" s="4">
        <v>3.1</v>
      </c>
      <c r="K1187" s="4">
        <v>19.600000000000001</v>
      </c>
      <c r="L1187" s="4">
        <v>-999</v>
      </c>
      <c r="M1187" s="4">
        <v>-999</v>
      </c>
      <c r="N1187" s="4">
        <v>-999</v>
      </c>
      <c r="O1187" s="4">
        <v>0.5</v>
      </c>
      <c r="P1187" s="5">
        <v>-999</v>
      </c>
      <c r="Q1187" s="5">
        <v>-999</v>
      </c>
      <c r="R1187" s="6">
        <v>0.34</v>
      </c>
      <c r="S1187" s="34">
        <f>ROUND((0.6105*(EXP((17.273*E1187)/(E1187+237.3))))*(100-H1187)/100,3)</f>
        <v>8.4000000000000005E-2</v>
      </c>
      <c r="T1187" s="6">
        <f>IF(V1187&lt;V1188,L1187,0)</f>
        <v>0</v>
      </c>
      <c r="U1187" s="6">
        <f>IF(T1187&gt;0,M1187,-999)</f>
        <v>-999</v>
      </c>
      <c r="V1187">
        <v>199411</v>
      </c>
      <c r="W1187">
        <v>1994</v>
      </c>
    </row>
    <row r="1188" spans="1:23" x14ac:dyDescent="0.25">
      <c r="A1188" s="14">
        <v>34655</v>
      </c>
      <c r="B1188" s="3">
        <v>321</v>
      </c>
      <c r="C1188" s="4">
        <v>0.82</v>
      </c>
      <c r="D1188" s="5">
        <v>-10.4</v>
      </c>
      <c r="E1188" s="5">
        <v>-5.7</v>
      </c>
      <c r="F1188" s="5">
        <v>-15.6</v>
      </c>
      <c r="G1188" s="4">
        <v>92.7</v>
      </c>
      <c r="H1188" s="4">
        <v>84.3</v>
      </c>
      <c r="I1188" s="4">
        <v>0.5</v>
      </c>
      <c r="J1188" s="4">
        <v>3.8</v>
      </c>
      <c r="K1188" s="4">
        <v>6</v>
      </c>
      <c r="L1188" s="4">
        <v>-999</v>
      </c>
      <c r="M1188" s="4">
        <v>-999</v>
      </c>
      <c r="N1188" s="4">
        <v>-999</v>
      </c>
      <c r="O1188" s="4">
        <v>0.5</v>
      </c>
      <c r="P1188" s="5">
        <v>-999</v>
      </c>
      <c r="Q1188" s="5">
        <v>-999</v>
      </c>
      <c r="R1188" s="6">
        <v>0.33700000000000002</v>
      </c>
      <c r="S1188" s="34">
        <f>ROUND((0.6105*(EXP((17.273*E1188)/(E1188+237.3))))*(100-H1188)/100,3)</f>
        <v>6.3E-2</v>
      </c>
      <c r="T1188" s="6">
        <f>IF(V1188&lt;V1189,L1188,0)</f>
        <v>0</v>
      </c>
      <c r="U1188" s="6">
        <f>IF(T1188&gt;0,M1188,-999)</f>
        <v>-999</v>
      </c>
      <c r="V1188">
        <v>199411</v>
      </c>
      <c r="W1188">
        <v>1994</v>
      </c>
    </row>
    <row r="1189" spans="1:23" x14ac:dyDescent="0.25">
      <c r="A1189" s="14">
        <v>34656</v>
      </c>
      <c r="B1189" s="3">
        <v>322</v>
      </c>
      <c r="C1189" s="4">
        <v>0.92</v>
      </c>
      <c r="D1189" s="5">
        <v>-10</v>
      </c>
      <c r="E1189" s="5">
        <v>-5.2</v>
      </c>
      <c r="F1189" s="5">
        <v>-16.2</v>
      </c>
      <c r="G1189" s="4">
        <v>84.5</v>
      </c>
      <c r="H1189" s="4">
        <v>65.3</v>
      </c>
      <c r="I1189" s="4">
        <v>0.3</v>
      </c>
      <c r="J1189" s="4">
        <v>2.7</v>
      </c>
      <c r="K1189" s="4">
        <v>0</v>
      </c>
      <c r="L1189" s="4">
        <v>-999</v>
      </c>
      <c r="M1189" s="4">
        <v>-999</v>
      </c>
      <c r="N1189" s="4">
        <v>-999</v>
      </c>
      <c r="O1189" s="4">
        <v>0.5</v>
      </c>
      <c r="P1189" s="5">
        <v>-999</v>
      </c>
      <c r="Q1189" s="5">
        <v>-999</v>
      </c>
      <c r="R1189" s="6">
        <v>0.27100000000000002</v>
      </c>
      <c r="S1189" s="34">
        <f>ROUND((0.6105*(EXP((17.273*E1189)/(E1189+237.3))))*(100-H1189)/100,3)</f>
        <v>0.14399999999999999</v>
      </c>
      <c r="T1189" s="6">
        <f>IF(V1189&lt;V1190,L1189,0)</f>
        <v>0</v>
      </c>
      <c r="U1189" s="6">
        <f>IF(T1189&gt;0,M1189,-999)</f>
        <v>-999</v>
      </c>
      <c r="V1189">
        <v>199411</v>
      </c>
      <c r="W1189">
        <v>1994</v>
      </c>
    </row>
    <row r="1190" spans="1:23" x14ac:dyDescent="0.25">
      <c r="A1190" s="14">
        <v>34657</v>
      </c>
      <c r="B1190" s="3">
        <v>323</v>
      </c>
      <c r="C1190" s="4">
        <v>0.39</v>
      </c>
      <c r="D1190" s="5">
        <v>-6.4</v>
      </c>
      <c r="E1190" s="5">
        <v>-4.7</v>
      </c>
      <c r="F1190" s="5">
        <v>-8.8000000000000007</v>
      </c>
      <c r="G1190" s="4">
        <v>94.8</v>
      </c>
      <c r="H1190" s="4">
        <v>91</v>
      </c>
      <c r="I1190" s="4">
        <v>1</v>
      </c>
      <c r="J1190" s="4">
        <v>5.3</v>
      </c>
      <c r="K1190" s="4">
        <v>0</v>
      </c>
      <c r="L1190" s="4">
        <v>-999</v>
      </c>
      <c r="M1190" s="4">
        <v>-999</v>
      </c>
      <c r="N1190" s="4">
        <v>-999</v>
      </c>
      <c r="O1190" s="4">
        <v>0.5</v>
      </c>
      <c r="P1190" s="5">
        <v>-999</v>
      </c>
      <c r="Q1190" s="5">
        <v>-999</v>
      </c>
      <c r="R1190" s="6">
        <v>0.39100000000000001</v>
      </c>
      <c r="S1190" s="34">
        <f>ROUND((0.6105*(EXP((17.273*E1190)/(E1190+237.3))))*(100-H1190)/100,3)</f>
        <v>3.9E-2</v>
      </c>
      <c r="T1190" s="6">
        <f>IF(V1190&lt;V1191,L1190,0)</f>
        <v>0</v>
      </c>
      <c r="U1190" s="6">
        <f>IF(T1190&gt;0,M1190,-999)</f>
        <v>-999</v>
      </c>
      <c r="V1190">
        <v>199411</v>
      </c>
      <c r="W1190">
        <v>1994</v>
      </c>
    </row>
    <row r="1191" spans="1:23" x14ac:dyDescent="0.25">
      <c r="A1191" s="14">
        <v>34658</v>
      </c>
      <c r="B1191" s="3">
        <v>324</v>
      </c>
      <c r="C1191" s="4">
        <v>0.35</v>
      </c>
      <c r="D1191" s="5">
        <v>-10.6</v>
      </c>
      <c r="E1191" s="5">
        <v>-6.2</v>
      </c>
      <c r="F1191" s="5">
        <v>-13</v>
      </c>
      <c r="G1191" s="4">
        <v>92.3</v>
      </c>
      <c r="H1191" s="4">
        <v>87.2</v>
      </c>
      <c r="I1191" s="4">
        <v>0.4</v>
      </c>
      <c r="J1191" s="4">
        <v>4.0999999999999996</v>
      </c>
      <c r="K1191" s="4">
        <v>3.8</v>
      </c>
      <c r="L1191" s="4">
        <v>-999</v>
      </c>
      <c r="M1191" s="4">
        <v>-999</v>
      </c>
      <c r="N1191" s="4">
        <v>-999</v>
      </c>
      <c r="O1191" s="4">
        <v>0.5</v>
      </c>
      <c r="P1191" s="5">
        <v>-999</v>
      </c>
      <c r="Q1191" s="5">
        <v>-999</v>
      </c>
      <c r="R1191" s="6">
        <v>0.33500000000000002</v>
      </c>
      <c r="S1191" s="34">
        <f>ROUND((0.6105*(EXP((17.273*E1191)/(E1191+237.3))))*(100-H1191)/100,3)</f>
        <v>4.9000000000000002E-2</v>
      </c>
      <c r="T1191" s="6">
        <f>IF(V1191&lt;V1192,L1191,0)</f>
        <v>0</v>
      </c>
      <c r="U1191" s="6">
        <f>IF(T1191&gt;0,M1191,-999)</f>
        <v>-999</v>
      </c>
      <c r="V1191">
        <v>199411</v>
      </c>
      <c r="W1191">
        <v>1994</v>
      </c>
    </row>
    <row r="1192" spans="1:23" x14ac:dyDescent="0.25">
      <c r="A1192" s="14">
        <v>34659</v>
      </c>
      <c r="B1192" s="3">
        <v>325</v>
      </c>
      <c r="C1192" s="4">
        <v>1.76</v>
      </c>
      <c r="D1192" s="5">
        <v>-11.7</v>
      </c>
      <c r="E1192" s="5">
        <v>-6.5</v>
      </c>
      <c r="F1192" s="5">
        <v>-16.5</v>
      </c>
      <c r="G1192" s="4">
        <v>82.2</v>
      </c>
      <c r="H1192" s="4">
        <v>63.5</v>
      </c>
      <c r="I1192" s="4">
        <v>0.3</v>
      </c>
      <c r="J1192" s="4">
        <v>2.8</v>
      </c>
      <c r="K1192" s="4">
        <v>4.7</v>
      </c>
      <c r="L1192" s="4">
        <v>-999</v>
      </c>
      <c r="M1192" s="4">
        <v>-999</v>
      </c>
      <c r="N1192" s="4">
        <v>-999</v>
      </c>
      <c r="O1192" s="4">
        <v>0.5</v>
      </c>
      <c r="P1192" s="5">
        <v>-999</v>
      </c>
      <c r="Q1192" s="5">
        <v>-999</v>
      </c>
      <c r="R1192" s="6">
        <v>0.23799999999999999</v>
      </c>
      <c r="S1192" s="34">
        <f>ROUND((0.6105*(EXP((17.273*E1192)/(E1192+237.3))))*(100-H1192)/100,3)</f>
        <v>0.13700000000000001</v>
      </c>
      <c r="T1192" s="6">
        <f>IF(V1192&lt;V1193,L1192,0)</f>
        <v>0</v>
      </c>
      <c r="U1192" s="6">
        <f>IF(T1192&gt;0,M1192,-999)</f>
        <v>-999</v>
      </c>
      <c r="V1192">
        <v>199411</v>
      </c>
      <c r="W1192">
        <v>1994</v>
      </c>
    </row>
    <row r="1193" spans="1:23" x14ac:dyDescent="0.25">
      <c r="A1193" s="14">
        <v>34660</v>
      </c>
      <c r="B1193" s="3">
        <v>326</v>
      </c>
      <c r="C1193" s="4">
        <v>1.73</v>
      </c>
      <c r="D1193" s="5">
        <v>-10.1</v>
      </c>
      <c r="E1193" s="5">
        <v>-6.9</v>
      </c>
      <c r="F1193" s="5">
        <v>-12.9</v>
      </c>
      <c r="G1193" s="4">
        <v>78.5</v>
      </c>
      <c r="H1193" s="4">
        <v>63.9</v>
      </c>
      <c r="I1193" s="4">
        <v>2</v>
      </c>
      <c r="J1193" s="4">
        <v>9.4</v>
      </c>
      <c r="K1193" s="4">
        <v>1.1000000000000001</v>
      </c>
      <c r="L1193" s="4">
        <v>-999</v>
      </c>
      <c r="M1193" s="4">
        <v>-999</v>
      </c>
      <c r="N1193" s="4">
        <v>-999</v>
      </c>
      <c r="O1193" s="4">
        <v>0.5</v>
      </c>
      <c r="P1193" s="5">
        <v>-999</v>
      </c>
      <c r="Q1193" s="5">
        <v>-999</v>
      </c>
      <c r="R1193" s="6">
        <v>0.23200000000000001</v>
      </c>
      <c r="S1193" s="34">
        <f>ROUND((0.6105*(EXP((17.273*E1193)/(E1193+237.3))))*(100-H1193)/100,3)</f>
        <v>0.13100000000000001</v>
      </c>
      <c r="T1193" s="6">
        <f>IF(V1193&lt;V1194,L1193,0)</f>
        <v>0</v>
      </c>
      <c r="U1193" s="6">
        <f>IF(T1193&gt;0,M1193,-999)</f>
        <v>-999</v>
      </c>
      <c r="V1193">
        <v>199411</v>
      </c>
      <c r="W1193">
        <v>1994</v>
      </c>
    </row>
    <row r="1194" spans="1:23" x14ac:dyDescent="0.25">
      <c r="A1194" s="14">
        <v>34661</v>
      </c>
      <c r="B1194" s="3">
        <v>327</v>
      </c>
      <c r="C1194" s="4">
        <v>2.56</v>
      </c>
      <c r="D1194" s="5">
        <v>-7.7</v>
      </c>
      <c r="E1194" s="5">
        <v>-5.4</v>
      </c>
      <c r="F1194" s="5">
        <v>-10.3</v>
      </c>
      <c r="G1194" s="4">
        <v>85.8</v>
      </c>
      <c r="H1194" s="4">
        <v>71.5</v>
      </c>
      <c r="I1194" s="4">
        <v>1.1000000000000001</v>
      </c>
      <c r="J1194" s="4">
        <v>7.3</v>
      </c>
      <c r="K1194" s="4">
        <v>0</v>
      </c>
      <c r="L1194" s="4">
        <v>-999</v>
      </c>
      <c r="M1194" s="4">
        <v>-999</v>
      </c>
      <c r="N1194" s="4">
        <v>-999</v>
      </c>
      <c r="O1194" s="4">
        <v>0.5</v>
      </c>
      <c r="P1194" s="5">
        <v>-999</v>
      </c>
      <c r="Q1194" s="5">
        <v>-999</v>
      </c>
      <c r="R1194" s="6">
        <v>0.29199999999999998</v>
      </c>
      <c r="S1194" s="34">
        <f>ROUND((0.6105*(EXP((17.273*E1194)/(E1194+237.3))))*(100-H1194)/100,3)</f>
        <v>0.11600000000000001</v>
      </c>
      <c r="T1194" s="6">
        <f>IF(V1194&lt;V1195,L1194,0)</f>
        <v>0</v>
      </c>
      <c r="U1194" s="6">
        <f>IF(T1194&gt;0,M1194,-999)</f>
        <v>-999</v>
      </c>
      <c r="V1194">
        <v>199411</v>
      </c>
      <c r="W1194">
        <v>1994</v>
      </c>
    </row>
    <row r="1195" spans="1:23" x14ac:dyDescent="0.25">
      <c r="A1195" s="14">
        <v>34662</v>
      </c>
      <c r="B1195" s="3">
        <v>328</v>
      </c>
      <c r="C1195" s="4">
        <v>2.08</v>
      </c>
      <c r="D1195" s="5">
        <v>-7.6</v>
      </c>
      <c r="E1195" s="5">
        <v>-4.8</v>
      </c>
      <c r="F1195" s="5">
        <v>-11.8</v>
      </c>
      <c r="G1195" s="4">
        <v>93.6</v>
      </c>
      <c r="H1195" s="4">
        <v>83.1</v>
      </c>
      <c r="I1195" s="4">
        <v>2.5</v>
      </c>
      <c r="J1195" s="4">
        <v>8.5</v>
      </c>
      <c r="K1195" s="4">
        <v>0</v>
      </c>
      <c r="L1195" s="4">
        <v>-999</v>
      </c>
      <c r="M1195" s="4">
        <v>-999</v>
      </c>
      <c r="N1195" s="4">
        <v>-999</v>
      </c>
      <c r="O1195" s="4">
        <v>0.5</v>
      </c>
      <c r="P1195" s="5">
        <v>-999</v>
      </c>
      <c r="Q1195" s="5">
        <v>-999</v>
      </c>
      <c r="R1195" s="6">
        <v>0.35599999999999998</v>
      </c>
      <c r="S1195" s="34">
        <f>ROUND((0.6105*(EXP((17.273*E1195)/(E1195+237.3))))*(100-H1195)/100,3)</f>
        <v>7.1999999999999995E-2</v>
      </c>
      <c r="T1195" s="6">
        <f>IF(V1195&lt;V1196,L1195,0)</f>
        <v>0</v>
      </c>
      <c r="U1195" s="6">
        <f>IF(T1195&gt;0,M1195,-999)</f>
        <v>-999</v>
      </c>
      <c r="V1195">
        <v>199411</v>
      </c>
      <c r="W1195">
        <v>1994</v>
      </c>
    </row>
    <row r="1196" spans="1:23" x14ac:dyDescent="0.25">
      <c r="A1196" s="14">
        <v>34663</v>
      </c>
      <c r="B1196" s="3">
        <v>329</v>
      </c>
      <c r="C1196" s="4">
        <v>0.9</v>
      </c>
      <c r="D1196" s="5">
        <v>-5.9</v>
      </c>
      <c r="E1196" s="5">
        <v>-3.5</v>
      </c>
      <c r="F1196" s="5">
        <v>-10.1</v>
      </c>
      <c r="G1196" s="4">
        <v>95.8</v>
      </c>
      <c r="H1196" s="4">
        <v>92.6</v>
      </c>
      <c r="I1196" s="4">
        <v>1.5</v>
      </c>
      <c r="J1196" s="4">
        <v>8.1999999999999993</v>
      </c>
      <c r="K1196" s="4">
        <v>11.2</v>
      </c>
      <c r="L1196" s="4">
        <v>-999</v>
      </c>
      <c r="M1196" s="4">
        <v>-999</v>
      </c>
      <c r="N1196" s="4">
        <v>-999</v>
      </c>
      <c r="O1196" s="4">
        <v>0.4</v>
      </c>
      <c r="P1196" s="5">
        <v>-999</v>
      </c>
      <c r="Q1196" s="5">
        <v>-999</v>
      </c>
      <c r="R1196" s="6">
        <v>0.438</v>
      </c>
      <c r="S1196" s="34">
        <f>ROUND((0.6105*(EXP((17.273*E1196)/(E1196+237.3))))*(100-H1196)/100,3)</f>
        <v>3.5000000000000003E-2</v>
      </c>
      <c r="T1196" s="6">
        <f>IF(V1196&lt;V1197,L1196,0)</f>
        <v>0</v>
      </c>
      <c r="U1196" s="6">
        <f>IF(T1196&gt;0,M1196,-999)</f>
        <v>-999</v>
      </c>
      <c r="V1196">
        <v>199411</v>
      </c>
      <c r="W1196">
        <v>1994</v>
      </c>
    </row>
    <row r="1197" spans="1:23" x14ac:dyDescent="0.25">
      <c r="A1197" s="14">
        <v>34664</v>
      </c>
      <c r="B1197" s="3">
        <v>330</v>
      </c>
      <c r="C1197" s="4">
        <v>4.96</v>
      </c>
      <c r="D1197" s="5">
        <v>-9.1</v>
      </c>
      <c r="E1197" s="5">
        <v>-4.5</v>
      </c>
      <c r="F1197" s="5">
        <v>-12.4</v>
      </c>
      <c r="G1197" s="4">
        <v>92</v>
      </c>
      <c r="H1197" s="4">
        <v>83.2</v>
      </c>
      <c r="I1197" s="4">
        <v>0.3</v>
      </c>
      <c r="J1197" s="4">
        <v>2.9</v>
      </c>
      <c r="K1197" s="4">
        <v>3.2</v>
      </c>
      <c r="L1197" s="4">
        <v>-999</v>
      </c>
      <c r="M1197" s="4">
        <v>-999</v>
      </c>
      <c r="N1197" s="4">
        <v>-999</v>
      </c>
      <c r="O1197" s="4">
        <v>0.4</v>
      </c>
      <c r="P1197" s="5">
        <v>-999</v>
      </c>
      <c r="Q1197" s="5">
        <v>-999</v>
      </c>
      <c r="R1197" s="6">
        <v>0.36399999999999999</v>
      </c>
      <c r="S1197" s="34">
        <f>ROUND((0.6105*(EXP((17.273*E1197)/(E1197+237.3))))*(100-H1197)/100,3)</f>
        <v>7.2999999999999995E-2</v>
      </c>
      <c r="T1197" s="6">
        <f>IF(V1197&lt;V1198,L1197,0)</f>
        <v>0</v>
      </c>
      <c r="U1197" s="6">
        <f>IF(T1197&gt;0,M1197,-999)</f>
        <v>-999</v>
      </c>
      <c r="V1197">
        <v>199411</v>
      </c>
      <c r="W1197">
        <v>1994</v>
      </c>
    </row>
    <row r="1198" spans="1:23" x14ac:dyDescent="0.25">
      <c r="A1198" s="14">
        <v>34665</v>
      </c>
      <c r="B1198" s="3">
        <v>331</v>
      </c>
      <c r="C1198" s="4">
        <v>1.52</v>
      </c>
      <c r="D1198" s="5">
        <v>-8.3000000000000007</v>
      </c>
      <c r="E1198" s="5">
        <v>-5.8</v>
      </c>
      <c r="F1198" s="5">
        <v>-11.1</v>
      </c>
      <c r="G1198" s="4">
        <v>92.2</v>
      </c>
      <c r="H1198" s="4">
        <v>81.5</v>
      </c>
      <c r="I1198" s="4">
        <v>0.9</v>
      </c>
      <c r="J1198" s="4">
        <v>4.9000000000000004</v>
      </c>
      <c r="K1198" s="4">
        <v>0</v>
      </c>
      <c r="L1198" s="4">
        <v>-999</v>
      </c>
      <c r="M1198" s="4">
        <v>-999</v>
      </c>
      <c r="N1198" s="4">
        <v>-999</v>
      </c>
      <c r="O1198" s="4">
        <v>0.4</v>
      </c>
      <c r="P1198" s="5">
        <v>-999</v>
      </c>
      <c r="Q1198" s="5">
        <v>-999</v>
      </c>
      <c r="R1198" s="6">
        <v>0.32200000000000001</v>
      </c>
      <c r="S1198" s="34">
        <f>ROUND((0.6105*(EXP((17.273*E1198)/(E1198+237.3))))*(100-H1198)/100,3)</f>
        <v>7.2999999999999995E-2</v>
      </c>
      <c r="T1198" s="6">
        <f>IF(V1198&lt;V1199,L1198,0)</f>
        <v>0</v>
      </c>
      <c r="U1198" s="6">
        <f>IF(T1198&gt;0,M1198,-999)</f>
        <v>-999</v>
      </c>
      <c r="V1198">
        <v>199411</v>
      </c>
      <c r="W1198">
        <v>1994</v>
      </c>
    </row>
    <row r="1199" spans="1:23" x14ac:dyDescent="0.25">
      <c r="A1199" s="14">
        <v>34666</v>
      </c>
      <c r="B1199" s="3">
        <v>332</v>
      </c>
      <c r="C1199" s="4">
        <v>2.78</v>
      </c>
      <c r="D1199" s="5">
        <v>-8.5</v>
      </c>
      <c r="E1199" s="5">
        <v>-6.1</v>
      </c>
      <c r="F1199" s="5">
        <v>-10.8</v>
      </c>
      <c r="G1199" s="4">
        <v>93.6</v>
      </c>
      <c r="H1199" s="4">
        <v>89.6</v>
      </c>
      <c r="I1199" s="4">
        <v>0.6</v>
      </c>
      <c r="J1199" s="4">
        <v>3.4</v>
      </c>
      <c r="K1199" s="4">
        <v>0</v>
      </c>
      <c r="L1199" s="4">
        <v>-999</v>
      </c>
      <c r="M1199" s="4">
        <v>-999</v>
      </c>
      <c r="N1199" s="4">
        <v>-999</v>
      </c>
      <c r="O1199" s="4">
        <v>0.4</v>
      </c>
      <c r="P1199" s="5">
        <v>-999</v>
      </c>
      <c r="Q1199" s="5">
        <v>-999</v>
      </c>
      <c r="R1199" s="6">
        <v>0.34799999999999998</v>
      </c>
      <c r="S1199" s="34">
        <f>ROUND((0.6105*(EXP((17.273*E1199)/(E1199+237.3))))*(100-H1199)/100,3)</f>
        <v>0.04</v>
      </c>
      <c r="T1199" s="6">
        <f>IF(V1199&lt;V1200,L1199,0)</f>
        <v>0</v>
      </c>
      <c r="U1199" s="6">
        <f>IF(T1199&gt;0,M1199,-999)</f>
        <v>-999</v>
      </c>
      <c r="V1199">
        <v>199411</v>
      </c>
      <c r="W1199">
        <v>1994</v>
      </c>
    </row>
    <row r="1200" spans="1:23" x14ac:dyDescent="0.25">
      <c r="A1200" s="14">
        <v>34667</v>
      </c>
      <c r="B1200" s="3">
        <v>333</v>
      </c>
      <c r="C1200" s="4">
        <v>0.41</v>
      </c>
      <c r="D1200" s="5">
        <v>-4.4000000000000004</v>
      </c>
      <c r="E1200" s="5">
        <v>-1.2</v>
      </c>
      <c r="F1200" s="5">
        <v>-7.7</v>
      </c>
      <c r="G1200" s="4">
        <v>96.7</v>
      </c>
      <c r="H1200" s="4">
        <v>94.5</v>
      </c>
      <c r="I1200" s="4">
        <v>1</v>
      </c>
      <c r="J1200" s="4">
        <v>5</v>
      </c>
      <c r="K1200" s="4">
        <v>0</v>
      </c>
      <c r="L1200" s="4">
        <v>-999</v>
      </c>
      <c r="M1200" s="4">
        <v>-999</v>
      </c>
      <c r="N1200" s="4">
        <v>-999</v>
      </c>
      <c r="O1200" s="4">
        <v>0.4</v>
      </c>
      <c r="P1200" s="5">
        <v>-999</v>
      </c>
      <c r="Q1200" s="5">
        <v>-999</v>
      </c>
      <c r="R1200" s="6">
        <v>0.52900000000000003</v>
      </c>
      <c r="S1200" s="34">
        <f>ROUND((0.6105*(EXP((17.273*E1200)/(E1200+237.3))))*(100-H1200)/100,3)</f>
        <v>3.1E-2</v>
      </c>
      <c r="T1200" s="6">
        <f>IF(V1200&lt;V1201,L1200,0)</f>
        <v>0</v>
      </c>
      <c r="U1200" s="6">
        <f>IF(T1200&gt;0,M1200,-999)</f>
        <v>-999</v>
      </c>
      <c r="V1200">
        <v>199411</v>
      </c>
      <c r="W1200">
        <v>1994</v>
      </c>
    </row>
    <row r="1201" spans="1:23" x14ac:dyDescent="0.25">
      <c r="A1201" s="14">
        <v>34668</v>
      </c>
      <c r="B1201" s="3">
        <v>334</v>
      </c>
      <c r="C1201" s="4">
        <v>2.1</v>
      </c>
      <c r="D1201" s="5">
        <v>-1.6</v>
      </c>
      <c r="E1201" s="5">
        <v>0.4</v>
      </c>
      <c r="F1201" s="5">
        <v>-7</v>
      </c>
      <c r="G1201" s="4">
        <v>96.2</v>
      </c>
      <c r="H1201" s="4">
        <v>80.2</v>
      </c>
      <c r="I1201" s="4">
        <v>2.5</v>
      </c>
      <c r="J1201" s="4">
        <v>7.5</v>
      </c>
      <c r="K1201" s="4">
        <v>20.6</v>
      </c>
      <c r="L1201" s="4">
        <v>-999</v>
      </c>
      <c r="M1201" s="4">
        <v>-999</v>
      </c>
      <c r="N1201" s="4">
        <v>-999</v>
      </c>
      <c r="O1201" s="4">
        <v>0.4</v>
      </c>
      <c r="P1201" s="5">
        <v>-999</v>
      </c>
      <c r="Q1201" s="5">
        <v>-999</v>
      </c>
      <c r="R1201" s="6">
        <v>0.502</v>
      </c>
      <c r="S1201" s="34">
        <f>ROUND((0.6105*(EXP((17.273*E1201)/(E1201+237.3))))*(100-H1201)/100,3)</f>
        <v>0.124</v>
      </c>
      <c r="T1201" s="6">
        <f>IF(V1201&lt;V1202,L1201,0)</f>
        <v>-999</v>
      </c>
      <c r="U1201" s="6">
        <f>IF(T1201&gt;0,M1201,-999)</f>
        <v>-999</v>
      </c>
      <c r="V1201">
        <v>199411</v>
      </c>
      <c r="W1201">
        <v>1994</v>
      </c>
    </row>
    <row r="1202" spans="1:23" x14ac:dyDescent="0.25">
      <c r="A1202" s="14">
        <v>34669</v>
      </c>
      <c r="B1202" s="3">
        <v>335</v>
      </c>
      <c r="C1202" s="4">
        <v>4.17</v>
      </c>
      <c r="D1202" s="5">
        <v>-7</v>
      </c>
      <c r="E1202" s="5">
        <v>-3.2</v>
      </c>
      <c r="F1202" s="5">
        <v>-10.5</v>
      </c>
      <c r="G1202" s="4">
        <v>86.3</v>
      </c>
      <c r="H1202" s="4">
        <v>67.400000000000006</v>
      </c>
      <c r="I1202" s="4">
        <v>1.4</v>
      </c>
      <c r="J1202" s="4">
        <v>6.1</v>
      </c>
      <c r="K1202" s="4">
        <v>0</v>
      </c>
      <c r="L1202" s="4">
        <v>-999</v>
      </c>
      <c r="M1202" s="4">
        <v>-999</v>
      </c>
      <c r="N1202" s="4">
        <v>-999</v>
      </c>
      <c r="O1202" s="4">
        <v>0.4</v>
      </c>
      <c r="P1202" s="5">
        <v>-999</v>
      </c>
      <c r="Q1202" s="5">
        <v>-999</v>
      </c>
      <c r="R1202" s="6">
        <v>0.32600000000000001</v>
      </c>
      <c r="S1202" s="34">
        <f>ROUND((0.6105*(EXP((17.273*E1202)/(E1202+237.3))))*(100-H1202)/100,3)</f>
        <v>0.157</v>
      </c>
      <c r="T1202" s="6">
        <f>IF(V1202&lt;V1203,L1202,0)</f>
        <v>0</v>
      </c>
      <c r="U1202" s="6">
        <f>IF(T1202&gt;0,M1202,-999)</f>
        <v>-999</v>
      </c>
      <c r="V1202">
        <v>199412</v>
      </c>
      <c r="W1202">
        <v>1994</v>
      </c>
    </row>
    <row r="1203" spans="1:23" x14ac:dyDescent="0.25">
      <c r="A1203" s="14">
        <v>34670</v>
      </c>
      <c r="B1203" s="3">
        <v>336</v>
      </c>
      <c r="C1203" s="4">
        <v>3.69</v>
      </c>
      <c r="D1203" s="5">
        <v>-9.6</v>
      </c>
      <c r="E1203" s="5">
        <v>-5.7</v>
      </c>
      <c r="F1203" s="5">
        <v>-16</v>
      </c>
      <c r="G1203" s="4">
        <v>91.2</v>
      </c>
      <c r="H1203" s="4">
        <v>76.8</v>
      </c>
      <c r="I1203" s="4">
        <v>0.7</v>
      </c>
      <c r="J1203" s="4">
        <v>4.5999999999999996</v>
      </c>
      <c r="K1203" s="4">
        <v>10.8</v>
      </c>
      <c r="L1203" s="4">
        <v>-999</v>
      </c>
      <c r="M1203" s="4">
        <v>-999</v>
      </c>
      <c r="N1203" s="4">
        <v>-999</v>
      </c>
      <c r="O1203" s="4">
        <v>0.4</v>
      </c>
      <c r="P1203" s="5">
        <v>-999</v>
      </c>
      <c r="Q1203" s="5">
        <v>-999</v>
      </c>
      <c r="R1203" s="6">
        <v>0.307</v>
      </c>
      <c r="S1203" s="34">
        <f>ROUND((0.6105*(EXP((17.273*E1203)/(E1203+237.3))))*(100-H1203)/100,3)</f>
        <v>9.2999999999999999E-2</v>
      </c>
      <c r="T1203" s="6">
        <f>IF(V1203&lt;V1204,L1203,0)</f>
        <v>0</v>
      </c>
      <c r="U1203" s="6">
        <f>IF(T1203&gt;0,M1203,-999)</f>
        <v>-999</v>
      </c>
      <c r="V1203">
        <v>199412</v>
      </c>
      <c r="W1203">
        <v>1994</v>
      </c>
    </row>
    <row r="1204" spans="1:23" x14ac:dyDescent="0.25">
      <c r="A1204" s="14">
        <v>34671</v>
      </c>
      <c r="B1204" s="3">
        <v>337</v>
      </c>
      <c r="C1204" s="4">
        <v>2.76</v>
      </c>
      <c r="D1204" s="5">
        <v>-19.100000000000001</v>
      </c>
      <c r="E1204" s="5">
        <v>-14.7</v>
      </c>
      <c r="F1204" s="5">
        <v>-22.2</v>
      </c>
      <c r="G1204" s="4">
        <v>77.8</v>
      </c>
      <c r="H1204" s="4">
        <v>41.1</v>
      </c>
      <c r="I1204" s="4">
        <v>0.7</v>
      </c>
      <c r="J1204" s="4">
        <v>4</v>
      </c>
      <c r="K1204" s="4">
        <v>12</v>
      </c>
      <c r="L1204" s="4">
        <v>-999</v>
      </c>
      <c r="M1204" s="4">
        <v>-999</v>
      </c>
      <c r="N1204" s="4">
        <v>-999</v>
      </c>
      <c r="O1204" s="4">
        <v>0.4</v>
      </c>
      <c r="P1204" s="5">
        <v>-999</v>
      </c>
      <c r="Q1204" s="5">
        <v>-999</v>
      </c>
      <c r="R1204" s="6">
        <v>0.08</v>
      </c>
      <c r="S1204" s="34">
        <f>ROUND((0.6105*(EXP((17.273*E1204)/(E1204+237.3))))*(100-H1204)/100,3)</f>
        <v>0.115</v>
      </c>
      <c r="T1204" s="6">
        <f>IF(V1204&lt;V1205,L1204,0)</f>
        <v>0</v>
      </c>
      <c r="U1204" s="6">
        <f>IF(T1204&gt;0,M1204,-999)</f>
        <v>-999</v>
      </c>
      <c r="V1204">
        <v>199412</v>
      </c>
      <c r="W1204">
        <v>1994</v>
      </c>
    </row>
    <row r="1205" spans="1:23" x14ac:dyDescent="0.25">
      <c r="A1205" s="14">
        <v>34672</v>
      </c>
      <c r="B1205" s="3">
        <v>338</v>
      </c>
      <c r="C1205" s="4">
        <v>5.41</v>
      </c>
      <c r="D1205" s="5">
        <v>-12.3</v>
      </c>
      <c r="E1205" s="5">
        <v>-3.5</v>
      </c>
      <c r="F1205" s="5">
        <v>-17.7</v>
      </c>
      <c r="G1205" s="4">
        <v>63.4</v>
      </c>
      <c r="H1205" s="4">
        <v>34.200000000000003</v>
      </c>
      <c r="I1205" s="4">
        <v>0.5</v>
      </c>
      <c r="J1205" s="4">
        <v>4.5999999999999996</v>
      </c>
      <c r="K1205" s="4">
        <v>0</v>
      </c>
      <c r="L1205" s="4">
        <v>-999</v>
      </c>
      <c r="M1205" s="4">
        <v>-999</v>
      </c>
      <c r="N1205" s="4">
        <v>-999</v>
      </c>
      <c r="O1205" s="4">
        <v>0.3</v>
      </c>
      <c r="P1205" s="5">
        <v>-999</v>
      </c>
      <c r="Q1205" s="5">
        <v>-999</v>
      </c>
      <c r="R1205" s="6">
        <v>0.16200000000000001</v>
      </c>
      <c r="S1205" s="34">
        <f>ROUND((0.6105*(EXP((17.273*E1205)/(E1205+237.3))))*(100-H1205)/100,3)</f>
        <v>0.31</v>
      </c>
      <c r="T1205" s="6">
        <f>IF(V1205&lt;V1206,L1205,0)</f>
        <v>0</v>
      </c>
      <c r="U1205" s="6">
        <f>IF(T1205&gt;0,M1205,-999)</f>
        <v>-999</v>
      </c>
      <c r="V1205">
        <v>199412</v>
      </c>
      <c r="W1205">
        <v>1994</v>
      </c>
    </row>
    <row r="1206" spans="1:23" x14ac:dyDescent="0.25">
      <c r="A1206" s="14">
        <v>34673</v>
      </c>
      <c r="B1206" s="3">
        <v>339</v>
      </c>
      <c r="C1206" s="4">
        <v>3.71</v>
      </c>
      <c r="D1206" s="5">
        <v>-12.2</v>
      </c>
      <c r="E1206" s="5">
        <v>-6.9</v>
      </c>
      <c r="F1206" s="5">
        <v>-14.8</v>
      </c>
      <c r="G1206" s="4">
        <v>61.1</v>
      </c>
      <c r="H1206" s="4">
        <v>34.1</v>
      </c>
      <c r="I1206" s="4">
        <v>1</v>
      </c>
      <c r="J1206" s="4">
        <v>5.8</v>
      </c>
      <c r="K1206" s="4">
        <v>0</v>
      </c>
      <c r="L1206" s="4">
        <v>-999</v>
      </c>
      <c r="M1206" s="4">
        <v>-999</v>
      </c>
      <c r="N1206" s="4">
        <v>-999</v>
      </c>
      <c r="O1206" s="4">
        <v>0.3</v>
      </c>
      <c r="P1206" s="5">
        <v>-999</v>
      </c>
      <c r="Q1206" s="5">
        <v>-999</v>
      </c>
      <c r="R1206" s="6">
        <v>0.124</v>
      </c>
      <c r="S1206" s="34">
        <f>ROUND((0.6105*(EXP((17.273*E1206)/(E1206+237.3))))*(100-H1206)/100,3)</f>
        <v>0.24</v>
      </c>
      <c r="T1206" s="6">
        <f>IF(V1206&lt;V1207,L1206,0)</f>
        <v>0</v>
      </c>
      <c r="U1206" s="6">
        <f>IF(T1206&gt;0,M1206,-999)</f>
        <v>-999</v>
      </c>
      <c r="V1206">
        <v>199412</v>
      </c>
      <c r="W1206">
        <v>1994</v>
      </c>
    </row>
    <row r="1207" spans="1:23" x14ac:dyDescent="0.25">
      <c r="A1207" s="14">
        <v>34674</v>
      </c>
      <c r="B1207" s="3">
        <v>340</v>
      </c>
      <c r="C1207" s="4">
        <v>3.9</v>
      </c>
      <c r="D1207" s="5">
        <v>-10.5</v>
      </c>
      <c r="E1207" s="5">
        <v>-5.0999999999999996</v>
      </c>
      <c r="F1207" s="5">
        <v>-13.2</v>
      </c>
      <c r="G1207" s="4">
        <v>84.1</v>
      </c>
      <c r="H1207" s="4">
        <v>61.5</v>
      </c>
      <c r="I1207" s="4">
        <v>0.5</v>
      </c>
      <c r="J1207" s="4">
        <v>5.9</v>
      </c>
      <c r="K1207" s="4">
        <v>0</v>
      </c>
      <c r="L1207" s="4">
        <v>-999</v>
      </c>
      <c r="M1207" s="4">
        <v>-999</v>
      </c>
      <c r="N1207" s="4">
        <v>-999</v>
      </c>
      <c r="O1207" s="4">
        <v>0.3</v>
      </c>
      <c r="P1207" s="5">
        <v>-999</v>
      </c>
      <c r="Q1207" s="5">
        <v>-999</v>
      </c>
      <c r="R1207" s="6">
        <v>0.25700000000000001</v>
      </c>
      <c r="S1207" s="34">
        <f>ROUND((0.6105*(EXP((17.273*E1207)/(E1207+237.3))))*(100-H1207)/100,3)</f>
        <v>0.161</v>
      </c>
      <c r="T1207" s="6">
        <f>IF(V1207&lt;V1208,L1207,0)</f>
        <v>0</v>
      </c>
      <c r="U1207" s="6">
        <f>IF(T1207&gt;0,M1207,-999)</f>
        <v>-999</v>
      </c>
      <c r="V1207">
        <v>199412</v>
      </c>
      <c r="W1207">
        <v>1994</v>
      </c>
    </row>
    <row r="1208" spans="1:23" x14ac:dyDescent="0.25">
      <c r="A1208" s="14">
        <v>34675</v>
      </c>
      <c r="B1208" s="3">
        <v>341</v>
      </c>
      <c r="C1208" s="4">
        <v>0.7</v>
      </c>
      <c r="D1208" s="5">
        <v>-9.9</v>
      </c>
      <c r="E1208" s="5">
        <v>-7.2</v>
      </c>
      <c r="F1208" s="5">
        <v>-12.5</v>
      </c>
      <c r="G1208" s="4">
        <v>91.7</v>
      </c>
      <c r="H1208" s="4">
        <v>86.3</v>
      </c>
      <c r="I1208" s="4">
        <v>0.4</v>
      </c>
      <c r="J1208" s="4">
        <v>2.9</v>
      </c>
      <c r="K1208" s="4">
        <v>1.1000000000000001</v>
      </c>
      <c r="L1208" s="4">
        <v>-999</v>
      </c>
      <c r="M1208" s="4">
        <v>-999</v>
      </c>
      <c r="N1208" s="4">
        <v>-999</v>
      </c>
      <c r="O1208" s="4">
        <v>0.3</v>
      </c>
      <c r="P1208" s="5">
        <v>-999</v>
      </c>
      <c r="Q1208" s="5">
        <v>-999</v>
      </c>
      <c r="R1208" s="6">
        <v>0.30599999999999999</v>
      </c>
      <c r="S1208" s="34">
        <f>ROUND((0.6105*(EXP((17.273*E1208)/(E1208+237.3))))*(100-H1208)/100,3)</f>
        <v>4.9000000000000002E-2</v>
      </c>
      <c r="T1208" s="6">
        <f>IF(V1208&lt;V1209,L1208,0)</f>
        <v>0</v>
      </c>
      <c r="U1208" s="6">
        <f>IF(T1208&gt;0,M1208,-999)</f>
        <v>-999</v>
      </c>
      <c r="V1208">
        <v>199412</v>
      </c>
      <c r="W1208">
        <v>1994</v>
      </c>
    </row>
    <row r="1209" spans="1:23" x14ac:dyDescent="0.25">
      <c r="A1209" s="14">
        <v>34676</v>
      </c>
      <c r="B1209" s="3">
        <v>342</v>
      </c>
      <c r="C1209" s="4">
        <v>0.7</v>
      </c>
      <c r="D1209" s="5">
        <v>-8.6999999999999993</v>
      </c>
      <c r="E1209" s="5">
        <v>-6</v>
      </c>
      <c r="F1209" s="5">
        <v>-10.4</v>
      </c>
      <c r="G1209" s="4">
        <v>88.2</v>
      </c>
      <c r="H1209" s="4">
        <v>75.400000000000006</v>
      </c>
      <c r="I1209" s="4">
        <v>1</v>
      </c>
      <c r="J1209" s="4">
        <v>5</v>
      </c>
      <c r="K1209" s="4">
        <v>0</v>
      </c>
      <c r="L1209" s="4">
        <v>-999</v>
      </c>
      <c r="M1209" s="4">
        <v>-999</v>
      </c>
      <c r="N1209" s="4">
        <v>-999</v>
      </c>
      <c r="O1209" s="4">
        <v>0.3</v>
      </c>
      <c r="P1209" s="5">
        <v>-999</v>
      </c>
      <c r="Q1209" s="5">
        <v>-999</v>
      </c>
      <c r="R1209" s="6">
        <v>0.29399999999999998</v>
      </c>
      <c r="S1209" s="34">
        <f>ROUND((0.6105*(EXP((17.273*E1209)/(E1209+237.3))))*(100-H1209)/100,3)</f>
        <v>9.6000000000000002E-2</v>
      </c>
      <c r="T1209" s="6">
        <f>IF(V1209&lt;V1210,L1209,0)</f>
        <v>0</v>
      </c>
      <c r="U1209" s="6">
        <f>IF(T1209&gt;0,M1209,-999)</f>
        <v>-999</v>
      </c>
      <c r="V1209">
        <v>199412</v>
      </c>
      <c r="W1209">
        <v>1994</v>
      </c>
    </row>
    <row r="1210" spans="1:23" x14ac:dyDescent="0.25">
      <c r="A1210" s="14">
        <v>34677</v>
      </c>
      <c r="B1210" s="3">
        <v>343</v>
      </c>
      <c r="C1210" s="4">
        <v>0.6</v>
      </c>
      <c r="D1210" s="5">
        <v>-9.1999999999999993</v>
      </c>
      <c r="E1210" s="5">
        <v>-6.6</v>
      </c>
      <c r="F1210" s="5">
        <v>-11.8</v>
      </c>
      <c r="G1210" s="4">
        <v>89.5</v>
      </c>
      <c r="H1210" s="4">
        <v>80.2</v>
      </c>
      <c r="I1210" s="4">
        <v>0.4</v>
      </c>
      <c r="J1210" s="4">
        <v>3.4</v>
      </c>
      <c r="K1210" s="4">
        <v>0</v>
      </c>
      <c r="L1210" s="4">
        <v>-999</v>
      </c>
      <c r="M1210" s="4">
        <v>-999</v>
      </c>
      <c r="N1210" s="4">
        <v>-999</v>
      </c>
      <c r="O1210" s="4">
        <v>0.3</v>
      </c>
      <c r="P1210" s="5">
        <v>-999</v>
      </c>
      <c r="Q1210" s="5">
        <v>-999</v>
      </c>
      <c r="R1210" s="6">
        <v>0.29899999999999999</v>
      </c>
      <c r="S1210" s="34">
        <f>ROUND((0.6105*(EXP((17.273*E1210)/(E1210+237.3))))*(100-H1210)/100,3)</f>
        <v>7.3999999999999996E-2</v>
      </c>
      <c r="T1210" s="6">
        <f>IF(V1210&lt;V1211,L1210,0)</f>
        <v>0</v>
      </c>
      <c r="U1210" s="6">
        <f>IF(T1210&gt;0,M1210,-999)</f>
        <v>-999</v>
      </c>
      <c r="V1210">
        <v>199412</v>
      </c>
      <c r="W1210">
        <v>1994</v>
      </c>
    </row>
    <row r="1211" spans="1:23" x14ac:dyDescent="0.25">
      <c r="A1211" s="14">
        <v>34678</v>
      </c>
      <c r="B1211" s="3">
        <v>344</v>
      </c>
      <c r="C1211" s="4">
        <v>0.32</v>
      </c>
      <c r="D1211" s="5">
        <v>-7.7</v>
      </c>
      <c r="E1211" s="5">
        <v>-5.8</v>
      </c>
      <c r="F1211" s="5">
        <v>-9.8000000000000007</v>
      </c>
      <c r="G1211" s="4">
        <v>91.3</v>
      </c>
      <c r="H1211" s="4">
        <v>73.099999999999994</v>
      </c>
      <c r="I1211" s="4">
        <v>1.1000000000000001</v>
      </c>
      <c r="J1211" s="4">
        <v>5.6</v>
      </c>
      <c r="K1211" s="4">
        <v>0</v>
      </c>
      <c r="L1211" s="4">
        <v>-999</v>
      </c>
      <c r="M1211" s="4">
        <v>-999</v>
      </c>
      <c r="N1211" s="4">
        <v>-999</v>
      </c>
      <c r="O1211" s="4">
        <v>0.3</v>
      </c>
      <c r="P1211" s="5">
        <v>-999</v>
      </c>
      <c r="Q1211" s="5">
        <v>-999</v>
      </c>
      <c r="R1211" s="6">
        <v>0.28999999999999998</v>
      </c>
      <c r="S1211" s="34">
        <f>ROUND((0.6105*(EXP((17.273*E1211)/(E1211+237.3))))*(100-H1211)/100,3)</f>
        <v>0.107</v>
      </c>
      <c r="T1211" s="6">
        <f>IF(V1211&lt;V1212,L1211,0)</f>
        <v>0</v>
      </c>
      <c r="U1211" s="6">
        <f>IF(T1211&gt;0,M1211,-999)</f>
        <v>-999</v>
      </c>
      <c r="V1211">
        <v>199412</v>
      </c>
      <c r="W1211">
        <v>1994</v>
      </c>
    </row>
    <row r="1212" spans="1:23" x14ac:dyDescent="0.25">
      <c r="A1212" s="14">
        <v>34679</v>
      </c>
      <c r="B1212" s="3">
        <v>345</v>
      </c>
      <c r="C1212" s="4">
        <v>1.1000000000000001</v>
      </c>
      <c r="D1212" s="5">
        <v>-7.6</v>
      </c>
      <c r="E1212" s="5">
        <v>-4.7</v>
      </c>
      <c r="F1212" s="5">
        <v>-11.6</v>
      </c>
      <c r="G1212" s="4">
        <v>94.1</v>
      </c>
      <c r="H1212" s="4">
        <v>84.8</v>
      </c>
      <c r="I1212" s="4">
        <v>1</v>
      </c>
      <c r="J1212" s="4">
        <v>5.4</v>
      </c>
      <c r="K1212" s="4">
        <v>0</v>
      </c>
      <c r="L1212" s="4">
        <v>-999</v>
      </c>
      <c r="M1212" s="4">
        <v>-999</v>
      </c>
      <c r="N1212" s="4">
        <v>-999</v>
      </c>
      <c r="O1212" s="4">
        <v>0.3</v>
      </c>
      <c r="P1212" s="5">
        <v>-999</v>
      </c>
      <c r="Q1212" s="5">
        <v>-999</v>
      </c>
      <c r="R1212" s="6">
        <v>0.36599999999999999</v>
      </c>
      <c r="S1212" s="34">
        <f>ROUND((0.6105*(EXP((17.273*E1212)/(E1212+237.3))))*(100-H1212)/100,3)</f>
        <v>6.5000000000000002E-2</v>
      </c>
      <c r="T1212" s="6">
        <f>IF(V1212&lt;V1213,L1212,0)</f>
        <v>0</v>
      </c>
      <c r="U1212" s="6">
        <f>IF(T1212&gt;0,M1212,-999)</f>
        <v>-999</v>
      </c>
      <c r="V1212">
        <v>199412</v>
      </c>
      <c r="W1212">
        <v>1994</v>
      </c>
    </row>
    <row r="1213" spans="1:23" x14ac:dyDescent="0.25">
      <c r="A1213" s="14">
        <v>34680</v>
      </c>
      <c r="B1213" s="3">
        <v>346</v>
      </c>
      <c r="C1213" s="4">
        <v>0.52</v>
      </c>
      <c r="D1213" s="5">
        <v>-7.3</v>
      </c>
      <c r="E1213" s="5">
        <v>-4.8</v>
      </c>
      <c r="F1213" s="5">
        <v>-9</v>
      </c>
      <c r="G1213" s="4">
        <v>93.3</v>
      </c>
      <c r="H1213" s="4">
        <v>86.9</v>
      </c>
      <c r="I1213" s="4">
        <v>0.4</v>
      </c>
      <c r="J1213" s="4">
        <v>4.3</v>
      </c>
      <c r="K1213" s="4">
        <v>1.6</v>
      </c>
      <c r="L1213" s="4">
        <v>-999</v>
      </c>
      <c r="M1213" s="4">
        <v>-999</v>
      </c>
      <c r="N1213" s="4">
        <v>-999</v>
      </c>
      <c r="O1213" s="4">
        <v>0.3</v>
      </c>
      <c r="P1213" s="5">
        <v>-999</v>
      </c>
      <c r="Q1213" s="5">
        <v>-999</v>
      </c>
      <c r="R1213" s="6">
        <v>0.373</v>
      </c>
      <c r="S1213" s="34">
        <f>ROUND((0.6105*(EXP((17.273*E1213)/(E1213+237.3))))*(100-H1213)/100,3)</f>
        <v>5.6000000000000001E-2</v>
      </c>
      <c r="T1213" s="6">
        <f>IF(V1213&lt;V1214,L1213,0)</f>
        <v>0</v>
      </c>
      <c r="U1213" s="6">
        <f>IF(T1213&gt;0,M1213,-999)</f>
        <v>-999</v>
      </c>
      <c r="V1213">
        <v>199412</v>
      </c>
      <c r="W1213">
        <v>1994</v>
      </c>
    </row>
    <row r="1214" spans="1:23" x14ac:dyDescent="0.25">
      <c r="A1214" s="14">
        <v>34681</v>
      </c>
      <c r="B1214" s="3">
        <v>347</v>
      </c>
      <c r="C1214" s="4">
        <v>0.47</v>
      </c>
      <c r="D1214" s="5">
        <v>-8.4</v>
      </c>
      <c r="E1214" s="5">
        <v>-6.1</v>
      </c>
      <c r="F1214" s="5">
        <v>-11.3</v>
      </c>
      <c r="G1214" s="4">
        <v>88.7</v>
      </c>
      <c r="H1214" s="4">
        <v>71.8</v>
      </c>
      <c r="I1214" s="4">
        <v>0.2</v>
      </c>
      <c r="J1214" s="4">
        <v>2.2000000000000002</v>
      </c>
      <c r="K1214" s="4">
        <v>1.6</v>
      </c>
      <c r="L1214" s="4">
        <v>-999</v>
      </c>
      <c r="M1214" s="4">
        <v>-999</v>
      </c>
      <c r="N1214" s="4">
        <v>-999</v>
      </c>
      <c r="O1214" s="4">
        <v>0.3</v>
      </c>
      <c r="P1214" s="5">
        <v>-999</v>
      </c>
      <c r="Q1214" s="5">
        <v>-999</v>
      </c>
      <c r="R1214" s="6">
        <v>0.27800000000000002</v>
      </c>
      <c r="S1214" s="34">
        <f>ROUND((0.6105*(EXP((17.273*E1214)/(E1214+237.3))))*(100-H1214)/100,3)</f>
        <v>0.109</v>
      </c>
      <c r="T1214" s="6">
        <f>IF(V1214&lt;V1215,L1214,0)</f>
        <v>0</v>
      </c>
      <c r="U1214" s="6">
        <f>IF(T1214&gt;0,M1214,-999)</f>
        <v>-999</v>
      </c>
      <c r="V1214">
        <v>199412</v>
      </c>
      <c r="W1214">
        <v>1994</v>
      </c>
    </row>
    <row r="1215" spans="1:23" x14ac:dyDescent="0.25">
      <c r="A1215" s="14">
        <v>34682</v>
      </c>
      <c r="B1215" s="3">
        <v>348</v>
      </c>
      <c r="C1215" s="4">
        <v>0.78</v>
      </c>
      <c r="D1215" s="5">
        <v>-9.9</v>
      </c>
      <c r="E1215" s="5">
        <v>-7.9</v>
      </c>
      <c r="F1215" s="5">
        <v>-12.3</v>
      </c>
      <c r="G1215" s="4">
        <v>92</v>
      </c>
      <c r="H1215" s="4">
        <v>80.5</v>
      </c>
      <c r="I1215" s="4">
        <v>1</v>
      </c>
      <c r="J1215" s="4">
        <v>5.8</v>
      </c>
      <c r="K1215" s="4">
        <v>1.4</v>
      </c>
      <c r="L1215" s="4">
        <v>-999</v>
      </c>
      <c r="M1215" s="4">
        <v>-999</v>
      </c>
      <c r="N1215" s="4">
        <v>-999</v>
      </c>
      <c r="O1215" s="4">
        <v>0.3</v>
      </c>
      <c r="P1215" s="5">
        <v>-999</v>
      </c>
      <c r="Q1215" s="5">
        <v>-999</v>
      </c>
      <c r="R1215" s="6">
        <v>0.27200000000000002</v>
      </c>
      <c r="S1215" s="34">
        <f>ROUND((0.6105*(EXP((17.273*E1215)/(E1215+237.3))))*(100-H1215)/100,3)</f>
        <v>6.6000000000000003E-2</v>
      </c>
      <c r="T1215" s="6">
        <f>IF(V1215&lt;V1216,L1215,0)</f>
        <v>0</v>
      </c>
      <c r="U1215" s="6">
        <f>IF(T1215&gt;0,M1215,-999)</f>
        <v>-999</v>
      </c>
      <c r="V1215">
        <v>199412</v>
      </c>
      <c r="W1215">
        <v>1994</v>
      </c>
    </row>
    <row r="1216" spans="1:23" x14ac:dyDescent="0.25">
      <c r="A1216" s="14">
        <v>34683</v>
      </c>
      <c r="B1216" s="3">
        <v>349</v>
      </c>
      <c r="C1216" s="4">
        <v>1.05</v>
      </c>
      <c r="D1216" s="5">
        <v>-7.8</v>
      </c>
      <c r="E1216" s="5">
        <v>-2.8</v>
      </c>
      <c r="F1216" s="5">
        <v>-9.8000000000000007</v>
      </c>
      <c r="G1216" s="4">
        <v>93.1</v>
      </c>
      <c r="H1216" s="4">
        <v>81.8</v>
      </c>
      <c r="I1216" s="4">
        <v>1.1000000000000001</v>
      </c>
      <c r="J1216" s="4">
        <v>7.3</v>
      </c>
      <c r="K1216" s="4">
        <v>0</v>
      </c>
      <c r="L1216" s="4">
        <v>-999</v>
      </c>
      <c r="M1216" s="4">
        <v>-999</v>
      </c>
      <c r="N1216" s="4">
        <v>-999</v>
      </c>
      <c r="O1216" s="4">
        <v>0.3</v>
      </c>
      <c r="P1216" s="5">
        <v>-999</v>
      </c>
      <c r="Q1216" s="5">
        <v>-999</v>
      </c>
      <c r="R1216" s="6">
        <v>0.40600000000000003</v>
      </c>
      <c r="S1216" s="34">
        <f>ROUND((0.6105*(EXP((17.273*E1216)/(E1216+237.3))))*(100-H1216)/100,3)</f>
        <v>0.09</v>
      </c>
      <c r="T1216" s="6">
        <f>IF(V1216&lt;V1217,L1216,0)</f>
        <v>0</v>
      </c>
      <c r="U1216" s="6">
        <f>IF(T1216&gt;0,M1216,-999)</f>
        <v>-999</v>
      </c>
      <c r="V1216">
        <v>199412</v>
      </c>
      <c r="W1216">
        <v>1994</v>
      </c>
    </row>
    <row r="1217" spans="1:23" x14ac:dyDescent="0.25">
      <c r="A1217" s="14">
        <v>34684</v>
      </c>
      <c r="B1217" s="3">
        <v>350</v>
      </c>
      <c r="C1217" s="4">
        <v>2.4700000000000002</v>
      </c>
      <c r="D1217" s="5">
        <v>-4.8</v>
      </c>
      <c r="E1217" s="5">
        <v>-0.2</v>
      </c>
      <c r="F1217" s="5">
        <v>-7.7</v>
      </c>
      <c r="G1217" s="4">
        <v>93.9</v>
      </c>
      <c r="H1217" s="4">
        <v>80.400000000000006</v>
      </c>
      <c r="I1217" s="4">
        <v>1.4</v>
      </c>
      <c r="J1217" s="4">
        <v>6.5</v>
      </c>
      <c r="K1217" s="4">
        <v>3.4</v>
      </c>
      <c r="L1217" s="4">
        <v>-999</v>
      </c>
      <c r="M1217" s="4">
        <v>-999</v>
      </c>
      <c r="N1217" s="4">
        <v>-999</v>
      </c>
      <c r="O1217" s="4">
        <v>0.3</v>
      </c>
      <c r="P1217" s="5">
        <v>-999</v>
      </c>
      <c r="Q1217" s="5">
        <v>-999</v>
      </c>
      <c r="R1217" s="6">
        <v>0.48299999999999998</v>
      </c>
      <c r="S1217" s="34">
        <f>ROUND((0.6105*(EXP((17.273*E1217)/(E1217+237.3))))*(100-H1217)/100,3)</f>
        <v>0.11799999999999999</v>
      </c>
      <c r="T1217" s="6">
        <f>IF(V1217&lt;V1218,L1217,0)</f>
        <v>0</v>
      </c>
      <c r="U1217" s="6">
        <f>IF(T1217&gt;0,M1217,-999)</f>
        <v>-999</v>
      </c>
      <c r="V1217">
        <v>199412</v>
      </c>
      <c r="W1217">
        <v>1994</v>
      </c>
    </row>
    <row r="1218" spans="1:23" x14ac:dyDescent="0.25">
      <c r="A1218" s="14">
        <v>34685</v>
      </c>
      <c r="B1218" s="3">
        <v>351</v>
      </c>
      <c r="C1218" s="4">
        <v>1.02</v>
      </c>
      <c r="D1218" s="5">
        <v>-0.7</v>
      </c>
      <c r="E1218" s="5">
        <v>1.2</v>
      </c>
      <c r="F1218" s="5">
        <v>-3.5</v>
      </c>
      <c r="G1218" s="4">
        <v>97.1</v>
      </c>
      <c r="H1218" s="4">
        <v>92.8</v>
      </c>
      <c r="I1218" s="4">
        <v>2.2999999999999998</v>
      </c>
      <c r="J1218" s="4">
        <v>8.8000000000000007</v>
      </c>
      <c r="K1218" s="4">
        <v>3.4</v>
      </c>
      <c r="L1218" s="4">
        <v>-999</v>
      </c>
      <c r="M1218" s="4">
        <v>-999</v>
      </c>
      <c r="N1218" s="4">
        <v>-999</v>
      </c>
      <c r="O1218" s="4">
        <v>0.3</v>
      </c>
      <c r="P1218" s="5">
        <v>-999</v>
      </c>
      <c r="Q1218" s="5">
        <v>-999</v>
      </c>
      <c r="R1218" s="6">
        <v>0.61699999999999999</v>
      </c>
      <c r="S1218" s="34">
        <f>ROUND((0.6105*(EXP((17.273*E1218)/(E1218+237.3))))*(100-H1218)/100,3)</f>
        <v>4.8000000000000001E-2</v>
      </c>
      <c r="T1218" s="6">
        <f>IF(V1218&lt;V1219,L1218,0)</f>
        <v>0</v>
      </c>
      <c r="U1218" s="6">
        <f>IF(T1218&gt;0,M1218,-999)</f>
        <v>-999</v>
      </c>
      <c r="V1218">
        <v>199412</v>
      </c>
      <c r="W1218">
        <v>1994</v>
      </c>
    </row>
    <row r="1219" spans="1:23" x14ac:dyDescent="0.25">
      <c r="A1219" s="14">
        <v>34686</v>
      </c>
      <c r="B1219" s="3">
        <v>352</v>
      </c>
      <c r="C1219" s="4">
        <v>0.35</v>
      </c>
      <c r="D1219" s="5">
        <v>-1.6</v>
      </c>
      <c r="E1219" s="5">
        <v>1.1000000000000001</v>
      </c>
      <c r="F1219" s="5">
        <v>-4.7</v>
      </c>
      <c r="G1219" s="4">
        <v>97.6</v>
      </c>
      <c r="H1219" s="4">
        <v>90.3</v>
      </c>
      <c r="I1219" s="4">
        <v>0.9</v>
      </c>
      <c r="J1219" s="4">
        <v>6.2</v>
      </c>
      <c r="K1219" s="4">
        <v>13.7</v>
      </c>
      <c r="L1219" s="4">
        <v>-999</v>
      </c>
      <c r="M1219" s="4">
        <v>-999</v>
      </c>
      <c r="N1219" s="4">
        <v>-999</v>
      </c>
      <c r="O1219" s="4">
        <v>0.3</v>
      </c>
      <c r="P1219" s="5">
        <v>-999</v>
      </c>
      <c r="Q1219" s="5">
        <v>-999</v>
      </c>
      <c r="R1219" s="6">
        <v>0.59899999999999998</v>
      </c>
      <c r="S1219" s="34">
        <f>ROUND((0.6105*(EXP((17.273*E1219)/(E1219+237.3))))*(100-H1219)/100,3)</f>
        <v>6.4000000000000001E-2</v>
      </c>
      <c r="T1219" s="6">
        <f>IF(V1219&lt;V1220,L1219,0)</f>
        <v>0</v>
      </c>
      <c r="U1219" s="6">
        <f>IF(T1219&gt;0,M1219,-999)</f>
        <v>-999</v>
      </c>
      <c r="V1219">
        <v>199412</v>
      </c>
      <c r="W1219">
        <v>1994</v>
      </c>
    </row>
    <row r="1220" spans="1:23" x14ac:dyDescent="0.25">
      <c r="A1220" s="14">
        <v>34687</v>
      </c>
      <c r="B1220" s="3">
        <v>353</v>
      </c>
      <c r="C1220" s="4">
        <v>1.59</v>
      </c>
      <c r="D1220" s="5">
        <v>-2.4</v>
      </c>
      <c r="E1220" s="5">
        <v>-0.2</v>
      </c>
      <c r="F1220" s="5">
        <v>-5.2</v>
      </c>
      <c r="G1220" s="4">
        <v>93.3</v>
      </c>
      <c r="H1220" s="4">
        <v>85.5</v>
      </c>
      <c r="I1220" s="4">
        <v>3</v>
      </c>
      <c r="J1220" s="4">
        <v>8.8000000000000007</v>
      </c>
      <c r="K1220" s="4">
        <v>0</v>
      </c>
      <c r="L1220" s="4">
        <v>-999</v>
      </c>
      <c r="M1220" s="4">
        <v>-999</v>
      </c>
      <c r="N1220" s="4">
        <v>-999</v>
      </c>
      <c r="O1220" s="4">
        <v>0.3</v>
      </c>
      <c r="P1220" s="5">
        <v>-999</v>
      </c>
      <c r="Q1220" s="5">
        <v>-999</v>
      </c>
      <c r="R1220" s="6">
        <v>0.51500000000000001</v>
      </c>
      <c r="S1220" s="34">
        <f>ROUND((0.6105*(EXP((17.273*E1220)/(E1220+237.3))))*(100-H1220)/100,3)</f>
        <v>8.6999999999999994E-2</v>
      </c>
      <c r="T1220" s="6">
        <f>IF(V1220&lt;V1221,L1220,0)</f>
        <v>0</v>
      </c>
      <c r="U1220" s="6">
        <f>IF(T1220&gt;0,M1220,-999)</f>
        <v>-999</v>
      </c>
      <c r="V1220">
        <v>199412</v>
      </c>
      <c r="W1220">
        <v>1994</v>
      </c>
    </row>
    <row r="1221" spans="1:23" x14ac:dyDescent="0.25">
      <c r="A1221" s="14">
        <v>34688</v>
      </c>
      <c r="B1221" s="3">
        <v>354</v>
      </c>
      <c r="C1221" s="4">
        <v>0.5</v>
      </c>
      <c r="D1221" s="5">
        <v>-0.9</v>
      </c>
      <c r="E1221" s="5">
        <v>0.3</v>
      </c>
      <c r="F1221" s="5">
        <v>-2.9</v>
      </c>
      <c r="G1221" s="4">
        <v>98.8</v>
      </c>
      <c r="H1221" s="4">
        <v>95.4</v>
      </c>
      <c r="I1221" s="4">
        <v>2.2999999999999998</v>
      </c>
      <c r="J1221" s="4">
        <v>10.8</v>
      </c>
      <c r="K1221" s="4">
        <v>10.7</v>
      </c>
      <c r="L1221" s="4">
        <v>-999</v>
      </c>
      <c r="M1221" s="4">
        <v>-999</v>
      </c>
      <c r="N1221" s="4">
        <v>-999</v>
      </c>
      <c r="O1221" s="4">
        <v>0.3</v>
      </c>
      <c r="P1221" s="5">
        <v>-999</v>
      </c>
      <c r="Q1221" s="5">
        <v>-999</v>
      </c>
      <c r="R1221" s="6">
        <v>0.59499999999999997</v>
      </c>
      <c r="S1221" s="34">
        <f>ROUND((0.6105*(EXP((17.273*E1221)/(E1221+237.3))))*(100-H1221)/100,3)</f>
        <v>2.9000000000000001E-2</v>
      </c>
      <c r="T1221" s="6">
        <f>IF(V1221&lt;V1222,L1221,0)</f>
        <v>0</v>
      </c>
      <c r="U1221" s="6">
        <f>IF(T1221&gt;0,M1221,-999)</f>
        <v>-999</v>
      </c>
      <c r="V1221">
        <v>199412</v>
      </c>
      <c r="W1221">
        <v>1994</v>
      </c>
    </row>
    <row r="1222" spans="1:23" x14ac:dyDescent="0.25">
      <c r="A1222" s="14">
        <v>34689</v>
      </c>
      <c r="B1222" s="3">
        <v>355</v>
      </c>
      <c r="C1222" s="4">
        <v>3.53</v>
      </c>
      <c r="D1222" s="5">
        <v>-3</v>
      </c>
      <c r="E1222" s="5">
        <v>-0.1</v>
      </c>
      <c r="F1222" s="5">
        <v>-5.3</v>
      </c>
      <c r="G1222" s="4">
        <v>89.3</v>
      </c>
      <c r="H1222" s="4">
        <v>67.099999999999994</v>
      </c>
      <c r="I1222" s="4">
        <v>1.3</v>
      </c>
      <c r="J1222" s="4">
        <v>6.4</v>
      </c>
      <c r="K1222" s="4">
        <v>2.9</v>
      </c>
      <c r="L1222" s="4">
        <v>-999</v>
      </c>
      <c r="M1222" s="4">
        <v>-999</v>
      </c>
      <c r="N1222" s="4">
        <v>-999</v>
      </c>
      <c r="O1222" s="4">
        <v>0.2</v>
      </c>
      <c r="P1222" s="5">
        <v>-999</v>
      </c>
      <c r="Q1222" s="5">
        <v>-999</v>
      </c>
      <c r="R1222" s="6">
        <v>0.40799999999999997</v>
      </c>
      <c r="S1222" s="34">
        <f>ROUND((0.6105*(EXP((17.273*E1222)/(E1222+237.3))))*(100-H1222)/100,3)</f>
        <v>0.19900000000000001</v>
      </c>
      <c r="T1222" s="6">
        <f>IF(V1222&lt;V1223,L1222,0)</f>
        <v>0</v>
      </c>
      <c r="U1222" s="6">
        <f>IF(T1222&gt;0,M1222,-999)</f>
        <v>-999</v>
      </c>
      <c r="V1222">
        <v>199412</v>
      </c>
      <c r="W1222">
        <v>1994</v>
      </c>
    </row>
    <row r="1223" spans="1:23" x14ac:dyDescent="0.25">
      <c r="A1223" s="14">
        <v>34690</v>
      </c>
      <c r="B1223" s="3">
        <v>356</v>
      </c>
      <c r="C1223" s="4">
        <v>2.2000000000000002</v>
      </c>
      <c r="D1223" s="5">
        <v>-1.2</v>
      </c>
      <c r="E1223" s="5">
        <v>1.8</v>
      </c>
      <c r="F1223" s="5">
        <v>-4.5</v>
      </c>
      <c r="G1223" s="4">
        <v>84.9</v>
      </c>
      <c r="H1223" s="4">
        <v>62.2</v>
      </c>
      <c r="I1223" s="4">
        <v>1.7</v>
      </c>
      <c r="J1223" s="4">
        <v>6.8</v>
      </c>
      <c r="K1223" s="4">
        <v>0</v>
      </c>
      <c r="L1223" s="4">
        <v>-999</v>
      </c>
      <c r="M1223" s="4">
        <v>-999</v>
      </c>
      <c r="N1223" s="4">
        <v>-999</v>
      </c>
      <c r="O1223" s="4">
        <v>0.2</v>
      </c>
      <c r="P1223" s="5">
        <v>-999</v>
      </c>
      <c r="Q1223" s="5">
        <v>-999</v>
      </c>
      <c r="R1223" s="6">
        <v>0.434</v>
      </c>
      <c r="S1223" s="34">
        <f>ROUND((0.6105*(EXP((17.273*E1223)/(E1223+237.3))))*(100-H1223)/100,3)</f>
        <v>0.26300000000000001</v>
      </c>
      <c r="T1223" s="6">
        <f>IF(V1223&lt;V1224,L1223,0)</f>
        <v>0</v>
      </c>
      <c r="U1223" s="6">
        <f>IF(T1223&gt;0,M1223,-999)</f>
        <v>-999</v>
      </c>
      <c r="V1223">
        <v>199412</v>
      </c>
      <c r="W1223">
        <v>1994</v>
      </c>
    </row>
    <row r="1224" spans="1:23" x14ac:dyDescent="0.25">
      <c r="A1224" s="14">
        <v>34691</v>
      </c>
      <c r="B1224" s="3">
        <v>357</v>
      </c>
      <c r="C1224" s="4">
        <v>2.0699999999999998</v>
      </c>
      <c r="D1224" s="5">
        <v>-0.9</v>
      </c>
      <c r="E1224" s="5">
        <v>1.1000000000000001</v>
      </c>
      <c r="F1224" s="5">
        <v>-2.6</v>
      </c>
      <c r="G1224" s="4">
        <v>71</v>
      </c>
      <c r="H1224" s="4">
        <v>58.1</v>
      </c>
      <c r="I1224" s="4">
        <v>1.5</v>
      </c>
      <c r="J1224" s="4">
        <v>6.3</v>
      </c>
      <c r="K1224" s="4">
        <v>0</v>
      </c>
      <c r="L1224" s="4">
        <v>-999</v>
      </c>
      <c r="M1224" s="4">
        <v>-999</v>
      </c>
      <c r="N1224" s="4">
        <v>-999</v>
      </c>
      <c r="O1224" s="4">
        <v>0.2</v>
      </c>
      <c r="P1224" s="5">
        <v>-999</v>
      </c>
      <c r="Q1224" s="5">
        <v>-999</v>
      </c>
      <c r="R1224" s="6">
        <v>0.38400000000000001</v>
      </c>
      <c r="S1224" s="34">
        <f>ROUND((0.6105*(EXP((17.273*E1224)/(E1224+237.3))))*(100-H1224)/100,3)</f>
        <v>0.27700000000000002</v>
      </c>
      <c r="T1224" s="6">
        <f>IF(V1224&lt;V1225,L1224,0)</f>
        <v>0</v>
      </c>
      <c r="U1224" s="6">
        <f>IF(T1224&gt;0,M1224,-999)</f>
        <v>-999</v>
      </c>
      <c r="V1224">
        <v>199412</v>
      </c>
      <c r="W1224">
        <v>1994</v>
      </c>
    </row>
    <row r="1225" spans="1:23" x14ac:dyDescent="0.25">
      <c r="A1225" s="14">
        <v>34692</v>
      </c>
      <c r="B1225" s="3">
        <v>358</v>
      </c>
      <c r="C1225" s="4">
        <v>3.23</v>
      </c>
      <c r="D1225" s="5">
        <v>-1.3</v>
      </c>
      <c r="E1225" s="5">
        <v>4.8</v>
      </c>
      <c r="F1225" s="5">
        <v>-5.0999999999999996</v>
      </c>
      <c r="G1225" s="4">
        <v>67.599999999999994</v>
      </c>
      <c r="H1225" s="4">
        <v>46</v>
      </c>
      <c r="I1225" s="4">
        <v>1.6</v>
      </c>
      <c r="J1225" s="4">
        <v>6.5</v>
      </c>
      <c r="K1225" s="4">
        <v>0</v>
      </c>
      <c r="L1225" s="4">
        <v>-999</v>
      </c>
      <c r="M1225" s="4">
        <v>-999</v>
      </c>
      <c r="N1225" s="4">
        <v>-999</v>
      </c>
      <c r="O1225" s="4">
        <v>0.2</v>
      </c>
      <c r="P1225" s="5">
        <v>-999</v>
      </c>
      <c r="Q1225" s="5">
        <v>-999</v>
      </c>
      <c r="R1225" s="6">
        <v>0.39500000000000002</v>
      </c>
      <c r="S1225" s="34">
        <f>ROUND((0.6105*(EXP((17.273*E1225)/(E1225+237.3))))*(100-H1225)/100,3)</f>
        <v>0.46400000000000002</v>
      </c>
      <c r="T1225" s="6">
        <f>IF(V1225&lt;V1226,L1225,0)</f>
        <v>0</v>
      </c>
      <c r="U1225" s="6">
        <f>IF(T1225&gt;0,M1225,-999)</f>
        <v>-999</v>
      </c>
      <c r="V1225">
        <v>199412</v>
      </c>
      <c r="W1225">
        <v>1994</v>
      </c>
    </row>
    <row r="1226" spans="1:23" x14ac:dyDescent="0.25">
      <c r="A1226" s="14">
        <v>34693</v>
      </c>
      <c r="B1226" s="3">
        <v>359</v>
      </c>
      <c r="C1226" s="4">
        <v>3.87</v>
      </c>
      <c r="D1226" s="5">
        <v>-6.1</v>
      </c>
      <c r="E1226" s="5">
        <v>-0.6</v>
      </c>
      <c r="F1226" s="5">
        <v>-10</v>
      </c>
      <c r="G1226" s="4">
        <v>79.8</v>
      </c>
      <c r="H1226" s="4">
        <v>45.9</v>
      </c>
      <c r="I1226" s="4">
        <v>1.3</v>
      </c>
      <c r="J1226" s="4">
        <v>6.5</v>
      </c>
      <c r="K1226" s="4">
        <v>0.9</v>
      </c>
      <c r="L1226" s="4">
        <v>-999</v>
      </c>
      <c r="M1226" s="4">
        <v>-999</v>
      </c>
      <c r="N1226" s="4">
        <v>-999</v>
      </c>
      <c r="O1226" s="4">
        <v>0.2</v>
      </c>
      <c r="P1226" s="5">
        <v>-999</v>
      </c>
      <c r="Q1226" s="5">
        <v>-999</v>
      </c>
      <c r="R1226" s="6">
        <v>0.26900000000000002</v>
      </c>
      <c r="S1226" s="34">
        <f>ROUND((0.6105*(EXP((17.273*E1226)/(E1226+237.3))))*(100-H1226)/100,3)</f>
        <v>0.316</v>
      </c>
      <c r="T1226" s="6">
        <f>IF(V1226&lt;V1227,L1226,0)</f>
        <v>0</v>
      </c>
      <c r="U1226" s="6">
        <f>IF(T1226&gt;0,M1226,-999)</f>
        <v>-999</v>
      </c>
      <c r="V1226">
        <v>199412</v>
      </c>
      <c r="W1226">
        <v>1994</v>
      </c>
    </row>
    <row r="1227" spans="1:23" x14ac:dyDescent="0.25">
      <c r="A1227" s="14">
        <v>34694</v>
      </c>
      <c r="B1227" s="3">
        <v>360</v>
      </c>
      <c r="C1227" s="4">
        <v>3.06</v>
      </c>
      <c r="D1227" s="5">
        <v>-2.2999999999999998</v>
      </c>
      <c r="E1227" s="5">
        <v>3.3</v>
      </c>
      <c r="F1227" s="5">
        <v>-5.8</v>
      </c>
      <c r="G1227" s="4">
        <v>89.8</v>
      </c>
      <c r="H1227" s="4">
        <v>65.3</v>
      </c>
      <c r="I1227" s="4">
        <v>1.3</v>
      </c>
      <c r="J1227" s="4">
        <v>7.6</v>
      </c>
      <c r="K1227" s="4">
        <v>0</v>
      </c>
      <c r="L1227" s="4">
        <v>-999</v>
      </c>
      <c r="M1227" s="4">
        <v>-999</v>
      </c>
      <c r="N1227" s="4">
        <v>-999</v>
      </c>
      <c r="O1227" s="4">
        <v>0.2</v>
      </c>
      <c r="P1227" s="5">
        <v>-999</v>
      </c>
      <c r="Q1227" s="5">
        <v>-999</v>
      </c>
      <c r="R1227" s="6">
        <v>0.50700000000000001</v>
      </c>
      <c r="S1227" s="34">
        <f>ROUND((0.6105*(EXP((17.273*E1227)/(E1227+237.3))))*(100-H1227)/100,3)</f>
        <v>0.26800000000000002</v>
      </c>
      <c r="T1227" s="6">
        <f>IF(V1227&lt;V1228,L1227,0)</f>
        <v>0</v>
      </c>
      <c r="U1227" s="6">
        <f>IF(T1227&gt;0,M1227,-999)</f>
        <v>-999</v>
      </c>
      <c r="V1227">
        <v>199412</v>
      </c>
      <c r="W1227">
        <v>1994</v>
      </c>
    </row>
    <row r="1228" spans="1:23" x14ac:dyDescent="0.25">
      <c r="A1228" s="14">
        <v>34695</v>
      </c>
      <c r="B1228" s="3">
        <v>361</v>
      </c>
      <c r="C1228" s="4">
        <v>1.1000000000000001</v>
      </c>
      <c r="D1228" s="5">
        <v>-0.9</v>
      </c>
      <c r="E1228" s="5">
        <v>0.9</v>
      </c>
      <c r="F1228" s="5">
        <v>-3</v>
      </c>
      <c r="G1228" s="4">
        <v>98.5</v>
      </c>
      <c r="H1228" s="4">
        <v>94.5</v>
      </c>
      <c r="I1228" s="4">
        <v>2.7</v>
      </c>
      <c r="J1228" s="4">
        <v>8.4</v>
      </c>
      <c r="K1228" s="4">
        <v>9.1999999999999993</v>
      </c>
      <c r="L1228" s="4">
        <v>-999</v>
      </c>
      <c r="M1228" s="4">
        <v>-999</v>
      </c>
      <c r="N1228" s="4">
        <v>-999</v>
      </c>
      <c r="O1228" s="4">
        <v>0.2</v>
      </c>
      <c r="P1228" s="5">
        <v>-999</v>
      </c>
      <c r="Q1228" s="5">
        <v>-999</v>
      </c>
      <c r="R1228" s="6">
        <v>0.61499999999999999</v>
      </c>
      <c r="S1228" s="34">
        <f>ROUND((0.6105*(EXP((17.273*E1228)/(E1228+237.3))))*(100-H1228)/100,3)</f>
        <v>3.5999999999999997E-2</v>
      </c>
      <c r="T1228" s="6">
        <f>IF(V1228&lt;V1229,L1228,0)</f>
        <v>0</v>
      </c>
      <c r="U1228" s="6">
        <f>IF(T1228&gt;0,M1228,-999)</f>
        <v>-999</v>
      </c>
      <c r="V1228">
        <v>199412</v>
      </c>
      <c r="W1228">
        <v>1994</v>
      </c>
    </row>
    <row r="1229" spans="1:23" x14ac:dyDescent="0.25">
      <c r="A1229" s="14">
        <v>34696</v>
      </c>
      <c r="B1229" s="3">
        <v>362</v>
      </c>
      <c r="C1229" s="4">
        <v>1.52</v>
      </c>
      <c r="D1229" s="5">
        <v>-5.9</v>
      </c>
      <c r="E1229" s="5">
        <v>-0.6</v>
      </c>
      <c r="F1229" s="5">
        <v>-10.4</v>
      </c>
      <c r="G1229" s="4">
        <v>96.3</v>
      </c>
      <c r="H1229" s="4">
        <v>93.2</v>
      </c>
      <c r="I1229" s="4">
        <v>1.1000000000000001</v>
      </c>
      <c r="J1229" s="4">
        <v>6.3</v>
      </c>
      <c r="K1229" s="4">
        <v>7.1</v>
      </c>
      <c r="L1229" s="4">
        <v>-999</v>
      </c>
      <c r="M1229" s="4">
        <v>-999</v>
      </c>
      <c r="N1229" s="4">
        <v>-999</v>
      </c>
      <c r="O1229" s="4">
        <v>0.2</v>
      </c>
      <c r="P1229" s="5">
        <v>-999</v>
      </c>
      <c r="Q1229" s="5">
        <v>-999</v>
      </c>
      <c r="R1229" s="6">
        <v>0.54500000000000004</v>
      </c>
      <c r="S1229" s="34">
        <f>ROUND((0.6105*(EXP((17.273*E1229)/(E1229+237.3))))*(100-H1229)/100,3)</f>
        <v>0.04</v>
      </c>
      <c r="T1229" s="6">
        <f>IF(V1229&lt;V1230,L1229,0)</f>
        <v>0</v>
      </c>
      <c r="U1229" s="6">
        <f>IF(T1229&gt;0,M1229,-999)</f>
        <v>-999</v>
      </c>
      <c r="V1229">
        <v>199412</v>
      </c>
      <c r="W1229">
        <v>1994</v>
      </c>
    </row>
    <row r="1230" spans="1:23" x14ac:dyDescent="0.25">
      <c r="A1230" s="14">
        <v>34697</v>
      </c>
      <c r="B1230" s="3">
        <v>363</v>
      </c>
      <c r="C1230" s="4">
        <v>5.77</v>
      </c>
      <c r="D1230" s="5">
        <v>-10.8</v>
      </c>
      <c r="E1230" s="5">
        <v>-5.7</v>
      </c>
      <c r="F1230" s="5">
        <v>-13.9</v>
      </c>
      <c r="G1230" s="4">
        <v>90.1</v>
      </c>
      <c r="H1230" s="4">
        <v>73.099999999999994</v>
      </c>
      <c r="I1230" s="4">
        <v>0.4</v>
      </c>
      <c r="J1230" s="4">
        <v>3.8</v>
      </c>
      <c r="K1230" s="4">
        <v>6.8</v>
      </c>
      <c r="L1230" s="4">
        <v>-999</v>
      </c>
      <c r="M1230" s="4">
        <v>-999</v>
      </c>
      <c r="N1230" s="4">
        <v>-999</v>
      </c>
      <c r="O1230" s="4">
        <v>0.2</v>
      </c>
      <c r="P1230" s="5">
        <v>-999</v>
      </c>
      <c r="Q1230" s="5">
        <v>-999</v>
      </c>
      <c r="R1230" s="6">
        <v>0.29199999999999998</v>
      </c>
      <c r="S1230" s="34">
        <f>ROUND((0.6105*(EXP((17.273*E1230)/(E1230+237.3))))*(100-H1230)/100,3)</f>
        <v>0.107</v>
      </c>
      <c r="T1230" s="6">
        <f>IF(V1230&lt;V1231,L1230,0)</f>
        <v>0</v>
      </c>
      <c r="U1230" s="6">
        <f>IF(T1230&gt;0,M1230,-999)</f>
        <v>-999</v>
      </c>
      <c r="V1230">
        <v>199412</v>
      </c>
      <c r="W1230">
        <v>1994</v>
      </c>
    </row>
    <row r="1231" spans="1:23" x14ac:dyDescent="0.25">
      <c r="A1231" s="14">
        <v>34698</v>
      </c>
      <c r="B1231" s="3">
        <v>364</v>
      </c>
      <c r="C1231" s="4">
        <v>5.0999999999999996</v>
      </c>
      <c r="D1231" s="5">
        <v>-10.6</v>
      </c>
      <c r="E1231" s="5">
        <v>-3.5</v>
      </c>
      <c r="F1231" s="5">
        <v>-17.3</v>
      </c>
      <c r="G1231" s="4">
        <v>71.5</v>
      </c>
      <c r="H1231" s="4">
        <v>46.3</v>
      </c>
      <c r="I1231" s="4">
        <v>0.6</v>
      </c>
      <c r="J1231" s="4">
        <v>3.6</v>
      </c>
      <c r="K1231" s="4">
        <v>17.3</v>
      </c>
      <c r="L1231" s="4">
        <v>-999</v>
      </c>
      <c r="M1231" s="4">
        <v>-999</v>
      </c>
      <c r="N1231" s="4">
        <v>-999</v>
      </c>
      <c r="O1231" s="4">
        <v>0.2</v>
      </c>
      <c r="P1231" s="5">
        <v>-999</v>
      </c>
      <c r="Q1231" s="5">
        <v>-999</v>
      </c>
      <c r="R1231" s="6">
        <v>0.218</v>
      </c>
      <c r="S1231" s="34">
        <f>ROUND((0.6105*(EXP((17.273*E1231)/(E1231+237.3))))*(100-H1231)/100,3)</f>
        <v>0.253</v>
      </c>
      <c r="T1231" s="6">
        <f>IF(V1231&lt;V1232,L1231,0)</f>
        <v>0</v>
      </c>
      <c r="U1231" s="6">
        <f>IF(T1231&gt;0,M1231,-999)</f>
        <v>-999</v>
      </c>
      <c r="V1231">
        <v>199412</v>
      </c>
      <c r="W1231">
        <v>1994</v>
      </c>
    </row>
    <row r="1232" spans="1:23" x14ac:dyDescent="0.25">
      <c r="A1232" s="14">
        <v>34699</v>
      </c>
      <c r="B1232" s="3">
        <v>365</v>
      </c>
      <c r="C1232" s="4">
        <v>5.19</v>
      </c>
      <c r="D1232" s="5">
        <v>-9.4</v>
      </c>
      <c r="E1232" s="5">
        <v>-2.8</v>
      </c>
      <c r="F1232" s="5">
        <v>-14.8</v>
      </c>
      <c r="G1232" s="4">
        <v>56.2</v>
      </c>
      <c r="H1232" s="4">
        <v>19.600000000000001</v>
      </c>
      <c r="I1232" s="4">
        <v>0.5</v>
      </c>
      <c r="J1232" s="4">
        <v>3.3</v>
      </c>
      <c r="K1232" s="4">
        <v>0</v>
      </c>
      <c r="L1232" s="4">
        <v>-999</v>
      </c>
      <c r="M1232" s="4">
        <v>-999</v>
      </c>
      <c r="N1232" s="4">
        <v>-999</v>
      </c>
      <c r="O1232" s="4">
        <v>0.2</v>
      </c>
      <c r="P1232" s="5">
        <v>-999</v>
      </c>
      <c r="Q1232" s="5">
        <v>-999</v>
      </c>
      <c r="R1232" s="6">
        <v>9.8000000000000004E-2</v>
      </c>
      <c r="S1232" s="34">
        <f>ROUND((0.6105*(EXP((17.273*E1232)/(E1232+237.3))))*(100-H1232)/100,3)</f>
        <v>0.39900000000000002</v>
      </c>
      <c r="T1232" s="6">
        <f>IF(V1232&lt;V1233,L1232,0)</f>
        <v>-999</v>
      </c>
      <c r="U1232" s="6">
        <f>IF(T1232&gt;0,M1232,-999)</f>
        <v>-999</v>
      </c>
      <c r="V1232">
        <v>199412</v>
      </c>
      <c r="W1232">
        <v>1994</v>
      </c>
    </row>
    <row r="1233" spans="1:23" x14ac:dyDescent="0.25">
      <c r="A1233" s="14">
        <v>34700</v>
      </c>
      <c r="B1233" s="3">
        <v>1</v>
      </c>
      <c r="C1233" s="4">
        <v>5.12</v>
      </c>
      <c r="D1233" s="5">
        <v>-7.1</v>
      </c>
      <c r="E1233" s="5">
        <v>2.6</v>
      </c>
      <c r="F1233" s="5">
        <v>-12</v>
      </c>
      <c r="G1233" s="4">
        <v>36.6</v>
      </c>
      <c r="H1233" s="4">
        <v>12.5</v>
      </c>
      <c r="I1233" s="4">
        <v>0.3</v>
      </c>
      <c r="J1233" s="4">
        <v>2.5</v>
      </c>
      <c r="K1233" s="4">
        <v>0</v>
      </c>
      <c r="L1233" s="4">
        <v>-999</v>
      </c>
      <c r="M1233" s="4">
        <v>-999</v>
      </c>
      <c r="N1233" s="4">
        <v>-999</v>
      </c>
      <c r="O1233" s="4">
        <v>0.2</v>
      </c>
      <c r="P1233" s="5">
        <v>-999</v>
      </c>
      <c r="Q1233" s="5">
        <v>-999</v>
      </c>
      <c r="R1233" s="5">
        <v>9.1999999999999998E-2</v>
      </c>
      <c r="S1233" s="34">
        <f>ROUND((0.6105*(EXP((17.273*E1233)/(E1233+237.3))))*(100-H1233)/100,3)</f>
        <v>0.64400000000000002</v>
      </c>
      <c r="T1233" s="6">
        <f>IF(V1233&lt;V1234,L1233,0)</f>
        <v>0</v>
      </c>
      <c r="U1233" s="6">
        <f>IF(T1233&gt;0,M1233,-999)</f>
        <v>-999</v>
      </c>
      <c r="V1233">
        <v>199501</v>
      </c>
      <c r="W1233">
        <v>1995</v>
      </c>
    </row>
    <row r="1234" spans="1:23" x14ac:dyDescent="0.25">
      <c r="A1234" s="14">
        <v>34701</v>
      </c>
      <c r="B1234" s="3">
        <v>2</v>
      </c>
      <c r="C1234" s="4">
        <v>5.22</v>
      </c>
      <c r="D1234" s="5">
        <v>-6.6</v>
      </c>
      <c r="E1234" s="5">
        <v>1.5</v>
      </c>
      <c r="F1234" s="5">
        <v>-12</v>
      </c>
      <c r="G1234" s="4">
        <v>37.9</v>
      </c>
      <c r="H1234" s="4">
        <v>21.9</v>
      </c>
      <c r="I1234" s="4">
        <v>0.5</v>
      </c>
      <c r="J1234" s="4">
        <v>3.4</v>
      </c>
      <c r="K1234" s="4">
        <v>0</v>
      </c>
      <c r="L1234" s="4">
        <v>-999</v>
      </c>
      <c r="M1234" s="4">
        <v>-999</v>
      </c>
      <c r="N1234" s="4">
        <v>-999</v>
      </c>
      <c r="O1234" s="4">
        <v>0.2</v>
      </c>
      <c r="P1234" s="5">
        <v>-999</v>
      </c>
      <c r="Q1234" s="5">
        <v>-999</v>
      </c>
      <c r="R1234" s="5">
        <v>0.14899999999999999</v>
      </c>
      <c r="S1234" s="34">
        <f>ROUND((0.6105*(EXP((17.273*E1234)/(E1234+237.3))))*(100-H1234)/100,3)</f>
        <v>0.53100000000000003</v>
      </c>
      <c r="T1234" s="6">
        <f>IF(V1234&lt;V1235,L1234,0)</f>
        <v>0</v>
      </c>
      <c r="U1234" s="6">
        <f>IF(T1234&gt;0,M1234,-999)</f>
        <v>-999</v>
      </c>
      <c r="V1234">
        <v>199501</v>
      </c>
      <c r="W1234">
        <v>1995</v>
      </c>
    </row>
    <row r="1235" spans="1:23" x14ac:dyDescent="0.25">
      <c r="A1235" s="14">
        <v>34702</v>
      </c>
      <c r="B1235" s="3">
        <v>3</v>
      </c>
      <c r="C1235" s="4">
        <v>5.34</v>
      </c>
      <c r="D1235" s="5">
        <v>-6.1</v>
      </c>
      <c r="E1235" s="5">
        <v>2.6</v>
      </c>
      <c r="F1235" s="5">
        <v>-12</v>
      </c>
      <c r="G1235" s="4">
        <v>32.200000000000003</v>
      </c>
      <c r="H1235" s="4">
        <v>15.7</v>
      </c>
      <c r="I1235" s="4">
        <v>0.4</v>
      </c>
      <c r="J1235" s="4">
        <v>3.7</v>
      </c>
      <c r="K1235" s="4">
        <v>0</v>
      </c>
      <c r="L1235" s="4">
        <v>-999</v>
      </c>
      <c r="M1235" s="4">
        <v>-999</v>
      </c>
      <c r="N1235" s="4">
        <v>-999</v>
      </c>
      <c r="O1235" s="4">
        <v>0.2</v>
      </c>
      <c r="P1235" s="5">
        <v>-999</v>
      </c>
      <c r="Q1235" s="5">
        <v>-999</v>
      </c>
      <c r="R1235" s="5">
        <v>0.11600000000000001</v>
      </c>
      <c r="S1235" s="34">
        <f>ROUND((0.6105*(EXP((17.273*E1235)/(E1235+237.3))))*(100-H1235)/100,3)</f>
        <v>0.621</v>
      </c>
      <c r="T1235" s="6">
        <f>IF(V1235&lt;V1236,L1235,0)</f>
        <v>0</v>
      </c>
      <c r="U1235" s="6">
        <f>IF(T1235&gt;0,M1235,-999)</f>
        <v>-999</v>
      </c>
      <c r="V1235">
        <v>199501</v>
      </c>
      <c r="W1235">
        <v>1995</v>
      </c>
    </row>
    <row r="1236" spans="1:23" x14ac:dyDescent="0.25">
      <c r="A1236" s="14">
        <v>34703</v>
      </c>
      <c r="B1236" s="3">
        <v>4</v>
      </c>
      <c r="C1236" s="4">
        <v>5.36</v>
      </c>
      <c r="D1236" s="5">
        <v>-5.5</v>
      </c>
      <c r="E1236" s="5">
        <v>1.2</v>
      </c>
      <c r="F1236" s="5">
        <v>-9.1999999999999993</v>
      </c>
      <c r="G1236" s="4">
        <v>28.1</v>
      </c>
      <c r="H1236" s="4">
        <v>13</v>
      </c>
      <c r="I1236" s="4">
        <v>1.1000000000000001</v>
      </c>
      <c r="J1236" s="4">
        <v>4.5999999999999996</v>
      </c>
      <c r="K1236" s="4">
        <v>0</v>
      </c>
      <c r="L1236" s="4">
        <v>-999</v>
      </c>
      <c r="M1236" s="4">
        <v>-999</v>
      </c>
      <c r="N1236" s="4">
        <v>-999</v>
      </c>
      <c r="O1236" s="4">
        <v>0.2</v>
      </c>
      <c r="P1236" s="5">
        <v>-999</v>
      </c>
      <c r="Q1236" s="5">
        <v>-999</v>
      </c>
      <c r="R1236" s="5">
        <v>8.5999999999999993E-2</v>
      </c>
      <c r="S1236" s="34">
        <f>ROUND((0.6105*(EXP((17.273*E1236)/(E1236+237.3))))*(100-H1236)/100,3)</f>
        <v>0.57899999999999996</v>
      </c>
      <c r="T1236" s="6">
        <f>IF(V1236&lt;V1237,L1236,0)</f>
        <v>0</v>
      </c>
      <c r="U1236" s="6">
        <f>IF(T1236&gt;0,M1236,-999)</f>
        <v>-999</v>
      </c>
      <c r="V1236">
        <v>199501</v>
      </c>
      <c r="W1236">
        <v>1995</v>
      </c>
    </row>
    <row r="1237" spans="1:23" x14ac:dyDescent="0.25">
      <c r="A1237" s="14">
        <v>34704</v>
      </c>
      <c r="B1237" s="3">
        <v>5</v>
      </c>
      <c r="C1237" s="4">
        <v>5.28</v>
      </c>
      <c r="D1237" s="5">
        <v>-6.9</v>
      </c>
      <c r="E1237" s="5">
        <v>1.9</v>
      </c>
      <c r="F1237" s="5">
        <v>-11.7</v>
      </c>
      <c r="G1237" s="4">
        <v>49.4</v>
      </c>
      <c r="H1237" s="4">
        <v>20.5</v>
      </c>
      <c r="I1237" s="4">
        <v>0.3</v>
      </c>
      <c r="J1237" s="4">
        <v>3.2</v>
      </c>
      <c r="K1237" s="4">
        <v>0</v>
      </c>
      <c r="L1237" s="4">
        <v>-999</v>
      </c>
      <c r="M1237" s="4">
        <v>-999</v>
      </c>
      <c r="N1237" s="4">
        <v>-999</v>
      </c>
      <c r="O1237" s="4">
        <v>0.2</v>
      </c>
      <c r="P1237" s="5">
        <v>-999</v>
      </c>
      <c r="Q1237" s="5">
        <v>-999</v>
      </c>
      <c r="R1237" s="5">
        <v>0.14299999999999999</v>
      </c>
      <c r="S1237" s="34">
        <f>ROUND((0.6105*(EXP((17.273*E1237)/(E1237+237.3))))*(100-H1237)/100,3)</f>
        <v>0.55700000000000005</v>
      </c>
      <c r="T1237" s="6">
        <f>IF(V1237&lt;V1238,L1237,0)</f>
        <v>0</v>
      </c>
      <c r="U1237" s="6">
        <f>IF(T1237&gt;0,M1237,-999)</f>
        <v>-999</v>
      </c>
      <c r="V1237">
        <v>199501</v>
      </c>
      <c r="W1237">
        <v>1995</v>
      </c>
    </row>
    <row r="1238" spans="1:23" x14ac:dyDescent="0.25">
      <c r="A1238" s="14">
        <v>34705</v>
      </c>
      <c r="B1238" s="3">
        <v>6</v>
      </c>
      <c r="C1238" s="4">
        <v>3.45</v>
      </c>
      <c r="D1238" s="5">
        <v>-8.6999999999999993</v>
      </c>
      <c r="E1238" s="5">
        <v>-2.8</v>
      </c>
      <c r="F1238" s="5">
        <v>-12.7</v>
      </c>
      <c r="G1238" s="4">
        <v>77.8</v>
      </c>
      <c r="H1238" s="4">
        <v>50.1</v>
      </c>
      <c r="I1238" s="4">
        <v>0.2</v>
      </c>
      <c r="J1238" s="4">
        <v>1.8</v>
      </c>
      <c r="K1238" s="4">
        <v>0</v>
      </c>
      <c r="L1238" s="4">
        <v>-999</v>
      </c>
      <c r="M1238" s="4">
        <v>-999</v>
      </c>
      <c r="N1238" s="4">
        <v>-999</v>
      </c>
      <c r="O1238" s="4">
        <v>0.2</v>
      </c>
      <c r="P1238" s="5">
        <v>-999</v>
      </c>
      <c r="Q1238" s="5">
        <v>-999</v>
      </c>
      <c r="R1238" s="5">
        <v>0.249</v>
      </c>
      <c r="S1238" s="34">
        <f>ROUND((0.6105*(EXP((17.273*E1238)/(E1238+237.3))))*(100-H1238)/100,3)</f>
        <v>0.248</v>
      </c>
      <c r="T1238" s="6">
        <f>IF(V1238&lt;V1239,L1238,0)</f>
        <v>0</v>
      </c>
      <c r="U1238" s="6">
        <f>IF(T1238&gt;0,M1238,-999)</f>
        <v>-999</v>
      </c>
      <c r="V1238">
        <v>199501</v>
      </c>
      <c r="W1238">
        <v>1995</v>
      </c>
    </row>
    <row r="1239" spans="1:23" x14ac:dyDescent="0.25">
      <c r="A1239" s="14">
        <v>34706</v>
      </c>
      <c r="B1239" s="3">
        <v>7</v>
      </c>
      <c r="C1239" s="4">
        <v>3.81</v>
      </c>
      <c r="D1239" s="5">
        <v>-6.9</v>
      </c>
      <c r="E1239" s="5">
        <v>-1.6</v>
      </c>
      <c r="F1239" s="5">
        <v>-13.5</v>
      </c>
      <c r="G1239" s="4">
        <v>70.5</v>
      </c>
      <c r="H1239" s="4">
        <v>36.6</v>
      </c>
      <c r="I1239" s="4">
        <v>1.1000000000000001</v>
      </c>
      <c r="J1239" s="4">
        <v>5.2</v>
      </c>
      <c r="K1239" s="4">
        <v>0</v>
      </c>
      <c r="L1239" s="4">
        <v>-999</v>
      </c>
      <c r="M1239" s="4">
        <v>-999</v>
      </c>
      <c r="N1239" s="4">
        <v>-999</v>
      </c>
      <c r="O1239" s="4">
        <v>0.2</v>
      </c>
      <c r="P1239" s="5">
        <v>-999</v>
      </c>
      <c r="Q1239" s="5">
        <v>-999</v>
      </c>
      <c r="R1239" s="5">
        <v>0.19800000000000001</v>
      </c>
      <c r="S1239" s="34">
        <f>ROUND((0.6105*(EXP((17.273*E1239)/(E1239+237.3))))*(100-H1239)/100,3)</f>
        <v>0.34399999999999997</v>
      </c>
      <c r="T1239" s="6">
        <f>IF(V1239&lt;V1240,L1239,0)</f>
        <v>0</v>
      </c>
      <c r="U1239" s="6">
        <f>IF(T1239&gt;0,M1239,-999)</f>
        <v>-999</v>
      </c>
      <c r="V1239">
        <v>199501</v>
      </c>
      <c r="W1239">
        <v>1995</v>
      </c>
    </row>
    <row r="1240" spans="1:23" x14ac:dyDescent="0.25">
      <c r="A1240" s="14">
        <v>34707</v>
      </c>
      <c r="B1240" s="3">
        <v>8</v>
      </c>
      <c r="C1240" s="4">
        <v>1.79</v>
      </c>
      <c r="D1240" s="5">
        <v>-4.4000000000000004</v>
      </c>
      <c r="E1240" s="5">
        <v>-1.9</v>
      </c>
      <c r="F1240" s="5">
        <v>-8.1999999999999993</v>
      </c>
      <c r="G1240" s="4">
        <v>92.9</v>
      </c>
      <c r="H1240" s="4">
        <v>85.6</v>
      </c>
      <c r="I1240" s="4">
        <v>1.6</v>
      </c>
      <c r="J1240" s="4">
        <v>7.5</v>
      </c>
      <c r="K1240" s="4">
        <v>0</v>
      </c>
      <c r="L1240" s="4">
        <v>-999</v>
      </c>
      <c r="M1240" s="4">
        <v>-999</v>
      </c>
      <c r="N1240" s="4">
        <v>-999</v>
      </c>
      <c r="O1240" s="4">
        <v>0.1</v>
      </c>
      <c r="P1240" s="5">
        <v>-999</v>
      </c>
      <c r="Q1240" s="5">
        <v>-999</v>
      </c>
      <c r="R1240" s="5">
        <v>0.45400000000000001</v>
      </c>
      <c r="S1240" s="34">
        <f>ROUND((0.6105*(EXP((17.273*E1240)/(E1240+237.3))))*(100-H1240)/100,3)</f>
        <v>7.5999999999999998E-2</v>
      </c>
      <c r="T1240" s="6">
        <f>IF(V1240&lt;V1241,L1240,0)</f>
        <v>0</v>
      </c>
      <c r="U1240" s="6">
        <f>IF(T1240&gt;0,M1240,-999)</f>
        <v>-999</v>
      </c>
      <c r="V1240">
        <v>199501</v>
      </c>
      <c r="W1240">
        <v>1995</v>
      </c>
    </row>
    <row r="1241" spans="1:23" x14ac:dyDescent="0.25">
      <c r="A1241" s="14">
        <v>34708</v>
      </c>
      <c r="B1241" s="3">
        <v>9</v>
      </c>
      <c r="C1241" s="4">
        <v>1.58</v>
      </c>
      <c r="D1241" s="5">
        <v>-2.2999999999999998</v>
      </c>
      <c r="E1241" s="5">
        <v>0.6</v>
      </c>
      <c r="F1241" s="5">
        <v>-5.6</v>
      </c>
      <c r="G1241" s="4">
        <v>96.8</v>
      </c>
      <c r="H1241" s="4">
        <v>88.6</v>
      </c>
      <c r="I1241" s="4">
        <v>2.5</v>
      </c>
      <c r="J1241" s="4">
        <v>7.9</v>
      </c>
      <c r="K1241" s="4">
        <v>0</v>
      </c>
      <c r="L1241" s="4">
        <v>-999</v>
      </c>
      <c r="M1241" s="4">
        <v>-999</v>
      </c>
      <c r="N1241" s="4">
        <v>-999</v>
      </c>
      <c r="O1241" s="4">
        <v>0.1</v>
      </c>
      <c r="P1241" s="5">
        <v>-999</v>
      </c>
      <c r="Q1241" s="5">
        <v>-999</v>
      </c>
      <c r="R1241" s="5">
        <v>0.56599999999999995</v>
      </c>
      <c r="S1241" s="34">
        <f>ROUND((0.6105*(EXP((17.273*E1241)/(E1241+237.3))))*(100-H1241)/100,3)</f>
        <v>7.2999999999999995E-2</v>
      </c>
      <c r="T1241" s="6">
        <f>IF(V1241&lt;V1242,L1241,0)</f>
        <v>0</v>
      </c>
      <c r="U1241" s="6">
        <f>IF(T1241&gt;0,M1241,-999)</f>
        <v>-999</v>
      </c>
      <c r="V1241">
        <v>199501</v>
      </c>
      <c r="W1241">
        <v>1995</v>
      </c>
    </row>
    <row r="1242" spans="1:23" x14ac:dyDescent="0.25">
      <c r="A1242" s="14">
        <v>34709</v>
      </c>
      <c r="B1242" s="3">
        <v>10</v>
      </c>
      <c r="C1242" s="4">
        <v>0.89</v>
      </c>
      <c r="D1242" s="5">
        <v>-1.6</v>
      </c>
      <c r="E1242" s="5">
        <v>0.1</v>
      </c>
      <c r="F1242" s="5">
        <v>-4.7</v>
      </c>
      <c r="G1242" s="4">
        <v>98.8</v>
      </c>
      <c r="H1242" s="4">
        <v>96.4</v>
      </c>
      <c r="I1242" s="4">
        <v>0.9</v>
      </c>
      <c r="J1242" s="4">
        <v>4.3</v>
      </c>
      <c r="K1242" s="4">
        <v>8.6999999999999993</v>
      </c>
      <c r="L1242" s="4">
        <v>-999</v>
      </c>
      <c r="M1242" s="4">
        <v>-999</v>
      </c>
      <c r="N1242" s="4">
        <v>-999</v>
      </c>
      <c r="O1242" s="4">
        <v>0.1</v>
      </c>
      <c r="P1242" s="5">
        <v>-999</v>
      </c>
      <c r="Q1242" s="5">
        <v>-999</v>
      </c>
      <c r="R1242" s="5">
        <v>0.59399999999999997</v>
      </c>
      <c r="S1242" s="34">
        <f>ROUND((0.6105*(EXP((17.273*E1242)/(E1242+237.3))))*(100-H1242)/100,3)</f>
        <v>2.1999999999999999E-2</v>
      </c>
      <c r="T1242" s="6">
        <f>IF(V1242&lt;V1243,L1242,0)</f>
        <v>0</v>
      </c>
      <c r="U1242" s="6">
        <f>IF(T1242&gt;0,M1242,-999)</f>
        <v>-999</v>
      </c>
      <c r="V1242">
        <v>199501</v>
      </c>
      <c r="W1242">
        <v>1995</v>
      </c>
    </row>
    <row r="1243" spans="1:23" x14ac:dyDescent="0.25">
      <c r="A1243" s="14">
        <v>34710</v>
      </c>
      <c r="B1243" s="3">
        <v>11</v>
      </c>
      <c r="C1243" s="4">
        <v>0.86</v>
      </c>
      <c r="D1243" s="5">
        <v>-2.6</v>
      </c>
      <c r="E1243" s="5">
        <v>2.8</v>
      </c>
      <c r="F1243" s="5">
        <v>-4.9000000000000004</v>
      </c>
      <c r="G1243" s="4">
        <v>94.7</v>
      </c>
      <c r="H1243" s="4">
        <v>77.7</v>
      </c>
      <c r="I1243" s="4">
        <v>0.5</v>
      </c>
      <c r="J1243" s="4">
        <v>3.4</v>
      </c>
      <c r="K1243" s="4">
        <v>5.5</v>
      </c>
      <c r="L1243" s="4">
        <v>-999</v>
      </c>
      <c r="M1243" s="4">
        <v>-999</v>
      </c>
      <c r="N1243" s="4">
        <v>-999</v>
      </c>
      <c r="O1243" s="4">
        <v>0.2</v>
      </c>
      <c r="P1243" s="5">
        <v>-999</v>
      </c>
      <c r="Q1243" s="5">
        <v>-999</v>
      </c>
      <c r="R1243" s="5">
        <v>0.57999999999999996</v>
      </c>
      <c r="S1243" s="34">
        <f>ROUND((0.6105*(EXP((17.273*E1243)/(E1243+237.3))))*(100-H1243)/100,3)</f>
        <v>0.16700000000000001</v>
      </c>
      <c r="T1243" s="6">
        <f>IF(V1243&lt;V1244,L1243,0)</f>
        <v>0</v>
      </c>
      <c r="U1243" s="6">
        <f>IF(T1243&gt;0,M1243,-999)</f>
        <v>-999</v>
      </c>
      <c r="V1243">
        <v>199501</v>
      </c>
      <c r="W1243">
        <v>1995</v>
      </c>
    </row>
    <row r="1244" spans="1:23" x14ac:dyDescent="0.25">
      <c r="A1244" s="14">
        <v>34711</v>
      </c>
      <c r="B1244" s="3">
        <v>12</v>
      </c>
      <c r="C1244" s="4">
        <v>0.98</v>
      </c>
      <c r="D1244" s="5">
        <v>-3.6</v>
      </c>
      <c r="E1244" s="5">
        <v>-0.6</v>
      </c>
      <c r="F1244" s="5">
        <v>-5.7</v>
      </c>
      <c r="G1244" s="4">
        <v>94.4</v>
      </c>
      <c r="H1244" s="4">
        <v>81</v>
      </c>
      <c r="I1244" s="4">
        <v>0.8</v>
      </c>
      <c r="J1244" s="4">
        <v>4.8</v>
      </c>
      <c r="K1244" s="4">
        <v>0</v>
      </c>
      <c r="L1244" s="4">
        <v>-999</v>
      </c>
      <c r="M1244" s="4">
        <v>-999</v>
      </c>
      <c r="N1244" s="4">
        <v>-999</v>
      </c>
      <c r="O1244" s="4">
        <v>0.2</v>
      </c>
      <c r="P1244" s="5">
        <v>-999</v>
      </c>
      <c r="Q1244" s="5">
        <v>-999</v>
      </c>
      <c r="R1244" s="5">
        <v>0.47399999999999998</v>
      </c>
      <c r="S1244" s="34">
        <f>ROUND((0.6105*(EXP((17.273*E1244)/(E1244+237.3))))*(100-H1244)/100,3)</f>
        <v>0.111</v>
      </c>
      <c r="T1244" s="6">
        <f>IF(V1244&lt;V1245,L1244,0)</f>
        <v>0</v>
      </c>
      <c r="U1244" s="6">
        <f>IF(T1244&gt;0,M1244,-999)</f>
        <v>-999</v>
      </c>
      <c r="V1244">
        <v>199501</v>
      </c>
      <c r="W1244">
        <v>1995</v>
      </c>
    </row>
    <row r="1245" spans="1:23" x14ac:dyDescent="0.25">
      <c r="A1245" s="14">
        <v>34712</v>
      </c>
      <c r="B1245" s="3">
        <v>13</v>
      </c>
      <c r="C1245" s="4">
        <v>0.91</v>
      </c>
      <c r="D1245" s="5">
        <v>-3.9</v>
      </c>
      <c r="E1245" s="5">
        <v>-2.7</v>
      </c>
      <c r="F1245" s="5">
        <v>-5.4</v>
      </c>
      <c r="G1245" s="4">
        <v>96.8</v>
      </c>
      <c r="H1245" s="4">
        <v>93.5</v>
      </c>
      <c r="I1245" s="4">
        <v>1.7</v>
      </c>
      <c r="J1245" s="4">
        <v>7.7</v>
      </c>
      <c r="K1245" s="4">
        <v>1.7</v>
      </c>
      <c r="L1245" s="4">
        <v>-999</v>
      </c>
      <c r="M1245" s="4">
        <v>-999</v>
      </c>
      <c r="N1245" s="4">
        <v>-999</v>
      </c>
      <c r="O1245" s="4">
        <v>0.2</v>
      </c>
      <c r="P1245" s="5">
        <v>-999</v>
      </c>
      <c r="Q1245" s="5">
        <v>-999</v>
      </c>
      <c r="R1245" s="5">
        <v>0.46899999999999997</v>
      </c>
      <c r="S1245" s="34">
        <f>ROUND((0.6105*(EXP((17.273*E1245)/(E1245+237.3))))*(100-H1245)/100,3)</f>
        <v>3.3000000000000002E-2</v>
      </c>
      <c r="T1245" s="6">
        <f>IF(V1245&lt;V1246,L1245,0)</f>
        <v>0</v>
      </c>
      <c r="U1245" s="6">
        <f>IF(T1245&gt;0,M1245,-999)</f>
        <v>-999</v>
      </c>
      <c r="V1245">
        <v>199501</v>
      </c>
      <c r="W1245">
        <v>1995</v>
      </c>
    </row>
    <row r="1246" spans="1:23" x14ac:dyDescent="0.25">
      <c r="A1246" s="14">
        <v>34713</v>
      </c>
      <c r="B1246" s="3">
        <v>14</v>
      </c>
      <c r="C1246" s="4">
        <v>1.82</v>
      </c>
      <c r="D1246" s="5">
        <v>-2.6</v>
      </c>
      <c r="E1246" s="5">
        <v>0.2</v>
      </c>
      <c r="F1246" s="5">
        <v>-5.6</v>
      </c>
      <c r="G1246" s="4">
        <v>97.7</v>
      </c>
      <c r="H1246" s="4">
        <v>95</v>
      </c>
      <c r="I1246" s="4">
        <v>1.2</v>
      </c>
      <c r="J1246" s="4">
        <v>5.2</v>
      </c>
      <c r="K1246" s="4">
        <v>0</v>
      </c>
      <c r="L1246" s="4">
        <v>-999</v>
      </c>
      <c r="M1246" s="4">
        <v>-999</v>
      </c>
      <c r="N1246" s="4">
        <v>-999</v>
      </c>
      <c r="O1246" s="4">
        <v>0.2</v>
      </c>
      <c r="P1246" s="5">
        <v>-999</v>
      </c>
      <c r="Q1246" s="5">
        <v>-999</v>
      </c>
      <c r="R1246" s="5">
        <v>0.58699999999999997</v>
      </c>
      <c r="S1246" s="34">
        <f>ROUND((0.6105*(EXP((17.273*E1246)/(E1246+237.3))))*(100-H1246)/100,3)</f>
        <v>3.1E-2</v>
      </c>
      <c r="T1246" s="6">
        <f>IF(V1246&lt;V1247,L1246,0)</f>
        <v>0</v>
      </c>
      <c r="U1246" s="6">
        <f>IF(T1246&gt;0,M1246,-999)</f>
        <v>-999</v>
      </c>
      <c r="V1246">
        <v>199501</v>
      </c>
      <c r="W1246">
        <v>1995</v>
      </c>
    </row>
    <row r="1247" spans="1:23" x14ac:dyDescent="0.25">
      <c r="A1247" s="14">
        <v>34714</v>
      </c>
      <c r="B1247" s="3">
        <v>15</v>
      </c>
      <c r="C1247" s="4">
        <v>2.46</v>
      </c>
      <c r="D1247" s="5">
        <v>-4.3</v>
      </c>
      <c r="E1247" s="5">
        <v>4.9000000000000004</v>
      </c>
      <c r="F1247" s="5">
        <v>-6.6</v>
      </c>
      <c r="G1247" s="4">
        <v>92.8</v>
      </c>
      <c r="H1247" s="4">
        <v>61.6</v>
      </c>
      <c r="I1247" s="4">
        <v>0.2</v>
      </c>
      <c r="J1247" s="4">
        <v>1.9</v>
      </c>
      <c r="K1247" s="4">
        <v>6.8</v>
      </c>
      <c r="L1247" s="4">
        <v>-999</v>
      </c>
      <c r="M1247" s="4">
        <v>-999</v>
      </c>
      <c r="N1247" s="4">
        <v>-999</v>
      </c>
      <c r="O1247" s="4">
        <v>0.2</v>
      </c>
      <c r="P1247" s="5">
        <v>-999</v>
      </c>
      <c r="Q1247" s="5">
        <v>-999</v>
      </c>
      <c r="R1247" s="5">
        <v>0.53200000000000003</v>
      </c>
      <c r="S1247" s="34">
        <f>ROUND((0.6105*(EXP((17.273*E1247)/(E1247+237.3))))*(100-H1247)/100,3)</f>
        <v>0.33200000000000002</v>
      </c>
      <c r="T1247" s="6">
        <f>IF(V1247&lt;V1248,L1247,0)</f>
        <v>0</v>
      </c>
      <c r="U1247" s="6">
        <f>IF(T1247&gt;0,M1247,-999)</f>
        <v>-999</v>
      </c>
      <c r="V1247">
        <v>199501</v>
      </c>
      <c r="W1247">
        <v>1995</v>
      </c>
    </row>
    <row r="1248" spans="1:23" x14ac:dyDescent="0.25">
      <c r="A1248" s="14">
        <v>34715</v>
      </c>
      <c r="B1248" s="3">
        <v>16</v>
      </c>
      <c r="C1248" s="4">
        <v>1.65</v>
      </c>
      <c r="D1248" s="5">
        <v>-5.3</v>
      </c>
      <c r="E1248" s="5">
        <v>-2.4</v>
      </c>
      <c r="F1248" s="5">
        <v>-7.5</v>
      </c>
      <c r="G1248" s="4">
        <v>94.2</v>
      </c>
      <c r="H1248" s="4">
        <v>80.8</v>
      </c>
      <c r="I1248" s="4">
        <v>0.3</v>
      </c>
      <c r="J1248" s="4">
        <v>3.2</v>
      </c>
      <c r="K1248" s="4">
        <v>1.4</v>
      </c>
      <c r="L1248" s="4">
        <v>-999</v>
      </c>
      <c r="M1248" s="4">
        <v>-999</v>
      </c>
      <c r="N1248" s="4">
        <v>-999</v>
      </c>
      <c r="O1248" s="4">
        <v>0.2</v>
      </c>
      <c r="P1248" s="5">
        <v>-999</v>
      </c>
      <c r="Q1248" s="5">
        <v>-999</v>
      </c>
      <c r="R1248" s="5">
        <v>0.41299999999999998</v>
      </c>
      <c r="S1248" s="34">
        <f>ROUND((0.6105*(EXP((17.273*E1248)/(E1248+237.3))))*(100-H1248)/100,3)</f>
        <v>9.8000000000000004E-2</v>
      </c>
      <c r="T1248" s="6">
        <f>IF(V1248&lt;V1249,L1248,0)</f>
        <v>0</v>
      </c>
      <c r="U1248" s="6">
        <f>IF(T1248&gt;0,M1248,-999)</f>
        <v>-999</v>
      </c>
      <c r="V1248">
        <v>199501</v>
      </c>
      <c r="W1248">
        <v>1995</v>
      </c>
    </row>
    <row r="1249" spans="1:23" x14ac:dyDescent="0.25">
      <c r="A1249" s="14">
        <v>34716</v>
      </c>
      <c r="B1249" s="3">
        <v>17</v>
      </c>
      <c r="C1249" s="4">
        <v>1.28</v>
      </c>
      <c r="D1249" s="5">
        <v>-6.6</v>
      </c>
      <c r="E1249" s="5">
        <v>-3.7</v>
      </c>
      <c r="F1249" s="5">
        <v>-9</v>
      </c>
      <c r="G1249" s="4">
        <v>92</v>
      </c>
      <c r="H1249" s="4">
        <v>76.5</v>
      </c>
      <c r="I1249" s="4">
        <v>0.3</v>
      </c>
      <c r="J1249" s="4">
        <v>3</v>
      </c>
      <c r="K1249" s="4">
        <v>0</v>
      </c>
      <c r="L1249" s="4">
        <v>-999</v>
      </c>
      <c r="M1249" s="4">
        <v>-999</v>
      </c>
      <c r="N1249" s="4">
        <v>-999</v>
      </c>
      <c r="O1249" s="4">
        <v>0.2</v>
      </c>
      <c r="P1249" s="5">
        <v>-999</v>
      </c>
      <c r="Q1249" s="5">
        <v>-999</v>
      </c>
      <c r="R1249" s="5">
        <v>0.35599999999999998</v>
      </c>
      <c r="S1249" s="34">
        <f>ROUND((0.6105*(EXP((17.273*E1249)/(E1249+237.3))))*(100-H1249)/100,3)</f>
        <v>0.109</v>
      </c>
      <c r="T1249" s="6">
        <f>IF(V1249&lt;V1250,L1249,0)</f>
        <v>0</v>
      </c>
      <c r="U1249" s="6">
        <f>IF(T1249&gt;0,M1249,-999)</f>
        <v>-999</v>
      </c>
      <c r="V1249">
        <v>199501</v>
      </c>
      <c r="W1249">
        <v>1995</v>
      </c>
    </row>
    <row r="1250" spans="1:23" x14ac:dyDescent="0.25">
      <c r="A1250" s="14">
        <v>34717</v>
      </c>
      <c r="B1250" s="3">
        <v>18</v>
      </c>
      <c r="C1250" s="4">
        <v>0.43</v>
      </c>
      <c r="D1250" s="5">
        <v>-4.5</v>
      </c>
      <c r="E1250" s="5">
        <v>-1.9</v>
      </c>
      <c r="F1250" s="5">
        <v>-7.8</v>
      </c>
      <c r="G1250" s="4">
        <v>94.9</v>
      </c>
      <c r="H1250" s="4">
        <v>89.5</v>
      </c>
      <c r="I1250" s="4">
        <v>1.3</v>
      </c>
      <c r="J1250" s="4">
        <v>5.9</v>
      </c>
      <c r="K1250" s="4">
        <v>2.6</v>
      </c>
      <c r="L1250" s="4">
        <v>-999</v>
      </c>
      <c r="M1250" s="4">
        <v>-999</v>
      </c>
      <c r="N1250" s="4">
        <v>-999</v>
      </c>
      <c r="O1250" s="4">
        <v>0.2</v>
      </c>
      <c r="P1250" s="5">
        <v>-999</v>
      </c>
      <c r="Q1250" s="5">
        <v>-999</v>
      </c>
      <c r="R1250" s="5">
        <v>0.47499999999999998</v>
      </c>
      <c r="S1250" s="34">
        <f>ROUND((0.6105*(EXP((17.273*E1250)/(E1250+237.3))))*(100-H1250)/100,3)</f>
        <v>5.6000000000000001E-2</v>
      </c>
      <c r="T1250" s="6">
        <f>IF(V1250&lt;V1251,L1250,0)</f>
        <v>0</v>
      </c>
      <c r="U1250" s="6">
        <f>IF(T1250&gt;0,M1250,-999)</f>
        <v>-999</v>
      </c>
      <c r="V1250">
        <v>199501</v>
      </c>
      <c r="W1250">
        <v>1995</v>
      </c>
    </row>
    <row r="1251" spans="1:23" x14ac:dyDescent="0.25">
      <c r="A1251" s="14">
        <v>34718</v>
      </c>
      <c r="B1251" s="3">
        <v>19</v>
      </c>
      <c r="C1251" s="4">
        <v>5.1100000000000003</v>
      </c>
      <c r="D1251" s="5">
        <v>-4.5999999999999996</v>
      </c>
      <c r="E1251" s="5">
        <v>3.1</v>
      </c>
      <c r="F1251" s="5">
        <v>-8</v>
      </c>
      <c r="G1251" s="4">
        <v>83.1</v>
      </c>
      <c r="H1251" s="4">
        <v>56.5</v>
      </c>
      <c r="I1251" s="4">
        <v>0.5</v>
      </c>
      <c r="J1251" s="4">
        <v>4.8</v>
      </c>
      <c r="K1251" s="4">
        <v>8.3000000000000007</v>
      </c>
      <c r="L1251" s="4">
        <v>-999</v>
      </c>
      <c r="M1251" s="4">
        <v>-999</v>
      </c>
      <c r="N1251" s="4">
        <v>-999</v>
      </c>
      <c r="O1251" s="4">
        <v>0.2</v>
      </c>
      <c r="P1251" s="5">
        <v>-999</v>
      </c>
      <c r="Q1251" s="5">
        <v>-999</v>
      </c>
      <c r="R1251" s="5">
        <v>0.43099999999999999</v>
      </c>
      <c r="S1251" s="34">
        <f>ROUND((0.6105*(EXP((17.273*E1251)/(E1251+237.3))))*(100-H1251)/100,3)</f>
        <v>0.33200000000000002</v>
      </c>
      <c r="T1251" s="6">
        <f>IF(V1251&lt;V1252,L1251,0)</f>
        <v>0</v>
      </c>
      <c r="U1251" s="6">
        <f>IF(T1251&gt;0,M1251,-999)</f>
        <v>-999</v>
      </c>
      <c r="V1251">
        <v>199501</v>
      </c>
      <c r="W1251">
        <v>1995</v>
      </c>
    </row>
    <row r="1252" spans="1:23" x14ac:dyDescent="0.25">
      <c r="A1252" s="14">
        <v>34719</v>
      </c>
      <c r="B1252" s="3">
        <v>20</v>
      </c>
      <c r="C1252" s="4">
        <v>6.15</v>
      </c>
      <c r="D1252" s="5">
        <v>-3.2</v>
      </c>
      <c r="E1252" s="5">
        <v>2.5</v>
      </c>
      <c r="F1252" s="5">
        <v>-7.5</v>
      </c>
      <c r="G1252" s="4">
        <v>55.3</v>
      </c>
      <c r="H1252" s="4">
        <v>36.299999999999997</v>
      </c>
      <c r="I1252" s="4">
        <v>2.2000000000000002</v>
      </c>
      <c r="J1252" s="4">
        <v>6.3</v>
      </c>
      <c r="K1252" s="4">
        <v>0</v>
      </c>
      <c r="L1252" s="4">
        <v>-999</v>
      </c>
      <c r="M1252" s="4">
        <v>-999</v>
      </c>
      <c r="N1252" s="4">
        <v>-999</v>
      </c>
      <c r="O1252" s="4">
        <v>0.2</v>
      </c>
      <c r="P1252" s="5">
        <v>-999</v>
      </c>
      <c r="Q1252" s="5">
        <v>-999</v>
      </c>
      <c r="R1252" s="5">
        <v>0.26600000000000001</v>
      </c>
      <c r="S1252" s="34">
        <f>ROUND((0.6105*(EXP((17.273*E1252)/(E1252+237.3))))*(100-H1252)/100,3)</f>
        <v>0.46600000000000003</v>
      </c>
      <c r="T1252" s="6">
        <f>IF(V1252&lt;V1253,L1252,0)</f>
        <v>0</v>
      </c>
      <c r="U1252" s="6">
        <f>IF(T1252&gt;0,M1252,-999)</f>
        <v>-999</v>
      </c>
      <c r="V1252">
        <v>199501</v>
      </c>
      <c r="W1252">
        <v>1995</v>
      </c>
    </row>
    <row r="1253" spans="1:23" x14ac:dyDescent="0.25">
      <c r="A1253" s="14">
        <v>34720</v>
      </c>
      <c r="B1253" s="3">
        <v>21</v>
      </c>
      <c r="C1253" s="4">
        <v>6.83</v>
      </c>
      <c r="D1253" s="5">
        <v>-1.7</v>
      </c>
      <c r="E1253" s="5">
        <v>7.7</v>
      </c>
      <c r="F1253" s="5">
        <v>-5.9</v>
      </c>
      <c r="G1253" s="4">
        <v>36.700000000000003</v>
      </c>
      <c r="H1253" s="4">
        <v>16</v>
      </c>
      <c r="I1253" s="4">
        <v>1</v>
      </c>
      <c r="J1253" s="4">
        <v>4.5999999999999996</v>
      </c>
      <c r="K1253" s="4">
        <v>0</v>
      </c>
      <c r="L1253" s="4">
        <v>-999</v>
      </c>
      <c r="M1253" s="4">
        <v>-999</v>
      </c>
      <c r="N1253" s="4">
        <v>-999</v>
      </c>
      <c r="O1253" s="4">
        <v>0.2</v>
      </c>
      <c r="P1253" s="5">
        <v>-999</v>
      </c>
      <c r="Q1253" s="5">
        <v>-999</v>
      </c>
      <c r="R1253" s="5">
        <v>0.16800000000000001</v>
      </c>
      <c r="S1253" s="34">
        <f>ROUND((0.6105*(EXP((17.273*E1253)/(E1253+237.3))))*(100-H1253)/100,3)</f>
        <v>0.88300000000000001</v>
      </c>
      <c r="T1253" s="6">
        <f>IF(V1253&lt;V1254,L1253,0)</f>
        <v>0</v>
      </c>
      <c r="U1253" s="6">
        <f>IF(T1253&gt;0,M1253,-999)</f>
        <v>-999</v>
      </c>
      <c r="V1253">
        <v>199501</v>
      </c>
      <c r="W1253">
        <v>1995</v>
      </c>
    </row>
    <row r="1254" spans="1:23" x14ac:dyDescent="0.25">
      <c r="A1254" s="14">
        <v>34721</v>
      </c>
      <c r="B1254" s="3">
        <v>22</v>
      </c>
      <c r="C1254" s="4">
        <v>7.02</v>
      </c>
      <c r="D1254" s="5">
        <v>-1.6</v>
      </c>
      <c r="E1254" s="5">
        <v>7</v>
      </c>
      <c r="F1254" s="5">
        <v>-5.5</v>
      </c>
      <c r="G1254" s="4">
        <v>27</v>
      </c>
      <c r="H1254" s="4">
        <v>12.1</v>
      </c>
      <c r="I1254" s="4">
        <v>0.6</v>
      </c>
      <c r="J1254" s="4">
        <v>3.3</v>
      </c>
      <c r="K1254" s="4">
        <v>0</v>
      </c>
      <c r="L1254" s="4">
        <v>-999</v>
      </c>
      <c r="M1254" s="4">
        <v>-999</v>
      </c>
      <c r="N1254" s="4">
        <v>-999</v>
      </c>
      <c r="O1254" s="4">
        <v>0.1</v>
      </c>
      <c r="P1254" s="5">
        <v>-999</v>
      </c>
      <c r="Q1254" s="5">
        <v>-999</v>
      </c>
      <c r="R1254" s="5">
        <v>0.121</v>
      </c>
      <c r="S1254" s="34">
        <f>ROUND((0.6105*(EXP((17.273*E1254)/(E1254+237.3))))*(100-H1254)/100,3)</f>
        <v>0.88</v>
      </c>
      <c r="T1254" s="6">
        <f>IF(V1254&lt;V1255,L1254,0)</f>
        <v>0</v>
      </c>
      <c r="U1254" s="6">
        <f>IF(T1254&gt;0,M1254,-999)</f>
        <v>-999</v>
      </c>
      <c r="V1254">
        <v>199501</v>
      </c>
      <c r="W1254">
        <v>1995</v>
      </c>
    </row>
    <row r="1255" spans="1:23" x14ac:dyDescent="0.25">
      <c r="A1255" s="14">
        <v>34722</v>
      </c>
      <c r="B1255" s="3">
        <v>23</v>
      </c>
      <c r="C1255" s="4">
        <v>5.83</v>
      </c>
      <c r="D1255" s="5">
        <v>-2.2000000000000002</v>
      </c>
      <c r="E1255" s="5">
        <v>7.1</v>
      </c>
      <c r="F1255" s="5">
        <v>-7.3</v>
      </c>
      <c r="G1255" s="4">
        <v>33.6</v>
      </c>
      <c r="H1255" s="4">
        <v>14.5</v>
      </c>
      <c r="I1255" s="4">
        <v>1.1000000000000001</v>
      </c>
      <c r="J1255" s="4">
        <v>4.7</v>
      </c>
      <c r="K1255" s="4">
        <v>0</v>
      </c>
      <c r="L1255" s="4">
        <v>-999</v>
      </c>
      <c r="M1255" s="4">
        <v>-999</v>
      </c>
      <c r="N1255" s="4">
        <v>-999</v>
      </c>
      <c r="O1255" s="4">
        <v>0.1</v>
      </c>
      <c r="P1255" s="5">
        <v>-999</v>
      </c>
      <c r="Q1255" s="5">
        <v>-999</v>
      </c>
      <c r="R1255" s="5">
        <v>0.14599999999999999</v>
      </c>
      <c r="S1255" s="34">
        <f>ROUND((0.6105*(EXP((17.273*E1255)/(E1255+237.3))))*(100-H1255)/100,3)</f>
        <v>0.86199999999999999</v>
      </c>
      <c r="T1255" s="6">
        <f>IF(V1255&lt;V1256,L1255,0)</f>
        <v>0</v>
      </c>
      <c r="U1255" s="6">
        <f>IF(T1255&gt;0,M1255,-999)</f>
        <v>-999</v>
      </c>
      <c r="V1255">
        <v>199501</v>
      </c>
      <c r="W1255">
        <v>1995</v>
      </c>
    </row>
    <row r="1256" spans="1:23" x14ac:dyDescent="0.25">
      <c r="A1256" s="14">
        <v>34723</v>
      </c>
      <c r="B1256" s="3">
        <v>24</v>
      </c>
      <c r="C1256" s="4">
        <v>5.27</v>
      </c>
      <c r="D1256" s="5">
        <v>-1.3</v>
      </c>
      <c r="E1256" s="5">
        <v>5.2</v>
      </c>
      <c r="F1256" s="5">
        <v>-3.6</v>
      </c>
      <c r="G1256" s="4">
        <v>37.5</v>
      </c>
      <c r="H1256" s="4">
        <v>19.5</v>
      </c>
      <c r="I1256" s="4">
        <v>2</v>
      </c>
      <c r="J1256" s="4">
        <v>6</v>
      </c>
      <c r="K1256" s="4">
        <v>0</v>
      </c>
      <c r="L1256" s="4">
        <v>-999</v>
      </c>
      <c r="M1256" s="4">
        <v>-999</v>
      </c>
      <c r="N1256" s="4">
        <v>-999</v>
      </c>
      <c r="O1256" s="4">
        <v>0.1</v>
      </c>
      <c r="P1256" s="5">
        <v>-999</v>
      </c>
      <c r="Q1256" s="5">
        <v>-999</v>
      </c>
      <c r="R1256" s="5">
        <v>0.17199999999999999</v>
      </c>
      <c r="S1256" s="34">
        <f>ROUND((0.6105*(EXP((17.273*E1256)/(E1256+237.3))))*(100-H1256)/100,3)</f>
        <v>0.71199999999999997</v>
      </c>
      <c r="T1256" s="6">
        <f>IF(V1256&lt;V1257,L1256,0)</f>
        <v>0</v>
      </c>
      <c r="U1256" s="6">
        <f>IF(T1256&gt;0,M1256,-999)</f>
        <v>-999</v>
      </c>
      <c r="V1256">
        <v>199501</v>
      </c>
      <c r="W1256">
        <v>1995</v>
      </c>
    </row>
    <row r="1257" spans="1:23" x14ac:dyDescent="0.25">
      <c r="A1257" s="14">
        <v>34724</v>
      </c>
      <c r="B1257" s="3">
        <v>25</v>
      </c>
      <c r="C1257" s="4">
        <v>3.29</v>
      </c>
      <c r="D1257" s="5">
        <v>-1</v>
      </c>
      <c r="E1257" s="5">
        <v>4.0999999999999996</v>
      </c>
      <c r="F1257" s="5">
        <v>-2.8</v>
      </c>
      <c r="G1257" s="4">
        <v>85.3</v>
      </c>
      <c r="H1257" s="4">
        <v>61.9</v>
      </c>
      <c r="I1257" s="4">
        <v>1.6</v>
      </c>
      <c r="J1257" s="4">
        <v>7</v>
      </c>
      <c r="K1257" s="4">
        <v>0</v>
      </c>
      <c r="L1257" s="4">
        <v>-999</v>
      </c>
      <c r="M1257" s="4">
        <v>-999</v>
      </c>
      <c r="N1257" s="4">
        <v>-999</v>
      </c>
      <c r="O1257" s="4">
        <v>0.1</v>
      </c>
      <c r="P1257" s="5">
        <v>-999</v>
      </c>
      <c r="Q1257" s="5">
        <v>-999</v>
      </c>
      <c r="R1257" s="5">
        <v>0.50800000000000001</v>
      </c>
      <c r="S1257" s="34">
        <f>ROUND((0.6105*(EXP((17.273*E1257)/(E1257+237.3))))*(100-H1257)/100,3)</f>
        <v>0.312</v>
      </c>
      <c r="T1257" s="6">
        <f>IF(V1257&lt;V1258,L1257,0)</f>
        <v>0</v>
      </c>
      <c r="U1257" s="6">
        <f>IF(T1257&gt;0,M1257,-999)</f>
        <v>-999</v>
      </c>
      <c r="V1257">
        <v>199501</v>
      </c>
      <c r="W1257">
        <v>1995</v>
      </c>
    </row>
    <row r="1258" spans="1:23" x14ac:dyDescent="0.25">
      <c r="A1258" s="14">
        <v>34725</v>
      </c>
      <c r="B1258" s="3">
        <v>26</v>
      </c>
      <c r="C1258" s="4">
        <v>5.12</v>
      </c>
      <c r="D1258" s="5">
        <v>-2.5</v>
      </c>
      <c r="E1258" s="5">
        <v>3.5</v>
      </c>
      <c r="F1258" s="5">
        <v>-7.3</v>
      </c>
      <c r="G1258" s="4">
        <v>93.2</v>
      </c>
      <c r="H1258" s="4">
        <v>62.9</v>
      </c>
      <c r="I1258" s="4">
        <v>0.2</v>
      </c>
      <c r="J1258" s="4">
        <v>2.8</v>
      </c>
      <c r="K1258" s="4">
        <v>1.1000000000000001</v>
      </c>
      <c r="L1258" s="4">
        <v>-999</v>
      </c>
      <c r="M1258" s="4">
        <v>-999</v>
      </c>
      <c r="N1258" s="4">
        <v>-999</v>
      </c>
      <c r="O1258" s="4">
        <v>0.1</v>
      </c>
      <c r="P1258" s="5">
        <v>-999</v>
      </c>
      <c r="Q1258" s="5">
        <v>-999</v>
      </c>
      <c r="R1258" s="5">
        <v>0.49299999999999999</v>
      </c>
      <c r="S1258" s="34">
        <f>ROUND((0.6105*(EXP((17.273*E1258)/(E1258+237.3))))*(100-H1258)/100,3)</f>
        <v>0.29099999999999998</v>
      </c>
      <c r="T1258" s="6">
        <f>IF(V1258&lt;V1259,L1258,0)</f>
        <v>0</v>
      </c>
      <c r="U1258" s="6">
        <f>IF(T1258&gt;0,M1258,-999)</f>
        <v>-999</v>
      </c>
      <c r="V1258">
        <v>199501</v>
      </c>
      <c r="W1258">
        <v>1995</v>
      </c>
    </row>
    <row r="1259" spans="1:23" x14ac:dyDescent="0.25">
      <c r="A1259" s="14">
        <v>34726</v>
      </c>
      <c r="B1259" s="3">
        <v>27</v>
      </c>
      <c r="C1259" s="4">
        <v>6.86</v>
      </c>
      <c r="D1259" s="5">
        <v>-4.4000000000000004</v>
      </c>
      <c r="E1259" s="5">
        <v>3</v>
      </c>
      <c r="F1259" s="5">
        <v>-8.1</v>
      </c>
      <c r="G1259" s="4">
        <v>88.3</v>
      </c>
      <c r="H1259" s="4">
        <v>56.6</v>
      </c>
      <c r="I1259" s="4">
        <v>0.4</v>
      </c>
      <c r="J1259" s="4">
        <v>3.4</v>
      </c>
      <c r="K1259" s="4">
        <v>1.1000000000000001</v>
      </c>
      <c r="L1259" s="4">
        <v>-999</v>
      </c>
      <c r="M1259" s="4">
        <v>-999</v>
      </c>
      <c r="N1259" s="4">
        <v>-999</v>
      </c>
      <c r="O1259" s="4">
        <v>0.1</v>
      </c>
      <c r="P1259" s="5">
        <v>-999</v>
      </c>
      <c r="Q1259" s="5">
        <v>-999</v>
      </c>
      <c r="R1259" s="5">
        <v>0.42899999999999999</v>
      </c>
      <c r="S1259" s="34">
        <f>ROUND((0.6105*(EXP((17.273*E1259)/(E1259+237.3))))*(100-H1259)/100,3)</f>
        <v>0.32900000000000001</v>
      </c>
      <c r="T1259" s="6">
        <f>IF(V1259&lt;V1260,L1259,0)</f>
        <v>0</v>
      </c>
      <c r="U1259" s="6">
        <f>IF(T1259&gt;0,M1259,-999)</f>
        <v>-999</v>
      </c>
      <c r="V1259">
        <v>199501</v>
      </c>
      <c r="W1259">
        <v>1995</v>
      </c>
    </row>
    <row r="1260" spans="1:23" x14ac:dyDescent="0.25">
      <c r="A1260" s="14">
        <v>34727</v>
      </c>
      <c r="B1260" s="3">
        <v>28</v>
      </c>
      <c r="C1260" s="4">
        <v>3.08</v>
      </c>
      <c r="D1260" s="5">
        <v>-4.4000000000000004</v>
      </c>
      <c r="E1260" s="5">
        <v>-1.1000000000000001</v>
      </c>
      <c r="F1260" s="5">
        <v>-6.8</v>
      </c>
      <c r="G1260" s="4">
        <v>92.7</v>
      </c>
      <c r="H1260" s="4">
        <v>82.7</v>
      </c>
      <c r="I1260" s="4">
        <v>2</v>
      </c>
      <c r="J1260" s="4">
        <v>9.3000000000000007</v>
      </c>
      <c r="K1260" s="4">
        <v>0</v>
      </c>
      <c r="L1260" s="4">
        <v>-999</v>
      </c>
      <c r="M1260" s="4">
        <v>-999</v>
      </c>
      <c r="N1260" s="4">
        <v>-999</v>
      </c>
      <c r="O1260" s="4">
        <v>0.1</v>
      </c>
      <c r="P1260" s="5">
        <v>-999</v>
      </c>
      <c r="Q1260" s="5">
        <v>-999</v>
      </c>
      <c r="R1260" s="5">
        <v>0.46500000000000002</v>
      </c>
      <c r="S1260" s="34">
        <f>ROUND((0.6105*(EXP((17.273*E1260)/(E1260+237.3))))*(100-H1260)/100,3)</f>
        <v>9.7000000000000003E-2</v>
      </c>
      <c r="T1260" s="6">
        <f>IF(V1260&lt;V1261,L1260,0)</f>
        <v>0</v>
      </c>
      <c r="U1260" s="6">
        <f>IF(T1260&gt;0,M1260,-999)</f>
        <v>-999</v>
      </c>
      <c r="V1260">
        <v>199501</v>
      </c>
      <c r="W1260">
        <v>1995</v>
      </c>
    </row>
    <row r="1261" spans="1:23" x14ac:dyDescent="0.25">
      <c r="A1261" s="14">
        <v>34728</v>
      </c>
      <c r="B1261" s="3">
        <v>29</v>
      </c>
      <c r="C1261" s="4">
        <v>1.93</v>
      </c>
      <c r="D1261" s="5">
        <v>-1.3</v>
      </c>
      <c r="E1261" s="5">
        <v>1.2</v>
      </c>
      <c r="F1261" s="5">
        <v>-4.3</v>
      </c>
      <c r="G1261" s="4">
        <v>94.7</v>
      </c>
      <c r="H1261" s="4">
        <v>86.3</v>
      </c>
      <c r="I1261" s="4">
        <v>2.4</v>
      </c>
      <c r="J1261" s="4">
        <v>8.6999999999999993</v>
      </c>
      <c r="K1261" s="4">
        <v>0.9</v>
      </c>
      <c r="L1261" s="4">
        <v>-999</v>
      </c>
      <c r="M1261" s="4">
        <v>-999</v>
      </c>
      <c r="N1261" s="4">
        <v>-999</v>
      </c>
      <c r="O1261" s="4">
        <v>0.1</v>
      </c>
      <c r="P1261" s="5">
        <v>-999</v>
      </c>
      <c r="Q1261" s="5">
        <v>-999</v>
      </c>
      <c r="R1261" s="5">
        <v>0.57299999999999995</v>
      </c>
      <c r="S1261" s="34">
        <f>ROUND((0.6105*(EXP((17.273*E1261)/(E1261+237.3))))*(100-H1261)/100,3)</f>
        <v>9.0999999999999998E-2</v>
      </c>
      <c r="T1261" s="6">
        <f>IF(V1261&lt;V1262,L1261,0)</f>
        <v>0</v>
      </c>
      <c r="U1261" s="6">
        <f>IF(T1261&gt;0,M1261,-999)</f>
        <v>-999</v>
      </c>
      <c r="V1261">
        <v>199501</v>
      </c>
      <c r="W1261">
        <v>1995</v>
      </c>
    </row>
    <row r="1262" spans="1:23" x14ac:dyDescent="0.25">
      <c r="A1262" s="14">
        <v>34729</v>
      </c>
      <c r="B1262" s="3">
        <v>30</v>
      </c>
      <c r="C1262" s="4">
        <v>2.1800000000000002</v>
      </c>
      <c r="D1262" s="5">
        <v>-1.1000000000000001</v>
      </c>
      <c r="E1262" s="5">
        <v>0.7</v>
      </c>
      <c r="F1262" s="5">
        <v>-5.5</v>
      </c>
      <c r="G1262" s="4">
        <v>92.4</v>
      </c>
      <c r="H1262" s="4">
        <v>62.1</v>
      </c>
      <c r="I1262" s="4">
        <v>1.2</v>
      </c>
      <c r="J1262" s="4">
        <v>6.6</v>
      </c>
      <c r="K1262" s="4">
        <v>0</v>
      </c>
      <c r="L1262" s="4">
        <v>-999</v>
      </c>
      <c r="M1262" s="4">
        <v>-999</v>
      </c>
      <c r="N1262" s="4">
        <v>-999</v>
      </c>
      <c r="O1262" s="4">
        <v>0.1</v>
      </c>
      <c r="P1262" s="5">
        <v>-999</v>
      </c>
      <c r="Q1262" s="5">
        <v>-999</v>
      </c>
      <c r="R1262" s="5">
        <v>0.39800000000000002</v>
      </c>
      <c r="S1262" s="34">
        <f>ROUND((0.6105*(EXP((17.273*E1262)/(E1262+237.3))))*(100-H1262)/100,3)</f>
        <v>0.24299999999999999</v>
      </c>
      <c r="T1262" s="6">
        <f>IF(V1262&lt;V1263,L1262,0)</f>
        <v>0</v>
      </c>
      <c r="U1262" s="6">
        <f>IF(T1262&gt;0,M1262,-999)</f>
        <v>-999</v>
      </c>
      <c r="V1262">
        <v>199501</v>
      </c>
      <c r="W1262">
        <v>1995</v>
      </c>
    </row>
    <row r="1263" spans="1:23" x14ac:dyDescent="0.25">
      <c r="A1263" s="14">
        <v>34730</v>
      </c>
      <c r="B1263" s="3">
        <v>31</v>
      </c>
      <c r="C1263" s="4">
        <v>2.73</v>
      </c>
      <c r="D1263" s="5">
        <v>-0.1</v>
      </c>
      <c r="E1263" s="5">
        <v>2.9</v>
      </c>
      <c r="F1263" s="5">
        <v>-1.8</v>
      </c>
      <c r="G1263" s="4">
        <v>97.9</v>
      </c>
      <c r="H1263" s="4">
        <v>90.6</v>
      </c>
      <c r="I1263" s="4">
        <v>1.7</v>
      </c>
      <c r="J1263" s="4">
        <v>7.6</v>
      </c>
      <c r="K1263" s="4">
        <v>0</v>
      </c>
      <c r="L1263" s="4">
        <v>-999</v>
      </c>
      <c r="M1263" s="4">
        <v>-999</v>
      </c>
      <c r="N1263" s="4">
        <v>-999</v>
      </c>
      <c r="O1263" s="4">
        <v>0.1</v>
      </c>
      <c r="P1263" s="5">
        <v>-999</v>
      </c>
      <c r="Q1263" s="5">
        <v>-999</v>
      </c>
      <c r="R1263" s="5">
        <v>0.68300000000000005</v>
      </c>
      <c r="S1263" s="34">
        <f>ROUND((0.6105*(EXP((17.273*E1263)/(E1263+237.3))))*(100-H1263)/100,3)</f>
        <v>7.0999999999999994E-2</v>
      </c>
      <c r="T1263" s="6">
        <f>IF(V1263&lt;V1264,L1263,0)</f>
        <v>-999</v>
      </c>
      <c r="U1263" s="6">
        <f>IF(T1263&gt;0,M1263,-999)</f>
        <v>-999</v>
      </c>
      <c r="V1263">
        <v>199501</v>
      </c>
      <c r="W1263">
        <v>1995</v>
      </c>
    </row>
    <row r="1264" spans="1:23" x14ac:dyDescent="0.25">
      <c r="A1264" s="14">
        <v>34731</v>
      </c>
      <c r="B1264" s="3">
        <v>32</v>
      </c>
      <c r="C1264" s="4">
        <v>4.4800000000000004</v>
      </c>
      <c r="D1264" s="5">
        <v>-0.8</v>
      </c>
      <c r="E1264" s="5">
        <v>4</v>
      </c>
      <c r="F1264" s="5">
        <v>-3.1</v>
      </c>
      <c r="G1264" s="4">
        <v>95.4</v>
      </c>
      <c r="H1264" s="4">
        <v>70.3</v>
      </c>
      <c r="I1264" s="4">
        <v>0.5</v>
      </c>
      <c r="J1264" s="4">
        <v>3.3</v>
      </c>
      <c r="K1264" s="4">
        <v>2.5</v>
      </c>
      <c r="L1264" s="4">
        <v>-999</v>
      </c>
      <c r="M1264" s="4">
        <v>-999</v>
      </c>
      <c r="N1264" s="4">
        <v>-999</v>
      </c>
      <c r="O1264" s="4">
        <v>0.1</v>
      </c>
      <c r="P1264" s="5">
        <v>-999</v>
      </c>
      <c r="Q1264" s="5">
        <v>-999</v>
      </c>
      <c r="R1264" s="5">
        <v>0.57299999999999995</v>
      </c>
      <c r="S1264" s="34">
        <f>ROUND((0.6105*(EXP((17.273*E1264)/(E1264+237.3))))*(100-H1264)/100,3)</f>
        <v>0.24099999999999999</v>
      </c>
      <c r="T1264" s="6">
        <f>IF(V1264&lt;V1265,L1264,0)</f>
        <v>0</v>
      </c>
      <c r="U1264" s="6">
        <f>IF(T1264&gt;0,M1264,-999)</f>
        <v>-999</v>
      </c>
      <c r="V1264">
        <v>199502</v>
      </c>
      <c r="W1264">
        <v>1995</v>
      </c>
    </row>
    <row r="1265" spans="1:23" x14ac:dyDescent="0.25">
      <c r="A1265" s="14">
        <v>34732</v>
      </c>
      <c r="B1265" s="3">
        <v>33</v>
      </c>
      <c r="C1265" s="4">
        <v>6.41</v>
      </c>
      <c r="D1265" s="5">
        <v>-2.1</v>
      </c>
      <c r="E1265" s="5">
        <v>3.6</v>
      </c>
      <c r="F1265" s="5">
        <v>-5.4</v>
      </c>
      <c r="G1265" s="4">
        <v>78.7</v>
      </c>
      <c r="H1265" s="4">
        <v>42</v>
      </c>
      <c r="I1265" s="4">
        <v>1</v>
      </c>
      <c r="J1265" s="4">
        <v>5.2</v>
      </c>
      <c r="K1265" s="4">
        <v>2.2000000000000002</v>
      </c>
      <c r="L1265" s="4">
        <v>-999</v>
      </c>
      <c r="M1265" s="4">
        <v>-999</v>
      </c>
      <c r="N1265" s="4">
        <v>-999</v>
      </c>
      <c r="O1265" s="4">
        <v>0.1</v>
      </c>
      <c r="P1265" s="5">
        <v>-999</v>
      </c>
      <c r="Q1265" s="5">
        <v>-999</v>
      </c>
      <c r="R1265" s="5">
        <v>0.33100000000000002</v>
      </c>
      <c r="S1265" s="34">
        <f>ROUND((0.6105*(EXP((17.273*E1265)/(E1265+237.3))))*(100-H1265)/100,3)</f>
        <v>0.45800000000000002</v>
      </c>
      <c r="T1265" s="6">
        <f>IF(V1265&lt;V1266,L1265,0)</f>
        <v>0</v>
      </c>
      <c r="U1265" s="6">
        <f>IF(T1265&gt;0,M1265,-999)</f>
        <v>-999</v>
      </c>
      <c r="V1265">
        <v>199502</v>
      </c>
      <c r="W1265">
        <v>1995</v>
      </c>
    </row>
    <row r="1266" spans="1:23" x14ac:dyDescent="0.25">
      <c r="A1266" s="14">
        <v>34733</v>
      </c>
      <c r="B1266" s="3">
        <v>34</v>
      </c>
      <c r="C1266" s="4">
        <v>3.11</v>
      </c>
      <c r="D1266" s="5">
        <v>-0.6</v>
      </c>
      <c r="E1266" s="5">
        <v>2.5</v>
      </c>
      <c r="F1266" s="5">
        <v>-4.0999999999999996</v>
      </c>
      <c r="G1266" s="4">
        <v>79.400000000000006</v>
      </c>
      <c r="H1266" s="4">
        <v>49.3</v>
      </c>
      <c r="I1266" s="4">
        <v>0.7</v>
      </c>
      <c r="J1266" s="4">
        <v>5</v>
      </c>
      <c r="K1266" s="4">
        <v>3.3</v>
      </c>
      <c r="L1266" s="4">
        <v>-999</v>
      </c>
      <c r="M1266" s="4">
        <v>-999</v>
      </c>
      <c r="N1266" s="4">
        <v>-999</v>
      </c>
      <c r="O1266" s="4">
        <v>0.1</v>
      </c>
      <c r="P1266" s="5">
        <v>-999</v>
      </c>
      <c r="Q1266" s="5">
        <v>-999</v>
      </c>
      <c r="R1266" s="5">
        <v>0.36</v>
      </c>
      <c r="S1266" s="34">
        <f>ROUND((0.6105*(EXP((17.273*E1266)/(E1266+237.3))))*(100-H1266)/100,3)</f>
        <v>0.371</v>
      </c>
      <c r="T1266" s="6">
        <f>IF(V1266&lt;V1267,L1266,0)</f>
        <v>0</v>
      </c>
      <c r="U1266" s="6">
        <f>IF(T1266&gt;0,M1266,-999)</f>
        <v>-999</v>
      </c>
      <c r="V1266">
        <v>199502</v>
      </c>
      <c r="W1266">
        <v>1995</v>
      </c>
    </row>
    <row r="1267" spans="1:23" x14ac:dyDescent="0.25">
      <c r="A1267" s="14">
        <v>34734</v>
      </c>
      <c r="B1267" s="3">
        <v>35</v>
      </c>
      <c r="C1267" s="4">
        <v>6.32</v>
      </c>
      <c r="D1267" s="5">
        <v>-0.6</v>
      </c>
      <c r="E1267" s="5">
        <v>6.6</v>
      </c>
      <c r="F1267" s="5">
        <v>-7.3</v>
      </c>
      <c r="G1267" s="4">
        <v>84.1</v>
      </c>
      <c r="H1267" s="4">
        <v>50.8</v>
      </c>
      <c r="I1267" s="4">
        <v>0.2</v>
      </c>
      <c r="J1267" s="4">
        <v>2.2000000000000002</v>
      </c>
      <c r="K1267" s="4">
        <v>0</v>
      </c>
      <c r="L1267" s="4">
        <v>-999</v>
      </c>
      <c r="M1267" s="4">
        <v>-999</v>
      </c>
      <c r="N1267" s="4">
        <v>-999</v>
      </c>
      <c r="O1267" s="4">
        <v>0.1</v>
      </c>
      <c r="P1267" s="5">
        <v>-999</v>
      </c>
      <c r="Q1267" s="5">
        <v>-999</v>
      </c>
      <c r="R1267" s="5">
        <v>0.495</v>
      </c>
      <c r="S1267" s="34">
        <f>ROUND((0.6105*(EXP((17.273*E1267)/(E1267+237.3))))*(100-H1267)/100,3)</f>
        <v>0.47899999999999998</v>
      </c>
      <c r="T1267" s="6">
        <f>IF(V1267&lt;V1268,L1267,0)</f>
        <v>0</v>
      </c>
      <c r="U1267" s="6">
        <f>IF(T1267&gt;0,M1267,-999)</f>
        <v>-999</v>
      </c>
      <c r="V1267">
        <v>199502</v>
      </c>
      <c r="W1267">
        <v>1995</v>
      </c>
    </row>
    <row r="1268" spans="1:23" x14ac:dyDescent="0.25">
      <c r="A1268" s="14">
        <v>34735</v>
      </c>
      <c r="B1268" s="3">
        <v>36</v>
      </c>
      <c r="C1268" s="4">
        <v>5.22</v>
      </c>
      <c r="D1268" s="5">
        <v>2.1</v>
      </c>
      <c r="E1268" s="5">
        <v>9.9</v>
      </c>
      <c r="F1268" s="5">
        <v>-1.9</v>
      </c>
      <c r="G1268" s="4">
        <v>85.2</v>
      </c>
      <c r="H1268" s="4">
        <v>51.5</v>
      </c>
      <c r="I1268" s="4">
        <v>0.2</v>
      </c>
      <c r="J1268" s="4">
        <v>1.8</v>
      </c>
      <c r="K1268" s="4">
        <v>0</v>
      </c>
      <c r="L1268" s="4">
        <v>-999</v>
      </c>
      <c r="M1268" s="4">
        <v>-999</v>
      </c>
      <c r="N1268" s="4">
        <v>-999</v>
      </c>
      <c r="O1268" s="4">
        <v>0.1</v>
      </c>
      <c r="P1268" s="5">
        <v>-999</v>
      </c>
      <c r="Q1268" s="5">
        <v>-999</v>
      </c>
      <c r="R1268" s="5">
        <v>0.628</v>
      </c>
      <c r="S1268" s="34">
        <f>ROUND((0.6105*(EXP((17.273*E1268)/(E1268+237.3))))*(100-H1268)/100,3)</f>
        <v>0.59099999999999997</v>
      </c>
      <c r="T1268" s="6">
        <f>IF(V1268&lt;V1269,L1268,0)</f>
        <v>0</v>
      </c>
      <c r="U1268" s="6">
        <f>IF(T1268&gt;0,M1268,-999)</f>
        <v>-999</v>
      </c>
      <c r="V1268">
        <v>199502</v>
      </c>
      <c r="W1268">
        <v>1995</v>
      </c>
    </row>
    <row r="1269" spans="1:23" x14ac:dyDescent="0.25">
      <c r="A1269" s="14">
        <v>34736</v>
      </c>
      <c r="B1269" s="3">
        <v>37</v>
      </c>
      <c r="C1269" s="4">
        <v>2.68</v>
      </c>
      <c r="D1269" s="5">
        <v>1</v>
      </c>
      <c r="E1269" s="5">
        <v>5</v>
      </c>
      <c r="F1269" s="5">
        <v>-2.8</v>
      </c>
      <c r="G1269" s="4">
        <v>94.6</v>
      </c>
      <c r="H1269" s="4">
        <v>82.4</v>
      </c>
      <c r="I1269" s="4">
        <v>0.3</v>
      </c>
      <c r="J1269" s="4">
        <v>2.6</v>
      </c>
      <c r="K1269" s="4">
        <v>1.1000000000000001</v>
      </c>
      <c r="L1269" s="4">
        <v>-999</v>
      </c>
      <c r="M1269" s="4">
        <v>-999</v>
      </c>
      <c r="N1269" s="4">
        <v>-999</v>
      </c>
      <c r="O1269" s="4">
        <v>0.1</v>
      </c>
      <c r="P1269" s="5">
        <v>-999</v>
      </c>
      <c r="Q1269" s="5">
        <v>-999</v>
      </c>
      <c r="R1269" s="5">
        <v>0.71799999999999997</v>
      </c>
      <c r="S1269" s="34">
        <f>ROUND((0.6105*(EXP((17.273*E1269)/(E1269+237.3))))*(100-H1269)/100,3)</f>
        <v>0.153</v>
      </c>
      <c r="T1269" s="6">
        <f>IF(V1269&lt;V1270,L1269,0)</f>
        <v>0</v>
      </c>
      <c r="U1269" s="6">
        <f>IF(T1269&gt;0,M1269,-999)</f>
        <v>-999</v>
      </c>
      <c r="V1269">
        <v>199502</v>
      </c>
      <c r="W1269">
        <v>1995</v>
      </c>
    </row>
    <row r="1270" spans="1:23" x14ac:dyDescent="0.25">
      <c r="A1270" s="14">
        <v>34737</v>
      </c>
      <c r="B1270" s="3">
        <v>38</v>
      </c>
      <c r="C1270" s="4">
        <v>6.9</v>
      </c>
      <c r="D1270" s="5">
        <v>-2.4</v>
      </c>
      <c r="E1270" s="5">
        <v>2.8</v>
      </c>
      <c r="F1270" s="5">
        <v>-4.5999999999999996</v>
      </c>
      <c r="G1270" s="4">
        <v>92.7</v>
      </c>
      <c r="H1270" s="4">
        <v>75.7</v>
      </c>
      <c r="I1270" s="4">
        <v>1.4</v>
      </c>
      <c r="J1270" s="4">
        <v>7.2</v>
      </c>
      <c r="K1270" s="4">
        <v>9.6999999999999993</v>
      </c>
      <c r="L1270" s="4">
        <v>-999</v>
      </c>
      <c r="M1270" s="4">
        <v>-999</v>
      </c>
      <c r="N1270" s="4">
        <v>-999</v>
      </c>
      <c r="O1270" s="4">
        <v>0.1</v>
      </c>
      <c r="P1270" s="5">
        <v>-999</v>
      </c>
      <c r="Q1270" s="5">
        <v>-999</v>
      </c>
      <c r="R1270" s="5">
        <v>0.56399999999999995</v>
      </c>
      <c r="S1270" s="34">
        <f>ROUND((0.6105*(EXP((17.273*E1270)/(E1270+237.3))))*(100-H1270)/100,3)</f>
        <v>0.18099999999999999</v>
      </c>
      <c r="T1270" s="6">
        <f>IF(V1270&lt;V1271,L1270,0)</f>
        <v>0</v>
      </c>
      <c r="U1270" s="6">
        <f>IF(T1270&gt;0,M1270,-999)</f>
        <v>-999</v>
      </c>
      <c r="V1270">
        <v>199502</v>
      </c>
      <c r="W1270">
        <v>1995</v>
      </c>
    </row>
    <row r="1271" spans="1:23" x14ac:dyDescent="0.25">
      <c r="A1271" s="14">
        <v>34738</v>
      </c>
      <c r="B1271" s="3">
        <v>39</v>
      </c>
      <c r="C1271" s="4">
        <v>7.83</v>
      </c>
      <c r="D1271" s="5">
        <v>-2.7</v>
      </c>
      <c r="E1271" s="5">
        <v>2.7</v>
      </c>
      <c r="F1271" s="5">
        <v>-6.7</v>
      </c>
      <c r="G1271" s="4">
        <v>69.7</v>
      </c>
      <c r="H1271" s="4">
        <v>47.1</v>
      </c>
      <c r="I1271" s="4">
        <v>0.8</v>
      </c>
      <c r="J1271" s="4">
        <v>4.9000000000000004</v>
      </c>
      <c r="K1271" s="4">
        <v>0</v>
      </c>
      <c r="L1271" s="4">
        <v>-999</v>
      </c>
      <c r="M1271" s="4">
        <v>-999</v>
      </c>
      <c r="N1271" s="4">
        <v>-999</v>
      </c>
      <c r="O1271" s="4">
        <v>0.1</v>
      </c>
      <c r="P1271" s="5">
        <v>-999</v>
      </c>
      <c r="Q1271" s="5">
        <v>-999</v>
      </c>
      <c r="R1271" s="5">
        <v>0.34799999999999998</v>
      </c>
      <c r="S1271" s="34">
        <f>ROUND((0.6105*(EXP((17.273*E1271)/(E1271+237.3))))*(100-H1271)/100,3)</f>
        <v>0.39200000000000002</v>
      </c>
      <c r="T1271" s="6">
        <f>IF(V1271&lt;V1272,L1271,0)</f>
        <v>0</v>
      </c>
      <c r="U1271" s="6">
        <f>IF(T1271&gt;0,M1271,-999)</f>
        <v>-999</v>
      </c>
      <c r="V1271">
        <v>199502</v>
      </c>
      <c r="W1271">
        <v>1995</v>
      </c>
    </row>
    <row r="1272" spans="1:23" x14ac:dyDescent="0.25">
      <c r="A1272" s="14">
        <v>34739</v>
      </c>
      <c r="B1272" s="3">
        <v>40</v>
      </c>
      <c r="C1272" s="4">
        <v>8.99</v>
      </c>
      <c r="D1272" s="5">
        <v>-1.4</v>
      </c>
      <c r="E1272" s="5">
        <v>3.3</v>
      </c>
      <c r="F1272" s="5">
        <v>-6.8</v>
      </c>
      <c r="G1272" s="4">
        <v>62.7</v>
      </c>
      <c r="H1272" s="4">
        <v>38.200000000000003</v>
      </c>
      <c r="I1272" s="4">
        <v>1.2</v>
      </c>
      <c r="J1272" s="4">
        <v>5.7</v>
      </c>
      <c r="K1272" s="4">
        <v>1.1000000000000001</v>
      </c>
      <c r="L1272" s="4">
        <v>-999</v>
      </c>
      <c r="M1272" s="4">
        <v>-999</v>
      </c>
      <c r="N1272" s="4">
        <v>-999</v>
      </c>
      <c r="O1272" s="4">
        <v>0.1</v>
      </c>
      <c r="P1272" s="5">
        <v>-999</v>
      </c>
      <c r="Q1272" s="5">
        <v>-999</v>
      </c>
      <c r="R1272" s="5">
        <v>0.29499999999999998</v>
      </c>
      <c r="S1272" s="34">
        <f>ROUND((0.6105*(EXP((17.273*E1272)/(E1272+237.3))))*(100-H1272)/100,3)</f>
        <v>0.47799999999999998</v>
      </c>
      <c r="T1272" s="6">
        <f>IF(V1272&lt;V1273,L1272,0)</f>
        <v>0</v>
      </c>
      <c r="U1272" s="6">
        <f>IF(T1272&gt;0,M1272,-999)</f>
        <v>-999</v>
      </c>
      <c r="V1272">
        <v>199502</v>
      </c>
      <c r="W1272">
        <v>1995</v>
      </c>
    </row>
    <row r="1273" spans="1:23" x14ac:dyDescent="0.25">
      <c r="A1273" s="14">
        <v>34740</v>
      </c>
      <c r="B1273" s="3">
        <v>41</v>
      </c>
      <c r="C1273" s="4">
        <v>6.71</v>
      </c>
      <c r="D1273" s="5">
        <v>-6.3</v>
      </c>
      <c r="E1273" s="5">
        <v>-0.5</v>
      </c>
      <c r="F1273" s="5">
        <v>-10.1</v>
      </c>
      <c r="G1273" s="4">
        <v>77.5</v>
      </c>
      <c r="H1273" s="4">
        <v>48.7</v>
      </c>
      <c r="I1273" s="4">
        <v>0.6</v>
      </c>
      <c r="J1273" s="4">
        <v>4.7</v>
      </c>
      <c r="K1273" s="4">
        <v>0</v>
      </c>
      <c r="L1273" s="4">
        <v>-999</v>
      </c>
      <c r="M1273" s="4">
        <v>-999</v>
      </c>
      <c r="N1273" s="4">
        <v>-999</v>
      </c>
      <c r="O1273" s="4">
        <v>0.1</v>
      </c>
      <c r="P1273" s="5">
        <v>-999</v>
      </c>
      <c r="Q1273" s="5">
        <v>-999</v>
      </c>
      <c r="R1273" s="5">
        <v>0.28799999999999998</v>
      </c>
      <c r="S1273" s="34">
        <f>ROUND((0.6105*(EXP((17.273*E1273)/(E1273+237.3))))*(100-H1273)/100,3)</f>
        <v>0.30199999999999999</v>
      </c>
      <c r="T1273" s="6">
        <f>IF(V1273&lt;V1274,L1273,0)</f>
        <v>0</v>
      </c>
      <c r="U1273" s="6">
        <f>IF(T1273&gt;0,M1273,-999)</f>
        <v>-999</v>
      </c>
      <c r="V1273">
        <v>199502</v>
      </c>
      <c r="W1273">
        <v>1995</v>
      </c>
    </row>
    <row r="1274" spans="1:23" x14ac:dyDescent="0.25">
      <c r="A1274" s="14">
        <v>34741</v>
      </c>
      <c r="B1274" s="3">
        <v>42</v>
      </c>
      <c r="C1274" s="4">
        <v>3.71</v>
      </c>
      <c r="D1274" s="5">
        <v>-9.1999999999999993</v>
      </c>
      <c r="E1274" s="5">
        <v>-6.7</v>
      </c>
      <c r="F1274" s="5">
        <v>-12.3</v>
      </c>
      <c r="G1274" s="4">
        <v>85.5</v>
      </c>
      <c r="H1274" s="4">
        <v>70</v>
      </c>
      <c r="I1274" s="4">
        <v>0.7</v>
      </c>
      <c r="J1274" s="4">
        <v>4</v>
      </c>
      <c r="K1274" s="4">
        <v>0</v>
      </c>
      <c r="L1274" s="4">
        <v>-999</v>
      </c>
      <c r="M1274" s="4">
        <v>-999</v>
      </c>
      <c r="N1274" s="4">
        <v>-999</v>
      </c>
      <c r="O1274" s="4">
        <v>0.1</v>
      </c>
      <c r="P1274" s="5">
        <v>-999</v>
      </c>
      <c r="Q1274" s="5">
        <v>-999</v>
      </c>
      <c r="R1274" s="5">
        <v>0.25800000000000001</v>
      </c>
      <c r="S1274" s="34">
        <f>ROUND((0.6105*(EXP((17.273*E1274)/(E1274+237.3))))*(100-H1274)/100,3)</f>
        <v>0.111</v>
      </c>
      <c r="T1274" s="6">
        <f>IF(V1274&lt;V1275,L1274,0)</f>
        <v>0</v>
      </c>
      <c r="U1274" s="6">
        <f>IF(T1274&gt;0,M1274,-999)</f>
        <v>-999</v>
      </c>
      <c r="V1274">
        <v>199502</v>
      </c>
      <c r="W1274">
        <v>1995</v>
      </c>
    </row>
    <row r="1275" spans="1:23" x14ac:dyDescent="0.25">
      <c r="A1275" s="14">
        <v>34742</v>
      </c>
      <c r="B1275" s="3">
        <v>43</v>
      </c>
      <c r="C1275" s="4">
        <v>9.92</v>
      </c>
      <c r="D1275" s="5">
        <v>-15.8</v>
      </c>
      <c r="E1275" s="5">
        <v>-11</v>
      </c>
      <c r="F1275" s="5">
        <v>-19.8</v>
      </c>
      <c r="G1275" s="4">
        <v>61.9</v>
      </c>
      <c r="H1275" s="4">
        <v>37.799999999999997</v>
      </c>
      <c r="I1275" s="4">
        <v>1.9</v>
      </c>
      <c r="J1275" s="4">
        <v>6.6</v>
      </c>
      <c r="K1275" s="4">
        <v>0</v>
      </c>
      <c r="L1275" s="4">
        <v>-999</v>
      </c>
      <c r="M1275" s="4">
        <v>-999</v>
      </c>
      <c r="N1275" s="4">
        <v>-999</v>
      </c>
      <c r="O1275" s="4">
        <v>0.1</v>
      </c>
      <c r="P1275" s="5">
        <v>-999</v>
      </c>
      <c r="Q1275" s="5">
        <v>-999</v>
      </c>
      <c r="R1275" s="5">
        <v>0.1</v>
      </c>
      <c r="S1275" s="34">
        <f>ROUND((0.6105*(EXP((17.273*E1275)/(E1275+237.3))))*(100-H1275)/100,3)</f>
        <v>0.16400000000000001</v>
      </c>
      <c r="T1275" s="6">
        <f>IF(V1275&lt;V1276,L1275,0)</f>
        <v>0</v>
      </c>
      <c r="U1275" s="6">
        <f>IF(T1275&gt;0,M1275,-999)</f>
        <v>-999</v>
      </c>
      <c r="V1275">
        <v>199502</v>
      </c>
      <c r="W1275">
        <v>1995</v>
      </c>
    </row>
    <row r="1276" spans="1:23" x14ac:dyDescent="0.25">
      <c r="A1276" s="14">
        <v>34743</v>
      </c>
      <c r="B1276" s="3">
        <v>44</v>
      </c>
      <c r="C1276" s="4">
        <v>9.98</v>
      </c>
      <c r="D1276" s="5">
        <v>-18.899999999999999</v>
      </c>
      <c r="E1276" s="5">
        <v>-10.9</v>
      </c>
      <c r="F1276" s="5">
        <v>-25.2</v>
      </c>
      <c r="G1276" s="4">
        <v>52.6</v>
      </c>
      <c r="H1276" s="4">
        <v>29.9</v>
      </c>
      <c r="I1276" s="4">
        <v>0.9</v>
      </c>
      <c r="J1276" s="4">
        <v>3.8</v>
      </c>
      <c r="K1276" s="4">
        <v>0</v>
      </c>
      <c r="L1276" s="4">
        <v>-999</v>
      </c>
      <c r="M1276" s="4">
        <v>-999</v>
      </c>
      <c r="N1276" s="4">
        <v>-999</v>
      </c>
      <c r="O1276" s="4">
        <v>0.1</v>
      </c>
      <c r="P1276" s="5">
        <v>-999</v>
      </c>
      <c r="Q1276" s="5">
        <v>-999</v>
      </c>
      <c r="R1276" s="5">
        <v>7.9000000000000001E-2</v>
      </c>
      <c r="S1276" s="34">
        <f>ROUND((0.6105*(EXP((17.273*E1276)/(E1276+237.3))))*(100-H1276)/100,3)</f>
        <v>0.186</v>
      </c>
      <c r="T1276" s="6">
        <f>IF(V1276&lt;V1277,L1276,0)</f>
        <v>0</v>
      </c>
      <c r="U1276" s="6">
        <f>IF(T1276&gt;0,M1276,-999)</f>
        <v>-999</v>
      </c>
      <c r="V1276">
        <v>199502</v>
      </c>
      <c r="W1276">
        <v>1995</v>
      </c>
    </row>
    <row r="1277" spans="1:23" x14ac:dyDescent="0.25">
      <c r="A1277" s="14">
        <v>34744</v>
      </c>
      <c r="B1277" s="3">
        <v>45</v>
      </c>
      <c r="C1277" s="4">
        <v>7.07</v>
      </c>
      <c r="D1277" s="5">
        <v>-16.7</v>
      </c>
      <c r="E1277" s="5">
        <v>-11.1</v>
      </c>
      <c r="F1277" s="5">
        <v>-24</v>
      </c>
      <c r="G1277" s="4">
        <v>69.5</v>
      </c>
      <c r="H1277" s="4">
        <v>37.4</v>
      </c>
      <c r="I1277" s="4">
        <v>0.8</v>
      </c>
      <c r="J1277" s="4">
        <v>3.9</v>
      </c>
      <c r="K1277" s="4">
        <v>0</v>
      </c>
      <c r="L1277" s="4">
        <v>-999</v>
      </c>
      <c r="M1277" s="4">
        <v>-999</v>
      </c>
      <c r="N1277" s="4">
        <v>-999</v>
      </c>
      <c r="O1277" s="4">
        <v>0.1</v>
      </c>
      <c r="P1277" s="5">
        <v>-999</v>
      </c>
      <c r="Q1277" s="5">
        <v>-999</v>
      </c>
      <c r="R1277" s="5">
        <v>9.8000000000000004E-2</v>
      </c>
      <c r="S1277" s="34">
        <f>ROUND((0.6105*(EXP((17.273*E1277)/(E1277+237.3))))*(100-H1277)/100,3)</f>
        <v>0.16400000000000001</v>
      </c>
      <c r="T1277" s="6">
        <f>IF(V1277&lt;V1278,L1277,0)</f>
        <v>0</v>
      </c>
      <c r="U1277" s="6">
        <f>IF(T1277&gt;0,M1277,-999)</f>
        <v>-999</v>
      </c>
      <c r="V1277">
        <v>199502</v>
      </c>
      <c r="W1277">
        <v>1995</v>
      </c>
    </row>
    <row r="1278" spans="1:23" x14ac:dyDescent="0.25">
      <c r="A1278" s="14">
        <v>34745</v>
      </c>
      <c r="B1278" s="3">
        <v>46</v>
      </c>
      <c r="C1278" s="4">
        <v>4.49</v>
      </c>
      <c r="D1278" s="5">
        <v>-10.8</v>
      </c>
      <c r="E1278" s="5">
        <v>-6.7</v>
      </c>
      <c r="F1278" s="5">
        <v>-15.5</v>
      </c>
      <c r="G1278" s="4">
        <v>83.2</v>
      </c>
      <c r="H1278" s="4">
        <v>75.2</v>
      </c>
      <c r="I1278" s="4">
        <v>1.5</v>
      </c>
      <c r="J1278" s="4">
        <v>5.9</v>
      </c>
      <c r="K1278" s="4">
        <v>0</v>
      </c>
      <c r="L1278" s="4">
        <v>-999</v>
      </c>
      <c r="M1278" s="4">
        <v>-999</v>
      </c>
      <c r="N1278" s="4">
        <v>-999</v>
      </c>
      <c r="O1278" s="4">
        <v>0.1</v>
      </c>
      <c r="P1278" s="5">
        <v>-999</v>
      </c>
      <c r="Q1278" s="5">
        <v>-999</v>
      </c>
      <c r="R1278" s="5">
        <v>0.27800000000000002</v>
      </c>
      <c r="S1278" s="34">
        <f>ROUND((0.6105*(EXP((17.273*E1278)/(E1278+237.3))))*(100-H1278)/100,3)</f>
        <v>9.1999999999999998E-2</v>
      </c>
      <c r="T1278" s="6">
        <f>IF(V1278&lt;V1279,L1278,0)</f>
        <v>0</v>
      </c>
      <c r="U1278" s="6">
        <f>IF(T1278&gt;0,M1278,-999)</f>
        <v>-999</v>
      </c>
      <c r="V1278">
        <v>199502</v>
      </c>
      <c r="W1278">
        <v>1995</v>
      </c>
    </row>
    <row r="1279" spans="1:23" x14ac:dyDescent="0.25">
      <c r="A1279" s="14">
        <v>34746</v>
      </c>
      <c r="B1279" s="3">
        <v>47</v>
      </c>
      <c r="C1279" s="4">
        <v>4.3</v>
      </c>
      <c r="D1279" s="5">
        <v>-5.7</v>
      </c>
      <c r="E1279" s="5">
        <v>-3</v>
      </c>
      <c r="F1279" s="5">
        <v>-8.6999999999999993</v>
      </c>
      <c r="G1279" s="4">
        <v>86.6</v>
      </c>
      <c r="H1279" s="4">
        <v>66</v>
      </c>
      <c r="I1279" s="4">
        <v>1.6</v>
      </c>
      <c r="J1279" s="4">
        <v>5.6</v>
      </c>
      <c r="K1279" s="4">
        <v>0</v>
      </c>
      <c r="L1279" s="4">
        <v>-999</v>
      </c>
      <c r="M1279" s="4">
        <v>-999</v>
      </c>
      <c r="N1279" s="4">
        <v>-999</v>
      </c>
      <c r="O1279" s="4">
        <v>0.1</v>
      </c>
      <c r="P1279" s="5">
        <v>-999</v>
      </c>
      <c r="Q1279" s="5">
        <v>-999</v>
      </c>
      <c r="R1279" s="5">
        <v>0.32300000000000001</v>
      </c>
      <c r="S1279" s="34">
        <f>ROUND((0.6105*(EXP((17.273*E1279)/(E1279+237.3))))*(100-H1279)/100,3)</f>
        <v>0.16600000000000001</v>
      </c>
      <c r="T1279" s="6">
        <f>IF(V1279&lt;V1280,L1279,0)</f>
        <v>0</v>
      </c>
      <c r="U1279" s="6">
        <f>IF(T1279&gt;0,M1279,-999)</f>
        <v>-999</v>
      </c>
      <c r="V1279">
        <v>199502</v>
      </c>
      <c r="W1279">
        <v>1995</v>
      </c>
    </row>
    <row r="1280" spans="1:23" x14ac:dyDescent="0.25">
      <c r="A1280" s="14">
        <v>34747</v>
      </c>
      <c r="B1280" s="3">
        <v>48</v>
      </c>
      <c r="C1280" s="4">
        <v>6.6</v>
      </c>
      <c r="D1280" s="5">
        <v>-2</v>
      </c>
      <c r="E1280" s="5">
        <v>2.1</v>
      </c>
      <c r="F1280" s="5">
        <v>-4</v>
      </c>
      <c r="G1280" s="4">
        <v>88.4</v>
      </c>
      <c r="H1280" s="4">
        <v>64.2</v>
      </c>
      <c r="I1280" s="4">
        <v>2.7</v>
      </c>
      <c r="J1280" s="4">
        <v>8.9</v>
      </c>
      <c r="K1280" s="4">
        <v>5.9</v>
      </c>
      <c r="L1280" s="4">
        <v>-999</v>
      </c>
      <c r="M1280" s="4">
        <v>-999</v>
      </c>
      <c r="N1280" s="4">
        <v>-999</v>
      </c>
      <c r="O1280" s="4">
        <v>0.1</v>
      </c>
      <c r="P1280" s="5">
        <v>-999</v>
      </c>
      <c r="Q1280" s="5">
        <v>-999</v>
      </c>
      <c r="R1280" s="5">
        <v>0.45600000000000002</v>
      </c>
      <c r="S1280" s="34">
        <f>ROUND((0.6105*(EXP((17.273*E1280)/(E1280+237.3))))*(100-H1280)/100,3)</f>
        <v>0.254</v>
      </c>
      <c r="T1280" s="6">
        <f>IF(V1280&lt;V1281,L1280,0)</f>
        <v>0</v>
      </c>
      <c r="U1280" s="6">
        <f>IF(T1280&gt;0,M1280,-999)</f>
        <v>-999</v>
      </c>
      <c r="V1280">
        <v>199502</v>
      </c>
      <c r="W1280">
        <v>1995</v>
      </c>
    </row>
    <row r="1281" spans="1:23" x14ac:dyDescent="0.25">
      <c r="A1281" s="14">
        <v>34748</v>
      </c>
      <c r="B1281" s="3">
        <v>49</v>
      </c>
      <c r="C1281" s="4">
        <v>2.1800000000000002</v>
      </c>
      <c r="D1281" s="5">
        <v>-1.6</v>
      </c>
      <c r="E1281" s="5">
        <v>1.3</v>
      </c>
      <c r="F1281" s="5">
        <v>-4.0999999999999996</v>
      </c>
      <c r="G1281" s="4">
        <v>87.7</v>
      </c>
      <c r="H1281" s="4">
        <v>64.599999999999994</v>
      </c>
      <c r="I1281" s="4">
        <v>2</v>
      </c>
      <c r="J1281" s="4">
        <v>6.3</v>
      </c>
      <c r="K1281" s="4">
        <v>0</v>
      </c>
      <c r="L1281" s="4">
        <v>-999</v>
      </c>
      <c r="M1281" s="4">
        <v>-999</v>
      </c>
      <c r="N1281" s="4">
        <v>-999</v>
      </c>
      <c r="O1281" s="4">
        <v>0.1</v>
      </c>
      <c r="P1281" s="5">
        <v>-999</v>
      </c>
      <c r="Q1281" s="5">
        <v>-999</v>
      </c>
      <c r="R1281" s="5">
        <v>0.432</v>
      </c>
      <c r="S1281" s="34">
        <f>ROUND((0.6105*(EXP((17.273*E1281)/(E1281+237.3))))*(100-H1281)/100,3)</f>
        <v>0.23699999999999999</v>
      </c>
      <c r="T1281" s="6">
        <f>IF(V1281&lt;V1282,L1281,0)</f>
        <v>0</v>
      </c>
      <c r="U1281" s="6">
        <f>IF(T1281&gt;0,M1281,-999)</f>
        <v>-999</v>
      </c>
      <c r="V1281">
        <v>199502</v>
      </c>
      <c r="W1281">
        <v>1995</v>
      </c>
    </row>
    <row r="1282" spans="1:23" x14ac:dyDescent="0.25">
      <c r="A1282" s="14">
        <v>34749</v>
      </c>
      <c r="B1282" s="3">
        <v>50</v>
      </c>
      <c r="C1282" s="4">
        <v>5</v>
      </c>
      <c r="D1282" s="5">
        <v>1.7</v>
      </c>
      <c r="E1282" s="5">
        <v>4</v>
      </c>
      <c r="F1282" s="5">
        <v>-0.1</v>
      </c>
      <c r="G1282" s="4">
        <v>86.4</v>
      </c>
      <c r="H1282" s="4">
        <v>54.4</v>
      </c>
      <c r="I1282" s="4">
        <v>2</v>
      </c>
      <c r="J1282" s="4">
        <v>6.1</v>
      </c>
      <c r="K1282" s="4">
        <v>0</v>
      </c>
      <c r="L1282" s="4">
        <v>-999</v>
      </c>
      <c r="M1282" s="4">
        <v>-999</v>
      </c>
      <c r="N1282" s="4">
        <v>-999</v>
      </c>
      <c r="O1282" s="4">
        <v>0.1</v>
      </c>
      <c r="P1282" s="5">
        <v>-999</v>
      </c>
      <c r="Q1282" s="5">
        <v>-999</v>
      </c>
      <c r="R1282" s="5">
        <v>0.443</v>
      </c>
      <c r="S1282" s="34">
        <f>ROUND((0.6105*(EXP((17.273*E1282)/(E1282+237.3))))*(100-H1282)/100,3)</f>
        <v>0.371</v>
      </c>
      <c r="T1282" s="6">
        <f>IF(V1282&lt;V1283,L1282,0)</f>
        <v>0</v>
      </c>
      <c r="U1282" s="6">
        <f>IF(T1282&gt;0,M1282,-999)</f>
        <v>-999</v>
      </c>
      <c r="V1282">
        <v>199502</v>
      </c>
      <c r="W1282">
        <v>1995</v>
      </c>
    </row>
    <row r="1283" spans="1:23" x14ac:dyDescent="0.25">
      <c r="A1283" s="14">
        <v>34750</v>
      </c>
      <c r="B1283" s="3">
        <v>51</v>
      </c>
      <c r="C1283" s="4">
        <v>4.34</v>
      </c>
      <c r="D1283" s="5">
        <v>3.3</v>
      </c>
      <c r="E1283" s="5">
        <v>8.1</v>
      </c>
      <c r="F1283" s="5">
        <v>0.6</v>
      </c>
      <c r="G1283" s="4">
        <v>84.4</v>
      </c>
      <c r="H1283" s="4">
        <v>51.4</v>
      </c>
      <c r="I1283" s="4">
        <v>1.9</v>
      </c>
      <c r="J1283" s="4">
        <v>6.7</v>
      </c>
      <c r="K1283" s="4">
        <v>0</v>
      </c>
      <c r="L1283" s="4">
        <v>-999</v>
      </c>
      <c r="M1283" s="4">
        <v>-999</v>
      </c>
      <c r="N1283" s="4">
        <v>-999</v>
      </c>
      <c r="O1283" s="4">
        <v>0.1</v>
      </c>
      <c r="P1283" s="5">
        <v>-999</v>
      </c>
      <c r="Q1283" s="5">
        <v>-999</v>
      </c>
      <c r="R1283" s="5">
        <v>0.55500000000000005</v>
      </c>
      <c r="S1283" s="34">
        <f>ROUND((0.6105*(EXP((17.273*E1283)/(E1283+237.3))))*(100-H1283)/100,3)</f>
        <v>0.52500000000000002</v>
      </c>
      <c r="T1283" s="6">
        <f>IF(V1283&lt;V1284,L1283,0)</f>
        <v>0</v>
      </c>
      <c r="U1283" s="6">
        <f>IF(T1283&gt;0,M1283,-999)</f>
        <v>-999</v>
      </c>
      <c r="V1283">
        <v>199502</v>
      </c>
      <c r="W1283">
        <v>1995</v>
      </c>
    </row>
    <row r="1284" spans="1:23" x14ac:dyDescent="0.25">
      <c r="A1284" s="14">
        <v>34751</v>
      </c>
      <c r="B1284" s="3">
        <v>52</v>
      </c>
      <c r="C1284" s="4">
        <v>9.23</v>
      </c>
      <c r="D1284" s="5">
        <v>-0.2</v>
      </c>
      <c r="E1284" s="5">
        <v>5.2</v>
      </c>
      <c r="F1284" s="5">
        <v>-3.7</v>
      </c>
      <c r="G1284" s="4">
        <v>74.599999999999994</v>
      </c>
      <c r="H1284" s="4">
        <v>39</v>
      </c>
      <c r="I1284" s="4">
        <v>1.5</v>
      </c>
      <c r="J1284" s="4">
        <v>5.8</v>
      </c>
      <c r="K1284" s="4">
        <v>3.7</v>
      </c>
      <c r="L1284" s="4">
        <v>-999</v>
      </c>
      <c r="M1284" s="4">
        <v>-999</v>
      </c>
      <c r="N1284" s="4">
        <v>-999</v>
      </c>
      <c r="O1284" s="4">
        <v>0.1</v>
      </c>
      <c r="P1284" s="5">
        <v>-999</v>
      </c>
      <c r="Q1284" s="5">
        <v>-999</v>
      </c>
      <c r="R1284" s="5">
        <v>0.34399999999999997</v>
      </c>
      <c r="S1284" s="34">
        <f>ROUND((0.6105*(EXP((17.273*E1284)/(E1284+237.3))))*(100-H1284)/100,3)</f>
        <v>0.53900000000000003</v>
      </c>
      <c r="T1284" s="6">
        <f>IF(V1284&lt;V1285,L1284,0)</f>
        <v>0</v>
      </c>
      <c r="U1284" s="6">
        <f>IF(T1284&gt;0,M1284,-999)</f>
        <v>-999</v>
      </c>
      <c r="V1284">
        <v>199502</v>
      </c>
      <c r="W1284">
        <v>1995</v>
      </c>
    </row>
    <row r="1285" spans="1:23" x14ac:dyDescent="0.25">
      <c r="A1285" s="14">
        <v>34752</v>
      </c>
      <c r="B1285" s="3">
        <v>53</v>
      </c>
      <c r="C1285" s="4">
        <v>11.33</v>
      </c>
      <c r="D1285" s="5">
        <v>-1.6</v>
      </c>
      <c r="E1285" s="5">
        <v>6</v>
      </c>
      <c r="F1285" s="5">
        <v>-6.4</v>
      </c>
      <c r="G1285" s="4">
        <v>66.3</v>
      </c>
      <c r="H1285" s="4">
        <v>30.9</v>
      </c>
      <c r="I1285" s="4">
        <v>0.5</v>
      </c>
      <c r="J1285" s="4">
        <v>3.3</v>
      </c>
      <c r="K1285" s="4">
        <v>0</v>
      </c>
      <c r="L1285" s="4">
        <v>-999</v>
      </c>
      <c r="M1285" s="4">
        <v>-999</v>
      </c>
      <c r="N1285" s="4">
        <v>-999</v>
      </c>
      <c r="O1285" s="4">
        <v>0.1</v>
      </c>
      <c r="P1285" s="5">
        <v>-999</v>
      </c>
      <c r="Q1285" s="5">
        <v>-999</v>
      </c>
      <c r="R1285" s="5">
        <v>0.28899999999999998</v>
      </c>
      <c r="S1285" s="34">
        <f>ROUND((0.6105*(EXP((17.273*E1285)/(E1285+237.3))))*(100-H1285)/100,3)</f>
        <v>0.64600000000000002</v>
      </c>
      <c r="T1285" s="6">
        <f>IF(V1285&lt;V1286,L1285,0)</f>
        <v>0</v>
      </c>
      <c r="U1285" s="6">
        <f>IF(T1285&gt;0,M1285,-999)</f>
        <v>-999</v>
      </c>
      <c r="V1285">
        <v>199502</v>
      </c>
      <c r="W1285">
        <v>1995</v>
      </c>
    </row>
    <row r="1286" spans="1:23" x14ac:dyDescent="0.25">
      <c r="A1286" s="14">
        <v>34753</v>
      </c>
      <c r="B1286" s="3">
        <v>54</v>
      </c>
      <c r="C1286" s="4">
        <v>10.57</v>
      </c>
      <c r="D1286" s="5">
        <v>2</v>
      </c>
      <c r="E1286" s="5">
        <v>9.6999999999999993</v>
      </c>
      <c r="F1286" s="5">
        <v>-3.5</v>
      </c>
      <c r="G1286" s="4">
        <v>55.1</v>
      </c>
      <c r="H1286" s="4">
        <v>36.299999999999997</v>
      </c>
      <c r="I1286" s="4">
        <v>0.4</v>
      </c>
      <c r="J1286" s="4">
        <v>3</v>
      </c>
      <c r="K1286" s="4">
        <v>0</v>
      </c>
      <c r="L1286" s="4">
        <v>-999</v>
      </c>
      <c r="M1286" s="4">
        <v>-999</v>
      </c>
      <c r="N1286" s="4">
        <v>-999</v>
      </c>
      <c r="O1286" s="4">
        <v>0.1</v>
      </c>
      <c r="P1286" s="5">
        <v>-999</v>
      </c>
      <c r="Q1286" s="5">
        <v>-999</v>
      </c>
      <c r="R1286" s="5">
        <v>0.437</v>
      </c>
      <c r="S1286" s="34">
        <f>ROUND((0.6105*(EXP((17.273*E1286)/(E1286+237.3))))*(100-H1286)/100,3)</f>
        <v>0.76600000000000001</v>
      </c>
      <c r="T1286" s="6">
        <f>IF(V1286&lt;V1287,L1286,0)</f>
        <v>0</v>
      </c>
      <c r="U1286" s="6">
        <f>IF(T1286&gt;0,M1286,-999)</f>
        <v>-999</v>
      </c>
      <c r="V1286">
        <v>199502</v>
      </c>
      <c r="W1286">
        <v>1995</v>
      </c>
    </row>
    <row r="1287" spans="1:23" x14ac:dyDescent="0.25">
      <c r="A1287" s="14">
        <v>34754</v>
      </c>
      <c r="B1287" s="3">
        <v>55</v>
      </c>
      <c r="C1287" s="4">
        <v>2.96</v>
      </c>
      <c r="D1287" s="5">
        <v>0.9</v>
      </c>
      <c r="E1287" s="5">
        <v>4.4000000000000004</v>
      </c>
      <c r="F1287" s="5">
        <v>-2.2999999999999998</v>
      </c>
      <c r="G1287" s="4">
        <v>77.8</v>
      </c>
      <c r="H1287" s="4">
        <v>56.2</v>
      </c>
      <c r="I1287" s="4">
        <v>1</v>
      </c>
      <c r="J1287" s="4">
        <v>4.2</v>
      </c>
      <c r="K1287" s="4">
        <v>0</v>
      </c>
      <c r="L1287" s="4">
        <v>-999</v>
      </c>
      <c r="M1287" s="4">
        <v>-999</v>
      </c>
      <c r="N1287" s="4">
        <v>-999</v>
      </c>
      <c r="O1287" s="4">
        <v>0.1</v>
      </c>
      <c r="P1287" s="5">
        <v>-999</v>
      </c>
      <c r="Q1287" s="5">
        <v>-999</v>
      </c>
      <c r="R1287" s="5">
        <v>0.46899999999999997</v>
      </c>
      <c r="S1287" s="34">
        <f>ROUND((0.6105*(EXP((17.273*E1287)/(E1287+237.3))))*(100-H1287)/100,3)</f>
        <v>0.36599999999999999</v>
      </c>
      <c r="T1287" s="6">
        <f>IF(V1287&lt;V1288,L1287,0)</f>
        <v>0</v>
      </c>
      <c r="U1287" s="6">
        <f>IF(T1287&gt;0,M1287,-999)</f>
        <v>-999</v>
      </c>
      <c r="V1287">
        <v>199502</v>
      </c>
      <c r="W1287">
        <v>1995</v>
      </c>
    </row>
    <row r="1288" spans="1:23" x14ac:dyDescent="0.25">
      <c r="A1288" s="14">
        <v>34755</v>
      </c>
      <c r="B1288" s="3">
        <v>56</v>
      </c>
      <c r="C1288" s="4">
        <v>6.6</v>
      </c>
      <c r="D1288" s="5">
        <v>-2.2999999999999998</v>
      </c>
      <c r="E1288" s="5">
        <v>3.4</v>
      </c>
      <c r="F1288" s="5">
        <v>-6.7</v>
      </c>
      <c r="G1288" s="4">
        <v>81.400000000000006</v>
      </c>
      <c r="H1288" s="4">
        <v>53.4</v>
      </c>
      <c r="I1288" s="4">
        <v>0.8</v>
      </c>
      <c r="J1288" s="4">
        <v>5.8</v>
      </c>
      <c r="K1288" s="4">
        <v>4.0999999999999996</v>
      </c>
      <c r="L1288" s="4">
        <v>-999</v>
      </c>
      <c r="M1288" s="4">
        <v>-999</v>
      </c>
      <c r="N1288" s="4">
        <v>-999</v>
      </c>
      <c r="O1288" s="4">
        <v>0.1</v>
      </c>
      <c r="P1288" s="5">
        <v>-999</v>
      </c>
      <c r="Q1288" s="5">
        <v>-999</v>
      </c>
      <c r="R1288" s="5">
        <v>0.41599999999999998</v>
      </c>
      <c r="S1288" s="34">
        <f>ROUND((0.6105*(EXP((17.273*E1288)/(E1288+237.3))))*(100-H1288)/100,3)</f>
        <v>0.36299999999999999</v>
      </c>
      <c r="T1288" s="6">
        <f>IF(V1288&lt;V1289,L1288,0)</f>
        <v>0</v>
      </c>
      <c r="U1288" s="6">
        <f>IF(T1288&gt;0,M1288,-999)</f>
        <v>-999</v>
      </c>
      <c r="V1288">
        <v>199502</v>
      </c>
      <c r="W1288">
        <v>1995</v>
      </c>
    </row>
    <row r="1289" spans="1:23" x14ac:dyDescent="0.25">
      <c r="A1289" s="14">
        <v>34756</v>
      </c>
      <c r="B1289" s="3">
        <v>57</v>
      </c>
      <c r="C1289" s="4">
        <v>12.95</v>
      </c>
      <c r="D1289" s="5">
        <v>-9.5</v>
      </c>
      <c r="E1289" s="5">
        <v>-4.5</v>
      </c>
      <c r="F1289" s="5">
        <v>-15.6</v>
      </c>
      <c r="G1289" s="4">
        <v>59.5</v>
      </c>
      <c r="H1289" s="4">
        <v>36.6</v>
      </c>
      <c r="I1289" s="4">
        <v>1</v>
      </c>
      <c r="J1289" s="4">
        <v>5.5</v>
      </c>
      <c r="K1289" s="4">
        <v>4.3</v>
      </c>
      <c r="L1289" s="4">
        <v>-999</v>
      </c>
      <c r="M1289" s="4">
        <v>-999</v>
      </c>
      <c r="N1289" s="4">
        <v>-999</v>
      </c>
      <c r="O1289" s="4">
        <v>0.1</v>
      </c>
      <c r="P1289" s="5">
        <v>-999</v>
      </c>
      <c r="Q1289" s="5">
        <v>-999</v>
      </c>
      <c r="R1289" s="5">
        <v>0.159</v>
      </c>
      <c r="S1289" s="34">
        <f>ROUND((0.6105*(EXP((17.273*E1289)/(E1289+237.3))))*(100-H1289)/100,3)</f>
        <v>0.27700000000000002</v>
      </c>
      <c r="T1289" s="6">
        <f>IF(V1289&lt;V1290,L1289,0)</f>
        <v>0</v>
      </c>
      <c r="U1289" s="6">
        <f>IF(T1289&gt;0,M1289,-999)</f>
        <v>-999</v>
      </c>
      <c r="V1289">
        <v>199502</v>
      </c>
      <c r="W1289">
        <v>1995</v>
      </c>
    </row>
    <row r="1290" spans="1:23" x14ac:dyDescent="0.25">
      <c r="A1290" s="14">
        <v>34757</v>
      </c>
      <c r="B1290" s="3">
        <v>58</v>
      </c>
      <c r="C1290" s="4">
        <v>12.5</v>
      </c>
      <c r="D1290" s="5">
        <v>-11.3</v>
      </c>
      <c r="E1290" s="5">
        <v>-4.9000000000000004</v>
      </c>
      <c r="F1290" s="5">
        <v>-16.3</v>
      </c>
      <c r="G1290" s="4">
        <v>46.3</v>
      </c>
      <c r="H1290" s="4">
        <v>18.5</v>
      </c>
      <c r="I1290" s="4">
        <v>1</v>
      </c>
      <c r="J1290" s="4">
        <v>4.9000000000000004</v>
      </c>
      <c r="K1290" s="4">
        <v>0</v>
      </c>
      <c r="L1290" s="4">
        <v>-999</v>
      </c>
      <c r="M1290" s="4">
        <v>-999</v>
      </c>
      <c r="N1290" s="4">
        <v>-999</v>
      </c>
      <c r="O1290" s="4">
        <v>0.1</v>
      </c>
      <c r="P1290" s="5">
        <v>-999</v>
      </c>
      <c r="Q1290" s="5">
        <v>-999</v>
      </c>
      <c r="R1290" s="5">
        <v>7.9000000000000001E-2</v>
      </c>
      <c r="S1290" s="34">
        <f>ROUND((0.6105*(EXP((17.273*E1290)/(E1290+237.3))))*(100-H1290)/100,3)</f>
        <v>0.34599999999999997</v>
      </c>
      <c r="T1290" s="6">
        <f>IF(V1290&lt;V1291,L1290,0)</f>
        <v>0</v>
      </c>
      <c r="U1290" s="6">
        <f>IF(T1290&gt;0,M1290,-999)</f>
        <v>-999</v>
      </c>
      <c r="V1290">
        <v>199502</v>
      </c>
      <c r="W1290">
        <v>1995</v>
      </c>
    </row>
    <row r="1291" spans="1:23" x14ac:dyDescent="0.25">
      <c r="A1291" s="14">
        <v>34758</v>
      </c>
      <c r="B1291" s="3">
        <v>59</v>
      </c>
      <c r="C1291" s="4">
        <v>12.2</v>
      </c>
      <c r="D1291" s="5">
        <v>-10</v>
      </c>
      <c r="E1291" s="5">
        <v>-3.1</v>
      </c>
      <c r="F1291" s="5">
        <v>-14.2</v>
      </c>
      <c r="G1291" s="4">
        <v>37.6</v>
      </c>
      <c r="H1291" s="4">
        <v>20.6</v>
      </c>
      <c r="I1291" s="4">
        <v>0.9</v>
      </c>
      <c r="J1291" s="4">
        <v>4.5999999999999996</v>
      </c>
      <c r="K1291" s="4">
        <v>0</v>
      </c>
      <c r="L1291" s="4">
        <v>-999</v>
      </c>
      <c r="M1291" s="4">
        <v>-999</v>
      </c>
      <c r="N1291" s="4">
        <v>-999</v>
      </c>
      <c r="O1291" s="4">
        <v>0.1</v>
      </c>
      <c r="P1291" s="5">
        <v>-999</v>
      </c>
      <c r="Q1291" s="5">
        <v>-999</v>
      </c>
      <c r="R1291" s="5">
        <v>0.1</v>
      </c>
      <c r="S1291" s="34">
        <f>ROUND((0.6105*(EXP((17.273*E1291)/(E1291+237.3))))*(100-H1291)/100,3)</f>
        <v>0.38600000000000001</v>
      </c>
      <c r="T1291" s="6">
        <f>IF(V1291&lt;V1292,L1291,0)</f>
        <v>-999</v>
      </c>
      <c r="U1291" s="6">
        <f>IF(T1291&gt;0,M1291,-999)</f>
        <v>-999</v>
      </c>
      <c r="V1291">
        <v>199502</v>
      </c>
      <c r="W1291">
        <v>1995</v>
      </c>
    </row>
    <row r="1292" spans="1:23" x14ac:dyDescent="0.25">
      <c r="A1292" s="14">
        <v>34759</v>
      </c>
      <c r="B1292" s="3">
        <v>60</v>
      </c>
      <c r="C1292" s="4">
        <v>13.74</v>
      </c>
      <c r="D1292" s="5">
        <v>-10.4</v>
      </c>
      <c r="E1292" s="5">
        <v>-3.6</v>
      </c>
      <c r="F1292" s="5">
        <v>-16.7</v>
      </c>
      <c r="G1292" s="4">
        <v>37.299999999999997</v>
      </c>
      <c r="H1292" s="4">
        <v>20.7</v>
      </c>
      <c r="I1292" s="4">
        <v>1.1000000000000001</v>
      </c>
      <c r="J1292" s="4">
        <v>4.2</v>
      </c>
      <c r="K1292" s="4">
        <v>0.6</v>
      </c>
      <c r="L1292" s="4">
        <v>-999</v>
      </c>
      <c r="M1292" s="4">
        <v>-999</v>
      </c>
      <c r="N1292" s="4">
        <v>-999</v>
      </c>
      <c r="O1292" s="4">
        <v>0.1</v>
      </c>
      <c r="P1292" s="5">
        <v>-999</v>
      </c>
      <c r="Q1292" s="5">
        <v>-999</v>
      </c>
      <c r="R1292" s="5">
        <v>9.7000000000000003E-2</v>
      </c>
      <c r="S1292" s="34">
        <f>ROUND((0.6105*(EXP((17.273*E1292)/(E1292+237.3))))*(100-H1292)/100,3)</f>
        <v>0.371</v>
      </c>
      <c r="T1292" s="6">
        <f>IF(V1292&lt;V1293,L1292,0)</f>
        <v>0</v>
      </c>
      <c r="U1292" s="6">
        <f>IF(T1292&gt;0,M1292,-999)</f>
        <v>-999</v>
      </c>
      <c r="V1292">
        <v>199503</v>
      </c>
      <c r="W1292">
        <v>1995</v>
      </c>
    </row>
    <row r="1293" spans="1:23" x14ac:dyDescent="0.25">
      <c r="A1293" s="14">
        <v>34760</v>
      </c>
      <c r="B1293" s="3">
        <v>61</v>
      </c>
      <c r="C1293" s="4">
        <v>13.96</v>
      </c>
      <c r="D1293" s="5">
        <v>-7</v>
      </c>
      <c r="E1293" s="5">
        <v>2</v>
      </c>
      <c r="F1293" s="5">
        <v>-15.3</v>
      </c>
      <c r="G1293" s="4">
        <v>29</v>
      </c>
      <c r="H1293" s="4">
        <v>10.6</v>
      </c>
      <c r="I1293" s="4">
        <v>0.6</v>
      </c>
      <c r="J1293" s="4">
        <v>2.5</v>
      </c>
      <c r="K1293" s="4">
        <v>0</v>
      </c>
      <c r="L1293" s="4">
        <v>-999</v>
      </c>
      <c r="M1293" s="4">
        <v>-999</v>
      </c>
      <c r="N1293" s="4">
        <v>-999</v>
      </c>
      <c r="O1293" s="4">
        <v>0.1</v>
      </c>
      <c r="P1293" s="5">
        <v>-999</v>
      </c>
      <c r="Q1293" s="5">
        <v>-999</v>
      </c>
      <c r="R1293" s="5">
        <v>7.4999999999999997E-2</v>
      </c>
      <c r="S1293" s="34">
        <f>ROUND((0.6105*(EXP((17.273*E1293)/(E1293+237.3))))*(100-H1293)/100,3)</f>
        <v>0.63100000000000001</v>
      </c>
      <c r="T1293" s="6">
        <f>IF(V1293&lt;V1294,L1293,0)</f>
        <v>0</v>
      </c>
      <c r="U1293" s="6">
        <f>IF(T1293&gt;0,M1293,-999)</f>
        <v>-999</v>
      </c>
      <c r="V1293">
        <v>199503</v>
      </c>
      <c r="W1293">
        <v>1995</v>
      </c>
    </row>
    <row r="1294" spans="1:23" x14ac:dyDescent="0.25">
      <c r="A1294" s="14">
        <v>34761</v>
      </c>
      <c r="B1294" s="3">
        <v>62</v>
      </c>
      <c r="C1294" s="4">
        <v>13.46</v>
      </c>
      <c r="D1294" s="5">
        <v>-5.4</v>
      </c>
      <c r="E1294" s="5">
        <v>1.6</v>
      </c>
      <c r="F1294" s="5">
        <v>-10.7</v>
      </c>
      <c r="G1294" s="4">
        <v>30.3</v>
      </c>
      <c r="H1294" s="4">
        <v>13.8</v>
      </c>
      <c r="I1294" s="4">
        <v>0.8</v>
      </c>
      <c r="J1294" s="4">
        <v>3.4</v>
      </c>
      <c r="K1294" s="4">
        <v>0</v>
      </c>
      <c r="L1294" s="4">
        <v>-999</v>
      </c>
      <c r="M1294" s="4">
        <v>-999</v>
      </c>
      <c r="N1294" s="4">
        <v>-999</v>
      </c>
      <c r="O1294" s="4">
        <v>0.1</v>
      </c>
      <c r="P1294" s="5">
        <v>-999</v>
      </c>
      <c r="Q1294" s="5">
        <v>-999</v>
      </c>
      <c r="R1294" s="5">
        <v>9.4E-2</v>
      </c>
      <c r="S1294" s="34">
        <f>ROUND((0.6105*(EXP((17.273*E1294)/(E1294+237.3))))*(100-H1294)/100,3)</f>
        <v>0.59099999999999997</v>
      </c>
      <c r="T1294" s="6">
        <f>IF(V1294&lt;V1295,L1294,0)</f>
        <v>0</v>
      </c>
      <c r="U1294" s="6">
        <f>IF(T1294&gt;0,M1294,-999)</f>
        <v>-999</v>
      </c>
      <c r="V1294">
        <v>199503</v>
      </c>
      <c r="W1294">
        <v>1995</v>
      </c>
    </row>
    <row r="1295" spans="1:23" x14ac:dyDescent="0.25">
      <c r="A1295" s="14">
        <v>34762</v>
      </c>
      <c r="B1295" s="3">
        <v>63</v>
      </c>
      <c r="C1295" s="4">
        <v>1.87</v>
      </c>
      <c r="D1295" s="5">
        <v>-9</v>
      </c>
      <c r="E1295" s="5">
        <v>-4.5</v>
      </c>
      <c r="F1295" s="5">
        <v>-16.8</v>
      </c>
      <c r="G1295" s="4">
        <v>84.1</v>
      </c>
      <c r="H1295" s="4">
        <v>47.7</v>
      </c>
      <c r="I1295" s="4">
        <v>0.5</v>
      </c>
      <c r="J1295" s="4">
        <v>2.8</v>
      </c>
      <c r="K1295" s="4">
        <v>0</v>
      </c>
      <c r="L1295" s="4">
        <v>-999</v>
      </c>
      <c r="M1295" s="4">
        <v>-999</v>
      </c>
      <c r="N1295" s="4">
        <v>-999</v>
      </c>
      <c r="O1295" s="4">
        <v>0</v>
      </c>
      <c r="P1295" s="5">
        <v>-999</v>
      </c>
      <c r="Q1295" s="5">
        <v>-999</v>
      </c>
      <c r="R1295" s="5">
        <v>0.20899999999999999</v>
      </c>
      <c r="S1295" s="34">
        <f>ROUND((0.6105*(EXP((17.273*E1295)/(E1295+237.3))))*(100-H1295)/100,3)</f>
        <v>0.22900000000000001</v>
      </c>
      <c r="T1295" s="6">
        <f>IF(V1295&lt;V1296,L1295,0)</f>
        <v>0</v>
      </c>
      <c r="U1295" s="6">
        <f>IF(T1295&gt;0,M1295,-999)</f>
        <v>-999</v>
      </c>
      <c r="V1295">
        <v>199503</v>
      </c>
      <c r="W1295">
        <v>1995</v>
      </c>
    </row>
    <row r="1296" spans="1:23" x14ac:dyDescent="0.25">
      <c r="A1296" s="14">
        <v>34763</v>
      </c>
      <c r="B1296" s="3">
        <v>64</v>
      </c>
      <c r="C1296" s="4">
        <v>4.91</v>
      </c>
      <c r="D1296" s="5">
        <v>-14.7</v>
      </c>
      <c r="E1296" s="5">
        <v>-8.3000000000000007</v>
      </c>
      <c r="F1296" s="5">
        <v>-19.3</v>
      </c>
      <c r="G1296" s="4">
        <v>75.7</v>
      </c>
      <c r="H1296" s="4">
        <v>54.8</v>
      </c>
      <c r="I1296" s="4">
        <v>0.8</v>
      </c>
      <c r="J1296" s="4">
        <v>3.1</v>
      </c>
      <c r="K1296" s="4">
        <v>4.9000000000000004</v>
      </c>
      <c r="L1296" s="4">
        <v>-999</v>
      </c>
      <c r="M1296" s="4">
        <v>-999</v>
      </c>
      <c r="N1296" s="4">
        <v>-999</v>
      </c>
      <c r="O1296" s="4">
        <v>0</v>
      </c>
      <c r="P1296" s="5">
        <v>-999</v>
      </c>
      <c r="Q1296" s="5">
        <v>-999</v>
      </c>
      <c r="R1296" s="5">
        <v>0.17899999999999999</v>
      </c>
      <c r="S1296" s="34">
        <f>ROUND((0.6105*(EXP((17.273*E1296)/(E1296+237.3))))*(100-H1296)/100,3)</f>
        <v>0.14799999999999999</v>
      </c>
      <c r="T1296" s="6">
        <f>IF(V1296&lt;V1297,L1296,0)</f>
        <v>0</v>
      </c>
      <c r="U1296" s="6">
        <f>IF(T1296&gt;0,M1296,-999)</f>
        <v>-999</v>
      </c>
      <c r="V1296">
        <v>199503</v>
      </c>
      <c r="W1296">
        <v>1995</v>
      </c>
    </row>
    <row r="1297" spans="1:23" x14ac:dyDescent="0.25">
      <c r="A1297" s="14">
        <v>34764</v>
      </c>
      <c r="B1297" s="3">
        <v>65</v>
      </c>
      <c r="C1297" s="4">
        <v>12.07</v>
      </c>
      <c r="D1297" s="5">
        <v>-11.8</v>
      </c>
      <c r="E1297" s="5">
        <v>-3.4</v>
      </c>
      <c r="F1297" s="5">
        <v>-17.5</v>
      </c>
      <c r="G1297" s="4">
        <v>66.2</v>
      </c>
      <c r="H1297" s="4">
        <v>30.3</v>
      </c>
      <c r="I1297" s="4">
        <v>0.6</v>
      </c>
      <c r="J1297" s="4">
        <v>3.4</v>
      </c>
      <c r="K1297" s="4">
        <v>0</v>
      </c>
      <c r="L1297" s="4">
        <v>-999</v>
      </c>
      <c r="M1297" s="4">
        <v>-999</v>
      </c>
      <c r="N1297" s="4">
        <v>-999</v>
      </c>
      <c r="O1297" s="4">
        <v>0</v>
      </c>
      <c r="P1297" s="5">
        <v>-999</v>
      </c>
      <c r="Q1297" s="5">
        <v>-999</v>
      </c>
      <c r="R1297" s="5">
        <v>0.14399999999999999</v>
      </c>
      <c r="S1297" s="34">
        <f>ROUND((0.6105*(EXP((17.273*E1297)/(E1297+237.3))))*(100-H1297)/100,3)</f>
        <v>0.33100000000000002</v>
      </c>
      <c r="T1297" s="6">
        <f>IF(V1297&lt;V1298,L1297,0)</f>
        <v>0</v>
      </c>
      <c r="U1297" s="6">
        <f>IF(T1297&gt;0,M1297,-999)</f>
        <v>-999</v>
      </c>
      <c r="V1297">
        <v>199503</v>
      </c>
      <c r="W1297">
        <v>1995</v>
      </c>
    </row>
    <row r="1298" spans="1:23" x14ac:dyDescent="0.25">
      <c r="A1298" s="14">
        <v>34765</v>
      </c>
      <c r="B1298" s="3">
        <v>66</v>
      </c>
      <c r="C1298" s="4">
        <v>10.43</v>
      </c>
      <c r="D1298" s="5">
        <v>-7.5</v>
      </c>
      <c r="E1298" s="5">
        <v>-1.4</v>
      </c>
      <c r="F1298" s="5">
        <v>-11.3</v>
      </c>
      <c r="G1298" s="4">
        <v>79.7</v>
      </c>
      <c r="H1298" s="4">
        <v>53.5</v>
      </c>
      <c r="I1298" s="4">
        <v>0.7</v>
      </c>
      <c r="J1298" s="4">
        <v>4.3</v>
      </c>
      <c r="K1298" s="4">
        <v>0</v>
      </c>
      <c r="L1298" s="4">
        <v>-999</v>
      </c>
      <c r="M1298" s="4">
        <v>-999</v>
      </c>
      <c r="N1298" s="4">
        <v>-999</v>
      </c>
      <c r="O1298" s="4">
        <v>0</v>
      </c>
      <c r="P1298" s="5">
        <v>-999</v>
      </c>
      <c r="Q1298" s="5">
        <v>-999</v>
      </c>
      <c r="R1298" s="5">
        <v>0.29499999999999998</v>
      </c>
      <c r="S1298" s="34">
        <f>ROUND((0.6105*(EXP((17.273*E1298)/(E1298+237.3))))*(100-H1298)/100,3)</f>
        <v>0.25600000000000001</v>
      </c>
      <c r="T1298" s="6">
        <f>IF(V1298&lt;V1299,L1298,0)</f>
        <v>0</v>
      </c>
      <c r="U1298" s="6">
        <f>IF(T1298&gt;0,M1298,-999)</f>
        <v>-999</v>
      </c>
      <c r="V1298">
        <v>199503</v>
      </c>
      <c r="W1298">
        <v>1995</v>
      </c>
    </row>
    <row r="1299" spans="1:23" x14ac:dyDescent="0.25">
      <c r="A1299" s="14">
        <v>34766</v>
      </c>
      <c r="B1299" s="3">
        <v>67</v>
      </c>
      <c r="C1299" s="4">
        <v>4.7300000000000004</v>
      </c>
      <c r="D1299" s="5">
        <v>-4.3</v>
      </c>
      <c r="E1299" s="5">
        <v>-1.4</v>
      </c>
      <c r="F1299" s="5">
        <v>-7.1</v>
      </c>
      <c r="G1299" s="4">
        <v>92</v>
      </c>
      <c r="H1299" s="4">
        <v>80.3</v>
      </c>
      <c r="I1299" s="4">
        <v>1.9</v>
      </c>
      <c r="J1299" s="4">
        <v>7.1</v>
      </c>
      <c r="K1299" s="4">
        <v>0</v>
      </c>
      <c r="L1299" s="4">
        <v>-999</v>
      </c>
      <c r="M1299" s="4">
        <v>-999</v>
      </c>
      <c r="N1299" s="4">
        <v>-999</v>
      </c>
      <c r="O1299" s="4">
        <v>0</v>
      </c>
      <c r="P1299" s="5">
        <v>-999</v>
      </c>
      <c r="Q1299" s="5">
        <v>-999</v>
      </c>
      <c r="R1299" s="5">
        <v>0.442</v>
      </c>
      <c r="S1299" s="34">
        <f>ROUND((0.6105*(EXP((17.273*E1299)/(E1299+237.3))))*(100-H1299)/100,3)</f>
        <v>0.109</v>
      </c>
      <c r="T1299" s="6">
        <f>IF(V1299&lt;V1300,L1299,0)</f>
        <v>0</v>
      </c>
      <c r="U1299" s="6">
        <f>IF(T1299&gt;0,M1299,-999)</f>
        <v>-999</v>
      </c>
      <c r="V1299">
        <v>199503</v>
      </c>
      <c r="W1299">
        <v>1995</v>
      </c>
    </row>
    <row r="1300" spans="1:23" x14ac:dyDescent="0.25">
      <c r="A1300" s="14">
        <v>34767</v>
      </c>
      <c r="B1300" s="3">
        <v>68</v>
      </c>
      <c r="C1300" s="4">
        <v>4.37</v>
      </c>
      <c r="D1300" s="5">
        <v>0.6</v>
      </c>
      <c r="E1300" s="5">
        <v>2.7</v>
      </c>
      <c r="F1300" s="5">
        <v>-1.7</v>
      </c>
      <c r="G1300" s="4">
        <v>96.8</v>
      </c>
      <c r="H1300" s="4">
        <v>92.7</v>
      </c>
      <c r="I1300" s="4">
        <v>2.8</v>
      </c>
      <c r="J1300" s="4">
        <v>9.1</v>
      </c>
      <c r="K1300" s="4">
        <v>0</v>
      </c>
      <c r="L1300" s="4">
        <v>-999</v>
      </c>
      <c r="M1300" s="4">
        <v>-999</v>
      </c>
      <c r="N1300" s="4">
        <v>-999</v>
      </c>
      <c r="O1300" s="4">
        <v>0</v>
      </c>
      <c r="P1300" s="5">
        <v>-999</v>
      </c>
      <c r="Q1300" s="5">
        <v>-999</v>
      </c>
      <c r="R1300" s="5">
        <v>0.68700000000000006</v>
      </c>
      <c r="S1300" s="34">
        <f>ROUND((0.6105*(EXP((17.273*E1300)/(E1300+237.3))))*(100-H1300)/100,3)</f>
        <v>5.3999999999999999E-2</v>
      </c>
      <c r="T1300" s="6">
        <f>IF(V1300&lt;V1301,L1300,0)</f>
        <v>0</v>
      </c>
      <c r="U1300" s="6">
        <f>IF(T1300&gt;0,M1300,-999)</f>
        <v>-999</v>
      </c>
      <c r="V1300">
        <v>199503</v>
      </c>
      <c r="W1300">
        <v>1995</v>
      </c>
    </row>
    <row r="1301" spans="1:23" x14ac:dyDescent="0.25">
      <c r="A1301" s="14">
        <v>34768</v>
      </c>
      <c r="B1301" s="3">
        <v>69</v>
      </c>
      <c r="C1301" s="4">
        <v>6.78</v>
      </c>
      <c r="D1301" s="5">
        <v>0.5</v>
      </c>
      <c r="E1301" s="5">
        <v>3.4</v>
      </c>
      <c r="F1301" s="5">
        <v>-1.3</v>
      </c>
      <c r="G1301" s="4">
        <v>88.9</v>
      </c>
      <c r="H1301" s="4">
        <v>70.099999999999994</v>
      </c>
      <c r="I1301" s="4">
        <v>2.7</v>
      </c>
      <c r="J1301" s="4">
        <v>8.5</v>
      </c>
      <c r="K1301" s="4">
        <v>2.4</v>
      </c>
      <c r="L1301" s="4">
        <v>-999</v>
      </c>
      <c r="M1301" s="4">
        <v>-999</v>
      </c>
      <c r="N1301" s="4">
        <v>-999</v>
      </c>
      <c r="O1301" s="4">
        <v>0</v>
      </c>
      <c r="P1301" s="5">
        <v>-999</v>
      </c>
      <c r="Q1301" s="5">
        <v>-999</v>
      </c>
      <c r="R1301" s="5">
        <v>0.54500000000000004</v>
      </c>
      <c r="S1301" s="34">
        <f>ROUND((0.6105*(EXP((17.273*E1301)/(E1301+237.3))))*(100-H1301)/100,3)</f>
        <v>0.23300000000000001</v>
      </c>
      <c r="T1301" s="6">
        <f>IF(V1301&lt;V1302,L1301,0)</f>
        <v>0</v>
      </c>
      <c r="U1301" s="6">
        <f>IF(T1301&gt;0,M1301,-999)</f>
        <v>-999</v>
      </c>
      <c r="V1301">
        <v>199503</v>
      </c>
      <c r="W1301">
        <v>1995</v>
      </c>
    </row>
    <row r="1302" spans="1:23" x14ac:dyDescent="0.25">
      <c r="A1302" s="14">
        <v>34769</v>
      </c>
      <c r="B1302" s="3">
        <v>70</v>
      </c>
      <c r="C1302" s="4">
        <v>10.130000000000001</v>
      </c>
      <c r="D1302" s="5">
        <v>0.7</v>
      </c>
      <c r="E1302" s="5">
        <v>4.2</v>
      </c>
      <c r="F1302" s="5">
        <v>-1</v>
      </c>
      <c r="G1302" s="4">
        <v>91.2</v>
      </c>
      <c r="H1302" s="4">
        <v>69.099999999999994</v>
      </c>
      <c r="I1302" s="4">
        <v>1.5</v>
      </c>
      <c r="J1302" s="4">
        <v>6.8</v>
      </c>
      <c r="K1302" s="4">
        <v>8</v>
      </c>
      <c r="L1302" s="4">
        <v>-999</v>
      </c>
      <c r="M1302" s="4">
        <v>-999</v>
      </c>
      <c r="N1302" s="4">
        <v>-999</v>
      </c>
      <c r="O1302" s="4">
        <v>0</v>
      </c>
      <c r="P1302" s="5">
        <v>-999</v>
      </c>
      <c r="Q1302" s="5">
        <v>-999</v>
      </c>
      <c r="R1302" s="5">
        <v>0.56999999999999995</v>
      </c>
      <c r="S1302" s="34">
        <f>ROUND((0.6105*(EXP((17.273*E1302)/(E1302+237.3))))*(100-H1302)/100,3)</f>
        <v>0.255</v>
      </c>
      <c r="T1302" s="6">
        <f>IF(V1302&lt;V1303,L1302,0)</f>
        <v>0</v>
      </c>
      <c r="U1302" s="6">
        <f>IF(T1302&gt;0,M1302,-999)</f>
        <v>-999</v>
      </c>
      <c r="V1302">
        <v>199503</v>
      </c>
      <c r="W1302">
        <v>1995</v>
      </c>
    </row>
    <row r="1303" spans="1:23" x14ac:dyDescent="0.25">
      <c r="A1303" s="14">
        <v>34770</v>
      </c>
      <c r="B1303" s="3">
        <v>71</v>
      </c>
      <c r="C1303" s="4">
        <v>6.23</v>
      </c>
      <c r="D1303" s="5">
        <v>-2.8</v>
      </c>
      <c r="E1303" s="5">
        <v>0.1</v>
      </c>
      <c r="F1303" s="5">
        <v>-6.6</v>
      </c>
      <c r="G1303" s="4">
        <v>88.7</v>
      </c>
      <c r="H1303" s="4">
        <v>64.400000000000006</v>
      </c>
      <c r="I1303" s="4">
        <v>0.7</v>
      </c>
      <c r="J1303" s="4">
        <v>4</v>
      </c>
      <c r="K1303" s="4">
        <v>9.5</v>
      </c>
      <c r="L1303" s="4">
        <v>-999</v>
      </c>
      <c r="M1303" s="4">
        <v>-999</v>
      </c>
      <c r="N1303" s="4">
        <v>-999</v>
      </c>
      <c r="O1303" s="4">
        <v>0</v>
      </c>
      <c r="P1303" s="5">
        <v>-999</v>
      </c>
      <c r="Q1303" s="5">
        <v>-999</v>
      </c>
      <c r="R1303" s="5">
        <v>0.39700000000000002</v>
      </c>
      <c r="S1303" s="34">
        <f>ROUND((0.6105*(EXP((17.273*E1303)/(E1303+237.3))))*(100-H1303)/100,3)</f>
        <v>0.219</v>
      </c>
      <c r="T1303" s="6">
        <f>IF(V1303&lt;V1304,L1303,0)</f>
        <v>0</v>
      </c>
      <c r="U1303" s="6">
        <f>IF(T1303&gt;0,M1303,-999)</f>
        <v>-999</v>
      </c>
      <c r="V1303">
        <v>199503</v>
      </c>
      <c r="W1303">
        <v>1995</v>
      </c>
    </row>
    <row r="1304" spans="1:23" x14ac:dyDescent="0.25">
      <c r="A1304" s="14">
        <v>34771</v>
      </c>
      <c r="B1304" s="3">
        <v>72</v>
      </c>
      <c r="C1304" s="4">
        <v>6.46</v>
      </c>
      <c r="D1304" s="5">
        <v>-2.2000000000000002</v>
      </c>
      <c r="E1304" s="5">
        <v>1.4</v>
      </c>
      <c r="F1304" s="5">
        <v>-5.2</v>
      </c>
      <c r="G1304" s="4">
        <v>89.9</v>
      </c>
      <c r="H1304" s="4">
        <v>77.7</v>
      </c>
      <c r="I1304" s="4">
        <v>1.7</v>
      </c>
      <c r="J1304" s="4">
        <v>5.2</v>
      </c>
      <c r="K1304" s="4">
        <v>0</v>
      </c>
      <c r="L1304" s="4">
        <v>-999</v>
      </c>
      <c r="M1304" s="4">
        <v>-999</v>
      </c>
      <c r="N1304" s="4">
        <v>-999</v>
      </c>
      <c r="O1304" s="4">
        <v>0</v>
      </c>
      <c r="P1304" s="5">
        <v>-999</v>
      </c>
      <c r="Q1304" s="5">
        <v>-999</v>
      </c>
      <c r="R1304" s="5">
        <v>0.52500000000000002</v>
      </c>
      <c r="S1304" s="34">
        <f>ROUND((0.6105*(EXP((17.273*E1304)/(E1304+237.3))))*(100-H1304)/100,3)</f>
        <v>0.151</v>
      </c>
      <c r="T1304" s="6">
        <f>IF(V1304&lt;V1305,L1304,0)</f>
        <v>0</v>
      </c>
      <c r="U1304" s="6">
        <f>IF(T1304&gt;0,M1304,-999)</f>
        <v>-999</v>
      </c>
      <c r="V1304">
        <v>199503</v>
      </c>
      <c r="W1304">
        <v>1995</v>
      </c>
    </row>
    <row r="1305" spans="1:23" x14ac:dyDescent="0.25">
      <c r="A1305" s="14">
        <v>34772</v>
      </c>
      <c r="B1305" s="3">
        <v>73</v>
      </c>
      <c r="C1305" s="4">
        <v>5.19</v>
      </c>
      <c r="D1305" s="5">
        <v>-0.3</v>
      </c>
      <c r="E1305" s="5">
        <v>3.1</v>
      </c>
      <c r="F1305" s="5">
        <v>-2.2999999999999998</v>
      </c>
      <c r="G1305" s="4">
        <v>97.7</v>
      </c>
      <c r="H1305" s="4">
        <v>89.1</v>
      </c>
      <c r="I1305" s="4">
        <v>2.4</v>
      </c>
      <c r="J1305" s="4">
        <v>9.3000000000000007</v>
      </c>
      <c r="K1305" s="4">
        <v>5.3</v>
      </c>
      <c r="L1305" s="4">
        <v>-999</v>
      </c>
      <c r="M1305" s="4">
        <v>-999</v>
      </c>
      <c r="N1305" s="4">
        <v>-999</v>
      </c>
      <c r="O1305" s="4">
        <v>0</v>
      </c>
      <c r="P1305" s="5">
        <v>-999</v>
      </c>
      <c r="Q1305" s="5">
        <v>-999</v>
      </c>
      <c r="R1305" s="5">
        <v>0.68100000000000005</v>
      </c>
      <c r="S1305" s="34">
        <f>ROUND((0.6105*(EXP((17.273*E1305)/(E1305+237.3))))*(100-H1305)/100,3)</f>
        <v>8.3000000000000004E-2</v>
      </c>
      <c r="T1305" s="6">
        <f>IF(V1305&lt;V1306,L1305,0)</f>
        <v>0</v>
      </c>
      <c r="U1305" s="6">
        <f>IF(T1305&gt;0,M1305,-999)</f>
        <v>-999</v>
      </c>
      <c r="V1305">
        <v>199503</v>
      </c>
      <c r="W1305">
        <v>1995</v>
      </c>
    </row>
    <row r="1306" spans="1:23" x14ac:dyDescent="0.25">
      <c r="A1306" s="14">
        <v>34773</v>
      </c>
      <c r="B1306" s="3">
        <v>74</v>
      </c>
      <c r="C1306" s="4">
        <v>7.77</v>
      </c>
      <c r="D1306" s="5">
        <v>-3</v>
      </c>
      <c r="E1306" s="5">
        <v>0.3</v>
      </c>
      <c r="F1306" s="5">
        <v>-7.7</v>
      </c>
      <c r="G1306" s="4">
        <v>93.3</v>
      </c>
      <c r="H1306" s="4">
        <v>83.8</v>
      </c>
      <c r="I1306" s="4">
        <v>0.8</v>
      </c>
      <c r="J1306" s="4">
        <v>3.6</v>
      </c>
      <c r="K1306" s="4">
        <v>0</v>
      </c>
      <c r="L1306" s="4">
        <v>-999</v>
      </c>
      <c r="M1306" s="4">
        <v>-999</v>
      </c>
      <c r="N1306" s="4">
        <v>-999</v>
      </c>
      <c r="O1306" s="4">
        <v>0</v>
      </c>
      <c r="P1306" s="5">
        <v>-999</v>
      </c>
      <c r="Q1306" s="5">
        <v>-999</v>
      </c>
      <c r="R1306" s="5">
        <v>0.52400000000000002</v>
      </c>
      <c r="S1306" s="34">
        <f>ROUND((0.6105*(EXP((17.273*E1306)/(E1306+237.3))))*(100-H1306)/100,3)</f>
        <v>0.10100000000000001</v>
      </c>
      <c r="T1306" s="6">
        <f>IF(V1306&lt;V1307,L1306,0)</f>
        <v>0</v>
      </c>
      <c r="U1306" s="6">
        <f>IF(T1306&gt;0,M1306,-999)</f>
        <v>-999</v>
      </c>
      <c r="V1306">
        <v>199503</v>
      </c>
      <c r="W1306">
        <v>1995</v>
      </c>
    </row>
    <row r="1307" spans="1:23" x14ac:dyDescent="0.25">
      <c r="A1307" s="14">
        <v>34774</v>
      </c>
      <c r="B1307" s="3">
        <v>75</v>
      </c>
      <c r="C1307" s="4">
        <v>12.99</v>
      </c>
      <c r="D1307" s="5">
        <v>-2.8</v>
      </c>
      <c r="E1307" s="5">
        <v>3.8</v>
      </c>
      <c r="F1307" s="5">
        <v>-9.8000000000000007</v>
      </c>
      <c r="G1307" s="4">
        <v>76.900000000000006</v>
      </c>
      <c r="H1307" s="4">
        <v>42</v>
      </c>
      <c r="I1307" s="4">
        <v>1.3</v>
      </c>
      <c r="J1307" s="4">
        <v>4.2</v>
      </c>
      <c r="K1307" s="4">
        <v>5.3</v>
      </c>
      <c r="L1307" s="4">
        <v>-999</v>
      </c>
      <c r="M1307" s="4">
        <v>-999</v>
      </c>
      <c r="N1307" s="4">
        <v>-999</v>
      </c>
      <c r="O1307" s="4">
        <v>0.1</v>
      </c>
      <c r="P1307" s="5">
        <v>-999</v>
      </c>
      <c r="Q1307" s="5">
        <v>-999</v>
      </c>
      <c r="R1307" s="5">
        <v>0.33700000000000002</v>
      </c>
      <c r="S1307" s="34">
        <f>ROUND((0.6105*(EXP((17.273*E1307)/(E1307+237.3))))*(100-H1307)/100,3)</f>
        <v>0.46500000000000002</v>
      </c>
      <c r="T1307" s="6">
        <f>IF(V1307&lt;V1308,L1307,0)</f>
        <v>0</v>
      </c>
      <c r="U1307" s="6">
        <f>IF(T1307&gt;0,M1307,-999)</f>
        <v>-999</v>
      </c>
      <c r="V1307">
        <v>199503</v>
      </c>
      <c r="W1307">
        <v>1995</v>
      </c>
    </row>
    <row r="1308" spans="1:23" x14ac:dyDescent="0.25">
      <c r="A1308" s="14">
        <v>34775</v>
      </c>
      <c r="B1308" s="3">
        <v>76</v>
      </c>
      <c r="C1308" s="4">
        <v>11.98</v>
      </c>
      <c r="D1308" s="5">
        <v>-0.3</v>
      </c>
      <c r="E1308" s="5">
        <v>6.1</v>
      </c>
      <c r="F1308" s="5">
        <v>-5.3</v>
      </c>
      <c r="G1308" s="4">
        <v>76.900000000000006</v>
      </c>
      <c r="H1308" s="4">
        <v>50.6</v>
      </c>
      <c r="I1308" s="4">
        <v>1.7</v>
      </c>
      <c r="J1308" s="4">
        <v>6.7</v>
      </c>
      <c r="K1308" s="4">
        <v>0</v>
      </c>
      <c r="L1308" s="4">
        <v>-999</v>
      </c>
      <c r="M1308" s="4">
        <v>-999</v>
      </c>
      <c r="N1308" s="4">
        <v>-999</v>
      </c>
      <c r="O1308" s="4">
        <v>0.1</v>
      </c>
      <c r="P1308" s="5">
        <v>-999</v>
      </c>
      <c r="Q1308" s="5">
        <v>-999</v>
      </c>
      <c r="R1308" s="5">
        <v>0.47499999999999998</v>
      </c>
      <c r="S1308" s="34">
        <f>ROUND((0.6105*(EXP((17.273*E1308)/(E1308+237.3))))*(100-H1308)/100,3)</f>
        <v>0.46500000000000002</v>
      </c>
      <c r="T1308" s="6">
        <f>IF(V1308&lt;V1309,L1308,0)</f>
        <v>0</v>
      </c>
      <c r="U1308" s="6">
        <f>IF(T1308&gt;0,M1308,-999)</f>
        <v>-999</v>
      </c>
      <c r="V1308">
        <v>199503</v>
      </c>
      <c r="W1308">
        <v>1995</v>
      </c>
    </row>
    <row r="1309" spans="1:23" x14ac:dyDescent="0.25">
      <c r="A1309" s="14">
        <v>34776</v>
      </c>
      <c r="B1309" s="3">
        <v>77</v>
      </c>
      <c r="C1309" s="4">
        <v>5.69</v>
      </c>
      <c r="D1309" s="5">
        <v>-0.1</v>
      </c>
      <c r="E1309" s="5">
        <v>4.9000000000000004</v>
      </c>
      <c r="F1309" s="5">
        <v>-2.6</v>
      </c>
      <c r="G1309" s="4">
        <v>92.7</v>
      </c>
      <c r="H1309" s="4">
        <v>75.3</v>
      </c>
      <c r="I1309" s="4">
        <v>1</v>
      </c>
      <c r="J1309" s="4">
        <v>5.7</v>
      </c>
      <c r="K1309" s="4">
        <v>0</v>
      </c>
      <c r="L1309" s="4">
        <v>-999</v>
      </c>
      <c r="M1309" s="4">
        <v>-999</v>
      </c>
      <c r="N1309" s="4">
        <v>-999</v>
      </c>
      <c r="O1309" s="4">
        <v>0.1</v>
      </c>
      <c r="P1309" s="5">
        <v>-999</v>
      </c>
      <c r="Q1309" s="5">
        <v>-999</v>
      </c>
      <c r="R1309" s="5">
        <v>0.65</v>
      </c>
      <c r="S1309" s="34">
        <f>ROUND((0.6105*(EXP((17.273*E1309)/(E1309+237.3))))*(100-H1309)/100,3)</f>
        <v>0.214</v>
      </c>
      <c r="T1309" s="6">
        <f>IF(V1309&lt;V1310,L1309,0)</f>
        <v>0</v>
      </c>
      <c r="U1309" s="6">
        <f>IF(T1309&gt;0,M1309,-999)</f>
        <v>-999</v>
      </c>
      <c r="V1309">
        <v>199503</v>
      </c>
      <c r="W1309">
        <v>1995</v>
      </c>
    </row>
    <row r="1310" spans="1:23" x14ac:dyDescent="0.25">
      <c r="A1310" s="14">
        <v>34777</v>
      </c>
      <c r="B1310" s="3">
        <v>78</v>
      </c>
      <c r="C1310" s="4">
        <v>7.02</v>
      </c>
      <c r="D1310" s="5">
        <v>-0.9</v>
      </c>
      <c r="E1310" s="5">
        <v>4.3</v>
      </c>
      <c r="F1310" s="5">
        <v>-3.8</v>
      </c>
      <c r="G1310" s="4">
        <v>88</v>
      </c>
      <c r="H1310" s="4">
        <v>54.3</v>
      </c>
      <c r="I1310" s="4">
        <v>1.6</v>
      </c>
      <c r="J1310" s="4">
        <v>8</v>
      </c>
      <c r="K1310" s="4">
        <v>7.4</v>
      </c>
      <c r="L1310" s="4">
        <v>-999</v>
      </c>
      <c r="M1310" s="4">
        <v>-999</v>
      </c>
      <c r="N1310" s="4">
        <v>-999</v>
      </c>
      <c r="O1310" s="4">
        <v>0.1</v>
      </c>
      <c r="P1310" s="5">
        <v>-999</v>
      </c>
      <c r="Q1310" s="5">
        <v>-999</v>
      </c>
      <c r="R1310" s="5">
        <v>0.45100000000000001</v>
      </c>
      <c r="S1310" s="34">
        <f>ROUND((0.6105*(EXP((17.273*E1310)/(E1310+237.3))))*(100-H1310)/100,3)</f>
        <v>0.379</v>
      </c>
      <c r="T1310" s="6">
        <f>IF(V1310&lt;V1311,L1310,0)</f>
        <v>0</v>
      </c>
      <c r="U1310" s="6">
        <f>IF(T1310&gt;0,M1310,-999)</f>
        <v>-999</v>
      </c>
      <c r="V1310">
        <v>199503</v>
      </c>
      <c r="W1310">
        <v>1995</v>
      </c>
    </row>
    <row r="1311" spans="1:23" x14ac:dyDescent="0.25">
      <c r="A1311" s="14">
        <v>34778</v>
      </c>
      <c r="B1311" s="3">
        <v>79</v>
      </c>
      <c r="C1311" s="4">
        <v>9.0500000000000007</v>
      </c>
      <c r="D1311" s="5">
        <v>-2.8</v>
      </c>
      <c r="E1311" s="5">
        <v>0.7</v>
      </c>
      <c r="F1311" s="5">
        <v>-4.4000000000000004</v>
      </c>
      <c r="G1311" s="4">
        <v>93.3</v>
      </c>
      <c r="H1311" s="4">
        <v>85</v>
      </c>
      <c r="I1311" s="4">
        <v>3.4</v>
      </c>
      <c r="J1311" s="4">
        <v>9.5</v>
      </c>
      <c r="K1311" s="4">
        <v>3.2</v>
      </c>
      <c r="L1311" s="4">
        <v>-999</v>
      </c>
      <c r="M1311" s="4">
        <v>-999</v>
      </c>
      <c r="N1311" s="4">
        <v>-999</v>
      </c>
      <c r="O1311" s="4">
        <v>0.1</v>
      </c>
      <c r="P1311" s="5">
        <v>-999</v>
      </c>
      <c r="Q1311" s="5">
        <v>-999</v>
      </c>
      <c r="R1311" s="5">
        <v>0.54800000000000004</v>
      </c>
      <c r="S1311" s="34">
        <f>ROUND((0.6105*(EXP((17.273*E1311)/(E1311+237.3))))*(100-H1311)/100,3)</f>
        <v>9.6000000000000002E-2</v>
      </c>
      <c r="T1311" s="6">
        <f>IF(V1311&lt;V1312,L1311,0)</f>
        <v>0</v>
      </c>
      <c r="U1311" s="6">
        <f>IF(T1311&gt;0,M1311,-999)</f>
        <v>-999</v>
      </c>
      <c r="V1311">
        <v>199503</v>
      </c>
      <c r="W1311">
        <v>1995</v>
      </c>
    </row>
    <row r="1312" spans="1:23" x14ac:dyDescent="0.25">
      <c r="A1312" s="14">
        <v>34779</v>
      </c>
      <c r="B1312" s="3">
        <v>80</v>
      </c>
      <c r="C1312" s="4">
        <v>8.3800000000000008</v>
      </c>
      <c r="D1312" s="5">
        <v>-4.4000000000000004</v>
      </c>
      <c r="E1312" s="5">
        <v>-0.8</v>
      </c>
      <c r="F1312" s="5">
        <v>-7.7</v>
      </c>
      <c r="G1312" s="4">
        <v>85.3</v>
      </c>
      <c r="H1312" s="4">
        <v>65.599999999999994</v>
      </c>
      <c r="I1312" s="4">
        <v>1.9</v>
      </c>
      <c r="J1312" s="4">
        <v>6.7</v>
      </c>
      <c r="K1312" s="4">
        <v>0</v>
      </c>
      <c r="L1312" s="4">
        <v>-999</v>
      </c>
      <c r="M1312" s="4">
        <v>-999</v>
      </c>
      <c r="N1312" s="4">
        <v>-999</v>
      </c>
      <c r="O1312" s="4">
        <v>0.1</v>
      </c>
      <c r="P1312" s="5">
        <v>-999</v>
      </c>
      <c r="Q1312" s="5">
        <v>-999</v>
      </c>
      <c r="R1312" s="5">
        <v>0.379</v>
      </c>
      <c r="S1312" s="34">
        <f>ROUND((0.6105*(EXP((17.273*E1312)/(E1312+237.3))))*(100-H1312)/100,3)</f>
        <v>0.19800000000000001</v>
      </c>
      <c r="T1312" s="6">
        <f>IF(V1312&lt;V1313,L1312,0)</f>
        <v>0</v>
      </c>
      <c r="U1312" s="6">
        <f>IF(T1312&gt;0,M1312,-999)</f>
        <v>-999</v>
      </c>
      <c r="V1312">
        <v>199503</v>
      </c>
      <c r="W1312">
        <v>1995</v>
      </c>
    </row>
    <row r="1313" spans="1:23" x14ac:dyDescent="0.25">
      <c r="A1313" s="14">
        <v>34780</v>
      </c>
      <c r="B1313" s="3">
        <v>81</v>
      </c>
      <c r="C1313" s="4">
        <v>7.68</v>
      </c>
      <c r="D1313" s="5">
        <v>-4.8</v>
      </c>
      <c r="E1313" s="5">
        <v>-1.2</v>
      </c>
      <c r="F1313" s="5">
        <v>-7.2</v>
      </c>
      <c r="G1313" s="4">
        <v>93.2</v>
      </c>
      <c r="H1313" s="4">
        <v>79</v>
      </c>
      <c r="I1313" s="4">
        <v>2.7</v>
      </c>
      <c r="J1313" s="4">
        <v>6.7</v>
      </c>
      <c r="K1313" s="4">
        <v>0</v>
      </c>
      <c r="L1313" s="4">
        <v>-999</v>
      </c>
      <c r="M1313" s="4">
        <v>-999</v>
      </c>
      <c r="N1313" s="4">
        <v>-999</v>
      </c>
      <c r="O1313" s="4">
        <v>0.1</v>
      </c>
      <c r="P1313" s="5">
        <v>-999</v>
      </c>
      <c r="Q1313" s="5">
        <v>-999</v>
      </c>
      <c r="R1313" s="5">
        <v>0.44</v>
      </c>
      <c r="S1313" s="34">
        <f>ROUND((0.6105*(EXP((17.273*E1313)/(E1313+237.3))))*(100-H1313)/100,3)</f>
        <v>0.11700000000000001</v>
      </c>
      <c r="T1313" s="6">
        <f>IF(V1313&lt;V1314,L1313,0)</f>
        <v>0</v>
      </c>
      <c r="U1313" s="6">
        <f>IF(T1313&gt;0,M1313,-999)</f>
        <v>-999</v>
      </c>
      <c r="V1313">
        <v>199503</v>
      </c>
      <c r="W1313">
        <v>1995</v>
      </c>
    </row>
    <row r="1314" spans="1:23" x14ac:dyDescent="0.25">
      <c r="A1314" s="14">
        <v>34781</v>
      </c>
      <c r="B1314" s="3">
        <v>82</v>
      </c>
      <c r="C1314" s="4">
        <v>4.99</v>
      </c>
      <c r="D1314" s="5">
        <v>-3.7</v>
      </c>
      <c r="E1314" s="5">
        <v>0</v>
      </c>
      <c r="F1314" s="5">
        <v>-7.2</v>
      </c>
      <c r="G1314" s="4">
        <v>95.4</v>
      </c>
      <c r="H1314" s="4">
        <v>84.2</v>
      </c>
      <c r="I1314" s="4">
        <v>1.8</v>
      </c>
      <c r="J1314" s="4">
        <v>6.1</v>
      </c>
      <c r="K1314" s="4">
        <v>13.7</v>
      </c>
      <c r="L1314" s="4">
        <v>-999</v>
      </c>
      <c r="M1314" s="4">
        <v>-999</v>
      </c>
      <c r="N1314" s="4">
        <v>-999</v>
      </c>
      <c r="O1314" s="4">
        <v>0.1</v>
      </c>
      <c r="P1314" s="5">
        <v>-999</v>
      </c>
      <c r="Q1314" s="5">
        <v>-999</v>
      </c>
      <c r="R1314" s="5">
        <v>0.51300000000000001</v>
      </c>
      <c r="S1314" s="34">
        <f>ROUND((0.6105*(EXP((17.273*E1314)/(E1314+237.3))))*(100-H1314)/100,3)</f>
        <v>9.6000000000000002E-2</v>
      </c>
      <c r="T1314" s="6">
        <f>IF(V1314&lt;V1315,L1314,0)</f>
        <v>0</v>
      </c>
      <c r="U1314" s="6">
        <f>IF(T1314&gt;0,M1314,-999)</f>
        <v>-999</v>
      </c>
      <c r="V1314">
        <v>199503</v>
      </c>
      <c r="W1314">
        <v>1995</v>
      </c>
    </row>
    <row r="1315" spans="1:23" x14ac:dyDescent="0.25">
      <c r="A1315" s="14">
        <v>34782</v>
      </c>
      <c r="B1315" s="3">
        <v>83</v>
      </c>
      <c r="C1315" s="4">
        <v>11.92</v>
      </c>
      <c r="D1315" s="5">
        <v>-7.1</v>
      </c>
      <c r="E1315" s="5">
        <v>-0.8</v>
      </c>
      <c r="F1315" s="5">
        <v>-11.9</v>
      </c>
      <c r="G1315" s="4">
        <v>86</v>
      </c>
      <c r="H1315" s="4">
        <v>62.6</v>
      </c>
      <c r="I1315" s="4">
        <v>0.8</v>
      </c>
      <c r="J1315" s="4">
        <v>3.7</v>
      </c>
      <c r="K1315" s="4">
        <v>0</v>
      </c>
      <c r="L1315" s="4">
        <v>-999</v>
      </c>
      <c r="M1315" s="4">
        <v>-999</v>
      </c>
      <c r="N1315" s="4">
        <v>-999</v>
      </c>
      <c r="O1315" s="4">
        <v>0.1</v>
      </c>
      <c r="P1315" s="5">
        <v>-999</v>
      </c>
      <c r="Q1315" s="5">
        <v>-999</v>
      </c>
      <c r="R1315" s="5">
        <v>0.36099999999999999</v>
      </c>
      <c r="S1315" s="34">
        <f>ROUND((0.6105*(EXP((17.273*E1315)/(E1315+237.3))))*(100-H1315)/100,3)</f>
        <v>0.215</v>
      </c>
      <c r="T1315" s="6">
        <f>IF(V1315&lt;V1316,L1315,0)</f>
        <v>0</v>
      </c>
      <c r="U1315" s="6">
        <f>IF(T1315&gt;0,M1315,-999)</f>
        <v>-999</v>
      </c>
      <c r="V1315">
        <v>199503</v>
      </c>
      <c r="W1315">
        <v>1995</v>
      </c>
    </row>
    <row r="1316" spans="1:23" x14ac:dyDescent="0.25">
      <c r="A1316" s="14">
        <v>34783</v>
      </c>
      <c r="B1316" s="3">
        <v>84</v>
      </c>
      <c r="C1316" s="4">
        <v>19.170000000000002</v>
      </c>
      <c r="D1316" s="5">
        <v>-5.7</v>
      </c>
      <c r="E1316" s="5">
        <v>1.8</v>
      </c>
      <c r="F1316" s="5">
        <v>-11.7</v>
      </c>
      <c r="G1316" s="4">
        <v>68.8</v>
      </c>
      <c r="H1316" s="4">
        <v>33.700000000000003</v>
      </c>
      <c r="I1316" s="4">
        <v>0.7</v>
      </c>
      <c r="J1316" s="4">
        <v>4.4000000000000004</v>
      </c>
      <c r="K1316" s="4">
        <v>0</v>
      </c>
      <c r="L1316" s="4">
        <v>-999</v>
      </c>
      <c r="M1316" s="4">
        <v>-999</v>
      </c>
      <c r="N1316" s="4">
        <v>-999</v>
      </c>
      <c r="O1316" s="4">
        <v>0</v>
      </c>
      <c r="P1316" s="5">
        <v>-999</v>
      </c>
      <c r="Q1316" s="5">
        <v>-999</v>
      </c>
      <c r="R1316" s="5">
        <v>0.23400000000000001</v>
      </c>
      <c r="S1316" s="34">
        <f>ROUND((0.6105*(EXP((17.273*E1316)/(E1316+237.3))))*(100-H1316)/100,3)</f>
        <v>0.46100000000000002</v>
      </c>
      <c r="T1316" s="6">
        <f>IF(V1316&lt;V1317,L1316,0)</f>
        <v>0</v>
      </c>
      <c r="U1316" s="6">
        <f>IF(T1316&gt;0,M1316,-999)</f>
        <v>-999</v>
      </c>
      <c r="V1316">
        <v>199503</v>
      </c>
      <c r="W1316">
        <v>1995</v>
      </c>
    </row>
    <row r="1317" spans="1:23" x14ac:dyDescent="0.25">
      <c r="A1317" s="14">
        <v>34784</v>
      </c>
      <c r="B1317" s="3">
        <v>85</v>
      </c>
      <c r="C1317" s="4">
        <v>18.059999999999999</v>
      </c>
      <c r="D1317" s="5">
        <v>-1.7</v>
      </c>
      <c r="E1317" s="5">
        <v>5.8</v>
      </c>
      <c r="F1317" s="5">
        <v>-10.7</v>
      </c>
      <c r="G1317" s="4">
        <v>54.8</v>
      </c>
      <c r="H1317" s="4">
        <v>26.5</v>
      </c>
      <c r="I1317" s="4">
        <v>0.9</v>
      </c>
      <c r="J1317" s="4">
        <v>4.3</v>
      </c>
      <c r="K1317" s="4">
        <v>0</v>
      </c>
      <c r="L1317" s="4">
        <v>-999</v>
      </c>
      <c r="M1317" s="4">
        <v>-999</v>
      </c>
      <c r="N1317" s="4">
        <v>-999</v>
      </c>
      <c r="O1317" s="4">
        <v>0.1</v>
      </c>
      <c r="P1317" s="5">
        <v>-999</v>
      </c>
      <c r="Q1317" s="5">
        <v>-999</v>
      </c>
      <c r="R1317" s="5">
        <v>0.24399999999999999</v>
      </c>
      <c r="S1317" s="34">
        <f>ROUND((0.6105*(EXP((17.273*E1317)/(E1317+237.3))))*(100-H1317)/100,3)</f>
        <v>0.67800000000000005</v>
      </c>
      <c r="T1317" s="6">
        <f>IF(V1317&lt;V1318,L1317,0)</f>
        <v>0</v>
      </c>
      <c r="U1317" s="6">
        <f>IF(T1317&gt;0,M1317,-999)</f>
        <v>-999</v>
      </c>
      <c r="V1317">
        <v>199503</v>
      </c>
      <c r="W1317">
        <v>1995</v>
      </c>
    </row>
    <row r="1318" spans="1:23" x14ac:dyDescent="0.25">
      <c r="A1318" s="14">
        <v>34785</v>
      </c>
      <c r="B1318" s="3">
        <v>86</v>
      </c>
      <c r="C1318" s="4">
        <v>19.16</v>
      </c>
      <c r="D1318" s="5">
        <v>0.9</v>
      </c>
      <c r="E1318" s="5">
        <v>8.6</v>
      </c>
      <c r="F1318" s="5">
        <v>-5.3</v>
      </c>
      <c r="G1318" s="4">
        <v>53.2</v>
      </c>
      <c r="H1318" s="4">
        <v>29.7</v>
      </c>
      <c r="I1318" s="4">
        <v>0.7</v>
      </c>
      <c r="J1318" s="4">
        <v>3.2</v>
      </c>
      <c r="K1318" s="4">
        <v>0</v>
      </c>
      <c r="L1318" s="4">
        <v>-999</v>
      </c>
      <c r="M1318" s="4">
        <v>-999</v>
      </c>
      <c r="N1318" s="4">
        <v>-999</v>
      </c>
      <c r="O1318" s="4">
        <v>0</v>
      </c>
      <c r="P1318" s="5">
        <v>-999</v>
      </c>
      <c r="Q1318" s="5">
        <v>-999</v>
      </c>
      <c r="R1318" s="5">
        <v>0.33200000000000002</v>
      </c>
      <c r="S1318" s="34">
        <f>ROUND((0.6105*(EXP((17.273*E1318)/(E1318+237.3))))*(100-H1318)/100,3)</f>
        <v>0.78500000000000003</v>
      </c>
      <c r="T1318" s="6">
        <f>IF(V1318&lt;V1319,L1318,0)</f>
        <v>0</v>
      </c>
      <c r="U1318" s="6">
        <f>IF(T1318&gt;0,M1318,-999)</f>
        <v>-999</v>
      </c>
      <c r="V1318">
        <v>199503</v>
      </c>
      <c r="W1318">
        <v>1995</v>
      </c>
    </row>
    <row r="1319" spans="1:23" x14ac:dyDescent="0.25">
      <c r="A1319" s="14">
        <v>34786</v>
      </c>
      <c r="B1319" s="3">
        <v>87</v>
      </c>
      <c r="C1319" s="4">
        <v>19.45</v>
      </c>
      <c r="D1319" s="5">
        <v>1.2</v>
      </c>
      <c r="E1319" s="5">
        <v>8.6</v>
      </c>
      <c r="F1319" s="5">
        <v>-6.2</v>
      </c>
      <c r="G1319" s="4">
        <v>51.7</v>
      </c>
      <c r="H1319" s="4">
        <v>27.4</v>
      </c>
      <c r="I1319" s="4">
        <v>0.7</v>
      </c>
      <c r="J1319" s="4">
        <v>3</v>
      </c>
      <c r="K1319" s="4">
        <v>0</v>
      </c>
      <c r="L1319" s="4">
        <v>-999</v>
      </c>
      <c r="M1319" s="4">
        <v>-999</v>
      </c>
      <c r="N1319" s="4">
        <v>-999</v>
      </c>
      <c r="O1319" s="4">
        <v>0</v>
      </c>
      <c r="P1319" s="5">
        <v>-999</v>
      </c>
      <c r="Q1319" s="5">
        <v>-999</v>
      </c>
      <c r="R1319" s="5">
        <v>0.30599999999999999</v>
      </c>
      <c r="S1319" s="34">
        <f>ROUND((0.6105*(EXP((17.273*E1319)/(E1319+237.3))))*(100-H1319)/100,3)</f>
        <v>0.81100000000000005</v>
      </c>
      <c r="T1319" s="6">
        <f>IF(V1319&lt;V1320,L1319,0)</f>
        <v>0</v>
      </c>
      <c r="U1319" s="6">
        <f>IF(T1319&gt;0,M1319,-999)</f>
        <v>-999</v>
      </c>
      <c r="V1319">
        <v>199503</v>
      </c>
      <c r="W1319">
        <v>1995</v>
      </c>
    </row>
    <row r="1320" spans="1:23" x14ac:dyDescent="0.25">
      <c r="A1320" s="14">
        <v>34787</v>
      </c>
      <c r="B1320" s="3">
        <v>88</v>
      </c>
      <c r="C1320" s="4">
        <v>19.46</v>
      </c>
      <c r="D1320" s="5">
        <v>2.5</v>
      </c>
      <c r="E1320" s="5">
        <v>10.9</v>
      </c>
      <c r="F1320" s="5">
        <v>-4.7</v>
      </c>
      <c r="G1320" s="4">
        <v>54.8</v>
      </c>
      <c r="H1320" s="4">
        <v>27.9</v>
      </c>
      <c r="I1320" s="4">
        <v>0.7</v>
      </c>
      <c r="J1320" s="4">
        <v>3.2</v>
      </c>
      <c r="K1320" s="4">
        <v>0</v>
      </c>
      <c r="L1320" s="4">
        <v>-999</v>
      </c>
      <c r="M1320" s="4">
        <v>-999</v>
      </c>
      <c r="N1320" s="4">
        <v>-999</v>
      </c>
      <c r="O1320" s="4">
        <v>0</v>
      </c>
      <c r="P1320" s="5">
        <v>-999</v>
      </c>
      <c r="Q1320" s="5">
        <v>-999</v>
      </c>
      <c r="R1320" s="5">
        <v>0.36299999999999999</v>
      </c>
      <c r="S1320" s="34">
        <f>ROUND((0.6105*(EXP((17.273*E1320)/(E1320+237.3))))*(100-H1320)/100,3)</f>
        <v>0.94</v>
      </c>
      <c r="T1320" s="6">
        <f>IF(V1320&lt;V1321,L1320,0)</f>
        <v>0</v>
      </c>
      <c r="U1320" s="6">
        <f>IF(T1320&gt;0,M1320,-999)</f>
        <v>-999</v>
      </c>
      <c r="V1320">
        <v>199503</v>
      </c>
      <c r="W1320">
        <v>1995</v>
      </c>
    </row>
    <row r="1321" spans="1:23" x14ac:dyDescent="0.25">
      <c r="A1321" s="14">
        <v>34788</v>
      </c>
      <c r="B1321" s="3">
        <v>89</v>
      </c>
      <c r="C1321" s="4">
        <v>19.34</v>
      </c>
      <c r="D1321" s="5">
        <v>4.4000000000000004</v>
      </c>
      <c r="E1321" s="5">
        <v>12.3</v>
      </c>
      <c r="F1321" s="5">
        <v>-2.2000000000000002</v>
      </c>
      <c r="G1321" s="4">
        <v>45.8</v>
      </c>
      <c r="H1321" s="4">
        <v>15.8</v>
      </c>
      <c r="I1321" s="4">
        <v>0.6</v>
      </c>
      <c r="J1321" s="4">
        <v>2.8</v>
      </c>
      <c r="K1321" s="4">
        <v>0</v>
      </c>
      <c r="L1321" s="4">
        <v>-999</v>
      </c>
      <c r="M1321" s="4">
        <v>-999</v>
      </c>
      <c r="N1321" s="4">
        <v>-999</v>
      </c>
      <c r="O1321" s="4">
        <v>0</v>
      </c>
      <c r="P1321" s="5">
        <v>-999</v>
      </c>
      <c r="Q1321" s="5">
        <v>-999</v>
      </c>
      <c r="R1321" s="5">
        <v>0.22600000000000001</v>
      </c>
      <c r="S1321" s="34">
        <f>ROUND((0.6105*(EXP((17.273*E1321)/(E1321+237.3))))*(100-H1321)/100,3)</f>
        <v>1.204</v>
      </c>
      <c r="T1321" s="6">
        <f>IF(V1321&lt;V1322,L1321,0)</f>
        <v>0</v>
      </c>
      <c r="U1321" s="6">
        <f>IF(T1321&gt;0,M1321,-999)</f>
        <v>-999</v>
      </c>
      <c r="V1321">
        <v>199503</v>
      </c>
      <c r="W1321">
        <v>1995</v>
      </c>
    </row>
    <row r="1322" spans="1:23" x14ac:dyDescent="0.25">
      <c r="A1322" s="14">
        <v>34789</v>
      </c>
      <c r="B1322" s="3">
        <v>90</v>
      </c>
      <c r="C1322" s="4">
        <v>17.39</v>
      </c>
      <c r="D1322" s="5">
        <v>4.8</v>
      </c>
      <c r="E1322" s="5">
        <v>11.2</v>
      </c>
      <c r="F1322" s="5">
        <v>-1.9</v>
      </c>
      <c r="G1322" s="4">
        <v>47.1</v>
      </c>
      <c r="H1322" s="4">
        <v>26.4</v>
      </c>
      <c r="I1322" s="4">
        <v>1.3</v>
      </c>
      <c r="J1322" s="4">
        <v>6.1</v>
      </c>
      <c r="K1322" s="4">
        <v>0</v>
      </c>
      <c r="L1322" s="4">
        <v>-999</v>
      </c>
      <c r="M1322" s="4">
        <v>-999</v>
      </c>
      <c r="N1322" s="4">
        <v>-999</v>
      </c>
      <c r="O1322" s="4">
        <v>0</v>
      </c>
      <c r="P1322" s="5">
        <v>-999</v>
      </c>
      <c r="Q1322" s="5">
        <v>-999</v>
      </c>
      <c r="R1322" s="5">
        <v>0.35199999999999998</v>
      </c>
      <c r="S1322" s="34">
        <f>ROUND((0.6105*(EXP((17.273*E1322)/(E1322+237.3))))*(100-H1322)/100,3)</f>
        <v>0.97899999999999998</v>
      </c>
      <c r="T1322" s="6">
        <f>IF(V1322&lt;V1323,L1322,0)</f>
        <v>-999</v>
      </c>
      <c r="U1322" s="6">
        <f>IF(T1322&gt;0,M1322,-999)</f>
        <v>-999</v>
      </c>
      <c r="V1322">
        <v>199503</v>
      </c>
      <c r="W1322">
        <v>1995</v>
      </c>
    </row>
    <row r="1323" spans="1:23" x14ac:dyDescent="0.25">
      <c r="A1323" s="14">
        <v>34790</v>
      </c>
      <c r="B1323" s="3">
        <v>91</v>
      </c>
      <c r="C1323" s="4">
        <v>14.24</v>
      </c>
      <c r="D1323" s="5">
        <v>-1.1000000000000001</v>
      </c>
      <c r="E1323" s="5">
        <v>3.7</v>
      </c>
      <c r="F1323" s="5">
        <v>-4.7</v>
      </c>
      <c r="G1323" s="4">
        <v>72.5</v>
      </c>
      <c r="H1323" s="4">
        <v>41.6</v>
      </c>
      <c r="I1323" s="4">
        <v>1.5</v>
      </c>
      <c r="J1323" s="4">
        <v>5.3</v>
      </c>
      <c r="K1323" s="4">
        <v>4.2</v>
      </c>
      <c r="L1323" s="4">
        <v>-999</v>
      </c>
      <c r="M1323" s="4">
        <v>-999</v>
      </c>
      <c r="N1323" s="4">
        <v>-999</v>
      </c>
      <c r="O1323" s="4">
        <v>0</v>
      </c>
      <c r="P1323" s="5">
        <v>-999</v>
      </c>
      <c r="Q1323" s="5">
        <v>-999</v>
      </c>
      <c r="R1323" s="5">
        <v>0.33100000000000002</v>
      </c>
      <c r="S1323" s="34">
        <f>ROUND((0.6105*(EXP((17.273*E1323)/(E1323+237.3))))*(100-H1323)/100,3)</f>
        <v>0.46500000000000002</v>
      </c>
      <c r="T1323" s="6">
        <f>IF(V1323&lt;V1324,L1323,0)</f>
        <v>0</v>
      </c>
      <c r="U1323" s="6">
        <f>IF(T1323&gt;0,M1323,-999)</f>
        <v>-999</v>
      </c>
      <c r="V1323">
        <v>199504</v>
      </c>
      <c r="W1323">
        <v>1995</v>
      </c>
    </row>
    <row r="1324" spans="1:23" x14ac:dyDescent="0.25">
      <c r="A1324" s="14">
        <v>34791</v>
      </c>
      <c r="B1324" s="3">
        <v>92</v>
      </c>
      <c r="C1324" s="4">
        <v>5.6</v>
      </c>
      <c r="D1324" s="5">
        <v>-1.6</v>
      </c>
      <c r="E1324" s="5">
        <v>0.5</v>
      </c>
      <c r="F1324" s="5">
        <v>-4</v>
      </c>
      <c r="G1324" s="4">
        <v>84.9</v>
      </c>
      <c r="H1324" s="4">
        <v>72.099999999999994</v>
      </c>
      <c r="I1324" s="4">
        <v>1.4</v>
      </c>
      <c r="J1324" s="4">
        <v>5.2</v>
      </c>
      <c r="K1324" s="4">
        <v>0</v>
      </c>
      <c r="L1324" s="4">
        <v>-999</v>
      </c>
      <c r="M1324" s="4">
        <v>-999</v>
      </c>
      <c r="N1324" s="4">
        <v>-999</v>
      </c>
      <c r="O1324" s="4">
        <v>0</v>
      </c>
      <c r="P1324" s="5">
        <v>-999</v>
      </c>
      <c r="Q1324" s="5">
        <v>-999</v>
      </c>
      <c r="R1324" s="5">
        <v>0.45800000000000002</v>
      </c>
      <c r="S1324" s="34">
        <f>ROUND((0.6105*(EXP((17.273*E1324)/(E1324+237.3))))*(100-H1324)/100,3)</f>
        <v>0.17699999999999999</v>
      </c>
      <c r="T1324" s="6">
        <f>IF(V1324&lt;V1325,L1324,0)</f>
        <v>0</v>
      </c>
      <c r="U1324" s="6">
        <f>IF(T1324&gt;0,M1324,-999)</f>
        <v>-999</v>
      </c>
      <c r="V1324">
        <v>199504</v>
      </c>
      <c r="W1324">
        <v>1995</v>
      </c>
    </row>
    <row r="1325" spans="1:23" x14ac:dyDescent="0.25">
      <c r="A1325" s="14">
        <v>34792</v>
      </c>
      <c r="B1325" s="3">
        <v>93</v>
      </c>
      <c r="C1325" s="4">
        <v>17.05</v>
      </c>
      <c r="D1325" s="5">
        <v>4.0999999999999996</v>
      </c>
      <c r="E1325" s="5">
        <v>12.4</v>
      </c>
      <c r="F1325" s="5">
        <v>-2.5</v>
      </c>
      <c r="G1325" s="4">
        <v>71.400000000000006</v>
      </c>
      <c r="H1325" s="4">
        <v>37.4</v>
      </c>
      <c r="I1325" s="4">
        <v>0.5</v>
      </c>
      <c r="J1325" s="4">
        <v>2.8</v>
      </c>
      <c r="K1325" s="4">
        <v>0</v>
      </c>
      <c r="L1325" s="4">
        <v>-999</v>
      </c>
      <c r="M1325" s="4">
        <v>-999</v>
      </c>
      <c r="N1325" s="4">
        <v>-999</v>
      </c>
      <c r="O1325" s="4">
        <v>0</v>
      </c>
      <c r="P1325" s="5">
        <v>-999</v>
      </c>
      <c r="Q1325" s="5">
        <v>-999</v>
      </c>
      <c r="R1325" s="5">
        <v>0.53800000000000003</v>
      </c>
      <c r="S1325" s="34">
        <f>ROUND((0.6105*(EXP((17.273*E1325)/(E1325+237.3))))*(100-H1325)/100,3)</f>
        <v>0.90100000000000002</v>
      </c>
      <c r="T1325" s="6">
        <f>IF(V1325&lt;V1326,L1325,0)</f>
        <v>0</v>
      </c>
      <c r="U1325" s="6">
        <f>IF(T1325&gt;0,M1325,-999)</f>
        <v>-999</v>
      </c>
      <c r="V1325">
        <v>199504</v>
      </c>
      <c r="W1325">
        <v>1995</v>
      </c>
    </row>
    <row r="1326" spans="1:23" x14ac:dyDescent="0.25">
      <c r="A1326" s="14">
        <v>34793</v>
      </c>
      <c r="B1326" s="3">
        <v>94</v>
      </c>
      <c r="C1326" s="4">
        <v>10.039999999999999</v>
      </c>
      <c r="D1326" s="5">
        <v>0.4</v>
      </c>
      <c r="E1326" s="5">
        <v>6.9</v>
      </c>
      <c r="F1326" s="5">
        <v>-6</v>
      </c>
      <c r="G1326" s="4">
        <v>78.2</v>
      </c>
      <c r="H1326" s="4">
        <v>50.9</v>
      </c>
      <c r="I1326" s="4">
        <v>1.5</v>
      </c>
      <c r="J1326" s="4">
        <v>6.5</v>
      </c>
      <c r="K1326" s="4">
        <v>4.2</v>
      </c>
      <c r="L1326" s="4">
        <v>-999</v>
      </c>
      <c r="M1326" s="4">
        <v>-999</v>
      </c>
      <c r="N1326" s="4">
        <v>-999</v>
      </c>
      <c r="O1326" s="4">
        <v>0</v>
      </c>
      <c r="P1326" s="5">
        <v>-999</v>
      </c>
      <c r="Q1326" s="5">
        <v>-999</v>
      </c>
      <c r="R1326" s="5">
        <v>0.50700000000000001</v>
      </c>
      <c r="S1326" s="34">
        <f>ROUND((0.6105*(EXP((17.273*E1326)/(E1326+237.3))))*(100-H1326)/100,3)</f>
        <v>0.48799999999999999</v>
      </c>
      <c r="T1326" s="6">
        <f>IF(V1326&lt;V1327,L1326,0)</f>
        <v>0</v>
      </c>
      <c r="U1326" s="6">
        <f>IF(T1326&gt;0,M1326,-999)</f>
        <v>-999</v>
      </c>
      <c r="V1326">
        <v>199504</v>
      </c>
      <c r="W1326">
        <v>1995</v>
      </c>
    </row>
    <row r="1327" spans="1:23" x14ac:dyDescent="0.25">
      <c r="A1327" s="14">
        <v>34794</v>
      </c>
      <c r="B1327" s="3">
        <v>95</v>
      </c>
      <c r="C1327" s="4">
        <v>15.39</v>
      </c>
      <c r="D1327" s="5">
        <v>-2.2000000000000002</v>
      </c>
      <c r="E1327" s="5">
        <v>3.8</v>
      </c>
      <c r="F1327" s="5">
        <v>-8.9</v>
      </c>
      <c r="G1327" s="4">
        <v>67.7</v>
      </c>
      <c r="H1327" s="4">
        <v>29.6</v>
      </c>
      <c r="I1327" s="4">
        <v>0.9</v>
      </c>
      <c r="J1327" s="4">
        <v>4.5999999999999996</v>
      </c>
      <c r="K1327" s="4">
        <v>0</v>
      </c>
      <c r="L1327" s="4">
        <v>-999</v>
      </c>
      <c r="M1327" s="4">
        <v>-999</v>
      </c>
      <c r="N1327" s="4">
        <v>-999</v>
      </c>
      <c r="O1327" s="4">
        <v>0</v>
      </c>
      <c r="P1327" s="5">
        <v>-999</v>
      </c>
      <c r="Q1327" s="5">
        <v>-999</v>
      </c>
      <c r="R1327" s="5">
        <v>0.23799999999999999</v>
      </c>
      <c r="S1327" s="34">
        <f>ROUND((0.6105*(EXP((17.273*E1327)/(E1327+237.3))))*(100-H1327)/100,3)</f>
        <v>0.56399999999999995</v>
      </c>
      <c r="T1327" s="6">
        <f>IF(V1327&lt;V1328,L1327,0)</f>
        <v>0</v>
      </c>
      <c r="U1327" s="6">
        <f>IF(T1327&gt;0,M1327,-999)</f>
        <v>-999</v>
      </c>
      <c r="V1327">
        <v>199504</v>
      </c>
      <c r="W1327">
        <v>1995</v>
      </c>
    </row>
    <row r="1328" spans="1:23" x14ac:dyDescent="0.25">
      <c r="A1328" s="14">
        <v>34795</v>
      </c>
      <c r="B1328" s="3">
        <v>96</v>
      </c>
      <c r="C1328" s="4">
        <v>14.11</v>
      </c>
      <c r="D1328" s="5">
        <v>-0.7</v>
      </c>
      <c r="E1328" s="5">
        <v>5.7</v>
      </c>
      <c r="F1328" s="5">
        <v>-6.2</v>
      </c>
      <c r="G1328" s="4">
        <v>70.2</v>
      </c>
      <c r="H1328" s="4">
        <v>43.8</v>
      </c>
      <c r="I1328" s="4">
        <v>1.5</v>
      </c>
      <c r="J1328" s="4">
        <v>6</v>
      </c>
      <c r="K1328" s="4">
        <v>0</v>
      </c>
      <c r="L1328" s="4">
        <v>-999</v>
      </c>
      <c r="M1328" s="4">
        <v>-999</v>
      </c>
      <c r="N1328" s="4">
        <v>-999</v>
      </c>
      <c r="O1328" s="4">
        <v>0</v>
      </c>
      <c r="P1328" s="5">
        <v>-999</v>
      </c>
      <c r="Q1328" s="5">
        <v>-999</v>
      </c>
      <c r="R1328" s="5">
        <v>0.4</v>
      </c>
      <c r="S1328" s="34">
        <f>ROUND((0.6105*(EXP((17.273*E1328)/(E1328+237.3))))*(100-H1328)/100,3)</f>
        <v>0.51400000000000001</v>
      </c>
      <c r="T1328" s="6">
        <f>IF(V1328&lt;V1329,L1328,0)</f>
        <v>0</v>
      </c>
      <c r="U1328" s="6">
        <f>IF(T1328&gt;0,M1328,-999)</f>
        <v>-999</v>
      </c>
      <c r="V1328">
        <v>199504</v>
      </c>
      <c r="W1328">
        <v>1995</v>
      </c>
    </row>
    <row r="1329" spans="1:23" x14ac:dyDescent="0.25">
      <c r="A1329" s="14">
        <v>34796</v>
      </c>
      <c r="B1329" s="3">
        <v>97</v>
      </c>
      <c r="C1329" s="4">
        <v>10.11</v>
      </c>
      <c r="D1329" s="5">
        <v>-0.3</v>
      </c>
      <c r="E1329" s="5">
        <v>4.5</v>
      </c>
      <c r="F1329" s="5">
        <v>-2.2999999999999998</v>
      </c>
      <c r="G1329" s="4">
        <v>91</v>
      </c>
      <c r="H1329" s="4">
        <v>65.5</v>
      </c>
      <c r="I1329" s="4">
        <v>2.2999999999999998</v>
      </c>
      <c r="J1329" s="4">
        <v>6.8</v>
      </c>
      <c r="K1329" s="4">
        <v>4.2</v>
      </c>
      <c r="L1329" s="4">
        <v>-999</v>
      </c>
      <c r="M1329" s="4">
        <v>-999</v>
      </c>
      <c r="N1329" s="4">
        <v>-999</v>
      </c>
      <c r="O1329" s="4">
        <v>0</v>
      </c>
      <c r="P1329" s="5">
        <v>-999</v>
      </c>
      <c r="Q1329" s="5">
        <v>-999</v>
      </c>
      <c r="R1329" s="5">
        <v>0.55200000000000005</v>
      </c>
      <c r="S1329" s="34">
        <f>ROUND((0.6105*(EXP((17.273*E1329)/(E1329+237.3))))*(100-H1329)/100,3)</f>
        <v>0.28999999999999998</v>
      </c>
      <c r="T1329" s="6">
        <f>IF(V1329&lt;V1330,L1329,0)</f>
        <v>0</v>
      </c>
      <c r="U1329" s="6">
        <f>IF(T1329&gt;0,M1329,-999)</f>
        <v>-999</v>
      </c>
      <c r="V1329">
        <v>199504</v>
      </c>
      <c r="W1329">
        <v>1995</v>
      </c>
    </row>
    <row r="1330" spans="1:23" x14ac:dyDescent="0.25">
      <c r="A1330" s="14">
        <v>34797</v>
      </c>
      <c r="B1330" s="3">
        <v>98</v>
      </c>
      <c r="C1330" s="4">
        <v>8.98</v>
      </c>
      <c r="D1330" s="5">
        <v>-2.4</v>
      </c>
      <c r="E1330" s="5">
        <v>2.1</v>
      </c>
      <c r="F1330" s="5">
        <v>-5.9</v>
      </c>
      <c r="G1330" s="4">
        <v>93</v>
      </c>
      <c r="H1330" s="4">
        <v>73.099999999999994</v>
      </c>
      <c r="I1330" s="4">
        <v>0.9</v>
      </c>
      <c r="J1330" s="4">
        <v>4.5999999999999996</v>
      </c>
      <c r="K1330" s="4">
        <v>24.2</v>
      </c>
      <c r="L1330" s="4">
        <v>-999</v>
      </c>
      <c r="M1330" s="4">
        <v>-999</v>
      </c>
      <c r="N1330" s="4">
        <v>-999</v>
      </c>
      <c r="O1330" s="4">
        <v>0</v>
      </c>
      <c r="P1330" s="5">
        <v>-999</v>
      </c>
      <c r="Q1330" s="5">
        <v>-999</v>
      </c>
      <c r="R1330" s="5">
        <v>0.52100000000000002</v>
      </c>
      <c r="S1330" s="34">
        <f>ROUND((0.6105*(EXP((17.273*E1330)/(E1330+237.3))))*(100-H1330)/100,3)</f>
        <v>0.191</v>
      </c>
      <c r="T1330" s="6">
        <f>IF(V1330&lt;V1331,L1330,0)</f>
        <v>0</v>
      </c>
      <c r="U1330" s="6">
        <f>IF(T1330&gt;0,M1330,-999)</f>
        <v>-999</v>
      </c>
      <c r="V1330">
        <v>199504</v>
      </c>
      <c r="W1330">
        <v>1995</v>
      </c>
    </row>
    <row r="1331" spans="1:23" x14ac:dyDescent="0.25">
      <c r="A1331" s="14">
        <v>34798</v>
      </c>
      <c r="B1331" s="3">
        <v>99</v>
      </c>
      <c r="C1331" s="4">
        <v>18.2</v>
      </c>
      <c r="D1331" s="5">
        <v>-2.8</v>
      </c>
      <c r="E1331" s="5">
        <v>2.9</v>
      </c>
      <c r="F1331" s="5">
        <v>-9.6</v>
      </c>
      <c r="G1331" s="4">
        <v>78.099999999999994</v>
      </c>
      <c r="H1331" s="4">
        <v>47.5</v>
      </c>
      <c r="I1331" s="4">
        <v>1.2</v>
      </c>
      <c r="J1331" s="4">
        <v>4.2</v>
      </c>
      <c r="K1331" s="4">
        <v>1.1000000000000001</v>
      </c>
      <c r="L1331" s="4">
        <v>-999</v>
      </c>
      <c r="M1331" s="4">
        <v>-999</v>
      </c>
      <c r="N1331" s="4">
        <v>-999</v>
      </c>
      <c r="O1331" s="4">
        <v>0</v>
      </c>
      <c r="P1331" s="5">
        <v>-999</v>
      </c>
      <c r="Q1331" s="5">
        <v>-999</v>
      </c>
      <c r="R1331" s="5">
        <v>0.35799999999999998</v>
      </c>
      <c r="S1331" s="34">
        <f>ROUND((0.6105*(EXP((17.273*E1331)/(E1331+237.3))))*(100-H1331)/100,3)</f>
        <v>0.39500000000000002</v>
      </c>
      <c r="T1331" s="6">
        <f>IF(V1331&lt;V1332,L1331,0)</f>
        <v>0</v>
      </c>
      <c r="U1331" s="6">
        <f>IF(T1331&gt;0,M1331,-999)</f>
        <v>-999</v>
      </c>
      <c r="V1331">
        <v>199504</v>
      </c>
      <c r="W1331">
        <v>1995</v>
      </c>
    </row>
    <row r="1332" spans="1:23" x14ac:dyDescent="0.25">
      <c r="A1332" s="14">
        <v>34799</v>
      </c>
      <c r="B1332" s="3">
        <v>100</v>
      </c>
      <c r="C1332" s="4">
        <v>11.35</v>
      </c>
      <c r="D1332" s="5">
        <v>-4</v>
      </c>
      <c r="E1332" s="5">
        <v>1.4</v>
      </c>
      <c r="F1332" s="5">
        <v>-11.5</v>
      </c>
      <c r="G1332" s="4">
        <v>76.599999999999994</v>
      </c>
      <c r="H1332" s="4">
        <v>42.7</v>
      </c>
      <c r="I1332" s="4">
        <v>1.6</v>
      </c>
      <c r="J1332" s="4">
        <v>6</v>
      </c>
      <c r="K1332" s="4">
        <v>0</v>
      </c>
      <c r="L1332" s="4">
        <v>-999</v>
      </c>
      <c r="M1332" s="4">
        <v>-999</v>
      </c>
      <c r="N1332" s="4">
        <v>-999</v>
      </c>
      <c r="O1332" s="4">
        <v>0</v>
      </c>
      <c r="P1332" s="5">
        <v>-999</v>
      </c>
      <c r="Q1332" s="5">
        <v>-999</v>
      </c>
      <c r="R1332" s="5">
        <v>0.28899999999999998</v>
      </c>
      <c r="S1332" s="34">
        <f>ROUND((0.6105*(EXP((17.273*E1332)/(E1332+237.3))))*(100-H1332)/100,3)</f>
        <v>0.38700000000000001</v>
      </c>
      <c r="T1332" s="6">
        <f>IF(V1332&lt;V1333,L1332,0)</f>
        <v>0</v>
      </c>
      <c r="U1332" s="6">
        <f>IF(T1332&gt;0,M1332,-999)</f>
        <v>-999</v>
      </c>
      <c r="V1332">
        <v>199504</v>
      </c>
      <c r="W1332">
        <v>1995</v>
      </c>
    </row>
    <row r="1333" spans="1:23" x14ac:dyDescent="0.25">
      <c r="A1333" s="14">
        <v>34800</v>
      </c>
      <c r="B1333" s="3">
        <v>101</v>
      </c>
      <c r="C1333" s="4">
        <v>17.93</v>
      </c>
      <c r="D1333" s="5">
        <v>-2.6</v>
      </c>
      <c r="E1333" s="5">
        <v>4.4000000000000004</v>
      </c>
      <c r="F1333" s="5">
        <v>-7.9</v>
      </c>
      <c r="G1333" s="4">
        <v>63.2</v>
      </c>
      <c r="H1333" s="4">
        <v>25.4</v>
      </c>
      <c r="I1333" s="4">
        <v>1.1000000000000001</v>
      </c>
      <c r="J1333" s="4">
        <v>4.3</v>
      </c>
      <c r="K1333" s="4">
        <v>3.2</v>
      </c>
      <c r="L1333" s="4">
        <v>-999</v>
      </c>
      <c r="M1333" s="4">
        <v>-999</v>
      </c>
      <c r="N1333" s="4">
        <v>-999</v>
      </c>
      <c r="O1333" s="4">
        <v>0</v>
      </c>
      <c r="P1333" s="5">
        <v>-999</v>
      </c>
      <c r="Q1333" s="5">
        <v>-999</v>
      </c>
      <c r="R1333" s="5">
        <v>0.21199999999999999</v>
      </c>
      <c r="S1333" s="34">
        <f>ROUND((0.6105*(EXP((17.273*E1333)/(E1333+237.3))))*(100-H1333)/100,3)</f>
        <v>0.624</v>
      </c>
      <c r="T1333" s="6">
        <f>IF(V1333&lt;V1334,L1333,0)</f>
        <v>0</v>
      </c>
      <c r="U1333" s="6">
        <f>IF(T1333&gt;0,M1333,-999)</f>
        <v>-999</v>
      </c>
      <c r="V1333">
        <v>199504</v>
      </c>
      <c r="W1333">
        <v>1995</v>
      </c>
    </row>
    <row r="1334" spans="1:23" x14ac:dyDescent="0.25">
      <c r="A1334" s="14">
        <v>34801</v>
      </c>
      <c r="B1334" s="3">
        <v>102</v>
      </c>
      <c r="C1334" s="4">
        <v>14</v>
      </c>
      <c r="D1334" s="5">
        <v>-1.7</v>
      </c>
      <c r="E1334" s="5">
        <v>3.6</v>
      </c>
      <c r="F1334" s="5">
        <v>-7.2</v>
      </c>
      <c r="G1334" s="4">
        <v>64.400000000000006</v>
      </c>
      <c r="H1334" s="4">
        <v>28.7</v>
      </c>
      <c r="I1334" s="4">
        <v>2.6</v>
      </c>
      <c r="J1334" s="4">
        <v>8</v>
      </c>
      <c r="K1334" s="4">
        <v>0</v>
      </c>
      <c r="L1334" s="4">
        <v>-999</v>
      </c>
      <c r="M1334" s="4">
        <v>-999</v>
      </c>
      <c r="N1334" s="4">
        <v>-999</v>
      </c>
      <c r="O1334" s="4">
        <v>0</v>
      </c>
      <c r="P1334" s="5">
        <v>-999</v>
      </c>
      <c r="Q1334" s="5">
        <v>-999</v>
      </c>
      <c r="R1334" s="5">
        <v>0.22700000000000001</v>
      </c>
      <c r="S1334" s="34">
        <f>ROUND((0.6105*(EXP((17.273*E1334)/(E1334+237.3))))*(100-H1334)/100,3)</f>
        <v>0.56299999999999994</v>
      </c>
      <c r="T1334" s="6">
        <f>IF(V1334&lt;V1335,L1334,0)</f>
        <v>0</v>
      </c>
      <c r="U1334" s="6">
        <f>IF(T1334&gt;0,M1334,-999)</f>
        <v>-999</v>
      </c>
      <c r="V1334">
        <v>199504</v>
      </c>
      <c r="W1334">
        <v>1995</v>
      </c>
    </row>
    <row r="1335" spans="1:23" x14ac:dyDescent="0.25">
      <c r="A1335" s="14">
        <v>34802</v>
      </c>
      <c r="B1335" s="3">
        <v>103</v>
      </c>
      <c r="C1335" s="4">
        <v>9.17</v>
      </c>
      <c r="D1335" s="5">
        <v>-2.2000000000000002</v>
      </c>
      <c r="E1335" s="5">
        <v>2.1</v>
      </c>
      <c r="F1335" s="5">
        <v>-6.1</v>
      </c>
      <c r="G1335" s="4">
        <v>88.3</v>
      </c>
      <c r="H1335" s="4">
        <v>69.5</v>
      </c>
      <c r="I1335" s="4">
        <v>1.5</v>
      </c>
      <c r="J1335" s="4">
        <v>5.8</v>
      </c>
      <c r="K1335" s="4">
        <v>10</v>
      </c>
      <c r="L1335" s="4">
        <v>-999</v>
      </c>
      <c r="M1335" s="4">
        <v>-999</v>
      </c>
      <c r="N1335" s="4">
        <v>-999</v>
      </c>
      <c r="O1335" s="4">
        <v>0</v>
      </c>
      <c r="P1335" s="5">
        <v>-999</v>
      </c>
      <c r="Q1335" s="5">
        <v>-999</v>
      </c>
      <c r="R1335" s="5">
        <v>0.49299999999999999</v>
      </c>
      <c r="S1335" s="34">
        <f>ROUND((0.6105*(EXP((17.273*E1335)/(E1335+237.3))))*(100-H1335)/100,3)</f>
        <v>0.217</v>
      </c>
      <c r="T1335" s="6">
        <f>IF(V1335&lt;V1336,L1335,0)</f>
        <v>0</v>
      </c>
      <c r="U1335" s="6">
        <f>IF(T1335&gt;0,M1335,-999)</f>
        <v>-999</v>
      </c>
      <c r="V1335">
        <v>199504</v>
      </c>
      <c r="W1335">
        <v>1995</v>
      </c>
    </row>
    <row r="1336" spans="1:23" x14ac:dyDescent="0.25">
      <c r="A1336" s="14">
        <v>34803</v>
      </c>
      <c r="B1336" s="3">
        <v>104</v>
      </c>
      <c r="C1336" s="4">
        <v>11.38</v>
      </c>
      <c r="D1336" s="5">
        <v>-5.7</v>
      </c>
      <c r="E1336" s="5">
        <v>-0.9</v>
      </c>
      <c r="F1336" s="5">
        <v>-11.6</v>
      </c>
      <c r="G1336" s="4">
        <v>85.4</v>
      </c>
      <c r="H1336" s="4">
        <v>67.7</v>
      </c>
      <c r="I1336" s="4">
        <v>1</v>
      </c>
      <c r="J1336" s="4">
        <v>3.8</v>
      </c>
      <c r="K1336" s="4">
        <v>12</v>
      </c>
      <c r="L1336" s="4">
        <v>-999</v>
      </c>
      <c r="M1336" s="4">
        <v>-999</v>
      </c>
      <c r="N1336" s="4">
        <v>-999</v>
      </c>
      <c r="O1336" s="4">
        <v>0</v>
      </c>
      <c r="P1336" s="5">
        <v>-999</v>
      </c>
      <c r="Q1336" s="5">
        <v>-999</v>
      </c>
      <c r="R1336" s="5">
        <v>0.38600000000000001</v>
      </c>
      <c r="S1336" s="34">
        <f>ROUND((0.6105*(EXP((17.273*E1336)/(E1336+237.3))))*(100-H1336)/100,3)</f>
        <v>0.185</v>
      </c>
      <c r="T1336" s="6">
        <f>IF(V1336&lt;V1337,L1336,0)</f>
        <v>0</v>
      </c>
      <c r="U1336" s="6">
        <f>IF(T1336&gt;0,M1336,-999)</f>
        <v>-999</v>
      </c>
      <c r="V1336">
        <v>199504</v>
      </c>
      <c r="W1336">
        <v>1995</v>
      </c>
    </row>
    <row r="1337" spans="1:23" x14ac:dyDescent="0.25">
      <c r="A1337" s="14">
        <v>34804</v>
      </c>
      <c r="B1337" s="3">
        <v>105</v>
      </c>
      <c r="C1337" s="4">
        <v>17.11</v>
      </c>
      <c r="D1337" s="5">
        <v>-4.4000000000000004</v>
      </c>
      <c r="E1337" s="5">
        <v>3.7</v>
      </c>
      <c r="F1337" s="5">
        <v>-12.9</v>
      </c>
      <c r="G1337" s="4">
        <v>71.099999999999994</v>
      </c>
      <c r="H1337" s="4">
        <v>40.9</v>
      </c>
      <c r="I1337" s="4">
        <v>0.7</v>
      </c>
      <c r="J1337" s="4">
        <v>4</v>
      </c>
      <c r="K1337" s="4">
        <v>0</v>
      </c>
      <c r="L1337" s="4">
        <v>-999</v>
      </c>
      <c r="M1337" s="4">
        <v>-999</v>
      </c>
      <c r="N1337" s="4">
        <v>-999</v>
      </c>
      <c r="O1337" s="4">
        <v>0</v>
      </c>
      <c r="P1337" s="5">
        <v>-999</v>
      </c>
      <c r="Q1337" s="5">
        <v>-999</v>
      </c>
      <c r="R1337" s="5">
        <v>0.32500000000000001</v>
      </c>
      <c r="S1337" s="34">
        <f>ROUND((0.6105*(EXP((17.273*E1337)/(E1337+237.3))))*(100-H1337)/100,3)</f>
        <v>0.47</v>
      </c>
      <c r="T1337" s="6">
        <f>IF(V1337&lt;V1338,L1337,0)</f>
        <v>0</v>
      </c>
      <c r="U1337" s="6">
        <f>IF(T1337&gt;0,M1337,-999)</f>
        <v>-999</v>
      </c>
      <c r="V1337">
        <v>199504</v>
      </c>
      <c r="W1337">
        <v>1995</v>
      </c>
    </row>
    <row r="1338" spans="1:23" x14ac:dyDescent="0.25">
      <c r="A1338" s="14">
        <v>34805</v>
      </c>
      <c r="B1338" s="3">
        <v>106</v>
      </c>
      <c r="C1338" s="4">
        <v>15.31</v>
      </c>
      <c r="D1338" s="5">
        <v>-1.7</v>
      </c>
      <c r="E1338" s="5">
        <v>7.1</v>
      </c>
      <c r="F1338" s="5">
        <v>-9.9</v>
      </c>
      <c r="G1338" s="4">
        <v>60</v>
      </c>
      <c r="H1338" s="4">
        <v>18.100000000000001</v>
      </c>
      <c r="I1338" s="4">
        <v>0.6</v>
      </c>
      <c r="J1338" s="4">
        <v>3.4</v>
      </c>
      <c r="K1338" s="4">
        <v>0</v>
      </c>
      <c r="L1338" s="4">
        <v>-999</v>
      </c>
      <c r="M1338" s="4">
        <v>-999</v>
      </c>
      <c r="N1338" s="4">
        <v>-999</v>
      </c>
      <c r="O1338" s="4">
        <v>0</v>
      </c>
      <c r="P1338" s="5">
        <v>-999</v>
      </c>
      <c r="Q1338" s="5">
        <v>-999</v>
      </c>
      <c r="R1338" s="5">
        <v>0.183</v>
      </c>
      <c r="S1338" s="34">
        <f>ROUND((0.6105*(EXP((17.273*E1338)/(E1338+237.3))))*(100-H1338)/100,3)</f>
        <v>0.82599999999999996</v>
      </c>
      <c r="T1338" s="6">
        <f>IF(V1338&lt;V1339,L1338,0)</f>
        <v>0</v>
      </c>
      <c r="U1338" s="6">
        <f>IF(T1338&gt;0,M1338,-999)</f>
        <v>-999</v>
      </c>
      <c r="V1338">
        <v>199504</v>
      </c>
      <c r="W1338">
        <v>1995</v>
      </c>
    </row>
    <row r="1339" spans="1:23" x14ac:dyDescent="0.25">
      <c r="A1339" s="14">
        <v>34806</v>
      </c>
      <c r="B1339" s="3">
        <v>107</v>
      </c>
      <c r="C1339" s="4">
        <v>13.17</v>
      </c>
      <c r="D1339" s="5">
        <v>-0.7</v>
      </c>
      <c r="E1339" s="5">
        <v>4.0999999999999996</v>
      </c>
      <c r="F1339" s="5">
        <v>-4.2</v>
      </c>
      <c r="G1339" s="4">
        <v>58.4</v>
      </c>
      <c r="H1339" s="4">
        <v>38.299999999999997</v>
      </c>
      <c r="I1339" s="4">
        <v>1</v>
      </c>
      <c r="J1339" s="4">
        <v>5.3</v>
      </c>
      <c r="K1339" s="4">
        <v>0</v>
      </c>
      <c r="L1339" s="4">
        <v>-999</v>
      </c>
      <c r="M1339" s="4">
        <v>-999</v>
      </c>
      <c r="N1339" s="4">
        <v>-999</v>
      </c>
      <c r="O1339" s="4">
        <v>0</v>
      </c>
      <c r="P1339" s="5">
        <v>-999</v>
      </c>
      <c r="Q1339" s="5">
        <v>-999</v>
      </c>
      <c r="R1339" s="5">
        <v>0.314</v>
      </c>
      <c r="S1339" s="34">
        <f>ROUND((0.6105*(EXP((17.273*E1339)/(E1339+237.3))))*(100-H1339)/100,3)</f>
        <v>0.505</v>
      </c>
      <c r="T1339" s="6">
        <f>IF(V1339&lt;V1340,L1339,0)</f>
        <v>0</v>
      </c>
      <c r="U1339" s="6">
        <f>IF(T1339&gt;0,M1339,-999)</f>
        <v>-999</v>
      </c>
      <c r="V1339">
        <v>199504</v>
      </c>
      <c r="W1339">
        <v>1995</v>
      </c>
    </row>
    <row r="1340" spans="1:23" x14ac:dyDescent="0.25">
      <c r="A1340" s="14">
        <v>34807</v>
      </c>
      <c r="B1340" s="3">
        <v>108</v>
      </c>
      <c r="C1340" s="4">
        <v>12.44</v>
      </c>
      <c r="D1340" s="5">
        <v>-1.3</v>
      </c>
      <c r="E1340" s="5">
        <v>3.7</v>
      </c>
      <c r="F1340" s="5">
        <v>-3.9</v>
      </c>
      <c r="G1340" s="4">
        <v>88.1</v>
      </c>
      <c r="H1340" s="4">
        <v>59.1</v>
      </c>
      <c r="I1340" s="4">
        <v>0.7</v>
      </c>
      <c r="J1340" s="4">
        <v>3.4</v>
      </c>
      <c r="K1340" s="4">
        <v>0</v>
      </c>
      <c r="L1340" s="4">
        <v>-999</v>
      </c>
      <c r="M1340" s="4">
        <v>-999</v>
      </c>
      <c r="N1340" s="4">
        <v>-999</v>
      </c>
      <c r="O1340" s="4">
        <v>0</v>
      </c>
      <c r="P1340" s="5">
        <v>-999</v>
      </c>
      <c r="Q1340" s="5">
        <v>-999</v>
      </c>
      <c r="R1340" s="5">
        <v>0.47099999999999997</v>
      </c>
      <c r="S1340" s="34">
        <f>ROUND((0.6105*(EXP((17.273*E1340)/(E1340+237.3))))*(100-H1340)/100,3)</f>
        <v>0.32600000000000001</v>
      </c>
      <c r="T1340" s="6">
        <f>IF(V1340&lt;V1341,L1340,0)</f>
        <v>0</v>
      </c>
      <c r="U1340" s="6">
        <f>IF(T1340&gt;0,M1340,-999)</f>
        <v>-999</v>
      </c>
      <c r="V1340">
        <v>199504</v>
      </c>
      <c r="W1340">
        <v>1995</v>
      </c>
    </row>
    <row r="1341" spans="1:23" x14ac:dyDescent="0.25">
      <c r="A1341" s="14">
        <v>34808</v>
      </c>
      <c r="B1341" s="3">
        <v>109</v>
      </c>
      <c r="C1341" s="4">
        <v>9.3800000000000008</v>
      </c>
      <c r="D1341" s="5">
        <v>-2.8</v>
      </c>
      <c r="E1341" s="5">
        <v>3.7</v>
      </c>
      <c r="F1341" s="5">
        <v>-6.8</v>
      </c>
      <c r="G1341" s="4">
        <v>79.3</v>
      </c>
      <c r="H1341" s="4">
        <v>41.5</v>
      </c>
      <c r="I1341" s="4">
        <v>0.8</v>
      </c>
      <c r="J1341" s="4">
        <v>3.8</v>
      </c>
      <c r="K1341" s="4">
        <v>2</v>
      </c>
      <c r="L1341" s="4">
        <v>-999</v>
      </c>
      <c r="M1341" s="4">
        <v>-999</v>
      </c>
      <c r="N1341" s="4">
        <v>-999</v>
      </c>
      <c r="O1341" s="4">
        <v>0</v>
      </c>
      <c r="P1341" s="5">
        <v>-999</v>
      </c>
      <c r="Q1341" s="5">
        <v>-999</v>
      </c>
      <c r="R1341" s="5">
        <v>0.33</v>
      </c>
      <c r="S1341" s="34">
        <f>ROUND((0.6105*(EXP((17.273*E1341)/(E1341+237.3))))*(100-H1341)/100,3)</f>
        <v>0.46600000000000003</v>
      </c>
      <c r="T1341" s="6">
        <f>IF(V1341&lt;V1342,L1341,0)</f>
        <v>0</v>
      </c>
      <c r="U1341" s="6">
        <f>IF(T1341&gt;0,M1341,-999)</f>
        <v>-999</v>
      </c>
      <c r="V1341">
        <v>199504</v>
      </c>
      <c r="W1341">
        <v>1995</v>
      </c>
    </row>
    <row r="1342" spans="1:23" x14ac:dyDescent="0.25">
      <c r="A1342" s="14">
        <v>34809</v>
      </c>
      <c r="B1342" s="3">
        <v>110</v>
      </c>
      <c r="C1342" s="4">
        <v>16.48</v>
      </c>
      <c r="D1342" s="5">
        <v>-1.8</v>
      </c>
      <c r="E1342" s="5">
        <v>6.7</v>
      </c>
      <c r="F1342" s="5">
        <v>-8.6</v>
      </c>
      <c r="G1342" s="4">
        <v>58.9</v>
      </c>
      <c r="H1342" s="4">
        <v>28.7</v>
      </c>
      <c r="I1342" s="4">
        <v>0.7</v>
      </c>
      <c r="J1342" s="4">
        <v>3</v>
      </c>
      <c r="K1342" s="4">
        <v>3</v>
      </c>
      <c r="L1342" s="4">
        <v>-999</v>
      </c>
      <c r="M1342" s="4">
        <v>-999</v>
      </c>
      <c r="N1342" s="4">
        <v>-999</v>
      </c>
      <c r="O1342" s="4">
        <v>0</v>
      </c>
      <c r="P1342" s="5">
        <v>-999</v>
      </c>
      <c r="Q1342" s="5">
        <v>-999</v>
      </c>
      <c r="R1342" s="5">
        <v>0.28100000000000003</v>
      </c>
      <c r="S1342" s="34">
        <f>ROUND((0.6105*(EXP((17.273*E1342)/(E1342+237.3))))*(100-H1342)/100,3)</f>
        <v>0.69899999999999995</v>
      </c>
      <c r="T1342" s="6">
        <f>IF(V1342&lt;V1343,L1342,0)</f>
        <v>0</v>
      </c>
      <c r="U1342" s="6">
        <f>IF(T1342&gt;0,M1342,-999)</f>
        <v>-999</v>
      </c>
      <c r="V1342">
        <v>199504</v>
      </c>
      <c r="W1342">
        <v>1995</v>
      </c>
    </row>
    <row r="1343" spans="1:23" x14ac:dyDescent="0.25">
      <c r="A1343" s="14">
        <v>34810</v>
      </c>
      <c r="B1343" s="3">
        <v>111</v>
      </c>
      <c r="C1343" s="4">
        <v>18.04</v>
      </c>
      <c r="D1343" s="5">
        <v>1</v>
      </c>
      <c r="E1343" s="5">
        <v>8.6</v>
      </c>
      <c r="F1343" s="5">
        <v>-6.2</v>
      </c>
      <c r="G1343" s="4">
        <v>60.8</v>
      </c>
      <c r="H1343" s="4">
        <v>30.5</v>
      </c>
      <c r="I1343" s="4">
        <v>0.6</v>
      </c>
      <c r="J1343" s="4">
        <v>3.3</v>
      </c>
      <c r="K1343" s="4">
        <v>0</v>
      </c>
      <c r="L1343" s="4">
        <v>-999</v>
      </c>
      <c r="M1343" s="4">
        <v>-999</v>
      </c>
      <c r="N1343" s="4">
        <v>-999</v>
      </c>
      <c r="O1343" s="4">
        <v>0</v>
      </c>
      <c r="P1343" s="5">
        <v>-999</v>
      </c>
      <c r="Q1343" s="5">
        <v>-999</v>
      </c>
      <c r="R1343" s="5">
        <v>0.34</v>
      </c>
      <c r="S1343" s="34">
        <f>ROUND((0.6105*(EXP((17.273*E1343)/(E1343+237.3))))*(100-H1343)/100,3)</f>
        <v>0.77600000000000002</v>
      </c>
      <c r="T1343" s="6">
        <f>IF(V1343&lt;V1344,L1343,0)</f>
        <v>0</v>
      </c>
      <c r="U1343" s="6">
        <f>IF(T1343&gt;0,M1343,-999)</f>
        <v>-999</v>
      </c>
      <c r="V1343">
        <v>199504</v>
      </c>
      <c r="W1343">
        <v>1995</v>
      </c>
    </row>
    <row r="1344" spans="1:23" x14ac:dyDescent="0.25">
      <c r="A1344" s="14">
        <v>34811</v>
      </c>
      <c r="B1344" s="3">
        <v>112</v>
      </c>
      <c r="C1344" s="4">
        <v>24.97</v>
      </c>
      <c r="D1344" s="5">
        <v>3.9</v>
      </c>
      <c r="E1344" s="5">
        <v>10.9</v>
      </c>
      <c r="F1344" s="5">
        <v>-2.8</v>
      </c>
      <c r="G1344" s="4">
        <v>54</v>
      </c>
      <c r="H1344" s="4">
        <v>23</v>
      </c>
      <c r="I1344" s="4">
        <v>0.7</v>
      </c>
      <c r="J1344" s="4">
        <v>4</v>
      </c>
      <c r="K1344" s="4">
        <v>0</v>
      </c>
      <c r="L1344" s="4">
        <v>-999</v>
      </c>
      <c r="M1344" s="4">
        <v>-999</v>
      </c>
      <c r="N1344" s="4">
        <v>-999</v>
      </c>
      <c r="O1344" s="4">
        <v>0</v>
      </c>
      <c r="P1344" s="5">
        <v>-999</v>
      </c>
      <c r="Q1344" s="5">
        <v>-999</v>
      </c>
      <c r="R1344" s="5">
        <v>0.29899999999999999</v>
      </c>
      <c r="S1344" s="34">
        <f>ROUND((0.6105*(EXP((17.273*E1344)/(E1344+237.3))))*(100-H1344)/100,3)</f>
        <v>1.004</v>
      </c>
      <c r="T1344" s="6">
        <f>IF(V1344&lt;V1345,L1344,0)</f>
        <v>0</v>
      </c>
      <c r="U1344" s="6">
        <f>IF(T1344&gt;0,M1344,-999)</f>
        <v>-999</v>
      </c>
      <c r="V1344">
        <v>199504</v>
      </c>
      <c r="W1344">
        <v>1995</v>
      </c>
    </row>
    <row r="1345" spans="1:23" x14ac:dyDescent="0.25">
      <c r="A1345" s="14">
        <v>34812</v>
      </c>
      <c r="B1345" s="3">
        <v>113</v>
      </c>
      <c r="C1345" s="4">
        <v>23.29</v>
      </c>
      <c r="D1345" s="5">
        <v>6.1</v>
      </c>
      <c r="E1345" s="5">
        <v>12.9</v>
      </c>
      <c r="F1345" s="5">
        <v>-1.9</v>
      </c>
      <c r="G1345" s="4">
        <v>41.3</v>
      </c>
      <c r="H1345" s="4">
        <v>16</v>
      </c>
      <c r="I1345" s="4">
        <v>0.6</v>
      </c>
      <c r="J1345" s="4">
        <v>3.6</v>
      </c>
      <c r="K1345" s="4">
        <v>0</v>
      </c>
      <c r="L1345" s="4">
        <v>-999</v>
      </c>
      <c r="M1345" s="4">
        <v>-999</v>
      </c>
      <c r="N1345" s="4">
        <v>-999</v>
      </c>
      <c r="O1345" s="4">
        <v>0</v>
      </c>
      <c r="P1345" s="5">
        <v>-999</v>
      </c>
      <c r="Q1345" s="5">
        <v>-999</v>
      </c>
      <c r="R1345" s="5">
        <v>0.23799999999999999</v>
      </c>
      <c r="S1345" s="34">
        <f>ROUND((0.6105*(EXP((17.273*E1345)/(E1345+237.3))))*(100-H1345)/100,3)</f>
        <v>1.25</v>
      </c>
      <c r="T1345" s="6">
        <f>IF(V1345&lt;V1346,L1345,0)</f>
        <v>0</v>
      </c>
      <c r="U1345" s="6">
        <f>IF(T1345&gt;0,M1345,-999)</f>
        <v>-999</v>
      </c>
      <c r="V1345">
        <v>199504</v>
      </c>
      <c r="W1345">
        <v>1995</v>
      </c>
    </row>
    <row r="1346" spans="1:23" x14ac:dyDescent="0.25">
      <c r="A1346" s="14">
        <v>34813</v>
      </c>
      <c r="B1346" s="3">
        <v>114</v>
      </c>
      <c r="C1346" s="4">
        <v>16.52</v>
      </c>
      <c r="D1346" s="5">
        <v>2.2999999999999998</v>
      </c>
      <c r="E1346" s="5">
        <v>7.5</v>
      </c>
      <c r="F1346" s="5">
        <v>-0.6</v>
      </c>
      <c r="G1346" s="4">
        <v>67.099999999999994</v>
      </c>
      <c r="H1346" s="4">
        <v>38.4</v>
      </c>
      <c r="I1346" s="4">
        <v>0.9</v>
      </c>
      <c r="J1346" s="4">
        <v>5.2</v>
      </c>
      <c r="K1346" s="4">
        <v>0</v>
      </c>
      <c r="L1346" s="4">
        <v>-999</v>
      </c>
      <c r="M1346" s="4">
        <v>-999</v>
      </c>
      <c r="N1346" s="4">
        <v>-999</v>
      </c>
      <c r="O1346" s="4">
        <v>0</v>
      </c>
      <c r="P1346" s="5">
        <v>-999</v>
      </c>
      <c r="Q1346" s="5">
        <v>-999</v>
      </c>
      <c r="R1346" s="5">
        <v>0.39800000000000002</v>
      </c>
      <c r="S1346" s="34">
        <f>ROUND((0.6105*(EXP((17.273*E1346)/(E1346+237.3))))*(100-H1346)/100,3)</f>
        <v>0.63800000000000001</v>
      </c>
      <c r="T1346" s="6">
        <f>IF(V1346&lt;V1347,L1346,0)</f>
        <v>0</v>
      </c>
      <c r="U1346" s="6">
        <f>IF(T1346&gt;0,M1346,-999)</f>
        <v>-999</v>
      </c>
      <c r="V1346">
        <v>199504</v>
      </c>
      <c r="W1346">
        <v>1995</v>
      </c>
    </row>
    <row r="1347" spans="1:23" x14ac:dyDescent="0.25">
      <c r="A1347" s="14">
        <v>34814</v>
      </c>
      <c r="B1347" s="3">
        <v>115</v>
      </c>
      <c r="C1347" s="4">
        <v>23.22</v>
      </c>
      <c r="D1347" s="5">
        <v>4.5999999999999996</v>
      </c>
      <c r="E1347" s="5">
        <v>11.3</v>
      </c>
      <c r="F1347" s="5">
        <v>-1.1000000000000001</v>
      </c>
      <c r="G1347" s="4">
        <v>44.4</v>
      </c>
      <c r="H1347" s="4">
        <v>16.600000000000001</v>
      </c>
      <c r="I1347" s="4">
        <v>1</v>
      </c>
      <c r="J1347" s="4">
        <v>4.8</v>
      </c>
      <c r="K1347" s="4">
        <v>0</v>
      </c>
      <c r="L1347" s="4">
        <v>-999</v>
      </c>
      <c r="M1347" s="4">
        <v>-999</v>
      </c>
      <c r="N1347" s="4">
        <v>-999</v>
      </c>
      <c r="O1347" s="4">
        <v>0</v>
      </c>
      <c r="P1347" s="5">
        <v>-999</v>
      </c>
      <c r="Q1347" s="5">
        <v>-999</v>
      </c>
      <c r="R1347" s="5">
        <v>0.223</v>
      </c>
      <c r="S1347" s="34">
        <f>ROUND((0.6105*(EXP((17.273*E1347)/(E1347+237.3))))*(100-H1347)/100,3)</f>
        <v>1.1160000000000001</v>
      </c>
      <c r="T1347" s="6">
        <f>IF(V1347&lt;V1348,L1347,0)</f>
        <v>0</v>
      </c>
      <c r="U1347" s="6">
        <f>IF(T1347&gt;0,M1347,-999)</f>
        <v>-999</v>
      </c>
      <c r="V1347">
        <v>199504</v>
      </c>
      <c r="W1347">
        <v>1995</v>
      </c>
    </row>
    <row r="1348" spans="1:23" x14ac:dyDescent="0.25">
      <c r="A1348" s="14">
        <v>34815</v>
      </c>
      <c r="B1348" s="3">
        <v>116</v>
      </c>
      <c r="C1348" s="4">
        <v>15.07</v>
      </c>
      <c r="D1348" s="5">
        <v>3.9</v>
      </c>
      <c r="E1348" s="5">
        <v>9.3000000000000007</v>
      </c>
      <c r="F1348" s="5">
        <v>1.2</v>
      </c>
      <c r="G1348" s="4">
        <v>65.7</v>
      </c>
      <c r="H1348" s="4">
        <v>38.9</v>
      </c>
      <c r="I1348" s="4">
        <v>1.6</v>
      </c>
      <c r="J1348" s="4">
        <v>5.7</v>
      </c>
      <c r="K1348" s="4">
        <v>0</v>
      </c>
      <c r="L1348" s="4">
        <v>-999</v>
      </c>
      <c r="M1348" s="4">
        <v>-999</v>
      </c>
      <c r="N1348" s="4">
        <v>-999</v>
      </c>
      <c r="O1348" s="4">
        <v>0</v>
      </c>
      <c r="P1348" s="5">
        <v>-999</v>
      </c>
      <c r="Q1348" s="5">
        <v>-999</v>
      </c>
      <c r="R1348" s="5">
        <v>0.45400000000000001</v>
      </c>
      <c r="S1348" s="34">
        <f>ROUND((0.6105*(EXP((17.273*E1348)/(E1348+237.3))))*(100-H1348)/100,3)</f>
        <v>0.71599999999999997</v>
      </c>
      <c r="T1348" s="6">
        <f>IF(V1348&lt;V1349,L1348,0)</f>
        <v>0</v>
      </c>
      <c r="U1348" s="6">
        <f>IF(T1348&gt;0,M1348,-999)</f>
        <v>-999</v>
      </c>
      <c r="V1348">
        <v>199504</v>
      </c>
      <c r="W1348">
        <v>1995</v>
      </c>
    </row>
    <row r="1349" spans="1:23" x14ac:dyDescent="0.25">
      <c r="A1349" s="14">
        <v>34816</v>
      </c>
      <c r="B1349" s="3">
        <v>117</v>
      </c>
      <c r="C1349" s="4">
        <v>20.48</v>
      </c>
      <c r="D1349" s="5">
        <v>4.5</v>
      </c>
      <c r="E1349" s="5">
        <v>9.3000000000000007</v>
      </c>
      <c r="F1349" s="5">
        <v>0.1</v>
      </c>
      <c r="G1349" s="4">
        <v>50.4</v>
      </c>
      <c r="H1349" s="4">
        <v>31.9</v>
      </c>
      <c r="I1349" s="4">
        <v>2.2999999999999998</v>
      </c>
      <c r="J1349" s="4">
        <v>8.3000000000000007</v>
      </c>
      <c r="K1349" s="4">
        <v>1</v>
      </c>
      <c r="L1349" s="4">
        <v>-999</v>
      </c>
      <c r="M1349" s="4">
        <v>-999</v>
      </c>
      <c r="N1349" s="4">
        <v>-999</v>
      </c>
      <c r="O1349" s="4">
        <v>0</v>
      </c>
      <c r="P1349" s="5">
        <v>-999</v>
      </c>
      <c r="Q1349" s="5">
        <v>-999</v>
      </c>
      <c r="R1349" s="5">
        <v>0.374</v>
      </c>
      <c r="S1349" s="34">
        <f>ROUND((0.6105*(EXP((17.273*E1349)/(E1349+237.3))))*(100-H1349)/100,3)</f>
        <v>0.79800000000000004</v>
      </c>
      <c r="T1349" s="6">
        <f>IF(V1349&lt;V1350,L1349,0)</f>
        <v>0</v>
      </c>
      <c r="U1349" s="6">
        <f>IF(T1349&gt;0,M1349,-999)</f>
        <v>-999</v>
      </c>
      <c r="V1349">
        <v>199504</v>
      </c>
      <c r="W1349">
        <v>1995</v>
      </c>
    </row>
    <row r="1350" spans="1:23" x14ac:dyDescent="0.25">
      <c r="A1350" s="14">
        <v>34817</v>
      </c>
      <c r="B1350" s="3">
        <v>118</v>
      </c>
      <c r="C1350" s="4">
        <v>14.02</v>
      </c>
      <c r="D1350" s="5">
        <v>2.9</v>
      </c>
      <c r="E1350" s="5">
        <v>7.7</v>
      </c>
      <c r="F1350" s="5">
        <v>-2.5</v>
      </c>
      <c r="G1350" s="4">
        <v>48.5</v>
      </c>
      <c r="H1350" s="4">
        <v>31.1</v>
      </c>
      <c r="I1350" s="4">
        <v>1.4</v>
      </c>
      <c r="J1350" s="4">
        <v>5.7</v>
      </c>
      <c r="K1350" s="4">
        <v>0</v>
      </c>
      <c r="L1350" s="4">
        <v>-999</v>
      </c>
      <c r="M1350" s="4">
        <v>-999</v>
      </c>
      <c r="N1350" s="4">
        <v>-999</v>
      </c>
      <c r="O1350" s="4">
        <v>0</v>
      </c>
      <c r="P1350" s="5">
        <v>-999</v>
      </c>
      <c r="Q1350" s="5">
        <v>-999</v>
      </c>
      <c r="R1350" s="5">
        <v>0.32700000000000001</v>
      </c>
      <c r="S1350" s="34">
        <f>ROUND((0.6105*(EXP((17.273*E1350)/(E1350+237.3))))*(100-H1350)/100,3)</f>
        <v>0.72399999999999998</v>
      </c>
      <c r="T1350" s="6">
        <f>IF(V1350&lt;V1351,L1350,0)</f>
        <v>0</v>
      </c>
      <c r="U1350" s="6">
        <f>IF(T1350&gt;0,M1350,-999)</f>
        <v>-999</v>
      </c>
      <c r="V1350">
        <v>199504</v>
      </c>
      <c r="W1350">
        <v>1995</v>
      </c>
    </row>
    <row r="1351" spans="1:23" x14ac:dyDescent="0.25">
      <c r="A1351" s="14">
        <v>34818</v>
      </c>
      <c r="B1351" s="3">
        <v>119</v>
      </c>
      <c r="C1351" s="4">
        <v>19.079999999999998</v>
      </c>
      <c r="D1351" s="5">
        <v>2</v>
      </c>
      <c r="E1351" s="5">
        <v>8.1</v>
      </c>
      <c r="F1351" s="5">
        <v>-1.8</v>
      </c>
      <c r="G1351" s="4">
        <v>55.6</v>
      </c>
      <c r="H1351" s="4">
        <v>33.5</v>
      </c>
      <c r="I1351" s="4">
        <v>1.7</v>
      </c>
      <c r="J1351" s="4">
        <v>5.2</v>
      </c>
      <c r="K1351" s="4">
        <v>0</v>
      </c>
      <c r="L1351" s="4">
        <v>-999</v>
      </c>
      <c r="M1351" s="4">
        <v>-999</v>
      </c>
      <c r="N1351" s="4">
        <v>-999</v>
      </c>
      <c r="O1351" s="4">
        <v>0</v>
      </c>
      <c r="P1351" s="5">
        <v>-999</v>
      </c>
      <c r="Q1351" s="5">
        <v>-999</v>
      </c>
      <c r="R1351" s="5">
        <v>0.36199999999999999</v>
      </c>
      <c r="S1351" s="34">
        <f>ROUND((0.6105*(EXP((17.273*E1351)/(E1351+237.3))))*(100-H1351)/100,3)</f>
        <v>0.71799999999999997</v>
      </c>
      <c r="T1351" s="6">
        <f>IF(V1351&lt;V1352,L1351,0)</f>
        <v>0</v>
      </c>
      <c r="U1351" s="6">
        <f>IF(T1351&gt;0,M1351,-999)</f>
        <v>-999</v>
      </c>
      <c r="V1351">
        <v>199504</v>
      </c>
      <c r="W1351">
        <v>1995</v>
      </c>
    </row>
    <row r="1352" spans="1:23" x14ac:dyDescent="0.25">
      <c r="A1352" s="14">
        <v>34819</v>
      </c>
      <c r="B1352" s="3">
        <v>120</v>
      </c>
      <c r="C1352" s="4">
        <v>21.78</v>
      </c>
      <c r="D1352" s="5">
        <v>3.1</v>
      </c>
      <c r="E1352" s="5">
        <v>9.6</v>
      </c>
      <c r="F1352" s="5">
        <v>-2.1</v>
      </c>
      <c r="G1352" s="4">
        <v>49.7</v>
      </c>
      <c r="H1352" s="4">
        <v>29.9</v>
      </c>
      <c r="I1352" s="4">
        <v>1.4</v>
      </c>
      <c r="J1352" s="4">
        <v>5.2</v>
      </c>
      <c r="K1352" s="4">
        <v>1</v>
      </c>
      <c r="L1352" s="4">
        <v>-999</v>
      </c>
      <c r="M1352" s="4">
        <v>-999</v>
      </c>
      <c r="N1352" s="4">
        <v>-999</v>
      </c>
      <c r="O1352" s="4">
        <v>0</v>
      </c>
      <c r="P1352" s="5">
        <v>-999</v>
      </c>
      <c r="Q1352" s="5">
        <v>-999</v>
      </c>
      <c r="R1352" s="5">
        <v>0.35699999999999998</v>
      </c>
      <c r="S1352" s="34">
        <f>ROUND((0.6105*(EXP((17.273*E1352)/(E1352+237.3))))*(100-H1352)/100,3)</f>
        <v>0.83799999999999997</v>
      </c>
      <c r="T1352" s="6">
        <f>IF(V1352&lt;V1353,L1352,0)</f>
        <v>-999</v>
      </c>
      <c r="U1352" s="6">
        <f>IF(T1352&gt;0,M1352,-999)</f>
        <v>-999</v>
      </c>
      <c r="V1352">
        <v>199504</v>
      </c>
      <c r="W1352">
        <v>1995</v>
      </c>
    </row>
    <row r="1353" spans="1:23" x14ac:dyDescent="0.25">
      <c r="A1353" s="14">
        <v>34820</v>
      </c>
      <c r="B1353" s="3">
        <v>121</v>
      </c>
      <c r="C1353" s="4">
        <v>18.21</v>
      </c>
      <c r="D1353" s="5">
        <v>4.2</v>
      </c>
      <c r="E1353" s="5">
        <v>9.5</v>
      </c>
      <c r="F1353" s="5">
        <v>-1.2</v>
      </c>
      <c r="G1353" s="4">
        <v>56.9</v>
      </c>
      <c r="H1353" s="4">
        <v>34.700000000000003</v>
      </c>
      <c r="I1353" s="4">
        <v>1.2</v>
      </c>
      <c r="J1353" s="4">
        <v>5.6</v>
      </c>
      <c r="K1353" s="4">
        <v>0</v>
      </c>
      <c r="L1353" s="4">
        <v>-999</v>
      </c>
      <c r="M1353" s="4">
        <v>-999</v>
      </c>
      <c r="N1353" s="4">
        <v>-999</v>
      </c>
      <c r="O1353" s="4">
        <v>-0.1</v>
      </c>
      <c r="P1353" s="5">
        <v>-999</v>
      </c>
      <c r="Q1353" s="5">
        <v>-999</v>
      </c>
      <c r="R1353" s="5">
        <v>0.41099999999999998</v>
      </c>
      <c r="S1353" s="34">
        <f>ROUND((0.6105*(EXP((17.273*E1353)/(E1353+237.3))))*(100-H1353)/100,3)</f>
        <v>0.77500000000000002</v>
      </c>
      <c r="T1353" s="6">
        <f>IF(V1353&lt;V1354,L1353,0)</f>
        <v>0</v>
      </c>
      <c r="U1353" s="6">
        <f>IF(T1353&gt;0,M1353,-999)</f>
        <v>-999</v>
      </c>
      <c r="V1353">
        <v>199505</v>
      </c>
      <c r="W1353">
        <v>1995</v>
      </c>
    </row>
    <row r="1354" spans="1:23" x14ac:dyDescent="0.25">
      <c r="A1354" s="14">
        <v>34821</v>
      </c>
      <c r="B1354" s="3">
        <v>122</v>
      </c>
      <c r="C1354" s="4">
        <v>7.92</v>
      </c>
      <c r="D1354" s="5">
        <v>1.5</v>
      </c>
      <c r="E1354" s="5">
        <v>5.0999999999999996</v>
      </c>
      <c r="F1354" s="5">
        <v>-1.7</v>
      </c>
      <c r="G1354" s="4">
        <v>89.6</v>
      </c>
      <c r="H1354" s="4">
        <v>70.900000000000006</v>
      </c>
      <c r="I1354" s="4">
        <v>0.8</v>
      </c>
      <c r="J1354" s="4">
        <v>4.4000000000000004</v>
      </c>
      <c r="K1354" s="4">
        <v>2</v>
      </c>
      <c r="L1354" s="4">
        <v>-999</v>
      </c>
      <c r="M1354" s="4">
        <v>-999</v>
      </c>
      <c r="N1354" s="4">
        <v>-999</v>
      </c>
      <c r="O1354" s="4">
        <v>-0.1</v>
      </c>
      <c r="P1354" s="5">
        <v>-999</v>
      </c>
      <c r="Q1354" s="5">
        <v>-999</v>
      </c>
      <c r="R1354" s="5">
        <v>0.621</v>
      </c>
      <c r="S1354" s="34">
        <f>ROUND((0.6105*(EXP((17.273*E1354)/(E1354+237.3))))*(100-H1354)/100,3)</f>
        <v>0.25600000000000001</v>
      </c>
      <c r="T1354" s="6">
        <f>IF(V1354&lt;V1355,L1354,0)</f>
        <v>0</v>
      </c>
      <c r="U1354" s="6">
        <f>IF(T1354&gt;0,M1354,-999)</f>
        <v>-999</v>
      </c>
      <c r="V1354">
        <v>199505</v>
      </c>
      <c r="W1354">
        <v>1995</v>
      </c>
    </row>
    <row r="1355" spans="1:23" x14ac:dyDescent="0.25">
      <c r="A1355" s="14">
        <v>34822</v>
      </c>
      <c r="B1355" s="3">
        <v>123</v>
      </c>
      <c r="C1355" s="4">
        <v>20.49</v>
      </c>
      <c r="D1355" s="5">
        <v>1.4</v>
      </c>
      <c r="E1355" s="5">
        <v>8.6</v>
      </c>
      <c r="F1355" s="5">
        <v>-3.9</v>
      </c>
      <c r="G1355" s="4">
        <v>73.3</v>
      </c>
      <c r="H1355" s="4">
        <v>34</v>
      </c>
      <c r="I1355" s="4">
        <v>0.8</v>
      </c>
      <c r="J1355" s="4">
        <v>4.0999999999999996</v>
      </c>
      <c r="K1355" s="4">
        <v>2</v>
      </c>
      <c r="L1355" s="4">
        <v>-999</v>
      </c>
      <c r="M1355" s="4">
        <v>-999</v>
      </c>
      <c r="N1355" s="4">
        <v>-999</v>
      </c>
      <c r="O1355" s="4">
        <v>0</v>
      </c>
      <c r="P1355" s="5">
        <v>-999</v>
      </c>
      <c r="Q1355" s="5">
        <v>-999</v>
      </c>
      <c r="R1355" s="5">
        <v>0.38</v>
      </c>
      <c r="S1355" s="34">
        <f>ROUND((0.6105*(EXP((17.273*E1355)/(E1355+237.3))))*(100-H1355)/100,3)</f>
        <v>0.73699999999999999</v>
      </c>
      <c r="T1355" s="6">
        <f>IF(V1355&lt;V1356,L1355,0)</f>
        <v>0</v>
      </c>
      <c r="U1355" s="6">
        <f>IF(T1355&gt;0,M1355,-999)</f>
        <v>-999</v>
      </c>
      <c r="V1355">
        <v>199505</v>
      </c>
      <c r="W1355">
        <v>1995</v>
      </c>
    </row>
    <row r="1356" spans="1:23" x14ac:dyDescent="0.25">
      <c r="A1356" s="14">
        <v>34823</v>
      </c>
      <c r="B1356" s="3">
        <v>124</v>
      </c>
      <c r="C1356" s="4">
        <v>12.11</v>
      </c>
      <c r="D1356" s="5">
        <v>2.6</v>
      </c>
      <c r="E1356" s="5">
        <v>9.3000000000000007</v>
      </c>
      <c r="F1356" s="5">
        <v>-4.2</v>
      </c>
      <c r="G1356" s="4">
        <v>72.099999999999994</v>
      </c>
      <c r="H1356" s="4">
        <v>36.9</v>
      </c>
      <c r="I1356" s="4">
        <v>0.6</v>
      </c>
      <c r="J1356" s="4">
        <v>3.5</v>
      </c>
      <c r="K1356" s="4">
        <v>0</v>
      </c>
      <c r="L1356" s="4">
        <v>-999</v>
      </c>
      <c r="M1356" s="4">
        <v>-999</v>
      </c>
      <c r="N1356" s="4">
        <v>-999</v>
      </c>
      <c r="O1356" s="4">
        <v>0</v>
      </c>
      <c r="P1356" s="5">
        <v>-999</v>
      </c>
      <c r="Q1356" s="5">
        <v>-999</v>
      </c>
      <c r="R1356" s="5">
        <v>0.43099999999999999</v>
      </c>
      <c r="S1356" s="34">
        <f>ROUND((0.6105*(EXP((17.273*E1356)/(E1356+237.3))))*(100-H1356)/100,3)</f>
        <v>0.73899999999999999</v>
      </c>
      <c r="T1356" s="6">
        <f>IF(V1356&lt;V1357,L1356,0)</f>
        <v>0</v>
      </c>
      <c r="U1356" s="6">
        <f>IF(T1356&gt;0,M1356,-999)</f>
        <v>-999</v>
      </c>
      <c r="V1356">
        <v>199505</v>
      </c>
      <c r="W1356">
        <v>1995</v>
      </c>
    </row>
    <row r="1357" spans="1:23" x14ac:dyDescent="0.25">
      <c r="A1357" s="14">
        <v>34824</v>
      </c>
      <c r="B1357" s="3">
        <v>125</v>
      </c>
      <c r="C1357" s="4">
        <v>10.25</v>
      </c>
      <c r="D1357" s="5">
        <v>2.9</v>
      </c>
      <c r="E1357" s="5">
        <v>7.8</v>
      </c>
      <c r="F1357" s="5">
        <v>0.2</v>
      </c>
      <c r="G1357" s="4">
        <v>80.900000000000006</v>
      </c>
      <c r="H1357" s="4">
        <v>53.5</v>
      </c>
      <c r="I1357" s="4">
        <v>1</v>
      </c>
      <c r="J1357" s="4">
        <v>4.3</v>
      </c>
      <c r="K1357" s="4">
        <v>0</v>
      </c>
      <c r="L1357" s="4">
        <v>-999</v>
      </c>
      <c r="M1357" s="4">
        <v>-999</v>
      </c>
      <c r="N1357" s="4">
        <v>-999</v>
      </c>
      <c r="O1357" s="4">
        <v>0</v>
      </c>
      <c r="P1357" s="5">
        <v>-999</v>
      </c>
      <c r="Q1357" s="5">
        <v>-999</v>
      </c>
      <c r="R1357" s="5">
        <v>0.56699999999999995</v>
      </c>
      <c r="S1357" s="34">
        <f>ROUND((0.6105*(EXP((17.273*E1357)/(E1357+237.3))))*(100-H1357)/100,3)</f>
        <v>0.49199999999999999</v>
      </c>
      <c r="T1357" s="6">
        <f>IF(V1357&lt;V1358,L1357,0)</f>
        <v>0</v>
      </c>
      <c r="U1357" s="6">
        <f>IF(T1357&gt;0,M1357,-999)</f>
        <v>-999</v>
      </c>
      <c r="V1357">
        <v>199505</v>
      </c>
      <c r="W1357">
        <v>1995</v>
      </c>
    </row>
    <row r="1358" spans="1:23" x14ac:dyDescent="0.25">
      <c r="A1358" s="14">
        <v>34825</v>
      </c>
      <c r="B1358" s="3">
        <v>126</v>
      </c>
      <c r="C1358" s="4">
        <v>17.440000000000001</v>
      </c>
      <c r="D1358" s="5">
        <v>5.2</v>
      </c>
      <c r="E1358" s="5">
        <v>9.8000000000000007</v>
      </c>
      <c r="F1358" s="5">
        <v>1.1000000000000001</v>
      </c>
      <c r="G1358" s="4">
        <v>62.6</v>
      </c>
      <c r="H1358" s="4">
        <v>38.1</v>
      </c>
      <c r="I1358" s="4">
        <v>0.9</v>
      </c>
      <c r="J1358" s="4">
        <v>6.3</v>
      </c>
      <c r="K1358" s="4">
        <v>0</v>
      </c>
      <c r="L1358" s="4">
        <v>-999</v>
      </c>
      <c r="M1358" s="4">
        <v>-999</v>
      </c>
      <c r="N1358" s="4">
        <v>-999</v>
      </c>
      <c r="O1358" s="4">
        <v>0</v>
      </c>
      <c r="P1358" s="5">
        <v>-999</v>
      </c>
      <c r="Q1358" s="5">
        <v>-999</v>
      </c>
      <c r="R1358" s="5">
        <v>0.46200000000000002</v>
      </c>
      <c r="S1358" s="34">
        <f>ROUND((0.6105*(EXP((17.273*E1358)/(E1358+237.3))))*(100-H1358)/100,3)</f>
        <v>0.75</v>
      </c>
      <c r="T1358" s="6">
        <f>IF(V1358&lt;V1359,L1358,0)</f>
        <v>0</v>
      </c>
      <c r="U1358" s="6">
        <f>IF(T1358&gt;0,M1358,-999)</f>
        <v>-999</v>
      </c>
      <c r="V1358">
        <v>199505</v>
      </c>
      <c r="W1358">
        <v>1995</v>
      </c>
    </row>
    <row r="1359" spans="1:23" x14ac:dyDescent="0.25">
      <c r="A1359" s="14">
        <v>34826</v>
      </c>
      <c r="B1359" s="3">
        <v>127</v>
      </c>
      <c r="C1359" s="4">
        <v>12.24</v>
      </c>
      <c r="D1359" s="5">
        <v>4.2</v>
      </c>
      <c r="E1359" s="5">
        <v>8.1999999999999993</v>
      </c>
      <c r="F1359" s="5">
        <v>0.9</v>
      </c>
      <c r="G1359" s="4">
        <v>81.3</v>
      </c>
      <c r="H1359" s="4">
        <v>63.4</v>
      </c>
      <c r="I1359" s="4">
        <v>1.2</v>
      </c>
      <c r="J1359" s="4">
        <v>5.0999999999999996</v>
      </c>
      <c r="K1359" s="4">
        <v>8</v>
      </c>
      <c r="L1359" s="4">
        <v>-999</v>
      </c>
      <c r="M1359" s="4">
        <v>-999</v>
      </c>
      <c r="N1359" s="4">
        <v>-999</v>
      </c>
      <c r="O1359" s="4">
        <v>0.1</v>
      </c>
      <c r="P1359" s="5">
        <v>-999</v>
      </c>
      <c r="Q1359" s="5">
        <v>-999</v>
      </c>
      <c r="R1359" s="5">
        <v>0.69</v>
      </c>
      <c r="S1359" s="34">
        <f>ROUND((0.6105*(EXP((17.273*E1359)/(E1359+237.3))))*(100-H1359)/100,3)</f>
        <v>0.39800000000000002</v>
      </c>
      <c r="T1359" s="6">
        <f>IF(V1359&lt;V1360,L1359,0)</f>
        <v>0</v>
      </c>
      <c r="U1359" s="6">
        <f>IF(T1359&gt;0,M1359,-999)</f>
        <v>-999</v>
      </c>
      <c r="V1359">
        <v>199505</v>
      </c>
      <c r="W1359">
        <v>1995</v>
      </c>
    </row>
    <row r="1360" spans="1:23" x14ac:dyDescent="0.25">
      <c r="A1360" s="14">
        <v>34827</v>
      </c>
      <c r="B1360" s="3">
        <v>128</v>
      </c>
      <c r="C1360" s="4">
        <v>20.2</v>
      </c>
      <c r="D1360" s="5">
        <v>7</v>
      </c>
      <c r="E1360" s="5">
        <v>12.6</v>
      </c>
      <c r="F1360" s="5">
        <v>3.1</v>
      </c>
      <c r="G1360" s="4">
        <v>59.4</v>
      </c>
      <c r="H1360" s="4">
        <v>39.5</v>
      </c>
      <c r="I1360" s="4">
        <v>1.4</v>
      </c>
      <c r="J1360" s="4">
        <v>5.8</v>
      </c>
      <c r="K1360" s="4">
        <v>1</v>
      </c>
      <c r="L1360" s="4">
        <v>-999</v>
      </c>
      <c r="M1360" s="4">
        <v>-999</v>
      </c>
      <c r="N1360" s="4">
        <v>-999</v>
      </c>
      <c r="O1360" s="4">
        <v>0.1</v>
      </c>
      <c r="P1360" s="5">
        <v>-999</v>
      </c>
      <c r="Q1360" s="5">
        <v>-999</v>
      </c>
      <c r="R1360" s="5">
        <v>0.57599999999999996</v>
      </c>
      <c r="S1360" s="34">
        <f>ROUND((0.6105*(EXP((17.273*E1360)/(E1360+237.3))))*(100-H1360)/100,3)</f>
        <v>0.88200000000000001</v>
      </c>
      <c r="T1360" s="6">
        <f>IF(V1360&lt;V1361,L1360,0)</f>
        <v>0</v>
      </c>
      <c r="U1360" s="6">
        <f>IF(T1360&gt;0,M1360,-999)</f>
        <v>-999</v>
      </c>
      <c r="V1360">
        <v>199505</v>
      </c>
      <c r="W1360">
        <v>1995</v>
      </c>
    </row>
    <row r="1361" spans="1:23" x14ac:dyDescent="0.25">
      <c r="A1361" s="14">
        <v>34828</v>
      </c>
      <c r="B1361" s="3">
        <v>129</v>
      </c>
      <c r="C1361" s="4">
        <v>15.56</v>
      </c>
      <c r="D1361" s="5">
        <v>6.2</v>
      </c>
      <c r="E1361" s="5">
        <v>10.7</v>
      </c>
      <c r="F1361" s="5">
        <v>4.0999999999999996</v>
      </c>
      <c r="G1361" s="4">
        <v>72.099999999999994</v>
      </c>
      <c r="H1361" s="4">
        <v>55.8</v>
      </c>
      <c r="I1361" s="4">
        <v>1.8</v>
      </c>
      <c r="J1361" s="4">
        <v>6.8</v>
      </c>
      <c r="K1361" s="4">
        <v>0</v>
      </c>
      <c r="L1361" s="4">
        <v>-999</v>
      </c>
      <c r="M1361" s="4">
        <v>-999</v>
      </c>
      <c r="N1361" s="4">
        <v>-999</v>
      </c>
      <c r="O1361" s="4">
        <v>0.2</v>
      </c>
      <c r="P1361" s="5">
        <v>-999</v>
      </c>
      <c r="Q1361" s="5">
        <v>-999</v>
      </c>
      <c r="R1361" s="5">
        <v>0.71799999999999997</v>
      </c>
      <c r="S1361" s="34">
        <f>ROUND((0.6105*(EXP((17.273*E1361)/(E1361+237.3))))*(100-H1361)/100,3)</f>
        <v>0.56899999999999995</v>
      </c>
      <c r="T1361" s="6">
        <f>IF(V1361&lt;V1362,L1361,0)</f>
        <v>0</v>
      </c>
      <c r="U1361" s="6">
        <f>IF(T1361&gt;0,M1361,-999)</f>
        <v>-999</v>
      </c>
      <c r="V1361">
        <v>199505</v>
      </c>
      <c r="W1361">
        <v>1995</v>
      </c>
    </row>
    <row r="1362" spans="1:23" x14ac:dyDescent="0.25">
      <c r="A1362" s="14">
        <v>34829</v>
      </c>
      <c r="B1362" s="3">
        <v>130</v>
      </c>
      <c r="C1362" s="4">
        <v>16.23</v>
      </c>
      <c r="D1362" s="5">
        <v>4.8</v>
      </c>
      <c r="E1362" s="5">
        <v>10.8</v>
      </c>
      <c r="F1362" s="5">
        <v>1.5</v>
      </c>
      <c r="G1362" s="4">
        <v>85.2</v>
      </c>
      <c r="H1362" s="4">
        <v>59.9</v>
      </c>
      <c r="I1362" s="4">
        <v>1</v>
      </c>
      <c r="J1362" s="4">
        <v>4.3</v>
      </c>
      <c r="K1362" s="4">
        <v>4</v>
      </c>
      <c r="L1362" s="4">
        <v>-999</v>
      </c>
      <c r="M1362" s="4">
        <v>-999</v>
      </c>
      <c r="N1362" s="4">
        <v>-999</v>
      </c>
      <c r="O1362" s="4">
        <v>0.2</v>
      </c>
      <c r="P1362" s="5">
        <v>-999</v>
      </c>
      <c r="Q1362" s="5">
        <v>-999</v>
      </c>
      <c r="R1362" s="5">
        <v>0.77600000000000002</v>
      </c>
      <c r="S1362" s="34">
        <f>ROUND((0.6105*(EXP((17.273*E1362)/(E1362+237.3))))*(100-H1362)/100,3)</f>
        <v>0.51900000000000002</v>
      </c>
      <c r="T1362" s="6">
        <f>IF(V1362&lt;V1363,L1362,0)</f>
        <v>0</v>
      </c>
      <c r="U1362" s="6">
        <f>IF(T1362&gt;0,M1362,-999)</f>
        <v>-999</v>
      </c>
      <c r="V1362">
        <v>199505</v>
      </c>
      <c r="W1362">
        <v>1995</v>
      </c>
    </row>
    <row r="1363" spans="1:23" x14ac:dyDescent="0.25">
      <c r="A1363" s="14">
        <v>34830</v>
      </c>
      <c r="B1363" s="3">
        <v>131</v>
      </c>
      <c r="C1363" s="4">
        <v>9.2100000000000009</v>
      </c>
      <c r="D1363" s="5">
        <v>1</v>
      </c>
      <c r="E1363" s="5">
        <v>4.5</v>
      </c>
      <c r="F1363" s="5">
        <v>-1.8</v>
      </c>
      <c r="G1363" s="4">
        <v>95.5</v>
      </c>
      <c r="H1363" s="4">
        <v>83.4</v>
      </c>
      <c r="I1363" s="4">
        <v>0.6</v>
      </c>
      <c r="J1363" s="4">
        <v>3.1</v>
      </c>
      <c r="K1363" s="4">
        <v>11</v>
      </c>
      <c r="L1363" s="4">
        <v>-999</v>
      </c>
      <c r="M1363" s="4">
        <v>-999</v>
      </c>
      <c r="N1363" s="4">
        <v>-999</v>
      </c>
      <c r="O1363" s="4">
        <v>0.2</v>
      </c>
      <c r="P1363" s="5">
        <v>-999</v>
      </c>
      <c r="Q1363" s="5">
        <v>-999</v>
      </c>
      <c r="R1363" s="5">
        <v>0.70199999999999996</v>
      </c>
      <c r="S1363" s="34">
        <f>ROUND((0.6105*(EXP((17.273*E1363)/(E1363+237.3))))*(100-H1363)/100,3)</f>
        <v>0.14000000000000001</v>
      </c>
      <c r="T1363" s="6">
        <f>IF(V1363&lt;V1364,L1363,0)</f>
        <v>0</v>
      </c>
      <c r="U1363" s="6">
        <f>IF(T1363&gt;0,M1363,-999)</f>
        <v>-999</v>
      </c>
      <c r="V1363">
        <v>199505</v>
      </c>
      <c r="W1363">
        <v>1995</v>
      </c>
    </row>
    <row r="1364" spans="1:23" x14ac:dyDescent="0.25">
      <c r="A1364" s="14">
        <v>34831</v>
      </c>
      <c r="B1364" s="3">
        <v>132</v>
      </c>
      <c r="C1364" s="4">
        <v>9</v>
      </c>
      <c r="D1364" s="5">
        <v>0.9</v>
      </c>
      <c r="E1364" s="5">
        <v>4.7</v>
      </c>
      <c r="F1364" s="5">
        <v>-2.1</v>
      </c>
      <c r="G1364" s="4">
        <v>89.4</v>
      </c>
      <c r="H1364" s="4">
        <v>64</v>
      </c>
      <c r="I1364" s="4">
        <v>0.5</v>
      </c>
      <c r="J1364" s="4">
        <v>3.9</v>
      </c>
      <c r="K1364" s="4">
        <v>4</v>
      </c>
      <c r="L1364" s="4">
        <v>-999</v>
      </c>
      <c r="M1364" s="4">
        <v>-999</v>
      </c>
      <c r="N1364" s="4">
        <v>-999</v>
      </c>
      <c r="O1364" s="4">
        <v>0.1</v>
      </c>
      <c r="P1364" s="5">
        <v>-999</v>
      </c>
      <c r="Q1364" s="5">
        <v>-999</v>
      </c>
      <c r="R1364" s="5">
        <v>0.54800000000000004</v>
      </c>
      <c r="S1364" s="34">
        <f>ROUND((0.6105*(EXP((17.273*E1364)/(E1364+237.3))))*(100-H1364)/100,3)</f>
        <v>0.307</v>
      </c>
      <c r="T1364" s="6">
        <f>IF(V1364&lt;V1365,L1364,0)</f>
        <v>0</v>
      </c>
      <c r="U1364" s="6">
        <f>IF(T1364&gt;0,M1364,-999)</f>
        <v>-999</v>
      </c>
      <c r="V1364">
        <v>199505</v>
      </c>
      <c r="W1364">
        <v>1995</v>
      </c>
    </row>
    <row r="1365" spans="1:23" x14ac:dyDescent="0.25">
      <c r="A1365" s="14">
        <v>34832</v>
      </c>
      <c r="B1365" s="3">
        <v>133</v>
      </c>
      <c r="C1365" s="4">
        <v>27.7</v>
      </c>
      <c r="D1365" s="5">
        <v>7</v>
      </c>
      <c r="E1365" s="5">
        <v>14.1</v>
      </c>
      <c r="F1365" s="5">
        <v>-0.4</v>
      </c>
      <c r="G1365" s="4">
        <v>60.3</v>
      </c>
      <c r="H1365" s="4">
        <v>27.5</v>
      </c>
      <c r="I1365" s="4">
        <v>0.8</v>
      </c>
      <c r="J1365" s="4">
        <v>3.8</v>
      </c>
      <c r="K1365" s="4">
        <v>0</v>
      </c>
      <c r="L1365" s="4">
        <v>-999</v>
      </c>
      <c r="M1365" s="4">
        <v>-999</v>
      </c>
      <c r="N1365" s="4">
        <v>-999</v>
      </c>
      <c r="O1365" s="4">
        <v>0.2</v>
      </c>
      <c r="P1365" s="5">
        <v>-999</v>
      </c>
      <c r="Q1365" s="5">
        <v>-999</v>
      </c>
      <c r="R1365" s="5">
        <v>0.441</v>
      </c>
      <c r="S1365" s="34">
        <f>ROUND((0.6105*(EXP((17.273*E1365)/(E1365+237.3))))*(100-H1365)/100,3)</f>
        <v>1.1659999999999999</v>
      </c>
      <c r="T1365" s="6">
        <f>IF(V1365&lt;V1366,L1365,0)</f>
        <v>0</v>
      </c>
      <c r="U1365" s="6">
        <f>IF(T1365&gt;0,M1365,-999)</f>
        <v>-999</v>
      </c>
      <c r="V1365">
        <v>199505</v>
      </c>
      <c r="W1365">
        <v>1995</v>
      </c>
    </row>
    <row r="1366" spans="1:23" x14ac:dyDescent="0.25">
      <c r="A1366" s="14">
        <v>34833</v>
      </c>
      <c r="B1366" s="3">
        <v>134</v>
      </c>
      <c r="C1366" s="4">
        <v>20.48</v>
      </c>
      <c r="D1366" s="5">
        <v>9.8000000000000007</v>
      </c>
      <c r="E1366" s="5">
        <v>16.100000000000001</v>
      </c>
      <c r="F1366" s="5">
        <v>1.1000000000000001</v>
      </c>
      <c r="G1366" s="4">
        <v>46.8</v>
      </c>
      <c r="H1366" s="4">
        <v>24.7</v>
      </c>
      <c r="I1366" s="4">
        <v>0.9</v>
      </c>
      <c r="J1366" s="4">
        <v>4.8</v>
      </c>
      <c r="K1366" s="4">
        <v>0</v>
      </c>
      <c r="L1366" s="4">
        <v>-999</v>
      </c>
      <c r="M1366" s="4">
        <v>-999</v>
      </c>
      <c r="N1366" s="4">
        <v>-999</v>
      </c>
      <c r="O1366" s="4">
        <v>0.4</v>
      </c>
      <c r="P1366" s="5">
        <v>-999</v>
      </c>
      <c r="Q1366" s="5">
        <v>-999</v>
      </c>
      <c r="R1366" s="5">
        <v>0.45200000000000001</v>
      </c>
      <c r="S1366" s="34">
        <f>ROUND((0.6105*(EXP((17.273*E1366)/(E1366+237.3))))*(100-H1366)/100,3)</f>
        <v>1.3779999999999999</v>
      </c>
      <c r="T1366" s="6">
        <f>IF(V1366&lt;V1367,L1366,0)</f>
        <v>0</v>
      </c>
      <c r="U1366" s="6">
        <f>IF(T1366&gt;0,M1366,-999)</f>
        <v>-999</v>
      </c>
      <c r="V1366">
        <v>199505</v>
      </c>
      <c r="W1366">
        <v>1995</v>
      </c>
    </row>
    <row r="1367" spans="1:23" x14ac:dyDescent="0.25">
      <c r="A1367" s="14">
        <v>34834</v>
      </c>
      <c r="B1367" s="3">
        <v>135</v>
      </c>
      <c r="C1367" s="4">
        <v>26.23</v>
      </c>
      <c r="D1367" s="5">
        <v>9.1</v>
      </c>
      <c r="E1367" s="5">
        <v>14.7</v>
      </c>
      <c r="F1367" s="5">
        <v>2.6</v>
      </c>
      <c r="G1367" s="4">
        <v>54.8</v>
      </c>
      <c r="H1367" s="4">
        <v>30.1</v>
      </c>
      <c r="I1367" s="4">
        <v>0.9</v>
      </c>
      <c r="J1367" s="4">
        <v>4.3</v>
      </c>
      <c r="K1367" s="4">
        <v>0</v>
      </c>
      <c r="L1367" s="4">
        <v>-999</v>
      </c>
      <c r="M1367" s="4">
        <v>-999</v>
      </c>
      <c r="N1367" s="4">
        <v>-999</v>
      </c>
      <c r="O1367" s="4">
        <v>0.7</v>
      </c>
      <c r="P1367" s="5">
        <v>-999</v>
      </c>
      <c r="Q1367" s="5">
        <v>-999</v>
      </c>
      <c r="R1367" s="5">
        <v>0.505</v>
      </c>
      <c r="S1367" s="34">
        <f>ROUND((0.6105*(EXP((17.273*E1367)/(E1367+237.3))))*(100-H1367)/100,3)</f>
        <v>1.169</v>
      </c>
      <c r="T1367" s="6">
        <f>IF(V1367&lt;V1368,L1367,0)</f>
        <v>0</v>
      </c>
      <c r="U1367" s="6">
        <f>IF(T1367&gt;0,M1367,-999)</f>
        <v>-999</v>
      </c>
      <c r="V1367">
        <v>199505</v>
      </c>
      <c r="W1367">
        <v>1995</v>
      </c>
    </row>
    <row r="1368" spans="1:23" x14ac:dyDescent="0.25">
      <c r="A1368" s="14">
        <v>34835</v>
      </c>
      <c r="B1368" s="3">
        <v>136</v>
      </c>
      <c r="C1368" s="4">
        <v>24.68</v>
      </c>
      <c r="D1368" s="5">
        <v>8.8000000000000007</v>
      </c>
      <c r="E1368" s="5">
        <v>16.3</v>
      </c>
      <c r="F1368" s="5">
        <v>1.2</v>
      </c>
      <c r="G1368" s="4">
        <v>65.900000000000006</v>
      </c>
      <c r="H1368" s="4">
        <v>35.4</v>
      </c>
      <c r="I1368" s="4">
        <v>0.9</v>
      </c>
      <c r="J1368" s="4">
        <v>4.3</v>
      </c>
      <c r="K1368" s="4">
        <v>0</v>
      </c>
      <c r="L1368" s="4">
        <v>-999</v>
      </c>
      <c r="M1368" s="4">
        <v>-999</v>
      </c>
      <c r="N1368" s="4">
        <v>-999</v>
      </c>
      <c r="O1368" s="4">
        <v>1.1000000000000001</v>
      </c>
      <c r="P1368" s="5">
        <v>-999</v>
      </c>
      <c r="Q1368" s="5">
        <v>-999</v>
      </c>
      <c r="R1368" s="5">
        <v>0.65400000000000003</v>
      </c>
      <c r="S1368" s="34">
        <f>ROUND((0.6105*(EXP((17.273*E1368)/(E1368+237.3))))*(100-H1368)/100,3)</f>
        <v>1.1970000000000001</v>
      </c>
      <c r="T1368" s="6">
        <f>IF(V1368&lt;V1369,L1368,0)</f>
        <v>0</v>
      </c>
      <c r="U1368" s="6">
        <f>IF(T1368&gt;0,M1368,-999)</f>
        <v>-999</v>
      </c>
      <c r="V1368">
        <v>199505</v>
      </c>
      <c r="W1368">
        <v>1995</v>
      </c>
    </row>
    <row r="1369" spans="1:23" x14ac:dyDescent="0.25">
      <c r="A1369" s="14">
        <v>34836</v>
      </c>
      <c r="B1369" s="3">
        <v>137</v>
      </c>
      <c r="C1369" s="4">
        <v>23.94</v>
      </c>
      <c r="D1369" s="5">
        <v>4.5</v>
      </c>
      <c r="E1369" s="5">
        <v>11.3</v>
      </c>
      <c r="F1369" s="5">
        <v>-1.1000000000000001</v>
      </c>
      <c r="G1369" s="4">
        <v>69.400000000000006</v>
      </c>
      <c r="H1369" s="4">
        <v>31.1</v>
      </c>
      <c r="I1369" s="4">
        <v>1.2</v>
      </c>
      <c r="J1369" s="4">
        <v>5.2</v>
      </c>
      <c r="K1369" s="4">
        <v>0</v>
      </c>
      <c r="L1369" s="4">
        <v>-999</v>
      </c>
      <c r="M1369" s="4">
        <v>-999</v>
      </c>
      <c r="N1369" s="4">
        <v>-999</v>
      </c>
      <c r="O1369" s="4">
        <v>2.6</v>
      </c>
      <c r="P1369" s="5">
        <v>-999</v>
      </c>
      <c r="Q1369" s="5">
        <v>-999</v>
      </c>
      <c r="R1369" s="5">
        <v>0.41599999999999998</v>
      </c>
      <c r="S1369" s="34">
        <f>ROUND((0.6105*(EXP((17.273*E1369)/(E1369+237.3))))*(100-H1369)/100,3)</f>
        <v>0.92200000000000004</v>
      </c>
      <c r="T1369" s="6">
        <f>IF(V1369&lt;V1370,L1369,0)</f>
        <v>0</v>
      </c>
      <c r="U1369" s="6">
        <f>IF(T1369&gt;0,M1369,-999)</f>
        <v>-999</v>
      </c>
      <c r="V1369">
        <v>199505</v>
      </c>
      <c r="W1369">
        <v>1995</v>
      </c>
    </row>
    <row r="1370" spans="1:23" x14ac:dyDescent="0.25">
      <c r="A1370" s="14">
        <v>34837</v>
      </c>
      <c r="B1370" s="3">
        <v>138</v>
      </c>
      <c r="C1370" s="4">
        <v>22.16</v>
      </c>
      <c r="D1370" s="5">
        <v>2.8</v>
      </c>
      <c r="E1370" s="5">
        <v>10.199999999999999</v>
      </c>
      <c r="F1370" s="5">
        <v>-2.4</v>
      </c>
      <c r="G1370" s="4">
        <v>66.2</v>
      </c>
      <c r="H1370" s="4">
        <v>30.9</v>
      </c>
      <c r="I1370" s="4">
        <v>0.8</v>
      </c>
      <c r="J1370" s="4">
        <v>4.5</v>
      </c>
      <c r="K1370" s="4">
        <v>0</v>
      </c>
      <c r="L1370" s="4">
        <v>0</v>
      </c>
      <c r="M1370" s="4">
        <v>-999</v>
      </c>
      <c r="N1370" s="4">
        <v>-999</v>
      </c>
      <c r="O1370" s="4">
        <v>4.7</v>
      </c>
      <c r="P1370" s="5">
        <v>-999</v>
      </c>
      <c r="Q1370" s="5">
        <v>-999</v>
      </c>
      <c r="R1370" s="5">
        <v>0.38400000000000001</v>
      </c>
      <c r="S1370" s="34">
        <f>ROUND((0.6105*(EXP((17.273*E1370)/(E1370+237.3))))*(100-H1370)/100,3)</f>
        <v>0.86</v>
      </c>
      <c r="T1370" s="6">
        <f>IF(V1370&lt;V1371,L1370,0)</f>
        <v>0</v>
      </c>
      <c r="U1370" s="6">
        <f>IF(T1370&gt;0,M1370,-999)</f>
        <v>-999</v>
      </c>
      <c r="V1370">
        <v>199505</v>
      </c>
      <c r="W1370">
        <v>1995</v>
      </c>
    </row>
    <row r="1371" spans="1:23" x14ac:dyDescent="0.25">
      <c r="A1371" s="14">
        <v>34838</v>
      </c>
      <c r="B1371" s="3">
        <v>139</v>
      </c>
      <c r="C1371" s="4">
        <v>28.91</v>
      </c>
      <c r="D1371" s="5">
        <v>5.0999999999999996</v>
      </c>
      <c r="E1371" s="5">
        <v>12.8</v>
      </c>
      <c r="F1371" s="5">
        <v>-3.4</v>
      </c>
      <c r="G1371" s="4">
        <v>48.7</v>
      </c>
      <c r="H1371" s="4">
        <v>18.2</v>
      </c>
      <c r="I1371" s="4">
        <v>0.7</v>
      </c>
      <c r="J1371" s="4">
        <v>3.7</v>
      </c>
      <c r="K1371" s="4">
        <v>0</v>
      </c>
      <c r="L1371" s="4">
        <v>0</v>
      </c>
      <c r="M1371" s="4">
        <v>-999</v>
      </c>
      <c r="N1371" s="4">
        <v>-999</v>
      </c>
      <c r="O1371" s="4">
        <v>7.3</v>
      </c>
      <c r="P1371" s="5">
        <v>-999</v>
      </c>
      <c r="Q1371" s="5">
        <v>-999</v>
      </c>
      <c r="R1371" s="5">
        <v>0.26900000000000002</v>
      </c>
      <c r="S1371" s="34">
        <f>ROUND((0.6105*(EXP((17.273*E1371)/(E1371+237.3))))*(100-H1371)/100,3)</f>
        <v>1.2090000000000001</v>
      </c>
      <c r="T1371" s="6">
        <f>IF(V1371&lt;V1372,L1371,0)</f>
        <v>0</v>
      </c>
      <c r="U1371" s="6">
        <f>IF(T1371&gt;0,M1371,-999)</f>
        <v>-999</v>
      </c>
      <c r="V1371">
        <v>199505</v>
      </c>
      <c r="W1371">
        <v>1995</v>
      </c>
    </row>
    <row r="1372" spans="1:23" x14ac:dyDescent="0.25">
      <c r="A1372" s="14">
        <v>34839</v>
      </c>
      <c r="B1372" s="3">
        <v>140</v>
      </c>
      <c r="C1372" s="4">
        <v>25.19</v>
      </c>
      <c r="D1372" s="5">
        <v>4.9000000000000004</v>
      </c>
      <c r="E1372" s="5">
        <v>11.2</v>
      </c>
      <c r="F1372" s="5">
        <v>-1.2</v>
      </c>
      <c r="G1372" s="4">
        <v>54.1</v>
      </c>
      <c r="H1372" s="4">
        <v>27.2</v>
      </c>
      <c r="I1372" s="4">
        <v>1</v>
      </c>
      <c r="J1372" s="4">
        <v>6</v>
      </c>
      <c r="K1372" s="4">
        <v>1</v>
      </c>
      <c r="L1372" s="4">
        <v>0</v>
      </c>
      <c r="M1372" s="4">
        <v>-999</v>
      </c>
      <c r="N1372" s="4">
        <v>-999</v>
      </c>
      <c r="O1372" s="4">
        <v>7.5</v>
      </c>
      <c r="P1372" s="5">
        <v>-999</v>
      </c>
      <c r="Q1372" s="5">
        <v>-999</v>
      </c>
      <c r="R1372" s="5">
        <v>0.36199999999999999</v>
      </c>
      <c r="S1372" s="34">
        <f>ROUND((0.6105*(EXP((17.273*E1372)/(E1372+237.3))))*(100-H1372)/100,3)</f>
        <v>0.96799999999999997</v>
      </c>
      <c r="T1372" s="6">
        <f>IF(V1372&lt;V1373,L1372,0)</f>
        <v>0</v>
      </c>
      <c r="U1372" s="6">
        <f>IF(T1372&gt;0,M1372,-999)</f>
        <v>-999</v>
      </c>
      <c r="V1372">
        <v>199505</v>
      </c>
      <c r="W1372">
        <v>1995</v>
      </c>
    </row>
    <row r="1373" spans="1:23" x14ac:dyDescent="0.25">
      <c r="A1373" s="14">
        <v>34840</v>
      </c>
      <c r="B1373" s="3">
        <v>141</v>
      </c>
      <c r="C1373" s="4">
        <v>29.08</v>
      </c>
      <c r="D1373" s="5">
        <v>5.2</v>
      </c>
      <c r="E1373" s="5">
        <v>12.7</v>
      </c>
      <c r="F1373" s="5">
        <v>-1.7</v>
      </c>
      <c r="G1373" s="4">
        <v>52.2</v>
      </c>
      <c r="H1373" s="4">
        <v>17.8</v>
      </c>
      <c r="I1373" s="4">
        <v>0.9</v>
      </c>
      <c r="J1373" s="4">
        <v>4.9000000000000004</v>
      </c>
      <c r="K1373" s="4">
        <v>0</v>
      </c>
      <c r="L1373" s="4">
        <v>0</v>
      </c>
      <c r="M1373" s="4">
        <v>-999</v>
      </c>
      <c r="N1373" s="4">
        <v>-999</v>
      </c>
      <c r="O1373" s="4">
        <v>8.4</v>
      </c>
      <c r="P1373" s="5">
        <v>-999</v>
      </c>
      <c r="Q1373" s="5">
        <v>-999</v>
      </c>
      <c r="R1373" s="5">
        <v>0.26100000000000001</v>
      </c>
      <c r="S1373" s="34">
        <f>ROUND((0.6105*(EXP((17.273*E1373)/(E1373+237.3))))*(100-H1373)/100,3)</f>
        <v>1.2070000000000001</v>
      </c>
      <c r="T1373" s="6">
        <f>IF(V1373&lt;V1374,L1373,0)</f>
        <v>0</v>
      </c>
      <c r="U1373" s="6">
        <f>IF(T1373&gt;0,M1373,-999)</f>
        <v>-999</v>
      </c>
      <c r="V1373">
        <v>199505</v>
      </c>
      <c r="W1373">
        <v>1995</v>
      </c>
    </row>
    <row r="1374" spans="1:23" x14ac:dyDescent="0.25">
      <c r="A1374" s="14">
        <v>34841</v>
      </c>
      <c r="B1374" s="3">
        <v>142</v>
      </c>
      <c r="C1374" s="4">
        <v>29.42</v>
      </c>
      <c r="D1374" s="5">
        <v>8.5</v>
      </c>
      <c r="E1374" s="5">
        <v>16.5</v>
      </c>
      <c r="F1374" s="5">
        <v>0.6</v>
      </c>
      <c r="G1374" s="4">
        <v>34.799999999999997</v>
      </c>
      <c r="H1374" s="4">
        <v>10.6</v>
      </c>
      <c r="I1374" s="4">
        <v>0.9</v>
      </c>
      <c r="J1374" s="4">
        <v>8.6999999999999993</v>
      </c>
      <c r="K1374" s="4">
        <v>1</v>
      </c>
      <c r="L1374" s="4">
        <v>0</v>
      </c>
      <c r="M1374" s="4">
        <v>-999</v>
      </c>
      <c r="N1374" s="4">
        <v>-999</v>
      </c>
      <c r="O1374" s="4">
        <v>9.1999999999999993</v>
      </c>
      <c r="P1374" s="5">
        <v>-999</v>
      </c>
      <c r="Q1374" s="5">
        <v>-999</v>
      </c>
      <c r="R1374" s="5">
        <v>0.19900000000000001</v>
      </c>
      <c r="S1374" s="34">
        <f>ROUND((0.6105*(EXP((17.273*E1374)/(E1374+237.3))))*(100-H1374)/100,3)</f>
        <v>1.6779999999999999</v>
      </c>
      <c r="T1374" s="6">
        <f>IF(V1374&lt;V1375,L1374,0)</f>
        <v>0</v>
      </c>
      <c r="U1374" s="6">
        <f>IF(T1374&gt;0,M1374,-999)</f>
        <v>-999</v>
      </c>
      <c r="V1374">
        <v>199505</v>
      </c>
      <c r="W1374">
        <v>1995</v>
      </c>
    </row>
    <row r="1375" spans="1:23" x14ac:dyDescent="0.25">
      <c r="A1375" s="14">
        <v>34842</v>
      </c>
      <c r="B1375" s="3">
        <v>143</v>
      </c>
      <c r="C1375" s="4">
        <v>22.5</v>
      </c>
      <c r="D1375" s="5">
        <v>10.1</v>
      </c>
      <c r="E1375" s="5">
        <v>16.8</v>
      </c>
      <c r="F1375" s="5">
        <v>1.3</v>
      </c>
      <c r="G1375" s="4">
        <v>33.299999999999997</v>
      </c>
      <c r="H1375" s="4">
        <v>15.1</v>
      </c>
      <c r="I1375" s="4">
        <v>0.7</v>
      </c>
      <c r="J1375" s="4">
        <v>4.2</v>
      </c>
      <c r="K1375" s="4">
        <v>0</v>
      </c>
      <c r="L1375" s="4">
        <v>0</v>
      </c>
      <c r="M1375" s="4">
        <v>-999</v>
      </c>
      <c r="N1375" s="4">
        <v>-999</v>
      </c>
      <c r="O1375" s="4">
        <v>9.6</v>
      </c>
      <c r="P1375" s="5">
        <v>-999</v>
      </c>
      <c r="Q1375" s="5">
        <v>-999</v>
      </c>
      <c r="R1375" s="5">
        <v>0.28799999999999998</v>
      </c>
      <c r="S1375" s="34">
        <f>ROUND((0.6105*(EXP((17.273*E1375)/(E1375+237.3))))*(100-H1375)/100,3)</f>
        <v>1.6240000000000001</v>
      </c>
      <c r="T1375" s="6">
        <f>IF(V1375&lt;V1376,L1375,0)</f>
        <v>0</v>
      </c>
      <c r="U1375" s="6">
        <f>IF(T1375&gt;0,M1375,-999)</f>
        <v>-999</v>
      </c>
      <c r="V1375">
        <v>199505</v>
      </c>
      <c r="W1375">
        <v>1995</v>
      </c>
    </row>
    <row r="1376" spans="1:23" x14ac:dyDescent="0.25">
      <c r="A1376" s="14">
        <v>34843</v>
      </c>
      <c r="B1376" s="3">
        <v>144</v>
      </c>
      <c r="C1376" s="4">
        <v>24.71</v>
      </c>
      <c r="D1376" s="5">
        <v>10.4</v>
      </c>
      <c r="E1376" s="5">
        <v>16.7</v>
      </c>
      <c r="F1376" s="5">
        <v>4.5</v>
      </c>
      <c r="G1376" s="4">
        <v>41.9</v>
      </c>
      <c r="H1376" s="4">
        <v>22.3</v>
      </c>
      <c r="I1376" s="4">
        <v>0.8</v>
      </c>
      <c r="J1376" s="4">
        <v>4.5999999999999996</v>
      </c>
      <c r="K1376" s="4">
        <v>0</v>
      </c>
      <c r="L1376" s="4">
        <v>0</v>
      </c>
      <c r="M1376" s="4">
        <v>-999</v>
      </c>
      <c r="N1376" s="4">
        <v>-999</v>
      </c>
      <c r="O1376" s="4">
        <v>11.1</v>
      </c>
      <c r="P1376" s="5">
        <v>-999</v>
      </c>
      <c r="Q1376" s="5">
        <v>-999</v>
      </c>
      <c r="R1376" s="5">
        <v>0.42299999999999999</v>
      </c>
      <c r="S1376" s="34">
        <f>ROUND((0.6105*(EXP((17.273*E1376)/(E1376+237.3))))*(100-H1376)/100,3)</f>
        <v>1.4770000000000001</v>
      </c>
      <c r="T1376" s="6">
        <f>IF(V1376&lt;V1377,L1376,0)</f>
        <v>0</v>
      </c>
      <c r="U1376" s="6">
        <f>IF(T1376&gt;0,M1376,-999)</f>
        <v>-999</v>
      </c>
      <c r="V1376">
        <v>199505</v>
      </c>
      <c r="W1376">
        <v>1995</v>
      </c>
    </row>
    <row r="1377" spans="1:23" x14ac:dyDescent="0.25">
      <c r="A1377" s="14">
        <v>34844</v>
      </c>
      <c r="B1377" s="3">
        <v>145</v>
      </c>
      <c r="C1377" s="4">
        <v>27.65</v>
      </c>
      <c r="D1377" s="5">
        <v>8.3000000000000007</v>
      </c>
      <c r="E1377" s="5">
        <v>15.2</v>
      </c>
      <c r="F1377" s="5">
        <v>0.4</v>
      </c>
      <c r="G1377" s="4">
        <v>53.4</v>
      </c>
      <c r="H1377" s="4">
        <v>23</v>
      </c>
      <c r="I1377" s="4">
        <v>1</v>
      </c>
      <c r="J1377" s="4">
        <v>5.2</v>
      </c>
      <c r="K1377" s="4">
        <v>0</v>
      </c>
      <c r="L1377" s="4">
        <v>0</v>
      </c>
      <c r="M1377" s="4">
        <v>-999</v>
      </c>
      <c r="N1377" s="4">
        <v>-999</v>
      </c>
      <c r="O1377" s="4">
        <v>11.7</v>
      </c>
      <c r="P1377" s="5">
        <v>-999</v>
      </c>
      <c r="Q1377" s="5">
        <v>-999</v>
      </c>
      <c r="R1377" s="5">
        <v>0.39700000000000002</v>
      </c>
      <c r="S1377" s="34">
        <f>ROUND((0.6105*(EXP((17.273*E1377)/(E1377+237.3))))*(100-H1377)/100,3)</f>
        <v>1.33</v>
      </c>
      <c r="T1377" s="6">
        <f>IF(V1377&lt;V1378,L1377,0)</f>
        <v>0</v>
      </c>
      <c r="U1377" s="6">
        <f>IF(T1377&gt;0,M1377,-999)</f>
        <v>-999</v>
      </c>
      <c r="V1377">
        <v>199505</v>
      </c>
      <c r="W1377">
        <v>1995</v>
      </c>
    </row>
    <row r="1378" spans="1:23" x14ac:dyDescent="0.25">
      <c r="A1378" s="14">
        <v>34845</v>
      </c>
      <c r="B1378" s="3">
        <v>146</v>
      </c>
      <c r="C1378" s="4">
        <v>28.27</v>
      </c>
      <c r="D1378" s="5">
        <v>8.1999999999999993</v>
      </c>
      <c r="E1378" s="5">
        <v>16.3</v>
      </c>
      <c r="F1378" s="5">
        <v>-1.4</v>
      </c>
      <c r="G1378" s="4">
        <v>48</v>
      </c>
      <c r="H1378" s="4">
        <v>13.9</v>
      </c>
      <c r="I1378" s="4">
        <v>0.7</v>
      </c>
      <c r="J1378" s="4">
        <v>4.3</v>
      </c>
      <c r="K1378" s="4">
        <v>0</v>
      </c>
      <c r="L1378" s="4">
        <v>0</v>
      </c>
      <c r="M1378" s="4">
        <v>-999</v>
      </c>
      <c r="N1378" s="4">
        <v>-999</v>
      </c>
      <c r="O1378" s="4">
        <v>11</v>
      </c>
      <c r="P1378" s="5">
        <v>-999</v>
      </c>
      <c r="Q1378" s="5">
        <v>-999</v>
      </c>
      <c r="R1378" s="5">
        <v>0.25700000000000001</v>
      </c>
      <c r="S1378" s="34">
        <f>ROUND((0.6105*(EXP((17.273*E1378)/(E1378+237.3))))*(100-H1378)/100,3)</f>
        <v>1.595</v>
      </c>
      <c r="T1378" s="6">
        <f>IF(V1378&lt;V1379,L1378,0)</f>
        <v>0</v>
      </c>
      <c r="U1378" s="6">
        <f>IF(T1378&gt;0,M1378,-999)</f>
        <v>-999</v>
      </c>
      <c r="V1378">
        <v>199505</v>
      </c>
      <c r="W1378">
        <v>1995</v>
      </c>
    </row>
    <row r="1379" spans="1:23" x14ac:dyDescent="0.25">
      <c r="A1379" s="14">
        <v>34846</v>
      </c>
      <c r="B1379" s="3">
        <v>147</v>
      </c>
      <c r="C1379" s="4">
        <v>29.09</v>
      </c>
      <c r="D1379" s="5">
        <v>12</v>
      </c>
      <c r="E1379" s="5">
        <v>19.899999999999999</v>
      </c>
      <c r="F1379" s="5">
        <v>3.3</v>
      </c>
      <c r="G1379" s="4">
        <v>47.1</v>
      </c>
      <c r="H1379" s="4">
        <v>18.899999999999999</v>
      </c>
      <c r="I1379" s="4">
        <v>0.7</v>
      </c>
      <c r="J1379" s="4">
        <v>4.3</v>
      </c>
      <c r="K1379" s="4">
        <v>0</v>
      </c>
      <c r="L1379" s="4">
        <v>0</v>
      </c>
      <c r="M1379" s="4">
        <v>-999</v>
      </c>
      <c r="N1379" s="4">
        <v>-999</v>
      </c>
      <c r="O1379" s="4">
        <v>12.4</v>
      </c>
      <c r="P1379" s="5">
        <v>-999</v>
      </c>
      <c r="Q1379" s="5">
        <v>-999</v>
      </c>
      <c r="R1379" s="5">
        <v>0.438</v>
      </c>
      <c r="S1379" s="34">
        <f>ROUND((0.6105*(EXP((17.273*E1379)/(E1379+237.3))))*(100-H1379)/100,3)</f>
        <v>1.8839999999999999</v>
      </c>
      <c r="T1379" s="6">
        <f>IF(V1379&lt;V1380,L1379,0)</f>
        <v>0</v>
      </c>
      <c r="U1379" s="6">
        <f>IF(T1379&gt;0,M1379,-999)</f>
        <v>-999</v>
      </c>
      <c r="V1379">
        <v>199505</v>
      </c>
      <c r="W1379">
        <v>1995</v>
      </c>
    </row>
    <row r="1380" spans="1:23" x14ac:dyDescent="0.25">
      <c r="A1380" s="14">
        <v>34847</v>
      </c>
      <c r="B1380" s="3">
        <v>148</v>
      </c>
      <c r="C1380" s="4">
        <v>27.75</v>
      </c>
      <c r="D1380" s="5">
        <v>14.6</v>
      </c>
      <c r="E1380" s="5">
        <v>22.7</v>
      </c>
      <c r="F1380" s="5">
        <v>4.2</v>
      </c>
      <c r="G1380" s="4">
        <v>45.3</v>
      </c>
      <c r="H1380" s="4">
        <v>20.2</v>
      </c>
      <c r="I1380" s="4">
        <v>0.8</v>
      </c>
      <c r="J1380" s="4">
        <v>4.2</v>
      </c>
      <c r="K1380" s="4">
        <v>0</v>
      </c>
      <c r="L1380" s="4">
        <v>0</v>
      </c>
      <c r="M1380" s="4">
        <v>-999</v>
      </c>
      <c r="N1380" s="4">
        <v>-999</v>
      </c>
      <c r="O1380" s="4">
        <v>13.4</v>
      </c>
      <c r="P1380" s="5">
        <v>-999</v>
      </c>
      <c r="Q1380" s="5">
        <v>-999</v>
      </c>
      <c r="R1380" s="5">
        <v>0.55900000000000005</v>
      </c>
      <c r="S1380" s="34">
        <f>ROUND((0.6105*(EXP((17.273*E1380)/(E1380+237.3))))*(100-H1380)/100,3)</f>
        <v>2.2010000000000001</v>
      </c>
      <c r="T1380" s="6">
        <f>IF(V1380&lt;V1381,L1380,0)</f>
        <v>0</v>
      </c>
      <c r="U1380" s="6">
        <f>IF(T1380&gt;0,M1380,-999)</f>
        <v>-999</v>
      </c>
      <c r="V1380">
        <v>199505</v>
      </c>
      <c r="W1380">
        <v>1995</v>
      </c>
    </row>
    <row r="1381" spans="1:23" x14ac:dyDescent="0.25">
      <c r="A1381" s="14">
        <v>34848</v>
      </c>
      <c r="B1381" s="3">
        <v>149</v>
      </c>
      <c r="C1381" s="4">
        <v>28.63</v>
      </c>
      <c r="D1381" s="5">
        <v>15.5</v>
      </c>
      <c r="E1381" s="5">
        <v>24.1</v>
      </c>
      <c r="F1381" s="5">
        <v>6.4</v>
      </c>
      <c r="G1381" s="4">
        <v>45.5</v>
      </c>
      <c r="H1381" s="4">
        <v>16.2</v>
      </c>
      <c r="I1381" s="4">
        <v>0.9</v>
      </c>
      <c r="J1381" s="4">
        <v>4.5</v>
      </c>
      <c r="K1381" s="4">
        <v>0</v>
      </c>
      <c r="L1381" s="4">
        <v>0</v>
      </c>
      <c r="M1381" s="4">
        <v>-999</v>
      </c>
      <c r="N1381" s="4">
        <v>-999</v>
      </c>
      <c r="O1381" s="4">
        <v>14.6</v>
      </c>
      <c r="P1381" s="5">
        <v>-999</v>
      </c>
      <c r="Q1381" s="5">
        <v>-999</v>
      </c>
      <c r="R1381" s="5">
        <v>0.48499999999999999</v>
      </c>
      <c r="S1381" s="34">
        <f>ROUND((0.6105*(EXP((17.273*E1381)/(E1381+237.3))))*(100-H1381)/100,3)</f>
        <v>2.5150000000000001</v>
      </c>
      <c r="T1381" s="6">
        <f>IF(V1381&lt;V1382,L1381,0)</f>
        <v>0</v>
      </c>
      <c r="U1381" s="6">
        <f>IF(T1381&gt;0,M1381,-999)</f>
        <v>-999</v>
      </c>
      <c r="V1381">
        <v>199505</v>
      </c>
      <c r="W1381">
        <v>1995</v>
      </c>
    </row>
    <row r="1382" spans="1:23" x14ac:dyDescent="0.25">
      <c r="A1382" s="14">
        <v>34849</v>
      </c>
      <c r="B1382" s="3">
        <v>150</v>
      </c>
      <c r="C1382" s="4">
        <v>27.79</v>
      </c>
      <c r="D1382" s="5">
        <v>12.8</v>
      </c>
      <c r="E1382" s="5">
        <v>20.2</v>
      </c>
      <c r="F1382" s="5">
        <v>5.9</v>
      </c>
      <c r="G1382" s="4">
        <v>47.5</v>
      </c>
      <c r="H1382" s="4">
        <v>29.9</v>
      </c>
      <c r="I1382" s="4">
        <v>1.1000000000000001</v>
      </c>
      <c r="J1382" s="4">
        <v>4.5</v>
      </c>
      <c r="K1382" s="4">
        <v>2</v>
      </c>
      <c r="L1382" s="4">
        <v>0</v>
      </c>
      <c r="M1382" s="4">
        <v>-999</v>
      </c>
      <c r="N1382" s="4">
        <v>-999</v>
      </c>
      <c r="O1382" s="4">
        <v>13.9</v>
      </c>
      <c r="P1382" s="5">
        <v>-999</v>
      </c>
      <c r="Q1382" s="5">
        <v>-999</v>
      </c>
      <c r="R1382" s="5">
        <v>0.70499999999999996</v>
      </c>
      <c r="S1382" s="34">
        <f>ROUND((0.6105*(EXP((17.273*E1382)/(E1382+237.3))))*(100-H1382)/100,3)</f>
        <v>1.659</v>
      </c>
      <c r="T1382" s="6">
        <f>IF(V1382&lt;V1383,L1382,0)</f>
        <v>0</v>
      </c>
      <c r="U1382" s="6">
        <f>IF(T1382&gt;0,M1382,-999)</f>
        <v>-999</v>
      </c>
      <c r="V1382">
        <v>199505</v>
      </c>
      <c r="W1382">
        <v>1995</v>
      </c>
    </row>
    <row r="1383" spans="1:23" x14ac:dyDescent="0.25">
      <c r="A1383" s="14">
        <v>34850</v>
      </c>
      <c r="B1383" s="3">
        <v>151</v>
      </c>
      <c r="C1383" s="4">
        <v>28.14</v>
      </c>
      <c r="D1383" s="5">
        <v>11.2</v>
      </c>
      <c r="E1383" s="5">
        <v>19.8</v>
      </c>
      <c r="F1383" s="5">
        <v>2.2000000000000002</v>
      </c>
      <c r="G1383" s="4">
        <v>50.7</v>
      </c>
      <c r="H1383" s="4">
        <v>21.1</v>
      </c>
      <c r="I1383" s="4">
        <v>0.8</v>
      </c>
      <c r="J1383" s="4">
        <v>5.3</v>
      </c>
      <c r="K1383" s="4">
        <v>1</v>
      </c>
      <c r="L1383" s="4">
        <v>0</v>
      </c>
      <c r="M1383" s="4">
        <v>-999</v>
      </c>
      <c r="N1383" s="4">
        <v>-999</v>
      </c>
      <c r="O1383" s="4">
        <v>13.1</v>
      </c>
      <c r="P1383" s="5">
        <v>-999</v>
      </c>
      <c r="Q1383" s="5">
        <v>-999</v>
      </c>
      <c r="R1383" s="5">
        <v>0.48599999999999999</v>
      </c>
      <c r="S1383" s="34">
        <f>ROUND((0.6105*(EXP((17.273*E1383)/(E1383+237.3))))*(100-H1383)/100,3)</f>
        <v>1.8220000000000001</v>
      </c>
      <c r="T1383" s="6">
        <f>IF(V1383&lt;V1384,L1383,0)</f>
        <v>0</v>
      </c>
      <c r="U1383" s="6">
        <f>IF(T1383&gt;0,M1383,-999)</f>
        <v>-999</v>
      </c>
      <c r="V1383">
        <v>199505</v>
      </c>
      <c r="W1383">
        <v>1995</v>
      </c>
    </row>
    <row r="1384" spans="1:23" x14ac:dyDescent="0.25">
      <c r="A1384" s="14">
        <v>34851</v>
      </c>
      <c r="B1384" s="3">
        <v>152</v>
      </c>
      <c r="C1384" s="4">
        <v>28.65</v>
      </c>
      <c r="D1384" s="5">
        <v>12.4</v>
      </c>
      <c r="E1384" s="5">
        <v>21.1</v>
      </c>
      <c r="F1384" s="5">
        <v>3.3</v>
      </c>
      <c r="G1384" s="4">
        <v>52.8</v>
      </c>
      <c r="H1384" s="4">
        <v>23.5</v>
      </c>
      <c r="I1384" s="4">
        <v>0.9</v>
      </c>
      <c r="J1384" s="4">
        <v>4.3</v>
      </c>
      <c r="K1384" s="4">
        <v>0</v>
      </c>
      <c r="L1384" s="4">
        <v>0</v>
      </c>
      <c r="M1384" s="4">
        <v>-999</v>
      </c>
      <c r="N1384" s="4">
        <v>-999</v>
      </c>
      <c r="O1384" s="4">
        <v>13.9</v>
      </c>
      <c r="P1384" s="5">
        <v>-999</v>
      </c>
      <c r="Q1384" s="5">
        <v>-999</v>
      </c>
      <c r="R1384" s="5">
        <v>0.58699999999999997</v>
      </c>
      <c r="S1384" s="34">
        <f>ROUND((0.6105*(EXP((17.273*E1384)/(E1384+237.3))))*(100-H1384)/100,3)</f>
        <v>1.9139999999999999</v>
      </c>
      <c r="T1384" s="6">
        <f>IF(V1384&lt;V1385,L1384,0)</f>
        <v>0</v>
      </c>
      <c r="U1384" s="6">
        <f>IF(T1384&gt;0,M1384,-999)</f>
        <v>-999</v>
      </c>
      <c r="V1384">
        <v>199506</v>
      </c>
      <c r="W1384">
        <v>1995</v>
      </c>
    </row>
    <row r="1385" spans="1:23" x14ac:dyDescent="0.25">
      <c r="A1385" s="14">
        <v>34852</v>
      </c>
      <c r="B1385" s="3">
        <v>153</v>
      </c>
      <c r="C1385" s="4">
        <v>16.91</v>
      </c>
      <c r="D1385" s="5">
        <v>11.3</v>
      </c>
      <c r="E1385" s="5">
        <v>17.899999999999999</v>
      </c>
      <c r="F1385" s="5">
        <v>5</v>
      </c>
      <c r="G1385" s="4">
        <v>56.7</v>
      </c>
      <c r="H1385" s="4">
        <v>32.5</v>
      </c>
      <c r="I1385" s="4">
        <v>0.6</v>
      </c>
      <c r="J1385" s="4">
        <v>3.4</v>
      </c>
      <c r="K1385" s="4">
        <v>1</v>
      </c>
      <c r="L1385" s="4">
        <v>0</v>
      </c>
      <c r="M1385" s="4">
        <v>-999</v>
      </c>
      <c r="N1385" s="4">
        <v>-999</v>
      </c>
      <c r="O1385" s="4">
        <v>12.7</v>
      </c>
      <c r="P1385" s="5">
        <v>-999</v>
      </c>
      <c r="Q1385" s="5">
        <v>-999</v>
      </c>
      <c r="R1385" s="5">
        <v>0.66600000000000004</v>
      </c>
      <c r="S1385" s="34">
        <f>ROUND((0.6105*(EXP((17.273*E1385)/(E1385+237.3))))*(100-H1385)/100,3)</f>
        <v>1.3839999999999999</v>
      </c>
      <c r="T1385" s="6">
        <f>IF(V1385&lt;V1386,L1385,0)</f>
        <v>0</v>
      </c>
      <c r="U1385" s="6">
        <f>IF(T1385&gt;0,M1385,-999)</f>
        <v>-999</v>
      </c>
      <c r="V1385">
        <v>199506</v>
      </c>
      <c r="W1385">
        <v>1995</v>
      </c>
    </row>
    <row r="1386" spans="1:23" x14ac:dyDescent="0.25">
      <c r="A1386" s="14">
        <v>34853</v>
      </c>
      <c r="B1386" s="3">
        <v>154</v>
      </c>
      <c r="C1386" s="4">
        <v>27.76</v>
      </c>
      <c r="D1386" s="5">
        <v>12.9</v>
      </c>
      <c r="E1386" s="5">
        <v>20.6</v>
      </c>
      <c r="F1386" s="5">
        <v>2.5</v>
      </c>
      <c r="G1386" s="4">
        <v>53</v>
      </c>
      <c r="H1386" s="4">
        <v>23.7</v>
      </c>
      <c r="I1386" s="4">
        <v>1.1000000000000001</v>
      </c>
      <c r="J1386" s="4">
        <v>4.7</v>
      </c>
      <c r="K1386" s="4">
        <v>0</v>
      </c>
      <c r="L1386" s="4">
        <v>0</v>
      </c>
      <c r="M1386" s="4">
        <v>-999</v>
      </c>
      <c r="N1386" s="4">
        <v>-999</v>
      </c>
      <c r="O1386" s="4">
        <v>13.4</v>
      </c>
      <c r="P1386" s="5">
        <v>-999</v>
      </c>
      <c r="Q1386" s="5">
        <v>-999</v>
      </c>
      <c r="R1386" s="5">
        <v>0.57299999999999995</v>
      </c>
      <c r="S1386" s="34">
        <f>ROUND((0.6105*(EXP((17.273*E1386)/(E1386+237.3))))*(100-H1386)/100,3)</f>
        <v>1.851</v>
      </c>
      <c r="T1386" s="6">
        <f>IF(V1386&lt;V1387,L1386,0)</f>
        <v>0</v>
      </c>
      <c r="U1386" s="6">
        <f>IF(T1386&gt;0,M1386,-999)</f>
        <v>-999</v>
      </c>
      <c r="V1386">
        <v>199506</v>
      </c>
      <c r="W1386">
        <v>1995</v>
      </c>
    </row>
    <row r="1387" spans="1:23" x14ac:dyDescent="0.25">
      <c r="A1387" s="14">
        <v>34854</v>
      </c>
      <c r="B1387" s="3">
        <v>155</v>
      </c>
      <c r="C1387" s="4">
        <v>10.029999999999999</v>
      </c>
      <c r="D1387" s="5">
        <v>9.6</v>
      </c>
      <c r="E1387" s="5">
        <v>16.2</v>
      </c>
      <c r="F1387" s="5">
        <v>4.5999999999999996</v>
      </c>
      <c r="G1387" s="4">
        <v>71.900000000000006</v>
      </c>
      <c r="H1387" s="4">
        <v>44.2</v>
      </c>
      <c r="I1387" s="4">
        <v>0.9</v>
      </c>
      <c r="J1387" s="4">
        <v>5.5</v>
      </c>
      <c r="K1387" s="4">
        <v>14.2</v>
      </c>
      <c r="L1387" s="4">
        <v>0</v>
      </c>
      <c r="M1387" s="4">
        <v>-999</v>
      </c>
      <c r="N1387" s="4">
        <v>-999</v>
      </c>
      <c r="O1387" s="4">
        <v>11.6</v>
      </c>
      <c r="P1387" s="5">
        <v>-999</v>
      </c>
      <c r="Q1387" s="5">
        <v>-999</v>
      </c>
      <c r="R1387" s="5">
        <v>0.81399999999999995</v>
      </c>
      <c r="S1387" s="34">
        <f>ROUND((0.6105*(EXP((17.273*E1387)/(E1387+237.3))))*(100-H1387)/100,3)</f>
        <v>1.0269999999999999</v>
      </c>
      <c r="T1387" s="6">
        <f>IF(V1387&lt;V1388,L1387,0)</f>
        <v>0</v>
      </c>
      <c r="U1387" s="6">
        <f>IF(T1387&gt;0,M1387,-999)</f>
        <v>-999</v>
      </c>
      <c r="V1387">
        <v>199506</v>
      </c>
      <c r="W1387">
        <v>1995</v>
      </c>
    </row>
    <row r="1388" spans="1:23" x14ac:dyDescent="0.25">
      <c r="A1388" s="14">
        <v>34855</v>
      </c>
      <c r="B1388" s="3">
        <v>156</v>
      </c>
      <c r="C1388" s="4">
        <v>6.21</v>
      </c>
      <c r="D1388" s="5">
        <v>1.4</v>
      </c>
      <c r="E1388" s="5">
        <v>4.8</v>
      </c>
      <c r="F1388" s="5">
        <v>-1.1000000000000001</v>
      </c>
      <c r="G1388" s="4">
        <v>96.6</v>
      </c>
      <c r="H1388" s="4">
        <v>79.3</v>
      </c>
      <c r="I1388" s="4">
        <v>1</v>
      </c>
      <c r="J1388" s="4">
        <v>4.3</v>
      </c>
      <c r="K1388" s="4">
        <v>7.4</v>
      </c>
      <c r="L1388" s="4">
        <v>0</v>
      </c>
      <c r="M1388" s="4">
        <v>-999</v>
      </c>
      <c r="N1388" s="4">
        <v>-999</v>
      </c>
      <c r="O1388" s="4">
        <v>7.7</v>
      </c>
      <c r="P1388" s="5">
        <v>-999</v>
      </c>
      <c r="Q1388" s="5">
        <v>-999</v>
      </c>
      <c r="R1388" s="5">
        <v>0.68300000000000005</v>
      </c>
      <c r="S1388" s="34">
        <f>ROUND((0.6105*(EXP((17.273*E1388)/(E1388+237.3))))*(100-H1388)/100,3)</f>
        <v>0.17799999999999999</v>
      </c>
      <c r="T1388" s="6">
        <f>IF(V1388&lt;V1389,L1388,0)</f>
        <v>0</v>
      </c>
      <c r="U1388" s="6">
        <f>IF(T1388&gt;0,M1388,-999)</f>
        <v>-999</v>
      </c>
      <c r="V1388">
        <v>199506</v>
      </c>
      <c r="W1388">
        <v>1995</v>
      </c>
    </row>
    <row r="1389" spans="1:23" x14ac:dyDescent="0.25">
      <c r="A1389" s="14">
        <v>34856</v>
      </c>
      <c r="B1389" s="3">
        <v>157</v>
      </c>
      <c r="C1389" s="4">
        <v>1.91</v>
      </c>
      <c r="D1389" s="5">
        <v>1.2</v>
      </c>
      <c r="E1389" s="5">
        <v>4.5</v>
      </c>
      <c r="F1389" s="5">
        <v>-1.1000000000000001</v>
      </c>
      <c r="G1389" s="4">
        <v>99.4</v>
      </c>
      <c r="H1389" s="4">
        <v>98.2</v>
      </c>
      <c r="I1389" s="4">
        <v>1.3</v>
      </c>
      <c r="J1389" s="4">
        <v>8.1999999999999993</v>
      </c>
      <c r="K1389" s="4">
        <v>22.1</v>
      </c>
      <c r="L1389" s="4">
        <v>0</v>
      </c>
      <c r="M1389" s="4">
        <v>-999</v>
      </c>
      <c r="N1389" s="4">
        <v>-999</v>
      </c>
      <c r="O1389" s="4">
        <v>4</v>
      </c>
      <c r="P1389" s="5">
        <v>-999</v>
      </c>
      <c r="Q1389" s="5">
        <v>-999</v>
      </c>
      <c r="R1389" s="5">
        <v>0.82899999999999996</v>
      </c>
      <c r="S1389" s="34">
        <f>ROUND((0.6105*(EXP((17.273*E1389)/(E1389+237.3))))*(100-H1389)/100,3)</f>
        <v>1.4999999999999999E-2</v>
      </c>
      <c r="T1389" s="6">
        <f>IF(V1389&lt;V1390,L1389,0)</f>
        <v>0</v>
      </c>
      <c r="U1389" s="6">
        <f>IF(T1389&gt;0,M1389,-999)</f>
        <v>-999</v>
      </c>
      <c r="V1389">
        <v>199506</v>
      </c>
      <c r="W1389">
        <v>1995</v>
      </c>
    </row>
    <row r="1390" spans="1:23" x14ac:dyDescent="0.25">
      <c r="A1390" s="14">
        <v>34857</v>
      </c>
      <c r="B1390" s="3">
        <v>158</v>
      </c>
      <c r="C1390" s="4">
        <v>21.41</v>
      </c>
      <c r="D1390" s="5">
        <v>8.5</v>
      </c>
      <c r="E1390" s="5">
        <v>14.4</v>
      </c>
      <c r="F1390" s="5">
        <v>2.7</v>
      </c>
      <c r="G1390" s="4">
        <v>78</v>
      </c>
      <c r="H1390" s="4">
        <v>43.7</v>
      </c>
      <c r="I1390" s="4">
        <v>0.8</v>
      </c>
      <c r="J1390" s="4">
        <v>3.8</v>
      </c>
      <c r="K1390" s="4">
        <v>1</v>
      </c>
      <c r="L1390" s="4">
        <v>0</v>
      </c>
      <c r="M1390" s="4">
        <v>-999</v>
      </c>
      <c r="N1390" s="4">
        <v>-999</v>
      </c>
      <c r="O1390" s="4">
        <v>5.9</v>
      </c>
      <c r="P1390" s="5">
        <v>-999</v>
      </c>
      <c r="Q1390" s="5">
        <v>-999</v>
      </c>
      <c r="R1390" s="5">
        <v>0.71599999999999997</v>
      </c>
      <c r="S1390" s="34">
        <f>ROUND((0.6105*(EXP((17.273*E1390)/(E1390+237.3))))*(100-H1390)/100,3)</f>
        <v>0.92300000000000004</v>
      </c>
      <c r="T1390" s="6">
        <f>IF(V1390&lt;V1391,L1390,0)</f>
        <v>0</v>
      </c>
      <c r="U1390" s="6">
        <f>IF(T1390&gt;0,M1390,-999)</f>
        <v>-999</v>
      </c>
      <c r="V1390">
        <v>199506</v>
      </c>
      <c r="W1390">
        <v>1995</v>
      </c>
    </row>
    <row r="1391" spans="1:23" x14ac:dyDescent="0.25">
      <c r="A1391" s="14">
        <v>34858</v>
      </c>
      <c r="B1391" s="3">
        <v>159</v>
      </c>
      <c r="C1391" s="4">
        <v>28.06</v>
      </c>
      <c r="D1391" s="5">
        <v>10</v>
      </c>
      <c r="E1391" s="5">
        <v>17.8</v>
      </c>
      <c r="F1391" s="5">
        <v>1.6</v>
      </c>
      <c r="G1391" s="4">
        <v>56.3</v>
      </c>
      <c r="H1391" s="4">
        <v>22.9</v>
      </c>
      <c r="I1391" s="4">
        <v>1.1000000000000001</v>
      </c>
      <c r="J1391" s="4">
        <v>4.9000000000000004</v>
      </c>
      <c r="K1391" s="4">
        <v>0</v>
      </c>
      <c r="L1391" s="4">
        <v>0</v>
      </c>
      <c r="M1391" s="4">
        <v>-999</v>
      </c>
      <c r="N1391" s="4">
        <v>-999</v>
      </c>
      <c r="O1391" s="4">
        <v>11.3</v>
      </c>
      <c r="P1391" s="5">
        <v>-999</v>
      </c>
      <c r="Q1391" s="5">
        <v>-999</v>
      </c>
      <c r="R1391" s="5">
        <v>0.46600000000000003</v>
      </c>
      <c r="S1391" s="34">
        <f>ROUND((0.6105*(EXP((17.273*E1391)/(E1391+237.3))))*(100-H1391)/100,3)</f>
        <v>1.571</v>
      </c>
      <c r="T1391" s="6">
        <f>IF(V1391&lt;V1392,L1391,0)</f>
        <v>0</v>
      </c>
      <c r="U1391" s="6">
        <f>IF(T1391&gt;0,M1391,-999)</f>
        <v>-999</v>
      </c>
      <c r="V1391">
        <v>199506</v>
      </c>
      <c r="W1391">
        <v>1995</v>
      </c>
    </row>
    <row r="1392" spans="1:23" x14ac:dyDescent="0.25">
      <c r="A1392" s="14">
        <v>34859</v>
      </c>
      <c r="B1392" s="3">
        <v>160</v>
      </c>
      <c r="C1392" s="4">
        <v>24.02</v>
      </c>
      <c r="D1392" s="5">
        <v>9.4</v>
      </c>
      <c r="E1392" s="5">
        <v>15.2</v>
      </c>
      <c r="F1392" s="5">
        <v>3.3</v>
      </c>
      <c r="G1392" s="4">
        <v>48.5</v>
      </c>
      <c r="H1392" s="4">
        <v>32.200000000000003</v>
      </c>
      <c r="I1392" s="4">
        <v>1.4</v>
      </c>
      <c r="J1392" s="4">
        <v>5.4</v>
      </c>
      <c r="K1392" s="4">
        <v>0</v>
      </c>
      <c r="L1392" s="4">
        <v>0</v>
      </c>
      <c r="M1392" s="4">
        <v>-999</v>
      </c>
      <c r="N1392" s="4">
        <v>-999</v>
      </c>
      <c r="O1392" s="4">
        <v>11.6</v>
      </c>
      <c r="P1392" s="5">
        <v>-999</v>
      </c>
      <c r="Q1392" s="5">
        <v>-999</v>
      </c>
      <c r="R1392" s="5">
        <v>0.55600000000000005</v>
      </c>
      <c r="S1392" s="34">
        <f>ROUND((0.6105*(EXP((17.273*E1392)/(E1392+237.3))))*(100-H1392)/100,3)</f>
        <v>1.171</v>
      </c>
      <c r="T1392" s="6">
        <f>IF(V1392&lt;V1393,L1392,0)</f>
        <v>0</v>
      </c>
      <c r="U1392" s="6">
        <f>IF(T1392&gt;0,M1392,-999)</f>
        <v>-999</v>
      </c>
      <c r="V1392">
        <v>199506</v>
      </c>
      <c r="W1392">
        <v>1995</v>
      </c>
    </row>
    <row r="1393" spans="1:23" x14ac:dyDescent="0.25">
      <c r="A1393" s="14">
        <v>34860</v>
      </c>
      <c r="B1393" s="3">
        <v>161</v>
      </c>
      <c r="C1393" s="4">
        <v>13.9</v>
      </c>
      <c r="D1393" s="5">
        <v>9.3000000000000007</v>
      </c>
      <c r="E1393" s="5">
        <v>13.3</v>
      </c>
      <c r="F1393" s="5">
        <v>5.7</v>
      </c>
      <c r="G1393" s="4">
        <v>65.900000000000006</v>
      </c>
      <c r="H1393" s="4">
        <v>45</v>
      </c>
      <c r="I1393" s="4">
        <v>2.2000000000000002</v>
      </c>
      <c r="J1393" s="4">
        <v>6</v>
      </c>
      <c r="K1393" s="4">
        <v>3.6</v>
      </c>
      <c r="L1393" s="4">
        <v>0</v>
      </c>
      <c r="M1393" s="4">
        <v>-999</v>
      </c>
      <c r="N1393" s="4">
        <v>-999</v>
      </c>
      <c r="O1393" s="4">
        <v>10.199999999999999</v>
      </c>
      <c r="P1393" s="5">
        <v>-999</v>
      </c>
      <c r="Q1393" s="5">
        <v>-999</v>
      </c>
      <c r="R1393" s="5">
        <v>0.68500000000000005</v>
      </c>
      <c r="S1393" s="34">
        <f>ROUND((0.6105*(EXP((17.273*E1393)/(E1393+237.3))))*(100-H1393)/100,3)</f>
        <v>0.84</v>
      </c>
      <c r="T1393" s="6">
        <f>IF(V1393&lt;V1394,L1393,0)</f>
        <v>0</v>
      </c>
      <c r="U1393" s="6">
        <f>IF(T1393&gt;0,M1393,-999)</f>
        <v>-999</v>
      </c>
      <c r="V1393">
        <v>199506</v>
      </c>
      <c r="W1393">
        <v>1995</v>
      </c>
    </row>
    <row r="1394" spans="1:23" x14ac:dyDescent="0.25">
      <c r="A1394" s="14">
        <v>34861</v>
      </c>
      <c r="B1394" s="3">
        <v>162</v>
      </c>
      <c r="C1394" s="4">
        <v>13.41</v>
      </c>
      <c r="D1394" s="5">
        <v>5.5</v>
      </c>
      <c r="E1394" s="5">
        <v>11.6</v>
      </c>
      <c r="F1394" s="5">
        <v>2.2999999999999998</v>
      </c>
      <c r="G1394" s="4">
        <v>85.2</v>
      </c>
      <c r="H1394" s="4">
        <v>55.2</v>
      </c>
      <c r="I1394" s="4">
        <v>0.9</v>
      </c>
      <c r="J1394" s="4">
        <v>4.3</v>
      </c>
      <c r="K1394" s="4">
        <v>9.6999999999999993</v>
      </c>
      <c r="L1394" s="4">
        <v>0</v>
      </c>
      <c r="M1394" s="4">
        <v>-999</v>
      </c>
      <c r="N1394" s="4">
        <v>-999</v>
      </c>
      <c r="O1394" s="4">
        <v>10.4</v>
      </c>
      <c r="P1394" s="5">
        <v>-999</v>
      </c>
      <c r="Q1394" s="5">
        <v>-999</v>
      </c>
      <c r="R1394" s="5">
        <v>0.755</v>
      </c>
      <c r="S1394" s="34">
        <f>ROUND((0.6105*(EXP((17.273*E1394)/(E1394+237.3))))*(100-H1394)/100,3)</f>
        <v>0.61199999999999999</v>
      </c>
      <c r="T1394" s="6">
        <f>IF(V1394&lt;V1395,L1394,0)</f>
        <v>0</v>
      </c>
      <c r="U1394" s="6">
        <f>IF(T1394&gt;0,M1394,-999)</f>
        <v>-999</v>
      </c>
      <c r="V1394">
        <v>199506</v>
      </c>
      <c r="W1394">
        <v>1995</v>
      </c>
    </row>
    <row r="1395" spans="1:23" x14ac:dyDescent="0.25">
      <c r="A1395" s="14">
        <v>34862</v>
      </c>
      <c r="B1395" s="3">
        <v>163</v>
      </c>
      <c r="C1395" s="4">
        <v>16.489999999999998</v>
      </c>
      <c r="D1395" s="5">
        <v>6.8</v>
      </c>
      <c r="E1395" s="5">
        <v>12.1</v>
      </c>
      <c r="F1395" s="5">
        <v>1</v>
      </c>
      <c r="G1395" s="4">
        <v>63.4</v>
      </c>
      <c r="H1395" s="4">
        <v>42.2</v>
      </c>
      <c r="I1395" s="4">
        <v>1.7</v>
      </c>
      <c r="J1395" s="4">
        <v>6.7</v>
      </c>
      <c r="K1395" s="4">
        <v>1</v>
      </c>
      <c r="L1395" s="4">
        <v>0</v>
      </c>
      <c r="M1395" s="4">
        <v>-999</v>
      </c>
      <c r="N1395" s="4">
        <v>-999</v>
      </c>
      <c r="O1395" s="4">
        <v>8.4</v>
      </c>
      <c r="P1395" s="5">
        <v>-999</v>
      </c>
      <c r="Q1395" s="5">
        <v>-999</v>
      </c>
      <c r="R1395" s="5">
        <v>0.59599999999999997</v>
      </c>
      <c r="S1395" s="34">
        <f>ROUND((0.6105*(EXP((17.273*E1395)/(E1395+237.3))))*(100-H1395)/100,3)</f>
        <v>0.81599999999999995</v>
      </c>
      <c r="T1395" s="6">
        <f>IF(V1395&lt;V1396,L1395,0)</f>
        <v>0</v>
      </c>
      <c r="U1395" s="6">
        <f>IF(T1395&gt;0,M1395,-999)</f>
        <v>-999</v>
      </c>
      <c r="V1395">
        <v>199506</v>
      </c>
      <c r="W1395">
        <v>1995</v>
      </c>
    </row>
    <row r="1396" spans="1:23" x14ac:dyDescent="0.25">
      <c r="A1396" s="14">
        <v>34863</v>
      </c>
      <c r="B1396" s="3">
        <v>164</v>
      </c>
      <c r="C1396" s="4">
        <v>19.05</v>
      </c>
      <c r="D1396" s="5">
        <v>5.3</v>
      </c>
      <c r="E1396" s="5">
        <v>12.3</v>
      </c>
      <c r="F1396" s="5">
        <v>0</v>
      </c>
      <c r="G1396" s="4">
        <v>76.099999999999994</v>
      </c>
      <c r="H1396" s="4">
        <v>43.2</v>
      </c>
      <c r="I1396" s="4">
        <v>0.8</v>
      </c>
      <c r="J1396" s="4">
        <v>4.5999999999999996</v>
      </c>
      <c r="K1396" s="4">
        <v>1</v>
      </c>
      <c r="L1396" s="4">
        <v>0</v>
      </c>
      <c r="M1396" s="4">
        <v>-999</v>
      </c>
      <c r="N1396" s="4">
        <v>-999</v>
      </c>
      <c r="O1396" s="4">
        <v>9.3000000000000007</v>
      </c>
      <c r="P1396" s="5">
        <v>-999</v>
      </c>
      <c r="Q1396" s="5">
        <v>-999</v>
      </c>
      <c r="R1396" s="5">
        <v>0.61699999999999999</v>
      </c>
      <c r="S1396" s="34">
        <f>ROUND((0.6105*(EXP((17.273*E1396)/(E1396+237.3))))*(100-H1396)/100,3)</f>
        <v>0.81200000000000006</v>
      </c>
      <c r="T1396" s="6">
        <f>IF(V1396&lt;V1397,L1396,0)</f>
        <v>0</v>
      </c>
      <c r="U1396" s="6">
        <f>IF(T1396&gt;0,M1396,-999)</f>
        <v>-999</v>
      </c>
      <c r="V1396">
        <v>199506</v>
      </c>
      <c r="W1396">
        <v>1995</v>
      </c>
    </row>
    <row r="1397" spans="1:23" x14ac:dyDescent="0.25">
      <c r="A1397" s="14">
        <v>34864</v>
      </c>
      <c r="B1397" s="3">
        <v>165</v>
      </c>
      <c r="C1397" s="4">
        <v>10.97</v>
      </c>
      <c r="D1397" s="5">
        <v>4.8</v>
      </c>
      <c r="E1397" s="5">
        <v>8.3000000000000007</v>
      </c>
      <c r="F1397" s="5">
        <v>0.8</v>
      </c>
      <c r="G1397" s="4">
        <v>87.8</v>
      </c>
      <c r="H1397" s="4">
        <v>58.5</v>
      </c>
      <c r="I1397" s="4">
        <v>0.6</v>
      </c>
      <c r="J1397" s="4">
        <v>4</v>
      </c>
      <c r="K1397" s="4">
        <v>2.2999999999999998</v>
      </c>
      <c r="L1397" s="4">
        <v>0</v>
      </c>
      <c r="M1397" s="4">
        <v>-999</v>
      </c>
      <c r="N1397" s="4">
        <v>-999</v>
      </c>
      <c r="O1397" s="4">
        <v>9.3000000000000007</v>
      </c>
      <c r="P1397" s="5">
        <v>-999</v>
      </c>
      <c r="Q1397" s="5">
        <v>-999</v>
      </c>
      <c r="R1397" s="5">
        <v>0.63900000000000001</v>
      </c>
      <c r="S1397" s="34">
        <f>ROUND((0.6105*(EXP((17.273*E1397)/(E1397+237.3))))*(100-H1397)/100,3)</f>
        <v>0.45400000000000001</v>
      </c>
      <c r="T1397" s="6">
        <f>IF(V1397&lt;V1398,L1397,0)</f>
        <v>0</v>
      </c>
      <c r="U1397" s="6">
        <f>IF(T1397&gt;0,M1397,-999)</f>
        <v>-999</v>
      </c>
      <c r="V1397">
        <v>199506</v>
      </c>
      <c r="W1397">
        <v>1995</v>
      </c>
    </row>
    <row r="1398" spans="1:23" x14ac:dyDescent="0.25">
      <c r="A1398" s="14">
        <v>34865</v>
      </c>
      <c r="B1398" s="3">
        <v>166</v>
      </c>
      <c r="C1398" s="4">
        <v>12.04</v>
      </c>
      <c r="D1398" s="5">
        <v>7.8</v>
      </c>
      <c r="E1398" s="5">
        <v>13.5</v>
      </c>
      <c r="F1398" s="5">
        <v>3.7</v>
      </c>
      <c r="G1398" s="4">
        <v>83.9</v>
      </c>
      <c r="H1398" s="4">
        <v>56.9</v>
      </c>
      <c r="I1398" s="4">
        <v>0.5</v>
      </c>
      <c r="J1398" s="4">
        <v>3</v>
      </c>
      <c r="K1398" s="4">
        <v>0.3</v>
      </c>
      <c r="L1398" s="4">
        <v>0</v>
      </c>
      <c r="M1398" s="4">
        <v>-999</v>
      </c>
      <c r="N1398" s="4">
        <v>-999</v>
      </c>
      <c r="O1398" s="4">
        <v>10.8</v>
      </c>
      <c r="P1398" s="5">
        <v>-999</v>
      </c>
      <c r="Q1398" s="5">
        <v>-999</v>
      </c>
      <c r="R1398" s="5">
        <v>0.88</v>
      </c>
      <c r="S1398" s="34">
        <f>ROUND((0.6105*(EXP((17.273*E1398)/(E1398+237.3))))*(100-H1398)/100,3)</f>
        <v>0.66700000000000004</v>
      </c>
      <c r="T1398" s="6">
        <f>IF(V1398&lt;V1399,L1398,0)</f>
        <v>0</v>
      </c>
      <c r="U1398" s="6">
        <f>IF(T1398&gt;0,M1398,-999)</f>
        <v>-999</v>
      </c>
      <c r="V1398">
        <v>199506</v>
      </c>
      <c r="W1398">
        <v>1995</v>
      </c>
    </row>
    <row r="1399" spans="1:23" x14ac:dyDescent="0.25">
      <c r="A1399" s="14">
        <v>34866</v>
      </c>
      <c r="B1399" s="3">
        <v>167</v>
      </c>
      <c r="C1399" s="4">
        <v>12.99</v>
      </c>
      <c r="D1399" s="5">
        <v>9.4</v>
      </c>
      <c r="E1399" s="5">
        <v>16.100000000000001</v>
      </c>
      <c r="F1399" s="5">
        <v>3.9</v>
      </c>
      <c r="G1399" s="4">
        <v>80.900000000000006</v>
      </c>
      <c r="H1399" s="4">
        <v>51.7</v>
      </c>
      <c r="I1399" s="4">
        <v>0.6</v>
      </c>
      <c r="J1399" s="4">
        <v>4.2</v>
      </c>
      <c r="K1399" s="4">
        <v>3</v>
      </c>
      <c r="L1399" s="4">
        <v>0</v>
      </c>
      <c r="M1399" s="4">
        <v>-999</v>
      </c>
      <c r="N1399" s="4">
        <v>-999</v>
      </c>
      <c r="O1399" s="4">
        <v>11</v>
      </c>
      <c r="P1399" s="5">
        <v>-999</v>
      </c>
      <c r="Q1399" s="5">
        <v>-999</v>
      </c>
      <c r="R1399" s="5">
        <v>0.94599999999999995</v>
      </c>
      <c r="S1399" s="34">
        <f>ROUND((0.6105*(EXP((17.273*E1399)/(E1399+237.3))))*(100-H1399)/100,3)</f>
        <v>0.88400000000000001</v>
      </c>
      <c r="T1399" s="6">
        <f>IF(V1399&lt;V1400,L1399,0)</f>
        <v>0</v>
      </c>
      <c r="U1399" s="6">
        <f>IF(T1399&gt;0,M1399,-999)</f>
        <v>-999</v>
      </c>
      <c r="V1399">
        <v>199506</v>
      </c>
      <c r="W1399">
        <v>1995</v>
      </c>
    </row>
    <row r="1400" spans="1:23" x14ac:dyDescent="0.25">
      <c r="A1400" s="14">
        <v>34867</v>
      </c>
      <c r="B1400" s="3">
        <v>168</v>
      </c>
      <c r="C1400" s="4">
        <v>17.89</v>
      </c>
      <c r="D1400" s="5">
        <v>7.4</v>
      </c>
      <c r="E1400" s="5">
        <v>13.8</v>
      </c>
      <c r="F1400" s="5">
        <v>3.6</v>
      </c>
      <c r="G1400" s="4">
        <v>82.3</v>
      </c>
      <c r="H1400" s="4">
        <v>49.3</v>
      </c>
      <c r="I1400" s="4">
        <v>1.2</v>
      </c>
      <c r="J1400" s="4">
        <v>5.2</v>
      </c>
      <c r="K1400" s="4">
        <v>1</v>
      </c>
      <c r="L1400" s="4">
        <v>0</v>
      </c>
      <c r="M1400" s="4">
        <v>-999</v>
      </c>
      <c r="N1400" s="4">
        <v>-999</v>
      </c>
      <c r="O1400" s="4">
        <v>12.1</v>
      </c>
      <c r="P1400" s="5">
        <v>-999</v>
      </c>
      <c r="Q1400" s="5">
        <v>-999</v>
      </c>
      <c r="R1400" s="5">
        <v>0.77800000000000002</v>
      </c>
      <c r="S1400" s="34">
        <f>ROUND((0.6105*(EXP((17.273*E1400)/(E1400+237.3))))*(100-H1400)/100,3)</f>
        <v>0.8</v>
      </c>
      <c r="T1400" s="6">
        <f>IF(V1400&lt;V1401,L1400,0)</f>
        <v>0</v>
      </c>
      <c r="U1400" s="6">
        <f>IF(T1400&gt;0,M1400,-999)</f>
        <v>-999</v>
      </c>
      <c r="V1400">
        <v>199506</v>
      </c>
      <c r="W1400">
        <v>1995</v>
      </c>
    </row>
    <row r="1401" spans="1:23" x14ac:dyDescent="0.25">
      <c r="A1401" s="14">
        <v>34868</v>
      </c>
      <c r="B1401" s="3">
        <v>169</v>
      </c>
      <c r="C1401" s="4">
        <v>11.88</v>
      </c>
      <c r="D1401" s="5">
        <v>5.6</v>
      </c>
      <c r="E1401" s="5">
        <v>9.5</v>
      </c>
      <c r="F1401" s="5">
        <v>1.7</v>
      </c>
      <c r="G1401" s="4">
        <v>90.3</v>
      </c>
      <c r="H1401" s="4">
        <v>65.5</v>
      </c>
      <c r="I1401" s="4">
        <v>1.1000000000000001</v>
      </c>
      <c r="J1401" s="4">
        <v>4.3</v>
      </c>
      <c r="K1401" s="4">
        <v>1.8</v>
      </c>
      <c r="L1401" s="4">
        <v>0</v>
      </c>
      <c r="M1401" s="4">
        <v>-999</v>
      </c>
      <c r="N1401" s="4">
        <v>-999</v>
      </c>
      <c r="O1401" s="4">
        <v>10</v>
      </c>
      <c r="P1401" s="5">
        <v>-999</v>
      </c>
      <c r="Q1401" s="5">
        <v>-999</v>
      </c>
      <c r="R1401" s="5">
        <v>0.77700000000000002</v>
      </c>
      <c r="S1401" s="34">
        <f>ROUND((0.6105*(EXP((17.273*E1401)/(E1401+237.3))))*(100-H1401)/100,3)</f>
        <v>0.41</v>
      </c>
      <c r="T1401" s="6">
        <f>IF(V1401&lt;V1402,L1401,0)</f>
        <v>0</v>
      </c>
      <c r="U1401" s="6">
        <f>IF(T1401&gt;0,M1401,-999)</f>
        <v>-999</v>
      </c>
      <c r="V1401">
        <v>199506</v>
      </c>
      <c r="W1401">
        <v>1995</v>
      </c>
    </row>
    <row r="1402" spans="1:23" x14ac:dyDescent="0.25">
      <c r="A1402" s="14">
        <v>34869</v>
      </c>
      <c r="B1402" s="3">
        <v>170</v>
      </c>
      <c r="C1402" s="4">
        <v>16.489999999999998</v>
      </c>
      <c r="D1402" s="5">
        <v>6.1</v>
      </c>
      <c r="E1402" s="5">
        <v>13.6</v>
      </c>
      <c r="F1402" s="5">
        <v>-0.4</v>
      </c>
      <c r="G1402" s="4">
        <v>82.3</v>
      </c>
      <c r="H1402" s="4">
        <v>48.7</v>
      </c>
      <c r="I1402" s="4">
        <v>0.9</v>
      </c>
      <c r="J1402" s="4">
        <v>4</v>
      </c>
      <c r="K1402" s="4">
        <v>3</v>
      </c>
      <c r="L1402" s="4">
        <v>0</v>
      </c>
      <c r="M1402" s="4">
        <v>-999</v>
      </c>
      <c r="N1402" s="4">
        <v>-999</v>
      </c>
      <c r="O1402" s="4">
        <v>9.8000000000000007</v>
      </c>
      <c r="P1402" s="5">
        <v>-999</v>
      </c>
      <c r="Q1402" s="5">
        <v>-999</v>
      </c>
      <c r="R1402" s="5">
        <v>0.75800000000000001</v>
      </c>
      <c r="S1402" s="34">
        <f>ROUND((0.6105*(EXP((17.273*E1402)/(E1402+237.3))))*(100-H1402)/100,3)</f>
        <v>0.79900000000000004</v>
      </c>
      <c r="T1402" s="6">
        <f>IF(V1402&lt;V1403,L1402,0)</f>
        <v>0</v>
      </c>
      <c r="U1402" s="6">
        <f>IF(T1402&gt;0,M1402,-999)</f>
        <v>-999</v>
      </c>
      <c r="V1402">
        <v>199506</v>
      </c>
      <c r="W1402">
        <v>1995</v>
      </c>
    </row>
    <row r="1403" spans="1:23" x14ac:dyDescent="0.25">
      <c r="A1403" s="14">
        <v>34870</v>
      </c>
      <c r="B1403" s="3">
        <v>171</v>
      </c>
      <c r="C1403" s="4">
        <v>3.09</v>
      </c>
      <c r="D1403" s="5">
        <v>4.5999999999999996</v>
      </c>
      <c r="E1403" s="5">
        <v>6.8</v>
      </c>
      <c r="F1403" s="5">
        <v>2.6</v>
      </c>
      <c r="G1403" s="4">
        <v>99.6</v>
      </c>
      <c r="H1403" s="4">
        <v>99.1</v>
      </c>
      <c r="I1403" s="4">
        <v>1</v>
      </c>
      <c r="J1403" s="4">
        <v>4.9000000000000004</v>
      </c>
      <c r="K1403" s="4">
        <v>12.7</v>
      </c>
      <c r="L1403" s="4">
        <v>0</v>
      </c>
      <c r="M1403" s="4">
        <v>-999</v>
      </c>
      <c r="N1403" s="4">
        <v>-999</v>
      </c>
      <c r="O1403" s="4">
        <v>8.1999999999999993</v>
      </c>
      <c r="P1403" s="5">
        <v>-999</v>
      </c>
      <c r="Q1403" s="5">
        <v>-999</v>
      </c>
      <c r="R1403" s="5">
        <v>0.97599999999999998</v>
      </c>
      <c r="S1403" s="34">
        <f>ROUND((0.6105*(EXP((17.273*E1403)/(E1403+237.3))))*(100-H1403)/100,3)</f>
        <v>8.9999999999999993E-3</v>
      </c>
      <c r="T1403" s="6">
        <f>IF(V1403&lt;V1404,L1403,0)</f>
        <v>0</v>
      </c>
      <c r="U1403" s="6">
        <f>IF(T1403&gt;0,M1403,-999)</f>
        <v>-999</v>
      </c>
      <c r="V1403">
        <v>199506</v>
      </c>
      <c r="W1403">
        <v>1995</v>
      </c>
    </row>
    <row r="1404" spans="1:23" x14ac:dyDescent="0.25">
      <c r="A1404" s="14">
        <v>34871</v>
      </c>
      <c r="B1404" s="3">
        <v>172</v>
      </c>
      <c r="C1404" s="4">
        <v>14.76</v>
      </c>
      <c r="D1404" s="5">
        <v>9.4</v>
      </c>
      <c r="E1404" s="5">
        <v>16.5</v>
      </c>
      <c r="F1404" s="5">
        <v>4.2</v>
      </c>
      <c r="G1404" s="4">
        <v>83.4</v>
      </c>
      <c r="H1404" s="4">
        <v>47.1</v>
      </c>
      <c r="I1404" s="4">
        <v>0.4</v>
      </c>
      <c r="J1404" s="4">
        <v>3.8</v>
      </c>
      <c r="K1404" s="4">
        <v>0</v>
      </c>
      <c r="L1404" s="4">
        <v>0</v>
      </c>
      <c r="M1404" s="4">
        <v>-999</v>
      </c>
      <c r="N1404" s="4">
        <v>-999</v>
      </c>
      <c r="O1404" s="4">
        <v>10.9</v>
      </c>
      <c r="P1404" s="5">
        <v>-999</v>
      </c>
      <c r="Q1404" s="5">
        <v>-999</v>
      </c>
      <c r="R1404" s="5">
        <v>0.88300000000000001</v>
      </c>
      <c r="S1404" s="34">
        <f>ROUND((0.6105*(EXP((17.273*E1404)/(E1404+237.3))))*(100-H1404)/100,3)</f>
        <v>0.99299999999999999</v>
      </c>
      <c r="T1404" s="6">
        <f>IF(V1404&lt;V1405,L1404,0)</f>
        <v>0</v>
      </c>
      <c r="U1404" s="6">
        <f>IF(T1404&gt;0,M1404,-999)</f>
        <v>-999</v>
      </c>
      <c r="V1404">
        <v>199506</v>
      </c>
      <c r="W1404">
        <v>1995</v>
      </c>
    </row>
    <row r="1405" spans="1:23" x14ac:dyDescent="0.25">
      <c r="A1405" s="14">
        <v>34872</v>
      </c>
      <c r="B1405" s="3">
        <v>173</v>
      </c>
      <c r="C1405" s="4">
        <v>18.920000000000002</v>
      </c>
      <c r="D1405" s="5">
        <v>11.3</v>
      </c>
      <c r="E1405" s="5">
        <v>18</v>
      </c>
      <c r="F1405" s="5">
        <v>5.7</v>
      </c>
      <c r="G1405" s="4">
        <v>78.599999999999994</v>
      </c>
      <c r="H1405" s="4">
        <v>46.1</v>
      </c>
      <c r="I1405" s="4">
        <v>0.6</v>
      </c>
      <c r="J1405" s="4">
        <v>4.3</v>
      </c>
      <c r="K1405" s="4">
        <v>0</v>
      </c>
      <c r="L1405" s="4">
        <v>0</v>
      </c>
      <c r="M1405" s="4">
        <v>-999</v>
      </c>
      <c r="N1405" s="4">
        <v>-999</v>
      </c>
      <c r="O1405" s="4">
        <v>12.7</v>
      </c>
      <c r="P1405" s="5">
        <v>-999</v>
      </c>
      <c r="Q1405" s="5">
        <v>-999</v>
      </c>
      <c r="R1405" s="5">
        <v>0.95099999999999996</v>
      </c>
      <c r="S1405" s="34">
        <f>ROUND((0.6105*(EXP((17.273*E1405)/(E1405+237.3))))*(100-H1405)/100,3)</f>
        <v>1.1120000000000001</v>
      </c>
      <c r="T1405" s="6">
        <f>IF(V1405&lt;V1406,L1405,0)</f>
        <v>0</v>
      </c>
      <c r="U1405" s="6">
        <f>IF(T1405&gt;0,M1405,-999)</f>
        <v>-999</v>
      </c>
      <c r="V1405">
        <v>199506</v>
      </c>
      <c r="W1405">
        <v>1995</v>
      </c>
    </row>
    <row r="1406" spans="1:23" x14ac:dyDescent="0.25">
      <c r="A1406" s="14">
        <v>34873</v>
      </c>
      <c r="B1406" s="3">
        <v>174</v>
      </c>
      <c r="C1406" s="4">
        <v>26.9</v>
      </c>
      <c r="D1406" s="5">
        <v>13.9</v>
      </c>
      <c r="E1406" s="5">
        <v>20.8</v>
      </c>
      <c r="F1406" s="5">
        <v>6.1</v>
      </c>
      <c r="G1406" s="4">
        <v>65.7</v>
      </c>
      <c r="H1406" s="4">
        <v>31.2</v>
      </c>
      <c r="I1406" s="4">
        <v>0.8</v>
      </c>
      <c r="J1406" s="4">
        <v>4.4000000000000004</v>
      </c>
      <c r="K1406" s="4">
        <v>0</v>
      </c>
      <c r="L1406" s="4">
        <v>0</v>
      </c>
      <c r="M1406" s="4">
        <v>-999</v>
      </c>
      <c r="N1406" s="4">
        <v>-999</v>
      </c>
      <c r="O1406" s="4">
        <v>14.7</v>
      </c>
      <c r="P1406" s="5">
        <v>-999</v>
      </c>
      <c r="Q1406" s="5">
        <v>-999</v>
      </c>
      <c r="R1406" s="5">
        <v>0.76600000000000001</v>
      </c>
      <c r="S1406" s="34">
        <f>ROUND((0.6105*(EXP((17.273*E1406)/(E1406+237.3))))*(100-H1406)/100,3)</f>
        <v>1.69</v>
      </c>
      <c r="T1406" s="6">
        <f>IF(V1406&lt;V1407,L1406,0)</f>
        <v>0</v>
      </c>
      <c r="U1406" s="6">
        <f>IF(T1406&gt;0,M1406,-999)</f>
        <v>-999</v>
      </c>
      <c r="V1406">
        <v>199506</v>
      </c>
      <c r="W1406">
        <v>1995</v>
      </c>
    </row>
    <row r="1407" spans="1:23" x14ac:dyDescent="0.25">
      <c r="A1407" s="14">
        <v>34874</v>
      </c>
      <c r="B1407" s="3">
        <v>175</v>
      </c>
      <c r="C1407" s="4">
        <v>21.51</v>
      </c>
      <c r="D1407" s="5">
        <v>14</v>
      </c>
      <c r="E1407" s="5">
        <v>20.8</v>
      </c>
      <c r="F1407" s="5">
        <v>7.7</v>
      </c>
      <c r="G1407" s="4">
        <v>63</v>
      </c>
      <c r="H1407" s="4">
        <v>36.4</v>
      </c>
      <c r="I1407" s="4">
        <v>0.7</v>
      </c>
      <c r="J1407" s="4">
        <v>4</v>
      </c>
      <c r="K1407" s="4">
        <v>0</v>
      </c>
      <c r="L1407" s="4">
        <v>0</v>
      </c>
      <c r="M1407" s="4">
        <v>-999</v>
      </c>
      <c r="N1407" s="4">
        <v>-999</v>
      </c>
      <c r="O1407" s="4">
        <v>15.1</v>
      </c>
      <c r="P1407" s="5">
        <v>-999</v>
      </c>
      <c r="Q1407" s="5">
        <v>-999</v>
      </c>
      <c r="R1407" s="5">
        <v>0.89600000000000002</v>
      </c>
      <c r="S1407" s="34">
        <f>ROUND((0.6105*(EXP((17.273*E1407)/(E1407+237.3))))*(100-H1407)/100,3)</f>
        <v>1.5620000000000001</v>
      </c>
      <c r="T1407" s="6">
        <f>IF(V1407&lt;V1408,L1407,0)</f>
        <v>0</v>
      </c>
      <c r="U1407" s="6">
        <f>IF(T1407&gt;0,M1407,-999)</f>
        <v>-999</v>
      </c>
      <c r="V1407">
        <v>199506</v>
      </c>
      <c r="W1407">
        <v>1995</v>
      </c>
    </row>
    <row r="1408" spans="1:23" x14ac:dyDescent="0.25">
      <c r="A1408" s="14">
        <v>34875</v>
      </c>
      <c r="B1408" s="3">
        <v>176</v>
      </c>
      <c r="C1408" s="4">
        <v>27.68</v>
      </c>
      <c r="D1408" s="5">
        <v>12.6</v>
      </c>
      <c r="E1408" s="5">
        <v>19.8</v>
      </c>
      <c r="F1408" s="5">
        <v>6.2</v>
      </c>
      <c r="G1408" s="4">
        <v>48</v>
      </c>
      <c r="H1408" s="4">
        <v>13.7</v>
      </c>
      <c r="I1408" s="4">
        <v>0.9</v>
      </c>
      <c r="J1408" s="4">
        <v>4.3</v>
      </c>
      <c r="K1408" s="4">
        <v>0</v>
      </c>
      <c r="L1408" s="4">
        <v>0</v>
      </c>
      <c r="M1408" s="4">
        <v>-999</v>
      </c>
      <c r="N1408" s="4">
        <v>-999</v>
      </c>
      <c r="O1408" s="4">
        <v>14.7</v>
      </c>
      <c r="P1408" s="5">
        <v>-999</v>
      </c>
      <c r="Q1408" s="5">
        <v>-999</v>
      </c>
      <c r="R1408" s="5">
        <v>0.315</v>
      </c>
      <c r="S1408" s="34">
        <f>ROUND((0.6105*(EXP((17.273*E1408)/(E1408+237.3))))*(100-H1408)/100,3)</f>
        <v>1.9930000000000001</v>
      </c>
      <c r="T1408" s="6">
        <f>IF(V1408&lt;V1409,L1408,0)</f>
        <v>0</v>
      </c>
      <c r="U1408" s="6">
        <f>IF(T1408&gt;0,M1408,-999)</f>
        <v>-999</v>
      </c>
      <c r="V1408">
        <v>199506</v>
      </c>
      <c r="W1408">
        <v>1995</v>
      </c>
    </row>
    <row r="1409" spans="1:23" x14ac:dyDescent="0.25">
      <c r="A1409" s="14">
        <v>34876</v>
      </c>
      <c r="B1409" s="3">
        <v>177</v>
      </c>
      <c r="C1409" s="4">
        <v>26.7</v>
      </c>
      <c r="D1409" s="5">
        <v>9.5</v>
      </c>
      <c r="E1409" s="5">
        <v>14.5</v>
      </c>
      <c r="F1409" s="5">
        <v>4.0999999999999996</v>
      </c>
      <c r="G1409" s="4">
        <v>52.1</v>
      </c>
      <c r="H1409" s="4">
        <v>24.9</v>
      </c>
      <c r="I1409" s="4">
        <v>1</v>
      </c>
      <c r="J1409" s="4">
        <v>5.5</v>
      </c>
      <c r="K1409" s="4">
        <v>0</v>
      </c>
      <c r="L1409" s="4">
        <v>0</v>
      </c>
      <c r="M1409" s="4">
        <v>-999</v>
      </c>
      <c r="N1409" s="4">
        <v>-999</v>
      </c>
      <c r="O1409" s="4">
        <v>13.4</v>
      </c>
      <c r="P1409" s="5">
        <v>-999</v>
      </c>
      <c r="Q1409" s="5">
        <v>-999</v>
      </c>
      <c r="R1409" s="5">
        <v>0.41</v>
      </c>
      <c r="S1409" s="34">
        <f>ROUND((0.6105*(EXP((17.273*E1409)/(E1409+237.3))))*(100-H1409)/100,3)</f>
        <v>1.24</v>
      </c>
      <c r="T1409" s="6">
        <f>IF(V1409&lt;V1410,L1409,0)</f>
        <v>0</v>
      </c>
      <c r="U1409" s="6">
        <f>IF(T1409&gt;0,M1409,-999)</f>
        <v>-999</v>
      </c>
      <c r="V1409">
        <v>199506</v>
      </c>
      <c r="W1409">
        <v>1995</v>
      </c>
    </row>
    <row r="1410" spans="1:23" x14ac:dyDescent="0.25">
      <c r="A1410" s="14">
        <v>34877</v>
      </c>
      <c r="B1410" s="3">
        <v>178</v>
      </c>
      <c r="C1410" s="4">
        <v>27.89</v>
      </c>
      <c r="D1410" s="5">
        <v>10.8</v>
      </c>
      <c r="E1410" s="5">
        <v>17.5</v>
      </c>
      <c r="F1410" s="5">
        <v>3.4</v>
      </c>
      <c r="G1410" s="4">
        <v>44.3</v>
      </c>
      <c r="H1410" s="4">
        <v>22.2</v>
      </c>
      <c r="I1410" s="4">
        <v>0.7</v>
      </c>
      <c r="J1410" s="4">
        <v>4.7</v>
      </c>
      <c r="K1410" s="4">
        <v>0</v>
      </c>
      <c r="L1410" s="4">
        <v>0</v>
      </c>
      <c r="M1410" s="4">
        <v>-999</v>
      </c>
      <c r="N1410" s="4">
        <v>-999</v>
      </c>
      <c r="O1410" s="4">
        <v>13.1</v>
      </c>
      <c r="P1410" s="5">
        <v>-999</v>
      </c>
      <c r="Q1410" s="5">
        <v>-999</v>
      </c>
      <c r="R1410" s="5">
        <v>0.44500000000000001</v>
      </c>
      <c r="S1410" s="34">
        <f>ROUND((0.6105*(EXP((17.273*E1410)/(E1410+237.3))))*(100-H1410)/100,3)</f>
        <v>1.556</v>
      </c>
      <c r="T1410" s="6">
        <f>IF(V1410&lt;V1411,L1410,0)</f>
        <v>0</v>
      </c>
      <c r="U1410" s="6">
        <f>IF(T1410&gt;0,M1410,-999)</f>
        <v>-999</v>
      </c>
      <c r="V1410">
        <v>199506</v>
      </c>
      <c r="W1410">
        <v>1995</v>
      </c>
    </row>
    <row r="1411" spans="1:23" x14ac:dyDescent="0.25">
      <c r="A1411" s="14">
        <v>34878</v>
      </c>
      <c r="B1411" s="3">
        <v>179</v>
      </c>
      <c r="C1411" s="4">
        <v>22.98</v>
      </c>
      <c r="D1411" s="5">
        <v>14.3</v>
      </c>
      <c r="E1411" s="5">
        <v>21.5</v>
      </c>
      <c r="F1411" s="5">
        <v>6.8</v>
      </c>
      <c r="G1411" s="4">
        <v>37.6</v>
      </c>
      <c r="H1411" s="4">
        <v>20</v>
      </c>
      <c r="I1411" s="4">
        <v>0.6</v>
      </c>
      <c r="J1411" s="4">
        <v>4.5999999999999996</v>
      </c>
      <c r="K1411" s="4">
        <v>0</v>
      </c>
      <c r="L1411" s="4">
        <v>0</v>
      </c>
      <c r="M1411" s="4">
        <v>-999</v>
      </c>
      <c r="N1411" s="4">
        <v>-999</v>
      </c>
      <c r="O1411" s="4">
        <v>13.5</v>
      </c>
      <c r="P1411" s="5">
        <v>-999</v>
      </c>
      <c r="Q1411" s="5">
        <v>-999</v>
      </c>
      <c r="R1411" s="5">
        <v>0.51300000000000001</v>
      </c>
      <c r="S1411" s="34">
        <f>ROUND((0.6105*(EXP((17.273*E1411)/(E1411+237.3))))*(100-H1411)/100,3)</f>
        <v>2.0510000000000002</v>
      </c>
      <c r="T1411" s="6">
        <f>IF(V1411&lt;V1412,L1411,0)</f>
        <v>0</v>
      </c>
      <c r="U1411" s="6">
        <f>IF(T1411&gt;0,M1411,-999)</f>
        <v>-999</v>
      </c>
      <c r="V1411">
        <v>199506</v>
      </c>
      <c r="W1411">
        <v>1995</v>
      </c>
    </row>
    <row r="1412" spans="1:23" x14ac:dyDescent="0.25">
      <c r="A1412" s="14">
        <v>34879</v>
      </c>
      <c r="B1412" s="3">
        <v>180</v>
      </c>
      <c r="C1412" s="4">
        <v>19.16</v>
      </c>
      <c r="D1412" s="5">
        <v>14.9</v>
      </c>
      <c r="E1412" s="5">
        <v>22.7</v>
      </c>
      <c r="F1412" s="5">
        <v>7.7</v>
      </c>
      <c r="G1412" s="4">
        <v>46.1</v>
      </c>
      <c r="H1412" s="4">
        <v>26</v>
      </c>
      <c r="I1412" s="4">
        <v>0.6</v>
      </c>
      <c r="J1412" s="4">
        <v>5.0999999999999996</v>
      </c>
      <c r="K1412" s="4">
        <v>0</v>
      </c>
      <c r="L1412" s="4">
        <v>0</v>
      </c>
      <c r="M1412" s="4">
        <v>-999</v>
      </c>
      <c r="N1412" s="4">
        <v>-999</v>
      </c>
      <c r="O1412" s="4">
        <v>13.7</v>
      </c>
      <c r="P1412" s="5">
        <v>-999</v>
      </c>
      <c r="Q1412" s="5">
        <v>-999</v>
      </c>
      <c r="R1412" s="5">
        <v>0.71799999999999997</v>
      </c>
      <c r="S1412" s="34">
        <f>ROUND((0.6105*(EXP((17.273*E1412)/(E1412+237.3))))*(100-H1412)/100,3)</f>
        <v>2.0409999999999999</v>
      </c>
      <c r="T1412" s="6">
        <f>IF(V1412&lt;V1413,L1412,0)</f>
        <v>0</v>
      </c>
      <c r="U1412" s="6">
        <f>IF(T1412&gt;0,M1412,-999)</f>
        <v>-999</v>
      </c>
      <c r="V1412">
        <v>199506</v>
      </c>
      <c r="W1412">
        <v>1995</v>
      </c>
    </row>
    <row r="1413" spans="1:23" x14ac:dyDescent="0.25">
      <c r="A1413" s="14">
        <v>34880</v>
      </c>
      <c r="B1413" s="3">
        <v>181</v>
      </c>
      <c r="C1413" s="4">
        <v>17.079999999999998</v>
      </c>
      <c r="D1413" s="5">
        <v>16.399999999999999</v>
      </c>
      <c r="E1413" s="5">
        <v>23.1</v>
      </c>
      <c r="F1413" s="5">
        <v>9.8000000000000007</v>
      </c>
      <c r="G1413" s="4">
        <v>43.2</v>
      </c>
      <c r="H1413" s="4">
        <v>27.6</v>
      </c>
      <c r="I1413" s="4">
        <v>0.4</v>
      </c>
      <c r="J1413" s="4">
        <v>4</v>
      </c>
      <c r="K1413" s="4">
        <v>0</v>
      </c>
      <c r="L1413" s="4">
        <v>0</v>
      </c>
      <c r="M1413" s="4">
        <v>-999</v>
      </c>
      <c r="N1413" s="4">
        <v>-999</v>
      </c>
      <c r="O1413" s="4">
        <v>14</v>
      </c>
      <c r="P1413" s="5">
        <v>-999</v>
      </c>
      <c r="Q1413" s="5">
        <v>-999</v>
      </c>
      <c r="R1413" s="5">
        <v>0.78100000000000003</v>
      </c>
      <c r="S1413" s="34">
        <f>ROUND((0.6105*(EXP((17.273*E1413)/(E1413+237.3))))*(100-H1413)/100,3)</f>
        <v>2.0459999999999998</v>
      </c>
      <c r="T1413" s="6">
        <f>IF(V1413&lt;V1414,L1413,0)</f>
        <v>0</v>
      </c>
      <c r="U1413" s="6">
        <f>IF(T1413&gt;0,M1413,-999)</f>
        <v>-999</v>
      </c>
      <c r="V1413">
        <v>199506</v>
      </c>
      <c r="W1413">
        <v>1995</v>
      </c>
    </row>
    <row r="1414" spans="1:23" x14ac:dyDescent="0.25">
      <c r="A1414" s="14">
        <v>34881</v>
      </c>
      <c r="B1414" s="3">
        <v>182</v>
      </c>
      <c r="C1414" s="4">
        <v>23.82</v>
      </c>
      <c r="D1414" s="5">
        <v>17.3</v>
      </c>
      <c r="E1414" s="5">
        <v>24.3</v>
      </c>
      <c r="F1414" s="5">
        <v>11.4</v>
      </c>
      <c r="G1414" s="4">
        <v>43</v>
      </c>
      <c r="H1414" s="4">
        <v>26</v>
      </c>
      <c r="I1414" s="4">
        <v>1.1000000000000001</v>
      </c>
      <c r="J1414" s="4">
        <v>4.9000000000000004</v>
      </c>
      <c r="K1414" s="4">
        <v>0</v>
      </c>
      <c r="L1414" s="4">
        <v>0</v>
      </c>
      <c r="M1414" s="4">
        <v>-999</v>
      </c>
      <c r="N1414" s="4">
        <v>-999</v>
      </c>
      <c r="O1414" s="4">
        <v>15</v>
      </c>
      <c r="P1414" s="5">
        <v>-999</v>
      </c>
      <c r="Q1414" s="5">
        <v>-999</v>
      </c>
      <c r="R1414" s="5">
        <v>0.79</v>
      </c>
      <c r="S1414" s="34">
        <f>ROUND((0.6105*(EXP((17.273*E1414)/(E1414+237.3))))*(100-H1414)/100,3)</f>
        <v>2.2480000000000002</v>
      </c>
      <c r="T1414" s="6">
        <f>IF(V1414&lt;V1415,L1414,0)</f>
        <v>0</v>
      </c>
      <c r="U1414" s="6">
        <f>IF(T1414&gt;0,M1414,-999)</f>
        <v>-999</v>
      </c>
      <c r="V1414">
        <v>199507</v>
      </c>
      <c r="W1414">
        <v>1995</v>
      </c>
    </row>
    <row r="1415" spans="1:23" x14ac:dyDescent="0.25">
      <c r="A1415" s="14">
        <v>34882</v>
      </c>
      <c r="B1415" s="3">
        <v>183</v>
      </c>
      <c r="C1415" s="4">
        <v>5.16</v>
      </c>
      <c r="D1415" s="5">
        <v>9.4</v>
      </c>
      <c r="E1415" s="5">
        <v>13.3</v>
      </c>
      <c r="F1415" s="5">
        <v>6.6</v>
      </c>
      <c r="G1415" s="4">
        <v>85.2</v>
      </c>
      <c r="H1415" s="4">
        <v>37.200000000000003</v>
      </c>
      <c r="I1415" s="4">
        <v>1.5</v>
      </c>
      <c r="J1415" s="4">
        <v>5.3</v>
      </c>
      <c r="K1415" s="4">
        <v>4.8</v>
      </c>
      <c r="L1415" s="4">
        <v>0</v>
      </c>
      <c r="M1415" s="4">
        <v>-999</v>
      </c>
      <c r="N1415" s="4">
        <v>-999</v>
      </c>
      <c r="O1415" s="4">
        <v>12.2</v>
      </c>
      <c r="P1415" s="5">
        <v>-999</v>
      </c>
      <c r="Q1415" s="5">
        <v>-999</v>
      </c>
      <c r="R1415" s="5">
        <v>0.56699999999999995</v>
      </c>
      <c r="S1415" s="34">
        <f>ROUND((0.6105*(EXP((17.273*E1415)/(E1415+237.3))))*(100-H1415)/100,3)</f>
        <v>0.95899999999999996</v>
      </c>
      <c r="T1415" s="6">
        <f>IF(V1415&lt;V1416,L1415,0)</f>
        <v>0</v>
      </c>
      <c r="U1415" s="6">
        <f>IF(T1415&gt;0,M1415,-999)</f>
        <v>-999</v>
      </c>
      <c r="V1415">
        <v>199507</v>
      </c>
      <c r="W1415">
        <v>1995</v>
      </c>
    </row>
    <row r="1416" spans="1:23" x14ac:dyDescent="0.25">
      <c r="A1416" s="14">
        <v>34883</v>
      </c>
      <c r="B1416" s="3">
        <v>184</v>
      </c>
      <c r="C1416" s="4">
        <v>8.74</v>
      </c>
      <c r="D1416" s="5">
        <v>7.4</v>
      </c>
      <c r="E1416" s="5">
        <v>13.2</v>
      </c>
      <c r="F1416" s="5">
        <v>3.3</v>
      </c>
      <c r="G1416" s="4">
        <v>92.4</v>
      </c>
      <c r="H1416" s="4">
        <v>64.099999999999994</v>
      </c>
      <c r="I1416" s="4">
        <v>1.1000000000000001</v>
      </c>
      <c r="J1416" s="4">
        <v>4.3</v>
      </c>
      <c r="K1416" s="4">
        <v>1.3</v>
      </c>
      <c r="L1416" s="4">
        <v>0</v>
      </c>
      <c r="M1416" s="4">
        <v>-999</v>
      </c>
      <c r="N1416" s="4">
        <v>-999</v>
      </c>
      <c r="O1416" s="4">
        <v>10.8</v>
      </c>
      <c r="P1416" s="5">
        <v>-999</v>
      </c>
      <c r="Q1416" s="5">
        <v>-999</v>
      </c>
      <c r="R1416" s="5">
        <v>0.96899999999999997</v>
      </c>
      <c r="S1416" s="34">
        <f>ROUND((0.6105*(EXP((17.273*E1416)/(E1416+237.3))))*(100-H1416)/100,3)</f>
        <v>0.54500000000000004</v>
      </c>
      <c r="T1416" s="6">
        <f>IF(V1416&lt;V1417,L1416,0)</f>
        <v>0</v>
      </c>
      <c r="U1416" s="6">
        <f>IF(T1416&gt;0,M1416,-999)</f>
        <v>-999</v>
      </c>
      <c r="V1416">
        <v>199507</v>
      </c>
      <c r="W1416">
        <v>1995</v>
      </c>
    </row>
    <row r="1417" spans="1:23" x14ac:dyDescent="0.25">
      <c r="A1417" s="14">
        <v>34884</v>
      </c>
      <c r="B1417" s="3">
        <v>185</v>
      </c>
      <c r="C1417" s="4">
        <v>16.38</v>
      </c>
      <c r="D1417" s="5">
        <v>7.8</v>
      </c>
      <c r="E1417" s="5">
        <v>14.1</v>
      </c>
      <c r="F1417" s="5">
        <v>2.8</v>
      </c>
      <c r="G1417" s="4">
        <v>80.099999999999994</v>
      </c>
      <c r="H1417" s="4">
        <v>55.3</v>
      </c>
      <c r="I1417" s="4">
        <v>0.9</v>
      </c>
      <c r="J1417" s="4">
        <v>4.5999999999999996</v>
      </c>
      <c r="K1417" s="4">
        <v>0.8</v>
      </c>
      <c r="L1417" s="4">
        <v>0</v>
      </c>
      <c r="M1417" s="4">
        <v>-999</v>
      </c>
      <c r="N1417" s="4">
        <v>-999</v>
      </c>
      <c r="O1417" s="4">
        <v>11.4</v>
      </c>
      <c r="P1417" s="5">
        <v>-999</v>
      </c>
      <c r="Q1417" s="5">
        <v>-999</v>
      </c>
      <c r="R1417" s="5">
        <v>0.89100000000000001</v>
      </c>
      <c r="S1417" s="34">
        <f>ROUND((0.6105*(EXP((17.273*E1417)/(E1417+237.3))))*(100-H1417)/100,3)</f>
        <v>0.71899999999999997</v>
      </c>
      <c r="T1417" s="6">
        <f>IF(V1417&lt;V1418,L1417,0)</f>
        <v>0</v>
      </c>
      <c r="U1417" s="6">
        <f>IF(T1417&gt;0,M1417,-999)</f>
        <v>-999</v>
      </c>
      <c r="V1417">
        <v>199507</v>
      </c>
      <c r="W1417">
        <v>1995</v>
      </c>
    </row>
    <row r="1418" spans="1:23" x14ac:dyDescent="0.25">
      <c r="A1418" s="14">
        <v>34885</v>
      </c>
      <c r="B1418" s="3">
        <v>186</v>
      </c>
      <c r="C1418" s="4">
        <v>25.89</v>
      </c>
      <c r="D1418" s="5">
        <v>10.199999999999999</v>
      </c>
      <c r="E1418" s="5">
        <v>17.899999999999999</v>
      </c>
      <c r="F1418" s="5">
        <v>1.3</v>
      </c>
      <c r="G1418" s="4">
        <v>63.1</v>
      </c>
      <c r="H1418" s="4">
        <v>30.4</v>
      </c>
      <c r="I1418" s="4">
        <v>0.7</v>
      </c>
      <c r="J1418" s="4">
        <v>3.9</v>
      </c>
      <c r="K1418" s="4">
        <v>0</v>
      </c>
      <c r="L1418" s="4">
        <v>0</v>
      </c>
      <c r="M1418" s="4">
        <v>-999</v>
      </c>
      <c r="N1418" s="4">
        <v>-999</v>
      </c>
      <c r="O1418" s="4">
        <v>12.9</v>
      </c>
      <c r="P1418" s="5">
        <v>-999</v>
      </c>
      <c r="Q1418" s="5">
        <v>-999</v>
      </c>
      <c r="R1418" s="5">
        <v>0.623</v>
      </c>
      <c r="S1418" s="34">
        <f>ROUND((0.6105*(EXP((17.273*E1418)/(E1418+237.3))))*(100-H1418)/100,3)</f>
        <v>1.427</v>
      </c>
      <c r="T1418" s="6">
        <f>IF(V1418&lt;V1419,L1418,0)</f>
        <v>0</v>
      </c>
      <c r="U1418" s="6">
        <f>IF(T1418&gt;0,M1418,-999)</f>
        <v>-999</v>
      </c>
      <c r="V1418">
        <v>199507</v>
      </c>
      <c r="W1418">
        <v>1995</v>
      </c>
    </row>
    <row r="1419" spans="1:23" x14ac:dyDescent="0.25">
      <c r="A1419" s="14">
        <v>34886</v>
      </c>
      <c r="B1419" s="3">
        <v>187</v>
      </c>
      <c r="C1419" s="4">
        <v>12.17</v>
      </c>
      <c r="D1419" s="5">
        <v>10.9</v>
      </c>
      <c r="E1419" s="5">
        <v>17.600000000000001</v>
      </c>
      <c r="F1419" s="5">
        <v>6.1</v>
      </c>
      <c r="G1419" s="4">
        <v>72</v>
      </c>
      <c r="H1419" s="4">
        <v>41.8</v>
      </c>
      <c r="I1419" s="4">
        <v>0.5</v>
      </c>
      <c r="J1419" s="4">
        <v>2.9</v>
      </c>
      <c r="K1419" s="4">
        <v>1.5</v>
      </c>
      <c r="L1419" s="4">
        <v>0</v>
      </c>
      <c r="M1419" s="4">
        <v>-999</v>
      </c>
      <c r="N1419" s="4">
        <v>-999</v>
      </c>
      <c r="O1419" s="4">
        <v>12.4</v>
      </c>
      <c r="P1419" s="5">
        <v>-999</v>
      </c>
      <c r="Q1419" s="5">
        <v>-999</v>
      </c>
      <c r="R1419" s="5">
        <v>0.83799999999999997</v>
      </c>
      <c r="S1419" s="34">
        <f>ROUND((0.6105*(EXP((17.273*E1419)/(E1419+237.3))))*(100-H1419)/100,3)</f>
        <v>1.171</v>
      </c>
      <c r="T1419" s="6">
        <f>IF(V1419&lt;V1420,L1419,0)</f>
        <v>0</v>
      </c>
      <c r="U1419" s="6">
        <f>IF(T1419&gt;0,M1419,-999)</f>
        <v>-999</v>
      </c>
      <c r="V1419">
        <v>199507</v>
      </c>
      <c r="W1419">
        <v>1995</v>
      </c>
    </row>
    <row r="1420" spans="1:23" x14ac:dyDescent="0.25">
      <c r="A1420" s="14">
        <v>34887</v>
      </c>
      <c r="B1420" s="3">
        <v>188</v>
      </c>
      <c r="C1420" s="4">
        <v>16.79</v>
      </c>
      <c r="D1420" s="5">
        <v>11.4</v>
      </c>
      <c r="E1420" s="5">
        <v>18.2</v>
      </c>
      <c r="F1420" s="5">
        <v>7</v>
      </c>
      <c r="G1420" s="4">
        <v>83.9</v>
      </c>
      <c r="H1420" s="4">
        <v>46.1</v>
      </c>
      <c r="I1420" s="4">
        <v>0.7</v>
      </c>
      <c r="J1420" s="4">
        <v>4.4000000000000004</v>
      </c>
      <c r="K1420" s="4">
        <v>0.8</v>
      </c>
      <c r="L1420" s="4">
        <v>0</v>
      </c>
      <c r="M1420" s="4">
        <v>-999</v>
      </c>
      <c r="N1420" s="4">
        <v>-999</v>
      </c>
      <c r="O1420" s="4">
        <v>14.2</v>
      </c>
      <c r="P1420" s="5">
        <v>-999</v>
      </c>
      <c r="Q1420" s="5">
        <v>-999</v>
      </c>
      <c r="R1420" s="5">
        <v>0.96399999999999997</v>
      </c>
      <c r="S1420" s="34">
        <f>ROUND((0.6105*(EXP((17.273*E1420)/(E1420+237.3))))*(100-H1420)/100,3)</f>
        <v>1.1259999999999999</v>
      </c>
      <c r="T1420" s="6">
        <f>IF(V1420&lt;V1421,L1420,0)</f>
        <v>0</v>
      </c>
      <c r="U1420" s="6">
        <f>IF(T1420&gt;0,M1420,-999)</f>
        <v>-999</v>
      </c>
      <c r="V1420">
        <v>199507</v>
      </c>
      <c r="W1420">
        <v>1995</v>
      </c>
    </row>
    <row r="1421" spans="1:23" x14ac:dyDescent="0.25">
      <c r="A1421" s="14">
        <v>34888</v>
      </c>
      <c r="B1421" s="3">
        <v>189</v>
      </c>
      <c r="C1421" s="4">
        <v>18.22</v>
      </c>
      <c r="D1421" s="5">
        <v>12.8</v>
      </c>
      <c r="E1421" s="5">
        <v>19.2</v>
      </c>
      <c r="F1421" s="5">
        <v>8.1999999999999993</v>
      </c>
      <c r="G1421" s="4">
        <v>73.400000000000006</v>
      </c>
      <c r="H1421" s="4">
        <v>44.9</v>
      </c>
      <c r="I1421" s="4">
        <v>0.9</v>
      </c>
      <c r="J1421" s="4">
        <v>4.5999999999999996</v>
      </c>
      <c r="K1421" s="4">
        <v>1</v>
      </c>
      <c r="L1421" s="4">
        <v>0</v>
      </c>
      <c r="M1421" s="4">
        <v>-999</v>
      </c>
      <c r="N1421" s="4">
        <v>-999</v>
      </c>
      <c r="O1421" s="4">
        <v>15</v>
      </c>
      <c r="P1421" s="5">
        <v>-999</v>
      </c>
      <c r="Q1421" s="5">
        <v>-999</v>
      </c>
      <c r="R1421" s="5">
        <v>1.0009999999999999</v>
      </c>
      <c r="S1421" s="34">
        <f>ROUND((0.6105*(EXP((17.273*E1421)/(E1421+237.3))))*(100-H1421)/100,3)</f>
        <v>1.226</v>
      </c>
      <c r="T1421" s="6">
        <f>IF(V1421&lt;V1422,L1421,0)</f>
        <v>0</v>
      </c>
      <c r="U1421" s="6">
        <f>IF(T1421&gt;0,M1421,-999)</f>
        <v>-999</v>
      </c>
      <c r="V1421">
        <v>199507</v>
      </c>
      <c r="W1421">
        <v>1995</v>
      </c>
    </row>
    <row r="1422" spans="1:23" x14ac:dyDescent="0.25">
      <c r="A1422" s="14">
        <v>34889</v>
      </c>
      <c r="B1422" s="3">
        <v>190</v>
      </c>
      <c r="C1422" s="4">
        <v>19.12</v>
      </c>
      <c r="D1422" s="5">
        <v>13.4</v>
      </c>
      <c r="E1422" s="5">
        <v>19.5</v>
      </c>
      <c r="F1422" s="5">
        <v>8.8000000000000007</v>
      </c>
      <c r="G1422" s="4">
        <v>76</v>
      </c>
      <c r="H1422" s="4">
        <v>49.8</v>
      </c>
      <c r="I1422" s="4">
        <v>1.6</v>
      </c>
      <c r="J1422" s="4">
        <v>8</v>
      </c>
      <c r="K1422" s="4">
        <v>2.2999999999999998</v>
      </c>
      <c r="L1422" s="4">
        <v>0</v>
      </c>
      <c r="M1422" s="4">
        <v>-999</v>
      </c>
      <c r="N1422" s="4">
        <v>-999</v>
      </c>
      <c r="O1422" s="4">
        <v>15.4</v>
      </c>
      <c r="P1422" s="5">
        <v>-999</v>
      </c>
      <c r="Q1422" s="5">
        <v>-999</v>
      </c>
      <c r="R1422" s="5">
        <v>1.131</v>
      </c>
      <c r="S1422" s="34">
        <f>ROUND((0.6105*(EXP((17.273*E1422)/(E1422+237.3))))*(100-H1422)/100,3)</f>
        <v>1.1379999999999999</v>
      </c>
      <c r="T1422" s="6">
        <f>IF(V1422&lt;V1423,L1422,0)</f>
        <v>0</v>
      </c>
      <c r="U1422" s="6">
        <f>IF(T1422&gt;0,M1422,-999)</f>
        <v>-999</v>
      </c>
      <c r="V1422">
        <v>199507</v>
      </c>
      <c r="W1422">
        <v>1995</v>
      </c>
    </row>
    <row r="1423" spans="1:23" x14ac:dyDescent="0.25">
      <c r="A1423" s="14">
        <v>34890</v>
      </c>
      <c r="B1423" s="3">
        <v>191</v>
      </c>
      <c r="C1423" s="4">
        <v>21.12</v>
      </c>
      <c r="D1423" s="5">
        <v>9.6999999999999993</v>
      </c>
      <c r="E1423" s="5">
        <v>16.5</v>
      </c>
      <c r="F1423" s="5">
        <v>2.5</v>
      </c>
      <c r="G1423" s="4">
        <v>79.5</v>
      </c>
      <c r="H1423" s="4">
        <v>42.8</v>
      </c>
      <c r="I1423" s="4">
        <v>0.9</v>
      </c>
      <c r="J1423" s="4">
        <v>4.5999999999999996</v>
      </c>
      <c r="K1423" s="4">
        <v>0</v>
      </c>
      <c r="L1423" s="4">
        <v>0</v>
      </c>
      <c r="M1423" s="4">
        <v>-999</v>
      </c>
      <c r="N1423" s="4">
        <v>-999</v>
      </c>
      <c r="O1423" s="4">
        <v>15.2</v>
      </c>
      <c r="P1423" s="5">
        <v>-999</v>
      </c>
      <c r="Q1423" s="5">
        <v>-999</v>
      </c>
      <c r="R1423" s="5">
        <v>0.80500000000000005</v>
      </c>
      <c r="S1423" s="34">
        <f>ROUND((0.6105*(EXP((17.273*E1423)/(E1423+237.3))))*(100-H1423)/100,3)</f>
        <v>1.073</v>
      </c>
      <c r="T1423" s="6">
        <f>IF(V1423&lt;V1424,L1423,0)</f>
        <v>0</v>
      </c>
      <c r="U1423" s="6">
        <f>IF(T1423&gt;0,M1423,-999)</f>
        <v>-999</v>
      </c>
      <c r="V1423">
        <v>199507</v>
      </c>
      <c r="W1423">
        <v>1995</v>
      </c>
    </row>
    <row r="1424" spans="1:23" x14ac:dyDescent="0.25">
      <c r="A1424" s="14">
        <v>34891</v>
      </c>
      <c r="B1424" s="3">
        <v>192</v>
      </c>
      <c r="C1424" s="4">
        <v>18.78</v>
      </c>
      <c r="D1424" s="5">
        <v>7.9</v>
      </c>
      <c r="E1424" s="5">
        <v>14.4</v>
      </c>
      <c r="F1424" s="5">
        <v>1</v>
      </c>
      <c r="G1424" s="4">
        <v>71.599999999999994</v>
      </c>
      <c r="H1424" s="4">
        <v>36</v>
      </c>
      <c r="I1424" s="4">
        <v>0.7</v>
      </c>
      <c r="J1424" s="4">
        <v>5.0999999999999996</v>
      </c>
      <c r="K1424" s="4">
        <v>0</v>
      </c>
      <c r="L1424" s="4">
        <v>0</v>
      </c>
      <c r="M1424" s="4">
        <v>-999</v>
      </c>
      <c r="N1424" s="4">
        <v>-999</v>
      </c>
      <c r="O1424" s="4">
        <v>12.1</v>
      </c>
      <c r="P1424" s="5">
        <v>-999</v>
      </c>
      <c r="Q1424" s="5">
        <v>-999</v>
      </c>
      <c r="R1424" s="5">
        <v>0.58899999999999997</v>
      </c>
      <c r="S1424" s="34">
        <f>ROUND((0.6105*(EXP((17.273*E1424)/(E1424+237.3))))*(100-H1424)/100,3)</f>
        <v>1.05</v>
      </c>
      <c r="T1424" s="6">
        <f>IF(V1424&lt;V1425,L1424,0)</f>
        <v>0</v>
      </c>
      <c r="U1424" s="6">
        <f>IF(T1424&gt;0,M1424,-999)</f>
        <v>-999</v>
      </c>
      <c r="V1424">
        <v>199507</v>
      </c>
      <c r="W1424">
        <v>1995</v>
      </c>
    </row>
    <row r="1425" spans="1:23" x14ac:dyDescent="0.25">
      <c r="A1425" s="14">
        <v>34892</v>
      </c>
      <c r="B1425" s="3">
        <v>193</v>
      </c>
      <c r="C1425" s="4">
        <v>24.25</v>
      </c>
      <c r="D1425" s="5">
        <v>10.4</v>
      </c>
      <c r="E1425" s="5">
        <v>18.899999999999999</v>
      </c>
      <c r="F1425" s="5">
        <v>0.7</v>
      </c>
      <c r="G1425" s="4">
        <v>59</v>
      </c>
      <c r="H1425" s="4">
        <v>22.7</v>
      </c>
      <c r="I1425" s="4">
        <v>0.5</v>
      </c>
      <c r="J1425" s="4">
        <v>4</v>
      </c>
      <c r="K1425" s="4">
        <v>0</v>
      </c>
      <c r="L1425" s="4">
        <v>0</v>
      </c>
      <c r="M1425" s="4">
        <v>-999</v>
      </c>
      <c r="N1425" s="4">
        <v>-999</v>
      </c>
      <c r="O1425" s="4">
        <v>12.9</v>
      </c>
      <c r="P1425" s="5">
        <v>-999</v>
      </c>
      <c r="Q1425" s="5">
        <v>-999</v>
      </c>
      <c r="R1425" s="5">
        <v>0.49399999999999999</v>
      </c>
      <c r="S1425" s="34">
        <f>ROUND((0.6105*(EXP((17.273*E1425)/(E1425+237.3))))*(100-H1425)/100,3)</f>
        <v>1.6879999999999999</v>
      </c>
      <c r="T1425" s="6">
        <f>IF(V1425&lt;V1426,L1425,0)</f>
        <v>0</v>
      </c>
      <c r="U1425" s="6">
        <f>IF(T1425&gt;0,M1425,-999)</f>
        <v>-999</v>
      </c>
      <c r="V1425">
        <v>199507</v>
      </c>
      <c r="W1425">
        <v>1995</v>
      </c>
    </row>
    <row r="1426" spans="1:23" x14ac:dyDescent="0.25">
      <c r="A1426" s="14">
        <v>34893</v>
      </c>
      <c r="B1426" s="3">
        <v>194</v>
      </c>
      <c r="C1426" s="4">
        <v>21.83</v>
      </c>
      <c r="D1426" s="5">
        <v>11.3</v>
      </c>
      <c r="E1426" s="5">
        <v>19.2</v>
      </c>
      <c r="F1426" s="5">
        <v>3.5</v>
      </c>
      <c r="G1426" s="4">
        <v>62.6</v>
      </c>
      <c r="H1426" s="4">
        <v>33.200000000000003</v>
      </c>
      <c r="I1426" s="4">
        <v>0.7</v>
      </c>
      <c r="J1426" s="4">
        <v>4.9000000000000004</v>
      </c>
      <c r="K1426" s="4">
        <v>0</v>
      </c>
      <c r="L1426" s="4">
        <v>0</v>
      </c>
      <c r="M1426" s="4">
        <v>-999</v>
      </c>
      <c r="N1426" s="4">
        <v>-999</v>
      </c>
      <c r="O1426" s="4">
        <v>13.1</v>
      </c>
      <c r="P1426" s="5">
        <v>-999</v>
      </c>
      <c r="Q1426" s="5">
        <v>-999</v>
      </c>
      <c r="R1426" s="5">
        <v>0.73699999999999999</v>
      </c>
      <c r="S1426" s="34">
        <f>ROUND((0.6105*(EXP((17.273*E1426)/(E1426+237.3))))*(100-H1426)/100,3)</f>
        <v>1.486</v>
      </c>
      <c r="T1426" s="6">
        <f>IF(V1426&lt;V1427,L1426,0)</f>
        <v>0</v>
      </c>
      <c r="U1426" s="6">
        <f>IF(T1426&gt;0,M1426,-999)</f>
        <v>-999</v>
      </c>
      <c r="V1426">
        <v>199507</v>
      </c>
      <c r="W1426">
        <v>1995</v>
      </c>
    </row>
    <row r="1427" spans="1:23" x14ac:dyDescent="0.25">
      <c r="A1427" s="14">
        <v>34894</v>
      </c>
      <c r="B1427" s="3">
        <v>195</v>
      </c>
      <c r="C1427" s="4">
        <v>16.670000000000002</v>
      </c>
      <c r="D1427" s="5">
        <v>10.7</v>
      </c>
      <c r="E1427" s="5">
        <v>19.2</v>
      </c>
      <c r="F1427" s="5">
        <v>3.8</v>
      </c>
      <c r="G1427" s="4">
        <v>68.400000000000006</v>
      </c>
      <c r="H1427" s="4">
        <v>37.799999999999997</v>
      </c>
      <c r="I1427" s="4">
        <v>0.4</v>
      </c>
      <c r="J1427" s="4">
        <v>3.4</v>
      </c>
      <c r="K1427" s="4">
        <v>0.3</v>
      </c>
      <c r="L1427" s="4">
        <v>0</v>
      </c>
      <c r="M1427" s="4">
        <v>-999</v>
      </c>
      <c r="N1427" s="4">
        <v>-999</v>
      </c>
      <c r="O1427" s="4">
        <v>13.1</v>
      </c>
      <c r="P1427" s="5">
        <v>-999</v>
      </c>
      <c r="Q1427" s="5">
        <v>-999</v>
      </c>
      <c r="R1427" s="5">
        <v>0.84099999999999997</v>
      </c>
      <c r="S1427" s="34">
        <f>ROUND((0.6105*(EXP((17.273*E1427)/(E1427+237.3))))*(100-H1427)/100,3)</f>
        <v>1.3839999999999999</v>
      </c>
      <c r="T1427" s="6">
        <f>IF(V1427&lt;V1428,L1427,0)</f>
        <v>0</v>
      </c>
      <c r="U1427" s="6">
        <f>IF(T1427&gt;0,M1427,-999)</f>
        <v>-999</v>
      </c>
      <c r="V1427">
        <v>199507</v>
      </c>
      <c r="W1427">
        <v>1995</v>
      </c>
    </row>
    <row r="1428" spans="1:23" x14ac:dyDescent="0.25">
      <c r="A1428" s="14">
        <v>34895</v>
      </c>
      <c r="B1428" s="3">
        <v>196</v>
      </c>
      <c r="C1428" s="4">
        <v>26.7</v>
      </c>
      <c r="D1428" s="5">
        <v>12.7</v>
      </c>
      <c r="E1428" s="5">
        <v>20.6</v>
      </c>
      <c r="F1428" s="5">
        <v>3.5</v>
      </c>
      <c r="G1428" s="4">
        <v>56.7</v>
      </c>
      <c r="H1428" s="4">
        <v>29</v>
      </c>
      <c r="I1428" s="4">
        <v>0.6</v>
      </c>
      <c r="J1428" s="4">
        <v>3.6</v>
      </c>
      <c r="K1428" s="4">
        <v>0</v>
      </c>
      <c r="L1428" s="4">
        <v>0</v>
      </c>
      <c r="M1428" s="4">
        <v>-999</v>
      </c>
      <c r="N1428" s="4">
        <v>-999</v>
      </c>
      <c r="O1428" s="4">
        <v>14</v>
      </c>
      <c r="P1428" s="5">
        <v>-999</v>
      </c>
      <c r="Q1428" s="5">
        <v>-999</v>
      </c>
      <c r="R1428" s="5">
        <v>0.70099999999999996</v>
      </c>
      <c r="S1428" s="34">
        <f>ROUND((0.6105*(EXP((17.273*E1428)/(E1428+237.3))))*(100-H1428)/100,3)</f>
        <v>1.722</v>
      </c>
      <c r="T1428" s="6">
        <f>IF(V1428&lt;V1429,L1428,0)</f>
        <v>0</v>
      </c>
      <c r="U1428" s="6">
        <f>IF(T1428&gt;0,M1428,-999)</f>
        <v>-999</v>
      </c>
      <c r="V1428">
        <v>199507</v>
      </c>
      <c r="W1428">
        <v>1995</v>
      </c>
    </row>
    <row r="1429" spans="1:23" x14ac:dyDescent="0.25">
      <c r="A1429" s="14">
        <v>34896</v>
      </c>
      <c r="B1429" s="3">
        <v>197</v>
      </c>
      <c r="C1429" s="4">
        <v>26.64</v>
      </c>
      <c r="D1429" s="5">
        <v>14.8</v>
      </c>
      <c r="E1429" s="5">
        <v>21.8</v>
      </c>
      <c r="F1429" s="5">
        <v>6.4</v>
      </c>
      <c r="G1429" s="4">
        <v>49.9</v>
      </c>
      <c r="H1429" s="4">
        <v>29.7</v>
      </c>
      <c r="I1429" s="4">
        <v>0.6</v>
      </c>
      <c r="J1429" s="4">
        <v>4.3</v>
      </c>
      <c r="K1429" s="4">
        <v>0</v>
      </c>
      <c r="L1429" s="4">
        <v>0</v>
      </c>
      <c r="M1429" s="4">
        <v>-999</v>
      </c>
      <c r="N1429" s="4">
        <v>-999</v>
      </c>
      <c r="O1429" s="4">
        <v>15.2</v>
      </c>
      <c r="P1429" s="5">
        <v>-999</v>
      </c>
      <c r="Q1429" s="5">
        <v>-999</v>
      </c>
      <c r="R1429" s="5">
        <v>0.77600000000000002</v>
      </c>
      <c r="S1429" s="34">
        <f>ROUND((0.6105*(EXP((17.273*E1429)/(E1429+237.3))))*(100-H1429)/100,3)</f>
        <v>1.8360000000000001</v>
      </c>
      <c r="T1429" s="6">
        <f>IF(V1429&lt;V1430,L1429,0)</f>
        <v>0</v>
      </c>
      <c r="U1429" s="6">
        <f>IF(T1429&gt;0,M1429,-999)</f>
        <v>-999</v>
      </c>
      <c r="V1429">
        <v>199507</v>
      </c>
      <c r="W1429">
        <v>1995</v>
      </c>
    </row>
    <row r="1430" spans="1:23" x14ac:dyDescent="0.25">
      <c r="A1430" s="14">
        <v>34897</v>
      </c>
      <c r="B1430" s="3">
        <v>198</v>
      </c>
      <c r="C1430" s="4">
        <v>27.85</v>
      </c>
      <c r="D1430" s="5">
        <v>16.100000000000001</v>
      </c>
      <c r="E1430" s="5">
        <v>23.5</v>
      </c>
      <c r="F1430" s="5">
        <v>9.3000000000000007</v>
      </c>
      <c r="G1430" s="4">
        <v>48.4</v>
      </c>
      <c r="H1430" s="4">
        <v>31.7</v>
      </c>
      <c r="I1430" s="4">
        <v>0.7</v>
      </c>
      <c r="J1430" s="4">
        <v>4.5999999999999996</v>
      </c>
      <c r="K1430" s="4">
        <v>0</v>
      </c>
      <c r="L1430" s="4">
        <v>0</v>
      </c>
      <c r="M1430" s="4">
        <v>-999</v>
      </c>
      <c r="N1430" s="4">
        <v>-999</v>
      </c>
      <c r="O1430" s="4">
        <v>15.9</v>
      </c>
      <c r="P1430" s="5">
        <v>-999</v>
      </c>
      <c r="Q1430" s="5">
        <v>-999</v>
      </c>
      <c r="R1430" s="5">
        <v>0.91700000000000004</v>
      </c>
      <c r="S1430" s="34">
        <f>ROUND((0.6105*(EXP((17.273*E1430)/(E1430+237.3))))*(100-H1430)/100,3)</f>
        <v>1.9770000000000001</v>
      </c>
      <c r="T1430" s="6">
        <f>IF(V1430&lt;V1431,L1430,0)</f>
        <v>0</v>
      </c>
      <c r="U1430" s="6">
        <f>IF(T1430&gt;0,M1430,-999)</f>
        <v>-999</v>
      </c>
      <c r="V1430">
        <v>199507</v>
      </c>
      <c r="W1430">
        <v>1995</v>
      </c>
    </row>
    <row r="1431" spans="1:23" x14ac:dyDescent="0.25">
      <c r="A1431" s="14">
        <v>34898</v>
      </c>
      <c r="B1431" s="3">
        <v>199</v>
      </c>
      <c r="C1431" s="4">
        <v>24.77</v>
      </c>
      <c r="D1431" s="5">
        <v>16.5</v>
      </c>
      <c r="E1431" s="5">
        <v>22.8</v>
      </c>
      <c r="F1431" s="5">
        <v>11</v>
      </c>
      <c r="G1431" s="4">
        <v>48.6</v>
      </c>
      <c r="H1431" s="4">
        <v>29.9</v>
      </c>
      <c r="I1431" s="4">
        <v>0.6</v>
      </c>
      <c r="J1431" s="4">
        <v>5.8</v>
      </c>
      <c r="K1431" s="4">
        <v>0</v>
      </c>
      <c r="L1431" s="4">
        <v>0</v>
      </c>
      <c r="M1431" s="4">
        <v>-999</v>
      </c>
      <c r="N1431" s="4">
        <v>-999</v>
      </c>
      <c r="O1431" s="4">
        <v>15.8</v>
      </c>
      <c r="P1431" s="5">
        <v>-999</v>
      </c>
      <c r="Q1431" s="5">
        <v>-999</v>
      </c>
      <c r="R1431" s="5">
        <v>0.82899999999999996</v>
      </c>
      <c r="S1431" s="34">
        <f>ROUND((0.6105*(EXP((17.273*E1431)/(E1431+237.3))))*(100-H1431)/100,3)</f>
        <v>1.9450000000000001</v>
      </c>
      <c r="T1431" s="6">
        <f>IF(V1431&lt;V1432,L1431,0)</f>
        <v>0</v>
      </c>
      <c r="U1431" s="6">
        <f>IF(T1431&gt;0,M1431,-999)</f>
        <v>-999</v>
      </c>
      <c r="V1431">
        <v>199507</v>
      </c>
      <c r="W1431">
        <v>1995</v>
      </c>
    </row>
    <row r="1432" spans="1:23" x14ac:dyDescent="0.25">
      <c r="A1432" s="14">
        <v>34899</v>
      </c>
      <c r="B1432" s="3">
        <v>200</v>
      </c>
      <c r="C1432" s="4">
        <v>26.89</v>
      </c>
      <c r="D1432" s="5">
        <v>17.7</v>
      </c>
      <c r="E1432" s="5">
        <v>25.4</v>
      </c>
      <c r="F1432" s="5">
        <v>8.9</v>
      </c>
      <c r="G1432" s="4">
        <v>42.6</v>
      </c>
      <c r="H1432" s="4">
        <v>24.9</v>
      </c>
      <c r="I1432" s="4">
        <v>0.6</v>
      </c>
      <c r="J1432" s="4">
        <v>3.9</v>
      </c>
      <c r="K1432" s="4">
        <v>0</v>
      </c>
      <c r="L1432" s="4">
        <v>0</v>
      </c>
      <c r="M1432" s="4">
        <v>-999</v>
      </c>
      <c r="N1432" s="4">
        <v>-999</v>
      </c>
      <c r="O1432" s="4">
        <v>16.2</v>
      </c>
      <c r="P1432" s="5">
        <v>-999</v>
      </c>
      <c r="Q1432" s="5">
        <v>-999</v>
      </c>
      <c r="R1432" s="5">
        <v>0.80600000000000005</v>
      </c>
      <c r="S1432" s="34">
        <f>ROUND((0.6105*(EXP((17.273*E1432)/(E1432+237.3))))*(100-H1432)/100,3)</f>
        <v>2.4359999999999999</v>
      </c>
      <c r="T1432" s="6">
        <f>IF(V1432&lt;V1433,L1432,0)</f>
        <v>0</v>
      </c>
      <c r="U1432" s="6">
        <f>IF(T1432&gt;0,M1432,-999)</f>
        <v>-999</v>
      </c>
      <c r="V1432">
        <v>199507</v>
      </c>
      <c r="W1432">
        <v>1995</v>
      </c>
    </row>
    <row r="1433" spans="1:23" x14ac:dyDescent="0.25">
      <c r="A1433" s="14">
        <v>34900</v>
      </c>
      <c r="B1433" s="3">
        <v>201</v>
      </c>
      <c r="C1433" s="4">
        <v>24.91</v>
      </c>
      <c r="D1433" s="5">
        <v>17.2</v>
      </c>
      <c r="E1433" s="5">
        <v>23.2</v>
      </c>
      <c r="F1433" s="5">
        <v>12.4</v>
      </c>
      <c r="G1433" s="4">
        <v>50.1</v>
      </c>
      <c r="H1433" s="4">
        <v>29.2</v>
      </c>
      <c r="I1433" s="4">
        <v>1.1000000000000001</v>
      </c>
      <c r="J1433" s="4">
        <v>5.8</v>
      </c>
      <c r="K1433" s="4">
        <v>0</v>
      </c>
      <c r="L1433" s="4">
        <v>0</v>
      </c>
      <c r="M1433" s="4">
        <v>-999</v>
      </c>
      <c r="N1433" s="4">
        <v>-999</v>
      </c>
      <c r="O1433" s="4">
        <v>17.100000000000001</v>
      </c>
      <c r="P1433" s="5">
        <v>-999</v>
      </c>
      <c r="Q1433" s="5">
        <v>-999</v>
      </c>
      <c r="R1433" s="5">
        <v>0.83</v>
      </c>
      <c r="S1433" s="34">
        <f>ROUND((0.6105*(EXP((17.273*E1433)/(E1433+237.3))))*(100-H1433)/100,3)</f>
        <v>2.0129999999999999</v>
      </c>
      <c r="T1433" s="6">
        <f>IF(V1433&lt;V1434,L1433,0)</f>
        <v>0</v>
      </c>
      <c r="U1433" s="6">
        <f>IF(T1433&gt;0,M1433,-999)</f>
        <v>-999</v>
      </c>
      <c r="V1433">
        <v>199507</v>
      </c>
      <c r="W1433">
        <v>1995</v>
      </c>
    </row>
    <row r="1434" spans="1:23" x14ac:dyDescent="0.25">
      <c r="A1434" s="14">
        <v>34901</v>
      </c>
      <c r="B1434" s="3">
        <v>202</v>
      </c>
      <c r="C1434" s="4">
        <v>11.01</v>
      </c>
      <c r="D1434" s="5">
        <v>12.7</v>
      </c>
      <c r="E1434" s="5">
        <v>20</v>
      </c>
      <c r="F1434" s="5">
        <v>7.8</v>
      </c>
      <c r="G1434" s="4">
        <v>73.400000000000006</v>
      </c>
      <c r="H1434" s="4">
        <v>42.1</v>
      </c>
      <c r="I1434" s="4">
        <v>0.5</v>
      </c>
      <c r="J1434" s="4">
        <v>3.9</v>
      </c>
      <c r="K1434" s="4">
        <v>0.3</v>
      </c>
      <c r="L1434" s="4">
        <v>0</v>
      </c>
      <c r="M1434" s="4">
        <v>-999</v>
      </c>
      <c r="N1434" s="4">
        <v>-999</v>
      </c>
      <c r="O1434" s="4">
        <v>15.4</v>
      </c>
      <c r="P1434" s="5">
        <v>-999</v>
      </c>
      <c r="Q1434" s="5">
        <v>-999</v>
      </c>
      <c r="R1434" s="5">
        <v>0.98399999999999999</v>
      </c>
      <c r="S1434" s="34">
        <f>ROUND((0.6105*(EXP((17.273*E1434)/(E1434+237.3))))*(100-H1434)/100,3)</f>
        <v>1.3540000000000001</v>
      </c>
      <c r="T1434" s="6">
        <f>IF(V1434&lt;V1435,L1434,0)</f>
        <v>0</v>
      </c>
      <c r="U1434" s="6">
        <f>IF(T1434&gt;0,M1434,-999)</f>
        <v>-999</v>
      </c>
      <c r="V1434">
        <v>199507</v>
      </c>
      <c r="W1434">
        <v>1995</v>
      </c>
    </row>
    <row r="1435" spans="1:23" x14ac:dyDescent="0.25">
      <c r="A1435" s="14">
        <v>34902</v>
      </c>
      <c r="B1435" s="3">
        <v>203</v>
      </c>
      <c r="C1435" s="4">
        <v>24.07</v>
      </c>
      <c r="D1435" s="5">
        <v>14.8</v>
      </c>
      <c r="E1435" s="5">
        <v>22.6</v>
      </c>
      <c r="F1435" s="5">
        <v>7.2</v>
      </c>
      <c r="G1435" s="4">
        <v>58.3</v>
      </c>
      <c r="H1435" s="4">
        <v>29.6</v>
      </c>
      <c r="I1435" s="4">
        <v>0.8</v>
      </c>
      <c r="J1435" s="4">
        <v>4.5</v>
      </c>
      <c r="K1435" s="4">
        <v>0</v>
      </c>
      <c r="L1435" s="4">
        <v>0</v>
      </c>
      <c r="M1435" s="4">
        <v>-999</v>
      </c>
      <c r="N1435" s="4">
        <v>-999</v>
      </c>
      <c r="O1435" s="4">
        <v>15.3</v>
      </c>
      <c r="P1435" s="5">
        <v>-999</v>
      </c>
      <c r="Q1435" s="5">
        <v>-999</v>
      </c>
      <c r="R1435" s="5">
        <v>0.81299999999999994</v>
      </c>
      <c r="S1435" s="34">
        <f>ROUND((0.6105*(EXP((17.273*E1435)/(E1435+237.3))))*(100-H1435)/100,3)</f>
        <v>1.93</v>
      </c>
      <c r="T1435" s="6">
        <f>IF(V1435&lt;V1436,L1435,0)</f>
        <v>0</v>
      </c>
      <c r="U1435" s="6">
        <f>IF(T1435&gt;0,M1435,-999)</f>
        <v>-999</v>
      </c>
      <c r="V1435">
        <v>199507</v>
      </c>
      <c r="W1435">
        <v>1995</v>
      </c>
    </row>
    <row r="1436" spans="1:23" x14ac:dyDescent="0.25">
      <c r="A1436" s="14">
        <v>34903</v>
      </c>
      <c r="B1436" s="3">
        <v>204</v>
      </c>
      <c r="C1436" s="4">
        <v>18.29</v>
      </c>
      <c r="D1436" s="5">
        <v>10.8</v>
      </c>
      <c r="E1436" s="5">
        <v>17.399999999999999</v>
      </c>
      <c r="F1436" s="5">
        <v>4.5999999999999996</v>
      </c>
      <c r="G1436" s="4">
        <v>74.3</v>
      </c>
      <c r="H1436" s="4">
        <v>46.6</v>
      </c>
      <c r="I1436" s="4">
        <v>0.8</v>
      </c>
      <c r="J1436" s="4">
        <v>4.3</v>
      </c>
      <c r="K1436" s="4">
        <v>0</v>
      </c>
      <c r="L1436" s="4">
        <v>0</v>
      </c>
      <c r="M1436" s="4">
        <v>-999</v>
      </c>
      <c r="N1436" s="4">
        <v>-999</v>
      </c>
      <c r="O1436" s="4">
        <v>13.9</v>
      </c>
      <c r="P1436" s="5">
        <v>-999</v>
      </c>
      <c r="Q1436" s="5">
        <v>-999</v>
      </c>
      <c r="R1436" s="5">
        <v>0.92600000000000005</v>
      </c>
      <c r="S1436" s="34">
        <f>ROUND((0.6105*(EXP((17.273*E1436)/(E1436+237.3))))*(100-H1436)/100,3)</f>
        <v>1.0609999999999999</v>
      </c>
      <c r="T1436" s="6">
        <f>IF(V1436&lt;V1437,L1436,0)</f>
        <v>0</v>
      </c>
      <c r="U1436" s="6">
        <f>IF(T1436&gt;0,M1436,-999)</f>
        <v>-999</v>
      </c>
      <c r="V1436">
        <v>199507</v>
      </c>
      <c r="W1436">
        <v>1995</v>
      </c>
    </row>
    <row r="1437" spans="1:23" x14ac:dyDescent="0.25">
      <c r="A1437" s="14">
        <v>34904</v>
      </c>
      <c r="B1437" s="3">
        <v>205</v>
      </c>
      <c r="C1437" s="4">
        <v>16.2</v>
      </c>
      <c r="D1437" s="5">
        <v>10.8</v>
      </c>
      <c r="E1437" s="5">
        <v>18.3</v>
      </c>
      <c r="F1437" s="5">
        <v>4.4000000000000004</v>
      </c>
      <c r="G1437" s="4">
        <v>79.400000000000006</v>
      </c>
      <c r="H1437" s="4">
        <v>44.1</v>
      </c>
      <c r="I1437" s="4">
        <v>0.7</v>
      </c>
      <c r="J1437" s="4">
        <v>3.8</v>
      </c>
      <c r="K1437" s="4">
        <v>0.3</v>
      </c>
      <c r="L1437" s="4">
        <v>0</v>
      </c>
      <c r="M1437" s="4">
        <v>-999</v>
      </c>
      <c r="N1437" s="4">
        <v>-999</v>
      </c>
      <c r="O1437" s="4">
        <v>14.5</v>
      </c>
      <c r="P1437" s="5">
        <v>-999</v>
      </c>
      <c r="Q1437" s="5">
        <v>-999</v>
      </c>
      <c r="R1437" s="5">
        <v>0.92900000000000005</v>
      </c>
      <c r="S1437" s="34">
        <f>ROUND((0.6105*(EXP((17.273*E1437)/(E1437+237.3))))*(100-H1437)/100,3)</f>
        <v>1.175</v>
      </c>
      <c r="T1437" s="6">
        <f>IF(V1437&lt;V1438,L1437,0)</f>
        <v>0</v>
      </c>
      <c r="U1437" s="6">
        <f>IF(T1437&gt;0,M1437,-999)</f>
        <v>-999</v>
      </c>
      <c r="V1437">
        <v>199507</v>
      </c>
      <c r="W1437">
        <v>1995</v>
      </c>
    </row>
    <row r="1438" spans="1:23" x14ac:dyDescent="0.25">
      <c r="A1438" s="14">
        <v>34905</v>
      </c>
      <c r="B1438" s="3">
        <v>206</v>
      </c>
      <c r="C1438" s="4">
        <v>7.69</v>
      </c>
      <c r="D1438" s="5">
        <v>10.6</v>
      </c>
      <c r="E1438" s="5">
        <v>13.5</v>
      </c>
      <c r="F1438" s="5">
        <v>7.7</v>
      </c>
      <c r="G1438" s="4">
        <v>89.4</v>
      </c>
      <c r="H1438" s="4">
        <v>78</v>
      </c>
      <c r="I1438" s="4">
        <v>0.6</v>
      </c>
      <c r="J1438" s="4">
        <v>3.5</v>
      </c>
      <c r="K1438" s="4">
        <v>3.8</v>
      </c>
      <c r="L1438" s="4">
        <v>0</v>
      </c>
      <c r="M1438" s="4">
        <v>-999</v>
      </c>
      <c r="N1438" s="4">
        <v>-999</v>
      </c>
      <c r="O1438" s="4">
        <v>13.2</v>
      </c>
      <c r="P1438" s="5">
        <v>-999</v>
      </c>
      <c r="Q1438" s="5">
        <v>-999</v>
      </c>
      <c r="R1438" s="5">
        <v>1.21</v>
      </c>
      <c r="S1438" s="34">
        <f>ROUND((0.6105*(EXP((17.273*E1438)/(E1438+237.3))))*(100-H1438)/100,3)</f>
        <v>0.34</v>
      </c>
      <c r="T1438" s="6">
        <f>IF(V1438&lt;V1439,L1438,0)</f>
        <v>0</v>
      </c>
      <c r="U1438" s="6">
        <f>IF(T1438&gt;0,M1438,-999)</f>
        <v>-999</v>
      </c>
      <c r="V1438">
        <v>199507</v>
      </c>
      <c r="W1438">
        <v>1995</v>
      </c>
    </row>
    <row r="1439" spans="1:23" x14ac:dyDescent="0.25">
      <c r="A1439" s="14">
        <v>34906</v>
      </c>
      <c r="B1439" s="3">
        <v>207</v>
      </c>
      <c r="C1439" s="4">
        <v>12.62</v>
      </c>
      <c r="D1439" s="5">
        <v>9.5</v>
      </c>
      <c r="E1439" s="5">
        <v>13.9</v>
      </c>
      <c r="F1439" s="5">
        <v>5</v>
      </c>
      <c r="G1439" s="4">
        <v>89.7</v>
      </c>
      <c r="H1439" s="4">
        <v>63.8</v>
      </c>
      <c r="I1439" s="4">
        <v>1.2</v>
      </c>
      <c r="J1439" s="4">
        <v>5.4</v>
      </c>
      <c r="K1439" s="4">
        <v>20.6</v>
      </c>
      <c r="L1439" s="4">
        <v>0</v>
      </c>
      <c r="M1439" s="4">
        <v>-999</v>
      </c>
      <c r="N1439" s="4">
        <v>-999</v>
      </c>
      <c r="O1439" s="4">
        <v>13.7</v>
      </c>
      <c r="P1439" s="5">
        <v>-999</v>
      </c>
      <c r="Q1439" s="5">
        <v>-999</v>
      </c>
      <c r="R1439" s="5">
        <v>1.012</v>
      </c>
      <c r="S1439" s="34">
        <f>ROUND((0.6105*(EXP((17.273*E1439)/(E1439+237.3))))*(100-H1439)/100,3)</f>
        <v>0.57499999999999996</v>
      </c>
      <c r="T1439" s="6">
        <f>IF(V1439&lt;V1440,L1439,0)</f>
        <v>0</v>
      </c>
      <c r="U1439" s="6">
        <f>IF(T1439&gt;0,M1439,-999)</f>
        <v>-999</v>
      </c>
      <c r="V1439">
        <v>199507</v>
      </c>
      <c r="W1439">
        <v>1995</v>
      </c>
    </row>
    <row r="1440" spans="1:23" x14ac:dyDescent="0.25">
      <c r="A1440" s="14">
        <v>34907</v>
      </c>
      <c r="B1440" s="3">
        <v>208</v>
      </c>
      <c r="C1440" s="4">
        <v>23.59</v>
      </c>
      <c r="D1440" s="5">
        <v>8.6</v>
      </c>
      <c r="E1440" s="5">
        <v>15.8</v>
      </c>
      <c r="F1440" s="5">
        <v>3.6</v>
      </c>
      <c r="G1440" s="4">
        <v>67.900000000000006</v>
      </c>
      <c r="H1440" s="4">
        <v>34.799999999999997</v>
      </c>
      <c r="I1440" s="4">
        <v>0.8</v>
      </c>
      <c r="J1440" s="4">
        <v>4.2</v>
      </c>
      <c r="K1440" s="4">
        <v>0</v>
      </c>
      <c r="L1440" s="4">
        <v>0</v>
      </c>
      <c r="M1440" s="4">
        <v>-999</v>
      </c>
      <c r="N1440" s="4">
        <v>-999</v>
      </c>
      <c r="O1440" s="4">
        <v>13.9</v>
      </c>
      <c r="P1440" s="5">
        <v>-999</v>
      </c>
      <c r="Q1440" s="5">
        <v>-999</v>
      </c>
      <c r="R1440" s="5">
        <v>0.625</v>
      </c>
      <c r="S1440" s="34">
        <f>ROUND((0.6105*(EXP((17.273*E1440)/(E1440+237.3))))*(100-H1440)/100,3)</f>
        <v>1.17</v>
      </c>
      <c r="T1440" s="6">
        <f>IF(V1440&lt;V1441,L1440,0)</f>
        <v>0</v>
      </c>
      <c r="U1440" s="6">
        <f>IF(T1440&gt;0,M1440,-999)</f>
        <v>-999</v>
      </c>
      <c r="V1440">
        <v>199507</v>
      </c>
      <c r="W1440">
        <v>1995</v>
      </c>
    </row>
    <row r="1441" spans="1:23" x14ac:dyDescent="0.25">
      <c r="A1441" s="14">
        <v>34908</v>
      </c>
      <c r="B1441" s="3">
        <v>209</v>
      </c>
      <c r="C1441" s="4">
        <v>13.4</v>
      </c>
      <c r="D1441" s="5">
        <v>11</v>
      </c>
      <c r="E1441" s="5">
        <v>16</v>
      </c>
      <c r="F1441" s="5">
        <v>5.2</v>
      </c>
      <c r="G1441" s="4">
        <v>60</v>
      </c>
      <c r="H1441" s="4">
        <v>42.4</v>
      </c>
      <c r="I1441" s="4">
        <v>1.3</v>
      </c>
      <c r="J1441" s="4">
        <v>6.2</v>
      </c>
      <c r="K1441" s="4">
        <v>0</v>
      </c>
      <c r="L1441" s="4">
        <v>0</v>
      </c>
      <c r="M1441" s="4">
        <v>-999</v>
      </c>
      <c r="N1441" s="4">
        <v>-999</v>
      </c>
      <c r="O1441" s="4">
        <v>12.3</v>
      </c>
      <c r="P1441" s="5">
        <v>-999</v>
      </c>
      <c r="Q1441" s="5">
        <v>-999</v>
      </c>
      <c r="R1441" s="5">
        <v>0.77200000000000002</v>
      </c>
      <c r="S1441" s="34">
        <f>ROUND((0.6105*(EXP((17.273*E1441)/(E1441+237.3))))*(100-H1441)/100,3)</f>
        <v>1.0469999999999999</v>
      </c>
      <c r="T1441" s="6">
        <f>IF(V1441&lt;V1442,L1441,0)</f>
        <v>0</v>
      </c>
      <c r="U1441" s="6">
        <f>IF(T1441&gt;0,M1441,-999)</f>
        <v>-999</v>
      </c>
      <c r="V1441">
        <v>199507</v>
      </c>
      <c r="W1441">
        <v>1995</v>
      </c>
    </row>
    <row r="1442" spans="1:23" x14ac:dyDescent="0.25">
      <c r="A1442" s="14">
        <v>34909</v>
      </c>
      <c r="B1442" s="3">
        <v>210</v>
      </c>
      <c r="C1442" s="4">
        <v>11.65</v>
      </c>
      <c r="D1442" s="5">
        <v>4.4000000000000004</v>
      </c>
      <c r="E1442" s="5">
        <v>8.4</v>
      </c>
      <c r="F1442" s="5">
        <v>1.7</v>
      </c>
      <c r="G1442" s="4">
        <v>82.5</v>
      </c>
      <c r="H1442" s="4">
        <v>55.8</v>
      </c>
      <c r="I1442" s="4">
        <v>1.3</v>
      </c>
      <c r="J1442" s="4">
        <v>5.2</v>
      </c>
      <c r="K1442" s="4">
        <v>7.9</v>
      </c>
      <c r="L1442" s="4">
        <v>0</v>
      </c>
      <c r="M1442" s="4">
        <v>-999</v>
      </c>
      <c r="N1442" s="4">
        <v>-999</v>
      </c>
      <c r="O1442" s="4">
        <v>9.1999999999999993</v>
      </c>
      <c r="P1442" s="5">
        <v>-999</v>
      </c>
      <c r="Q1442" s="5">
        <v>-999</v>
      </c>
      <c r="R1442" s="5">
        <v>0.61499999999999999</v>
      </c>
      <c r="S1442" s="34">
        <f>ROUND((0.6105*(EXP((17.273*E1442)/(E1442+237.3))))*(100-H1442)/100,3)</f>
        <v>0.48699999999999999</v>
      </c>
      <c r="T1442" s="6">
        <f>IF(V1442&lt;V1443,L1442,0)</f>
        <v>0</v>
      </c>
      <c r="U1442" s="6">
        <f>IF(T1442&gt;0,M1442,-999)</f>
        <v>-999</v>
      </c>
      <c r="V1442">
        <v>199507</v>
      </c>
      <c r="W1442">
        <v>1995</v>
      </c>
    </row>
    <row r="1443" spans="1:23" x14ac:dyDescent="0.25">
      <c r="A1443" s="14">
        <v>34910</v>
      </c>
      <c r="B1443" s="3">
        <v>211</v>
      </c>
      <c r="C1443" s="4">
        <v>20.32</v>
      </c>
      <c r="D1443" s="5">
        <v>9</v>
      </c>
      <c r="E1443" s="5">
        <v>16.8</v>
      </c>
      <c r="F1443" s="5">
        <v>3.6</v>
      </c>
      <c r="G1443" s="4">
        <v>74.3</v>
      </c>
      <c r="H1443" s="4">
        <v>35.799999999999997</v>
      </c>
      <c r="I1443" s="4">
        <v>0.7</v>
      </c>
      <c r="J1443" s="4">
        <v>3.6</v>
      </c>
      <c r="K1443" s="4">
        <v>0.3</v>
      </c>
      <c r="L1443" s="4">
        <v>0</v>
      </c>
      <c r="M1443" s="4">
        <v>-999</v>
      </c>
      <c r="N1443" s="4">
        <v>-999</v>
      </c>
      <c r="O1443" s="4">
        <v>11.8</v>
      </c>
      <c r="P1443" s="5">
        <v>-999</v>
      </c>
      <c r="Q1443" s="5">
        <v>-999</v>
      </c>
      <c r="R1443" s="5">
        <v>0.68400000000000005</v>
      </c>
      <c r="S1443" s="34">
        <f>ROUND((0.6105*(EXP((17.273*E1443)/(E1443+237.3))))*(100-H1443)/100,3)</f>
        <v>1.228</v>
      </c>
      <c r="T1443" s="6">
        <f>IF(V1443&lt;V1444,L1443,0)</f>
        <v>0</v>
      </c>
      <c r="U1443" s="6">
        <f>IF(T1443&gt;0,M1443,-999)</f>
        <v>-999</v>
      </c>
      <c r="V1443">
        <v>199507</v>
      </c>
      <c r="W1443">
        <v>1995</v>
      </c>
    </row>
    <row r="1444" spans="1:23" x14ac:dyDescent="0.25">
      <c r="A1444" s="14">
        <v>34911</v>
      </c>
      <c r="B1444" s="3">
        <v>212</v>
      </c>
      <c r="C1444" s="4">
        <v>23.55</v>
      </c>
      <c r="D1444" s="5">
        <v>12.6</v>
      </c>
      <c r="E1444" s="5">
        <v>20.100000000000001</v>
      </c>
      <c r="F1444" s="5">
        <v>3</v>
      </c>
      <c r="G1444" s="4">
        <v>59.3</v>
      </c>
      <c r="H1444" s="4">
        <v>32.700000000000003</v>
      </c>
      <c r="I1444" s="4">
        <v>0.9</v>
      </c>
      <c r="J1444" s="4">
        <v>3.9</v>
      </c>
      <c r="K1444" s="4">
        <v>0</v>
      </c>
      <c r="L1444" s="4">
        <v>0</v>
      </c>
      <c r="M1444" s="4">
        <v>-999</v>
      </c>
      <c r="N1444" s="4">
        <v>-999</v>
      </c>
      <c r="O1444" s="4">
        <v>13.4</v>
      </c>
      <c r="P1444" s="5">
        <v>-999</v>
      </c>
      <c r="Q1444" s="5">
        <v>-999</v>
      </c>
      <c r="R1444" s="5">
        <v>0.77</v>
      </c>
      <c r="S1444" s="34">
        <f>ROUND((0.6105*(EXP((17.273*E1444)/(E1444+237.3))))*(100-H1444)/100,3)</f>
        <v>1.583</v>
      </c>
      <c r="T1444" s="6">
        <f>IF(V1444&lt;V1445,L1444,0)</f>
        <v>0</v>
      </c>
      <c r="U1444" s="6">
        <f>IF(T1444&gt;0,M1444,-999)</f>
        <v>-999</v>
      </c>
      <c r="V1444">
        <v>199507</v>
      </c>
      <c r="W1444">
        <v>1995</v>
      </c>
    </row>
    <row r="1445" spans="1:23" x14ac:dyDescent="0.25">
      <c r="A1445" s="14">
        <v>34912</v>
      </c>
      <c r="B1445" s="3">
        <v>213</v>
      </c>
      <c r="C1445" s="4">
        <v>15.54</v>
      </c>
      <c r="D1445" s="5">
        <v>11.1</v>
      </c>
      <c r="E1445" s="5">
        <v>19.100000000000001</v>
      </c>
      <c r="F1445" s="5">
        <v>6.4</v>
      </c>
      <c r="G1445" s="4">
        <v>76.599999999999994</v>
      </c>
      <c r="H1445" s="4">
        <v>37.6</v>
      </c>
      <c r="I1445" s="4">
        <v>0.9</v>
      </c>
      <c r="J1445" s="4">
        <v>4</v>
      </c>
      <c r="K1445" s="4">
        <v>4.8</v>
      </c>
      <c r="L1445" s="4">
        <v>0</v>
      </c>
      <c r="M1445" s="4">
        <v>-999</v>
      </c>
      <c r="N1445" s="4">
        <v>-999</v>
      </c>
      <c r="O1445" s="4">
        <v>13.9</v>
      </c>
      <c r="P1445" s="5">
        <v>-999</v>
      </c>
      <c r="Q1445" s="5">
        <v>-999</v>
      </c>
      <c r="R1445" s="5">
        <v>0.82899999999999996</v>
      </c>
      <c r="S1445" s="34">
        <f>ROUND((0.6105*(EXP((17.273*E1445)/(E1445+237.3))))*(100-H1445)/100,3)</f>
        <v>1.379</v>
      </c>
      <c r="T1445" s="6">
        <f>IF(V1445&lt;V1446,L1445,0)</f>
        <v>0</v>
      </c>
      <c r="U1445" s="6">
        <f>IF(T1445&gt;0,M1445,-999)</f>
        <v>-999</v>
      </c>
      <c r="V1445">
        <v>199508</v>
      </c>
      <c r="W1445">
        <v>1995</v>
      </c>
    </row>
    <row r="1446" spans="1:23" x14ac:dyDescent="0.25">
      <c r="A1446" s="14">
        <v>34913</v>
      </c>
      <c r="B1446" s="3">
        <v>214</v>
      </c>
      <c r="C1446" s="4">
        <v>16.809999999999999</v>
      </c>
      <c r="D1446" s="5">
        <v>10.9</v>
      </c>
      <c r="E1446" s="5">
        <v>16.3</v>
      </c>
      <c r="F1446" s="5">
        <v>5.9</v>
      </c>
      <c r="G1446" s="4">
        <v>79.2</v>
      </c>
      <c r="H1446" s="4">
        <v>47.3</v>
      </c>
      <c r="I1446" s="4">
        <v>0.5</v>
      </c>
      <c r="J1446" s="4">
        <v>3.1</v>
      </c>
      <c r="K1446" s="4">
        <v>0</v>
      </c>
      <c r="L1446" s="4">
        <v>0</v>
      </c>
      <c r="M1446" s="4">
        <v>-999</v>
      </c>
      <c r="N1446" s="4">
        <v>-999</v>
      </c>
      <c r="O1446" s="4">
        <v>12.9</v>
      </c>
      <c r="P1446" s="5">
        <v>-999</v>
      </c>
      <c r="Q1446" s="5">
        <v>-999</v>
      </c>
      <c r="R1446" s="5">
        <v>0.878</v>
      </c>
      <c r="S1446" s="34">
        <f>ROUND((0.6105*(EXP((17.273*E1446)/(E1446+237.3))))*(100-H1446)/100,3)</f>
        <v>0.97599999999999998</v>
      </c>
      <c r="T1446" s="6">
        <f>IF(V1446&lt;V1447,L1446,0)</f>
        <v>0</v>
      </c>
      <c r="U1446" s="6">
        <f>IF(T1446&gt;0,M1446,-999)</f>
        <v>-999</v>
      </c>
      <c r="V1446">
        <v>199508</v>
      </c>
      <c r="W1446">
        <v>1995</v>
      </c>
    </row>
    <row r="1447" spans="1:23" x14ac:dyDescent="0.25">
      <c r="A1447" s="14">
        <v>34914</v>
      </c>
      <c r="B1447" s="3">
        <v>215</v>
      </c>
      <c r="C1447" s="4">
        <v>20.92</v>
      </c>
      <c r="D1447" s="5">
        <v>13</v>
      </c>
      <c r="E1447" s="5">
        <v>21.1</v>
      </c>
      <c r="F1447" s="5">
        <v>6.2</v>
      </c>
      <c r="G1447" s="4">
        <v>73.900000000000006</v>
      </c>
      <c r="H1447" s="4">
        <v>43.6</v>
      </c>
      <c r="I1447" s="4">
        <v>0.4</v>
      </c>
      <c r="J1447" s="4">
        <v>3.1</v>
      </c>
      <c r="K1447" s="4">
        <v>0</v>
      </c>
      <c r="L1447" s="4">
        <v>0</v>
      </c>
      <c r="M1447" s="4">
        <v>-999</v>
      </c>
      <c r="N1447" s="4">
        <v>-999</v>
      </c>
      <c r="O1447" s="4">
        <v>14</v>
      </c>
      <c r="P1447" s="5">
        <v>-999</v>
      </c>
      <c r="Q1447" s="5">
        <v>-999</v>
      </c>
      <c r="R1447" s="5">
        <v>1.089</v>
      </c>
      <c r="S1447" s="34">
        <f>ROUND((0.6105*(EXP((17.273*E1447)/(E1447+237.3))))*(100-H1447)/100,3)</f>
        <v>1.411</v>
      </c>
      <c r="T1447" s="6">
        <f>IF(V1447&lt;V1448,L1447,0)</f>
        <v>0</v>
      </c>
      <c r="U1447" s="6">
        <f>IF(T1447&gt;0,M1447,-999)</f>
        <v>-999</v>
      </c>
      <c r="V1447">
        <v>199508</v>
      </c>
      <c r="W1447">
        <v>1995</v>
      </c>
    </row>
    <row r="1448" spans="1:23" x14ac:dyDescent="0.25">
      <c r="A1448" s="14">
        <v>34915</v>
      </c>
      <c r="B1448" s="3">
        <v>216</v>
      </c>
      <c r="C1448" s="4">
        <v>25.73</v>
      </c>
      <c r="D1448" s="5">
        <v>16.5</v>
      </c>
      <c r="E1448" s="5">
        <v>24.4</v>
      </c>
      <c r="F1448" s="5">
        <v>7.4</v>
      </c>
      <c r="G1448" s="4">
        <v>54.9</v>
      </c>
      <c r="H1448" s="4">
        <v>22.6</v>
      </c>
      <c r="I1448" s="4">
        <v>1</v>
      </c>
      <c r="J1448" s="4">
        <v>4.3</v>
      </c>
      <c r="K1448" s="4">
        <v>0</v>
      </c>
      <c r="L1448" s="4">
        <v>0</v>
      </c>
      <c r="M1448" s="4">
        <v>-999</v>
      </c>
      <c r="N1448" s="4">
        <v>-999</v>
      </c>
      <c r="O1448" s="4">
        <v>15.4</v>
      </c>
      <c r="P1448" s="5">
        <v>-999</v>
      </c>
      <c r="Q1448" s="5">
        <v>-999</v>
      </c>
      <c r="R1448" s="5">
        <v>0.69099999999999995</v>
      </c>
      <c r="S1448" s="34">
        <f>ROUND((0.6105*(EXP((17.273*E1448)/(E1448+237.3))))*(100-H1448)/100,3)</f>
        <v>2.3650000000000002</v>
      </c>
      <c r="T1448" s="6">
        <f>IF(V1448&lt;V1449,L1448,0)</f>
        <v>0</v>
      </c>
      <c r="U1448" s="6">
        <f>IF(T1448&gt;0,M1448,-999)</f>
        <v>-999</v>
      </c>
      <c r="V1448">
        <v>199508</v>
      </c>
      <c r="W1448">
        <v>1995</v>
      </c>
    </row>
    <row r="1449" spans="1:23" x14ac:dyDescent="0.25">
      <c r="A1449" s="14">
        <v>34916</v>
      </c>
      <c r="B1449" s="3">
        <v>217</v>
      </c>
      <c r="C1449" s="4">
        <v>8.6999999999999993</v>
      </c>
      <c r="D1449" s="5">
        <v>11.9</v>
      </c>
      <c r="E1449" s="5">
        <v>15.9</v>
      </c>
      <c r="F1449" s="5">
        <v>7.1</v>
      </c>
      <c r="G1449" s="4">
        <v>70.7</v>
      </c>
      <c r="H1449" s="4">
        <v>51.3</v>
      </c>
      <c r="I1449" s="4">
        <v>0.5</v>
      </c>
      <c r="J1449" s="4">
        <v>3.4</v>
      </c>
      <c r="K1449" s="4">
        <v>0.3</v>
      </c>
      <c r="L1449" s="4">
        <v>0</v>
      </c>
      <c r="M1449" s="4">
        <v>-999</v>
      </c>
      <c r="N1449" s="4">
        <v>-999</v>
      </c>
      <c r="O1449" s="4">
        <v>13.6</v>
      </c>
      <c r="P1449" s="5">
        <v>-999</v>
      </c>
      <c r="Q1449" s="5">
        <v>-999</v>
      </c>
      <c r="R1449" s="5">
        <v>0.92600000000000005</v>
      </c>
      <c r="S1449" s="34">
        <f>ROUND((0.6105*(EXP((17.273*E1449)/(E1449+237.3))))*(100-H1449)/100,3)</f>
        <v>0.88</v>
      </c>
      <c r="T1449" s="6">
        <f>IF(V1449&lt;V1450,L1449,0)</f>
        <v>0</v>
      </c>
      <c r="U1449" s="6">
        <f>IF(T1449&gt;0,M1449,-999)</f>
        <v>-999</v>
      </c>
      <c r="V1449">
        <v>199508</v>
      </c>
      <c r="W1449">
        <v>1995</v>
      </c>
    </row>
    <row r="1450" spans="1:23" x14ac:dyDescent="0.25">
      <c r="A1450" s="14">
        <v>34917</v>
      </c>
      <c r="B1450" s="3">
        <v>218</v>
      </c>
      <c r="C1450" s="4">
        <v>6.06</v>
      </c>
      <c r="D1450" s="5">
        <v>5.2</v>
      </c>
      <c r="E1450" s="5">
        <v>7.3</v>
      </c>
      <c r="F1450" s="5">
        <v>2.7</v>
      </c>
      <c r="G1450" s="4">
        <v>95.7</v>
      </c>
      <c r="H1450" s="4">
        <v>76</v>
      </c>
      <c r="I1450" s="4">
        <v>0.9</v>
      </c>
      <c r="J1450" s="4">
        <v>6.6</v>
      </c>
      <c r="K1450" s="4">
        <v>14.5</v>
      </c>
      <c r="L1450" s="4">
        <v>0</v>
      </c>
      <c r="M1450" s="4">
        <v>-999</v>
      </c>
      <c r="N1450" s="4">
        <v>-999</v>
      </c>
      <c r="O1450" s="4">
        <v>10.4</v>
      </c>
      <c r="P1450" s="5">
        <v>-999</v>
      </c>
      <c r="Q1450" s="5">
        <v>-999</v>
      </c>
      <c r="R1450" s="5">
        <v>0.77400000000000002</v>
      </c>
      <c r="S1450" s="34">
        <f>ROUND((0.6105*(EXP((17.273*E1450)/(E1450+237.3))))*(100-H1450)/100,3)</f>
        <v>0.245</v>
      </c>
      <c r="T1450" s="6">
        <f>IF(V1450&lt;V1451,L1450,0)</f>
        <v>0</v>
      </c>
      <c r="U1450" s="6">
        <f>IF(T1450&gt;0,M1450,-999)</f>
        <v>-999</v>
      </c>
      <c r="V1450">
        <v>199508</v>
      </c>
      <c r="W1450">
        <v>1995</v>
      </c>
    </row>
    <row r="1451" spans="1:23" x14ac:dyDescent="0.25">
      <c r="A1451" s="14">
        <v>34918</v>
      </c>
      <c r="B1451" s="3">
        <v>219</v>
      </c>
      <c r="C1451" s="4">
        <v>9.86</v>
      </c>
      <c r="D1451" s="5">
        <v>5.8</v>
      </c>
      <c r="E1451" s="5">
        <v>10.1</v>
      </c>
      <c r="F1451" s="5">
        <v>3.4</v>
      </c>
      <c r="G1451" s="4">
        <v>92.8</v>
      </c>
      <c r="H1451" s="4">
        <v>71.3</v>
      </c>
      <c r="I1451" s="4">
        <v>0.8</v>
      </c>
      <c r="J1451" s="4">
        <v>5.2</v>
      </c>
      <c r="K1451" s="4">
        <v>8.6</v>
      </c>
      <c r="L1451" s="4">
        <v>0</v>
      </c>
      <c r="M1451" s="4">
        <v>-999</v>
      </c>
      <c r="N1451" s="4">
        <v>-999</v>
      </c>
      <c r="O1451" s="4">
        <v>10.199999999999999</v>
      </c>
      <c r="P1451" s="5">
        <v>-999</v>
      </c>
      <c r="Q1451" s="5">
        <v>-999</v>
      </c>
      <c r="R1451" s="5">
        <v>0.88100000000000001</v>
      </c>
      <c r="S1451" s="34">
        <f>ROUND((0.6105*(EXP((17.273*E1451)/(E1451+237.3))))*(100-H1451)/100,3)</f>
        <v>0.35499999999999998</v>
      </c>
      <c r="T1451" s="6">
        <f>IF(V1451&lt;V1452,L1451,0)</f>
        <v>0</v>
      </c>
      <c r="U1451" s="6">
        <f>IF(T1451&gt;0,M1451,-999)</f>
        <v>-999</v>
      </c>
      <c r="V1451">
        <v>199508</v>
      </c>
      <c r="W1451">
        <v>1995</v>
      </c>
    </row>
    <row r="1452" spans="1:23" x14ac:dyDescent="0.25">
      <c r="A1452" s="14">
        <v>34919</v>
      </c>
      <c r="B1452" s="3">
        <v>220</v>
      </c>
      <c r="C1452" s="4">
        <v>14.89</v>
      </c>
      <c r="D1452" s="5">
        <v>5.6</v>
      </c>
      <c r="E1452" s="5">
        <v>11.7</v>
      </c>
      <c r="F1452" s="5">
        <v>0.8</v>
      </c>
      <c r="G1452" s="4">
        <v>88.7</v>
      </c>
      <c r="H1452" s="4">
        <v>57.2</v>
      </c>
      <c r="I1452" s="4">
        <v>1.2</v>
      </c>
      <c r="J1452" s="4">
        <v>5</v>
      </c>
      <c r="K1452" s="4">
        <v>4.8</v>
      </c>
      <c r="L1452" s="4">
        <v>0</v>
      </c>
      <c r="M1452" s="4">
        <v>-999</v>
      </c>
      <c r="N1452" s="4">
        <v>-999</v>
      </c>
      <c r="O1452" s="4">
        <v>11</v>
      </c>
      <c r="P1452" s="5">
        <v>-999</v>
      </c>
      <c r="Q1452" s="5">
        <v>-999</v>
      </c>
      <c r="R1452" s="5">
        <v>0.78600000000000003</v>
      </c>
      <c r="S1452" s="34">
        <f>ROUND((0.6105*(EXP((17.273*E1452)/(E1452+237.3))))*(100-H1452)/100,3)</f>
        <v>0.58799999999999997</v>
      </c>
      <c r="T1452" s="6">
        <f>IF(V1452&lt;V1453,L1452,0)</f>
        <v>0</v>
      </c>
      <c r="U1452" s="6">
        <f>IF(T1452&gt;0,M1452,-999)</f>
        <v>-999</v>
      </c>
      <c r="V1452">
        <v>199508</v>
      </c>
      <c r="W1452">
        <v>1995</v>
      </c>
    </row>
    <row r="1453" spans="1:23" x14ac:dyDescent="0.25">
      <c r="A1453" s="14">
        <v>34920</v>
      </c>
      <c r="B1453" s="3">
        <v>221</v>
      </c>
      <c r="C1453" s="4">
        <v>17.809999999999999</v>
      </c>
      <c r="D1453" s="5">
        <v>9</v>
      </c>
      <c r="E1453" s="5">
        <v>17.399999999999999</v>
      </c>
      <c r="F1453" s="5">
        <v>0.1</v>
      </c>
      <c r="G1453" s="4">
        <v>72.599999999999994</v>
      </c>
      <c r="H1453" s="4">
        <v>39.5</v>
      </c>
      <c r="I1453" s="4">
        <v>0.5</v>
      </c>
      <c r="J1453" s="4">
        <v>3</v>
      </c>
      <c r="K1453" s="4">
        <v>0.3</v>
      </c>
      <c r="L1453" s="4">
        <v>0</v>
      </c>
      <c r="M1453" s="4">
        <v>-999</v>
      </c>
      <c r="N1453" s="4">
        <v>-999</v>
      </c>
      <c r="O1453" s="4">
        <v>10.5</v>
      </c>
      <c r="P1453" s="5">
        <v>-999</v>
      </c>
      <c r="Q1453" s="5">
        <v>-999</v>
      </c>
      <c r="R1453" s="5">
        <v>0.78200000000000003</v>
      </c>
      <c r="S1453" s="34">
        <f>ROUND((0.6105*(EXP((17.273*E1453)/(E1453+237.3))))*(100-H1453)/100,3)</f>
        <v>1.202</v>
      </c>
      <c r="T1453" s="6">
        <f>IF(V1453&lt;V1454,L1453,0)</f>
        <v>0</v>
      </c>
      <c r="U1453" s="6">
        <f>IF(T1453&gt;0,M1453,-999)</f>
        <v>-999</v>
      </c>
      <c r="V1453">
        <v>199508</v>
      </c>
      <c r="W1453">
        <v>1995</v>
      </c>
    </row>
    <row r="1454" spans="1:23" x14ac:dyDescent="0.25">
      <c r="A1454" s="14">
        <v>34921</v>
      </c>
      <c r="B1454" s="3">
        <v>222</v>
      </c>
      <c r="C1454" s="4">
        <v>9.6999999999999993</v>
      </c>
      <c r="D1454" s="5">
        <v>9.6999999999999993</v>
      </c>
      <c r="E1454" s="5">
        <v>15.6</v>
      </c>
      <c r="F1454" s="5">
        <v>5.6</v>
      </c>
      <c r="G1454" s="4">
        <v>75</v>
      </c>
      <c r="H1454" s="4">
        <v>42.9</v>
      </c>
      <c r="I1454" s="4">
        <v>0.7</v>
      </c>
      <c r="J1454" s="4">
        <v>3.2</v>
      </c>
      <c r="K1454" s="4">
        <v>1.3</v>
      </c>
      <c r="L1454" s="4">
        <v>0</v>
      </c>
      <c r="M1454" s="4">
        <v>-999</v>
      </c>
      <c r="N1454" s="4">
        <v>-999</v>
      </c>
      <c r="O1454" s="4">
        <v>10.5</v>
      </c>
      <c r="P1454" s="5">
        <v>-999</v>
      </c>
      <c r="Q1454" s="5">
        <v>-999</v>
      </c>
      <c r="R1454" s="5">
        <v>0.76</v>
      </c>
      <c r="S1454" s="34">
        <f>ROUND((0.6105*(EXP((17.273*E1454)/(E1454+237.3))))*(100-H1454)/100,3)</f>
        <v>1.012</v>
      </c>
      <c r="T1454" s="6">
        <f>IF(V1454&lt;V1455,L1454,0)</f>
        <v>0</v>
      </c>
      <c r="U1454" s="6">
        <f>IF(T1454&gt;0,M1454,-999)</f>
        <v>-999</v>
      </c>
      <c r="V1454">
        <v>199508</v>
      </c>
      <c r="W1454">
        <v>1995</v>
      </c>
    </row>
    <row r="1455" spans="1:23" x14ac:dyDescent="0.25">
      <c r="A1455" s="14">
        <v>34922</v>
      </c>
      <c r="B1455" s="3">
        <v>223</v>
      </c>
      <c r="C1455" s="4">
        <v>13.54</v>
      </c>
      <c r="D1455" s="5">
        <v>7.8</v>
      </c>
      <c r="E1455" s="5">
        <v>14.4</v>
      </c>
      <c r="F1455" s="5">
        <v>3.6</v>
      </c>
      <c r="G1455" s="4">
        <v>86.3</v>
      </c>
      <c r="H1455" s="4">
        <v>48.9</v>
      </c>
      <c r="I1455" s="4">
        <v>0.9</v>
      </c>
      <c r="J1455" s="4">
        <v>4</v>
      </c>
      <c r="K1455" s="4">
        <v>5.6</v>
      </c>
      <c r="L1455" s="4">
        <v>0</v>
      </c>
      <c r="M1455" s="4">
        <v>-999</v>
      </c>
      <c r="N1455" s="4">
        <v>-999</v>
      </c>
      <c r="O1455" s="4">
        <v>11.9</v>
      </c>
      <c r="P1455" s="5">
        <v>-999</v>
      </c>
      <c r="Q1455" s="5">
        <v>-999</v>
      </c>
      <c r="R1455" s="5">
        <v>0.80300000000000005</v>
      </c>
      <c r="S1455" s="34">
        <f>ROUND((0.6105*(EXP((17.273*E1455)/(E1455+237.3))))*(100-H1455)/100,3)</f>
        <v>0.83799999999999997</v>
      </c>
      <c r="T1455" s="6">
        <f>IF(V1455&lt;V1456,L1455,0)</f>
        <v>0</v>
      </c>
      <c r="U1455" s="6">
        <f>IF(T1455&gt;0,M1455,-999)</f>
        <v>-999</v>
      </c>
      <c r="V1455">
        <v>199508</v>
      </c>
      <c r="W1455">
        <v>1995</v>
      </c>
    </row>
    <row r="1456" spans="1:23" x14ac:dyDescent="0.25">
      <c r="A1456" s="14">
        <v>34923</v>
      </c>
      <c r="B1456" s="3">
        <v>224</v>
      </c>
      <c r="C1456" s="4">
        <v>16.32</v>
      </c>
      <c r="D1456" s="5">
        <v>5.0999999999999996</v>
      </c>
      <c r="E1456" s="5">
        <v>11.9</v>
      </c>
      <c r="F1456" s="5">
        <v>1.3</v>
      </c>
      <c r="G1456" s="4">
        <v>85.1</v>
      </c>
      <c r="H1456" s="4">
        <v>43.5</v>
      </c>
      <c r="I1456" s="4">
        <v>0.8</v>
      </c>
      <c r="J1456" s="4">
        <v>5.2</v>
      </c>
      <c r="K1456" s="4">
        <v>3</v>
      </c>
      <c r="L1456" s="4">
        <v>0</v>
      </c>
      <c r="M1456" s="4">
        <v>-999</v>
      </c>
      <c r="N1456" s="4">
        <v>-999</v>
      </c>
      <c r="O1456" s="4">
        <v>11.5</v>
      </c>
      <c r="P1456" s="5">
        <v>-999</v>
      </c>
      <c r="Q1456" s="5">
        <v>-999</v>
      </c>
      <c r="R1456" s="5">
        <v>0.60399999999999998</v>
      </c>
      <c r="S1456" s="34">
        <f>ROUND((0.6105*(EXP((17.273*E1456)/(E1456+237.3))))*(100-H1456)/100,3)</f>
        <v>0.78700000000000003</v>
      </c>
      <c r="T1456" s="6">
        <f>IF(V1456&lt;V1457,L1456,0)</f>
        <v>0</v>
      </c>
      <c r="U1456" s="6">
        <f>IF(T1456&gt;0,M1456,-999)</f>
        <v>-999</v>
      </c>
      <c r="V1456">
        <v>199508</v>
      </c>
      <c r="W1456">
        <v>1995</v>
      </c>
    </row>
    <row r="1457" spans="1:23" x14ac:dyDescent="0.25">
      <c r="A1457" s="14">
        <v>34924</v>
      </c>
      <c r="B1457" s="3">
        <v>225</v>
      </c>
      <c r="C1457" s="4">
        <v>24.49</v>
      </c>
      <c r="D1457" s="5">
        <v>8.8000000000000007</v>
      </c>
      <c r="E1457" s="5">
        <v>16.5</v>
      </c>
      <c r="F1457" s="5">
        <v>3</v>
      </c>
      <c r="G1457" s="4">
        <v>74.8</v>
      </c>
      <c r="H1457" s="4">
        <v>38.299999999999997</v>
      </c>
      <c r="I1457" s="4">
        <v>0.6</v>
      </c>
      <c r="J1457" s="4">
        <v>4</v>
      </c>
      <c r="K1457" s="4">
        <v>0.3</v>
      </c>
      <c r="L1457" s="4">
        <v>0</v>
      </c>
      <c r="M1457" s="4">
        <v>-999</v>
      </c>
      <c r="N1457" s="4">
        <v>-999</v>
      </c>
      <c r="O1457" s="4">
        <v>12.7</v>
      </c>
      <c r="P1457" s="5">
        <v>-999</v>
      </c>
      <c r="Q1457" s="5">
        <v>-999</v>
      </c>
      <c r="R1457" s="5">
        <v>0.71699999999999997</v>
      </c>
      <c r="S1457" s="34">
        <f>ROUND((0.6105*(EXP((17.273*E1457)/(E1457+237.3))))*(100-H1457)/100,3)</f>
        <v>1.1579999999999999</v>
      </c>
      <c r="T1457" s="6">
        <f>IF(V1457&lt;V1458,L1457,0)</f>
        <v>0</v>
      </c>
      <c r="U1457" s="6">
        <f>IF(T1457&gt;0,M1457,-999)</f>
        <v>-999</v>
      </c>
      <c r="V1457">
        <v>199508</v>
      </c>
      <c r="W1457">
        <v>1995</v>
      </c>
    </row>
    <row r="1458" spans="1:23" x14ac:dyDescent="0.25">
      <c r="A1458" s="14">
        <v>34925</v>
      </c>
      <c r="B1458" s="3">
        <v>226</v>
      </c>
      <c r="C1458" s="4">
        <v>6.63</v>
      </c>
      <c r="D1458" s="5">
        <v>7.5</v>
      </c>
      <c r="E1458" s="5">
        <v>10.4</v>
      </c>
      <c r="F1458" s="5">
        <v>4</v>
      </c>
      <c r="G1458" s="4">
        <v>76.099999999999994</v>
      </c>
      <c r="H1458" s="4">
        <v>58.1</v>
      </c>
      <c r="I1458" s="4">
        <v>0.6</v>
      </c>
      <c r="J1458" s="4">
        <v>4.9000000000000004</v>
      </c>
      <c r="K1458" s="4">
        <v>0.8</v>
      </c>
      <c r="L1458" s="4">
        <v>0</v>
      </c>
      <c r="M1458" s="4">
        <v>-999</v>
      </c>
      <c r="N1458" s="4">
        <v>-999</v>
      </c>
      <c r="O1458" s="4">
        <v>10.5</v>
      </c>
      <c r="P1458" s="5">
        <v>-999</v>
      </c>
      <c r="Q1458" s="5">
        <v>-999</v>
      </c>
      <c r="R1458" s="5">
        <v>0.73299999999999998</v>
      </c>
      <c r="S1458" s="34">
        <f>ROUND((0.6105*(EXP((17.273*E1458)/(E1458+237.3))))*(100-H1458)/100,3)</f>
        <v>0.52800000000000002</v>
      </c>
      <c r="T1458" s="6">
        <f>IF(V1458&lt;V1459,L1458,0)</f>
        <v>0</v>
      </c>
      <c r="U1458" s="6">
        <f>IF(T1458&gt;0,M1458,-999)</f>
        <v>-999</v>
      </c>
      <c r="V1458">
        <v>199508</v>
      </c>
      <c r="W1458">
        <v>1995</v>
      </c>
    </row>
    <row r="1459" spans="1:23" x14ac:dyDescent="0.25">
      <c r="A1459" s="14">
        <v>34926</v>
      </c>
      <c r="B1459" s="3">
        <v>227</v>
      </c>
      <c r="C1459" s="4">
        <v>18.809999999999999</v>
      </c>
      <c r="D1459" s="5">
        <v>7.1</v>
      </c>
      <c r="E1459" s="5">
        <v>14.3</v>
      </c>
      <c r="F1459" s="5">
        <v>-0.1</v>
      </c>
      <c r="G1459" s="4">
        <v>73.8</v>
      </c>
      <c r="H1459" s="4">
        <v>46.3</v>
      </c>
      <c r="I1459" s="4">
        <v>0.8</v>
      </c>
      <c r="J1459" s="4">
        <v>4.5999999999999996</v>
      </c>
      <c r="K1459" s="4">
        <v>0</v>
      </c>
      <c r="L1459" s="4">
        <v>0</v>
      </c>
      <c r="M1459" s="4">
        <v>-999</v>
      </c>
      <c r="N1459" s="4">
        <v>-999</v>
      </c>
      <c r="O1459" s="4">
        <v>11.3</v>
      </c>
      <c r="P1459" s="5">
        <v>-999</v>
      </c>
      <c r="Q1459" s="5">
        <v>-999</v>
      </c>
      <c r="R1459" s="5">
        <v>0.752</v>
      </c>
      <c r="S1459" s="34">
        <f>ROUND((0.6105*(EXP((17.273*E1459)/(E1459+237.3))))*(100-H1459)/100,3)</f>
        <v>0.875</v>
      </c>
      <c r="T1459" s="6">
        <f>IF(V1459&lt;V1460,L1459,0)</f>
        <v>0</v>
      </c>
      <c r="U1459" s="6">
        <f>IF(T1459&gt;0,M1459,-999)</f>
        <v>-999</v>
      </c>
      <c r="V1459">
        <v>199508</v>
      </c>
      <c r="W1459">
        <v>1995</v>
      </c>
    </row>
    <row r="1460" spans="1:23" x14ac:dyDescent="0.25">
      <c r="A1460" s="14">
        <v>34927</v>
      </c>
      <c r="B1460" s="3">
        <v>228</v>
      </c>
      <c r="C1460" s="4">
        <v>14.21</v>
      </c>
      <c r="D1460" s="5">
        <v>5.3</v>
      </c>
      <c r="E1460" s="5">
        <v>12.4</v>
      </c>
      <c r="F1460" s="5">
        <v>-0.5</v>
      </c>
      <c r="G1460" s="4">
        <v>76.400000000000006</v>
      </c>
      <c r="H1460" s="4">
        <v>37.200000000000003</v>
      </c>
      <c r="I1460" s="4">
        <v>0.5</v>
      </c>
      <c r="J1460" s="4">
        <v>3.4</v>
      </c>
      <c r="K1460" s="4">
        <v>3.8</v>
      </c>
      <c r="L1460" s="4">
        <v>0</v>
      </c>
      <c r="M1460" s="4">
        <v>-999</v>
      </c>
      <c r="N1460" s="4">
        <v>-999</v>
      </c>
      <c r="O1460" s="4">
        <v>9.6</v>
      </c>
      <c r="P1460" s="5">
        <v>-999</v>
      </c>
      <c r="Q1460" s="5">
        <v>-999</v>
      </c>
      <c r="R1460" s="5">
        <v>0.53400000000000003</v>
      </c>
      <c r="S1460" s="34">
        <f>ROUND((0.6105*(EXP((17.273*E1460)/(E1460+237.3))))*(100-H1460)/100,3)</f>
        <v>0.90400000000000003</v>
      </c>
      <c r="T1460" s="6">
        <f>IF(V1460&lt;V1461,L1460,0)</f>
        <v>0</v>
      </c>
      <c r="U1460" s="6">
        <f>IF(T1460&gt;0,M1460,-999)</f>
        <v>-999</v>
      </c>
      <c r="V1460">
        <v>199508</v>
      </c>
      <c r="W1460">
        <v>1995</v>
      </c>
    </row>
    <row r="1461" spans="1:23" x14ac:dyDescent="0.25">
      <c r="A1461" s="14">
        <v>34928</v>
      </c>
      <c r="B1461" s="3">
        <v>229</v>
      </c>
      <c r="C1461" s="4">
        <v>4.7699999999999996</v>
      </c>
      <c r="D1461" s="5">
        <v>2.4</v>
      </c>
      <c r="E1461" s="5">
        <v>5.8</v>
      </c>
      <c r="F1461" s="5">
        <v>0.1</v>
      </c>
      <c r="G1461" s="4">
        <v>97.3</v>
      </c>
      <c r="H1461" s="4">
        <v>90.4</v>
      </c>
      <c r="I1461" s="4">
        <v>0.6</v>
      </c>
      <c r="J1461" s="4">
        <v>3.1</v>
      </c>
      <c r="K1461" s="4">
        <v>19.8</v>
      </c>
      <c r="L1461" s="4">
        <v>0</v>
      </c>
      <c r="M1461" s="4">
        <v>-999</v>
      </c>
      <c r="N1461" s="4">
        <v>-999</v>
      </c>
      <c r="O1461" s="4">
        <v>6.4</v>
      </c>
      <c r="P1461" s="5">
        <v>-999</v>
      </c>
      <c r="Q1461" s="5">
        <v>-999</v>
      </c>
      <c r="R1461" s="5">
        <v>0.83299999999999996</v>
      </c>
      <c r="S1461" s="34">
        <f>ROUND((0.6105*(EXP((17.273*E1461)/(E1461+237.3))))*(100-H1461)/100,3)</f>
        <v>8.7999999999999995E-2</v>
      </c>
      <c r="T1461" s="6">
        <f>IF(V1461&lt;V1462,L1461,0)</f>
        <v>0</v>
      </c>
      <c r="U1461" s="6">
        <f>IF(T1461&gt;0,M1461,-999)</f>
        <v>-999</v>
      </c>
      <c r="V1461">
        <v>199508</v>
      </c>
      <c r="W1461">
        <v>1995</v>
      </c>
    </row>
    <row r="1462" spans="1:23" x14ac:dyDescent="0.25">
      <c r="A1462" s="14">
        <v>34929</v>
      </c>
      <c r="B1462" s="3">
        <v>230</v>
      </c>
      <c r="C1462" s="4">
        <v>14.54</v>
      </c>
      <c r="D1462" s="5">
        <v>5.4</v>
      </c>
      <c r="E1462" s="5">
        <v>9.9</v>
      </c>
      <c r="F1462" s="5">
        <v>0.6</v>
      </c>
      <c r="G1462" s="4">
        <v>84.7</v>
      </c>
      <c r="H1462" s="4">
        <v>63.4</v>
      </c>
      <c r="I1462" s="4">
        <v>0.9</v>
      </c>
      <c r="J1462" s="4">
        <v>4.2</v>
      </c>
      <c r="K1462" s="4">
        <v>0.5</v>
      </c>
      <c r="L1462" s="4">
        <v>0</v>
      </c>
      <c r="M1462" s="4">
        <v>-999</v>
      </c>
      <c r="N1462" s="4">
        <v>-999</v>
      </c>
      <c r="O1462" s="4">
        <v>7.4</v>
      </c>
      <c r="P1462" s="5">
        <v>-999</v>
      </c>
      <c r="Q1462" s="5">
        <v>-999</v>
      </c>
      <c r="R1462" s="5">
        <v>0.77300000000000002</v>
      </c>
      <c r="S1462" s="34">
        <f>ROUND((0.6105*(EXP((17.273*E1462)/(E1462+237.3))))*(100-H1462)/100,3)</f>
        <v>0.44600000000000001</v>
      </c>
      <c r="T1462" s="6">
        <f>IF(V1462&lt;V1463,L1462,0)</f>
        <v>0</v>
      </c>
      <c r="U1462" s="6">
        <f>IF(T1462&gt;0,M1462,-999)</f>
        <v>-999</v>
      </c>
      <c r="V1462">
        <v>199508</v>
      </c>
      <c r="W1462">
        <v>1995</v>
      </c>
    </row>
    <row r="1463" spans="1:23" x14ac:dyDescent="0.25">
      <c r="A1463" s="14">
        <v>34930</v>
      </c>
      <c r="B1463" s="3">
        <v>231</v>
      </c>
      <c r="C1463" s="4">
        <v>18.48</v>
      </c>
      <c r="D1463" s="5">
        <v>8</v>
      </c>
      <c r="E1463" s="5">
        <v>14.6</v>
      </c>
      <c r="F1463" s="5">
        <v>3</v>
      </c>
      <c r="G1463" s="4">
        <v>79.5</v>
      </c>
      <c r="H1463" s="4">
        <v>50.6</v>
      </c>
      <c r="I1463" s="4">
        <v>0.8</v>
      </c>
      <c r="J1463" s="4">
        <v>5</v>
      </c>
      <c r="K1463" s="4">
        <v>0.3</v>
      </c>
      <c r="L1463" s="4">
        <v>0</v>
      </c>
      <c r="M1463" s="4">
        <v>-999</v>
      </c>
      <c r="N1463" s="4">
        <v>-999</v>
      </c>
      <c r="O1463" s="4">
        <v>10.4</v>
      </c>
      <c r="P1463" s="5">
        <v>-999</v>
      </c>
      <c r="Q1463" s="5">
        <v>-999</v>
      </c>
      <c r="R1463" s="5">
        <v>0.84199999999999997</v>
      </c>
      <c r="S1463" s="34">
        <f>ROUND((0.6105*(EXP((17.273*E1463)/(E1463+237.3))))*(100-H1463)/100,3)</f>
        <v>0.82099999999999995</v>
      </c>
      <c r="T1463" s="6">
        <f>IF(V1463&lt;V1464,L1463,0)</f>
        <v>0</v>
      </c>
      <c r="U1463" s="6">
        <f>IF(T1463&gt;0,M1463,-999)</f>
        <v>-999</v>
      </c>
      <c r="V1463">
        <v>199508</v>
      </c>
      <c r="W1463">
        <v>1995</v>
      </c>
    </row>
    <row r="1464" spans="1:23" x14ac:dyDescent="0.25">
      <c r="A1464" s="14">
        <v>34931</v>
      </c>
      <c r="B1464" s="3">
        <v>232</v>
      </c>
      <c r="C1464" s="4">
        <v>22.8</v>
      </c>
      <c r="D1464" s="5">
        <v>12.1</v>
      </c>
      <c r="E1464" s="5">
        <v>20.100000000000001</v>
      </c>
      <c r="F1464" s="5">
        <v>3.2</v>
      </c>
      <c r="G1464" s="4">
        <v>64.3</v>
      </c>
      <c r="H1464" s="4">
        <v>26.6</v>
      </c>
      <c r="I1464" s="4">
        <v>0.6</v>
      </c>
      <c r="J1464" s="4">
        <v>3.7</v>
      </c>
      <c r="K1464" s="4">
        <v>0</v>
      </c>
      <c r="L1464" s="4">
        <v>0</v>
      </c>
      <c r="M1464" s="4">
        <v>-999</v>
      </c>
      <c r="N1464" s="4">
        <v>-999</v>
      </c>
      <c r="O1464" s="4">
        <v>12.2</v>
      </c>
      <c r="P1464" s="5">
        <v>-999</v>
      </c>
      <c r="Q1464" s="5">
        <v>-999</v>
      </c>
      <c r="R1464" s="5">
        <v>0.625</v>
      </c>
      <c r="S1464" s="34">
        <f>ROUND((0.6105*(EXP((17.273*E1464)/(E1464+237.3))))*(100-H1464)/100,3)</f>
        <v>1.7270000000000001</v>
      </c>
      <c r="T1464" s="6">
        <f>IF(V1464&lt;V1465,L1464,0)</f>
        <v>0</v>
      </c>
      <c r="U1464" s="6">
        <f>IF(T1464&gt;0,M1464,-999)</f>
        <v>-999</v>
      </c>
      <c r="V1464">
        <v>199508</v>
      </c>
      <c r="W1464">
        <v>1995</v>
      </c>
    </row>
    <row r="1465" spans="1:23" x14ac:dyDescent="0.25">
      <c r="A1465" s="14">
        <v>34932</v>
      </c>
      <c r="B1465" s="3">
        <v>233</v>
      </c>
      <c r="C1465" s="4">
        <v>21.6</v>
      </c>
      <c r="D1465" s="5">
        <v>14.2</v>
      </c>
      <c r="E1465" s="5">
        <v>20.8</v>
      </c>
      <c r="F1465" s="5">
        <v>5.8</v>
      </c>
      <c r="G1465" s="4">
        <v>46.4</v>
      </c>
      <c r="H1465" s="4">
        <v>22.6</v>
      </c>
      <c r="I1465" s="4">
        <v>0.6</v>
      </c>
      <c r="J1465" s="4">
        <v>4.3</v>
      </c>
      <c r="K1465" s="4">
        <v>0</v>
      </c>
      <c r="L1465" s="4">
        <v>0</v>
      </c>
      <c r="M1465" s="4">
        <v>-999</v>
      </c>
      <c r="N1465" s="4">
        <v>-999</v>
      </c>
      <c r="O1465" s="4">
        <v>13.5</v>
      </c>
      <c r="P1465" s="5">
        <v>-999</v>
      </c>
      <c r="Q1465" s="5">
        <v>-999</v>
      </c>
      <c r="R1465" s="5">
        <v>0.55500000000000005</v>
      </c>
      <c r="S1465" s="34">
        <f>ROUND((0.6105*(EXP((17.273*E1465)/(E1465+237.3))))*(100-H1465)/100,3)</f>
        <v>1.901</v>
      </c>
      <c r="T1465" s="6">
        <f>IF(V1465&lt;V1466,L1465,0)</f>
        <v>0</v>
      </c>
      <c r="U1465" s="6">
        <f>IF(T1465&gt;0,M1465,-999)</f>
        <v>-999</v>
      </c>
      <c r="V1465">
        <v>199508</v>
      </c>
      <c r="W1465">
        <v>1995</v>
      </c>
    </row>
    <row r="1466" spans="1:23" x14ac:dyDescent="0.25">
      <c r="A1466" s="14">
        <v>34933</v>
      </c>
      <c r="B1466" s="3">
        <v>234</v>
      </c>
      <c r="C1466" s="4">
        <v>22.9</v>
      </c>
      <c r="D1466" s="5">
        <v>12.3</v>
      </c>
      <c r="E1466" s="5">
        <v>20.6</v>
      </c>
      <c r="F1466" s="5">
        <v>3.5</v>
      </c>
      <c r="G1466" s="4">
        <v>53.6</v>
      </c>
      <c r="H1466" s="4">
        <v>21.6</v>
      </c>
      <c r="I1466" s="4">
        <v>0.6</v>
      </c>
      <c r="J1466" s="4">
        <v>4.0999999999999996</v>
      </c>
      <c r="K1466" s="4">
        <v>0</v>
      </c>
      <c r="L1466" s="4">
        <v>0</v>
      </c>
      <c r="M1466" s="4">
        <v>-999</v>
      </c>
      <c r="N1466" s="4">
        <v>-999</v>
      </c>
      <c r="O1466" s="4">
        <v>13.3</v>
      </c>
      <c r="P1466" s="5">
        <v>-999</v>
      </c>
      <c r="Q1466" s="5">
        <v>-999</v>
      </c>
      <c r="R1466" s="5">
        <v>0.52300000000000002</v>
      </c>
      <c r="S1466" s="34">
        <f>ROUND((0.6105*(EXP((17.273*E1466)/(E1466+237.3))))*(100-H1466)/100,3)</f>
        <v>1.9019999999999999</v>
      </c>
      <c r="T1466" s="6">
        <f>IF(V1466&lt;V1467,L1466,0)</f>
        <v>0</v>
      </c>
      <c r="U1466" s="6">
        <f>IF(T1466&gt;0,M1466,-999)</f>
        <v>-999</v>
      </c>
      <c r="V1466">
        <v>199508</v>
      </c>
      <c r="W1466">
        <v>1995</v>
      </c>
    </row>
    <row r="1467" spans="1:23" x14ac:dyDescent="0.25">
      <c r="A1467" s="14">
        <v>34934</v>
      </c>
      <c r="B1467" s="3">
        <v>235</v>
      </c>
      <c r="C1467" s="4">
        <v>22.49</v>
      </c>
      <c r="D1467" s="5">
        <v>10.6</v>
      </c>
      <c r="E1467" s="5">
        <v>18.5</v>
      </c>
      <c r="F1467" s="5">
        <v>0.9</v>
      </c>
      <c r="G1467" s="4">
        <v>53.5</v>
      </c>
      <c r="H1467" s="4">
        <v>29</v>
      </c>
      <c r="I1467" s="4">
        <v>1.1000000000000001</v>
      </c>
      <c r="J1467" s="4">
        <v>5.2</v>
      </c>
      <c r="K1467" s="4">
        <v>0</v>
      </c>
      <c r="L1467" s="4">
        <v>0</v>
      </c>
      <c r="M1467" s="4">
        <v>-999</v>
      </c>
      <c r="N1467" s="4">
        <v>-999</v>
      </c>
      <c r="O1467" s="4">
        <v>12.8</v>
      </c>
      <c r="P1467" s="5">
        <v>-999</v>
      </c>
      <c r="Q1467" s="5">
        <v>-999</v>
      </c>
      <c r="R1467" s="5">
        <v>0.61899999999999999</v>
      </c>
      <c r="S1467" s="34">
        <f>ROUND((0.6105*(EXP((17.273*E1467)/(E1467+237.3))))*(100-H1467)/100,3)</f>
        <v>1.512</v>
      </c>
      <c r="T1467" s="6">
        <f>IF(V1467&lt;V1468,L1467,0)</f>
        <v>0</v>
      </c>
      <c r="U1467" s="6">
        <f>IF(T1467&gt;0,M1467,-999)</f>
        <v>-999</v>
      </c>
      <c r="V1467">
        <v>199508</v>
      </c>
      <c r="W1467">
        <v>1995</v>
      </c>
    </row>
    <row r="1468" spans="1:23" x14ac:dyDescent="0.25">
      <c r="A1468" s="14">
        <v>34935</v>
      </c>
      <c r="B1468" s="3">
        <v>236</v>
      </c>
      <c r="C1468" s="4">
        <v>17.07</v>
      </c>
      <c r="D1468" s="5">
        <v>5.7</v>
      </c>
      <c r="E1468" s="5">
        <v>13.6</v>
      </c>
      <c r="F1468" s="5">
        <v>-0.2</v>
      </c>
      <c r="G1468" s="4">
        <v>73.400000000000006</v>
      </c>
      <c r="H1468" s="4">
        <v>37.799999999999997</v>
      </c>
      <c r="I1468" s="4">
        <v>0.5</v>
      </c>
      <c r="J1468" s="4">
        <v>2.9</v>
      </c>
      <c r="K1468" s="4">
        <v>0</v>
      </c>
      <c r="L1468" s="4">
        <v>0</v>
      </c>
      <c r="M1468" s="4">
        <v>-999</v>
      </c>
      <c r="N1468" s="4">
        <v>-999</v>
      </c>
      <c r="O1468" s="4">
        <v>10.199999999999999</v>
      </c>
      <c r="P1468" s="5">
        <v>-999</v>
      </c>
      <c r="Q1468" s="5">
        <v>-999</v>
      </c>
      <c r="R1468" s="5">
        <v>0.58699999999999997</v>
      </c>
      <c r="S1468" s="34">
        <f>ROUND((0.6105*(EXP((17.273*E1468)/(E1468+237.3))))*(100-H1468)/100,3)</f>
        <v>0.96799999999999997</v>
      </c>
      <c r="T1468" s="6">
        <f>IF(V1468&lt;V1469,L1468,0)</f>
        <v>0</v>
      </c>
      <c r="U1468" s="6">
        <f>IF(T1468&gt;0,M1468,-999)</f>
        <v>-999</v>
      </c>
      <c r="V1468">
        <v>199508</v>
      </c>
      <c r="W1468">
        <v>1995</v>
      </c>
    </row>
    <row r="1469" spans="1:23" x14ac:dyDescent="0.25">
      <c r="A1469" s="14">
        <v>34936</v>
      </c>
      <c r="B1469" s="3">
        <v>237</v>
      </c>
      <c r="C1469" s="4">
        <v>18.04</v>
      </c>
      <c r="D1469" s="5">
        <v>8.3000000000000007</v>
      </c>
      <c r="E1469" s="5">
        <v>15.2</v>
      </c>
      <c r="F1469" s="5">
        <v>0.1</v>
      </c>
      <c r="G1469" s="4">
        <v>64.2</v>
      </c>
      <c r="H1469" s="4">
        <v>36.4</v>
      </c>
      <c r="I1469" s="4">
        <v>0.6</v>
      </c>
      <c r="J1469" s="4">
        <v>4</v>
      </c>
      <c r="K1469" s="4">
        <v>0</v>
      </c>
      <c r="L1469" s="4">
        <v>0</v>
      </c>
      <c r="M1469" s="4">
        <v>-999</v>
      </c>
      <c r="N1469" s="4">
        <v>-999</v>
      </c>
      <c r="O1469" s="4">
        <v>10.3</v>
      </c>
      <c r="P1469" s="5">
        <v>-999</v>
      </c>
      <c r="Q1469" s="5">
        <v>-999</v>
      </c>
      <c r="R1469" s="5">
        <v>0.63</v>
      </c>
      <c r="S1469" s="34">
        <f>ROUND((0.6105*(EXP((17.273*E1469)/(E1469+237.3))))*(100-H1469)/100,3)</f>
        <v>1.0980000000000001</v>
      </c>
      <c r="T1469" s="6">
        <f>IF(V1469&lt;V1470,L1469,0)</f>
        <v>0</v>
      </c>
      <c r="U1469" s="6">
        <f>IF(T1469&gt;0,M1469,-999)</f>
        <v>-999</v>
      </c>
      <c r="V1469">
        <v>199508</v>
      </c>
      <c r="W1469">
        <v>1995</v>
      </c>
    </row>
    <row r="1470" spans="1:23" x14ac:dyDescent="0.25">
      <c r="A1470" s="14">
        <v>34937</v>
      </c>
      <c r="B1470" s="3">
        <v>238</v>
      </c>
      <c r="C1470" s="4">
        <v>14.29</v>
      </c>
      <c r="D1470" s="5">
        <v>8.1</v>
      </c>
      <c r="E1470" s="5">
        <v>15.9</v>
      </c>
      <c r="F1470" s="5">
        <v>2.1</v>
      </c>
      <c r="G1470" s="4">
        <v>64.2</v>
      </c>
      <c r="H1470" s="4">
        <v>42.1</v>
      </c>
      <c r="I1470" s="4">
        <v>0.5</v>
      </c>
      <c r="J1470" s="4">
        <v>3.9</v>
      </c>
      <c r="K1470" s="4">
        <v>0.3</v>
      </c>
      <c r="L1470" s="4">
        <v>0</v>
      </c>
      <c r="M1470" s="4">
        <v>-999</v>
      </c>
      <c r="N1470" s="4">
        <v>-999</v>
      </c>
      <c r="O1470" s="4">
        <v>9.6</v>
      </c>
      <c r="P1470" s="5">
        <v>-999</v>
      </c>
      <c r="Q1470" s="5">
        <v>-999</v>
      </c>
      <c r="R1470" s="5">
        <v>0.76200000000000001</v>
      </c>
      <c r="S1470" s="34">
        <f>ROUND((0.6105*(EXP((17.273*E1470)/(E1470+237.3))))*(100-H1470)/100,3)</f>
        <v>1.046</v>
      </c>
      <c r="T1470" s="6">
        <f>IF(V1470&lt;V1471,L1470,0)</f>
        <v>0</v>
      </c>
      <c r="U1470" s="6">
        <f>IF(T1470&gt;0,M1470,-999)</f>
        <v>-999</v>
      </c>
      <c r="V1470">
        <v>199508</v>
      </c>
      <c r="W1470">
        <v>1995</v>
      </c>
    </row>
    <row r="1471" spans="1:23" x14ac:dyDescent="0.25">
      <c r="A1471" s="14">
        <v>34938</v>
      </c>
      <c r="B1471" s="3">
        <v>239</v>
      </c>
      <c r="C1471" s="4">
        <v>18.22</v>
      </c>
      <c r="D1471" s="5">
        <v>8.8000000000000007</v>
      </c>
      <c r="E1471" s="5">
        <v>17.399999999999999</v>
      </c>
      <c r="F1471" s="5">
        <v>-0.6</v>
      </c>
      <c r="G1471" s="4">
        <v>56.1</v>
      </c>
      <c r="H1471" s="4">
        <v>33.4</v>
      </c>
      <c r="I1471" s="4">
        <v>0.5</v>
      </c>
      <c r="J1471" s="4">
        <v>3.6</v>
      </c>
      <c r="K1471" s="4">
        <v>0</v>
      </c>
      <c r="L1471" s="4">
        <v>0</v>
      </c>
      <c r="M1471" s="4">
        <v>-999</v>
      </c>
      <c r="N1471" s="4">
        <v>-999</v>
      </c>
      <c r="O1471" s="4">
        <v>10.199999999999999</v>
      </c>
      <c r="P1471" s="5">
        <v>-999</v>
      </c>
      <c r="Q1471" s="5">
        <v>-999</v>
      </c>
      <c r="R1471" s="5">
        <v>0.66400000000000003</v>
      </c>
      <c r="S1471" s="34">
        <f>ROUND((0.6105*(EXP((17.273*E1471)/(E1471+237.3))))*(100-H1471)/100,3)</f>
        <v>1.323</v>
      </c>
      <c r="T1471" s="6">
        <f>IF(V1471&lt;V1472,L1471,0)</f>
        <v>0</v>
      </c>
      <c r="U1471" s="6">
        <f>IF(T1471&gt;0,M1471,-999)</f>
        <v>-999</v>
      </c>
      <c r="V1471">
        <v>199508</v>
      </c>
      <c r="W1471">
        <v>1995</v>
      </c>
    </row>
    <row r="1472" spans="1:23" x14ac:dyDescent="0.25">
      <c r="A1472" s="14">
        <v>34939</v>
      </c>
      <c r="B1472" s="3">
        <v>240</v>
      </c>
      <c r="C1472" s="4">
        <v>21.36</v>
      </c>
      <c r="D1472" s="5">
        <v>10.7</v>
      </c>
      <c r="E1472" s="5">
        <v>18.7</v>
      </c>
      <c r="F1472" s="5">
        <v>3.6</v>
      </c>
      <c r="G1472" s="4">
        <v>54.1</v>
      </c>
      <c r="H1472" s="4">
        <v>27.5</v>
      </c>
      <c r="I1472" s="4">
        <v>0.8</v>
      </c>
      <c r="J1472" s="4">
        <v>4</v>
      </c>
      <c r="K1472" s="4">
        <v>1.5</v>
      </c>
      <c r="L1472" s="4">
        <v>0</v>
      </c>
      <c r="M1472" s="4">
        <v>-999</v>
      </c>
      <c r="N1472" s="4">
        <v>-999</v>
      </c>
      <c r="O1472" s="4">
        <v>12.1</v>
      </c>
      <c r="P1472" s="5">
        <v>-999</v>
      </c>
      <c r="Q1472" s="5">
        <v>-999</v>
      </c>
      <c r="R1472" s="5">
        <v>0.59199999999999997</v>
      </c>
      <c r="S1472" s="34">
        <f>ROUND((0.6105*(EXP((17.273*E1472)/(E1472+237.3))))*(100-H1472)/100,3)</f>
        <v>1.5629999999999999</v>
      </c>
      <c r="T1472" s="6">
        <f>IF(V1472&lt;V1473,L1472,0)</f>
        <v>0</v>
      </c>
      <c r="U1472" s="6">
        <f>IF(T1472&gt;0,M1472,-999)</f>
        <v>-999</v>
      </c>
      <c r="V1472">
        <v>199508</v>
      </c>
      <c r="W1472">
        <v>1995</v>
      </c>
    </row>
    <row r="1473" spans="1:23" x14ac:dyDescent="0.25">
      <c r="A1473" s="14">
        <v>34940</v>
      </c>
      <c r="B1473" s="3">
        <v>241</v>
      </c>
      <c r="C1473" s="4">
        <v>5.23</v>
      </c>
      <c r="D1473" s="5">
        <v>4.9000000000000004</v>
      </c>
      <c r="E1473" s="5">
        <v>10.4</v>
      </c>
      <c r="F1473" s="5">
        <v>0.6</v>
      </c>
      <c r="G1473" s="4">
        <v>94</v>
      </c>
      <c r="H1473" s="4">
        <v>68.8</v>
      </c>
      <c r="I1473" s="4">
        <v>0.6</v>
      </c>
      <c r="J1473" s="4">
        <v>3.1</v>
      </c>
      <c r="K1473" s="4">
        <v>1.3</v>
      </c>
      <c r="L1473" s="4">
        <v>0</v>
      </c>
      <c r="M1473" s="4">
        <v>-999</v>
      </c>
      <c r="N1473" s="4">
        <v>-999</v>
      </c>
      <c r="O1473" s="4">
        <v>9</v>
      </c>
      <c r="P1473" s="5">
        <v>-999</v>
      </c>
      <c r="Q1473" s="5">
        <v>-999</v>
      </c>
      <c r="R1473" s="5">
        <v>0.87</v>
      </c>
      <c r="S1473" s="34">
        <f>ROUND((0.6105*(EXP((17.273*E1473)/(E1473+237.3))))*(100-H1473)/100,3)</f>
        <v>0.39300000000000002</v>
      </c>
      <c r="T1473" s="6">
        <f>IF(V1473&lt;V1474,L1473,0)</f>
        <v>0</v>
      </c>
      <c r="U1473" s="6">
        <f>IF(T1473&gt;0,M1473,-999)</f>
        <v>-999</v>
      </c>
      <c r="V1473">
        <v>199508</v>
      </c>
      <c r="W1473">
        <v>1995</v>
      </c>
    </row>
    <row r="1474" spans="1:23" x14ac:dyDescent="0.25">
      <c r="A1474" s="14">
        <v>34941</v>
      </c>
      <c r="B1474" s="3">
        <v>242</v>
      </c>
      <c r="C1474" s="4">
        <v>18.600000000000001</v>
      </c>
      <c r="D1474" s="5">
        <v>7.8</v>
      </c>
      <c r="E1474" s="5">
        <v>16.5</v>
      </c>
      <c r="F1474" s="5">
        <v>0.5</v>
      </c>
      <c r="G1474" s="4">
        <v>75.400000000000006</v>
      </c>
      <c r="H1474" s="4">
        <v>31.9</v>
      </c>
      <c r="I1474" s="4">
        <v>0.6</v>
      </c>
      <c r="J1474" s="4">
        <v>4</v>
      </c>
      <c r="K1474" s="4">
        <v>0</v>
      </c>
      <c r="L1474" s="4">
        <v>0</v>
      </c>
      <c r="M1474" s="4">
        <v>-999</v>
      </c>
      <c r="N1474" s="4">
        <v>-999</v>
      </c>
      <c r="O1474" s="4">
        <v>10.4</v>
      </c>
      <c r="P1474" s="5">
        <v>-999</v>
      </c>
      <c r="Q1474" s="5">
        <v>-999</v>
      </c>
      <c r="R1474" s="5">
        <v>0.59699999999999998</v>
      </c>
      <c r="S1474" s="34">
        <f>ROUND((0.6105*(EXP((17.273*E1474)/(E1474+237.3))))*(100-H1474)/100,3)</f>
        <v>1.278</v>
      </c>
      <c r="T1474" s="6">
        <f>IF(V1474&lt;V1475,L1474,0)</f>
        <v>0</v>
      </c>
      <c r="U1474" s="6">
        <f>IF(T1474&gt;0,M1474,-999)</f>
        <v>-999</v>
      </c>
      <c r="V1474">
        <v>199508</v>
      </c>
      <c r="W1474">
        <v>1995</v>
      </c>
    </row>
    <row r="1475" spans="1:23" x14ac:dyDescent="0.25">
      <c r="A1475" s="14">
        <v>34942</v>
      </c>
      <c r="B1475" s="3">
        <v>243</v>
      </c>
      <c r="C1475" s="4">
        <v>7.19</v>
      </c>
      <c r="D1475" s="5">
        <v>11.6</v>
      </c>
      <c r="E1475" s="5">
        <v>18.7</v>
      </c>
      <c r="F1475" s="5">
        <v>6.9</v>
      </c>
      <c r="G1475" s="4">
        <v>56.8</v>
      </c>
      <c r="H1475" s="4">
        <v>31.5</v>
      </c>
      <c r="I1475" s="4">
        <v>0.3</v>
      </c>
      <c r="J1475" s="4">
        <v>2.7</v>
      </c>
      <c r="K1475" s="4">
        <v>0</v>
      </c>
      <c r="L1475" s="4">
        <v>0</v>
      </c>
      <c r="M1475" s="4">
        <v>-999</v>
      </c>
      <c r="N1475" s="4">
        <v>-999</v>
      </c>
      <c r="O1475" s="4">
        <v>14</v>
      </c>
      <c r="P1475" s="5">
        <v>-999</v>
      </c>
      <c r="Q1475" s="5">
        <v>-999</v>
      </c>
      <c r="R1475" s="5">
        <v>0.67800000000000005</v>
      </c>
      <c r="S1475" s="34">
        <f>ROUND((0.6105*(EXP((17.273*E1475)/(E1475+237.3))))*(100-H1475)/100,3)</f>
        <v>1.4770000000000001</v>
      </c>
      <c r="T1475" s="6">
        <f>IF(V1475&lt;V1476,L1475,0)</f>
        <v>0</v>
      </c>
      <c r="U1475" s="6">
        <f>IF(T1475&gt;0,M1475,-999)</f>
        <v>-999</v>
      </c>
      <c r="V1475">
        <v>199508</v>
      </c>
      <c r="W1475">
        <v>1995</v>
      </c>
    </row>
    <row r="1476" spans="1:23" x14ac:dyDescent="0.25">
      <c r="A1476" s="14">
        <v>34943</v>
      </c>
      <c r="B1476" s="3">
        <v>244</v>
      </c>
      <c r="C1476" s="4">
        <v>21.38</v>
      </c>
      <c r="D1476" s="5">
        <v>14.1</v>
      </c>
      <c r="E1476" s="5">
        <v>22.5</v>
      </c>
      <c r="F1476" s="5">
        <v>4.8</v>
      </c>
      <c r="G1476" s="4">
        <v>49.3</v>
      </c>
      <c r="H1476" s="4">
        <v>17.600000000000001</v>
      </c>
      <c r="I1476" s="4">
        <v>0.5</v>
      </c>
      <c r="J1476" s="4">
        <v>3.2</v>
      </c>
      <c r="K1476" s="4">
        <v>0</v>
      </c>
      <c r="L1476" s="4">
        <v>0</v>
      </c>
      <c r="M1476" s="4">
        <v>-999</v>
      </c>
      <c r="N1476" s="4">
        <v>-999</v>
      </c>
      <c r="O1476" s="4">
        <v>12.8</v>
      </c>
      <c r="P1476" s="5">
        <v>-999</v>
      </c>
      <c r="Q1476" s="5">
        <v>-999</v>
      </c>
      <c r="R1476" s="5">
        <v>0.47799999999999998</v>
      </c>
      <c r="S1476" s="34">
        <f>ROUND((0.6105*(EXP((17.273*E1476)/(E1476+237.3))))*(100-H1476)/100,3)</f>
        <v>2.2450000000000001</v>
      </c>
      <c r="T1476" s="6">
        <f>IF(V1476&lt;V1477,L1476,0)</f>
        <v>0</v>
      </c>
      <c r="U1476" s="6">
        <f>IF(T1476&gt;0,M1476,-999)</f>
        <v>-999</v>
      </c>
      <c r="V1476">
        <v>199509</v>
      </c>
      <c r="W1476">
        <v>1995</v>
      </c>
    </row>
    <row r="1477" spans="1:23" x14ac:dyDescent="0.25">
      <c r="A1477" s="14">
        <v>34944</v>
      </c>
      <c r="B1477" s="3">
        <v>245</v>
      </c>
      <c r="C1477" s="4">
        <v>21.62</v>
      </c>
      <c r="D1477" s="5">
        <v>15.5</v>
      </c>
      <c r="E1477" s="5">
        <v>24.3</v>
      </c>
      <c r="F1477" s="5">
        <v>7</v>
      </c>
      <c r="G1477" s="4">
        <v>40.299999999999997</v>
      </c>
      <c r="H1477" s="4">
        <v>15.4</v>
      </c>
      <c r="I1477" s="4">
        <v>0.6</v>
      </c>
      <c r="J1477" s="4">
        <v>3.7</v>
      </c>
      <c r="K1477" s="4">
        <v>0</v>
      </c>
      <c r="L1477" s="4">
        <v>0</v>
      </c>
      <c r="M1477" s="4">
        <v>-999</v>
      </c>
      <c r="N1477" s="4">
        <v>-999</v>
      </c>
      <c r="O1477" s="4">
        <v>13.6</v>
      </c>
      <c r="P1477" s="5">
        <v>-999</v>
      </c>
      <c r="Q1477" s="5">
        <v>-999</v>
      </c>
      <c r="R1477" s="5">
        <v>0.46899999999999997</v>
      </c>
      <c r="S1477" s="34">
        <f>ROUND((0.6105*(EXP((17.273*E1477)/(E1477+237.3))))*(100-H1477)/100,3)</f>
        <v>2.57</v>
      </c>
      <c r="T1477" s="6">
        <f>IF(V1477&lt;V1478,L1477,0)</f>
        <v>0</v>
      </c>
      <c r="U1477" s="6">
        <f>IF(T1477&gt;0,M1477,-999)</f>
        <v>-999</v>
      </c>
      <c r="V1477">
        <v>199509</v>
      </c>
      <c r="W1477">
        <v>1995</v>
      </c>
    </row>
    <row r="1478" spans="1:23" x14ac:dyDescent="0.25">
      <c r="A1478" s="14">
        <v>34945</v>
      </c>
      <c r="B1478" s="3">
        <v>246</v>
      </c>
      <c r="C1478" s="4">
        <v>20.83</v>
      </c>
      <c r="D1478" s="5">
        <v>17.600000000000001</v>
      </c>
      <c r="E1478" s="5">
        <v>25.7</v>
      </c>
      <c r="F1478" s="5">
        <v>9.5</v>
      </c>
      <c r="G1478" s="4">
        <v>34.299999999999997</v>
      </c>
      <c r="H1478" s="4">
        <v>15.8</v>
      </c>
      <c r="I1478" s="4">
        <v>0.6</v>
      </c>
      <c r="J1478" s="4">
        <v>3.7</v>
      </c>
      <c r="K1478" s="4">
        <v>0</v>
      </c>
      <c r="L1478" s="4">
        <v>0</v>
      </c>
      <c r="M1478" s="4">
        <v>-999</v>
      </c>
      <c r="N1478" s="4">
        <v>-999</v>
      </c>
      <c r="O1478" s="4">
        <v>14.4</v>
      </c>
      <c r="P1478" s="5">
        <v>-999</v>
      </c>
      <c r="Q1478" s="5">
        <v>-999</v>
      </c>
      <c r="R1478" s="5">
        <v>0.52</v>
      </c>
      <c r="S1478" s="34">
        <f>ROUND((0.6105*(EXP((17.273*E1478)/(E1478+237.3))))*(100-H1478)/100,3)</f>
        <v>2.78</v>
      </c>
      <c r="T1478" s="6">
        <f>IF(V1478&lt;V1479,L1478,0)</f>
        <v>0</v>
      </c>
      <c r="U1478" s="6">
        <f>IF(T1478&gt;0,M1478,-999)</f>
        <v>-999</v>
      </c>
      <c r="V1478">
        <v>199509</v>
      </c>
      <c r="W1478">
        <v>1995</v>
      </c>
    </row>
    <row r="1479" spans="1:23" x14ac:dyDescent="0.25">
      <c r="A1479" s="14">
        <v>34946</v>
      </c>
      <c r="B1479" s="3">
        <v>247</v>
      </c>
      <c r="C1479" s="4">
        <v>18.670000000000002</v>
      </c>
      <c r="D1479" s="5">
        <v>17.899999999999999</v>
      </c>
      <c r="E1479" s="5">
        <v>24.6</v>
      </c>
      <c r="F1479" s="5">
        <v>11.8</v>
      </c>
      <c r="G1479" s="4">
        <v>37.1</v>
      </c>
      <c r="H1479" s="4">
        <v>22.5</v>
      </c>
      <c r="I1479" s="4">
        <v>1.5</v>
      </c>
      <c r="J1479" s="4">
        <v>5.2</v>
      </c>
      <c r="K1479" s="4">
        <v>0</v>
      </c>
      <c r="L1479" s="4">
        <v>0</v>
      </c>
      <c r="M1479" s="4">
        <v>-999</v>
      </c>
      <c r="N1479" s="4">
        <v>-999</v>
      </c>
      <c r="O1479" s="4">
        <v>14.9</v>
      </c>
      <c r="P1479" s="5">
        <v>-999</v>
      </c>
      <c r="Q1479" s="5">
        <v>-999</v>
      </c>
      <c r="R1479" s="5">
        <v>0.69499999999999995</v>
      </c>
      <c r="S1479" s="34">
        <f>ROUND((0.6105*(EXP((17.273*E1479)/(E1479+237.3))))*(100-H1479)/100,3)</f>
        <v>2.3969999999999998</v>
      </c>
      <c r="T1479" s="6">
        <f>IF(V1479&lt;V1480,L1479,0)</f>
        <v>0</v>
      </c>
      <c r="U1479" s="6">
        <f>IF(T1479&gt;0,M1479,-999)</f>
        <v>-999</v>
      </c>
      <c r="V1479">
        <v>199509</v>
      </c>
      <c r="W1479">
        <v>1995</v>
      </c>
    </row>
    <row r="1480" spans="1:23" x14ac:dyDescent="0.25">
      <c r="A1480" s="14">
        <v>34947</v>
      </c>
      <c r="B1480" s="3">
        <v>248</v>
      </c>
      <c r="C1480" s="4">
        <v>7.63</v>
      </c>
      <c r="D1480" s="5">
        <v>9.6</v>
      </c>
      <c r="E1480" s="5">
        <v>14.8</v>
      </c>
      <c r="F1480" s="5">
        <v>3.6</v>
      </c>
      <c r="G1480" s="4">
        <v>80.099999999999994</v>
      </c>
      <c r="H1480" s="4">
        <v>47.7</v>
      </c>
      <c r="I1480" s="4">
        <v>0.5</v>
      </c>
      <c r="J1480" s="4">
        <v>3.9</v>
      </c>
      <c r="K1480" s="4">
        <v>4.8</v>
      </c>
      <c r="L1480" s="4">
        <v>0</v>
      </c>
      <c r="M1480" s="4">
        <v>-999</v>
      </c>
      <c r="N1480" s="4">
        <v>-999</v>
      </c>
      <c r="O1480" s="4">
        <v>12.5</v>
      </c>
      <c r="P1480" s="5">
        <v>-999</v>
      </c>
      <c r="Q1480" s="5">
        <v>-999</v>
      </c>
      <c r="R1480" s="5">
        <v>0.80500000000000005</v>
      </c>
      <c r="S1480" s="34">
        <f>ROUND((0.6105*(EXP((17.273*E1480)/(E1480+237.3))))*(100-H1480)/100,3)</f>
        <v>0.88</v>
      </c>
      <c r="T1480" s="6">
        <f>IF(V1480&lt;V1481,L1480,0)</f>
        <v>0</v>
      </c>
      <c r="U1480" s="6">
        <f>IF(T1480&gt;0,M1480,-999)</f>
        <v>-999</v>
      </c>
      <c r="V1480">
        <v>199509</v>
      </c>
      <c r="W1480">
        <v>1995</v>
      </c>
    </row>
    <row r="1481" spans="1:23" x14ac:dyDescent="0.25">
      <c r="A1481" s="14">
        <v>34948</v>
      </c>
      <c r="B1481" s="3">
        <v>249</v>
      </c>
      <c r="C1481" s="4">
        <v>14</v>
      </c>
      <c r="D1481" s="5">
        <v>9.4</v>
      </c>
      <c r="E1481" s="5">
        <v>16.600000000000001</v>
      </c>
      <c r="F1481" s="5">
        <v>3.8</v>
      </c>
      <c r="G1481" s="4">
        <v>78.5</v>
      </c>
      <c r="H1481" s="4">
        <v>41.4</v>
      </c>
      <c r="I1481" s="4">
        <v>1.2</v>
      </c>
      <c r="J1481" s="4">
        <v>4.5</v>
      </c>
      <c r="K1481" s="4">
        <v>0</v>
      </c>
      <c r="L1481" s="4">
        <v>0</v>
      </c>
      <c r="M1481" s="4">
        <v>-999</v>
      </c>
      <c r="N1481" s="4">
        <v>-999</v>
      </c>
      <c r="O1481" s="4">
        <v>11.8</v>
      </c>
      <c r="P1481" s="5">
        <v>-999</v>
      </c>
      <c r="Q1481" s="5">
        <v>-999</v>
      </c>
      <c r="R1481" s="5">
        <v>0.78300000000000003</v>
      </c>
      <c r="S1481" s="34">
        <f>ROUND((0.6105*(EXP((17.273*E1481)/(E1481+237.3))))*(100-H1481)/100,3)</f>
        <v>1.107</v>
      </c>
      <c r="T1481" s="6">
        <f>IF(V1481&lt;V1482,L1481,0)</f>
        <v>0</v>
      </c>
      <c r="U1481" s="6">
        <f>IF(T1481&gt;0,M1481,-999)</f>
        <v>-999</v>
      </c>
      <c r="V1481">
        <v>199509</v>
      </c>
      <c r="W1481">
        <v>1995</v>
      </c>
    </row>
    <row r="1482" spans="1:23" x14ac:dyDescent="0.25">
      <c r="A1482" s="14">
        <v>34949</v>
      </c>
      <c r="B1482" s="3">
        <v>250</v>
      </c>
      <c r="C1482" s="4">
        <v>14.83</v>
      </c>
      <c r="D1482" s="5">
        <v>12.4</v>
      </c>
      <c r="E1482" s="5">
        <v>18.3</v>
      </c>
      <c r="F1482" s="5">
        <v>5.5</v>
      </c>
      <c r="G1482" s="4">
        <v>65.5</v>
      </c>
      <c r="H1482" s="4">
        <v>48.9</v>
      </c>
      <c r="I1482" s="4">
        <v>0.8</v>
      </c>
      <c r="J1482" s="4">
        <v>4.2</v>
      </c>
      <c r="K1482" s="4">
        <v>0</v>
      </c>
      <c r="L1482" s="4">
        <v>0</v>
      </c>
      <c r="M1482" s="4">
        <v>-999</v>
      </c>
      <c r="N1482" s="4">
        <v>-999</v>
      </c>
      <c r="O1482" s="4">
        <v>12.3</v>
      </c>
      <c r="P1482" s="5">
        <v>-999</v>
      </c>
      <c r="Q1482" s="5">
        <v>-999</v>
      </c>
      <c r="R1482" s="5">
        <v>1.026</v>
      </c>
      <c r="S1482" s="34">
        <f>ROUND((0.6105*(EXP((17.273*E1482)/(E1482+237.3))))*(100-H1482)/100,3)</f>
        <v>1.0740000000000001</v>
      </c>
      <c r="T1482" s="6">
        <f>IF(V1482&lt;V1483,L1482,0)</f>
        <v>0</v>
      </c>
      <c r="U1482" s="6">
        <f>IF(T1482&gt;0,M1482,-999)</f>
        <v>-999</v>
      </c>
      <c r="V1482">
        <v>199509</v>
      </c>
      <c r="W1482">
        <v>1995</v>
      </c>
    </row>
    <row r="1483" spans="1:23" x14ac:dyDescent="0.25">
      <c r="A1483" s="14">
        <v>34950</v>
      </c>
      <c r="B1483" s="3">
        <v>251</v>
      </c>
      <c r="C1483" s="4">
        <v>11.41</v>
      </c>
      <c r="D1483" s="5">
        <v>11.7</v>
      </c>
      <c r="E1483" s="5">
        <v>18.7</v>
      </c>
      <c r="F1483" s="5">
        <v>6</v>
      </c>
      <c r="G1483" s="4">
        <v>75.900000000000006</v>
      </c>
      <c r="H1483" s="4">
        <v>45.6</v>
      </c>
      <c r="I1483" s="4">
        <v>0.3</v>
      </c>
      <c r="J1483" s="4">
        <v>2.8</v>
      </c>
      <c r="K1483" s="4">
        <v>0</v>
      </c>
      <c r="L1483" s="4">
        <v>0</v>
      </c>
      <c r="M1483" s="4">
        <v>-999</v>
      </c>
      <c r="N1483" s="4">
        <v>-999</v>
      </c>
      <c r="O1483" s="4">
        <v>11.8</v>
      </c>
      <c r="P1483" s="5">
        <v>-999</v>
      </c>
      <c r="Q1483" s="5">
        <v>-999</v>
      </c>
      <c r="R1483" s="5">
        <v>0.98499999999999999</v>
      </c>
      <c r="S1483" s="34">
        <f>ROUND((0.6105*(EXP((17.273*E1483)/(E1483+237.3))))*(100-H1483)/100,3)</f>
        <v>1.173</v>
      </c>
      <c r="T1483" s="6">
        <f>IF(V1483&lt;V1484,L1483,0)</f>
        <v>0</v>
      </c>
      <c r="U1483" s="6">
        <f>IF(T1483&gt;0,M1483,-999)</f>
        <v>-999</v>
      </c>
      <c r="V1483">
        <v>199509</v>
      </c>
      <c r="W1483">
        <v>1995</v>
      </c>
    </row>
    <row r="1484" spans="1:23" x14ac:dyDescent="0.25">
      <c r="A1484" s="14">
        <v>34951</v>
      </c>
      <c r="B1484" s="3">
        <v>252</v>
      </c>
      <c r="C1484" s="4">
        <v>13.85</v>
      </c>
      <c r="D1484" s="5">
        <v>12.4</v>
      </c>
      <c r="E1484" s="5">
        <v>21.3</v>
      </c>
      <c r="F1484" s="5">
        <v>6.5</v>
      </c>
      <c r="G1484" s="4">
        <v>71.400000000000006</v>
      </c>
      <c r="H1484" s="4">
        <v>37.9</v>
      </c>
      <c r="I1484" s="4">
        <v>0.3</v>
      </c>
      <c r="J1484" s="4">
        <v>3.3</v>
      </c>
      <c r="K1484" s="4">
        <v>0</v>
      </c>
      <c r="L1484" s="4">
        <v>0</v>
      </c>
      <c r="M1484" s="4">
        <v>-999</v>
      </c>
      <c r="N1484" s="4">
        <v>-999</v>
      </c>
      <c r="O1484" s="4">
        <v>11.9</v>
      </c>
      <c r="P1484" s="5">
        <v>-999</v>
      </c>
      <c r="Q1484" s="5">
        <v>-999</v>
      </c>
      <c r="R1484" s="5">
        <v>0.96</v>
      </c>
      <c r="S1484" s="34">
        <f>ROUND((0.6105*(EXP((17.273*E1484)/(E1484+237.3))))*(100-H1484)/100,3)</f>
        <v>1.573</v>
      </c>
      <c r="T1484" s="6">
        <f>IF(V1484&lt;V1485,L1484,0)</f>
        <v>0</v>
      </c>
      <c r="U1484" s="6">
        <f>IF(T1484&gt;0,M1484,-999)</f>
        <v>-999</v>
      </c>
      <c r="V1484">
        <v>199509</v>
      </c>
      <c r="W1484">
        <v>1995</v>
      </c>
    </row>
    <row r="1485" spans="1:23" x14ac:dyDescent="0.25">
      <c r="A1485" s="14">
        <v>34952</v>
      </c>
      <c r="B1485" s="3">
        <v>253</v>
      </c>
      <c r="C1485" s="4">
        <v>19.309999999999999</v>
      </c>
      <c r="D1485" s="5">
        <v>13.6</v>
      </c>
      <c r="E1485" s="5">
        <v>21.4</v>
      </c>
      <c r="F1485" s="5">
        <v>6.3</v>
      </c>
      <c r="G1485" s="4">
        <v>52.5</v>
      </c>
      <c r="H1485" s="4">
        <v>26.8</v>
      </c>
      <c r="I1485" s="4">
        <v>0.7</v>
      </c>
      <c r="J1485" s="4">
        <v>3.9</v>
      </c>
      <c r="K1485" s="4">
        <v>0</v>
      </c>
      <c r="L1485" s="4">
        <v>0</v>
      </c>
      <c r="M1485" s="4">
        <v>-999</v>
      </c>
      <c r="N1485" s="4">
        <v>-999</v>
      </c>
      <c r="O1485" s="4">
        <v>12.9</v>
      </c>
      <c r="P1485" s="5">
        <v>-999</v>
      </c>
      <c r="Q1485" s="5">
        <v>-999</v>
      </c>
      <c r="R1485" s="5">
        <v>0.68200000000000005</v>
      </c>
      <c r="S1485" s="34">
        <f>ROUND((0.6105*(EXP((17.273*E1485)/(E1485+237.3))))*(100-H1485)/100,3)</f>
        <v>1.865</v>
      </c>
      <c r="T1485" s="6">
        <f>IF(V1485&lt;V1486,L1485,0)</f>
        <v>0</v>
      </c>
      <c r="U1485" s="6">
        <f>IF(T1485&gt;0,M1485,-999)</f>
        <v>-999</v>
      </c>
      <c r="V1485">
        <v>199509</v>
      </c>
      <c r="W1485">
        <v>1995</v>
      </c>
    </row>
    <row r="1486" spans="1:23" x14ac:dyDescent="0.25">
      <c r="A1486" s="14">
        <v>34953</v>
      </c>
      <c r="B1486" s="3">
        <v>254</v>
      </c>
      <c r="C1486" s="4">
        <v>19.34</v>
      </c>
      <c r="D1486" s="5">
        <v>13.5</v>
      </c>
      <c r="E1486" s="5">
        <v>20.399999999999999</v>
      </c>
      <c r="F1486" s="5">
        <v>8.5</v>
      </c>
      <c r="G1486" s="4">
        <v>40.9</v>
      </c>
      <c r="H1486" s="4">
        <v>25.9</v>
      </c>
      <c r="I1486" s="4">
        <v>0.9</v>
      </c>
      <c r="J1486" s="4">
        <v>4.3</v>
      </c>
      <c r="K1486" s="4">
        <v>0</v>
      </c>
      <c r="L1486" s="4">
        <v>0</v>
      </c>
      <c r="M1486" s="4">
        <v>-999</v>
      </c>
      <c r="N1486" s="4">
        <v>-999</v>
      </c>
      <c r="O1486" s="4">
        <v>12.8</v>
      </c>
      <c r="P1486" s="5">
        <v>-999</v>
      </c>
      <c r="Q1486" s="5">
        <v>-999</v>
      </c>
      <c r="R1486" s="5">
        <v>0.62</v>
      </c>
      <c r="S1486" s="34">
        <f>ROUND((0.6105*(EXP((17.273*E1486)/(E1486+237.3))))*(100-H1486)/100,3)</f>
        <v>1.776</v>
      </c>
      <c r="T1486" s="6">
        <f>IF(V1486&lt;V1487,L1486,0)</f>
        <v>0</v>
      </c>
      <c r="U1486" s="6">
        <f>IF(T1486&gt;0,M1486,-999)</f>
        <v>-999</v>
      </c>
      <c r="V1486">
        <v>199509</v>
      </c>
      <c r="W1486">
        <v>1995</v>
      </c>
    </row>
    <row r="1487" spans="1:23" x14ac:dyDescent="0.25">
      <c r="A1487" s="14">
        <v>34954</v>
      </c>
      <c r="B1487" s="3">
        <v>255</v>
      </c>
      <c r="C1487" s="4">
        <v>18.920000000000002</v>
      </c>
      <c r="D1487" s="5">
        <v>12.6</v>
      </c>
      <c r="E1487" s="5">
        <v>19.7</v>
      </c>
      <c r="F1487" s="5">
        <v>4.2</v>
      </c>
      <c r="G1487" s="4">
        <v>59.2</v>
      </c>
      <c r="H1487" s="4">
        <v>34</v>
      </c>
      <c r="I1487" s="4">
        <v>0.5</v>
      </c>
      <c r="J1487" s="4">
        <v>3.6</v>
      </c>
      <c r="K1487" s="4">
        <v>0</v>
      </c>
      <c r="L1487" s="4">
        <v>0</v>
      </c>
      <c r="M1487" s="4">
        <v>-999</v>
      </c>
      <c r="N1487" s="4">
        <v>-999</v>
      </c>
      <c r="O1487" s="4">
        <v>12.8</v>
      </c>
      <c r="P1487" s="5">
        <v>-999</v>
      </c>
      <c r="Q1487" s="5">
        <v>-999</v>
      </c>
      <c r="R1487" s="5">
        <v>0.77800000000000002</v>
      </c>
      <c r="S1487" s="34">
        <f>ROUND((0.6105*(EXP((17.273*E1487)/(E1487+237.3))))*(100-H1487)/100,3)</f>
        <v>1.514</v>
      </c>
      <c r="T1487" s="6">
        <f>IF(V1487&lt;V1488,L1487,0)</f>
        <v>0</v>
      </c>
      <c r="U1487" s="6">
        <f>IF(T1487&gt;0,M1487,-999)</f>
        <v>-999</v>
      </c>
      <c r="V1487">
        <v>199509</v>
      </c>
      <c r="W1487">
        <v>1995</v>
      </c>
    </row>
    <row r="1488" spans="1:23" x14ac:dyDescent="0.25">
      <c r="A1488" s="14">
        <v>34955</v>
      </c>
      <c r="B1488" s="3">
        <v>256</v>
      </c>
      <c r="C1488" s="4">
        <v>18.760000000000002</v>
      </c>
      <c r="D1488" s="5">
        <v>13.5</v>
      </c>
      <c r="E1488" s="5">
        <v>22.2</v>
      </c>
      <c r="F1488" s="5">
        <v>6.5</v>
      </c>
      <c r="G1488" s="4">
        <v>48.8</v>
      </c>
      <c r="H1488" s="4">
        <v>23.8</v>
      </c>
      <c r="I1488" s="4">
        <v>0.6</v>
      </c>
      <c r="J1488" s="4">
        <v>4.4000000000000004</v>
      </c>
      <c r="K1488" s="4">
        <v>0</v>
      </c>
      <c r="L1488" s="4">
        <v>0</v>
      </c>
      <c r="M1488" s="4">
        <v>-999</v>
      </c>
      <c r="N1488" s="4">
        <v>-999</v>
      </c>
      <c r="O1488" s="4">
        <v>13.2</v>
      </c>
      <c r="P1488" s="5">
        <v>-999</v>
      </c>
      <c r="Q1488" s="5">
        <v>-999</v>
      </c>
      <c r="R1488" s="5">
        <v>0.63500000000000001</v>
      </c>
      <c r="S1488" s="34">
        <f>ROUND((0.6105*(EXP((17.273*E1488)/(E1488+237.3))))*(100-H1488)/100,3)</f>
        <v>2.0390000000000001</v>
      </c>
      <c r="T1488" s="6">
        <f>IF(V1488&lt;V1489,L1488,0)</f>
        <v>0</v>
      </c>
      <c r="U1488" s="6">
        <f>IF(T1488&gt;0,M1488,-999)</f>
        <v>-999</v>
      </c>
      <c r="V1488">
        <v>199509</v>
      </c>
      <c r="W1488">
        <v>1995</v>
      </c>
    </row>
    <row r="1489" spans="1:23" x14ac:dyDescent="0.25">
      <c r="A1489" s="14">
        <v>34956</v>
      </c>
      <c r="B1489" s="3">
        <v>257</v>
      </c>
      <c r="C1489" s="4">
        <v>18.59</v>
      </c>
      <c r="D1489" s="5">
        <v>15</v>
      </c>
      <c r="E1489" s="5">
        <v>22.8</v>
      </c>
      <c r="F1489" s="5">
        <v>8.3000000000000007</v>
      </c>
      <c r="G1489" s="4">
        <v>41.5</v>
      </c>
      <c r="H1489" s="4">
        <v>18.7</v>
      </c>
      <c r="I1489" s="4">
        <v>0.5</v>
      </c>
      <c r="J1489" s="4">
        <v>2.8</v>
      </c>
      <c r="K1489" s="4">
        <v>0</v>
      </c>
      <c r="L1489" s="4">
        <v>0</v>
      </c>
      <c r="M1489" s="4">
        <v>-999</v>
      </c>
      <c r="N1489" s="4">
        <v>-999</v>
      </c>
      <c r="O1489" s="4">
        <v>13</v>
      </c>
      <c r="P1489" s="5">
        <v>-999</v>
      </c>
      <c r="Q1489" s="5">
        <v>-999</v>
      </c>
      <c r="R1489" s="5">
        <v>0.51900000000000002</v>
      </c>
      <c r="S1489" s="34">
        <f>ROUND((0.6105*(EXP((17.273*E1489)/(E1489+237.3))))*(100-H1489)/100,3)</f>
        <v>2.2559999999999998</v>
      </c>
      <c r="T1489" s="6">
        <f>IF(V1489&lt;V1490,L1489,0)</f>
        <v>0</v>
      </c>
      <c r="U1489" s="6">
        <f>IF(T1489&gt;0,M1489,-999)</f>
        <v>-999</v>
      </c>
      <c r="V1489">
        <v>199509</v>
      </c>
      <c r="W1489">
        <v>1995</v>
      </c>
    </row>
    <row r="1490" spans="1:23" x14ac:dyDescent="0.25">
      <c r="A1490" s="14">
        <v>34957</v>
      </c>
      <c r="B1490" s="3">
        <v>258</v>
      </c>
      <c r="C1490" s="4">
        <v>18.11</v>
      </c>
      <c r="D1490" s="5">
        <v>13.5</v>
      </c>
      <c r="E1490" s="5">
        <v>20.9</v>
      </c>
      <c r="F1490" s="5">
        <v>8</v>
      </c>
      <c r="G1490" s="4">
        <v>49.6</v>
      </c>
      <c r="H1490" s="4">
        <v>32.700000000000003</v>
      </c>
      <c r="I1490" s="4">
        <v>0.5</v>
      </c>
      <c r="J1490" s="4">
        <v>4</v>
      </c>
      <c r="K1490" s="4">
        <v>0</v>
      </c>
      <c r="L1490" s="4">
        <v>0</v>
      </c>
      <c r="M1490" s="4">
        <v>-999</v>
      </c>
      <c r="N1490" s="4">
        <v>-999</v>
      </c>
      <c r="O1490" s="4">
        <v>13.1</v>
      </c>
      <c r="P1490" s="5">
        <v>-999</v>
      </c>
      <c r="Q1490" s="5">
        <v>-999</v>
      </c>
      <c r="R1490" s="5">
        <v>0.81</v>
      </c>
      <c r="S1490" s="34">
        <f>ROUND((0.6105*(EXP((17.273*E1490)/(E1490+237.3))))*(100-H1490)/100,3)</f>
        <v>1.663</v>
      </c>
      <c r="T1490" s="6">
        <f>IF(V1490&lt;V1491,L1490,0)</f>
        <v>0</v>
      </c>
      <c r="U1490" s="6">
        <f>IF(T1490&gt;0,M1490,-999)</f>
        <v>-999</v>
      </c>
      <c r="V1490">
        <v>199509</v>
      </c>
      <c r="W1490">
        <v>1995</v>
      </c>
    </row>
    <row r="1491" spans="1:23" x14ac:dyDescent="0.25">
      <c r="A1491" s="14">
        <v>34958</v>
      </c>
      <c r="B1491" s="3">
        <v>259</v>
      </c>
      <c r="C1491" s="4">
        <v>18.07</v>
      </c>
      <c r="D1491" s="5">
        <v>12.8</v>
      </c>
      <c r="E1491" s="5">
        <v>20.9</v>
      </c>
      <c r="F1491" s="5">
        <v>5.7</v>
      </c>
      <c r="G1491" s="4">
        <v>47.7</v>
      </c>
      <c r="H1491" s="4">
        <v>30</v>
      </c>
      <c r="I1491" s="4">
        <v>0.5</v>
      </c>
      <c r="J1491" s="4">
        <v>3.5</v>
      </c>
      <c r="K1491" s="4">
        <v>0</v>
      </c>
      <c r="L1491" s="4">
        <v>0</v>
      </c>
      <c r="M1491" s="4">
        <v>-999</v>
      </c>
      <c r="N1491" s="4">
        <v>-999</v>
      </c>
      <c r="O1491" s="4">
        <v>12.6</v>
      </c>
      <c r="P1491" s="5">
        <v>-999</v>
      </c>
      <c r="Q1491" s="5">
        <v>-999</v>
      </c>
      <c r="R1491" s="5">
        <v>0.74299999999999999</v>
      </c>
      <c r="S1491" s="34">
        <f>ROUND((0.6105*(EXP((17.273*E1491)/(E1491+237.3))))*(100-H1491)/100,3)</f>
        <v>1.73</v>
      </c>
      <c r="T1491" s="6">
        <f>IF(V1491&lt;V1492,L1491,0)</f>
        <v>0</v>
      </c>
      <c r="U1491" s="6">
        <f>IF(T1491&gt;0,M1491,-999)</f>
        <v>-999</v>
      </c>
      <c r="V1491">
        <v>199509</v>
      </c>
      <c r="W1491">
        <v>1995</v>
      </c>
    </row>
    <row r="1492" spans="1:23" x14ac:dyDescent="0.25">
      <c r="A1492" s="14">
        <v>34959</v>
      </c>
      <c r="B1492" s="3">
        <v>260</v>
      </c>
      <c r="C1492" s="4">
        <v>17.73</v>
      </c>
      <c r="D1492" s="5">
        <v>12.3</v>
      </c>
      <c r="E1492" s="5">
        <v>20.8</v>
      </c>
      <c r="F1492" s="5">
        <v>4</v>
      </c>
      <c r="G1492" s="4">
        <v>51.3</v>
      </c>
      <c r="H1492" s="4">
        <v>30.1</v>
      </c>
      <c r="I1492" s="4">
        <v>0.5</v>
      </c>
      <c r="J1492" s="4">
        <v>3.2</v>
      </c>
      <c r="K1492" s="4">
        <v>0</v>
      </c>
      <c r="L1492" s="4">
        <v>0</v>
      </c>
      <c r="M1492" s="4">
        <v>-999</v>
      </c>
      <c r="N1492" s="4">
        <v>-999</v>
      </c>
      <c r="O1492" s="4">
        <v>12.2</v>
      </c>
      <c r="P1492" s="5">
        <v>-999</v>
      </c>
      <c r="Q1492" s="5">
        <v>-999</v>
      </c>
      <c r="R1492" s="5">
        <v>0.74099999999999999</v>
      </c>
      <c r="S1492" s="34">
        <f>ROUND((0.6105*(EXP((17.273*E1492)/(E1492+237.3))))*(100-H1492)/100,3)</f>
        <v>1.7170000000000001</v>
      </c>
      <c r="T1492" s="6">
        <f>IF(V1492&lt;V1493,L1492,0)</f>
        <v>0</v>
      </c>
      <c r="U1492" s="6">
        <f>IF(T1492&gt;0,M1492,-999)</f>
        <v>-999</v>
      </c>
      <c r="V1492">
        <v>199509</v>
      </c>
      <c r="W1492">
        <v>1995</v>
      </c>
    </row>
    <row r="1493" spans="1:23" x14ac:dyDescent="0.25">
      <c r="A1493" s="14">
        <v>34960</v>
      </c>
      <c r="B1493" s="3">
        <v>261</v>
      </c>
      <c r="C1493" s="4">
        <v>10.9</v>
      </c>
      <c r="D1493" s="5">
        <v>9</v>
      </c>
      <c r="E1493" s="5">
        <v>16.2</v>
      </c>
      <c r="F1493" s="5">
        <v>5</v>
      </c>
      <c r="G1493" s="4">
        <v>61</v>
      </c>
      <c r="H1493" s="4">
        <v>30.8</v>
      </c>
      <c r="I1493" s="4">
        <v>0.5</v>
      </c>
      <c r="J1493" s="4">
        <v>4.3</v>
      </c>
      <c r="K1493" s="4">
        <v>0</v>
      </c>
      <c r="L1493" s="4">
        <v>0</v>
      </c>
      <c r="M1493" s="4">
        <v>-999</v>
      </c>
      <c r="N1493" s="4">
        <v>-999</v>
      </c>
      <c r="O1493" s="4">
        <v>11.1</v>
      </c>
      <c r="P1493" s="5">
        <v>-999</v>
      </c>
      <c r="Q1493" s="5">
        <v>-999</v>
      </c>
      <c r="R1493" s="5">
        <v>0.56599999999999995</v>
      </c>
      <c r="S1493" s="34">
        <f>ROUND((0.6105*(EXP((17.273*E1493)/(E1493+237.3))))*(100-H1493)/100,3)</f>
        <v>1.274</v>
      </c>
      <c r="T1493" s="6">
        <f>IF(V1493&lt;V1494,L1493,0)</f>
        <v>0</v>
      </c>
      <c r="U1493" s="6">
        <f>IF(T1493&gt;0,M1493,-999)</f>
        <v>-999</v>
      </c>
      <c r="V1493">
        <v>199509</v>
      </c>
      <c r="W1493">
        <v>1995</v>
      </c>
    </row>
    <row r="1494" spans="1:23" x14ac:dyDescent="0.25">
      <c r="A1494" s="14">
        <v>34961</v>
      </c>
      <c r="B1494" s="3">
        <v>262</v>
      </c>
      <c r="C1494" s="4">
        <v>15.24</v>
      </c>
      <c r="D1494" s="5">
        <v>7.5</v>
      </c>
      <c r="E1494" s="5">
        <v>13.8</v>
      </c>
      <c r="F1494" s="5">
        <v>2.7</v>
      </c>
      <c r="G1494" s="4">
        <v>44.9</v>
      </c>
      <c r="H1494" s="4">
        <v>20.399999999999999</v>
      </c>
      <c r="I1494" s="4">
        <v>0.5</v>
      </c>
      <c r="J1494" s="4">
        <v>4</v>
      </c>
      <c r="K1494" s="4">
        <v>0.3</v>
      </c>
      <c r="L1494" s="4">
        <v>0</v>
      </c>
      <c r="M1494" s="4">
        <v>-999</v>
      </c>
      <c r="N1494" s="4">
        <v>-999</v>
      </c>
      <c r="O1494" s="4">
        <v>10.9</v>
      </c>
      <c r="P1494" s="5">
        <v>-999</v>
      </c>
      <c r="Q1494" s="5">
        <v>-999</v>
      </c>
      <c r="R1494" s="5">
        <v>0.32100000000000001</v>
      </c>
      <c r="S1494" s="34">
        <f>ROUND((0.6105*(EXP((17.273*E1494)/(E1494+237.3))))*(100-H1494)/100,3)</f>
        <v>1.256</v>
      </c>
      <c r="T1494" s="6">
        <f>IF(V1494&lt;V1495,L1494,0)</f>
        <v>0</v>
      </c>
      <c r="U1494" s="6">
        <f>IF(T1494&gt;0,M1494,-999)</f>
        <v>-999</v>
      </c>
      <c r="V1494">
        <v>199509</v>
      </c>
      <c r="W1494">
        <v>1995</v>
      </c>
    </row>
    <row r="1495" spans="1:23" x14ac:dyDescent="0.25">
      <c r="A1495" s="14">
        <v>34962</v>
      </c>
      <c r="B1495" s="3">
        <v>263</v>
      </c>
      <c r="C1495" s="4">
        <v>17.7</v>
      </c>
      <c r="D1495" s="5">
        <v>7.5</v>
      </c>
      <c r="E1495" s="5">
        <v>15.3</v>
      </c>
      <c r="F1495" s="5">
        <v>0.5</v>
      </c>
      <c r="G1495" s="4">
        <v>43.7</v>
      </c>
      <c r="H1495" s="4">
        <v>21.3</v>
      </c>
      <c r="I1495" s="4">
        <v>0.8</v>
      </c>
      <c r="J1495" s="4">
        <v>4.2</v>
      </c>
      <c r="K1495" s="4">
        <v>0</v>
      </c>
      <c r="L1495" s="4">
        <v>0</v>
      </c>
      <c r="M1495" s="4">
        <v>-999</v>
      </c>
      <c r="N1495" s="4">
        <v>-999</v>
      </c>
      <c r="O1495" s="4">
        <v>9.8000000000000007</v>
      </c>
      <c r="P1495" s="5">
        <v>-999</v>
      </c>
      <c r="Q1495" s="5">
        <v>-999</v>
      </c>
      <c r="R1495" s="5">
        <v>0.37</v>
      </c>
      <c r="S1495" s="34">
        <f>ROUND((0.6105*(EXP((17.273*E1495)/(E1495+237.3))))*(100-H1495)/100,3)</f>
        <v>1.3680000000000001</v>
      </c>
      <c r="T1495" s="6">
        <f>IF(V1495&lt;V1496,L1495,0)</f>
        <v>0</v>
      </c>
      <c r="U1495" s="6">
        <f>IF(T1495&gt;0,M1495,-999)</f>
        <v>-999</v>
      </c>
      <c r="V1495">
        <v>199509</v>
      </c>
      <c r="W1495">
        <v>1995</v>
      </c>
    </row>
    <row r="1496" spans="1:23" x14ac:dyDescent="0.25">
      <c r="A1496" s="14">
        <v>34963</v>
      </c>
      <c r="B1496" s="3">
        <v>264</v>
      </c>
      <c r="C1496" s="4">
        <v>17.309999999999999</v>
      </c>
      <c r="D1496" s="5">
        <v>6.7</v>
      </c>
      <c r="E1496" s="5">
        <v>15.6</v>
      </c>
      <c r="F1496" s="5">
        <v>-1.7</v>
      </c>
      <c r="G1496" s="4">
        <v>47.4</v>
      </c>
      <c r="H1496" s="4">
        <v>28.4</v>
      </c>
      <c r="I1496" s="4">
        <v>0.5</v>
      </c>
      <c r="J1496" s="4">
        <v>3</v>
      </c>
      <c r="K1496" s="4">
        <v>0</v>
      </c>
      <c r="L1496" s="4">
        <v>0</v>
      </c>
      <c r="M1496" s="4">
        <v>-999</v>
      </c>
      <c r="N1496" s="4">
        <v>-999</v>
      </c>
      <c r="O1496" s="4">
        <v>8.8000000000000007</v>
      </c>
      <c r="P1496" s="5">
        <v>-999</v>
      </c>
      <c r="Q1496" s="5">
        <v>-999</v>
      </c>
      <c r="R1496" s="5">
        <v>0.504</v>
      </c>
      <c r="S1496" s="34">
        <f>ROUND((0.6105*(EXP((17.273*E1496)/(E1496+237.3))))*(100-H1496)/100,3)</f>
        <v>1.2689999999999999</v>
      </c>
      <c r="T1496" s="6">
        <f>IF(V1496&lt;V1497,L1496,0)</f>
        <v>0</v>
      </c>
      <c r="U1496" s="6">
        <f>IF(T1496&gt;0,M1496,-999)</f>
        <v>-999</v>
      </c>
      <c r="V1496">
        <v>199509</v>
      </c>
      <c r="W1496">
        <v>1995</v>
      </c>
    </row>
    <row r="1497" spans="1:23" x14ac:dyDescent="0.25">
      <c r="A1497" s="14">
        <v>34964</v>
      </c>
      <c r="B1497" s="3">
        <v>265</v>
      </c>
      <c r="C1497" s="4">
        <v>15.78</v>
      </c>
      <c r="D1497" s="5">
        <v>9.4</v>
      </c>
      <c r="E1497" s="5">
        <v>18</v>
      </c>
      <c r="F1497" s="5">
        <v>0.7</v>
      </c>
      <c r="G1497" s="4">
        <v>37.700000000000003</v>
      </c>
      <c r="H1497" s="4">
        <v>18.899999999999999</v>
      </c>
      <c r="I1497" s="4">
        <v>0.5</v>
      </c>
      <c r="J1497" s="4">
        <v>3.2</v>
      </c>
      <c r="K1497" s="4">
        <v>0</v>
      </c>
      <c r="L1497" s="4">
        <v>0</v>
      </c>
      <c r="M1497" s="4">
        <v>-999</v>
      </c>
      <c r="N1497" s="4">
        <v>-999</v>
      </c>
      <c r="O1497" s="4">
        <v>8.8000000000000007</v>
      </c>
      <c r="P1497" s="5">
        <v>-999</v>
      </c>
      <c r="Q1497" s="5">
        <v>-999</v>
      </c>
      <c r="R1497" s="5">
        <v>0.38900000000000001</v>
      </c>
      <c r="S1497" s="34">
        <f>ROUND((0.6105*(EXP((17.273*E1497)/(E1497+237.3))))*(100-H1497)/100,3)</f>
        <v>1.673</v>
      </c>
      <c r="T1497" s="6">
        <f>IF(V1497&lt;V1498,L1497,0)</f>
        <v>0</v>
      </c>
      <c r="U1497" s="6">
        <f>IF(T1497&gt;0,M1497,-999)</f>
        <v>-999</v>
      </c>
      <c r="V1497">
        <v>199509</v>
      </c>
      <c r="W1497">
        <v>1995</v>
      </c>
    </row>
    <row r="1498" spans="1:23" x14ac:dyDescent="0.25">
      <c r="A1498" s="14">
        <v>34965</v>
      </c>
      <c r="B1498" s="3">
        <v>266</v>
      </c>
      <c r="C1498" s="4">
        <v>16.690000000000001</v>
      </c>
      <c r="D1498" s="5">
        <v>11.4</v>
      </c>
      <c r="E1498" s="5">
        <v>19.399999999999999</v>
      </c>
      <c r="F1498" s="5">
        <v>3.9</v>
      </c>
      <c r="G1498" s="4">
        <v>43</v>
      </c>
      <c r="H1498" s="4">
        <v>25.9</v>
      </c>
      <c r="I1498" s="4">
        <v>0.7</v>
      </c>
      <c r="J1498" s="4">
        <v>4.3</v>
      </c>
      <c r="K1498" s="4">
        <v>0</v>
      </c>
      <c r="L1498" s="4">
        <v>0</v>
      </c>
      <c r="M1498" s="4">
        <v>-999</v>
      </c>
      <c r="N1498" s="4">
        <v>-999</v>
      </c>
      <c r="O1498" s="4">
        <v>10.1</v>
      </c>
      <c r="P1498" s="5">
        <v>-999</v>
      </c>
      <c r="Q1498" s="5">
        <v>-999</v>
      </c>
      <c r="R1498" s="5">
        <v>0.58199999999999996</v>
      </c>
      <c r="S1498" s="34">
        <f>ROUND((0.6105*(EXP((17.273*E1498)/(E1498+237.3))))*(100-H1498)/100,3)</f>
        <v>1.669</v>
      </c>
      <c r="T1498" s="6">
        <f>IF(V1498&lt;V1499,L1498,0)</f>
        <v>0</v>
      </c>
      <c r="U1498" s="6">
        <f>IF(T1498&gt;0,M1498,-999)</f>
        <v>-999</v>
      </c>
      <c r="V1498">
        <v>199509</v>
      </c>
      <c r="W1498">
        <v>1995</v>
      </c>
    </row>
    <row r="1499" spans="1:23" x14ac:dyDescent="0.25">
      <c r="A1499" s="14">
        <v>34966</v>
      </c>
      <c r="B1499" s="3">
        <v>267</v>
      </c>
      <c r="C1499" s="4">
        <v>16.88</v>
      </c>
      <c r="D1499" s="5">
        <v>10.6</v>
      </c>
      <c r="E1499" s="5">
        <v>19.3</v>
      </c>
      <c r="F1499" s="5">
        <v>4.9000000000000004</v>
      </c>
      <c r="G1499" s="4">
        <v>39.299999999999997</v>
      </c>
      <c r="H1499" s="4">
        <v>14.5</v>
      </c>
      <c r="I1499" s="4">
        <v>0.8</v>
      </c>
      <c r="J1499" s="4">
        <v>4</v>
      </c>
      <c r="K1499" s="4">
        <v>0</v>
      </c>
      <c r="L1499" s="4">
        <v>0</v>
      </c>
      <c r="M1499" s="4">
        <v>-999</v>
      </c>
      <c r="N1499" s="4">
        <v>-999</v>
      </c>
      <c r="O1499" s="4">
        <v>10.1</v>
      </c>
      <c r="P1499" s="5">
        <v>-999</v>
      </c>
      <c r="Q1499" s="5">
        <v>-999</v>
      </c>
      <c r="R1499" s="5">
        <v>0.32500000000000001</v>
      </c>
      <c r="S1499" s="34">
        <f>ROUND((0.6105*(EXP((17.273*E1499)/(E1499+237.3))))*(100-H1499)/100,3)</f>
        <v>1.9139999999999999</v>
      </c>
      <c r="T1499" s="6">
        <f>IF(V1499&lt;V1500,L1499,0)</f>
        <v>0</v>
      </c>
      <c r="U1499" s="6">
        <f>IF(T1499&gt;0,M1499,-999)</f>
        <v>-999</v>
      </c>
      <c r="V1499">
        <v>199509</v>
      </c>
      <c r="W1499">
        <v>1995</v>
      </c>
    </row>
    <row r="1500" spans="1:23" x14ac:dyDescent="0.25">
      <c r="A1500" s="14">
        <v>34967</v>
      </c>
      <c r="B1500" s="3">
        <v>268</v>
      </c>
      <c r="C1500" s="4">
        <v>16.32</v>
      </c>
      <c r="D1500" s="5">
        <v>11.2</v>
      </c>
      <c r="E1500" s="5">
        <v>19.899999999999999</v>
      </c>
      <c r="F1500" s="5">
        <v>4.2</v>
      </c>
      <c r="G1500" s="4">
        <v>38.1</v>
      </c>
      <c r="H1500" s="4">
        <v>20.7</v>
      </c>
      <c r="I1500" s="4">
        <v>0.6</v>
      </c>
      <c r="J1500" s="4">
        <v>3.4</v>
      </c>
      <c r="K1500" s="4">
        <v>0</v>
      </c>
      <c r="L1500" s="4">
        <v>0</v>
      </c>
      <c r="M1500" s="4">
        <v>-999</v>
      </c>
      <c r="N1500" s="4">
        <v>-999</v>
      </c>
      <c r="O1500" s="4">
        <v>9.9</v>
      </c>
      <c r="P1500" s="5">
        <v>-999</v>
      </c>
      <c r="Q1500" s="5">
        <v>-999</v>
      </c>
      <c r="R1500" s="5">
        <v>0.47899999999999998</v>
      </c>
      <c r="S1500" s="34">
        <f>ROUND((0.6105*(EXP((17.273*E1500)/(E1500+237.3))))*(100-H1500)/100,3)</f>
        <v>1.8420000000000001</v>
      </c>
      <c r="T1500" s="6">
        <f>IF(V1500&lt;V1501,L1500,0)</f>
        <v>0</v>
      </c>
      <c r="U1500" s="6">
        <f>IF(T1500&gt;0,M1500,-999)</f>
        <v>-999</v>
      </c>
      <c r="V1500">
        <v>199509</v>
      </c>
      <c r="W1500">
        <v>1995</v>
      </c>
    </row>
    <row r="1501" spans="1:23" x14ac:dyDescent="0.25">
      <c r="A1501" s="14">
        <v>34968</v>
      </c>
      <c r="B1501" s="3">
        <v>269</v>
      </c>
      <c r="C1501" s="4">
        <v>2.57</v>
      </c>
      <c r="D1501" s="5">
        <v>5.6</v>
      </c>
      <c r="E1501" s="5">
        <v>8.4</v>
      </c>
      <c r="F1501" s="5">
        <v>4.2</v>
      </c>
      <c r="G1501" s="4">
        <v>82.4</v>
      </c>
      <c r="H1501" s="4">
        <v>54.9</v>
      </c>
      <c r="I1501" s="4">
        <v>0.8</v>
      </c>
      <c r="J1501" s="4">
        <v>3.7</v>
      </c>
      <c r="K1501" s="4">
        <v>3.8</v>
      </c>
      <c r="L1501" s="4">
        <v>0</v>
      </c>
      <c r="M1501" s="4">
        <v>-999</v>
      </c>
      <c r="N1501" s="4">
        <v>-999</v>
      </c>
      <c r="O1501" s="4">
        <v>7.9</v>
      </c>
      <c r="P1501" s="5">
        <v>-999</v>
      </c>
      <c r="Q1501" s="5">
        <v>-999</v>
      </c>
      <c r="R1501" s="5">
        <v>0.60499999999999998</v>
      </c>
      <c r="S1501" s="34">
        <f>ROUND((0.6105*(EXP((17.273*E1501)/(E1501+237.3))))*(100-H1501)/100,3)</f>
        <v>0.497</v>
      </c>
      <c r="T1501" s="6">
        <f>IF(V1501&lt;V1502,L1501,0)</f>
        <v>0</v>
      </c>
      <c r="U1501" s="6">
        <f>IF(T1501&gt;0,M1501,-999)</f>
        <v>-999</v>
      </c>
      <c r="V1501">
        <v>199509</v>
      </c>
      <c r="W1501">
        <v>1995</v>
      </c>
    </row>
    <row r="1502" spans="1:23" x14ac:dyDescent="0.25">
      <c r="A1502" s="14">
        <v>34969</v>
      </c>
      <c r="B1502" s="3">
        <v>270</v>
      </c>
      <c r="C1502" s="4">
        <v>5.09</v>
      </c>
      <c r="D1502" s="5">
        <v>5.2</v>
      </c>
      <c r="E1502" s="5">
        <v>7.9</v>
      </c>
      <c r="F1502" s="5">
        <v>3.3</v>
      </c>
      <c r="G1502" s="4">
        <v>92.1</v>
      </c>
      <c r="H1502" s="4">
        <v>73.3</v>
      </c>
      <c r="I1502" s="4">
        <v>0.7</v>
      </c>
      <c r="J1502" s="4">
        <v>3.9</v>
      </c>
      <c r="K1502" s="4">
        <v>1.3</v>
      </c>
      <c r="L1502" s="4">
        <v>0</v>
      </c>
      <c r="M1502" s="4">
        <v>-999</v>
      </c>
      <c r="N1502" s="4">
        <v>-999</v>
      </c>
      <c r="O1502" s="4">
        <v>7.9</v>
      </c>
      <c r="P1502" s="5">
        <v>-999</v>
      </c>
      <c r="Q1502" s="5">
        <v>-999</v>
      </c>
      <c r="R1502" s="5">
        <v>0.77900000000000003</v>
      </c>
      <c r="S1502" s="34">
        <f>ROUND((0.6105*(EXP((17.273*E1502)/(E1502+237.3))))*(100-H1502)/100,3)</f>
        <v>0.28399999999999997</v>
      </c>
      <c r="T1502" s="6">
        <f>IF(V1502&lt;V1503,L1502,0)</f>
        <v>0</v>
      </c>
      <c r="U1502" s="6">
        <f>IF(T1502&gt;0,M1502,-999)</f>
        <v>-999</v>
      </c>
      <c r="V1502">
        <v>199509</v>
      </c>
      <c r="W1502">
        <v>1995</v>
      </c>
    </row>
    <row r="1503" spans="1:23" x14ac:dyDescent="0.25">
      <c r="A1503" s="14">
        <v>34970</v>
      </c>
      <c r="B1503" s="3">
        <v>271</v>
      </c>
      <c r="C1503" s="4">
        <v>5.22</v>
      </c>
      <c r="D1503" s="5">
        <v>4.2</v>
      </c>
      <c r="E1503" s="5">
        <v>9.3000000000000007</v>
      </c>
      <c r="F1503" s="5">
        <v>-0.6</v>
      </c>
      <c r="G1503" s="4">
        <v>96.3</v>
      </c>
      <c r="H1503" s="4">
        <v>76.5</v>
      </c>
      <c r="I1503" s="4">
        <v>0.4</v>
      </c>
      <c r="J1503" s="4">
        <v>2.6</v>
      </c>
      <c r="K1503" s="4">
        <v>7.9</v>
      </c>
      <c r="L1503" s="4">
        <v>0</v>
      </c>
      <c r="M1503" s="4">
        <v>-999</v>
      </c>
      <c r="N1503" s="4">
        <v>-999</v>
      </c>
      <c r="O1503" s="4">
        <v>8</v>
      </c>
      <c r="P1503" s="5">
        <v>-999</v>
      </c>
      <c r="Q1503" s="5">
        <v>-999</v>
      </c>
      <c r="R1503" s="5">
        <v>0.89600000000000002</v>
      </c>
      <c r="S1503" s="34">
        <f>ROUND((0.6105*(EXP((17.273*E1503)/(E1503+237.3))))*(100-H1503)/100,3)</f>
        <v>0.27500000000000002</v>
      </c>
      <c r="T1503" s="6">
        <f>IF(V1503&lt;V1504,L1503,0)</f>
        <v>0</v>
      </c>
      <c r="U1503" s="6">
        <f>IF(T1503&gt;0,M1503,-999)</f>
        <v>-999</v>
      </c>
      <c r="V1503">
        <v>199509</v>
      </c>
      <c r="W1503">
        <v>1995</v>
      </c>
    </row>
    <row r="1504" spans="1:23" x14ac:dyDescent="0.25">
      <c r="A1504" s="14">
        <v>34971</v>
      </c>
      <c r="B1504" s="3">
        <v>272</v>
      </c>
      <c r="C1504" s="4">
        <v>12.5</v>
      </c>
      <c r="D1504" s="5">
        <v>4.8</v>
      </c>
      <c r="E1504" s="5">
        <v>12.5</v>
      </c>
      <c r="F1504" s="5">
        <v>-0.7</v>
      </c>
      <c r="G1504" s="4">
        <v>84.8</v>
      </c>
      <c r="H1504" s="4">
        <v>42.5</v>
      </c>
      <c r="I1504" s="4">
        <v>0.6</v>
      </c>
      <c r="J1504" s="4">
        <v>3.6</v>
      </c>
      <c r="K1504" s="4">
        <v>2.5</v>
      </c>
      <c r="L1504" s="4">
        <v>0</v>
      </c>
      <c r="M1504" s="4">
        <v>-999</v>
      </c>
      <c r="N1504" s="4">
        <v>-999</v>
      </c>
      <c r="O1504" s="4">
        <v>7.7</v>
      </c>
      <c r="P1504" s="5">
        <v>-999</v>
      </c>
      <c r="Q1504" s="5">
        <v>-999</v>
      </c>
      <c r="R1504" s="5">
        <v>0.61699999999999999</v>
      </c>
      <c r="S1504" s="34">
        <f>ROUND((0.6105*(EXP((17.273*E1504)/(E1504+237.3))))*(100-H1504)/100,3)</f>
        <v>0.83299999999999996</v>
      </c>
      <c r="T1504" s="6">
        <f>IF(V1504&lt;V1505,L1504,0)</f>
        <v>0</v>
      </c>
      <c r="U1504" s="6">
        <f>IF(T1504&gt;0,M1504,-999)</f>
        <v>-999</v>
      </c>
      <c r="V1504">
        <v>199509</v>
      </c>
      <c r="W1504">
        <v>1995</v>
      </c>
    </row>
    <row r="1505" spans="1:23" x14ac:dyDescent="0.25">
      <c r="A1505" s="14">
        <v>34972</v>
      </c>
      <c r="B1505" s="3">
        <v>273</v>
      </c>
      <c r="C1505" s="4">
        <v>4.97</v>
      </c>
      <c r="D1505" s="5">
        <v>1.9</v>
      </c>
      <c r="E1505" s="5">
        <v>7.5</v>
      </c>
      <c r="F1505" s="5">
        <v>-2.2000000000000002</v>
      </c>
      <c r="G1505" s="4">
        <v>94.1</v>
      </c>
      <c r="H1505" s="4">
        <v>71.400000000000006</v>
      </c>
      <c r="I1505" s="4">
        <v>1.1000000000000001</v>
      </c>
      <c r="J1505" s="4">
        <v>5.5</v>
      </c>
      <c r="K1505" s="4">
        <v>2.8</v>
      </c>
      <c r="L1505" s="4">
        <v>0</v>
      </c>
      <c r="M1505" s="4">
        <v>-999</v>
      </c>
      <c r="N1505" s="4">
        <v>-999</v>
      </c>
      <c r="O1505" s="4">
        <v>6.3</v>
      </c>
      <c r="P1505" s="5">
        <v>-999</v>
      </c>
      <c r="Q1505" s="5">
        <v>-999</v>
      </c>
      <c r="R1505" s="5">
        <v>0.73699999999999999</v>
      </c>
      <c r="S1505" s="34">
        <f>ROUND((0.6105*(EXP((17.273*E1505)/(E1505+237.3))))*(100-H1505)/100,3)</f>
        <v>0.29599999999999999</v>
      </c>
      <c r="T1505" s="6">
        <f>IF(V1505&lt;V1506,L1505,0)</f>
        <v>0</v>
      </c>
      <c r="U1505" s="6">
        <f>IF(T1505&gt;0,M1505,-999)</f>
        <v>-999</v>
      </c>
      <c r="V1505">
        <v>199509</v>
      </c>
      <c r="W1505">
        <v>1995</v>
      </c>
    </row>
    <row r="1506" spans="1:23" x14ac:dyDescent="0.25">
      <c r="A1506" s="14">
        <v>34973</v>
      </c>
      <c r="B1506" s="3">
        <v>274</v>
      </c>
      <c r="C1506" s="4">
        <v>9.48</v>
      </c>
      <c r="D1506" s="5">
        <v>0.2</v>
      </c>
      <c r="E1506" s="5">
        <v>5.0999999999999996</v>
      </c>
      <c r="F1506" s="5">
        <v>-2.9</v>
      </c>
      <c r="G1506" s="4">
        <v>92</v>
      </c>
      <c r="H1506" s="4">
        <v>70.599999999999994</v>
      </c>
      <c r="I1506" s="4">
        <v>0.5</v>
      </c>
      <c r="J1506" s="4">
        <v>2.9</v>
      </c>
      <c r="K1506" s="4">
        <v>5.8</v>
      </c>
      <c r="L1506" s="4">
        <v>0</v>
      </c>
      <c r="M1506" s="4">
        <v>-999</v>
      </c>
      <c r="N1506" s="4">
        <v>-999</v>
      </c>
      <c r="O1506" s="4">
        <v>4.5</v>
      </c>
      <c r="P1506" s="5">
        <v>-999</v>
      </c>
      <c r="Q1506" s="5">
        <v>-999</v>
      </c>
      <c r="R1506" s="5">
        <v>0.61799999999999999</v>
      </c>
      <c r="S1506" s="34">
        <f>ROUND((0.6105*(EXP((17.273*E1506)/(E1506+237.3))))*(100-H1506)/100,3)</f>
        <v>0.25800000000000001</v>
      </c>
      <c r="T1506" s="6">
        <f>IF(V1506&lt;V1507,L1506,0)</f>
        <v>0</v>
      </c>
      <c r="U1506" s="6">
        <f>IF(T1506&gt;0,M1506,-999)</f>
        <v>-999</v>
      </c>
      <c r="V1506">
        <v>199510</v>
      </c>
      <c r="W1506">
        <v>1995</v>
      </c>
    </row>
    <row r="1507" spans="1:23" x14ac:dyDescent="0.25">
      <c r="A1507" s="14">
        <v>34974</v>
      </c>
      <c r="B1507" s="3">
        <v>275</v>
      </c>
      <c r="C1507" s="4">
        <v>3.07</v>
      </c>
      <c r="D1507" s="5">
        <v>2.2999999999999998</v>
      </c>
      <c r="E1507" s="5">
        <v>5.9</v>
      </c>
      <c r="F1507" s="5">
        <v>-0.2</v>
      </c>
      <c r="G1507" s="4">
        <v>96.3</v>
      </c>
      <c r="H1507" s="4">
        <v>86.2</v>
      </c>
      <c r="I1507" s="4">
        <v>0.3</v>
      </c>
      <c r="J1507" s="4">
        <v>2.4</v>
      </c>
      <c r="K1507" s="4">
        <v>8.6</v>
      </c>
      <c r="L1507" s="4">
        <v>0</v>
      </c>
      <c r="M1507" s="4">
        <v>-999</v>
      </c>
      <c r="N1507" s="4">
        <v>-999</v>
      </c>
      <c r="O1507" s="4">
        <v>4.9000000000000004</v>
      </c>
      <c r="P1507" s="5">
        <v>-999</v>
      </c>
      <c r="Q1507" s="5">
        <v>-999</v>
      </c>
      <c r="R1507" s="5">
        <v>0.79800000000000004</v>
      </c>
      <c r="S1507" s="34">
        <f>ROUND((0.6105*(EXP((17.273*E1507)/(E1507+237.3))))*(100-H1507)/100,3)</f>
        <v>0.128</v>
      </c>
      <c r="T1507" s="6">
        <f>IF(V1507&lt;V1508,L1507,0)</f>
        <v>0</v>
      </c>
      <c r="U1507" s="6">
        <f>IF(T1507&gt;0,M1507,-999)</f>
        <v>-999</v>
      </c>
      <c r="V1507">
        <v>199510</v>
      </c>
      <c r="W1507">
        <v>1995</v>
      </c>
    </row>
    <row r="1508" spans="1:23" x14ac:dyDescent="0.25">
      <c r="A1508" s="14">
        <v>34975</v>
      </c>
      <c r="B1508" s="3">
        <v>276</v>
      </c>
      <c r="C1508" s="4">
        <v>1.44</v>
      </c>
      <c r="D1508" s="5">
        <v>-0.5</v>
      </c>
      <c r="E1508" s="5">
        <v>1.6</v>
      </c>
      <c r="F1508" s="5">
        <v>-2.2999999999999998</v>
      </c>
      <c r="G1508" s="4">
        <v>97.9</v>
      </c>
      <c r="H1508" s="4">
        <v>93</v>
      </c>
      <c r="I1508" s="4">
        <v>0.8</v>
      </c>
      <c r="J1508" s="4">
        <v>5.0999999999999996</v>
      </c>
      <c r="K1508" s="4">
        <v>25.1</v>
      </c>
      <c r="L1508" s="4">
        <v>0</v>
      </c>
      <c r="M1508" s="4">
        <v>-999</v>
      </c>
      <c r="N1508" s="4">
        <v>-999</v>
      </c>
      <c r="O1508" s="4">
        <v>3.3</v>
      </c>
      <c r="P1508" s="5">
        <v>-999</v>
      </c>
      <c r="Q1508" s="5">
        <v>-999</v>
      </c>
      <c r="R1508" s="5">
        <v>0.63800000000000001</v>
      </c>
      <c r="S1508" s="34">
        <f>ROUND((0.6105*(EXP((17.273*E1508)/(E1508+237.3))))*(100-H1508)/100,3)</f>
        <v>4.8000000000000001E-2</v>
      </c>
      <c r="T1508" s="6">
        <f>IF(V1508&lt;V1509,L1508,0)</f>
        <v>0</v>
      </c>
      <c r="U1508" s="6">
        <f>IF(T1508&gt;0,M1508,-999)</f>
        <v>-999</v>
      </c>
      <c r="V1508">
        <v>199510</v>
      </c>
      <c r="W1508">
        <v>1995</v>
      </c>
    </row>
    <row r="1509" spans="1:23" x14ac:dyDescent="0.25">
      <c r="A1509" s="14">
        <v>34976</v>
      </c>
      <c r="B1509" s="3">
        <v>277</v>
      </c>
      <c r="C1509" s="4">
        <v>12.15</v>
      </c>
      <c r="D1509" s="5">
        <v>0.1</v>
      </c>
      <c r="E1509" s="5">
        <v>6.2</v>
      </c>
      <c r="F1509" s="5">
        <v>-3</v>
      </c>
      <c r="G1509" s="4">
        <v>88.4</v>
      </c>
      <c r="H1509" s="4">
        <v>58.7</v>
      </c>
      <c r="I1509" s="4">
        <v>0.4</v>
      </c>
      <c r="J1509" s="4">
        <v>3.7</v>
      </c>
      <c r="K1509" s="4">
        <v>1</v>
      </c>
      <c r="L1509" s="4">
        <v>0</v>
      </c>
      <c r="M1509" s="4">
        <v>-999</v>
      </c>
      <c r="N1509" s="4">
        <v>-999</v>
      </c>
      <c r="O1509" s="4">
        <v>2.7</v>
      </c>
      <c r="P1509" s="5">
        <v>-999</v>
      </c>
      <c r="Q1509" s="5">
        <v>-999</v>
      </c>
      <c r="R1509" s="5">
        <v>0.55600000000000005</v>
      </c>
      <c r="S1509" s="34">
        <f>ROUND((0.6105*(EXP((17.273*E1509)/(E1509+237.3))))*(100-H1509)/100,3)</f>
        <v>0.39100000000000001</v>
      </c>
      <c r="T1509" s="6">
        <f>IF(V1509&lt;V1510,L1509,0)</f>
        <v>0</v>
      </c>
      <c r="U1509" s="6">
        <f>IF(T1509&gt;0,M1509,-999)</f>
        <v>-999</v>
      </c>
      <c r="V1509">
        <v>199510</v>
      </c>
      <c r="W1509">
        <v>1995</v>
      </c>
    </row>
    <row r="1510" spans="1:23" x14ac:dyDescent="0.25">
      <c r="A1510" s="14">
        <v>34977</v>
      </c>
      <c r="B1510" s="3">
        <v>278</v>
      </c>
      <c r="C1510" s="4">
        <v>11.4</v>
      </c>
      <c r="D1510" s="5">
        <v>2.5</v>
      </c>
      <c r="E1510" s="5">
        <v>7.4</v>
      </c>
      <c r="F1510" s="5">
        <v>-0.5</v>
      </c>
      <c r="G1510" s="4">
        <v>73</v>
      </c>
      <c r="H1510" s="4">
        <v>49</v>
      </c>
      <c r="I1510" s="4">
        <v>1.4</v>
      </c>
      <c r="J1510" s="4">
        <v>5.2</v>
      </c>
      <c r="K1510" s="4">
        <v>0</v>
      </c>
      <c r="L1510" s="4">
        <v>0</v>
      </c>
      <c r="M1510" s="4">
        <v>-999</v>
      </c>
      <c r="N1510" s="4">
        <v>-999</v>
      </c>
      <c r="O1510" s="4">
        <v>2.5</v>
      </c>
      <c r="P1510" s="5">
        <v>-999</v>
      </c>
      <c r="Q1510" s="5">
        <v>-999</v>
      </c>
      <c r="R1510" s="5">
        <v>0.503</v>
      </c>
      <c r="S1510" s="34">
        <f>ROUND((0.6105*(EXP((17.273*E1510)/(E1510+237.3))))*(100-H1510)/100,3)</f>
        <v>0.52500000000000002</v>
      </c>
      <c r="T1510" s="6">
        <f>IF(V1510&lt;V1511,L1510,0)</f>
        <v>0</v>
      </c>
      <c r="U1510" s="6">
        <f>IF(T1510&gt;0,M1510,-999)</f>
        <v>-999</v>
      </c>
      <c r="V1510">
        <v>199510</v>
      </c>
      <c r="W1510">
        <v>1995</v>
      </c>
    </row>
    <row r="1511" spans="1:23" x14ac:dyDescent="0.25">
      <c r="A1511" s="14">
        <v>34978</v>
      </c>
      <c r="B1511" s="3">
        <v>279</v>
      </c>
      <c r="C1511" s="4">
        <v>9.3000000000000007</v>
      </c>
      <c r="D1511" s="5">
        <v>1.6</v>
      </c>
      <c r="E1511" s="5">
        <v>7.7</v>
      </c>
      <c r="F1511" s="5">
        <v>-1.9</v>
      </c>
      <c r="G1511" s="4">
        <v>85.5</v>
      </c>
      <c r="H1511" s="4">
        <v>55</v>
      </c>
      <c r="I1511" s="4">
        <v>0.5</v>
      </c>
      <c r="J1511" s="4">
        <v>3.2</v>
      </c>
      <c r="K1511" s="4">
        <v>0</v>
      </c>
      <c r="L1511" s="4">
        <v>0</v>
      </c>
      <c r="M1511" s="4">
        <v>-999</v>
      </c>
      <c r="N1511" s="4">
        <v>-999</v>
      </c>
      <c r="O1511" s="4">
        <v>3.5</v>
      </c>
      <c r="P1511" s="5">
        <v>-999</v>
      </c>
      <c r="Q1511" s="5">
        <v>-999</v>
      </c>
      <c r="R1511" s="5">
        <v>0.57799999999999996</v>
      </c>
      <c r="S1511" s="34">
        <f>ROUND((0.6105*(EXP((17.273*E1511)/(E1511+237.3))))*(100-H1511)/100,3)</f>
        <v>0.47299999999999998</v>
      </c>
      <c r="T1511" s="6">
        <f>IF(V1511&lt;V1512,L1511,0)</f>
        <v>0</v>
      </c>
      <c r="U1511" s="6">
        <f>IF(T1511&gt;0,M1511,-999)</f>
        <v>-999</v>
      </c>
      <c r="V1511">
        <v>199510</v>
      </c>
      <c r="W1511">
        <v>1995</v>
      </c>
    </row>
    <row r="1512" spans="1:23" x14ac:dyDescent="0.25">
      <c r="A1512" s="14">
        <v>34979</v>
      </c>
      <c r="B1512" s="3">
        <v>280</v>
      </c>
      <c r="C1512" s="4">
        <v>10.23</v>
      </c>
      <c r="D1512" s="5">
        <v>2.2000000000000002</v>
      </c>
      <c r="E1512" s="5">
        <v>8.3000000000000007</v>
      </c>
      <c r="F1512" s="5">
        <v>-2.4</v>
      </c>
      <c r="G1512" s="4">
        <v>83.8</v>
      </c>
      <c r="H1512" s="4">
        <v>54.7</v>
      </c>
      <c r="I1512" s="4">
        <v>0.8</v>
      </c>
      <c r="J1512" s="4">
        <v>4</v>
      </c>
      <c r="K1512" s="4">
        <v>0</v>
      </c>
      <c r="L1512" s="4">
        <v>0</v>
      </c>
      <c r="M1512" s="4">
        <v>-999</v>
      </c>
      <c r="N1512" s="4">
        <v>-999</v>
      </c>
      <c r="O1512" s="4">
        <v>4.0999999999999996</v>
      </c>
      <c r="P1512" s="5">
        <v>-999</v>
      </c>
      <c r="Q1512" s="5">
        <v>-999</v>
      </c>
      <c r="R1512" s="5">
        <v>0.59899999999999998</v>
      </c>
      <c r="S1512" s="34">
        <f>ROUND((0.6105*(EXP((17.273*E1512)/(E1512+237.3))))*(100-H1512)/100,3)</f>
        <v>0.496</v>
      </c>
      <c r="T1512" s="6">
        <f>IF(V1512&lt;V1513,L1512,0)</f>
        <v>0</v>
      </c>
      <c r="U1512" s="6">
        <f>IF(T1512&gt;0,M1512,-999)</f>
        <v>-999</v>
      </c>
      <c r="V1512">
        <v>199510</v>
      </c>
      <c r="W1512">
        <v>1995</v>
      </c>
    </row>
    <row r="1513" spans="1:23" x14ac:dyDescent="0.25">
      <c r="A1513" s="14">
        <v>34980</v>
      </c>
      <c r="B1513" s="3">
        <v>281</v>
      </c>
      <c r="C1513" s="4">
        <v>5.2</v>
      </c>
      <c r="D1513" s="5">
        <v>1.1000000000000001</v>
      </c>
      <c r="E1513" s="5">
        <v>5.4</v>
      </c>
      <c r="F1513" s="5">
        <v>-2.6</v>
      </c>
      <c r="G1513" s="4">
        <v>87.6</v>
      </c>
      <c r="H1513" s="4">
        <v>67.8</v>
      </c>
      <c r="I1513" s="4">
        <v>1</v>
      </c>
      <c r="J1513" s="4">
        <v>4.9000000000000004</v>
      </c>
      <c r="K1513" s="4">
        <v>2.8</v>
      </c>
      <c r="L1513" s="4">
        <v>0</v>
      </c>
      <c r="M1513" s="4">
        <v>-999</v>
      </c>
      <c r="N1513" s="4">
        <v>-999</v>
      </c>
      <c r="O1513" s="4">
        <v>3.6</v>
      </c>
      <c r="P1513" s="5">
        <v>-999</v>
      </c>
      <c r="Q1513" s="5">
        <v>-999</v>
      </c>
      <c r="R1513" s="5">
        <v>0.60599999999999998</v>
      </c>
      <c r="S1513" s="34">
        <f>ROUND((0.6105*(EXP((17.273*E1513)/(E1513+237.3))))*(100-H1513)/100,3)</f>
        <v>0.28899999999999998</v>
      </c>
      <c r="T1513" s="6">
        <f>IF(V1513&lt;V1514,L1513,0)</f>
        <v>0</v>
      </c>
      <c r="U1513" s="6">
        <f>IF(T1513&gt;0,M1513,-999)</f>
        <v>-999</v>
      </c>
      <c r="V1513">
        <v>199510</v>
      </c>
      <c r="W1513">
        <v>1995</v>
      </c>
    </row>
    <row r="1514" spans="1:23" x14ac:dyDescent="0.25">
      <c r="A1514" s="14">
        <v>34981</v>
      </c>
      <c r="B1514" s="3">
        <v>282</v>
      </c>
      <c r="C1514" s="4">
        <v>4.92</v>
      </c>
      <c r="D1514" s="5">
        <v>1.5</v>
      </c>
      <c r="E1514" s="5">
        <v>6.7</v>
      </c>
      <c r="F1514" s="5">
        <v>-2.5</v>
      </c>
      <c r="G1514" s="4">
        <v>83.8</v>
      </c>
      <c r="H1514" s="4">
        <v>58</v>
      </c>
      <c r="I1514" s="4">
        <v>1.4</v>
      </c>
      <c r="J1514" s="4">
        <v>6.3</v>
      </c>
      <c r="K1514" s="4">
        <v>1</v>
      </c>
      <c r="L1514" s="4">
        <v>0</v>
      </c>
      <c r="M1514" s="4">
        <v>-999</v>
      </c>
      <c r="N1514" s="4">
        <v>-999</v>
      </c>
      <c r="O1514" s="4">
        <v>2.7</v>
      </c>
      <c r="P1514" s="5">
        <v>-999</v>
      </c>
      <c r="Q1514" s="5">
        <v>-999</v>
      </c>
      <c r="R1514" s="5">
        <v>0.56899999999999995</v>
      </c>
      <c r="S1514" s="34">
        <f>ROUND((0.6105*(EXP((17.273*E1514)/(E1514+237.3))))*(100-H1514)/100,3)</f>
        <v>0.41199999999999998</v>
      </c>
      <c r="T1514" s="6">
        <f>IF(V1514&lt;V1515,L1514,0)</f>
        <v>0</v>
      </c>
      <c r="U1514" s="6">
        <f>IF(T1514&gt;0,M1514,-999)</f>
        <v>-999</v>
      </c>
      <c r="V1514">
        <v>199510</v>
      </c>
      <c r="W1514">
        <v>1995</v>
      </c>
    </row>
    <row r="1515" spans="1:23" x14ac:dyDescent="0.25">
      <c r="A1515" s="14">
        <v>34982</v>
      </c>
      <c r="B1515" s="3">
        <v>283</v>
      </c>
      <c r="C1515" s="4">
        <v>2.61</v>
      </c>
      <c r="D1515" s="5">
        <v>2.2999999999999998</v>
      </c>
      <c r="E1515" s="5">
        <v>4.9000000000000004</v>
      </c>
      <c r="F1515" s="5">
        <v>-0.1</v>
      </c>
      <c r="G1515" s="4">
        <v>93.9</v>
      </c>
      <c r="H1515" s="4">
        <v>78.3</v>
      </c>
      <c r="I1515" s="4">
        <v>1.6</v>
      </c>
      <c r="J1515" s="4">
        <v>5.7</v>
      </c>
      <c r="K1515" s="4">
        <v>5.0999999999999996</v>
      </c>
      <c r="L1515" s="4">
        <v>0</v>
      </c>
      <c r="M1515" s="4">
        <v>-999</v>
      </c>
      <c r="N1515" s="4">
        <v>-999</v>
      </c>
      <c r="O1515" s="4">
        <v>3.8</v>
      </c>
      <c r="P1515" s="5">
        <v>-999</v>
      </c>
      <c r="Q1515" s="5">
        <v>-999</v>
      </c>
      <c r="R1515" s="5">
        <v>0.67800000000000005</v>
      </c>
      <c r="S1515" s="34">
        <f>ROUND((0.6105*(EXP((17.273*E1515)/(E1515+237.3))))*(100-H1515)/100,3)</f>
        <v>0.188</v>
      </c>
      <c r="T1515" s="6">
        <f>IF(V1515&lt;V1516,L1515,0)</f>
        <v>0</v>
      </c>
      <c r="U1515" s="6">
        <f>IF(T1515&gt;0,M1515,-999)</f>
        <v>-999</v>
      </c>
      <c r="V1515">
        <v>199510</v>
      </c>
      <c r="W1515">
        <v>1995</v>
      </c>
    </row>
    <row r="1516" spans="1:23" x14ac:dyDescent="0.25">
      <c r="A1516" s="14">
        <v>34983</v>
      </c>
      <c r="B1516" s="3">
        <v>284</v>
      </c>
      <c r="C1516" s="4">
        <v>3.6</v>
      </c>
      <c r="D1516" s="5">
        <v>0.4</v>
      </c>
      <c r="E1516" s="5">
        <v>3.5</v>
      </c>
      <c r="F1516" s="5">
        <v>-1.7</v>
      </c>
      <c r="G1516" s="4">
        <v>96.5</v>
      </c>
      <c r="H1516" s="4">
        <v>87.5</v>
      </c>
      <c r="I1516" s="4">
        <v>0.6</v>
      </c>
      <c r="J1516" s="4">
        <v>4.9000000000000004</v>
      </c>
      <c r="K1516" s="4">
        <v>3.3</v>
      </c>
      <c r="L1516" s="4">
        <v>0</v>
      </c>
      <c r="M1516" s="4">
        <v>-999</v>
      </c>
      <c r="N1516" s="4">
        <v>-999</v>
      </c>
      <c r="O1516" s="4">
        <v>2.9</v>
      </c>
      <c r="P1516" s="5">
        <v>-999</v>
      </c>
      <c r="Q1516" s="5">
        <v>-999</v>
      </c>
      <c r="R1516" s="5">
        <v>0.68500000000000005</v>
      </c>
      <c r="S1516" s="34">
        <f>ROUND((0.6105*(EXP((17.273*E1516)/(E1516+237.3))))*(100-H1516)/100,3)</f>
        <v>9.8000000000000004E-2</v>
      </c>
      <c r="T1516" s="6">
        <f>IF(V1516&lt;V1517,L1516,0)</f>
        <v>0</v>
      </c>
      <c r="U1516" s="6">
        <f>IF(T1516&gt;0,M1516,-999)</f>
        <v>-999</v>
      </c>
      <c r="V1516">
        <v>199510</v>
      </c>
      <c r="W1516">
        <v>1995</v>
      </c>
    </row>
    <row r="1517" spans="1:23" x14ac:dyDescent="0.25">
      <c r="A1517" s="14">
        <v>34984</v>
      </c>
      <c r="B1517" s="3">
        <v>285</v>
      </c>
      <c r="C1517" s="4">
        <v>3.82</v>
      </c>
      <c r="D1517" s="5">
        <v>-1.5</v>
      </c>
      <c r="E1517" s="5">
        <v>2.1</v>
      </c>
      <c r="F1517" s="5">
        <v>-3.6</v>
      </c>
      <c r="G1517" s="4">
        <v>95.9</v>
      </c>
      <c r="H1517" s="4">
        <v>87</v>
      </c>
      <c r="I1517" s="4">
        <v>0.6</v>
      </c>
      <c r="J1517" s="4">
        <v>3.4</v>
      </c>
      <c r="K1517" s="4">
        <v>0.5</v>
      </c>
      <c r="L1517" s="4">
        <v>0</v>
      </c>
      <c r="M1517" s="4">
        <v>-999</v>
      </c>
      <c r="N1517" s="4">
        <v>-999</v>
      </c>
      <c r="O1517" s="4">
        <v>2</v>
      </c>
      <c r="P1517" s="5">
        <v>-999</v>
      </c>
      <c r="Q1517" s="5">
        <v>-999</v>
      </c>
      <c r="R1517" s="5">
        <v>0.61599999999999999</v>
      </c>
      <c r="S1517" s="34">
        <f>ROUND((0.6105*(EXP((17.273*E1517)/(E1517+237.3))))*(100-H1517)/100,3)</f>
        <v>9.1999999999999998E-2</v>
      </c>
      <c r="T1517" s="6">
        <f>IF(V1517&lt;V1518,L1517,0)</f>
        <v>0</v>
      </c>
      <c r="U1517" s="6">
        <f>IF(T1517&gt;0,M1517,-999)</f>
        <v>-999</v>
      </c>
      <c r="V1517">
        <v>199510</v>
      </c>
      <c r="W1517">
        <v>1995</v>
      </c>
    </row>
    <row r="1518" spans="1:23" x14ac:dyDescent="0.25">
      <c r="A1518" s="14">
        <v>34985</v>
      </c>
      <c r="B1518" s="3">
        <v>286</v>
      </c>
      <c r="C1518" s="4">
        <v>3.58</v>
      </c>
      <c r="D1518" s="5">
        <v>0</v>
      </c>
      <c r="E1518" s="5">
        <v>3.7</v>
      </c>
      <c r="F1518" s="5">
        <v>-3.1</v>
      </c>
      <c r="G1518" s="4">
        <v>91.1</v>
      </c>
      <c r="H1518" s="4">
        <v>77</v>
      </c>
      <c r="I1518" s="4">
        <v>0.5</v>
      </c>
      <c r="J1518" s="4">
        <v>3.4</v>
      </c>
      <c r="K1518" s="4">
        <v>5.0999999999999996</v>
      </c>
      <c r="L1518" s="4">
        <v>0</v>
      </c>
      <c r="M1518" s="4">
        <v>-999</v>
      </c>
      <c r="N1518" s="4">
        <v>-999</v>
      </c>
      <c r="O1518" s="4">
        <v>1.9</v>
      </c>
      <c r="P1518" s="5">
        <v>-999</v>
      </c>
      <c r="Q1518" s="5">
        <v>-999</v>
      </c>
      <c r="R1518" s="5">
        <v>0.61299999999999999</v>
      </c>
      <c r="S1518" s="34">
        <f>ROUND((0.6105*(EXP((17.273*E1518)/(E1518+237.3))))*(100-H1518)/100,3)</f>
        <v>0.183</v>
      </c>
      <c r="T1518" s="6">
        <f>IF(V1518&lt;V1519,L1518,0)</f>
        <v>0</v>
      </c>
      <c r="U1518" s="6">
        <f>IF(T1518&gt;0,M1518,-999)</f>
        <v>-999</v>
      </c>
      <c r="V1518">
        <v>199510</v>
      </c>
      <c r="W1518">
        <v>1995</v>
      </c>
    </row>
    <row r="1519" spans="1:23" x14ac:dyDescent="0.25">
      <c r="A1519" s="14">
        <v>34986</v>
      </c>
      <c r="B1519" s="3">
        <v>287</v>
      </c>
      <c r="C1519" s="4">
        <v>6.46</v>
      </c>
      <c r="D1519" s="5">
        <v>6.1</v>
      </c>
      <c r="E1519" s="5">
        <v>11.8</v>
      </c>
      <c r="F1519" s="5">
        <v>3</v>
      </c>
      <c r="G1519" s="4">
        <v>84.9</v>
      </c>
      <c r="H1519" s="4">
        <v>64.8</v>
      </c>
      <c r="I1519" s="4">
        <v>0.5</v>
      </c>
      <c r="J1519" s="4">
        <v>3.5</v>
      </c>
      <c r="K1519" s="4">
        <v>3.3</v>
      </c>
      <c r="L1519" s="4">
        <v>0</v>
      </c>
      <c r="M1519" s="4">
        <v>-999</v>
      </c>
      <c r="N1519" s="4">
        <v>-999</v>
      </c>
      <c r="O1519" s="4">
        <v>3.1</v>
      </c>
      <c r="P1519" s="5">
        <v>-999</v>
      </c>
      <c r="Q1519" s="5">
        <v>-999</v>
      </c>
      <c r="R1519" s="5">
        <v>0.89800000000000002</v>
      </c>
      <c r="S1519" s="34">
        <f>ROUND((0.6105*(EXP((17.273*E1519)/(E1519+237.3))))*(100-H1519)/100,3)</f>
        <v>0.48699999999999999</v>
      </c>
      <c r="T1519" s="6">
        <f>IF(V1519&lt;V1520,L1519,0)</f>
        <v>0</v>
      </c>
      <c r="U1519" s="6">
        <f>IF(T1519&gt;0,M1519,-999)</f>
        <v>-999</v>
      </c>
      <c r="V1519">
        <v>199510</v>
      </c>
      <c r="W1519">
        <v>1995</v>
      </c>
    </row>
    <row r="1520" spans="1:23" x14ac:dyDescent="0.25">
      <c r="A1520" s="14">
        <v>34987</v>
      </c>
      <c r="B1520" s="3">
        <v>288</v>
      </c>
      <c r="C1520" s="4">
        <v>9.0500000000000007</v>
      </c>
      <c r="D1520" s="5">
        <v>8.4</v>
      </c>
      <c r="E1520" s="5">
        <v>15.2</v>
      </c>
      <c r="F1520" s="5">
        <v>3.9</v>
      </c>
      <c r="G1520" s="4">
        <v>66.2</v>
      </c>
      <c r="H1520" s="4">
        <v>42.5</v>
      </c>
      <c r="I1520" s="4">
        <v>0.9</v>
      </c>
      <c r="J1520" s="4">
        <v>5</v>
      </c>
      <c r="K1520" s="4">
        <v>0.5</v>
      </c>
      <c r="L1520" s="4">
        <v>0</v>
      </c>
      <c r="M1520" s="4">
        <v>-999</v>
      </c>
      <c r="N1520" s="4">
        <v>-999</v>
      </c>
      <c r="O1520" s="4">
        <v>4.7</v>
      </c>
      <c r="P1520" s="5">
        <v>-999</v>
      </c>
      <c r="Q1520" s="5">
        <v>-999</v>
      </c>
      <c r="R1520" s="5">
        <v>0.73399999999999999</v>
      </c>
      <c r="S1520" s="34">
        <f>ROUND((0.6105*(EXP((17.273*E1520)/(E1520+237.3))))*(100-H1520)/100,3)</f>
        <v>0.99299999999999999</v>
      </c>
      <c r="T1520" s="6">
        <f>IF(V1520&lt;V1521,L1520,0)</f>
        <v>0</v>
      </c>
      <c r="U1520" s="6">
        <f>IF(T1520&gt;0,M1520,-999)</f>
        <v>-999</v>
      </c>
      <c r="V1520">
        <v>199510</v>
      </c>
      <c r="W1520">
        <v>1995</v>
      </c>
    </row>
    <row r="1521" spans="1:23" x14ac:dyDescent="0.25">
      <c r="A1521" s="14">
        <v>34988</v>
      </c>
      <c r="B1521" s="3">
        <v>289</v>
      </c>
      <c r="C1521" s="4">
        <v>4.9800000000000004</v>
      </c>
      <c r="D1521" s="5">
        <v>2.9</v>
      </c>
      <c r="E1521" s="5">
        <v>7.1</v>
      </c>
      <c r="F1521" s="5">
        <v>-0.2</v>
      </c>
      <c r="G1521" s="4">
        <v>83.7</v>
      </c>
      <c r="H1521" s="4">
        <v>63.5</v>
      </c>
      <c r="I1521" s="4">
        <v>1.3</v>
      </c>
      <c r="J1521" s="4">
        <v>5.8</v>
      </c>
      <c r="K1521" s="4">
        <v>1.3</v>
      </c>
      <c r="L1521" s="4">
        <v>0</v>
      </c>
      <c r="M1521" s="4">
        <v>-999</v>
      </c>
      <c r="N1521" s="4">
        <v>-999</v>
      </c>
      <c r="O1521" s="4">
        <v>4.7</v>
      </c>
      <c r="P1521" s="5">
        <v>-999</v>
      </c>
      <c r="Q1521" s="5">
        <v>-999</v>
      </c>
      <c r="R1521" s="5">
        <v>0.63900000000000001</v>
      </c>
      <c r="S1521" s="34">
        <f>ROUND((0.6105*(EXP((17.273*E1521)/(E1521+237.3))))*(100-H1521)/100,3)</f>
        <v>0.36799999999999999</v>
      </c>
      <c r="T1521" s="6">
        <f>IF(V1521&lt;V1522,L1521,0)</f>
        <v>0</v>
      </c>
      <c r="U1521" s="6">
        <f>IF(T1521&gt;0,M1521,-999)</f>
        <v>-999</v>
      </c>
      <c r="V1521">
        <v>199510</v>
      </c>
      <c r="W1521">
        <v>1995</v>
      </c>
    </row>
    <row r="1522" spans="1:23" x14ac:dyDescent="0.25">
      <c r="A1522" s="14">
        <v>34989</v>
      </c>
      <c r="B1522" s="3">
        <v>290</v>
      </c>
      <c r="C1522" s="4">
        <v>2.1800000000000002</v>
      </c>
      <c r="D1522" s="5">
        <v>1.4</v>
      </c>
      <c r="E1522" s="5">
        <v>3.8</v>
      </c>
      <c r="F1522" s="5">
        <v>-1</v>
      </c>
      <c r="G1522" s="4">
        <v>95.8</v>
      </c>
      <c r="H1522" s="4">
        <v>81.400000000000006</v>
      </c>
      <c r="I1522" s="4">
        <v>0.9</v>
      </c>
      <c r="J1522" s="4">
        <v>4.5999999999999996</v>
      </c>
      <c r="K1522" s="4">
        <v>3.8</v>
      </c>
      <c r="L1522" s="4">
        <v>0</v>
      </c>
      <c r="M1522" s="4">
        <v>-999</v>
      </c>
      <c r="N1522" s="4">
        <v>-999</v>
      </c>
      <c r="O1522" s="4">
        <v>3.3</v>
      </c>
      <c r="P1522" s="5">
        <v>-999</v>
      </c>
      <c r="Q1522" s="5">
        <v>-999</v>
      </c>
      <c r="R1522" s="5">
        <v>0.65100000000000002</v>
      </c>
      <c r="S1522" s="34">
        <f>ROUND((0.6105*(EXP((17.273*E1522)/(E1522+237.3))))*(100-H1522)/100,3)</f>
        <v>0.14899999999999999</v>
      </c>
      <c r="T1522" s="6">
        <f>IF(V1522&lt;V1523,L1522,0)</f>
        <v>0</v>
      </c>
      <c r="U1522" s="6">
        <f>IF(T1522&gt;0,M1522,-999)</f>
        <v>-999</v>
      </c>
      <c r="V1522">
        <v>199510</v>
      </c>
      <c r="W1522">
        <v>1995</v>
      </c>
    </row>
    <row r="1523" spans="1:23" x14ac:dyDescent="0.25">
      <c r="A1523" s="14">
        <v>34990</v>
      </c>
      <c r="B1523" s="3">
        <v>291</v>
      </c>
      <c r="C1523" s="4">
        <v>8.9700000000000006</v>
      </c>
      <c r="D1523" s="5">
        <v>-0.7</v>
      </c>
      <c r="E1523" s="5">
        <v>5.4</v>
      </c>
      <c r="F1523" s="5">
        <v>-3.8</v>
      </c>
      <c r="G1523" s="4">
        <v>77.900000000000006</v>
      </c>
      <c r="H1523" s="4">
        <v>48.7</v>
      </c>
      <c r="I1523" s="4">
        <v>1</v>
      </c>
      <c r="J1523" s="4">
        <v>5.5</v>
      </c>
      <c r="K1523" s="4">
        <v>0.3</v>
      </c>
      <c r="L1523" s="4">
        <v>0</v>
      </c>
      <c r="M1523" s="4">
        <v>-999</v>
      </c>
      <c r="N1523" s="4">
        <v>-999</v>
      </c>
      <c r="O1523" s="4">
        <v>2.5</v>
      </c>
      <c r="P1523" s="5">
        <v>-999</v>
      </c>
      <c r="Q1523" s="5">
        <v>-999</v>
      </c>
      <c r="R1523" s="5">
        <v>0.438</v>
      </c>
      <c r="S1523" s="34">
        <f>ROUND((0.6105*(EXP((17.273*E1523)/(E1523+237.3))))*(100-H1523)/100,3)</f>
        <v>0.46</v>
      </c>
      <c r="T1523" s="6">
        <f>IF(V1523&lt;V1524,L1523,0)</f>
        <v>0</v>
      </c>
      <c r="U1523" s="6">
        <f>IF(T1523&gt;0,M1523,-999)</f>
        <v>-999</v>
      </c>
      <c r="V1523">
        <v>199510</v>
      </c>
      <c r="W1523">
        <v>1995</v>
      </c>
    </row>
    <row r="1524" spans="1:23" x14ac:dyDescent="0.25">
      <c r="A1524" s="14">
        <v>34991</v>
      </c>
      <c r="B1524" s="3">
        <v>292</v>
      </c>
      <c r="C1524" s="4">
        <v>9.9600000000000009</v>
      </c>
      <c r="D1524" s="5">
        <v>1.8</v>
      </c>
      <c r="E1524" s="5">
        <v>7.7</v>
      </c>
      <c r="F1524" s="5">
        <v>-3.4</v>
      </c>
      <c r="G1524" s="4">
        <v>54.3</v>
      </c>
      <c r="H1524" s="4">
        <v>32.6</v>
      </c>
      <c r="I1524" s="4">
        <v>1.4</v>
      </c>
      <c r="J1524" s="4">
        <v>5.2</v>
      </c>
      <c r="K1524" s="4">
        <v>0</v>
      </c>
      <c r="L1524" s="4">
        <v>0</v>
      </c>
      <c r="M1524" s="4">
        <v>-999</v>
      </c>
      <c r="N1524" s="4">
        <v>-999</v>
      </c>
      <c r="O1524" s="4">
        <v>2.1</v>
      </c>
      <c r="P1524" s="5">
        <v>-999</v>
      </c>
      <c r="Q1524" s="5">
        <v>-999</v>
      </c>
      <c r="R1524" s="5">
        <v>0.34200000000000003</v>
      </c>
      <c r="S1524" s="34">
        <f>ROUND((0.6105*(EXP((17.273*E1524)/(E1524+237.3))))*(100-H1524)/100,3)</f>
        <v>0.70799999999999996</v>
      </c>
      <c r="T1524" s="6">
        <f>IF(V1524&lt;V1525,L1524,0)</f>
        <v>0</v>
      </c>
      <c r="U1524" s="6">
        <f>IF(T1524&gt;0,M1524,-999)</f>
        <v>-999</v>
      </c>
      <c r="V1524">
        <v>199510</v>
      </c>
      <c r="W1524">
        <v>1995</v>
      </c>
    </row>
    <row r="1525" spans="1:23" x14ac:dyDescent="0.25">
      <c r="A1525" s="14">
        <v>34992</v>
      </c>
      <c r="B1525" s="3">
        <v>293</v>
      </c>
      <c r="C1525" s="4">
        <v>7.09</v>
      </c>
      <c r="D1525" s="5">
        <v>1.3</v>
      </c>
      <c r="E1525" s="5">
        <v>6.9</v>
      </c>
      <c r="F1525" s="5">
        <v>-3.6</v>
      </c>
      <c r="G1525" s="4">
        <v>65</v>
      </c>
      <c r="H1525" s="4">
        <v>47.4</v>
      </c>
      <c r="I1525" s="4">
        <v>1.2</v>
      </c>
      <c r="J1525" s="4">
        <v>5.2</v>
      </c>
      <c r="K1525" s="4">
        <v>0</v>
      </c>
      <c r="L1525" s="4">
        <v>0</v>
      </c>
      <c r="M1525" s="4">
        <v>-999</v>
      </c>
      <c r="N1525" s="4">
        <v>-999</v>
      </c>
      <c r="O1525" s="4">
        <v>2.8</v>
      </c>
      <c r="P1525" s="5">
        <v>-999</v>
      </c>
      <c r="Q1525" s="5">
        <v>-999</v>
      </c>
      <c r="R1525" s="5">
        <v>0.47</v>
      </c>
      <c r="S1525" s="34">
        <f>ROUND((0.6105*(EXP((17.273*E1525)/(E1525+237.3))))*(100-H1525)/100,3)</f>
        <v>0.52300000000000002</v>
      </c>
      <c r="T1525" s="6">
        <f>IF(V1525&lt;V1526,L1525,0)</f>
        <v>0</v>
      </c>
      <c r="U1525" s="6">
        <f>IF(T1525&gt;0,M1525,-999)</f>
        <v>-999</v>
      </c>
      <c r="V1525">
        <v>199510</v>
      </c>
      <c r="W1525">
        <v>1995</v>
      </c>
    </row>
    <row r="1526" spans="1:23" x14ac:dyDescent="0.25">
      <c r="A1526" s="14">
        <v>34993</v>
      </c>
      <c r="B1526" s="3">
        <v>294</v>
      </c>
      <c r="C1526" s="4">
        <v>2.62</v>
      </c>
      <c r="D1526" s="5">
        <v>-1.8</v>
      </c>
      <c r="E1526" s="5">
        <v>0.7</v>
      </c>
      <c r="F1526" s="5">
        <v>-3.8</v>
      </c>
      <c r="G1526" s="4">
        <v>92.8</v>
      </c>
      <c r="H1526" s="4">
        <v>85.1</v>
      </c>
      <c r="I1526" s="4">
        <v>0.3</v>
      </c>
      <c r="J1526" s="4">
        <v>2.4</v>
      </c>
      <c r="K1526" s="4">
        <v>4.8</v>
      </c>
      <c r="L1526" s="4">
        <v>0</v>
      </c>
      <c r="M1526" s="4">
        <v>-999</v>
      </c>
      <c r="N1526" s="4">
        <v>-999</v>
      </c>
      <c r="O1526" s="4">
        <v>1</v>
      </c>
      <c r="P1526" s="5">
        <v>-999</v>
      </c>
      <c r="Q1526" s="5">
        <v>-999</v>
      </c>
      <c r="R1526" s="5">
        <v>0.54600000000000004</v>
      </c>
      <c r="S1526" s="34">
        <f>ROUND((0.6105*(EXP((17.273*E1526)/(E1526+237.3))))*(100-H1526)/100,3)</f>
        <v>9.6000000000000002E-2</v>
      </c>
      <c r="T1526" s="6">
        <f>IF(V1526&lt;V1527,L1526,0)</f>
        <v>0</v>
      </c>
      <c r="U1526" s="6">
        <f>IF(T1526&gt;0,M1526,-999)</f>
        <v>-999</v>
      </c>
      <c r="V1526">
        <v>199510</v>
      </c>
      <c r="W1526">
        <v>1995</v>
      </c>
    </row>
    <row r="1527" spans="1:23" x14ac:dyDescent="0.25">
      <c r="A1527" s="14">
        <v>34994</v>
      </c>
      <c r="B1527" s="3">
        <v>295</v>
      </c>
      <c r="C1527" s="4">
        <v>8.77</v>
      </c>
      <c r="D1527" s="5">
        <v>-1.3</v>
      </c>
      <c r="E1527" s="5">
        <v>4.8</v>
      </c>
      <c r="F1527" s="5">
        <v>-6.4</v>
      </c>
      <c r="G1527" s="4">
        <v>78.3</v>
      </c>
      <c r="H1527" s="4">
        <v>38</v>
      </c>
      <c r="I1527" s="4">
        <v>0.5</v>
      </c>
      <c r="J1527" s="4">
        <v>2.8</v>
      </c>
      <c r="K1527" s="4">
        <v>0</v>
      </c>
      <c r="L1527" s="4">
        <v>-999</v>
      </c>
      <c r="M1527" s="4">
        <v>-999</v>
      </c>
      <c r="N1527" s="4">
        <v>-999</v>
      </c>
      <c r="O1527" s="4">
        <v>0.7</v>
      </c>
      <c r="P1527" s="5">
        <v>-999</v>
      </c>
      <c r="Q1527" s="5">
        <v>-999</v>
      </c>
      <c r="R1527" s="5">
        <v>0.32600000000000001</v>
      </c>
      <c r="S1527" s="34">
        <f>ROUND((0.6105*(EXP((17.273*E1527)/(E1527+237.3))))*(100-H1527)/100,3)</f>
        <v>0.53300000000000003</v>
      </c>
      <c r="T1527" s="6">
        <f>IF(V1527&lt;V1528,L1527,0)</f>
        <v>0</v>
      </c>
      <c r="U1527" s="6">
        <f>IF(T1527&gt;0,M1527,-999)</f>
        <v>-999</v>
      </c>
      <c r="V1527">
        <v>199510</v>
      </c>
      <c r="W1527">
        <v>1995</v>
      </c>
    </row>
    <row r="1528" spans="1:23" x14ac:dyDescent="0.25">
      <c r="A1528" s="14">
        <v>34995</v>
      </c>
      <c r="B1528" s="3">
        <v>296</v>
      </c>
      <c r="C1528" s="4">
        <v>7.64</v>
      </c>
      <c r="D1528" s="5">
        <v>-0.7</v>
      </c>
      <c r="E1528" s="5">
        <v>5.5</v>
      </c>
      <c r="F1528" s="5">
        <v>-2.6</v>
      </c>
      <c r="G1528" s="4">
        <v>84.8</v>
      </c>
      <c r="H1528" s="4">
        <v>55.9</v>
      </c>
      <c r="I1528" s="4">
        <v>0.7</v>
      </c>
      <c r="J1528" s="4">
        <v>3.7</v>
      </c>
      <c r="K1528" s="4">
        <v>0.7</v>
      </c>
      <c r="L1528" s="4">
        <v>-999</v>
      </c>
      <c r="M1528" s="4">
        <v>-999</v>
      </c>
      <c r="N1528" s="4">
        <v>-999</v>
      </c>
      <c r="O1528" s="4">
        <v>1</v>
      </c>
      <c r="P1528" s="5">
        <v>-999</v>
      </c>
      <c r="Q1528" s="5">
        <v>-999</v>
      </c>
      <c r="R1528" s="5">
        <v>0.505</v>
      </c>
      <c r="S1528" s="34">
        <f>ROUND((0.6105*(EXP((17.273*E1528)/(E1528+237.3))))*(100-H1528)/100,3)</f>
        <v>0.39800000000000002</v>
      </c>
      <c r="T1528" s="6">
        <f>IF(V1528&lt;V1529,L1528,0)</f>
        <v>0</v>
      </c>
      <c r="U1528" s="6">
        <f>IF(T1528&gt;0,M1528,-999)</f>
        <v>-999</v>
      </c>
      <c r="V1528">
        <v>199510</v>
      </c>
      <c r="W1528">
        <v>1995</v>
      </c>
    </row>
    <row r="1529" spans="1:23" x14ac:dyDescent="0.25">
      <c r="A1529" s="14">
        <v>34996</v>
      </c>
      <c r="B1529" s="3">
        <v>297</v>
      </c>
      <c r="C1529" s="4">
        <v>3.74</v>
      </c>
      <c r="D1529" s="5">
        <v>-1.4</v>
      </c>
      <c r="E1529" s="5">
        <v>1.9</v>
      </c>
      <c r="F1529" s="5">
        <v>-3.3</v>
      </c>
      <c r="G1529" s="4">
        <v>86.8</v>
      </c>
      <c r="H1529" s="4">
        <v>70.7</v>
      </c>
      <c r="I1529" s="4">
        <v>0.6</v>
      </c>
      <c r="J1529" s="4">
        <v>3</v>
      </c>
      <c r="K1529" s="4">
        <v>0.4</v>
      </c>
      <c r="L1529" s="4">
        <v>-999</v>
      </c>
      <c r="M1529" s="4">
        <v>-999</v>
      </c>
      <c r="N1529" s="4">
        <v>-999</v>
      </c>
      <c r="O1529" s="4">
        <v>1.3</v>
      </c>
      <c r="P1529" s="5">
        <v>-999</v>
      </c>
      <c r="Q1529" s="5">
        <v>-999</v>
      </c>
      <c r="R1529" s="5">
        <v>0.495</v>
      </c>
      <c r="S1529" s="34">
        <f>ROUND((0.6105*(EXP((17.273*E1529)/(E1529+237.3))))*(100-H1529)/100,3)</f>
        <v>0.20499999999999999</v>
      </c>
      <c r="T1529" s="6">
        <f>IF(V1529&lt;V1530,L1529,0)</f>
        <v>0</v>
      </c>
      <c r="U1529" s="6">
        <f>IF(T1529&gt;0,M1529,-999)</f>
        <v>-999</v>
      </c>
      <c r="V1529">
        <v>199510</v>
      </c>
      <c r="W1529">
        <v>1995</v>
      </c>
    </row>
    <row r="1530" spans="1:23" x14ac:dyDescent="0.25">
      <c r="A1530" s="14">
        <v>34997</v>
      </c>
      <c r="B1530" s="3">
        <v>298</v>
      </c>
      <c r="C1530" s="4">
        <v>1.46</v>
      </c>
      <c r="D1530" s="5">
        <v>-1.4</v>
      </c>
      <c r="E1530" s="5">
        <v>-0.2</v>
      </c>
      <c r="F1530" s="5">
        <v>-2.5</v>
      </c>
      <c r="G1530" s="4">
        <v>94.5</v>
      </c>
      <c r="H1530" s="4">
        <v>82.1</v>
      </c>
      <c r="I1530" s="4">
        <v>1.3</v>
      </c>
      <c r="J1530" s="4">
        <v>5.3</v>
      </c>
      <c r="K1530" s="4">
        <v>4.9000000000000004</v>
      </c>
      <c r="L1530" s="4">
        <v>-999</v>
      </c>
      <c r="M1530" s="4">
        <v>-999</v>
      </c>
      <c r="N1530" s="4">
        <v>-999</v>
      </c>
      <c r="O1530" s="4">
        <v>0.7</v>
      </c>
      <c r="P1530" s="5">
        <v>-999</v>
      </c>
      <c r="Q1530" s="5">
        <v>-999</v>
      </c>
      <c r="R1530" s="5">
        <v>0.495</v>
      </c>
      <c r="S1530" s="34">
        <f>ROUND((0.6105*(EXP((17.273*E1530)/(E1530+237.3))))*(100-H1530)/100,3)</f>
        <v>0.108</v>
      </c>
      <c r="T1530" s="6">
        <f>IF(V1530&lt;V1531,L1530,0)</f>
        <v>0</v>
      </c>
      <c r="U1530" s="6">
        <f>IF(T1530&gt;0,M1530,-999)</f>
        <v>-999</v>
      </c>
      <c r="V1530">
        <v>199510</v>
      </c>
      <c r="W1530">
        <v>1995</v>
      </c>
    </row>
    <row r="1531" spans="1:23" x14ac:dyDescent="0.25">
      <c r="A1531" s="14">
        <v>34998</v>
      </c>
      <c r="B1531" s="3">
        <v>299</v>
      </c>
      <c r="C1531" s="4">
        <v>5.78</v>
      </c>
      <c r="D1531" s="5">
        <v>-1</v>
      </c>
      <c r="E1531" s="5">
        <v>2.1</v>
      </c>
      <c r="F1531" s="5">
        <v>-4.2</v>
      </c>
      <c r="G1531" s="4">
        <v>83.7</v>
      </c>
      <c r="H1531" s="4">
        <v>60.8</v>
      </c>
      <c r="I1531" s="4">
        <v>1.8</v>
      </c>
      <c r="J1531" s="4">
        <v>6.4</v>
      </c>
      <c r="K1531" s="4">
        <v>1.3</v>
      </c>
      <c r="L1531" s="4">
        <v>-999</v>
      </c>
      <c r="M1531" s="4">
        <v>-999</v>
      </c>
      <c r="N1531" s="4">
        <v>-999</v>
      </c>
      <c r="O1531" s="4">
        <v>1</v>
      </c>
      <c r="P1531" s="5">
        <v>-999</v>
      </c>
      <c r="Q1531" s="5">
        <v>-999</v>
      </c>
      <c r="R1531" s="5">
        <v>0.432</v>
      </c>
      <c r="S1531" s="34">
        <f>ROUND((0.6105*(EXP((17.273*E1531)/(E1531+237.3))))*(100-H1531)/100,3)</f>
        <v>0.27800000000000002</v>
      </c>
      <c r="T1531" s="6">
        <f>IF(V1531&lt;V1532,L1531,0)</f>
        <v>0</v>
      </c>
      <c r="U1531" s="6">
        <f>IF(T1531&gt;0,M1531,-999)</f>
        <v>-999</v>
      </c>
      <c r="V1531">
        <v>199510</v>
      </c>
      <c r="W1531">
        <v>1995</v>
      </c>
    </row>
    <row r="1532" spans="1:23" x14ac:dyDescent="0.25">
      <c r="A1532" s="14">
        <v>34999</v>
      </c>
      <c r="B1532" s="3">
        <v>300</v>
      </c>
      <c r="C1532" s="4">
        <v>3.33</v>
      </c>
      <c r="D1532" s="5">
        <v>-3.4</v>
      </c>
      <c r="E1532" s="5">
        <v>-0.6</v>
      </c>
      <c r="F1532" s="5">
        <v>-6.1</v>
      </c>
      <c r="G1532" s="4">
        <v>84.9</v>
      </c>
      <c r="H1532" s="4">
        <v>70</v>
      </c>
      <c r="I1532" s="4">
        <v>0.8</v>
      </c>
      <c r="J1532" s="4">
        <v>3.6</v>
      </c>
      <c r="K1532" s="4">
        <v>0.8</v>
      </c>
      <c r="L1532" s="4">
        <v>-999</v>
      </c>
      <c r="M1532" s="4">
        <v>-999</v>
      </c>
      <c r="N1532" s="4">
        <v>-999</v>
      </c>
      <c r="O1532" s="4">
        <v>0.6</v>
      </c>
      <c r="P1532" s="5">
        <v>-999</v>
      </c>
      <c r="Q1532" s="5">
        <v>-999</v>
      </c>
      <c r="R1532" s="5">
        <v>0.40799999999999997</v>
      </c>
      <c r="S1532" s="34">
        <f>ROUND((0.6105*(EXP((17.273*E1532)/(E1532+237.3))))*(100-H1532)/100,3)</f>
        <v>0.17499999999999999</v>
      </c>
      <c r="T1532" s="6">
        <f>IF(V1532&lt;V1533,L1532,0)</f>
        <v>0</v>
      </c>
      <c r="U1532" s="6">
        <f>IF(T1532&gt;0,M1532,-999)</f>
        <v>-999</v>
      </c>
      <c r="V1532">
        <v>199510</v>
      </c>
      <c r="W1532">
        <v>1995</v>
      </c>
    </row>
    <row r="1533" spans="1:23" x14ac:dyDescent="0.25">
      <c r="A1533" s="14">
        <v>35000</v>
      </c>
      <c r="B1533" s="3">
        <v>301</v>
      </c>
      <c r="C1533" s="4">
        <v>5.5</v>
      </c>
      <c r="D1533" s="5">
        <v>-4.2</v>
      </c>
      <c r="E1533" s="5">
        <v>2.2000000000000002</v>
      </c>
      <c r="F1533" s="5">
        <v>-9</v>
      </c>
      <c r="G1533" s="4">
        <v>79.5</v>
      </c>
      <c r="H1533" s="4">
        <v>48.5</v>
      </c>
      <c r="I1533" s="4">
        <v>0.7</v>
      </c>
      <c r="J1533" s="4">
        <v>4.8</v>
      </c>
      <c r="K1533" s="4">
        <v>0.5</v>
      </c>
      <c r="L1533" s="4">
        <v>-999</v>
      </c>
      <c r="M1533" s="4">
        <v>-999</v>
      </c>
      <c r="N1533" s="4">
        <v>-999</v>
      </c>
      <c r="O1533" s="4">
        <v>0.4</v>
      </c>
      <c r="P1533" s="5">
        <v>-999</v>
      </c>
      <c r="Q1533" s="5">
        <v>-999</v>
      </c>
      <c r="R1533" s="5">
        <v>0.34699999999999998</v>
      </c>
      <c r="S1533" s="34">
        <f>ROUND((0.6105*(EXP((17.273*E1533)/(E1533+237.3))))*(100-H1533)/100,3)</f>
        <v>0.36799999999999999</v>
      </c>
      <c r="T1533" s="6">
        <f>IF(V1533&lt;V1534,L1533,0)</f>
        <v>0</v>
      </c>
      <c r="U1533" s="6">
        <f>IF(T1533&gt;0,M1533,-999)</f>
        <v>-999</v>
      </c>
      <c r="V1533">
        <v>199510</v>
      </c>
      <c r="W1533">
        <v>1995</v>
      </c>
    </row>
    <row r="1534" spans="1:23" x14ac:dyDescent="0.25">
      <c r="A1534" s="14">
        <v>35001</v>
      </c>
      <c r="B1534" s="3">
        <v>302</v>
      </c>
      <c r="C1534" s="4">
        <v>9.7200000000000006</v>
      </c>
      <c r="D1534" s="5">
        <v>-5</v>
      </c>
      <c r="E1534" s="5">
        <v>0.5</v>
      </c>
      <c r="F1534" s="5">
        <v>-8.3000000000000007</v>
      </c>
      <c r="G1534" s="4">
        <v>75.900000000000006</v>
      </c>
      <c r="H1534" s="4">
        <v>52.6</v>
      </c>
      <c r="I1534" s="4">
        <v>0.8</v>
      </c>
      <c r="J1534" s="4">
        <v>4.5999999999999996</v>
      </c>
      <c r="K1534" s="4">
        <v>1.4</v>
      </c>
      <c r="L1534" s="4">
        <v>-999</v>
      </c>
      <c r="M1534" s="4">
        <v>-999</v>
      </c>
      <c r="N1534" s="4">
        <v>-999</v>
      </c>
      <c r="O1534" s="4">
        <v>0.2</v>
      </c>
      <c r="P1534" s="5">
        <v>-999</v>
      </c>
      <c r="Q1534" s="5">
        <v>-999</v>
      </c>
      <c r="R1534" s="5">
        <v>0.33200000000000002</v>
      </c>
      <c r="S1534" s="34">
        <f>ROUND((0.6105*(EXP((17.273*E1534)/(E1534+237.3))))*(100-H1534)/100,3)</f>
        <v>0.3</v>
      </c>
      <c r="T1534" s="6">
        <f>IF(V1534&lt;V1535,L1534,0)</f>
        <v>0</v>
      </c>
      <c r="U1534" s="6">
        <f>IF(T1534&gt;0,M1534,-999)</f>
        <v>-999</v>
      </c>
      <c r="V1534">
        <v>199510</v>
      </c>
      <c r="W1534">
        <v>1995</v>
      </c>
    </row>
    <row r="1535" spans="1:23" x14ac:dyDescent="0.25">
      <c r="A1535" s="14">
        <v>35002</v>
      </c>
      <c r="B1535" s="3">
        <v>303</v>
      </c>
      <c r="C1535" s="4">
        <v>9.3000000000000007</v>
      </c>
      <c r="D1535" s="5">
        <v>-5.8</v>
      </c>
      <c r="E1535" s="5">
        <v>1.8</v>
      </c>
      <c r="F1535" s="5">
        <v>-11.8</v>
      </c>
      <c r="G1535" s="4">
        <v>62.7</v>
      </c>
      <c r="H1535" s="4">
        <v>28.6</v>
      </c>
      <c r="I1535" s="4">
        <v>0.6</v>
      </c>
      <c r="J1535" s="4">
        <v>4.3</v>
      </c>
      <c r="K1535" s="4">
        <v>0</v>
      </c>
      <c r="L1535" s="4">
        <v>-999</v>
      </c>
      <c r="M1535" s="4">
        <v>-999</v>
      </c>
      <c r="N1535" s="4">
        <v>-999</v>
      </c>
      <c r="O1535" s="4">
        <v>-0.1</v>
      </c>
      <c r="P1535" s="5">
        <v>-999</v>
      </c>
      <c r="Q1535" s="5">
        <v>-999</v>
      </c>
      <c r="R1535" s="5">
        <v>0.19900000000000001</v>
      </c>
      <c r="S1535" s="34">
        <f>ROUND((0.6105*(EXP((17.273*E1535)/(E1535+237.3))))*(100-H1535)/100,3)</f>
        <v>0.496</v>
      </c>
      <c r="T1535" s="6">
        <f>IF(V1535&lt;V1536,L1535,0)</f>
        <v>0</v>
      </c>
      <c r="U1535" s="6">
        <f>IF(T1535&gt;0,M1535,-999)</f>
        <v>-999</v>
      </c>
      <c r="V1535">
        <v>199510</v>
      </c>
      <c r="W1535">
        <v>1995</v>
      </c>
    </row>
    <row r="1536" spans="1:23" x14ac:dyDescent="0.25">
      <c r="A1536" s="14">
        <v>35003</v>
      </c>
      <c r="B1536" s="3">
        <v>304</v>
      </c>
      <c r="C1536" s="4">
        <v>7.23</v>
      </c>
      <c r="D1536" s="5">
        <v>-8.6999999999999993</v>
      </c>
      <c r="E1536" s="5">
        <v>-3.5</v>
      </c>
      <c r="F1536" s="5">
        <v>-12.5</v>
      </c>
      <c r="G1536" s="4">
        <v>83.9</v>
      </c>
      <c r="H1536" s="4">
        <v>56.9</v>
      </c>
      <c r="I1536" s="4">
        <v>0.9</v>
      </c>
      <c r="J1536" s="4">
        <v>5.5</v>
      </c>
      <c r="K1536" s="4">
        <v>2.2999999999999998</v>
      </c>
      <c r="L1536" s="4">
        <v>-999</v>
      </c>
      <c r="M1536" s="4">
        <v>-999</v>
      </c>
      <c r="N1536" s="4">
        <v>-999</v>
      </c>
      <c r="O1536" s="4">
        <v>-0.6</v>
      </c>
      <c r="P1536" s="5">
        <v>-999</v>
      </c>
      <c r="Q1536" s="5">
        <v>-999</v>
      </c>
      <c r="R1536" s="5">
        <v>0.26900000000000002</v>
      </c>
      <c r="S1536" s="34">
        <f>ROUND((0.6105*(EXP((17.273*E1536)/(E1536+237.3))))*(100-H1536)/100,3)</f>
        <v>0.20300000000000001</v>
      </c>
      <c r="T1536" s="6">
        <f>IF(V1536&lt;V1537,L1536,0)</f>
        <v>-999</v>
      </c>
      <c r="U1536" s="6">
        <f>IF(T1536&gt;0,M1536,-999)</f>
        <v>-999</v>
      </c>
      <c r="V1536">
        <v>199510</v>
      </c>
      <c r="W1536">
        <v>1995</v>
      </c>
    </row>
    <row r="1537" spans="1:23" x14ac:dyDescent="0.25">
      <c r="A1537" s="14">
        <v>35004</v>
      </c>
      <c r="B1537" s="3">
        <v>305</v>
      </c>
      <c r="C1537" s="4">
        <v>9.09</v>
      </c>
      <c r="D1537" s="5">
        <v>-8.8000000000000007</v>
      </c>
      <c r="E1537" s="5">
        <v>-0.3</v>
      </c>
      <c r="F1537" s="5">
        <v>-14.5</v>
      </c>
      <c r="G1537" s="4">
        <v>76.8</v>
      </c>
      <c r="H1537" s="4">
        <v>39.700000000000003</v>
      </c>
      <c r="I1537" s="4">
        <v>0.4</v>
      </c>
      <c r="J1537" s="4">
        <v>2.5</v>
      </c>
      <c r="K1537" s="4">
        <v>0.8</v>
      </c>
      <c r="L1537" s="4">
        <v>-999</v>
      </c>
      <c r="M1537" s="4">
        <v>-999</v>
      </c>
      <c r="N1537" s="4">
        <v>-999</v>
      </c>
      <c r="O1537" s="4">
        <v>-1.3</v>
      </c>
      <c r="P1537" s="5">
        <v>-999</v>
      </c>
      <c r="Q1537" s="5">
        <v>-999</v>
      </c>
      <c r="R1537" s="5">
        <v>0.23799999999999999</v>
      </c>
      <c r="S1537" s="34">
        <f>ROUND((0.6105*(EXP((17.273*E1537)/(E1537+237.3))))*(100-H1537)/100,3)</f>
        <v>0.36</v>
      </c>
      <c r="T1537" s="6">
        <f>IF(V1537&lt;V1538,L1537,0)</f>
        <v>0</v>
      </c>
      <c r="U1537" s="6">
        <f>IF(T1537&gt;0,M1537,-999)</f>
        <v>-999</v>
      </c>
      <c r="V1537">
        <v>199511</v>
      </c>
      <c r="W1537">
        <v>1995</v>
      </c>
    </row>
    <row r="1538" spans="1:23" x14ac:dyDescent="0.25">
      <c r="A1538" s="14">
        <v>35005</v>
      </c>
      <c r="B1538" s="3">
        <v>306</v>
      </c>
      <c r="C1538" s="4">
        <v>8.98</v>
      </c>
      <c r="D1538" s="5">
        <v>-3.9</v>
      </c>
      <c r="E1538" s="5">
        <v>4.8</v>
      </c>
      <c r="F1538" s="5">
        <v>-11.4</v>
      </c>
      <c r="G1538" s="4">
        <v>37.799999999999997</v>
      </c>
      <c r="H1538" s="4">
        <v>15.8</v>
      </c>
      <c r="I1538" s="4">
        <v>0.5</v>
      </c>
      <c r="J1538" s="4">
        <v>3.5</v>
      </c>
      <c r="K1538" s="4">
        <v>14.2</v>
      </c>
      <c r="L1538" s="4">
        <v>-999</v>
      </c>
      <c r="M1538" s="4">
        <v>-999</v>
      </c>
      <c r="N1538" s="4">
        <v>-999</v>
      </c>
      <c r="O1538" s="4">
        <v>-1.4</v>
      </c>
      <c r="P1538" s="5">
        <v>-999</v>
      </c>
      <c r="Q1538" s="5">
        <v>-999</v>
      </c>
      <c r="R1538" s="5">
        <v>0.13500000000000001</v>
      </c>
      <c r="S1538" s="34">
        <f>ROUND((0.6105*(EXP((17.273*E1538)/(E1538+237.3))))*(100-H1538)/100,3)</f>
        <v>0.72399999999999998</v>
      </c>
      <c r="T1538" s="6">
        <f>IF(V1538&lt;V1539,L1538,0)</f>
        <v>0</v>
      </c>
      <c r="U1538" s="6">
        <f>IF(T1538&gt;0,M1538,-999)</f>
        <v>-999</v>
      </c>
      <c r="V1538">
        <v>199511</v>
      </c>
      <c r="W1538">
        <v>1995</v>
      </c>
    </row>
    <row r="1539" spans="1:23" x14ac:dyDescent="0.25">
      <c r="A1539" s="14">
        <v>35006</v>
      </c>
      <c r="B1539" s="3">
        <v>307</v>
      </c>
      <c r="C1539" s="4">
        <v>7.07</v>
      </c>
      <c r="D1539" s="5">
        <v>-4</v>
      </c>
      <c r="E1539" s="5">
        <v>2</v>
      </c>
      <c r="F1539" s="5">
        <v>-7.5</v>
      </c>
      <c r="G1539" s="4">
        <v>64.2</v>
      </c>
      <c r="H1539" s="4">
        <v>28.3</v>
      </c>
      <c r="I1539" s="4">
        <v>0.6</v>
      </c>
      <c r="J1539" s="4">
        <v>3.9</v>
      </c>
      <c r="K1539" s="4">
        <v>0</v>
      </c>
      <c r="L1539" s="4">
        <v>-999</v>
      </c>
      <c r="M1539" s="4">
        <v>-999</v>
      </c>
      <c r="N1539" s="4">
        <v>-999</v>
      </c>
      <c r="O1539" s="4">
        <v>-1.4</v>
      </c>
      <c r="P1539" s="5">
        <v>-999</v>
      </c>
      <c r="Q1539" s="5">
        <v>-999</v>
      </c>
      <c r="R1539" s="5">
        <v>0.2</v>
      </c>
      <c r="S1539" s="34">
        <f>ROUND((0.6105*(EXP((17.273*E1539)/(E1539+237.3))))*(100-H1539)/100,3)</f>
        <v>0.50600000000000001</v>
      </c>
      <c r="T1539" s="6">
        <f>IF(V1539&lt;V1540,L1539,0)</f>
        <v>0</v>
      </c>
      <c r="U1539" s="6">
        <f>IF(T1539&gt;0,M1539,-999)</f>
        <v>-999</v>
      </c>
      <c r="V1539">
        <v>199511</v>
      </c>
      <c r="W1539">
        <v>1995</v>
      </c>
    </row>
    <row r="1540" spans="1:23" x14ac:dyDescent="0.25">
      <c r="A1540" s="14">
        <v>35007</v>
      </c>
      <c r="B1540" s="3">
        <v>308</v>
      </c>
      <c r="C1540" s="4">
        <v>2.96</v>
      </c>
      <c r="D1540" s="5">
        <v>-4.2</v>
      </c>
      <c r="E1540" s="5">
        <v>-2.1</v>
      </c>
      <c r="F1540" s="5">
        <v>-7.3</v>
      </c>
      <c r="G1540" s="4">
        <v>63.9</v>
      </c>
      <c r="H1540" s="4">
        <v>44.1</v>
      </c>
      <c r="I1540" s="4">
        <v>1.1000000000000001</v>
      </c>
      <c r="J1540" s="4">
        <v>4.4000000000000004</v>
      </c>
      <c r="K1540" s="4">
        <v>6</v>
      </c>
      <c r="L1540" s="4">
        <v>-999</v>
      </c>
      <c r="M1540" s="4">
        <v>-999</v>
      </c>
      <c r="N1540" s="4">
        <v>-999</v>
      </c>
      <c r="O1540" s="4">
        <v>-1.1000000000000001</v>
      </c>
      <c r="P1540" s="5">
        <v>-999</v>
      </c>
      <c r="Q1540" s="5">
        <v>-999</v>
      </c>
      <c r="R1540" s="5">
        <v>0.23</v>
      </c>
      <c r="S1540" s="34">
        <f>ROUND((0.6105*(EXP((17.273*E1540)/(E1540+237.3))))*(100-H1540)/100,3)</f>
        <v>0.29199999999999998</v>
      </c>
      <c r="T1540" s="6">
        <f>IF(V1540&lt;V1541,L1540,0)</f>
        <v>0</v>
      </c>
      <c r="U1540" s="6">
        <f>IF(T1540&gt;0,M1540,-999)</f>
        <v>-999</v>
      </c>
      <c r="V1540">
        <v>199511</v>
      </c>
      <c r="W1540">
        <v>1995</v>
      </c>
    </row>
    <row r="1541" spans="1:23" x14ac:dyDescent="0.25">
      <c r="A1541" s="14">
        <v>35008</v>
      </c>
      <c r="B1541" s="3">
        <v>309</v>
      </c>
      <c r="C1541" s="4">
        <v>3.29</v>
      </c>
      <c r="D1541" s="5">
        <v>-5.0999999999999996</v>
      </c>
      <c r="E1541" s="5">
        <v>-2.2999999999999998</v>
      </c>
      <c r="F1541" s="5">
        <v>-6.4</v>
      </c>
      <c r="G1541" s="4">
        <v>84.6</v>
      </c>
      <c r="H1541" s="4">
        <v>61.3</v>
      </c>
      <c r="I1541" s="4">
        <v>1.2</v>
      </c>
      <c r="J1541" s="4">
        <v>5.4</v>
      </c>
      <c r="K1541" s="4">
        <v>4.2</v>
      </c>
      <c r="L1541" s="4">
        <v>-999</v>
      </c>
      <c r="M1541" s="4">
        <v>-999</v>
      </c>
      <c r="N1541" s="4">
        <v>-999</v>
      </c>
      <c r="O1541" s="4">
        <v>-1.1000000000000001</v>
      </c>
      <c r="P1541" s="5">
        <v>-999</v>
      </c>
      <c r="Q1541" s="5">
        <v>-999</v>
      </c>
      <c r="R1541" s="5">
        <v>0.316</v>
      </c>
      <c r="S1541" s="34">
        <f>ROUND((0.6105*(EXP((17.273*E1541)/(E1541+237.3))))*(100-H1541)/100,3)</f>
        <v>0.2</v>
      </c>
      <c r="T1541" s="6">
        <f>IF(V1541&lt;V1542,L1541,0)</f>
        <v>0</v>
      </c>
      <c r="U1541" s="6">
        <f>IF(T1541&gt;0,M1541,-999)</f>
        <v>-999</v>
      </c>
      <c r="V1541">
        <v>199511</v>
      </c>
      <c r="W1541">
        <v>1995</v>
      </c>
    </row>
    <row r="1542" spans="1:23" x14ac:dyDescent="0.25">
      <c r="A1542" s="14">
        <v>35009</v>
      </c>
      <c r="B1542" s="3">
        <v>310</v>
      </c>
      <c r="C1542" s="4">
        <v>0.69</v>
      </c>
      <c r="D1542" s="5">
        <v>-7.2</v>
      </c>
      <c r="E1542" s="5">
        <v>-5.3</v>
      </c>
      <c r="F1542" s="5">
        <v>-9.9</v>
      </c>
      <c r="G1542" s="4">
        <v>92.6</v>
      </c>
      <c r="H1542" s="4">
        <v>85.2</v>
      </c>
      <c r="I1542" s="4">
        <v>0.7</v>
      </c>
      <c r="J1542" s="4">
        <v>2.8</v>
      </c>
      <c r="K1542" s="4">
        <v>0</v>
      </c>
      <c r="L1542" s="4">
        <v>-999</v>
      </c>
      <c r="M1542" s="4">
        <v>-999</v>
      </c>
      <c r="N1542" s="4">
        <v>-999</v>
      </c>
      <c r="O1542" s="4">
        <v>-0.6</v>
      </c>
      <c r="P1542" s="5">
        <v>-999</v>
      </c>
      <c r="Q1542" s="5">
        <v>-999</v>
      </c>
      <c r="R1542" s="5">
        <v>0.35099999999999998</v>
      </c>
      <c r="S1542" s="34">
        <f>ROUND((0.6105*(EXP((17.273*E1542)/(E1542+237.3))))*(100-H1542)/100,3)</f>
        <v>6.0999999999999999E-2</v>
      </c>
      <c r="T1542" s="6">
        <f>IF(V1542&lt;V1543,L1542,0)</f>
        <v>0</v>
      </c>
      <c r="U1542" s="6">
        <f>IF(T1542&gt;0,M1542,-999)</f>
        <v>-999</v>
      </c>
      <c r="V1542">
        <v>199511</v>
      </c>
      <c r="W1542">
        <v>1995</v>
      </c>
    </row>
    <row r="1543" spans="1:23" x14ac:dyDescent="0.25">
      <c r="A1543" s="14">
        <v>35010</v>
      </c>
      <c r="B1543" s="3">
        <v>311</v>
      </c>
      <c r="C1543" s="4">
        <v>0.95</v>
      </c>
      <c r="D1543" s="5">
        <v>-5.5</v>
      </c>
      <c r="E1543" s="5">
        <v>0</v>
      </c>
      <c r="F1543" s="5">
        <v>-7.6</v>
      </c>
      <c r="G1543" s="4">
        <v>95</v>
      </c>
      <c r="H1543" s="4">
        <v>89.1</v>
      </c>
      <c r="I1543" s="4">
        <v>1.4</v>
      </c>
      <c r="J1543" s="4">
        <v>6.1</v>
      </c>
      <c r="K1543" s="4">
        <v>1.6</v>
      </c>
      <c r="L1543" s="4">
        <v>-999</v>
      </c>
      <c r="M1543" s="4">
        <v>-999</v>
      </c>
      <c r="N1543" s="4">
        <v>-999</v>
      </c>
      <c r="O1543" s="4">
        <v>-0.5</v>
      </c>
      <c r="P1543" s="5">
        <v>-999</v>
      </c>
      <c r="Q1543" s="5">
        <v>-999</v>
      </c>
      <c r="R1543" s="5">
        <v>0.54600000000000004</v>
      </c>
      <c r="S1543" s="34">
        <f>ROUND((0.6105*(EXP((17.273*E1543)/(E1543+237.3))))*(100-H1543)/100,3)</f>
        <v>6.7000000000000004E-2</v>
      </c>
      <c r="T1543" s="6">
        <f>IF(V1543&lt;V1544,L1543,0)</f>
        <v>0</v>
      </c>
      <c r="U1543" s="6">
        <f>IF(T1543&gt;0,M1543,-999)</f>
        <v>-999</v>
      </c>
      <c r="V1543">
        <v>199511</v>
      </c>
      <c r="W1543">
        <v>1995</v>
      </c>
    </row>
    <row r="1544" spans="1:23" x14ac:dyDescent="0.25">
      <c r="A1544" s="14">
        <v>35011</v>
      </c>
      <c r="B1544" s="3">
        <v>312</v>
      </c>
      <c r="C1544" s="4">
        <v>2.41</v>
      </c>
      <c r="D1544" s="5">
        <v>0.9</v>
      </c>
      <c r="E1544" s="5">
        <v>3.6</v>
      </c>
      <c r="F1544" s="5">
        <v>-4.7</v>
      </c>
      <c r="G1544" s="4">
        <v>92.2</v>
      </c>
      <c r="H1544" s="4">
        <v>68.8</v>
      </c>
      <c r="I1544" s="4">
        <v>2.5</v>
      </c>
      <c r="J1544" s="4">
        <v>7.3</v>
      </c>
      <c r="K1544" s="4">
        <v>0</v>
      </c>
      <c r="L1544" s="4">
        <v>-999</v>
      </c>
      <c r="M1544" s="4">
        <v>-999</v>
      </c>
      <c r="N1544" s="4">
        <v>-999</v>
      </c>
      <c r="O1544" s="4">
        <v>-0.4</v>
      </c>
      <c r="P1544" s="5">
        <v>-999</v>
      </c>
      <c r="Q1544" s="5">
        <v>-999</v>
      </c>
      <c r="R1544" s="5">
        <v>0.54400000000000004</v>
      </c>
      <c r="S1544" s="34">
        <f>ROUND((0.6105*(EXP((17.273*E1544)/(E1544+237.3))))*(100-H1544)/100,3)</f>
        <v>0.247</v>
      </c>
      <c r="T1544" s="6">
        <f>IF(V1544&lt;V1545,L1544,0)</f>
        <v>0</v>
      </c>
      <c r="U1544" s="6">
        <f>IF(T1544&gt;0,M1544,-999)</f>
        <v>-999</v>
      </c>
      <c r="V1544">
        <v>199511</v>
      </c>
      <c r="W1544">
        <v>1995</v>
      </c>
    </row>
    <row r="1545" spans="1:23" x14ac:dyDescent="0.25">
      <c r="A1545" s="14">
        <v>35012</v>
      </c>
      <c r="B1545" s="3">
        <v>313</v>
      </c>
      <c r="C1545" s="4">
        <v>3.09</v>
      </c>
      <c r="D1545" s="5">
        <v>-8.1</v>
      </c>
      <c r="E1545" s="5">
        <v>-4.7</v>
      </c>
      <c r="F1545" s="5">
        <v>-16.899999999999999</v>
      </c>
      <c r="G1545" s="4">
        <v>90.9</v>
      </c>
      <c r="H1545" s="4">
        <v>81.5</v>
      </c>
      <c r="I1545" s="4">
        <v>1.2</v>
      </c>
      <c r="J1545" s="4">
        <v>6.1</v>
      </c>
      <c r="K1545" s="4">
        <v>0.2</v>
      </c>
      <c r="L1545" s="4">
        <v>-999</v>
      </c>
      <c r="M1545" s="4">
        <v>-999</v>
      </c>
      <c r="N1545" s="4">
        <v>-999</v>
      </c>
      <c r="O1545" s="4">
        <v>-0.3</v>
      </c>
      <c r="P1545" s="5">
        <v>-999</v>
      </c>
      <c r="Q1545" s="5">
        <v>-999</v>
      </c>
      <c r="R1545" s="5">
        <v>0.35099999999999998</v>
      </c>
      <c r="S1545" s="34">
        <f>ROUND((0.6105*(EXP((17.273*E1545)/(E1545+237.3))))*(100-H1545)/100,3)</f>
        <v>0.08</v>
      </c>
      <c r="T1545" s="6">
        <f>IF(V1545&lt;V1546,L1545,0)</f>
        <v>0</v>
      </c>
      <c r="U1545" s="6">
        <f>IF(T1545&gt;0,M1545,-999)</f>
        <v>-999</v>
      </c>
      <c r="V1545">
        <v>199511</v>
      </c>
      <c r="W1545">
        <v>1995</v>
      </c>
    </row>
    <row r="1546" spans="1:23" x14ac:dyDescent="0.25">
      <c r="A1546" s="14">
        <v>35013</v>
      </c>
      <c r="B1546" s="3">
        <v>314</v>
      </c>
      <c r="C1546" s="4">
        <v>1.41</v>
      </c>
      <c r="D1546" s="5">
        <v>-12.9</v>
      </c>
      <c r="E1546" s="5">
        <v>-6.2</v>
      </c>
      <c r="F1546" s="5">
        <v>-19.7</v>
      </c>
      <c r="G1546" s="4">
        <v>87.4</v>
      </c>
      <c r="H1546" s="4">
        <v>70.7</v>
      </c>
      <c r="I1546" s="4">
        <v>1</v>
      </c>
      <c r="J1546" s="4">
        <v>5.7</v>
      </c>
      <c r="K1546" s="4">
        <v>0</v>
      </c>
      <c r="L1546" s="4">
        <v>-999</v>
      </c>
      <c r="M1546" s="4">
        <v>-999</v>
      </c>
      <c r="N1546" s="4">
        <v>-999</v>
      </c>
      <c r="O1546" s="4">
        <v>-0.3</v>
      </c>
      <c r="P1546" s="5">
        <v>-999</v>
      </c>
      <c r="Q1546" s="5">
        <v>-999</v>
      </c>
      <c r="R1546" s="5">
        <v>0.27100000000000002</v>
      </c>
      <c r="S1546" s="34">
        <f>ROUND((0.6105*(EXP((17.273*E1546)/(E1546+237.3))))*(100-H1546)/100,3)</f>
        <v>0.113</v>
      </c>
      <c r="T1546" s="6">
        <f>IF(V1546&lt;V1547,L1546,0)</f>
        <v>0</v>
      </c>
      <c r="U1546" s="6">
        <f>IF(T1546&gt;0,M1546,-999)</f>
        <v>-999</v>
      </c>
      <c r="V1546">
        <v>199511</v>
      </c>
      <c r="W1546">
        <v>1995</v>
      </c>
    </row>
    <row r="1547" spans="1:23" x14ac:dyDescent="0.25">
      <c r="A1547" s="14">
        <v>35014</v>
      </c>
      <c r="B1547" s="3">
        <v>315</v>
      </c>
      <c r="C1547" s="4">
        <v>5.86</v>
      </c>
      <c r="D1547" s="5">
        <v>-2.5</v>
      </c>
      <c r="E1547" s="5">
        <v>2.4</v>
      </c>
      <c r="F1547" s="5">
        <v>-6.8</v>
      </c>
      <c r="G1547" s="4">
        <v>92</v>
      </c>
      <c r="H1547" s="4">
        <v>73.7</v>
      </c>
      <c r="I1547" s="4">
        <v>1.5</v>
      </c>
      <c r="J1547" s="4">
        <v>5.3</v>
      </c>
      <c r="K1547" s="4">
        <v>0</v>
      </c>
      <c r="L1547" s="4">
        <v>-999</v>
      </c>
      <c r="M1547" s="4">
        <v>-999</v>
      </c>
      <c r="N1547" s="4">
        <v>-999</v>
      </c>
      <c r="O1547" s="4">
        <v>-0.3</v>
      </c>
      <c r="P1547" s="5">
        <v>-999</v>
      </c>
      <c r="Q1547" s="5">
        <v>-999</v>
      </c>
      <c r="R1547" s="5">
        <v>0.53400000000000003</v>
      </c>
      <c r="S1547" s="34">
        <f>ROUND((0.6105*(EXP((17.273*E1547)/(E1547+237.3))))*(100-H1547)/100,3)</f>
        <v>0.191</v>
      </c>
      <c r="T1547" s="6">
        <f>IF(V1547&lt;V1548,L1547,0)</f>
        <v>0</v>
      </c>
      <c r="U1547" s="6">
        <f>IF(T1547&gt;0,M1547,-999)</f>
        <v>-999</v>
      </c>
      <c r="V1547">
        <v>199511</v>
      </c>
      <c r="W1547">
        <v>1995</v>
      </c>
    </row>
    <row r="1548" spans="1:23" x14ac:dyDescent="0.25">
      <c r="A1548" s="14">
        <v>35015</v>
      </c>
      <c r="B1548" s="3">
        <v>316</v>
      </c>
      <c r="C1548" s="4">
        <v>3.14</v>
      </c>
      <c r="D1548" s="5">
        <v>-2.7</v>
      </c>
      <c r="E1548" s="5">
        <v>-1.5</v>
      </c>
      <c r="F1548" s="5">
        <v>-4.4000000000000004</v>
      </c>
      <c r="G1548" s="4">
        <v>81</v>
      </c>
      <c r="H1548" s="4">
        <v>71.900000000000006</v>
      </c>
      <c r="I1548" s="4">
        <v>1.1000000000000001</v>
      </c>
      <c r="J1548" s="4">
        <v>5.4</v>
      </c>
      <c r="K1548" s="4">
        <v>0</v>
      </c>
      <c r="L1548" s="4">
        <v>-999</v>
      </c>
      <c r="M1548" s="4">
        <v>-999</v>
      </c>
      <c r="N1548" s="4">
        <v>-999</v>
      </c>
      <c r="O1548" s="4">
        <v>-0.3</v>
      </c>
      <c r="P1548" s="5">
        <v>-999</v>
      </c>
      <c r="Q1548" s="5">
        <v>-999</v>
      </c>
      <c r="R1548" s="5">
        <v>0.39300000000000002</v>
      </c>
      <c r="S1548" s="34">
        <f>ROUND((0.6105*(EXP((17.273*E1548)/(E1548+237.3))))*(100-H1548)/100,3)</f>
        <v>0.154</v>
      </c>
      <c r="T1548" s="6">
        <f>IF(V1548&lt;V1549,L1548,0)</f>
        <v>0</v>
      </c>
      <c r="U1548" s="6">
        <f>IF(T1548&gt;0,M1548,-999)</f>
        <v>-999</v>
      </c>
      <c r="V1548">
        <v>199511</v>
      </c>
      <c r="W1548">
        <v>1995</v>
      </c>
    </row>
    <row r="1549" spans="1:23" x14ac:dyDescent="0.25">
      <c r="A1549" s="14">
        <v>35016</v>
      </c>
      <c r="B1549" s="3">
        <v>317</v>
      </c>
      <c r="C1549" s="4">
        <v>0.74</v>
      </c>
      <c r="D1549" s="5">
        <v>-0.5</v>
      </c>
      <c r="E1549" s="5">
        <v>2</v>
      </c>
      <c r="F1549" s="5">
        <v>-2.7</v>
      </c>
      <c r="G1549" s="4">
        <v>97.1</v>
      </c>
      <c r="H1549" s="4">
        <v>81.3</v>
      </c>
      <c r="I1549" s="4">
        <v>0.3</v>
      </c>
      <c r="J1549" s="4">
        <v>3.7</v>
      </c>
      <c r="K1549" s="4">
        <v>4.5999999999999996</v>
      </c>
      <c r="L1549" s="4">
        <v>-999</v>
      </c>
      <c r="M1549" s="4">
        <v>-999</v>
      </c>
      <c r="N1549" s="4">
        <v>-999</v>
      </c>
      <c r="O1549" s="4">
        <v>-0.3</v>
      </c>
      <c r="P1549" s="5">
        <v>-999</v>
      </c>
      <c r="Q1549" s="5">
        <v>-999</v>
      </c>
      <c r="R1549" s="5">
        <v>0.57399999999999995</v>
      </c>
      <c r="S1549" s="34">
        <f>ROUND((0.6105*(EXP((17.273*E1549)/(E1549+237.3))))*(100-H1549)/100,3)</f>
        <v>0.13200000000000001</v>
      </c>
      <c r="T1549" s="6">
        <f>IF(V1549&lt;V1550,L1549,0)</f>
        <v>0</v>
      </c>
      <c r="U1549" s="6">
        <f>IF(T1549&gt;0,M1549,-999)</f>
        <v>-999</v>
      </c>
      <c r="V1549">
        <v>199511</v>
      </c>
      <c r="W1549">
        <v>1995</v>
      </c>
    </row>
    <row r="1550" spans="1:23" x14ac:dyDescent="0.25">
      <c r="A1550" s="14">
        <v>35017</v>
      </c>
      <c r="B1550" s="3">
        <v>318</v>
      </c>
      <c r="C1550" s="4">
        <v>2.48</v>
      </c>
      <c r="D1550" s="5">
        <v>3.9</v>
      </c>
      <c r="E1550" s="5">
        <v>6</v>
      </c>
      <c r="F1550" s="5">
        <v>1.8</v>
      </c>
      <c r="G1550" s="4">
        <v>93.3</v>
      </c>
      <c r="H1550" s="4">
        <v>71.099999999999994</v>
      </c>
      <c r="I1550" s="4">
        <v>0.6</v>
      </c>
      <c r="J1550" s="4">
        <v>3.3</v>
      </c>
      <c r="K1550" s="4">
        <v>3.8</v>
      </c>
      <c r="L1550" s="4">
        <v>-999</v>
      </c>
      <c r="M1550" s="4">
        <v>-999</v>
      </c>
      <c r="N1550" s="4">
        <v>-999</v>
      </c>
      <c r="O1550" s="4">
        <v>-0.2</v>
      </c>
      <c r="P1550" s="5">
        <v>-999</v>
      </c>
      <c r="Q1550" s="5">
        <v>-999</v>
      </c>
      <c r="R1550" s="5">
        <v>0.66200000000000003</v>
      </c>
      <c r="S1550" s="34">
        <f>ROUND((0.6105*(EXP((17.273*E1550)/(E1550+237.3))))*(100-H1550)/100,3)</f>
        <v>0.27</v>
      </c>
      <c r="T1550" s="6">
        <f>IF(V1550&lt;V1551,L1550,0)</f>
        <v>0</v>
      </c>
      <c r="U1550" s="6">
        <f>IF(T1550&gt;0,M1550,-999)</f>
        <v>-999</v>
      </c>
      <c r="V1550">
        <v>199511</v>
      </c>
      <c r="W1550">
        <v>1995</v>
      </c>
    </row>
    <row r="1551" spans="1:23" x14ac:dyDescent="0.25">
      <c r="A1551" s="14">
        <v>35018</v>
      </c>
      <c r="B1551" s="3">
        <v>319</v>
      </c>
      <c r="C1551" s="4">
        <v>3.07</v>
      </c>
      <c r="D1551" s="5">
        <v>3.5</v>
      </c>
      <c r="E1551" s="5">
        <v>6.1</v>
      </c>
      <c r="F1551" s="5">
        <v>0.1</v>
      </c>
      <c r="G1551" s="4">
        <v>90.5</v>
      </c>
      <c r="H1551" s="4">
        <v>66.400000000000006</v>
      </c>
      <c r="I1551" s="4">
        <v>0.8</v>
      </c>
      <c r="J1551" s="4">
        <v>4.2</v>
      </c>
      <c r="K1551" s="4">
        <v>1.2</v>
      </c>
      <c r="L1551" s="4">
        <v>-999</v>
      </c>
      <c r="M1551" s="4">
        <v>-999</v>
      </c>
      <c r="N1551" s="4">
        <v>-999</v>
      </c>
      <c r="O1551" s="4">
        <v>-0.2</v>
      </c>
      <c r="P1551" s="5">
        <v>-999</v>
      </c>
      <c r="Q1551" s="5">
        <v>-999</v>
      </c>
      <c r="R1551" s="5">
        <v>0.626</v>
      </c>
      <c r="S1551" s="34">
        <f>ROUND((0.6105*(EXP((17.273*E1551)/(E1551+237.3))))*(100-H1551)/100,3)</f>
        <v>0.316</v>
      </c>
      <c r="T1551" s="6">
        <f>IF(V1551&lt;V1552,L1551,0)</f>
        <v>0</v>
      </c>
      <c r="U1551" s="6">
        <f>IF(T1551&gt;0,M1551,-999)</f>
        <v>-999</v>
      </c>
      <c r="V1551">
        <v>199511</v>
      </c>
      <c r="W1551">
        <v>1995</v>
      </c>
    </row>
    <row r="1552" spans="1:23" x14ac:dyDescent="0.25">
      <c r="A1552" s="14">
        <v>35019</v>
      </c>
      <c r="B1552" s="3">
        <v>320</v>
      </c>
      <c r="C1552" s="4">
        <v>3.71</v>
      </c>
      <c r="D1552" s="5">
        <v>-0.5</v>
      </c>
      <c r="E1552" s="5">
        <v>1.2</v>
      </c>
      <c r="F1552" s="5">
        <v>-2.6</v>
      </c>
      <c r="G1552" s="4">
        <v>94.3</v>
      </c>
      <c r="H1552" s="4">
        <v>80.900000000000006</v>
      </c>
      <c r="I1552" s="4">
        <v>0.5</v>
      </c>
      <c r="J1552" s="4">
        <v>3.4</v>
      </c>
      <c r="K1552" s="4">
        <v>9</v>
      </c>
      <c r="L1552" s="4">
        <v>-999</v>
      </c>
      <c r="M1552" s="4">
        <v>-999</v>
      </c>
      <c r="N1552" s="4">
        <v>-999</v>
      </c>
      <c r="O1552" s="4">
        <v>-0.2</v>
      </c>
      <c r="P1552" s="5">
        <v>-999</v>
      </c>
      <c r="Q1552" s="5">
        <v>-999</v>
      </c>
      <c r="R1552" s="5">
        <v>0.53700000000000003</v>
      </c>
      <c r="S1552" s="34">
        <f>ROUND((0.6105*(EXP((17.273*E1552)/(E1552+237.3))))*(100-H1552)/100,3)</f>
        <v>0.127</v>
      </c>
      <c r="T1552" s="6">
        <f>IF(V1552&lt;V1553,L1552,0)</f>
        <v>0</v>
      </c>
      <c r="U1552" s="6">
        <f>IF(T1552&gt;0,M1552,-999)</f>
        <v>-999</v>
      </c>
      <c r="V1552">
        <v>199511</v>
      </c>
      <c r="W1552">
        <v>1995</v>
      </c>
    </row>
    <row r="1553" spans="1:23" x14ac:dyDescent="0.25">
      <c r="A1553" s="14">
        <v>35020</v>
      </c>
      <c r="B1553" s="3">
        <v>321</v>
      </c>
      <c r="C1553" s="4">
        <v>1.43</v>
      </c>
      <c r="D1553" s="5">
        <v>2.5</v>
      </c>
      <c r="E1553" s="5">
        <v>4</v>
      </c>
      <c r="F1553" s="5">
        <v>0.3</v>
      </c>
      <c r="G1553" s="4">
        <v>95.3</v>
      </c>
      <c r="H1553" s="4">
        <v>90</v>
      </c>
      <c r="I1553" s="4">
        <v>1.9</v>
      </c>
      <c r="J1553" s="4">
        <v>7.7</v>
      </c>
      <c r="K1553" s="4">
        <v>0.2</v>
      </c>
      <c r="L1553" s="4">
        <v>-999</v>
      </c>
      <c r="M1553" s="4">
        <v>-999</v>
      </c>
      <c r="N1553" s="4">
        <v>-999</v>
      </c>
      <c r="O1553" s="4">
        <v>-0.2</v>
      </c>
      <c r="P1553" s="5">
        <v>-999</v>
      </c>
      <c r="Q1553" s="5">
        <v>-999</v>
      </c>
      <c r="R1553" s="5">
        <v>0.73</v>
      </c>
      <c r="S1553" s="34">
        <f>ROUND((0.6105*(EXP((17.273*E1553)/(E1553+237.3))))*(100-H1553)/100,3)</f>
        <v>8.1000000000000003E-2</v>
      </c>
      <c r="T1553" s="6">
        <f>IF(V1553&lt;V1554,L1553,0)</f>
        <v>0</v>
      </c>
      <c r="U1553" s="6">
        <f>IF(T1553&gt;0,M1553,-999)</f>
        <v>-999</v>
      </c>
      <c r="V1553">
        <v>199511</v>
      </c>
      <c r="W1553">
        <v>1995</v>
      </c>
    </row>
    <row r="1554" spans="1:23" x14ac:dyDescent="0.25">
      <c r="A1554" s="14">
        <v>35021</v>
      </c>
      <c r="B1554" s="3">
        <v>322</v>
      </c>
      <c r="C1554" s="4">
        <v>4.58</v>
      </c>
      <c r="D1554" s="5">
        <v>-0.7</v>
      </c>
      <c r="E1554" s="5">
        <v>3.5</v>
      </c>
      <c r="F1554" s="5">
        <v>-2.8</v>
      </c>
      <c r="G1554" s="4">
        <v>76.900000000000006</v>
      </c>
      <c r="H1554" s="4">
        <v>54.2</v>
      </c>
      <c r="I1554" s="4">
        <v>2.2999999999999998</v>
      </c>
      <c r="J1554" s="4">
        <v>9.1</v>
      </c>
      <c r="K1554" s="4">
        <v>0.6</v>
      </c>
      <c r="L1554" s="4">
        <v>-999</v>
      </c>
      <c r="M1554" s="4">
        <v>-999</v>
      </c>
      <c r="N1554" s="4">
        <v>-999</v>
      </c>
      <c r="O1554" s="4">
        <v>-0.2</v>
      </c>
      <c r="P1554" s="5">
        <v>-999</v>
      </c>
      <c r="Q1554" s="5">
        <v>-999</v>
      </c>
      <c r="R1554" s="5">
        <v>0.42499999999999999</v>
      </c>
      <c r="S1554" s="34">
        <f>ROUND((0.6105*(EXP((17.273*E1554)/(E1554+237.3))))*(100-H1554)/100,3)</f>
        <v>0.35899999999999999</v>
      </c>
      <c r="T1554" s="6">
        <f>IF(V1554&lt;V1555,L1554,0)</f>
        <v>0</v>
      </c>
      <c r="U1554" s="6">
        <f>IF(T1554&gt;0,M1554,-999)</f>
        <v>-999</v>
      </c>
      <c r="V1554">
        <v>199511</v>
      </c>
      <c r="W1554">
        <v>1995</v>
      </c>
    </row>
    <row r="1555" spans="1:23" x14ac:dyDescent="0.25">
      <c r="A1555" s="14">
        <v>35022</v>
      </c>
      <c r="B1555" s="3">
        <v>323</v>
      </c>
      <c r="C1555" s="4">
        <v>6.44</v>
      </c>
      <c r="D1555" s="5">
        <v>-2.5</v>
      </c>
      <c r="E1555" s="5">
        <v>4.4000000000000004</v>
      </c>
      <c r="F1555" s="5">
        <v>-7</v>
      </c>
      <c r="G1555" s="4">
        <v>72.900000000000006</v>
      </c>
      <c r="H1555" s="4">
        <v>41.6</v>
      </c>
      <c r="I1555" s="4">
        <v>0.6</v>
      </c>
      <c r="J1555" s="4">
        <v>4.0999999999999996</v>
      </c>
      <c r="K1555" s="4">
        <v>25.4</v>
      </c>
      <c r="L1555" s="4">
        <v>-999</v>
      </c>
      <c r="M1555" s="4">
        <v>-999</v>
      </c>
      <c r="N1555" s="4">
        <v>-999</v>
      </c>
      <c r="O1555" s="4">
        <v>-0.2</v>
      </c>
      <c r="P1555" s="5">
        <v>-999</v>
      </c>
      <c r="Q1555" s="5">
        <v>-999</v>
      </c>
      <c r="R1555" s="5">
        <v>0.34699999999999998</v>
      </c>
      <c r="S1555" s="34">
        <f>ROUND((0.6105*(EXP((17.273*E1555)/(E1555+237.3))))*(100-H1555)/100,3)</f>
        <v>0.48799999999999999</v>
      </c>
      <c r="T1555" s="6">
        <f>IF(V1555&lt;V1556,L1555,0)</f>
        <v>0</v>
      </c>
      <c r="U1555" s="6">
        <f>IF(T1555&gt;0,M1555,-999)</f>
        <v>-999</v>
      </c>
      <c r="V1555">
        <v>199511</v>
      </c>
      <c r="W1555">
        <v>1995</v>
      </c>
    </row>
    <row r="1556" spans="1:23" x14ac:dyDescent="0.25">
      <c r="A1556" s="14">
        <v>35023</v>
      </c>
      <c r="B1556" s="3">
        <v>324</v>
      </c>
      <c r="C1556" s="4">
        <v>6.26</v>
      </c>
      <c r="D1556" s="5">
        <v>0.7</v>
      </c>
      <c r="E1556" s="5">
        <v>8.1</v>
      </c>
      <c r="F1556" s="5">
        <v>-4.5</v>
      </c>
      <c r="G1556" s="4">
        <v>34</v>
      </c>
      <c r="H1556" s="4">
        <v>7.5</v>
      </c>
      <c r="I1556" s="4">
        <v>1</v>
      </c>
      <c r="J1556" s="4">
        <v>5</v>
      </c>
      <c r="K1556" s="4">
        <v>4</v>
      </c>
      <c r="L1556" s="4">
        <v>-999</v>
      </c>
      <c r="M1556" s="4">
        <v>-999</v>
      </c>
      <c r="N1556" s="4">
        <v>-999</v>
      </c>
      <c r="O1556" s="4">
        <v>-0.2</v>
      </c>
      <c r="P1556" s="5">
        <v>-999</v>
      </c>
      <c r="Q1556" s="5">
        <v>-999</v>
      </c>
      <c r="R1556" s="5">
        <v>8.1000000000000003E-2</v>
      </c>
      <c r="S1556" s="34">
        <f>ROUND((0.6105*(EXP((17.273*E1556)/(E1556+237.3))))*(100-H1556)/100,3)</f>
        <v>0.999</v>
      </c>
      <c r="T1556" s="6">
        <f>IF(V1556&lt;V1557,L1556,0)</f>
        <v>0</v>
      </c>
      <c r="U1556" s="6">
        <f>IF(T1556&gt;0,M1556,-999)</f>
        <v>-999</v>
      </c>
      <c r="V1556">
        <v>199511</v>
      </c>
      <c r="W1556">
        <v>1995</v>
      </c>
    </row>
    <row r="1557" spans="1:23" x14ac:dyDescent="0.25">
      <c r="A1557" s="14">
        <v>35024</v>
      </c>
      <c r="B1557" s="3">
        <v>325</v>
      </c>
      <c r="C1557" s="4">
        <v>2.2799999999999998</v>
      </c>
      <c r="D1557" s="5">
        <v>1.9</v>
      </c>
      <c r="E1557" s="5">
        <v>8.1</v>
      </c>
      <c r="F1557" s="5">
        <v>-2.6</v>
      </c>
      <c r="G1557" s="4">
        <v>68.900000000000006</v>
      </c>
      <c r="H1557" s="4">
        <v>34</v>
      </c>
      <c r="I1557" s="4">
        <v>0.2</v>
      </c>
      <c r="J1557" s="4">
        <v>2</v>
      </c>
      <c r="K1557" s="4">
        <v>0</v>
      </c>
      <c r="L1557" s="4">
        <v>-999</v>
      </c>
      <c r="M1557" s="4">
        <v>-999</v>
      </c>
      <c r="N1557" s="4">
        <v>-999</v>
      </c>
      <c r="O1557" s="4">
        <v>-0.2</v>
      </c>
      <c r="P1557" s="5">
        <v>-999</v>
      </c>
      <c r="Q1557" s="5">
        <v>-999</v>
      </c>
      <c r="R1557" s="5">
        <v>0.36599999999999999</v>
      </c>
      <c r="S1557" s="34">
        <f>ROUND((0.6105*(EXP((17.273*E1557)/(E1557+237.3))))*(100-H1557)/100,3)</f>
        <v>0.71299999999999997</v>
      </c>
      <c r="T1557" s="6">
        <f>IF(V1557&lt;V1558,L1557,0)</f>
        <v>0</v>
      </c>
      <c r="U1557" s="6">
        <f>IF(T1557&gt;0,M1557,-999)</f>
        <v>-999</v>
      </c>
      <c r="V1557">
        <v>199511</v>
      </c>
      <c r="W1557">
        <v>1995</v>
      </c>
    </row>
    <row r="1558" spans="1:23" x14ac:dyDescent="0.25">
      <c r="A1558" s="14">
        <v>35025</v>
      </c>
      <c r="B1558" s="3">
        <v>326</v>
      </c>
      <c r="C1558" s="4">
        <v>0.8</v>
      </c>
      <c r="D1558" s="5">
        <v>1.5</v>
      </c>
      <c r="E1558" s="5">
        <v>7.6</v>
      </c>
      <c r="F1558" s="5">
        <v>-2</v>
      </c>
      <c r="G1558" s="4">
        <v>92.1</v>
      </c>
      <c r="H1558" s="4">
        <v>85.7</v>
      </c>
      <c r="I1558" s="4">
        <v>1</v>
      </c>
      <c r="J1558" s="4">
        <v>4</v>
      </c>
      <c r="K1558" s="4">
        <v>0</v>
      </c>
      <c r="L1558" s="4">
        <v>-999</v>
      </c>
      <c r="M1558" s="4">
        <v>-999</v>
      </c>
      <c r="N1558" s="4">
        <v>-999</v>
      </c>
      <c r="O1558" s="4">
        <v>-0.2</v>
      </c>
      <c r="P1558" s="5">
        <v>-999</v>
      </c>
      <c r="Q1558" s="5">
        <v>-999</v>
      </c>
      <c r="R1558" s="5">
        <v>0.89400000000000002</v>
      </c>
      <c r="S1558" s="34">
        <f>ROUND((0.6105*(EXP((17.273*E1558)/(E1558+237.3))))*(100-H1558)/100,3)</f>
        <v>0.14899999999999999</v>
      </c>
      <c r="T1558" s="6">
        <f>IF(V1558&lt;V1559,L1558,0)</f>
        <v>0</v>
      </c>
      <c r="U1558" s="6">
        <f>IF(T1558&gt;0,M1558,-999)</f>
        <v>-999</v>
      </c>
      <c r="V1558">
        <v>199511</v>
      </c>
      <c r="W1558">
        <v>1995</v>
      </c>
    </row>
    <row r="1559" spans="1:23" x14ac:dyDescent="0.25">
      <c r="A1559" s="14">
        <v>35026</v>
      </c>
      <c r="B1559" s="3">
        <v>327</v>
      </c>
      <c r="C1559" s="4">
        <v>0.49</v>
      </c>
      <c r="D1559" s="5">
        <v>1</v>
      </c>
      <c r="E1559" s="5">
        <v>3</v>
      </c>
      <c r="F1559" s="5">
        <v>-0.5</v>
      </c>
      <c r="G1559" s="4">
        <v>97.1</v>
      </c>
      <c r="H1559" s="4">
        <v>93.2</v>
      </c>
      <c r="I1559" s="4">
        <v>1.7</v>
      </c>
      <c r="J1559" s="4">
        <v>6.1</v>
      </c>
      <c r="K1559" s="4">
        <v>5.4</v>
      </c>
      <c r="L1559" s="4">
        <v>-999</v>
      </c>
      <c r="M1559" s="4">
        <v>-999</v>
      </c>
      <c r="N1559" s="4">
        <v>-999</v>
      </c>
      <c r="O1559" s="4">
        <v>-0.1</v>
      </c>
      <c r="P1559" s="5">
        <v>-999</v>
      </c>
      <c r="Q1559" s="5">
        <v>-999</v>
      </c>
      <c r="R1559" s="5">
        <v>0.70399999999999996</v>
      </c>
      <c r="S1559" s="34">
        <f>ROUND((0.6105*(EXP((17.273*E1559)/(E1559+237.3))))*(100-H1559)/100,3)</f>
        <v>5.1999999999999998E-2</v>
      </c>
      <c r="T1559" s="6">
        <f>IF(V1559&lt;V1560,L1559,0)</f>
        <v>0</v>
      </c>
      <c r="U1559" s="6">
        <f>IF(T1559&gt;0,M1559,-999)</f>
        <v>-999</v>
      </c>
      <c r="V1559">
        <v>199511</v>
      </c>
      <c r="W1559">
        <v>1995</v>
      </c>
    </row>
    <row r="1560" spans="1:23" x14ac:dyDescent="0.25">
      <c r="A1560" s="14">
        <v>35027</v>
      </c>
      <c r="B1560" s="3">
        <v>328</v>
      </c>
      <c r="C1560" s="4">
        <v>4.1399999999999997</v>
      </c>
      <c r="D1560" s="5">
        <v>1.5</v>
      </c>
      <c r="E1560" s="5">
        <v>5.8</v>
      </c>
      <c r="F1560" s="5">
        <v>-0.4</v>
      </c>
      <c r="G1560" s="4">
        <v>91.7</v>
      </c>
      <c r="H1560" s="4">
        <v>68.099999999999994</v>
      </c>
      <c r="I1560" s="4">
        <v>2.2000000000000002</v>
      </c>
      <c r="J1560" s="4">
        <v>8.3000000000000007</v>
      </c>
      <c r="K1560" s="4">
        <v>0</v>
      </c>
      <c r="L1560" s="4">
        <v>-999</v>
      </c>
      <c r="M1560" s="4">
        <v>-999</v>
      </c>
      <c r="N1560" s="4">
        <v>-999</v>
      </c>
      <c r="O1560" s="4">
        <v>-0.1</v>
      </c>
      <c r="P1560" s="5">
        <v>-999</v>
      </c>
      <c r="Q1560" s="5">
        <v>-999</v>
      </c>
      <c r="R1560" s="5">
        <v>0.627</v>
      </c>
      <c r="S1560" s="34">
        <f>ROUND((0.6105*(EXP((17.273*E1560)/(E1560+237.3))))*(100-H1560)/100,3)</f>
        <v>0.29399999999999998</v>
      </c>
      <c r="T1560" s="6">
        <f>IF(V1560&lt;V1561,L1560,0)</f>
        <v>0</v>
      </c>
      <c r="U1560" s="6">
        <f>IF(T1560&gt;0,M1560,-999)</f>
        <v>-999</v>
      </c>
      <c r="V1560">
        <v>199511</v>
      </c>
      <c r="W1560">
        <v>1995</v>
      </c>
    </row>
    <row r="1561" spans="1:23" x14ac:dyDescent="0.25">
      <c r="A1561" s="14">
        <v>35028</v>
      </c>
      <c r="B1561" s="3">
        <v>329</v>
      </c>
      <c r="C1561" s="4">
        <v>3.29</v>
      </c>
      <c r="D1561" s="5">
        <v>-1.8</v>
      </c>
      <c r="E1561" s="5">
        <v>3.7</v>
      </c>
      <c r="F1561" s="5">
        <v>-4.3</v>
      </c>
      <c r="G1561" s="4">
        <v>94.8</v>
      </c>
      <c r="H1561" s="4">
        <v>76.8</v>
      </c>
      <c r="I1561" s="4">
        <v>1.2</v>
      </c>
      <c r="J1561" s="4">
        <v>8.5</v>
      </c>
      <c r="K1561" s="4">
        <v>6.4</v>
      </c>
      <c r="L1561" s="4">
        <v>-999</v>
      </c>
      <c r="M1561" s="4">
        <v>-999</v>
      </c>
      <c r="N1561" s="4">
        <v>-999</v>
      </c>
      <c r="O1561" s="4">
        <v>-0.1</v>
      </c>
      <c r="P1561" s="5">
        <v>-999</v>
      </c>
      <c r="Q1561" s="5">
        <v>-999</v>
      </c>
      <c r="R1561" s="5">
        <v>0.61</v>
      </c>
      <c r="S1561" s="34">
        <f>ROUND((0.6105*(EXP((17.273*E1561)/(E1561+237.3))))*(100-H1561)/100,3)</f>
        <v>0.185</v>
      </c>
      <c r="T1561" s="6">
        <f>IF(V1561&lt;V1562,L1561,0)</f>
        <v>0</v>
      </c>
      <c r="U1561" s="6">
        <f>IF(T1561&gt;0,M1561,-999)</f>
        <v>-999</v>
      </c>
      <c r="V1561">
        <v>199511</v>
      </c>
      <c r="W1561">
        <v>1995</v>
      </c>
    </row>
    <row r="1562" spans="1:23" x14ac:dyDescent="0.25">
      <c r="A1562" s="14">
        <v>35029</v>
      </c>
      <c r="B1562" s="3">
        <v>330</v>
      </c>
      <c r="C1562" s="4">
        <v>1.27</v>
      </c>
      <c r="D1562" s="5">
        <v>-3.4</v>
      </c>
      <c r="E1562" s="5">
        <v>-2.6</v>
      </c>
      <c r="F1562" s="5">
        <v>-4.4000000000000004</v>
      </c>
      <c r="G1562" s="4">
        <v>95.9</v>
      </c>
      <c r="H1562" s="4">
        <v>92</v>
      </c>
      <c r="I1562" s="4">
        <v>1.2</v>
      </c>
      <c r="J1562" s="4">
        <v>4.5</v>
      </c>
      <c r="K1562" s="4">
        <v>1</v>
      </c>
      <c r="L1562" s="4">
        <v>-999</v>
      </c>
      <c r="M1562" s="4">
        <v>-999</v>
      </c>
      <c r="N1562" s="4">
        <v>-999</v>
      </c>
      <c r="O1562" s="4">
        <v>-0.1</v>
      </c>
      <c r="P1562" s="5">
        <v>-999</v>
      </c>
      <c r="Q1562" s="5">
        <v>-999</v>
      </c>
      <c r="R1562" s="5">
        <v>0.46500000000000002</v>
      </c>
      <c r="S1562" s="34">
        <f>ROUND((0.6105*(EXP((17.273*E1562)/(E1562+237.3))))*(100-H1562)/100,3)</f>
        <v>0.04</v>
      </c>
      <c r="T1562" s="6">
        <f>IF(V1562&lt;V1563,L1562,0)</f>
        <v>0</v>
      </c>
      <c r="U1562" s="6">
        <f>IF(T1562&gt;0,M1562,-999)</f>
        <v>-999</v>
      </c>
      <c r="V1562">
        <v>199511</v>
      </c>
      <c r="W1562">
        <v>1995</v>
      </c>
    </row>
    <row r="1563" spans="1:23" x14ac:dyDescent="0.25">
      <c r="A1563" s="14">
        <v>35030</v>
      </c>
      <c r="B1563" s="3">
        <v>331</v>
      </c>
      <c r="C1563" s="4">
        <v>1.29</v>
      </c>
      <c r="D1563" s="5">
        <v>-4.7</v>
      </c>
      <c r="E1563" s="5">
        <v>-3.3</v>
      </c>
      <c r="F1563" s="5">
        <v>-6</v>
      </c>
      <c r="G1563" s="4">
        <v>95.2</v>
      </c>
      <c r="H1563" s="4">
        <v>89.7</v>
      </c>
      <c r="I1563" s="4">
        <v>1.4</v>
      </c>
      <c r="J1563" s="4">
        <v>7.7</v>
      </c>
      <c r="K1563" s="4">
        <v>0</v>
      </c>
      <c r="L1563" s="4">
        <v>-999</v>
      </c>
      <c r="M1563" s="4">
        <v>-999</v>
      </c>
      <c r="N1563" s="4">
        <v>-999</v>
      </c>
      <c r="O1563" s="4">
        <v>-0.1</v>
      </c>
      <c r="P1563" s="5">
        <v>-999</v>
      </c>
      <c r="Q1563" s="5">
        <v>-999</v>
      </c>
      <c r="R1563" s="5">
        <v>0.43</v>
      </c>
      <c r="S1563" s="34">
        <f>ROUND((0.6105*(EXP((17.273*E1563)/(E1563+237.3))))*(100-H1563)/100,3)</f>
        <v>4.9000000000000002E-2</v>
      </c>
      <c r="T1563" s="6">
        <f>IF(V1563&lt;V1564,L1563,0)</f>
        <v>0</v>
      </c>
      <c r="U1563" s="6">
        <f>IF(T1563&gt;0,M1563,-999)</f>
        <v>-999</v>
      </c>
      <c r="V1563">
        <v>199511</v>
      </c>
      <c r="W1563">
        <v>1995</v>
      </c>
    </row>
    <row r="1564" spans="1:23" x14ac:dyDescent="0.25">
      <c r="A1564" s="14">
        <v>35031</v>
      </c>
      <c r="B1564" s="3">
        <v>332</v>
      </c>
      <c r="C1564" s="4">
        <v>0.25</v>
      </c>
      <c r="D1564" s="5">
        <v>-0.4</v>
      </c>
      <c r="E1564" s="5">
        <v>2.6</v>
      </c>
      <c r="F1564" s="5">
        <v>-3.5</v>
      </c>
      <c r="G1564" s="4">
        <v>98.7</v>
      </c>
      <c r="H1564" s="4">
        <v>94.8</v>
      </c>
      <c r="I1564" s="4">
        <v>2.2000000000000002</v>
      </c>
      <c r="J1564" s="4">
        <v>7.9</v>
      </c>
      <c r="K1564" s="4">
        <v>3.4</v>
      </c>
      <c r="L1564" s="4">
        <v>-999</v>
      </c>
      <c r="M1564" s="4">
        <v>-999</v>
      </c>
      <c r="N1564" s="4">
        <v>-999</v>
      </c>
      <c r="O1564" s="4">
        <v>-0.1</v>
      </c>
      <c r="P1564" s="5">
        <v>-999</v>
      </c>
      <c r="Q1564" s="5">
        <v>-999</v>
      </c>
      <c r="R1564" s="5">
        <v>0.69899999999999995</v>
      </c>
      <c r="S1564" s="34">
        <f>ROUND((0.6105*(EXP((17.273*E1564)/(E1564+237.3))))*(100-H1564)/100,3)</f>
        <v>3.7999999999999999E-2</v>
      </c>
      <c r="T1564" s="6">
        <f>IF(V1564&lt;V1565,L1564,0)</f>
        <v>0</v>
      </c>
      <c r="U1564" s="6">
        <f>IF(T1564&gt;0,M1564,-999)</f>
        <v>-999</v>
      </c>
      <c r="V1564">
        <v>199511</v>
      </c>
      <c r="W1564">
        <v>1995</v>
      </c>
    </row>
    <row r="1565" spans="1:23" x14ac:dyDescent="0.25">
      <c r="A1565" s="14">
        <v>35032</v>
      </c>
      <c r="B1565" s="3">
        <v>333</v>
      </c>
      <c r="C1565" s="4">
        <v>1.34</v>
      </c>
      <c r="D1565" s="5">
        <v>2</v>
      </c>
      <c r="E1565" s="5">
        <v>3.9</v>
      </c>
      <c r="F1565" s="5">
        <v>-1.4</v>
      </c>
      <c r="G1565" s="4">
        <v>95.7</v>
      </c>
      <c r="H1565" s="4">
        <v>87.1</v>
      </c>
      <c r="I1565" s="4">
        <v>3.8</v>
      </c>
      <c r="J1565" s="4">
        <v>10.8</v>
      </c>
      <c r="K1565" s="4">
        <v>0</v>
      </c>
      <c r="L1565" s="4">
        <v>-999</v>
      </c>
      <c r="M1565" s="4">
        <v>-999</v>
      </c>
      <c r="N1565" s="4">
        <v>-999</v>
      </c>
      <c r="O1565" s="4">
        <v>-0.1</v>
      </c>
      <c r="P1565" s="5">
        <v>-999</v>
      </c>
      <c r="Q1565" s="5">
        <v>-999</v>
      </c>
      <c r="R1565" s="5">
        <v>0.70399999999999996</v>
      </c>
      <c r="S1565" s="34">
        <f>ROUND((0.6105*(EXP((17.273*E1565)/(E1565+237.3))))*(100-H1565)/100,3)</f>
        <v>0.104</v>
      </c>
      <c r="T1565" s="6">
        <f>IF(V1565&lt;V1566,L1565,0)</f>
        <v>0</v>
      </c>
      <c r="U1565" s="6">
        <f>IF(T1565&gt;0,M1565,-999)</f>
        <v>-999</v>
      </c>
      <c r="V1565">
        <v>199511</v>
      </c>
      <c r="W1565">
        <v>1995</v>
      </c>
    </row>
    <row r="1566" spans="1:23" x14ac:dyDescent="0.25">
      <c r="A1566" s="14">
        <v>35033</v>
      </c>
      <c r="B1566" s="3">
        <v>334</v>
      </c>
      <c r="C1566" s="4">
        <v>4.47</v>
      </c>
      <c r="D1566" s="5">
        <v>-1.9</v>
      </c>
      <c r="E1566" s="5">
        <v>1.8</v>
      </c>
      <c r="F1566" s="5">
        <v>-3.6</v>
      </c>
      <c r="G1566" s="4">
        <v>84.6</v>
      </c>
      <c r="H1566" s="4">
        <v>63.6</v>
      </c>
      <c r="I1566" s="4">
        <v>3.7</v>
      </c>
      <c r="J1566" s="4">
        <v>10.9</v>
      </c>
      <c r="K1566" s="4">
        <v>0</v>
      </c>
      <c r="L1566" s="4">
        <v>-999</v>
      </c>
      <c r="M1566" s="4">
        <v>-999</v>
      </c>
      <c r="N1566" s="4">
        <v>-999</v>
      </c>
      <c r="O1566" s="4">
        <v>-0.1</v>
      </c>
      <c r="P1566" s="5">
        <v>-999</v>
      </c>
      <c r="Q1566" s="5">
        <v>-999</v>
      </c>
      <c r="R1566" s="5">
        <v>0.442</v>
      </c>
      <c r="S1566" s="34">
        <f>ROUND((0.6105*(EXP((17.273*E1566)/(E1566+237.3))))*(100-H1566)/100,3)</f>
        <v>0.253</v>
      </c>
      <c r="T1566" s="6">
        <f>IF(V1566&lt;V1567,L1566,0)</f>
        <v>-999</v>
      </c>
      <c r="U1566" s="6">
        <f>IF(T1566&gt;0,M1566,-999)</f>
        <v>-999</v>
      </c>
      <c r="V1566">
        <v>199511</v>
      </c>
      <c r="W1566">
        <v>1995</v>
      </c>
    </row>
    <row r="1567" spans="1:23" x14ac:dyDescent="0.25">
      <c r="A1567" s="14">
        <v>35034</v>
      </c>
      <c r="B1567" s="3">
        <v>335</v>
      </c>
      <c r="C1567" s="4">
        <v>1.7</v>
      </c>
      <c r="D1567" s="5">
        <v>-4.5</v>
      </c>
      <c r="E1567" s="5">
        <v>-2.1</v>
      </c>
      <c r="F1567" s="5">
        <v>-8.1999999999999993</v>
      </c>
      <c r="G1567" s="4">
        <v>91.6</v>
      </c>
      <c r="H1567" s="4">
        <v>81.099999999999994</v>
      </c>
      <c r="I1567" s="4">
        <v>2</v>
      </c>
      <c r="J1567" s="4">
        <v>5.7</v>
      </c>
      <c r="K1567" s="4">
        <v>8</v>
      </c>
      <c r="L1567" s="4">
        <v>-999</v>
      </c>
      <c r="M1567" s="4">
        <v>-999</v>
      </c>
      <c r="N1567" s="4">
        <v>-999</v>
      </c>
      <c r="O1567" s="4">
        <v>0</v>
      </c>
      <c r="P1567" s="5">
        <v>-999</v>
      </c>
      <c r="Q1567" s="5">
        <v>-999</v>
      </c>
      <c r="R1567" s="5">
        <v>0.42499999999999999</v>
      </c>
      <c r="S1567" s="34">
        <f>ROUND((0.6105*(EXP((17.273*E1567)/(E1567+237.3))))*(100-H1567)/100,3)</f>
        <v>9.9000000000000005E-2</v>
      </c>
      <c r="T1567" s="6">
        <f>IF(V1567&lt;V1568,L1567,0)</f>
        <v>0</v>
      </c>
      <c r="U1567" s="6">
        <f>IF(T1567&gt;0,M1567,-999)</f>
        <v>-999</v>
      </c>
      <c r="V1567">
        <v>199512</v>
      </c>
      <c r="W1567">
        <v>1995</v>
      </c>
    </row>
    <row r="1568" spans="1:23" x14ac:dyDescent="0.25">
      <c r="A1568" s="14">
        <v>35035</v>
      </c>
      <c r="B1568" s="3">
        <v>336</v>
      </c>
      <c r="C1568" s="4">
        <v>4.62</v>
      </c>
      <c r="D1568" s="5">
        <v>-7.3</v>
      </c>
      <c r="E1568" s="5">
        <v>-4.9000000000000004</v>
      </c>
      <c r="F1568" s="5">
        <v>-9.4</v>
      </c>
      <c r="G1568" s="4">
        <v>81.2</v>
      </c>
      <c r="H1568" s="4">
        <v>57.9</v>
      </c>
      <c r="I1568" s="4">
        <v>4.3</v>
      </c>
      <c r="J1568" s="4">
        <v>10.199999999999999</v>
      </c>
      <c r="K1568" s="4">
        <v>9.8000000000000007</v>
      </c>
      <c r="L1568" s="4">
        <v>-999</v>
      </c>
      <c r="M1568" s="4">
        <v>-999</v>
      </c>
      <c r="N1568" s="4">
        <v>-999</v>
      </c>
      <c r="O1568" s="4">
        <v>0</v>
      </c>
      <c r="P1568" s="5">
        <v>-999</v>
      </c>
      <c r="Q1568" s="5">
        <v>-999</v>
      </c>
      <c r="R1568" s="5">
        <v>0.246</v>
      </c>
      <c r="S1568" s="34">
        <f>ROUND((0.6105*(EXP((17.273*E1568)/(E1568+237.3))))*(100-H1568)/100,3)</f>
        <v>0.17899999999999999</v>
      </c>
      <c r="T1568" s="6">
        <f>IF(V1568&lt;V1569,L1568,0)</f>
        <v>0</v>
      </c>
      <c r="U1568" s="6">
        <f>IF(T1568&gt;0,M1568,-999)</f>
        <v>-999</v>
      </c>
      <c r="V1568">
        <v>199512</v>
      </c>
      <c r="W1568">
        <v>1995</v>
      </c>
    </row>
    <row r="1569" spans="1:23" x14ac:dyDescent="0.25">
      <c r="A1569" s="14">
        <v>35036</v>
      </c>
      <c r="B1569" s="3">
        <v>337</v>
      </c>
      <c r="C1569" s="4">
        <v>2.2999999999999998</v>
      </c>
      <c r="D1569" s="5">
        <v>-6.7</v>
      </c>
      <c r="E1569" s="5">
        <v>-4.9000000000000004</v>
      </c>
      <c r="F1569" s="5">
        <v>-9.1</v>
      </c>
      <c r="G1569" s="4">
        <v>84.1</v>
      </c>
      <c r="H1569" s="4">
        <v>71.7</v>
      </c>
      <c r="I1569" s="4">
        <v>4.4000000000000004</v>
      </c>
      <c r="J1569" s="4">
        <v>10.9</v>
      </c>
      <c r="K1569" s="4">
        <v>4.8</v>
      </c>
      <c r="L1569" s="4">
        <v>-999</v>
      </c>
      <c r="M1569" s="4">
        <v>-999</v>
      </c>
      <c r="N1569" s="4">
        <v>-999</v>
      </c>
      <c r="O1569" s="4">
        <v>0</v>
      </c>
      <c r="P1569" s="5">
        <v>-999</v>
      </c>
      <c r="Q1569" s="5">
        <v>-999</v>
      </c>
      <c r="R1569" s="5">
        <v>0.30499999999999999</v>
      </c>
      <c r="S1569" s="34">
        <f>ROUND((0.6105*(EXP((17.273*E1569)/(E1569+237.3))))*(100-H1569)/100,3)</f>
        <v>0.12</v>
      </c>
      <c r="T1569" s="6">
        <f>IF(V1569&lt;V1570,L1569,0)</f>
        <v>0</v>
      </c>
      <c r="U1569" s="6">
        <f>IF(T1569&gt;0,M1569,-999)</f>
        <v>-999</v>
      </c>
      <c r="V1569">
        <v>199512</v>
      </c>
      <c r="W1569">
        <v>1995</v>
      </c>
    </row>
    <row r="1570" spans="1:23" x14ac:dyDescent="0.25">
      <c r="A1570" s="14">
        <v>35037</v>
      </c>
      <c r="B1570" s="3">
        <v>338</v>
      </c>
      <c r="C1570" s="4">
        <v>2.12</v>
      </c>
      <c r="D1570" s="5">
        <v>-11.1</v>
      </c>
      <c r="E1570" s="5">
        <v>-5</v>
      </c>
      <c r="F1570" s="5">
        <v>-14.3</v>
      </c>
      <c r="G1570" s="4">
        <v>90.7</v>
      </c>
      <c r="H1570" s="4">
        <v>83.7</v>
      </c>
      <c r="I1570" s="4">
        <v>3.3</v>
      </c>
      <c r="J1570" s="4">
        <v>10.5</v>
      </c>
      <c r="K1570" s="4">
        <v>14.4</v>
      </c>
      <c r="L1570" s="4">
        <v>-999</v>
      </c>
      <c r="M1570" s="4">
        <v>-999</v>
      </c>
      <c r="N1570" s="4">
        <v>-999</v>
      </c>
      <c r="O1570" s="4">
        <v>0</v>
      </c>
      <c r="P1570" s="5">
        <v>-999</v>
      </c>
      <c r="Q1570" s="5">
        <v>-999</v>
      </c>
      <c r="R1570" s="5">
        <v>0.35199999999999998</v>
      </c>
      <c r="S1570" s="34">
        <f>ROUND((0.6105*(EXP((17.273*E1570)/(E1570+237.3))))*(100-H1570)/100,3)</f>
        <v>6.9000000000000006E-2</v>
      </c>
      <c r="T1570" s="6">
        <f>IF(V1570&lt;V1571,L1570,0)</f>
        <v>0</v>
      </c>
      <c r="U1570" s="6">
        <f>IF(T1570&gt;0,M1570,-999)</f>
        <v>-999</v>
      </c>
      <c r="V1570">
        <v>199512</v>
      </c>
      <c r="W1570">
        <v>1995</v>
      </c>
    </row>
    <row r="1571" spans="1:23" x14ac:dyDescent="0.25">
      <c r="A1571" s="14">
        <v>35038</v>
      </c>
      <c r="B1571" s="3">
        <v>339</v>
      </c>
      <c r="C1571" s="4">
        <v>4.3499999999999996</v>
      </c>
      <c r="D1571" s="5">
        <v>-13.6</v>
      </c>
      <c r="E1571" s="5">
        <v>-6.6</v>
      </c>
      <c r="F1571" s="5">
        <v>-17.7</v>
      </c>
      <c r="G1571" s="4">
        <v>85.7</v>
      </c>
      <c r="H1571" s="4">
        <v>64.599999999999994</v>
      </c>
      <c r="I1571" s="4">
        <v>0.5</v>
      </c>
      <c r="J1571" s="4">
        <v>2.8</v>
      </c>
      <c r="K1571" s="4">
        <v>0</v>
      </c>
      <c r="L1571" s="4">
        <v>-999</v>
      </c>
      <c r="M1571" s="4">
        <v>-999</v>
      </c>
      <c r="N1571" s="4">
        <v>-999</v>
      </c>
      <c r="O1571" s="4">
        <v>0</v>
      </c>
      <c r="P1571" s="5">
        <v>-999</v>
      </c>
      <c r="Q1571" s="5">
        <v>-999</v>
      </c>
      <c r="R1571" s="5">
        <v>0.24099999999999999</v>
      </c>
      <c r="S1571" s="34">
        <f>ROUND((0.6105*(EXP((17.273*E1571)/(E1571+237.3))))*(100-H1571)/100,3)</f>
        <v>0.13200000000000001</v>
      </c>
      <c r="T1571" s="6">
        <f>IF(V1571&lt;V1572,L1571,0)</f>
        <v>0</v>
      </c>
      <c r="U1571" s="6">
        <f>IF(T1571&gt;0,M1571,-999)</f>
        <v>-999</v>
      </c>
      <c r="V1571">
        <v>199512</v>
      </c>
      <c r="W1571">
        <v>1995</v>
      </c>
    </row>
    <row r="1572" spans="1:23" x14ac:dyDescent="0.25">
      <c r="A1572" s="14">
        <v>35039</v>
      </c>
      <c r="B1572" s="3">
        <v>340</v>
      </c>
      <c r="C1572" s="4">
        <v>4.09</v>
      </c>
      <c r="D1572" s="5">
        <v>-11.1</v>
      </c>
      <c r="E1572" s="5">
        <v>-6.3</v>
      </c>
      <c r="F1572" s="5">
        <v>-14.8</v>
      </c>
      <c r="G1572" s="4">
        <v>85.3</v>
      </c>
      <c r="H1572" s="4">
        <v>67.900000000000006</v>
      </c>
      <c r="I1572" s="4">
        <v>1</v>
      </c>
      <c r="J1572" s="4">
        <v>5</v>
      </c>
      <c r="K1572" s="4">
        <v>0.6</v>
      </c>
      <c r="L1572" s="4">
        <v>-999</v>
      </c>
      <c r="M1572" s="4">
        <v>-999</v>
      </c>
      <c r="N1572" s="4">
        <v>-999</v>
      </c>
      <c r="O1572" s="4">
        <v>0</v>
      </c>
      <c r="P1572" s="5">
        <v>-999</v>
      </c>
      <c r="Q1572" s="5">
        <v>-999</v>
      </c>
      <c r="R1572" s="5">
        <v>0.26</v>
      </c>
      <c r="S1572" s="34">
        <f>ROUND((0.6105*(EXP((17.273*E1572)/(E1572+237.3))))*(100-H1572)/100,3)</f>
        <v>0.122</v>
      </c>
      <c r="T1572" s="6">
        <f>IF(V1572&lt;V1573,L1572,0)</f>
        <v>0</v>
      </c>
      <c r="U1572" s="6">
        <f>IF(T1572&gt;0,M1572,-999)</f>
        <v>-999</v>
      </c>
      <c r="V1572">
        <v>199512</v>
      </c>
      <c r="W1572">
        <v>1995</v>
      </c>
    </row>
    <row r="1573" spans="1:23" x14ac:dyDescent="0.25">
      <c r="A1573" s="14">
        <v>35040</v>
      </c>
      <c r="B1573" s="3">
        <v>341</v>
      </c>
      <c r="C1573" s="4">
        <v>3.28</v>
      </c>
      <c r="D1573" s="5">
        <v>-18.899999999999999</v>
      </c>
      <c r="E1573" s="5">
        <v>-9.8000000000000007</v>
      </c>
      <c r="F1573" s="5">
        <v>-27.8</v>
      </c>
      <c r="G1573" s="4">
        <v>83.3</v>
      </c>
      <c r="H1573" s="4">
        <v>70.400000000000006</v>
      </c>
      <c r="I1573" s="4">
        <v>2.4</v>
      </c>
      <c r="J1573" s="4">
        <v>6.5</v>
      </c>
      <c r="K1573" s="4">
        <v>0</v>
      </c>
      <c r="L1573" s="4">
        <v>-999</v>
      </c>
      <c r="M1573" s="4">
        <v>-999</v>
      </c>
      <c r="N1573" s="4">
        <v>-999</v>
      </c>
      <c r="O1573" s="4">
        <v>0</v>
      </c>
      <c r="P1573" s="5">
        <v>-999</v>
      </c>
      <c r="Q1573" s="5">
        <v>-999</v>
      </c>
      <c r="R1573" s="5">
        <v>0.20499999999999999</v>
      </c>
      <c r="S1573" s="34">
        <f>ROUND((0.6105*(EXP((17.273*E1573)/(E1573+237.3))))*(100-H1573)/100,3)</f>
        <v>8.5999999999999993E-2</v>
      </c>
      <c r="T1573" s="6">
        <f>IF(V1573&lt;V1574,L1573,0)</f>
        <v>0</v>
      </c>
      <c r="U1573" s="6">
        <f>IF(T1573&gt;0,M1573,-999)</f>
        <v>-999</v>
      </c>
      <c r="V1573">
        <v>199512</v>
      </c>
      <c r="W1573">
        <v>1995</v>
      </c>
    </row>
    <row r="1574" spans="1:23" x14ac:dyDescent="0.25">
      <c r="A1574" s="14">
        <v>35041</v>
      </c>
      <c r="B1574" s="3">
        <v>342</v>
      </c>
      <c r="C1574" s="4">
        <v>5.29</v>
      </c>
      <c r="D1574" s="5">
        <v>-18.899999999999999</v>
      </c>
      <c r="E1574" s="5">
        <v>-9.1</v>
      </c>
      <c r="F1574" s="5">
        <v>-28.7</v>
      </c>
      <c r="G1574" s="4">
        <v>65.2</v>
      </c>
      <c r="H1574" s="4">
        <v>35.5</v>
      </c>
      <c r="I1574" s="4">
        <v>0.5</v>
      </c>
      <c r="J1574" s="4">
        <v>3.2</v>
      </c>
      <c r="K1574" s="4">
        <v>0</v>
      </c>
      <c r="L1574" s="4">
        <v>-999</v>
      </c>
      <c r="M1574" s="4">
        <v>-999</v>
      </c>
      <c r="N1574" s="4">
        <v>-999</v>
      </c>
      <c r="O1574" s="4">
        <v>0</v>
      </c>
      <c r="P1574" s="5">
        <v>-999</v>
      </c>
      <c r="Q1574" s="5">
        <v>-999</v>
      </c>
      <c r="R1574" s="5">
        <v>0.109</v>
      </c>
      <c r="S1574" s="34">
        <f>ROUND((0.6105*(EXP((17.273*E1574)/(E1574+237.3))))*(100-H1574)/100,3)</f>
        <v>0.19800000000000001</v>
      </c>
      <c r="T1574" s="6">
        <f>IF(V1574&lt;V1575,L1574,0)</f>
        <v>0</v>
      </c>
      <c r="U1574" s="6">
        <f>IF(T1574&gt;0,M1574,-999)</f>
        <v>-999</v>
      </c>
      <c r="V1574">
        <v>199512</v>
      </c>
      <c r="W1574">
        <v>1995</v>
      </c>
    </row>
    <row r="1575" spans="1:23" x14ac:dyDescent="0.25">
      <c r="A1575" s="14">
        <v>35042</v>
      </c>
      <c r="B1575" s="3">
        <v>343</v>
      </c>
      <c r="C1575" s="4">
        <v>1.86</v>
      </c>
      <c r="D1575" s="5">
        <v>-13.1</v>
      </c>
      <c r="E1575" s="5">
        <v>-9.9</v>
      </c>
      <c r="F1575" s="5">
        <v>-18.7</v>
      </c>
      <c r="G1575" s="4">
        <v>75.099999999999994</v>
      </c>
      <c r="H1575" s="4">
        <v>31.5</v>
      </c>
      <c r="I1575" s="4">
        <v>0.5</v>
      </c>
      <c r="J1575" s="4">
        <v>3.7</v>
      </c>
      <c r="K1575" s="4">
        <v>2</v>
      </c>
      <c r="L1575" s="4">
        <v>-999</v>
      </c>
      <c r="M1575" s="4">
        <v>-999</v>
      </c>
      <c r="N1575" s="4">
        <v>-999</v>
      </c>
      <c r="O1575" s="4">
        <v>0</v>
      </c>
      <c r="P1575" s="5">
        <v>-999</v>
      </c>
      <c r="Q1575" s="5">
        <v>-999</v>
      </c>
      <c r="R1575" s="5">
        <v>9.0999999999999998E-2</v>
      </c>
      <c r="S1575" s="34">
        <f>ROUND((0.6105*(EXP((17.273*E1575)/(E1575+237.3))))*(100-H1575)/100,3)</f>
        <v>0.19700000000000001</v>
      </c>
      <c r="T1575" s="6">
        <f>IF(V1575&lt;V1576,L1575,0)</f>
        <v>0</v>
      </c>
      <c r="U1575" s="6">
        <f>IF(T1575&gt;0,M1575,-999)</f>
        <v>-999</v>
      </c>
      <c r="V1575">
        <v>199512</v>
      </c>
      <c r="W1575">
        <v>1995</v>
      </c>
    </row>
    <row r="1576" spans="1:23" x14ac:dyDescent="0.25">
      <c r="A1576" s="14">
        <v>35043</v>
      </c>
      <c r="B1576" s="3">
        <v>344</v>
      </c>
      <c r="C1576" s="4">
        <v>0.52</v>
      </c>
      <c r="D1576" s="5">
        <v>-4.5</v>
      </c>
      <c r="E1576" s="5">
        <v>-0.4</v>
      </c>
      <c r="F1576" s="5">
        <v>-10.199999999999999</v>
      </c>
      <c r="G1576" s="4">
        <v>96.2</v>
      </c>
      <c r="H1576" s="4">
        <v>90.4</v>
      </c>
      <c r="I1576" s="4">
        <v>1.8</v>
      </c>
      <c r="J1576" s="4">
        <v>8.6999999999999993</v>
      </c>
      <c r="K1576" s="4">
        <v>6.8</v>
      </c>
      <c r="L1576" s="4">
        <v>-999</v>
      </c>
      <c r="M1576" s="4">
        <v>-999</v>
      </c>
      <c r="N1576" s="4">
        <v>-999</v>
      </c>
      <c r="O1576" s="4">
        <v>0</v>
      </c>
      <c r="P1576" s="5">
        <v>-999</v>
      </c>
      <c r="Q1576" s="5">
        <v>-999</v>
      </c>
      <c r="R1576" s="5">
        <v>0.53600000000000003</v>
      </c>
      <c r="S1576" s="34">
        <f>ROUND((0.6105*(EXP((17.273*E1576)/(E1576+237.3))))*(100-H1576)/100,3)</f>
        <v>5.7000000000000002E-2</v>
      </c>
      <c r="T1576" s="6">
        <f>IF(V1576&lt;V1577,L1576,0)</f>
        <v>0</v>
      </c>
      <c r="U1576" s="6">
        <f>IF(T1576&gt;0,M1576,-999)</f>
        <v>-999</v>
      </c>
      <c r="V1576">
        <v>199512</v>
      </c>
      <c r="W1576">
        <v>1995</v>
      </c>
    </row>
    <row r="1577" spans="1:23" x14ac:dyDescent="0.25">
      <c r="A1577" s="14">
        <v>35044</v>
      </c>
      <c r="B1577" s="3">
        <v>345</v>
      </c>
      <c r="C1577" s="4">
        <v>3.67</v>
      </c>
      <c r="D1577" s="5">
        <v>-1.8</v>
      </c>
      <c r="E1577" s="5">
        <v>1.8</v>
      </c>
      <c r="F1577" s="5">
        <v>-4.0999999999999996</v>
      </c>
      <c r="G1577" s="4">
        <v>96.8</v>
      </c>
      <c r="H1577" s="4">
        <v>83.5</v>
      </c>
      <c r="I1577" s="4">
        <v>2.7</v>
      </c>
      <c r="J1577" s="4">
        <v>9.1</v>
      </c>
      <c r="K1577" s="4">
        <v>0</v>
      </c>
      <c r="L1577" s="4">
        <v>-999</v>
      </c>
      <c r="M1577" s="4">
        <v>-999</v>
      </c>
      <c r="N1577" s="4">
        <v>-999</v>
      </c>
      <c r="O1577" s="4">
        <v>-0.1</v>
      </c>
      <c r="P1577" s="5">
        <v>-999</v>
      </c>
      <c r="Q1577" s="5">
        <v>-999</v>
      </c>
      <c r="R1577" s="5">
        <v>0.57899999999999996</v>
      </c>
      <c r="S1577" s="34">
        <f>ROUND((0.6105*(EXP((17.273*E1577)/(E1577+237.3))))*(100-H1577)/100,3)</f>
        <v>0.115</v>
      </c>
      <c r="T1577" s="6">
        <f>IF(V1577&lt;V1578,L1577,0)</f>
        <v>0</v>
      </c>
      <c r="U1577" s="6">
        <f>IF(T1577&gt;0,M1577,-999)</f>
        <v>-999</v>
      </c>
      <c r="V1577">
        <v>199512</v>
      </c>
      <c r="W1577">
        <v>1995</v>
      </c>
    </row>
    <row r="1578" spans="1:23" x14ac:dyDescent="0.25">
      <c r="A1578" s="14">
        <v>35045</v>
      </c>
      <c r="B1578" s="3">
        <v>346</v>
      </c>
      <c r="C1578" s="4">
        <v>1.1499999999999999</v>
      </c>
      <c r="D1578" s="5">
        <v>-1</v>
      </c>
      <c r="E1578" s="5">
        <v>1.3</v>
      </c>
      <c r="F1578" s="5">
        <v>-3.1</v>
      </c>
      <c r="G1578" s="4">
        <v>99.1</v>
      </c>
      <c r="H1578" s="4">
        <v>95.6</v>
      </c>
      <c r="I1578" s="4">
        <v>5.6</v>
      </c>
      <c r="J1578" s="4">
        <v>12.7</v>
      </c>
      <c r="K1578" s="4">
        <v>0</v>
      </c>
      <c r="L1578" s="4">
        <v>-999</v>
      </c>
      <c r="M1578" s="4">
        <v>-999</v>
      </c>
      <c r="N1578" s="4">
        <v>-999</v>
      </c>
      <c r="O1578" s="4">
        <v>0</v>
      </c>
      <c r="P1578" s="5">
        <v>-999</v>
      </c>
      <c r="Q1578" s="5">
        <v>-999</v>
      </c>
      <c r="R1578" s="5">
        <v>0.64</v>
      </c>
      <c r="S1578" s="34">
        <f>ROUND((0.6105*(EXP((17.273*E1578)/(E1578+237.3))))*(100-H1578)/100,3)</f>
        <v>0.03</v>
      </c>
      <c r="T1578" s="6">
        <f>IF(V1578&lt;V1579,L1578,0)</f>
        <v>0</v>
      </c>
      <c r="U1578" s="6">
        <f>IF(T1578&gt;0,M1578,-999)</f>
        <v>-999</v>
      </c>
      <c r="V1578">
        <v>199512</v>
      </c>
      <c r="W1578">
        <v>1995</v>
      </c>
    </row>
    <row r="1579" spans="1:23" x14ac:dyDescent="0.25">
      <c r="A1579" s="14">
        <v>35046</v>
      </c>
      <c r="B1579" s="3">
        <v>347</v>
      </c>
      <c r="C1579" s="4">
        <v>2.33</v>
      </c>
      <c r="D1579" s="5">
        <v>-2.2000000000000002</v>
      </c>
      <c r="E1579" s="5">
        <v>-0.4</v>
      </c>
      <c r="F1579" s="5">
        <v>-4.0999999999999996</v>
      </c>
      <c r="G1579" s="4">
        <v>95.9</v>
      </c>
      <c r="H1579" s="4">
        <v>88.6</v>
      </c>
      <c r="I1579" s="4">
        <v>2.2999999999999998</v>
      </c>
      <c r="J1579" s="4">
        <v>7.9</v>
      </c>
      <c r="K1579" s="4">
        <v>0</v>
      </c>
      <c r="L1579" s="4">
        <v>-999</v>
      </c>
      <c r="M1579" s="4">
        <v>-999</v>
      </c>
      <c r="N1579" s="4">
        <v>-999</v>
      </c>
      <c r="O1579" s="4">
        <v>0</v>
      </c>
      <c r="P1579" s="5">
        <v>-999</v>
      </c>
      <c r="Q1579" s="5">
        <v>-999</v>
      </c>
      <c r="R1579" s="5">
        <v>0.52600000000000002</v>
      </c>
      <c r="S1579" s="34">
        <f>ROUND((0.6105*(EXP((17.273*E1579)/(E1579+237.3))))*(100-H1579)/100,3)</f>
        <v>6.8000000000000005E-2</v>
      </c>
      <c r="T1579" s="6">
        <f>IF(V1579&lt;V1580,L1579,0)</f>
        <v>0</v>
      </c>
      <c r="U1579" s="6">
        <f>IF(T1579&gt;0,M1579,-999)</f>
        <v>-999</v>
      </c>
      <c r="V1579">
        <v>199512</v>
      </c>
      <c r="W1579">
        <v>1995</v>
      </c>
    </row>
    <row r="1580" spans="1:23" x14ac:dyDescent="0.25">
      <c r="A1580" s="14">
        <v>35047</v>
      </c>
      <c r="B1580" s="3">
        <v>348</v>
      </c>
      <c r="C1580" s="4">
        <v>0.65</v>
      </c>
      <c r="D1580" s="5">
        <v>-4</v>
      </c>
      <c r="E1580" s="5">
        <v>-3</v>
      </c>
      <c r="F1580" s="5">
        <v>-5.8</v>
      </c>
      <c r="G1580" s="4">
        <v>92.9</v>
      </c>
      <c r="H1580" s="4">
        <v>84.2</v>
      </c>
      <c r="I1580" s="4">
        <v>3.2</v>
      </c>
      <c r="J1580" s="4">
        <v>8.6</v>
      </c>
      <c r="K1580" s="4">
        <v>0</v>
      </c>
      <c r="L1580" s="4">
        <v>-999</v>
      </c>
      <c r="M1580" s="4">
        <v>-999</v>
      </c>
      <c r="N1580" s="4">
        <v>-999</v>
      </c>
      <c r="O1580" s="4">
        <v>0</v>
      </c>
      <c r="P1580" s="5">
        <v>-999</v>
      </c>
      <c r="Q1580" s="5">
        <v>-999</v>
      </c>
      <c r="R1580" s="5">
        <v>0.41299999999999998</v>
      </c>
      <c r="S1580" s="34">
        <f>ROUND((0.6105*(EXP((17.273*E1580)/(E1580+237.3))))*(100-H1580)/100,3)</f>
        <v>7.6999999999999999E-2</v>
      </c>
      <c r="T1580" s="6">
        <f>IF(V1580&lt;V1581,L1580,0)</f>
        <v>0</v>
      </c>
      <c r="U1580" s="6">
        <f>IF(T1580&gt;0,M1580,-999)</f>
        <v>-999</v>
      </c>
      <c r="V1580">
        <v>199512</v>
      </c>
      <c r="W1580">
        <v>1995</v>
      </c>
    </row>
    <row r="1581" spans="1:23" x14ac:dyDescent="0.25">
      <c r="A1581" s="14">
        <v>35048</v>
      </c>
      <c r="B1581" s="3">
        <v>349</v>
      </c>
      <c r="C1581" s="4">
        <v>2.95</v>
      </c>
      <c r="D1581" s="5">
        <v>-4.9000000000000004</v>
      </c>
      <c r="E1581" s="5">
        <v>-1.6</v>
      </c>
      <c r="F1581" s="5">
        <v>-7.4</v>
      </c>
      <c r="G1581" s="4">
        <v>88.7</v>
      </c>
      <c r="H1581" s="4">
        <v>73.3</v>
      </c>
      <c r="I1581" s="4">
        <v>1.1000000000000001</v>
      </c>
      <c r="J1581" s="4">
        <v>5.5</v>
      </c>
      <c r="K1581" s="4">
        <v>0</v>
      </c>
      <c r="L1581" s="4">
        <v>-999</v>
      </c>
      <c r="M1581" s="4">
        <v>-999</v>
      </c>
      <c r="N1581" s="4">
        <v>-999</v>
      </c>
      <c r="O1581" s="4">
        <v>0</v>
      </c>
      <c r="P1581" s="5">
        <v>-999</v>
      </c>
      <c r="Q1581" s="5">
        <v>-999</v>
      </c>
      <c r="R1581" s="5">
        <v>0.39700000000000002</v>
      </c>
      <c r="S1581" s="34">
        <f>ROUND((0.6105*(EXP((17.273*E1581)/(E1581+237.3))))*(100-H1581)/100,3)</f>
        <v>0.14499999999999999</v>
      </c>
      <c r="T1581" s="6">
        <f>IF(V1581&lt;V1582,L1581,0)</f>
        <v>0</v>
      </c>
      <c r="U1581" s="6">
        <f>IF(T1581&gt;0,M1581,-999)</f>
        <v>-999</v>
      </c>
      <c r="V1581">
        <v>199512</v>
      </c>
      <c r="W1581">
        <v>1995</v>
      </c>
    </row>
    <row r="1582" spans="1:23" x14ac:dyDescent="0.25">
      <c r="A1582" s="14">
        <v>35049</v>
      </c>
      <c r="B1582" s="3">
        <v>350</v>
      </c>
      <c r="C1582" s="4">
        <v>4.43</v>
      </c>
      <c r="D1582" s="5">
        <v>-5.6</v>
      </c>
      <c r="E1582" s="5">
        <v>-0.1</v>
      </c>
      <c r="F1582" s="5">
        <v>-9.6</v>
      </c>
      <c r="G1582" s="4">
        <v>86</v>
      </c>
      <c r="H1582" s="4">
        <v>56</v>
      </c>
      <c r="I1582" s="4">
        <v>0.7</v>
      </c>
      <c r="J1582" s="4">
        <v>4.2</v>
      </c>
      <c r="K1582" s="4">
        <v>0</v>
      </c>
      <c r="L1582" s="4">
        <v>-999</v>
      </c>
      <c r="M1582" s="4">
        <v>-999</v>
      </c>
      <c r="N1582" s="4">
        <v>-999</v>
      </c>
      <c r="O1582" s="4">
        <v>0</v>
      </c>
      <c r="P1582" s="5">
        <v>-999</v>
      </c>
      <c r="Q1582" s="5">
        <v>-999</v>
      </c>
      <c r="R1582" s="5">
        <v>0.34</v>
      </c>
      <c r="S1582" s="34">
        <f>ROUND((0.6105*(EXP((17.273*E1582)/(E1582+237.3))))*(100-H1582)/100,3)</f>
        <v>0.26700000000000002</v>
      </c>
      <c r="T1582" s="6">
        <f>IF(V1582&lt;V1583,L1582,0)</f>
        <v>0</v>
      </c>
      <c r="U1582" s="6">
        <f>IF(T1582&gt;0,M1582,-999)</f>
        <v>-999</v>
      </c>
      <c r="V1582">
        <v>199512</v>
      </c>
      <c r="W1582">
        <v>1995</v>
      </c>
    </row>
    <row r="1583" spans="1:23" x14ac:dyDescent="0.25">
      <c r="A1583" s="14">
        <v>35050</v>
      </c>
      <c r="B1583" s="3">
        <v>351</v>
      </c>
      <c r="C1583" s="4">
        <v>1.28</v>
      </c>
      <c r="D1583" s="5">
        <v>-7.3</v>
      </c>
      <c r="E1583" s="5">
        <v>-5.0999999999999996</v>
      </c>
      <c r="F1583" s="5">
        <v>-9.1999999999999993</v>
      </c>
      <c r="G1583" s="4">
        <v>95.1</v>
      </c>
      <c r="H1583" s="4">
        <v>90.6</v>
      </c>
      <c r="I1583" s="4">
        <v>3.4</v>
      </c>
      <c r="J1583" s="4">
        <v>8.1</v>
      </c>
      <c r="K1583" s="4">
        <v>0</v>
      </c>
      <c r="L1583" s="4">
        <v>-999</v>
      </c>
      <c r="M1583" s="4">
        <v>-999</v>
      </c>
      <c r="N1583" s="4">
        <v>-999</v>
      </c>
      <c r="O1583" s="4">
        <v>0</v>
      </c>
      <c r="P1583" s="5">
        <v>-999</v>
      </c>
      <c r="Q1583" s="5">
        <v>-999</v>
      </c>
      <c r="R1583" s="5">
        <v>0.377</v>
      </c>
      <c r="S1583" s="34">
        <f>ROUND((0.6105*(EXP((17.273*E1583)/(E1583+237.3))))*(100-H1583)/100,3)</f>
        <v>3.9E-2</v>
      </c>
      <c r="T1583" s="6">
        <f>IF(V1583&lt;V1584,L1583,0)</f>
        <v>0</v>
      </c>
      <c r="U1583" s="6">
        <f>IF(T1583&gt;0,M1583,-999)</f>
        <v>-999</v>
      </c>
      <c r="V1583">
        <v>199512</v>
      </c>
      <c r="W1583">
        <v>1995</v>
      </c>
    </row>
    <row r="1584" spans="1:23" x14ac:dyDescent="0.25">
      <c r="A1584" s="14">
        <v>35051</v>
      </c>
      <c r="B1584" s="3">
        <v>352</v>
      </c>
      <c r="C1584" s="4">
        <v>1.28</v>
      </c>
      <c r="D1584" s="5">
        <v>-5</v>
      </c>
      <c r="E1584" s="5">
        <v>-3</v>
      </c>
      <c r="F1584" s="5">
        <v>-6.6</v>
      </c>
      <c r="G1584" s="4">
        <v>90</v>
      </c>
      <c r="H1584" s="4">
        <v>75</v>
      </c>
      <c r="I1584" s="4">
        <v>1.1000000000000001</v>
      </c>
      <c r="J1584" s="4">
        <v>5.5</v>
      </c>
      <c r="K1584" s="4">
        <v>0</v>
      </c>
      <c r="L1584" s="4">
        <v>-999</v>
      </c>
      <c r="M1584" s="4">
        <v>-999</v>
      </c>
      <c r="N1584" s="4">
        <v>-999</v>
      </c>
      <c r="O1584" s="4">
        <v>0</v>
      </c>
      <c r="P1584" s="5">
        <v>-999</v>
      </c>
      <c r="Q1584" s="5">
        <v>-999</v>
      </c>
      <c r="R1584" s="5">
        <v>0.36699999999999999</v>
      </c>
      <c r="S1584" s="34">
        <f>ROUND((0.6105*(EXP((17.273*E1584)/(E1584+237.3))))*(100-H1584)/100,3)</f>
        <v>0.122</v>
      </c>
      <c r="T1584" s="6">
        <f>IF(V1584&lt;V1585,L1584,0)</f>
        <v>0</v>
      </c>
      <c r="U1584" s="6">
        <f>IF(T1584&gt;0,M1584,-999)</f>
        <v>-999</v>
      </c>
      <c r="V1584">
        <v>199512</v>
      </c>
      <c r="W1584">
        <v>1995</v>
      </c>
    </row>
    <row r="1585" spans="1:23" x14ac:dyDescent="0.25">
      <c r="A1585" s="14">
        <v>35052</v>
      </c>
      <c r="B1585" s="3">
        <v>353</v>
      </c>
      <c r="C1585" s="4">
        <v>0.48</v>
      </c>
      <c r="D1585" s="5">
        <v>-4.3</v>
      </c>
      <c r="E1585" s="5">
        <v>-1.7</v>
      </c>
      <c r="F1585" s="5">
        <v>-6</v>
      </c>
      <c r="G1585" s="4">
        <v>96</v>
      </c>
      <c r="H1585" s="4">
        <v>89.2</v>
      </c>
      <c r="I1585" s="4">
        <v>0.2</v>
      </c>
      <c r="J1585" s="4">
        <v>2.2000000000000002</v>
      </c>
      <c r="K1585" s="4">
        <v>0.6</v>
      </c>
      <c r="L1585" s="4">
        <v>-999</v>
      </c>
      <c r="M1585" s="4">
        <v>-999</v>
      </c>
      <c r="N1585" s="4">
        <v>-999</v>
      </c>
      <c r="O1585" s="4">
        <v>0</v>
      </c>
      <c r="P1585" s="5">
        <v>-999</v>
      </c>
      <c r="Q1585" s="5">
        <v>-999</v>
      </c>
      <c r="R1585" s="5">
        <v>0.48199999999999998</v>
      </c>
      <c r="S1585" s="34">
        <f>ROUND((0.6105*(EXP((17.273*E1585)/(E1585+237.3))))*(100-H1585)/100,3)</f>
        <v>5.8000000000000003E-2</v>
      </c>
      <c r="T1585" s="6">
        <f>IF(V1585&lt;V1586,L1585,0)</f>
        <v>0</v>
      </c>
      <c r="U1585" s="6">
        <f>IF(T1585&gt;0,M1585,-999)</f>
        <v>-999</v>
      </c>
      <c r="V1585">
        <v>199512</v>
      </c>
      <c r="W1585">
        <v>1995</v>
      </c>
    </row>
    <row r="1586" spans="1:23" x14ac:dyDescent="0.25">
      <c r="A1586" s="14">
        <v>35053</v>
      </c>
      <c r="B1586" s="3">
        <v>354</v>
      </c>
      <c r="C1586" s="4">
        <v>0.28999999999999998</v>
      </c>
      <c r="D1586" s="5">
        <v>-4.8</v>
      </c>
      <c r="E1586" s="5">
        <v>-3.2</v>
      </c>
      <c r="F1586" s="5">
        <v>-6.3</v>
      </c>
      <c r="G1586" s="4">
        <v>95</v>
      </c>
      <c r="H1586" s="4">
        <v>88.7</v>
      </c>
      <c r="I1586" s="4">
        <v>0.4</v>
      </c>
      <c r="J1586" s="4">
        <v>4.4000000000000004</v>
      </c>
      <c r="K1586" s="4">
        <v>6</v>
      </c>
      <c r="L1586" s="4">
        <v>-999</v>
      </c>
      <c r="M1586" s="4">
        <v>-999</v>
      </c>
      <c r="N1586" s="4">
        <v>-999</v>
      </c>
      <c r="O1586" s="4">
        <v>0</v>
      </c>
      <c r="P1586" s="5">
        <v>-999</v>
      </c>
      <c r="Q1586" s="5">
        <v>-999</v>
      </c>
      <c r="R1586" s="5">
        <v>0.42799999999999999</v>
      </c>
      <c r="S1586" s="34">
        <f>ROUND((0.6105*(EXP((17.273*E1586)/(E1586+237.3))))*(100-H1586)/100,3)</f>
        <v>5.3999999999999999E-2</v>
      </c>
      <c r="T1586" s="6">
        <f>IF(V1586&lt;V1587,L1586,0)</f>
        <v>0</v>
      </c>
      <c r="U1586" s="6">
        <f>IF(T1586&gt;0,M1586,-999)</f>
        <v>-999</v>
      </c>
      <c r="V1586">
        <v>199512</v>
      </c>
      <c r="W1586">
        <v>1995</v>
      </c>
    </row>
    <row r="1587" spans="1:23" x14ac:dyDescent="0.25">
      <c r="A1587" s="14">
        <v>35054</v>
      </c>
      <c r="B1587" s="3">
        <v>355</v>
      </c>
      <c r="C1587" s="4">
        <v>0.38</v>
      </c>
      <c r="D1587" s="5">
        <v>-7.1</v>
      </c>
      <c r="E1587" s="5">
        <v>-6</v>
      </c>
      <c r="F1587" s="5">
        <v>-8.6</v>
      </c>
      <c r="G1587" s="4">
        <v>96.4</v>
      </c>
      <c r="H1587" s="4">
        <v>94.7</v>
      </c>
      <c r="I1587" s="4">
        <v>1.4</v>
      </c>
      <c r="J1587" s="4">
        <v>5.2</v>
      </c>
      <c r="K1587" s="4">
        <v>0</v>
      </c>
      <c r="L1587" s="4">
        <v>-999</v>
      </c>
      <c r="M1587" s="4">
        <v>-999</v>
      </c>
      <c r="N1587" s="4">
        <v>-999</v>
      </c>
      <c r="O1587" s="4">
        <v>0</v>
      </c>
      <c r="P1587" s="5">
        <v>-999</v>
      </c>
      <c r="Q1587" s="5">
        <v>-999</v>
      </c>
      <c r="R1587" s="5">
        <v>0.36899999999999999</v>
      </c>
      <c r="S1587" s="34">
        <f>ROUND((0.6105*(EXP((17.273*E1587)/(E1587+237.3))))*(100-H1587)/100,3)</f>
        <v>2.1000000000000001E-2</v>
      </c>
      <c r="T1587" s="6">
        <f>IF(V1587&lt;V1588,L1587,0)</f>
        <v>0</v>
      </c>
      <c r="U1587" s="6">
        <f>IF(T1587&gt;0,M1587,-999)</f>
        <v>-999</v>
      </c>
      <c r="V1587">
        <v>199512</v>
      </c>
      <c r="W1587">
        <v>1995</v>
      </c>
    </row>
    <row r="1588" spans="1:23" x14ac:dyDescent="0.25">
      <c r="A1588" s="14">
        <v>35055</v>
      </c>
      <c r="B1588" s="3">
        <v>356</v>
      </c>
      <c r="C1588" s="4">
        <v>1.02</v>
      </c>
      <c r="D1588" s="5">
        <v>-10.1</v>
      </c>
      <c r="E1588" s="5">
        <v>-5.3</v>
      </c>
      <c r="F1588" s="5">
        <v>-13.2</v>
      </c>
      <c r="G1588" s="4">
        <v>93.4</v>
      </c>
      <c r="H1588" s="4">
        <v>89.4</v>
      </c>
      <c r="I1588" s="4">
        <v>0.4</v>
      </c>
      <c r="J1588" s="4">
        <v>3.4</v>
      </c>
      <c r="K1588" s="4">
        <v>15</v>
      </c>
      <c r="L1588" s="4">
        <v>-999</v>
      </c>
      <c r="M1588" s="4">
        <v>-999</v>
      </c>
      <c r="N1588" s="4">
        <v>-999</v>
      </c>
      <c r="O1588" s="4">
        <v>0</v>
      </c>
      <c r="P1588" s="5">
        <v>-999</v>
      </c>
      <c r="Q1588" s="5">
        <v>-999</v>
      </c>
      <c r="R1588" s="5">
        <v>0.36799999999999999</v>
      </c>
      <c r="S1588" s="34">
        <f>ROUND((0.6105*(EXP((17.273*E1588)/(E1588+237.3))))*(100-H1588)/100,3)</f>
        <v>4.3999999999999997E-2</v>
      </c>
      <c r="T1588" s="6">
        <f>IF(V1588&lt;V1589,L1588,0)</f>
        <v>0</v>
      </c>
      <c r="U1588" s="6">
        <f>IF(T1588&gt;0,M1588,-999)</f>
        <v>-999</v>
      </c>
      <c r="V1588">
        <v>199512</v>
      </c>
      <c r="W1588">
        <v>1995</v>
      </c>
    </row>
    <row r="1589" spans="1:23" x14ac:dyDescent="0.25">
      <c r="A1589" s="14">
        <v>35056</v>
      </c>
      <c r="B1589" s="3">
        <v>357</v>
      </c>
      <c r="C1589" s="4">
        <v>3.89</v>
      </c>
      <c r="D1589" s="5">
        <v>-8.1</v>
      </c>
      <c r="E1589" s="5">
        <v>0.4</v>
      </c>
      <c r="F1589" s="5">
        <v>-14.8</v>
      </c>
      <c r="G1589" s="4">
        <v>86.2</v>
      </c>
      <c r="H1589" s="4">
        <v>59.2</v>
      </c>
      <c r="I1589" s="4">
        <v>0.8</v>
      </c>
      <c r="J1589" s="4">
        <v>5.3</v>
      </c>
      <c r="K1589" s="4">
        <v>0</v>
      </c>
      <c r="L1589" s="4">
        <v>-999</v>
      </c>
      <c r="M1589" s="4">
        <v>-999</v>
      </c>
      <c r="N1589" s="4">
        <v>-999</v>
      </c>
      <c r="O1589" s="4">
        <v>0</v>
      </c>
      <c r="P1589" s="5">
        <v>-999</v>
      </c>
      <c r="Q1589" s="5">
        <v>-999</v>
      </c>
      <c r="R1589" s="5">
        <v>0.371</v>
      </c>
      <c r="S1589" s="34">
        <f>ROUND((0.6105*(EXP((17.273*E1589)/(E1589+237.3))))*(100-H1589)/100,3)</f>
        <v>0.25600000000000001</v>
      </c>
      <c r="T1589" s="6">
        <f>IF(V1589&lt;V1590,L1589,0)</f>
        <v>0</v>
      </c>
      <c r="U1589" s="6">
        <f>IF(T1589&gt;0,M1589,-999)</f>
        <v>-999</v>
      </c>
      <c r="V1589">
        <v>199512</v>
      </c>
      <c r="W1589">
        <v>1995</v>
      </c>
    </row>
    <row r="1590" spans="1:23" x14ac:dyDescent="0.25">
      <c r="A1590" s="14">
        <v>35057</v>
      </c>
      <c r="B1590" s="3">
        <v>358</v>
      </c>
      <c r="C1590" s="4">
        <v>5.04</v>
      </c>
      <c r="D1590" s="5">
        <v>-1.9</v>
      </c>
      <c r="E1590" s="5">
        <v>6.7</v>
      </c>
      <c r="F1590" s="5">
        <v>-8</v>
      </c>
      <c r="G1590" s="4">
        <v>48.6</v>
      </c>
      <c r="H1590" s="4">
        <v>24.3</v>
      </c>
      <c r="I1590" s="4">
        <v>0.7</v>
      </c>
      <c r="J1590" s="4">
        <v>3.2</v>
      </c>
      <c r="K1590" s="4">
        <v>0</v>
      </c>
      <c r="L1590" s="4">
        <v>-999</v>
      </c>
      <c r="M1590" s="4">
        <v>-999</v>
      </c>
      <c r="N1590" s="4">
        <v>-999</v>
      </c>
      <c r="O1590" s="4">
        <v>0.1</v>
      </c>
      <c r="P1590" s="5">
        <v>-999</v>
      </c>
      <c r="Q1590" s="5">
        <v>-999</v>
      </c>
      <c r="R1590" s="5">
        <v>0.23799999999999999</v>
      </c>
      <c r="S1590" s="34">
        <f>ROUND((0.6105*(EXP((17.273*E1590)/(E1590+237.3))))*(100-H1590)/100,3)</f>
        <v>0.74299999999999999</v>
      </c>
      <c r="T1590" s="6">
        <f>IF(V1590&lt;V1591,L1590,0)</f>
        <v>0</v>
      </c>
      <c r="U1590" s="6">
        <f>IF(T1590&gt;0,M1590,-999)</f>
        <v>-999</v>
      </c>
      <c r="V1590">
        <v>199512</v>
      </c>
      <c r="W1590">
        <v>1995</v>
      </c>
    </row>
    <row r="1591" spans="1:23" x14ac:dyDescent="0.25">
      <c r="A1591" s="14">
        <v>35058</v>
      </c>
      <c r="B1591" s="3">
        <v>359</v>
      </c>
      <c r="C1591" s="4">
        <v>4.95</v>
      </c>
      <c r="D1591" s="5">
        <v>-4.7</v>
      </c>
      <c r="E1591" s="5">
        <v>2.4</v>
      </c>
      <c r="F1591" s="5">
        <v>-10.3</v>
      </c>
      <c r="G1591" s="4">
        <v>50.8</v>
      </c>
      <c r="H1591" s="4">
        <v>27.2</v>
      </c>
      <c r="I1591" s="4">
        <v>0.4</v>
      </c>
      <c r="J1591" s="4">
        <v>3.1</v>
      </c>
      <c r="K1591" s="4">
        <v>0</v>
      </c>
      <c r="L1591" s="4">
        <v>-999</v>
      </c>
      <c r="M1591" s="4">
        <v>-999</v>
      </c>
      <c r="N1591" s="4">
        <v>-999</v>
      </c>
      <c r="O1591" s="4">
        <v>0</v>
      </c>
      <c r="P1591" s="5">
        <v>-999</v>
      </c>
      <c r="Q1591" s="5">
        <v>-999</v>
      </c>
      <c r="R1591" s="5">
        <v>0.19700000000000001</v>
      </c>
      <c r="S1591" s="34">
        <f>ROUND((0.6105*(EXP((17.273*E1591)/(E1591+237.3))))*(100-H1591)/100,3)</f>
        <v>0.52800000000000002</v>
      </c>
      <c r="T1591" s="6">
        <f>IF(V1591&lt;V1592,L1591,0)</f>
        <v>0</v>
      </c>
      <c r="U1591" s="6">
        <f>IF(T1591&gt;0,M1591,-999)</f>
        <v>-999</v>
      </c>
      <c r="V1591">
        <v>199512</v>
      </c>
      <c r="W1591">
        <v>1995</v>
      </c>
    </row>
    <row r="1592" spans="1:23" x14ac:dyDescent="0.25">
      <c r="A1592" s="14">
        <v>35059</v>
      </c>
      <c r="B1592" s="3">
        <v>360</v>
      </c>
      <c r="C1592" s="4">
        <v>4.53</v>
      </c>
      <c r="D1592" s="5">
        <v>-5.8</v>
      </c>
      <c r="E1592" s="5">
        <v>1.5</v>
      </c>
      <c r="F1592" s="5">
        <v>-10.4</v>
      </c>
      <c r="G1592" s="4">
        <v>67.900000000000006</v>
      </c>
      <c r="H1592" s="4">
        <v>37.200000000000003</v>
      </c>
      <c r="I1592" s="4">
        <v>0.3</v>
      </c>
      <c r="J1592" s="4">
        <v>2.5</v>
      </c>
      <c r="K1592" s="4">
        <v>0</v>
      </c>
      <c r="L1592" s="4">
        <v>-999</v>
      </c>
      <c r="M1592" s="4">
        <v>-999</v>
      </c>
      <c r="N1592" s="4">
        <v>-999</v>
      </c>
      <c r="O1592" s="4">
        <v>0</v>
      </c>
      <c r="P1592" s="5">
        <v>-999</v>
      </c>
      <c r="Q1592" s="5">
        <v>-999</v>
      </c>
      <c r="R1592" s="5">
        <v>0.253</v>
      </c>
      <c r="S1592" s="34">
        <f>ROUND((0.6105*(EXP((17.273*E1592)/(E1592+237.3))))*(100-H1592)/100,3)</f>
        <v>0.42699999999999999</v>
      </c>
      <c r="T1592" s="6">
        <f>IF(V1592&lt;V1593,L1592,0)</f>
        <v>0</v>
      </c>
      <c r="U1592" s="6">
        <f>IF(T1592&gt;0,M1592,-999)</f>
        <v>-999</v>
      </c>
      <c r="V1592">
        <v>199512</v>
      </c>
      <c r="W1592">
        <v>1995</v>
      </c>
    </row>
    <row r="1593" spans="1:23" x14ac:dyDescent="0.25">
      <c r="A1593" s="14">
        <v>35060</v>
      </c>
      <c r="B1593" s="3">
        <v>361</v>
      </c>
      <c r="C1593" s="4">
        <v>3.08</v>
      </c>
      <c r="D1593" s="5">
        <v>-5.0999999999999996</v>
      </c>
      <c r="E1593" s="5">
        <v>-0.7</v>
      </c>
      <c r="F1593" s="5">
        <v>-8.1999999999999993</v>
      </c>
      <c r="G1593" s="4">
        <v>69.7</v>
      </c>
      <c r="H1593" s="4">
        <v>46.9</v>
      </c>
      <c r="I1593" s="4">
        <v>0.3</v>
      </c>
      <c r="J1593" s="4">
        <v>3.1</v>
      </c>
      <c r="K1593" s="4">
        <v>0.6</v>
      </c>
      <c r="L1593" s="4">
        <v>-999</v>
      </c>
      <c r="M1593" s="4">
        <v>-999</v>
      </c>
      <c r="N1593" s="4">
        <v>-999</v>
      </c>
      <c r="O1593" s="4">
        <v>0</v>
      </c>
      <c r="P1593" s="5">
        <v>-999</v>
      </c>
      <c r="Q1593" s="5">
        <v>-999</v>
      </c>
      <c r="R1593" s="5">
        <v>0.27200000000000002</v>
      </c>
      <c r="S1593" s="34">
        <f>ROUND((0.6105*(EXP((17.273*E1593)/(E1593+237.3))))*(100-H1593)/100,3)</f>
        <v>0.308</v>
      </c>
      <c r="T1593" s="6">
        <f>IF(V1593&lt;V1594,L1593,0)</f>
        <v>0</v>
      </c>
      <c r="U1593" s="6">
        <f>IF(T1593&gt;0,M1593,-999)</f>
        <v>-999</v>
      </c>
      <c r="V1593">
        <v>199512</v>
      </c>
      <c r="W1593">
        <v>1995</v>
      </c>
    </row>
    <row r="1594" spans="1:23" x14ac:dyDescent="0.25">
      <c r="A1594" s="14">
        <v>35061</v>
      </c>
      <c r="B1594" s="3">
        <v>362</v>
      </c>
      <c r="C1594" s="4">
        <v>2.09</v>
      </c>
      <c r="D1594" s="5">
        <v>-5.7</v>
      </c>
      <c r="E1594" s="5">
        <v>-3.2</v>
      </c>
      <c r="F1594" s="5">
        <v>-7.9</v>
      </c>
      <c r="G1594" s="4">
        <v>87.6</v>
      </c>
      <c r="H1594" s="4">
        <v>70.8</v>
      </c>
      <c r="I1594" s="4">
        <v>1.3</v>
      </c>
      <c r="J1594" s="4">
        <v>7.3</v>
      </c>
      <c r="K1594" s="4">
        <v>6</v>
      </c>
      <c r="L1594" s="4">
        <v>-999</v>
      </c>
      <c r="M1594" s="4">
        <v>-999</v>
      </c>
      <c r="N1594" s="4">
        <v>-999</v>
      </c>
      <c r="O1594" s="4">
        <v>0</v>
      </c>
      <c r="P1594" s="5">
        <v>-999</v>
      </c>
      <c r="Q1594" s="5">
        <v>-999</v>
      </c>
      <c r="R1594" s="5">
        <v>0.34100000000000003</v>
      </c>
      <c r="S1594" s="34">
        <f>ROUND((0.6105*(EXP((17.273*E1594)/(E1594+237.3))))*(100-H1594)/100,3)</f>
        <v>0.14099999999999999</v>
      </c>
      <c r="T1594" s="6">
        <f>IF(V1594&lt;V1595,L1594,0)</f>
        <v>0</v>
      </c>
      <c r="U1594" s="6">
        <f>IF(T1594&gt;0,M1594,-999)</f>
        <v>-999</v>
      </c>
      <c r="V1594">
        <v>199512</v>
      </c>
      <c r="W1594">
        <v>1995</v>
      </c>
    </row>
    <row r="1595" spans="1:23" x14ac:dyDescent="0.25">
      <c r="A1595" s="14">
        <v>35062</v>
      </c>
      <c r="B1595" s="3">
        <v>363</v>
      </c>
      <c r="C1595" s="4">
        <v>0.96</v>
      </c>
      <c r="D1595" s="5">
        <v>-4.3</v>
      </c>
      <c r="E1595" s="5">
        <v>-2.2000000000000002</v>
      </c>
      <c r="F1595" s="5">
        <v>-5.9</v>
      </c>
      <c r="G1595" s="4">
        <v>96</v>
      </c>
      <c r="H1595" s="4">
        <v>92.7</v>
      </c>
      <c r="I1595" s="4">
        <v>1.3</v>
      </c>
      <c r="J1595" s="4">
        <v>9.1999999999999993</v>
      </c>
      <c r="K1595" s="4">
        <v>0</v>
      </c>
      <c r="L1595" s="4">
        <v>-999</v>
      </c>
      <c r="M1595" s="4">
        <v>-999</v>
      </c>
      <c r="N1595" s="4">
        <v>-999</v>
      </c>
      <c r="O1595" s="4">
        <v>0</v>
      </c>
      <c r="P1595" s="5">
        <v>-999</v>
      </c>
      <c r="Q1595" s="5">
        <v>-999</v>
      </c>
      <c r="R1595" s="5">
        <v>0.48299999999999998</v>
      </c>
      <c r="S1595" s="34">
        <f>ROUND((0.6105*(EXP((17.273*E1595)/(E1595+237.3))))*(100-H1595)/100,3)</f>
        <v>3.7999999999999999E-2</v>
      </c>
      <c r="T1595" s="6">
        <f>IF(V1595&lt;V1596,L1595,0)</f>
        <v>0</v>
      </c>
      <c r="U1595" s="6">
        <f>IF(T1595&gt;0,M1595,-999)</f>
        <v>-999</v>
      </c>
      <c r="V1595">
        <v>199512</v>
      </c>
      <c r="W1595">
        <v>1995</v>
      </c>
    </row>
    <row r="1596" spans="1:23" x14ac:dyDescent="0.25">
      <c r="A1596" s="14">
        <v>35063</v>
      </c>
      <c r="B1596" s="3">
        <v>364</v>
      </c>
      <c r="C1596" s="4">
        <v>0.26</v>
      </c>
      <c r="D1596" s="5">
        <v>-3.4</v>
      </c>
      <c r="E1596" s="5">
        <v>-1.5</v>
      </c>
      <c r="F1596" s="5">
        <v>-5.6</v>
      </c>
      <c r="G1596" s="4">
        <v>97.9</v>
      </c>
      <c r="H1596" s="4">
        <v>96</v>
      </c>
      <c r="I1596" s="4">
        <v>0.3</v>
      </c>
      <c r="J1596" s="4">
        <v>2.2999999999999998</v>
      </c>
      <c r="K1596" s="4">
        <v>15</v>
      </c>
      <c r="L1596" s="4">
        <v>-999</v>
      </c>
      <c r="M1596" s="4">
        <v>-999</v>
      </c>
      <c r="N1596" s="4">
        <v>-999</v>
      </c>
      <c r="O1596" s="4">
        <v>0</v>
      </c>
      <c r="P1596" s="5">
        <v>-999</v>
      </c>
      <c r="Q1596" s="5">
        <v>-999</v>
      </c>
      <c r="R1596" s="5">
        <v>0.52700000000000002</v>
      </c>
      <c r="S1596" s="34">
        <f>ROUND((0.6105*(EXP((17.273*E1596)/(E1596+237.3))))*(100-H1596)/100,3)</f>
        <v>2.1999999999999999E-2</v>
      </c>
      <c r="T1596" s="6">
        <f>IF(V1596&lt;V1597,L1596,0)</f>
        <v>0</v>
      </c>
      <c r="U1596" s="6">
        <f>IF(T1596&gt;0,M1596,-999)</f>
        <v>-999</v>
      </c>
      <c r="V1596">
        <v>199512</v>
      </c>
      <c r="W1596">
        <v>1995</v>
      </c>
    </row>
    <row r="1597" spans="1:23" x14ac:dyDescent="0.25">
      <c r="A1597" s="14">
        <v>35064</v>
      </c>
      <c r="B1597" s="3">
        <v>365</v>
      </c>
      <c r="C1597" s="4">
        <v>0.38</v>
      </c>
      <c r="D1597" s="5">
        <v>-3.8</v>
      </c>
      <c r="E1597" s="5">
        <v>-2.1</v>
      </c>
      <c r="F1597" s="5">
        <v>-5</v>
      </c>
      <c r="G1597" s="4">
        <v>96.9</v>
      </c>
      <c r="H1597" s="4">
        <v>90</v>
      </c>
      <c r="I1597" s="4">
        <v>0.5</v>
      </c>
      <c r="J1597" s="4">
        <v>2.9</v>
      </c>
      <c r="K1597" s="4">
        <v>0</v>
      </c>
      <c r="L1597" s="4">
        <v>-999</v>
      </c>
      <c r="M1597" s="4">
        <v>-999</v>
      </c>
      <c r="N1597" s="4">
        <v>-999</v>
      </c>
      <c r="O1597" s="4">
        <v>0</v>
      </c>
      <c r="P1597" s="5">
        <v>-999</v>
      </c>
      <c r="Q1597" s="5">
        <v>-999</v>
      </c>
      <c r="R1597" s="5">
        <v>0.47199999999999998</v>
      </c>
      <c r="S1597" s="34">
        <f>ROUND((0.6105*(EXP((17.273*E1597)/(E1597+237.3))))*(100-H1597)/100,3)</f>
        <v>5.1999999999999998E-2</v>
      </c>
      <c r="T1597" s="6">
        <f>IF(V1597&lt;V1598,L1597,0)</f>
        <v>-999</v>
      </c>
      <c r="U1597" s="6">
        <f>IF(T1597&gt;0,M1597,-999)</f>
        <v>-999</v>
      </c>
      <c r="V1597">
        <v>199512</v>
      </c>
      <c r="W1597">
        <v>1995</v>
      </c>
    </row>
    <row r="1598" spans="1:23" x14ac:dyDescent="0.25">
      <c r="A1598" s="14">
        <v>35065</v>
      </c>
      <c r="B1598" s="3">
        <v>1</v>
      </c>
      <c r="C1598" s="4">
        <v>0.24</v>
      </c>
      <c r="D1598" s="5">
        <v>-3.4</v>
      </c>
      <c r="E1598" s="5">
        <v>-1.3</v>
      </c>
      <c r="F1598" s="5">
        <v>-5.6</v>
      </c>
      <c r="G1598" s="4">
        <v>96.7</v>
      </c>
      <c r="H1598" s="4">
        <v>91</v>
      </c>
      <c r="I1598" s="4">
        <v>0.2</v>
      </c>
      <c r="J1598" s="4">
        <v>1.8</v>
      </c>
      <c r="K1598" s="4">
        <v>10</v>
      </c>
      <c r="L1598" s="4">
        <v>-999</v>
      </c>
      <c r="M1598" s="4">
        <v>-999</v>
      </c>
      <c r="N1598" s="5">
        <v>-999</v>
      </c>
      <c r="O1598" s="5">
        <v>0</v>
      </c>
      <c r="P1598" s="5">
        <v>-999</v>
      </c>
      <c r="Q1598" s="5">
        <v>-999</v>
      </c>
      <c r="R1598" s="4">
        <v>0.50600000000000001</v>
      </c>
      <c r="S1598" s="34">
        <f>ROUND((0.6105*(EXP((17.273*E1598)/(E1598+237.3))))*(100-H1598)/100,3)</f>
        <v>0.05</v>
      </c>
      <c r="T1598" s="6">
        <f>IF(V1598&lt;V1599,L1598,0)</f>
        <v>0</v>
      </c>
      <c r="U1598" s="6">
        <f>IF(T1598&gt;0,M1598,-999)</f>
        <v>-999</v>
      </c>
      <c r="V1598">
        <v>199601</v>
      </c>
      <c r="W1598">
        <v>1996</v>
      </c>
    </row>
    <row r="1599" spans="1:23" x14ac:dyDescent="0.25">
      <c r="A1599" s="14">
        <v>35066</v>
      </c>
      <c r="B1599" s="3">
        <v>2</v>
      </c>
      <c r="C1599" s="4">
        <v>0.48</v>
      </c>
      <c r="D1599" s="5">
        <v>-0.7</v>
      </c>
      <c r="E1599" s="5">
        <v>1.1000000000000001</v>
      </c>
      <c r="F1599" s="5">
        <v>-2.4</v>
      </c>
      <c r="G1599" s="4">
        <v>97.8</v>
      </c>
      <c r="H1599" s="4">
        <v>89.4</v>
      </c>
      <c r="I1599" s="4">
        <v>1.5</v>
      </c>
      <c r="J1599" s="4">
        <v>5.9</v>
      </c>
      <c r="K1599" s="4">
        <v>5.6</v>
      </c>
      <c r="L1599" s="4">
        <v>-999</v>
      </c>
      <c r="M1599" s="4">
        <v>-999</v>
      </c>
      <c r="N1599" s="5">
        <v>-999</v>
      </c>
      <c r="O1599" s="5">
        <v>0</v>
      </c>
      <c r="P1599" s="5">
        <v>-999</v>
      </c>
      <c r="Q1599" s="5">
        <v>-999</v>
      </c>
      <c r="R1599" s="4">
        <v>0.59299999999999997</v>
      </c>
      <c r="S1599" s="34">
        <f>ROUND((0.6105*(EXP((17.273*E1599)/(E1599+237.3))))*(100-H1599)/100,3)</f>
        <v>7.0000000000000007E-2</v>
      </c>
      <c r="T1599" s="6">
        <f>IF(V1599&lt;V1600,L1599,0)</f>
        <v>0</v>
      </c>
      <c r="U1599" s="6">
        <f>IF(T1599&gt;0,M1599,-999)</f>
        <v>-999</v>
      </c>
      <c r="V1599">
        <v>199601</v>
      </c>
      <c r="W1599">
        <v>1996</v>
      </c>
    </row>
    <row r="1600" spans="1:23" x14ac:dyDescent="0.25">
      <c r="A1600" s="14">
        <v>35067</v>
      </c>
      <c r="B1600" s="3">
        <v>3</v>
      </c>
      <c r="C1600" s="4">
        <v>2.58</v>
      </c>
      <c r="D1600" s="5">
        <v>-7</v>
      </c>
      <c r="E1600" s="5">
        <v>-1.5</v>
      </c>
      <c r="F1600" s="5">
        <v>-13.8</v>
      </c>
      <c r="G1600" s="4">
        <v>94.4</v>
      </c>
      <c r="H1600" s="4">
        <v>85</v>
      </c>
      <c r="I1600" s="4">
        <v>1.5</v>
      </c>
      <c r="J1600" s="4">
        <v>5.3</v>
      </c>
      <c r="K1600" s="4">
        <v>5</v>
      </c>
      <c r="L1600" s="4">
        <v>-999</v>
      </c>
      <c r="M1600" s="4">
        <v>-999</v>
      </c>
      <c r="N1600" s="5">
        <v>-999</v>
      </c>
      <c r="O1600" s="5">
        <v>0</v>
      </c>
      <c r="P1600" s="5">
        <v>-999</v>
      </c>
      <c r="Q1600" s="5">
        <v>-999</v>
      </c>
      <c r="R1600" s="4">
        <v>0.46700000000000003</v>
      </c>
      <c r="S1600" s="34">
        <f>ROUND((0.6105*(EXP((17.273*E1600)/(E1600+237.3))))*(100-H1600)/100,3)</f>
        <v>8.2000000000000003E-2</v>
      </c>
      <c r="T1600" s="6">
        <f>IF(V1600&lt;V1601,L1600,0)</f>
        <v>0</v>
      </c>
      <c r="U1600" s="6">
        <f>IF(T1600&gt;0,M1600,-999)</f>
        <v>-999</v>
      </c>
      <c r="V1600">
        <v>199601</v>
      </c>
      <c r="W1600">
        <v>1996</v>
      </c>
    </row>
    <row r="1601" spans="1:23" x14ac:dyDescent="0.25">
      <c r="A1601" s="14">
        <v>35068</v>
      </c>
      <c r="B1601" s="3">
        <v>4</v>
      </c>
      <c r="C1601" s="4">
        <v>0.87</v>
      </c>
      <c r="D1601" s="5">
        <v>-13.5</v>
      </c>
      <c r="E1601" s="5">
        <v>-10.9</v>
      </c>
      <c r="F1601" s="5">
        <v>-16.3</v>
      </c>
      <c r="G1601" s="4">
        <v>90</v>
      </c>
      <c r="H1601" s="4">
        <v>82.5</v>
      </c>
      <c r="I1601" s="4">
        <v>0.3</v>
      </c>
      <c r="J1601" s="4">
        <v>2.6</v>
      </c>
      <c r="K1601" s="4">
        <v>2.2000000000000002</v>
      </c>
      <c r="L1601" s="4">
        <v>-999</v>
      </c>
      <c r="M1601" s="4">
        <v>-999</v>
      </c>
      <c r="N1601" s="5">
        <v>-999</v>
      </c>
      <c r="O1601" s="5">
        <v>0.1</v>
      </c>
      <c r="P1601" s="5">
        <v>-999</v>
      </c>
      <c r="Q1601" s="5">
        <v>-999</v>
      </c>
      <c r="R1601" s="4">
        <v>0.219</v>
      </c>
      <c r="S1601" s="34">
        <f>ROUND((0.6105*(EXP((17.273*E1601)/(E1601+237.3))))*(100-H1601)/100,3)</f>
        <v>4.7E-2</v>
      </c>
      <c r="T1601" s="6">
        <f>IF(V1601&lt;V1602,L1601,0)</f>
        <v>0</v>
      </c>
      <c r="U1601" s="6">
        <f>IF(T1601&gt;0,M1601,-999)</f>
        <v>-999</v>
      </c>
      <c r="V1601">
        <v>199601</v>
      </c>
      <c r="W1601">
        <v>1996</v>
      </c>
    </row>
    <row r="1602" spans="1:23" x14ac:dyDescent="0.25">
      <c r="A1602" s="14">
        <v>35069</v>
      </c>
      <c r="B1602" s="3">
        <v>5</v>
      </c>
      <c r="C1602" s="4">
        <v>2.2400000000000002</v>
      </c>
      <c r="D1602" s="5">
        <v>-13.3</v>
      </c>
      <c r="E1602" s="5">
        <v>-4.9000000000000004</v>
      </c>
      <c r="F1602" s="5">
        <v>-18.5</v>
      </c>
      <c r="G1602" s="4">
        <v>87.5</v>
      </c>
      <c r="H1602" s="4">
        <v>64</v>
      </c>
      <c r="I1602" s="4">
        <v>0.2</v>
      </c>
      <c r="J1602" s="4">
        <v>1.7</v>
      </c>
      <c r="K1602" s="4">
        <v>2.6</v>
      </c>
      <c r="L1602" s="4">
        <v>-999</v>
      </c>
      <c r="M1602" s="4">
        <v>-999</v>
      </c>
      <c r="N1602" s="5">
        <v>-999</v>
      </c>
      <c r="O1602" s="5">
        <v>0.1</v>
      </c>
      <c r="P1602" s="5">
        <v>-999</v>
      </c>
      <c r="Q1602" s="5">
        <v>-999</v>
      </c>
      <c r="R1602" s="4">
        <v>0.27200000000000002</v>
      </c>
      <c r="S1602" s="34">
        <f>ROUND((0.6105*(EXP((17.273*E1602)/(E1602+237.3))))*(100-H1602)/100,3)</f>
        <v>0.153</v>
      </c>
      <c r="T1602" s="6">
        <f>IF(V1602&lt;V1603,L1602,0)</f>
        <v>0</v>
      </c>
      <c r="U1602" s="6">
        <f>IF(T1602&gt;0,M1602,-999)</f>
        <v>-999</v>
      </c>
      <c r="V1602">
        <v>199601</v>
      </c>
      <c r="W1602">
        <v>1996</v>
      </c>
    </row>
    <row r="1603" spans="1:23" x14ac:dyDescent="0.25">
      <c r="A1603" s="14">
        <v>35070</v>
      </c>
      <c r="B1603" s="3">
        <v>6</v>
      </c>
      <c r="C1603" s="4">
        <v>0.54</v>
      </c>
      <c r="D1603" s="5">
        <v>-5.7</v>
      </c>
      <c r="E1603" s="5">
        <v>-2.2000000000000002</v>
      </c>
      <c r="F1603" s="5">
        <v>-11.1</v>
      </c>
      <c r="G1603" s="4">
        <v>94.9</v>
      </c>
      <c r="H1603" s="4">
        <v>87</v>
      </c>
      <c r="I1603" s="4">
        <v>1.4</v>
      </c>
      <c r="J1603" s="4">
        <v>6.7</v>
      </c>
      <c r="K1603" s="4">
        <v>0.6</v>
      </c>
      <c r="L1603" s="4">
        <v>-999</v>
      </c>
      <c r="M1603" s="4">
        <v>-999</v>
      </c>
      <c r="N1603" s="5">
        <v>-999</v>
      </c>
      <c r="O1603" s="5">
        <v>0.1</v>
      </c>
      <c r="P1603" s="5">
        <v>-999</v>
      </c>
      <c r="Q1603" s="5">
        <v>-999</v>
      </c>
      <c r="R1603" s="4">
        <v>0.45200000000000001</v>
      </c>
      <c r="S1603" s="34">
        <f>ROUND((0.6105*(EXP((17.273*E1603)/(E1603+237.3))))*(100-H1603)/100,3)</f>
        <v>6.8000000000000005E-2</v>
      </c>
      <c r="T1603" s="6">
        <f>IF(V1603&lt;V1604,L1603,0)</f>
        <v>0</v>
      </c>
      <c r="U1603" s="6">
        <f>IF(T1603&gt;0,M1603,-999)</f>
        <v>-999</v>
      </c>
      <c r="V1603">
        <v>199601</v>
      </c>
      <c r="W1603">
        <v>1996</v>
      </c>
    </row>
    <row r="1604" spans="1:23" x14ac:dyDescent="0.25">
      <c r="A1604" s="14">
        <v>35071</v>
      </c>
      <c r="B1604" s="3">
        <v>7</v>
      </c>
      <c r="C1604" s="4">
        <v>2.12</v>
      </c>
      <c r="D1604" s="5">
        <v>-1.5</v>
      </c>
      <c r="E1604" s="5">
        <v>3.3</v>
      </c>
      <c r="F1604" s="5">
        <v>-3.1</v>
      </c>
      <c r="G1604" s="4">
        <v>95.5</v>
      </c>
      <c r="H1604" s="4">
        <v>78.3</v>
      </c>
      <c r="I1604" s="4">
        <v>0.8</v>
      </c>
      <c r="J1604" s="4">
        <v>6</v>
      </c>
      <c r="K1604" s="4">
        <v>1.8</v>
      </c>
      <c r="L1604" s="4">
        <v>-999</v>
      </c>
      <c r="M1604" s="4">
        <v>-999</v>
      </c>
      <c r="N1604" s="5">
        <v>-999</v>
      </c>
      <c r="O1604" s="5">
        <v>0.1</v>
      </c>
      <c r="P1604" s="5">
        <v>-999</v>
      </c>
      <c r="Q1604" s="5">
        <v>-999</v>
      </c>
      <c r="R1604" s="4">
        <v>0.60599999999999998</v>
      </c>
      <c r="S1604" s="34">
        <f>ROUND((0.6105*(EXP((17.273*E1604)/(E1604+237.3))))*(100-H1604)/100,3)</f>
        <v>0.16800000000000001</v>
      </c>
      <c r="T1604" s="6">
        <f>IF(V1604&lt;V1605,L1604,0)</f>
        <v>0</v>
      </c>
      <c r="U1604" s="6">
        <f>IF(T1604&gt;0,M1604,-999)</f>
        <v>-999</v>
      </c>
      <c r="V1604">
        <v>199601</v>
      </c>
      <c r="W1604">
        <v>1996</v>
      </c>
    </row>
    <row r="1605" spans="1:23" x14ac:dyDescent="0.25">
      <c r="A1605" s="14">
        <v>35072</v>
      </c>
      <c r="B1605" s="3">
        <v>8</v>
      </c>
      <c r="C1605" s="4">
        <v>4.7300000000000004</v>
      </c>
      <c r="D1605" s="5">
        <v>-2.5</v>
      </c>
      <c r="E1605" s="5">
        <v>2.7</v>
      </c>
      <c r="F1605" s="5">
        <v>-5.4</v>
      </c>
      <c r="G1605" s="4">
        <v>86.1</v>
      </c>
      <c r="H1605" s="4">
        <v>58</v>
      </c>
      <c r="I1605" s="4">
        <v>1.4</v>
      </c>
      <c r="J1605" s="4">
        <v>5.9</v>
      </c>
      <c r="K1605" s="4">
        <v>0</v>
      </c>
      <c r="L1605" s="4">
        <v>-999</v>
      </c>
      <c r="M1605" s="4">
        <v>-999</v>
      </c>
      <c r="N1605" s="5">
        <v>-999</v>
      </c>
      <c r="O1605" s="5">
        <v>0.1</v>
      </c>
      <c r="P1605" s="5">
        <v>-999</v>
      </c>
      <c r="Q1605" s="5">
        <v>-999</v>
      </c>
      <c r="R1605" s="4">
        <v>0.42899999999999999</v>
      </c>
      <c r="S1605" s="34">
        <f>ROUND((0.6105*(EXP((17.273*E1605)/(E1605+237.3))))*(100-H1605)/100,3)</f>
        <v>0.311</v>
      </c>
      <c r="T1605" s="6">
        <f>IF(V1605&lt;V1606,L1605,0)</f>
        <v>0</v>
      </c>
      <c r="U1605" s="6">
        <f>IF(T1605&gt;0,M1605,-999)</f>
        <v>-999</v>
      </c>
      <c r="V1605">
        <v>199601</v>
      </c>
      <c r="W1605">
        <v>1996</v>
      </c>
    </row>
    <row r="1606" spans="1:23" x14ac:dyDescent="0.25">
      <c r="A1606" s="14">
        <v>35073</v>
      </c>
      <c r="B1606" s="3">
        <v>9</v>
      </c>
      <c r="C1606" s="4">
        <v>1.92</v>
      </c>
      <c r="D1606" s="5">
        <v>-3.5</v>
      </c>
      <c r="E1606" s="5">
        <v>-0.7</v>
      </c>
      <c r="F1606" s="5">
        <v>-6.7</v>
      </c>
      <c r="G1606" s="4">
        <v>94.2</v>
      </c>
      <c r="H1606" s="4">
        <v>84.9</v>
      </c>
      <c r="I1606" s="4">
        <v>2</v>
      </c>
      <c r="J1606" s="4">
        <v>6.7</v>
      </c>
      <c r="K1606" s="4">
        <v>0</v>
      </c>
      <c r="L1606" s="4">
        <v>-999</v>
      </c>
      <c r="M1606" s="4">
        <v>-999</v>
      </c>
      <c r="N1606" s="5">
        <v>-999</v>
      </c>
      <c r="O1606" s="5">
        <v>0.1</v>
      </c>
      <c r="P1606" s="5">
        <v>-999</v>
      </c>
      <c r="Q1606" s="5">
        <v>-999</v>
      </c>
      <c r="R1606" s="4">
        <v>0.49299999999999999</v>
      </c>
      <c r="S1606" s="34">
        <f>ROUND((0.6105*(EXP((17.273*E1606)/(E1606+237.3))))*(100-H1606)/100,3)</f>
        <v>8.7999999999999995E-2</v>
      </c>
      <c r="T1606" s="6">
        <f>IF(V1606&lt;V1607,L1606,0)</f>
        <v>0</v>
      </c>
      <c r="U1606" s="6">
        <f>IF(T1606&gt;0,M1606,-999)</f>
        <v>-999</v>
      </c>
      <c r="V1606">
        <v>199601</v>
      </c>
      <c r="W1606">
        <v>1996</v>
      </c>
    </row>
    <row r="1607" spans="1:23" x14ac:dyDescent="0.25">
      <c r="A1607" s="14">
        <v>35074</v>
      </c>
      <c r="B1607" s="3">
        <v>10</v>
      </c>
      <c r="C1607" s="4">
        <v>0.96</v>
      </c>
      <c r="D1607" s="5">
        <v>-3</v>
      </c>
      <c r="E1607" s="5">
        <v>-1.4</v>
      </c>
      <c r="F1607" s="5">
        <v>-5</v>
      </c>
      <c r="G1607" s="4">
        <v>85.3</v>
      </c>
      <c r="H1607" s="4">
        <v>75.599999999999994</v>
      </c>
      <c r="I1607" s="4">
        <v>2.8</v>
      </c>
      <c r="J1607" s="4">
        <v>6.5</v>
      </c>
      <c r="K1607" s="4">
        <v>0</v>
      </c>
      <c r="L1607" s="4">
        <v>-999</v>
      </c>
      <c r="M1607" s="4">
        <v>-999</v>
      </c>
      <c r="N1607" s="5">
        <v>-999</v>
      </c>
      <c r="O1607" s="5">
        <v>0.1</v>
      </c>
      <c r="P1607" s="5">
        <v>-999</v>
      </c>
      <c r="Q1607" s="5">
        <v>-999</v>
      </c>
      <c r="R1607" s="4">
        <v>0.41699999999999998</v>
      </c>
      <c r="S1607" s="34">
        <f>ROUND((0.6105*(EXP((17.273*E1607)/(E1607+237.3))))*(100-H1607)/100,3)</f>
        <v>0.13400000000000001</v>
      </c>
      <c r="T1607" s="6">
        <f>IF(V1607&lt;V1608,L1607,0)</f>
        <v>0</v>
      </c>
      <c r="U1607" s="6">
        <f>IF(T1607&gt;0,M1607,-999)</f>
        <v>-999</v>
      </c>
      <c r="V1607">
        <v>199601</v>
      </c>
      <c r="W1607">
        <v>1996</v>
      </c>
    </row>
    <row r="1608" spans="1:23" x14ac:dyDescent="0.25">
      <c r="A1608" s="14">
        <v>35075</v>
      </c>
      <c r="B1608" s="3">
        <v>11</v>
      </c>
      <c r="C1608" s="4">
        <v>4.5599999999999996</v>
      </c>
      <c r="D1608" s="5">
        <v>0.1</v>
      </c>
      <c r="E1608" s="5">
        <v>5.9</v>
      </c>
      <c r="F1608" s="5">
        <v>-4.4000000000000004</v>
      </c>
      <c r="G1608" s="4">
        <v>69.599999999999994</v>
      </c>
      <c r="H1608" s="4">
        <v>36.6</v>
      </c>
      <c r="I1608" s="4">
        <v>1.4</v>
      </c>
      <c r="J1608" s="4">
        <v>5.7</v>
      </c>
      <c r="K1608" s="4">
        <v>0</v>
      </c>
      <c r="L1608" s="4">
        <v>-999</v>
      </c>
      <c r="M1608" s="4">
        <v>-999</v>
      </c>
      <c r="N1608" s="5">
        <v>-999</v>
      </c>
      <c r="O1608" s="5">
        <v>0.1</v>
      </c>
      <c r="P1608" s="5">
        <v>-999</v>
      </c>
      <c r="Q1608" s="5">
        <v>-999</v>
      </c>
      <c r="R1608" s="4">
        <v>0.33900000000000002</v>
      </c>
      <c r="S1608" s="34">
        <f>ROUND((0.6105*(EXP((17.273*E1608)/(E1608+237.3))))*(100-H1608)/100,3)</f>
        <v>0.58899999999999997</v>
      </c>
      <c r="T1608" s="6">
        <f>IF(V1608&lt;V1609,L1608,0)</f>
        <v>0</v>
      </c>
      <c r="U1608" s="6">
        <f>IF(T1608&gt;0,M1608,-999)</f>
        <v>-999</v>
      </c>
      <c r="V1608">
        <v>199601</v>
      </c>
      <c r="W1608">
        <v>1996</v>
      </c>
    </row>
    <row r="1609" spans="1:23" x14ac:dyDescent="0.25">
      <c r="A1609" s="14">
        <v>35076</v>
      </c>
      <c r="B1609" s="3">
        <v>12</v>
      </c>
      <c r="C1609" s="4">
        <v>5.27</v>
      </c>
      <c r="D1609" s="5">
        <v>1.3</v>
      </c>
      <c r="E1609" s="5">
        <v>7.3</v>
      </c>
      <c r="F1609" s="5">
        <v>-1.5</v>
      </c>
      <c r="G1609" s="4">
        <v>42</v>
      </c>
      <c r="H1609" s="4">
        <v>31.8</v>
      </c>
      <c r="I1609" s="4">
        <v>0.8</v>
      </c>
      <c r="J1609" s="4">
        <v>4.2</v>
      </c>
      <c r="K1609" s="4">
        <v>0</v>
      </c>
      <c r="L1609" s="4">
        <v>-999</v>
      </c>
      <c r="M1609" s="4">
        <v>-999</v>
      </c>
      <c r="N1609" s="5">
        <v>-999</v>
      </c>
      <c r="O1609" s="5">
        <v>0.1</v>
      </c>
      <c r="P1609" s="5">
        <v>-999</v>
      </c>
      <c r="Q1609" s="5">
        <v>-999</v>
      </c>
      <c r="R1609" s="4">
        <v>0.32400000000000001</v>
      </c>
      <c r="S1609" s="34">
        <f>ROUND((0.6105*(EXP((17.273*E1609)/(E1609+237.3))))*(100-H1609)/100,3)</f>
        <v>0.69699999999999995</v>
      </c>
      <c r="T1609" s="6">
        <f>IF(V1609&lt;V1610,L1609,0)</f>
        <v>0</v>
      </c>
      <c r="U1609" s="6">
        <f>IF(T1609&gt;0,M1609,-999)</f>
        <v>-999</v>
      </c>
      <c r="V1609">
        <v>199601</v>
      </c>
      <c r="W1609">
        <v>1996</v>
      </c>
    </row>
    <row r="1610" spans="1:23" x14ac:dyDescent="0.25">
      <c r="A1610" s="14">
        <v>35077</v>
      </c>
      <c r="B1610" s="3">
        <v>13</v>
      </c>
      <c r="C1610" s="4">
        <v>2.61</v>
      </c>
      <c r="D1610" s="5">
        <v>-0.3</v>
      </c>
      <c r="E1610" s="5">
        <v>3.6</v>
      </c>
      <c r="F1610" s="5">
        <v>-2.1</v>
      </c>
      <c r="G1610" s="4">
        <v>79.5</v>
      </c>
      <c r="H1610" s="4">
        <v>50.5</v>
      </c>
      <c r="I1610" s="4">
        <v>1.6</v>
      </c>
      <c r="J1610" s="4">
        <v>7.4</v>
      </c>
      <c r="K1610" s="4">
        <v>2</v>
      </c>
      <c r="L1610" s="4">
        <v>-999</v>
      </c>
      <c r="M1610" s="4">
        <v>-999</v>
      </c>
      <c r="N1610" s="5">
        <v>-999</v>
      </c>
      <c r="O1610" s="5">
        <v>0.1</v>
      </c>
      <c r="P1610" s="5">
        <v>-999</v>
      </c>
      <c r="Q1610" s="5">
        <v>-999</v>
      </c>
      <c r="R1610" s="4">
        <v>0.39800000000000002</v>
      </c>
      <c r="S1610" s="34">
        <f>ROUND((0.6105*(EXP((17.273*E1610)/(E1610+237.3))))*(100-H1610)/100,3)</f>
        <v>0.39100000000000001</v>
      </c>
      <c r="T1610" s="6">
        <f>IF(V1610&lt;V1611,L1610,0)</f>
        <v>0</v>
      </c>
      <c r="U1610" s="6">
        <f>IF(T1610&gt;0,M1610,-999)</f>
        <v>-999</v>
      </c>
      <c r="V1610">
        <v>199601</v>
      </c>
      <c r="W1610">
        <v>1996</v>
      </c>
    </row>
    <row r="1611" spans="1:23" x14ac:dyDescent="0.25">
      <c r="A1611" s="14">
        <v>35078</v>
      </c>
      <c r="B1611" s="3">
        <v>14</v>
      </c>
      <c r="C1611" s="4">
        <v>1.27</v>
      </c>
      <c r="D1611" s="5">
        <v>-0.5</v>
      </c>
      <c r="E1611" s="5">
        <v>1</v>
      </c>
      <c r="F1611" s="5">
        <v>-1.8</v>
      </c>
      <c r="G1611" s="4">
        <v>98.6</v>
      </c>
      <c r="H1611" s="4">
        <v>96.3</v>
      </c>
      <c r="I1611" s="4">
        <v>1.8</v>
      </c>
      <c r="J1611" s="4">
        <v>8.1</v>
      </c>
      <c r="K1611" s="4">
        <v>3.6</v>
      </c>
      <c r="L1611" s="4">
        <v>-999</v>
      </c>
      <c r="M1611" s="4">
        <v>-999</v>
      </c>
      <c r="N1611" s="5">
        <v>-999</v>
      </c>
      <c r="O1611" s="5">
        <v>0.1</v>
      </c>
      <c r="P1611" s="5">
        <v>-999</v>
      </c>
      <c r="Q1611" s="5">
        <v>-999</v>
      </c>
      <c r="R1611" s="4">
        <v>0.63100000000000001</v>
      </c>
      <c r="S1611" s="34">
        <f>ROUND((0.6105*(EXP((17.273*E1611)/(E1611+237.3))))*(100-H1611)/100,3)</f>
        <v>2.4E-2</v>
      </c>
      <c r="T1611" s="6">
        <f>IF(V1611&lt;V1612,L1611,0)</f>
        <v>0</v>
      </c>
      <c r="U1611" s="6">
        <f>IF(T1611&gt;0,M1611,-999)</f>
        <v>-999</v>
      </c>
      <c r="V1611">
        <v>199601</v>
      </c>
      <c r="W1611">
        <v>1996</v>
      </c>
    </row>
    <row r="1612" spans="1:23" x14ac:dyDescent="0.25">
      <c r="A1612" s="14">
        <v>35079</v>
      </c>
      <c r="B1612" s="3">
        <v>15</v>
      </c>
      <c r="C1612" s="4">
        <v>2.56</v>
      </c>
      <c r="D1612" s="5">
        <v>-1.3</v>
      </c>
      <c r="E1612" s="5">
        <v>1.3</v>
      </c>
      <c r="F1612" s="5">
        <v>-3</v>
      </c>
      <c r="G1612" s="4">
        <v>95.2</v>
      </c>
      <c r="H1612" s="4">
        <v>83.8</v>
      </c>
      <c r="I1612" s="4">
        <v>3.5</v>
      </c>
      <c r="J1612" s="4">
        <v>8.6999999999999993</v>
      </c>
      <c r="K1612" s="4">
        <v>0.4</v>
      </c>
      <c r="L1612" s="4">
        <v>-999</v>
      </c>
      <c r="M1612" s="4">
        <v>-999</v>
      </c>
      <c r="N1612" s="5">
        <v>-999</v>
      </c>
      <c r="O1612" s="5">
        <v>0.1</v>
      </c>
      <c r="P1612" s="5">
        <v>-999</v>
      </c>
      <c r="Q1612" s="5">
        <v>-999</v>
      </c>
      <c r="R1612" s="4">
        <v>0.56299999999999994</v>
      </c>
      <c r="S1612" s="34">
        <f>ROUND((0.6105*(EXP((17.273*E1612)/(E1612+237.3))))*(100-H1612)/100,3)</f>
        <v>0.109</v>
      </c>
      <c r="T1612" s="6">
        <f>IF(V1612&lt;V1613,L1612,0)</f>
        <v>0</v>
      </c>
      <c r="U1612" s="6">
        <f>IF(T1612&gt;0,M1612,-999)</f>
        <v>-999</v>
      </c>
      <c r="V1612">
        <v>199601</v>
      </c>
      <c r="W1612">
        <v>1996</v>
      </c>
    </row>
    <row r="1613" spans="1:23" x14ac:dyDescent="0.25">
      <c r="A1613" s="14">
        <v>35080</v>
      </c>
      <c r="B1613" s="3">
        <v>16</v>
      </c>
      <c r="C1613" s="4">
        <v>2.6</v>
      </c>
      <c r="D1613" s="5">
        <v>-9.1</v>
      </c>
      <c r="E1613" s="5">
        <v>-2.6</v>
      </c>
      <c r="F1613" s="5">
        <v>-16.2</v>
      </c>
      <c r="G1613" s="4">
        <v>86.7</v>
      </c>
      <c r="H1613" s="4">
        <v>66.400000000000006</v>
      </c>
      <c r="I1613" s="4">
        <v>2.2999999999999998</v>
      </c>
      <c r="J1613" s="4">
        <v>9.9</v>
      </c>
      <c r="K1613" s="4">
        <v>0</v>
      </c>
      <c r="L1613" s="4">
        <v>-999</v>
      </c>
      <c r="M1613" s="4">
        <v>-999</v>
      </c>
      <c r="N1613" s="5">
        <v>-999</v>
      </c>
      <c r="O1613" s="5">
        <v>0.1</v>
      </c>
      <c r="P1613" s="5">
        <v>-999</v>
      </c>
      <c r="Q1613" s="5">
        <v>-999</v>
      </c>
      <c r="R1613" s="4">
        <v>0.33500000000000002</v>
      </c>
      <c r="S1613" s="34">
        <f>ROUND((0.6105*(EXP((17.273*E1613)/(E1613+237.3))))*(100-H1613)/100,3)</f>
        <v>0.16900000000000001</v>
      </c>
      <c r="T1613" s="6">
        <f>IF(V1613&lt;V1614,L1613,0)</f>
        <v>0</v>
      </c>
      <c r="U1613" s="6">
        <f>IF(T1613&gt;0,M1613,-999)</f>
        <v>-999</v>
      </c>
      <c r="V1613">
        <v>199601</v>
      </c>
      <c r="W1613">
        <v>1996</v>
      </c>
    </row>
    <row r="1614" spans="1:23" x14ac:dyDescent="0.25">
      <c r="A1614" s="14">
        <v>35081</v>
      </c>
      <c r="B1614" s="3">
        <v>17</v>
      </c>
      <c r="C1614" s="4">
        <v>4.93</v>
      </c>
      <c r="D1614" s="5">
        <v>-18.2</v>
      </c>
      <c r="E1614" s="5">
        <v>-11.8</v>
      </c>
      <c r="F1614" s="5">
        <v>-23.4</v>
      </c>
      <c r="G1614" s="4">
        <v>78.5</v>
      </c>
      <c r="H1614" s="4">
        <v>48.8</v>
      </c>
      <c r="I1614" s="4">
        <v>1</v>
      </c>
      <c r="J1614" s="4">
        <v>4.3</v>
      </c>
      <c r="K1614" s="4">
        <v>0</v>
      </c>
      <c r="L1614" s="4">
        <v>-999</v>
      </c>
      <c r="M1614" s="4">
        <v>-999</v>
      </c>
      <c r="N1614" s="5">
        <v>-999</v>
      </c>
      <c r="O1614" s="5">
        <v>0.1</v>
      </c>
      <c r="P1614" s="5">
        <v>-999</v>
      </c>
      <c r="Q1614" s="5">
        <v>-999</v>
      </c>
      <c r="R1614" s="4">
        <v>0.121</v>
      </c>
      <c r="S1614" s="34">
        <f>ROUND((0.6105*(EXP((17.273*E1614)/(E1614+237.3))))*(100-H1614)/100,3)</f>
        <v>0.127</v>
      </c>
      <c r="T1614" s="6">
        <f>IF(V1614&lt;V1615,L1614,0)</f>
        <v>0</v>
      </c>
      <c r="U1614" s="6">
        <f>IF(T1614&gt;0,M1614,-999)</f>
        <v>-999</v>
      </c>
      <c r="V1614">
        <v>199601</v>
      </c>
      <c r="W1614">
        <v>1996</v>
      </c>
    </row>
    <row r="1615" spans="1:23" x14ac:dyDescent="0.25">
      <c r="A1615" s="14">
        <v>35082</v>
      </c>
      <c r="B1615" s="3">
        <v>18</v>
      </c>
      <c r="C1615" s="4">
        <v>3.09</v>
      </c>
      <c r="D1615" s="5">
        <v>-14</v>
      </c>
      <c r="E1615" s="5">
        <v>-10.9</v>
      </c>
      <c r="F1615" s="5">
        <v>-20.2</v>
      </c>
      <c r="G1615" s="4">
        <v>83.7</v>
      </c>
      <c r="H1615" s="4">
        <v>72.2</v>
      </c>
      <c r="I1615" s="4">
        <v>3.6</v>
      </c>
      <c r="J1615" s="4">
        <v>11.1</v>
      </c>
      <c r="K1615" s="4">
        <v>0.4</v>
      </c>
      <c r="L1615" s="4">
        <v>-999</v>
      </c>
      <c r="M1615" s="4">
        <v>-999</v>
      </c>
      <c r="N1615" s="5">
        <v>-999</v>
      </c>
      <c r="O1615" s="5">
        <v>0.1</v>
      </c>
      <c r="P1615" s="5">
        <v>-999</v>
      </c>
      <c r="Q1615" s="5">
        <v>-999</v>
      </c>
      <c r="R1615" s="4">
        <v>0.191</v>
      </c>
      <c r="S1615" s="34">
        <f>ROUND((0.6105*(EXP((17.273*E1615)/(E1615+237.3))))*(100-H1615)/100,3)</f>
        <v>7.3999999999999996E-2</v>
      </c>
      <c r="T1615" s="6">
        <f>IF(V1615&lt;V1616,L1615,0)</f>
        <v>0</v>
      </c>
      <c r="U1615" s="6">
        <f>IF(T1615&gt;0,M1615,-999)</f>
        <v>-999</v>
      </c>
      <c r="V1615">
        <v>199601</v>
      </c>
      <c r="W1615">
        <v>1996</v>
      </c>
    </row>
    <row r="1616" spans="1:23" x14ac:dyDescent="0.25">
      <c r="A1616" s="14">
        <v>35083</v>
      </c>
      <c r="B1616" s="3">
        <v>19</v>
      </c>
      <c r="C1616" s="4">
        <v>2</v>
      </c>
      <c r="D1616" s="5">
        <v>-12</v>
      </c>
      <c r="E1616" s="5">
        <v>-9.6</v>
      </c>
      <c r="F1616" s="5">
        <v>-14.9</v>
      </c>
      <c r="G1616" s="4">
        <v>89</v>
      </c>
      <c r="H1616" s="4">
        <v>79.099999999999994</v>
      </c>
      <c r="I1616" s="4">
        <v>0.6</v>
      </c>
      <c r="J1616" s="4">
        <v>4.8</v>
      </c>
      <c r="K1616" s="4">
        <v>0.8</v>
      </c>
      <c r="L1616" s="4">
        <v>-999</v>
      </c>
      <c r="M1616" s="4">
        <v>-999</v>
      </c>
      <c r="N1616" s="5">
        <v>-999</v>
      </c>
      <c r="O1616" s="5">
        <v>0.1</v>
      </c>
      <c r="P1616" s="5">
        <v>-999</v>
      </c>
      <c r="Q1616" s="5">
        <v>-999</v>
      </c>
      <c r="R1616" s="4">
        <v>0.23300000000000001</v>
      </c>
      <c r="S1616" s="34">
        <f>ROUND((0.6105*(EXP((17.273*E1616)/(E1616+237.3))))*(100-H1616)/100,3)</f>
        <v>6.2E-2</v>
      </c>
      <c r="T1616" s="6">
        <f>IF(V1616&lt;V1617,L1616,0)</f>
        <v>0</v>
      </c>
      <c r="U1616" s="6">
        <f>IF(T1616&gt;0,M1616,-999)</f>
        <v>-999</v>
      </c>
      <c r="V1616">
        <v>199601</v>
      </c>
      <c r="W1616">
        <v>1996</v>
      </c>
    </row>
    <row r="1617" spans="1:23" x14ac:dyDescent="0.25">
      <c r="A1617" s="14">
        <v>35084</v>
      </c>
      <c r="B1617" s="3">
        <v>20</v>
      </c>
      <c r="C1617" s="4">
        <v>1.59</v>
      </c>
      <c r="D1617" s="5">
        <v>-11.1</v>
      </c>
      <c r="E1617" s="5">
        <v>-9.1999999999999993</v>
      </c>
      <c r="F1617" s="5">
        <v>-13.6</v>
      </c>
      <c r="G1617" s="4">
        <v>90</v>
      </c>
      <c r="H1617" s="4">
        <v>81.099999999999994</v>
      </c>
      <c r="I1617" s="4">
        <v>2.2000000000000002</v>
      </c>
      <c r="J1617" s="4">
        <v>8.5</v>
      </c>
      <c r="K1617" s="4">
        <v>13.4</v>
      </c>
      <c r="L1617" s="4">
        <v>-999</v>
      </c>
      <c r="M1617" s="4">
        <v>-999</v>
      </c>
      <c r="N1617" s="5">
        <v>-999</v>
      </c>
      <c r="O1617" s="5">
        <v>0.1</v>
      </c>
      <c r="P1617" s="5">
        <v>-999</v>
      </c>
      <c r="Q1617" s="5">
        <v>-999</v>
      </c>
      <c r="R1617" s="4">
        <v>0.246</v>
      </c>
      <c r="S1617" s="34">
        <f>ROUND((0.6105*(EXP((17.273*E1617)/(E1617+237.3))))*(100-H1617)/100,3)</f>
        <v>5.7000000000000002E-2</v>
      </c>
      <c r="T1617" s="6">
        <f>IF(V1617&lt;V1618,L1617,0)</f>
        <v>0</v>
      </c>
      <c r="U1617" s="6">
        <f>IF(T1617&gt;0,M1617,-999)</f>
        <v>-999</v>
      </c>
      <c r="V1617">
        <v>199601</v>
      </c>
      <c r="W1617">
        <v>1996</v>
      </c>
    </row>
    <row r="1618" spans="1:23" x14ac:dyDescent="0.25">
      <c r="A1618" s="14">
        <v>35085</v>
      </c>
      <c r="B1618" s="3">
        <v>21</v>
      </c>
      <c r="C1618" s="4">
        <v>2.9</v>
      </c>
      <c r="D1618" s="5">
        <v>-13.7</v>
      </c>
      <c r="E1618" s="5">
        <v>-7.3</v>
      </c>
      <c r="F1618" s="5">
        <v>-18.100000000000001</v>
      </c>
      <c r="G1618" s="4">
        <v>89.7</v>
      </c>
      <c r="H1618" s="4">
        <v>82</v>
      </c>
      <c r="I1618" s="4">
        <v>0.9</v>
      </c>
      <c r="J1618" s="4">
        <v>4.9000000000000004</v>
      </c>
      <c r="K1618" s="4">
        <v>0</v>
      </c>
      <c r="L1618" s="4">
        <v>-999</v>
      </c>
      <c r="M1618" s="4">
        <v>-999</v>
      </c>
      <c r="N1618" s="5">
        <v>-999</v>
      </c>
      <c r="O1618" s="5">
        <v>0.1</v>
      </c>
      <c r="P1618" s="5">
        <v>-999</v>
      </c>
      <c r="Q1618" s="5">
        <v>-999</v>
      </c>
      <c r="R1618" s="4">
        <v>0.28999999999999998</v>
      </c>
      <c r="S1618" s="34">
        <f>ROUND((0.6105*(EXP((17.273*E1618)/(E1618+237.3))))*(100-H1618)/100,3)</f>
        <v>6.4000000000000001E-2</v>
      </c>
      <c r="T1618" s="6">
        <f>IF(V1618&lt;V1619,L1618,0)</f>
        <v>0</v>
      </c>
      <c r="U1618" s="6">
        <f>IF(T1618&gt;0,M1618,-999)</f>
        <v>-999</v>
      </c>
      <c r="V1618">
        <v>199601</v>
      </c>
      <c r="W1618">
        <v>1996</v>
      </c>
    </row>
    <row r="1619" spans="1:23" x14ac:dyDescent="0.25">
      <c r="A1619" s="14">
        <v>35086</v>
      </c>
      <c r="B1619" s="3">
        <v>22</v>
      </c>
      <c r="C1619" s="4">
        <v>2.33</v>
      </c>
      <c r="D1619" s="5">
        <v>-10.5</v>
      </c>
      <c r="E1619" s="5">
        <v>-7.6</v>
      </c>
      <c r="F1619" s="5">
        <v>-15.9</v>
      </c>
      <c r="G1619" s="4">
        <v>91.4</v>
      </c>
      <c r="H1619" s="4">
        <v>85.6</v>
      </c>
      <c r="I1619" s="4">
        <v>1.1000000000000001</v>
      </c>
      <c r="J1619" s="4">
        <v>3.8</v>
      </c>
      <c r="K1619" s="4">
        <v>3.6</v>
      </c>
      <c r="L1619" s="4">
        <v>-999</v>
      </c>
      <c r="M1619" s="4">
        <v>-999</v>
      </c>
      <c r="N1619" s="5">
        <v>-999</v>
      </c>
      <c r="O1619" s="5">
        <v>0.1</v>
      </c>
      <c r="P1619" s="5">
        <v>-999</v>
      </c>
      <c r="Q1619" s="5">
        <v>-999</v>
      </c>
      <c r="R1619" s="4">
        <v>0.29599999999999999</v>
      </c>
      <c r="S1619" s="34">
        <f>ROUND((0.6105*(EXP((17.273*E1619)/(E1619+237.3))))*(100-H1619)/100,3)</f>
        <v>0.05</v>
      </c>
      <c r="T1619" s="6">
        <f>IF(V1619&lt;V1620,L1619,0)</f>
        <v>0</v>
      </c>
      <c r="U1619" s="6">
        <f>IF(T1619&gt;0,M1619,-999)</f>
        <v>-999</v>
      </c>
      <c r="V1619">
        <v>199601</v>
      </c>
      <c r="W1619">
        <v>1996</v>
      </c>
    </row>
    <row r="1620" spans="1:23" x14ac:dyDescent="0.25">
      <c r="A1620" s="14">
        <v>35087</v>
      </c>
      <c r="B1620" s="3">
        <v>23</v>
      </c>
      <c r="C1620" s="4">
        <v>0.86</v>
      </c>
      <c r="D1620" s="5">
        <v>-10.3</v>
      </c>
      <c r="E1620" s="5">
        <v>-6.3</v>
      </c>
      <c r="F1620" s="5">
        <v>-12.5</v>
      </c>
      <c r="G1620" s="4">
        <v>91.2</v>
      </c>
      <c r="H1620" s="4">
        <v>81.400000000000006</v>
      </c>
      <c r="I1620" s="4">
        <v>0.5</v>
      </c>
      <c r="J1620" s="4">
        <v>3.7</v>
      </c>
      <c r="K1620" s="4">
        <v>5</v>
      </c>
      <c r="L1620" s="4">
        <v>-999</v>
      </c>
      <c r="M1620" s="4">
        <v>-999</v>
      </c>
      <c r="N1620" s="5">
        <v>-999</v>
      </c>
      <c r="O1620" s="5">
        <v>0.1</v>
      </c>
      <c r="P1620" s="5">
        <v>-999</v>
      </c>
      <c r="Q1620" s="5">
        <v>-999</v>
      </c>
      <c r="R1620" s="4">
        <v>0.311</v>
      </c>
      <c r="S1620" s="34">
        <f>ROUND((0.6105*(EXP((17.273*E1620)/(E1620+237.3))))*(100-H1620)/100,3)</f>
        <v>7.0999999999999994E-2</v>
      </c>
      <c r="T1620" s="6">
        <f>IF(V1620&lt;V1621,L1620,0)</f>
        <v>0</v>
      </c>
      <c r="U1620" s="6">
        <f>IF(T1620&gt;0,M1620,-999)</f>
        <v>-999</v>
      </c>
      <c r="V1620">
        <v>199601</v>
      </c>
      <c r="W1620">
        <v>1996</v>
      </c>
    </row>
    <row r="1621" spans="1:23" x14ac:dyDescent="0.25">
      <c r="A1621" s="14">
        <v>35088</v>
      </c>
      <c r="B1621" s="3">
        <v>24</v>
      </c>
      <c r="C1621" s="4">
        <v>2.0699999999999998</v>
      </c>
      <c r="D1621" s="5">
        <v>-12.6</v>
      </c>
      <c r="E1621" s="5">
        <v>-6.1</v>
      </c>
      <c r="F1621" s="5">
        <v>-17.3</v>
      </c>
      <c r="G1621" s="4">
        <v>87.3</v>
      </c>
      <c r="H1621" s="4">
        <v>70.099999999999994</v>
      </c>
      <c r="I1621" s="4">
        <v>0.8</v>
      </c>
      <c r="J1621" s="4">
        <v>4</v>
      </c>
      <c r="K1621" s="4">
        <v>0</v>
      </c>
      <c r="L1621" s="4">
        <v>-999</v>
      </c>
      <c r="M1621" s="4">
        <v>-999</v>
      </c>
      <c r="N1621" s="5">
        <v>-999</v>
      </c>
      <c r="O1621" s="5">
        <v>0.1</v>
      </c>
      <c r="P1621" s="5">
        <v>-999</v>
      </c>
      <c r="Q1621" s="5">
        <v>-999</v>
      </c>
      <c r="R1621" s="4">
        <v>0.27200000000000002</v>
      </c>
      <c r="S1621" s="34">
        <f>ROUND((0.6105*(EXP((17.273*E1621)/(E1621+237.3))))*(100-H1621)/100,3)</f>
        <v>0.11600000000000001</v>
      </c>
      <c r="T1621" s="6">
        <f>IF(V1621&lt;V1622,L1621,0)</f>
        <v>0</v>
      </c>
      <c r="U1621" s="6">
        <f>IF(T1621&gt;0,M1621,-999)</f>
        <v>-999</v>
      </c>
      <c r="V1621">
        <v>199601</v>
      </c>
      <c r="W1621">
        <v>1996</v>
      </c>
    </row>
    <row r="1622" spans="1:23" x14ac:dyDescent="0.25">
      <c r="A1622" s="14">
        <v>35089</v>
      </c>
      <c r="B1622" s="3">
        <v>25</v>
      </c>
      <c r="C1622" s="4">
        <v>0.92</v>
      </c>
      <c r="D1622" s="5">
        <v>-14</v>
      </c>
      <c r="E1622" s="5">
        <v>-10.8</v>
      </c>
      <c r="F1622" s="5">
        <v>-18</v>
      </c>
      <c r="G1622" s="4">
        <v>88</v>
      </c>
      <c r="H1622" s="4">
        <v>78.900000000000006</v>
      </c>
      <c r="I1622" s="4">
        <v>0.4</v>
      </c>
      <c r="J1622" s="4">
        <v>2.6</v>
      </c>
      <c r="K1622" s="4">
        <v>2</v>
      </c>
      <c r="L1622" s="4">
        <v>-999</v>
      </c>
      <c r="M1622" s="4">
        <v>-999</v>
      </c>
      <c r="N1622" s="5">
        <v>-999</v>
      </c>
      <c r="O1622" s="5">
        <v>0.1</v>
      </c>
      <c r="P1622" s="5">
        <v>-999</v>
      </c>
      <c r="Q1622" s="5">
        <v>-999</v>
      </c>
      <c r="R1622" s="4">
        <v>0.21099999999999999</v>
      </c>
      <c r="S1622" s="34">
        <f>ROUND((0.6105*(EXP((17.273*E1622)/(E1622+237.3))))*(100-H1622)/100,3)</f>
        <v>5.7000000000000002E-2</v>
      </c>
      <c r="T1622" s="6">
        <f>IF(V1622&lt;V1623,L1622,0)</f>
        <v>0</v>
      </c>
      <c r="U1622" s="6">
        <f>IF(T1622&gt;0,M1622,-999)</f>
        <v>-999</v>
      </c>
      <c r="V1622">
        <v>199601</v>
      </c>
      <c r="W1622">
        <v>1996</v>
      </c>
    </row>
    <row r="1623" spans="1:23" x14ac:dyDescent="0.25">
      <c r="A1623" s="14">
        <v>35090</v>
      </c>
      <c r="B1623" s="3">
        <v>26</v>
      </c>
      <c r="C1623" s="4">
        <v>1.95</v>
      </c>
      <c r="D1623" s="5">
        <v>-13.7</v>
      </c>
      <c r="E1623" s="5">
        <v>-8.3000000000000007</v>
      </c>
      <c r="F1623" s="5">
        <v>-17.5</v>
      </c>
      <c r="G1623" s="4">
        <v>85.1</v>
      </c>
      <c r="H1623" s="4">
        <v>58.6</v>
      </c>
      <c r="I1623" s="4">
        <v>0.4</v>
      </c>
      <c r="J1623" s="4">
        <v>3</v>
      </c>
      <c r="K1623" s="4">
        <v>2</v>
      </c>
      <c r="L1623" s="4">
        <v>-999</v>
      </c>
      <c r="M1623" s="4">
        <v>-999</v>
      </c>
      <c r="N1623" s="5">
        <v>-999</v>
      </c>
      <c r="O1623" s="5">
        <v>0.1</v>
      </c>
      <c r="P1623" s="5">
        <v>-999</v>
      </c>
      <c r="Q1623" s="5">
        <v>-999</v>
      </c>
      <c r="R1623" s="4">
        <v>0.191</v>
      </c>
      <c r="S1623" s="34">
        <f>ROUND((0.6105*(EXP((17.273*E1623)/(E1623+237.3))))*(100-H1623)/100,3)</f>
        <v>0.13500000000000001</v>
      </c>
      <c r="T1623" s="6">
        <f>IF(V1623&lt;V1624,L1623,0)</f>
        <v>0</v>
      </c>
      <c r="U1623" s="6">
        <f>IF(T1623&gt;0,M1623,-999)</f>
        <v>-999</v>
      </c>
      <c r="V1623">
        <v>199601</v>
      </c>
      <c r="W1623">
        <v>1996</v>
      </c>
    </row>
    <row r="1624" spans="1:23" x14ac:dyDescent="0.25">
      <c r="A1624" s="14">
        <v>35091</v>
      </c>
      <c r="B1624" s="3">
        <v>27</v>
      </c>
      <c r="C1624" s="4">
        <v>0.67</v>
      </c>
      <c r="D1624" s="5">
        <v>-15.4</v>
      </c>
      <c r="E1624" s="5">
        <v>-11</v>
      </c>
      <c r="F1624" s="5">
        <v>-22.6</v>
      </c>
      <c r="G1624" s="4">
        <v>86.2</v>
      </c>
      <c r="H1624" s="4">
        <v>76.3</v>
      </c>
      <c r="I1624" s="4">
        <v>1.4</v>
      </c>
      <c r="J1624" s="4">
        <v>5.3</v>
      </c>
      <c r="K1624" s="4">
        <v>5</v>
      </c>
      <c r="L1624" s="4">
        <v>-999</v>
      </c>
      <c r="M1624" s="4">
        <v>-999</v>
      </c>
      <c r="N1624" s="5">
        <v>-999</v>
      </c>
      <c r="O1624" s="5">
        <v>0.1</v>
      </c>
      <c r="P1624" s="5">
        <v>-999</v>
      </c>
      <c r="Q1624" s="5">
        <v>-999</v>
      </c>
      <c r="R1624" s="4">
        <v>0.20200000000000001</v>
      </c>
      <c r="S1624" s="34">
        <f>ROUND((0.6105*(EXP((17.273*E1624)/(E1624+237.3))))*(100-H1624)/100,3)</f>
        <v>6.2E-2</v>
      </c>
      <c r="T1624" s="6">
        <f>IF(V1624&lt;V1625,L1624,0)</f>
        <v>0</v>
      </c>
      <c r="U1624" s="6">
        <f>IF(T1624&gt;0,M1624,-999)</f>
        <v>-999</v>
      </c>
      <c r="V1624">
        <v>199601</v>
      </c>
      <c r="W1624">
        <v>1996</v>
      </c>
    </row>
    <row r="1625" spans="1:23" x14ac:dyDescent="0.25">
      <c r="A1625" s="14">
        <v>35092</v>
      </c>
      <c r="B1625" s="3">
        <v>28</v>
      </c>
      <c r="C1625" s="4">
        <v>0.91</v>
      </c>
      <c r="D1625" s="5">
        <v>-24.5</v>
      </c>
      <c r="E1625" s="5">
        <v>-20.399999999999999</v>
      </c>
      <c r="F1625" s="5">
        <v>-30.6</v>
      </c>
      <c r="G1625" s="4">
        <v>80.099999999999994</v>
      </c>
      <c r="H1625" s="4">
        <v>71.5</v>
      </c>
      <c r="I1625" s="4">
        <v>1.1000000000000001</v>
      </c>
      <c r="J1625" s="4">
        <v>5</v>
      </c>
      <c r="K1625" s="4">
        <v>1</v>
      </c>
      <c r="L1625" s="4">
        <v>-999</v>
      </c>
      <c r="M1625" s="4">
        <v>-999</v>
      </c>
      <c r="N1625" s="5">
        <v>-999</v>
      </c>
      <c r="O1625" s="5">
        <v>0.1</v>
      </c>
      <c r="P1625" s="5">
        <v>-999</v>
      </c>
      <c r="Q1625" s="5">
        <v>-999</v>
      </c>
      <c r="R1625" s="4">
        <v>8.5999999999999993E-2</v>
      </c>
      <c r="S1625" s="34">
        <f>ROUND((0.6105*(EXP((17.273*E1625)/(E1625+237.3))))*(100-H1625)/100,3)</f>
        <v>3.4000000000000002E-2</v>
      </c>
      <c r="T1625" s="6">
        <f>IF(V1625&lt;V1626,L1625,0)</f>
        <v>0</v>
      </c>
      <c r="U1625" s="6">
        <f>IF(T1625&gt;0,M1625,-999)</f>
        <v>-999</v>
      </c>
      <c r="V1625">
        <v>199601</v>
      </c>
      <c r="W1625">
        <v>1996</v>
      </c>
    </row>
    <row r="1626" spans="1:23" x14ac:dyDescent="0.25">
      <c r="A1626" s="14">
        <v>35093</v>
      </c>
      <c r="B1626" s="3">
        <v>29</v>
      </c>
      <c r="C1626" s="4">
        <v>2.87</v>
      </c>
      <c r="D1626" s="5">
        <v>-27.8</v>
      </c>
      <c r="E1626" s="5">
        <v>-21.7</v>
      </c>
      <c r="F1626" s="5">
        <v>-31.6</v>
      </c>
      <c r="G1626" s="4">
        <v>71.3</v>
      </c>
      <c r="H1626" s="4">
        <v>59.1</v>
      </c>
      <c r="I1626" s="4">
        <v>1.5</v>
      </c>
      <c r="J1626" s="4">
        <v>4.2</v>
      </c>
      <c r="K1626" s="4">
        <v>0</v>
      </c>
      <c r="L1626" s="4">
        <v>-999</v>
      </c>
      <c r="M1626" s="4">
        <v>-999</v>
      </c>
      <c r="N1626" s="5">
        <v>-999</v>
      </c>
      <c r="O1626" s="5">
        <v>0.1</v>
      </c>
      <c r="P1626" s="5">
        <v>-999</v>
      </c>
      <c r="Q1626" s="5">
        <v>-999</v>
      </c>
      <c r="R1626" s="4">
        <v>6.3E-2</v>
      </c>
      <c r="S1626" s="34">
        <f>ROUND((0.6105*(EXP((17.273*E1626)/(E1626+237.3))))*(100-H1626)/100,3)</f>
        <v>4.3999999999999997E-2</v>
      </c>
      <c r="T1626" s="6">
        <f>IF(V1626&lt;V1627,L1626,0)</f>
        <v>0</v>
      </c>
      <c r="U1626" s="6">
        <f>IF(T1626&gt;0,M1626,-999)</f>
        <v>-999</v>
      </c>
      <c r="V1626">
        <v>199601</v>
      </c>
      <c r="W1626">
        <v>1996</v>
      </c>
    </row>
    <row r="1627" spans="1:23" x14ac:dyDescent="0.25">
      <c r="A1627" s="14">
        <v>35094</v>
      </c>
      <c r="B1627" s="3">
        <v>30</v>
      </c>
      <c r="C1627" s="4">
        <v>7.84</v>
      </c>
      <c r="D1627" s="5">
        <v>-20.100000000000001</v>
      </c>
      <c r="E1627" s="5">
        <v>-9.1999999999999993</v>
      </c>
      <c r="F1627" s="5">
        <v>-29.6</v>
      </c>
      <c r="G1627" s="4">
        <v>62.1</v>
      </c>
      <c r="H1627" s="4">
        <v>34.4</v>
      </c>
      <c r="I1627" s="4">
        <v>0.6</v>
      </c>
      <c r="J1627" s="4">
        <v>3.8</v>
      </c>
      <c r="K1627" s="4">
        <v>0</v>
      </c>
      <c r="L1627" s="4">
        <v>-999</v>
      </c>
      <c r="M1627" s="4">
        <v>-999</v>
      </c>
      <c r="N1627" s="5">
        <v>-999</v>
      </c>
      <c r="O1627" s="5">
        <v>0</v>
      </c>
      <c r="P1627" s="5">
        <v>-999</v>
      </c>
      <c r="Q1627" s="5">
        <v>-999</v>
      </c>
      <c r="R1627" s="4">
        <v>0.105</v>
      </c>
      <c r="S1627" s="34">
        <f>ROUND((0.6105*(EXP((17.273*E1627)/(E1627+237.3))))*(100-H1627)/100,3)</f>
        <v>0.2</v>
      </c>
      <c r="T1627" s="6">
        <f>IF(V1627&lt;V1628,L1627,0)</f>
        <v>0</v>
      </c>
      <c r="U1627" s="6">
        <f>IF(T1627&gt;0,M1627,-999)</f>
        <v>-999</v>
      </c>
      <c r="V1627">
        <v>199601</v>
      </c>
      <c r="W1627">
        <v>1996</v>
      </c>
    </row>
    <row r="1628" spans="1:23" x14ac:dyDescent="0.25">
      <c r="A1628" s="14">
        <v>35095</v>
      </c>
      <c r="B1628" s="3">
        <v>31</v>
      </c>
      <c r="C1628" s="4">
        <v>7.87</v>
      </c>
      <c r="D1628" s="5">
        <v>-13.9</v>
      </c>
      <c r="E1628" s="5">
        <v>-5.9</v>
      </c>
      <c r="F1628" s="5">
        <v>-22.9</v>
      </c>
      <c r="G1628" s="4">
        <v>60.3</v>
      </c>
      <c r="H1628" s="4">
        <v>37.700000000000003</v>
      </c>
      <c r="I1628" s="4">
        <v>1.7</v>
      </c>
      <c r="J1628" s="4">
        <v>5.3</v>
      </c>
      <c r="K1628" s="4">
        <v>0</v>
      </c>
      <c r="L1628" s="4">
        <v>-999</v>
      </c>
      <c r="M1628" s="4">
        <v>-999</v>
      </c>
      <c r="N1628" s="5">
        <v>-999</v>
      </c>
      <c r="O1628" s="5">
        <v>0</v>
      </c>
      <c r="P1628" s="5">
        <v>-999</v>
      </c>
      <c r="Q1628" s="5">
        <v>-999</v>
      </c>
      <c r="R1628" s="4">
        <v>0.14899999999999999</v>
      </c>
      <c r="S1628" s="34">
        <f>ROUND((0.6105*(EXP((17.273*E1628)/(E1628+237.3))))*(100-H1628)/100,3)</f>
        <v>0.245</v>
      </c>
      <c r="T1628" s="6">
        <f>IF(V1628&lt;V1629,L1628,0)</f>
        <v>-999</v>
      </c>
      <c r="U1628" s="6">
        <f>IF(T1628&gt;0,M1628,-999)</f>
        <v>-999</v>
      </c>
      <c r="V1628">
        <v>199601</v>
      </c>
      <c r="W1628">
        <v>1996</v>
      </c>
    </row>
    <row r="1629" spans="1:23" x14ac:dyDescent="0.25">
      <c r="A1629" s="14">
        <v>35096</v>
      </c>
      <c r="B1629" s="3">
        <v>32</v>
      </c>
      <c r="C1629" s="4">
        <v>8.1300000000000008</v>
      </c>
      <c r="D1629" s="5">
        <v>-15.1</v>
      </c>
      <c r="E1629" s="5">
        <v>-6.7</v>
      </c>
      <c r="F1629" s="5">
        <v>-21.7</v>
      </c>
      <c r="G1629" s="4">
        <v>71.400000000000006</v>
      </c>
      <c r="H1629" s="4">
        <v>36.700000000000003</v>
      </c>
      <c r="I1629" s="4">
        <v>1.7</v>
      </c>
      <c r="J1629" s="4">
        <v>5.0999999999999996</v>
      </c>
      <c r="K1629" s="4">
        <v>0</v>
      </c>
      <c r="L1629" s="4">
        <v>-999</v>
      </c>
      <c r="M1629" s="4">
        <v>-999</v>
      </c>
      <c r="N1629" s="5">
        <v>-999</v>
      </c>
      <c r="O1629" s="5">
        <v>0</v>
      </c>
      <c r="P1629" s="5">
        <v>-999</v>
      </c>
      <c r="Q1629" s="5">
        <v>-999</v>
      </c>
      <c r="R1629" s="4">
        <v>0.13600000000000001</v>
      </c>
      <c r="S1629" s="34">
        <f>ROUND((0.6105*(EXP((17.273*E1629)/(E1629+237.3))))*(100-H1629)/100,3)</f>
        <v>0.23400000000000001</v>
      </c>
      <c r="T1629" s="6">
        <f>IF(V1629&lt;V1630,L1629,0)</f>
        <v>0</v>
      </c>
      <c r="U1629" s="6">
        <f>IF(T1629&gt;0,M1629,-999)</f>
        <v>-999</v>
      </c>
      <c r="V1629">
        <v>199602</v>
      </c>
      <c r="W1629">
        <v>1996</v>
      </c>
    </row>
    <row r="1630" spans="1:23" x14ac:dyDescent="0.25">
      <c r="A1630" s="14">
        <v>35097</v>
      </c>
      <c r="B1630" s="3">
        <v>33</v>
      </c>
      <c r="C1630" s="4">
        <v>7.82</v>
      </c>
      <c r="D1630" s="5">
        <v>-16.899999999999999</v>
      </c>
      <c r="E1630" s="5">
        <v>-9</v>
      </c>
      <c r="F1630" s="5">
        <v>-22.2</v>
      </c>
      <c r="G1630" s="4">
        <v>76</v>
      </c>
      <c r="H1630" s="4">
        <v>46.1</v>
      </c>
      <c r="I1630" s="4">
        <v>0.8</v>
      </c>
      <c r="J1630" s="4">
        <v>3.8</v>
      </c>
      <c r="K1630" s="4">
        <v>0</v>
      </c>
      <c r="L1630" s="4">
        <v>-999</v>
      </c>
      <c r="M1630" s="4">
        <v>-999</v>
      </c>
      <c r="N1630" s="5">
        <v>-999</v>
      </c>
      <c r="O1630" s="5">
        <v>0</v>
      </c>
      <c r="P1630" s="5">
        <v>-999</v>
      </c>
      <c r="Q1630" s="5">
        <v>-999</v>
      </c>
      <c r="R1630" s="4">
        <v>0.14199999999999999</v>
      </c>
      <c r="S1630" s="34">
        <f>ROUND((0.6105*(EXP((17.273*E1630)/(E1630+237.3))))*(100-H1630)/100,3)</f>
        <v>0.16700000000000001</v>
      </c>
      <c r="T1630" s="6">
        <f>IF(V1630&lt;V1631,L1630,0)</f>
        <v>0</v>
      </c>
      <c r="U1630" s="6">
        <f>IF(T1630&gt;0,M1630,-999)</f>
        <v>-999</v>
      </c>
      <c r="V1630">
        <v>199602</v>
      </c>
      <c r="W1630">
        <v>1996</v>
      </c>
    </row>
    <row r="1631" spans="1:23" x14ac:dyDescent="0.25">
      <c r="A1631" s="14">
        <v>35098</v>
      </c>
      <c r="B1631" s="3">
        <v>34</v>
      </c>
      <c r="C1631" s="4">
        <v>7.44</v>
      </c>
      <c r="D1631" s="5">
        <v>-13.9</v>
      </c>
      <c r="E1631" s="5">
        <v>-8.5</v>
      </c>
      <c r="F1631" s="5">
        <v>-19.7</v>
      </c>
      <c r="G1631" s="4">
        <v>67.5</v>
      </c>
      <c r="H1631" s="4">
        <v>46.5</v>
      </c>
      <c r="I1631" s="4">
        <v>1</v>
      </c>
      <c r="J1631" s="4">
        <v>4.9000000000000004</v>
      </c>
      <c r="K1631" s="4">
        <v>7.6</v>
      </c>
      <c r="L1631" s="4">
        <v>-999</v>
      </c>
      <c r="M1631" s="4">
        <v>-999</v>
      </c>
      <c r="N1631" s="5">
        <v>-999</v>
      </c>
      <c r="O1631" s="5">
        <v>0</v>
      </c>
      <c r="P1631" s="5">
        <v>-999</v>
      </c>
      <c r="Q1631" s="5">
        <v>-999</v>
      </c>
      <c r="R1631" s="4">
        <v>0.14899999999999999</v>
      </c>
      <c r="S1631" s="34">
        <f>ROUND((0.6105*(EXP((17.273*E1631)/(E1631+237.3))))*(100-H1631)/100,3)</f>
        <v>0.17199999999999999</v>
      </c>
      <c r="T1631" s="6">
        <f>IF(V1631&lt;V1632,L1631,0)</f>
        <v>0</v>
      </c>
      <c r="U1631" s="6">
        <f>IF(T1631&gt;0,M1631,-999)</f>
        <v>-999</v>
      </c>
      <c r="V1631">
        <v>199602</v>
      </c>
      <c r="W1631">
        <v>1996</v>
      </c>
    </row>
    <row r="1632" spans="1:23" x14ac:dyDescent="0.25">
      <c r="A1632" s="14">
        <v>35099</v>
      </c>
      <c r="B1632" s="3">
        <v>35</v>
      </c>
      <c r="C1632" s="4">
        <v>2.91</v>
      </c>
      <c r="D1632" s="5">
        <v>-8.1999999999999993</v>
      </c>
      <c r="E1632" s="5">
        <v>-2.6</v>
      </c>
      <c r="F1632" s="5">
        <v>-12.8</v>
      </c>
      <c r="G1632" s="4">
        <v>91.3</v>
      </c>
      <c r="H1632" s="4">
        <v>79.599999999999994</v>
      </c>
      <c r="I1632" s="4">
        <v>1.1000000000000001</v>
      </c>
      <c r="J1632" s="4">
        <v>7.6</v>
      </c>
      <c r="K1632" s="4">
        <v>1</v>
      </c>
      <c r="L1632" s="4">
        <v>-999</v>
      </c>
      <c r="M1632" s="4">
        <v>-999</v>
      </c>
      <c r="N1632" s="5">
        <v>-999</v>
      </c>
      <c r="O1632" s="5">
        <v>0</v>
      </c>
      <c r="P1632" s="5">
        <v>-999</v>
      </c>
      <c r="Q1632" s="5">
        <v>-999</v>
      </c>
      <c r="R1632" s="4">
        <v>0.40300000000000002</v>
      </c>
      <c r="S1632" s="34">
        <f>ROUND((0.6105*(EXP((17.273*E1632)/(E1632+237.3))))*(100-H1632)/100,3)</f>
        <v>0.10299999999999999</v>
      </c>
      <c r="T1632" s="6">
        <f>IF(V1632&lt;V1633,L1632,0)</f>
        <v>0</v>
      </c>
      <c r="U1632" s="6">
        <f>IF(T1632&gt;0,M1632,-999)</f>
        <v>-999</v>
      </c>
      <c r="V1632">
        <v>199602</v>
      </c>
      <c r="W1632">
        <v>1996</v>
      </c>
    </row>
    <row r="1633" spans="1:23" x14ac:dyDescent="0.25">
      <c r="A1633" s="14">
        <v>35100</v>
      </c>
      <c r="B1633" s="3">
        <v>36</v>
      </c>
      <c r="C1633" s="4">
        <v>4.42</v>
      </c>
      <c r="D1633" s="5">
        <v>-3.2</v>
      </c>
      <c r="E1633" s="5">
        <v>1.4</v>
      </c>
      <c r="F1633" s="5">
        <v>-7.9</v>
      </c>
      <c r="G1633" s="4">
        <v>91.5</v>
      </c>
      <c r="H1633" s="4">
        <v>72.7</v>
      </c>
      <c r="I1633" s="4">
        <v>0.4</v>
      </c>
      <c r="J1633" s="4">
        <v>0.7</v>
      </c>
      <c r="K1633" s="4">
        <v>4</v>
      </c>
      <c r="L1633" s="4">
        <v>-999</v>
      </c>
      <c r="M1633" s="4">
        <v>-999</v>
      </c>
      <c r="N1633" s="5">
        <v>-999</v>
      </c>
      <c r="O1633" s="5">
        <v>0</v>
      </c>
      <c r="P1633" s="5">
        <v>-999</v>
      </c>
      <c r="Q1633" s="5">
        <v>-999</v>
      </c>
      <c r="R1633" s="4">
        <v>0.49</v>
      </c>
      <c r="S1633" s="34">
        <f>ROUND((0.6105*(EXP((17.273*E1633)/(E1633+237.3))))*(100-H1633)/100,3)</f>
        <v>0.184</v>
      </c>
      <c r="T1633" s="6">
        <f>IF(V1633&lt;V1634,L1633,0)</f>
        <v>0</v>
      </c>
      <c r="U1633" s="6">
        <f>IF(T1633&gt;0,M1633,-999)</f>
        <v>-999</v>
      </c>
      <c r="V1633">
        <v>199602</v>
      </c>
      <c r="W1633">
        <v>1996</v>
      </c>
    </row>
    <row r="1634" spans="1:23" x14ac:dyDescent="0.25">
      <c r="A1634" s="14">
        <v>35101</v>
      </c>
      <c r="B1634" s="3">
        <v>37</v>
      </c>
      <c r="C1634" s="4">
        <v>1.6</v>
      </c>
      <c r="D1634" s="5">
        <v>-2.9</v>
      </c>
      <c r="E1634" s="5">
        <v>-0.1</v>
      </c>
      <c r="F1634" s="5">
        <v>-6</v>
      </c>
      <c r="G1634" s="4">
        <v>93.2</v>
      </c>
      <c r="H1634" s="4">
        <v>73.099999999999994</v>
      </c>
      <c r="I1634" s="4">
        <v>0.4</v>
      </c>
      <c r="J1634" s="4">
        <v>0.8</v>
      </c>
      <c r="K1634" s="4">
        <v>5.2</v>
      </c>
      <c r="L1634" s="4">
        <v>-999</v>
      </c>
      <c r="M1634" s="4">
        <v>-999</v>
      </c>
      <c r="N1634" s="5">
        <v>-999</v>
      </c>
      <c r="O1634" s="5">
        <v>-0.1</v>
      </c>
      <c r="P1634" s="5">
        <v>-999</v>
      </c>
      <c r="Q1634" s="5">
        <v>-999</v>
      </c>
      <c r="R1634" s="4">
        <v>0.443</v>
      </c>
      <c r="S1634" s="34">
        <f>ROUND((0.6105*(EXP((17.273*E1634)/(E1634+237.3))))*(100-H1634)/100,3)</f>
        <v>0.16300000000000001</v>
      </c>
      <c r="T1634" s="6">
        <f>IF(V1634&lt;V1635,L1634,0)</f>
        <v>0</v>
      </c>
      <c r="U1634" s="6">
        <f>IF(T1634&gt;0,M1634,-999)</f>
        <v>-999</v>
      </c>
      <c r="V1634">
        <v>199602</v>
      </c>
      <c r="W1634">
        <v>1996</v>
      </c>
    </row>
    <row r="1635" spans="1:23" x14ac:dyDescent="0.25">
      <c r="A1635" s="14">
        <v>35102</v>
      </c>
      <c r="B1635" s="3">
        <v>38</v>
      </c>
      <c r="C1635" s="4">
        <v>3.07</v>
      </c>
      <c r="D1635" s="5">
        <v>-1.4</v>
      </c>
      <c r="E1635" s="5">
        <v>1.7</v>
      </c>
      <c r="F1635" s="5">
        <v>-3.7</v>
      </c>
      <c r="G1635" s="4">
        <v>87.5</v>
      </c>
      <c r="H1635" s="4">
        <v>56</v>
      </c>
      <c r="I1635" s="4">
        <v>0.3</v>
      </c>
      <c r="J1635" s="4">
        <v>0.7</v>
      </c>
      <c r="K1635" s="4">
        <v>9</v>
      </c>
      <c r="L1635" s="4">
        <v>-999</v>
      </c>
      <c r="M1635" s="4">
        <v>-999</v>
      </c>
      <c r="N1635" s="5">
        <v>-999</v>
      </c>
      <c r="O1635" s="5">
        <v>-0.1</v>
      </c>
      <c r="P1635" s="5">
        <v>-999</v>
      </c>
      <c r="Q1635" s="5">
        <v>-999</v>
      </c>
      <c r="R1635" s="4">
        <v>0.38800000000000001</v>
      </c>
      <c r="S1635" s="34">
        <f>ROUND((0.6105*(EXP((17.273*E1635)/(E1635+237.3))))*(100-H1635)/100,3)</f>
        <v>0.30399999999999999</v>
      </c>
      <c r="T1635" s="6">
        <f>IF(V1635&lt;V1636,L1635,0)</f>
        <v>0</v>
      </c>
      <c r="U1635" s="6">
        <f>IF(T1635&gt;0,M1635,-999)</f>
        <v>-999</v>
      </c>
      <c r="V1635">
        <v>199602</v>
      </c>
      <c r="W1635">
        <v>1996</v>
      </c>
    </row>
    <row r="1636" spans="1:23" x14ac:dyDescent="0.25">
      <c r="A1636" s="14">
        <v>35103</v>
      </c>
      <c r="B1636" s="3">
        <v>39</v>
      </c>
      <c r="C1636" s="4">
        <v>1.86</v>
      </c>
      <c r="D1636" s="5">
        <v>0.3</v>
      </c>
      <c r="E1636" s="5">
        <v>1.5</v>
      </c>
      <c r="F1636" s="5">
        <v>-1.1000000000000001</v>
      </c>
      <c r="G1636" s="4">
        <v>99.5</v>
      </c>
      <c r="H1636" s="4">
        <v>99</v>
      </c>
      <c r="I1636" s="4">
        <v>1.7</v>
      </c>
      <c r="J1636" s="4">
        <v>5.4</v>
      </c>
      <c r="K1636" s="4">
        <v>17.7</v>
      </c>
      <c r="L1636" s="4">
        <v>-999</v>
      </c>
      <c r="M1636" s="4">
        <v>-999</v>
      </c>
      <c r="N1636" s="5">
        <v>-999</v>
      </c>
      <c r="O1636" s="5">
        <v>-0.1</v>
      </c>
      <c r="P1636" s="5">
        <v>-999</v>
      </c>
      <c r="Q1636" s="5">
        <v>-999</v>
      </c>
      <c r="R1636" s="4">
        <v>0.67500000000000004</v>
      </c>
      <c r="S1636" s="34">
        <f>ROUND((0.6105*(EXP((17.273*E1636)/(E1636+237.3))))*(100-H1636)/100,3)</f>
        <v>7.0000000000000001E-3</v>
      </c>
      <c r="T1636" s="6">
        <f>IF(V1636&lt;V1637,L1636,0)</f>
        <v>0</v>
      </c>
      <c r="U1636" s="6">
        <f>IF(T1636&gt;0,M1636,-999)</f>
        <v>-999</v>
      </c>
      <c r="V1636">
        <v>199602</v>
      </c>
      <c r="W1636">
        <v>1996</v>
      </c>
    </row>
    <row r="1637" spans="1:23" x14ac:dyDescent="0.25">
      <c r="A1637" s="14">
        <v>35104</v>
      </c>
      <c r="B1637" s="3">
        <v>40</v>
      </c>
      <c r="C1637" s="4">
        <v>9.76</v>
      </c>
      <c r="D1637" s="5">
        <v>-7.1</v>
      </c>
      <c r="E1637" s="5">
        <v>-1.1000000000000001</v>
      </c>
      <c r="F1637" s="5">
        <v>-12.7</v>
      </c>
      <c r="G1637" s="4">
        <v>77.7</v>
      </c>
      <c r="H1637" s="4">
        <v>42.9</v>
      </c>
      <c r="I1637" s="4">
        <v>1.6</v>
      </c>
      <c r="J1637" s="4">
        <v>7.2</v>
      </c>
      <c r="K1637" s="4">
        <v>1.7</v>
      </c>
      <c r="L1637" s="4">
        <v>-999</v>
      </c>
      <c r="M1637" s="4">
        <v>-999</v>
      </c>
      <c r="N1637" s="5">
        <v>-999</v>
      </c>
      <c r="O1637" s="5">
        <v>-0.1</v>
      </c>
      <c r="P1637" s="5">
        <v>-999</v>
      </c>
      <c r="Q1637" s="5">
        <v>-999</v>
      </c>
      <c r="R1637" s="4">
        <v>0.24099999999999999</v>
      </c>
      <c r="S1637" s="34">
        <f>ROUND((0.6105*(EXP((17.273*E1637)/(E1637+237.3))))*(100-H1637)/100,3)</f>
        <v>0.32200000000000001</v>
      </c>
      <c r="T1637" s="6">
        <f>IF(V1637&lt;V1638,L1637,0)</f>
        <v>0</v>
      </c>
      <c r="U1637" s="6">
        <f>IF(T1637&gt;0,M1637,-999)</f>
        <v>-999</v>
      </c>
      <c r="V1637">
        <v>199602</v>
      </c>
      <c r="W1637">
        <v>1996</v>
      </c>
    </row>
    <row r="1638" spans="1:23" x14ac:dyDescent="0.25">
      <c r="A1638" s="14">
        <v>35105</v>
      </c>
      <c r="B1638" s="3">
        <v>41</v>
      </c>
      <c r="C1638" s="4">
        <v>9.7899999999999991</v>
      </c>
      <c r="D1638" s="5">
        <v>-5.0999999999999996</v>
      </c>
      <c r="E1638" s="5">
        <v>4.5</v>
      </c>
      <c r="F1638" s="5">
        <v>-13.7</v>
      </c>
      <c r="G1638" s="4">
        <v>45.9</v>
      </c>
      <c r="H1638" s="4">
        <v>19.2</v>
      </c>
      <c r="I1638" s="4">
        <v>1.6</v>
      </c>
      <c r="J1638" s="4">
        <v>5.6</v>
      </c>
      <c r="K1638" s="4">
        <v>0</v>
      </c>
      <c r="L1638" s="4">
        <v>-999</v>
      </c>
      <c r="M1638" s="4">
        <v>-999</v>
      </c>
      <c r="N1638" s="5">
        <v>-999</v>
      </c>
      <c r="O1638" s="5">
        <v>0</v>
      </c>
      <c r="P1638" s="5">
        <v>-999</v>
      </c>
      <c r="Q1638" s="5">
        <v>-999</v>
      </c>
      <c r="R1638" s="4">
        <v>0.161</v>
      </c>
      <c r="S1638" s="34">
        <f>ROUND((0.6105*(EXP((17.273*E1638)/(E1638+237.3))))*(100-H1638)/100,3)</f>
        <v>0.68</v>
      </c>
      <c r="T1638" s="6">
        <f>IF(V1638&lt;V1639,L1638,0)</f>
        <v>0</v>
      </c>
      <c r="U1638" s="6">
        <f>IF(T1638&gt;0,M1638,-999)</f>
        <v>-999</v>
      </c>
      <c r="V1638">
        <v>199602</v>
      </c>
      <c r="W1638">
        <v>1996</v>
      </c>
    </row>
    <row r="1639" spans="1:23" x14ac:dyDescent="0.25">
      <c r="A1639" s="14">
        <v>35106</v>
      </c>
      <c r="B1639" s="3">
        <v>42</v>
      </c>
      <c r="C1639" s="4">
        <v>9.5299999999999994</v>
      </c>
      <c r="D1639" s="5">
        <v>-0.3</v>
      </c>
      <c r="E1639" s="5">
        <v>7.6</v>
      </c>
      <c r="F1639" s="5">
        <v>-9.1</v>
      </c>
      <c r="G1639" s="4">
        <v>41.9</v>
      </c>
      <c r="H1639" s="4">
        <v>20.7</v>
      </c>
      <c r="I1639" s="4">
        <v>0.5</v>
      </c>
      <c r="J1639" s="4">
        <v>2.7</v>
      </c>
      <c r="K1639" s="4">
        <v>0</v>
      </c>
      <c r="L1639" s="4">
        <v>-999</v>
      </c>
      <c r="M1639" s="4">
        <v>-999</v>
      </c>
      <c r="N1639" s="5">
        <v>-999</v>
      </c>
      <c r="O1639" s="5">
        <v>0</v>
      </c>
      <c r="P1639" s="5">
        <v>-999</v>
      </c>
      <c r="Q1639" s="5">
        <v>-999</v>
      </c>
      <c r="R1639" s="4">
        <v>0.216</v>
      </c>
      <c r="S1639" s="34">
        <f>ROUND((0.6105*(EXP((17.273*E1639)/(E1639+237.3))))*(100-H1639)/100,3)</f>
        <v>0.82699999999999996</v>
      </c>
      <c r="T1639" s="6">
        <f>IF(V1639&lt;V1640,L1639,0)</f>
        <v>0</v>
      </c>
      <c r="U1639" s="6">
        <f>IF(T1639&gt;0,M1639,-999)</f>
        <v>-999</v>
      </c>
      <c r="V1639">
        <v>199602</v>
      </c>
      <c r="W1639">
        <v>1996</v>
      </c>
    </row>
    <row r="1640" spans="1:23" x14ac:dyDescent="0.25">
      <c r="A1640" s="14">
        <v>35107</v>
      </c>
      <c r="B1640" s="3">
        <v>43</v>
      </c>
      <c r="C1640" s="4">
        <v>7.02</v>
      </c>
      <c r="D1640" s="5">
        <v>3</v>
      </c>
      <c r="E1640" s="5">
        <v>10.8</v>
      </c>
      <c r="F1640" s="5">
        <v>-2.9</v>
      </c>
      <c r="G1640" s="4">
        <v>61.4</v>
      </c>
      <c r="H1640" s="4">
        <v>31.5</v>
      </c>
      <c r="I1640" s="4">
        <v>0.3</v>
      </c>
      <c r="J1640" s="4">
        <v>1.9</v>
      </c>
      <c r="K1640" s="4">
        <v>0</v>
      </c>
      <c r="L1640" s="4">
        <v>-999</v>
      </c>
      <c r="M1640" s="4">
        <v>-999</v>
      </c>
      <c r="N1640" s="5">
        <v>-999</v>
      </c>
      <c r="O1640" s="5">
        <v>0</v>
      </c>
      <c r="P1640" s="5">
        <v>-999</v>
      </c>
      <c r="Q1640" s="5">
        <v>-999</v>
      </c>
      <c r="R1640" s="4">
        <v>0.40799999999999997</v>
      </c>
      <c r="S1640" s="34">
        <f>ROUND((0.6105*(EXP((17.273*E1640)/(E1640+237.3))))*(100-H1640)/100,3)</f>
        <v>0.88700000000000001</v>
      </c>
      <c r="T1640" s="6">
        <f>IF(V1640&lt;V1641,L1640,0)</f>
        <v>0</v>
      </c>
      <c r="U1640" s="6">
        <f>IF(T1640&gt;0,M1640,-999)</f>
        <v>-999</v>
      </c>
      <c r="V1640">
        <v>199602</v>
      </c>
      <c r="W1640">
        <v>1996</v>
      </c>
    </row>
    <row r="1641" spans="1:23" x14ac:dyDescent="0.25">
      <c r="A1641" s="14">
        <v>35108</v>
      </c>
      <c r="B1641" s="3">
        <v>44</v>
      </c>
      <c r="C1641" s="4">
        <v>4.79</v>
      </c>
      <c r="D1641" s="5">
        <v>5.8</v>
      </c>
      <c r="E1641" s="5">
        <v>11.4</v>
      </c>
      <c r="F1641" s="5">
        <v>0.8</v>
      </c>
      <c r="G1641" s="4">
        <v>38.200000000000003</v>
      </c>
      <c r="H1641" s="4">
        <v>21.4</v>
      </c>
      <c r="I1641" s="4">
        <v>0.4</v>
      </c>
      <c r="J1641" s="4">
        <v>3.4</v>
      </c>
      <c r="K1641" s="4">
        <v>0</v>
      </c>
      <c r="L1641" s="4">
        <v>-999</v>
      </c>
      <c r="M1641" s="4">
        <v>-999</v>
      </c>
      <c r="N1641" s="5">
        <v>-999</v>
      </c>
      <c r="O1641" s="5">
        <v>0</v>
      </c>
      <c r="P1641" s="5">
        <v>-999</v>
      </c>
      <c r="Q1641" s="5">
        <v>-999</v>
      </c>
      <c r="R1641" s="4">
        <v>0.28799999999999998</v>
      </c>
      <c r="S1641" s="34">
        <f>ROUND((0.6105*(EXP((17.273*E1641)/(E1641+237.3))))*(100-H1641)/100,3)</f>
        <v>1.0589999999999999</v>
      </c>
      <c r="T1641" s="6">
        <f>IF(V1641&lt;V1642,L1641,0)</f>
        <v>0</v>
      </c>
      <c r="U1641" s="6">
        <f>IF(T1641&gt;0,M1641,-999)</f>
        <v>-999</v>
      </c>
      <c r="V1641">
        <v>199602</v>
      </c>
      <c r="W1641">
        <v>1996</v>
      </c>
    </row>
    <row r="1642" spans="1:23" x14ac:dyDescent="0.25">
      <c r="A1642" s="14">
        <v>35109</v>
      </c>
      <c r="B1642" s="3">
        <v>45</v>
      </c>
      <c r="C1642" s="4">
        <v>10.039999999999999</v>
      </c>
      <c r="D1642" s="5">
        <v>2.2999999999999998</v>
      </c>
      <c r="E1642" s="5">
        <v>9</v>
      </c>
      <c r="F1642" s="5">
        <v>-1.3</v>
      </c>
      <c r="G1642" s="4">
        <v>69.3</v>
      </c>
      <c r="H1642" s="4">
        <v>41.8</v>
      </c>
      <c r="I1642" s="4">
        <v>0.6</v>
      </c>
      <c r="J1642" s="4">
        <v>3</v>
      </c>
      <c r="K1642" s="4">
        <v>0</v>
      </c>
      <c r="L1642" s="4">
        <v>-999</v>
      </c>
      <c r="M1642" s="4">
        <v>-999</v>
      </c>
      <c r="N1642" s="5">
        <v>-999</v>
      </c>
      <c r="O1642" s="5">
        <v>0</v>
      </c>
      <c r="P1642" s="5">
        <v>-999</v>
      </c>
      <c r="Q1642" s="5">
        <v>-999</v>
      </c>
      <c r="R1642" s="4">
        <v>0.48</v>
      </c>
      <c r="S1642" s="34">
        <f>ROUND((0.6105*(EXP((17.273*E1642)/(E1642+237.3))))*(100-H1642)/100,3)</f>
        <v>0.66800000000000004</v>
      </c>
      <c r="T1642" s="6">
        <f>IF(V1642&lt;V1643,L1642,0)</f>
        <v>0</v>
      </c>
      <c r="U1642" s="6">
        <f>IF(T1642&gt;0,M1642,-999)</f>
        <v>-999</v>
      </c>
      <c r="V1642">
        <v>199602</v>
      </c>
      <c r="W1642">
        <v>1996</v>
      </c>
    </row>
    <row r="1643" spans="1:23" x14ac:dyDescent="0.25">
      <c r="A1643" s="14">
        <v>35110</v>
      </c>
      <c r="B1643" s="3">
        <v>46</v>
      </c>
      <c r="C1643" s="4">
        <v>10.28</v>
      </c>
      <c r="D1643" s="5">
        <v>3.6</v>
      </c>
      <c r="E1643" s="5">
        <v>12.8</v>
      </c>
      <c r="F1643" s="5">
        <v>-2.2999999999999998</v>
      </c>
      <c r="G1643" s="4">
        <v>40.299999999999997</v>
      </c>
      <c r="H1643" s="4">
        <v>12</v>
      </c>
      <c r="I1643" s="4">
        <v>0.3</v>
      </c>
      <c r="J1643" s="4">
        <v>1.7</v>
      </c>
      <c r="K1643" s="4">
        <v>0</v>
      </c>
      <c r="L1643" s="4">
        <v>-999</v>
      </c>
      <c r="M1643" s="4">
        <v>-999</v>
      </c>
      <c r="N1643" s="5">
        <v>-999</v>
      </c>
      <c r="O1643" s="5">
        <v>0</v>
      </c>
      <c r="P1643" s="5">
        <v>-999</v>
      </c>
      <c r="Q1643" s="5">
        <v>-999</v>
      </c>
      <c r="R1643" s="4">
        <v>0.17699999999999999</v>
      </c>
      <c r="S1643" s="34">
        <f>ROUND((0.6105*(EXP((17.273*E1643)/(E1643+237.3))))*(100-H1643)/100,3)</f>
        <v>1.3</v>
      </c>
      <c r="T1643" s="6">
        <f>IF(V1643&lt;V1644,L1643,0)</f>
        <v>0</v>
      </c>
      <c r="U1643" s="6">
        <f>IF(T1643&gt;0,M1643,-999)</f>
        <v>-999</v>
      </c>
      <c r="V1643">
        <v>199602</v>
      </c>
      <c r="W1643">
        <v>1996</v>
      </c>
    </row>
    <row r="1644" spans="1:23" x14ac:dyDescent="0.25">
      <c r="A1644" s="14">
        <v>35111</v>
      </c>
      <c r="B1644" s="3">
        <v>47</v>
      </c>
      <c r="C1644" s="4">
        <v>10.59</v>
      </c>
      <c r="D1644" s="5">
        <v>3.6</v>
      </c>
      <c r="E1644" s="5">
        <v>12.9</v>
      </c>
      <c r="F1644" s="5">
        <v>-1.2</v>
      </c>
      <c r="G1644" s="4">
        <v>51.2</v>
      </c>
      <c r="H1644" s="4">
        <v>30.1</v>
      </c>
      <c r="I1644" s="4">
        <v>0.4</v>
      </c>
      <c r="J1644" s="4">
        <v>1.8</v>
      </c>
      <c r="K1644" s="4">
        <v>0</v>
      </c>
      <c r="L1644" s="4">
        <v>-999</v>
      </c>
      <c r="M1644" s="4">
        <v>-999</v>
      </c>
      <c r="N1644" s="5">
        <v>-999</v>
      </c>
      <c r="O1644" s="5">
        <v>0</v>
      </c>
      <c r="P1644" s="5">
        <v>-999</v>
      </c>
      <c r="Q1644" s="5">
        <v>-999</v>
      </c>
      <c r="R1644" s="4">
        <v>0.44700000000000001</v>
      </c>
      <c r="S1644" s="34">
        <f>ROUND((0.6105*(EXP((17.273*E1644)/(E1644+237.3))))*(100-H1644)/100,3)</f>
        <v>1.04</v>
      </c>
      <c r="T1644" s="6">
        <f>IF(V1644&lt;V1645,L1644,0)</f>
        <v>0</v>
      </c>
      <c r="U1644" s="6">
        <f>IF(T1644&gt;0,M1644,-999)</f>
        <v>-999</v>
      </c>
      <c r="V1644">
        <v>199602</v>
      </c>
      <c r="W1644">
        <v>1996</v>
      </c>
    </row>
    <row r="1645" spans="1:23" x14ac:dyDescent="0.25">
      <c r="A1645" s="14">
        <v>35112</v>
      </c>
      <c r="B1645" s="3">
        <v>48</v>
      </c>
      <c r="C1645" s="4">
        <v>3.81</v>
      </c>
      <c r="D1645" s="5">
        <v>0.8</v>
      </c>
      <c r="E1645" s="5">
        <v>3.9</v>
      </c>
      <c r="F1645" s="5">
        <v>-1.2</v>
      </c>
      <c r="G1645" s="4">
        <v>91.3</v>
      </c>
      <c r="H1645" s="4">
        <v>63</v>
      </c>
      <c r="I1645" s="4">
        <v>0.8</v>
      </c>
      <c r="J1645" s="4">
        <v>4</v>
      </c>
      <c r="K1645" s="4">
        <v>2.4</v>
      </c>
      <c r="L1645" s="4">
        <v>-999</v>
      </c>
      <c r="M1645" s="4">
        <v>-999</v>
      </c>
      <c r="N1645" s="5">
        <v>-999</v>
      </c>
      <c r="O1645" s="5">
        <v>0</v>
      </c>
      <c r="P1645" s="5">
        <v>-999</v>
      </c>
      <c r="Q1645" s="5">
        <v>-999</v>
      </c>
      <c r="R1645" s="4">
        <v>0.50800000000000001</v>
      </c>
      <c r="S1645" s="34">
        <f>ROUND((0.6105*(EXP((17.273*E1645)/(E1645+237.3))))*(100-H1645)/100,3)</f>
        <v>0.29899999999999999</v>
      </c>
      <c r="T1645" s="6">
        <f>IF(V1645&lt;V1646,L1645,0)</f>
        <v>0</v>
      </c>
      <c r="U1645" s="6">
        <f>IF(T1645&gt;0,M1645,-999)</f>
        <v>-999</v>
      </c>
      <c r="V1645">
        <v>199602</v>
      </c>
      <c r="W1645">
        <v>1996</v>
      </c>
    </row>
    <row r="1646" spans="1:23" x14ac:dyDescent="0.25">
      <c r="A1646" s="14">
        <v>35113</v>
      </c>
      <c r="B1646" s="3">
        <v>49</v>
      </c>
      <c r="C1646" s="4">
        <v>7.77</v>
      </c>
      <c r="D1646" s="5">
        <v>0.6</v>
      </c>
      <c r="E1646" s="5">
        <v>5.4</v>
      </c>
      <c r="F1646" s="5">
        <v>-1.5</v>
      </c>
      <c r="G1646" s="4">
        <v>84.1</v>
      </c>
      <c r="H1646" s="4">
        <v>55.9</v>
      </c>
      <c r="I1646" s="4">
        <v>2.1</v>
      </c>
      <c r="J1646" s="4">
        <v>6.6</v>
      </c>
      <c r="K1646" s="4">
        <v>1</v>
      </c>
      <c r="L1646" s="4">
        <v>-999</v>
      </c>
      <c r="M1646" s="4">
        <v>-999</v>
      </c>
      <c r="N1646" s="5">
        <v>-999</v>
      </c>
      <c r="O1646" s="5">
        <v>0</v>
      </c>
      <c r="P1646" s="5">
        <v>-999</v>
      </c>
      <c r="Q1646" s="5">
        <v>-999</v>
      </c>
      <c r="R1646" s="4">
        <v>0.502</v>
      </c>
      <c r="S1646" s="34">
        <f>ROUND((0.6105*(EXP((17.273*E1646)/(E1646+237.3))))*(100-H1646)/100,3)</f>
        <v>0.39500000000000002</v>
      </c>
      <c r="T1646" s="6">
        <f>IF(V1646&lt;V1647,L1646,0)</f>
        <v>0</v>
      </c>
      <c r="U1646" s="6">
        <f>IF(T1646&gt;0,M1646,-999)</f>
        <v>-999</v>
      </c>
      <c r="V1646">
        <v>199602</v>
      </c>
      <c r="W1646">
        <v>1996</v>
      </c>
    </row>
    <row r="1647" spans="1:23" x14ac:dyDescent="0.25">
      <c r="A1647" s="14">
        <v>35114</v>
      </c>
      <c r="B1647" s="3">
        <v>50</v>
      </c>
      <c r="C1647" s="4">
        <v>7.52</v>
      </c>
      <c r="D1647" s="5">
        <v>-1.6</v>
      </c>
      <c r="E1647" s="5">
        <v>3.7</v>
      </c>
      <c r="F1647" s="5">
        <v>-3.5</v>
      </c>
      <c r="G1647" s="4">
        <v>91.5</v>
      </c>
      <c r="H1647" s="4">
        <v>66.599999999999994</v>
      </c>
      <c r="I1647" s="4">
        <v>1.7</v>
      </c>
      <c r="J1647" s="4">
        <v>5.5</v>
      </c>
      <c r="K1647" s="4">
        <v>5.3</v>
      </c>
      <c r="L1647" s="4">
        <v>-999</v>
      </c>
      <c r="M1647" s="4">
        <v>-999</v>
      </c>
      <c r="N1647" s="5">
        <v>-999</v>
      </c>
      <c r="O1647" s="5">
        <v>0</v>
      </c>
      <c r="P1647" s="5">
        <v>-999</v>
      </c>
      <c r="Q1647" s="5">
        <v>-999</v>
      </c>
      <c r="R1647" s="4">
        <v>0.52900000000000003</v>
      </c>
      <c r="S1647" s="34">
        <f>ROUND((0.6105*(EXP((17.273*E1647)/(E1647+237.3))))*(100-H1647)/100,3)</f>
        <v>0.26600000000000001</v>
      </c>
      <c r="T1647" s="6">
        <f>IF(V1647&lt;V1648,L1647,0)</f>
        <v>0</v>
      </c>
      <c r="U1647" s="6">
        <f>IF(T1647&gt;0,M1647,-999)</f>
        <v>-999</v>
      </c>
      <c r="V1647">
        <v>199602</v>
      </c>
      <c r="W1647">
        <v>1996</v>
      </c>
    </row>
    <row r="1648" spans="1:23" x14ac:dyDescent="0.25">
      <c r="A1648" s="14">
        <v>35115</v>
      </c>
      <c r="B1648" s="3">
        <v>51</v>
      </c>
      <c r="C1648" s="4">
        <v>6.42</v>
      </c>
      <c r="D1648" s="5">
        <v>-3.3</v>
      </c>
      <c r="E1648" s="5">
        <v>0.7</v>
      </c>
      <c r="F1648" s="5">
        <v>-4.2</v>
      </c>
      <c r="G1648" s="4">
        <v>94.3</v>
      </c>
      <c r="H1648" s="4">
        <v>84.4</v>
      </c>
      <c r="I1648" s="4">
        <v>4.2</v>
      </c>
      <c r="J1648" s="4">
        <v>8.1</v>
      </c>
      <c r="K1648" s="4">
        <v>3.6</v>
      </c>
      <c r="L1648" s="4">
        <v>-999</v>
      </c>
      <c r="M1648" s="4">
        <v>-999</v>
      </c>
      <c r="N1648" s="5">
        <v>-999</v>
      </c>
      <c r="O1648" s="5">
        <v>0</v>
      </c>
      <c r="P1648" s="5">
        <v>-999</v>
      </c>
      <c r="Q1648" s="5">
        <v>-999</v>
      </c>
      <c r="R1648" s="4">
        <v>0.54300000000000004</v>
      </c>
      <c r="S1648" s="34">
        <f>ROUND((0.6105*(EXP((17.273*E1648)/(E1648+237.3))))*(100-H1648)/100,3)</f>
        <v>0.1</v>
      </c>
      <c r="T1648" s="6">
        <f>IF(V1648&lt;V1649,L1648,0)</f>
        <v>0</v>
      </c>
      <c r="U1648" s="6">
        <f>IF(T1648&gt;0,M1648,-999)</f>
        <v>-999</v>
      </c>
      <c r="V1648">
        <v>199602</v>
      </c>
      <c r="W1648">
        <v>1996</v>
      </c>
    </row>
    <row r="1649" spans="1:23" x14ac:dyDescent="0.25">
      <c r="A1649" s="14">
        <v>35116</v>
      </c>
      <c r="B1649" s="3">
        <v>52</v>
      </c>
      <c r="C1649" s="4">
        <v>4.4800000000000004</v>
      </c>
      <c r="D1649" s="5">
        <v>-5.2</v>
      </c>
      <c r="E1649" s="5">
        <v>-2.7</v>
      </c>
      <c r="F1649" s="5">
        <v>-8.3000000000000007</v>
      </c>
      <c r="G1649" s="4">
        <v>96</v>
      </c>
      <c r="H1649" s="4">
        <v>93.8</v>
      </c>
      <c r="I1649" s="4">
        <v>1.4</v>
      </c>
      <c r="J1649" s="4">
        <v>4.5</v>
      </c>
      <c r="K1649" s="4">
        <v>7</v>
      </c>
      <c r="L1649" s="4">
        <v>-999</v>
      </c>
      <c r="M1649" s="4">
        <v>-999</v>
      </c>
      <c r="N1649" s="5">
        <v>-999</v>
      </c>
      <c r="O1649" s="5">
        <v>0</v>
      </c>
      <c r="P1649" s="5">
        <v>-999</v>
      </c>
      <c r="Q1649" s="5">
        <v>-999</v>
      </c>
      <c r="R1649" s="4">
        <v>0.46800000000000003</v>
      </c>
      <c r="S1649" s="34">
        <f>ROUND((0.6105*(EXP((17.273*E1649)/(E1649+237.3))))*(100-H1649)/100,3)</f>
        <v>3.1E-2</v>
      </c>
      <c r="T1649" s="6">
        <f>IF(V1649&lt;V1650,L1649,0)</f>
        <v>0</v>
      </c>
      <c r="U1649" s="6">
        <f>IF(T1649&gt;0,M1649,-999)</f>
        <v>-999</v>
      </c>
      <c r="V1649">
        <v>199602</v>
      </c>
      <c r="W1649">
        <v>1996</v>
      </c>
    </row>
    <row r="1650" spans="1:23" x14ac:dyDescent="0.25">
      <c r="A1650" s="14">
        <v>35117</v>
      </c>
      <c r="B1650" s="3">
        <v>53</v>
      </c>
      <c r="C1650" s="4">
        <v>5.81</v>
      </c>
      <c r="D1650" s="5">
        <v>-8.4</v>
      </c>
      <c r="E1650" s="5">
        <v>-6.1</v>
      </c>
      <c r="F1650" s="5">
        <v>-11</v>
      </c>
      <c r="G1650" s="4">
        <v>90.9</v>
      </c>
      <c r="H1650" s="4">
        <v>82.1</v>
      </c>
      <c r="I1650" s="4">
        <v>2.6</v>
      </c>
      <c r="J1650" s="4">
        <v>6.8</v>
      </c>
      <c r="K1650" s="4">
        <v>1.2</v>
      </c>
      <c r="L1650" s="4">
        <v>-999</v>
      </c>
      <c r="M1650" s="4">
        <v>-999</v>
      </c>
      <c r="N1650" s="5">
        <v>-999</v>
      </c>
      <c r="O1650" s="5">
        <v>0</v>
      </c>
      <c r="P1650" s="5">
        <v>-999</v>
      </c>
      <c r="Q1650" s="5">
        <v>-999</v>
      </c>
      <c r="R1650" s="4">
        <v>0.317</v>
      </c>
      <c r="S1650" s="34">
        <f>ROUND((0.6105*(EXP((17.273*E1650)/(E1650+237.3))))*(100-H1650)/100,3)</f>
        <v>6.9000000000000006E-2</v>
      </c>
      <c r="T1650" s="6">
        <f>IF(V1650&lt;V1651,L1650,0)</f>
        <v>0</v>
      </c>
      <c r="U1650" s="6">
        <f>IF(T1650&gt;0,M1650,-999)</f>
        <v>-999</v>
      </c>
      <c r="V1650">
        <v>199602</v>
      </c>
      <c r="W1650">
        <v>1996</v>
      </c>
    </row>
    <row r="1651" spans="1:23" x14ac:dyDescent="0.25">
      <c r="A1651" s="14">
        <v>35118</v>
      </c>
      <c r="B1651" s="3">
        <v>54</v>
      </c>
      <c r="C1651" s="4">
        <v>6.4</v>
      </c>
      <c r="D1651" s="5">
        <v>-9.8000000000000007</v>
      </c>
      <c r="E1651" s="5">
        <v>-3.7</v>
      </c>
      <c r="F1651" s="5">
        <v>-14.8</v>
      </c>
      <c r="G1651" s="4">
        <v>86.3</v>
      </c>
      <c r="H1651" s="4">
        <v>60.1</v>
      </c>
      <c r="I1651" s="4">
        <v>1.2</v>
      </c>
      <c r="J1651" s="4">
        <v>3.9</v>
      </c>
      <c r="K1651" s="4">
        <v>1.3</v>
      </c>
      <c r="L1651" s="4">
        <v>-999</v>
      </c>
      <c r="M1651" s="4">
        <v>-999</v>
      </c>
      <c r="N1651" s="5">
        <v>-999</v>
      </c>
      <c r="O1651" s="5">
        <v>0</v>
      </c>
      <c r="P1651" s="5">
        <v>-999</v>
      </c>
      <c r="Q1651" s="5">
        <v>-999</v>
      </c>
      <c r="R1651" s="4">
        <v>0.27900000000000003</v>
      </c>
      <c r="S1651" s="34">
        <f>ROUND((0.6105*(EXP((17.273*E1651)/(E1651+237.3))))*(100-H1651)/100,3)</f>
        <v>0.185</v>
      </c>
      <c r="T1651" s="6">
        <f>IF(V1651&lt;V1652,L1651,0)</f>
        <v>0</v>
      </c>
      <c r="U1651" s="6">
        <f>IF(T1651&gt;0,M1651,-999)</f>
        <v>-999</v>
      </c>
      <c r="V1651">
        <v>199602</v>
      </c>
      <c r="W1651">
        <v>1996</v>
      </c>
    </row>
    <row r="1652" spans="1:23" x14ac:dyDescent="0.25">
      <c r="A1652" s="14">
        <v>35119</v>
      </c>
      <c r="B1652" s="3">
        <v>55</v>
      </c>
      <c r="C1652" s="4">
        <v>12.34</v>
      </c>
      <c r="D1652" s="5">
        <v>-9.4</v>
      </c>
      <c r="E1652" s="5">
        <v>-2</v>
      </c>
      <c r="F1652" s="5">
        <v>-15.1</v>
      </c>
      <c r="G1652" s="4">
        <v>80.3</v>
      </c>
      <c r="H1652" s="4">
        <v>54.8</v>
      </c>
      <c r="I1652" s="4">
        <v>0.8</v>
      </c>
      <c r="J1652" s="4">
        <v>3.5</v>
      </c>
      <c r="K1652" s="4">
        <v>0.3</v>
      </c>
      <c r="L1652" s="4">
        <v>-999</v>
      </c>
      <c r="M1652" s="4">
        <v>-999</v>
      </c>
      <c r="N1652" s="5">
        <v>-999</v>
      </c>
      <c r="O1652" s="5">
        <v>0</v>
      </c>
      <c r="P1652" s="5">
        <v>-999</v>
      </c>
      <c r="Q1652" s="5">
        <v>-999</v>
      </c>
      <c r="R1652" s="4">
        <v>0.28799999999999998</v>
      </c>
      <c r="S1652" s="34">
        <f>ROUND((0.6105*(EXP((17.273*E1652)/(E1652+237.3))))*(100-H1652)/100,3)</f>
        <v>0.23799999999999999</v>
      </c>
      <c r="T1652" s="6">
        <f>IF(V1652&lt;V1653,L1652,0)</f>
        <v>0</v>
      </c>
      <c r="U1652" s="6">
        <f>IF(T1652&gt;0,M1652,-999)</f>
        <v>-999</v>
      </c>
      <c r="V1652">
        <v>199602</v>
      </c>
      <c r="W1652">
        <v>1996</v>
      </c>
    </row>
    <row r="1653" spans="1:23" x14ac:dyDescent="0.25">
      <c r="A1653" s="14">
        <v>35120</v>
      </c>
      <c r="B1653" s="3">
        <v>56</v>
      </c>
      <c r="C1653" s="4">
        <v>7.53</v>
      </c>
      <c r="D1653" s="5">
        <v>-11.2</v>
      </c>
      <c r="E1653" s="5">
        <v>-6.1</v>
      </c>
      <c r="F1653" s="5">
        <v>-15.7</v>
      </c>
      <c r="G1653" s="4">
        <v>86.2</v>
      </c>
      <c r="H1653" s="4">
        <v>66.099999999999994</v>
      </c>
      <c r="I1653" s="4">
        <v>0.9</v>
      </c>
      <c r="J1653" s="4">
        <v>3.7</v>
      </c>
      <c r="K1653" s="4">
        <v>0</v>
      </c>
      <c r="L1653" s="4">
        <v>-999</v>
      </c>
      <c r="M1653" s="4">
        <v>-999</v>
      </c>
      <c r="N1653" s="5">
        <v>-999</v>
      </c>
      <c r="O1653" s="5">
        <v>0</v>
      </c>
      <c r="P1653" s="5">
        <v>-999</v>
      </c>
      <c r="Q1653" s="5">
        <v>-999</v>
      </c>
      <c r="R1653" s="4">
        <v>0.25600000000000001</v>
      </c>
      <c r="S1653" s="34">
        <f>ROUND((0.6105*(EXP((17.273*E1653)/(E1653+237.3))))*(100-H1653)/100,3)</f>
        <v>0.13100000000000001</v>
      </c>
      <c r="T1653" s="6">
        <f>IF(V1653&lt;V1654,L1653,0)</f>
        <v>0</v>
      </c>
      <c r="U1653" s="6">
        <f>IF(T1653&gt;0,M1653,-999)</f>
        <v>-999</v>
      </c>
      <c r="V1653">
        <v>199602</v>
      </c>
      <c r="W1653">
        <v>1996</v>
      </c>
    </row>
    <row r="1654" spans="1:23" x14ac:dyDescent="0.25">
      <c r="A1654" s="14">
        <v>35121</v>
      </c>
      <c r="B1654" s="3">
        <v>57</v>
      </c>
      <c r="C1654" s="4">
        <v>10.4</v>
      </c>
      <c r="D1654" s="5">
        <v>-13.4</v>
      </c>
      <c r="E1654" s="5">
        <v>-5.6</v>
      </c>
      <c r="F1654" s="5">
        <v>-17.7</v>
      </c>
      <c r="G1654" s="4">
        <v>78.099999999999994</v>
      </c>
      <c r="H1654" s="4">
        <v>46</v>
      </c>
      <c r="I1654" s="4">
        <v>0.7</v>
      </c>
      <c r="J1654" s="4">
        <v>2.5</v>
      </c>
      <c r="K1654" s="4">
        <v>0.6</v>
      </c>
      <c r="L1654" s="4">
        <v>-999</v>
      </c>
      <c r="M1654" s="4">
        <v>-999</v>
      </c>
      <c r="N1654" s="5">
        <v>-999</v>
      </c>
      <c r="O1654" s="5">
        <v>0</v>
      </c>
      <c r="P1654" s="5">
        <v>-999</v>
      </c>
      <c r="Q1654" s="5">
        <v>-999</v>
      </c>
      <c r="R1654" s="4">
        <v>0.185</v>
      </c>
      <c r="S1654" s="34">
        <f>ROUND((0.6105*(EXP((17.273*E1654)/(E1654+237.3))))*(100-H1654)/100,3)</f>
        <v>0.217</v>
      </c>
      <c r="T1654" s="6">
        <f>IF(V1654&lt;V1655,L1654,0)</f>
        <v>0</v>
      </c>
      <c r="U1654" s="6">
        <f>IF(T1654&gt;0,M1654,-999)</f>
        <v>-999</v>
      </c>
      <c r="V1654">
        <v>199602</v>
      </c>
      <c r="W1654">
        <v>1996</v>
      </c>
    </row>
    <row r="1655" spans="1:23" x14ac:dyDescent="0.25">
      <c r="A1655" s="14">
        <v>35122</v>
      </c>
      <c r="B1655" s="3">
        <v>58</v>
      </c>
      <c r="C1655" s="4">
        <v>8.36</v>
      </c>
      <c r="D1655" s="5">
        <v>-14.1</v>
      </c>
      <c r="E1655" s="5">
        <v>-8.5</v>
      </c>
      <c r="F1655" s="5">
        <v>-18.899999999999999</v>
      </c>
      <c r="G1655" s="4">
        <v>76</v>
      </c>
      <c r="H1655" s="4">
        <v>49</v>
      </c>
      <c r="I1655" s="4">
        <v>1.6</v>
      </c>
      <c r="J1655" s="4">
        <v>4.7</v>
      </c>
      <c r="K1655" s="4">
        <v>0</v>
      </c>
      <c r="L1655" s="4">
        <v>-999</v>
      </c>
      <c r="M1655" s="4">
        <v>-999</v>
      </c>
      <c r="N1655" s="5">
        <v>-999</v>
      </c>
      <c r="O1655" s="5">
        <v>0</v>
      </c>
      <c r="P1655" s="5">
        <v>-999</v>
      </c>
      <c r="Q1655" s="5">
        <v>-999</v>
      </c>
      <c r="R1655" s="4">
        <v>0.158</v>
      </c>
      <c r="S1655" s="34">
        <f>ROUND((0.6105*(EXP((17.273*E1655)/(E1655+237.3))))*(100-H1655)/100,3)</f>
        <v>0.16400000000000001</v>
      </c>
      <c r="T1655" s="6">
        <f>IF(V1655&lt;V1656,L1655,0)</f>
        <v>0</v>
      </c>
      <c r="U1655" s="6">
        <f>IF(T1655&gt;0,M1655,-999)</f>
        <v>-999</v>
      </c>
      <c r="V1655">
        <v>199602</v>
      </c>
      <c r="W1655">
        <v>1996</v>
      </c>
    </row>
    <row r="1656" spans="1:23" x14ac:dyDescent="0.25">
      <c r="A1656" s="14">
        <v>35123</v>
      </c>
      <c r="B1656" s="3">
        <v>59</v>
      </c>
      <c r="C1656" s="4">
        <v>13.09</v>
      </c>
      <c r="D1656" s="5">
        <v>-13.1</v>
      </c>
      <c r="E1656" s="5">
        <v>-3.8</v>
      </c>
      <c r="F1656" s="5">
        <v>-20.6</v>
      </c>
      <c r="G1656" s="4">
        <v>58.7</v>
      </c>
      <c r="H1656" s="4">
        <v>23.1</v>
      </c>
      <c r="I1656" s="4">
        <v>1</v>
      </c>
      <c r="J1656" s="4">
        <v>3.5</v>
      </c>
      <c r="K1656" s="4">
        <v>0</v>
      </c>
      <c r="L1656" s="4">
        <v>-999</v>
      </c>
      <c r="M1656" s="4">
        <v>-999</v>
      </c>
      <c r="N1656" s="5">
        <v>-999</v>
      </c>
      <c r="O1656" s="5">
        <v>0</v>
      </c>
      <c r="P1656" s="5">
        <v>-999</v>
      </c>
      <c r="Q1656" s="5">
        <v>-999</v>
      </c>
      <c r="R1656" s="4">
        <v>0.106</v>
      </c>
      <c r="S1656" s="34">
        <f>ROUND((0.6105*(EXP((17.273*E1656)/(E1656+237.3))))*(100-H1656)/100,3)</f>
        <v>0.35399999999999998</v>
      </c>
      <c r="T1656" s="6">
        <f>IF(V1656&lt;V1657,L1656,0)</f>
        <v>0</v>
      </c>
      <c r="U1656" s="6">
        <f>IF(T1656&gt;0,M1656,-999)</f>
        <v>-999</v>
      </c>
      <c r="V1656">
        <v>199602</v>
      </c>
      <c r="W1656">
        <v>1996</v>
      </c>
    </row>
    <row r="1657" spans="1:23" x14ac:dyDescent="0.25">
      <c r="A1657" s="14">
        <v>35124</v>
      </c>
      <c r="B1657" s="3">
        <v>60</v>
      </c>
      <c r="C1657" s="4">
        <v>12.92</v>
      </c>
      <c r="D1657" s="5">
        <v>-8.1</v>
      </c>
      <c r="E1657" s="5">
        <v>0.2</v>
      </c>
      <c r="F1657" s="5">
        <v>-16.7</v>
      </c>
      <c r="G1657" s="4">
        <v>45.4</v>
      </c>
      <c r="H1657" s="4">
        <v>22.8</v>
      </c>
      <c r="I1657" s="4">
        <v>0.7</v>
      </c>
      <c r="J1657" s="4">
        <v>3.6</v>
      </c>
      <c r="K1657" s="4">
        <v>0</v>
      </c>
      <c r="L1657" s="4">
        <v>-999</v>
      </c>
      <c r="M1657" s="4">
        <v>-999</v>
      </c>
      <c r="N1657" s="5">
        <v>-999</v>
      </c>
      <c r="O1657" s="5">
        <v>0</v>
      </c>
      <c r="P1657" s="5">
        <v>-999</v>
      </c>
      <c r="Q1657" s="5">
        <v>-999</v>
      </c>
      <c r="R1657" s="4">
        <v>0.14099999999999999</v>
      </c>
      <c r="S1657" s="34">
        <f>ROUND((0.6105*(EXP((17.273*E1657)/(E1657+237.3))))*(100-H1657)/100,3)</f>
        <v>0.47799999999999998</v>
      </c>
      <c r="T1657" s="6">
        <f>IF(V1657&lt;V1658,L1657,0)</f>
        <v>-999</v>
      </c>
      <c r="U1657" s="6">
        <f>IF(T1657&gt;0,M1657,-999)</f>
        <v>-999</v>
      </c>
      <c r="V1657">
        <v>199602</v>
      </c>
      <c r="W1657">
        <v>1996</v>
      </c>
    </row>
    <row r="1658" spans="1:23" x14ac:dyDescent="0.25">
      <c r="A1658" s="14">
        <v>35125</v>
      </c>
      <c r="B1658" s="3">
        <v>61</v>
      </c>
      <c r="C1658" s="4">
        <v>13.55</v>
      </c>
      <c r="D1658" s="5">
        <v>-2</v>
      </c>
      <c r="E1658" s="5">
        <v>6.8</v>
      </c>
      <c r="F1658" s="5">
        <v>-10.3</v>
      </c>
      <c r="G1658" s="4">
        <v>34.5</v>
      </c>
      <c r="H1658" s="4">
        <v>15.7</v>
      </c>
      <c r="I1658" s="4">
        <v>0.8</v>
      </c>
      <c r="J1658" s="4">
        <v>3.5</v>
      </c>
      <c r="K1658" s="4">
        <v>0</v>
      </c>
      <c r="L1658" s="4">
        <v>-999</v>
      </c>
      <c r="M1658" s="4">
        <v>-999</v>
      </c>
      <c r="N1658" s="5">
        <v>-999</v>
      </c>
      <c r="O1658" s="5">
        <v>0</v>
      </c>
      <c r="P1658" s="5">
        <v>-999</v>
      </c>
      <c r="Q1658" s="5">
        <v>-999</v>
      </c>
      <c r="R1658" s="4">
        <v>0.155</v>
      </c>
      <c r="S1658" s="34">
        <f>ROUND((0.6105*(EXP((17.273*E1658)/(E1658+237.3))))*(100-H1658)/100,3)</f>
        <v>0.83299999999999996</v>
      </c>
      <c r="T1658" s="6">
        <f>IF(V1658&lt;V1659,L1658,0)</f>
        <v>0</v>
      </c>
      <c r="U1658" s="6">
        <f>IF(T1658&gt;0,M1658,-999)</f>
        <v>-999</v>
      </c>
      <c r="V1658">
        <v>199603</v>
      </c>
      <c r="W1658">
        <v>1996</v>
      </c>
    </row>
    <row r="1659" spans="1:23" x14ac:dyDescent="0.25">
      <c r="A1659" s="14">
        <v>35126</v>
      </c>
      <c r="B1659" s="3">
        <v>62</v>
      </c>
      <c r="C1659" s="4">
        <v>13.95</v>
      </c>
      <c r="D1659" s="5">
        <v>-1.8</v>
      </c>
      <c r="E1659" s="5">
        <v>5.7</v>
      </c>
      <c r="F1659" s="5">
        <v>-6.9</v>
      </c>
      <c r="G1659" s="4">
        <v>38.9</v>
      </c>
      <c r="H1659" s="4">
        <v>23.2</v>
      </c>
      <c r="I1659" s="4">
        <v>1</v>
      </c>
      <c r="J1659" s="4">
        <v>3.5</v>
      </c>
      <c r="K1659" s="4">
        <v>0</v>
      </c>
      <c r="L1659" s="4">
        <v>-999</v>
      </c>
      <c r="M1659" s="4">
        <v>-999</v>
      </c>
      <c r="N1659" s="5">
        <v>-999</v>
      </c>
      <c r="O1659" s="5">
        <v>0</v>
      </c>
      <c r="P1659" s="5">
        <v>-999</v>
      </c>
      <c r="Q1659" s="5">
        <v>-999</v>
      </c>
      <c r="R1659" s="4">
        <v>0.21299999999999999</v>
      </c>
      <c r="S1659" s="34">
        <f>ROUND((0.6105*(EXP((17.273*E1659)/(E1659+237.3))))*(100-H1659)/100,3)</f>
        <v>0.70299999999999996</v>
      </c>
      <c r="T1659" s="6">
        <f>IF(V1659&lt;V1660,L1659,0)</f>
        <v>0</v>
      </c>
      <c r="U1659" s="6">
        <f>IF(T1659&gt;0,M1659,-999)</f>
        <v>-999</v>
      </c>
      <c r="V1659">
        <v>199603</v>
      </c>
      <c r="W1659">
        <v>1996</v>
      </c>
    </row>
    <row r="1660" spans="1:23" x14ac:dyDescent="0.25">
      <c r="A1660" s="14">
        <v>35127</v>
      </c>
      <c r="B1660" s="3">
        <v>63</v>
      </c>
      <c r="C1660" s="4">
        <v>4.0599999999999996</v>
      </c>
      <c r="D1660" s="5">
        <v>-6.2</v>
      </c>
      <c r="E1660" s="5">
        <v>-3.1</v>
      </c>
      <c r="F1660" s="5">
        <v>-10.5</v>
      </c>
      <c r="G1660" s="4">
        <v>78.3</v>
      </c>
      <c r="H1660" s="4">
        <v>46.8</v>
      </c>
      <c r="I1660" s="4">
        <v>0.6</v>
      </c>
      <c r="J1660" s="4">
        <v>3</v>
      </c>
      <c r="K1660" s="4">
        <v>4.9000000000000004</v>
      </c>
      <c r="L1660" s="4">
        <v>-999</v>
      </c>
      <c r="M1660" s="4">
        <v>-999</v>
      </c>
      <c r="N1660" s="5">
        <v>-999</v>
      </c>
      <c r="O1660" s="5">
        <v>0</v>
      </c>
      <c r="P1660" s="5">
        <v>-999</v>
      </c>
      <c r="Q1660" s="5">
        <v>-999</v>
      </c>
      <c r="R1660" s="4">
        <v>0.22700000000000001</v>
      </c>
      <c r="S1660" s="34">
        <f>ROUND((0.6105*(EXP((17.273*E1660)/(E1660+237.3))))*(100-H1660)/100,3)</f>
        <v>0.25800000000000001</v>
      </c>
      <c r="T1660" s="6">
        <f>IF(V1660&lt;V1661,L1660,0)</f>
        <v>0</v>
      </c>
      <c r="U1660" s="6">
        <f>IF(T1660&gt;0,M1660,-999)</f>
        <v>-999</v>
      </c>
      <c r="V1660">
        <v>199603</v>
      </c>
      <c r="W1660">
        <v>1996</v>
      </c>
    </row>
    <row r="1661" spans="1:23" x14ac:dyDescent="0.25">
      <c r="A1661" s="14">
        <v>35128</v>
      </c>
      <c r="B1661" s="3">
        <v>64</v>
      </c>
      <c r="C1661" s="4">
        <v>2.35</v>
      </c>
      <c r="D1661" s="5">
        <v>-10.7</v>
      </c>
      <c r="E1661" s="5">
        <v>-4.7</v>
      </c>
      <c r="F1661" s="5">
        <v>-13.3</v>
      </c>
      <c r="G1661" s="4">
        <v>89.7</v>
      </c>
      <c r="H1661" s="4">
        <v>73.599999999999994</v>
      </c>
      <c r="I1661" s="4">
        <v>1.1000000000000001</v>
      </c>
      <c r="J1661" s="4">
        <v>3.5</v>
      </c>
      <c r="K1661" s="4">
        <v>0.9</v>
      </c>
      <c r="L1661" s="4">
        <v>-999</v>
      </c>
      <c r="M1661" s="4">
        <v>-999</v>
      </c>
      <c r="N1661" s="5">
        <v>-999</v>
      </c>
      <c r="O1661" s="5">
        <v>0</v>
      </c>
      <c r="P1661" s="5">
        <v>-999</v>
      </c>
      <c r="Q1661" s="5">
        <v>-999</v>
      </c>
      <c r="R1661" s="4">
        <v>0.316</v>
      </c>
      <c r="S1661" s="34">
        <f>ROUND((0.6105*(EXP((17.273*E1661)/(E1661+237.3))))*(100-H1661)/100,3)</f>
        <v>0.114</v>
      </c>
      <c r="T1661" s="6">
        <f>IF(V1661&lt;V1662,L1661,0)</f>
        <v>0</v>
      </c>
      <c r="U1661" s="6">
        <f>IF(T1661&gt;0,M1661,-999)</f>
        <v>-999</v>
      </c>
      <c r="V1661">
        <v>199603</v>
      </c>
      <c r="W1661">
        <v>1996</v>
      </c>
    </row>
    <row r="1662" spans="1:23" x14ac:dyDescent="0.25">
      <c r="A1662" s="14">
        <v>35129</v>
      </c>
      <c r="B1662" s="3">
        <v>65</v>
      </c>
      <c r="C1662" s="4">
        <v>4.8600000000000003</v>
      </c>
      <c r="D1662" s="5">
        <v>-10.4</v>
      </c>
      <c r="E1662" s="5">
        <v>-2.9</v>
      </c>
      <c r="F1662" s="5">
        <v>-17.100000000000001</v>
      </c>
      <c r="G1662" s="4">
        <v>80.3</v>
      </c>
      <c r="H1662" s="4">
        <v>59.3</v>
      </c>
      <c r="I1662" s="4">
        <v>0.6</v>
      </c>
      <c r="J1662" s="4">
        <v>2.5</v>
      </c>
      <c r="K1662" s="4">
        <v>0</v>
      </c>
      <c r="L1662" s="4">
        <v>-999</v>
      </c>
      <c r="M1662" s="4">
        <v>-999</v>
      </c>
      <c r="N1662" s="5">
        <v>-999</v>
      </c>
      <c r="O1662" s="5">
        <v>0</v>
      </c>
      <c r="P1662" s="5">
        <v>-999</v>
      </c>
      <c r="Q1662" s="5">
        <v>-999</v>
      </c>
      <c r="R1662" s="4">
        <v>0.29299999999999998</v>
      </c>
      <c r="S1662" s="34">
        <f>ROUND((0.6105*(EXP((17.273*E1662)/(E1662+237.3))))*(100-H1662)/100,3)</f>
        <v>0.20100000000000001</v>
      </c>
      <c r="T1662" s="6">
        <f>IF(V1662&lt;V1663,L1662,0)</f>
        <v>0</v>
      </c>
      <c r="U1662" s="6">
        <f>IF(T1662&gt;0,M1662,-999)</f>
        <v>-999</v>
      </c>
      <c r="V1662">
        <v>199603</v>
      </c>
      <c r="W1662">
        <v>1996</v>
      </c>
    </row>
    <row r="1663" spans="1:23" x14ac:dyDescent="0.25">
      <c r="A1663" s="14">
        <v>35130</v>
      </c>
      <c r="B1663" s="3">
        <v>66</v>
      </c>
      <c r="C1663" s="4">
        <v>3.8</v>
      </c>
      <c r="D1663" s="5">
        <v>-6.6</v>
      </c>
      <c r="E1663" s="5">
        <v>-3</v>
      </c>
      <c r="F1663" s="5">
        <v>-13.2</v>
      </c>
      <c r="G1663" s="4">
        <v>89.9</v>
      </c>
      <c r="H1663" s="4">
        <v>79</v>
      </c>
      <c r="I1663" s="4">
        <v>0.6</v>
      </c>
      <c r="J1663" s="4">
        <v>2.8</v>
      </c>
      <c r="K1663" s="4">
        <v>0.3</v>
      </c>
      <c r="L1663" s="4">
        <v>-999</v>
      </c>
      <c r="M1663" s="4">
        <v>-999</v>
      </c>
      <c r="N1663" s="5">
        <v>-999</v>
      </c>
      <c r="O1663" s="5">
        <v>0</v>
      </c>
      <c r="P1663" s="5">
        <v>-999</v>
      </c>
      <c r="Q1663" s="5">
        <v>-999</v>
      </c>
      <c r="R1663" s="4">
        <v>0.38500000000000001</v>
      </c>
      <c r="S1663" s="34">
        <f>ROUND((0.6105*(EXP((17.273*E1663)/(E1663+237.3))))*(100-H1663)/100,3)</f>
        <v>0.10299999999999999</v>
      </c>
      <c r="T1663" s="6">
        <f>IF(V1663&lt;V1664,L1663,0)</f>
        <v>0</v>
      </c>
      <c r="U1663" s="6">
        <f>IF(T1663&gt;0,M1663,-999)</f>
        <v>-999</v>
      </c>
      <c r="V1663">
        <v>199603</v>
      </c>
      <c r="W1663">
        <v>1996</v>
      </c>
    </row>
    <row r="1664" spans="1:23" x14ac:dyDescent="0.25">
      <c r="A1664" s="14">
        <v>35131</v>
      </c>
      <c r="B1664" s="3">
        <v>67</v>
      </c>
      <c r="C1664" s="4">
        <v>5.79</v>
      </c>
      <c r="D1664" s="5">
        <v>-4.8</v>
      </c>
      <c r="E1664" s="5">
        <v>-1.1000000000000001</v>
      </c>
      <c r="F1664" s="5">
        <v>-8.3000000000000007</v>
      </c>
      <c r="G1664" s="4">
        <v>91.6</v>
      </c>
      <c r="H1664" s="4">
        <v>76.099999999999994</v>
      </c>
      <c r="I1664" s="4">
        <v>0.5</v>
      </c>
      <c r="J1664" s="4">
        <v>2.8</v>
      </c>
      <c r="K1664" s="4">
        <v>3</v>
      </c>
      <c r="L1664" s="4">
        <v>-999</v>
      </c>
      <c r="M1664" s="4">
        <v>-999</v>
      </c>
      <c r="N1664" s="5">
        <v>-999</v>
      </c>
      <c r="O1664" s="5">
        <v>0</v>
      </c>
      <c r="P1664" s="5">
        <v>-999</v>
      </c>
      <c r="Q1664" s="5">
        <v>-999</v>
      </c>
      <c r="R1664" s="4">
        <v>0.42699999999999999</v>
      </c>
      <c r="S1664" s="34">
        <f>ROUND((0.6105*(EXP((17.273*E1664)/(E1664+237.3))))*(100-H1664)/100,3)</f>
        <v>0.13500000000000001</v>
      </c>
      <c r="T1664" s="6">
        <f>IF(V1664&lt;V1665,L1664,0)</f>
        <v>0</v>
      </c>
      <c r="U1664" s="6">
        <f>IF(T1664&gt;0,M1664,-999)</f>
        <v>-999</v>
      </c>
      <c r="V1664">
        <v>199603</v>
      </c>
      <c r="W1664">
        <v>1996</v>
      </c>
    </row>
    <row r="1665" spans="1:23" x14ac:dyDescent="0.25">
      <c r="A1665" s="14">
        <v>35132</v>
      </c>
      <c r="B1665" s="3">
        <v>68</v>
      </c>
      <c r="C1665" s="4">
        <v>9.51</v>
      </c>
      <c r="D1665" s="5">
        <v>-0.4</v>
      </c>
      <c r="E1665" s="5">
        <v>6.8</v>
      </c>
      <c r="F1665" s="5">
        <v>-4.0999999999999996</v>
      </c>
      <c r="G1665" s="4">
        <v>91.9</v>
      </c>
      <c r="H1665" s="4">
        <v>62.5</v>
      </c>
      <c r="I1665" s="4">
        <v>0.4</v>
      </c>
      <c r="J1665" s="4">
        <v>2.7</v>
      </c>
      <c r="K1665" s="4">
        <v>0.6</v>
      </c>
      <c r="L1665" s="4">
        <v>-999</v>
      </c>
      <c r="M1665" s="4">
        <v>-999</v>
      </c>
      <c r="N1665" s="5">
        <v>-999</v>
      </c>
      <c r="O1665" s="5">
        <v>0</v>
      </c>
      <c r="P1665" s="5">
        <v>-999</v>
      </c>
      <c r="Q1665" s="5">
        <v>-999</v>
      </c>
      <c r="R1665" s="4">
        <v>0.61799999999999999</v>
      </c>
      <c r="S1665" s="34">
        <f>ROUND((0.6105*(EXP((17.273*E1665)/(E1665+237.3))))*(100-H1665)/100,3)</f>
        <v>0.37</v>
      </c>
      <c r="T1665" s="6">
        <f>IF(V1665&lt;V1666,L1665,0)</f>
        <v>0</v>
      </c>
      <c r="U1665" s="6">
        <f>IF(T1665&gt;0,M1665,-999)</f>
        <v>-999</v>
      </c>
      <c r="V1665">
        <v>199603</v>
      </c>
      <c r="W1665">
        <v>1996</v>
      </c>
    </row>
    <row r="1666" spans="1:23" x14ac:dyDescent="0.25">
      <c r="A1666" s="14">
        <v>35133</v>
      </c>
      <c r="B1666" s="3">
        <v>69</v>
      </c>
      <c r="C1666" s="4">
        <v>5.04</v>
      </c>
      <c r="D1666" s="5">
        <v>2.5</v>
      </c>
      <c r="E1666" s="5">
        <v>5.6</v>
      </c>
      <c r="F1666" s="5">
        <v>-0.1</v>
      </c>
      <c r="G1666" s="4">
        <v>96.2</v>
      </c>
      <c r="H1666" s="4">
        <v>87.1</v>
      </c>
      <c r="I1666" s="4">
        <v>0.4</v>
      </c>
      <c r="J1666" s="4">
        <v>3.3</v>
      </c>
      <c r="K1666" s="4">
        <v>3.9</v>
      </c>
      <c r="L1666" s="4">
        <v>-999</v>
      </c>
      <c r="M1666" s="4">
        <v>-999</v>
      </c>
      <c r="N1666" s="5">
        <v>-999</v>
      </c>
      <c r="O1666" s="5">
        <v>0</v>
      </c>
      <c r="P1666" s="5">
        <v>-999</v>
      </c>
      <c r="Q1666" s="5">
        <v>-999</v>
      </c>
      <c r="R1666" s="4">
        <v>0.79</v>
      </c>
      <c r="S1666" s="34">
        <f>ROUND((0.6105*(EXP((17.273*E1666)/(E1666+237.3))))*(100-H1666)/100,3)</f>
        <v>0.11700000000000001</v>
      </c>
      <c r="T1666" s="6">
        <f>IF(V1666&lt;V1667,L1666,0)</f>
        <v>0</v>
      </c>
      <c r="U1666" s="6">
        <f>IF(T1666&gt;0,M1666,-999)</f>
        <v>-999</v>
      </c>
      <c r="V1666">
        <v>199603</v>
      </c>
      <c r="W1666">
        <v>1996</v>
      </c>
    </row>
    <row r="1667" spans="1:23" x14ac:dyDescent="0.25">
      <c r="A1667" s="14">
        <v>35134</v>
      </c>
      <c r="B1667" s="3">
        <v>70</v>
      </c>
      <c r="C1667" s="4">
        <v>7.23</v>
      </c>
      <c r="D1667" s="5">
        <v>2.7</v>
      </c>
      <c r="E1667" s="5">
        <v>6.6</v>
      </c>
      <c r="F1667" s="5">
        <v>-1</v>
      </c>
      <c r="G1667" s="4">
        <v>92.5</v>
      </c>
      <c r="H1667" s="4">
        <v>72.900000000000006</v>
      </c>
      <c r="I1667" s="4">
        <v>0.6</v>
      </c>
      <c r="J1667" s="4">
        <v>3.5</v>
      </c>
      <c r="K1667" s="4">
        <v>1.6</v>
      </c>
      <c r="L1667" s="4">
        <v>-999</v>
      </c>
      <c r="M1667" s="4">
        <v>-999</v>
      </c>
      <c r="N1667" s="5">
        <v>-999</v>
      </c>
      <c r="O1667" s="5">
        <v>0</v>
      </c>
      <c r="P1667" s="5">
        <v>-999</v>
      </c>
      <c r="Q1667" s="5">
        <v>-999</v>
      </c>
      <c r="R1667" s="4">
        <v>0.71199999999999997</v>
      </c>
      <c r="S1667" s="34">
        <f>ROUND((0.6105*(EXP((17.273*E1667)/(E1667+237.3))))*(100-H1667)/100,3)</f>
        <v>0.26400000000000001</v>
      </c>
      <c r="T1667" s="6">
        <f>IF(V1667&lt;V1668,L1667,0)</f>
        <v>0</v>
      </c>
      <c r="U1667" s="6">
        <f>IF(T1667&gt;0,M1667,-999)</f>
        <v>-999</v>
      </c>
      <c r="V1667">
        <v>199603</v>
      </c>
      <c r="W1667">
        <v>1996</v>
      </c>
    </row>
    <row r="1668" spans="1:23" x14ac:dyDescent="0.25">
      <c r="A1668" s="14">
        <v>35135</v>
      </c>
      <c r="B1668" s="3">
        <v>71</v>
      </c>
      <c r="C1668" s="4">
        <v>9.94</v>
      </c>
      <c r="D1668" s="5">
        <v>1.2</v>
      </c>
      <c r="E1668" s="5">
        <v>9.1</v>
      </c>
      <c r="F1668" s="5">
        <v>-2.8</v>
      </c>
      <c r="G1668" s="4">
        <v>93.5</v>
      </c>
      <c r="H1668" s="4">
        <v>57.3</v>
      </c>
      <c r="I1668" s="4">
        <v>0.5</v>
      </c>
      <c r="J1668" s="4">
        <v>3.3</v>
      </c>
      <c r="K1668" s="4">
        <v>0.7</v>
      </c>
      <c r="L1668" s="4">
        <v>-999</v>
      </c>
      <c r="M1668" s="4">
        <v>-999</v>
      </c>
      <c r="N1668" s="5">
        <v>-999</v>
      </c>
      <c r="O1668" s="5">
        <v>0</v>
      </c>
      <c r="P1668" s="5">
        <v>-999</v>
      </c>
      <c r="Q1668" s="5">
        <v>-999</v>
      </c>
      <c r="R1668" s="4">
        <v>0.66</v>
      </c>
      <c r="S1668" s="34">
        <f>ROUND((0.6105*(EXP((17.273*E1668)/(E1668+237.3))))*(100-H1668)/100,3)</f>
        <v>0.49299999999999999</v>
      </c>
      <c r="T1668" s="6">
        <f>IF(V1668&lt;V1669,L1668,0)</f>
        <v>0</v>
      </c>
      <c r="U1668" s="6">
        <f>IF(T1668&gt;0,M1668,-999)</f>
        <v>-999</v>
      </c>
      <c r="V1668">
        <v>199603</v>
      </c>
      <c r="W1668">
        <v>1996</v>
      </c>
    </row>
    <row r="1669" spans="1:23" x14ac:dyDescent="0.25">
      <c r="A1669" s="14">
        <v>35136</v>
      </c>
      <c r="B1669" s="3">
        <v>72</v>
      </c>
      <c r="C1669" s="4">
        <v>5.6</v>
      </c>
      <c r="D1669" s="5">
        <v>-2.1</v>
      </c>
      <c r="E1669" s="5">
        <v>1.4</v>
      </c>
      <c r="F1669" s="5">
        <v>-4</v>
      </c>
      <c r="G1669" s="4">
        <v>88.9</v>
      </c>
      <c r="H1669" s="4">
        <v>64.5</v>
      </c>
      <c r="I1669" s="4">
        <v>0.9</v>
      </c>
      <c r="J1669" s="4">
        <v>3.1</v>
      </c>
      <c r="K1669" s="4">
        <v>0.6</v>
      </c>
      <c r="L1669" s="4">
        <v>-999</v>
      </c>
      <c r="M1669" s="4">
        <v>-999</v>
      </c>
      <c r="N1669" s="5">
        <v>-999</v>
      </c>
      <c r="O1669" s="5">
        <v>0</v>
      </c>
      <c r="P1669" s="5">
        <v>-999</v>
      </c>
      <c r="Q1669" s="5">
        <v>-999</v>
      </c>
      <c r="R1669" s="4">
        <v>0.436</v>
      </c>
      <c r="S1669" s="34">
        <f>ROUND((0.6105*(EXP((17.273*E1669)/(E1669+237.3))))*(100-H1669)/100,3)</f>
        <v>0.24</v>
      </c>
      <c r="T1669" s="6">
        <f>IF(V1669&lt;V1670,L1669,0)</f>
        <v>0</v>
      </c>
      <c r="U1669" s="6">
        <f>IF(T1669&gt;0,M1669,-999)</f>
        <v>-999</v>
      </c>
      <c r="V1669">
        <v>199603</v>
      </c>
      <c r="W1669">
        <v>1996</v>
      </c>
    </row>
    <row r="1670" spans="1:23" x14ac:dyDescent="0.25">
      <c r="A1670" s="14">
        <v>35137</v>
      </c>
      <c r="B1670" s="3">
        <v>73</v>
      </c>
      <c r="C1670" s="4">
        <v>13.58</v>
      </c>
      <c r="D1670" s="5">
        <v>-0.3</v>
      </c>
      <c r="E1670" s="5">
        <v>6</v>
      </c>
      <c r="F1670" s="5">
        <v>-6.2</v>
      </c>
      <c r="G1670" s="4">
        <v>70.5</v>
      </c>
      <c r="H1670" s="4">
        <v>30.9</v>
      </c>
      <c r="I1670" s="4">
        <v>1</v>
      </c>
      <c r="J1670" s="4">
        <v>6.5</v>
      </c>
      <c r="K1670" s="4">
        <v>0</v>
      </c>
      <c r="L1670" s="4">
        <v>-999</v>
      </c>
      <c r="M1670" s="4">
        <v>-999</v>
      </c>
      <c r="N1670" s="5">
        <v>-999</v>
      </c>
      <c r="O1670" s="5">
        <v>0</v>
      </c>
      <c r="P1670" s="5">
        <v>-999</v>
      </c>
      <c r="Q1670" s="5">
        <v>-999</v>
      </c>
      <c r="R1670" s="4">
        <v>0.28899999999999998</v>
      </c>
      <c r="S1670" s="34">
        <f>ROUND((0.6105*(EXP((17.273*E1670)/(E1670+237.3))))*(100-H1670)/100,3)</f>
        <v>0.64600000000000002</v>
      </c>
      <c r="T1670" s="6">
        <f>IF(V1670&lt;V1671,L1670,0)</f>
        <v>0</v>
      </c>
      <c r="U1670" s="6">
        <f>IF(T1670&gt;0,M1670,-999)</f>
        <v>-999</v>
      </c>
      <c r="V1670">
        <v>199603</v>
      </c>
      <c r="W1670">
        <v>1996</v>
      </c>
    </row>
    <row r="1671" spans="1:23" x14ac:dyDescent="0.25">
      <c r="A1671" s="14">
        <v>35138</v>
      </c>
      <c r="B1671" s="3">
        <v>74</v>
      </c>
      <c r="C1671" s="4">
        <v>16.13</v>
      </c>
      <c r="D1671" s="5">
        <v>6.3</v>
      </c>
      <c r="E1671" s="5">
        <v>13.8</v>
      </c>
      <c r="F1671" s="5">
        <v>-0.4</v>
      </c>
      <c r="G1671" s="4">
        <v>64.599999999999994</v>
      </c>
      <c r="H1671" s="4">
        <v>35.4</v>
      </c>
      <c r="I1671" s="4">
        <v>1.3</v>
      </c>
      <c r="J1671" s="4">
        <v>4.9000000000000004</v>
      </c>
      <c r="K1671" s="4">
        <v>0</v>
      </c>
      <c r="L1671" s="4">
        <v>-999</v>
      </c>
      <c r="M1671" s="4">
        <v>-999</v>
      </c>
      <c r="N1671" s="5">
        <v>-999</v>
      </c>
      <c r="O1671" s="5">
        <v>0</v>
      </c>
      <c r="P1671" s="5">
        <v>-999</v>
      </c>
      <c r="Q1671" s="5">
        <v>-999</v>
      </c>
      <c r="R1671" s="4">
        <v>0.55800000000000005</v>
      </c>
      <c r="S1671" s="34">
        <f>ROUND((0.6105*(EXP((17.273*E1671)/(E1671+237.3))))*(100-H1671)/100,3)</f>
        <v>1.0189999999999999</v>
      </c>
      <c r="T1671" s="6">
        <f>IF(V1671&lt;V1672,L1671,0)</f>
        <v>0</v>
      </c>
      <c r="U1671" s="6">
        <f>IF(T1671&gt;0,M1671,-999)</f>
        <v>-999</v>
      </c>
      <c r="V1671">
        <v>199603</v>
      </c>
      <c r="W1671">
        <v>1996</v>
      </c>
    </row>
    <row r="1672" spans="1:23" x14ac:dyDescent="0.25">
      <c r="A1672" s="14">
        <v>35139</v>
      </c>
      <c r="B1672" s="3">
        <v>75</v>
      </c>
      <c r="C1672" s="4">
        <v>9.7799999999999994</v>
      </c>
      <c r="D1672" s="5">
        <v>-2.2000000000000002</v>
      </c>
      <c r="E1672" s="5">
        <v>3.5</v>
      </c>
      <c r="F1672" s="5">
        <v>-4.5</v>
      </c>
      <c r="G1672" s="4">
        <v>83.1</v>
      </c>
      <c r="H1672" s="4">
        <v>58.8</v>
      </c>
      <c r="I1672" s="4">
        <v>3.2</v>
      </c>
      <c r="J1672" s="4">
        <v>7.4</v>
      </c>
      <c r="K1672" s="4">
        <v>5.5</v>
      </c>
      <c r="L1672" s="4">
        <v>-999</v>
      </c>
      <c r="M1672" s="4">
        <v>-999</v>
      </c>
      <c r="N1672" s="5">
        <v>-999</v>
      </c>
      <c r="O1672" s="5">
        <v>0</v>
      </c>
      <c r="P1672" s="5">
        <v>-999</v>
      </c>
      <c r="Q1672" s="5">
        <v>-999</v>
      </c>
      <c r="R1672" s="4">
        <v>0.46300000000000002</v>
      </c>
      <c r="S1672" s="34">
        <f>ROUND((0.6105*(EXP((17.273*E1672)/(E1672+237.3))))*(100-H1672)/100,3)</f>
        <v>0.32300000000000001</v>
      </c>
      <c r="T1672" s="6">
        <f>IF(V1672&lt;V1673,L1672,0)</f>
        <v>0</v>
      </c>
      <c r="U1672" s="6">
        <f>IF(T1672&gt;0,M1672,-999)</f>
        <v>-999</v>
      </c>
      <c r="V1672">
        <v>199603</v>
      </c>
      <c r="W1672">
        <v>1996</v>
      </c>
    </row>
    <row r="1673" spans="1:23" x14ac:dyDescent="0.25">
      <c r="A1673" s="14">
        <v>35140</v>
      </c>
      <c r="B1673" s="3">
        <v>76</v>
      </c>
      <c r="C1673" s="4">
        <v>4.53</v>
      </c>
      <c r="D1673" s="5">
        <v>-4.2</v>
      </c>
      <c r="E1673" s="5">
        <v>-2.9</v>
      </c>
      <c r="F1673" s="5">
        <v>-5.9</v>
      </c>
      <c r="G1673" s="4">
        <v>91.2</v>
      </c>
      <c r="H1673" s="4">
        <v>80.900000000000006</v>
      </c>
      <c r="I1673" s="4">
        <v>2.2000000000000002</v>
      </c>
      <c r="J1673" s="4">
        <v>5.7</v>
      </c>
      <c r="K1673" s="4">
        <v>3.1</v>
      </c>
      <c r="L1673" s="4">
        <v>-999</v>
      </c>
      <c r="M1673" s="4">
        <v>-999</v>
      </c>
      <c r="N1673" s="5">
        <v>-999</v>
      </c>
      <c r="O1673" s="5">
        <v>0</v>
      </c>
      <c r="P1673" s="5">
        <v>-999</v>
      </c>
      <c r="Q1673" s="5">
        <v>-999</v>
      </c>
      <c r="R1673" s="4">
        <v>0.4</v>
      </c>
      <c r="S1673" s="34">
        <f>ROUND((0.6105*(EXP((17.273*E1673)/(E1673+237.3))))*(100-H1673)/100,3)</f>
        <v>9.4E-2</v>
      </c>
      <c r="T1673" s="6">
        <f>IF(V1673&lt;V1674,L1673,0)</f>
        <v>0</v>
      </c>
      <c r="U1673" s="6">
        <f>IF(T1673&gt;0,M1673,-999)</f>
        <v>-999</v>
      </c>
      <c r="V1673">
        <v>199603</v>
      </c>
      <c r="W1673">
        <v>1996</v>
      </c>
    </row>
    <row r="1674" spans="1:23" x14ac:dyDescent="0.25">
      <c r="A1674" s="14">
        <v>35141</v>
      </c>
      <c r="B1674" s="3">
        <v>77</v>
      </c>
      <c r="C1674" s="4">
        <v>12.79</v>
      </c>
      <c r="D1674" s="5">
        <v>-2.6</v>
      </c>
      <c r="E1674" s="5">
        <v>4.9000000000000004</v>
      </c>
      <c r="F1674" s="5">
        <v>-7.6</v>
      </c>
      <c r="G1674" s="4">
        <v>75</v>
      </c>
      <c r="H1674" s="4">
        <v>39.200000000000003</v>
      </c>
      <c r="I1674" s="4">
        <v>0.7</v>
      </c>
      <c r="J1674" s="4">
        <v>3.4</v>
      </c>
      <c r="K1674" s="4">
        <v>0</v>
      </c>
      <c r="L1674" s="4">
        <v>-999</v>
      </c>
      <c r="M1674" s="4">
        <v>-999</v>
      </c>
      <c r="N1674" s="5">
        <v>-999</v>
      </c>
      <c r="O1674" s="5">
        <v>0</v>
      </c>
      <c r="P1674" s="5">
        <v>-999</v>
      </c>
      <c r="Q1674" s="5">
        <v>-999</v>
      </c>
      <c r="R1674" s="4">
        <v>0.33900000000000002</v>
      </c>
      <c r="S1674" s="34">
        <f>ROUND((0.6105*(EXP((17.273*E1674)/(E1674+237.3))))*(100-H1674)/100,3)</f>
        <v>0.52600000000000002</v>
      </c>
      <c r="T1674" s="6">
        <f>IF(V1674&lt;V1675,L1674,0)</f>
        <v>0</v>
      </c>
      <c r="U1674" s="6">
        <f>IF(T1674&gt;0,M1674,-999)</f>
        <v>-999</v>
      </c>
      <c r="V1674">
        <v>199603</v>
      </c>
      <c r="W1674">
        <v>1996</v>
      </c>
    </row>
    <row r="1675" spans="1:23" x14ac:dyDescent="0.25">
      <c r="A1675" s="14">
        <v>35142</v>
      </c>
      <c r="B1675" s="3">
        <v>78</v>
      </c>
      <c r="C1675" s="4">
        <v>17</v>
      </c>
      <c r="D1675" s="5">
        <v>-0.7</v>
      </c>
      <c r="E1675" s="5">
        <v>5.9</v>
      </c>
      <c r="F1675" s="5">
        <v>-7.7</v>
      </c>
      <c r="G1675" s="4">
        <v>56.2</v>
      </c>
      <c r="H1675" s="4">
        <v>31.3</v>
      </c>
      <c r="I1675" s="4">
        <v>2.2999999999999998</v>
      </c>
      <c r="J1675" s="4">
        <v>6</v>
      </c>
      <c r="K1675" s="4">
        <v>0</v>
      </c>
      <c r="L1675" s="4">
        <v>-999</v>
      </c>
      <c r="M1675" s="4">
        <v>-999</v>
      </c>
      <c r="N1675" s="5">
        <v>-999</v>
      </c>
      <c r="O1675" s="5">
        <v>0</v>
      </c>
      <c r="P1675" s="5">
        <v>-999</v>
      </c>
      <c r="Q1675" s="5">
        <v>-999</v>
      </c>
      <c r="R1675" s="4">
        <v>0.29099999999999998</v>
      </c>
      <c r="S1675" s="34">
        <f>ROUND((0.6105*(EXP((17.273*E1675)/(E1675+237.3))))*(100-H1675)/100,3)</f>
        <v>0.63800000000000001</v>
      </c>
      <c r="T1675" s="6">
        <f>IF(V1675&lt;V1676,L1675,0)</f>
        <v>0</v>
      </c>
      <c r="U1675" s="6">
        <f>IF(T1675&gt;0,M1675,-999)</f>
        <v>-999</v>
      </c>
      <c r="V1675">
        <v>199603</v>
      </c>
      <c r="W1675">
        <v>1996</v>
      </c>
    </row>
    <row r="1676" spans="1:23" x14ac:dyDescent="0.25">
      <c r="A1676" s="14">
        <v>35143</v>
      </c>
      <c r="B1676" s="3">
        <v>79</v>
      </c>
      <c r="C1676" s="4">
        <v>13.95</v>
      </c>
      <c r="D1676" s="5">
        <v>0.3</v>
      </c>
      <c r="E1676" s="5">
        <v>6.2</v>
      </c>
      <c r="F1676" s="5">
        <v>-3.9</v>
      </c>
      <c r="G1676" s="4">
        <v>58.5</v>
      </c>
      <c r="H1676" s="4">
        <v>30.7</v>
      </c>
      <c r="I1676" s="4">
        <v>2.1</v>
      </c>
      <c r="J1676" s="4">
        <v>7</v>
      </c>
      <c r="K1676" s="4">
        <v>0</v>
      </c>
      <c r="L1676" s="4">
        <v>-999</v>
      </c>
      <c r="M1676" s="4">
        <v>-999</v>
      </c>
      <c r="N1676" s="5">
        <v>-999</v>
      </c>
      <c r="O1676" s="5">
        <v>0</v>
      </c>
      <c r="P1676" s="5">
        <v>-999</v>
      </c>
      <c r="Q1676" s="5">
        <v>-999</v>
      </c>
      <c r="R1676" s="4">
        <v>0.29099999999999998</v>
      </c>
      <c r="S1676" s="34">
        <f>ROUND((0.6105*(EXP((17.273*E1676)/(E1676+237.3))))*(100-H1676)/100,3)</f>
        <v>0.65700000000000003</v>
      </c>
      <c r="T1676" s="6">
        <f>IF(V1676&lt;V1677,L1676,0)</f>
        <v>0</v>
      </c>
      <c r="U1676" s="6">
        <f>IF(T1676&gt;0,M1676,-999)</f>
        <v>-999</v>
      </c>
      <c r="V1676">
        <v>199603</v>
      </c>
      <c r="W1676">
        <v>1996</v>
      </c>
    </row>
    <row r="1677" spans="1:23" x14ac:dyDescent="0.25">
      <c r="A1677" s="14">
        <v>35144</v>
      </c>
      <c r="B1677" s="3">
        <v>80</v>
      </c>
      <c r="C1677" s="4">
        <v>11.06</v>
      </c>
      <c r="D1677" s="5">
        <v>-2.7</v>
      </c>
      <c r="E1677" s="5">
        <v>5.8</v>
      </c>
      <c r="F1677" s="5">
        <v>-7.4</v>
      </c>
      <c r="G1677" s="4">
        <v>71.900000000000006</v>
      </c>
      <c r="H1677" s="4">
        <v>37.299999999999997</v>
      </c>
      <c r="I1677" s="4">
        <v>0.9</v>
      </c>
      <c r="J1677" s="4">
        <v>3.5</v>
      </c>
      <c r="K1677" s="4">
        <v>0</v>
      </c>
      <c r="L1677" s="4">
        <v>-999</v>
      </c>
      <c r="M1677" s="4">
        <v>-999</v>
      </c>
      <c r="N1677" s="5">
        <v>-999</v>
      </c>
      <c r="O1677" s="5">
        <v>0</v>
      </c>
      <c r="P1677" s="5">
        <v>-999</v>
      </c>
      <c r="Q1677" s="5">
        <v>-999</v>
      </c>
      <c r="R1677" s="4">
        <v>0.34300000000000003</v>
      </c>
      <c r="S1677" s="34">
        <f>ROUND((0.6105*(EXP((17.273*E1677)/(E1677+237.3))))*(100-H1677)/100,3)</f>
        <v>0.57799999999999996</v>
      </c>
      <c r="T1677" s="6">
        <f>IF(V1677&lt;V1678,L1677,0)</f>
        <v>0</v>
      </c>
      <c r="U1677" s="6">
        <f>IF(T1677&gt;0,M1677,-999)</f>
        <v>-999</v>
      </c>
      <c r="V1677">
        <v>199603</v>
      </c>
      <c r="W1677">
        <v>1996</v>
      </c>
    </row>
    <row r="1678" spans="1:23" x14ac:dyDescent="0.25">
      <c r="A1678" s="14">
        <v>35145</v>
      </c>
      <c r="B1678" s="3">
        <v>81</v>
      </c>
      <c r="C1678" s="4">
        <v>13.17</v>
      </c>
      <c r="D1678" s="5">
        <v>-1.5</v>
      </c>
      <c r="E1678" s="5">
        <v>6.5</v>
      </c>
      <c r="F1678" s="5">
        <v>-5.9</v>
      </c>
      <c r="G1678" s="4">
        <v>64.099999999999994</v>
      </c>
      <c r="H1678" s="4">
        <v>34.9</v>
      </c>
      <c r="I1678" s="4">
        <v>1.4</v>
      </c>
      <c r="J1678" s="4">
        <v>4.5</v>
      </c>
      <c r="K1678" s="4">
        <v>0</v>
      </c>
      <c r="L1678" s="4">
        <v>-999</v>
      </c>
      <c r="M1678" s="4">
        <v>-999</v>
      </c>
      <c r="N1678" s="5">
        <v>-999</v>
      </c>
      <c r="O1678" s="5">
        <v>0</v>
      </c>
      <c r="P1678" s="5">
        <v>-999</v>
      </c>
      <c r="Q1678" s="5">
        <v>-999</v>
      </c>
      <c r="R1678" s="4">
        <v>0.33700000000000002</v>
      </c>
      <c r="S1678" s="34">
        <f>ROUND((0.6105*(EXP((17.273*E1678)/(E1678+237.3))))*(100-H1678)/100,3)</f>
        <v>0.63</v>
      </c>
      <c r="T1678" s="6">
        <f>IF(V1678&lt;V1679,L1678,0)</f>
        <v>0</v>
      </c>
      <c r="U1678" s="6">
        <f>IF(T1678&gt;0,M1678,-999)</f>
        <v>-999</v>
      </c>
      <c r="V1678">
        <v>199603</v>
      </c>
      <c r="W1678">
        <v>1996</v>
      </c>
    </row>
    <row r="1679" spans="1:23" x14ac:dyDescent="0.25">
      <c r="A1679" s="14">
        <v>35146</v>
      </c>
      <c r="B1679" s="3">
        <v>82</v>
      </c>
      <c r="C1679" s="4">
        <v>8.15</v>
      </c>
      <c r="D1679" s="5">
        <v>-3.5</v>
      </c>
      <c r="E1679" s="5">
        <v>3.3</v>
      </c>
      <c r="F1679" s="5">
        <v>-8.9</v>
      </c>
      <c r="G1679" s="4">
        <v>82</v>
      </c>
      <c r="H1679" s="4">
        <v>58.3</v>
      </c>
      <c r="I1679" s="4">
        <v>0.8</v>
      </c>
      <c r="J1679" s="4">
        <v>3.3</v>
      </c>
      <c r="K1679" s="4">
        <v>0.7</v>
      </c>
      <c r="L1679" s="4">
        <v>-999</v>
      </c>
      <c r="M1679" s="4">
        <v>-999</v>
      </c>
      <c r="N1679" s="5">
        <v>-999</v>
      </c>
      <c r="O1679" s="5">
        <v>0</v>
      </c>
      <c r="P1679" s="5">
        <v>-999</v>
      </c>
      <c r="Q1679" s="5">
        <v>-999</v>
      </c>
      <c r="R1679" s="4">
        <v>0.45200000000000001</v>
      </c>
      <c r="S1679" s="34">
        <f>ROUND((0.6105*(EXP((17.273*E1679)/(E1679+237.3))))*(100-H1679)/100,3)</f>
        <v>0.32300000000000001</v>
      </c>
      <c r="T1679" s="6">
        <f>IF(V1679&lt;V1680,L1679,0)</f>
        <v>0</v>
      </c>
      <c r="U1679" s="6">
        <f>IF(T1679&gt;0,M1679,-999)</f>
        <v>-999</v>
      </c>
      <c r="V1679">
        <v>199603</v>
      </c>
      <c r="W1679">
        <v>1996</v>
      </c>
    </row>
    <row r="1680" spans="1:23" x14ac:dyDescent="0.25">
      <c r="A1680" s="14">
        <v>35147</v>
      </c>
      <c r="B1680" s="3">
        <v>83</v>
      </c>
      <c r="C1680" s="4">
        <v>18.13</v>
      </c>
      <c r="D1680" s="5">
        <v>-8.3000000000000007</v>
      </c>
      <c r="E1680" s="5">
        <v>-1.9</v>
      </c>
      <c r="F1680" s="5">
        <v>-13.9</v>
      </c>
      <c r="G1680" s="4">
        <v>58.6</v>
      </c>
      <c r="H1680" s="4">
        <v>27.2</v>
      </c>
      <c r="I1680" s="4">
        <v>1.5</v>
      </c>
      <c r="J1680" s="4">
        <v>4.8</v>
      </c>
      <c r="K1680" s="4">
        <v>0.3</v>
      </c>
      <c r="L1680" s="4">
        <v>-999</v>
      </c>
      <c r="M1680" s="4">
        <v>-999</v>
      </c>
      <c r="N1680" s="5">
        <v>-999</v>
      </c>
      <c r="O1680" s="5">
        <v>0</v>
      </c>
      <c r="P1680" s="5">
        <v>-999</v>
      </c>
      <c r="Q1680" s="5">
        <v>-999</v>
      </c>
      <c r="R1680" s="4">
        <v>0.14399999999999999</v>
      </c>
      <c r="S1680" s="34">
        <f>ROUND((0.6105*(EXP((17.273*E1680)/(E1680+237.3))))*(100-H1680)/100,3)</f>
        <v>0.38700000000000001</v>
      </c>
      <c r="T1680" s="6">
        <f>IF(V1680&lt;V1681,L1680,0)</f>
        <v>0</v>
      </c>
      <c r="U1680" s="6">
        <f>IF(T1680&gt;0,M1680,-999)</f>
        <v>-999</v>
      </c>
      <c r="V1680">
        <v>199603</v>
      </c>
      <c r="W1680">
        <v>1996</v>
      </c>
    </row>
    <row r="1681" spans="1:23" x14ac:dyDescent="0.25">
      <c r="A1681" s="14">
        <v>35148</v>
      </c>
      <c r="B1681" s="3">
        <v>84</v>
      </c>
      <c r="C1681" s="4">
        <v>19.02</v>
      </c>
      <c r="D1681" s="5">
        <v>-10.5</v>
      </c>
      <c r="E1681" s="5">
        <v>-3.1</v>
      </c>
      <c r="F1681" s="5">
        <v>-16.399999999999999</v>
      </c>
      <c r="G1681" s="4">
        <v>47.2</v>
      </c>
      <c r="H1681" s="4">
        <v>23.6</v>
      </c>
      <c r="I1681" s="4">
        <v>1.5</v>
      </c>
      <c r="J1681" s="4">
        <v>5.7</v>
      </c>
      <c r="K1681" s="4">
        <v>0</v>
      </c>
      <c r="L1681" s="4">
        <v>-999</v>
      </c>
      <c r="M1681" s="4">
        <v>-999</v>
      </c>
      <c r="N1681" s="5">
        <v>-999</v>
      </c>
      <c r="O1681" s="5">
        <v>0</v>
      </c>
      <c r="P1681" s="5">
        <v>-999</v>
      </c>
      <c r="Q1681" s="5">
        <v>-999</v>
      </c>
      <c r="R1681" s="4">
        <v>0.115</v>
      </c>
      <c r="S1681" s="34">
        <f>ROUND((0.6105*(EXP((17.273*E1681)/(E1681+237.3))))*(100-H1681)/100,3)</f>
        <v>0.371</v>
      </c>
      <c r="T1681" s="6">
        <f>IF(V1681&lt;V1682,L1681,0)</f>
        <v>0</v>
      </c>
      <c r="U1681" s="6">
        <f>IF(T1681&gt;0,M1681,-999)</f>
        <v>-999</v>
      </c>
      <c r="V1681">
        <v>199603</v>
      </c>
      <c r="W1681">
        <v>1996</v>
      </c>
    </row>
    <row r="1682" spans="1:23" x14ac:dyDescent="0.25">
      <c r="A1682" s="14">
        <v>35149</v>
      </c>
      <c r="B1682" s="3">
        <v>85</v>
      </c>
      <c r="C1682" s="4">
        <v>16.55</v>
      </c>
      <c r="D1682" s="5">
        <v>-5.9</v>
      </c>
      <c r="E1682" s="5">
        <v>4</v>
      </c>
      <c r="F1682" s="5">
        <v>-15.9</v>
      </c>
      <c r="G1682" s="4">
        <v>29.6</v>
      </c>
      <c r="H1682" s="4">
        <v>11.2</v>
      </c>
      <c r="I1682" s="4">
        <v>0.7</v>
      </c>
      <c r="J1682" s="4">
        <v>3.4</v>
      </c>
      <c r="K1682" s="4">
        <v>0</v>
      </c>
      <c r="L1682" s="4">
        <v>-999</v>
      </c>
      <c r="M1682" s="4">
        <v>-999</v>
      </c>
      <c r="N1682" s="5">
        <v>-999</v>
      </c>
      <c r="O1682" s="5">
        <v>0</v>
      </c>
      <c r="P1682" s="5">
        <v>-999</v>
      </c>
      <c r="Q1682" s="5">
        <v>-999</v>
      </c>
      <c r="R1682" s="4">
        <v>9.0999999999999998E-2</v>
      </c>
      <c r="S1682" s="34">
        <f>ROUND((0.6105*(EXP((17.273*E1682)/(E1682+237.3))))*(100-H1682)/100,3)</f>
        <v>0.72199999999999998</v>
      </c>
      <c r="T1682" s="6">
        <f>IF(V1682&lt;V1683,L1682,0)</f>
        <v>0</v>
      </c>
      <c r="U1682" s="6">
        <f>IF(T1682&gt;0,M1682,-999)</f>
        <v>-999</v>
      </c>
      <c r="V1682">
        <v>199603</v>
      </c>
      <c r="W1682">
        <v>1996</v>
      </c>
    </row>
    <row r="1683" spans="1:23" x14ac:dyDescent="0.25">
      <c r="A1683" s="14">
        <v>35150</v>
      </c>
      <c r="B1683" s="3">
        <v>86</v>
      </c>
      <c r="C1683" s="4">
        <v>13.83</v>
      </c>
      <c r="D1683" s="5">
        <v>-5.4</v>
      </c>
      <c r="E1683" s="5">
        <v>0.6</v>
      </c>
      <c r="F1683" s="5">
        <v>-10.199999999999999</v>
      </c>
      <c r="G1683" s="4">
        <v>47.3</v>
      </c>
      <c r="H1683" s="4">
        <v>26.9</v>
      </c>
      <c r="I1683" s="4">
        <v>0.8</v>
      </c>
      <c r="J1683" s="4">
        <v>3.2</v>
      </c>
      <c r="K1683" s="4">
        <v>0</v>
      </c>
      <c r="L1683" s="4">
        <v>-999</v>
      </c>
      <c r="M1683" s="4">
        <v>-999</v>
      </c>
      <c r="N1683" s="5">
        <v>-999</v>
      </c>
      <c r="O1683" s="5">
        <v>0</v>
      </c>
      <c r="P1683" s="5">
        <v>-999</v>
      </c>
      <c r="Q1683" s="5">
        <v>-999</v>
      </c>
      <c r="R1683" s="4">
        <v>0.17199999999999999</v>
      </c>
      <c r="S1683" s="34">
        <f>ROUND((0.6105*(EXP((17.273*E1683)/(E1683+237.3))))*(100-H1683)/100,3)</f>
        <v>0.46600000000000003</v>
      </c>
      <c r="T1683" s="6">
        <f>IF(V1683&lt;V1684,L1683,0)</f>
        <v>0</v>
      </c>
      <c r="U1683" s="6">
        <f>IF(T1683&gt;0,M1683,-999)</f>
        <v>-999</v>
      </c>
      <c r="V1683">
        <v>199603</v>
      </c>
      <c r="W1683">
        <v>1996</v>
      </c>
    </row>
    <row r="1684" spans="1:23" x14ac:dyDescent="0.25">
      <c r="A1684" s="14">
        <v>35151</v>
      </c>
      <c r="B1684" s="3">
        <v>87</v>
      </c>
      <c r="C1684" s="4">
        <v>14.05</v>
      </c>
      <c r="D1684" s="5">
        <v>-6.5</v>
      </c>
      <c r="E1684" s="5">
        <v>-0.1</v>
      </c>
      <c r="F1684" s="5">
        <v>-11</v>
      </c>
      <c r="G1684" s="4">
        <v>47.6</v>
      </c>
      <c r="H1684" s="4">
        <v>30.3</v>
      </c>
      <c r="I1684" s="4">
        <v>1.2</v>
      </c>
      <c r="J1684" s="4">
        <v>4</v>
      </c>
      <c r="K1684" s="4">
        <v>0</v>
      </c>
      <c r="L1684" s="4">
        <v>-999</v>
      </c>
      <c r="M1684" s="4">
        <v>-999</v>
      </c>
      <c r="N1684" s="5">
        <v>-999</v>
      </c>
      <c r="O1684" s="5">
        <v>0</v>
      </c>
      <c r="P1684" s="5">
        <v>-999</v>
      </c>
      <c r="Q1684" s="5">
        <v>-999</v>
      </c>
      <c r="R1684" s="4">
        <v>0.183</v>
      </c>
      <c r="S1684" s="34">
        <f>ROUND((0.6105*(EXP((17.273*E1684)/(E1684+237.3))))*(100-H1684)/100,3)</f>
        <v>0.42199999999999999</v>
      </c>
      <c r="T1684" s="6">
        <f>IF(V1684&lt;V1685,L1684,0)</f>
        <v>0</v>
      </c>
      <c r="U1684" s="6">
        <f>IF(T1684&gt;0,M1684,-999)</f>
        <v>-999</v>
      </c>
      <c r="V1684">
        <v>199603</v>
      </c>
      <c r="W1684">
        <v>1996</v>
      </c>
    </row>
    <row r="1685" spans="1:23" x14ac:dyDescent="0.25">
      <c r="A1685" s="14">
        <v>35152</v>
      </c>
      <c r="B1685" s="3">
        <v>88</v>
      </c>
      <c r="C1685" s="4">
        <v>17.68</v>
      </c>
      <c r="D1685" s="5">
        <v>-5.0999999999999996</v>
      </c>
      <c r="E1685" s="5">
        <v>2.6</v>
      </c>
      <c r="F1685" s="5">
        <v>-12.1</v>
      </c>
      <c r="G1685" s="4">
        <v>32.700000000000003</v>
      </c>
      <c r="H1685" s="4">
        <v>12.7</v>
      </c>
      <c r="I1685" s="4">
        <v>1.2</v>
      </c>
      <c r="J1685" s="4">
        <v>3.6</v>
      </c>
      <c r="K1685" s="4">
        <v>0</v>
      </c>
      <c r="L1685" s="4">
        <v>-999</v>
      </c>
      <c r="M1685" s="4">
        <v>-999</v>
      </c>
      <c r="N1685" s="5">
        <v>-999</v>
      </c>
      <c r="O1685" s="5">
        <v>0</v>
      </c>
      <c r="P1685" s="5">
        <v>-999</v>
      </c>
      <c r="Q1685" s="5">
        <v>-999</v>
      </c>
      <c r="R1685" s="4">
        <v>9.2999999999999999E-2</v>
      </c>
      <c r="S1685" s="34">
        <f>ROUND((0.6105*(EXP((17.273*E1685)/(E1685+237.3))))*(100-H1685)/100,3)</f>
        <v>0.64300000000000002</v>
      </c>
      <c r="T1685" s="6">
        <f>IF(V1685&lt;V1686,L1685,0)</f>
        <v>0</v>
      </c>
      <c r="U1685" s="6">
        <f>IF(T1685&gt;0,M1685,-999)</f>
        <v>-999</v>
      </c>
      <c r="V1685">
        <v>199603</v>
      </c>
      <c r="W1685">
        <v>1996</v>
      </c>
    </row>
    <row r="1686" spans="1:23" x14ac:dyDescent="0.25">
      <c r="A1686" s="14">
        <v>35153</v>
      </c>
      <c r="B1686" s="3">
        <v>89</v>
      </c>
      <c r="C1686" s="4">
        <v>7.29</v>
      </c>
      <c r="D1686" s="5">
        <v>-8.6999999999999993</v>
      </c>
      <c r="E1686" s="5">
        <v>-2.6</v>
      </c>
      <c r="F1686" s="5">
        <v>-13.4</v>
      </c>
      <c r="G1686" s="4">
        <v>79.900000000000006</v>
      </c>
      <c r="H1686" s="4">
        <v>55.7</v>
      </c>
      <c r="I1686" s="4">
        <v>0.6</v>
      </c>
      <c r="J1686" s="4">
        <v>2.7</v>
      </c>
      <c r="K1686" s="4">
        <v>1.7</v>
      </c>
      <c r="L1686" s="4">
        <v>-999</v>
      </c>
      <c r="M1686" s="4">
        <v>-999</v>
      </c>
      <c r="N1686" s="5">
        <v>-999</v>
      </c>
      <c r="O1686" s="5">
        <v>0</v>
      </c>
      <c r="P1686" s="5">
        <v>-999</v>
      </c>
      <c r="Q1686" s="5">
        <v>-999</v>
      </c>
      <c r="R1686" s="4">
        <v>0.28100000000000003</v>
      </c>
      <c r="S1686" s="34">
        <f>ROUND((0.6105*(EXP((17.273*E1686)/(E1686+237.3))))*(100-H1686)/100,3)</f>
        <v>0.223</v>
      </c>
      <c r="T1686" s="6">
        <f>IF(V1686&lt;V1687,L1686,0)</f>
        <v>0</v>
      </c>
      <c r="U1686" s="6">
        <f>IF(T1686&gt;0,M1686,-999)</f>
        <v>-999</v>
      </c>
      <c r="V1686">
        <v>199603</v>
      </c>
      <c r="W1686">
        <v>1996</v>
      </c>
    </row>
    <row r="1687" spans="1:23" x14ac:dyDescent="0.25">
      <c r="A1687" s="14">
        <v>35154</v>
      </c>
      <c r="B1687" s="3">
        <v>90</v>
      </c>
      <c r="C1687" s="4">
        <v>6.6</v>
      </c>
      <c r="D1687" s="5">
        <v>-6.7</v>
      </c>
      <c r="E1687" s="5">
        <v>-0.9</v>
      </c>
      <c r="F1687" s="5">
        <v>-12.6</v>
      </c>
      <c r="G1687" s="4">
        <v>82.7</v>
      </c>
      <c r="H1687" s="4">
        <v>57.8</v>
      </c>
      <c r="I1687" s="4">
        <v>1</v>
      </c>
      <c r="J1687" s="4">
        <v>4</v>
      </c>
      <c r="K1687" s="4">
        <v>1.2</v>
      </c>
      <c r="L1687" s="4">
        <v>-999</v>
      </c>
      <c r="M1687" s="4">
        <v>-999</v>
      </c>
      <c r="N1687" s="5">
        <v>-999</v>
      </c>
      <c r="O1687" s="5">
        <v>0</v>
      </c>
      <c r="P1687" s="5">
        <v>-999</v>
      </c>
      <c r="Q1687" s="5">
        <v>-999</v>
      </c>
      <c r="R1687" s="4">
        <v>0.33100000000000002</v>
      </c>
      <c r="S1687" s="34">
        <f>ROUND((0.6105*(EXP((17.273*E1687)/(E1687+237.3))))*(100-H1687)/100,3)</f>
        <v>0.24099999999999999</v>
      </c>
      <c r="T1687" s="6">
        <f>IF(V1687&lt;V1688,L1687,0)</f>
        <v>0</v>
      </c>
      <c r="U1687" s="6">
        <f>IF(T1687&gt;0,M1687,-999)</f>
        <v>-999</v>
      </c>
      <c r="V1687">
        <v>199603</v>
      </c>
      <c r="W1687">
        <v>1996</v>
      </c>
    </row>
    <row r="1688" spans="1:23" x14ac:dyDescent="0.25">
      <c r="A1688" s="14">
        <v>35155</v>
      </c>
      <c r="B1688" s="3">
        <v>91</v>
      </c>
      <c r="C1688" s="4">
        <v>8.69</v>
      </c>
      <c r="D1688" s="5">
        <v>-4.5999999999999996</v>
      </c>
      <c r="E1688" s="5">
        <v>0</v>
      </c>
      <c r="F1688" s="5">
        <v>-11</v>
      </c>
      <c r="G1688" s="4">
        <v>83.9</v>
      </c>
      <c r="H1688" s="4">
        <v>57.1</v>
      </c>
      <c r="I1688" s="4">
        <v>2.4</v>
      </c>
      <c r="J1688" s="4">
        <v>6.5</v>
      </c>
      <c r="K1688" s="4">
        <v>1.4</v>
      </c>
      <c r="L1688" s="4">
        <v>-999</v>
      </c>
      <c r="M1688" s="4">
        <v>-999</v>
      </c>
      <c r="N1688" s="5">
        <v>-999</v>
      </c>
      <c r="O1688" s="5">
        <v>0</v>
      </c>
      <c r="P1688" s="5">
        <v>-999</v>
      </c>
      <c r="Q1688" s="5">
        <v>-999</v>
      </c>
      <c r="R1688" s="4">
        <v>0.34799999999999998</v>
      </c>
      <c r="S1688" s="34">
        <f>ROUND((0.6105*(EXP((17.273*E1688)/(E1688+237.3))))*(100-H1688)/100,3)</f>
        <v>0.26200000000000001</v>
      </c>
      <c r="T1688" s="6">
        <f>IF(V1688&lt;V1689,L1688,0)</f>
        <v>-999</v>
      </c>
      <c r="U1688" s="6">
        <f>IF(T1688&gt;0,M1688,-999)</f>
        <v>-999</v>
      </c>
      <c r="V1688">
        <v>199603</v>
      </c>
      <c r="W1688">
        <v>1996</v>
      </c>
    </row>
    <row r="1689" spans="1:23" x14ac:dyDescent="0.25">
      <c r="A1689" s="14">
        <v>35156</v>
      </c>
      <c r="B1689" s="3">
        <v>92</v>
      </c>
      <c r="C1689" s="4">
        <v>7.78</v>
      </c>
      <c r="D1689" s="5">
        <v>-1.8</v>
      </c>
      <c r="E1689" s="5">
        <v>1.1000000000000001</v>
      </c>
      <c r="F1689" s="5">
        <v>-5.9</v>
      </c>
      <c r="G1689" s="4">
        <v>93.7</v>
      </c>
      <c r="H1689" s="4">
        <v>85.3</v>
      </c>
      <c r="I1689" s="4">
        <v>2.1</v>
      </c>
      <c r="J1689" s="4">
        <v>5.7</v>
      </c>
      <c r="K1689" s="4">
        <v>2.2999999999999998</v>
      </c>
      <c r="L1689" s="4">
        <v>-999</v>
      </c>
      <c r="M1689" s="4">
        <v>-999</v>
      </c>
      <c r="N1689" s="5">
        <v>-999</v>
      </c>
      <c r="O1689" s="5">
        <v>0</v>
      </c>
      <c r="P1689" s="5">
        <v>-999</v>
      </c>
      <c r="Q1689" s="5">
        <v>-999</v>
      </c>
      <c r="R1689" s="4">
        <v>0.56399999999999995</v>
      </c>
      <c r="S1689" s="34">
        <f>ROUND((0.6105*(EXP((17.273*E1689)/(E1689+237.3))))*(100-H1689)/100,3)</f>
        <v>9.7000000000000003E-2</v>
      </c>
      <c r="T1689" s="6">
        <f>IF(V1689&lt;V1690,L1689,0)</f>
        <v>0</v>
      </c>
      <c r="U1689" s="6">
        <f>IF(T1689&gt;0,M1689,-999)</f>
        <v>-999</v>
      </c>
      <c r="V1689">
        <v>199604</v>
      </c>
      <c r="W1689">
        <v>1996</v>
      </c>
    </row>
    <row r="1690" spans="1:23" x14ac:dyDescent="0.25">
      <c r="A1690" s="14">
        <v>35157</v>
      </c>
      <c r="B1690" s="3">
        <v>93</v>
      </c>
      <c r="C1690" s="4">
        <v>15.13</v>
      </c>
      <c r="D1690" s="5">
        <v>-4.8</v>
      </c>
      <c r="E1690" s="5">
        <v>0.5</v>
      </c>
      <c r="F1690" s="5">
        <v>-11.7</v>
      </c>
      <c r="G1690" s="4">
        <v>73.3</v>
      </c>
      <c r="H1690" s="4">
        <v>37</v>
      </c>
      <c r="I1690" s="4">
        <v>2</v>
      </c>
      <c r="J1690" s="4">
        <v>6.1</v>
      </c>
      <c r="K1690" s="4">
        <v>1.2</v>
      </c>
      <c r="L1690" s="4">
        <v>-999</v>
      </c>
      <c r="M1690" s="4">
        <v>-999</v>
      </c>
      <c r="N1690" s="5">
        <v>-999</v>
      </c>
      <c r="O1690" s="5">
        <v>0</v>
      </c>
      <c r="P1690" s="5">
        <v>-999</v>
      </c>
      <c r="Q1690" s="5">
        <v>-999</v>
      </c>
      <c r="R1690" s="4">
        <v>0.23499999999999999</v>
      </c>
      <c r="S1690" s="34">
        <f>ROUND((0.6105*(EXP((17.273*E1690)/(E1690+237.3))))*(100-H1690)/100,3)</f>
        <v>0.39900000000000002</v>
      </c>
      <c r="T1690" s="6">
        <f>IF(V1690&lt;V1691,L1690,0)</f>
        <v>0</v>
      </c>
      <c r="U1690" s="6">
        <f>IF(T1690&gt;0,M1690,-999)</f>
        <v>-999</v>
      </c>
      <c r="V1690">
        <v>199604</v>
      </c>
      <c r="W1690">
        <v>1996</v>
      </c>
    </row>
    <row r="1691" spans="1:23" x14ac:dyDescent="0.25">
      <c r="A1691" s="14">
        <v>35158</v>
      </c>
      <c r="B1691" s="3">
        <v>94</v>
      </c>
      <c r="C1691" s="4">
        <v>12.7</v>
      </c>
      <c r="D1691" s="5">
        <v>-4.4000000000000004</v>
      </c>
      <c r="E1691" s="5">
        <v>3.2</v>
      </c>
      <c r="F1691" s="5">
        <v>-12.7</v>
      </c>
      <c r="G1691" s="4">
        <v>63.6</v>
      </c>
      <c r="H1691" s="4">
        <v>30.8</v>
      </c>
      <c r="I1691" s="4">
        <v>0.7</v>
      </c>
      <c r="J1691" s="4">
        <v>3.3</v>
      </c>
      <c r="K1691" s="4">
        <v>0</v>
      </c>
      <c r="L1691" s="4">
        <v>-999</v>
      </c>
      <c r="M1691" s="4">
        <v>-999</v>
      </c>
      <c r="N1691" s="5">
        <v>-999</v>
      </c>
      <c r="O1691" s="5">
        <v>0</v>
      </c>
      <c r="P1691" s="5">
        <v>-999</v>
      </c>
      <c r="Q1691" s="5">
        <v>-999</v>
      </c>
      <c r="R1691" s="4">
        <v>0.23699999999999999</v>
      </c>
      <c r="S1691" s="34">
        <f>ROUND((0.6105*(EXP((17.273*E1691)/(E1691+237.3))))*(100-H1691)/100,3)</f>
        <v>0.53200000000000003</v>
      </c>
      <c r="T1691" s="6">
        <f>IF(V1691&lt;V1692,L1691,0)</f>
        <v>0</v>
      </c>
      <c r="U1691" s="6">
        <f>IF(T1691&gt;0,M1691,-999)</f>
        <v>-999</v>
      </c>
      <c r="V1691">
        <v>199604</v>
      </c>
      <c r="W1691">
        <v>1996</v>
      </c>
    </row>
    <row r="1692" spans="1:23" x14ac:dyDescent="0.25">
      <c r="A1692" s="14">
        <v>35159</v>
      </c>
      <c r="B1692" s="3">
        <v>95</v>
      </c>
      <c r="C1692" s="4">
        <v>17.920000000000002</v>
      </c>
      <c r="D1692" s="5">
        <v>1</v>
      </c>
      <c r="E1692" s="5">
        <v>7.8</v>
      </c>
      <c r="F1692" s="5">
        <v>-6.5</v>
      </c>
      <c r="G1692" s="4">
        <v>67.2</v>
      </c>
      <c r="H1692" s="4">
        <v>37.9</v>
      </c>
      <c r="I1692" s="4">
        <v>1.1000000000000001</v>
      </c>
      <c r="J1692" s="4">
        <v>3.7</v>
      </c>
      <c r="K1692" s="4">
        <v>0</v>
      </c>
      <c r="L1692" s="4">
        <v>-999</v>
      </c>
      <c r="M1692" s="4">
        <v>-999</v>
      </c>
      <c r="N1692" s="5">
        <v>-999</v>
      </c>
      <c r="O1692" s="5">
        <v>0</v>
      </c>
      <c r="P1692" s="5">
        <v>-999</v>
      </c>
      <c r="Q1692" s="5">
        <v>-999</v>
      </c>
      <c r="R1692" s="4">
        <v>0.40200000000000002</v>
      </c>
      <c r="S1692" s="34">
        <f>ROUND((0.6105*(EXP((17.273*E1692)/(E1692+237.3))))*(100-H1692)/100,3)</f>
        <v>0.65700000000000003</v>
      </c>
      <c r="T1692" s="6">
        <f>IF(V1692&lt;V1693,L1692,0)</f>
        <v>0</v>
      </c>
      <c r="U1692" s="6">
        <f>IF(T1692&gt;0,M1692,-999)</f>
        <v>-999</v>
      </c>
      <c r="V1692">
        <v>199604</v>
      </c>
      <c r="W1692">
        <v>1996</v>
      </c>
    </row>
    <row r="1693" spans="1:23" x14ac:dyDescent="0.25">
      <c r="A1693" s="14">
        <v>35160</v>
      </c>
      <c r="B1693" s="3">
        <v>96</v>
      </c>
      <c r="C1693" s="4">
        <v>18.989999999999998</v>
      </c>
      <c r="D1693" s="5">
        <v>5.6</v>
      </c>
      <c r="E1693" s="5">
        <v>12.3</v>
      </c>
      <c r="F1693" s="5">
        <v>-0.7</v>
      </c>
      <c r="G1693" s="4">
        <v>61.5</v>
      </c>
      <c r="H1693" s="4">
        <v>36.6</v>
      </c>
      <c r="I1693" s="4">
        <v>1.3</v>
      </c>
      <c r="J1693" s="4">
        <v>3.9</v>
      </c>
      <c r="K1693" s="4">
        <v>0</v>
      </c>
      <c r="L1693" s="4">
        <v>-999</v>
      </c>
      <c r="M1693" s="4">
        <v>-999</v>
      </c>
      <c r="N1693" s="5">
        <v>-999</v>
      </c>
      <c r="O1693" s="5">
        <v>0</v>
      </c>
      <c r="P1693" s="5">
        <v>-999</v>
      </c>
      <c r="Q1693" s="5">
        <v>-999</v>
      </c>
      <c r="R1693" s="4">
        <v>0.52400000000000002</v>
      </c>
      <c r="S1693" s="34">
        <f>ROUND((0.6105*(EXP((17.273*E1693)/(E1693+237.3))))*(100-H1693)/100,3)</f>
        <v>0.90700000000000003</v>
      </c>
      <c r="T1693" s="6">
        <f>IF(V1693&lt;V1694,L1693,0)</f>
        <v>0</v>
      </c>
      <c r="U1693" s="6">
        <f>IF(T1693&gt;0,M1693,-999)</f>
        <v>-999</v>
      </c>
      <c r="V1693">
        <v>199604</v>
      </c>
      <c r="W1693">
        <v>1996</v>
      </c>
    </row>
    <row r="1694" spans="1:23" x14ac:dyDescent="0.25">
      <c r="A1694" s="14">
        <v>35161</v>
      </c>
      <c r="B1694" s="3">
        <v>97</v>
      </c>
      <c r="C1694" s="4">
        <v>7.1</v>
      </c>
      <c r="D1694" s="5">
        <v>5.2</v>
      </c>
      <c r="E1694" s="5">
        <v>7.9</v>
      </c>
      <c r="F1694" s="5">
        <v>3.3</v>
      </c>
      <c r="G1694" s="4">
        <v>80.099999999999994</v>
      </c>
      <c r="H1694" s="4">
        <v>62.9</v>
      </c>
      <c r="I1694" s="4">
        <v>0.8</v>
      </c>
      <c r="J1694" s="4">
        <v>3.4</v>
      </c>
      <c r="K1694" s="4">
        <v>4.3</v>
      </c>
      <c r="L1694" s="4">
        <v>-999</v>
      </c>
      <c r="M1694" s="4">
        <v>-999</v>
      </c>
      <c r="N1694" s="5">
        <v>-999</v>
      </c>
      <c r="O1694" s="5">
        <v>0</v>
      </c>
      <c r="P1694" s="5">
        <v>-999</v>
      </c>
      <c r="Q1694" s="5">
        <v>-999</v>
      </c>
      <c r="R1694" s="4">
        <v>0.67</v>
      </c>
      <c r="S1694" s="34">
        <f>ROUND((0.6105*(EXP((17.273*E1694)/(E1694+237.3))))*(100-H1694)/100,3)</f>
        <v>0.39500000000000002</v>
      </c>
      <c r="T1694" s="6">
        <f>IF(V1694&lt;V1695,L1694,0)</f>
        <v>0</v>
      </c>
      <c r="U1694" s="6">
        <f>IF(T1694&gt;0,M1694,-999)</f>
        <v>-999</v>
      </c>
      <c r="V1694">
        <v>199604</v>
      </c>
      <c r="W1694">
        <v>1996</v>
      </c>
    </row>
    <row r="1695" spans="1:23" x14ac:dyDescent="0.25">
      <c r="A1695" s="14">
        <v>35162</v>
      </c>
      <c r="B1695" s="3">
        <v>98</v>
      </c>
      <c r="C1695" s="4">
        <v>9.74</v>
      </c>
      <c r="D1695" s="5">
        <v>6.8</v>
      </c>
      <c r="E1695" s="5">
        <v>13.5</v>
      </c>
      <c r="F1695" s="5">
        <v>3.4</v>
      </c>
      <c r="G1695" s="4">
        <v>85.5</v>
      </c>
      <c r="H1695" s="4">
        <v>50.9</v>
      </c>
      <c r="I1695" s="4">
        <v>0.6</v>
      </c>
      <c r="J1695" s="4">
        <v>2.9</v>
      </c>
      <c r="K1695" s="4">
        <v>0.9</v>
      </c>
      <c r="L1695" s="4">
        <v>-999</v>
      </c>
      <c r="M1695" s="4">
        <v>-999</v>
      </c>
      <c r="N1695" s="5">
        <v>-999</v>
      </c>
      <c r="O1695" s="5">
        <v>0</v>
      </c>
      <c r="P1695" s="5">
        <v>-999</v>
      </c>
      <c r="Q1695" s="5">
        <v>-999</v>
      </c>
      <c r="R1695" s="4">
        <v>0.78600000000000003</v>
      </c>
      <c r="S1695" s="34">
        <f>ROUND((0.6105*(EXP((17.273*E1695)/(E1695+237.3))))*(100-H1695)/100,3)</f>
        <v>0.76</v>
      </c>
      <c r="T1695" s="6">
        <f>IF(V1695&lt;V1696,L1695,0)</f>
        <v>0</v>
      </c>
      <c r="U1695" s="6">
        <f>IF(T1695&gt;0,M1695,-999)</f>
        <v>-999</v>
      </c>
      <c r="V1695">
        <v>199604</v>
      </c>
      <c r="W1695">
        <v>1996</v>
      </c>
    </row>
    <row r="1696" spans="1:23" x14ac:dyDescent="0.25">
      <c r="A1696" s="14">
        <v>35163</v>
      </c>
      <c r="B1696" s="3">
        <v>99</v>
      </c>
      <c r="C1696" s="4">
        <v>19.84</v>
      </c>
      <c r="D1696" s="5">
        <v>9.3000000000000007</v>
      </c>
      <c r="E1696" s="5">
        <v>16.2</v>
      </c>
      <c r="F1696" s="5">
        <v>4.3</v>
      </c>
      <c r="G1696" s="4">
        <v>68.400000000000006</v>
      </c>
      <c r="H1696" s="4">
        <v>32.200000000000003</v>
      </c>
      <c r="I1696" s="4">
        <v>0.6</v>
      </c>
      <c r="J1696" s="4">
        <v>3.2</v>
      </c>
      <c r="K1696" s="4">
        <v>0</v>
      </c>
      <c r="L1696" s="4">
        <v>-999</v>
      </c>
      <c r="M1696" s="4">
        <v>-999</v>
      </c>
      <c r="N1696" s="5">
        <v>-999</v>
      </c>
      <c r="O1696" s="5">
        <v>0</v>
      </c>
      <c r="P1696" s="5">
        <v>-999</v>
      </c>
      <c r="Q1696" s="5">
        <v>-999</v>
      </c>
      <c r="R1696" s="4">
        <v>0.59399999999999997</v>
      </c>
      <c r="S1696" s="34">
        <f>ROUND((0.6105*(EXP((17.273*E1696)/(E1696+237.3))))*(100-H1696)/100,3)</f>
        <v>1.248</v>
      </c>
      <c r="T1696" s="6">
        <f>IF(V1696&lt;V1697,L1696,0)</f>
        <v>0</v>
      </c>
      <c r="U1696" s="6">
        <f>IF(T1696&gt;0,M1696,-999)</f>
        <v>-999</v>
      </c>
      <c r="V1696">
        <v>199604</v>
      </c>
      <c r="W1696">
        <v>1996</v>
      </c>
    </row>
    <row r="1697" spans="1:23" x14ac:dyDescent="0.25">
      <c r="A1697" s="14">
        <v>35164</v>
      </c>
      <c r="B1697" s="3">
        <v>100</v>
      </c>
      <c r="C1697" s="4">
        <v>8.4</v>
      </c>
      <c r="D1697" s="5">
        <v>6.2</v>
      </c>
      <c r="E1697" s="5">
        <v>10.6</v>
      </c>
      <c r="F1697" s="5">
        <v>-0.4</v>
      </c>
      <c r="G1697" s="4">
        <v>75.099999999999994</v>
      </c>
      <c r="H1697" s="4">
        <v>55.3</v>
      </c>
      <c r="I1697" s="4">
        <v>0.7</v>
      </c>
      <c r="J1697" s="4">
        <v>3.4</v>
      </c>
      <c r="K1697" s="4">
        <v>0</v>
      </c>
      <c r="L1697" s="4">
        <v>-999</v>
      </c>
      <c r="M1697" s="4">
        <v>-999</v>
      </c>
      <c r="N1697" s="5">
        <v>-999</v>
      </c>
      <c r="O1697" s="5">
        <v>-0.1</v>
      </c>
      <c r="P1697" s="5">
        <v>-999</v>
      </c>
      <c r="Q1697" s="5">
        <v>-999</v>
      </c>
      <c r="R1697" s="4">
        <v>0.70799999999999996</v>
      </c>
      <c r="S1697" s="34">
        <f>ROUND((0.6105*(EXP((17.273*E1697)/(E1697+237.3))))*(100-H1697)/100,3)</f>
        <v>0.57099999999999995</v>
      </c>
      <c r="T1697" s="6">
        <f>IF(V1697&lt;V1698,L1697,0)</f>
        <v>0</v>
      </c>
      <c r="U1697" s="6">
        <f>IF(T1697&gt;0,M1697,-999)</f>
        <v>-999</v>
      </c>
      <c r="V1697">
        <v>199604</v>
      </c>
      <c r="W1697">
        <v>1996</v>
      </c>
    </row>
    <row r="1698" spans="1:23" x14ac:dyDescent="0.25">
      <c r="A1698" s="14">
        <v>35165</v>
      </c>
      <c r="B1698" s="3">
        <v>101</v>
      </c>
      <c r="C1698" s="4">
        <v>14.63</v>
      </c>
      <c r="D1698" s="5">
        <v>2.4</v>
      </c>
      <c r="E1698" s="5">
        <v>9.1</v>
      </c>
      <c r="F1698" s="5">
        <v>-1.2</v>
      </c>
      <c r="G1698" s="4">
        <v>71.400000000000006</v>
      </c>
      <c r="H1698" s="4">
        <v>38.4</v>
      </c>
      <c r="I1698" s="4">
        <v>0.9</v>
      </c>
      <c r="J1698" s="4">
        <v>3.3</v>
      </c>
      <c r="K1698" s="4">
        <v>0</v>
      </c>
      <c r="L1698" s="4">
        <v>-999</v>
      </c>
      <c r="M1698" s="4">
        <v>-999</v>
      </c>
      <c r="N1698" s="5">
        <v>-999</v>
      </c>
      <c r="O1698" s="5">
        <v>-0.1</v>
      </c>
      <c r="P1698" s="5">
        <v>-999</v>
      </c>
      <c r="Q1698" s="5">
        <v>-999</v>
      </c>
      <c r="R1698" s="4">
        <v>0.44500000000000001</v>
      </c>
      <c r="S1698" s="34">
        <f>ROUND((0.6105*(EXP((17.273*E1698)/(E1698+237.3))))*(100-H1698)/100,3)</f>
        <v>0.71199999999999997</v>
      </c>
      <c r="T1698" s="6">
        <f>IF(V1698&lt;V1699,L1698,0)</f>
        <v>0</v>
      </c>
      <c r="U1698" s="6">
        <f>IF(T1698&gt;0,M1698,-999)</f>
        <v>-999</v>
      </c>
      <c r="V1698">
        <v>199604</v>
      </c>
      <c r="W1698">
        <v>1996</v>
      </c>
    </row>
    <row r="1699" spans="1:23" x14ac:dyDescent="0.25">
      <c r="A1699" s="14">
        <v>35166</v>
      </c>
      <c r="B1699" s="3">
        <v>102</v>
      </c>
      <c r="C1699" s="4">
        <v>8.52</v>
      </c>
      <c r="D1699" s="5">
        <v>0</v>
      </c>
      <c r="E1699" s="5">
        <v>4.2</v>
      </c>
      <c r="F1699" s="5">
        <v>-2.5</v>
      </c>
      <c r="G1699" s="4">
        <v>89.4</v>
      </c>
      <c r="H1699" s="4">
        <v>63.5</v>
      </c>
      <c r="I1699" s="4">
        <v>1.4</v>
      </c>
      <c r="J1699" s="4">
        <v>5.2</v>
      </c>
      <c r="K1699" s="4">
        <v>8.4</v>
      </c>
      <c r="L1699" s="4">
        <v>-999</v>
      </c>
      <c r="M1699" s="4">
        <v>-999</v>
      </c>
      <c r="N1699" s="5">
        <v>-999</v>
      </c>
      <c r="O1699" s="5">
        <v>-0.1</v>
      </c>
      <c r="P1699" s="5">
        <v>-999</v>
      </c>
      <c r="Q1699" s="5">
        <v>-999</v>
      </c>
      <c r="R1699" s="4">
        <v>0.52300000000000002</v>
      </c>
      <c r="S1699" s="34">
        <f>ROUND((0.6105*(EXP((17.273*E1699)/(E1699+237.3))))*(100-H1699)/100,3)</f>
        <v>0.30099999999999999</v>
      </c>
      <c r="T1699" s="6">
        <f>IF(V1699&lt;V1700,L1699,0)</f>
        <v>0</v>
      </c>
      <c r="U1699" s="6">
        <f>IF(T1699&gt;0,M1699,-999)</f>
        <v>-999</v>
      </c>
      <c r="V1699">
        <v>199604</v>
      </c>
      <c r="W1699">
        <v>1996</v>
      </c>
    </row>
    <row r="1700" spans="1:23" x14ac:dyDescent="0.25">
      <c r="A1700" s="14">
        <v>35167</v>
      </c>
      <c r="B1700" s="3">
        <v>103</v>
      </c>
      <c r="C1700" s="4">
        <v>16.420000000000002</v>
      </c>
      <c r="D1700" s="5">
        <v>-1.8</v>
      </c>
      <c r="E1700" s="5">
        <v>3.7</v>
      </c>
      <c r="F1700" s="5">
        <v>-5.8</v>
      </c>
      <c r="G1700" s="4">
        <v>88.5</v>
      </c>
      <c r="H1700" s="4">
        <v>62.9</v>
      </c>
      <c r="I1700" s="4">
        <v>0.9</v>
      </c>
      <c r="J1700" s="4">
        <v>3.8</v>
      </c>
      <c r="K1700" s="4">
        <v>2.9</v>
      </c>
      <c r="L1700" s="4">
        <v>-999</v>
      </c>
      <c r="M1700" s="4">
        <v>-999</v>
      </c>
      <c r="N1700" s="5">
        <v>-999</v>
      </c>
      <c r="O1700" s="5">
        <v>-0.1</v>
      </c>
      <c r="P1700" s="5">
        <v>-999</v>
      </c>
      <c r="Q1700" s="5">
        <v>-999</v>
      </c>
      <c r="R1700" s="4">
        <v>0.501</v>
      </c>
      <c r="S1700" s="34">
        <f>ROUND((0.6105*(EXP((17.273*E1700)/(E1700+237.3))))*(100-H1700)/100,3)</f>
        <v>0.29499999999999998</v>
      </c>
      <c r="T1700" s="6">
        <f>IF(V1700&lt;V1701,L1700,0)</f>
        <v>0</v>
      </c>
      <c r="U1700" s="6">
        <f>IF(T1700&gt;0,M1700,-999)</f>
        <v>-999</v>
      </c>
      <c r="V1700">
        <v>199604</v>
      </c>
      <c r="W1700">
        <v>1996</v>
      </c>
    </row>
    <row r="1701" spans="1:23" x14ac:dyDescent="0.25">
      <c r="A1701" s="14">
        <v>35168</v>
      </c>
      <c r="B1701" s="3">
        <v>104</v>
      </c>
      <c r="C1701" s="4">
        <v>19.829999999999998</v>
      </c>
      <c r="D1701" s="5">
        <v>0.5</v>
      </c>
      <c r="E1701" s="5">
        <v>8</v>
      </c>
      <c r="F1701" s="5">
        <v>-6.3</v>
      </c>
      <c r="G1701" s="4">
        <v>68.900000000000006</v>
      </c>
      <c r="H1701" s="4">
        <v>29.6</v>
      </c>
      <c r="I1701" s="4">
        <v>0.7</v>
      </c>
      <c r="J1701" s="4">
        <v>5.2</v>
      </c>
      <c r="K1701" s="4">
        <v>0</v>
      </c>
      <c r="L1701" s="4">
        <v>-999</v>
      </c>
      <c r="M1701" s="4">
        <v>-999</v>
      </c>
      <c r="N1701" s="5">
        <v>-999</v>
      </c>
      <c r="O1701" s="5">
        <v>-0.1</v>
      </c>
      <c r="P1701" s="5">
        <v>-999</v>
      </c>
      <c r="Q1701" s="5">
        <v>-999</v>
      </c>
      <c r="R1701" s="4">
        <v>0.316</v>
      </c>
      <c r="S1701" s="34">
        <f>ROUND((0.6105*(EXP((17.273*E1701)/(E1701+237.3))))*(100-H1701)/100,3)</f>
        <v>0.755</v>
      </c>
      <c r="T1701" s="6">
        <f>IF(V1701&lt;V1702,L1701,0)</f>
        <v>0</v>
      </c>
      <c r="U1701" s="6">
        <f>IF(T1701&gt;0,M1701,-999)</f>
        <v>-999</v>
      </c>
      <c r="V1701">
        <v>199604</v>
      </c>
      <c r="W1701">
        <v>1996</v>
      </c>
    </row>
    <row r="1702" spans="1:23" x14ac:dyDescent="0.25">
      <c r="A1702" s="14">
        <v>35169</v>
      </c>
      <c r="B1702" s="3">
        <v>105</v>
      </c>
      <c r="C1702" s="4">
        <v>16.28</v>
      </c>
      <c r="D1702" s="5">
        <v>3.3</v>
      </c>
      <c r="E1702" s="5">
        <v>10.1</v>
      </c>
      <c r="F1702" s="5">
        <v>-1.6</v>
      </c>
      <c r="G1702" s="4">
        <v>58.8</v>
      </c>
      <c r="H1702" s="4">
        <v>32.6</v>
      </c>
      <c r="I1702" s="4">
        <v>1.7</v>
      </c>
      <c r="J1702" s="4">
        <v>5.4</v>
      </c>
      <c r="K1702" s="4">
        <v>0</v>
      </c>
      <c r="L1702" s="4">
        <v>-999</v>
      </c>
      <c r="M1702" s="4">
        <v>-999</v>
      </c>
      <c r="N1702" s="5">
        <v>-999</v>
      </c>
      <c r="O1702" s="5">
        <v>-0.1</v>
      </c>
      <c r="P1702" s="5">
        <v>-999</v>
      </c>
      <c r="Q1702" s="5">
        <v>-999</v>
      </c>
      <c r="R1702" s="4">
        <v>0.40200000000000002</v>
      </c>
      <c r="S1702" s="34">
        <f>ROUND((0.6105*(EXP((17.273*E1702)/(E1702+237.3))))*(100-H1702)/100,3)</f>
        <v>0.83299999999999996</v>
      </c>
      <c r="T1702" s="6">
        <f>IF(V1702&lt;V1703,L1702,0)</f>
        <v>0</v>
      </c>
      <c r="U1702" s="6">
        <f>IF(T1702&gt;0,M1702,-999)</f>
        <v>-999</v>
      </c>
      <c r="V1702">
        <v>199604</v>
      </c>
      <c r="W1702">
        <v>1996</v>
      </c>
    </row>
    <row r="1703" spans="1:23" x14ac:dyDescent="0.25">
      <c r="A1703" s="14">
        <v>35170</v>
      </c>
      <c r="B1703" s="3">
        <v>106</v>
      </c>
      <c r="C1703" s="4">
        <v>12.29</v>
      </c>
      <c r="D1703" s="5">
        <v>4.5999999999999996</v>
      </c>
      <c r="E1703" s="5">
        <v>11.1</v>
      </c>
      <c r="F1703" s="5">
        <v>2.1</v>
      </c>
      <c r="G1703" s="4">
        <v>61.5</v>
      </c>
      <c r="H1703" s="4">
        <v>35.1</v>
      </c>
      <c r="I1703" s="4">
        <v>2.9</v>
      </c>
      <c r="J1703" s="4">
        <v>6.5</v>
      </c>
      <c r="K1703" s="4">
        <v>0</v>
      </c>
      <c r="L1703" s="4">
        <v>-999</v>
      </c>
      <c r="M1703" s="4">
        <v>-999</v>
      </c>
      <c r="N1703" s="5">
        <v>-999</v>
      </c>
      <c r="O1703" s="5">
        <v>-0.1</v>
      </c>
      <c r="P1703" s="5">
        <v>-999</v>
      </c>
      <c r="Q1703" s="5">
        <v>-999</v>
      </c>
      <c r="R1703" s="4">
        <v>0.46200000000000002</v>
      </c>
      <c r="S1703" s="34">
        <f>ROUND((0.6105*(EXP((17.273*E1703)/(E1703+237.3))))*(100-H1703)/100,3)</f>
        <v>0.85699999999999998</v>
      </c>
      <c r="T1703" s="6">
        <f>IF(V1703&lt;V1704,L1703,0)</f>
        <v>0</v>
      </c>
      <c r="U1703" s="6">
        <f>IF(T1703&gt;0,M1703,-999)</f>
        <v>-999</v>
      </c>
      <c r="V1703">
        <v>199604</v>
      </c>
      <c r="W1703">
        <v>1996</v>
      </c>
    </row>
    <row r="1704" spans="1:23" x14ac:dyDescent="0.25">
      <c r="A1704" s="14">
        <v>35171</v>
      </c>
      <c r="B1704" s="3">
        <v>107</v>
      </c>
      <c r="C1704" s="4">
        <v>7.02</v>
      </c>
      <c r="D1704" s="5">
        <v>0.7</v>
      </c>
      <c r="E1704" s="5">
        <v>5.5</v>
      </c>
      <c r="F1704" s="5">
        <v>-3.4</v>
      </c>
      <c r="G1704" s="4">
        <v>94</v>
      </c>
      <c r="H1704" s="4">
        <v>74.2</v>
      </c>
      <c r="I1704" s="4">
        <v>2.5</v>
      </c>
      <c r="J1704" s="4">
        <v>7.5</v>
      </c>
      <c r="K1704" s="4">
        <v>9</v>
      </c>
      <c r="L1704" s="4">
        <v>-999</v>
      </c>
      <c r="M1704" s="4">
        <v>-999</v>
      </c>
      <c r="N1704" s="5">
        <v>-999</v>
      </c>
      <c r="O1704" s="5">
        <v>-0.1</v>
      </c>
      <c r="P1704" s="5">
        <v>-999</v>
      </c>
      <c r="Q1704" s="5">
        <v>-999</v>
      </c>
      <c r="R1704" s="4">
        <v>0.67100000000000004</v>
      </c>
      <c r="S1704" s="34">
        <f>ROUND((0.6105*(EXP((17.273*E1704)/(E1704+237.3))))*(100-H1704)/100,3)</f>
        <v>0.23300000000000001</v>
      </c>
      <c r="T1704" s="6">
        <f>IF(V1704&lt;V1705,L1704,0)</f>
        <v>0</v>
      </c>
      <c r="U1704" s="6">
        <f>IF(T1704&gt;0,M1704,-999)</f>
        <v>-999</v>
      </c>
      <c r="V1704">
        <v>199604</v>
      </c>
      <c r="W1704">
        <v>1996</v>
      </c>
    </row>
    <row r="1705" spans="1:23" x14ac:dyDescent="0.25">
      <c r="A1705" s="14">
        <v>35172</v>
      </c>
      <c r="B1705" s="3">
        <v>108</v>
      </c>
      <c r="C1705" s="4">
        <v>15.16</v>
      </c>
      <c r="D1705" s="5">
        <v>-0.2</v>
      </c>
      <c r="E1705" s="5">
        <v>4.7</v>
      </c>
      <c r="F1705" s="5">
        <v>-4</v>
      </c>
      <c r="G1705" s="4">
        <v>80</v>
      </c>
      <c r="H1705" s="4">
        <v>52.1</v>
      </c>
      <c r="I1705" s="4">
        <v>1.6</v>
      </c>
      <c r="J1705" s="4">
        <v>4.9000000000000004</v>
      </c>
      <c r="K1705" s="4">
        <v>0.3</v>
      </c>
      <c r="L1705" s="4">
        <v>-999</v>
      </c>
      <c r="M1705" s="4">
        <v>-999</v>
      </c>
      <c r="N1705" s="5">
        <v>-999</v>
      </c>
      <c r="O1705" s="5">
        <v>0</v>
      </c>
      <c r="P1705" s="5">
        <v>-999</v>
      </c>
      <c r="Q1705" s="5">
        <v>-999</v>
      </c>
      <c r="R1705" s="4">
        <v>0.44400000000000001</v>
      </c>
      <c r="S1705" s="34">
        <f>ROUND((0.6105*(EXP((17.273*E1705)/(E1705+237.3))))*(100-H1705)/100,3)</f>
        <v>0.40899999999999997</v>
      </c>
      <c r="T1705" s="6">
        <f>IF(V1705&lt;V1706,L1705,0)</f>
        <v>0</v>
      </c>
      <c r="U1705" s="6">
        <f>IF(T1705&gt;0,M1705,-999)</f>
        <v>-999</v>
      </c>
      <c r="V1705">
        <v>199604</v>
      </c>
      <c r="W1705">
        <v>1996</v>
      </c>
    </row>
    <row r="1706" spans="1:23" x14ac:dyDescent="0.25">
      <c r="A1706" s="14">
        <v>35173</v>
      </c>
      <c r="B1706" s="3">
        <v>109</v>
      </c>
      <c r="C1706" s="4">
        <v>10.89</v>
      </c>
      <c r="D1706" s="5">
        <v>-2.2000000000000002</v>
      </c>
      <c r="E1706" s="5">
        <v>2.8</v>
      </c>
      <c r="F1706" s="5">
        <v>-5.3</v>
      </c>
      <c r="G1706" s="4">
        <v>87</v>
      </c>
      <c r="H1706" s="4">
        <v>63.3</v>
      </c>
      <c r="I1706" s="4">
        <v>1.1000000000000001</v>
      </c>
      <c r="J1706" s="4">
        <v>3.4</v>
      </c>
      <c r="K1706" s="4">
        <v>5.5</v>
      </c>
      <c r="L1706" s="4">
        <v>-999</v>
      </c>
      <c r="M1706" s="4">
        <v>-999</v>
      </c>
      <c r="N1706" s="5">
        <v>-999</v>
      </c>
      <c r="O1706" s="5">
        <v>0</v>
      </c>
      <c r="P1706" s="5">
        <v>-999</v>
      </c>
      <c r="Q1706" s="5">
        <v>-999</v>
      </c>
      <c r="R1706" s="4">
        <v>0.47199999999999998</v>
      </c>
      <c r="S1706" s="34">
        <f>ROUND((0.6105*(EXP((17.273*E1706)/(E1706+237.3))))*(100-H1706)/100,3)</f>
        <v>0.27400000000000002</v>
      </c>
      <c r="T1706" s="6">
        <f>IF(V1706&lt;V1707,L1706,0)</f>
        <v>0</v>
      </c>
      <c r="U1706" s="6">
        <f>IF(T1706&gt;0,M1706,-999)</f>
        <v>-999</v>
      </c>
      <c r="V1706">
        <v>199604</v>
      </c>
      <c r="W1706">
        <v>1996</v>
      </c>
    </row>
    <row r="1707" spans="1:23" x14ac:dyDescent="0.25">
      <c r="A1707" s="14">
        <v>35174</v>
      </c>
      <c r="B1707" s="3">
        <v>110</v>
      </c>
      <c r="C1707" s="4">
        <v>15.94</v>
      </c>
      <c r="D1707" s="5">
        <v>-1.3</v>
      </c>
      <c r="E1707" s="5">
        <v>4.8</v>
      </c>
      <c r="F1707" s="5">
        <v>-7.7</v>
      </c>
      <c r="G1707" s="4">
        <v>71.900000000000006</v>
      </c>
      <c r="H1707" s="4">
        <v>36.1</v>
      </c>
      <c r="I1707" s="4">
        <v>1</v>
      </c>
      <c r="J1707" s="4">
        <v>4.5999999999999996</v>
      </c>
      <c r="K1707" s="4">
        <v>0.5</v>
      </c>
      <c r="L1707" s="4">
        <v>-999</v>
      </c>
      <c r="M1707" s="4">
        <v>-999</v>
      </c>
      <c r="N1707" s="5">
        <v>-999</v>
      </c>
      <c r="O1707" s="5">
        <v>0</v>
      </c>
      <c r="P1707" s="5">
        <v>-999</v>
      </c>
      <c r="Q1707" s="5">
        <v>-999</v>
      </c>
      <c r="R1707" s="4">
        <v>0.311</v>
      </c>
      <c r="S1707" s="34">
        <f>ROUND((0.6105*(EXP((17.273*E1707)/(E1707+237.3))))*(100-H1707)/100,3)</f>
        <v>0.54900000000000004</v>
      </c>
      <c r="T1707" s="6">
        <f>IF(V1707&lt;V1708,L1707,0)</f>
        <v>0</v>
      </c>
      <c r="U1707" s="6">
        <f>IF(T1707&gt;0,M1707,-999)</f>
        <v>-999</v>
      </c>
      <c r="V1707">
        <v>199604</v>
      </c>
      <c r="W1707">
        <v>1996</v>
      </c>
    </row>
    <row r="1708" spans="1:23" x14ac:dyDescent="0.25">
      <c r="A1708" s="14">
        <v>35175</v>
      </c>
      <c r="B1708" s="3">
        <v>111</v>
      </c>
      <c r="C1708" s="4">
        <v>16.28</v>
      </c>
      <c r="D1708" s="5">
        <v>0</v>
      </c>
      <c r="E1708" s="5">
        <v>8.9</v>
      </c>
      <c r="F1708" s="5">
        <v>-6.9</v>
      </c>
      <c r="G1708" s="4">
        <v>64.099999999999994</v>
      </c>
      <c r="H1708" s="4">
        <v>28.1</v>
      </c>
      <c r="I1708" s="4">
        <v>0.5</v>
      </c>
      <c r="J1708" s="4">
        <v>5.6</v>
      </c>
      <c r="K1708" s="4">
        <v>0</v>
      </c>
      <c r="L1708" s="4">
        <v>-999</v>
      </c>
      <c r="M1708" s="4">
        <v>-999</v>
      </c>
      <c r="N1708" s="5">
        <v>-999</v>
      </c>
      <c r="O1708" s="5">
        <v>0</v>
      </c>
      <c r="P1708" s="5">
        <v>-999</v>
      </c>
      <c r="Q1708" s="5">
        <v>-999</v>
      </c>
      <c r="R1708" s="4">
        <v>0.32</v>
      </c>
      <c r="S1708" s="34">
        <f>ROUND((0.6105*(EXP((17.273*E1708)/(E1708+237.3))))*(100-H1708)/100,3)</f>
        <v>0.82</v>
      </c>
      <c r="T1708" s="6">
        <f>IF(V1708&lt;V1709,L1708,0)</f>
        <v>0</v>
      </c>
      <c r="U1708" s="6">
        <f>IF(T1708&gt;0,M1708,-999)</f>
        <v>-999</v>
      </c>
      <c r="V1708">
        <v>199604</v>
      </c>
      <c r="W1708">
        <v>1996</v>
      </c>
    </row>
    <row r="1709" spans="1:23" x14ac:dyDescent="0.25">
      <c r="A1709" s="14">
        <v>35176</v>
      </c>
      <c r="B1709" s="3">
        <v>112</v>
      </c>
      <c r="C1709" s="4">
        <v>18.93</v>
      </c>
      <c r="D1709" s="5">
        <v>1.4</v>
      </c>
      <c r="E1709" s="5">
        <v>8.9</v>
      </c>
      <c r="F1709" s="5">
        <v>-4.3</v>
      </c>
      <c r="G1709" s="4">
        <v>70.2</v>
      </c>
      <c r="H1709" s="4">
        <v>33.6</v>
      </c>
      <c r="I1709" s="4">
        <v>0.8</v>
      </c>
      <c r="J1709" s="4">
        <v>3.5</v>
      </c>
      <c r="K1709" s="4">
        <v>0</v>
      </c>
      <c r="L1709" s="4">
        <v>-999</v>
      </c>
      <c r="M1709" s="4">
        <v>-999</v>
      </c>
      <c r="N1709" s="5">
        <v>-999</v>
      </c>
      <c r="O1709" s="5">
        <v>0</v>
      </c>
      <c r="P1709" s="5">
        <v>-999</v>
      </c>
      <c r="Q1709" s="5">
        <v>-999</v>
      </c>
      <c r="R1709" s="4">
        <v>0.38400000000000001</v>
      </c>
      <c r="S1709" s="34">
        <f>ROUND((0.6105*(EXP((17.273*E1709)/(E1709+237.3))))*(100-H1709)/100,3)</f>
        <v>0.75700000000000001</v>
      </c>
      <c r="T1709" s="6">
        <f>IF(V1709&lt;V1710,L1709,0)</f>
        <v>0</v>
      </c>
      <c r="U1709" s="6">
        <f>IF(T1709&gt;0,M1709,-999)</f>
        <v>-999</v>
      </c>
      <c r="V1709">
        <v>199604</v>
      </c>
      <c r="W1709">
        <v>1996</v>
      </c>
    </row>
    <row r="1710" spans="1:23" x14ac:dyDescent="0.25">
      <c r="A1710" s="14">
        <v>35177</v>
      </c>
      <c r="B1710" s="3">
        <v>113</v>
      </c>
      <c r="C1710" s="4">
        <v>10.97</v>
      </c>
      <c r="D1710" s="5">
        <v>0.5</v>
      </c>
      <c r="E1710" s="5">
        <v>4.3</v>
      </c>
      <c r="F1710" s="5">
        <v>-1.6</v>
      </c>
      <c r="G1710" s="4">
        <v>80.3</v>
      </c>
      <c r="H1710" s="4">
        <v>55.6</v>
      </c>
      <c r="I1710" s="4">
        <v>2.7</v>
      </c>
      <c r="J1710" s="4">
        <v>5.5</v>
      </c>
      <c r="K1710" s="4">
        <v>1.2</v>
      </c>
      <c r="L1710" s="4">
        <v>-999</v>
      </c>
      <c r="M1710" s="4">
        <v>-999</v>
      </c>
      <c r="N1710" s="5">
        <v>-999</v>
      </c>
      <c r="O1710" s="5">
        <v>0</v>
      </c>
      <c r="P1710" s="5">
        <v>-999</v>
      </c>
      <c r="Q1710" s="5">
        <v>-999</v>
      </c>
      <c r="R1710" s="4">
        <v>0.46</v>
      </c>
      <c r="S1710" s="34">
        <f>ROUND((0.6105*(EXP((17.273*E1710)/(E1710+237.3))))*(100-H1710)/100,3)</f>
        <v>0.36899999999999999</v>
      </c>
      <c r="T1710" s="6">
        <f>IF(V1710&lt;V1711,L1710,0)</f>
        <v>0</v>
      </c>
      <c r="U1710" s="6">
        <f>IF(T1710&gt;0,M1710,-999)</f>
        <v>-999</v>
      </c>
      <c r="V1710">
        <v>199604</v>
      </c>
      <c r="W1710">
        <v>1996</v>
      </c>
    </row>
    <row r="1711" spans="1:23" x14ac:dyDescent="0.25">
      <c r="A1711" s="14">
        <v>35178</v>
      </c>
      <c r="B1711" s="3">
        <v>114</v>
      </c>
      <c r="C1711" s="4">
        <v>4.54</v>
      </c>
      <c r="D1711" s="5">
        <v>2</v>
      </c>
      <c r="E1711" s="5">
        <v>3.8</v>
      </c>
      <c r="F1711" s="5">
        <v>-0.3</v>
      </c>
      <c r="G1711" s="4">
        <v>93.3</v>
      </c>
      <c r="H1711" s="4">
        <v>76.400000000000006</v>
      </c>
      <c r="I1711" s="4">
        <v>3.8</v>
      </c>
      <c r="J1711" s="4">
        <v>8.5</v>
      </c>
      <c r="K1711" s="4">
        <v>1.7</v>
      </c>
      <c r="L1711" s="4">
        <v>-999</v>
      </c>
      <c r="M1711" s="4">
        <v>-999</v>
      </c>
      <c r="N1711" s="5">
        <v>-999</v>
      </c>
      <c r="O1711" s="5">
        <v>-0.1</v>
      </c>
      <c r="P1711" s="5">
        <v>-999</v>
      </c>
      <c r="Q1711" s="5">
        <v>-999</v>
      </c>
      <c r="R1711" s="4">
        <v>0.61299999999999999</v>
      </c>
      <c r="S1711" s="34">
        <f>ROUND((0.6105*(EXP((17.273*E1711)/(E1711+237.3))))*(100-H1711)/100,3)</f>
        <v>0.189</v>
      </c>
      <c r="T1711" s="6">
        <f>IF(V1711&lt;V1712,L1711,0)</f>
        <v>0</v>
      </c>
      <c r="U1711" s="6">
        <f>IF(T1711&gt;0,M1711,-999)</f>
        <v>-999</v>
      </c>
      <c r="V1711">
        <v>199604</v>
      </c>
      <c r="W1711">
        <v>1996</v>
      </c>
    </row>
    <row r="1712" spans="1:23" x14ac:dyDescent="0.25">
      <c r="A1712" s="14">
        <v>35179</v>
      </c>
      <c r="B1712" s="3">
        <v>115</v>
      </c>
      <c r="C1712" s="4">
        <v>11.29</v>
      </c>
      <c r="D1712" s="5">
        <v>-1.4</v>
      </c>
      <c r="E1712" s="5">
        <v>2.1</v>
      </c>
      <c r="F1712" s="5">
        <v>-4.3</v>
      </c>
      <c r="G1712" s="4">
        <v>76.8</v>
      </c>
      <c r="H1712" s="4">
        <v>56.5</v>
      </c>
      <c r="I1712" s="4">
        <v>3.4</v>
      </c>
      <c r="J1712" s="4">
        <v>7</v>
      </c>
      <c r="K1712" s="4">
        <v>2.4</v>
      </c>
      <c r="L1712" s="4">
        <v>-999</v>
      </c>
      <c r="M1712" s="4">
        <v>-999</v>
      </c>
      <c r="N1712" s="5">
        <v>-999</v>
      </c>
      <c r="O1712" s="5">
        <v>-0.1</v>
      </c>
      <c r="P1712" s="5">
        <v>-999</v>
      </c>
      <c r="Q1712" s="5">
        <v>-999</v>
      </c>
      <c r="R1712" s="4">
        <v>0.40100000000000002</v>
      </c>
      <c r="S1712" s="34">
        <f>ROUND((0.6105*(EXP((17.273*E1712)/(E1712+237.3))))*(100-H1712)/100,3)</f>
        <v>0.309</v>
      </c>
      <c r="T1712" s="6">
        <f>IF(V1712&lt;V1713,L1712,0)</f>
        <v>0</v>
      </c>
      <c r="U1712" s="6">
        <f>IF(T1712&gt;0,M1712,-999)</f>
        <v>-999</v>
      </c>
      <c r="V1712">
        <v>199604</v>
      </c>
      <c r="W1712">
        <v>1996</v>
      </c>
    </row>
    <row r="1713" spans="1:23" x14ac:dyDescent="0.25">
      <c r="A1713" s="14">
        <v>35180</v>
      </c>
      <c r="B1713" s="3">
        <v>116</v>
      </c>
      <c r="C1713" s="4">
        <v>8.86</v>
      </c>
      <c r="D1713" s="5">
        <v>-2.2999999999999998</v>
      </c>
      <c r="E1713" s="5">
        <v>1.1000000000000001</v>
      </c>
      <c r="F1713" s="5">
        <v>-5.4</v>
      </c>
      <c r="G1713" s="4">
        <v>81.400000000000006</v>
      </c>
      <c r="H1713" s="4">
        <v>55.9</v>
      </c>
      <c r="I1713" s="4">
        <v>2.4</v>
      </c>
      <c r="J1713" s="4">
        <v>7.4</v>
      </c>
      <c r="K1713" s="4">
        <v>0.5</v>
      </c>
      <c r="L1713" s="4">
        <v>-999</v>
      </c>
      <c r="M1713" s="4">
        <v>-999</v>
      </c>
      <c r="N1713" s="5">
        <v>-999</v>
      </c>
      <c r="O1713" s="5">
        <v>0</v>
      </c>
      <c r="P1713" s="5">
        <v>-999</v>
      </c>
      <c r="Q1713" s="5">
        <v>-999</v>
      </c>
      <c r="R1713" s="4">
        <v>0.37</v>
      </c>
      <c r="S1713" s="34">
        <f>ROUND((0.6105*(EXP((17.273*E1713)/(E1713+237.3))))*(100-H1713)/100,3)</f>
        <v>0.29199999999999998</v>
      </c>
      <c r="T1713" s="6">
        <f>IF(V1713&lt;V1714,L1713,0)</f>
        <v>0</v>
      </c>
      <c r="U1713" s="6">
        <f>IF(T1713&gt;0,M1713,-999)</f>
        <v>-999</v>
      </c>
      <c r="V1713">
        <v>199604</v>
      </c>
      <c r="W1713">
        <v>1996</v>
      </c>
    </row>
    <row r="1714" spans="1:23" x14ac:dyDescent="0.25">
      <c r="A1714" s="14">
        <v>35181</v>
      </c>
      <c r="B1714" s="3">
        <v>117</v>
      </c>
      <c r="C1714" s="4">
        <v>13.25</v>
      </c>
      <c r="D1714" s="5">
        <v>-2.5</v>
      </c>
      <c r="E1714" s="5">
        <v>1.4</v>
      </c>
      <c r="F1714" s="5">
        <v>-7</v>
      </c>
      <c r="G1714" s="4">
        <v>65.7</v>
      </c>
      <c r="H1714" s="4">
        <v>46.1</v>
      </c>
      <c r="I1714" s="4">
        <v>2.7</v>
      </c>
      <c r="J1714" s="4">
        <v>6</v>
      </c>
      <c r="K1714" s="4">
        <v>1.1000000000000001</v>
      </c>
      <c r="L1714" s="4">
        <v>-999</v>
      </c>
      <c r="M1714" s="4">
        <v>-999</v>
      </c>
      <c r="N1714" s="5">
        <v>-999</v>
      </c>
      <c r="O1714" s="5">
        <v>0</v>
      </c>
      <c r="P1714" s="5">
        <v>-999</v>
      </c>
      <c r="Q1714" s="5">
        <v>-999</v>
      </c>
      <c r="R1714" s="4">
        <v>0.312</v>
      </c>
      <c r="S1714" s="34">
        <f>ROUND((0.6105*(EXP((17.273*E1714)/(E1714+237.3))))*(100-H1714)/100,3)</f>
        <v>0.36399999999999999</v>
      </c>
      <c r="T1714" s="6">
        <f>IF(V1714&lt;V1715,L1714,0)</f>
        <v>0</v>
      </c>
      <c r="U1714" s="6">
        <f>IF(T1714&gt;0,M1714,-999)</f>
        <v>-999</v>
      </c>
      <c r="V1714">
        <v>199604</v>
      </c>
      <c r="W1714">
        <v>1996</v>
      </c>
    </row>
    <row r="1715" spans="1:23" x14ac:dyDescent="0.25">
      <c r="A1715" s="14">
        <v>35182</v>
      </c>
      <c r="B1715" s="3">
        <v>118</v>
      </c>
      <c r="C1715" s="4">
        <v>18.66</v>
      </c>
      <c r="D1715" s="5">
        <v>-1.7</v>
      </c>
      <c r="E1715" s="5">
        <v>5.8</v>
      </c>
      <c r="F1715" s="5">
        <v>-6.1</v>
      </c>
      <c r="G1715" s="4">
        <v>69.400000000000006</v>
      </c>
      <c r="H1715" s="4">
        <v>31.8</v>
      </c>
      <c r="I1715" s="4">
        <v>1.3</v>
      </c>
      <c r="J1715" s="4">
        <v>4.0999999999999996</v>
      </c>
      <c r="K1715" s="4">
        <v>0</v>
      </c>
      <c r="L1715" s="4">
        <v>-999</v>
      </c>
      <c r="M1715" s="4">
        <v>-999</v>
      </c>
      <c r="N1715" s="5">
        <v>-999</v>
      </c>
      <c r="O1715" s="5">
        <v>0</v>
      </c>
      <c r="P1715" s="5">
        <v>-999</v>
      </c>
      <c r="Q1715" s="5">
        <v>-999</v>
      </c>
      <c r="R1715" s="4">
        <v>0.29299999999999998</v>
      </c>
      <c r="S1715" s="34">
        <f>ROUND((0.6105*(EXP((17.273*E1715)/(E1715+237.3))))*(100-H1715)/100,3)</f>
        <v>0.629</v>
      </c>
      <c r="T1715" s="6">
        <f>IF(V1715&lt;V1716,L1715,0)</f>
        <v>0</v>
      </c>
      <c r="U1715" s="6">
        <f>IF(T1715&gt;0,M1715,-999)</f>
        <v>-999</v>
      </c>
      <c r="V1715">
        <v>199604</v>
      </c>
      <c r="W1715">
        <v>1996</v>
      </c>
    </row>
    <row r="1716" spans="1:23" x14ac:dyDescent="0.25">
      <c r="A1716" s="14">
        <v>35183</v>
      </c>
      <c r="B1716" s="3">
        <v>119</v>
      </c>
      <c r="C1716" s="4">
        <v>15.1</v>
      </c>
      <c r="D1716" s="5">
        <v>-0.6</v>
      </c>
      <c r="E1716" s="5">
        <v>5.6</v>
      </c>
      <c r="F1716" s="5">
        <v>-7.2</v>
      </c>
      <c r="G1716" s="4">
        <v>70.2</v>
      </c>
      <c r="H1716" s="4">
        <v>31.9</v>
      </c>
      <c r="I1716" s="4">
        <v>1.9</v>
      </c>
      <c r="J1716" s="4">
        <v>5.2</v>
      </c>
      <c r="K1716" s="4">
        <v>0</v>
      </c>
      <c r="L1716" s="4">
        <v>-999</v>
      </c>
      <c r="M1716" s="4">
        <v>-999</v>
      </c>
      <c r="N1716" s="5">
        <v>-999</v>
      </c>
      <c r="O1716" s="5">
        <v>0</v>
      </c>
      <c r="P1716" s="5">
        <v>-999</v>
      </c>
      <c r="Q1716" s="5">
        <v>-999</v>
      </c>
      <c r="R1716" s="4">
        <v>0.28999999999999998</v>
      </c>
      <c r="S1716" s="34">
        <f>ROUND((0.6105*(EXP((17.273*E1716)/(E1716+237.3))))*(100-H1716)/100,3)</f>
        <v>0.61899999999999999</v>
      </c>
      <c r="T1716" s="6">
        <f>IF(V1716&lt;V1717,L1716,0)</f>
        <v>0</v>
      </c>
      <c r="U1716" s="6">
        <f>IF(T1716&gt;0,M1716,-999)</f>
        <v>-999</v>
      </c>
      <c r="V1716">
        <v>199604</v>
      </c>
      <c r="W1716">
        <v>1996</v>
      </c>
    </row>
    <row r="1717" spans="1:23" x14ac:dyDescent="0.25">
      <c r="A1717" s="14">
        <v>35184</v>
      </c>
      <c r="B1717" s="3">
        <v>120</v>
      </c>
      <c r="C1717" s="4">
        <v>22.74</v>
      </c>
      <c r="D1717" s="5">
        <v>1</v>
      </c>
      <c r="E1717" s="5">
        <v>8</v>
      </c>
      <c r="F1717" s="5">
        <v>-3.5</v>
      </c>
      <c r="G1717" s="4">
        <v>70.5</v>
      </c>
      <c r="H1717" s="4">
        <v>32.700000000000003</v>
      </c>
      <c r="I1717" s="4">
        <v>2.1</v>
      </c>
      <c r="J1717" s="4">
        <v>5.6</v>
      </c>
      <c r="K1717" s="4">
        <v>0</v>
      </c>
      <c r="L1717" s="4">
        <v>-999</v>
      </c>
      <c r="M1717" s="4">
        <v>-999</v>
      </c>
      <c r="N1717" s="5">
        <v>-999</v>
      </c>
      <c r="O1717" s="5">
        <v>0</v>
      </c>
      <c r="P1717" s="5">
        <v>-999</v>
      </c>
      <c r="Q1717" s="5">
        <v>-999</v>
      </c>
      <c r="R1717" s="4">
        <v>0.34899999999999998</v>
      </c>
      <c r="S1717" s="34">
        <f>ROUND((0.6105*(EXP((17.273*E1717)/(E1717+237.3))))*(100-H1717)/100,3)</f>
        <v>0.72199999999999998</v>
      </c>
      <c r="T1717" s="6">
        <f>IF(V1717&lt;V1718,L1717,0)</f>
        <v>0</v>
      </c>
      <c r="U1717" s="6">
        <f>IF(T1717&gt;0,M1717,-999)</f>
        <v>-999</v>
      </c>
      <c r="V1717">
        <v>199604</v>
      </c>
      <c r="W1717">
        <v>1996</v>
      </c>
    </row>
    <row r="1718" spans="1:23" x14ac:dyDescent="0.25">
      <c r="A1718" s="14">
        <v>35185</v>
      </c>
      <c r="B1718" s="3">
        <v>121</v>
      </c>
      <c r="C1718" s="4">
        <v>20.260000000000002</v>
      </c>
      <c r="D1718" s="5">
        <v>0.5</v>
      </c>
      <c r="E1718" s="5">
        <v>7.4</v>
      </c>
      <c r="F1718" s="5">
        <v>-5.7</v>
      </c>
      <c r="G1718" s="4">
        <v>61.6</v>
      </c>
      <c r="H1718" s="4">
        <v>32</v>
      </c>
      <c r="I1718" s="4">
        <v>0.9</v>
      </c>
      <c r="J1718" s="4">
        <v>3.1</v>
      </c>
      <c r="K1718" s="4">
        <v>0</v>
      </c>
      <c r="L1718" s="4">
        <v>-999</v>
      </c>
      <c r="M1718" s="4">
        <v>-999</v>
      </c>
      <c r="N1718" s="5">
        <v>-999</v>
      </c>
      <c r="O1718" s="5">
        <v>-0.1</v>
      </c>
      <c r="P1718" s="5">
        <v>-999</v>
      </c>
      <c r="Q1718" s="5">
        <v>-999</v>
      </c>
      <c r="R1718" s="4">
        <v>0.33</v>
      </c>
      <c r="S1718" s="34">
        <f>ROUND((0.6105*(EXP((17.273*E1718)/(E1718+237.3))))*(100-H1718)/100,3)</f>
        <v>0.7</v>
      </c>
      <c r="T1718" s="6">
        <f>IF(V1718&lt;V1719,L1718,0)</f>
        <v>-999</v>
      </c>
      <c r="U1718" s="6">
        <f>IF(T1718&gt;0,M1718,-999)</f>
        <v>-999</v>
      </c>
      <c r="V1718">
        <v>199604</v>
      </c>
      <c r="W1718">
        <v>1996</v>
      </c>
    </row>
    <row r="1719" spans="1:23" x14ac:dyDescent="0.25">
      <c r="A1719" s="14">
        <v>35186</v>
      </c>
      <c r="B1719" s="3">
        <v>122</v>
      </c>
      <c r="C1719" s="4">
        <v>12.33</v>
      </c>
      <c r="D1719" s="5">
        <v>-2.2999999999999998</v>
      </c>
      <c r="E1719" s="5">
        <v>3</v>
      </c>
      <c r="F1719" s="5">
        <v>-7</v>
      </c>
      <c r="G1719" s="4">
        <v>85.2</v>
      </c>
      <c r="H1719" s="4">
        <v>56.4</v>
      </c>
      <c r="I1719" s="4">
        <v>1.1000000000000001</v>
      </c>
      <c r="J1719" s="4">
        <v>3.6</v>
      </c>
      <c r="K1719" s="4">
        <v>4.0999999999999996</v>
      </c>
      <c r="L1719" s="4">
        <v>-999</v>
      </c>
      <c r="M1719" s="4">
        <v>-999</v>
      </c>
      <c r="N1719" s="5">
        <v>-999</v>
      </c>
      <c r="O1719" s="5">
        <v>0</v>
      </c>
      <c r="P1719" s="5">
        <v>-999</v>
      </c>
      <c r="Q1719" s="5">
        <v>-999</v>
      </c>
      <c r="R1719" s="4">
        <v>0.42599999999999999</v>
      </c>
      <c r="S1719" s="34">
        <f>ROUND((0.6105*(EXP((17.273*E1719)/(E1719+237.3))))*(100-H1719)/100,3)</f>
        <v>0.33</v>
      </c>
      <c r="T1719" s="6">
        <f>IF(V1719&lt;V1720,L1719,0)</f>
        <v>0</v>
      </c>
      <c r="U1719" s="6">
        <f>IF(T1719&gt;0,M1719,-999)</f>
        <v>-999</v>
      </c>
      <c r="V1719">
        <v>199605</v>
      </c>
      <c r="W1719">
        <v>1996</v>
      </c>
    </row>
    <row r="1720" spans="1:23" x14ac:dyDescent="0.25">
      <c r="A1720" s="14">
        <v>35187</v>
      </c>
      <c r="B1720" s="3">
        <v>123</v>
      </c>
      <c r="C1720" s="4">
        <v>20.23</v>
      </c>
      <c r="D1720" s="5">
        <v>-3.1</v>
      </c>
      <c r="E1720" s="5">
        <v>3.7</v>
      </c>
      <c r="F1720" s="5">
        <v>-8.3000000000000007</v>
      </c>
      <c r="G1720" s="4">
        <v>71.099999999999994</v>
      </c>
      <c r="H1720" s="4">
        <v>38.799999999999997</v>
      </c>
      <c r="I1720" s="4">
        <v>1</v>
      </c>
      <c r="J1720" s="4">
        <v>3.8</v>
      </c>
      <c r="K1720" s="4">
        <v>0</v>
      </c>
      <c r="L1720" s="4">
        <v>-999</v>
      </c>
      <c r="M1720" s="4">
        <v>-999</v>
      </c>
      <c r="N1720" s="5">
        <v>-999</v>
      </c>
      <c r="O1720" s="5">
        <v>0</v>
      </c>
      <c r="P1720" s="5">
        <v>-999</v>
      </c>
      <c r="Q1720" s="5">
        <v>-999</v>
      </c>
      <c r="R1720" s="4">
        <v>0.309</v>
      </c>
      <c r="S1720" s="34">
        <f>ROUND((0.6105*(EXP((17.273*E1720)/(E1720+237.3))))*(100-H1720)/100,3)</f>
        <v>0.48699999999999999</v>
      </c>
      <c r="T1720" s="6">
        <f>IF(V1720&lt;V1721,L1720,0)</f>
        <v>0</v>
      </c>
      <c r="U1720" s="6">
        <f>IF(T1720&gt;0,M1720,-999)</f>
        <v>-999</v>
      </c>
      <c r="V1720">
        <v>199605</v>
      </c>
      <c r="W1720">
        <v>1996</v>
      </c>
    </row>
    <row r="1721" spans="1:23" x14ac:dyDescent="0.25">
      <c r="A1721" s="14">
        <v>35188</v>
      </c>
      <c r="B1721" s="3">
        <v>124</v>
      </c>
      <c r="C1721" s="4">
        <v>16.059999999999999</v>
      </c>
      <c r="D1721" s="5">
        <v>-2.1</v>
      </c>
      <c r="E1721" s="5">
        <v>4.5</v>
      </c>
      <c r="F1721" s="5">
        <v>-8.6</v>
      </c>
      <c r="G1721" s="4">
        <v>69.099999999999994</v>
      </c>
      <c r="H1721" s="4">
        <v>36.299999999999997</v>
      </c>
      <c r="I1721" s="4">
        <v>0.6</v>
      </c>
      <c r="J1721" s="4">
        <v>3.1</v>
      </c>
      <c r="K1721" s="4">
        <v>0</v>
      </c>
      <c r="L1721" s="4">
        <v>-999</v>
      </c>
      <c r="M1721" s="4">
        <v>-999</v>
      </c>
      <c r="N1721" s="5">
        <v>-999</v>
      </c>
      <c r="O1721" s="5">
        <v>0</v>
      </c>
      <c r="P1721" s="5">
        <v>-999</v>
      </c>
      <c r="Q1721" s="5">
        <v>-999</v>
      </c>
      <c r="R1721" s="4">
        <v>0.30599999999999999</v>
      </c>
      <c r="S1721" s="34">
        <f>ROUND((0.6105*(EXP((17.273*E1721)/(E1721+237.3))))*(100-H1721)/100,3)</f>
        <v>0.53600000000000003</v>
      </c>
      <c r="T1721" s="6">
        <f>IF(V1721&lt;V1722,L1721,0)</f>
        <v>0</v>
      </c>
      <c r="U1721" s="6">
        <f>IF(T1721&gt;0,M1721,-999)</f>
        <v>-999</v>
      </c>
      <c r="V1721">
        <v>199605</v>
      </c>
      <c r="W1721">
        <v>1996</v>
      </c>
    </row>
    <row r="1722" spans="1:23" x14ac:dyDescent="0.25">
      <c r="A1722" s="14">
        <v>35189</v>
      </c>
      <c r="B1722" s="3">
        <v>125</v>
      </c>
      <c r="C1722" s="4">
        <v>8.4700000000000006</v>
      </c>
      <c r="D1722" s="5">
        <v>-0.8</v>
      </c>
      <c r="E1722" s="5">
        <v>4.2</v>
      </c>
      <c r="F1722" s="5">
        <v>-3.3</v>
      </c>
      <c r="G1722" s="4">
        <v>89.8</v>
      </c>
      <c r="H1722" s="4">
        <v>60.9</v>
      </c>
      <c r="I1722" s="4">
        <v>0.5</v>
      </c>
      <c r="J1722" s="4">
        <v>2.2999999999999998</v>
      </c>
      <c r="K1722" s="4">
        <v>1.8</v>
      </c>
      <c r="L1722" s="4">
        <v>-999</v>
      </c>
      <c r="M1722" s="4">
        <v>-999</v>
      </c>
      <c r="N1722" s="5">
        <v>-999</v>
      </c>
      <c r="O1722" s="5">
        <v>0</v>
      </c>
      <c r="P1722" s="5">
        <v>-999</v>
      </c>
      <c r="Q1722" s="5">
        <v>-999</v>
      </c>
      <c r="R1722" s="4">
        <v>0.502</v>
      </c>
      <c r="S1722" s="34">
        <f>ROUND((0.6105*(EXP((17.273*E1722)/(E1722+237.3))))*(100-H1722)/100,3)</f>
        <v>0.32200000000000001</v>
      </c>
      <c r="T1722" s="6">
        <f>IF(V1722&lt;V1723,L1722,0)</f>
        <v>0</v>
      </c>
      <c r="U1722" s="6">
        <f>IF(T1722&gt;0,M1722,-999)</f>
        <v>-999</v>
      </c>
      <c r="V1722">
        <v>199605</v>
      </c>
      <c r="W1722">
        <v>1996</v>
      </c>
    </row>
    <row r="1723" spans="1:23" x14ac:dyDescent="0.25">
      <c r="A1723" s="14">
        <v>35190</v>
      </c>
      <c r="B1723" s="3">
        <v>126</v>
      </c>
      <c r="C1723" s="4">
        <v>17.41</v>
      </c>
      <c r="D1723" s="5">
        <v>1</v>
      </c>
      <c r="E1723" s="5">
        <v>8.6999999999999993</v>
      </c>
      <c r="F1723" s="5">
        <v>-3.8</v>
      </c>
      <c r="G1723" s="4">
        <v>71.900000000000006</v>
      </c>
      <c r="H1723" s="4">
        <v>31.9</v>
      </c>
      <c r="I1723" s="4">
        <v>0.8</v>
      </c>
      <c r="J1723" s="4">
        <v>3.8</v>
      </c>
      <c r="K1723" s="4">
        <v>0</v>
      </c>
      <c r="L1723" s="4">
        <v>-999</v>
      </c>
      <c r="M1723" s="4">
        <v>-999</v>
      </c>
      <c r="N1723" s="5">
        <v>-999</v>
      </c>
      <c r="O1723" s="5">
        <v>0</v>
      </c>
      <c r="P1723" s="5">
        <v>-999</v>
      </c>
      <c r="Q1723" s="5">
        <v>-999</v>
      </c>
      <c r="R1723" s="4">
        <v>0.35799999999999998</v>
      </c>
      <c r="S1723" s="34">
        <f>ROUND((0.6105*(EXP((17.273*E1723)/(E1723+237.3))))*(100-H1723)/100,3)</f>
        <v>0.76600000000000001</v>
      </c>
      <c r="T1723" s="6">
        <f>IF(V1723&lt;V1724,L1723,0)</f>
        <v>0</v>
      </c>
      <c r="U1723" s="6">
        <f>IF(T1723&gt;0,M1723,-999)</f>
        <v>-999</v>
      </c>
      <c r="V1723">
        <v>199605</v>
      </c>
      <c r="W1723">
        <v>1996</v>
      </c>
    </row>
    <row r="1724" spans="1:23" x14ac:dyDescent="0.25">
      <c r="A1724" s="14">
        <v>35191</v>
      </c>
      <c r="B1724" s="3">
        <v>127</v>
      </c>
      <c r="C1724" s="4">
        <v>19.39</v>
      </c>
      <c r="D1724" s="5">
        <v>0.4</v>
      </c>
      <c r="E1724" s="5">
        <v>6.6</v>
      </c>
      <c r="F1724" s="5">
        <v>-5.2</v>
      </c>
      <c r="G1724" s="4">
        <v>65.900000000000006</v>
      </c>
      <c r="H1724" s="4">
        <v>33.1</v>
      </c>
      <c r="I1724" s="4">
        <v>1.1000000000000001</v>
      </c>
      <c r="J1724" s="4">
        <v>5</v>
      </c>
      <c r="K1724" s="4">
        <v>0.7</v>
      </c>
      <c r="L1724" s="4">
        <v>-999</v>
      </c>
      <c r="M1724" s="4">
        <v>-999</v>
      </c>
      <c r="N1724" s="5">
        <v>-999</v>
      </c>
      <c r="O1724" s="5">
        <v>0</v>
      </c>
      <c r="P1724" s="5">
        <v>-999</v>
      </c>
      <c r="Q1724" s="5">
        <v>-999</v>
      </c>
      <c r="R1724" s="4">
        <v>0.32300000000000001</v>
      </c>
      <c r="S1724" s="34">
        <f>ROUND((0.6105*(EXP((17.273*E1724)/(E1724+237.3))))*(100-H1724)/100,3)</f>
        <v>0.65200000000000002</v>
      </c>
      <c r="T1724" s="6">
        <f>IF(V1724&lt;V1725,L1724,0)</f>
        <v>0</v>
      </c>
      <c r="U1724" s="6">
        <f>IF(T1724&gt;0,M1724,-999)</f>
        <v>-999</v>
      </c>
      <c r="V1724">
        <v>199605</v>
      </c>
      <c r="W1724">
        <v>1996</v>
      </c>
    </row>
    <row r="1725" spans="1:23" x14ac:dyDescent="0.25">
      <c r="A1725" s="14">
        <v>35192</v>
      </c>
      <c r="B1725" s="3">
        <v>128</v>
      </c>
      <c r="C1725" s="4">
        <v>5.77</v>
      </c>
      <c r="D1725" s="5">
        <v>-3.4</v>
      </c>
      <c r="E1725" s="5">
        <v>1.7</v>
      </c>
      <c r="F1725" s="5">
        <v>-6.3</v>
      </c>
      <c r="G1725" s="4">
        <v>91.8</v>
      </c>
      <c r="H1725" s="4">
        <v>67.8</v>
      </c>
      <c r="I1725" s="4">
        <v>0.9</v>
      </c>
      <c r="J1725" s="4">
        <v>3.4</v>
      </c>
      <c r="K1725" s="4">
        <v>11.8</v>
      </c>
      <c r="L1725" s="4">
        <v>-999</v>
      </c>
      <c r="M1725" s="4">
        <v>-999</v>
      </c>
      <c r="N1725" s="5">
        <v>-999</v>
      </c>
      <c r="O1725" s="5">
        <v>0</v>
      </c>
      <c r="P1725" s="5">
        <v>-999</v>
      </c>
      <c r="Q1725" s="5">
        <v>-999</v>
      </c>
      <c r="R1725" s="4">
        <v>0.46800000000000003</v>
      </c>
      <c r="S1725" s="34">
        <f>ROUND((0.6105*(EXP((17.273*E1725)/(E1725+237.3))))*(100-H1725)/100,3)</f>
        <v>0.222</v>
      </c>
      <c r="T1725" s="6">
        <f>IF(V1725&lt;V1726,L1725,0)</f>
        <v>0</v>
      </c>
      <c r="U1725" s="6">
        <f>IF(T1725&gt;0,M1725,-999)</f>
        <v>-999</v>
      </c>
      <c r="V1725">
        <v>199605</v>
      </c>
      <c r="W1725">
        <v>1996</v>
      </c>
    </row>
    <row r="1726" spans="1:23" x14ac:dyDescent="0.25">
      <c r="A1726" s="14">
        <v>35193</v>
      </c>
      <c r="B1726" s="3">
        <v>129</v>
      </c>
      <c r="C1726" s="4">
        <v>13.48</v>
      </c>
      <c r="D1726" s="5">
        <v>-4.0999999999999996</v>
      </c>
      <c r="E1726" s="5">
        <v>2.8</v>
      </c>
      <c r="F1726" s="5">
        <v>-10.5</v>
      </c>
      <c r="G1726" s="4">
        <v>86.6</v>
      </c>
      <c r="H1726" s="4">
        <v>53</v>
      </c>
      <c r="I1726" s="4">
        <v>0.5</v>
      </c>
      <c r="J1726" s="4">
        <v>3.1</v>
      </c>
      <c r="K1726" s="4">
        <v>5.9</v>
      </c>
      <c r="L1726" s="4">
        <v>-999</v>
      </c>
      <c r="M1726" s="4">
        <v>-999</v>
      </c>
      <c r="N1726" s="5">
        <v>-999</v>
      </c>
      <c r="O1726" s="5">
        <v>0</v>
      </c>
      <c r="P1726" s="5">
        <v>-999</v>
      </c>
      <c r="Q1726" s="5">
        <v>-999</v>
      </c>
      <c r="R1726" s="4">
        <v>0.39500000000000002</v>
      </c>
      <c r="S1726" s="34">
        <f>ROUND((0.6105*(EXP((17.273*E1726)/(E1726+237.3))))*(100-H1726)/100,3)</f>
        <v>0.35099999999999998</v>
      </c>
      <c r="T1726" s="6">
        <f>IF(V1726&lt;V1727,L1726,0)</f>
        <v>0</v>
      </c>
      <c r="U1726" s="6">
        <f>IF(T1726&gt;0,M1726,-999)</f>
        <v>-999</v>
      </c>
      <c r="V1726">
        <v>199605</v>
      </c>
      <c r="W1726">
        <v>1996</v>
      </c>
    </row>
    <row r="1727" spans="1:23" x14ac:dyDescent="0.25">
      <c r="A1727" s="14">
        <v>35194</v>
      </c>
      <c r="B1727" s="3">
        <v>130</v>
      </c>
      <c r="C1727" s="4">
        <v>15.1</v>
      </c>
      <c r="D1727" s="5">
        <v>-2.4</v>
      </c>
      <c r="E1727" s="5">
        <v>4.7</v>
      </c>
      <c r="F1727" s="5">
        <v>-8.6</v>
      </c>
      <c r="G1727" s="4">
        <v>76.400000000000006</v>
      </c>
      <c r="H1727" s="4">
        <v>37.6</v>
      </c>
      <c r="I1727" s="4">
        <v>0.5</v>
      </c>
      <c r="J1727" s="4">
        <v>2.9</v>
      </c>
      <c r="K1727" s="4">
        <v>0</v>
      </c>
      <c r="L1727" s="4">
        <v>-999</v>
      </c>
      <c r="M1727" s="4">
        <v>-999</v>
      </c>
      <c r="N1727" s="5">
        <v>-999</v>
      </c>
      <c r="O1727" s="5">
        <v>0</v>
      </c>
      <c r="P1727" s="5">
        <v>-999</v>
      </c>
      <c r="Q1727" s="5">
        <v>-999</v>
      </c>
      <c r="R1727" s="4">
        <v>0.32</v>
      </c>
      <c r="S1727" s="34">
        <f>ROUND((0.6105*(EXP((17.273*E1727)/(E1727+237.3))))*(100-H1727)/100,3)</f>
        <v>0.53300000000000003</v>
      </c>
      <c r="T1727" s="6">
        <f>IF(V1727&lt;V1728,L1727,0)</f>
        <v>0</v>
      </c>
      <c r="U1727" s="6">
        <f>IF(T1727&gt;0,M1727,-999)</f>
        <v>-999</v>
      </c>
      <c r="V1727">
        <v>199605</v>
      </c>
      <c r="W1727">
        <v>1996</v>
      </c>
    </row>
    <row r="1728" spans="1:23" x14ac:dyDescent="0.25">
      <c r="A1728" s="14">
        <v>35195</v>
      </c>
      <c r="B1728" s="3">
        <v>131</v>
      </c>
      <c r="C1728" s="4">
        <v>15.59</v>
      </c>
      <c r="D1728" s="5">
        <v>-1</v>
      </c>
      <c r="E1728" s="5">
        <v>4.4000000000000004</v>
      </c>
      <c r="F1728" s="5">
        <v>-4.9000000000000004</v>
      </c>
      <c r="G1728" s="4">
        <v>81.099999999999994</v>
      </c>
      <c r="H1728" s="4">
        <v>55.4</v>
      </c>
      <c r="I1728" s="4">
        <v>0.9</v>
      </c>
      <c r="J1728" s="4">
        <v>3.5</v>
      </c>
      <c r="K1728" s="4">
        <v>0</v>
      </c>
      <c r="L1728" s="4">
        <v>-999</v>
      </c>
      <c r="M1728" s="4">
        <v>-999</v>
      </c>
      <c r="N1728" s="5">
        <v>-999</v>
      </c>
      <c r="O1728" s="5">
        <v>0</v>
      </c>
      <c r="P1728" s="5">
        <v>-999</v>
      </c>
      <c r="Q1728" s="5">
        <v>-999</v>
      </c>
      <c r="R1728" s="4">
        <v>0.46200000000000002</v>
      </c>
      <c r="S1728" s="34">
        <f>ROUND((0.6105*(EXP((17.273*E1728)/(E1728+237.3))))*(100-H1728)/100,3)</f>
        <v>0.373</v>
      </c>
      <c r="T1728" s="6">
        <f>IF(V1728&lt;V1729,L1728,0)</f>
        <v>0</v>
      </c>
      <c r="U1728" s="6">
        <f>IF(T1728&gt;0,M1728,-999)</f>
        <v>-999</v>
      </c>
      <c r="V1728">
        <v>199605</v>
      </c>
      <c r="W1728">
        <v>1996</v>
      </c>
    </row>
    <row r="1729" spans="1:23" x14ac:dyDescent="0.25">
      <c r="A1729" s="14">
        <v>35196</v>
      </c>
      <c r="B1729" s="3">
        <v>132</v>
      </c>
      <c r="C1729" s="4">
        <v>10.220000000000001</v>
      </c>
      <c r="D1729" s="5">
        <v>-0.3</v>
      </c>
      <c r="E1729" s="5">
        <v>3.7</v>
      </c>
      <c r="F1729" s="5">
        <v>-5.9</v>
      </c>
      <c r="G1729" s="4">
        <v>87</v>
      </c>
      <c r="H1729" s="4">
        <v>54.1</v>
      </c>
      <c r="I1729" s="4">
        <v>0.5</v>
      </c>
      <c r="J1729" s="4">
        <v>2.9</v>
      </c>
      <c r="K1729" s="4">
        <v>0.6</v>
      </c>
      <c r="L1729" s="4">
        <v>-999</v>
      </c>
      <c r="M1729" s="4">
        <v>-999</v>
      </c>
      <c r="N1729" s="5">
        <v>-999</v>
      </c>
      <c r="O1729" s="5">
        <v>-0.1</v>
      </c>
      <c r="P1729" s="5">
        <v>-999</v>
      </c>
      <c r="Q1729" s="5">
        <v>-999</v>
      </c>
      <c r="R1729" s="4">
        <v>0.43099999999999999</v>
      </c>
      <c r="S1729" s="34">
        <f>ROUND((0.6105*(EXP((17.273*E1729)/(E1729+237.3))))*(100-H1729)/100,3)</f>
        <v>0.36499999999999999</v>
      </c>
      <c r="T1729" s="6">
        <f>IF(V1729&lt;V1730,L1729,0)</f>
        <v>0</v>
      </c>
      <c r="U1729" s="6">
        <f>IF(T1729&gt;0,M1729,-999)</f>
        <v>-999</v>
      </c>
      <c r="V1729">
        <v>199605</v>
      </c>
      <c r="W1729">
        <v>1996</v>
      </c>
    </row>
    <row r="1730" spans="1:23" x14ac:dyDescent="0.25">
      <c r="A1730" s="14">
        <v>35197</v>
      </c>
      <c r="B1730" s="3">
        <v>133</v>
      </c>
      <c r="C1730" s="4">
        <v>11.72</v>
      </c>
      <c r="D1730" s="5">
        <v>4.3</v>
      </c>
      <c r="E1730" s="5">
        <v>9.6</v>
      </c>
      <c r="F1730" s="5">
        <v>-0.8</v>
      </c>
      <c r="G1730" s="4">
        <v>93.3</v>
      </c>
      <c r="H1730" s="4">
        <v>69.8</v>
      </c>
      <c r="I1730" s="4">
        <v>0.6</v>
      </c>
      <c r="J1730" s="4">
        <v>3.6</v>
      </c>
      <c r="K1730" s="4">
        <v>4.2</v>
      </c>
      <c r="L1730" s="4">
        <v>-999</v>
      </c>
      <c r="M1730" s="4">
        <v>-999</v>
      </c>
      <c r="N1730" s="5">
        <v>-999</v>
      </c>
      <c r="O1730" s="5">
        <v>-0.1</v>
      </c>
      <c r="P1730" s="5">
        <v>-999</v>
      </c>
      <c r="Q1730" s="5">
        <v>-999</v>
      </c>
      <c r="R1730" s="4">
        <v>0.83099999999999996</v>
      </c>
      <c r="S1730" s="34">
        <f>ROUND((0.6105*(EXP((17.273*E1730)/(E1730+237.3))))*(100-H1730)/100,3)</f>
        <v>0.36099999999999999</v>
      </c>
      <c r="T1730" s="6">
        <f>IF(V1730&lt;V1731,L1730,0)</f>
        <v>0</v>
      </c>
      <c r="U1730" s="6">
        <f>IF(T1730&gt;0,M1730,-999)</f>
        <v>-999</v>
      </c>
      <c r="V1730">
        <v>199605</v>
      </c>
      <c r="W1730">
        <v>1996</v>
      </c>
    </row>
    <row r="1731" spans="1:23" x14ac:dyDescent="0.25">
      <c r="A1731" s="14">
        <v>35198</v>
      </c>
      <c r="B1731" s="3">
        <v>134</v>
      </c>
      <c r="C1731" s="4">
        <v>12.62</v>
      </c>
      <c r="D1731" s="5">
        <v>5.2</v>
      </c>
      <c r="E1731" s="5">
        <v>10.4</v>
      </c>
      <c r="F1731" s="5">
        <v>1.3</v>
      </c>
      <c r="G1731" s="4">
        <v>90.7</v>
      </c>
      <c r="H1731" s="4">
        <v>59.9</v>
      </c>
      <c r="I1731" s="4">
        <v>1.2</v>
      </c>
      <c r="J1731" s="4">
        <v>4.5</v>
      </c>
      <c r="K1731" s="4">
        <v>4.0999999999999996</v>
      </c>
      <c r="L1731" s="4">
        <v>-999</v>
      </c>
      <c r="M1731" s="4">
        <v>-999</v>
      </c>
      <c r="N1731" s="5">
        <v>-999</v>
      </c>
      <c r="O1731" s="5">
        <v>-0.1</v>
      </c>
      <c r="P1731" s="5">
        <v>-999</v>
      </c>
      <c r="Q1731" s="5">
        <v>-999</v>
      </c>
      <c r="R1731" s="4">
        <v>0.755</v>
      </c>
      <c r="S1731" s="34">
        <f>ROUND((0.6105*(EXP((17.273*E1731)/(E1731+237.3))))*(100-H1731)/100,3)</f>
        <v>0.50600000000000001</v>
      </c>
      <c r="T1731" s="6">
        <f>IF(V1731&lt;V1732,L1731,0)</f>
        <v>0</v>
      </c>
      <c r="U1731" s="6">
        <f>IF(T1731&gt;0,M1731,-999)</f>
        <v>-999</v>
      </c>
      <c r="V1731">
        <v>199605</v>
      </c>
      <c r="W1731">
        <v>1996</v>
      </c>
    </row>
    <row r="1732" spans="1:23" x14ac:dyDescent="0.25">
      <c r="A1732" s="14">
        <v>35199</v>
      </c>
      <c r="B1732" s="3">
        <v>135</v>
      </c>
      <c r="C1732" s="4">
        <v>16.309999999999999</v>
      </c>
      <c r="D1732" s="5">
        <v>4</v>
      </c>
      <c r="E1732" s="5">
        <v>10.9</v>
      </c>
      <c r="F1732" s="5">
        <v>0.1</v>
      </c>
      <c r="G1732" s="4">
        <v>85.1</v>
      </c>
      <c r="H1732" s="4">
        <v>51.9</v>
      </c>
      <c r="I1732" s="4">
        <v>0.6</v>
      </c>
      <c r="J1732" s="4">
        <v>2.9</v>
      </c>
      <c r="K1732" s="4">
        <v>2.1</v>
      </c>
      <c r="L1732" s="4">
        <v>-999</v>
      </c>
      <c r="M1732" s="4">
        <v>-999</v>
      </c>
      <c r="N1732" s="5">
        <v>-999</v>
      </c>
      <c r="O1732" s="5">
        <v>-0.1</v>
      </c>
      <c r="P1732" s="5">
        <v>-999</v>
      </c>
      <c r="Q1732" s="5">
        <v>-999</v>
      </c>
      <c r="R1732" s="4">
        <v>0.67600000000000005</v>
      </c>
      <c r="S1732" s="34">
        <f>ROUND((0.6105*(EXP((17.273*E1732)/(E1732+237.3))))*(100-H1732)/100,3)</f>
        <v>0.627</v>
      </c>
      <c r="T1732" s="6">
        <f>IF(V1732&lt;V1733,L1732,0)</f>
        <v>0</v>
      </c>
      <c r="U1732" s="6">
        <f>IF(T1732&gt;0,M1732,-999)</f>
        <v>-999</v>
      </c>
      <c r="V1732">
        <v>199605</v>
      </c>
      <c r="W1732">
        <v>1996</v>
      </c>
    </row>
    <row r="1733" spans="1:23" x14ac:dyDescent="0.25">
      <c r="A1733" s="14">
        <v>35200</v>
      </c>
      <c r="B1733" s="3">
        <v>136</v>
      </c>
      <c r="C1733" s="4">
        <v>15.45</v>
      </c>
      <c r="D1733" s="5">
        <v>4</v>
      </c>
      <c r="E1733" s="5">
        <v>11.2</v>
      </c>
      <c r="F1733" s="5">
        <v>0.2</v>
      </c>
      <c r="G1733" s="4">
        <v>82.8</v>
      </c>
      <c r="H1733" s="4">
        <v>46.2</v>
      </c>
      <c r="I1733" s="4">
        <v>0.9</v>
      </c>
      <c r="J1733" s="4">
        <v>4</v>
      </c>
      <c r="K1733" s="4">
        <v>3</v>
      </c>
      <c r="L1733" s="4">
        <v>-999</v>
      </c>
      <c r="M1733" s="4">
        <v>-999</v>
      </c>
      <c r="N1733" s="5">
        <v>-999</v>
      </c>
      <c r="O1733" s="5">
        <v>0</v>
      </c>
      <c r="P1733" s="5">
        <v>-999</v>
      </c>
      <c r="Q1733" s="5">
        <v>-999</v>
      </c>
      <c r="R1733" s="4">
        <v>0.61399999999999999</v>
      </c>
      <c r="S1733" s="34">
        <f>ROUND((0.6105*(EXP((17.273*E1733)/(E1733+237.3))))*(100-H1733)/100,3)</f>
        <v>0.71499999999999997</v>
      </c>
      <c r="T1733" s="6">
        <f>IF(V1733&lt;V1734,L1733,0)</f>
        <v>0</v>
      </c>
      <c r="U1733" s="6">
        <f>IF(T1733&gt;0,M1733,-999)</f>
        <v>-999</v>
      </c>
      <c r="V1733">
        <v>199605</v>
      </c>
      <c r="W1733">
        <v>1996</v>
      </c>
    </row>
    <row r="1734" spans="1:23" x14ac:dyDescent="0.25">
      <c r="A1734" s="14">
        <v>35201</v>
      </c>
      <c r="B1734" s="3">
        <v>137</v>
      </c>
      <c r="C1734" s="4">
        <v>15.94</v>
      </c>
      <c r="D1734" s="5">
        <v>3.8</v>
      </c>
      <c r="E1734" s="5">
        <v>9.9</v>
      </c>
      <c r="F1734" s="5">
        <v>-0.2</v>
      </c>
      <c r="G1734" s="4">
        <v>82.1</v>
      </c>
      <c r="H1734" s="4">
        <v>48.1</v>
      </c>
      <c r="I1734" s="4">
        <v>0.8</v>
      </c>
      <c r="J1734" s="4">
        <v>3.3</v>
      </c>
      <c r="K1734" s="4">
        <v>0.8</v>
      </c>
      <c r="L1734" s="4">
        <v>-999</v>
      </c>
      <c r="M1734" s="4">
        <v>-999</v>
      </c>
      <c r="N1734" s="5">
        <v>-999</v>
      </c>
      <c r="O1734" s="5">
        <v>0.1</v>
      </c>
      <c r="P1734" s="5">
        <v>-999</v>
      </c>
      <c r="Q1734" s="5">
        <v>-999</v>
      </c>
      <c r="R1734" s="4">
        <v>0.58599999999999997</v>
      </c>
      <c r="S1734" s="34">
        <f>ROUND((0.6105*(EXP((17.273*E1734)/(E1734+237.3))))*(100-H1734)/100,3)</f>
        <v>0.63300000000000001</v>
      </c>
      <c r="T1734" s="6">
        <f>IF(V1734&lt;V1735,L1734,0)</f>
        <v>0</v>
      </c>
      <c r="U1734" s="6">
        <f>IF(T1734&gt;0,M1734,-999)</f>
        <v>-999</v>
      </c>
      <c r="V1734">
        <v>199605</v>
      </c>
      <c r="W1734">
        <v>1996</v>
      </c>
    </row>
    <row r="1735" spans="1:23" x14ac:dyDescent="0.25">
      <c r="A1735" s="14">
        <v>35202</v>
      </c>
      <c r="B1735" s="3">
        <v>138</v>
      </c>
      <c r="C1735" s="4">
        <v>7.52</v>
      </c>
      <c r="D1735" s="5">
        <v>3.6</v>
      </c>
      <c r="E1735" s="5">
        <v>5.6</v>
      </c>
      <c r="F1735" s="5">
        <v>1.8</v>
      </c>
      <c r="G1735" s="4">
        <v>90.3</v>
      </c>
      <c r="H1735" s="4">
        <v>74.599999999999994</v>
      </c>
      <c r="I1735" s="4">
        <v>2.7</v>
      </c>
      <c r="J1735" s="4">
        <v>6.3</v>
      </c>
      <c r="K1735" s="4">
        <v>5.8</v>
      </c>
      <c r="L1735" s="4">
        <v>-999</v>
      </c>
      <c r="M1735" s="4">
        <v>-999</v>
      </c>
      <c r="N1735" s="5">
        <v>-999</v>
      </c>
      <c r="O1735" s="5">
        <v>0.2</v>
      </c>
      <c r="P1735" s="5">
        <v>-999</v>
      </c>
      <c r="Q1735" s="5">
        <v>-999</v>
      </c>
      <c r="R1735" s="4">
        <v>0.67700000000000005</v>
      </c>
      <c r="S1735" s="34">
        <f>ROUND((0.6105*(EXP((17.273*E1735)/(E1735+237.3))))*(100-H1735)/100,3)</f>
        <v>0.23100000000000001</v>
      </c>
      <c r="T1735" s="6">
        <f>IF(V1735&lt;V1736,L1735,0)</f>
        <v>0</v>
      </c>
      <c r="U1735" s="6">
        <f>IF(T1735&gt;0,M1735,-999)</f>
        <v>-999</v>
      </c>
      <c r="V1735">
        <v>199605</v>
      </c>
      <c r="W1735">
        <v>1996</v>
      </c>
    </row>
    <row r="1736" spans="1:23" x14ac:dyDescent="0.25">
      <c r="A1736" s="14">
        <v>35203</v>
      </c>
      <c r="B1736" s="3">
        <v>139</v>
      </c>
      <c r="C1736" s="4">
        <v>16.989999999999998</v>
      </c>
      <c r="D1736" s="5">
        <v>3.1</v>
      </c>
      <c r="E1736" s="5">
        <v>9.4</v>
      </c>
      <c r="F1736" s="5">
        <v>0.1</v>
      </c>
      <c r="G1736" s="4">
        <v>82.8</v>
      </c>
      <c r="H1736" s="4">
        <v>46.9</v>
      </c>
      <c r="I1736" s="4">
        <v>1.6</v>
      </c>
      <c r="J1736" s="4">
        <v>5.5</v>
      </c>
      <c r="K1736" s="4">
        <v>3.7</v>
      </c>
      <c r="L1736" s="4">
        <v>-999</v>
      </c>
      <c r="M1736" s="4">
        <v>-999</v>
      </c>
      <c r="N1736" s="5">
        <v>-999</v>
      </c>
      <c r="O1736" s="5">
        <v>0.3</v>
      </c>
      <c r="P1736" s="5">
        <v>-999</v>
      </c>
      <c r="Q1736" s="5">
        <v>-999</v>
      </c>
      <c r="R1736" s="4">
        <v>0.55200000000000005</v>
      </c>
      <c r="S1736" s="34">
        <f>ROUND((0.6105*(EXP((17.273*E1736)/(E1736+237.3))))*(100-H1736)/100,3)</f>
        <v>0.626</v>
      </c>
      <c r="T1736" s="6">
        <f>IF(V1736&lt;V1737,L1736,0)</f>
        <v>0</v>
      </c>
      <c r="U1736" s="6">
        <f>IF(T1736&gt;0,M1736,-999)</f>
        <v>-999</v>
      </c>
      <c r="V1736">
        <v>199605</v>
      </c>
      <c r="W1736">
        <v>1996</v>
      </c>
    </row>
    <row r="1737" spans="1:23" x14ac:dyDescent="0.25">
      <c r="A1737" s="14">
        <v>35204</v>
      </c>
      <c r="B1737" s="3">
        <v>140</v>
      </c>
      <c r="C1737" s="4">
        <v>17.29</v>
      </c>
      <c r="D1737" s="5">
        <v>2</v>
      </c>
      <c r="E1737" s="5">
        <v>8.1</v>
      </c>
      <c r="F1737" s="5">
        <v>-2.2000000000000002</v>
      </c>
      <c r="G1737" s="4">
        <v>84.8</v>
      </c>
      <c r="H1737" s="4">
        <v>51.7</v>
      </c>
      <c r="I1737" s="4">
        <v>1.1000000000000001</v>
      </c>
      <c r="J1737" s="4">
        <v>3.8</v>
      </c>
      <c r="K1737" s="4">
        <v>0.6</v>
      </c>
      <c r="L1737" s="4">
        <v>-999</v>
      </c>
      <c r="M1737" s="4">
        <v>-999</v>
      </c>
      <c r="N1737" s="5">
        <v>-999</v>
      </c>
      <c r="O1737" s="5">
        <v>0.3</v>
      </c>
      <c r="P1737" s="5">
        <v>-999</v>
      </c>
      <c r="Q1737" s="5">
        <v>-999</v>
      </c>
      <c r="R1737" s="4">
        <v>0.55900000000000005</v>
      </c>
      <c r="S1737" s="34">
        <f>ROUND((0.6105*(EXP((17.273*E1737)/(E1737+237.3))))*(100-H1737)/100,3)</f>
        <v>0.52100000000000002</v>
      </c>
      <c r="T1737" s="6">
        <f>IF(V1737&lt;V1738,L1737,0)</f>
        <v>0</v>
      </c>
      <c r="U1737" s="6">
        <f>IF(T1737&gt;0,M1737,-999)</f>
        <v>-999</v>
      </c>
      <c r="V1737">
        <v>199605</v>
      </c>
      <c r="W1737">
        <v>1996</v>
      </c>
    </row>
    <row r="1738" spans="1:23" x14ac:dyDescent="0.25">
      <c r="A1738" s="14">
        <v>35205</v>
      </c>
      <c r="B1738" s="3">
        <v>141</v>
      </c>
      <c r="C1738" s="4">
        <v>20.78</v>
      </c>
      <c r="D1738" s="5">
        <v>2.2999999999999998</v>
      </c>
      <c r="E1738" s="5">
        <v>8.8000000000000007</v>
      </c>
      <c r="F1738" s="5">
        <v>-3</v>
      </c>
      <c r="G1738" s="4">
        <v>71.599999999999994</v>
      </c>
      <c r="H1738" s="4">
        <v>38.1</v>
      </c>
      <c r="I1738" s="4">
        <v>1.2</v>
      </c>
      <c r="J1738" s="4">
        <v>5.5</v>
      </c>
      <c r="K1738" s="4">
        <v>0</v>
      </c>
      <c r="L1738" s="4">
        <v>-999</v>
      </c>
      <c r="M1738" s="4">
        <v>-999</v>
      </c>
      <c r="N1738" s="5">
        <v>-999</v>
      </c>
      <c r="O1738" s="5">
        <v>0.4</v>
      </c>
      <c r="P1738" s="5">
        <v>-999</v>
      </c>
      <c r="Q1738" s="5">
        <v>-999</v>
      </c>
      <c r="R1738" s="4">
        <v>0.432</v>
      </c>
      <c r="S1738" s="34">
        <f>ROUND((0.6105*(EXP((17.273*E1738)/(E1738+237.3))))*(100-H1738)/100,3)</f>
        <v>0.70099999999999996</v>
      </c>
      <c r="T1738" s="6">
        <f>IF(V1738&lt;V1739,L1738,0)</f>
        <v>0</v>
      </c>
      <c r="U1738" s="6">
        <f>IF(T1738&gt;0,M1738,-999)</f>
        <v>-999</v>
      </c>
      <c r="V1738">
        <v>199605</v>
      </c>
      <c r="W1738">
        <v>1996</v>
      </c>
    </row>
    <row r="1739" spans="1:23" x14ac:dyDescent="0.25">
      <c r="A1739" s="14">
        <v>35206</v>
      </c>
      <c r="B1739" s="3">
        <v>142</v>
      </c>
      <c r="C1739" s="4">
        <v>13.29</v>
      </c>
      <c r="D1739" s="5">
        <v>1.7</v>
      </c>
      <c r="E1739" s="5">
        <v>6.8</v>
      </c>
      <c r="F1739" s="5">
        <v>-2.2999999999999998</v>
      </c>
      <c r="G1739" s="4">
        <v>82.4</v>
      </c>
      <c r="H1739" s="4">
        <v>44.7</v>
      </c>
      <c r="I1739" s="4">
        <v>2.7</v>
      </c>
      <c r="J1739" s="4">
        <v>5.8</v>
      </c>
      <c r="K1739" s="4">
        <v>5.2</v>
      </c>
      <c r="L1739" s="4">
        <v>-999</v>
      </c>
      <c r="M1739" s="4">
        <v>-999</v>
      </c>
      <c r="N1739" s="5">
        <v>-999</v>
      </c>
      <c r="O1739" s="5">
        <v>0.2</v>
      </c>
      <c r="P1739" s="5">
        <v>-999</v>
      </c>
      <c r="Q1739" s="5">
        <v>-999</v>
      </c>
      <c r="R1739" s="4">
        <v>0.441</v>
      </c>
      <c r="S1739" s="34">
        <f>ROUND((0.6105*(EXP((17.273*E1739)/(E1739+237.3))))*(100-H1739)/100,3)</f>
        <v>0.54600000000000004</v>
      </c>
      <c r="T1739" s="6">
        <f>IF(V1739&lt;V1740,L1739,0)</f>
        <v>0</v>
      </c>
      <c r="U1739" s="6">
        <f>IF(T1739&gt;0,M1739,-999)</f>
        <v>-999</v>
      </c>
      <c r="V1739">
        <v>199605</v>
      </c>
      <c r="W1739">
        <v>1996</v>
      </c>
    </row>
    <row r="1740" spans="1:23" x14ac:dyDescent="0.25">
      <c r="A1740" s="14">
        <v>35207</v>
      </c>
      <c r="B1740" s="3">
        <v>143</v>
      </c>
      <c r="C1740" s="4">
        <v>2.06</v>
      </c>
      <c r="D1740" s="5">
        <v>0.1</v>
      </c>
      <c r="E1740" s="5">
        <v>1.1000000000000001</v>
      </c>
      <c r="F1740" s="5">
        <v>-1.1000000000000001</v>
      </c>
      <c r="G1740" s="4">
        <v>98.5</v>
      </c>
      <c r="H1740" s="4">
        <v>95.2</v>
      </c>
      <c r="I1740" s="4">
        <v>0.3</v>
      </c>
      <c r="J1740" s="4">
        <v>2</v>
      </c>
      <c r="K1740" s="4">
        <v>21.5</v>
      </c>
      <c r="L1740" s="4">
        <v>-999</v>
      </c>
      <c r="M1740" s="4">
        <v>-999</v>
      </c>
      <c r="N1740" s="5">
        <v>-999</v>
      </c>
      <c r="O1740" s="5">
        <v>0</v>
      </c>
      <c r="P1740" s="5">
        <v>-999</v>
      </c>
      <c r="Q1740" s="5">
        <v>-999</v>
      </c>
      <c r="R1740" s="4">
        <v>0.628</v>
      </c>
      <c r="S1740" s="34">
        <f>ROUND((0.6105*(EXP((17.273*E1740)/(E1740+237.3))))*(100-H1740)/100,3)</f>
        <v>3.2000000000000001E-2</v>
      </c>
      <c r="T1740" s="6">
        <f>IF(V1740&lt;V1741,L1740,0)</f>
        <v>0</v>
      </c>
      <c r="U1740" s="6">
        <f>IF(T1740&gt;0,M1740,-999)</f>
        <v>-999</v>
      </c>
      <c r="V1740">
        <v>199605</v>
      </c>
      <c r="W1740">
        <v>1996</v>
      </c>
    </row>
    <row r="1741" spans="1:23" x14ac:dyDescent="0.25">
      <c r="A1741" s="14">
        <v>35208</v>
      </c>
      <c r="B1741" s="3">
        <v>144</v>
      </c>
      <c r="C1741" s="4">
        <v>14.03</v>
      </c>
      <c r="D1741" s="5">
        <v>3.1</v>
      </c>
      <c r="E1741" s="5">
        <v>11.2</v>
      </c>
      <c r="F1741" s="5">
        <v>-1.6</v>
      </c>
      <c r="G1741" s="4">
        <v>90.8</v>
      </c>
      <c r="H1741" s="4">
        <v>56.7</v>
      </c>
      <c r="I1741" s="4">
        <v>0.4</v>
      </c>
      <c r="J1741" s="4">
        <v>2.8</v>
      </c>
      <c r="K1741" s="4">
        <v>0.6</v>
      </c>
      <c r="L1741" s="4">
        <v>-999</v>
      </c>
      <c r="M1741" s="4">
        <v>-999</v>
      </c>
      <c r="N1741" s="5">
        <v>-999</v>
      </c>
      <c r="O1741" s="5">
        <v>0.1</v>
      </c>
      <c r="P1741" s="5">
        <v>-999</v>
      </c>
      <c r="Q1741" s="5">
        <v>-999</v>
      </c>
      <c r="R1741" s="4">
        <v>0.752</v>
      </c>
      <c r="S1741" s="34">
        <f>ROUND((0.6105*(EXP((17.273*E1741)/(E1741+237.3))))*(100-H1741)/100,3)</f>
        <v>0.57599999999999996</v>
      </c>
      <c r="T1741" s="6">
        <f>IF(V1741&lt;V1742,L1741,0)</f>
        <v>0</v>
      </c>
      <c r="U1741" s="6">
        <f>IF(T1741&gt;0,M1741,-999)</f>
        <v>-999</v>
      </c>
      <c r="V1741">
        <v>199605</v>
      </c>
      <c r="W1741">
        <v>1996</v>
      </c>
    </row>
    <row r="1742" spans="1:23" x14ac:dyDescent="0.25">
      <c r="A1742" s="14">
        <v>35209</v>
      </c>
      <c r="B1742" s="3">
        <v>145</v>
      </c>
      <c r="C1742" s="4">
        <v>25.93</v>
      </c>
      <c r="D1742" s="5">
        <v>9.1999999999999993</v>
      </c>
      <c r="E1742" s="5">
        <v>17</v>
      </c>
      <c r="F1742" s="5">
        <v>0.3</v>
      </c>
      <c r="G1742" s="4">
        <v>62.6</v>
      </c>
      <c r="H1742" s="4">
        <v>31.8</v>
      </c>
      <c r="I1742" s="4">
        <v>0.8</v>
      </c>
      <c r="J1742" s="4">
        <v>3.2</v>
      </c>
      <c r="K1742" s="4">
        <v>0</v>
      </c>
      <c r="L1742" s="4">
        <v>-999</v>
      </c>
      <c r="M1742" s="4">
        <v>-999</v>
      </c>
      <c r="N1742" s="5">
        <v>-999</v>
      </c>
      <c r="O1742" s="5">
        <v>0.7</v>
      </c>
      <c r="P1742" s="5">
        <v>-999</v>
      </c>
      <c r="Q1742" s="5">
        <v>-999</v>
      </c>
      <c r="R1742" s="4">
        <v>0.61599999999999999</v>
      </c>
      <c r="S1742" s="34">
        <f>ROUND((0.6105*(EXP((17.273*E1742)/(E1742+237.3))))*(100-H1742)/100,3)</f>
        <v>1.321</v>
      </c>
      <c r="T1742" s="6">
        <f>IF(V1742&lt;V1743,L1742,0)</f>
        <v>0</v>
      </c>
      <c r="U1742" s="6">
        <f>IF(T1742&gt;0,M1742,-999)</f>
        <v>-999</v>
      </c>
      <c r="V1742">
        <v>199605</v>
      </c>
      <c r="W1742">
        <v>1996</v>
      </c>
    </row>
    <row r="1743" spans="1:23" x14ac:dyDescent="0.25">
      <c r="A1743" s="14">
        <v>35210</v>
      </c>
      <c r="B1743" s="3">
        <v>146</v>
      </c>
      <c r="C1743" s="4">
        <v>19.77</v>
      </c>
      <c r="D1743" s="5">
        <v>9.6999999999999993</v>
      </c>
      <c r="E1743" s="5">
        <v>16.2</v>
      </c>
      <c r="F1743" s="5">
        <v>1.6</v>
      </c>
      <c r="G1743" s="4">
        <v>58.8</v>
      </c>
      <c r="H1743" s="4">
        <v>36.6</v>
      </c>
      <c r="I1743" s="4">
        <v>1.3</v>
      </c>
      <c r="J1743" s="4">
        <v>4.4000000000000004</v>
      </c>
      <c r="K1743" s="4">
        <v>0</v>
      </c>
      <c r="L1743" s="4">
        <v>0</v>
      </c>
      <c r="M1743" s="4">
        <v>0</v>
      </c>
      <c r="N1743" s="5">
        <v>-999</v>
      </c>
      <c r="O1743" s="5">
        <v>2.9</v>
      </c>
      <c r="P1743" s="5">
        <v>-999</v>
      </c>
      <c r="Q1743" s="5">
        <v>-999</v>
      </c>
      <c r="R1743" s="4">
        <v>0.67200000000000004</v>
      </c>
      <c r="S1743" s="34">
        <f>ROUND((0.6105*(EXP((17.273*E1743)/(E1743+237.3))))*(100-H1743)/100,3)</f>
        <v>1.167</v>
      </c>
      <c r="T1743" s="6">
        <f>IF(V1743&lt;V1744,L1743,0)</f>
        <v>0</v>
      </c>
      <c r="U1743" s="6">
        <f>IF(T1743&gt;0,M1743,-999)</f>
        <v>-999</v>
      </c>
      <c r="V1743">
        <v>199605</v>
      </c>
      <c r="W1743">
        <v>1996</v>
      </c>
    </row>
    <row r="1744" spans="1:23" x14ac:dyDescent="0.25">
      <c r="A1744" s="14">
        <v>35211</v>
      </c>
      <c r="B1744" s="3">
        <v>147</v>
      </c>
      <c r="C1744" s="4">
        <v>27.88</v>
      </c>
      <c r="D1744" s="5">
        <v>7.5</v>
      </c>
      <c r="E1744" s="5">
        <v>14.4</v>
      </c>
      <c r="F1744" s="5">
        <v>1.5</v>
      </c>
      <c r="G1744" s="4">
        <v>59.9</v>
      </c>
      <c r="H1744" s="4">
        <v>31.3</v>
      </c>
      <c r="I1744" s="4">
        <v>0.9</v>
      </c>
      <c r="J1744" s="4">
        <v>3.5</v>
      </c>
      <c r="K1744" s="4">
        <v>0</v>
      </c>
      <c r="L1744" s="4">
        <v>0</v>
      </c>
      <c r="M1744" s="4">
        <v>0</v>
      </c>
      <c r="N1744" s="5">
        <v>-999</v>
      </c>
      <c r="O1744" s="5">
        <v>5.7</v>
      </c>
      <c r="P1744" s="5">
        <v>-999</v>
      </c>
      <c r="Q1744" s="5">
        <v>-999</v>
      </c>
      <c r="R1744" s="4">
        <v>0.51300000000000001</v>
      </c>
      <c r="S1744" s="34">
        <f>ROUND((0.6105*(EXP((17.273*E1744)/(E1744+237.3))))*(100-H1744)/100,3)</f>
        <v>1.127</v>
      </c>
      <c r="T1744" s="6">
        <f>IF(V1744&lt;V1745,L1744,0)</f>
        <v>0</v>
      </c>
      <c r="U1744" s="6">
        <f>IF(T1744&gt;0,M1744,-999)</f>
        <v>-999</v>
      </c>
      <c r="V1744">
        <v>199605</v>
      </c>
      <c r="W1744">
        <v>1996</v>
      </c>
    </row>
    <row r="1745" spans="1:23" x14ac:dyDescent="0.25">
      <c r="A1745" s="14">
        <v>35212</v>
      </c>
      <c r="B1745" s="3">
        <v>148</v>
      </c>
      <c r="C1745" s="4">
        <v>18.27</v>
      </c>
      <c r="D1745" s="5">
        <v>4.5999999999999996</v>
      </c>
      <c r="E1745" s="5">
        <v>12.4</v>
      </c>
      <c r="F1745" s="5">
        <v>0.2</v>
      </c>
      <c r="G1745" s="4">
        <v>72.3</v>
      </c>
      <c r="H1745" s="4">
        <v>35.200000000000003</v>
      </c>
      <c r="I1745" s="4">
        <v>0.7</v>
      </c>
      <c r="J1745" s="4">
        <v>3.3</v>
      </c>
      <c r="K1745" s="4">
        <v>0</v>
      </c>
      <c r="L1745" s="4">
        <v>0</v>
      </c>
      <c r="M1745" s="4">
        <v>0</v>
      </c>
      <c r="N1745" s="5">
        <v>-999</v>
      </c>
      <c r="O1745" s="5">
        <v>5.3</v>
      </c>
      <c r="P1745" s="5">
        <v>-999</v>
      </c>
      <c r="Q1745" s="5">
        <v>-999</v>
      </c>
      <c r="R1745" s="4">
        <v>0.505</v>
      </c>
      <c r="S1745" s="34">
        <f>ROUND((0.6105*(EXP((17.273*E1745)/(E1745+237.3))))*(100-H1745)/100,3)</f>
        <v>0.93300000000000005</v>
      </c>
      <c r="T1745" s="6">
        <f>IF(V1745&lt;V1746,L1745,0)</f>
        <v>0</v>
      </c>
      <c r="U1745" s="6">
        <f>IF(T1745&gt;0,M1745,-999)</f>
        <v>-999</v>
      </c>
      <c r="V1745">
        <v>199605</v>
      </c>
      <c r="W1745">
        <v>1996</v>
      </c>
    </row>
    <row r="1746" spans="1:23" x14ac:dyDescent="0.25">
      <c r="A1746" s="14">
        <v>35213</v>
      </c>
      <c r="B1746" s="3">
        <v>149</v>
      </c>
      <c r="C1746" s="4">
        <v>9.67</v>
      </c>
      <c r="D1746" s="5">
        <v>2.7</v>
      </c>
      <c r="E1746" s="5">
        <v>8.4</v>
      </c>
      <c r="F1746" s="5">
        <v>-0.5</v>
      </c>
      <c r="G1746" s="4">
        <v>86.3</v>
      </c>
      <c r="H1746" s="4">
        <v>52.8</v>
      </c>
      <c r="I1746" s="4">
        <v>0.6</v>
      </c>
      <c r="J1746" s="4">
        <v>2.9</v>
      </c>
      <c r="K1746" s="4">
        <v>0</v>
      </c>
      <c r="L1746" s="4">
        <v>0</v>
      </c>
      <c r="M1746" s="4">
        <v>0</v>
      </c>
      <c r="N1746" s="5">
        <v>-999</v>
      </c>
      <c r="O1746" s="5">
        <v>5.6</v>
      </c>
      <c r="P1746" s="5">
        <v>-999</v>
      </c>
      <c r="Q1746" s="5">
        <v>-999</v>
      </c>
      <c r="R1746" s="4">
        <v>0.57999999999999996</v>
      </c>
      <c r="S1746" s="34">
        <f>ROUND((0.6105*(EXP((17.273*E1746)/(E1746+237.3))))*(100-H1746)/100,3)</f>
        <v>0.52</v>
      </c>
      <c r="T1746" s="6">
        <f>IF(V1746&lt;V1747,L1746,0)</f>
        <v>0</v>
      </c>
      <c r="U1746" s="6">
        <f>IF(T1746&gt;0,M1746,-999)</f>
        <v>-999</v>
      </c>
      <c r="V1746">
        <v>199605</v>
      </c>
      <c r="W1746">
        <v>1996</v>
      </c>
    </row>
    <row r="1747" spans="1:23" x14ac:dyDescent="0.25">
      <c r="A1747" s="14">
        <v>35214</v>
      </c>
      <c r="B1747" s="3">
        <v>150</v>
      </c>
      <c r="C1747" s="4">
        <v>7.02</v>
      </c>
      <c r="D1747" s="5">
        <v>0.6</v>
      </c>
      <c r="E1747" s="5">
        <v>3.4</v>
      </c>
      <c r="F1747" s="5">
        <v>-0.5</v>
      </c>
      <c r="G1747" s="4">
        <v>96.4</v>
      </c>
      <c r="H1747" s="4">
        <v>84.5</v>
      </c>
      <c r="I1747" s="4">
        <v>0.5</v>
      </c>
      <c r="J1747" s="4">
        <v>3.1</v>
      </c>
      <c r="K1747" s="4">
        <v>6.1</v>
      </c>
      <c r="L1747" s="4">
        <v>0</v>
      </c>
      <c r="M1747" s="4">
        <v>0</v>
      </c>
      <c r="N1747" s="5">
        <v>-999</v>
      </c>
      <c r="O1747" s="5">
        <v>2.9</v>
      </c>
      <c r="P1747" s="5">
        <v>-999</v>
      </c>
      <c r="Q1747" s="5">
        <v>-999</v>
      </c>
      <c r="R1747" s="4">
        <v>0.66</v>
      </c>
      <c r="S1747" s="34">
        <f>ROUND((0.6105*(EXP((17.273*E1747)/(E1747+237.3))))*(100-H1747)/100,3)</f>
        <v>0.121</v>
      </c>
      <c r="T1747" s="6">
        <f>IF(V1747&lt;V1748,L1747,0)</f>
        <v>0</v>
      </c>
      <c r="U1747" s="6">
        <f>IF(T1747&gt;0,M1747,-999)</f>
        <v>-999</v>
      </c>
      <c r="V1747">
        <v>199605</v>
      </c>
      <c r="W1747">
        <v>1996</v>
      </c>
    </row>
    <row r="1748" spans="1:23" x14ac:dyDescent="0.25">
      <c r="A1748" s="14">
        <v>35215</v>
      </c>
      <c r="B1748" s="3">
        <v>151</v>
      </c>
      <c r="C1748" s="4">
        <v>2.14</v>
      </c>
      <c r="D1748" s="5">
        <v>0</v>
      </c>
      <c r="E1748" s="5">
        <v>1.9</v>
      </c>
      <c r="F1748" s="5">
        <v>-1.6</v>
      </c>
      <c r="G1748" s="4">
        <v>98.9</v>
      </c>
      <c r="H1748" s="4">
        <v>97.9</v>
      </c>
      <c r="I1748" s="4">
        <v>1.1000000000000001</v>
      </c>
      <c r="J1748" s="4">
        <v>5.0999999999999996</v>
      </c>
      <c r="K1748" s="4">
        <v>26</v>
      </c>
      <c r="L1748" s="4">
        <v>0</v>
      </c>
      <c r="M1748" s="4">
        <v>0</v>
      </c>
      <c r="N1748" s="5">
        <v>-999</v>
      </c>
      <c r="O1748" s="5">
        <v>1</v>
      </c>
      <c r="P1748" s="5">
        <v>-999</v>
      </c>
      <c r="Q1748" s="5">
        <v>-999</v>
      </c>
      <c r="R1748" s="4">
        <v>0.68400000000000005</v>
      </c>
      <c r="S1748" s="34">
        <f>ROUND((0.6105*(EXP((17.273*E1748)/(E1748+237.3))))*(100-H1748)/100,3)</f>
        <v>1.4999999999999999E-2</v>
      </c>
      <c r="T1748" s="6">
        <f>IF(V1748&lt;V1749,L1748,0)</f>
        <v>0</v>
      </c>
      <c r="U1748" s="6">
        <f>IF(T1748&gt;0,M1748,-999)</f>
        <v>-999</v>
      </c>
      <c r="V1748">
        <v>199605</v>
      </c>
      <c r="W1748">
        <v>1996</v>
      </c>
    </row>
    <row r="1749" spans="1:23" x14ac:dyDescent="0.25">
      <c r="A1749" s="14">
        <v>35216</v>
      </c>
      <c r="B1749" s="3">
        <v>152</v>
      </c>
      <c r="C1749" s="4">
        <v>9.06</v>
      </c>
      <c r="D1749" s="5">
        <v>2.8</v>
      </c>
      <c r="E1749" s="5">
        <v>9.9</v>
      </c>
      <c r="F1749" s="5">
        <v>-0.3</v>
      </c>
      <c r="G1749" s="4">
        <v>93.1</v>
      </c>
      <c r="H1749" s="4">
        <v>67</v>
      </c>
      <c r="I1749" s="4">
        <v>0.5</v>
      </c>
      <c r="J1749" s="4">
        <v>3.1</v>
      </c>
      <c r="K1749" s="4">
        <v>10.7</v>
      </c>
      <c r="L1749" s="4">
        <v>0</v>
      </c>
      <c r="M1749" s="4">
        <v>0</v>
      </c>
      <c r="N1749" s="5">
        <v>-999</v>
      </c>
      <c r="O1749" s="5">
        <v>0.4</v>
      </c>
      <c r="P1749" s="5">
        <v>-999</v>
      </c>
      <c r="Q1749" s="5">
        <v>-999</v>
      </c>
      <c r="R1749" s="4">
        <v>0.81699999999999995</v>
      </c>
      <c r="S1749" s="34">
        <f>ROUND((0.6105*(EXP((17.273*E1749)/(E1749+237.3))))*(100-H1749)/100,3)</f>
        <v>0.40200000000000002</v>
      </c>
      <c r="T1749" s="6">
        <f>IF(V1749&lt;V1750,L1749,0)</f>
        <v>0</v>
      </c>
      <c r="U1749" s="6">
        <f>IF(T1749&gt;0,M1749,-999)</f>
        <v>-999</v>
      </c>
      <c r="V1749">
        <v>199605</v>
      </c>
      <c r="W1749">
        <v>1996</v>
      </c>
    </row>
    <row r="1750" spans="1:23" x14ac:dyDescent="0.25">
      <c r="A1750" s="14">
        <v>35217</v>
      </c>
      <c r="B1750" s="3">
        <v>153</v>
      </c>
      <c r="C1750" s="4">
        <v>25.82</v>
      </c>
      <c r="D1750" s="5">
        <v>7.8</v>
      </c>
      <c r="E1750" s="5">
        <v>15.8</v>
      </c>
      <c r="F1750" s="5">
        <v>-1.5</v>
      </c>
      <c r="G1750" s="4">
        <v>59.7</v>
      </c>
      <c r="H1750" s="4">
        <v>23.8</v>
      </c>
      <c r="I1750" s="4">
        <v>0.6</v>
      </c>
      <c r="J1750" s="4">
        <v>3.5</v>
      </c>
      <c r="K1750" s="4">
        <v>0</v>
      </c>
      <c r="L1750" s="4">
        <v>0</v>
      </c>
      <c r="M1750" s="4">
        <v>0</v>
      </c>
      <c r="N1750" s="5">
        <v>-999</v>
      </c>
      <c r="O1750" s="5">
        <v>0</v>
      </c>
      <c r="P1750" s="5">
        <v>-999</v>
      </c>
      <c r="Q1750" s="5">
        <v>-999</v>
      </c>
      <c r="R1750" s="4">
        <v>0.42599999999999999</v>
      </c>
      <c r="S1750" s="34">
        <f>ROUND((0.6105*(EXP((17.273*E1750)/(E1750+237.3))))*(100-H1750)/100,3)</f>
        <v>1.3680000000000001</v>
      </c>
      <c r="T1750" s="6">
        <f>IF(V1750&lt;V1751,L1750,0)</f>
        <v>0</v>
      </c>
      <c r="U1750" s="6">
        <f>IF(T1750&gt;0,M1750,-999)</f>
        <v>-999</v>
      </c>
      <c r="V1750">
        <v>199606</v>
      </c>
      <c r="W1750">
        <v>1996</v>
      </c>
    </row>
    <row r="1751" spans="1:23" x14ac:dyDescent="0.25">
      <c r="A1751" s="14">
        <v>35218</v>
      </c>
      <c r="B1751" s="3">
        <v>154</v>
      </c>
      <c r="C1751" s="4">
        <v>18.399999999999999</v>
      </c>
      <c r="D1751" s="5">
        <v>11.8</v>
      </c>
      <c r="E1751" s="5">
        <v>18.899999999999999</v>
      </c>
      <c r="F1751" s="5">
        <v>5.8</v>
      </c>
      <c r="G1751" s="4">
        <v>61.2</v>
      </c>
      <c r="H1751" s="4">
        <v>42.1</v>
      </c>
      <c r="I1751" s="4">
        <v>1</v>
      </c>
      <c r="J1751" s="4">
        <v>3.6</v>
      </c>
      <c r="K1751" s="4">
        <v>0</v>
      </c>
      <c r="L1751" s="4">
        <v>0</v>
      </c>
      <c r="M1751" s="4">
        <v>0</v>
      </c>
      <c r="N1751" s="5">
        <v>-999</v>
      </c>
      <c r="O1751" s="5">
        <v>5.0999999999999996</v>
      </c>
      <c r="P1751" s="5">
        <v>-999</v>
      </c>
      <c r="Q1751" s="5">
        <v>-999</v>
      </c>
      <c r="R1751" s="4">
        <v>0.91700000000000004</v>
      </c>
      <c r="S1751" s="34">
        <f>ROUND((0.6105*(EXP((17.273*E1751)/(E1751+237.3))))*(100-H1751)/100,3)</f>
        <v>1.264</v>
      </c>
      <c r="T1751" s="6">
        <f>IF(V1751&lt;V1752,L1751,0)</f>
        <v>0</v>
      </c>
      <c r="U1751" s="6">
        <f>IF(T1751&gt;0,M1751,-999)</f>
        <v>-999</v>
      </c>
      <c r="V1751">
        <v>199606</v>
      </c>
      <c r="W1751">
        <v>1996</v>
      </c>
    </row>
    <row r="1752" spans="1:23" x14ac:dyDescent="0.25">
      <c r="A1752" s="14">
        <v>35219</v>
      </c>
      <c r="B1752" s="3">
        <v>155</v>
      </c>
      <c r="C1752" s="4">
        <v>16.239999999999998</v>
      </c>
      <c r="D1752" s="5">
        <v>12.7</v>
      </c>
      <c r="E1752" s="5">
        <v>18.7</v>
      </c>
      <c r="F1752" s="5">
        <v>7.3</v>
      </c>
      <c r="G1752" s="4">
        <v>67.900000000000006</v>
      </c>
      <c r="H1752" s="4">
        <v>46.1</v>
      </c>
      <c r="I1752" s="4">
        <v>1.1000000000000001</v>
      </c>
      <c r="J1752" s="4">
        <v>4.8</v>
      </c>
      <c r="K1752" s="4">
        <v>0</v>
      </c>
      <c r="L1752" s="4">
        <v>0</v>
      </c>
      <c r="M1752" s="4">
        <v>0</v>
      </c>
      <c r="N1752" s="5">
        <v>-999</v>
      </c>
      <c r="O1752" s="5">
        <v>10.3</v>
      </c>
      <c r="P1752" s="5">
        <v>-999</v>
      </c>
      <c r="Q1752" s="5">
        <v>-999</v>
      </c>
      <c r="R1752" s="4">
        <v>0.99299999999999999</v>
      </c>
      <c r="S1752" s="34">
        <f>ROUND((0.6105*(EXP((17.273*E1752)/(E1752+237.3))))*(100-H1752)/100,3)</f>
        <v>1.1619999999999999</v>
      </c>
      <c r="T1752" s="6">
        <f>IF(V1752&lt;V1753,L1752,0)</f>
        <v>0</v>
      </c>
      <c r="U1752" s="6">
        <f>IF(T1752&gt;0,M1752,-999)</f>
        <v>-999</v>
      </c>
      <c r="V1752">
        <v>199606</v>
      </c>
      <c r="W1752">
        <v>1996</v>
      </c>
    </row>
    <row r="1753" spans="1:23" x14ac:dyDescent="0.25">
      <c r="A1753" s="14">
        <v>35220</v>
      </c>
      <c r="B1753" s="3">
        <v>156</v>
      </c>
      <c r="C1753" s="4">
        <v>22.14</v>
      </c>
      <c r="D1753" s="5">
        <v>6.7</v>
      </c>
      <c r="E1753" s="5">
        <v>11.9</v>
      </c>
      <c r="F1753" s="5">
        <v>0.7</v>
      </c>
      <c r="G1753" s="4">
        <v>69.599999999999994</v>
      </c>
      <c r="H1753" s="4">
        <v>46.7</v>
      </c>
      <c r="I1753" s="4">
        <v>1.8</v>
      </c>
      <c r="J1753" s="4">
        <v>5.5</v>
      </c>
      <c r="K1753" s="4">
        <v>0</v>
      </c>
      <c r="L1753" s="4">
        <v>0</v>
      </c>
      <c r="M1753" s="4">
        <v>0</v>
      </c>
      <c r="N1753" s="5">
        <v>-999</v>
      </c>
      <c r="O1753" s="5">
        <v>10.4</v>
      </c>
      <c r="P1753" s="5">
        <v>-999</v>
      </c>
      <c r="Q1753" s="5">
        <v>-999</v>
      </c>
      <c r="R1753" s="4">
        <v>0.65100000000000002</v>
      </c>
      <c r="S1753" s="34">
        <f>ROUND((0.6105*(EXP((17.273*E1753)/(E1753+237.3))))*(100-H1753)/100,3)</f>
        <v>0.74199999999999999</v>
      </c>
      <c r="T1753" s="6">
        <f>IF(V1753&lt;V1754,L1753,0)</f>
        <v>0</v>
      </c>
      <c r="U1753" s="6">
        <f>IF(T1753&gt;0,M1753,-999)</f>
        <v>-999</v>
      </c>
      <c r="V1753">
        <v>199606</v>
      </c>
      <c r="W1753">
        <v>1996</v>
      </c>
    </row>
    <row r="1754" spans="1:23" x14ac:dyDescent="0.25">
      <c r="A1754" s="14">
        <v>35221</v>
      </c>
      <c r="B1754" s="3">
        <v>157</v>
      </c>
      <c r="C1754" s="4">
        <v>22.75</v>
      </c>
      <c r="D1754" s="5">
        <v>6.8</v>
      </c>
      <c r="E1754" s="5">
        <v>14.4</v>
      </c>
      <c r="F1754" s="5">
        <v>0.6</v>
      </c>
      <c r="G1754" s="4">
        <v>69.599999999999994</v>
      </c>
      <c r="H1754" s="4">
        <v>35</v>
      </c>
      <c r="I1754" s="4">
        <v>0.9</v>
      </c>
      <c r="J1754" s="4">
        <v>3.2</v>
      </c>
      <c r="K1754" s="4">
        <v>0</v>
      </c>
      <c r="L1754" s="4">
        <v>0</v>
      </c>
      <c r="M1754" s="4">
        <v>0</v>
      </c>
      <c r="N1754" s="5">
        <v>-999</v>
      </c>
      <c r="O1754" s="5">
        <v>10.6</v>
      </c>
      <c r="P1754" s="5">
        <v>-999</v>
      </c>
      <c r="Q1754" s="5">
        <v>-999</v>
      </c>
      <c r="R1754" s="4">
        <v>0.57299999999999995</v>
      </c>
      <c r="S1754" s="34">
        <f>ROUND((0.6105*(EXP((17.273*E1754)/(E1754+237.3))))*(100-H1754)/100,3)</f>
        <v>1.0660000000000001</v>
      </c>
      <c r="T1754" s="6">
        <f>IF(V1754&lt;V1755,L1754,0)</f>
        <v>0</v>
      </c>
      <c r="U1754" s="6">
        <f>IF(T1754&gt;0,M1754,-999)</f>
        <v>-999</v>
      </c>
      <c r="V1754">
        <v>199606</v>
      </c>
      <c r="W1754">
        <v>1996</v>
      </c>
    </row>
    <row r="1755" spans="1:23" x14ac:dyDescent="0.25">
      <c r="A1755" s="14">
        <v>35222</v>
      </c>
      <c r="B1755" s="3">
        <v>158</v>
      </c>
      <c r="C1755" s="4">
        <v>16.89</v>
      </c>
      <c r="D1755" s="5">
        <v>11.4</v>
      </c>
      <c r="E1755" s="5">
        <v>17.7</v>
      </c>
      <c r="F1755" s="5">
        <v>7.3</v>
      </c>
      <c r="G1755" s="4">
        <v>55.6</v>
      </c>
      <c r="H1755" s="4">
        <v>39.4</v>
      </c>
      <c r="I1755" s="4">
        <v>1.9</v>
      </c>
      <c r="J1755" s="4">
        <v>5</v>
      </c>
      <c r="K1755" s="4">
        <v>0</v>
      </c>
      <c r="L1755" s="4">
        <v>0</v>
      </c>
      <c r="M1755" s="4">
        <v>0</v>
      </c>
      <c r="N1755" s="5">
        <v>-999</v>
      </c>
      <c r="O1755" s="5">
        <v>10.7</v>
      </c>
      <c r="P1755" s="5">
        <v>-999</v>
      </c>
      <c r="Q1755" s="5">
        <v>-999</v>
      </c>
      <c r="R1755" s="4">
        <v>0.79700000000000004</v>
      </c>
      <c r="S1755" s="34">
        <f>ROUND((0.6105*(EXP((17.273*E1755)/(E1755+237.3))))*(100-H1755)/100,3)</f>
        <v>1.2270000000000001</v>
      </c>
      <c r="T1755" s="6">
        <f>IF(V1755&lt;V1756,L1755,0)</f>
        <v>0</v>
      </c>
      <c r="U1755" s="6">
        <f>IF(T1755&gt;0,M1755,-999)</f>
        <v>-999</v>
      </c>
      <c r="V1755">
        <v>199606</v>
      </c>
      <c r="W1755">
        <v>1996</v>
      </c>
    </row>
    <row r="1756" spans="1:23" x14ac:dyDescent="0.25">
      <c r="A1756" s="14">
        <v>35223</v>
      </c>
      <c r="B1756" s="3">
        <v>159</v>
      </c>
      <c r="C1756" s="4">
        <v>28.96</v>
      </c>
      <c r="D1756" s="5">
        <v>14.5</v>
      </c>
      <c r="E1756" s="5">
        <v>21</v>
      </c>
      <c r="F1756" s="5">
        <v>7</v>
      </c>
      <c r="G1756" s="4">
        <v>49</v>
      </c>
      <c r="H1756" s="4">
        <v>28.9</v>
      </c>
      <c r="I1756" s="4">
        <v>1.5</v>
      </c>
      <c r="J1756" s="4">
        <v>4.9000000000000004</v>
      </c>
      <c r="K1756" s="4">
        <v>0</v>
      </c>
      <c r="L1756" s="4">
        <v>0</v>
      </c>
      <c r="M1756" s="4">
        <v>0</v>
      </c>
      <c r="N1756" s="5">
        <v>-999</v>
      </c>
      <c r="O1756" s="5">
        <v>13.3</v>
      </c>
      <c r="P1756" s="5">
        <v>-999</v>
      </c>
      <c r="Q1756" s="5">
        <v>-999</v>
      </c>
      <c r="R1756" s="4">
        <v>0.71799999999999997</v>
      </c>
      <c r="S1756" s="34">
        <f>ROUND((0.6105*(EXP((17.273*E1756)/(E1756+237.3))))*(100-H1756)/100,3)</f>
        <v>1.768</v>
      </c>
      <c r="T1756" s="6">
        <f>IF(V1756&lt;V1757,L1756,0)</f>
        <v>0</v>
      </c>
      <c r="U1756" s="6">
        <f>IF(T1756&gt;0,M1756,-999)</f>
        <v>-999</v>
      </c>
      <c r="V1756">
        <v>199606</v>
      </c>
      <c r="W1756">
        <v>1996</v>
      </c>
    </row>
    <row r="1757" spans="1:23" x14ac:dyDescent="0.25">
      <c r="A1757" s="14">
        <v>35224</v>
      </c>
      <c r="B1757" s="3">
        <v>160</v>
      </c>
      <c r="C1757" s="4">
        <v>28.97</v>
      </c>
      <c r="D1757" s="5">
        <v>9.6999999999999993</v>
      </c>
      <c r="E1757" s="5">
        <v>17.2</v>
      </c>
      <c r="F1757" s="5">
        <v>1.1000000000000001</v>
      </c>
      <c r="G1757" s="4">
        <v>48.9</v>
      </c>
      <c r="H1757" s="4">
        <v>22.4</v>
      </c>
      <c r="I1757" s="4">
        <v>1.1000000000000001</v>
      </c>
      <c r="J1757" s="4">
        <v>4.7</v>
      </c>
      <c r="K1757" s="4">
        <v>0</v>
      </c>
      <c r="L1757" s="4">
        <v>0</v>
      </c>
      <c r="M1757" s="4">
        <v>0</v>
      </c>
      <c r="N1757" s="5">
        <v>-999</v>
      </c>
      <c r="O1757" s="5">
        <v>13.5</v>
      </c>
      <c r="P1757" s="5">
        <v>-999</v>
      </c>
      <c r="Q1757" s="5">
        <v>-999</v>
      </c>
      <c r="R1757" s="4">
        <v>0.44</v>
      </c>
      <c r="S1757" s="34">
        <f>ROUND((0.6105*(EXP((17.273*E1757)/(E1757+237.3))))*(100-H1757)/100,3)</f>
        <v>1.522</v>
      </c>
      <c r="T1757" s="6">
        <f>IF(V1757&lt;V1758,L1757,0)</f>
        <v>0</v>
      </c>
      <c r="U1757" s="6">
        <f>IF(T1757&gt;0,M1757,-999)</f>
        <v>-999</v>
      </c>
      <c r="V1757">
        <v>199606</v>
      </c>
      <c r="W1757">
        <v>1996</v>
      </c>
    </row>
    <row r="1758" spans="1:23" x14ac:dyDescent="0.25">
      <c r="A1758" s="14">
        <v>35225</v>
      </c>
      <c r="B1758" s="3">
        <v>161</v>
      </c>
      <c r="C1758" s="4">
        <v>25.82</v>
      </c>
      <c r="D1758" s="5">
        <v>5.9</v>
      </c>
      <c r="E1758" s="5">
        <v>13.7</v>
      </c>
      <c r="F1758" s="5">
        <v>0.4</v>
      </c>
      <c r="G1758" s="4">
        <v>63.9</v>
      </c>
      <c r="H1758" s="4">
        <v>35.1</v>
      </c>
      <c r="I1758" s="4">
        <v>1</v>
      </c>
      <c r="J1758" s="4">
        <v>4.9000000000000004</v>
      </c>
      <c r="K1758" s="4">
        <v>0</v>
      </c>
      <c r="L1758" s="4">
        <v>0</v>
      </c>
      <c r="M1758" s="4">
        <v>0</v>
      </c>
      <c r="N1758" s="5">
        <v>-999</v>
      </c>
      <c r="O1758" s="5">
        <v>12.3</v>
      </c>
      <c r="P1758" s="5">
        <v>-999</v>
      </c>
      <c r="Q1758" s="5">
        <v>-999</v>
      </c>
      <c r="R1758" s="4">
        <v>0.54900000000000004</v>
      </c>
      <c r="S1758" s="34">
        <f>ROUND((0.6105*(EXP((17.273*E1758)/(E1758+237.3))))*(100-H1758)/100,3)</f>
        <v>1.0169999999999999</v>
      </c>
      <c r="T1758" s="6">
        <f>IF(V1758&lt;V1759,L1758,0)</f>
        <v>0</v>
      </c>
      <c r="U1758" s="6">
        <f>IF(T1758&gt;0,M1758,-999)</f>
        <v>-999</v>
      </c>
      <c r="V1758">
        <v>199606</v>
      </c>
      <c r="W1758">
        <v>1996</v>
      </c>
    </row>
    <row r="1759" spans="1:23" x14ac:dyDescent="0.25">
      <c r="A1759" s="14">
        <v>35226</v>
      </c>
      <c r="B1759" s="3">
        <v>162</v>
      </c>
      <c r="C1759" s="4">
        <v>20.190000000000001</v>
      </c>
      <c r="D1759" s="5">
        <v>5.5</v>
      </c>
      <c r="E1759" s="5">
        <v>12.3</v>
      </c>
      <c r="F1759" s="5">
        <v>-1</v>
      </c>
      <c r="G1759" s="4">
        <v>75.2</v>
      </c>
      <c r="H1759" s="4">
        <v>44.2</v>
      </c>
      <c r="I1759" s="4">
        <v>1.3</v>
      </c>
      <c r="J1759" s="4">
        <v>4.5999999999999996</v>
      </c>
      <c r="K1759" s="4">
        <v>5.3</v>
      </c>
      <c r="L1759" s="4">
        <v>0</v>
      </c>
      <c r="M1759" s="4">
        <v>0</v>
      </c>
      <c r="N1759" s="5">
        <v>-999</v>
      </c>
      <c r="O1759" s="5">
        <v>10.199999999999999</v>
      </c>
      <c r="P1759" s="5">
        <v>-999</v>
      </c>
      <c r="Q1759" s="5">
        <v>-999</v>
      </c>
      <c r="R1759" s="4">
        <v>0.63200000000000001</v>
      </c>
      <c r="S1759" s="34">
        <f>ROUND((0.6105*(EXP((17.273*E1759)/(E1759+237.3))))*(100-H1759)/100,3)</f>
        <v>0.79800000000000004</v>
      </c>
      <c r="T1759" s="6">
        <f>IF(V1759&lt;V1760,L1759,0)</f>
        <v>0</v>
      </c>
      <c r="U1759" s="6">
        <f>IF(T1759&gt;0,M1759,-999)</f>
        <v>-999</v>
      </c>
      <c r="V1759">
        <v>199606</v>
      </c>
      <c r="W1759">
        <v>1996</v>
      </c>
    </row>
    <row r="1760" spans="1:23" x14ac:dyDescent="0.25">
      <c r="A1760" s="14">
        <v>35227</v>
      </c>
      <c r="B1760" s="3">
        <v>163</v>
      </c>
      <c r="C1760" s="4">
        <v>26.41</v>
      </c>
      <c r="D1760" s="5">
        <v>5.7</v>
      </c>
      <c r="E1760" s="5">
        <v>13.6</v>
      </c>
      <c r="F1760" s="5">
        <v>-1.1000000000000001</v>
      </c>
      <c r="G1760" s="4">
        <v>70</v>
      </c>
      <c r="H1760" s="4">
        <v>35.4</v>
      </c>
      <c r="I1760" s="4">
        <v>1.1000000000000001</v>
      </c>
      <c r="J1760" s="4">
        <v>4</v>
      </c>
      <c r="K1760" s="4">
        <v>0</v>
      </c>
      <c r="L1760" s="4">
        <v>0</v>
      </c>
      <c r="M1760" s="4">
        <v>0</v>
      </c>
      <c r="N1760" s="5">
        <v>-999</v>
      </c>
      <c r="O1760" s="5">
        <v>10.4</v>
      </c>
      <c r="P1760" s="5">
        <v>-999</v>
      </c>
      <c r="Q1760" s="5">
        <v>-999</v>
      </c>
      <c r="R1760" s="4">
        <v>0.55100000000000005</v>
      </c>
      <c r="S1760" s="34">
        <f>ROUND((0.6105*(EXP((17.273*E1760)/(E1760+237.3))))*(100-H1760)/100,3)</f>
        <v>1.006</v>
      </c>
      <c r="T1760" s="6">
        <f>IF(V1760&lt;V1761,L1760,0)</f>
        <v>0</v>
      </c>
      <c r="U1760" s="6">
        <f>IF(T1760&gt;0,M1760,-999)</f>
        <v>-999</v>
      </c>
      <c r="V1760">
        <v>199606</v>
      </c>
      <c r="W1760">
        <v>1996</v>
      </c>
    </row>
    <row r="1761" spans="1:23" x14ac:dyDescent="0.25">
      <c r="A1761" s="14">
        <v>35228</v>
      </c>
      <c r="B1761" s="3">
        <v>164</v>
      </c>
      <c r="C1761" s="4">
        <v>27.44</v>
      </c>
      <c r="D1761" s="5">
        <v>10.1</v>
      </c>
      <c r="E1761" s="5">
        <v>18</v>
      </c>
      <c r="F1761" s="5">
        <v>2.7</v>
      </c>
      <c r="G1761" s="4">
        <v>53.1</v>
      </c>
      <c r="H1761" s="4">
        <v>18.8</v>
      </c>
      <c r="I1761" s="4">
        <v>1.2</v>
      </c>
      <c r="J1761" s="4">
        <v>4.8</v>
      </c>
      <c r="K1761" s="4">
        <v>0</v>
      </c>
      <c r="L1761" s="4">
        <v>0</v>
      </c>
      <c r="M1761" s="4">
        <v>0</v>
      </c>
      <c r="N1761" s="5">
        <v>-999</v>
      </c>
      <c r="O1761" s="5">
        <v>11.9</v>
      </c>
      <c r="P1761" s="5">
        <v>-999</v>
      </c>
      <c r="Q1761" s="5">
        <v>-999</v>
      </c>
      <c r="R1761" s="4">
        <v>0.38700000000000001</v>
      </c>
      <c r="S1761" s="34">
        <f>ROUND((0.6105*(EXP((17.273*E1761)/(E1761+237.3))))*(100-H1761)/100,3)</f>
        <v>1.675</v>
      </c>
      <c r="T1761" s="6">
        <f>IF(V1761&lt;V1762,L1761,0)</f>
        <v>0</v>
      </c>
      <c r="U1761" s="6">
        <f>IF(T1761&gt;0,M1761,-999)</f>
        <v>-999</v>
      </c>
      <c r="V1761">
        <v>199606</v>
      </c>
      <c r="W1761">
        <v>1996</v>
      </c>
    </row>
    <row r="1762" spans="1:23" x14ac:dyDescent="0.25">
      <c r="A1762" s="14">
        <v>35229</v>
      </c>
      <c r="B1762" s="3">
        <v>165</v>
      </c>
      <c r="C1762" s="4">
        <v>21.21</v>
      </c>
      <c r="D1762" s="5">
        <v>9.6999999999999993</v>
      </c>
      <c r="E1762" s="5">
        <v>16.7</v>
      </c>
      <c r="F1762" s="5">
        <v>3.8</v>
      </c>
      <c r="G1762" s="4">
        <v>51.5</v>
      </c>
      <c r="H1762" s="4">
        <v>31.9</v>
      </c>
      <c r="I1762" s="4">
        <v>1</v>
      </c>
      <c r="J1762" s="4">
        <v>4.4000000000000004</v>
      </c>
      <c r="K1762" s="4">
        <v>0</v>
      </c>
      <c r="L1762" s="4">
        <v>0</v>
      </c>
      <c r="M1762" s="4">
        <v>0</v>
      </c>
      <c r="N1762" s="5">
        <v>-999</v>
      </c>
      <c r="O1762" s="5">
        <v>12.2</v>
      </c>
      <c r="P1762" s="5">
        <v>-999</v>
      </c>
      <c r="Q1762" s="5">
        <v>-999</v>
      </c>
      <c r="R1762" s="4">
        <v>0.60599999999999998</v>
      </c>
      <c r="S1762" s="34">
        <f>ROUND((0.6105*(EXP((17.273*E1762)/(E1762+237.3))))*(100-H1762)/100,3)</f>
        <v>1.294</v>
      </c>
      <c r="T1762" s="6">
        <f>IF(V1762&lt;V1763,L1762,0)</f>
        <v>0</v>
      </c>
      <c r="U1762" s="6">
        <f>IF(T1762&gt;0,M1762,-999)</f>
        <v>-999</v>
      </c>
      <c r="V1762">
        <v>199606</v>
      </c>
      <c r="W1762">
        <v>1996</v>
      </c>
    </row>
    <row r="1763" spans="1:23" x14ac:dyDescent="0.25">
      <c r="A1763" s="14">
        <v>35230</v>
      </c>
      <c r="B1763" s="3">
        <v>166</v>
      </c>
      <c r="C1763" s="4">
        <v>29.92</v>
      </c>
      <c r="D1763" s="5">
        <v>10.199999999999999</v>
      </c>
      <c r="E1763" s="5">
        <v>18.7</v>
      </c>
      <c r="F1763" s="5">
        <v>0.5</v>
      </c>
      <c r="G1763" s="4">
        <v>48.5</v>
      </c>
      <c r="H1763" s="4">
        <v>17</v>
      </c>
      <c r="I1763" s="4">
        <v>1</v>
      </c>
      <c r="J1763" s="4">
        <v>4.0999999999999996</v>
      </c>
      <c r="K1763" s="4">
        <v>0</v>
      </c>
      <c r="L1763" s="4">
        <v>0</v>
      </c>
      <c r="M1763" s="4">
        <v>0</v>
      </c>
      <c r="N1763" s="5">
        <v>-999</v>
      </c>
      <c r="O1763" s="5">
        <v>12.3</v>
      </c>
      <c r="P1763" s="5">
        <v>-999</v>
      </c>
      <c r="Q1763" s="5">
        <v>-999</v>
      </c>
      <c r="R1763" s="4">
        <v>0.36699999999999999</v>
      </c>
      <c r="S1763" s="34">
        <f>ROUND((0.6105*(EXP((17.273*E1763)/(E1763+237.3))))*(100-H1763)/100,3)</f>
        <v>1.7889999999999999</v>
      </c>
      <c r="T1763" s="6">
        <f>IF(V1763&lt;V1764,L1763,0)</f>
        <v>0</v>
      </c>
      <c r="U1763" s="6">
        <f>IF(T1763&gt;0,M1763,-999)</f>
        <v>-999</v>
      </c>
      <c r="V1763">
        <v>199606</v>
      </c>
      <c r="W1763">
        <v>1996</v>
      </c>
    </row>
    <row r="1764" spans="1:23" x14ac:dyDescent="0.25">
      <c r="A1764" s="14">
        <v>35231</v>
      </c>
      <c r="B1764" s="3">
        <v>167</v>
      </c>
      <c r="C1764" s="4">
        <v>21.77</v>
      </c>
      <c r="D1764" s="5">
        <v>8.8000000000000007</v>
      </c>
      <c r="E1764" s="5">
        <v>17.7</v>
      </c>
      <c r="F1764" s="5">
        <v>1.4</v>
      </c>
      <c r="G1764" s="4">
        <v>55</v>
      </c>
      <c r="H1764" s="4">
        <v>32.5</v>
      </c>
      <c r="I1764" s="4">
        <v>1.1000000000000001</v>
      </c>
      <c r="J1764" s="4">
        <v>5.2</v>
      </c>
      <c r="K1764" s="4">
        <v>0</v>
      </c>
      <c r="L1764" s="4">
        <v>0</v>
      </c>
      <c r="M1764" s="4">
        <v>0</v>
      </c>
      <c r="N1764" s="5">
        <v>-999</v>
      </c>
      <c r="O1764" s="5">
        <v>11.6</v>
      </c>
      <c r="P1764" s="5">
        <v>-999</v>
      </c>
      <c r="Q1764" s="5">
        <v>-999</v>
      </c>
      <c r="R1764" s="4">
        <v>0.65800000000000003</v>
      </c>
      <c r="S1764" s="34">
        <f>ROUND((0.6105*(EXP((17.273*E1764)/(E1764+237.3))))*(100-H1764)/100,3)</f>
        <v>1.367</v>
      </c>
      <c r="T1764" s="6">
        <f>IF(V1764&lt;V1765,L1764,0)</f>
        <v>0</v>
      </c>
      <c r="U1764" s="6">
        <f>IF(T1764&gt;0,M1764,-999)</f>
        <v>-999</v>
      </c>
      <c r="V1764">
        <v>199606</v>
      </c>
      <c r="W1764">
        <v>1996</v>
      </c>
    </row>
    <row r="1765" spans="1:23" x14ac:dyDescent="0.25">
      <c r="A1765" s="14">
        <v>35232</v>
      </c>
      <c r="B1765" s="3">
        <v>168</v>
      </c>
      <c r="C1765" s="4">
        <v>23.26</v>
      </c>
      <c r="D1765" s="5">
        <v>7.5</v>
      </c>
      <c r="E1765" s="5">
        <v>15.1</v>
      </c>
      <c r="F1765" s="5">
        <v>-1.9</v>
      </c>
      <c r="G1765" s="4">
        <v>45.4</v>
      </c>
      <c r="H1765" s="4">
        <v>16.600000000000001</v>
      </c>
      <c r="I1765" s="4">
        <v>0.7</v>
      </c>
      <c r="J1765" s="4">
        <v>3.7</v>
      </c>
      <c r="K1765" s="4">
        <v>0</v>
      </c>
      <c r="L1765" s="4">
        <v>0</v>
      </c>
      <c r="M1765" s="4">
        <v>0</v>
      </c>
      <c r="N1765" s="5">
        <v>-999</v>
      </c>
      <c r="O1765" s="5">
        <v>9.9</v>
      </c>
      <c r="P1765" s="5">
        <v>-999</v>
      </c>
      <c r="Q1765" s="5">
        <v>-999</v>
      </c>
      <c r="R1765" s="4">
        <v>0.28499999999999998</v>
      </c>
      <c r="S1765" s="34">
        <f>ROUND((0.6105*(EXP((17.273*E1765)/(E1765+237.3))))*(100-H1765)/100,3)</f>
        <v>1.431</v>
      </c>
      <c r="T1765" s="6">
        <f>IF(V1765&lt;V1766,L1765,0)</f>
        <v>0</v>
      </c>
      <c r="U1765" s="6">
        <f>IF(T1765&gt;0,M1765,-999)</f>
        <v>-999</v>
      </c>
      <c r="V1765">
        <v>199606</v>
      </c>
      <c r="W1765">
        <v>1996</v>
      </c>
    </row>
    <row r="1766" spans="1:23" x14ac:dyDescent="0.25">
      <c r="A1766" s="14">
        <v>35233</v>
      </c>
      <c r="B1766" s="3">
        <v>169</v>
      </c>
      <c r="C1766" s="4">
        <v>18.05</v>
      </c>
      <c r="D1766" s="5">
        <v>3.7</v>
      </c>
      <c r="E1766" s="5">
        <v>11.3</v>
      </c>
      <c r="F1766" s="5">
        <v>-0.2</v>
      </c>
      <c r="G1766" s="4">
        <v>64.900000000000006</v>
      </c>
      <c r="H1766" s="4">
        <v>25.5</v>
      </c>
      <c r="I1766" s="4">
        <v>1.4</v>
      </c>
      <c r="J1766" s="4">
        <v>5.4</v>
      </c>
      <c r="K1766" s="4">
        <v>0</v>
      </c>
      <c r="L1766" s="4">
        <v>0</v>
      </c>
      <c r="M1766" s="4">
        <v>0</v>
      </c>
      <c r="N1766" s="5">
        <v>-999</v>
      </c>
      <c r="O1766" s="5">
        <v>10</v>
      </c>
      <c r="P1766" s="5">
        <v>-999</v>
      </c>
      <c r="Q1766" s="5">
        <v>-999</v>
      </c>
      <c r="R1766" s="4">
        <v>0.34100000000000003</v>
      </c>
      <c r="S1766" s="34">
        <f>ROUND((0.6105*(EXP((17.273*E1766)/(E1766+237.3))))*(100-H1766)/100,3)</f>
        <v>0.997</v>
      </c>
      <c r="T1766" s="6">
        <f>IF(V1766&lt;V1767,L1766,0)</f>
        <v>0</v>
      </c>
      <c r="U1766" s="6">
        <f>IF(T1766&gt;0,M1766,-999)</f>
        <v>-999</v>
      </c>
      <c r="V1766">
        <v>199606</v>
      </c>
      <c r="W1766">
        <v>1996</v>
      </c>
    </row>
    <row r="1767" spans="1:23" x14ac:dyDescent="0.25">
      <c r="A1767" s="14">
        <v>35234</v>
      </c>
      <c r="B1767" s="3">
        <v>170</v>
      </c>
      <c r="C1767" s="4">
        <v>12.87</v>
      </c>
      <c r="D1767" s="5">
        <v>0.7</v>
      </c>
      <c r="E1767" s="5">
        <v>6.8</v>
      </c>
      <c r="F1767" s="5">
        <v>-2</v>
      </c>
      <c r="G1767" s="4">
        <v>91.5</v>
      </c>
      <c r="H1767" s="4">
        <v>66.7</v>
      </c>
      <c r="I1767" s="4">
        <v>1.7</v>
      </c>
      <c r="J1767" s="4">
        <v>4.9000000000000004</v>
      </c>
      <c r="K1767" s="4">
        <v>7.4</v>
      </c>
      <c r="L1767" s="4">
        <v>0</v>
      </c>
      <c r="M1767" s="4">
        <v>0</v>
      </c>
      <c r="N1767" s="5">
        <v>-999</v>
      </c>
      <c r="O1767" s="5">
        <v>5.2</v>
      </c>
      <c r="P1767" s="5">
        <v>-999</v>
      </c>
      <c r="Q1767" s="5">
        <v>-999</v>
      </c>
      <c r="R1767" s="4">
        <v>0.66</v>
      </c>
      <c r="S1767" s="34">
        <f>ROUND((0.6105*(EXP((17.273*E1767)/(E1767+237.3))))*(100-H1767)/100,3)</f>
        <v>0.32900000000000001</v>
      </c>
      <c r="T1767" s="6">
        <f>IF(V1767&lt;V1768,L1767,0)</f>
        <v>0</v>
      </c>
      <c r="U1767" s="6">
        <f>IF(T1767&gt;0,M1767,-999)</f>
        <v>-999</v>
      </c>
      <c r="V1767">
        <v>199606</v>
      </c>
      <c r="W1767">
        <v>1996</v>
      </c>
    </row>
    <row r="1768" spans="1:23" x14ac:dyDescent="0.25">
      <c r="A1768" s="14">
        <v>35235</v>
      </c>
      <c r="B1768" s="3">
        <v>171</v>
      </c>
      <c r="C1768" s="4">
        <v>20.38</v>
      </c>
      <c r="D1768" s="5">
        <v>5.3</v>
      </c>
      <c r="E1768" s="5">
        <v>13.4</v>
      </c>
      <c r="F1768" s="5">
        <v>-0.4</v>
      </c>
      <c r="G1768" s="4">
        <v>69.2</v>
      </c>
      <c r="H1768" s="4">
        <v>32.5</v>
      </c>
      <c r="I1768" s="4">
        <v>0.9</v>
      </c>
      <c r="J1768" s="4">
        <v>3.7</v>
      </c>
      <c r="K1768" s="4">
        <v>0</v>
      </c>
      <c r="L1768" s="4">
        <v>0</v>
      </c>
      <c r="M1768" s="4">
        <v>0</v>
      </c>
      <c r="N1768" s="5">
        <v>-999</v>
      </c>
      <c r="O1768" s="5">
        <v>8.3000000000000007</v>
      </c>
      <c r="P1768" s="5">
        <v>-999</v>
      </c>
      <c r="Q1768" s="5">
        <v>-999</v>
      </c>
      <c r="R1768" s="4">
        <v>0.498</v>
      </c>
      <c r="S1768" s="34">
        <f>ROUND((0.6105*(EXP((17.273*E1768)/(E1768+237.3))))*(100-H1768)/100,3)</f>
        <v>1.0369999999999999</v>
      </c>
      <c r="T1768" s="6">
        <f>IF(V1768&lt;V1769,L1768,0)</f>
        <v>0</v>
      </c>
      <c r="U1768" s="6">
        <f>IF(T1768&gt;0,M1768,-999)</f>
        <v>-999</v>
      </c>
      <c r="V1768">
        <v>199606</v>
      </c>
      <c r="W1768">
        <v>1996</v>
      </c>
    </row>
    <row r="1769" spans="1:23" x14ac:dyDescent="0.25">
      <c r="A1769" s="14">
        <v>35236</v>
      </c>
      <c r="B1769" s="3">
        <v>172</v>
      </c>
      <c r="C1769" s="4">
        <v>16.850000000000001</v>
      </c>
      <c r="D1769" s="5">
        <v>7.5</v>
      </c>
      <c r="E1769" s="5">
        <v>14</v>
      </c>
      <c r="F1769" s="5">
        <v>0.5</v>
      </c>
      <c r="G1769" s="4">
        <v>67.099999999999994</v>
      </c>
      <c r="H1769" s="4">
        <v>37.5</v>
      </c>
      <c r="I1769" s="4">
        <v>0.6</v>
      </c>
      <c r="J1769" s="4">
        <v>3.3</v>
      </c>
      <c r="K1769" s="4">
        <v>0.5</v>
      </c>
      <c r="L1769" s="4">
        <v>0</v>
      </c>
      <c r="M1769" s="4">
        <v>0</v>
      </c>
      <c r="N1769" s="5">
        <v>-999</v>
      </c>
      <c r="O1769" s="5">
        <v>9</v>
      </c>
      <c r="P1769" s="5">
        <v>-999</v>
      </c>
      <c r="Q1769" s="5">
        <v>-999</v>
      </c>
      <c r="R1769" s="4">
        <v>0.59899999999999998</v>
      </c>
      <c r="S1769" s="34">
        <f>ROUND((0.6105*(EXP((17.273*E1769)/(E1769+237.3))))*(100-H1769)/100,3)</f>
        <v>0.999</v>
      </c>
      <c r="T1769" s="6">
        <f>IF(V1769&lt;V1770,L1769,0)</f>
        <v>0</v>
      </c>
      <c r="U1769" s="6">
        <f>IF(T1769&gt;0,M1769,-999)</f>
        <v>-999</v>
      </c>
      <c r="V1769">
        <v>199606</v>
      </c>
      <c r="W1769">
        <v>1996</v>
      </c>
    </row>
    <row r="1770" spans="1:23" x14ac:dyDescent="0.25">
      <c r="A1770" s="14">
        <v>35237</v>
      </c>
      <c r="B1770" s="3">
        <v>173</v>
      </c>
      <c r="C1770" s="4">
        <v>13.53</v>
      </c>
      <c r="D1770" s="5">
        <v>6.6</v>
      </c>
      <c r="E1770" s="5">
        <v>14.9</v>
      </c>
      <c r="F1770" s="5">
        <v>2.1</v>
      </c>
      <c r="G1770" s="4">
        <v>80.2</v>
      </c>
      <c r="H1770" s="4">
        <v>38.9</v>
      </c>
      <c r="I1770" s="4">
        <v>0.7</v>
      </c>
      <c r="J1770" s="4">
        <v>4.7</v>
      </c>
      <c r="K1770" s="4">
        <v>0</v>
      </c>
      <c r="L1770" s="4">
        <v>0</v>
      </c>
      <c r="M1770" s="4">
        <v>0</v>
      </c>
      <c r="N1770" s="5">
        <v>-999</v>
      </c>
      <c r="O1770" s="5">
        <v>9.5</v>
      </c>
      <c r="P1770" s="5">
        <v>-999</v>
      </c>
      <c r="Q1770" s="5">
        <v>-999</v>
      </c>
      <c r="R1770" s="4">
        <v>0.65900000000000003</v>
      </c>
      <c r="S1770" s="34">
        <f>ROUND((0.6105*(EXP((17.273*E1770)/(E1770+237.3))))*(100-H1770)/100,3)</f>
        <v>1.0349999999999999</v>
      </c>
      <c r="T1770" s="6">
        <f>IF(V1770&lt;V1771,L1770,0)</f>
        <v>0</v>
      </c>
      <c r="U1770" s="6">
        <f>IF(T1770&gt;0,M1770,-999)</f>
        <v>-999</v>
      </c>
      <c r="V1770">
        <v>199606</v>
      </c>
      <c r="W1770">
        <v>1996</v>
      </c>
    </row>
    <row r="1771" spans="1:23" x14ac:dyDescent="0.25">
      <c r="A1771" s="14">
        <v>35238</v>
      </c>
      <c r="B1771" s="3">
        <v>174</v>
      </c>
      <c r="C1771" s="4">
        <v>7.88</v>
      </c>
      <c r="D1771" s="5">
        <v>6.3</v>
      </c>
      <c r="E1771" s="5">
        <v>11.5</v>
      </c>
      <c r="F1771" s="5">
        <v>3.6</v>
      </c>
      <c r="G1771" s="4">
        <v>91.5</v>
      </c>
      <c r="H1771" s="4">
        <v>67.2</v>
      </c>
      <c r="I1771" s="4">
        <v>0.5</v>
      </c>
      <c r="J1771" s="4">
        <v>2.6</v>
      </c>
      <c r="K1771" s="4">
        <v>4.8</v>
      </c>
      <c r="L1771" s="4">
        <v>0</v>
      </c>
      <c r="M1771" s="4">
        <v>0</v>
      </c>
      <c r="N1771" s="5">
        <v>-999</v>
      </c>
      <c r="O1771" s="5">
        <v>9</v>
      </c>
      <c r="P1771" s="5">
        <v>-999</v>
      </c>
      <c r="Q1771" s="5">
        <v>-999</v>
      </c>
      <c r="R1771" s="4">
        <v>0.91</v>
      </c>
      <c r="S1771" s="34">
        <f>ROUND((0.6105*(EXP((17.273*E1771)/(E1771+237.3))))*(100-H1771)/100,3)</f>
        <v>0.44500000000000001</v>
      </c>
      <c r="T1771" s="6">
        <f>IF(V1771&lt;V1772,L1771,0)</f>
        <v>0</v>
      </c>
      <c r="U1771" s="6">
        <f>IF(T1771&gt;0,M1771,-999)</f>
        <v>-999</v>
      </c>
      <c r="V1771">
        <v>199606</v>
      </c>
      <c r="W1771">
        <v>1996</v>
      </c>
    </row>
    <row r="1772" spans="1:23" x14ac:dyDescent="0.25">
      <c r="A1772" s="14">
        <v>35239</v>
      </c>
      <c r="B1772" s="3">
        <v>175</v>
      </c>
      <c r="C1772" s="4">
        <v>11</v>
      </c>
      <c r="D1772" s="5">
        <v>5.2</v>
      </c>
      <c r="E1772" s="5">
        <v>9.8000000000000007</v>
      </c>
      <c r="F1772" s="5">
        <v>2.2000000000000002</v>
      </c>
      <c r="G1772" s="4">
        <v>93.1</v>
      </c>
      <c r="H1772" s="4">
        <v>72.099999999999994</v>
      </c>
      <c r="I1772" s="4">
        <v>1.2</v>
      </c>
      <c r="J1772" s="4">
        <v>5</v>
      </c>
      <c r="K1772" s="4">
        <v>4.0999999999999996</v>
      </c>
      <c r="L1772" s="4">
        <v>0</v>
      </c>
      <c r="M1772" s="4">
        <v>0</v>
      </c>
      <c r="N1772" s="5">
        <v>-999</v>
      </c>
      <c r="O1772" s="5">
        <v>8.6999999999999993</v>
      </c>
      <c r="P1772" s="5">
        <v>-999</v>
      </c>
      <c r="Q1772" s="5">
        <v>-999</v>
      </c>
      <c r="R1772" s="4">
        <v>0.871</v>
      </c>
      <c r="S1772" s="34">
        <f>ROUND((0.6105*(EXP((17.273*E1772)/(E1772+237.3))))*(100-H1772)/100,3)</f>
        <v>0.33800000000000002</v>
      </c>
      <c r="T1772" s="6">
        <f>IF(V1772&lt;V1773,L1772,0)</f>
        <v>0</v>
      </c>
      <c r="U1772" s="6">
        <f>IF(T1772&gt;0,M1772,-999)</f>
        <v>-999</v>
      </c>
      <c r="V1772">
        <v>199606</v>
      </c>
      <c r="W1772">
        <v>1996</v>
      </c>
    </row>
    <row r="1773" spans="1:23" x14ac:dyDescent="0.25">
      <c r="A1773" s="14">
        <v>35240</v>
      </c>
      <c r="B1773" s="3">
        <v>176</v>
      </c>
      <c r="C1773" s="4">
        <v>8.17</v>
      </c>
      <c r="D1773" s="5">
        <v>4.5</v>
      </c>
      <c r="E1773" s="5">
        <v>8.4</v>
      </c>
      <c r="F1773" s="5">
        <v>1.9</v>
      </c>
      <c r="G1773" s="4">
        <v>96.3</v>
      </c>
      <c r="H1773" s="4">
        <v>80</v>
      </c>
      <c r="I1773" s="4">
        <v>0.3</v>
      </c>
      <c r="J1773" s="4">
        <v>3.1</v>
      </c>
      <c r="K1773" s="4">
        <v>9.6999999999999993</v>
      </c>
      <c r="L1773" s="4">
        <v>0</v>
      </c>
      <c r="M1773" s="4">
        <v>0</v>
      </c>
      <c r="N1773" s="5">
        <v>-999</v>
      </c>
      <c r="O1773" s="5">
        <v>8.1999999999999993</v>
      </c>
      <c r="P1773" s="5">
        <v>-999</v>
      </c>
      <c r="Q1773" s="5">
        <v>-999</v>
      </c>
      <c r="R1773" s="4">
        <v>0.879</v>
      </c>
      <c r="S1773" s="34">
        <f>ROUND((0.6105*(EXP((17.273*E1773)/(E1773+237.3))))*(100-H1773)/100,3)</f>
        <v>0.22</v>
      </c>
      <c r="T1773" s="6">
        <f>IF(V1773&lt;V1774,L1773,0)</f>
        <v>0</v>
      </c>
      <c r="U1773" s="6">
        <f>IF(T1773&gt;0,M1773,-999)</f>
        <v>-999</v>
      </c>
      <c r="V1773">
        <v>199606</v>
      </c>
      <c r="W1773">
        <v>1996</v>
      </c>
    </row>
    <row r="1774" spans="1:23" x14ac:dyDescent="0.25">
      <c r="A1774" s="14">
        <v>35241</v>
      </c>
      <c r="B1774" s="3">
        <v>177</v>
      </c>
      <c r="C1774" s="4">
        <v>12.65</v>
      </c>
      <c r="D1774" s="5">
        <v>5.5</v>
      </c>
      <c r="E1774" s="5">
        <v>10.7</v>
      </c>
      <c r="F1774" s="5">
        <v>1.6</v>
      </c>
      <c r="G1774" s="4">
        <v>89.9</v>
      </c>
      <c r="H1774" s="4">
        <v>68.099999999999994</v>
      </c>
      <c r="I1774" s="4">
        <v>0.7</v>
      </c>
      <c r="J1774" s="4">
        <v>3.8</v>
      </c>
      <c r="K1774" s="4">
        <v>2</v>
      </c>
      <c r="L1774" s="4">
        <v>0</v>
      </c>
      <c r="M1774" s="4">
        <v>0</v>
      </c>
      <c r="N1774" s="5">
        <v>-999</v>
      </c>
      <c r="O1774" s="5">
        <v>8.3000000000000007</v>
      </c>
      <c r="P1774" s="5">
        <v>-999</v>
      </c>
      <c r="Q1774" s="5">
        <v>-999</v>
      </c>
      <c r="R1774" s="4">
        <v>0.874</v>
      </c>
      <c r="S1774" s="34">
        <f>ROUND((0.6105*(EXP((17.273*E1774)/(E1774+237.3))))*(100-H1774)/100,3)</f>
        <v>0.41</v>
      </c>
      <c r="T1774" s="6">
        <f>IF(V1774&lt;V1775,L1774,0)</f>
        <v>0</v>
      </c>
      <c r="U1774" s="6">
        <f>IF(T1774&gt;0,M1774,-999)</f>
        <v>-999</v>
      </c>
      <c r="V1774">
        <v>199606</v>
      </c>
      <c r="W1774">
        <v>1996</v>
      </c>
    </row>
    <row r="1775" spans="1:23" x14ac:dyDescent="0.25">
      <c r="A1775" s="14">
        <v>35242</v>
      </c>
      <c r="B1775" s="3">
        <v>178</v>
      </c>
      <c r="C1775" s="4">
        <v>21.21</v>
      </c>
      <c r="D1775" s="5">
        <v>8.9</v>
      </c>
      <c r="E1775" s="5">
        <v>16</v>
      </c>
      <c r="F1775" s="5">
        <v>1.6</v>
      </c>
      <c r="G1775" s="4">
        <v>69.2</v>
      </c>
      <c r="H1775" s="4">
        <v>36.200000000000003</v>
      </c>
      <c r="I1775" s="4">
        <v>0.9</v>
      </c>
      <c r="J1775" s="4">
        <v>5.0999999999999996</v>
      </c>
      <c r="K1775" s="4">
        <v>0</v>
      </c>
      <c r="L1775" s="4">
        <v>0</v>
      </c>
      <c r="M1775" s="4">
        <v>0</v>
      </c>
      <c r="N1775" s="5">
        <v>-999</v>
      </c>
      <c r="O1775" s="5">
        <v>9.9</v>
      </c>
      <c r="P1775" s="5">
        <v>-999</v>
      </c>
      <c r="Q1775" s="5">
        <v>-999</v>
      </c>
      <c r="R1775" s="4">
        <v>0.65600000000000003</v>
      </c>
      <c r="S1775" s="34">
        <f>ROUND((0.6105*(EXP((17.273*E1775)/(E1775+237.3))))*(100-H1775)/100,3)</f>
        <v>1.1599999999999999</v>
      </c>
      <c r="T1775" s="6">
        <f>IF(V1775&lt;V1776,L1775,0)</f>
        <v>0</v>
      </c>
      <c r="U1775" s="6">
        <f>IF(T1775&gt;0,M1775,-999)</f>
        <v>-999</v>
      </c>
      <c r="V1775">
        <v>199606</v>
      </c>
      <c r="W1775">
        <v>1996</v>
      </c>
    </row>
    <row r="1776" spans="1:23" x14ac:dyDescent="0.25">
      <c r="A1776" s="14">
        <v>35243</v>
      </c>
      <c r="B1776" s="3">
        <v>179</v>
      </c>
      <c r="C1776" s="4">
        <v>13.01</v>
      </c>
      <c r="D1776" s="5">
        <v>7.8</v>
      </c>
      <c r="E1776" s="5">
        <v>14.9</v>
      </c>
      <c r="F1776" s="5">
        <v>3</v>
      </c>
      <c r="G1776" s="4">
        <v>75.900000000000006</v>
      </c>
      <c r="H1776" s="4">
        <v>47.1</v>
      </c>
      <c r="I1776" s="4">
        <v>0.9</v>
      </c>
      <c r="J1776" s="4">
        <v>4</v>
      </c>
      <c r="K1776" s="4">
        <v>0</v>
      </c>
      <c r="L1776" s="4">
        <v>0</v>
      </c>
      <c r="M1776" s="4">
        <v>0</v>
      </c>
      <c r="N1776" s="5">
        <v>-999</v>
      </c>
      <c r="O1776" s="5">
        <v>10</v>
      </c>
      <c r="P1776" s="5">
        <v>-999</v>
      </c>
      <c r="Q1776" s="5">
        <v>-999</v>
      </c>
      <c r="R1776" s="4">
        <v>0.79800000000000004</v>
      </c>
      <c r="S1776" s="34">
        <f>ROUND((0.6105*(EXP((17.273*E1776)/(E1776+237.3))))*(100-H1776)/100,3)</f>
        <v>0.89600000000000002</v>
      </c>
      <c r="T1776" s="6">
        <f>IF(V1776&lt;V1777,L1776,0)</f>
        <v>0</v>
      </c>
      <c r="U1776" s="6">
        <f>IF(T1776&gt;0,M1776,-999)</f>
        <v>-999</v>
      </c>
      <c r="V1776">
        <v>199606</v>
      </c>
      <c r="W1776">
        <v>1996</v>
      </c>
    </row>
    <row r="1777" spans="1:23" x14ac:dyDescent="0.25">
      <c r="A1777" s="14">
        <v>35244</v>
      </c>
      <c r="B1777" s="3">
        <v>180</v>
      </c>
      <c r="C1777" s="4">
        <v>19.68</v>
      </c>
      <c r="D1777" s="5">
        <v>5.8</v>
      </c>
      <c r="E1777" s="5">
        <v>14</v>
      </c>
      <c r="F1777" s="5">
        <v>-1</v>
      </c>
      <c r="G1777" s="4">
        <v>78.900000000000006</v>
      </c>
      <c r="H1777" s="4">
        <v>47.9</v>
      </c>
      <c r="I1777" s="4">
        <v>1.1000000000000001</v>
      </c>
      <c r="J1777" s="4">
        <v>4.5</v>
      </c>
      <c r="K1777" s="4">
        <v>1.8</v>
      </c>
      <c r="L1777" s="4">
        <v>0</v>
      </c>
      <c r="M1777" s="4">
        <v>0</v>
      </c>
      <c r="N1777" s="5">
        <v>-999</v>
      </c>
      <c r="O1777" s="5">
        <v>10.1</v>
      </c>
      <c r="P1777" s="5">
        <v>-999</v>
      </c>
      <c r="Q1777" s="5">
        <v>-999</v>
      </c>
      <c r="R1777" s="4">
        <v>0.76500000000000001</v>
      </c>
      <c r="S1777" s="34">
        <f>ROUND((0.6105*(EXP((17.273*E1777)/(E1777+237.3))))*(100-H1777)/100,3)</f>
        <v>0.83299999999999996</v>
      </c>
      <c r="T1777" s="6">
        <f>IF(V1777&lt;V1778,L1777,0)</f>
        <v>0</v>
      </c>
      <c r="U1777" s="6">
        <f>IF(T1777&gt;0,M1777,-999)</f>
        <v>-999</v>
      </c>
      <c r="V1777">
        <v>199606</v>
      </c>
      <c r="W1777">
        <v>1996</v>
      </c>
    </row>
    <row r="1778" spans="1:23" x14ac:dyDescent="0.25">
      <c r="A1778" s="14">
        <v>35245</v>
      </c>
      <c r="B1778" s="3">
        <v>181</v>
      </c>
      <c r="C1778" s="4">
        <v>23.55</v>
      </c>
      <c r="D1778" s="5">
        <v>7.3</v>
      </c>
      <c r="E1778" s="5">
        <v>15.8</v>
      </c>
      <c r="F1778" s="5">
        <v>-1.7</v>
      </c>
      <c r="G1778" s="4">
        <v>69.5</v>
      </c>
      <c r="H1778" s="4">
        <v>31.6</v>
      </c>
      <c r="I1778" s="4">
        <v>0.7</v>
      </c>
      <c r="J1778" s="4">
        <v>4.0999999999999996</v>
      </c>
      <c r="K1778" s="4">
        <v>0</v>
      </c>
      <c r="L1778" s="4">
        <v>0</v>
      </c>
      <c r="M1778" s="4">
        <v>0</v>
      </c>
      <c r="N1778" s="5">
        <v>-999</v>
      </c>
      <c r="O1778" s="5">
        <v>10</v>
      </c>
      <c r="P1778" s="5">
        <v>-999</v>
      </c>
      <c r="Q1778" s="5">
        <v>-999</v>
      </c>
      <c r="R1778" s="4">
        <v>0.56499999999999995</v>
      </c>
      <c r="S1778" s="34">
        <f>ROUND((0.6105*(EXP((17.273*E1778)/(E1778+237.3))))*(100-H1778)/100,3)</f>
        <v>1.228</v>
      </c>
      <c r="T1778" s="6">
        <f>IF(V1778&lt;V1779,L1778,0)</f>
        <v>0</v>
      </c>
      <c r="U1778" s="6">
        <f>IF(T1778&gt;0,M1778,-999)</f>
        <v>-999</v>
      </c>
      <c r="V1778">
        <v>199606</v>
      </c>
      <c r="W1778">
        <v>1996</v>
      </c>
    </row>
    <row r="1779" spans="1:23" x14ac:dyDescent="0.25">
      <c r="A1779" s="14">
        <v>35246</v>
      </c>
      <c r="B1779" s="3">
        <v>182</v>
      </c>
      <c r="C1779" s="4">
        <v>21.59</v>
      </c>
      <c r="D1779" s="5">
        <v>11.9</v>
      </c>
      <c r="E1779" s="5">
        <v>20.6</v>
      </c>
      <c r="F1779" s="5">
        <v>4.5</v>
      </c>
      <c r="G1779" s="4">
        <v>58.6</v>
      </c>
      <c r="H1779" s="4">
        <v>28</v>
      </c>
      <c r="I1779" s="4">
        <v>0.7</v>
      </c>
      <c r="J1779" s="4">
        <v>3.8</v>
      </c>
      <c r="K1779" s="4">
        <v>0</v>
      </c>
      <c r="L1779" s="4">
        <v>0</v>
      </c>
      <c r="M1779" s="4">
        <v>0</v>
      </c>
      <c r="N1779" s="5">
        <v>-999</v>
      </c>
      <c r="O1779" s="5">
        <v>12.6</v>
      </c>
      <c r="P1779" s="5">
        <v>-999</v>
      </c>
      <c r="Q1779" s="5">
        <v>-999</v>
      </c>
      <c r="R1779" s="4">
        <v>0.68100000000000005</v>
      </c>
      <c r="S1779" s="34">
        <f>ROUND((0.6105*(EXP((17.273*E1779)/(E1779+237.3))))*(100-H1779)/100,3)</f>
        <v>1.7470000000000001</v>
      </c>
      <c r="T1779" s="6">
        <f>IF(V1779&lt;V1780,L1779,0)</f>
        <v>0</v>
      </c>
      <c r="U1779" s="6">
        <f>IF(T1779&gt;0,M1779,-999)</f>
        <v>-999</v>
      </c>
      <c r="V1779">
        <v>199606</v>
      </c>
      <c r="W1779">
        <v>1996</v>
      </c>
    </row>
    <row r="1780" spans="1:23" x14ac:dyDescent="0.25">
      <c r="A1780" s="14">
        <v>35247</v>
      </c>
      <c r="B1780" s="3">
        <v>183</v>
      </c>
      <c r="C1780" s="4">
        <v>25.46</v>
      </c>
      <c r="D1780" s="5">
        <v>13.2</v>
      </c>
      <c r="E1780" s="5">
        <v>21.3</v>
      </c>
      <c r="F1780" s="5">
        <v>5.9</v>
      </c>
      <c r="G1780" s="4">
        <v>57.8</v>
      </c>
      <c r="H1780" s="4">
        <v>31</v>
      </c>
      <c r="I1780" s="4">
        <v>0.8</v>
      </c>
      <c r="J1780" s="4">
        <v>4.4000000000000004</v>
      </c>
      <c r="K1780" s="4">
        <v>0</v>
      </c>
      <c r="L1780" s="4">
        <v>0</v>
      </c>
      <c r="M1780" s="4">
        <v>0</v>
      </c>
      <c r="N1780" s="5">
        <v>-999</v>
      </c>
      <c r="O1780" s="5">
        <v>13.6</v>
      </c>
      <c r="P1780" s="5">
        <v>-999</v>
      </c>
      <c r="Q1780" s="5">
        <v>-999</v>
      </c>
      <c r="R1780" s="4">
        <v>0.78500000000000003</v>
      </c>
      <c r="S1780" s="34">
        <f>ROUND((0.6105*(EXP((17.273*E1780)/(E1780+237.3))))*(100-H1780)/100,3)</f>
        <v>1.7470000000000001</v>
      </c>
      <c r="T1780" s="6">
        <f>IF(V1780&lt;V1781,L1780,0)</f>
        <v>0</v>
      </c>
      <c r="U1780" s="6">
        <f>IF(T1780&gt;0,M1780,-999)</f>
        <v>-999</v>
      </c>
      <c r="V1780">
        <v>199607</v>
      </c>
      <c r="W1780">
        <v>1996</v>
      </c>
    </row>
    <row r="1781" spans="1:23" x14ac:dyDescent="0.25">
      <c r="A1781" s="14">
        <v>35248</v>
      </c>
      <c r="B1781" s="3">
        <v>184</v>
      </c>
      <c r="C1781" s="4">
        <v>15.91</v>
      </c>
      <c r="D1781" s="5">
        <v>14</v>
      </c>
      <c r="E1781" s="5">
        <v>20.7</v>
      </c>
      <c r="F1781" s="5">
        <v>8.4</v>
      </c>
      <c r="G1781" s="4">
        <v>60.9</v>
      </c>
      <c r="H1781" s="4">
        <v>38.4</v>
      </c>
      <c r="I1781" s="4">
        <v>2.1</v>
      </c>
      <c r="J1781" s="4">
        <v>6.3</v>
      </c>
      <c r="K1781" s="4">
        <v>2.5</v>
      </c>
      <c r="L1781" s="4">
        <v>0</v>
      </c>
      <c r="M1781" s="4">
        <v>0</v>
      </c>
      <c r="N1781" s="5">
        <v>-999</v>
      </c>
      <c r="O1781" s="5">
        <v>12.4</v>
      </c>
      <c r="P1781" s="5">
        <v>-999</v>
      </c>
      <c r="Q1781" s="5">
        <v>-999</v>
      </c>
      <c r="R1781" s="4">
        <v>0.93899999999999995</v>
      </c>
      <c r="S1781" s="34">
        <f>ROUND((0.6105*(EXP((17.273*E1781)/(E1781+237.3))))*(100-H1781)/100,3)</f>
        <v>1.504</v>
      </c>
      <c r="T1781" s="6">
        <f>IF(V1781&lt;V1782,L1781,0)</f>
        <v>0</v>
      </c>
      <c r="U1781" s="6">
        <f>IF(T1781&gt;0,M1781,-999)</f>
        <v>-999</v>
      </c>
      <c r="V1781">
        <v>199607</v>
      </c>
      <c r="W1781">
        <v>1996</v>
      </c>
    </row>
    <row r="1782" spans="1:23" x14ac:dyDescent="0.25">
      <c r="A1782" s="14">
        <v>35249</v>
      </c>
      <c r="B1782" s="3">
        <v>185</v>
      </c>
      <c r="C1782" s="4">
        <v>23.62</v>
      </c>
      <c r="D1782" s="5">
        <v>13.7</v>
      </c>
      <c r="E1782" s="5">
        <v>21.3</v>
      </c>
      <c r="F1782" s="5">
        <v>6.6</v>
      </c>
      <c r="G1782" s="4">
        <v>66.7</v>
      </c>
      <c r="H1782" s="4">
        <v>33.1</v>
      </c>
      <c r="I1782" s="4">
        <v>1.4</v>
      </c>
      <c r="J1782" s="4">
        <v>6.5</v>
      </c>
      <c r="K1782" s="4">
        <v>0</v>
      </c>
      <c r="L1782" s="4">
        <v>0</v>
      </c>
      <c r="M1782" s="4">
        <v>0</v>
      </c>
      <c r="N1782" s="5">
        <v>-999</v>
      </c>
      <c r="O1782" s="5">
        <v>13.4</v>
      </c>
      <c r="P1782" s="5">
        <v>-999</v>
      </c>
      <c r="Q1782" s="5">
        <v>-999</v>
      </c>
      <c r="R1782" s="4">
        <v>0.83599999999999997</v>
      </c>
      <c r="S1782" s="34">
        <f>ROUND((0.6105*(EXP((17.273*E1782)/(E1782+237.3))))*(100-H1782)/100,3)</f>
        <v>1.694</v>
      </c>
      <c r="T1782" s="6">
        <f>IF(V1782&lt;V1783,L1782,0)</f>
        <v>0</v>
      </c>
      <c r="U1782" s="6">
        <f>IF(T1782&gt;0,M1782,-999)</f>
        <v>-999</v>
      </c>
      <c r="V1782">
        <v>199607</v>
      </c>
      <c r="W1782">
        <v>1996</v>
      </c>
    </row>
    <row r="1783" spans="1:23" x14ac:dyDescent="0.25">
      <c r="A1783" s="14">
        <v>35250</v>
      </c>
      <c r="B1783" s="3">
        <v>186</v>
      </c>
      <c r="C1783" s="4">
        <v>19.54</v>
      </c>
      <c r="D1783" s="5">
        <v>7.2</v>
      </c>
      <c r="E1783" s="5">
        <v>13.8</v>
      </c>
      <c r="F1783" s="5">
        <v>0.3</v>
      </c>
      <c r="G1783" s="4">
        <v>73</v>
      </c>
      <c r="H1783" s="4">
        <v>47.6</v>
      </c>
      <c r="I1783" s="4">
        <v>1.4</v>
      </c>
      <c r="J1783" s="4">
        <v>3.7</v>
      </c>
      <c r="K1783" s="4">
        <v>0</v>
      </c>
      <c r="L1783" s="4">
        <v>0</v>
      </c>
      <c r="M1783" s="4">
        <v>0</v>
      </c>
      <c r="N1783" s="5">
        <v>-999</v>
      </c>
      <c r="O1783" s="5">
        <v>12.3</v>
      </c>
      <c r="P1783" s="5">
        <v>-999</v>
      </c>
      <c r="Q1783" s="5">
        <v>-999</v>
      </c>
      <c r="R1783" s="4">
        <v>0.751</v>
      </c>
      <c r="S1783" s="34">
        <f>ROUND((0.6105*(EXP((17.273*E1783)/(E1783+237.3))))*(100-H1783)/100,3)</f>
        <v>0.82699999999999996</v>
      </c>
      <c r="T1783" s="6">
        <f>IF(V1783&lt;V1784,L1783,0)</f>
        <v>0</v>
      </c>
      <c r="U1783" s="6">
        <f>IF(T1783&gt;0,M1783,-999)</f>
        <v>-999</v>
      </c>
      <c r="V1783">
        <v>199607</v>
      </c>
      <c r="W1783">
        <v>1996</v>
      </c>
    </row>
    <row r="1784" spans="1:23" x14ac:dyDescent="0.25">
      <c r="A1784" s="14">
        <v>35251</v>
      </c>
      <c r="B1784" s="3">
        <v>187</v>
      </c>
      <c r="C1784" s="4">
        <v>23.63</v>
      </c>
      <c r="D1784" s="5">
        <v>6.2</v>
      </c>
      <c r="E1784" s="5">
        <v>14</v>
      </c>
      <c r="F1784" s="5">
        <v>-0.9</v>
      </c>
      <c r="G1784" s="4">
        <v>66.599999999999994</v>
      </c>
      <c r="H1784" s="4">
        <v>34.1</v>
      </c>
      <c r="I1784" s="4">
        <v>0.9</v>
      </c>
      <c r="J1784" s="4">
        <v>3.9</v>
      </c>
      <c r="K1784" s="4">
        <v>0</v>
      </c>
      <c r="L1784" s="4">
        <v>0</v>
      </c>
      <c r="M1784" s="4">
        <v>0</v>
      </c>
      <c r="N1784" s="5">
        <v>-999</v>
      </c>
      <c r="O1784" s="5">
        <v>11.7</v>
      </c>
      <c r="P1784" s="5">
        <v>-999</v>
      </c>
      <c r="Q1784" s="5">
        <v>-999</v>
      </c>
      <c r="R1784" s="4">
        <v>0.54600000000000004</v>
      </c>
      <c r="S1784" s="34">
        <f>ROUND((0.6105*(EXP((17.273*E1784)/(E1784+237.3))))*(100-H1784)/100,3)</f>
        <v>1.0529999999999999</v>
      </c>
      <c r="T1784" s="6">
        <f>IF(V1784&lt;V1785,L1784,0)</f>
        <v>0</v>
      </c>
      <c r="U1784" s="6">
        <f>IF(T1784&gt;0,M1784,-999)</f>
        <v>-999</v>
      </c>
      <c r="V1784">
        <v>199607</v>
      </c>
      <c r="W1784">
        <v>1996</v>
      </c>
    </row>
    <row r="1785" spans="1:23" x14ac:dyDescent="0.25">
      <c r="A1785" s="14">
        <v>35252</v>
      </c>
      <c r="B1785" s="3">
        <v>188</v>
      </c>
      <c r="C1785" s="4">
        <v>29.9</v>
      </c>
      <c r="D1785" s="5">
        <v>10.5</v>
      </c>
      <c r="E1785" s="5">
        <v>19.600000000000001</v>
      </c>
      <c r="F1785" s="5">
        <v>-1</v>
      </c>
      <c r="G1785" s="4">
        <v>50.9</v>
      </c>
      <c r="H1785" s="4">
        <v>16.899999999999999</v>
      </c>
      <c r="I1785" s="4">
        <v>0.8</v>
      </c>
      <c r="J1785" s="4">
        <v>3.6</v>
      </c>
      <c r="K1785" s="4">
        <v>0</v>
      </c>
      <c r="L1785" s="4">
        <v>0</v>
      </c>
      <c r="M1785" s="4">
        <v>0</v>
      </c>
      <c r="N1785" s="5">
        <v>-999</v>
      </c>
      <c r="O1785" s="5">
        <v>12.6</v>
      </c>
      <c r="P1785" s="5">
        <v>-999</v>
      </c>
      <c r="Q1785" s="5">
        <v>-999</v>
      </c>
      <c r="R1785" s="4">
        <v>0.38500000000000001</v>
      </c>
      <c r="S1785" s="34">
        <f>ROUND((0.6105*(EXP((17.273*E1785)/(E1785+237.3))))*(100-H1785)/100,3)</f>
        <v>1.895</v>
      </c>
      <c r="T1785" s="6">
        <f>IF(V1785&lt;V1786,L1785,0)</f>
        <v>0</v>
      </c>
      <c r="U1785" s="6">
        <f>IF(T1785&gt;0,M1785,-999)</f>
        <v>-999</v>
      </c>
      <c r="V1785">
        <v>199607</v>
      </c>
      <c r="W1785">
        <v>1996</v>
      </c>
    </row>
    <row r="1786" spans="1:23" x14ac:dyDescent="0.25">
      <c r="A1786" s="14">
        <v>35253</v>
      </c>
      <c r="B1786" s="3">
        <v>189</v>
      </c>
      <c r="C1786" s="4">
        <v>29.32</v>
      </c>
      <c r="D1786" s="5">
        <v>15.4</v>
      </c>
      <c r="E1786" s="5">
        <v>23.5</v>
      </c>
      <c r="F1786" s="5">
        <v>6</v>
      </c>
      <c r="G1786" s="4">
        <v>42.1</v>
      </c>
      <c r="H1786" s="4">
        <v>24.1</v>
      </c>
      <c r="I1786" s="4">
        <v>0.7</v>
      </c>
      <c r="J1786" s="4">
        <v>4</v>
      </c>
      <c r="K1786" s="4">
        <v>0</v>
      </c>
      <c r="L1786" s="4">
        <v>0</v>
      </c>
      <c r="M1786" s="4">
        <v>0</v>
      </c>
      <c r="N1786" s="5">
        <v>-999</v>
      </c>
      <c r="O1786" s="5">
        <v>14.6</v>
      </c>
      <c r="P1786" s="5">
        <v>-999</v>
      </c>
      <c r="Q1786" s="5">
        <v>-999</v>
      </c>
      <c r="R1786" s="4">
        <v>0.69599999999999995</v>
      </c>
      <c r="S1786" s="34">
        <f>ROUND((0.6105*(EXP((17.273*E1786)/(E1786+237.3))))*(100-H1786)/100,3)</f>
        <v>2.1970000000000001</v>
      </c>
      <c r="T1786" s="6">
        <f>IF(V1786&lt;V1787,L1786,0)</f>
        <v>0</v>
      </c>
      <c r="U1786" s="6">
        <f>IF(T1786&gt;0,M1786,-999)</f>
        <v>-999</v>
      </c>
      <c r="V1786">
        <v>199607</v>
      </c>
      <c r="W1786">
        <v>1996</v>
      </c>
    </row>
    <row r="1787" spans="1:23" x14ac:dyDescent="0.25">
      <c r="A1787" s="14">
        <v>35254</v>
      </c>
      <c r="B1787" s="3">
        <v>190</v>
      </c>
      <c r="C1787" s="4">
        <v>28.14</v>
      </c>
      <c r="D1787" s="5">
        <v>18.100000000000001</v>
      </c>
      <c r="E1787" s="5">
        <v>26</v>
      </c>
      <c r="F1787" s="5">
        <v>11</v>
      </c>
      <c r="G1787" s="4">
        <v>40.6</v>
      </c>
      <c r="H1787" s="4">
        <v>21.6</v>
      </c>
      <c r="I1787" s="4">
        <v>1.2</v>
      </c>
      <c r="J1787" s="4">
        <v>3.8</v>
      </c>
      <c r="K1787" s="4">
        <v>0</v>
      </c>
      <c r="L1787" s="4">
        <v>0</v>
      </c>
      <c r="M1787" s="4">
        <v>0</v>
      </c>
      <c r="N1787" s="5">
        <v>-999</v>
      </c>
      <c r="O1787" s="5">
        <v>16.100000000000001</v>
      </c>
      <c r="P1787" s="5">
        <v>-999</v>
      </c>
      <c r="Q1787" s="5">
        <v>-999</v>
      </c>
      <c r="R1787" s="4">
        <v>0.72599999999999998</v>
      </c>
      <c r="S1787" s="34">
        <f>ROUND((0.6105*(EXP((17.273*E1787)/(E1787+237.3))))*(100-H1787)/100,3)</f>
        <v>2.6349999999999998</v>
      </c>
      <c r="T1787" s="6">
        <f>IF(V1787&lt;V1788,L1787,0)</f>
        <v>0</v>
      </c>
      <c r="U1787" s="6">
        <f>IF(T1787&gt;0,M1787,-999)</f>
        <v>-999</v>
      </c>
      <c r="V1787">
        <v>199607</v>
      </c>
      <c r="W1787">
        <v>1996</v>
      </c>
    </row>
    <row r="1788" spans="1:23" x14ac:dyDescent="0.25">
      <c r="A1788" s="14">
        <v>35255</v>
      </c>
      <c r="B1788" s="3">
        <v>191</v>
      </c>
      <c r="C1788" s="4">
        <v>23.42</v>
      </c>
      <c r="D1788" s="5">
        <v>12.6</v>
      </c>
      <c r="E1788" s="5">
        <v>18.100000000000001</v>
      </c>
      <c r="F1788" s="5">
        <v>5.4</v>
      </c>
      <c r="G1788" s="4">
        <v>59</v>
      </c>
      <c r="H1788" s="4">
        <v>27.2</v>
      </c>
      <c r="I1788" s="4">
        <v>1.3</v>
      </c>
      <c r="J1788" s="4">
        <v>5.8</v>
      </c>
      <c r="K1788" s="4">
        <v>0</v>
      </c>
      <c r="L1788" s="4">
        <v>0</v>
      </c>
      <c r="M1788" s="4">
        <v>0</v>
      </c>
      <c r="N1788" s="5">
        <v>-999</v>
      </c>
      <c r="O1788" s="5">
        <v>14.8</v>
      </c>
      <c r="P1788" s="5">
        <v>-999</v>
      </c>
      <c r="Q1788" s="5">
        <v>-999</v>
      </c>
      <c r="R1788" s="4">
        <v>0.56399999999999995</v>
      </c>
      <c r="S1788" s="34">
        <f>ROUND((0.6105*(EXP((17.273*E1788)/(E1788+237.3))))*(100-H1788)/100,3)</f>
        <v>1.512</v>
      </c>
      <c r="T1788" s="6">
        <f>IF(V1788&lt;V1789,L1788,0)</f>
        <v>0</v>
      </c>
      <c r="U1788" s="6">
        <f>IF(T1788&gt;0,M1788,-999)</f>
        <v>-999</v>
      </c>
      <c r="V1788">
        <v>199607</v>
      </c>
      <c r="W1788">
        <v>1996</v>
      </c>
    </row>
    <row r="1789" spans="1:23" x14ac:dyDescent="0.25">
      <c r="A1789" s="14">
        <v>35256</v>
      </c>
      <c r="B1789" s="3">
        <v>192</v>
      </c>
      <c r="C1789" s="4">
        <v>23.87</v>
      </c>
      <c r="D1789" s="5">
        <v>10</v>
      </c>
      <c r="E1789" s="5">
        <v>17.2</v>
      </c>
      <c r="F1789" s="5">
        <v>2.5</v>
      </c>
      <c r="G1789" s="4">
        <v>68.2</v>
      </c>
      <c r="H1789" s="4">
        <v>40.5</v>
      </c>
      <c r="I1789" s="4">
        <v>0.7</v>
      </c>
      <c r="J1789" s="4">
        <v>3.4</v>
      </c>
      <c r="K1789" s="4">
        <v>0</v>
      </c>
      <c r="L1789" s="4">
        <v>0</v>
      </c>
      <c r="M1789" s="4">
        <v>0</v>
      </c>
      <c r="N1789" s="5">
        <v>-999</v>
      </c>
      <c r="O1789" s="5">
        <v>13.4</v>
      </c>
      <c r="P1789" s="5">
        <v>-999</v>
      </c>
      <c r="Q1789" s="5">
        <v>-999</v>
      </c>
      <c r="R1789" s="4">
        <v>0.79300000000000004</v>
      </c>
      <c r="S1789" s="34">
        <f>ROUND((0.6105*(EXP((17.273*E1789)/(E1789+237.3))))*(100-H1789)/100,3)</f>
        <v>1.167</v>
      </c>
      <c r="T1789" s="6">
        <f>IF(V1789&lt;V1790,L1789,0)</f>
        <v>0</v>
      </c>
      <c r="U1789" s="6">
        <f>IF(T1789&gt;0,M1789,-999)</f>
        <v>-999</v>
      </c>
      <c r="V1789">
        <v>199607</v>
      </c>
      <c r="W1789">
        <v>1996</v>
      </c>
    </row>
    <row r="1790" spans="1:23" x14ac:dyDescent="0.25">
      <c r="A1790" s="14">
        <v>35257</v>
      </c>
      <c r="B1790" s="3">
        <v>193</v>
      </c>
      <c r="C1790" s="4">
        <v>28.5</v>
      </c>
      <c r="D1790" s="5">
        <v>13</v>
      </c>
      <c r="E1790" s="5">
        <v>20.399999999999999</v>
      </c>
      <c r="F1790" s="5">
        <v>5.6</v>
      </c>
      <c r="G1790" s="4">
        <v>47.2</v>
      </c>
      <c r="H1790" s="4">
        <v>24.4</v>
      </c>
      <c r="I1790" s="4">
        <v>0.7</v>
      </c>
      <c r="J1790" s="4">
        <v>3.7</v>
      </c>
      <c r="K1790" s="4">
        <v>0</v>
      </c>
      <c r="L1790" s="4">
        <v>0</v>
      </c>
      <c r="M1790" s="4">
        <v>0</v>
      </c>
      <c r="N1790" s="5">
        <v>-999</v>
      </c>
      <c r="O1790" s="5">
        <v>13.8</v>
      </c>
      <c r="P1790" s="5">
        <v>-999</v>
      </c>
      <c r="Q1790" s="5">
        <v>-999</v>
      </c>
      <c r="R1790" s="4">
        <v>0.58299999999999996</v>
      </c>
      <c r="S1790" s="34">
        <f>ROUND((0.6105*(EXP((17.273*E1790)/(E1790+237.3))))*(100-H1790)/100,3)</f>
        <v>1.8120000000000001</v>
      </c>
      <c r="T1790" s="6">
        <f>IF(V1790&lt;V1791,L1790,0)</f>
        <v>0</v>
      </c>
      <c r="U1790" s="6">
        <f>IF(T1790&gt;0,M1790,-999)</f>
        <v>-999</v>
      </c>
      <c r="V1790">
        <v>199607</v>
      </c>
      <c r="W1790">
        <v>1996</v>
      </c>
    </row>
    <row r="1791" spans="1:23" x14ac:dyDescent="0.25">
      <c r="A1791" s="14">
        <v>35258</v>
      </c>
      <c r="B1791" s="3">
        <v>194</v>
      </c>
      <c r="C1791" s="4">
        <v>28.98</v>
      </c>
      <c r="D1791" s="5">
        <v>16.7</v>
      </c>
      <c r="E1791" s="5">
        <v>25</v>
      </c>
      <c r="F1791" s="5">
        <v>6.9</v>
      </c>
      <c r="G1791" s="4">
        <v>43.9</v>
      </c>
      <c r="H1791" s="4">
        <v>19.7</v>
      </c>
      <c r="I1791" s="4">
        <v>0.6</v>
      </c>
      <c r="J1791" s="4">
        <v>3.6</v>
      </c>
      <c r="K1791" s="4">
        <v>0</v>
      </c>
      <c r="L1791" s="4">
        <v>0</v>
      </c>
      <c r="M1791" s="4">
        <v>0</v>
      </c>
      <c r="N1791" s="5">
        <v>-999</v>
      </c>
      <c r="O1791" s="5">
        <v>15.3</v>
      </c>
      <c r="P1791" s="5">
        <v>-999</v>
      </c>
      <c r="Q1791" s="5">
        <v>-999</v>
      </c>
      <c r="R1791" s="4">
        <v>0.622</v>
      </c>
      <c r="S1791" s="34">
        <f>ROUND((0.6105*(EXP((17.273*E1791)/(E1791+237.3))))*(100-H1791)/100,3)</f>
        <v>2.5430000000000001</v>
      </c>
      <c r="T1791" s="6">
        <f>IF(V1791&lt;V1792,L1791,0)</f>
        <v>0</v>
      </c>
      <c r="U1791" s="6">
        <f>IF(T1791&gt;0,M1791,-999)</f>
        <v>-999</v>
      </c>
      <c r="V1791">
        <v>199607</v>
      </c>
      <c r="W1791">
        <v>1996</v>
      </c>
    </row>
    <row r="1792" spans="1:23" x14ac:dyDescent="0.25">
      <c r="A1792" s="14">
        <v>35259</v>
      </c>
      <c r="B1792" s="3">
        <v>195</v>
      </c>
      <c r="C1792" s="4">
        <v>29.27</v>
      </c>
      <c r="D1792" s="5">
        <v>17.8</v>
      </c>
      <c r="E1792" s="5">
        <v>25.3</v>
      </c>
      <c r="F1792" s="5">
        <v>10</v>
      </c>
      <c r="G1792" s="4">
        <v>37.299999999999997</v>
      </c>
      <c r="H1792" s="4">
        <v>21.3</v>
      </c>
      <c r="I1792" s="4">
        <v>0.7</v>
      </c>
      <c r="J1792" s="4">
        <v>3.2</v>
      </c>
      <c r="K1792" s="4">
        <v>0</v>
      </c>
      <c r="L1792" s="4">
        <v>0</v>
      </c>
      <c r="M1792" s="4">
        <v>0</v>
      </c>
      <c r="N1792" s="5">
        <v>-999</v>
      </c>
      <c r="O1792" s="5">
        <v>16.2</v>
      </c>
      <c r="P1792" s="5">
        <v>-999</v>
      </c>
      <c r="Q1792" s="5">
        <v>-999</v>
      </c>
      <c r="R1792" s="4">
        <v>0.68600000000000005</v>
      </c>
      <c r="S1792" s="34">
        <f>ROUND((0.6105*(EXP((17.273*E1792)/(E1792+237.3))))*(100-H1792)/100,3)</f>
        <v>2.5369999999999999</v>
      </c>
      <c r="T1792" s="6">
        <f>IF(V1792&lt;V1793,L1792,0)</f>
        <v>0</v>
      </c>
      <c r="U1792" s="6">
        <f>IF(T1792&gt;0,M1792,-999)</f>
        <v>-999</v>
      </c>
      <c r="V1792">
        <v>199607</v>
      </c>
      <c r="W1792">
        <v>1996</v>
      </c>
    </row>
    <row r="1793" spans="1:23" x14ac:dyDescent="0.25">
      <c r="A1793" s="14">
        <v>35260</v>
      </c>
      <c r="B1793" s="3">
        <v>196</v>
      </c>
      <c r="C1793" s="4">
        <v>28.64</v>
      </c>
      <c r="D1793" s="5">
        <v>19.8</v>
      </c>
      <c r="E1793" s="5">
        <v>27.7</v>
      </c>
      <c r="F1793" s="5">
        <v>11</v>
      </c>
      <c r="G1793" s="4">
        <v>39</v>
      </c>
      <c r="H1793" s="4">
        <v>23.4</v>
      </c>
      <c r="I1793" s="4">
        <v>0.6</v>
      </c>
      <c r="J1793" s="4">
        <v>3.5</v>
      </c>
      <c r="K1793" s="4">
        <v>0</v>
      </c>
      <c r="L1793" s="4">
        <v>0</v>
      </c>
      <c r="M1793" s="4">
        <v>0</v>
      </c>
      <c r="N1793" s="5">
        <v>-999</v>
      </c>
      <c r="O1793" s="5">
        <v>17.100000000000001</v>
      </c>
      <c r="P1793" s="5">
        <v>-999</v>
      </c>
      <c r="Q1793" s="5">
        <v>-999</v>
      </c>
      <c r="R1793" s="4">
        <v>0.86599999999999999</v>
      </c>
      <c r="S1793" s="34">
        <f>ROUND((0.6105*(EXP((17.273*E1793)/(E1793+237.3))))*(100-H1793)/100,3)</f>
        <v>2.8450000000000002</v>
      </c>
      <c r="T1793" s="6">
        <f>IF(V1793&lt;V1794,L1793,0)</f>
        <v>0</v>
      </c>
      <c r="U1793" s="6">
        <f>IF(T1793&gt;0,M1793,-999)</f>
        <v>-999</v>
      </c>
      <c r="V1793">
        <v>199607</v>
      </c>
      <c r="W1793">
        <v>1996</v>
      </c>
    </row>
    <row r="1794" spans="1:23" x14ac:dyDescent="0.25">
      <c r="A1794" s="14">
        <v>35261</v>
      </c>
      <c r="B1794" s="3">
        <v>197</v>
      </c>
      <c r="C1794" s="4">
        <v>27.37</v>
      </c>
      <c r="D1794" s="5">
        <v>18.600000000000001</v>
      </c>
      <c r="E1794" s="5">
        <v>25.9</v>
      </c>
      <c r="F1794" s="5">
        <v>11.9</v>
      </c>
      <c r="G1794" s="4">
        <v>37.1</v>
      </c>
      <c r="H1794" s="4">
        <v>20.6</v>
      </c>
      <c r="I1794" s="4">
        <v>1.1000000000000001</v>
      </c>
      <c r="J1794" s="4">
        <v>3.7</v>
      </c>
      <c r="K1794" s="4">
        <v>0</v>
      </c>
      <c r="L1794" s="4">
        <v>0</v>
      </c>
      <c r="M1794" s="4">
        <v>0</v>
      </c>
      <c r="N1794" s="5">
        <v>-999</v>
      </c>
      <c r="O1794" s="5">
        <v>17.3</v>
      </c>
      <c r="P1794" s="5">
        <v>-999</v>
      </c>
      <c r="Q1794" s="5">
        <v>-999</v>
      </c>
      <c r="R1794" s="4">
        <v>0.69</v>
      </c>
      <c r="S1794" s="34">
        <f>ROUND((0.6105*(EXP((17.273*E1794)/(E1794+237.3))))*(100-H1794)/100,3)</f>
        <v>2.653</v>
      </c>
      <c r="T1794" s="6">
        <f>IF(V1794&lt;V1795,L1794,0)</f>
        <v>0</v>
      </c>
      <c r="U1794" s="6">
        <f>IF(T1794&gt;0,M1794,-999)</f>
        <v>-999</v>
      </c>
      <c r="V1794">
        <v>199607</v>
      </c>
      <c r="W1794">
        <v>1996</v>
      </c>
    </row>
    <row r="1795" spans="1:23" x14ac:dyDescent="0.25">
      <c r="A1795" s="14">
        <v>35262</v>
      </c>
      <c r="B1795" s="3">
        <v>198</v>
      </c>
      <c r="C1795" s="4">
        <v>21.79</v>
      </c>
      <c r="D1795" s="5">
        <v>12.1</v>
      </c>
      <c r="E1795" s="5">
        <v>19.100000000000001</v>
      </c>
      <c r="F1795" s="5">
        <v>4.9000000000000004</v>
      </c>
      <c r="G1795" s="4">
        <v>54.9</v>
      </c>
      <c r="H1795" s="4">
        <v>34.200000000000003</v>
      </c>
      <c r="I1795" s="4">
        <v>1.1000000000000001</v>
      </c>
      <c r="J1795" s="4">
        <v>4.4000000000000004</v>
      </c>
      <c r="K1795" s="4">
        <v>0</v>
      </c>
      <c r="L1795" s="4">
        <v>0</v>
      </c>
      <c r="M1795" s="4">
        <v>0</v>
      </c>
      <c r="N1795" s="5">
        <v>-999</v>
      </c>
      <c r="O1795" s="5">
        <v>15.4</v>
      </c>
      <c r="P1795" s="5">
        <v>-999</v>
      </c>
      <c r="Q1795" s="5">
        <v>-999</v>
      </c>
      <c r="R1795" s="4">
        <v>0.75800000000000001</v>
      </c>
      <c r="S1795" s="34">
        <f>ROUND((0.6105*(EXP((17.273*E1795)/(E1795+237.3))))*(100-H1795)/100,3)</f>
        <v>1.4550000000000001</v>
      </c>
      <c r="T1795" s="6">
        <f>IF(V1795&lt;V1796,L1795,0)</f>
        <v>0</v>
      </c>
      <c r="U1795" s="6">
        <f>IF(T1795&gt;0,M1795,-999)</f>
        <v>-999</v>
      </c>
      <c r="V1795">
        <v>199607</v>
      </c>
      <c r="W1795">
        <v>1996</v>
      </c>
    </row>
    <row r="1796" spans="1:23" x14ac:dyDescent="0.25">
      <c r="A1796" s="14">
        <v>35263</v>
      </c>
      <c r="B1796" s="3">
        <v>199</v>
      </c>
      <c r="C1796" s="4">
        <v>10.1</v>
      </c>
      <c r="D1796" s="5">
        <v>8.1999999999999993</v>
      </c>
      <c r="E1796" s="5">
        <v>16.2</v>
      </c>
      <c r="F1796" s="5">
        <v>0.7</v>
      </c>
      <c r="G1796" s="4">
        <v>78.2</v>
      </c>
      <c r="H1796" s="4">
        <v>46.8</v>
      </c>
      <c r="I1796" s="4">
        <v>1.1000000000000001</v>
      </c>
      <c r="J1796" s="4">
        <v>5.0999999999999996</v>
      </c>
      <c r="K1796" s="4">
        <v>19.8</v>
      </c>
      <c r="L1796" s="4">
        <v>0</v>
      </c>
      <c r="M1796" s="4">
        <v>0</v>
      </c>
      <c r="N1796" s="5">
        <v>-999</v>
      </c>
      <c r="O1796" s="5">
        <v>12.2</v>
      </c>
      <c r="P1796" s="5">
        <v>-999</v>
      </c>
      <c r="Q1796" s="5">
        <v>-999</v>
      </c>
      <c r="R1796" s="4">
        <v>0.86299999999999999</v>
      </c>
      <c r="S1796" s="34">
        <f>ROUND((0.6105*(EXP((17.273*E1796)/(E1796+237.3))))*(100-H1796)/100,3)</f>
        <v>0.97899999999999998</v>
      </c>
      <c r="T1796" s="6">
        <f>IF(V1796&lt;V1797,L1796,0)</f>
        <v>0</v>
      </c>
      <c r="U1796" s="6">
        <f>IF(T1796&gt;0,M1796,-999)</f>
        <v>-999</v>
      </c>
      <c r="V1796">
        <v>199607</v>
      </c>
      <c r="W1796">
        <v>1996</v>
      </c>
    </row>
    <row r="1797" spans="1:23" x14ac:dyDescent="0.25">
      <c r="A1797" s="14">
        <v>35264</v>
      </c>
      <c r="B1797" s="3">
        <v>200</v>
      </c>
      <c r="C1797" s="4">
        <v>11.3</v>
      </c>
      <c r="D1797" s="5">
        <v>2.9</v>
      </c>
      <c r="E1797" s="5">
        <v>7.9</v>
      </c>
      <c r="F1797" s="5">
        <v>0</v>
      </c>
      <c r="G1797" s="4">
        <v>96</v>
      </c>
      <c r="H1797" s="4">
        <v>78.3</v>
      </c>
      <c r="I1797" s="4">
        <v>1</v>
      </c>
      <c r="J1797" s="4">
        <v>4.5999999999999996</v>
      </c>
      <c r="K1797" s="4">
        <v>5.0999999999999996</v>
      </c>
      <c r="L1797" s="4">
        <v>0</v>
      </c>
      <c r="M1797" s="4">
        <v>0</v>
      </c>
      <c r="N1797" s="5">
        <v>-999</v>
      </c>
      <c r="O1797" s="5">
        <v>9</v>
      </c>
      <c r="P1797" s="5">
        <v>-999</v>
      </c>
      <c r="Q1797" s="5">
        <v>-999</v>
      </c>
      <c r="R1797" s="4">
        <v>0.83199999999999996</v>
      </c>
      <c r="S1797" s="34">
        <f>ROUND((0.6105*(EXP((17.273*E1797)/(E1797+237.3))))*(100-H1797)/100,3)</f>
        <v>0.23100000000000001</v>
      </c>
      <c r="T1797" s="6">
        <f>IF(V1797&lt;V1798,L1797,0)</f>
        <v>0</v>
      </c>
      <c r="U1797" s="6">
        <f>IF(T1797&gt;0,M1797,-999)</f>
        <v>-999</v>
      </c>
      <c r="V1797">
        <v>199607</v>
      </c>
      <c r="W1797">
        <v>1996</v>
      </c>
    </row>
    <row r="1798" spans="1:23" x14ac:dyDescent="0.25">
      <c r="A1798" s="14">
        <v>35265</v>
      </c>
      <c r="B1798" s="3">
        <v>201</v>
      </c>
      <c r="C1798" s="4">
        <v>13.9</v>
      </c>
      <c r="D1798" s="5">
        <v>3.5</v>
      </c>
      <c r="E1798" s="5">
        <v>8</v>
      </c>
      <c r="F1798" s="5">
        <v>0.1</v>
      </c>
      <c r="G1798" s="4">
        <v>95.1</v>
      </c>
      <c r="H1798" s="4">
        <v>73.5</v>
      </c>
      <c r="I1798" s="4">
        <v>1.3</v>
      </c>
      <c r="J1798" s="4">
        <v>5</v>
      </c>
      <c r="K1798" s="4">
        <v>9.9</v>
      </c>
      <c r="L1798" s="4">
        <v>0</v>
      </c>
      <c r="M1798" s="4">
        <v>0</v>
      </c>
      <c r="N1798" s="5">
        <v>-999</v>
      </c>
      <c r="O1798" s="5">
        <v>7.9</v>
      </c>
      <c r="P1798" s="5">
        <v>-999</v>
      </c>
      <c r="Q1798" s="5">
        <v>-999</v>
      </c>
      <c r="R1798" s="4">
        <v>0.78800000000000003</v>
      </c>
      <c r="S1798" s="34">
        <f>ROUND((0.6105*(EXP((17.273*E1798)/(E1798+237.3))))*(100-H1798)/100,3)</f>
        <v>0.28399999999999997</v>
      </c>
      <c r="T1798" s="6">
        <f>IF(V1798&lt;V1799,L1798,0)</f>
        <v>0</v>
      </c>
      <c r="U1798" s="6">
        <f>IF(T1798&gt;0,M1798,-999)</f>
        <v>-999</v>
      </c>
      <c r="V1798">
        <v>199607</v>
      </c>
      <c r="W1798">
        <v>1996</v>
      </c>
    </row>
    <row r="1799" spans="1:23" x14ac:dyDescent="0.25">
      <c r="A1799" s="14">
        <v>35266</v>
      </c>
      <c r="B1799" s="3">
        <v>202</v>
      </c>
      <c r="C1799" s="4">
        <v>17.170000000000002</v>
      </c>
      <c r="D1799" s="5">
        <v>6.4</v>
      </c>
      <c r="E1799" s="5">
        <v>14.3</v>
      </c>
      <c r="F1799" s="5">
        <v>0.5</v>
      </c>
      <c r="G1799" s="4">
        <v>84.7</v>
      </c>
      <c r="H1799" s="4">
        <v>57.5</v>
      </c>
      <c r="I1799" s="4">
        <v>0.9</v>
      </c>
      <c r="J1799" s="4">
        <v>3.7</v>
      </c>
      <c r="K1799" s="4">
        <v>0.3</v>
      </c>
      <c r="L1799" s="4">
        <v>0</v>
      </c>
      <c r="M1799" s="4">
        <v>0</v>
      </c>
      <c r="N1799" s="5">
        <v>-999</v>
      </c>
      <c r="O1799" s="5">
        <v>10.1</v>
      </c>
      <c r="P1799" s="5">
        <v>-999</v>
      </c>
      <c r="Q1799" s="5">
        <v>-999</v>
      </c>
      <c r="R1799" s="4">
        <v>0.93700000000000006</v>
      </c>
      <c r="S1799" s="34">
        <f>ROUND((0.6105*(EXP((17.273*E1799)/(E1799+237.3))))*(100-H1799)/100,3)</f>
        <v>0.69299999999999995</v>
      </c>
      <c r="T1799" s="6">
        <f>IF(V1799&lt;V1800,L1799,0)</f>
        <v>0</v>
      </c>
      <c r="U1799" s="6">
        <f>IF(T1799&gt;0,M1799,-999)</f>
        <v>-999</v>
      </c>
      <c r="V1799">
        <v>199607</v>
      </c>
      <c r="W1799">
        <v>1996</v>
      </c>
    </row>
    <row r="1800" spans="1:23" x14ac:dyDescent="0.25">
      <c r="A1800" s="14">
        <v>35267</v>
      </c>
      <c r="B1800" s="3">
        <v>203</v>
      </c>
      <c r="C1800" s="4">
        <v>18.760000000000002</v>
      </c>
      <c r="D1800" s="5">
        <v>10.1</v>
      </c>
      <c r="E1800" s="5">
        <v>18.2</v>
      </c>
      <c r="F1800" s="5">
        <v>1.8</v>
      </c>
      <c r="G1800" s="4">
        <v>75.099999999999994</v>
      </c>
      <c r="H1800" s="4">
        <v>40.5</v>
      </c>
      <c r="I1800" s="4">
        <v>0.4</v>
      </c>
      <c r="J1800" s="4">
        <v>2.9</v>
      </c>
      <c r="K1800" s="4">
        <v>0</v>
      </c>
      <c r="L1800" s="4">
        <v>0</v>
      </c>
      <c r="M1800" s="4">
        <v>0</v>
      </c>
      <c r="N1800" s="5">
        <v>-999</v>
      </c>
      <c r="O1800" s="5">
        <v>11.1</v>
      </c>
      <c r="P1800" s="5">
        <v>-999</v>
      </c>
      <c r="Q1800" s="5">
        <v>-999</v>
      </c>
      <c r="R1800" s="4">
        <v>0.84699999999999998</v>
      </c>
      <c r="S1800" s="34">
        <f>ROUND((0.6105*(EXP((17.273*E1800)/(E1800+237.3))))*(100-H1800)/100,3)</f>
        <v>1.2430000000000001</v>
      </c>
      <c r="T1800" s="6">
        <f>IF(V1800&lt;V1801,L1800,0)</f>
        <v>0</v>
      </c>
      <c r="U1800" s="6">
        <f>IF(T1800&gt;0,M1800,-999)</f>
        <v>-999</v>
      </c>
      <c r="V1800">
        <v>199607</v>
      </c>
      <c r="W1800">
        <v>1996</v>
      </c>
    </row>
    <row r="1801" spans="1:23" x14ac:dyDescent="0.25">
      <c r="A1801" s="14">
        <v>35268</v>
      </c>
      <c r="B1801" s="3">
        <v>204</v>
      </c>
      <c r="C1801" s="4">
        <v>28.2</v>
      </c>
      <c r="D1801" s="5">
        <v>15.5</v>
      </c>
      <c r="E1801" s="5">
        <v>23.9</v>
      </c>
      <c r="F1801" s="5">
        <v>6.2</v>
      </c>
      <c r="G1801" s="4">
        <v>58.6</v>
      </c>
      <c r="H1801" s="4">
        <v>28</v>
      </c>
      <c r="I1801" s="4">
        <v>0.6</v>
      </c>
      <c r="J1801" s="4">
        <v>3.4</v>
      </c>
      <c r="K1801" s="4">
        <v>0</v>
      </c>
      <c r="L1801" s="4">
        <v>0</v>
      </c>
      <c r="M1801" s="4">
        <v>0</v>
      </c>
      <c r="N1801" s="5">
        <v>-999</v>
      </c>
      <c r="O1801" s="5">
        <v>14</v>
      </c>
      <c r="P1801" s="5">
        <v>-999</v>
      </c>
      <c r="Q1801" s="5">
        <v>-999</v>
      </c>
      <c r="R1801" s="4">
        <v>0.83099999999999996</v>
      </c>
      <c r="S1801" s="34">
        <f>ROUND((0.6105*(EXP((17.273*E1801)/(E1801+237.3))))*(100-H1801)/100,3)</f>
        <v>2.1349999999999998</v>
      </c>
      <c r="T1801" s="6">
        <f>IF(V1801&lt;V1802,L1801,0)</f>
        <v>0</v>
      </c>
      <c r="U1801" s="6">
        <f>IF(T1801&gt;0,M1801,-999)</f>
        <v>-999</v>
      </c>
      <c r="V1801">
        <v>199607</v>
      </c>
      <c r="W1801">
        <v>1996</v>
      </c>
    </row>
    <row r="1802" spans="1:23" x14ac:dyDescent="0.25">
      <c r="A1802" s="14">
        <v>35269</v>
      </c>
      <c r="B1802" s="3">
        <v>205</v>
      </c>
      <c r="C1802" s="4">
        <v>27.67</v>
      </c>
      <c r="D1802" s="5">
        <v>17.600000000000001</v>
      </c>
      <c r="E1802" s="5">
        <v>25</v>
      </c>
      <c r="F1802" s="5">
        <v>9.1999999999999993</v>
      </c>
      <c r="G1802" s="4">
        <v>50.9</v>
      </c>
      <c r="H1802" s="4">
        <v>29.2</v>
      </c>
      <c r="I1802" s="4">
        <v>0.6</v>
      </c>
      <c r="J1802" s="4">
        <v>3</v>
      </c>
      <c r="K1802" s="4">
        <v>0</v>
      </c>
      <c r="L1802" s="4">
        <v>0</v>
      </c>
      <c r="M1802" s="4">
        <v>0</v>
      </c>
      <c r="N1802" s="5">
        <v>-999</v>
      </c>
      <c r="O1802" s="5">
        <v>15.7</v>
      </c>
      <c r="P1802" s="5">
        <v>-999</v>
      </c>
      <c r="Q1802" s="5">
        <v>-999</v>
      </c>
      <c r="R1802" s="4">
        <v>0.92400000000000004</v>
      </c>
      <c r="S1802" s="34">
        <f>ROUND((0.6105*(EXP((17.273*E1802)/(E1802+237.3))))*(100-H1802)/100,3)</f>
        <v>2.242</v>
      </c>
      <c r="T1802" s="6">
        <f>IF(V1802&lt;V1803,L1802,0)</f>
        <v>0</v>
      </c>
      <c r="U1802" s="6">
        <f>IF(T1802&gt;0,M1802,-999)</f>
        <v>-999</v>
      </c>
      <c r="V1802">
        <v>199607</v>
      </c>
      <c r="W1802">
        <v>1996</v>
      </c>
    </row>
    <row r="1803" spans="1:23" x14ac:dyDescent="0.25">
      <c r="A1803" s="14">
        <v>35270</v>
      </c>
      <c r="B1803" s="3">
        <v>206</v>
      </c>
      <c r="C1803" s="4">
        <v>22.47</v>
      </c>
      <c r="D1803" s="5">
        <v>18.399999999999999</v>
      </c>
      <c r="E1803" s="5">
        <v>25.6</v>
      </c>
      <c r="F1803" s="5">
        <v>11.1</v>
      </c>
      <c r="G1803" s="4">
        <v>47.7</v>
      </c>
      <c r="H1803" s="4">
        <v>25.3</v>
      </c>
      <c r="I1803" s="4">
        <v>0.7</v>
      </c>
      <c r="J1803" s="4">
        <v>3</v>
      </c>
      <c r="K1803" s="4">
        <v>1.3</v>
      </c>
      <c r="L1803" s="4">
        <v>0</v>
      </c>
      <c r="M1803" s="4">
        <v>0</v>
      </c>
      <c r="N1803" s="5">
        <v>-999</v>
      </c>
      <c r="O1803" s="5">
        <v>15.9</v>
      </c>
      <c r="P1803" s="5">
        <v>-999</v>
      </c>
      <c r="Q1803" s="5">
        <v>-999</v>
      </c>
      <c r="R1803" s="4">
        <v>0.82799999999999996</v>
      </c>
      <c r="S1803" s="34">
        <f>ROUND((0.6105*(EXP((17.273*E1803)/(E1803+237.3))))*(100-H1803)/100,3)</f>
        <v>2.452</v>
      </c>
      <c r="T1803" s="6">
        <f>IF(V1803&lt;V1804,L1803,0)</f>
        <v>0</v>
      </c>
      <c r="U1803" s="6">
        <f>IF(T1803&gt;0,M1803,-999)</f>
        <v>-999</v>
      </c>
      <c r="V1803">
        <v>199607</v>
      </c>
      <c r="W1803">
        <v>1996</v>
      </c>
    </row>
    <row r="1804" spans="1:23" x14ac:dyDescent="0.25">
      <c r="A1804" s="14">
        <v>35271</v>
      </c>
      <c r="B1804" s="3">
        <v>207</v>
      </c>
      <c r="C1804" s="4">
        <v>27.68</v>
      </c>
      <c r="D1804" s="5">
        <v>16.5</v>
      </c>
      <c r="E1804" s="5">
        <v>23.1</v>
      </c>
      <c r="F1804" s="5">
        <v>9.3000000000000007</v>
      </c>
      <c r="G1804" s="4">
        <v>52.4</v>
      </c>
      <c r="H1804" s="4">
        <v>29.4</v>
      </c>
      <c r="I1804" s="4">
        <v>0.8</v>
      </c>
      <c r="J1804" s="4">
        <v>3.4</v>
      </c>
      <c r="K1804" s="4">
        <v>0</v>
      </c>
      <c r="L1804" s="4">
        <v>0</v>
      </c>
      <c r="M1804" s="4">
        <v>0</v>
      </c>
      <c r="N1804" s="5">
        <v>-999</v>
      </c>
      <c r="O1804" s="5">
        <v>16.2</v>
      </c>
      <c r="P1804" s="5">
        <v>-999</v>
      </c>
      <c r="Q1804" s="5">
        <v>-999</v>
      </c>
      <c r="R1804" s="4">
        <v>0.82899999999999996</v>
      </c>
      <c r="S1804" s="34">
        <f>ROUND((0.6105*(EXP((17.273*E1804)/(E1804+237.3))))*(100-H1804)/100,3)</f>
        <v>1.9950000000000001</v>
      </c>
      <c r="T1804" s="6">
        <f>IF(V1804&lt;V1805,L1804,0)</f>
        <v>0</v>
      </c>
      <c r="U1804" s="6">
        <f>IF(T1804&gt;0,M1804,-999)</f>
        <v>-999</v>
      </c>
      <c r="V1804">
        <v>199607</v>
      </c>
      <c r="W1804">
        <v>1996</v>
      </c>
    </row>
    <row r="1805" spans="1:23" x14ac:dyDescent="0.25">
      <c r="A1805" s="14">
        <v>35272</v>
      </c>
      <c r="B1805" s="3">
        <v>208</v>
      </c>
      <c r="C1805" s="4">
        <v>27.01</v>
      </c>
      <c r="D1805" s="5">
        <v>18.2</v>
      </c>
      <c r="E1805" s="5">
        <v>25.8</v>
      </c>
      <c r="F1805" s="5">
        <v>9.6999999999999993</v>
      </c>
      <c r="G1805" s="4">
        <v>45</v>
      </c>
      <c r="H1805" s="4">
        <v>23.7</v>
      </c>
      <c r="I1805" s="4">
        <v>0.7</v>
      </c>
      <c r="J1805" s="4">
        <v>3.3</v>
      </c>
      <c r="K1805" s="4">
        <v>0</v>
      </c>
      <c r="L1805" s="4">
        <v>0</v>
      </c>
      <c r="M1805" s="4">
        <v>0</v>
      </c>
      <c r="N1805" s="5">
        <v>-999</v>
      </c>
      <c r="O1805" s="5">
        <v>16.5</v>
      </c>
      <c r="P1805" s="5">
        <v>-999</v>
      </c>
      <c r="Q1805" s="5">
        <v>-999</v>
      </c>
      <c r="R1805" s="4">
        <v>0.78600000000000003</v>
      </c>
      <c r="S1805" s="34">
        <f>ROUND((0.6105*(EXP((17.273*E1805)/(E1805+237.3))))*(100-H1805)/100,3)</f>
        <v>2.5339999999999998</v>
      </c>
      <c r="T1805" s="6">
        <f>IF(V1805&lt;V1806,L1805,0)</f>
        <v>0</v>
      </c>
      <c r="U1805" s="6">
        <f>IF(T1805&gt;0,M1805,-999)</f>
        <v>-999</v>
      </c>
      <c r="V1805">
        <v>199607</v>
      </c>
      <c r="W1805">
        <v>1996</v>
      </c>
    </row>
    <row r="1806" spans="1:23" x14ac:dyDescent="0.25">
      <c r="A1806" s="14">
        <v>35273</v>
      </c>
      <c r="B1806" s="3">
        <v>209</v>
      </c>
      <c r="C1806" s="4">
        <v>27.65</v>
      </c>
      <c r="D1806" s="5">
        <v>19.7</v>
      </c>
      <c r="E1806" s="5">
        <v>27</v>
      </c>
      <c r="F1806" s="5">
        <v>11.2</v>
      </c>
      <c r="G1806" s="4">
        <v>41.7</v>
      </c>
      <c r="H1806" s="4">
        <v>23</v>
      </c>
      <c r="I1806" s="4">
        <v>0.6</v>
      </c>
      <c r="J1806" s="4">
        <v>3.4</v>
      </c>
      <c r="K1806" s="4">
        <v>0</v>
      </c>
      <c r="L1806" s="4">
        <v>0</v>
      </c>
      <c r="M1806" s="4">
        <v>0</v>
      </c>
      <c r="N1806" s="5">
        <v>-999</v>
      </c>
      <c r="O1806" s="5">
        <v>17.399999999999999</v>
      </c>
      <c r="P1806" s="5">
        <v>-999</v>
      </c>
      <c r="Q1806" s="5">
        <v>-999</v>
      </c>
      <c r="R1806" s="4">
        <v>0.82099999999999995</v>
      </c>
      <c r="S1806" s="34">
        <f>ROUND((0.6105*(EXP((17.273*E1806)/(E1806+237.3))))*(100-H1806)/100,3)</f>
        <v>2.7450000000000001</v>
      </c>
      <c r="T1806" s="6">
        <f>IF(V1806&lt;V1807,L1806,0)</f>
        <v>0</v>
      </c>
      <c r="U1806" s="6">
        <f>IF(T1806&gt;0,M1806,-999)</f>
        <v>-999</v>
      </c>
      <c r="V1806">
        <v>199607</v>
      </c>
      <c r="W1806">
        <v>1996</v>
      </c>
    </row>
    <row r="1807" spans="1:23" x14ac:dyDescent="0.25">
      <c r="A1807" s="14">
        <v>35274</v>
      </c>
      <c r="B1807" s="3">
        <v>210</v>
      </c>
      <c r="C1807" s="4">
        <v>23.7</v>
      </c>
      <c r="D1807" s="5">
        <v>20.7</v>
      </c>
      <c r="E1807" s="5">
        <v>28.5</v>
      </c>
      <c r="F1807" s="5">
        <v>13.2</v>
      </c>
      <c r="G1807" s="4">
        <v>41.6</v>
      </c>
      <c r="H1807" s="4">
        <v>25.6</v>
      </c>
      <c r="I1807" s="4">
        <v>0.9</v>
      </c>
      <c r="J1807" s="4">
        <v>3.1</v>
      </c>
      <c r="K1807" s="4">
        <v>0.3</v>
      </c>
      <c r="L1807" s="4">
        <v>0</v>
      </c>
      <c r="M1807" s="4">
        <v>0</v>
      </c>
      <c r="N1807" s="5">
        <v>-999</v>
      </c>
      <c r="O1807" s="5">
        <v>17.899999999999999</v>
      </c>
      <c r="P1807" s="5">
        <v>-999</v>
      </c>
      <c r="Q1807" s="5">
        <v>-999</v>
      </c>
      <c r="R1807" s="4">
        <v>0.99399999999999999</v>
      </c>
      <c r="S1807" s="34">
        <f>ROUND((0.6105*(EXP((17.273*E1807)/(E1807+237.3))))*(100-H1807)/100,3)</f>
        <v>2.895</v>
      </c>
      <c r="T1807" s="6">
        <f>IF(V1807&lt;V1808,L1807,0)</f>
        <v>0</v>
      </c>
      <c r="U1807" s="6">
        <f>IF(T1807&gt;0,M1807,-999)</f>
        <v>-999</v>
      </c>
      <c r="V1807">
        <v>199607</v>
      </c>
      <c r="W1807">
        <v>1996</v>
      </c>
    </row>
    <row r="1808" spans="1:23" x14ac:dyDescent="0.25">
      <c r="A1808" s="14">
        <v>35275</v>
      </c>
      <c r="B1808" s="3">
        <v>211</v>
      </c>
      <c r="C1808" s="4">
        <v>11.27</v>
      </c>
      <c r="D1808" s="5">
        <v>16.899999999999999</v>
      </c>
      <c r="E1808" s="5">
        <v>22.8</v>
      </c>
      <c r="F1808" s="5">
        <v>12.1</v>
      </c>
      <c r="G1808" s="4">
        <v>76.2</v>
      </c>
      <c r="H1808" s="4">
        <v>48.1</v>
      </c>
      <c r="I1808" s="4">
        <v>0.4</v>
      </c>
      <c r="J1808" s="4">
        <v>1.7</v>
      </c>
      <c r="K1808" s="4">
        <v>0</v>
      </c>
      <c r="L1808" s="4">
        <v>0</v>
      </c>
      <c r="M1808" s="4">
        <v>0</v>
      </c>
      <c r="N1808" s="5">
        <v>-999</v>
      </c>
      <c r="O1808" s="5">
        <v>18.600000000000001</v>
      </c>
      <c r="P1808" s="5">
        <v>-999</v>
      </c>
      <c r="Q1808" s="5">
        <v>-999</v>
      </c>
      <c r="R1808" s="4">
        <v>1.335</v>
      </c>
      <c r="S1808" s="34">
        <f>ROUND((0.6105*(EXP((17.273*E1808)/(E1808+237.3))))*(100-H1808)/100,3)</f>
        <v>1.44</v>
      </c>
      <c r="T1808" s="6">
        <f>IF(V1808&lt;V1809,L1808,0)</f>
        <v>0</v>
      </c>
      <c r="U1808" s="6">
        <f>IF(T1808&gt;0,M1808,-999)</f>
        <v>-999</v>
      </c>
      <c r="V1808">
        <v>199607</v>
      </c>
      <c r="W1808">
        <v>1996</v>
      </c>
    </row>
    <row r="1809" spans="1:23" x14ac:dyDescent="0.25">
      <c r="A1809" s="14">
        <v>35276</v>
      </c>
      <c r="B1809" s="3">
        <v>212</v>
      </c>
      <c r="C1809" s="4">
        <v>21.16</v>
      </c>
      <c r="D1809" s="5">
        <v>15.6</v>
      </c>
      <c r="E1809" s="5">
        <v>22.2</v>
      </c>
      <c r="F1809" s="5">
        <v>8.9</v>
      </c>
      <c r="G1809" s="4">
        <v>68.400000000000006</v>
      </c>
      <c r="H1809" s="4">
        <v>37.700000000000003</v>
      </c>
      <c r="I1809" s="4">
        <v>0.9</v>
      </c>
      <c r="J1809" s="4">
        <v>4.4000000000000004</v>
      </c>
      <c r="K1809" s="4">
        <v>0</v>
      </c>
      <c r="L1809" s="4">
        <v>0</v>
      </c>
      <c r="M1809" s="4">
        <v>0</v>
      </c>
      <c r="N1809" s="5">
        <v>-999</v>
      </c>
      <c r="O1809" s="5">
        <v>16.2</v>
      </c>
      <c r="P1809" s="5">
        <v>-999</v>
      </c>
      <c r="Q1809" s="5">
        <v>-999</v>
      </c>
      <c r="R1809" s="4">
        <v>1.006</v>
      </c>
      <c r="S1809" s="34">
        <f>ROUND((0.6105*(EXP((17.273*E1809)/(E1809+237.3))))*(100-H1809)/100,3)</f>
        <v>1.667</v>
      </c>
      <c r="T1809" s="6">
        <f>IF(V1809&lt;V1810,L1809,0)</f>
        <v>0</v>
      </c>
      <c r="U1809" s="6">
        <f>IF(T1809&gt;0,M1809,-999)</f>
        <v>-999</v>
      </c>
      <c r="V1809">
        <v>199607</v>
      </c>
      <c r="W1809">
        <v>1996</v>
      </c>
    </row>
    <row r="1810" spans="1:23" x14ac:dyDescent="0.25">
      <c r="A1810" s="14">
        <v>35277</v>
      </c>
      <c r="B1810" s="3">
        <v>213</v>
      </c>
      <c r="C1810" s="4">
        <v>27.33</v>
      </c>
      <c r="D1810" s="5">
        <v>13.1</v>
      </c>
      <c r="E1810" s="5">
        <v>21.2</v>
      </c>
      <c r="F1810" s="5">
        <v>3.8</v>
      </c>
      <c r="G1810" s="4">
        <v>41.7</v>
      </c>
      <c r="H1810" s="4">
        <v>22.1</v>
      </c>
      <c r="I1810" s="4">
        <v>0.6</v>
      </c>
      <c r="J1810" s="4">
        <v>3.2</v>
      </c>
      <c r="K1810" s="4">
        <v>0</v>
      </c>
      <c r="L1810" s="4">
        <v>0</v>
      </c>
      <c r="M1810" s="4">
        <v>0</v>
      </c>
      <c r="N1810" s="5">
        <v>-999</v>
      </c>
      <c r="O1810" s="5">
        <v>15.3</v>
      </c>
      <c r="P1810" s="5">
        <v>-999</v>
      </c>
      <c r="Q1810" s="5">
        <v>-999</v>
      </c>
      <c r="R1810" s="4">
        <v>0.55600000000000005</v>
      </c>
      <c r="S1810" s="34">
        <f>ROUND((0.6105*(EXP((17.273*E1810)/(E1810+237.3))))*(100-H1810)/100,3)</f>
        <v>1.9610000000000001</v>
      </c>
      <c r="T1810" s="6">
        <f>IF(V1810&lt;V1811,L1810,0)</f>
        <v>0</v>
      </c>
      <c r="U1810" s="6">
        <f>IF(T1810&gt;0,M1810,-999)</f>
        <v>-999</v>
      </c>
      <c r="V1810">
        <v>199607</v>
      </c>
      <c r="W1810">
        <v>1996</v>
      </c>
    </row>
    <row r="1811" spans="1:23" x14ac:dyDescent="0.25">
      <c r="A1811" s="14">
        <v>35278</v>
      </c>
      <c r="B1811" s="3">
        <v>214</v>
      </c>
      <c r="C1811" s="4">
        <v>27.24</v>
      </c>
      <c r="D1811" s="5">
        <v>14</v>
      </c>
      <c r="E1811" s="5">
        <v>21.6</v>
      </c>
      <c r="F1811" s="5">
        <v>5.8</v>
      </c>
      <c r="G1811" s="4">
        <v>44.8</v>
      </c>
      <c r="H1811" s="4">
        <v>22.5</v>
      </c>
      <c r="I1811" s="4">
        <v>0.9</v>
      </c>
      <c r="J1811" s="4">
        <v>3.9</v>
      </c>
      <c r="K1811" s="4">
        <v>0</v>
      </c>
      <c r="L1811" s="4">
        <v>0</v>
      </c>
      <c r="M1811" s="4">
        <v>0</v>
      </c>
      <c r="N1811" s="5">
        <v>-999</v>
      </c>
      <c r="O1811" s="5">
        <v>15.4</v>
      </c>
      <c r="P1811" s="5">
        <v>-999</v>
      </c>
      <c r="Q1811" s="5">
        <v>-999</v>
      </c>
      <c r="R1811" s="4">
        <v>0.57899999999999996</v>
      </c>
      <c r="S1811" s="34">
        <f>ROUND((0.6105*(EXP((17.273*E1811)/(E1811+237.3))))*(100-H1811)/100,3)</f>
        <v>1.9990000000000001</v>
      </c>
      <c r="T1811" s="6">
        <f>IF(V1811&lt;V1812,L1811,0)</f>
        <v>0</v>
      </c>
      <c r="U1811" s="6">
        <f>IF(T1811&gt;0,M1811,-999)</f>
        <v>-999</v>
      </c>
      <c r="V1811">
        <v>199608</v>
      </c>
      <c r="W1811">
        <v>1996</v>
      </c>
    </row>
    <row r="1812" spans="1:23" x14ac:dyDescent="0.25">
      <c r="A1812" s="14">
        <v>35279</v>
      </c>
      <c r="B1812" s="3">
        <v>215</v>
      </c>
      <c r="C1812" s="4">
        <v>8.89</v>
      </c>
      <c r="D1812" s="5">
        <v>5.8</v>
      </c>
      <c r="E1812" s="5">
        <v>10.3</v>
      </c>
      <c r="F1812" s="5">
        <v>3.7</v>
      </c>
      <c r="G1812" s="4">
        <v>90.4</v>
      </c>
      <c r="H1812" s="4">
        <v>63.8</v>
      </c>
      <c r="I1812" s="4">
        <v>0.7</v>
      </c>
      <c r="J1812" s="4">
        <v>3.1</v>
      </c>
      <c r="K1812" s="4">
        <v>5.8</v>
      </c>
      <c r="L1812" s="4">
        <v>0</v>
      </c>
      <c r="M1812" s="4">
        <v>0</v>
      </c>
      <c r="N1812" s="5">
        <v>-999</v>
      </c>
      <c r="O1812" s="5">
        <v>12.1</v>
      </c>
      <c r="P1812" s="5">
        <v>-999</v>
      </c>
      <c r="Q1812" s="5">
        <v>-999</v>
      </c>
      <c r="R1812" s="4">
        <v>0.8</v>
      </c>
      <c r="S1812" s="34">
        <f>ROUND((0.6105*(EXP((17.273*E1812)/(E1812+237.3))))*(100-H1812)/100,3)</f>
        <v>0.45300000000000001</v>
      </c>
      <c r="T1812" s="6">
        <f>IF(V1812&lt;V1813,L1812,0)</f>
        <v>0</v>
      </c>
      <c r="U1812" s="6">
        <f>IF(T1812&gt;0,M1812,-999)</f>
        <v>-999</v>
      </c>
      <c r="V1812">
        <v>199608</v>
      </c>
      <c r="W1812">
        <v>1996</v>
      </c>
    </row>
    <row r="1813" spans="1:23" x14ac:dyDescent="0.25">
      <c r="A1813" s="14">
        <v>35280</v>
      </c>
      <c r="B1813" s="3">
        <v>216</v>
      </c>
      <c r="C1813" s="4">
        <v>6.64</v>
      </c>
      <c r="D1813" s="5">
        <v>4.5</v>
      </c>
      <c r="E1813" s="5">
        <v>8.5</v>
      </c>
      <c r="F1813" s="5">
        <v>3.4</v>
      </c>
      <c r="G1813" s="4">
        <v>95.4</v>
      </c>
      <c r="H1813" s="4">
        <v>71.400000000000006</v>
      </c>
      <c r="I1813" s="4">
        <v>1.3</v>
      </c>
      <c r="J1813" s="4">
        <v>4.4000000000000004</v>
      </c>
      <c r="K1813" s="4">
        <v>5.3</v>
      </c>
      <c r="L1813" s="4">
        <v>0</v>
      </c>
      <c r="M1813" s="4">
        <v>0</v>
      </c>
      <c r="N1813" s="5">
        <v>-999</v>
      </c>
      <c r="O1813" s="5">
        <v>9.6</v>
      </c>
      <c r="P1813" s="5">
        <v>-999</v>
      </c>
      <c r="Q1813" s="5">
        <v>-999</v>
      </c>
      <c r="R1813" s="4">
        <v>0.79300000000000004</v>
      </c>
      <c r="S1813" s="34">
        <f>ROUND((0.6105*(EXP((17.273*E1813)/(E1813+237.3))))*(100-H1813)/100,3)</f>
        <v>0.317</v>
      </c>
      <c r="T1813" s="6">
        <f>IF(V1813&lt;V1814,L1813,0)</f>
        <v>0</v>
      </c>
      <c r="U1813" s="6">
        <f>IF(T1813&gt;0,M1813,-999)</f>
        <v>-999</v>
      </c>
      <c r="V1813">
        <v>199608</v>
      </c>
      <c r="W1813">
        <v>1996</v>
      </c>
    </row>
    <row r="1814" spans="1:23" x14ac:dyDescent="0.25">
      <c r="A1814" s="14">
        <v>35281</v>
      </c>
      <c r="B1814" s="3">
        <v>217</v>
      </c>
      <c r="C1814" s="4">
        <v>6.61</v>
      </c>
      <c r="D1814" s="5">
        <v>5</v>
      </c>
      <c r="E1814" s="5">
        <v>9.6</v>
      </c>
      <c r="F1814" s="5">
        <v>2.4</v>
      </c>
      <c r="G1814" s="4">
        <v>94.8</v>
      </c>
      <c r="H1814" s="4">
        <v>70.7</v>
      </c>
      <c r="I1814" s="4">
        <v>1.1000000000000001</v>
      </c>
      <c r="J1814" s="4">
        <v>4.5</v>
      </c>
      <c r="K1814" s="4">
        <v>10.7</v>
      </c>
      <c r="L1814" s="4">
        <v>0</v>
      </c>
      <c r="M1814" s="4">
        <v>0</v>
      </c>
      <c r="N1814" s="5">
        <v>-999</v>
      </c>
      <c r="O1814" s="5">
        <v>9.1</v>
      </c>
      <c r="P1814" s="5">
        <v>-999</v>
      </c>
      <c r="Q1814" s="5">
        <v>-999</v>
      </c>
      <c r="R1814" s="4">
        <v>0.84299999999999997</v>
      </c>
      <c r="S1814" s="34">
        <f>ROUND((0.6105*(EXP((17.273*E1814)/(E1814+237.3))))*(100-H1814)/100,3)</f>
        <v>0.35</v>
      </c>
      <c r="T1814" s="6">
        <f>IF(V1814&lt;V1815,L1814,0)</f>
        <v>0</v>
      </c>
      <c r="U1814" s="6">
        <f>IF(T1814&gt;0,M1814,-999)</f>
        <v>-999</v>
      </c>
      <c r="V1814">
        <v>199608</v>
      </c>
      <c r="W1814">
        <v>1996</v>
      </c>
    </row>
    <row r="1815" spans="1:23" x14ac:dyDescent="0.25">
      <c r="A1815" s="14">
        <v>35282</v>
      </c>
      <c r="B1815" s="3">
        <v>218</v>
      </c>
      <c r="C1815" s="4">
        <v>5.8</v>
      </c>
      <c r="D1815" s="5">
        <v>4</v>
      </c>
      <c r="E1815" s="5">
        <v>7.2</v>
      </c>
      <c r="F1815" s="5">
        <v>1</v>
      </c>
      <c r="G1815" s="4">
        <v>98.8</v>
      </c>
      <c r="H1815" s="4">
        <v>93.6</v>
      </c>
      <c r="I1815" s="4">
        <v>1.2</v>
      </c>
      <c r="J1815" s="4">
        <v>3.6</v>
      </c>
      <c r="K1815" s="4">
        <v>9.6999999999999993</v>
      </c>
      <c r="L1815" s="4">
        <v>0</v>
      </c>
      <c r="M1815" s="4">
        <v>0</v>
      </c>
      <c r="N1815" s="5">
        <v>-999</v>
      </c>
      <c r="O1815" s="5">
        <v>8.1</v>
      </c>
      <c r="P1815" s="5">
        <v>-999</v>
      </c>
      <c r="Q1815" s="5">
        <v>-999</v>
      </c>
      <c r="R1815" s="4">
        <v>0.95</v>
      </c>
      <c r="S1815" s="34">
        <f>ROUND((0.6105*(EXP((17.273*E1815)/(E1815+237.3))))*(100-H1815)/100,3)</f>
        <v>6.5000000000000002E-2</v>
      </c>
      <c r="T1815" s="6">
        <f>IF(V1815&lt;V1816,L1815,0)</f>
        <v>0</v>
      </c>
      <c r="U1815" s="6">
        <f>IF(T1815&gt;0,M1815,-999)</f>
        <v>-999</v>
      </c>
      <c r="V1815">
        <v>199608</v>
      </c>
      <c r="W1815">
        <v>1996</v>
      </c>
    </row>
    <row r="1816" spans="1:23" x14ac:dyDescent="0.25">
      <c r="A1816" s="14">
        <v>35283</v>
      </c>
      <c r="B1816" s="3">
        <v>219</v>
      </c>
      <c r="C1816" s="4">
        <v>22.37</v>
      </c>
      <c r="D1816" s="5">
        <v>9.9</v>
      </c>
      <c r="E1816" s="5">
        <v>17.5</v>
      </c>
      <c r="F1816" s="5">
        <v>4.5999999999999996</v>
      </c>
      <c r="G1816" s="4">
        <v>82.4</v>
      </c>
      <c r="H1816" s="4">
        <v>48</v>
      </c>
      <c r="I1816" s="4">
        <v>0.6</v>
      </c>
      <c r="J1816" s="4">
        <v>3</v>
      </c>
      <c r="K1816" s="4">
        <v>0</v>
      </c>
      <c r="L1816" s="4">
        <v>0</v>
      </c>
      <c r="M1816" s="4">
        <v>0</v>
      </c>
      <c r="N1816" s="5">
        <v>-999</v>
      </c>
      <c r="O1816" s="5">
        <v>12.1</v>
      </c>
      <c r="P1816" s="5">
        <v>-999</v>
      </c>
      <c r="Q1816" s="5">
        <v>-999</v>
      </c>
      <c r="R1816" s="4">
        <v>0.95699999999999996</v>
      </c>
      <c r="S1816" s="34">
        <f>ROUND((0.6105*(EXP((17.273*E1816)/(E1816+237.3))))*(100-H1816)/100,3)</f>
        <v>1.04</v>
      </c>
      <c r="T1816" s="6">
        <f>IF(V1816&lt;V1817,L1816,0)</f>
        <v>0</v>
      </c>
      <c r="U1816" s="6">
        <f>IF(T1816&gt;0,M1816,-999)</f>
        <v>-999</v>
      </c>
      <c r="V1816">
        <v>199608</v>
      </c>
      <c r="W1816">
        <v>1996</v>
      </c>
    </row>
    <row r="1817" spans="1:23" x14ac:dyDescent="0.25">
      <c r="A1817" s="14">
        <v>35284</v>
      </c>
      <c r="B1817" s="3">
        <v>220</v>
      </c>
      <c r="C1817" s="4">
        <v>25.71</v>
      </c>
      <c r="D1817" s="5">
        <v>13.3</v>
      </c>
      <c r="E1817" s="5">
        <v>21.4</v>
      </c>
      <c r="F1817" s="5">
        <v>4.5999999999999996</v>
      </c>
      <c r="G1817" s="4">
        <v>62.5</v>
      </c>
      <c r="H1817" s="4">
        <v>25.5</v>
      </c>
      <c r="I1817" s="4">
        <v>0.6</v>
      </c>
      <c r="J1817" s="4">
        <v>3.1</v>
      </c>
      <c r="K1817" s="4">
        <v>0</v>
      </c>
      <c r="L1817" s="4">
        <v>0</v>
      </c>
      <c r="M1817" s="4">
        <v>0</v>
      </c>
      <c r="N1817" s="5">
        <v>-999</v>
      </c>
      <c r="O1817" s="5">
        <v>13.3</v>
      </c>
      <c r="P1817" s="5">
        <v>-999</v>
      </c>
      <c r="Q1817" s="5">
        <v>-999</v>
      </c>
      <c r="R1817" s="4">
        <v>0.65</v>
      </c>
      <c r="S1817" s="34">
        <f>ROUND((0.6105*(EXP((17.273*E1817)/(E1817+237.3))))*(100-H1817)/100,3)</f>
        <v>1.8979999999999999</v>
      </c>
      <c r="T1817" s="6">
        <f>IF(V1817&lt;V1818,L1817,0)</f>
        <v>0</v>
      </c>
      <c r="U1817" s="6">
        <f>IF(T1817&gt;0,M1817,-999)</f>
        <v>-999</v>
      </c>
      <c r="V1817">
        <v>199608</v>
      </c>
      <c r="W1817">
        <v>1996</v>
      </c>
    </row>
    <row r="1818" spans="1:23" x14ac:dyDescent="0.25">
      <c r="A1818" s="14">
        <v>35285</v>
      </c>
      <c r="B1818" s="3">
        <v>221</v>
      </c>
      <c r="C1818" s="4">
        <v>24.91</v>
      </c>
      <c r="D1818" s="5">
        <v>16.7</v>
      </c>
      <c r="E1818" s="5">
        <v>24.6</v>
      </c>
      <c r="F1818" s="5">
        <v>9.8000000000000007</v>
      </c>
      <c r="G1818" s="4">
        <v>41.7</v>
      </c>
      <c r="H1818" s="4">
        <v>23.2</v>
      </c>
      <c r="I1818" s="4">
        <v>0.6</v>
      </c>
      <c r="J1818" s="4">
        <v>3.1</v>
      </c>
      <c r="K1818" s="4">
        <v>0</v>
      </c>
      <c r="L1818" s="4">
        <v>0</v>
      </c>
      <c r="M1818" s="4">
        <v>0</v>
      </c>
      <c r="N1818" s="5">
        <v>-999</v>
      </c>
      <c r="O1818" s="5">
        <v>14.4</v>
      </c>
      <c r="P1818" s="5">
        <v>-999</v>
      </c>
      <c r="Q1818" s="5">
        <v>-999</v>
      </c>
      <c r="R1818" s="4">
        <v>0.71799999999999997</v>
      </c>
      <c r="S1818" s="34">
        <f>ROUND((0.6105*(EXP((17.273*E1818)/(E1818+237.3))))*(100-H1818)/100,3)</f>
        <v>2.375</v>
      </c>
      <c r="T1818" s="6">
        <f>IF(V1818&lt;V1819,L1818,0)</f>
        <v>0</v>
      </c>
      <c r="U1818" s="6">
        <f>IF(T1818&gt;0,M1818,-999)</f>
        <v>-999</v>
      </c>
      <c r="V1818">
        <v>199608</v>
      </c>
      <c r="W1818">
        <v>1996</v>
      </c>
    </row>
    <row r="1819" spans="1:23" x14ac:dyDescent="0.25">
      <c r="A1819" s="14">
        <v>35286</v>
      </c>
      <c r="B1819" s="3">
        <v>222</v>
      </c>
      <c r="C1819" s="4">
        <v>25.21</v>
      </c>
      <c r="D1819" s="5">
        <v>17.3</v>
      </c>
      <c r="E1819" s="5">
        <v>25</v>
      </c>
      <c r="F1819" s="5">
        <v>10.3</v>
      </c>
      <c r="G1819" s="4">
        <v>36.6</v>
      </c>
      <c r="H1819" s="4">
        <v>20.9</v>
      </c>
      <c r="I1819" s="4">
        <v>0.7</v>
      </c>
      <c r="J1819" s="4">
        <v>3.1</v>
      </c>
      <c r="K1819" s="4">
        <v>0</v>
      </c>
      <c r="L1819" s="4">
        <v>0</v>
      </c>
      <c r="M1819" s="4">
        <v>0</v>
      </c>
      <c r="N1819" s="5">
        <v>-999</v>
      </c>
      <c r="O1819" s="5">
        <v>15</v>
      </c>
      <c r="P1819" s="5">
        <v>-999</v>
      </c>
      <c r="Q1819" s="5">
        <v>-999</v>
      </c>
      <c r="R1819" s="4">
        <v>0.66100000000000003</v>
      </c>
      <c r="S1819" s="34">
        <f>ROUND((0.6105*(EXP((17.273*E1819)/(E1819+237.3))))*(100-H1819)/100,3)</f>
        <v>2.5049999999999999</v>
      </c>
      <c r="T1819" s="6">
        <f>IF(V1819&lt;V1820,L1819,0)</f>
        <v>0</v>
      </c>
      <c r="U1819" s="6">
        <f>IF(T1819&gt;0,M1819,-999)</f>
        <v>-999</v>
      </c>
      <c r="V1819">
        <v>199608</v>
      </c>
      <c r="W1819">
        <v>1996</v>
      </c>
    </row>
    <row r="1820" spans="1:23" x14ac:dyDescent="0.25">
      <c r="A1820" s="14">
        <v>35287</v>
      </c>
      <c r="B1820" s="3">
        <v>223</v>
      </c>
      <c r="C1820" s="4">
        <v>25.07</v>
      </c>
      <c r="D1820" s="5">
        <v>19.5</v>
      </c>
      <c r="E1820" s="5">
        <v>27.5</v>
      </c>
      <c r="F1820" s="5">
        <v>11.3</v>
      </c>
      <c r="G1820" s="4">
        <v>36</v>
      </c>
      <c r="H1820" s="4">
        <v>23</v>
      </c>
      <c r="I1820" s="4">
        <v>0.8</v>
      </c>
      <c r="J1820" s="4">
        <v>3.9</v>
      </c>
      <c r="K1820" s="4">
        <v>0</v>
      </c>
      <c r="L1820" s="4">
        <v>0</v>
      </c>
      <c r="M1820" s="4">
        <v>0</v>
      </c>
      <c r="N1820" s="5">
        <v>-999</v>
      </c>
      <c r="O1820" s="5">
        <v>15.8</v>
      </c>
      <c r="P1820" s="5">
        <v>-999</v>
      </c>
      <c r="Q1820" s="5">
        <v>-999</v>
      </c>
      <c r="R1820" s="4">
        <v>0.84199999999999997</v>
      </c>
      <c r="S1820" s="34">
        <f>ROUND((0.6105*(EXP((17.273*E1820)/(E1820+237.3))))*(100-H1820)/100,3)</f>
        <v>2.8260000000000001</v>
      </c>
      <c r="T1820" s="6">
        <f>IF(V1820&lt;V1821,L1820,0)</f>
        <v>0</v>
      </c>
      <c r="U1820" s="6">
        <f>IF(T1820&gt;0,M1820,-999)</f>
        <v>-999</v>
      </c>
      <c r="V1820">
        <v>199608</v>
      </c>
      <c r="W1820">
        <v>1996</v>
      </c>
    </row>
    <row r="1821" spans="1:23" x14ac:dyDescent="0.25">
      <c r="A1821" s="14">
        <v>35288</v>
      </c>
      <c r="B1821" s="3">
        <v>224</v>
      </c>
      <c r="C1821" s="4">
        <v>21.42</v>
      </c>
      <c r="D1821" s="5">
        <v>16.100000000000001</v>
      </c>
      <c r="E1821" s="5">
        <v>25</v>
      </c>
      <c r="F1821" s="5">
        <v>3.7</v>
      </c>
      <c r="G1821" s="4">
        <v>46.4</v>
      </c>
      <c r="H1821" s="4">
        <v>22.3</v>
      </c>
      <c r="I1821" s="4">
        <v>1.5</v>
      </c>
      <c r="J1821" s="4">
        <v>6.1</v>
      </c>
      <c r="K1821" s="4">
        <v>0</v>
      </c>
      <c r="L1821" s="4">
        <v>0</v>
      </c>
      <c r="M1821" s="4">
        <v>0</v>
      </c>
      <c r="N1821" s="5">
        <v>-999</v>
      </c>
      <c r="O1821" s="5">
        <v>16</v>
      </c>
      <c r="P1821" s="5">
        <v>-999</v>
      </c>
      <c r="Q1821" s="5">
        <v>-999</v>
      </c>
      <c r="R1821" s="4">
        <v>0.70499999999999996</v>
      </c>
      <c r="S1821" s="34">
        <f>ROUND((0.6105*(EXP((17.273*E1821)/(E1821+237.3))))*(100-H1821)/100,3)</f>
        <v>2.4609999999999999</v>
      </c>
      <c r="T1821" s="6">
        <f>IF(V1821&lt;V1822,L1821,0)</f>
        <v>0</v>
      </c>
      <c r="U1821" s="6">
        <f>IF(T1821&gt;0,M1821,-999)</f>
        <v>-999</v>
      </c>
      <c r="V1821">
        <v>199608</v>
      </c>
      <c r="W1821">
        <v>1996</v>
      </c>
    </row>
    <row r="1822" spans="1:23" x14ac:dyDescent="0.25">
      <c r="A1822" s="14">
        <v>35289</v>
      </c>
      <c r="B1822" s="3">
        <v>225</v>
      </c>
      <c r="C1822" s="4">
        <v>25.41</v>
      </c>
      <c r="D1822" s="5">
        <v>11.5</v>
      </c>
      <c r="E1822" s="5">
        <v>20.3</v>
      </c>
      <c r="F1822" s="5">
        <v>1.6</v>
      </c>
      <c r="G1822" s="4">
        <v>60.7</v>
      </c>
      <c r="H1822" s="4">
        <v>28.7</v>
      </c>
      <c r="I1822" s="4">
        <v>0.5</v>
      </c>
      <c r="J1822" s="4">
        <v>3.7</v>
      </c>
      <c r="K1822" s="4">
        <v>0</v>
      </c>
      <c r="L1822" s="4">
        <v>0</v>
      </c>
      <c r="M1822" s="4">
        <v>0</v>
      </c>
      <c r="N1822" s="5">
        <v>-999</v>
      </c>
      <c r="O1822" s="5">
        <v>14.1</v>
      </c>
      <c r="P1822" s="5">
        <v>-999</v>
      </c>
      <c r="Q1822" s="5">
        <v>-999</v>
      </c>
      <c r="R1822" s="4">
        <v>0.68400000000000005</v>
      </c>
      <c r="S1822" s="34">
        <f>ROUND((0.6105*(EXP((17.273*E1822)/(E1822+237.3))))*(100-H1822)/100,3)</f>
        <v>1.698</v>
      </c>
      <c r="T1822" s="6">
        <f>IF(V1822&lt;V1823,L1822,0)</f>
        <v>0</v>
      </c>
      <c r="U1822" s="6">
        <f>IF(T1822&gt;0,M1822,-999)</f>
        <v>-999</v>
      </c>
      <c r="V1822">
        <v>199608</v>
      </c>
      <c r="W1822">
        <v>1996</v>
      </c>
    </row>
    <row r="1823" spans="1:23" x14ac:dyDescent="0.25">
      <c r="A1823" s="14">
        <v>35290</v>
      </c>
      <c r="B1823" s="3">
        <v>226</v>
      </c>
      <c r="C1823" s="4">
        <v>25.08</v>
      </c>
      <c r="D1823" s="5">
        <v>17.100000000000001</v>
      </c>
      <c r="E1823" s="5">
        <v>24.6</v>
      </c>
      <c r="F1823" s="5">
        <v>9.4</v>
      </c>
      <c r="G1823" s="4">
        <v>42.6</v>
      </c>
      <c r="H1823" s="4">
        <v>24.6</v>
      </c>
      <c r="I1823" s="4">
        <v>0.9</v>
      </c>
      <c r="J1823" s="4">
        <v>3.5</v>
      </c>
      <c r="K1823" s="4">
        <v>0</v>
      </c>
      <c r="L1823" s="4">
        <v>0</v>
      </c>
      <c r="M1823" s="4">
        <v>0</v>
      </c>
      <c r="N1823" s="5">
        <v>-999</v>
      </c>
      <c r="O1823" s="5">
        <v>15.2</v>
      </c>
      <c r="P1823" s="5">
        <v>-999</v>
      </c>
      <c r="Q1823" s="5">
        <v>-999</v>
      </c>
      <c r="R1823" s="4">
        <v>0.75900000000000001</v>
      </c>
      <c r="S1823" s="34">
        <f>ROUND((0.6105*(EXP((17.273*E1823)/(E1823+237.3))))*(100-H1823)/100,3)</f>
        <v>2.3319999999999999</v>
      </c>
      <c r="T1823" s="6">
        <f>IF(V1823&lt;V1824,L1823,0)</f>
        <v>0</v>
      </c>
      <c r="U1823" s="6">
        <f>IF(T1823&gt;0,M1823,-999)</f>
        <v>-999</v>
      </c>
      <c r="V1823">
        <v>199608</v>
      </c>
      <c r="W1823">
        <v>1996</v>
      </c>
    </row>
    <row r="1824" spans="1:23" x14ac:dyDescent="0.25">
      <c r="A1824" s="14">
        <v>35291</v>
      </c>
      <c r="B1824" s="3">
        <v>227</v>
      </c>
      <c r="C1824" s="4">
        <v>23.67</v>
      </c>
      <c r="D1824" s="5">
        <v>18.100000000000001</v>
      </c>
      <c r="E1824" s="5">
        <v>25.2</v>
      </c>
      <c r="F1824" s="5">
        <v>11.7</v>
      </c>
      <c r="G1824" s="4">
        <v>35.4</v>
      </c>
      <c r="H1824" s="4">
        <v>24.8</v>
      </c>
      <c r="I1824" s="4">
        <v>0.8</v>
      </c>
      <c r="J1824" s="4">
        <v>3.8</v>
      </c>
      <c r="K1824" s="4">
        <v>0</v>
      </c>
      <c r="L1824" s="4">
        <v>0</v>
      </c>
      <c r="M1824" s="4">
        <v>0</v>
      </c>
      <c r="N1824" s="5">
        <v>-999</v>
      </c>
      <c r="O1824" s="5">
        <v>16.100000000000001</v>
      </c>
      <c r="P1824" s="5">
        <v>-999</v>
      </c>
      <c r="Q1824" s="5">
        <v>-999</v>
      </c>
      <c r="R1824" s="4">
        <v>0.79600000000000004</v>
      </c>
      <c r="S1824" s="34">
        <f>ROUND((0.6105*(EXP((17.273*E1824)/(E1824+237.3))))*(100-H1824)/100,3)</f>
        <v>2.41</v>
      </c>
      <c r="T1824" s="6">
        <f>IF(V1824&lt;V1825,L1824,0)</f>
        <v>0</v>
      </c>
      <c r="U1824" s="6">
        <f>IF(T1824&gt;0,M1824,-999)</f>
        <v>-999</v>
      </c>
      <c r="V1824">
        <v>199608</v>
      </c>
      <c r="W1824">
        <v>1996</v>
      </c>
    </row>
    <row r="1825" spans="1:23" x14ac:dyDescent="0.25">
      <c r="A1825" s="14">
        <v>35292</v>
      </c>
      <c r="B1825" s="3">
        <v>228</v>
      </c>
      <c r="C1825" s="4">
        <v>22.27</v>
      </c>
      <c r="D1825" s="5">
        <v>14.6</v>
      </c>
      <c r="E1825" s="5">
        <v>22.6</v>
      </c>
      <c r="F1825" s="5">
        <v>6.1</v>
      </c>
      <c r="G1825" s="4">
        <v>39.5</v>
      </c>
      <c r="H1825" s="4">
        <v>18.5</v>
      </c>
      <c r="I1825" s="4">
        <v>0.6</v>
      </c>
      <c r="J1825" s="4">
        <v>3.4</v>
      </c>
      <c r="K1825" s="4">
        <v>0</v>
      </c>
      <c r="L1825" s="4">
        <v>0</v>
      </c>
      <c r="M1825" s="4">
        <v>0</v>
      </c>
      <c r="N1825" s="5">
        <v>-999</v>
      </c>
      <c r="O1825" s="5">
        <v>14.5</v>
      </c>
      <c r="P1825" s="5">
        <v>-999</v>
      </c>
      <c r="Q1825" s="5">
        <v>-999</v>
      </c>
      <c r="R1825" s="4">
        <v>0.50700000000000001</v>
      </c>
      <c r="S1825" s="34">
        <f>ROUND((0.6105*(EXP((17.273*E1825)/(E1825+237.3))))*(100-H1825)/100,3)</f>
        <v>2.234</v>
      </c>
      <c r="T1825" s="6">
        <f>IF(V1825&lt;V1826,L1825,0)</f>
        <v>0</v>
      </c>
      <c r="U1825" s="6">
        <f>IF(T1825&gt;0,M1825,-999)</f>
        <v>-999</v>
      </c>
      <c r="V1825">
        <v>199608</v>
      </c>
      <c r="W1825">
        <v>1996</v>
      </c>
    </row>
    <row r="1826" spans="1:23" x14ac:dyDescent="0.25">
      <c r="A1826" s="14">
        <v>35293</v>
      </c>
      <c r="B1826" s="3">
        <v>229</v>
      </c>
      <c r="C1826" s="4">
        <v>9.31</v>
      </c>
      <c r="D1826" s="5">
        <v>9.9</v>
      </c>
      <c r="E1826" s="5">
        <v>14.8</v>
      </c>
      <c r="F1826" s="5">
        <v>2.7</v>
      </c>
      <c r="G1826" s="4">
        <v>71</v>
      </c>
      <c r="H1826" s="4">
        <v>48.7</v>
      </c>
      <c r="I1826" s="4">
        <v>0.4</v>
      </c>
      <c r="J1826" s="4">
        <v>2.2000000000000002</v>
      </c>
      <c r="K1826" s="4">
        <v>0</v>
      </c>
      <c r="L1826" s="4">
        <v>0</v>
      </c>
      <c r="M1826" s="4">
        <v>0</v>
      </c>
      <c r="N1826" s="5">
        <v>-999</v>
      </c>
      <c r="O1826" s="5">
        <v>12.7</v>
      </c>
      <c r="P1826" s="5">
        <v>-999</v>
      </c>
      <c r="Q1826" s="5">
        <v>-999</v>
      </c>
      <c r="R1826" s="4">
        <v>0.81899999999999995</v>
      </c>
      <c r="S1826" s="34">
        <f>ROUND((0.6105*(EXP((17.273*E1826)/(E1826+237.3))))*(100-H1826)/100,3)</f>
        <v>0.86299999999999999</v>
      </c>
      <c r="T1826" s="6">
        <f>IF(V1826&lt;V1827,L1826,0)</f>
        <v>0</v>
      </c>
      <c r="U1826" s="6">
        <f>IF(T1826&gt;0,M1826,-999)</f>
        <v>-999</v>
      </c>
      <c r="V1826">
        <v>199608</v>
      </c>
      <c r="W1826">
        <v>1996</v>
      </c>
    </row>
    <row r="1827" spans="1:23" x14ac:dyDescent="0.25">
      <c r="A1827" s="14">
        <v>35294</v>
      </c>
      <c r="B1827" s="3">
        <v>230</v>
      </c>
      <c r="C1827" s="4">
        <v>20.94</v>
      </c>
      <c r="D1827" s="5">
        <v>6.8</v>
      </c>
      <c r="E1827" s="5">
        <v>14.2</v>
      </c>
      <c r="F1827" s="5">
        <v>1.7</v>
      </c>
      <c r="G1827" s="4">
        <v>67.5</v>
      </c>
      <c r="H1827" s="4">
        <v>39</v>
      </c>
      <c r="I1827" s="4">
        <v>1.1000000000000001</v>
      </c>
      <c r="J1827" s="4">
        <v>3.9</v>
      </c>
      <c r="K1827" s="4">
        <v>0</v>
      </c>
      <c r="L1827" s="4">
        <v>0</v>
      </c>
      <c r="M1827" s="4">
        <v>0</v>
      </c>
      <c r="N1827" s="5">
        <v>-999</v>
      </c>
      <c r="O1827" s="5">
        <v>11.5</v>
      </c>
      <c r="P1827" s="5">
        <v>-999</v>
      </c>
      <c r="Q1827" s="5">
        <v>-999</v>
      </c>
      <c r="R1827" s="4">
        <v>0.63100000000000001</v>
      </c>
      <c r="S1827" s="34">
        <f>ROUND((0.6105*(EXP((17.273*E1827)/(E1827+237.3))))*(100-H1827)/100,3)</f>
        <v>0.98799999999999999</v>
      </c>
      <c r="T1827" s="6">
        <f>IF(V1827&lt;V1828,L1827,0)</f>
        <v>0</v>
      </c>
      <c r="U1827" s="6">
        <f>IF(T1827&gt;0,M1827,-999)</f>
        <v>-999</v>
      </c>
      <c r="V1827">
        <v>199608</v>
      </c>
      <c r="W1827">
        <v>1996</v>
      </c>
    </row>
    <row r="1828" spans="1:23" x14ac:dyDescent="0.25">
      <c r="A1828" s="14">
        <v>35295</v>
      </c>
      <c r="B1828" s="3">
        <v>231</v>
      </c>
      <c r="C1828" s="4">
        <v>15.78</v>
      </c>
      <c r="D1828" s="5">
        <v>7</v>
      </c>
      <c r="E1828" s="5">
        <v>14.5</v>
      </c>
      <c r="F1828" s="5">
        <v>1.8</v>
      </c>
      <c r="G1828" s="4">
        <v>75.7</v>
      </c>
      <c r="H1828" s="4">
        <v>37.4</v>
      </c>
      <c r="I1828" s="4">
        <v>0.5</v>
      </c>
      <c r="J1828" s="4">
        <v>3.1</v>
      </c>
      <c r="K1828" s="4">
        <v>0</v>
      </c>
      <c r="L1828" s="4">
        <v>0</v>
      </c>
      <c r="M1828" s="4">
        <v>0</v>
      </c>
      <c r="N1828" s="5">
        <v>-999</v>
      </c>
      <c r="O1828" s="5">
        <v>11.3</v>
      </c>
      <c r="P1828" s="5">
        <v>-999</v>
      </c>
      <c r="Q1828" s="5">
        <v>-999</v>
      </c>
      <c r="R1828" s="4">
        <v>0.61899999999999999</v>
      </c>
      <c r="S1828" s="34">
        <f>ROUND((0.6105*(EXP((17.273*E1828)/(E1828+237.3))))*(100-H1828)/100,3)</f>
        <v>1.0329999999999999</v>
      </c>
      <c r="T1828" s="6">
        <f>IF(V1828&lt;V1829,L1828,0)</f>
        <v>0</v>
      </c>
      <c r="U1828" s="6">
        <f>IF(T1828&gt;0,M1828,-999)</f>
        <v>-999</v>
      </c>
      <c r="V1828">
        <v>199608</v>
      </c>
      <c r="W1828">
        <v>1996</v>
      </c>
    </row>
    <row r="1829" spans="1:23" x14ac:dyDescent="0.25">
      <c r="A1829" s="14">
        <v>35296</v>
      </c>
      <c r="B1829" s="3">
        <v>232</v>
      </c>
      <c r="C1829" s="4">
        <v>9.1999999999999993</v>
      </c>
      <c r="D1829" s="5">
        <v>6.2</v>
      </c>
      <c r="E1829" s="5">
        <v>10</v>
      </c>
      <c r="F1829" s="5">
        <v>2.6</v>
      </c>
      <c r="G1829" s="4">
        <v>80.2</v>
      </c>
      <c r="H1829" s="4">
        <v>50.5</v>
      </c>
      <c r="I1829" s="4">
        <v>0.6</v>
      </c>
      <c r="J1829" s="4">
        <v>3.4</v>
      </c>
      <c r="K1829" s="4">
        <v>0.8</v>
      </c>
      <c r="L1829" s="4">
        <v>0</v>
      </c>
      <c r="M1829" s="4">
        <v>0</v>
      </c>
      <c r="N1829" s="5">
        <v>-999</v>
      </c>
      <c r="O1829" s="5">
        <v>9.9</v>
      </c>
      <c r="P1829" s="5">
        <v>-999</v>
      </c>
      <c r="Q1829" s="5">
        <v>-999</v>
      </c>
      <c r="R1829" s="4">
        <v>0.621</v>
      </c>
      <c r="S1829" s="34">
        <f>ROUND((0.6105*(EXP((17.273*E1829)/(E1829+237.3))))*(100-H1829)/100,3)</f>
        <v>0.60799999999999998</v>
      </c>
      <c r="T1829" s="6">
        <f>IF(V1829&lt;V1830,L1829,0)</f>
        <v>0</v>
      </c>
      <c r="U1829" s="6">
        <f>IF(T1829&gt;0,M1829,-999)</f>
        <v>-999</v>
      </c>
      <c r="V1829">
        <v>199608</v>
      </c>
      <c r="W1829">
        <v>1996</v>
      </c>
    </row>
    <row r="1830" spans="1:23" x14ac:dyDescent="0.25">
      <c r="A1830" s="14">
        <v>35297</v>
      </c>
      <c r="B1830" s="3">
        <v>233</v>
      </c>
      <c r="C1830" s="4">
        <v>14.27</v>
      </c>
      <c r="D1830" s="5">
        <v>6.1</v>
      </c>
      <c r="E1830" s="5">
        <v>13.4</v>
      </c>
      <c r="F1830" s="5">
        <v>0.8</v>
      </c>
      <c r="G1830" s="4">
        <v>78.2</v>
      </c>
      <c r="H1830" s="4">
        <v>45.3</v>
      </c>
      <c r="I1830" s="4">
        <v>0.7</v>
      </c>
      <c r="J1830" s="4">
        <v>3.6</v>
      </c>
      <c r="K1830" s="4">
        <v>0</v>
      </c>
      <c r="L1830" s="4">
        <v>0</v>
      </c>
      <c r="M1830" s="4">
        <v>0</v>
      </c>
      <c r="N1830" s="5">
        <v>-999</v>
      </c>
      <c r="O1830" s="5">
        <v>10.3</v>
      </c>
      <c r="P1830" s="5">
        <v>-999</v>
      </c>
      <c r="Q1830" s="5">
        <v>-999</v>
      </c>
      <c r="R1830" s="4">
        <v>0.69399999999999995</v>
      </c>
      <c r="S1830" s="34">
        <f>ROUND((0.6105*(EXP((17.273*E1830)/(E1830+237.3))))*(100-H1830)/100,3)</f>
        <v>0.84099999999999997</v>
      </c>
      <c r="T1830" s="6">
        <f>IF(V1830&lt;V1831,L1830,0)</f>
        <v>0</v>
      </c>
      <c r="U1830" s="6">
        <f>IF(T1830&gt;0,M1830,-999)</f>
        <v>-999</v>
      </c>
      <c r="V1830">
        <v>199608</v>
      </c>
      <c r="W1830">
        <v>1996</v>
      </c>
    </row>
    <row r="1831" spans="1:23" x14ac:dyDescent="0.25">
      <c r="A1831" s="14">
        <v>35298</v>
      </c>
      <c r="B1831" s="3">
        <v>234</v>
      </c>
      <c r="C1831" s="4">
        <v>19.690000000000001</v>
      </c>
      <c r="D1831" s="5">
        <v>8.1999999999999993</v>
      </c>
      <c r="E1831" s="5">
        <v>16.7</v>
      </c>
      <c r="F1831" s="5">
        <v>0.1</v>
      </c>
      <c r="G1831" s="4">
        <v>63.4</v>
      </c>
      <c r="H1831" s="4">
        <v>32.799999999999997</v>
      </c>
      <c r="I1831" s="4">
        <v>0.9</v>
      </c>
      <c r="J1831" s="4">
        <v>3.8</v>
      </c>
      <c r="K1831" s="4">
        <v>0</v>
      </c>
      <c r="L1831" s="4">
        <v>0</v>
      </c>
      <c r="M1831" s="4">
        <v>0</v>
      </c>
      <c r="N1831" s="5">
        <v>-999</v>
      </c>
      <c r="O1831" s="5">
        <v>10.1</v>
      </c>
      <c r="P1831" s="5">
        <v>-999</v>
      </c>
      <c r="Q1831" s="5">
        <v>-999</v>
      </c>
      <c r="R1831" s="4">
        <v>0.623</v>
      </c>
      <c r="S1831" s="34">
        <f>ROUND((0.6105*(EXP((17.273*E1831)/(E1831+237.3))))*(100-H1831)/100,3)</f>
        <v>1.2769999999999999</v>
      </c>
      <c r="T1831" s="6">
        <f>IF(V1831&lt;V1832,L1831,0)</f>
        <v>0</v>
      </c>
      <c r="U1831" s="6">
        <f>IF(T1831&gt;0,M1831,-999)</f>
        <v>-999</v>
      </c>
      <c r="V1831">
        <v>199608</v>
      </c>
      <c r="W1831">
        <v>1996</v>
      </c>
    </row>
    <row r="1832" spans="1:23" x14ac:dyDescent="0.25">
      <c r="A1832" s="14">
        <v>35299</v>
      </c>
      <c r="B1832" s="3">
        <v>235</v>
      </c>
      <c r="C1832" s="4">
        <v>23.16</v>
      </c>
      <c r="D1832" s="5">
        <v>13.1</v>
      </c>
      <c r="E1832" s="5">
        <v>21.5</v>
      </c>
      <c r="F1832" s="5">
        <v>3.9</v>
      </c>
      <c r="G1832" s="4">
        <v>43.8</v>
      </c>
      <c r="H1832" s="4">
        <v>21.1</v>
      </c>
      <c r="I1832" s="4">
        <v>0.6</v>
      </c>
      <c r="J1832" s="4">
        <v>3.7</v>
      </c>
      <c r="K1832" s="4">
        <v>0</v>
      </c>
      <c r="L1832" s="4">
        <v>0</v>
      </c>
      <c r="M1832" s="4">
        <v>0</v>
      </c>
      <c r="N1832" s="5">
        <v>-999</v>
      </c>
      <c r="O1832" s="5">
        <v>12.5</v>
      </c>
      <c r="P1832" s="5">
        <v>-999</v>
      </c>
      <c r="Q1832" s="5">
        <v>-999</v>
      </c>
      <c r="R1832" s="4">
        <v>0.53900000000000003</v>
      </c>
      <c r="S1832" s="34">
        <f>ROUND((0.6105*(EXP((17.273*E1832)/(E1832+237.3))))*(100-H1832)/100,3)</f>
        <v>2.0230000000000001</v>
      </c>
      <c r="T1832" s="6">
        <f>IF(V1832&lt;V1833,L1832,0)</f>
        <v>0</v>
      </c>
      <c r="U1832" s="6">
        <f>IF(T1832&gt;0,M1832,-999)</f>
        <v>-999</v>
      </c>
      <c r="V1832">
        <v>199608</v>
      </c>
      <c r="W1832">
        <v>1996</v>
      </c>
    </row>
    <row r="1833" spans="1:23" x14ac:dyDescent="0.25">
      <c r="A1833" s="14">
        <v>35300</v>
      </c>
      <c r="B1833" s="3">
        <v>236</v>
      </c>
      <c r="C1833" s="4">
        <v>22.92</v>
      </c>
      <c r="D1833" s="5">
        <v>17.7</v>
      </c>
      <c r="E1833" s="5">
        <v>26.1</v>
      </c>
      <c r="F1833" s="5">
        <v>11.3</v>
      </c>
      <c r="G1833" s="4">
        <v>34.4</v>
      </c>
      <c r="H1833" s="4">
        <v>17</v>
      </c>
      <c r="I1833" s="4">
        <v>0.6</v>
      </c>
      <c r="J1833" s="4">
        <v>2.9</v>
      </c>
      <c r="K1833" s="4">
        <v>0</v>
      </c>
      <c r="L1833" s="4">
        <v>0</v>
      </c>
      <c r="M1833" s="4">
        <v>0</v>
      </c>
      <c r="N1833" s="5">
        <v>-999</v>
      </c>
      <c r="O1833" s="5">
        <v>14.3</v>
      </c>
      <c r="P1833" s="5">
        <v>-999</v>
      </c>
      <c r="Q1833" s="5">
        <v>-999</v>
      </c>
      <c r="R1833" s="4">
        <v>0.57299999999999995</v>
      </c>
      <c r="S1833" s="34">
        <f>ROUND((0.6105*(EXP((17.273*E1833)/(E1833+237.3))))*(100-H1833)/100,3)</f>
        <v>2.806</v>
      </c>
      <c r="T1833" s="6">
        <f>IF(V1833&lt;V1834,L1833,0)</f>
        <v>0</v>
      </c>
      <c r="U1833" s="6">
        <f>IF(T1833&gt;0,M1833,-999)</f>
        <v>-999</v>
      </c>
      <c r="V1833">
        <v>199608</v>
      </c>
      <c r="W1833">
        <v>1996</v>
      </c>
    </row>
    <row r="1834" spans="1:23" x14ac:dyDescent="0.25">
      <c r="A1834" s="14">
        <v>35301</v>
      </c>
      <c r="B1834" s="3">
        <v>237</v>
      </c>
      <c r="C1834" s="4">
        <v>23.43</v>
      </c>
      <c r="D1834" s="5">
        <v>19.100000000000001</v>
      </c>
      <c r="E1834" s="5">
        <v>27.9</v>
      </c>
      <c r="F1834" s="5">
        <v>10.9</v>
      </c>
      <c r="G1834" s="4">
        <v>28.1</v>
      </c>
      <c r="H1834" s="4">
        <v>11.5</v>
      </c>
      <c r="I1834" s="4">
        <v>0.6</v>
      </c>
      <c r="J1834" s="4">
        <v>3.4</v>
      </c>
      <c r="K1834" s="4">
        <v>0</v>
      </c>
      <c r="L1834" s="4">
        <v>0</v>
      </c>
      <c r="M1834" s="4">
        <v>0</v>
      </c>
      <c r="N1834" s="5">
        <v>-999</v>
      </c>
      <c r="O1834" s="5">
        <v>15</v>
      </c>
      <c r="P1834" s="5">
        <v>-999</v>
      </c>
      <c r="Q1834" s="5">
        <v>-999</v>
      </c>
      <c r="R1834" s="4">
        <v>0.433</v>
      </c>
      <c r="S1834" s="34">
        <f>ROUND((0.6105*(EXP((17.273*E1834)/(E1834+237.3))))*(100-H1834)/100,3)</f>
        <v>3.3250000000000002</v>
      </c>
      <c r="T1834" s="6">
        <f>IF(V1834&lt;V1835,L1834,0)</f>
        <v>0</v>
      </c>
      <c r="U1834" s="6">
        <f>IF(T1834&gt;0,M1834,-999)</f>
        <v>-999</v>
      </c>
      <c r="V1834">
        <v>199608</v>
      </c>
      <c r="W1834">
        <v>1996</v>
      </c>
    </row>
    <row r="1835" spans="1:23" x14ac:dyDescent="0.25">
      <c r="A1835" s="14">
        <v>35302</v>
      </c>
      <c r="B1835" s="3">
        <v>238</v>
      </c>
      <c r="C1835" s="4">
        <v>22.7</v>
      </c>
      <c r="D1835" s="5">
        <v>20.5</v>
      </c>
      <c r="E1835" s="5">
        <v>28.6</v>
      </c>
      <c r="F1835" s="5">
        <v>12.8</v>
      </c>
      <c r="G1835" s="4">
        <v>25.5</v>
      </c>
      <c r="H1835" s="4">
        <v>8.4</v>
      </c>
      <c r="I1835" s="4">
        <v>0.6</v>
      </c>
      <c r="J1835" s="4">
        <v>2.9</v>
      </c>
      <c r="K1835" s="4">
        <v>0</v>
      </c>
      <c r="L1835" s="4">
        <v>0</v>
      </c>
      <c r="M1835" s="4">
        <v>0</v>
      </c>
      <c r="N1835" s="5">
        <v>-999</v>
      </c>
      <c r="O1835" s="5">
        <v>15.4</v>
      </c>
      <c r="P1835" s="5">
        <v>-999</v>
      </c>
      <c r="Q1835" s="5">
        <v>-999</v>
      </c>
      <c r="R1835" s="4">
        <v>0.32900000000000001</v>
      </c>
      <c r="S1835" s="34">
        <f>ROUND((0.6105*(EXP((17.273*E1835)/(E1835+237.3))))*(100-H1835)/100,3)</f>
        <v>3.585</v>
      </c>
      <c r="T1835" s="6">
        <f>IF(V1835&lt;V1836,L1835,0)</f>
        <v>0</v>
      </c>
      <c r="U1835" s="6">
        <f>IF(T1835&gt;0,M1835,-999)</f>
        <v>-999</v>
      </c>
      <c r="V1835">
        <v>199608</v>
      </c>
      <c r="W1835">
        <v>1996</v>
      </c>
    </row>
    <row r="1836" spans="1:23" x14ac:dyDescent="0.25">
      <c r="A1836" s="14">
        <v>35303</v>
      </c>
      <c r="B1836" s="3">
        <v>239</v>
      </c>
      <c r="C1836" s="4">
        <v>20.23</v>
      </c>
      <c r="D1836" s="5">
        <v>21.3</v>
      </c>
      <c r="E1836" s="5">
        <v>29.8</v>
      </c>
      <c r="F1836" s="5">
        <v>13.9</v>
      </c>
      <c r="G1836" s="4">
        <v>27</v>
      </c>
      <c r="H1836" s="4">
        <v>15.4</v>
      </c>
      <c r="I1836" s="4">
        <v>0.6</v>
      </c>
      <c r="J1836" s="4">
        <v>3.2</v>
      </c>
      <c r="K1836" s="4">
        <v>0</v>
      </c>
      <c r="L1836" s="4">
        <v>0</v>
      </c>
      <c r="M1836" s="4">
        <v>0</v>
      </c>
      <c r="N1836" s="5">
        <v>-999</v>
      </c>
      <c r="O1836" s="5">
        <v>16.2</v>
      </c>
      <c r="P1836" s="5">
        <v>-999</v>
      </c>
      <c r="Q1836" s="5">
        <v>-999</v>
      </c>
      <c r="R1836" s="4">
        <v>0.64400000000000002</v>
      </c>
      <c r="S1836" s="34">
        <f>ROUND((0.6105*(EXP((17.273*E1836)/(E1836+237.3))))*(100-H1836)/100,3)</f>
        <v>3.548</v>
      </c>
      <c r="T1836" s="6">
        <f>IF(V1836&lt;V1837,L1836,0)</f>
        <v>0</v>
      </c>
      <c r="U1836" s="6">
        <f>IF(T1836&gt;0,M1836,-999)</f>
        <v>-999</v>
      </c>
      <c r="V1836">
        <v>199608</v>
      </c>
      <c r="W1836">
        <v>1996</v>
      </c>
    </row>
    <row r="1837" spans="1:23" x14ac:dyDescent="0.25">
      <c r="A1837" s="14">
        <v>35304</v>
      </c>
      <c r="B1837" s="3">
        <v>240</v>
      </c>
      <c r="C1837" s="4">
        <v>17.48</v>
      </c>
      <c r="D1837" s="5">
        <v>20.7</v>
      </c>
      <c r="E1837" s="5">
        <v>27.8</v>
      </c>
      <c r="F1837" s="5">
        <v>14</v>
      </c>
      <c r="G1837" s="4">
        <v>33.4</v>
      </c>
      <c r="H1837" s="4">
        <v>18.5</v>
      </c>
      <c r="I1837" s="4">
        <v>1.1000000000000001</v>
      </c>
      <c r="J1837" s="4">
        <v>4.0999999999999996</v>
      </c>
      <c r="K1837" s="4">
        <v>0</v>
      </c>
      <c r="L1837" s="4">
        <v>0</v>
      </c>
      <c r="M1837" s="4">
        <v>0</v>
      </c>
      <c r="N1837" s="5">
        <v>-999</v>
      </c>
      <c r="O1837" s="5">
        <v>16.7</v>
      </c>
      <c r="P1837" s="5">
        <v>-999</v>
      </c>
      <c r="Q1837" s="5">
        <v>-999</v>
      </c>
      <c r="R1837" s="4">
        <v>0.69</v>
      </c>
      <c r="S1837" s="34">
        <f>ROUND((0.6105*(EXP((17.273*E1837)/(E1837+237.3))))*(100-H1837)/100,3)</f>
        <v>3.044</v>
      </c>
      <c r="T1837" s="6">
        <f>IF(V1837&lt;V1838,L1837,0)</f>
        <v>0</v>
      </c>
      <c r="U1837" s="6">
        <f>IF(T1837&gt;0,M1837,-999)</f>
        <v>-999</v>
      </c>
      <c r="V1837">
        <v>199608</v>
      </c>
      <c r="W1837">
        <v>1996</v>
      </c>
    </row>
    <row r="1838" spans="1:23" x14ac:dyDescent="0.25">
      <c r="A1838" s="14">
        <v>35305</v>
      </c>
      <c r="B1838" s="3">
        <v>241</v>
      </c>
      <c r="C1838" s="4">
        <v>14.63</v>
      </c>
      <c r="D1838" s="5">
        <v>16.2</v>
      </c>
      <c r="E1838" s="5">
        <v>22.4</v>
      </c>
      <c r="F1838" s="5">
        <v>11.6</v>
      </c>
      <c r="G1838" s="4">
        <v>60.3</v>
      </c>
      <c r="H1838" s="4">
        <v>46.5</v>
      </c>
      <c r="I1838" s="4">
        <v>0.9</v>
      </c>
      <c r="J1838" s="4">
        <v>3.1</v>
      </c>
      <c r="K1838" s="4">
        <v>0</v>
      </c>
      <c r="L1838" s="4">
        <v>0</v>
      </c>
      <c r="M1838" s="4">
        <v>0</v>
      </c>
      <c r="N1838" s="5">
        <v>-999</v>
      </c>
      <c r="O1838" s="5">
        <v>15.7</v>
      </c>
      <c r="P1838" s="5">
        <v>-999</v>
      </c>
      <c r="Q1838" s="5">
        <v>-999</v>
      </c>
      <c r="R1838" s="4">
        <v>1.2609999999999999</v>
      </c>
      <c r="S1838" s="34">
        <f>ROUND((0.6105*(EXP((17.273*E1838)/(E1838+237.3))))*(100-H1838)/100,3)</f>
        <v>1.4490000000000001</v>
      </c>
      <c r="T1838" s="6">
        <f>IF(V1838&lt;V1839,L1838,0)</f>
        <v>0</v>
      </c>
      <c r="U1838" s="6">
        <f>IF(T1838&gt;0,M1838,-999)</f>
        <v>-999</v>
      </c>
      <c r="V1838">
        <v>199608</v>
      </c>
      <c r="W1838">
        <v>1996</v>
      </c>
    </row>
    <row r="1839" spans="1:23" x14ac:dyDescent="0.25">
      <c r="A1839" s="14">
        <v>35306</v>
      </c>
      <c r="B1839" s="3">
        <v>242</v>
      </c>
      <c r="C1839" s="4">
        <v>22.23</v>
      </c>
      <c r="D1839" s="5">
        <v>18</v>
      </c>
      <c r="E1839" s="5">
        <v>25.8</v>
      </c>
      <c r="F1839" s="5">
        <v>11</v>
      </c>
      <c r="G1839" s="4">
        <v>54</v>
      </c>
      <c r="H1839" s="4">
        <v>31.5</v>
      </c>
      <c r="I1839" s="4">
        <v>0.9</v>
      </c>
      <c r="J1839" s="4">
        <v>3.3</v>
      </c>
      <c r="K1839" s="4">
        <v>0</v>
      </c>
      <c r="L1839" s="4">
        <v>0</v>
      </c>
      <c r="M1839" s="4">
        <v>0</v>
      </c>
      <c r="N1839" s="5">
        <v>-999</v>
      </c>
      <c r="O1839" s="5">
        <v>16.600000000000001</v>
      </c>
      <c r="P1839" s="5">
        <v>-999</v>
      </c>
      <c r="Q1839" s="5">
        <v>-999</v>
      </c>
      <c r="R1839" s="4">
        <v>1.0489999999999999</v>
      </c>
      <c r="S1839" s="34">
        <f>ROUND((0.6105*(EXP((17.273*E1839)/(E1839+237.3))))*(100-H1839)/100,3)</f>
        <v>2.2749999999999999</v>
      </c>
      <c r="T1839" s="6">
        <f>IF(V1839&lt;V1840,L1839,0)</f>
        <v>0</v>
      </c>
      <c r="U1839" s="6">
        <f>IF(T1839&gt;0,M1839,-999)</f>
        <v>-999</v>
      </c>
      <c r="V1839">
        <v>199608</v>
      </c>
      <c r="W1839">
        <v>1996</v>
      </c>
    </row>
    <row r="1840" spans="1:23" x14ac:dyDescent="0.25">
      <c r="A1840" s="14">
        <v>35307</v>
      </c>
      <c r="B1840" s="3">
        <v>243</v>
      </c>
      <c r="C1840" s="4">
        <v>14.05</v>
      </c>
      <c r="D1840" s="5">
        <v>13.7</v>
      </c>
      <c r="E1840" s="5">
        <v>21.6</v>
      </c>
      <c r="F1840" s="5">
        <v>6.3</v>
      </c>
      <c r="G1840" s="4">
        <v>63.7</v>
      </c>
      <c r="H1840" s="4">
        <v>41.7</v>
      </c>
      <c r="I1840" s="4">
        <v>2</v>
      </c>
      <c r="J1840" s="4">
        <v>6.1</v>
      </c>
      <c r="K1840" s="4">
        <v>1.5</v>
      </c>
      <c r="L1840" s="4">
        <v>0</v>
      </c>
      <c r="M1840" s="4">
        <v>0</v>
      </c>
      <c r="N1840" s="5">
        <v>-999</v>
      </c>
      <c r="O1840" s="5">
        <v>14.2</v>
      </c>
      <c r="P1840" s="5">
        <v>-999</v>
      </c>
      <c r="Q1840" s="5">
        <v>-999</v>
      </c>
      <c r="R1840" s="4">
        <v>1.0740000000000001</v>
      </c>
      <c r="S1840" s="34">
        <f>ROUND((0.6105*(EXP((17.273*E1840)/(E1840+237.3))))*(100-H1840)/100,3)</f>
        <v>1.504</v>
      </c>
      <c r="T1840" s="6">
        <f>IF(V1840&lt;V1841,L1840,0)</f>
        <v>0</v>
      </c>
      <c r="U1840" s="6">
        <f>IF(T1840&gt;0,M1840,-999)</f>
        <v>-999</v>
      </c>
      <c r="V1840">
        <v>199608</v>
      </c>
      <c r="W1840">
        <v>1996</v>
      </c>
    </row>
    <row r="1841" spans="1:23" x14ac:dyDescent="0.25">
      <c r="A1841" s="14">
        <v>35308</v>
      </c>
      <c r="B1841" s="3">
        <v>244</v>
      </c>
      <c r="C1841" s="4">
        <v>7.88</v>
      </c>
      <c r="D1841" s="5">
        <v>5.7</v>
      </c>
      <c r="E1841" s="5">
        <v>11.7</v>
      </c>
      <c r="F1841" s="5">
        <v>1.9</v>
      </c>
      <c r="G1841" s="4">
        <v>85.2</v>
      </c>
      <c r="H1841" s="4">
        <v>58.8</v>
      </c>
      <c r="I1841" s="4">
        <v>1</v>
      </c>
      <c r="J1841" s="4">
        <v>3.7</v>
      </c>
      <c r="K1841" s="4">
        <v>1.8</v>
      </c>
      <c r="L1841" s="4">
        <v>0</v>
      </c>
      <c r="M1841" s="4">
        <v>0</v>
      </c>
      <c r="N1841" s="5">
        <v>-999</v>
      </c>
      <c r="O1841" s="5">
        <v>10.3</v>
      </c>
      <c r="P1841" s="5">
        <v>-999</v>
      </c>
      <c r="Q1841" s="5">
        <v>-999</v>
      </c>
      <c r="R1841" s="4">
        <v>0.80900000000000005</v>
      </c>
      <c r="S1841" s="34">
        <f>ROUND((0.6105*(EXP((17.273*E1841)/(E1841+237.3))))*(100-H1841)/100,3)</f>
        <v>0.56599999999999995</v>
      </c>
      <c r="T1841" s="6">
        <f>IF(V1841&lt;V1842,L1841,0)</f>
        <v>0</v>
      </c>
      <c r="U1841" s="6">
        <f>IF(T1841&gt;0,M1841,-999)</f>
        <v>-999</v>
      </c>
      <c r="V1841">
        <v>199608</v>
      </c>
      <c r="W1841">
        <v>1996</v>
      </c>
    </row>
    <row r="1842" spans="1:23" x14ac:dyDescent="0.25">
      <c r="A1842" s="14">
        <v>35309</v>
      </c>
      <c r="B1842" s="3">
        <v>245</v>
      </c>
      <c r="C1842" s="4">
        <v>10.02</v>
      </c>
      <c r="D1842" s="5">
        <v>5.8</v>
      </c>
      <c r="E1842" s="5">
        <v>11.7</v>
      </c>
      <c r="F1842" s="5">
        <v>1.3</v>
      </c>
      <c r="G1842" s="4">
        <v>82.1</v>
      </c>
      <c r="H1842" s="4">
        <v>54.7</v>
      </c>
      <c r="I1842" s="4">
        <v>0.4</v>
      </c>
      <c r="J1842" s="4">
        <v>2.5</v>
      </c>
      <c r="K1842" s="4">
        <v>0</v>
      </c>
      <c r="L1842" s="4">
        <v>0</v>
      </c>
      <c r="M1842" s="4">
        <v>0</v>
      </c>
      <c r="N1842" s="5">
        <v>-999</v>
      </c>
      <c r="O1842" s="5">
        <v>9.1</v>
      </c>
      <c r="P1842" s="5">
        <v>-999</v>
      </c>
      <c r="Q1842" s="5">
        <v>-999</v>
      </c>
      <c r="R1842" s="4">
        <v>0.753</v>
      </c>
      <c r="S1842" s="34">
        <f>ROUND((0.6105*(EXP((17.273*E1842)/(E1842+237.3))))*(100-H1842)/100,3)</f>
        <v>0.623</v>
      </c>
      <c r="T1842" s="6">
        <f>IF(V1842&lt;V1843,L1842,0)</f>
        <v>0</v>
      </c>
      <c r="U1842" s="6">
        <f>IF(T1842&gt;0,M1842,-999)</f>
        <v>-999</v>
      </c>
      <c r="V1842">
        <v>199609</v>
      </c>
      <c r="W1842">
        <v>1996</v>
      </c>
    </row>
    <row r="1843" spans="1:23" x14ac:dyDescent="0.25">
      <c r="A1843" s="14">
        <v>35310</v>
      </c>
      <c r="B1843" s="3">
        <v>246</v>
      </c>
      <c r="C1843" s="4">
        <v>18.32</v>
      </c>
      <c r="D1843" s="5">
        <v>8.8000000000000007</v>
      </c>
      <c r="E1843" s="5">
        <v>17.2</v>
      </c>
      <c r="F1843" s="5">
        <v>1.1000000000000001</v>
      </c>
      <c r="G1843" s="4">
        <v>64.599999999999994</v>
      </c>
      <c r="H1843" s="4">
        <v>34.6</v>
      </c>
      <c r="I1843" s="4">
        <v>0.5</v>
      </c>
      <c r="J1843" s="4">
        <v>3.2</v>
      </c>
      <c r="K1843" s="4">
        <v>0</v>
      </c>
      <c r="L1843" s="4">
        <v>0</v>
      </c>
      <c r="M1843" s="4">
        <v>0</v>
      </c>
      <c r="N1843" s="5">
        <v>-999</v>
      </c>
      <c r="O1843" s="5">
        <v>10.3</v>
      </c>
      <c r="P1843" s="5">
        <v>-999</v>
      </c>
      <c r="Q1843" s="5">
        <v>-999</v>
      </c>
      <c r="R1843" s="4">
        <v>0.67800000000000005</v>
      </c>
      <c r="S1843" s="34">
        <f>ROUND((0.6105*(EXP((17.273*E1843)/(E1843+237.3))))*(100-H1843)/100,3)</f>
        <v>1.2829999999999999</v>
      </c>
      <c r="T1843" s="6">
        <f>IF(V1843&lt;V1844,L1843,0)</f>
        <v>0</v>
      </c>
      <c r="U1843" s="6">
        <f>IF(T1843&gt;0,M1843,-999)</f>
        <v>-999</v>
      </c>
      <c r="V1843">
        <v>199609</v>
      </c>
      <c r="W1843">
        <v>1996</v>
      </c>
    </row>
    <row r="1844" spans="1:23" x14ac:dyDescent="0.25">
      <c r="A1844" s="14">
        <v>35311</v>
      </c>
      <c r="B1844" s="3">
        <v>247</v>
      </c>
      <c r="C1844" s="4">
        <v>7.44</v>
      </c>
      <c r="D1844" s="5">
        <v>6.1</v>
      </c>
      <c r="E1844" s="5">
        <v>11.6</v>
      </c>
      <c r="F1844" s="5">
        <v>-0.8</v>
      </c>
      <c r="G1844" s="4">
        <v>83.7</v>
      </c>
      <c r="H1844" s="4">
        <v>60.1</v>
      </c>
      <c r="I1844" s="4">
        <v>1.2</v>
      </c>
      <c r="J1844" s="4">
        <v>4.4000000000000004</v>
      </c>
      <c r="K1844" s="4">
        <v>12.5</v>
      </c>
      <c r="L1844" s="4">
        <v>0</v>
      </c>
      <c r="M1844" s="4">
        <v>0</v>
      </c>
      <c r="N1844" s="5">
        <v>-999</v>
      </c>
      <c r="O1844" s="5">
        <v>9.6</v>
      </c>
      <c r="P1844" s="5">
        <v>-999</v>
      </c>
      <c r="Q1844" s="5">
        <v>-999</v>
      </c>
      <c r="R1844" s="4">
        <v>0.82299999999999995</v>
      </c>
      <c r="S1844" s="34">
        <f>ROUND((0.6105*(EXP((17.273*E1844)/(E1844+237.3))))*(100-H1844)/100,3)</f>
        <v>0.54500000000000004</v>
      </c>
      <c r="T1844" s="6">
        <f>IF(V1844&lt;V1845,L1844,0)</f>
        <v>0</v>
      </c>
      <c r="U1844" s="6">
        <f>IF(T1844&gt;0,M1844,-999)</f>
        <v>-999</v>
      </c>
      <c r="V1844">
        <v>199609</v>
      </c>
      <c r="W1844">
        <v>1996</v>
      </c>
    </row>
    <row r="1845" spans="1:23" x14ac:dyDescent="0.25">
      <c r="A1845" s="14">
        <v>35312</v>
      </c>
      <c r="B1845" s="3">
        <v>248</v>
      </c>
      <c r="C1845" s="4">
        <v>12.13</v>
      </c>
      <c r="D1845" s="5">
        <v>1.7</v>
      </c>
      <c r="E1845" s="5">
        <v>8.6</v>
      </c>
      <c r="F1845" s="5">
        <v>-2.2000000000000002</v>
      </c>
      <c r="G1845" s="4">
        <v>90.3</v>
      </c>
      <c r="H1845" s="4">
        <v>57.9</v>
      </c>
      <c r="I1845" s="4">
        <v>0.5</v>
      </c>
      <c r="J1845" s="4">
        <v>3.6</v>
      </c>
      <c r="K1845" s="4">
        <v>1.3</v>
      </c>
      <c r="L1845" s="4">
        <v>0</v>
      </c>
      <c r="M1845" s="4">
        <v>0</v>
      </c>
      <c r="N1845" s="5">
        <v>-999</v>
      </c>
      <c r="O1845" s="5">
        <v>6.5</v>
      </c>
      <c r="P1845" s="5">
        <v>-999</v>
      </c>
      <c r="Q1845" s="5">
        <v>-999</v>
      </c>
      <c r="R1845" s="4">
        <v>0.64700000000000002</v>
      </c>
      <c r="S1845" s="34">
        <f>ROUND((0.6105*(EXP((17.273*E1845)/(E1845+237.3))))*(100-H1845)/100,3)</f>
        <v>0.47</v>
      </c>
      <c r="T1845" s="6">
        <f>IF(V1845&lt;V1846,L1845,0)</f>
        <v>0</v>
      </c>
      <c r="U1845" s="6">
        <f>IF(T1845&gt;0,M1845,-999)</f>
        <v>-999</v>
      </c>
      <c r="V1845">
        <v>199609</v>
      </c>
      <c r="W1845">
        <v>1996</v>
      </c>
    </row>
    <row r="1846" spans="1:23" x14ac:dyDescent="0.25">
      <c r="A1846" s="14">
        <v>35313</v>
      </c>
      <c r="B1846" s="3">
        <v>249</v>
      </c>
      <c r="C1846" s="4">
        <v>8.0399999999999991</v>
      </c>
      <c r="D1846" s="5">
        <v>1.7</v>
      </c>
      <c r="E1846" s="5">
        <v>6.1</v>
      </c>
      <c r="F1846" s="5">
        <v>-1.6</v>
      </c>
      <c r="G1846" s="4">
        <v>93.1</v>
      </c>
      <c r="H1846" s="4">
        <v>71.400000000000006</v>
      </c>
      <c r="I1846" s="4">
        <v>0.7</v>
      </c>
      <c r="J1846" s="4">
        <v>3.4</v>
      </c>
      <c r="K1846" s="4">
        <v>1.3</v>
      </c>
      <c r="L1846" s="4">
        <v>0</v>
      </c>
      <c r="M1846" s="4">
        <v>0</v>
      </c>
      <c r="N1846" s="5">
        <v>-999</v>
      </c>
      <c r="O1846" s="5">
        <v>5.9</v>
      </c>
      <c r="P1846" s="5">
        <v>-999</v>
      </c>
      <c r="Q1846" s="5">
        <v>-999</v>
      </c>
      <c r="R1846" s="4">
        <v>0.67200000000000004</v>
      </c>
      <c r="S1846" s="34">
        <f>ROUND((0.6105*(EXP((17.273*E1846)/(E1846+237.3))))*(100-H1846)/100,3)</f>
        <v>0.26900000000000002</v>
      </c>
      <c r="T1846" s="6">
        <f>IF(V1846&lt;V1847,L1846,0)</f>
        <v>0</v>
      </c>
      <c r="U1846" s="6">
        <f>IF(T1846&gt;0,M1846,-999)</f>
        <v>-999</v>
      </c>
      <c r="V1846">
        <v>199609</v>
      </c>
      <c r="W1846">
        <v>1996</v>
      </c>
    </row>
    <row r="1847" spans="1:23" x14ac:dyDescent="0.25">
      <c r="A1847" s="14">
        <v>35314</v>
      </c>
      <c r="B1847" s="3">
        <v>250</v>
      </c>
      <c r="C1847" s="4">
        <v>10.26</v>
      </c>
      <c r="D1847" s="5">
        <v>3</v>
      </c>
      <c r="E1847" s="5">
        <v>9.6</v>
      </c>
      <c r="F1847" s="5">
        <v>-1</v>
      </c>
      <c r="G1847" s="4">
        <v>90.1</v>
      </c>
      <c r="H1847" s="4">
        <v>50.5</v>
      </c>
      <c r="I1847" s="4">
        <v>0.7</v>
      </c>
      <c r="J1847" s="4">
        <v>3</v>
      </c>
      <c r="K1847" s="4">
        <v>1.8</v>
      </c>
      <c r="L1847" s="4">
        <v>0</v>
      </c>
      <c r="M1847" s="4">
        <v>0</v>
      </c>
      <c r="N1847" s="5">
        <v>-999</v>
      </c>
      <c r="O1847" s="5">
        <v>7.1</v>
      </c>
      <c r="P1847" s="5">
        <v>-999</v>
      </c>
      <c r="Q1847" s="5">
        <v>-999</v>
      </c>
      <c r="R1847" s="4">
        <v>0.60499999999999998</v>
      </c>
      <c r="S1847" s="34">
        <f>ROUND((0.6105*(EXP((17.273*E1847)/(E1847+237.3))))*(100-H1847)/100,3)</f>
        <v>0.59199999999999997</v>
      </c>
      <c r="T1847" s="6">
        <f>IF(V1847&lt;V1848,L1847,0)</f>
        <v>0</v>
      </c>
      <c r="U1847" s="6">
        <f>IF(T1847&gt;0,M1847,-999)</f>
        <v>-999</v>
      </c>
      <c r="V1847">
        <v>199609</v>
      </c>
      <c r="W1847">
        <v>1996</v>
      </c>
    </row>
    <row r="1848" spans="1:23" x14ac:dyDescent="0.25">
      <c r="A1848" s="14">
        <v>35315</v>
      </c>
      <c r="B1848" s="3">
        <v>251</v>
      </c>
      <c r="C1848" s="4">
        <v>4.92</v>
      </c>
      <c r="D1848" s="5">
        <v>5.4</v>
      </c>
      <c r="E1848" s="5">
        <v>8.3000000000000007</v>
      </c>
      <c r="F1848" s="5">
        <v>1.5</v>
      </c>
      <c r="G1848" s="4">
        <v>96.7</v>
      </c>
      <c r="H1848" s="4">
        <v>89.3</v>
      </c>
      <c r="I1848" s="4">
        <v>0.6</v>
      </c>
      <c r="J1848" s="4">
        <v>2.9</v>
      </c>
      <c r="K1848" s="4">
        <v>7.4</v>
      </c>
      <c r="L1848" s="4">
        <v>0</v>
      </c>
      <c r="M1848" s="4">
        <v>0</v>
      </c>
      <c r="N1848" s="5">
        <v>-999</v>
      </c>
      <c r="O1848" s="5">
        <v>7.4</v>
      </c>
      <c r="P1848" s="5">
        <v>-999</v>
      </c>
      <c r="Q1848" s="5">
        <v>-999</v>
      </c>
      <c r="R1848" s="4">
        <v>0.97699999999999998</v>
      </c>
      <c r="S1848" s="34">
        <f>ROUND((0.6105*(EXP((17.273*E1848)/(E1848+237.3))))*(100-H1848)/100,3)</f>
        <v>0.11700000000000001</v>
      </c>
      <c r="T1848" s="6">
        <f>IF(V1848&lt;V1849,L1848,0)</f>
        <v>0</v>
      </c>
      <c r="U1848" s="6">
        <f>IF(T1848&gt;0,M1848,-999)</f>
        <v>-999</v>
      </c>
      <c r="V1848">
        <v>199609</v>
      </c>
      <c r="W1848">
        <v>1996</v>
      </c>
    </row>
    <row r="1849" spans="1:23" x14ac:dyDescent="0.25">
      <c r="A1849" s="14">
        <v>35316</v>
      </c>
      <c r="B1849" s="3">
        <v>252</v>
      </c>
      <c r="C1849" s="4">
        <v>10.07</v>
      </c>
      <c r="D1849" s="5">
        <v>8</v>
      </c>
      <c r="E1849" s="5">
        <v>13</v>
      </c>
      <c r="F1849" s="5">
        <v>4.9000000000000004</v>
      </c>
      <c r="G1849" s="4">
        <v>92.5</v>
      </c>
      <c r="H1849" s="4">
        <v>68.5</v>
      </c>
      <c r="I1849" s="4">
        <v>0.6</v>
      </c>
      <c r="J1849" s="4">
        <v>2.6</v>
      </c>
      <c r="K1849" s="4">
        <v>1</v>
      </c>
      <c r="L1849" s="4">
        <v>0</v>
      </c>
      <c r="M1849" s="4">
        <v>0</v>
      </c>
      <c r="N1849" s="5">
        <v>-999</v>
      </c>
      <c r="O1849" s="5">
        <v>9.5</v>
      </c>
      <c r="P1849" s="5">
        <v>-999</v>
      </c>
      <c r="Q1849" s="5">
        <v>-999</v>
      </c>
      <c r="R1849" s="4">
        <v>1.0249999999999999</v>
      </c>
      <c r="S1849" s="34">
        <f>ROUND((0.6105*(EXP((17.273*E1849)/(E1849+237.3))))*(100-H1849)/100,3)</f>
        <v>0.47199999999999998</v>
      </c>
      <c r="T1849" s="6">
        <f>IF(V1849&lt;V1850,L1849,0)</f>
        <v>0</v>
      </c>
      <c r="U1849" s="6">
        <f>IF(T1849&gt;0,M1849,-999)</f>
        <v>-999</v>
      </c>
      <c r="V1849">
        <v>199609</v>
      </c>
      <c r="W1849">
        <v>1996</v>
      </c>
    </row>
    <row r="1850" spans="1:23" x14ac:dyDescent="0.25">
      <c r="A1850" s="14">
        <v>35317</v>
      </c>
      <c r="B1850" s="3">
        <v>253</v>
      </c>
      <c r="C1850" s="4">
        <v>12.58</v>
      </c>
      <c r="D1850" s="5">
        <v>8.5</v>
      </c>
      <c r="E1850" s="5">
        <v>15.4</v>
      </c>
      <c r="F1850" s="5">
        <v>4.2</v>
      </c>
      <c r="G1850" s="4">
        <v>80.900000000000006</v>
      </c>
      <c r="H1850" s="4">
        <v>51.7</v>
      </c>
      <c r="I1850" s="4">
        <v>0.4</v>
      </c>
      <c r="J1850" s="4">
        <v>2.1</v>
      </c>
      <c r="K1850" s="4">
        <v>0</v>
      </c>
      <c r="L1850" s="4">
        <v>0</v>
      </c>
      <c r="M1850" s="4">
        <v>0</v>
      </c>
      <c r="N1850" s="5">
        <v>-999</v>
      </c>
      <c r="O1850" s="5">
        <v>9.5</v>
      </c>
      <c r="P1850" s="5">
        <v>-999</v>
      </c>
      <c r="Q1850" s="5">
        <v>-999</v>
      </c>
      <c r="R1850" s="4">
        <v>0.90300000000000002</v>
      </c>
      <c r="S1850" s="34">
        <f>ROUND((0.6105*(EXP((17.273*E1850)/(E1850+237.3))))*(100-H1850)/100,3)</f>
        <v>0.84499999999999997</v>
      </c>
      <c r="T1850" s="6">
        <f>IF(V1850&lt;V1851,L1850,0)</f>
        <v>0</v>
      </c>
      <c r="U1850" s="6">
        <f>IF(T1850&gt;0,M1850,-999)</f>
        <v>-999</v>
      </c>
      <c r="V1850">
        <v>199609</v>
      </c>
      <c r="W1850">
        <v>1996</v>
      </c>
    </row>
    <row r="1851" spans="1:23" x14ac:dyDescent="0.25">
      <c r="A1851" s="14">
        <v>35318</v>
      </c>
      <c r="B1851" s="3">
        <v>254</v>
      </c>
      <c r="C1851" s="4">
        <v>19.48</v>
      </c>
      <c r="D1851" s="5">
        <v>12.6</v>
      </c>
      <c r="E1851" s="5">
        <v>20.3</v>
      </c>
      <c r="F1851" s="5">
        <v>5.6</v>
      </c>
      <c r="G1851" s="4">
        <v>61.3</v>
      </c>
      <c r="H1851" s="4">
        <v>36</v>
      </c>
      <c r="I1851" s="4">
        <v>0.9</v>
      </c>
      <c r="J1851" s="4">
        <v>3.1</v>
      </c>
      <c r="K1851" s="4">
        <v>0</v>
      </c>
      <c r="L1851" s="4">
        <v>0</v>
      </c>
      <c r="M1851" s="4">
        <v>0</v>
      </c>
      <c r="N1851" s="5">
        <v>-999</v>
      </c>
      <c r="O1851" s="5">
        <v>11.1</v>
      </c>
      <c r="P1851" s="5">
        <v>-999</v>
      </c>
      <c r="Q1851" s="5">
        <v>-999</v>
      </c>
      <c r="R1851" s="4">
        <v>0.85799999999999998</v>
      </c>
      <c r="S1851" s="34">
        <f>ROUND((0.6105*(EXP((17.273*E1851)/(E1851+237.3))))*(100-H1851)/100,3)</f>
        <v>1.524</v>
      </c>
      <c r="T1851" s="6">
        <f>IF(V1851&lt;V1852,L1851,0)</f>
        <v>0</v>
      </c>
      <c r="U1851" s="6">
        <f>IF(T1851&gt;0,M1851,-999)</f>
        <v>-999</v>
      </c>
      <c r="V1851">
        <v>199609</v>
      </c>
      <c r="W1851">
        <v>1996</v>
      </c>
    </row>
    <row r="1852" spans="1:23" x14ac:dyDescent="0.25">
      <c r="A1852" s="14">
        <v>35319</v>
      </c>
      <c r="B1852" s="3">
        <v>255</v>
      </c>
      <c r="C1852" s="4">
        <v>18.190000000000001</v>
      </c>
      <c r="D1852" s="5">
        <v>17.3</v>
      </c>
      <c r="E1852" s="5">
        <v>25.2</v>
      </c>
      <c r="F1852" s="5">
        <v>8.6</v>
      </c>
      <c r="G1852" s="4">
        <v>41.8</v>
      </c>
      <c r="H1852" s="4">
        <v>18.7</v>
      </c>
      <c r="I1852" s="4">
        <v>1.5</v>
      </c>
      <c r="J1852" s="4">
        <v>5.3</v>
      </c>
      <c r="K1852" s="4">
        <v>0</v>
      </c>
      <c r="L1852" s="4">
        <v>0</v>
      </c>
      <c r="M1852" s="4">
        <v>0</v>
      </c>
      <c r="N1852" s="5">
        <v>-999</v>
      </c>
      <c r="O1852" s="5">
        <v>12.7</v>
      </c>
      <c r="P1852" s="5">
        <v>-999</v>
      </c>
      <c r="Q1852" s="5">
        <v>-999</v>
      </c>
      <c r="R1852" s="4">
        <v>0.59799999999999998</v>
      </c>
      <c r="S1852" s="34">
        <f>ROUND((0.6105*(EXP((17.273*E1852)/(E1852+237.3))))*(100-H1852)/100,3)</f>
        <v>2.6059999999999999</v>
      </c>
      <c r="T1852" s="6">
        <f>IF(V1852&lt;V1853,L1852,0)</f>
        <v>0</v>
      </c>
      <c r="U1852" s="6">
        <f>IF(T1852&gt;0,M1852,-999)</f>
        <v>-999</v>
      </c>
      <c r="V1852">
        <v>199609</v>
      </c>
      <c r="W1852">
        <v>1996</v>
      </c>
    </row>
    <row r="1853" spans="1:23" x14ac:dyDescent="0.25">
      <c r="A1853" s="14">
        <v>35320</v>
      </c>
      <c r="B1853" s="3">
        <v>256</v>
      </c>
      <c r="C1853" s="4">
        <v>9.6199999999999992</v>
      </c>
      <c r="D1853" s="5">
        <v>14.9</v>
      </c>
      <c r="E1853" s="5">
        <v>21.6</v>
      </c>
      <c r="F1853" s="5">
        <v>10.4</v>
      </c>
      <c r="G1853" s="4">
        <v>55</v>
      </c>
      <c r="H1853" s="4">
        <v>30</v>
      </c>
      <c r="I1853" s="4">
        <v>2.2000000000000002</v>
      </c>
      <c r="J1853" s="4">
        <v>5.6</v>
      </c>
      <c r="K1853" s="4">
        <v>1</v>
      </c>
      <c r="L1853" s="4">
        <v>0</v>
      </c>
      <c r="M1853" s="4">
        <v>0</v>
      </c>
      <c r="N1853" s="5">
        <v>-999</v>
      </c>
      <c r="O1853" s="5">
        <v>13.1</v>
      </c>
      <c r="P1853" s="5">
        <v>-999</v>
      </c>
      <c r="Q1853" s="5">
        <v>-999</v>
      </c>
      <c r="R1853" s="4">
        <v>0.77300000000000002</v>
      </c>
      <c r="S1853" s="34">
        <f>ROUND((0.6105*(EXP((17.273*E1853)/(E1853+237.3))))*(100-H1853)/100,3)</f>
        <v>1.806</v>
      </c>
      <c r="T1853" s="6">
        <f>IF(V1853&lt;V1854,L1853,0)</f>
        <v>0</v>
      </c>
      <c r="U1853" s="6">
        <f>IF(T1853&gt;0,M1853,-999)</f>
        <v>-999</v>
      </c>
      <c r="V1853">
        <v>199609</v>
      </c>
      <c r="W1853">
        <v>1996</v>
      </c>
    </row>
    <row r="1854" spans="1:23" x14ac:dyDescent="0.25">
      <c r="A1854" s="14">
        <v>35321</v>
      </c>
      <c r="B1854" s="3">
        <v>257</v>
      </c>
      <c r="C1854" s="4">
        <v>10.47</v>
      </c>
      <c r="D1854" s="5">
        <v>9.9</v>
      </c>
      <c r="E1854" s="5">
        <v>15.5</v>
      </c>
      <c r="F1854" s="5">
        <v>4.9000000000000004</v>
      </c>
      <c r="G1854" s="4">
        <v>82.1</v>
      </c>
      <c r="H1854" s="4">
        <v>59.2</v>
      </c>
      <c r="I1854" s="4">
        <v>1.3</v>
      </c>
      <c r="J1854" s="4">
        <v>4.5999999999999996</v>
      </c>
      <c r="K1854" s="4">
        <v>10.4</v>
      </c>
      <c r="L1854" s="4">
        <v>0</v>
      </c>
      <c r="M1854" s="4">
        <v>0</v>
      </c>
      <c r="N1854" s="5">
        <v>-999</v>
      </c>
      <c r="O1854" s="5">
        <v>11.8</v>
      </c>
      <c r="P1854" s="5">
        <v>-999</v>
      </c>
      <c r="Q1854" s="5">
        <v>-999</v>
      </c>
      <c r="R1854" s="4">
        <v>1.04</v>
      </c>
      <c r="S1854" s="34">
        <f>ROUND((0.6105*(EXP((17.273*E1854)/(E1854+237.3))))*(100-H1854)/100,3)</f>
        <v>0.71799999999999997</v>
      </c>
      <c r="T1854" s="6">
        <f>IF(V1854&lt;V1855,L1854,0)</f>
        <v>0</v>
      </c>
      <c r="U1854" s="6">
        <f>IF(T1854&gt;0,M1854,-999)</f>
        <v>-999</v>
      </c>
      <c r="V1854">
        <v>199609</v>
      </c>
      <c r="W1854">
        <v>1996</v>
      </c>
    </row>
    <row r="1855" spans="1:23" x14ac:dyDescent="0.25">
      <c r="A1855" s="14">
        <v>35322</v>
      </c>
      <c r="B1855" s="3">
        <v>258</v>
      </c>
      <c r="C1855" s="4">
        <v>9.83</v>
      </c>
      <c r="D1855" s="5">
        <v>6</v>
      </c>
      <c r="E1855" s="5">
        <v>11.6</v>
      </c>
      <c r="F1855" s="5">
        <v>4</v>
      </c>
      <c r="G1855" s="4">
        <v>91.5</v>
      </c>
      <c r="H1855" s="4">
        <v>62.2</v>
      </c>
      <c r="I1855" s="4">
        <v>1.5</v>
      </c>
      <c r="J1855" s="4">
        <v>4.9000000000000004</v>
      </c>
      <c r="K1855" s="4">
        <v>6.9</v>
      </c>
      <c r="L1855" s="4">
        <v>0</v>
      </c>
      <c r="M1855" s="4">
        <v>0</v>
      </c>
      <c r="N1855" s="5">
        <v>-999</v>
      </c>
      <c r="O1855" s="5">
        <v>9.9</v>
      </c>
      <c r="P1855" s="5">
        <v>-999</v>
      </c>
      <c r="Q1855" s="5">
        <v>-999</v>
      </c>
      <c r="R1855" s="4">
        <v>0.84799999999999998</v>
      </c>
      <c r="S1855" s="34">
        <f>ROUND((0.6105*(EXP((17.273*E1855)/(E1855+237.3))))*(100-H1855)/100,3)</f>
        <v>0.51600000000000001</v>
      </c>
      <c r="T1855" s="6">
        <f>IF(V1855&lt;V1856,L1855,0)</f>
        <v>0</v>
      </c>
      <c r="U1855" s="6">
        <f>IF(T1855&gt;0,M1855,-999)</f>
        <v>-999</v>
      </c>
      <c r="V1855">
        <v>199609</v>
      </c>
      <c r="W1855">
        <v>1996</v>
      </c>
    </row>
    <row r="1856" spans="1:23" x14ac:dyDescent="0.25">
      <c r="A1856" s="14">
        <v>35323</v>
      </c>
      <c r="B1856" s="3">
        <v>259</v>
      </c>
      <c r="C1856" s="4">
        <v>3.05</v>
      </c>
      <c r="D1856" s="5">
        <v>2.6</v>
      </c>
      <c r="E1856" s="5">
        <v>5.6</v>
      </c>
      <c r="F1856" s="5">
        <v>-1.1000000000000001</v>
      </c>
      <c r="G1856" s="4">
        <v>98.3</v>
      </c>
      <c r="H1856" s="4">
        <v>93.6</v>
      </c>
      <c r="I1856" s="4">
        <v>1</v>
      </c>
      <c r="J1856" s="4">
        <v>5.8</v>
      </c>
      <c r="K1856" s="4">
        <v>28.7</v>
      </c>
      <c r="L1856" s="4">
        <v>0</v>
      </c>
      <c r="M1856" s="4">
        <v>0</v>
      </c>
      <c r="N1856" s="5">
        <v>-999</v>
      </c>
      <c r="O1856" s="5">
        <v>6.7</v>
      </c>
      <c r="P1856" s="5">
        <v>-999</v>
      </c>
      <c r="Q1856" s="5">
        <v>-999</v>
      </c>
      <c r="R1856" s="4">
        <v>0.84899999999999998</v>
      </c>
      <c r="S1856" s="34">
        <f>ROUND((0.6105*(EXP((17.273*E1856)/(E1856+237.3))))*(100-H1856)/100,3)</f>
        <v>5.8000000000000003E-2</v>
      </c>
      <c r="T1856" s="6">
        <f>IF(V1856&lt;V1857,L1856,0)</f>
        <v>0</v>
      </c>
      <c r="U1856" s="6">
        <f>IF(T1856&gt;0,M1856,-999)</f>
        <v>-999</v>
      </c>
      <c r="V1856">
        <v>199609</v>
      </c>
      <c r="W1856">
        <v>1996</v>
      </c>
    </row>
    <row r="1857" spans="1:23" x14ac:dyDescent="0.25">
      <c r="A1857" s="14">
        <v>35324</v>
      </c>
      <c r="B1857" s="3">
        <v>260</v>
      </c>
      <c r="C1857" s="4">
        <v>13.22</v>
      </c>
      <c r="D1857" s="5">
        <v>2</v>
      </c>
      <c r="E1857" s="5">
        <v>10</v>
      </c>
      <c r="F1857" s="5">
        <v>-2.1</v>
      </c>
      <c r="G1857" s="4">
        <v>87.7</v>
      </c>
      <c r="H1857" s="4">
        <v>53.4</v>
      </c>
      <c r="I1857" s="4">
        <v>0.4</v>
      </c>
      <c r="J1857" s="4">
        <v>2.9</v>
      </c>
      <c r="K1857" s="4">
        <v>0.3</v>
      </c>
      <c r="L1857" s="4">
        <v>0</v>
      </c>
      <c r="M1857" s="4">
        <v>0</v>
      </c>
      <c r="N1857" s="5">
        <v>-999</v>
      </c>
      <c r="O1857" s="5">
        <v>5.3</v>
      </c>
      <c r="P1857" s="5">
        <v>-999</v>
      </c>
      <c r="Q1857" s="5">
        <v>-999</v>
      </c>
      <c r="R1857" s="4">
        <v>0.65500000000000003</v>
      </c>
      <c r="S1857" s="34">
        <f>ROUND((0.6105*(EXP((17.273*E1857)/(E1857+237.3))))*(100-H1857)/100,3)</f>
        <v>0.57199999999999995</v>
      </c>
      <c r="T1857" s="6">
        <f>IF(V1857&lt;V1858,L1857,0)</f>
        <v>0</v>
      </c>
      <c r="U1857" s="6">
        <f>IF(T1857&gt;0,M1857,-999)</f>
        <v>-999</v>
      </c>
      <c r="V1857">
        <v>199609</v>
      </c>
      <c r="W1857">
        <v>1996</v>
      </c>
    </row>
    <row r="1858" spans="1:23" x14ac:dyDescent="0.25">
      <c r="A1858" s="14">
        <v>35325</v>
      </c>
      <c r="B1858" s="3">
        <v>261</v>
      </c>
      <c r="C1858" s="4">
        <v>11.35</v>
      </c>
      <c r="D1858" s="5">
        <v>2.9</v>
      </c>
      <c r="E1858" s="5">
        <v>8.6999999999999993</v>
      </c>
      <c r="F1858" s="5">
        <v>-0.6</v>
      </c>
      <c r="G1858" s="4">
        <v>86.4</v>
      </c>
      <c r="H1858" s="4">
        <v>60.2</v>
      </c>
      <c r="I1858" s="4">
        <v>0.5</v>
      </c>
      <c r="J1858" s="4">
        <v>3.2</v>
      </c>
      <c r="K1858" s="4">
        <v>0.3</v>
      </c>
      <c r="L1858" s="4">
        <v>0</v>
      </c>
      <c r="M1858" s="4">
        <v>0</v>
      </c>
      <c r="N1858" s="5">
        <v>-999</v>
      </c>
      <c r="O1858" s="5">
        <v>6.3</v>
      </c>
      <c r="P1858" s="5">
        <v>-999</v>
      </c>
      <c r="Q1858" s="5">
        <v>-999</v>
      </c>
      <c r="R1858" s="4">
        <v>0.67700000000000005</v>
      </c>
      <c r="S1858" s="34">
        <f>ROUND((0.6105*(EXP((17.273*E1858)/(E1858+237.3))))*(100-H1858)/100,3)</f>
        <v>0.44800000000000001</v>
      </c>
      <c r="T1858" s="6">
        <f>IF(V1858&lt;V1859,L1858,0)</f>
        <v>0</v>
      </c>
      <c r="U1858" s="6">
        <f>IF(T1858&gt;0,M1858,-999)</f>
        <v>-999</v>
      </c>
      <c r="V1858">
        <v>199609</v>
      </c>
      <c r="W1858">
        <v>1996</v>
      </c>
    </row>
    <row r="1859" spans="1:23" x14ac:dyDescent="0.25">
      <c r="A1859" s="14">
        <v>35326</v>
      </c>
      <c r="B1859" s="3">
        <v>262</v>
      </c>
      <c r="C1859" s="4">
        <v>9.67</v>
      </c>
      <c r="D1859" s="5">
        <v>3.9</v>
      </c>
      <c r="E1859" s="5">
        <v>10.7</v>
      </c>
      <c r="F1859" s="5">
        <v>-1.1000000000000001</v>
      </c>
      <c r="G1859" s="4">
        <v>79.3</v>
      </c>
      <c r="H1859" s="4">
        <v>43.2</v>
      </c>
      <c r="I1859" s="4">
        <v>0.3</v>
      </c>
      <c r="J1859" s="4">
        <v>1.8</v>
      </c>
      <c r="K1859" s="4">
        <v>0</v>
      </c>
      <c r="L1859" s="4">
        <v>0</v>
      </c>
      <c r="M1859" s="4">
        <v>0</v>
      </c>
      <c r="N1859" s="5">
        <v>-999</v>
      </c>
      <c r="O1859" s="5">
        <v>6</v>
      </c>
      <c r="P1859" s="5">
        <v>-999</v>
      </c>
      <c r="Q1859" s="5">
        <v>-999</v>
      </c>
      <c r="R1859" s="4">
        <v>0.55500000000000005</v>
      </c>
      <c r="S1859" s="34">
        <f>ROUND((0.6105*(EXP((17.273*E1859)/(E1859+237.3))))*(100-H1859)/100,3)</f>
        <v>0.73099999999999998</v>
      </c>
      <c r="T1859" s="6">
        <f>IF(V1859&lt;V1860,L1859,0)</f>
        <v>0</v>
      </c>
      <c r="U1859" s="6">
        <f>IF(T1859&gt;0,M1859,-999)</f>
        <v>-999</v>
      </c>
      <c r="V1859">
        <v>199609</v>
      </c>
      <c r="W1859">
        <v>1996</v>
      </c>
    </row>
    <row r="1860" spans="1:23" x14ac:dyDescent="0.25">
      <c r="A1860" s="14">
        <v>35327</v>
      </c>
      <c r="B1860" s="3">
        <v>263</v>
      </c>
      <c r="C1860" s="4">
        <v>3.25</v>
      </c>
      <c r="D1860" s="5">
        <v>2.6</v>
      </c>
      <c r="E1860" s="5">
        <v>5.3</v>
      </c>
      <c r="F1860" s="5">
        <v>0.2</v>
      </c>
      <c r="G1860" s="4">
        <v>98.6</v>
      </c>
      <c r="H1860" s="4">
        <v>90.5</v>
      </c>
      <c r="I1860" s="4">
        <v>0.6</v>
      </c>
      <c r="J1860" s="4">
        <v>2.6</v>
      </c>
      <c r="K1860" s="4">
        <v>6.4</v>
      </c>
      <c r="L1860" s="4">
        <v>0</v>
      </c>
      <c r="M1860" s="4">
        <v>0</v>
      </c>
      <c r="N1860" s="5">
        <v>-999</v>
      </c>
      <c r="O1860" s="5">
        <v>5.9</v>
      </c>
      <c r="P1860" s="5">
        <v>-999</v>
      </c>
      <c r="Q1860" s="5">
        <v>-999</v>
      </c>
      <c r="R1860" s="4">
        <v>0.80600000000000005</v>
      </c>
      <c r="S1860" s="34">
        <f>ROUND((0.6105*(EXP((17.273*E1860)/(E1860+237.3))))*(100-H1860)/100,3)</f>
        <v>8.5000000000000006E-2</v>
      </c>
      <c r="T1860" s="6">
        <f>IF(V1860&lt;V1861,L1860,0)</f>
        <v>0</v>
      </c>
      <c r="U1860" s="6">
        <f>IF(T1860&gt;0,M1860,-999)</f>
        <v>-999</v>
      </c>
      <c r="V1860">
        <v>199609</v>
      </c>
      <c r="W1860">
        <v>1996</v>
      </c>
    </row>
    <row r="1861" spans="1:23" x14ac:dyDescent="0.25">
      <c r="A1861" s="14">
        <v>35328</v>
      </c>
      <c r="B1861" s="3">
        <v>264</v>
      </c>
      <c r="C1861" s="4">
        <v>3.34</v>
      </c>
      <c r="D1861" s="5">
        <v>0.9</v>
      </c>
      <c r="E1861" s="5">
        <v>3.4</v>
      </c>
      <c r="F1861" s="5">
        <v>-0.4</v>
      </c>
      <c r="G1861" s="4">
        <v>97.4</v>
      </c>
      <c r="H1861" s="4">
        <v>91.6</v>
      </c>
      <c r="I1861" s="4">
        <v>1</v>
      </c>
      <c r="J1861" s="4">
        <v>2.7</v>
      </c>
      <c r="K1861" s="4">
        <v>0.5</v>
      </c>
      <c r="L1861" s="4">
        <v>0</v>
      </c>
      <c r="M1861" s="4">
        <v>0</v>
      </c>
      <c r="N1861" s="5">
        <v>-999</v>
      </c>
      <c r="O1861" s="5">
        <v>5.6</v>
      </c>
      <c r="P1861" s="5">
        <v>-999</v>
      </c>
      <c r="Q1861" s="5">
        <v>-999</v>
      </c>
      <c r="R1861" s="4">
        <v>0.71299999999999997</v>
      </c>
      <c r="S1861" s="34">
        <f>ROUND((0.6105*(EXP((17.273*E1861)/(E1861+237.3))))*(100-H1861)/100,3)</f>
        <v>6.5000000000000002E-2</v>
      </c>
      <c r="T1861" s="6">
        <f>IF(V1861&lt;V1862,L1861,0)</f>
        <v>0</v>
      </c>
      <c r="U1861" s="6">
        <f>IF(T1861&gt;0,M1861,-999)</f>
        <v>-999</v>
      </c>
      <c r="V1861">
        <v>199609</v>
      </c>
      <c r="W1861">
        <v>1996</v>
      </c>
    </row>
    <row r="1862" spans="1:23" x14ac:dyDescent="0.25">
      <c r="A1862" s="14">
        <v>35329</v>
      </c>
      <c r="B1862" s="3">
        <v>265</v>
      </c>
      <c r="C1862" s="4">
        <v>9.14</v>
      </c>
      <c r="D1862" s="5">
        <v>0</v>
      </c>
      <c r="E1862" s="5">
        <v>5.7</v>
      </c>
      <c r="F1862" s="5">
        <v>-2.7</v>
      </c>
      <c r="G1862" s="4">
        <v>89.6</v>
      </c>
      <c r="H1862" s="4">
        <v>62.7</v>
      </c>
      <c r="I1862" s="4">
        <v>1.2</v>
      </c>
      <c r="J1862" s="4">
        <v>3</v>
      </c>
      <c r="K1862" s="4">
        <v>0.8</v>
      </c>
      <c r="L1862" s="4">
        <v>0</v>
      </c>
      <c r="M1862" s="4">
        <v>0</v>
      </c>
      <c r="N1862" s="5">
        <v>-999</v>
      </c>
      <c r="O1862" s="5">
        <v>4</v>
      </c>
      <c r="P1862" s="5">
        <v>-999</v>
      </c>
      <c r="Q1862" s="5">
        <v>-999</v>
      </c>
      <c r="R1862" s="4">
        <v>0.57399999999999995</v>
      </c>
      <c r="S1862" s="34">
        <f>ROUND((0.6105*(EXP((17.273*E1862)/(E1862+237.3))))*(100-H1862)/100,3)</f>
        <v>0.34100000000000003</v>
      </c>
      <c r="T1862" s="6">
        <f>IF(V1862&lt;V1863,L1862,0)</f>
        <v>0</v>
      </c>
      <c r="U1862" s="6">
        <f>IF(T1862&gt;0,M1862,-999)</f>
        <v>-999</v>
      </c>
      <c r="V1862">
        <v>199609</v>
      </c>
      <c r="W1862">
        <v>1996</v>
      </c>
    </row>
    <row r="1863" spans="1:23" x14ac:dyDescent="0.25">
      <c r="A1863" s="14">
        <v>35330</v>
      </c>
      <c r="B1863" s="3">
        <v>266</v>
      </c>
      <c r="C1863" s="4">
        <v>9.86</v>
      </c>
      <c r="D1863" s="5">
        <v>-0.9</v>
      </c>
      <c r="E1863" s="5">
        <v>4</v>
      </c>
      <c r="F1863" s="5">
        <v>-4.5</v>
      </c>
      <c r="G1863" s="4">
        <v>87.7</v>
      </c>
      <c r="H1863" s="4">
        <v>59.1</v>
      </c>
      <c r="I1863" s="4">
        <v>1</v>
      </c>
      <c r="J1863" s="4">
        <v>3.8</v>
      </c>
      <c r="K1863" s="4">
        <v>2.2999999999999998</v>
      </c>
      <c r="L1863" s="4">
        <v>0</v>
      </c>
      <c r="M1863" s="4">
        <v>0</v>
      </c>
      <c r="N1863" s="5">
        <v>-999</v>
      </c>
      <c r="O1863" s="5">
        <v>3.8</v>
      </c>
      <c r="P1863" s="5">
        <v>-999</v>
      </c>
      <c r="Q1863" s="5">
        <v>-999</v>
      </c>
      <c r="R1863" s="4">
        <v>0.47899999999999998</v>
      </c>
      <c r="S1863" s="34">
        <f>ROUND((0.6105*(EXP((17.273*E1863)/(E1863+237.3))))*(100-H1863)/100,3)</f>
        <v>0.33200000000000002</v>
      </c>
      <c r="T1863" s="6">
        <f>IF(V1863&lt;V1864,L1863,0)</f>
        <v>0</v>
      </c>
      <c r="U1863" s="6">
        <f>IF(T1863&gt;0,M1863,-999)</f>
        <v>-999</v>
      </c>
      <c r="V1863">
        <v>199609</v>
      </c>
      <c r="W1863">
        <v>1996</v>
      </c>
    </row>
    <row r="1864" spans="1:23" x14ac:dyDescent="0.25">
      <c r="A1864" s="14">
        <v>35331</v>
      </c>
      <c r="B1864" s="3">
        <v>267</v>
      </c>
      <c r="C1864" s="4">
        <v>14.08</v>
      </c>
      <c r="D1864" s="5">
        <v>-0.1</v>
      </c>
      <c r="E1864" s="5">
        <v>9</v>
      </c>
      <c r="F1864" s="5">
        <v>-6.5</v>
      </c>
      <c r="G1864" s="4">
        <v>69.3</v>
      </c>
      <c r="H1864" s="4">
        <v>28</v>
      </c>
      <c r="I1864" s="4">
        <v>1</v>
      </c>
      <c r="J1864" s="4">
        <v>3.2</v>
      </c>
      <c r="K1864" s="4">
        <v>0</v>
      </c>
      <c r="L1864" s="4">
        <v>0</v>
      </c>
      <c r="M1864" s="4">
        <v>0</v>
      </c>
      <c r="N1864" s="5">
        <v>-999</v>
      </c>
      <c r="O1864" s="5">
        <v>2.8</v>
      </c>
      <c r="P1864" s="5">
        <v>-999</v>
      </c>
      <c r="Q1864" s="5">
        <v>-999</v>
      </c>
      <c r="R1864" s="4">
        <v>0.32</v>
      </c>
      <c r="S1864" s="34">
        <f>ROUND((0.6105*(EXP((17.273*E1864)/(E1864+237.3))))*(100-H1864)/100,3)</f>
        <v>0.82599999999999996</v>
      </c>
      <c r="T1864" s="6">
        <f>IF(V1864&lt;V1865,L1864,0)</f>
        <v>0</v>
      </c>
      <c r="U1864" s="6">
        <f>IF(T1864&gt;0,M1864,-999)</f>
        <v>-999</v>
      </c>
      <c r="V1864">
        <v>199609</v>
      </c>
      <c r="W1864">
        <v>1996</v>
      </c>
    </row>
    <row r="1865" spans="1:23" x14ac:dyDescent="0.25">
      <c r="A1865" s="14">
        <v>35332</v>
      </c>
      <c r="B1865" s="3">
        <v>268</v>
      </c>
      <c r="C1865" s="4">
        <v>14.64</v>
      </c>
      <c r="D1865" s="5">
        <v>1.9</v>
      </c>
      <c r="E1865" s="5">
        <v>10.3</v>
      </c>
      <c r="F1865" s="5">
        <v>-3.5</v>
      </c>
      <c r="G1865" s="4">
        <v>53.4</v>
      </c>
      <c r="H1865" s="4">
        <v>24</v>
      </c>
      <c r="I1865" s="4">
        <v>0.9</v>
      </c>
      <c r="J1865" s="4">
        <v>2.7</v>
      </c>
      <c r="K1865" s="4">
        <v>0</v>
      </c>
      <c r="L1865" s="4">
        <v>0</v>
      </c>
      <c r="M1865" s="4">
        <v>0</v>
      </c>
      <c r="N1865" s="5">
        <v>-999</v>
      </c>
      <c r="O1865" s="5">
        <v>4.0999999999999996</v>
      </c>
      <c r="P1865" s="5">
        <v>-999</v>
      </c>
      <c r="Q1865" s="5">
        <v>-999</v>
      </c>
      <c r="R1865" s="4">
        <v>0.30099999999999999</v>
      </c>
      <c r="S1865" s="34">
        <f>ROUND((0.6105*(EXP((17.273*E1865)/(E1865+237.3))))*(100-H1865)/100,3)</f>
        <v>0.95199999999999996</v>
      </c>
      <c r="T1865" s="6">
        <f>IF(V1865&lt;V1866,L1865,0)</f>
        <v>0</v>
      </c>
      <c r="U1865" s="6">
        <f>IF(T1865&gt;0,M1865,-999)</f>
        <v>-999</v>
      </c>
      <c r="V1865">
        <v>199609</v>
      </c>
      <c r="W1865">
        <v>1996</v>
      </c>
    </row>
    <row r="1866" spans="1:23" x14ac:dyDescent="0.25">
      <c r="A1866" s="14">
        <v>35333</v>
      </c>
      <c r="B1866" s="3">
        <v>269</v>
      </c>
      <c r="C1866" s="4">
        <v>14.03</v>
      </c>
      <c r="D1866" s="5">
        <v>3.3</v>
      </c>
      <c r="E1866" s="5">
        <v>11.1</v>
      </c>
      <c r="F1866" s="5">
        <v>-1.8</v>
      </c>
      <c r="G1866" s="4">
        <v>63.8</v>
      </c>
      <c r="H1866" s="4">
        <v>37.9</v>
      </c>
      <c r="I1866" s="4">
        <v>0.8</v>
      </c>
      <c r="J1866" s="4">
        <v>3.6</v>
      </c>
      <c r="K1866" s="4">
        <v>0</v>
      </c>
      <c r="L1866" s="4">
        <v>0</v>
      </c>
      <c r="M1866" s="4">
        <v>0</v>
      </c>
      <c r="N1866" s="5">
        <v>-999</v>
      </c>
      <c r="O1866" s="5">
        <v>4.2</v>
      </c>
      <c r="P1866" s="5">
        <v>-999</v>
      </c>
      <c r="Q1866" s="5">
        <v>-999</v>
      </c>
      <c r="R1866" s="4">
        <v>0.5</v>
      </c>
      <c r="S1866" s="34">
        <f>ROUND((0.6105*(EXP((17.273*E1866)/(E1866+237.3))))*(100-H1866)/100,3)</f>
        <v>0.82</v>
      </c>
      <c r="T1866" s="6">
        <f>IF(V1866&lt;V1867,L1866,0)</f>
        <v>0</v>
      </c>
      <c r="U1866" s="6">
        <f>IF(T1866&gt;0,M1866,-999)</f>
        <v>-999</v>
      </c>
      <c r="V1866">
        <v>199609</v>
      </c>
      <c r="W1866">
        <v>1996</v>
      </c>
    </row>
    <row r="1867" spans="1:23" x14ac:dyDescent="0.25">
      <c r="A1867" s="14">
        <v>35334</v>
      </c>
      <c r="B1867" s="3">
        <v>270</v>
      </c>
      <c r="C1867" s="4">
        <v>5.01</v>
      </c>
      <c r="D1867" s="5">
        <v>6.5</v>
      </c>
      <c r="E1867" s="5">
        <v>13.1</v>
      </c>
      <c r="F1867" s="5">
        <v>1.2</v>
      </c>
      <c r="G1867" s="4">
        <v>92.6</v>
      </c>
      <c r="H1867" s="4">
        <v>71.400000000000006</v>
      </c>
      <c r="I1867" s="4">
        <v>1</v>
      </c>
      <c r="J1867" s="4">
        <v>3.4</v>
      </c>
      <c r="K1867" s="4">
        <v>0</v>
      </c>
      <c r="L1867" s="4">
        <v>0</v>
      </c>
      <c r="M1867" s="4">
        <v>0</v>
      </c>
      <c r="N1867" s="5">
        <v>-999</v>
      </c>
      <c r="O1867" s="5">
        <v>5.6</v>
      </c>
      <c r="P1867" s="5">
        <v>-999</v>
      </c>
      <c r="Q1867" s="5">
        <v>-999</v>
      </c>
      <c r="R1867" s="4">
        <v>1.073</v>
      </c>
      <c r="S1867" s="34">
        <f>ROUND((0.6105*(EXP((17.273*E1867)/(E1867+237.3))))*(100-H1867)/100,3)</f>
        <v>0.43099999999999999</v>
      </c>
      <c r="T1867" s="6">
        <f>IF(V1867&lt;V1868,L1867,0)</f>
        <v>0</v>
      </c>
      <c r="U1867" s="6">
        <f>IF(T1867&gt;0,M1867,-999)</f>
        <v>-999</v>
      </c>
      <c r="V1867">
        <v>199609</v>
      </c>
      <c r="W1867">
        <v>1996</v>
      </c>
    </row>
    <row r="1868" spans="1:23" x14ac:dyDescent="0.25">
      <c r="A1868" s="14">
        <v>35335</v>
      </c>
      <c r="B1868" s="3">
        <v>271</v>
      </c>
      <c r="C1868" s="4">
        <v>15.67</v>
      </c>
      <c r="D1868" s="5">
        <v>11.1</v>
      </c>
      <c r="E1868" s="5">
        <v>19.600000000000001</v>
      </c>
      <c r="F1868" s="5">
        <v>5.3</v>
      </c>
      <c r="G1868" s="4">
        <v>63.6</v>
      </c>
      <c r="H1868" s="4">
        <v>38.5</v>
      </c>
      <c r="I1868" s="4">
        <v>1.1000000000000001</v>
      </c>
      <c r="J1868" s="4">
        <v>3.2</v>
      </c>
      <c r="K1868" s="4">
        <v>0</v>
      </c>
      <c r="L1868" s="4">
        <v>0</v>
      </c>
      <c r="M1868" s="4">
        <v>0</v>
      </c>
      <c r="N1868" s="5">
        <v>-999</v>
      </c>
      <c r="O1868" s="5">
        <v>7.6</v>
      </c>
      <c r="P1868" s="5">
        <v>-999</v>
      </c>
      <c r="Q1868" s="5">
        <v>-999</v>
      </c>
      <c r="R1868" s="4">
        <v>0.878</v>
      </c>
      <c r="S1868" s="34">
        <f>ROUND((0.6105*(EXP((17.273*E1868)/(E1868+237.3))))*(100-H1868)/100,3)</f>
        <v>1.4019999999999999</v>
      </c>
      <c r="T1868" s="6">
        <f>IF(V1868&lt;V1869,L1868,0)</f>
        <v>0</v>
      </c>
      <c r="U1868" s="6">
        <f>IF(T1868&gt;0,M1868,-999)</f>
        <v>-999</v>
      </c>
      <c r="V1868">
        <v>199609</v>
      </c>
      <c r="W1868">
        <v>1996</v>
      </c>
    </row>
    <row r="1869" spans="1:23" x14ac:dyDescent="0.25">
      <c r="A1869" s="14">
        <v>35336</v>
      </c>
      <c r="B1869" s="3">
        <v>272</v>
      </c>
      <c r="C1869" s="4">
        <v>15.26</v>
      </c>
      <c r="D1869" s="5">
        <v>11.2</v>
      </c>
      <c r="E1869" s="5">
        <v>19.5</v>
      </c>
      <c r="F1869" s="5">
        <v>4.4000000000000004</v>
      </c>
      <c r="G1869" s="4">
        <v>57</v>
      </c>
      <c r="H1869" s="4">
        <v>30.8</v>
      </c>
      <c r="I1869" s="4">
        <v>0.9</v>
      </c>
      <c r="J1869" s="4">
        <v>2.8</v>
      </c>
      <c r="K1869" s="4">
        <v>0</v>
      </c>
      <c r="L1869" s="4">
        <v>0</v>
      </c>
      <c r="M1869" s="4">
        <v>0</v>
      </c>
      <c r="N1869" s="5">
        <v>-999</v>
      </c>
      <c r="O1869" s="5">
        <v>8.1999999999999993</v>
      </c>
      <c r="P1869" s="5">
        <v>-999</v>
      </c>
      <c r="Q1869" s="5">
        <v>-999</v>
      </c>
      <c r="R1869" s="4">
        <v>0.69799999999999995</v>
      </c>
      <c r="S1869" s="34">
        <f>ROUND((0.6105*(EXP((17.273*E1869)/(E1869+237.3))))*(100-H1869)/100,3)</f>
        <v>1.5680000000000001</v>
      </c>
      <c r="T1869" s="6">
        <f>IF(V1869&lt;V1870,L1869,0)</f>
        <v>0</v>
      </c>
      <c r="U1869" s="6">
        <f>IF(T1869&gt;0,M1869,-999)</f>
        <v>-999</v>
      </c>
      <c r="V1869">
        <v>199609</v>
      </c>
      <c r="W1869">
        <v>1996</v>
      </c>
    </row>
    <row r="1870" spans="1:23" x14ac:dyDescent="0.25">
      <c r="A1870" s="14">
        <v>35337</v>
      </c>
      <c r="B1870" s="3">
        <v>273</v>
      </c>
      <c r="C1870" s="4">
        <v>7.51</v>
      </c>
      <c r="D1870" s="5">
        <v>8.4</v>
      </c>
      <c r="E1870" s="5">
        <v>14.8</v>
      </c>
      <c r="F1870" s="5">
        <v>4.2</v>
      </c>
      <c r="G1870" s="4">
        <v>85.1</v>
      </c>
      <c r="H1870" s="4">
        <v>58.7</v>
      </c>
      <c r="I1870" s="4">
        <v>1.2</v>
      </c>
      <c r="J1870" s="4">
        <v>3.6</v>
      </c>
      <c r="K1870" s="4">
        <v>0</v>
      </c>
      <c r="L1870" s="4">
        <v>0</v>
      </c>
      <c r="M1870" s="4">
        <v>0</v>
      </c>
      <c r="N1870" s="5">
        <v>-999</v>
      </c>
      <c r="O1870" s="5">
        <v>7.7</v>
      </c>
      <c r="P1870" s="5">
        <v>-999</v>
      </c>
      <c r="Q1870" s="5">
        <v>-999</v>
      </c>
      <c r="R1870" s="4">
        <v>0.98699999999999999</v>
      </c>
      <c r="S1870" s="34">
        <f>ROUND((0.6105*(EXP((17.273*E1870)/(E1870+237.3))))*(100-H1870)/100,3)</f>
        <v>0.69499999999999995</v>
      </c>
      <c r="T1870" s="6">
        <f>IF(V1870&lt;V1871,L1870,0)</f>
        <v>0</v>
      </c>
      <c r="U1870" s="6">
        <f>IF(T1870&gt;0,M1870,-999)</f>
        <v>-999</v>
      </c>
      <c r="V1870">
        <v>199609</v>
      </c>
      <c r="W1870">
        <v>1996</v>
      </c>
    </row>
    <row r="1871" spans="1:23" x14ac:dyDescent="0.25">
      <c r="A1871" s="14">
        <v>35338</v>
      </c>
      <c r="B1871" s="3">
        <v>274</v>
      </c>
      <c r="C1871" s="4">
        <v>14.28</v>
      </c>
      <c r="D1871" s="5">
        <v>5.8</v>
      </c>
      <c r="E1871" s="5">
        <v>12.6</v>
      </c>
      <c r="F1871" s="5">
        <v>-0.1</v>
      </c>
      <c r="G1871" s="4">
        <v>63.2</v>
      </c>
      <c r="H1871" s="4">
        <v>25.8</v>
      </c>
      <c r="I1871" s="4">
        <v>1.6</v>
      </c>
      <c r="J1871" s="4">
        <v>4.8</v>
      </c>
      <c r="K1871" s="4">
        <v>0</v>
      </c>
      <c r="L1871" s="4">
        <v>0</v>
      </c>
      <c r="M1871" s="4">
        <v>0</v>
      </c>
      <c r="N1871" s="5">
        <v>-999</v>
      </c>
      <c r="O1871" s="5">
        <v>6</v>
      </c>
      <c r="P1871" s="5">
        <v>-999</v>
      </c>
      <c r="Q1871" s="5">
        <v>-999</v>
      </c>
      <c r="R1871" s="4">
        <v>0.375</v>
      </c>
      <c r="S1871" s="34">
        <f>ROUND((0.6105*(EXP((17.273*E1871)/(E1871+237.3))))*(100-H1871)/100,3)</f>
        <v>1.0820000000000001</v>
      </c>
      <c r="T1871" s="6">
        <f>IF(V1871&lt;V1872,L1871,0)</f>
        <v>0</v>
      </c>
      <c r="U1871" s="6">
        <f>IF(T1871&gt;0,M1871,-999)</f>
        <v>-999</v>
      </c>
      <c r="V1871">
        <v>199609</v>
      </c>
      <c r="W1871">
        <v>1996</v>
      </c>
    </row>
    <row r="1872" spans="1:23" x14ac:dyDescent="0.25">
      <c r="A1872" s="14">
        <v>35339</v>
      </c>
      <c r="B1872" s="3">
        <v>275</v>
      </c>
      <c r="C1872" s="4">
        <v>15.04</v>
      </c>
      <c r="D1872" s="5">
        <v>1.9</v>
      </c>
      <c r="E1872" s="5">
        <v>9.9</v>
      </c>
      <c r="F1872" s="5">
        <v>-4.8</v>
      </c>
      <c r="G1872" s="4">
        <v>53.4</v>
      </c>
      <c r="H1872" s="4">
        <v>21</v>
      </c>
      <c r="I1872" s="4">
        <v>1</v>
      </c>
      <c r="J1872" s="4">
        <v>3.1</v>
      </c>
      <c r="K1872" s="4">
        <v>0</v>
      </c>
      <c r="L1872" s="4">
        <v>0</v>
      </c>
      <c r="M1872" s="4">
        <v>0</v>
      </c>
      <c r="N1872" s="5">
        <v>-999</v>
      </c>
      <c r="O1872" s="5">
        <v>4.2</v>
      </c>
      <c r="P1872" s="5">
        <v>-999</v>
      </c>
      <c r="Q1872" s="5">
        <v>-999</v>
      </c>
      <c r="R1872" s="4">
        <v>0.255</v>
      </c>
      <c r="S1872" s="34">
        <f>ROUND((0.6105*(EXP((17.273*E1872)/(E1872+237.3))))*(100-H1872)/100,3)</f>
        <v>0.96299999999999997</v>
      </c>
      <c r="T1872" s="6">
        <f>IF(V1872&lt;V1873,L1872,0)</f>
        <v>0</v>
      </c>
      <c r="U1872" s="6">
        <f>IF(T1872&gt;0,M1872,-999)</f>
        <v>-999</v>
      </c>
      <c r="V1872">
        <v>199610</v>
      </c>
      <c r="W1872">
        <v>1996</v>
      </c>
    </row>
    <row r="1873" spans="1:23" x14ac:dyDescent="0.25">
      <c r="A1873" s="14">
        <v>35340</v>
      </c>
      <c r="B1873" s="3">
        <v>276</v>
      </c>
      <c r="C1873" s="4">
        <v>7.72</v>
      </c>
      <c r="D1873" s="5">
        <v>6.6</v>
      </c>
      <c r="E1873" s="5">
        <v>11.8</v>
      </c>
      <c r="F1873" s="5">
        <v>1.9</v>
      </c>
      <c r="G1873" s="4">
        <v>42.3</v>
      </c>
      <c r="H1873" s="4">
        <v>21.4</v>
      </c>
      <c r="I1873" s="4">
        <v>1.1000000000000001</v>
      </c>
      <c r="J1873" s="4">
        <v>3.5</v>
      </c>
      <c r="K1873" s="4">
        <v>0</v>
      </c>
      <c r="L1873" s="4">
        <v>0</v>
      </c>
      <c r="M1873" s="4">
        <v>0</v>
      </c>
      <c r="N1873" s="5">
        <v>-999</v>
      </c>
      <c r="O1873" s="5">
        <v>5</v>
      </c>
      <c r="P1873" s="5">
        <v>-999</v>
      </c>
      <c r="Q1873" s="5">
        <v>-999</v>
      </c>
      <c r="R1873" s="4">
        <v>0.29599999999999999</v>
      </c>
      <c r="S1873" s="34">
        <f>ROUND((0.6105*(EXP((17.273*E1873)/(E1873+237.3))))*(100-H1873)/100,3)</f>
        <v>1.0880000000000001</v>
      </c>
      <c r="T1873" s="6">
        <f>IF(V1873&lt;V1874,L1873,0)</f>
        <v>0</v>
      </c>
      <c r="U1873" s="6">
        <f>IF(T1873&gt;0,M1873,-999)</f>
        <v>-999</v>
      </c>
      <c r="V1873">
        <v>199610</v>
      </c>
      <c r="W1873">
        <v>1996</v>
      </c>
    </row>
    <row r="1874" spans="1:23" x14ac:dyDescent="0.25">
      <c r="A1874" s="14">
        <v>35341</v>
      </c>
      <c r="B1874" s="3">
        <v>277</v>
      </c>
      <c r="C1874" s="4">
        <v>11.76</v>
      </c>
      <c r="D1874" s="5">
        <v>9.5</v>
      </c>
      <c r="E1874" s="5">
        <v>17</v>
      </c>
      <c r="F1874" s="5">
        <v>4.3</v>
      </c>
      <c r="G1874" s="4">
        <v>61.9</v>
      </c>
      <c r="H1874" s="4">
        <v>40</v>
      </c>
      <c r="I1874" s="4">
        <v>1</v>
      </c>
      <c r="J1874" s="4">
        <v>3.4</v>
      </c>
      <c r="K1874" s="4">
        <v>0</v>
      </c>
      <c r="L1874" s="4">
        <v>0</v>
      </c>
      <c r="M1874" s="4">
        <v>0</v>
      </c>
      <c r="N1874" s="5">
        <v>-999</v>
      </c>
      <c r="O1874" s="5">
        <v>6.9</v>
      </c>
      <c r="P1874" s="5">
        <v>-999</v>
      </c>
      <c r="Q1874" s="5">
        <v>-999</v>
      </c>
      <c r="R1874" s="4">
        <v>0.77500000000000002</v>
      </c>
      <c r="S1874" s="34">
        <f>ROUND((0.6105*(EXP((17.273*E1874)/(E1874+237.3))))*(100-H1874)/100,3)</f>
        <v>1.1619999999999999</v>
      </c>
      <c r="T1874" s="6">
        <f>IF(V1874&lt;V1875,L1874,0)</f>
        <v>0</v>
      </c>
      <c r="U1874" s="6">
        <f>IF(T1874&gt;0,M1874,-999)</f>
        <v>-999</v>
      </c>
      <c r="V1874">
        <v>199610</v>
      </c>
      <c r="W1874">
        <v>1996</v>
      </c>
    </row>
    <row r="1875" spans="1:23" x14ac:dyDescent="0.25">
      <c r="A1875" s="14">
        <v>35342</v>
      </c>
      <c r="B1875" s="3">
        <v>278</v>
      </c>
      <c r="C1875" s="4">
        <v>2.8</v>
      </c>
      <c r="D1875" s="5">
        <v>7.3</v>
      </c>
      <c r="E1875" s="5">
        <v>10.4</v>
      </c>
      <c r="F1875" s="5">
        <v>2.2999999999999998</v>
      </c>
      <c r="G1875" s="4">
        <v>86.2</v>
      </c>
      <c r="H1875" s="4">
        <v>68.5</v>
      </c>
      <c r="I1875" s="4">
        <v>2</v>
      </c>
      <c r="J1875" s="4">
        <v>5.3</v>
      </c>
      <c r="K1875" s="4">
        <v>10.199999999999999</v>
      </c>
      <c r="L1875" s="4">
        <v>0</v>
      </c>
      <c r="M1875" s="4">
        <v>0</v>
      </c>
      <c r="N1875" s="5">
        <v>-999</v>
      </c>
      <c r="O1875" s="5">
        <v>7.1</v>
      </c>
      <c r="P1875" s="5">
        <v>-999</v>
      </c>
      <c r="Q1875" s="5">
        <v>-999</v>
      </c>
      <c r="R1875" s="4">
        <v>0.86099999999999999</v>
      </c>
      <c r="S1875" s="34">
        <f>ROUND((0.6105*(EXP((17.273*E1875)/(E1875+237.3))))*(100-H1875)/100,3)</f>
        <v>0.39700000000000002</v>
      </c>
      <c r="T1875" s="6">
        <f>IF(V1875&lt;V1876,L1875,0)</f>
        <v>0</v>
      </c>
      <c r="U1875" s="6">
        <f>IF(T1875&gt;0,M1875,-999)</f>
        <v>-999</v>
      </c>
      <c r="V1875">
        <v>199610</v>
      </c>
      <c r="W1875">
        <v>1996</v>
      </c>
    </row>
    <row r="1876" spans="1:23" x14ac:dyDescent="0.25">
      <c r="A1876" s="14">
        <v>35343</v>
      </c>
      <c r="B1876" s="3">
        <v>279</v>
      </c>
      <c r="C1876" s="4">
        <v>8.43</v>
      </c>
      <c r="D1876" s="5">
        <v>2.6</v>
      </c>
      <c r="E1876" s="5">
        <v>9.9</v>
      </c>
      <c r="F1876" s="5">
        <v>-0.5</v>
      </c>
      <c r="G1876" s="4">
        <v>89.4</v>
      </c>
      <c r="H1876" s="4">
        <v>57.4</v>
      </c>
      <c r="I1876" s="4">
        <v>0.9</v>
      </c>
      <c r="J1876" s="4">
        <v>2.7</v>
      </c>
      <c r="K1876" s="4">
        <v>0.3</v>
      </c>
      <c r="L1876" s="4">
        <v>0</v>
      </c>
      <c r="M1876" s="4">
        <v>0</v>
      </c>
      <c r="N1876" s="5">
        <v>-999</v>
      </c>
      <c r="O1876" s="5">
        <v>5.2</v>
      </c>
      <c r="P1876" s="5">
        <v>-999</v>
      </c>
      <c r="Q1876" s="5">
        <v>-999</v>
      </c>
      <c r="R1876" s="4">
        <v>0.7</v>
      </c>
      <c r="S1876" s="34">
        <f>ROUND((0.6105*(EXP((17.273*E1876)/(E1876+237.3))))*(100-H1876)/100,3)</f>
        <v>0.51900000000000002</v>
      </c>
      <c r="T1876" s="6">
        <f>IF(V1876&lt;V1877,L1876,0)</f>
        <v>0</v>
      </c>
      <c r="U1876" s="6">
        <f>IF(T1876&gt;0,M1876,-999)</f>
        <v>-999</v>
      </c>
      <c r="V1876">
        <v>199610</v>
      </c>
      <c r="W1876">
        <v>1996</v>
      </c>
    </row>
    <row r="1877" spans="1:23" x14ac:dyDescent="0.25">
      <c r="A1877" s="14">
        <v>35344</v>
      </c>
      <c r="B1877" s="3">
        <v>280</v>
      </c>
      <c r="C1877" s="4">
        <v>12.52</v>
      </c>
      <c r="D1877" s="5">
        <v>6.7</v>
      </c>
      <c r="E1877" s="5">
        <v>14.3</v>
      </c>
      <c r="F1877" s="5">
        <v>0.1</v>
      </c>
      <c r="G1877" s="4">
        <v>71.900000000000006</v>
      </c>
      <c r="H1877" s="4">
        <v>34.6</v>
      </c>
      <c r="I1877" s="4">
        <v>0.9</v>
      </c>
      <c r="J1877" s="4">
        <v>2.8</v>
      </c>
      <c r="K1877" s="4">
        <v>0</v>
      </c>
      <c r="L1877" s="4">
        <v>0</v>
      </c>
      <c r="M1877" s="4">
        <v>0</v>
      </c>
      <c r="N1877" s="5">
        <v>-999</v>
      </c>
      <c r="O1877" s="5">
        <v>6</v>
      </c>
      <c r="P1877" s="5">
        <v>-999</v>
      </c>
      <c r="Q1877" s="5">
        <v>-999</v>
      </c>
      <c r="R1877" s="4">
        <v>0.56499999999999995</v>
      </c>
      <c r="S1877" s="34">
        <f>ROUND((0.6105*(EXP((17.273*E1877)/(E1877+237.3))))*(100-H1877)/100,3)</f>
        <v>1.0660000000000001</v>
      </c>
      <c r="T1877" s="6">
        <f>IF(V1877&lt;V1878,L1877,0)</f>
        <v>0</v>
      </c>
      <c r="U1877" s="6">
        <f>IF(T1877&gt;0,M1877,-999)</f>
        <v>-999</v>
      </c>
      <c r="V1877">
        <v>199610</v>
      </c>
      <c r="W1877">
        <v>1996</v>
      </c>
    </row>
    <row r="1878" spans="1:23" x14ac:dyDescent="0.25">
      <c r="A1878" s="14">
        <v>35345</v>
      </c>
      <c r="B1878" s="3">
        <v>281</v>
      </c>
      <c r="C1878" s="4">
        <v>12.57</v>
      </c>
      <c r="D1878" s="5">
        <v>8.1999999999999993</v>
      </c>
      <c r="E1878" s="5">
        <v>15.5</v>
      </c>
      <c r="F1878" s="5">
        <v>2.7</v>
      </c>
      <c r="G1878" s="4">
        <v>77.5</v>
      </c>
      <c r="H1878" s="4">
        <v>51.6</v>
      </c>
      <c r="I1878" s="4">
        <v>1</v>
      </c>
      <c r="J1878" s="4">
        <v>3.9</v>
      </c>
      <c r="K1878" s="4">
        <v>0</v>
      </c>
      <c r="L1878" s="4">
        <v>0</v>
      </c>
      <c r="M1878" s="4">
        <v>0</v>
      </c>
      <c r="N1878" s="5">
        <v>-999</v>
      </c>
      <c r="O1878" s="5">
        <v>7</v>
      </c>
      <c r="P1878" s="5">
        <v>-999</v>
      </c>
      <c r="Q1878" s="5">
        <v>-999</v>
      </c>
      <c r="R1878" s="4">
        <v>0.90800000000000003</v>
      </c>
      <c r="S1878" s="34">
        <f>ROUND((0.6105*(EXP((17.273*E1878)/(E1878+237.3))))*(100-H1878)/100,3)</f>
        <v>0.85199999999999998</v>
      </c>
      <c r="T1878" s="6">
        <f>IF(V1878&lt;V1879,L1878,0)</f>
        <v>0</v>
      </c>
      <c r="U1878" s="6">
        <f>IF(T1878&gt;0,M1878,-999)</f>
        <v>-999</v>
      </c>
      <c r="V1878">
        <v>199610</v>
      </c>
      <c r="W1878">
        <v>1996</v>
      </c>
    </row>
    <row r="1879" spans="1:23" x14ac:dyDescent="0.25">
      <c r="A1879" s="14">
        <v>35346</v>
      </c>
      <c r="B1879" s="3">
        <v>282</v>
      </c>
      <c r="C1879" s="4">
        <v>13.34</v>
      </c>
      <c r="D1879" s="5">
        <v>8.5</v>
      </c>
      <c r="E1879" s="5">
        <v>17.5</v>
      </c>
      <c r="F1879" s="5">
        <v>2.2999999999999998</v>
      </c>
      <c r="G1879" s="4">
        <v>67.3</v>
      </c>
      <c r="H1879" s="4">
        <v>29.1</v>
      </c>
      <c r="I1879" s="4">
        <v>0.9</v>
      </c>
      <c r="J1879" s="4">
        <v>2.2999999999999998</v>
      </c>
      <c r="K1879" s="4">
        <v>0</v>
      </c>
      <c r="L1879" s="4">
        <v>0</v>
      </c>
      <c r="M1879" s="4">
        <v>0</v>
      </c>
      <c r="N1879" s="5">
        <v>-999</v>
      </c>
      <c r="O1879" s="5">
        <v>6.3</v>
      </c>
      <c r="P1879" s="5">
        <v>-999</v>
      </c>
      <c r="Q1879" s="5">
        <v>-999</v>
      </c>
      <c r="R1879" s="4">
        <v>0.58299999999999996</v>
      </c>
      <c r="S1879" s="34">
        <f>ROUND((0.6105*(EXP((17.273*E1879)/(E1879+237.3))))*(100-H1879)/100,3)</f>
        <v>1.4179999999999999</v>
      </c>
      <c r="T1879" s="6">
        <f>IF(V1879&lt;V1880,L1879,0)</f>
        <v>0</v>
      </c>
      <c r="U1879" s="6">
        <f>IF(T1879&gt;0,M1879,-999)</f>
        <v>-999</v>
      </c>
      <c r="V1879">
        <v>199610</v>
      </c>
      <c r="W1879">
        <v>1996</v>
      </c>
    </row>
    <row r="1880" spans="1:23" x14ac:dyDescent="0.25">
      <c r="A1880" s="14">
        <v>35347</v>
      </c>
      <c r="B1880" s="3">
        <v>283</v>
      </c>
      <c r="C1880" s="4">
        <v>11.2</v>
      </c>
      <c r="D1880" s="5">
        <v>9.4</v>
      </c>
      <c r="E1880" s="5">
        <v>17.399999999999999</v>
      </c>
      <c r="F1880" s="5">
        <v>1.3</v>
      </c>
      <c r="G1880" s="4">
        <v>47.1</v>
      </c>
      <c r="H1880" s="4">
        <v>38.5</v>
      </c>
      <c r="I1880" s="4">
        <v>1.2</v>
      </c>
      <c r="J1880" s="4">
        <v>3.5</v>
      </c>
      <c r="K1880" s="4">
        <v>0</v>
      </c>
      <c r="L1880" s="4">
        <v>0</v>
      </c>
      <c r="M1880" s="4">
        <v>0</v>
      </c>
      <c r="N1880" s="5">
        <v>-999</v>
      </c>
      <c r="O1880" s="5">
        <v>7.6</v>
      </c>
      <c r="P1880" s="5">
        <v>-999</v>
      </c>
      <c r="Q1880" s="5">
        <v>-999</v>
      </c>
      <c r="R1880" s="4">
        <v>0.76400000000000001</v>
      </c>
      <c r="S1880" s="34">
        <f>ROUND((0.6105*(EXP((17.273*E1880)/(E1880+237.3))))*(100-H1880)/100,3)</f>
        <v>1.222</v>
      </c>
      <c r="T1880" s="6">
        <f>IF(V1880&lt;V1881,L1880,0)</f>
        <v>0</v>
      </c>
      <c r="U1880" s="6">
        <f>IF(T1880&gt;0,M1880,-999)</f>
        <v>-999</v>
      </c>
      <c r="V1880">
        <v>199610</v>
      </c>
      <c r="W1880">
        <v>1996</v>
      </c>
    </row>
    <row r="1881" spans="1:23" x14ac:dyDescent="0.25">
      <c r="A1881" s="14">
        <v>35348</v>
      </c>
      <c r="B1881" s="3">
        <v>284</v>
      </c>
      <c r="C1881" s="4">
        <v>10.3</v>
      </c>
      <c r="D1881" s="5">
        <v>10.3</v>
      </c>
      <c r="E1881" s="5">
        <v>16.899999999999999</v>
      </c>
      <c r="F1881" s="5">
        <v>4.3</v>
      </c>
      <c r="G1881" s="4">
        <v>64.3</v>
      </c>
      <c r="H1881" s="4">
        <v>45.7</v>
      </c>
      <c r="I1881" s="4">
        <v>1.4</v>
      </c>
      <c r="J1881" s="4">
        <v>3.7</v>
      </c>
      <c r="K1881" s="4">
        <v>0</v>
      </c>
      <c r="L1881" s="4">
        <v>0</v>
      </c>
      <c r="M1881" s="4">
        <v>0</v>
      </c>
      <c r="N1881" s="5">
        <v>7.8</v>
      </c>
      <c r="O1881" s="5">
        <v>7.3</v>
      </c>
      <c r="P1881" s="5">
        <v>-999</v>
      </c>
      <c r="Q1881" s="5">
        <v>-999</v>
      </c>
      <c r="R1881" s="4">
        <v>0.88100000000000001</v>
      </c>
      <c r="S1881" s="34">
        <f>ROUND((0.6105*(EXP((17.273*E1881)/(E1881+237.3))))*(100-H1881)/100,3)</f>
        <v>1.0449999999999999</v>
      </c>
      <c r="T1881" s="6">
        <f>IF(V1881&lt;V1882,L1881,0)</f>
        <v>0</v>
      </c>
      <c r="U1881" s="6">
        <f>IF(T1881&gt;0,M1881,-999)</f>
        <v>-999</v>
      </c>
      <c r="V1881">
        <v>199610</v>
      </c>
      <c r="W1881">
        <v>1996</v>
      </c>
    </row>
    <row r="1882" spans="1:23" x14ac:dyDescent="0.25">
      <c r="A1882" s="14">
        <v>35349</v>
      </c>
      <c r="B1882" s="3">
        <v>285</v>
      </c>
      <c r="C1882" s="4">
        <v>4.1399999999999997</v>
      </c>
      <c r="D1882" s="5">
        <v>4.2</v>
      </c>
      <c r="E1882" s="5">
        <v>7.2</v>
      </c>
      <c r="F1882" s="5">
        <v>0.3</v>
      </c>
      <c r="G1882" s="4">
        <v>93.7</v>
      </c>
      <c r="H1882" s="4">
        <v>80.5</v>
      </c>
      <c r="I1882" s="4">
        <v>0.9</v>
      </c>
      <c r="J1882" s="4">
        <v>3.4</v>
      </c>
      <c r="K1882" s="4">
        <v>3.6</v>
      </c>
      <c r="L1882" s="4">
        <v>0</v>
      </c>
      <c r="M1882" s="4">
        <v>0</v>
      </c>
      <c r="N1882" s="5">
        <v>5.5</v>
      </c>
      <c r="O1882" s="5">
        <v>6.6</v>
      </c>
      <c r="P1882" s="5">
        <v>-999</v>
      </c>
      <c r="Q1882" s="5">
        <v>-999</v>
      </c>
      <c r="R1882" s="4">
        <v>0.81699999999999995</v>
      </c>
      <c r="S1882" s="34">
        <f>ROUND((0.6105*(EXP((17.273*E1882)/(E1882+237.3))))*(100-H1882)/100,3)</f>
        <v>0.19800000000000001</v>
      </c>
      <c r="T1882" s="6">
        <f>IF(V1882&lt;V1883,L1882,0)</f>
        <v>0</v>
      </c>
      <c r="U1882" s="6">
        <f>IF(T1882&gt;0,M1882,-999)</f>
        <v>-999</v>
      </c>
      <c r="V1882">
        <v>199610</v>
      </c>
      <c r="W1882">
        <v>1996</v>
      </c>
    </row>
    <row r="1883" spans="1:23" x14ac:dyDescent="0.25">
      <c r="A1883" s="14">
        <v>35350</v>
      </c>
      <c r="B1883" s="3">
        <v>286</v>
      </c>
      <c r="C1883" s="4">
        <v>6.75</v>
      </c>
      <c r="D1883" s="5">
        <v>4</v>
      </c>
      <c r="E1883" s="5">
        <v>9</v>
      </c>
      <c r="F1883" s="5">
        <v>0.6</v>
      </c>
      <c r="G1883" s="4">
        <v>83.8</v>
      </c>
      <c r="H1883" s="4">
        <v>52.6</v>
      </c>
      <c r="I1883" s="4">
        <v>1.8</v>
      </c>
      <c r="J1883" s="4">
        <v>4.3</v>
      </c>
      <c r="K1883" s="4">
        <v>0</v>
      </c>
      <c r="L1883" s="4">
        <v>0</v>
      </c>
      <c r="M1883" s="4">
        <v>0</v>
      </c>
      <c r="N1883" s="5">
        <v>4.7</v>
      </c>
      <c r="O1883" s="5">
        <v>5.8</v>
      </c>
      <c r="P1883" s="5">
        <v>-999</v>
      </c>
      <c r="Q1883" s="5">
        <v>-999</v>
      </c>
      <c r="R1883" s="4">
        <v>0.60499999999999998</v>
      </c>
      <c r="S1883" s="34">
        <f>ROUND((0.6105*(EXP((17.273*E1883)/(E1883+237.3))))*(100-H1883)/100,3)</f>
        <v>0.54400000000000004</v>
      </c>
      <c r="T1883" s="6">
        <f>IF(V1883&lt;V1884,L1883,0)</f>
        <v>0</v>
      </c>
      <c r="U1883" s="6">
        <f>IF(T1883&gt;0,M1883,-999)</f>
        <v>-999</v>
      </c>
      <c r="V1883">
        <v>199610</v>
      </c>
      <c r="W1883">
        <v>1996</v>
      </c>
    </row>
    <row r="1884" spans="1:23" x14ac:dyDescent="0.25">
      <c r="A1884" s="14">
        <v>35351</v>
      </c>
      <c r="B1884" s="3">
        <v>287</v>
      </c>
      <c r="C1884" s="4">
        <v>4.17</v>
      </c>
      <c r="D1884" s="5">
        <v>1.9</v>
      </c>
      <c r="E1884" s="5">
        <v>5.9</v>
      </c>
      <c r="F1884" s="5">
        <v>-1.4</v>
      </c>
      <c r="G1884" s="4">
        <v>92</v>
      </c>
      <c r="H1884" s="4">
        <v>70</v>
      </c>
      <c r="I1884" s="4">
        <v>2</v>
      </c>
      <c r="J1884" s="4">
        <v>4.7</v>
      </c>
      <c r="K1884" s="4">
        <v>6.3</v>
      </c>
      <c r="L1884" s="4">
        <v>0</v>
      </c>
      <c r="M1884" s="4">
        <v>0</v>
      </c>
      <c r="N1884" s="5">
        <v>2.2000000000000002</v>
      </c>
      <c r="O1884" s="5">
        <v>4.5999999999999996</v>
      </c>
      <c r="P1884" s="5">
        <v>-999</v>
      </c>
      <c r="Q1884" s="5">
        <v>-999</v>
      </c>
      <c r="R1884" s="4">
        <v>0.64900000000000002</v>
      </c>
      <c r="S1884" s="34">
        <f>ROUND((0.6105*(EXP((17.273*E1884)/(E1884+237.3))))*(100-H1884)/100,3)</f>
        <v>0.27800000000000002</v>
      </c>
      <c r="T1884" s="6">
        <f>IF(V1884&lt;V1885,L1884,0)</f>
        <v>0</v>
      </c>
      <c r="U1884" s="6">
        <f>IF(T1884&gt;0,M1884,-999)</f>
        <v>-999</v>
      </c>
      <c r="V1884">
        <v>199610</v>
      </c>
      <c r="W1884">
        <v>1996</v>
      </c>
    </row>
    <row r="1885" spans="1:23" x14ac:dyDescent="0.25">
      <c r="A1885" s="14">
        <v>35352</v>
      </c>
      <c r="B1885" s="3">
        <v>288</v>
      </c>
      <c r="C1885" s="4">
        <v>3.11</v>
      </c>
      <c r="D1885" s="5">
        <v>-1</v>
      </c>
      <c r="E1885" s="5">
        <v>1</v>
      </c>
      <c r="F1885" s="5">
        <v>-2.8</v>
      </c>
      <c r="G1885" s="4">
        <v>92.7</v>
      </c>
      <c r="H1885" s="4">
        <v>77.900000000000006</v>
      </c>
      <c r="I1885" s="4">
        <v>2.6</v>
      </c>
      <c r="J1885" s="4">
        <v>5.9</v>
      </c>
      <c r="K1885" s="4">
        <v>0.7</v>
      </c>
      <c r="L1885" s="4">
        <v>5</v>
      </c>
      <c r="M1885" s="4">
        <v>0</v>
      </c>
      <c r="N1885" s="5">
        <v>0.7</v>
      </c>
      <c r="O1885" s="5">
        <v>3.3</v>
      </c>
      <c r="P1885" s="5">
        <v>-999</v>
      </c>
      <c r="Q1885" s="5">
        <v>-999</v>
      </c>
      <c r="R1885" s="4">
        <v>0.51300000000000001</v>
      </c>
      <c r="S1885" s="34">
        <f>ROUND((0.6105*(EXP((17.273*E1885)/(E1885+237.3))))*(100-H1885)/100,3)</f>
        <v>0.14499999999999999</v>
      </c>
      <c r="T1885" s="6">
        <f>IF(V1885&lt;V1886,L1885,0)</f>
        <v>0</v>
      </c>
      <c r="U1885" s="6">
        <f>IF(T1885&gt;0,M1885,-999)</f>
        <v>-999</v>
      </c>
      <c r="V1885">
        <v>199610</v>
      </c>
      <c r="W1885">
        <v>1996</v>
      </c>
    </row>
    <row r="1886" spans="1:23" x14ac:dyDescent="0.25">
      <c r="A1886" s="14">
        <v>35353</v>
      </c>
      <c r="B1886" s="3">
        <v>289</v>
      </c>
      <c r="C1886" s="4">
        <v>6.46</v>
      </c>
      <c r="D1886" s="5">
        <v>-2.7</v>
      </c>
      <c r="E1886" s="5">
        <v>2.6</v>
      </c>
      <c r="F1886" s="5">
        <v>-5.7</v>
      </c>
      <c r="G1886" s="4">
        <v>88.7</v>
      </c>
      <c r="H1886" s="4">
        <v>62</v>
      </c>
      <c r="I1886" s="4">
        <v>1.9</v>
      </c>
      <c r="J1886" s="4">
        <v>4.5</v>
      </c>
      <c r="K1886" s="4">
        <v>4.8</v>
      </c>
      <c r="L1886" s="4">
        <v>42</v>
      </c>
      <c r="M1886" s="4">
        <v>0</v>
      </c>
      <c r="N1886" s="5">
        <v>0.7</v>
      </c>
      <c r="O1886" s="5">
        <v>2.9</v>
      </c>
      <c r="P1886" s="5">
        <v>-999</v>
      </c>
      <c r="Q1886" s="5">
        <v>-999</v>
      </c>
      <c r="R1886" s="4">
        <v>0.45700000000000002</v>
      </c>
      <c r="S1886" s="34">
        <f>ROUND((0.6105*(EXP((17.273*E1886)/(E1886+237.3))))*(100-H1886)/100,3)</f>
        <v>0.28000000000000003</v>
      </c>
      <c r="T1886" s="6">
        <f>IF(V1886&lt;V1887,L1886,0)</f>
        <v>0</v>
      </c>
      <c r="U1886" s="6">
        <f>IF(T1886&gt;0,M1886,-999)</f>
        <v>-999</v>
      </c>
      <c r="V1886">
        <v>199610</v>
      </c>
      <c r="W1886">
        <v>1996</v>
      </c>
    </row>
    <row r="1887" spans="1:23" x14ac:dyDescent="0.25">
      <c r="A1887" s="14">
        <v>35354</v>
      </c>
      <c r="B1887" s="3">
        <v>290</v>
      </c>
      <c r="C1887" s="4">
        <v>5.64</v>
      </c>
      <c r="D1887" s="5">
        <v>-6.2</v>
      </c>
      <c r="E1887" s="5">
        <v>-1.9</v>
      </c>
      <c r="F1887" s="5">
        <v>-9.8000000000000007</v>
      </c>
      <c r="G1887" s="4">
        <v>87.1</v>
      </c>
      <c r="H1887" s="4">
        <v>64.900000000000006</v>
      </c>
      <c r="I1887" s="4">
        <v>1.1000000000000001</v>
      </c>
      <c r="J1887" s="4">
        <v>3.4</v>
      </c>
      <c r="K1887" s="4">
        <v>0</v>
      </c>
      <c r="L1887" s="4">
        <v>30</v>
      </c>
      <c r="M1887" s="4">
        <v>0</v>
      </c>
      <c r="N1887" s="5">
        <v>0.5</v>
      </c>
      <c r="O1887" s="5">
        <v>2.5</v>
      </c>
      <c r="P1887" s="5">
        <v>-999</v>
      </c>
      <c r="Q1887" s="5">
        <v>-999</v>
      </c>
      <c r="R1887" s="4">
        <v>0.34399999999999997</v>
      </c>
      <c r="S1887" s="34">
        <f>ROUND((0.6105*(EXP((17.273*E1887)/(E1887+237.3))))*(100-H1887)/100,3)</f>
        <v>0.186</v>
      </c>
      <c r="T1887" s="6">
        <f>IF(V1887&lt;V1888,L1887,0)</f>
        <v>0</v>
      </c>
      <c r="U1887" s="6">
        <f>IF(T1887&gt;0,M1887,-999)</f>
        <v>-999</v>
      </c>
      <c r="V1887">
        <v>199610</v>
      </c>
      <c r="W1887">
        <v>1996</v>
      </c>
    </row>
    <row r="1888" spans="1:23" x14ac:dyDescent="0.25">
      <c r="A1888" s="14">
        <v>35355</v>
      </c>
      <c r="B1888" s="3">
        <v>291</v>
      </c>
      <c r="C1888" s="4">
        <v>2.29</v>
      </c>
      <c r="D1888" s="5">
        <v>-6.1</v>
      </c>
      <c r="E1888" s="5">
        <v>-3.2</v>
      </c>
      <c r="F1888" s="5">
        <v>-9.6999999999999993</v>
      </c>
      <c r="G1888" s="4">
        <v>90.2</v>
      </c>
      <c r="H1888" s="4">
        <v>73.5</v>
      </c>
      <c r="I1888" s="4">
        <v>3.4</v>
      </c>
      <c r="J1888" s="4">
        <v>10</v>
      </c>
      <c r="K1888" s="4">
        <v>16.899999999999999</v>
      </c>
      <c r="L1888" s="4">
        <v>160</v>
      </c>
      <c r="M1888" s="4">
        <v>-0.1</v>
      </c>
      <c r="N1888" s="5">
        <v>-0.1</v>
      </c>
      <c r="O1888" s="5">
        <v>1.8</v>
      </c>
      <c r="P1888" s="5">
        <v>-999</v>
      </c>
      <c r="Q1888" s="5">
        <v>-999</v>
      </c>
      <c r="R1888" s="4">
        <v>0.35299999999999998</v>
      </c>
      <c r="S1888" s="34">
        <f>ROUND((0.6105*(EXP((17.273*E1888)/(E1888+237.3))))*(100-H1888)/100,3)</f>
        <v>0.128</v>
      </c>
      <c r="T1888" s="6">
        <f>IF(V1888&lt;V1889,L1888,0)</f>
        <v>0</v>
      </c>
      <c r="U1888" s="6">
        <f>IF(T1888&gt;0,M1888,-999)</f>
        <v>-999</v>
      </c>
      <c r="V1888">
        <v>199610</v>
      </c>
      <c r="W1888">
        <v>1996</v>
      </c>
    </row>
    <row r="1889" spans="1:23" x14ac:dyDescent="0.25">
      <c r="A1889" s="14">
        <v>35356</v>
      </c>
      <c r="B1889" s="3">
        <v>292</v>
      </c>
      <c r="C1889" s="4">
        <v>10.48</v>
      </c>
      <c r="D1889" s="5">
        <v>-2.8</v>
      </c>
      <c r="E1889" s="5">
        <v>2.8</v>
      </c>
      <c r="F1889" s="5">
        <v>-7.5</v>
      </c>
      <c r="G1889" s="4">
        <v>87.8</v>
      </c>
      <c r="H1889" s="4">
        <v>54.8</v>
      </c>
      <c r="I1889" s="4">
        <v>1.7</v>
      </c>
      <c r="J1889" s="4">
        <v>4.5999999999999996</v>
      </c>
      <c r="K1889" s="4">
        <v>0</v>
      </c>
      <c r="L1889" s="4">
        <v>121</v>
      </c>
      <c r="M1889" s="4">
        <v>0.1</v>
      </c>
      <c r="N1889" s="5">
        <v>0.1</v>
      </c>
      <c r="O1889" s="5">
        <v>2</v>
      </c>
      <c r="P1889" s="5">
        <v>-999</v>
      </c>
      <c r="Q1889" s="5">
        <v>-999</v>
      </c>
      <c r="R1889" s="4">
        <v>0.40899999999999997</v>
      </c>
      <c r="S1889" s="34">
        <f>ROUND((0.6105*(EXP((17.273*E1889)/(E1889+237.3))))*(100-H1889)/100,3)</f>
        <v>0.33800000000000002</v>
      </c>
      <c r="T1889" s="6">
        <f>IF(V1889&lt;V1890,L1889,0)</f>
        <v>0</v>
      </c>
      <c r="U1889" s="6">
        <f>IF(T1889&gt;0,M1889,-999)</f>
        <v>-999</v>
      </c>
      <c r="V1889">
        <v>199610</v>
      </c>
      <c r="W1889">
        <v>1996</v>
      </c>
    </row>
    <row r="1890" spans="1:23" x14ac:dyDescent="0.25">
      <c r="A1890" s="14">
        <v>35357</v>
      </c>
      <c r="B1890" s="3">
        <v>293</v>
      </c>
      <c r="C1890" s="4">
        <v>2.98</v>
      </c>
      <c r="D1890" s="5">
        <v>-5.4</v>
      </c>
      <c r="E1890" s="5">
        <v>-2.6</v>
      </c>
      <c r="F1890" s="5">
        <v>-7.9</v>
      </c>
      <c r="G1890" s="4">
        <v>90.3</v>
      </c>
      <c r="H1890" s="4">
        <v>76</v>
      </c>
      <c r="I1890" s="4">
        <v>0.8</v>
      </c>
      <c r="J1890" s="4">
        <v>2.9</v>
      </c>
      <c r="K1890" s="4">
        <v>0</v>
      </c>
      <c r="L1890" s="4">
        <v>109</v>
      </c>
      <c r="M1890" s="4">
        <v>0.1</v>
      </c>
      <c r="N1890" s="5">
        <v>0.1</v>
      </c>
      <c r="O1890" s="5">
        <v>1.9</v>
      </c>
      <c r="P1890" s="5">
        <v>-999</v>
      </c>
      <c r="Q1890" s="5">
        <v>-999</v>
      </c>
      <c r="R1890" s="4">
        <v>0.38300000000000001</v>
      </c>
      <c r="S1890" s="34">
        <f>ROUND((0.6105*(EXP((17.273*E1890)/(E1890+237.3))))*(100-H1890)/100,3)</f>
        <v>0.121</v>
      </c>
      <c r="T1890" s="6">
        <f>IF(V1890&lt;V1891,L1890,0)</f>
        <v>0</v>
      </c>
      <c r="U1890" s="6">
        <f>IF(T1890&gt;0,M1890,-999)</f>
        <v>-999</v>
      </c>
      <c r="V1890">
        <v>199610</v>
      </c>
      <c r="W1890">
        <v>1996</v>
      </c>
    </row>
    <row r="1891" spans="1:23" x14ac:dyDescent="0.25">
      <c r="A1891" s="14">
        <v>35358</v>
      </c>
      <c r="B1891" s="3">
        <v>294</v>
      </c>
      <c r="C1891" s="4">
        <v>10.35</v>
      </c>
      <c r="D1891" s="5">
        <v>-5.4</v>
      </c>
      <c r="E1891" s="5">
        <v>2.2999999999999998</v>
      </c>
      <c r="F1891" s="5">
        <v>-11</v>
      </c>
      <c r="G1891" s="4">
        <v>75.5</v>
      </c>
      <c r="H1891" s="4">
        <v>34.799999999999997</v>
      </c>
      <c r="I1891" s="4">
        <v>0.9</v>
      </c>
      <c r="J1891" s="4">
        <v>3.2</v>
      </c>
      <c r="K1891" s="4">
        <v>0</v>
      </c>
      <c r="L1891" s="4">
        <v>96</v>
      </c>
      <c r="M1891" s="4">
        <v>0</v>
      </c>
      <c r="N1891" s="5">
        <v>0</v>
      </c>
      <c r="O1891" s="5">
        <v>1.8</v>
      </c>
      <c r="P1891" s="5">
        <v>-999</v>
      </c>
      <c r="Q1891" s="5">
        <v>-999</v>
      </c>
      <c r="R1891" s="4">
        <v>0.251</v>
      </c>
      <c r="S1891" s="34">
        <f>ROUND((0.6105*(EXP((17.273*E1891)/(E1891+237.3))))*(100-H1891)/100,3)</f>
        <v>0.47</v>
      </c>
      <c r="T1891" s="6">
        <f>IF(V1891&lt;V1892,L1891,0)</f>
        <v>0</v>
      </c>
      <c r="U1891" s="6">
        <f>IF(T1891&gt;0,M1891,-999)</f>
        <v>-999</v>
      </c>
      <c r="V1891">
        <v>199610</v>
      </c>
      <c r="W1891">
        <v>1996</v>
      </c>
    </row>
    <row r="1892" spans="1:23" x14ac:dyDescent="0.25">
      <c r="A1892" s="14">
        <v>35359</v>
      </c>
      <c r="B1892" s="3">
        <v>295</v>
      </c>
      <c r="C1892" s="4">
        <v>2.88</v>
      </c>
      <c r="D1892" s="5">
        <v>-4.4000000000000004</v>
      </c>
      <c r="E1892" s="5">
        <v>-3.1</v>
      </c>
      <c r="F1892" s="5">
        <v>-6.3</v>
      </c>
      <c r="G1892" s="4">
        <v>85.4</v>
      </c>
      <c r="H1892" s="4">
        <v>72.8</v>
      </c>
      <c r="I1892" s="4">
        <v>1.8</v>
      </c>
      <c r="J1892" s="4">
        <v>4.4000000000000004</v>
      </c>
      <c r="K1892" s="4">
        <v>4.8</v>
      </c>
      <c r="L1892" s="4">
        <v>133</v>
      </c>
      <c r="M1892" s="4">
        <v>-0.2</v>
      </c>
      <c r="N1892" s="5">
        <v>-0.2</v>
      </c>
      <c r="O1892" s="5">
        <v>1.6</v>
      </c>
      <c r="P1892" s="5">
        <v>-999</v>
      </c>
      <c r="Q1892" s="5">
        <v>-999</v>
      </c>
      <c r="R1892" s="4">
        <v>0.35399999999999998</v>
      </c>
      <c r="S1892" s="34">
        <f>ROUND((0.6105*(EXP((17.273*E1892)/(E1892+237.3))))*(100-H1892)/100,3)</f>
        <v>0.13200000000000001</v>
      </c>
      <c r="T1892" s="6">
        <f>IF(V1892&lt;V1893,L1892,0)</f>
        <v>0</v>
      </c>
      <c r="U1892" s="6">
        <f>IF(T1892&gt;0,M1892,-999)</f>
        <v>-999</v>
      </c>
      <c r="V1892">
        <v>199610</v>
      </c>
      <c r="W1892">
        <v>1996</v>
      </c>
    </row>
    <row r="1893" spans="1:23" x14ac:dyDescent="0.25">
      <c r="A1893" s="14">
        <v>35360</v>
      </c>
      <c r="B1893" s="3">
        <v>296</v>
      </c>
      <c r="C1893" s="4">
        <v>4.4400000000000004</v>
      </c>
      <c r="D1893" s="5">
        <v>-1.5</v>
      </c>
      <c r="E1893" s="5">
        <v>1.9</v>
      </c>
      <c r="F1893" s="5">
        <v>-5.3</v>
      </c>
      <c r="G1893" s="4">
        <v>94</v>
      </c>
      <c r="H1893" s="4">
        <v>88.4</v>
      </c>
      <c r="I1893" s="4">
        <v>1.1000000000000001</v>
      </c>
      <c r="J1893" s="4">
        <v>3.4</v>
      </c>
      <c r="K1893" s="4">
        <v>1</v>
      </c>
      <c r="L1893" s="4">
        <v>141</v>
      </c>
      <c r="M1893" s="4">
        <v>0</v>
      </c>
      <c r="N1893" s="5">
        <v>0</v>
      </c>
      <c r="O1893" s="5">
        <v>1.6</v>
      </c>
      <c r="P1893" s="5">
        <v>-999</v>
      </c>
      <c r="Q1893" s="5">
        <v>-999</v>
      </c>
      <c r="R1893" s="4">
        <v>0.48299999999999998</v>
      </c>
      <c r="S1893" s="34">
        <f>ROUND((0.6105*(EXP((17.273*E1893)/(E1893+237.3))))*(100-H1893)/100,3)</f>
        <v>8.1000000000000003E-2</v>
      </c>
      <c r="T1893" s="6">
        <f>IF(V1893&lt;V1894,L1893,0)</f>
        <v>0</v>
      </c>
      <c r="U1893" s="6">
        <f>IF(T1893&gt;0,M1893,-999)</f>
        <v>-999</v>
      </c>
      <c r="V1893">
        <v>199610</v>
      </c>
      <c r="W1893">
        <v>1996</v>
      </c>
    </row>
    <row r="1894" spans="1:23" x14ac:dyDescent="0.25">
      <c r="A1894" s="14">
        <v>35361</v>
      </c>
      <c r="B1894" s="3">
        <v>297</v>
      </c>
      <c r="C1894" s="4">
        <v>1.43</v>
      </c>
      <c r="D1894" s="5">
        <v>-3.5</v>
      </c>
      <c r="E1894" s="5">
        <v>-1.2</v>
      </c>
      <c r="F1894" s="5">
        <v>-6.4</v>
      </c>
      <c r="G1894" s="4">
        <v>93.7</v>
      </c>
      <c r="H1894" s="4">
        <v>78.400000000000006</v>
      </c>
      <c r="I1894" s="4">
        <v>1.5</v>
      </c>
      <c r="J1894" s="4">
        <v>5.7</v>
      </c>
      <c r="K1894" s="4">
        <v>16.3</v>
      </c>
      <c r="L1894" s="4">
        <v>266</v>
      </c>
      <c r="M1894" s="4">
        <v>0</v>
      </c>
      <c r="N1894" s="5">
        <v>0</v>
      </c>
      <c r="O1894" s="5">
        <v>1.6</v>
      </c>
      <c r="P1894" s="5">
        <v>-999</v>
      </c>
      <c r="Q1894" s="5">
        <v>-999</v>
      </c>
      <c r="R1894" s="4">
        <v>0.437</v>
      </c>
      <c r="S1894" s="34">
        <f>ROUND((0.6105*(EXP((17.273*E1894)/(E1894+237.3))))*(100-H1894)/100,3)</f>
        <v>0.121</v>
      </c>
      <c r="T1894" s="6">
        <f>IF(V1894&lt;V1895,L1894,0)</f>
        <v>0</v>
      </c>
      <c r="U1894" s="6">
        <f>IF(T1894&gt;0,M1894,-999)</f>
        <v>-999</v>
      </c>
      <c r="V1894">
        <v>199610</v>
      </c>
      <c r="W1894">
        <v>1996</v>
      </c>
    </row>
    <row r="1895" spans="1:23" x14ac:dyDescent="0.25">
      <c r="A1895" s="14">
        <v>35362</v>
      </c>
      <c r="B1895" s="3">
        <v>298</v>
      </c>
      <c r="C1895" s="4">
        <v>5.24</v>
      </c>
      <c r="D1895" s="5">
        <v>-3</v>
      </c>
      <c r="E1895" s="5">
        <v>2.5</v>
      </c>
      <c r="F1895" s="5">
        <v>-6.4</v>
      </c>
      <c r="G1895" s="4">
        <v>94.7</v>
      </c>
      <c r="H1895" s="4">
        <v>75.8</v>
      </c>
      <c r="I1895" s="4">
        <v>1.6</v>
      </c>
      <c r="J1895" s="4">
        <v>4.8</v>
      </c>
      <c r="K1895" s="4">
        <v>0</v>
      </c>
      <c r="L1895" s="4">
        <v>230</v>
      </c>
      <c r="M1895" s="4">
        <v>0.1</v>
      </c>
      <c r="N1895" s="5">
        <v>0.1</v>
      </c>
      <c r="O1895" s="5">
        <v>1.6</v>
      </c>
      <c r="P1895" s="5">
        <v>-999</v>
      </c>
      <c r="Q1895" s="5">
        <v>-999</v>
      </c>
      <c r="R1895" s="4">
        <v>0.55500000000000005</v>
      </c>
      <c r="S1895" s="34">
        <f>ROUND((0.6105*(EXP((17.273*E1895)/(E1895+237.3))))*(100-H1895)/100,3)</f>
        <v>0.17699999999999999</v>
      </c>
      <c r="T1895" s="6">
        <f>IF(V1895&lt;V1896,L1895,0)</f>
        <v>0</v>
      </c>
      <c r="U1895" s="6">
        <f>IF(T1895&gt;0,M1895,-999)</f>
        <v>-999</v>
      </c>
      <c r="V1895">
        <v>199610</v>
      </c>
      <c r="W1895">
        <v>1996</v>
      </c>
    </row>
    <row r="1896" spans="1:23" x14ac:dyDescent="0.25">
      <c r="A1896" s="14">
        <v>35363</v>
      </c>
      <c r="B1896" s="3">
        <v>299</v>
      </c>
      <c r="C1896" s="4">
        <v>3.1</v>
      </c>
      <c r="D1896" s="5">
        <v>-4</v>
      </c>
      <c r="E1896" s="5">
        <v>-1.1000000000000001</v>
      </c>
      <c r="F1896" s="5">
        <v>-6.4</v>
      </c>
      <c r="G1896" s="4">
        <v>93.8</v>
      </c>
      <c r="H1896" s="4">
        <v>80.400000000000006</v>
      </c>
      <c r="I1896" s="4">
        <v>0.7</v>
      </c>
      <c r="J1896" s="4">
        <v>2.5</v>
      </c>
      <c r="K1896" s="4">
        <v>0</v>
      </c>
      <c r="L1896" s="4">
        <v>204</v>
      </c>
      <c r="M1896" s="4">
        <v>0.2</v>
      </c>
      <c r="N1896" s="5">
        <v>0.2</v>
      </c>
      <c r="O1896" s="5">
        <v>1.6</v>
      </c>
      <c r="P1896" s="5">
        <v>-999</v>
      </c>
      <c r="Q1896" s="5">
        <v>-999</v>
      </c>
      <c r="R1896" s="4">
        <v>0.45300000000000001</v>
      </c>
      <c r="S1896" s="34">
        <f>ROUND((0.6105*(EXP((17.273*E1896)/(E1896+237.3))))*(100-H1896)/100,3)</f>
        <v>0.11</v>
      </c>
      <c r="T1896" s="6">
        <f>IF(V1896&lt;V1897,L1896,0)</f>
        <v>0</v>
      </c>
      <c r="U1896" s="6">
        <f>IF(T1896&gt;0,M1896,-999)</f>
        <v>-999</v>
      </c>
      <c r="V1896">
        <v>199610</v>
      </c>
      <c r="W1896">
        <v>1996</v>
      </c>
    </row>
    <row r="1897" spans="1:23" x14ac:dyDescent="0.25">
      <c r="A1897" s="14">
        <v>35364</v>
      </c>
      <c r="B1897" s="3">
        <v>300</v>
      </c>
      <c r="C1897" s="4">
        <v>6.22</v>
      </c>
      <c r="D1897" s="5">
        <v>-3.4</v>
      </c>
      <c r="E1897" s="5">
        <v>2.9</v>
      </c>
      <c r="F1897" s="5">
        <v>-9.6</v>
      </c>
      <c r="G1897" s="4">
        <v>75.3</v>
      </c>
      <c r="H1897" s="4">
        <v>42.6</v>
      </c>
      <c r="I1897" s="4">
        <v>0.8</v>
      </c>
      <c r="J1897" s="4">
        <v>3.6</v>
      </c>
      <c r="K1897" s="4">
        <v>0</v>
      </c>
      <c r="L1897" s="4">
        <v>184</v>
      </c>
      <c r="M1897" s="4">
        <v>0.3</v>
      </c>
      <c r="N1897" s="5">
        <v>0.3</v>
      </c>
      <c r="O1897" s="5">
        <v>1.7</v>
      </c>
      <c r="P1897" s="5">
        <v>-999</v>
      </c>
      <c r="Q1897" s="5">
        <v>-999</v>
      </c>
      <c r="R1897" s="4">
        <v>0.32100000000000001</v>
      </c>
      <c r="S1897" s="34">
        <f>ROUND((0.6105*(EXP((17.273*E1897)/(E1897+237.3))))*(100-H1897)/100,3)</f>
        <v>0.432</v>
      </c>
      <c r="T1897" s="6">
        <f>IF(V1897&lt;V1898,L1897,0)</f>
        <v>0</v>
      </c>
      <c r="U1897" s="6">
        <f>IF(T1897&gt;0,M1897,-999)</f>
        <v>-999</v>
      </c>
      <c r="V1897">
        <v>199610</v>
      </c>
      <c r="W1897">
        <v>1996</v>
      </c>
    </row>
    <row r="1898" spans="1:23" x14ac:dyDescent="0.25">
      <c r="A1898" s="14">
        <v>35365</v>
      </c>
      <c r="B1898" s="3">
        <v>301</v>
      </c>
      <c r="C1898" s="4">
        <v>3.72</v>
      </c>
      <c r="D1898" s="5">
        <v>0.6</v>
      </c>
      <c r="E1898" s="5">
        <v>3.3</v>
      </c>
      <c r="F1898" s="5">
        <v>-3.1</v>
      </c>
      <c r="G1898" s="4">
        <v>94.1</v>
      </c>
      <c r="H1898" s="4">
        <v>80.3</v>
      </c>
      <c r="I1898" s="4">
        <v>1.5</v>
      </c>
      <c r="J1898" s="4">
        <v>3.3</v>
      </c>
      <c r="K1898" s="4">
        <v>4.3</v>
      </c>
      <c r="L1898" s="4">
        <v>161</v>
      </c>
      <c r="M1898" s="4">
        <v>0.3</v>
      </c>
      <c r="N1898" s="5">
        <v>0.3</v>
      </c>
      <c r="O1898" s="5">
        <v>1.7</v>
      </c>
      <c r="P1898" s="5">
        <v>-999</v>
      </c>
      <c r="Q1898" s="5">
        <v>-999</v>
      </c>
      <c r="R1898" s="4">
        <v>0.62</v>
      </c>
      <c r="S1898" s="34">
        <f>ROUND((0.6105*(EXP((17.273*E1898)/(E1898+237.3))))*(100-H1898)/100,3)</f>
        <v>0.152</v>
      </c>
      <c r="T1898" s="6">
        <f>IF(V1898&lt;V1899,L1898,0)</f>
        <v>0</v>
      </c>
      <c r="U1898" s="6">
        <f>IF(T1898&gt;0,M1898,-999)</f>
        <v>-999</v>
      </c>
      <c r="V1898">
        <v>199610</v>
      </c>
      <c r="W1898">
        <v>1996</v>
      </c>
    </row>
    <row r="1899" spans="1:23" x14ac:dyDescent="0.25">
      <c r="A1899" s="14">
        <v>35366</v>
      </c>
      <c r="B1899" s="3">
        <v>302</v>
      </c>
      <c r="C1899" s="4">
        <v>1.34</v>
      </c>
      <c r="D1899" s="5">
        <v>1</v>
      </c>
      <c r="E1899" s="5">
        <v>3</v>
      </c>
      <c r="F1899" s="5">
        <v>-1.7</v>
      </c>
      <c r="G1899" s="4">
        <v>98.1</v>
      </c>
      <c r="H1899" s="4">
        <v>93</v>
      </c>
      <c r="I1899" s="4">
        <v>1</v>
      </c>
      <c r="J1899" s="4">
        <v>3.2</v>
      </c>
      <c r="K1899" s="4">
        <v>28.7</v>
      </c>
      <c r="L1899" s="4">
        <v>152</v>
      </c>
      <c r="M1899" s="4">
        <v>0.3</v>
      </c>
      <c r="N1899" s="5">
        <v>0.3</v>
      </c>
      <c r="O1899" s="5">
        <v>1.4</v>
      </c>
      <c r="P1899" s="5">
        <v>-999</v>
      </c>
      <c r="Q1899" s="5">
        <v>-999</v>
      </c>
      <c r="R1899" s="4">
        <v>0.70499999999999996</v>
      </c>
      <c r="S1899" s="34">
        <f>ROUND((0.6105*(EXP((17.273*E1899)/(E1899+237.3))))*(100-H1899)/100,3)</f>
        <v>5.2999999999999999E-2</v>
      </c>
      <c r="T1899" s="6">
        <f>IF(V1899&lt;V1900,L1899,0)</f>
        <v>0</v>
      </c>
      <c r="U1899" s="6">
        <f>IF(T1899&gt;0,M1899,-999)</f>
        <v>-999</v>
      </c>
      <c r="V1899">
        <v>199610</v>
      </c>
      <c r="W1899">
        <v>1996</v>
      </c>
    </row>
    <row r="1900" spans="1:23" x14ac:dyDescent="0.25">
      <c r="A1900" s="14">
        <v>35367</v>
      </c>
      <c r="B1900" s="3">
        <v>303</v>
      </c>
      <c r="C1900" s="4">
        <v>1.58</v>
      </c>
      <c r="D1900" s="5">
        <v>-6.6</v>
      </c>
      <c r="E1900" s="5">
        <v>-1.4</v>
      </c>
      <c r="F1900" s="5">
        <v>-12.1</v>
      </c>
      <c r="G1900" s="4">
        <v>95.8</v>
      </c>
      <c r="H1900" s="4">
        <v>91.2</v>
      </c>
      <c r="I1900" s="4">
        <v>0.9</v>
      </c>
      <c r="J1900" s="4">
        <v>3.8</v>
      </c>
      <c r="K1900" s="4">
        <v>0.1</v>
      </c>
      <c r="L1900" s="4">
        <v>153</v>
      </c>
      <c r="M1900" s="4">
        <v>0.3</v>
      </c>
      <c r="N1900" s="5">
        <v>0.3</v>
      </c>
      <c r="O1900" s="5">
        <v>1.4</v>
      </c>
      <c r="P1900" s="5">
        <v>-999</v>
      </c>
      <c r="Q1900" s="5">
        <v>-999</v>
      </c>
      <c r="R1900" s="4">
        <v>0.502</v>
      </c>
      <c r="S1900" s="34">
        <f>ROUND((0.6105*(EXP((17.273*E1900)/(E1900+237.3))))*(100-H1900)/100,3)</f>
        <v>4.8000000000000001E-2</v>
      </c>
      <c r="T1900" s="6">
        <f>IF(V1900&lt;V1901,L1900,0)</f>
        <v>0</v>
      </c>
      <c r="U1900" s="6">
        <f>IF(T1900&gt;0,M1900,-999)</f>
        <v>-999</v>
      </c>
      <c r="V1900">
        <v>199610</v>
      </c>
      <c r="W1900">
        <v>1996</v>
      </c>
    </row>
    <row r="1901" spans="1:23" x14ac:dyDescent="0.25">
      <c r="A1901" s="14">
        <v>35368</v>
      </c>
      <c r="B1901" s="3">
        <v>304</v>
      </c>
      <c r="C1901" s="4">
        <v>6.88</v>
      </c>
      <c r="D1901" s="5">
        <v>-8</v>
      </c>
      <c r="E1901" s="5">
        <v>-0.1</v>
      </c>
      <c r="F1901" s="5">
        <v>-12.8</v>
      </c>
      <c r="G1901" s="4">
        <v>91.2</v>
      </c>
      <c r="H1901" s="4">
        <v>75</v>
      </c>
      <c r="I1901" s="4">
        <v>0.7</v>
      </c>
      <c r="J1901" s="4">
        <v>1.9</v>
      </c>
      <c r="K1901" s="4">
        <v>0</v>
      </c>
      <c r="L1901" s="4">
        <v>152</v>
      </c>
      <c r="M1901" s="4">
        <v>0.3</v>
      </c>
      <c r="N1901" s="5">
        <v>0.3</v>
      </c>
      <c r="O1901" s="5">
        <v>1.4</v>
      </c>
      <c r="P1901" s="5">
        <v>-999</v>
      </c>
      <c r="Q1901" s="5">
        <v>-999</v>
      </c>
      <c r="R1901" s="4">
        <v>0.45600000000000002</v>
      </c>
      <c r="S1901" s="34">
        <f>ROUND((0.6105*(EXP((17.273*E1901)/(E1901+237.3))))*(100-H1901)/100,3)</f>
        <v>0.152</v>
      </c>
      <c r="T1901" s="6">
        <f>IF(V1901&lt;V1902,L1901,0)</f>
        <v>0</v>
      </c>
      <c r="U1901" s="6">
        <f>IF(T1901&gt;0,M1901,-999)</f>
        <v>-999</v>
      </c>
      <c r="V1901">
        <v>199610</v>
      </c>
      <c r="W1901">
        <v>1996</v>
      </c>
    </row>
    <row r="1902" spans="1:23" x14ac:dyDescent="0.25">
      <c r="A1902" s="14">
        <v>35369</v>
      </c>
      <c r="B1902" s="3">
        <v>305</v>
      </c>
      <c r="C1902" s="4">
        <v>8.49</v>
      </c>
      <c r="D1902" s="5">
        <v>-1.1000000000000001</v>
      </c>
      <c r="E1902" s="5">
        <v>7.7</v>
      </c>
      <c r="F1902" s="5">
        <v>-9.1</v>
      </c>
      <c r="G1902" s="4">
        <v>69.099999999999994</v>
      </c>
      <c r="H1902" s="4">
        <v>36.5</v>
      </c>
      <c r="I1902" s="4">
        <v>1.1000000000000001</v>
      </c>
      <c r="J1902" s="4">
        <v>2.8</v>
      </c>
      <c r="K1902" s="4">
        <v>0</v>
      </c>
      <c r="L1902" s="4">
        <v>151</v>
      </c>
      <c r="M1902" s="4">
        <v>0.2</v>
      </c>
      <c r="N1902" s="5">
        <v>0.2</v>
      </c>
      <c r="O1902" s="5">
        <v>1.3</v>
      </c>
      <c r="P1902" s="5">
        <v>-999</v>
      </c>
      <c r="Q1902" s="5">
        <v>-999</v>
      </c>
      <c r="R1902" s="4">
        <v>0.38200000000000001</v>
      </c>
      <c r="S1902" s="34">
        <f>ROUND((0.6105*(EXP((17.273*E1902)/(E1902+237.3))))*(100-H1902)/100,3)</f>
        <v>0.66700000000000004</v>
      </c>
      <c r="T1902" s="6">
        <f>IF(V1902&lt;V1903,L1902,0)</f>
        <v>151</v>
      </c>
      <c r="U1902" s="6">
        <f>IF(T1902&gt;0,M1902,-999)</f>
        <v>0.2</v>
      </c>
      <c r="V1902">
        <v>199610</v>
      </c>
      <c r="W1902">
        <v>1996</v>
      </c>
    </row>
    <row r="1903" spans="1:23" x14ac:dyDescent="0.25">
      <c r="A1903" s="14">
        <v>35370</v>
      </c>
      <c r="B1903" s="3">
        <v>306</v>
      </c>
      <c r="C1903" s="4">
        <v>8.39</v>
      </c>
      <c r="D1903" s="5">
        <v>3</v>
      </c>
      <c r="E1903" s="5">
        <v>11.5</v>
      </c>
      <c r="F1903" s="5">
        <v>-1.6</v>
      </c>
      <c r="G1903" s="4">
        <v>72.7</v>
      </c>
      <c r="H1903" s="4">
        <v>40.700000000000003</v>
      </c>
      <c r="I1903" s="4">
        <v>0.7</v>
      </c>
      <c r="J1903" s="4">
        <v>1.7</v>
      </c>
      <c r="K1903" s="4">
        <v>0</v>
      </c>
      <c r="L1903" s="4">
        <v>137</v>
      </c>
      <c r="M1903" s="4">
        <v>0.2</v>
      </c>
      <c r="N1903" s="5">
        <v>0.2</v>
      </c>
      <c r="O1903" s="5">
        <v>1.2</v>
      </c>
      <c r="P1903" s="5">
        <v>-999</v>
      </c>
      <c r="Q1903" s="5">
        <v>-999</v>
      </c>
      <c r="R1903" s="4">
        <v>0.55200000000000005</v>
      </c>
      <c r="S1903" s="34">
        <f>ROUND((0.6105*(EXP((17.273*E1903)/(E1903+237.3))))*(100-H1903)/100,3)</f>
        <v>0.80400000000000005</v>
      </c>
      <c r="T1903" s="6">
        <f>IF(V1903&lt;V1904,L1903,0)</f>
        <v>0</v>
      </c>
      <c r="U1903" s="6">
        <f>IF(T1903&gt;0,M1903,-999)</f>
        <v>-999</v>
      </c>
      <c r="V1903">
        <v>199611</v>
      </c>
      <c r="W1903">
        <v>1996</v>
      </c>
    </row>
    <row r="1904" spans="1:23" x14ac:dyDescent="0.25">
      <c r="A1904" s="14">
        <v>35371</v>
      </c>
      <c r="B1904" s="3">
        <v>307</v>
      </c>
      <c r="C1904" s="4">
        <v>2.4</v>
      </c>
      <c r="D1904" s="5">
        <v>0.7</v>
      </c>
      <c r="E1904" s="5">
        <v>3.9</v>
      </c>
      <c r="F1904" s="5">
        <v>-1.3</v>
      </c>
      <c r="G1904" s="4">
        <v>80.400000000000006</v>
      </c>
      <c r="H1904" s="4">
        <v>63.7</v>
      </c>
      <c r="I1904" s="4">
        <v>0.5</v>
      </c>
      <c r="J1904" s="4">
        <v>3.6</v>
      </c>
      <c r="K1904" s="4">
        <v>0.1</v>
      </c>
      <c r="L1904" s="4">
        <v>138</v>
      </c>
      <c r="M1904" s="4">
        <v>0.1</v>
      </c>
      <c r="N1904" s="5">
        <v>0.1</v>
      </c>
      <c r="O1904" s="5">
        <v>1.2</v>
      </c>
      <c r="P1904" s="5">
        <v>-999</v>
      </c>
      <c r="Q1904" s="5">
        <v>-999</v>
      </c>
      <c r="R1904" s="4">
        <v>0.51300000000000001</v>
      </c>
      <c r="S1904" s="34">
        <f>ROUND((0.6105*(EXP((17.273*E1904)/(E1904+237.3))))*(100-H1904)/100,3)</f>
        <v>0.29299999999999998</v>
      </c>
      <c r="T1904" s="6">
        <f>IF(V1904&lt;V1905,L1904,0)</f>
        <v>0</v>
      </c>
      <c r="U1904" s="6">
        <f>IF(T1904&gt;0,M1904,-999)</f>
        <v>-999</v>
      </c>
      <c r="V1904">
        <v>199611</v>
      </c>
      <c r="W1904">
        <v>1996</v>
      </c>
    </row>
    <row r="1905" spans="1:23" x14ac:dyDescent="0.25">
      <c r="A1905" s="14">
        <v>35372</v>
      </c>
      <c r="B1905" s="3">
        <v>308</v>
      </c>
      <c r="C1905" s="4">
        <v>5.94</v>
      </c>
      <c r="D1905" s="5">
        <v>-2.2000000000000002</v>
      </c>
      <c r="E1905" s="5">
        <v>2.2999999999999998</v>
      </c>
      <c r="F1905" s="5">
        <v>-3.9</v>
      </c>
      <c r="G1905" s="4">
        <v>77.3</v>
      </c>
      <c r="H1905" s="4">
        <v>47.9</v>
      </c>
      <c r="I1905" s="4">
        <v>1.3</v>
      </c>
      <c r="J1905" s="4">
        <v>4.4000000000000004</v>
      </c>
      <c r="K1905" s="4">
        <v>1</v>
      </c>
      <c r="L1905" s="4">
        <v>146</v>
      </c>
      <c r="M1905" s="4">
        <v>0.1</v>
      </c>
      <c r="N1905" s="5">
        <v>0.1</v>
      </c>
      <c r="O1905" s="5">
        <v>1.2</v>
      </c>
      <c r="P1905" s="5">
        <v>-999</v>
      </c>
      <c r="Q1905" s="5">
        <v>-999</v>
      </c>
      <c r="R1905" s="4">
        <v>0.34499999999999997</v>
      </c>
      <c r="S1905" s="34">
        <f>ROUND((0.6105*(EXP((17.273*E1905)/(E1905+237.3))))*(100-H1905)/100,3)</f>
        <v>0.375</v>
      </c>
      <c r="T1905" s="6">
        <f>IF(V1905&lt;V1906,L1905,0)</f>
        <v>0</v>
      </c>
      <c r="U1905" s="6">
        <f>IF(T1905&gt;0,M1905,-999)</f>
        <v>-999</v>
      </c>
      <c r="V1905">
        <v>199611</v>
      </c>
      <c r="W1905">
        <v>1996</v>
      </c>
    </row>
    <row r="1906" spans="1:23" x14ac:dyDescent="0.25">
      <c r="A1906" s="14">
        <v>35373</v>
      </c>
      <c r="B1906" s="3">
        <v>309</v>
      </c>
      <c r="C1906" s="4">
        <v>3.18</v>
      </c>
      <c r="D1906" s="5">
        <v>-5.0999999999999996</v>
      </c>
      <c r="E1906" s="5">
        <v>-2.2999999999999998</v>
      </c>
      <c r="F1906" s="5">
        <v>-7.8</v>
      </c>
      <c r="G1906" s="4">
        <v>95.1</v>
      </c>
      <c r="H1906" s="4">
        <v>88.1</v>
      </c>
      <c r="I1906" s="4">
        <v>1</v>
      </c>
      <c r="J1906" s="4">
        <v>3.3</v>
      </c>
      <c r="K1906" s="4">
        <v>6.1</v>
      </c>
      <c r="L1906" s="4">
        <v>193</v>
      </c>
      <c r="M1906" s="4">
        <v>0.1</v>
      </c>
      <c r="N1906" s="5">
        <v>0.1</v>
      </c>
      <c r="O1906" s="5">
        <v>1.1000000000000001</v>
      </c>
      <c r="P1906" s="5">
        <v>-999</v>
      </c>
      <c r="Q1906" s="5">
        <v>-999</v>
      </c>
      <c r="R1906" s="4">
        <v>0.45400000000000001</v>
      </c>
      <c r="S1906" s="34">
        <f>ROUND((0.6105*(EXP((17.273*E1906)/(E1906+237.3))))*(100-H1906)/100,3)</f>
        <v>6.0999999999999999E-2</v>
      </c>
      <c r="T1906" s="6">
        <f>IF(V1906&lt;V1907,L1906,0)</f>
        <v>0</v>
      </c>
      <c r="U1906" s="6">
        <f>IF(T1906&gt;0,M1906,-999)</f>
        <v>-999</v>
      </c>
      <c r="V1906">
        <v>199611</v>
      </c>
      <c r="W1906">
        <v>1996</v>
      </c>
    </row>
    <row r="1907" spans="1:23" x14ac:dyDescent="0.25">
      <c r="A1907" s="14">
        <v>35374</v>
      </c>
      <c r="B1907" s="3">
        <v>310</v>
      </c>
      <c r="C1907" s="4">
        <v>1.46</v>
      </c>
      <c r="D1907" s="5">
        <v>-5.9</v>
      </c>
      <c r="E1907" s="5">
        <v>-4</v>
      </c>
      <c r="F1907" s="5">
        <v>-8.1999999999999993</v>
      </c>
      <c r="G1907" s="4">
        <v>91.5</v>
      </c>
      <c r="H1907" s="4">
        <v>82.6</v>
      </c>
      <c r="I1907" s="4">
        <v>1.1000000000000001</v>
      </c>
      <c r="J1907" s="4">
        <v>2.9</v>
      </c>
      <c r="K1907" s="4">
        <v>0</v>
      </c>
      <c r="L1907" s="4">
        <v>159</v>
      </c>
      <c r="M1907" s="4">
        <v>0.1</v>
      </c>
      <c r="N1907" s="5">
        <v>0.1</v>
      </c>
      <c r="O1907" s="5">
        <v>1.2</v>
      </c>
      <c r="P1907" s="5">
        <v>-999</v>
      </c>
      <c r="Q1907" s="5">
        <v>-999</v>
      </c>
      <c r="R1907" s="4">
        <v>0.376</v>
      </c>
      <c r="S1907" s="34">
        <f>ROUND((0.6105*(EXP((17.273*E1907)/(E1907+237.3))))*(100-H1907)/100,3)</f>
        <v>7.9000000000000001E-2</v>
      </c>
      <c r="T1907" s="6">
        <f>IF(V1907&lt;V1908,L1907,0)</f>
        <v>0</v>
      </c>
      <c r="U1907" s="6">
        <f>IF(T1907&gt;0,M1907,-999)</f>
        <v>-999</v>
      </c>
      <c r="V1907">
        <v>199611</v>
      </c>
      <c r="W1907">
        <v>1996</v>
      </c>
    </row>
    <row r="1908" spans="1:23" x14ac:dyDescent="0.25">
      <c r="A1908" s="14">
        <v>35375</v>
      </c>
      <c r="B1908" s="3">
        <v>311</v>
      </c>
      <c r="C1908" s="4">
        <v>0.99</v>
      </c>
      <c r="D1908" s="5">
        <v>-4.5999999999999996</v>
      </c>
      <c r="E1908" s="5">
        <v>-0.9</v>
      </c>
      <c r="F1908" s="5">
        <v>-7.7</v>
      </c>
      <c r="G1908" s="4">
        <v>94.7</v>
      </c>
      <c r="H1908" s="4">
        <v>85.8</v>
      </c>
      <c r="I1908" s="4">
        <v>2</v>
      </c>
      <c r="J1908" s="4">
        <v>5.2</v>
      </c>
      <c r="K1908" s="4">
        <v>13</v>
      </c>
      <c r="L1908" s="4">
        <v>259</v>
      </c>
      <c r="M1908" s="4">
        <v>0.1</v>
      </c>
      <c r="N1908" s="5">
        <v>0.1</v>
      </c>
      <c r="O1908" s="5">
        <v>1.2</v>
      </c>
      <c r="P1908" s="5">
        <v>-999</v>
      </c>
      <c r="Q1908" s="5">
        <v>-999</v>
      </c>
      <c r="R1908" s="4">
        <v>0.48899999999999999</v>
      </c>
      <c r="S1908" s="34">
        <f>ROUND((0.6105*(EXP((17.273*E1908)/(E1908+237.3))))*(100-H1908)/100,3)</f>
        <v>8.1000000000000003E-2</v>
      </c>
      <c r="T1908" s="6">
        <f>IF(V1908&lt;V1909,L1908,0)</f>
        <v>0</v>
      </c>
      <c r="U1908" s="6">
        <f>IF(T1908&gt;0,M1908,-999)</f>
        <v>-999</v>
      </c>
      <c r="V1908">
        <v>199611</v>
      </c>
      <c r="W1908">
        <v>1996</v>
      </c>
    </row>
    <row r="1909" spans="1:23" x14ac:dyDescent="0.25">
      <c r="A1909" s="14">
        <v>35376</v>
      </c>
      <c r="B1909" s="3">
        <v>312</v>
      </c>
      <c r="C1909" s="4">
        <v>3.04</v>
      </c>
      <c r="D1909" s="5">
        <v>-6.7</v>
      </c>
      <c r="E1909" s="5">
        <v>-4</v>
      </c>
      <c r="F1909" s="5">
        <v>-10.4</v>
      </c>
      <c r="G1909" s="4">
        <v>92.7</v>
      </c>
      <c r="H1909" s="4">
        <v>81.599999999999994</v>
      </c>
      <c r="I1909" s="4">
        <v>1.5</v>
      </c>
      <c r="J1909" s="4">
        <v>5</v>
      </c>
      <c r="K1909" s="4">
        <v>8.6999999999999993</v>
      </c>
      <c r="L1909" s="4">
        <v>326</v>
      </c>
      <c r="M1909" s="4">
        <v>0.1</v>
      </c>
      <c r="N1909" s="5">
        <v>0.1</v>
      </c>
      <c r="O1909" s="5">
        <v>1.2</v>
      </c>
      <c r="P1909" s="5">
        <v>-999</v>
      </c>
      <c r="Q1909" s="5">
        <v>-999</v>
      </c>
      <c r="R1909" s="4">
        <v>0.36899999999999999</v>
      </c>
      <c r="S1909" s="34">
        <f>ROUND((0.6105*(EXP((17.273*E1909)/(E1909+237.3))))*(100-H1909)/100,3)</f>
        <v>8.4000000000000005E-2</v>
      </c>
      <c r="T1909" s="6">
        <f>IF(V1909&lt;V1910,L1909,0)</f>
        <v>0</v>
      </c>
      <c r="U1909" s="6">
        <f>IF(T1909&gt;0,M1909,-999)</f>
        <v>-999</v>
      </c>
      <c r="V1909">
        <v>199611</v>
      </c>
      <c r="W1909">
        <v>1996</v>
      </c>
    </row>
    <row r="1910" spans="1:23" x14ac:dyDescent="0.25">
      <c r="A1910" s="14">
        <v>35377</v>
      </c>
      <c r="B1910" s="3">
        <v>313</v>
      </c>
      <c r="C1910" s="4">
        <v>1.8</v>
      </c>
      <c r="D1910" s="5">
        <v>0.4</v>
      </c>
      <c r="E1910" s="5">
        <v>2.6</v>
      </c>
      <c r="F1910" s="5">
        <v>-5.0999999999999996</v>
      </c>
      <c r="G1910" s="4">
        <v>98.3</v>
      </c>
      <c r="H1910" s="4">
        <v>96.1</v>
      </c>
      <c r="I1910" s="4">
        <v>1.2</v>
      </c>
      <c r="J1910" s="4">
        <v>3</v>
      </c>
      <c r="K1910" s="4">
        <v>0</v>
      </c>
      <c r="L1910" s="4">
        <v>270</v>
      </c>
      <c r="M1910" s="4">
        <v>0.2</v>
      </c>
      <c r="N1910" s="5">
        <v>0.2</v>
      </c>
      <c r="O1910" s="5">
        <v>1.2</v>
      </c>
      <c r="P1910" s="5">
        <v>-999</v>
      </c>
      <c r="Q1910" s="5">
        <v>-999</v>
      </c>
      <c r="R1910" s="4">
        <v>0.71</v>
      </c>
      <c r="S1910" s="34">
        <f>ROUND((0.6105*(EXP((17.273*E1910)/(E1910+237.3))))*(100-H1910)/100,3)</f>
        <v>2.9000000000000001E-2</v>
      </c>
      <c r="T1910" s="6">
        <f>IF(V1910&lt;V1911,L1910,0)</f>
        <v>0</v>
      </c>
      <c r="U1910" s="6">
        <f>IF(T1910&gt;0,M1910,-999)</f>
        <v>-999</v>
      </c>
      <c r="V1910">
        <v>199611</v>
      </c>
      <c r="W1910">
        <v>1996</v>
      </c>
    </row>
    <row r="1911" spans="1:23" x14ac:dyDescent="0.25">
      <c r="A1911" s="14">
        <v>35378</v>
      </c>
      <c r="B1911" s="3">
        <v>314</v>
      </c>
      <c r="C1911" s="4">
        <v>5.69</v>
      </c>
      <c r="D1911" s="5">
        <v>4.3</v>
      </c>
      <c r="E1911" s="5">
        <v>10.6</v>
      </c>
      <c r="F1911" s="5">
        <v>1.3</v>
      </c>
      <c r="G1911" s="4">
        <v>76.900000000000006</v>
      </c>
      <c r="H1911" s="4">
        <v>47.3</v>
      </c>
      <c r="I1911" s="4">
        <v>0.7</v>
      </c>
      <c r="J1911" s="4">
        <v>2.4</v>
      </c>
      <c r="K1911" s="4">
        <v>0</v>
      </c>
      <c r="L1911" s="4">
        <v>248</v>
      </c>
      <c r="M1911" s="4">
        <v>0.3</v>
      </c>
      <c r="N1911" s="5">
        <v>0.3</v>
      </c>
      <c r="O1911" s="5">
        <v>1.3</v>
      </c>
      <c r="P1911" s="5">
        <v>-999</v>
      </c>
      <c r="Q1911" s="5">
        <v>-999</v>
      </c>
      <c r="R1911" s="4">
        <v>0.60499999999999998</v>
      </c>
      <c r="S1911" s="34">
        <f>ROUND((0.6105*(EXP((17.273*E1911)/(E1911+237.3))))*(100-H1911)/100,3)</f>
        <v>0.67300000000000004</v>
      </c>
      <c r="T1911" s="6">
        <f>IF(V1911&lt;V1912,L1911,0)</f>
        <v>0</v>
      </c>
      <c r="U1911" s="6">
        <f>IF(T1911&gt;0,M1911,-999)</f>
        <v>-999</v>
      </c>
      <c r="V1911">
        <v>199611</v>
      </c>
      <c r="W1911">
        <v>1996</v>
      </c>
    </row>
    <row r="1912" spans="1:23" x14ac:dyDescent="0.25">
      <c r="A1912" s="14">
        <v>35379</v>
      </c>
      <c r="B1912" s="3">
        <v>315</v>
      </c>
      <c r="C1912" s="4">
        <v>3.21</v>
      </c>
      <c r="D1912" s="5">
        <v>5.9</v>
      </c>
      <c r="E1912" s="5">
        <v>10.8</v>
      </c>
      <c r="F1912" s="5">
        <v>3.2</v>
      </c>
      <c r="G1912" s="4">
        <v>56.2</v>
      </c>
      <c r="H1912" s="4">
        <v>31.8</v>
      </c>
      <c r="I1912" s="4">
        <v>0.9</v>
      </c>
      <c r="J1912" s="4">
        <v>3.1</v>
      </c>
      <c r="K1912" s="4">
        <v>0</v>
      </c>
      <c r="L1912" s="4">
        <v>221</v>
      </c>
      <c r="M1912" s="4">
        <v>0.4</v>
      </c>
      <c r="N1912" s="5">
        <v>0.4</v>
      </c>
      <c r="O1912" s="5">
        <v>1.3</v>
      </c>
      <c r="P1912" s="5">
        <v>-999</v>
      </c>
      <c r="Q1912" s="5">
        <v>-999</v>
      </c>
      <c r="R1912" s="4">
        <v>0.41099999999999998</v>
      </c>
      <c r="S1912" s="34">
        <f>ROUND((0.6105*(EXP((17.273*E1912)/(E1912+237.3))))*(100-H1912)/100,3)</f>
        <v>0.88300000000000001</v>
      </c>
      <c r="T1912" s="6">
        <f>IF(V1912&lt;V1913,L1912,0)</f>
        <v>0</v>
      </c>
      <c r="U1912" s="6">
        <f>IF(T1912&gt;0,M1912,-999)</f>
        <v>-999</v>
      </c>
      <c r="V1912">
        <v>199611</v>
      </c>
      <c r="W1912">
        <v>1996</v>
      </c>
    </row>
    <row r="1913" spans="1:23" x14ac:dyDescent="0.25">
      <c r="A1913" s="14">
        <v>35380</v>
      </c>
      <c r="B1913" s="3">
        <v>316</v>
      </c>
      <c r="C1913" s="4">
        <v>4.71</v>
      </c>
      <c r="D1913" s="5">
        <v>5.3</v>
      </c>
      <c r="E1913" s="5">
        <v>13.3</v>
      </c>
      <c r="F1913" s="5">
        <v>1.7</v>
      </c>
      <c r="G1913" s="4">
        <v>74.599999999999994</v>
      </c>
      <c r="H1913" s="4">
        <v>41.5</v>
      </c>
      <c r="I1913" s="4">
        <v>0.8</v>
      </c>
      <c r="J1913" s="4">
        <v>2.9</v>
      </c>
      <c r="K1913" s="4">
        <v>0</v>
      </c>
      <c r="L1913" s="4">
        <v>182</v>
      </c>
      <c r="M1913" s="4">
        <v>0.4</v>
      </c>
      <c r="N1913" s="5">
        <v>0.4</v>
      </c>
      <c r="O1913" s="5">
        <v>1.3</v>
      </c>
      <c r="P1913" s="5">
        <v>-999</v>
      </c>
      <c r="Q1913" s="5">
        <v>-999</v>
      </c>
      <c r="R1913" s="4">
        <v>0.63300000000000001</v>
      </c>
      <c r="S1913" s="34">
        <f>ROUND((0.6105*(EXP((17.273*E1913)/(E1913+237.3))))*(100-H1913)/100,3)</f>
        <v>0.89300000000000002</v>
      </c>
      <c r="T1913" s="6">
        <f>IF(V1913&lt;V1914,L1913,0)</f>
        <v>0</v>
      </c>
      <c r="U1913" s="6">
        <f>IF(T1913&gt;0,M1913,-999)</f>
        <v>-999</v>
      </c>
      <c r="V1913">
        <v>199611</v>
      </c>
      <c r="W1913">
        <v>1996</v>
      </c>
    </row>
    <row r="1914" spans="1:23" x14ac:dyDescent="0.25">
      <c r="A1914" s="14">
        <v>35381</v>
      </c>
      <c r="B1914" s="3">
        <v>317</v>
      </c>
      <c r="C1914" s="4">
        <v>5.33</v>
      </c>
      <c r="D1914" s="5">
        <v>3.8</v>
      </c>
      <c r="E1914" s="5">
        <v>10.199999999999999</v>
      </c>
      <c r="F1914" s="5">
        <v>0.6</v>
      </c>
      <c r="G1914" s="4">
        <v>82.2</v>
      </c>
      <c r="H1914" s="4">
        <v>57.6</v>
      </c>
      <c r="I1914" s="4">
        <v>0.6</v>
      </c>
      <c r="J1914" s="4">
        <v>2.7</v>
      </c>
      <c r="K1914" s="4">
        <v>0</v>
      </c>
      <c r="L1914" s="4">
        <v>160</v>
      </c>
      <c r="M1914" s="4">
        <v>0.4</v>
      </c>
      <c r="N1914" s="5">
        <v>0.4</v>
      </c>
      <c r="O1914" s="5">
        <v>1.3</v>
      </c>
      <c r="P1914" s="5">
        <v>-999</v>
      </c>
      <c r="Q1914" s="5">
        <v>-999</v>
      </c>
      <c r="R1914" s="4">
        <v>0.71599999999999997</v>
      </c>
      <c r="S1914" s="34">
        <f>ROUND((0.6105*(EXP((17.273*E1914)/(E1914+237.3))))*(100-H1914)/100,3)</f>
        <v>0.52700000000000002</v>
      </c>
      <c r="T1914" s="6">
        <f>IF(V1914&lt;V1915,L1914,0)</f>
        <v>0</v>
      </c>
      <c r="U1914" s="6">
        <f>IF(T1914&gt;0,M1914,-999)</f>
        <v>-999</v>
      </c>
      <c r="V1914">
        <v>199611</v>
      </c>
      <c r="W1914">
        <v>1996</v>
      </c>
    </row>
    <row r="1915" spans="1:23" x14ac:dyDescent="0.25">
      <c r="A1915" s="14">
        <v>35382</v>
      </c>
      <c r="B1915" s="3">
        <v>318</v>
      </c>
      <c r="C1915" s="4">
        <v>2.04</v>
      </c>
      <c r="D1915" s="5">
        <v>-0.2</v>
      </c>
      <c r="E1915" s="5">
        <v>2.4</v>
      </c>
      <c r="F1915" s="5">
        <v>-2.6</v>
      </c>
      <c r="G1915" s="4">
        <v>98.2</v>
      </c>
      <c r="H1915" s="4">
        <v>94.1</v>
      </c>
      <c r="I1915" s="4">
        <v>1.4</v>
      </c>
      <c r="J1915" s="4">
        <v>3.9</v>
      </c>
      <c r="K1915" s="4">
        <v>7.8</v>
      </c>
      <c r="L1915" s="4">
        <v>166</v>
      </c>
      <c r="M1915" s="4">
        <v>0.3</v>
      </c>
      <c r="N1915" s="5">
        <v>0.3</v>
      </c>
      <c r="O1915" s="5">
        <v>1.2</v>
      </c>
      <c r="P1915" s="5">
        <v>-999</v>
      </c>
      <c r="Q1915" s="5">
        <v>-999</v>
      </c>
      <c r="R1915" s="4">
        <v>0.68400000000000005</v>
      </c>
      <c r="S1915" s="34">
        <f>ROUND((0.6105*(EXP((17.273*E1915)/(E1915+237.3))))*(100-H1915)/100,3)</f>
        <v>4.2999999999999997E-2</v>
      </c>
      <c r="T1915" s="6">
        <f>IF(V1915&lt;V1916,L1915,0)</f>
        <v>0</v>
      </c>
      <c r="U1915" s="6">
        <f>IF(T1915&gt;0,M1915,-999)</f>
        <v>-999</v>
      </c>
      <c r="V1915">
        <v>199611</v>
      </c>
      <c r="W1915">
        <v>1996</v>
      </c>
    </row>
    <row r="1916" spans="1:23" x14ac:dyDescent="0.25">
      <c r="A1916" s="14">
        <v>35383</v>
      </c>
      <c r="B1916" s="3">
        <v>319</v>
      </c>
      <c r="C1916" s="4">
        <v>1.93</v>
      </c>
      <c r="D1916" s="5">
        <v>-3.9</v>
      </c>
      <c r="E1916" s="5">
        <v>-2.2999999999999998</v>
      </c>
      <c r="F1916" s="5">
        <v>-5.8</v>
      </c>
      <c r="G1916" s="4">
        <v>95</v>
      </c>
      <c r="H1916" s="4">
        <v>88.1</v>
      </c>
      <c r="I1916" s="4">
        <v>1.4</v>
      </c>
      <c r="J1916" s="4">
        <v>3.2</v>
      </c>
      <c r="K1916" s="4">
        <v>0.7</v>
      </c>
      <c r="L1916" s="4">
        <v>171</v>
      </c>
      <c r="M1916" s="4">
        <v>0.2</v>
      </c>
      <c r="N1916" s="5">
        <v>0.2</v>
      </c>
      <c r="O1916" s="5">
        <v>1.1000000000000001</v>
      </c>
      <c r="P1916" s="5">
        <v>-999</v>
      </c>
      <c r="Q1916" s="5">
        <v>-999</v>
      </c>
      <c r="R1916" s="4">
        <v>0.45600000000000002</v>
      </c>
      <c r="S1916" s="34">
        <f>ROUND((0.6105*(EXP((17.273*E1916)/(E1916+237.3))))*(100-H1916)/100,3)</f>
        <v>6.0999999999999999E-2</v>
      </c>
      <c r="T1916" s="6">
        <f>IF(V1916&lt;V1917,L1916,0)</f>
        <v>0</v>
      </c>
      <c r="U1916" s="6">
        <f>IF(T1916&gt;0,M1916,-999)</f>
        <v>-999</v>
      </c>
      <c r="V1916">
        <v>199611</v>
      </c>
      <c r="W1916">
        <v>1996</v>
      </c>
    </row>
    <row r="1917" spans="1:23" x14ac:dyDescent="0.25">
      <c r="A1917" s="14">
        <v>35384</v>
      </c>
      <c r="B1917" s="3">
        <v>320</v>
      </c>
      <c r="C1917" s="4">
        <v>1.55</v>
      </c>
      <c r="D1917" s="5">
        <v>-7.5</v>
      </c>
      <c r="E1917" s="5">
        <v>-5.3</v>
      </c>
      <c r="F1917" s="5">
        <v>-10.6</v>
      </c>
      <c r="G1917" s="4">
        <v>94.4</v>
      </c>
      <c r="H1917" s="4">
        <v>89.5</v>
      </c>
      <c r="I1917" s="4">
        <v>0.9</v>
      </c>
      <c r="J1917" s="4">
        <v>3.4</v>
      </c>
      <c r="K1917" s="4">
        <v>0.5</v>
      </c>
      <c r="L1917" s="4">
        <v>175</v>
      </c>
      <c r="M1917" s="4">
        <v>0.3</v>
      </c>
      <c r="N1917" s="5">
        <v>0.3</v>
      </c>
      <c r="O1917" s="5">
        <v>1.1000000000000001</v>
      </c>
      <c r="P1917" s="5">
        <v>-999</v>
      </c>
      <c r="Q1917" s="5">
        <v>-999</v>
      </c>
      <c r="R1917" s="4">
        <v>0.36899999999999999</v>
      </c>
      <c r="S1917" s="34">
        <f>ROUND((0.6105*(EXP((17.273*E1917)/(E1917+237.3))))*(100-H1917)/100,3)</f>
        <v>4.2999999999999997E-2</v>
      </c>
      <c r="T1917" s="6">
        <f>IF(V1917&lt;V1918,L1917,0)</f>
        <v>0</v>
      </c>
      <c r="U1917" s="6">
        <f>IF(T1917&gt;0,M1917,-999)</f>
        <v>-999</v>
      </c>
      <c r="V1917">
        <v>199611</v>
      </c>
      <c r="W1917">
        <v>1996</v>
      </c>
    </row>
    <row r="1918" spans="1:23" x14ac:dyDescent="0.25">
      <c r="A1918" s="14">
        <v>35385</v>
      </c>
      <c r="B1918" s="3">
        <v>321</v>
      </c>
      <c r="C1918" s="4">
        <v>3.49</v>
      </c>
      <c r="D1918" s="5">
        <v>-7.9</v>
      </c>
      <c r="E1918" s="5">
        <v>-5.0999999999999996</v>
      </c>
      <c r="F1918" s="5">
        <v>-10.6</v>
      </c>
      <c r="G1918" s="4">
        <v>94.6</v>
      </c>
      <c r="H1918" s="4">
        <v>92.2</v>
      </c>
      <c r="I1918" s="4">
        <v>3.7</v>
      </c>
      <c r="J1918" s="4">
        <v>7</v>
      </c>
      <c r="K1918" s="4">
        <v>13.4</v>
      </c>
      <c r="L1918" s="4">
        <v>278</v>
      </c>
      <c r="M1918" s="4">
        <v>-3.8</v>
      </c>
      <c r="N1918" s="5">
        <v>0.2</v>
      </c>
      <c r="O1918" s="5">
        <v>1.1000000000000001</v>
      </c>
      <c r="P1918" s="5">
        <v>-999</v>
      </c>
      <c r="Q1918" s="5">
        <v>-999</v>
      </c>
      <c r="R1918" s="4">
        <v>0.38500000000000001</v>
      </c>
      <c r="S1918" s="34">
        <f>ROUND((0.6105*(EXP((17.273*E1918)/(E1918+237.3))))*(100-H1918)/100,3)</f>
        <v>3.3000000000000002E-2</v>
      </c>
      <c r="T1918" s="6">
        <f>IF(V1918&lt;V1919,L1918,0)</f>
        <v>0</v>
      </c>
      <c r="U1918" s="6">
        <f>IF(T1918&gt;0,M1918,-999)</f>
        <v>-999</v>
      </c>
      <c r="V1918">
        <v>199611</v>
      </c>
      <c r="W1918">
        <v>1996</v>
      </c>
    </row>
    <row r="1919" spans="1:23" x14ac:dyDescent="0.25">
      <c r="A1919" s="14">
        <v>35386</v>
      </c>
      <c r="B1919" s="3">
        <v>322</v>
      </c>
      <c r="C1919" s="4">
        <v>2.3199999999999998</v>
      </c>
      <c r="D1919" s="5">
        <v>-6.3</v>
      </c>
      <c r="E1919" s="5">
        <v>-4.0999999999999996</v>
      </c>
      <c r="F1919" s="5">
        <v>-8.8000000000000007</v>
      </c>
      <c r="G1919" s="4">
        <v>95.8</v>
      </c>
      <c r="H1919" s="4">
        <v>94.2</v>
      </c>
      <c r="I1919" s="4">
        <v>2.2000000000000002</v>
      </c>
      <c r="J1919" s="4">
        <v>5.5</v>
      </c>
      <c r="K1919" s="4">
        <v>0</v>
      </c>
      <c r="L1919" s="4">
        <v>265</v>
      </c>
      <c r="M1919" s="4">
        <v>-2.2999999999999998</v>
      </c>
      <c r="N1919" s="5">
        <v>0.1</v>
      </c>
      <c r="O1919" s="5">
        <v>1</v>
      </c>
      <c r="P1919" s="5">
        <v>-999</v>
      </c>
      <c r="Q1919" s="5">
        <v>-999</v>
      </c>
      <c r="R1919" s="4">
        <v>0.42299999999999999</v>
      </c>
      <c r="S1919" s="34">
        <f>ROUND((0.6105*(EXP((17.273*E1919)/(E1919+237.3))))*(100-H1919)/100,3)</f>
        <v>2.5999999999999999E-2</v>
      </c>
      <c r="T1919" s="6">
        <f>IF(V1919&lt;V1920,L1919,0)</f>
        <v>0</v>
      </c>
      <c r="U1919" s="6">
        <f>IF(T1919&gt;0,M1919,-999)</f>
        <v>-999</v>
      </c>
      <c r="V1919">
        <v>199611</v>
      </c>
      <c r="W1919">
        <v>1996</v>
      </c>
    </row>
    <row r="1920" spans="1:23" x14ac:dyDescent="0.25">
      <c r="A1920" s="14">
        <v>35387</v>
      </c>
      <c r="B1920" s="3">
        <v>323</v>
      </c>
      <c r="C1920" s="4">
        <v>2.5499999999999998</v>
      </c>
      <c r="D1920" s="5">
        <v>-11.7</v>
      </c>
      <c r="E1920" s="5">
        <v>-4.9000000000000004</v>
      </c>
      <c r="F1920" s="5">
        <v>-17</v>
      </c>
      <c r="G1920" s="4">
        <v>92.3</v>
      </c>
      <c r="H1920" s="4">
        <v>88.8</v>
      </c>
      <c r="I1920" s="4">
        <v>0.4</v>
      </c>
      <c r="J1920" s="4">
        <v>1.8</v>
      </c>
      <c r="K1920" s="4">
        <v>1.2</v>
      </c>
      <c r="L1920" s="4">
        <v>274</v>
      </c>
      <c r="M1920" s="4">
        <v>-3.7</v>
      </c>
      <c r="N1920" s="5">
        <v>0.1</v>
      </c>
      <c r="O1920" s="5">
        <v>1</v>
      </c>
      <c r="P1920" s="5">
        <v>-999</v>
      </c>
      <c r="Q1920" s="5">
        <v>-999</v>
      </c>
      <c r="R1920" s="4">
        <v>0.378</v>
      </c>
      <c r="S1920" s="34">
        <f>ROUND((0.6105*(EXP((17.273*E1920)/(E1920+237.3))))*(100-H1920)/100,3)</f>
        <v>4.8000000000000001E-2</v>
      </c>
      <c r="T1920" s="6">
        <f>IF(V1920&lt;V1921,L1920,0)</f>
        <v>0</v>
      </c>
      <c r="U1920" s="6">
        <f>IF(T1920&gt;0,M1920,-999)</f>
        <v>-999</v>
      </c>
      <c r="V1920">
        <v>199611</v>
      </c>
      <c r="W1920">
        <v>1996</v>
      </c>
    </row>
    <row r="1921" spans="1:23" x14ac:dyDescent="0.25">
      <c r="A1921" s="14">
        <v>35388</v>
      </c>
      <c r="B1921" s="3">
        <v>324</v>
      </c>
      <c r="C1921" s="4">
        <v>2.42</v>
      </c>
      <c r="D1921" s="5">
        <v>-12.8</v>
      </c>
      <c r="E1921" s="5">
        <v>-8.6</v>
      </c>
      <c r="F1921" s="5">
        <v>-17.100000000000001</v>
      </c>
      <c r="G1921" s="4">
        <v>91.6</v>
      </c>
      <c r="H1921" s="4">
        <v>87.9</v>
      </c>
      <c r="I1921" s="4">
        <v>1.2</v>
      </c>
      <c r="J1921" s="4">
        <v>4</v>
      </c>
      <c r="K1921" s="4">
        <v>7.4</v>
      </c>
      <c r="L1921" s="4">
        <v>331</v>
      </c>
      <c r="M1921" s="4">
        <v>-3.4</v>
      </c>
      <c r="N1921" s="5">
        <v>0.1</v>
      </c>
      <c r="O1921" s="5">
        <v>0.9</v>
      </c>
      <c r="P1921" s="5">
        <v>-999</v>
      </c>
      <c r="Q1921" s="5">
        <v>-999</v>
      </c>
      <c r="R1921" s="4">
        <v>0.28100000000000003</v>
      </c>
      <c r="S1921" s="34">
        <f>ROUND((0.6105*(EXP((17.273*E1921)/(E1921+237.3))))*(100-H1921)/100,3)</f>
        <v>3.9E-2</v>
      </c>
      <c r="T1921" s="6">
        <f>IF(V1921&lt;V1922,L1921,0)</f>
        <v>0</v>
      </c>
      <c r="U1921" s="6">
        <f>IF(T1921&gt;0,M1921,-999)</f>
        <v>-999</v>
      </c>
      <c r="V1921">
        <v>199611</v>
      </c>
      <c r="W1921">
        <v>1996</v>
      </c>
    </row>
    <row r="1922" spans="1:23" x14ac:dyDescent="0.25">
      <c r="A1922" s="14">
        <v>35389</v>
      </c>
      <c r="B1922" s="3">
        <v>325</v>
      </c>
      <c r="C1922" s="4">
        <v>4.2300000000000004</v>
      </c>
      <c r="D1922" s="5">
        <v>-12.7</v>
      </c>
      <c r="E1922" s="5">
        <v>-7.5</v>
      </c>
      <c r="F1922" s="5">
        <v>-17.100000000000001</v>
      </c>
      <c r="G1922" s="4">
        <v>91.6</v>
      </c>
      <c r="H1922" s="4">
        <v>88.6</v>
      </c>
      <c r="I1922" s="4">
        <v>0.8</v>
      </c>
      <c r="J1922" s="4">
        <v>2.8</v>
      </c>
      <c r="K1922" s="4">
        <v>1.4</v>
      </c>
      <c r="L1922" s="4">
        <v>342</v>
      </c>
      <c r="M1922" s="4">
        <v>-3.5</v>
      </c>
      <c r="N1922" s="5">
        <v>0.1</v>
      </c>
      <c r="O1922" s="5">
        <v>0.9</v>
      </c>
      <c r="P1922" s="5">
        <v>-999</v>
      </c>
      <c r="Q1922" s="5">
        <v>-999</v>
      </c>
      <c r="R1922" s="4">
        <v>0.309</v>
      </c>
      <c r="S1922" s="34">
        <f>ROUND((0.6105*(EXP((17.273*E1922)/(E1922+237.3))))*(100-H1922)/100,3)</f>
        <v>0.04</v>
      </c>
      <c r="T1922" s="6">
        <f>IF(V1922&lt;V1923,L1922,0)</f>
        <v>0</v>
      </c>
      <c r="U1922" s="6">
        <f>IF(T1922&gt;0,M1922,-999)</f>
        <v>-999</v>
      </c>
      <c r="V1922">
        <v>199611</v>
      </c>
      <c r="W1922">
        <v>1996</v>
      </c>
    </row>
    <row r="1923" spans="1:23" x14ac:dyDescent="0.25">
      <c r="A1923" s="14">
        <v>35390</v>
      </c>
      <c r="B1923" s="3">
        <v>326</v>
      </c>
      <c r="C1923" s="4">
        <v>2.77</v>
      </c>
      <c r="D1923" s="5">
        <v>-9.4</v>
      </c>
      <c r="E1923" s="5">
        <v>-7.4</v>
      </c>
      <c r="F1923" s="5">
        <v>-11.6</v>
      </c>
      <c r="G1923" s="4">
        <v>93.7</v>
      </c>
      <c r="H1923" s="4">
        <v>92.2</v>
      </c>
      <c r="I1923" s="4">
        <v>0.7</v>
      </c>
      <c r="J1923" s="4">
        <v>3.8</v>
      </c>
      <c r="K1923" s="4">
        <v>0</v>
      </c>
      <c r="L1923" s="4">
        <v>325</v>
      </c>
      <c r="M1923" s="4">
        <v>-2.8</v>
      </c>
      <c r="N1923" s="5">
        <v>0</v>
      </c>
      <c r="O1923" s="5">
        <v>0.8</v>
      </c>
      <c r="P1923" s="5">
        <v>-999</v>
      </c>
      <c r="Q1923" s="5">
        <v>-999</v>
      </c>
      <c r="R1923" s="4">
        <v>0.32300000000000001</v>
      </c>
      <c r="S1923" s="34">
        <f>ROUND((0.6105*(EXP((17.273*E1923)/(E1923+237.3))))*(100-H1923)/100,3)</f>
        <v>2.7E-2</v>
      </c>
      <c r="T1923" s="6">
        <f>IF(V1923&lt;V1924,L1923,0)</f>
        <v>0</v>
      </c>
      <c r="U1923" s="6">
        <f>IF(T1923&gt;0,M1923,-999)</f>
        <v>-999</v>
      </c>
      <c r="V1923">
        <v>199611</v>
      </c>
      <c r="W1923">
        <v>1996</v>
      </c>
    </row>
    <row r="1924" spans="1:23" x14ac:dyDescent="0.25">
      <c r="A1924" s="14">
        <v>35391</v>
      </c>
      <c r="B1924" s="3">
        <v>327</v>
      </c>
      <c r="C1924" s="4">
        <v>2.98</v>
      </c>
      <c r="D1924" s="5">
        <v>-14.6</v>
      </c>
      <c r="E1924" s="5">
        <v>-9.1</v>
      </c>
      <c r="F1924" s="5">
        <v>-20.7</v>
      </c>
      <c r="G1924" s="4">
        <v>90.2</v>
      </c>
      <c r="H1924" s="4">
        <v>85</v>
      </c>
      <c r="I1924" s="4">
        <v>0.7</v>
      </c>
      <c r="J1924" s="4">
        <v>2.6</v>
      </c>
      <c r="K1924" s="4">
        <v>0</v>
      </c>
      <c r="L1924" s="4">
        <v>310</v>
      </c>
      <c r="M1924" s="4">
        <v>-4.0999999999999996</v>
      </c>
      <c r="N1924" s="5">
        <v>0</v>
      </c>
      <c r="O1924" s="5">
        <v>0.8</v>
      </c>
      <c r="P1924" s="5">
        <v>-999</v>
      </c>
      <c r="Q1924" s="5">
        <v>-999</v>
      </c>
      <c r="R1924" s="4">
        <v>0.26100000000000001</v>
      </c>
      <c r="S1924" s="34">
        <f>ROUND((0.6105*(EXP((17.273*E1924)/(E1924+237.3))))*(100-H1924)/100,3)</f>
        <v>4.5999999999999999E-2</v>
      </c>
      <c r="T1924" s="6">
        <f>IF(V1924&lt;V1925,L1924,0)</f>
        <v>0</v>
      </c>
      <c r="U1924" s="6">
        <f>IF(T1924&gt;0,M1924,-999)</f>
        <v>-999</v>
      </c>
      <c r="V1924">
        <v>199611</v>
      </c>
      <c r="W1924">
        <v>1996</v>
      </c>
    </row>
    <row r="1925" spans="1:23" x14ac:dyDescent="0.25">
      <c r="A1925" s="14">
        <v>35392</v>
      </c>
      <c r="B1925" s="3">
        <v>328</v>
      </c>
      <c r="C1925" s="4">
        <v>4.0199999999999996</v>
      </c>
      <c r="D1925" s="5">
        <v>-12.8</v>
      </c>
      <c r="E1925" s="5">
        <v>-7.5</v>
      </c>
      <c r="F1925" s="5">
        <v>-19.8</v>
      </c>
      <c r="G1925" s="4">
        <v>90.5</v>
      </c>
      <c r="H1925" s="4">
        <v>86.2</v>
      </c>
      <c r="I1925" s="4">
        <v>0.7</v>
      </c>
      <c r="J1925" s="4">
        <v>2.6</v>
      </c>
      <c r="K1925" s="4">
        <v>0.4</v>
      </c>
      <c r="L1925" s="4">
        <v>313</v>
      </c>
      <c r="M1925" s="4">
        <v>-5.8</v>
      </c>
      <c r="N1925" s="5">
        <v>-0.1</v>
      </c>
      <c r="O1925" s="5">
        <v>0.7</v>
      </c>
      <c r="P1925" s="5">
        <v>-999</v>
      </c>
      <c r="Q1925" s="5">
        <v>-999</v>
      </c>
      <c r="R1925" s="4">
        <v>0.29899999999999999</v>
      </c>
      <c r="S1925" s="34">
        <f>ROUND((0.6105*(EXP((17.273*E1925)/(E1925+237.3))))*(100-H1925)/100,3)</f>
        <v>4.8000000000000001E-2</v>
      </c>
      <c r="T1925" s="6">
        <f>IF(V1925&lt;V1926,L1925,0)</f>
        <v>0</v>
      </c>
      <c r="U1925" s="6">
        <f>IF(T1925&gt;0,M1925,-999)</f>
        <v>-999</v>
      </c>
      <c r="V1925">
        <v>199611</v>
      </c>
      <c r="W1925">
        <v>1996</v>
      </c>
    </row>
    <row r="1926" spans="1:23" x14ac:dyDescent="0.25">
      <c r="A1926" s="14">
        <v>35393</v>
      </c>
      <c r="B1926" s="3">
        <v>329</v>
      </c>
      <c r="C1926" s="4">
        <v>5.98</v>
      </c>
      <c r="D1926" s="5">
        <v>-6.6</v>
      </c>
      <c r="E1926" s="5">
        <v>-0.4</v>
      </c>
      <c r="F1926" s="5">
        <v>-9.4</v>
      </c>
      <c r="G1926" s="4">
        <v>94.2</v>
      </c>
      <c r="H1926" s="4">
        <v>82.1</v>
      </c>
      <c r="I1926" s="4">
        <v>0.6</v>
      </c>
      <c r="J1926" s="4">
        <v>3.2</v>
      </c>
      <c r="K1926" s="4">
        <v>7.3</v>
      </c>
      <c r="L1926" s="4">
        <v>369</v>
      </c>
      <c r="M1926" s="4">
        <v>-2.6</v>
      </c>
      <c r="N1926" s="5">
        <v>-0.2</v>
      </c>
      <c r="O1926" s="5">
        <v>0.7</v>
      </c>
      <c r="P1926" s="5">
        <v>-999</v>
      </c>
      <c r="Q1926" s="5">
        <v>-999</v>
      </c>
      <c r="R1926" s="4">
        <v>0.48599999999999999</v>
      </c>
      <c r="S1926" s="34">
        <f>ROUND((0.6105*(EXP((17.273*E1926)/(E1926+237.3))))*(100-H1926)/100,3)</f>
        <v>0.106</v>
      </c>
      <c r="T1926" s="6">
        <f>IF(V1926&lt;V1927,L1926,0)</f>
        <v>0</v>
      </c>
      <c r="U1926" s="6">
        <f>IF(T1926&gt;0,M1926,-999)</f>
        <v>-999</v>
      </c>
      <c r="V1926">
        <v>199611</v>
      </c>
      <c r="W1926">
        <v>1996</v>
      </c>
    </row>
    <row r="1927" spans="1:23" x14ac:dyDescent="0.25">
      <c r="A1927" s="14">
        <v>35394</v>
      </c>
      <c r="B1927" s="3">
        <v>330</v>
      </c>
      <c r="C1927" s="4">
        <v>0.46</v>
      </c>
      <c r="D1927" s="5">
        <v>-4.8</v>
      </c>
      <c r="E1927" s="5">
        <v>-3.4</v>
      </c>
      <c r="F1927" s="5">
        <v>-6.7</v>
      </c>
      <c r="G1927" s="4">
        <v>96.2</v>
      </c>
      <c r="H1927" s="4">
        <v>93.7</v>
      </c>
      <c r="I1927" s="4">
        <v>1</v>
      </c>
      <c r="J1927" s="4">
        <v>3.2</v>
      </c>
      <c r="K1927" s="4">
        <v>0</v>
      </c>
      <c r="L1927" s="4">
        <v>355</v>
      </c>
      <c r="M1927" s="4">
        <v>-1.7</v>
      </c>
      <c r="N1927" s="5">
        <v>-0.2</v>
      </c>
      <c r="O1927" s="5">
        <v>0.7</v>
      </c>
      <c r="P1927" s="5">
        <v>-999</v>
      </c>
      <c r="Q1927" s="5">
        <v>-999</v>
      </c>
      <c r="R1927" s="4">
        <v>0.44500000000000001</v>
      </c>
      <c r="S1927" s="34">
        <f>ROUND((0.6105*(EXP((17.273*E1927)/(E1927+237.3))))*(100-H1927)/100,3)</f>
        <v>0.03</v>
      </c>
      <c r="T1927" s="6">
        <f>IF(V1927&lt;V1928,L1927,0)</f>
        <v>0</v>
      </c>
      <c r="U1927" s="6">
        <f>IF(T1927&gt;0,M1927,-999)</f>
        <v>-999</v>
      </c>
      <c r="V1927">
        <v>199611</v>
      </c>
      <c r="W1927">
        <v>1996</v>
      </c>
    </row>
    <row r="1928" spans="1:23" x14ac:dyDescent="0.25">
      <c r="A1928" s="14">
        <v>35395</v>
      </c>
      <c r="B1928" s="3">
        <v>331</v>
      </c>
      <c r="C1928" s="4">
        <v>0.72</v>
      </c>
      <c r="D1928" s="5">
        <v>-4.8</v>
      </c>
      <c r="E1928" s="5">
        <v>-2.4</v>
      </c>
      <c r="F1928" s="5">
        <v>-8.4</v>
      </c>
      <c r="G1928" s="4">
        <v>95.3</v>
      </c>
      <c r="H1928" s="4">
        <v>87.7</v>
      </c>
      <c r="I1928" s="4">
        <v>0.4</v>
      </c>
      <c r="J1928" s="4">
        <v>1.8</v>
      </c>
      <c r="K1928" s="4">
        <v>9.5</v>
      </c>
      <c r="L1928" s="4">
        <v>428</v>
      </c>
      <c r="M1928" s="4">
        <v>-1.9</v>
      </c>
      <c r="N1928" s="5">
        <v>-0.2</v>
      </c>
      <c r="O1928" s="5">
        <v>0.7</v>
      </c>
      <c r="P1928" s="5">
        <v>-999</v>
      </c>
      <c r="Q1928" s="5">
        <v>-999</v>
      </c>
      <c r="R1928" s="4">
        <v>0.44900000000000001</v>
      </c>
      <c r="S1928" s="34">
        <f>ROUND((0.6105*(EXP((17.273*E1928)/(E1928+237.3))))*(100-H1928)/100,3)</f>
        <v>6.3E-2</v>
      </c>
      <c r="T1928" s="6">
        <f>IF(V1928&lt;V1929,L1928,0)</f>
        <v>0</v>
      </c>
      <c r="U1928" s="6">
        <f>IF(T1928&gt;0,M1928,-999)</f>
        <v>-999</v>
      </c>
      <c r="V1928">
        <v>199611</v>
      </c>
      <c r="W1928">
        <v>1996</v>
      </c>
    </row>
    <row r="1929" spans="1:23" x14ac:dyDescent="0.25">
      <c r="A1929" s="14">
        <v>35396</v>
      </c>
      <c r="B1929" s="3">
        <v>332</v>
      </c>
      <c r="C1929" s="4">
        <v>0.21</v>
      </c>
      <c r="D1929" s="5">
        <v>-2.9</v>
      </c>
      <c r="E1929" s="5">
        <v>0.1</v>
      </c>
      <c r="F1929" s="5">
        <v>-5.6</v>
      </c>
      <c r="G1929" s="4">
        <v>97.9</v>
      </c>
      <c r="H1929" s="4">
        <v>95.5</v>
      </c>
      <c r="I1929" s="4">
        <v>0.3</v>
      </c>
      <c r="J1929" s="4">
        <v>1.8</v>
      </c>
      <c r="K1929" s="4">
        <v>11.8</v>
      </c>
      <c r="L1929" s="4">
        <v>519</v>
      </c>
      <c r="M1929" s="4">
        <v>-1.8</v>
      </c>
      <c r="N1929" s="5">
        <v>-0.1</v>
      </c>
      <c r="O1929" s="5">
        <v>0.7</v>
      </c>
      <c r="P1929" s="5">
        <v>-999</v>
      </c>
      <c r="Q1929" s="5">
        <v>-999</v>
      </c>
      <c r="R1929" s="4">
        <v>0.58599999999999997</v>
      </c>
      <c r="S1929" s="34">
        <f>ROUND((0.6105*(EXP((17.273*E1929)/(E1929+237.3))))*(100-H1929)/100,3)</f>
        <v>2.8000000000000001E-2</v>
      </c>
      <c r="T1929" s="6">
        <f>IF(V1929&lt;V1930,L1929,0)</f>
        <v>0</v>
      </c>
      <c r="U1929" s="6">
        <f>IF(T1929&gt;0,M1929,-999)</f>
        <v>-999</v>
      </c>
      <c r="V1929">
        <v>199611</v>
      </c>
      <c r="W1929">
        <v>1996</v>
      </c>
    </row>
    <row r="1930" spans="1:23" x14ac:dyDescent="0.25">
      <c r="A1930" s="14">
        <v>35397</v>
      </c>
      <c r="B1930" s="3">
        <v>333</v>
      </c>
      <c r="C1930" s="4">
        <v>0.24</v>
      </c>
      <c r="D1930" s="5">
        <v>-6.6</v>
      </c>
      <c r="E1930" s="5">
        <v>-3.7</v>
      </c>
      <c r="F1930" s="5">
        <v>-8</v>
      </c>
      <c r="G1930" s="4">
        <v>96.1</v>
      </c>
      <c r="H1930" s="4">
        <v>95.1</v>
      </c>
      <c r="I1930" s="4">
        <v>2</v>
      </c>
      <c r="J1930" s="4">
        <v>4.7</v>
      </c>
      <c r="K1930" s="4">
        <v>12</v>
      </c>
      <c r="L1930" s="4">
        <v>611</v>
      </c>
      <c r="M1930" s="4">
        <v>-2.5</v>
      </c>
      <c r="N1930" s="5">
        <v>-0.1</v>
      </c>
      <c r="O1930" s="5">
        <v>0.7</v>
      </c>
      <c r="P1930" s="5">
        <v>-999</v>
      </c>
      <c r="Q1930" s="5">
        <v>-999</v>
      </c>
      <c r="R1930" s="4">
        <v>0.443</v>
      </c>
      <c r="S1930" s="34">
        <f>ROUND((0.6105*(EXP((17.273*E1930)/(E1930+237.3))))*(100-H1930)/100,3)</f>
        <v>2.3E-2</v>
      </c>
      <c r="T1930" s="6">
        <f>IF(V1930&lt;V1931,L1930,0)</f>
        <v>0</v>
      </c>
      <c r="U1930" s="6">
        <f>IF(T1930&gt;0,M1930,-999)</f>
        <v>-999</v>
      </c>
      <c r="V1930">
        <v>199611</v>
      </c>
      <c r="W1930">
        <v>1996</v>
      </c>
    </row>
    <row r="1931" spans="1:23" x14ac:dyDescent="0.25">
      <c r="A1931" s="14">
        <v>35398</v>
      </c>
      <c r="B1931" s="3">
        <v>334</v>
      </c>
      <c r="C1931" s="4">
        <v>1.59</v>
      </c>
      <c r="D1931" s="5">
        <v>-8.1</v>
      </c>
      <c r="E1931" s="5">
        <v>-1.8</v>
      </c>
      <c r="F1931" s="5">
        <v>-12.3</v>
      </c>
      <c r="G1931" s="4">
        <v>94.6</v>
      </c>
      <c r="H1931" s="4">
        <v>91.5</v>
      </c>
      <c r="I1931" s="4">
        <v>0.5</v>
      </c>
      <c r="J1931" s="4">
        <v>1.9</v>
      </c>
      <c r="K1931" s="4">
        <v>0</v>
      </c>
      <c r="L1931" s="4">
        <v>592</v>
      </c>
      <c r="M1931" s="4">
        <v>-3.8</v>
      </c>
      <c r="N1931" s="5">
        <v>0</v>
      </c>
      <c r="O1931" s="5">
        <v>0.8</v>
      </c>
      <c r="P1931" s="5">
        <v>-999</v>
      </c>
      <c r="Q1931" s="5">
        <v>-999</v>
      </c>
      <c r="R1931" s="4">
        <v>0.48899999999999999</v>
      </c>
      <c r="S1931" s="34">
        <f>ROUND((0.6105*(EXP((17.273*E1931)/(E1931+237.3))))*(100-H1931)/100,3)</f>
        <v>4.4999999999999998E-2</v>
      </c>
      <c r="T1931" s="6">
        <f>IF(V1931&lt;V1932,L1931,0)</f>
        <v>0</v>
      </c>
      <c r="U1931" s="6">
        <f>IF(T1931&gt;0,M1931,-999)</f>
        <v>-999</v>
      </c>
      <c r="V1931">
        <v>199611</v>
      </c>
      <c r="W1931">
        <v>1996</v>
      </c>
    </row>
    <row r="1932" spans="1:23" x14ac:dyDescent="0.25">
      <c r="A1932" s="14">
        <v>35399</v>
      </c>
      <c r="B1932" s="3">
        <v>335</v>
      </c>
      <c r="C1932" s="4">
        <v>0.25</v>
      </c>
      <c r="D1932" s="5">
        <v>-4.5999999999999996</v>
      </c>
      <c r="E1932" s="5">
        <v>-2.8</v>
      </c>
      <c r="F1932" s="5">
        <v>-7.1</v>
      </c>
      <c r="G1932" s="4">
        <v>97</v>
      </c>
      <c r="H1932" s="4">
        <v>94.9</v>
      </c>
      <c r="I1932" s="4">
        <v>1.2</v>
      </c>
      <c r="J1932" s="4">
        <v>5.9</v>
      </c>
      <c r="K1932" s="4">
        <v>0</v>
      </c>
      <c r="L1932" s="4">
        <v>576</v>
      </c>
      <c r="M1932" s="4">
        <v>-3.2</v>
      </c>
      <c r="N1932" s="5">
        <v>0</v>
      </c>
      <c r="O1932" s="5">
        <v>0.8</v>
      </c>
      <c r="P1932" s="5">
        <v>-999</v>
      </c>
      <c r="Q1932" s="5">
        <v>-999</v>
      </c>
      <c r="R1932" s="4">
        <v>0.47199999999999998</v>
      </c>
      <c r="S1932" s="34">
        <f>ROUND((0.6105*(EXP((17.273*E1932)/(E1932+237.3))))*(100-H1932)/100,3)</f>
        <v>2.5000000000000001E-2</v>
      </c>
      <c r="T1932" s="6">
        <f>IF(V1932&lt;V1933,L1932,0)</f>
        <v>576</v>
      </c>
      <c r="U1932" s="6">
        <f>IF(T1932&gt;0,M1932,-999)</f>
        <v>-3.2</v>
      </c>
      <c r="V1932">
        <v>199611</v>
      </c>
      <c r="W1932">
        <v>1996</v>
      </c>
    </row>
    <row r="1933" spans="1:23" x14ac:dyDescent="0.25">
      <c r="A1933" s="14">
        <v>35400</v>
      </c>
      <c r="B1933" s="3">
        <v>336</v>
      </c>
      <c r="C1933" s="4">
        <v>0.27</v>
      </c>
      <c r="D1933" s="5">
        <v>-6.6</v>
      </c>
      <c r="E1933" s="5">
        <v>-4.2</v>
      </c>
      <c r="F1933" s="5">
        <v>-9.8000000000000007</v>
      </c>
      <c r="G1933" s="4">
        <v>95.4</v>
      </c>
      <c r="H1933" s="4">
        <v>93.7</v>
      </c>
      <c r="I1933" s="4">
        <v>1.2</v>
      </c>
      <c r="J1933" s="4">
        <v>5.9</v>
      </c>
      <c r="K1933" s="4">
        <v>11.8</v>
      </c>
      <c r="L1933" s="4">
        <v>667</v>
      </c>
      <c r="M1933" s="4">
        <v>-2.5</v>
      </c>
      <c r="N1933" s="5">
        <v>0</v>
      </c>
      <c r="O1933" s="5">
        <v>0.8</v>
      </c>
      <c r="P1933" s="5">
        <v>-999</v>
      </c>
      <c r="Q1933" s="5">
        <v>-999</v>
      </c>
      <c r="R1933" s="4">
        <v>0.42</v>
      </c>
      <c r="S1933" s="34">
        <f>ROUND((0.6105*(EXP((17.273*E1933)/(E1933+237.3))))*(100-H1933)/100,3)</f>
        <v>2.8000000000000001E-2</v>
      </c>
      <c r="T1933" s="6">
        <f>IF(V1933&lt;V1934,L1933,0)</f>
        <v>0</v>
      </c>
      <c r="U1933" s="6">
        <f>IF(T1933&gt;0,M1933,-999)</f>
        <v>-999</v>
      </c>
      <c r="V1933">
        <v>199612</v>
      </c>
      <c r="W1933">
        <v>1996</v>
      </c>
    </row>
    <row r="1934" spans="1:23" x14ac:dyDescent="0.25">
      <c r="A1934" s="14">
        <v>35401</v>
      </c>
      <c r="B1934" s="3">
        <v>337</v>
      </c>
      <c r="C1934" s="4">
        <v>0.17</v>
      </c>
      <c r="D1934" s="5">
        <v>-9.9</v>
      </c>
      <c r="E1934" s="5">
        <v>-8.4</v>
      </c>
      <c r="F1934" s="5">
        <v>-12.9</v>
      </c>
      <c r="G1934" s="4">
        <v>93.6</v>
      </c>
      <c r="H1934" s="4">
        <v>91.9</v>
      </c>
      <c r="I1934" s="4">
        <v>1.5</v>
      </c>
      <c r="J1934" s="4">
        <v>5.2</v>
      </c>
      <c r="K1934" s="4">
        <v>3.1</v>
      </c>
      <c r="L1934" s="4">
        <v>691</v>
      </c>
      <c r="M1934" s="4">
        <v>-2.8</v>
      </c>
      <c r="N1934" s="5">
        <v>0</v>
      </c>
      <c r="O1934" s="5">
        <v>0.8</v>
      </c>
      <c r="P1934" s="5">
        <v>-999</v>
      </c>
      <c r="Q1934" s="5">
        <v>-999</v>
      </c>
      <c r="R1934" s="4">
        <v>0.29699999999999999</v>
      </c>
      <c r="S1934" s="34">
        <f>ROUND((0.6105*(EXP((17.273*E1934)/(E1934+237.3))))*(100-H1934)/100,3)</f>
        <v>2.5999999999999999E-2</v>
      </c>
      <c r="T1934" s="6">
        <f>IF(V1934&lt;V1935,L1934,0)</f>
        <v>0</v>
      </c>
      <c r="U1934" s="6">
        <f>IF(T1934&gt;0,M1934,-999)</f>
        <v>-999</v>
      </c>
      <c r="V1934">
        <v>199612</v>
      </c>
      <c r="W1934">
        <v>1996</v>
      </c>
    </row>
    <row r="1935" spans="1:23" x14ac:dyDescent="0.25">
      <c r="A1935" s="14">
        <v>35402</v>
      </c>
      <c r="B1935" s="3">
        <v>338</v>
      </c>
      <c r="C1935" s="4">
        <v>0.66</v>
      </c>
      <c r="D1935" s="5">
        <v>-10</v>
      </c>
      <c r="E1935" s="5">
        <v>-5.6</v>
      </c>
      <c r="F1935" s="5">
        <v>-12.7</v>
      </c>
      <c r="G1935" s="4">
        <v>93.7</v>
      </c>
      <c r="H1935" s="4">
        <v>91.9</v>
      </c>
      <c r="I1935" s="4">
        <v>0.8</v>
      </c>
      <c r="J1935" s="4">
        <v>2.7</v>
      </c>
      <c r="K1935" s="4">
        <v>0</v>
      </c>
      <c r="L1935" s="4">
        <v>681</v>
      </c>
      <c r="M1935" s="4">
        <v>-3</v>
      </c>
      <c r="N1935" s="5">
        <v>0</v>
      </c>
      <c r="O1935" s="5">
        <v>0.8</v>
      </c>
      <c r="P1935" s="5">
        <v>-999</v>
      </c>
      <c r="Q1935" s="5">
        <v>-999</v>
      </c>
      <c r="R1935" s="4">
        <v>0.36899999999999999</v>
      </c>
      <c r="S1935" s="34">
        <f>ROUND((0.6105*(EXP((17.273*E1935)/(E1935+237.3))))*(100-H1935)/100,3)</f>
        <v>3.3000000000000002E-2</v>
      </c>
      <c r="T1935" s="6">
        <f>IF(V1935&lt;V1936,L1935,0)</f>
        <v>0</v>
      </c>
      <c r="U1935" s="6">
        <f>IF(T1935&gt;0,M1935,-999)</f>
        <v>-999</v>
      </c>
      <c r="V1935">
        <v>199612</v>
      </c>
      <c r="W1935">
        <v>1996</v>
      </c>
    </row>
    <row r="1936" spans="1:23" x14ac:dyDescent="0.25">
      <c r="A1936" s="14">
        <v>35403</v>
      </c>
      <c r="B1936" s="3">
        <v>339</v>
      </c>
      <c r="C1936" s="4">
        <v>0.22</v>
      </c>
      <c r="D1936" s="5">
        <v>-9.6999999999999993</v>
      </c>
      <c r="E1936" s="5">
        <v>-7.7</v>
      </c>
      <c r="F1936" s="5">
        <v>-12.2</v>
      </c>
      <c r="G1936" s="4">
        <v>93.7</v>
      </c>
      <c r="H1936" s="4">
        <v>92</v>
      </c>
      <c r="I1936" s="4">
        <v>2.6</v>
      </c>
      <c r="J1936" s="4">
        <v>6.9</v>
      </c>
      <c r="K1936" s="4">
        <v>2</v>
      </c>
      <c r="L1936" s="4">
        <v>696</v>
      </c>
      <c r="M1936" s="4">
        <v>-3.2</v>
      </c>
      <c r="N1936" s="5">
        <v>0</v>
      </c>
      <c r="O1936" s="5">
        <v>0.8</v>
      </c>
      <c r="P1936" s="5">
        <v>-999</v>
      </c>
      <c r="Q1936" s="5">
        <v>-999</v>
      </c>
      <c r="R1936" s="4">
        <v>0.315</v>
      </c>
      <c r="S1936" s="34">
        <f>ROUND((0.6105*(EXP((17.273*E1936)/(E1936+237.3))))*(100-H1936)/100,3)</f>
        <v>2.7E-2</v>
      </c>
      <c r="T1936" s="6">
        <f>IF(V1936&lt;V1937,L1936,0)</f>
        <v>0</v>
      </c>
      <c r="U1936" s="6">
        <f>IF(T1936&gt;0,M1936,-999)</f>
        <v>-999</v>
      </c>
      <c r="V1936">
        <v>199612</v>
      </c>
      <c r="W1936">
        <v>1996</v>
      </c>
    </row>
    <row r="1937" spans="1:23" x14ac:dyDescent="0.25">
      <c r="A1937" s="14">
        <v>35404</v>
      </c>
      <c r="B1937" s="3">
        <v>340</v>
      </c>
      <c r="C1937" s="4">
        <v>4.37</v>
      </c>
      <c r="D1937" s="5">
        <v>-7.1</v>
      </c>
      <c r="E1937" s="5">
        <v>-2.9</v>
      </c>
      <c r="F1937" s="5">
        <v>-9.4</v>
      </c>
      <c r="G1937" s="4">
        <v>94.4</v>
      </c>
      <c r="H1937" s="4">
        <v>90.7</v>
      </c>
      <c r="I1937" s="4">
        <v>1.4</v>
      </c>
      <c r="J1937" s="4">
        <v>3.6</v>
      </c>
      <c r="K1937" s="4">
        <v>0</v>
      </c>
      <c r="L1937" s="4">
        <v>652</v>
      </c>
      <c r="M1937" s="4">
        <v>-3.1</v>
      </c>
      <c r="N1937" s="5">
        <v>0.1</v>
      </c>
      <c r="O1937" s="5">
        <v>0.8</v>
      </c>
      <c r="P1937" s="5">
        <v>-999</v>
      </c>
      <c r="Q1937" s="5">
        <v>-999</v>
      </c>
      <c r="R1937" s="4">
        <v>0.44800000000000001</v>
      </c>
      <c r="S1937" s="34">
        <f>ROUND((0.6105*(EXP((17.273*E1937)/(E1937+237.3))))*(100-H1937)/100,3)</f>
        <v>4.5999999999999999E-2</v>
      </c>
      <c r="T1937" s="6">
        <f>IF(V1937&lt;V1938,L1937,0)</f>
        <v>0</v>
      </c>
      <c r="U1937" s="6">
        <f>IF(T1937&gt;0,M1937,-999)</f>
        <v>-999</v>
      </c>
      <c r="V1937">
        <v>199612</v>
      </c>
      <c r="W1937">
        <v>1996</v>
      </c>
    </row>
    <row r="1938" spans="1:23" x14ac:dyDescent="0.25">
      <c r="A1938" s="14">
        <v>35405</v>
      </c>
      <c r="B1938" s="3">
        <v>341</v>
      </c>
      <c r="C1938" s="4">
        <v>3.56</v>
      </c>
      <c r="D1938" s="5">
        <v>-7.9</v>
      </c>
      <c r="E1938" s="5">
        <v>-1.9</v>
      </c>
      <c r="F1938" s="5">
        <v>-11</v>
      </c>
      <c r="G1938" s="4">
        <v>92.8</v>
      </c>
      <c r="H1938" s="4">
        <v>81.5</v>
      </c>
      <c r="I1938" s="4">
        <v>0.9</v>
      </c>
      <c r="J1938" s="4">
        <v>3.5</v>
      </c>
      <c r="K1938" s="4">
        <v>0</v>
      </c>
      <c r="L1938" s="4">
        <v>607</v>
      </c>
      <c r="M1938" s="4">
        <v>-3.2</v>
      </c>
      <c r="N1938" s="5">
        <v>0.1</v>
      </c>
      <c r="O1938" s="5">
        <v>0.9</v>
      </c>
      <c r="P1938" s="5">
        <v>-999</v>
      </c>
      <c r="Q1938" s="5">
        <v>-999</v>
      </c>
      <c r="R1938" s="4">
        <v>0.432</v>
      </c>
      <c r="S1938" s="34">
        <f>ROUND((0.6105*(EXP((17.273*E1938)/(E1938+237.3))))*(100-H1938)/100,3)</f>
        <v>9.8000000000000004E-2</v>
      </c>
      <c r="T1938" s="6">
        <f>IF(V1938&lt;V1939,L1938,0)</f>
        <v>0</v>
      </c>
      <c r="U1938" s="6">
        <f>IF(T1938&gt;0,M1938,-999)</f>
        <v>-999</v>
      </c>
      <c r="V1938">
        <v>199612</v>
      </c>
      <c r="W1938">
        <v>1996</v>
      </c>
    </row>
    <row r="1939" spans="1:23" x14ac:dyDescent="0.25">
      <c r="A1939" s="14">
        <v>35406</v>
      </c>
      <c r="B1939" s="3">
        <v>342</v>
      </c>
      <c r="C1939" s="4">
        <v>0.62</v>
      </c>
      <c r="D1939" s="5">
        <v>-7.8</v>
      </c>
      <c r="E1939" s="5">
        <v>-5.3</v>
      </c>
      <c r="F1939" s="5">
        <v>-11.3</v>
      </c>
      <c r="G1939" s="4">
        <v>94.9</v>
      </c>
      <c r="H1939" s="4">
        <v>90.4</v>
      </c>
      <c r="I1939" s="4">
        <v>3.2</v>
      </c>
      <c r="J1939" s="4">
        <v>7.8</v>
      </c>
      <c r="K1939" s="4">
        <v>3.6</v>
      </c>
      <c r="L1939" s="4">
        <v>635</v>
      </c>
      <c r="M1939" s="4">
        <v>-3.4</v>
      </c>
      <c r="N1939" s="5">
        <v>0.1</v>
      </c>
      <c r="O1939" s="5">
        <v>0.8</v>
      </c>
      <c r="P1939" s="5">
        <v>-999</v>
      </c>
      <c r="Q1939" s="5">
        <v>-999</v>
      </c>
      <c r="R1939" s="4">
        <v>0.371</v>
      </c>
      <c r="S1939" s="34">
        <f>ROUND((0.6105*(EXP((17.273*E1939)/(E1939+237.3))))*(100-H1939)/100,3)</f>
        <v>3.9E-2</v>
      </c>
      <c r="T1939" s="6">
        <f>IF(V1939&lt;V1940,L1939,0)</f>
        <v>0</v>
      </c>
      <c r="U1939" s="6">
        <f>IF(T1939&gt;0,M1939,-999)</f>
        <v>-999</v>
      </c>
      <c r="V1939">
        <v>199612</v>
      </c>
      <c r="W1939">
        <v>1996</v>
      </c>
    </row>
    <row r="1940" spans="1:23" x14ac:dyDescent="0.25">
      <c r="A1940" s="14">
        <v>35407</v>
      </c>
      <c r="B1940" s="3">
        <v>343</v>
      </c>
      <c r="C1940" s="4">
        <v>1.05</v>
      </c>
      <c r="D1940" s="5">
        <v>-5.2</v>
      </c>
      <c r="E1940" s="5">
        <v>-3.2</v>
      </c>
      <c r="F1940" s="5">
        <v>-9</v>
      </c>
      <c r="G1940" s="4">
        <v>96.6</v>
      </c>
      <c r="H1940" s="4">
        <v>94.2</v>
      </c>
      <c r="I1940" s="4">
        <v>1</v>
      </c>
      <c r="J1940" s="4">
        <v>4.8</v>
      </c>
      <c r="K1940" s="4">
        <v>0</v>
      </c>
      <c r="L1940" s="4">
        <v>619</v>
      </c>
      <c r="M1940" s="4">
        <v>-3</v>
      </c>
      <c r="N1940" s="5">
        <v>0.1</v>
      </c>
      <c r="O1940" s="5">
        <v>0.8</v>
      </c>
      <c r="P1940" s="5">
        <v>-999</v>
      </c>
      <c r="Q1940" s="5">
        <v>-999</v>
      </c>
      <c r="R1940" s="4">
        <v>0.45500000000000002</v>
      </c>
      <c r="S1940" s="34">
        <f>ROUND((0.6105*(EXP((17.273*E1940)/(E1940+237.3))))*(100-H1940)/100,3)</f>
        <v>2.8000000000000001E-2</v>
      </c>
      <c r="T1940" s="6">
        <f>IF(V1940&lt;V1941,L1940,0)</f>
        <v>0</v>
      </c>
      <c r="U1940" s="6">
        <f>IF(T1940&gt;0,M1940,-999)</f>
        <v>-999</v>
      </c>
      <c r="V1940">
        <v>199612</v>
      </c>
      <c r="W1940">
        <v>1996</v>
      </c>
    </row>
    <row r="1941" spans="1:23" x14ac:dyDescent="0.25">
      <c r="A1941" s="14">
        <v>35408</v>
      </c>
      <c r="B1941" s="3">
        <v>344</v>
      </c>
      <c r="C1941" s="4">
        <v>3.25</v>
      </c>
      <c r="D1941" s="5">
        <v>-7</v>
      </c>
      <c r="E1941" s="5">
        <v>-4.5</v>
      </c>
      <c r="F1941" s="5">
        <v>-10.7</v>
      </c>
      <c r="G1941" s="4">
        <v>95.2</v>
      </c>
      <c r="H1941" s="4">
        <v>92.7</v>
      </c>
      <c r="I1941" s="4">
        <v>2.9</v>
      </c>
      <c r="J1941" s="4">
        <v>6.1</v>
      </c>
      <c r="K1941" s="4">
        <v>2.6</v>
      </c>
      <c r="L1941" s="4">
        <v>639</v>
      </c>
      <c r="M1941" s="4">
        <v>-3.1</v>
      </c>
      <c r="N1941" s="5">
        <v>0.1</v>
      </c>
      <c r="O1941" s="5">
        <v>0.8</v>
      </c>
      <c r="P1941" s="5">
        <v>-999</v>
      </c>
      <c r="Q1941" s="5">
        <v>-999</v>
      </c>
      <c r="R1941" s="4">
        <v>0.40400000000000003</v>
      </c>
      <c r="S1941" s="34">
        <f>ROUND((0.6105*(EXP((17.273*E1941)/(E1941+237.3))))*(100-H1941)/100,3)</f>
        <v>3.2000000000000001E-2</v>
      </c>
      <c r="T1941" s="6">
        <f>IF(V1941&lt;V1942,L1941,0)</f>
        <v>0</v>
      </c>
      <c r="U1941" s="6">
        <f>IF(T1941&gt;0,M1941,-999)</f>
        <v>-999</v>
      </c>
      <c r="V1941">
        <v>199612</v>
      </c>
      <c r="W1941">
        <v>1996</v>
      </c>
    </row>
    <row r="1942" spans="1:23" x14ac:dyDescent="0.25">
      <c r="A1942" s="14">
        <v>35409</v>
      </c>
      <c r="B1942" s="3">
        <v>345</v>
      </c>
      <c r="C1942" s="4">
        <v>2.17</v>
      </c>
      <c r="D1942" s="5">
        <v>-3.6</v>
      </c>
      <c r="E1942" s="5">
        <v>0.1</v>
      </c>
      <c r="F1942" s="5">
        <v>-6.3</v>
      </c>
      <c r="G1942" s="4">
        <v>97.8</v>
      </c>
      <c r="H1942" s="4">
        <v>95.3</v>
      </c>
      <c r="I1942" s="4">
        <v>3</v>
      </c>
      <c r="J1942" s="4">
        <v>8.3000000000000007</v>
      </c>
      <c r="K1942" s="4">
        <v>1.6</v>
      </c>
      <c r="L1942" s="4">
        <v>651</v>
      </c>
      <c r="M1942" s="4">
        <v>-2.7</v>
      </c>
      <c r="N1942" s="5">
        <v>0.1</v>
      </c>
      <c r="O1942" s="5">
        <v>0.8</v>
      </c>
      <c r="P1942" s="5">
        <v>-999</v>
      </c>
      <c r="Q1942" s="5">
        <v>-999</v>
      </c>
      <c r="R1942" s="4">
        <v>0.58799999999999997</v>
      </c>
      <c r="S1942" s="34">
        <f>ROUND((0.6105*(EXP((17.273*E1942)/(E1942+237.3))))*(100-H1942)/100,3)</f>
        <v>2.9000000000000001E-2</v>
      </c>
      <c r="T1942" s="6">
        <f>IF(V1942&lt;V1943,L1942,0)</f>
        <v>0</v>
      </c>
      <c r="U1942" s="6">
        <f>IF(T1942&gt;0,M1942,-999)</f>
        <v>-999</v>
      </c>
      <c r="V1942">
        <v>199612</v>
      </c>
      <c r="W1942">
        <v>1996</v>
      </c>
    </row>
    <row r="1943" spans="1:23" x14ac:dyDescent="0.25">
      <c r="A1943" s="14">
        <v>35410</v>
      </c>
      <c r="B1943" s="3">
        <v>346</v>
      </c>
      <c r="C1943" s="4">
        <v>2.88</v>
      </c>
      <c r="D1943" s="5">
        <v>-7.6</v>
      </c>
      <c r="E1943" s="5">
        <v>-1.8</v>
      </c>
      <c r="F1943" s="5">
        <v>-10.199999999999999</v>
      </c>
      <c r="G1943" s="4">
        <v>94.9</v>
      </c>
      <c r="H1943" s="4">
        <v>91.7</v>
      </c>
      <c r="I1943" s="4">
        <v>1.9</v>
      </c>
      <c r="J1943" s="4">
        <v>5.3</v>
      </c>
      <c r="K1943" s="4">
        <v>0</v>
      </c>
      <c r="L1943" s="4">
        <v>646</v>
      </c>
      <c r="M1943" s="4">
        <v>-2.5</v>
      </c>
      <c r="N1943" s="5">
        <v>0.1</v>
      </c>
      <c r="O1943" s="5">
        <v>0.8</v>
      </c>
      <c r="P1943" s="5">
        <v>-999</v>
      </c>
      <c r="Q1943" s="5">
        <v>-999</v>
      </c>
      <c r="R1943" s="4">
        <v>0.49199999999999999</v>
      </c>
      <c r="S1943" s="34">
        <f>ROUND((0.6105*(EXP((17.273*E1943)/(E1943+237.3))))*(100-H1943)/100,3)</f>
        <v>4.3999999999999997E-2</v>
      </c>
      <c r="T1943" s="6">
        <f>IF(V1943&lt;V1944,L1943,0)</f>
        <v>0</v>
      </c>
      <c r="U1943" s="6">
        <f>IF(T1943&gt;0,M1943,-999)</f>
        <v>-999</v>
      </c>
      <c r="V1943">
        <v>199612</v>
      </c>
      <c r="W1943">
        <v>1996</v>
      </c>
    </row>
    <row r="1944" spans="1:23" x14ac:dyDescent="0.25">
      <c r="A1944" s="14">
        <v>35411</v>
      </c>
      <c r="B1944" s="3">
        <v>347</v>
      </c>
      <c r="C1944" s="4">
        <v>2.34</v>
      </c>
      <c r="D1944" s="5">
        <v>-6.4</v>
      </c>
      <c r="E1944" s="5">
        <v>-2.8</v>
      </c>
      <c r="F1944" s="5">
        <v>-8.6</v>
      </c>
      <c r="G1944" s="4">
        <v>95.4</v>
      </c>
      <c r="H1944" s="4">
        <v>91.3</v>
      </c>
      <c r="I1944" s="4">
        <v>1.3</v>
      </c>
      <c r="J1944" s="4">
        <v>3.3</v>
      </c>
      <c r="K1944" s="4">
        <v>0</v>
      </c>
      <c r="L1944" s="4">
        <v>643</v>
      </c>
      <c r="M1944" s="4">
        <v>-3</v>
      </c>
      <c r="N1944" s="5">
        <v>0.2</v>
      </c>
      <c r="O1944" s="5">
        <v>0.8</v>
      </c>
      <c r="P1944" s="5">
        <v>-999</v>
      </c>
      <c r="Q1944" s="5">
        <v>-999</v>
      </c>
      <c r="R1944" s="4">
        <v>0.45300000000000001</v>
      </c>
      <c r="S1944" s="34">
        <f>ROUND((0.6105*(EXP((17.273*E1944)/(E1944+237.3))))*(100-H1944)/100,3)</f>
        <v>4.2999999999999997E-2</v>
      </c>
      <c r="T1944" s="6">
        <f>IF(V1944&lt;V1945,L1944,0)</f>
        <v>0</v>
      </c>
      <c r="U1944" s="6">
        <f>IF(T1944&gt;0,M1944,-999)</f>
        <v>-999</v>
      </c>
      <c r="V1944">
        <v>199612</v>
      </c>
      <c r="W1944">
        <v>1996</v>
      </c>
    </row>
    <row r="1945" spans="1:23" x14ac:dyDescent="0.25">
      <c r="A1945" s="14">
        <v>35412</v>
      </c>
      <c r="B1945" s="3">
        <v>348</v>
      </c>
      <c r="C1945" s="4">
        <v>1.01</v>
      </c>
      <c r="D1945" s="5">
        <v>-6.3</v>
      </c>
      <c r="E1945" s="5">
        <v>-4.2</v>
      </c>
      <c r="F1945" s="5">
        <v>-7.3</v>
      </c>
      <c r="G1945" s="4">
        <v>96</v>
      </c>
      <c r="H1945" s="4">
        <v>95.2</v>
      </c>
      <c r="I1945" s="4">
        <v>1.7</v>
      </c>
      <c r="J1945" s="4">
        <v>4.9000000000000004</v>
      </c>
      <c r="K1945" s="4">
        <v>2.7</v>
      </c>
      <c r="L1945" s="4">
        <v>664</v>
      </c>
      <c r="M1945" s="4">
        <v>-2.8</v>
      </c>
      <c r="N1945" s="5">
        <v>0.1</v>
      </c>
      <c r="O1945" s="5">
        <v>0.8</v>
      </c>
      <c r="P1945" s="5">
        <v>-999</v>
      </c>
      <c r="Q1945" s="5">
        <v>-999</v>
      </c>
      <c r="R1945" s="4">
        <v>0.42599999999999999</v>
      </c>
      <c r="S1945" s="34">
        <f>ROUND((0.6105*(EXP((17.273*E1945)/(E1945+237.3))))*(100-H1945)/100,3)</f>
        <v>2.1000000000000001E-2</v>
      </c>
      <c r="T1945" s="6">
        <f>IF(V1945&lt;V1946,L1945,0)</f>
        <v>0</v>
      </c>
      <c r="U1945" s="6">
        <f>IF(T1945&gt;0,M1945,-999)</f>
        <v>-999</v>
      </c>
      <c r="V1945">
        <v>199612</v>
      </c>
      <c r="W1945">
        <v>1996</v>
      </c>
    </row>
    <row r="1946" spans="1:23" x14ac:dyDescent="0.25">
      <c r="A1946" s="14">
        <v>35413</v>
      </c>
      <c r="B1946" s="3">
        <v>349</v>
      </c>
      <c r="C1946" s="4">
        <v>2.86</v>
      </c>
      <c r="D1946" s="5">
        <v>-6.9</v>
      </c>
      <c r="E1946" s="5">
        <v>-2.2000000000000002</v>
      </c>
      <c r="F1946" s="5">
        <v>-11.2</v>
      </c>
      <c r="G1946" s="4">
        <v>94.4</v>
      </c>
      <c r="H1946" s="4">
        <v>91.3</v>
      </c>
      <c r="I1946" s="4">
        <v>1.2</v>
      </c>
      <c r="J1946" s="4">
        <v>3.8</v>
      </c>
      <c r="K1946" s="4">
        <v>2.1</v>
      </c>
      <c r="L1946" s="4">
        <v>680</v>
      </c>
      <c r="M1946" s="4">
        <v>-2.6</v>
      </c>
      <c r="N1946" s="5">
        <v>0.2</v>
      </c>
      <c r="O1946" s="5">
        <v>0.8</v>
      </c>
      <c r="P1946" s="5">
        <v>-999</v>
      </c>
      <c r="Q1946" s="5">
        <v>-999</v>
      </c>
      <c r="R1946" s="4">
        <v>0.47499999999999998</v>
      </c>
      <c r="S1946" s="34">
        <f>ROUND((0.6105*(EXP((17.273*E1946)/(E1946+237.3))))*(100-H1946)/100,3)</f>
        <v>4.4999999999999998E-2</v>
      </c>
      <c r="T1946" s="6">
        <f>IF(V1946&lt;V1947,L1946,0)</f>
        <v>0</v>
      </c>
      <c r="U1946" s="6">
        <f>IF(T1946&gt;0,M1946,-999)</f>
        <v>-999</v>
      </c>
      <c r="V1946">
        <v>199612</v>
      </c>
      <c r="W1946">
        <v>1996</v>
      </c>
    </row>
    <row r="1947" spans="1:23" x14ac:dyDescent="0.25">
      <c r="A1947" s="14">
        <v>35414</v>
      </c>
      <c r="B1947" s="3">
        <v>350</v>
      </c>
      <c r="C1947" s="4">
        <v>0.56999999999999995</v>
      </c>
      <c r="D1947" s="5">
        <v>-7.4</v>
      </c>
      <c r="E1947" s="5">
        <v>-5.6</v>
      </c>
      <c r="F1947" s="5">
        <v>-12.4</v>
      </c>
      <c r="G1947" s="4">
        <v>91.8</v>
      </c>
      <c r="H1947" s="4">
        <v>85</v>
      </c>
      <c r="I1947" s="4">
        <v>1.5</v>
      </c>
      <c r="J1947" s="4">
        <v>5</v>
      </c>
      <c r="K1947" s="4">
        <v>2.2999999999999998</v>
      </c>
      <c r="L1947" s="4">
        <v>698</v>
      </c>
      <c r="M1947" s="4">
        <v>-2.5</v>
      </c>
      <c r="N1947" s="5">
        <v>0.1</v>
      </c>
      <c r="O1947" s="5">
        <v>0.8</v>
      </c>
      <c r="P1947" s="5">
        <v>-999</v>
      </c>
      <c r="Q1947" s="5">
        <v>-999</v>
      </c>
      <c r="R1947" s="4">
        <v>0.34100000000000003</v>
      </c>
      <c r="S1947" s="34">
        <f>ROUND((0.6105*(EXP((17.273*E1947)/(E1947+237.3))))*(100-H1947)/100,3)</f>
        <v>0.06</v>
      </c>
      <c r="T1947" s="6">
        <f>IF(V1947&lt;V1948,L1947,0)</f>
        <v>0</v>
      </c>
      <c r="U1947" s="6">
        <f>IF(T1947&gt;0,M1947,-999)</f>
        <v>-999</v>
      </c>
      <c r="V1947">
        <v>199612</v>
      </c>
      <c r="W1947">
        <v>1996</v>
      </c>
    </row>
    <row r="1948" spans="1:23" x14ac:dyDescent="0.25">
      <c r="A1948" s="14">
        <v>35415</v>
      </c>
      <c r="B1948" s="3">
        <v>351</v>
      </c>
      <c r="C1948" s="4">
        <v>4.38</v>
      </c>
      <c r="D1948" s="5">
        <v>-11.8</v>
      </c>
      <c r="E1948" s="5">
        <v>-6.9</v>
      </c>
      <c r="F1948" s="5">
        <v>-15.3</v>
      </c>
      <c r="G1948" s="4">
        <v>89.7</v>
      </c>
      <c r="H1948" s="4">
        <v>72.599999999999994</v>
      </c>
      <c r="I1948" s="4">
        <v>1</v>
      </c>
      <c r="J1948" s="4">
        <v>3.6</v>
      </c>
      <c r="K1948" s="4">
        <v>0</v>
      </c>
      <c r="L1948" s="4">
        <v>674</v>
      </c>
      <c r="M1948" s="4">
        <v>-2.5</v>
      </c>
      <c r="N1948" s="5">
        <v>0.2</v>
      </c>
      <c r="O1948" s="5">
        <v>0.8</v>
      </c>
      <c r="P1948" s="5">
        <v>-999</v>
      </c>
      <c r="Q1948" s="5">
        <v>-999</v>
      </c>
      <c r="R1948" s="4">
        <v>0.26400000000000001</v>
      </c>
      <c r="S1948" s="34">
        <f>ROUND((0.6105*(EXP((17.273*E1948)/(E1948+237.3))))*(100-H1948)/100,3)</f>
        <v>0.1</v>
      </c>
      <c r="T1948" s="6">
        <f>IF(V1948&lt;V1949,L1948,0)</f>
        <v>0</v>
      </c>
      <c r="U1948" s="6">
        <f>IF(T1948&gt;0,M1948,-999)</f>
        <v>-999</v>
      </c>
      <c r="V1948">
        <v>199612</v>
      </c>
      <c r="W1948">
        <v>1996</v>
      </c>
    </row>
    <row r="1949" spans="1:23" x14ac:dyDescent="0.25">
      <c r="A1949" s="14">
        <v>35416</v>
      </c>
      <c r="B1949" s="3">
        <v>352</v>
      </c>
      <c r="C1949" s="4">
        <v>3.76</v>
      </c>
      <c r="D1949" s="5">
        <v>-10.6</v>
      </c>
      <c r="E1949" s="5">
        <v>-5.9</v>
      </c>
      <c r="F1949" s="5">
        <v>-16.3</v>
      </c>
      <c r="G1949" s="4">
        <v>71.5</v>
      </c>
      <c r="H1949" s="4">
        <v>42.3</v>
      </c>
      <c r="I1949" s="4">
        <v>1</v>
      </c>
      <c r="J1949" s="4">
        <v>3</v>
      </c>
      <c r="K1949" s="4">
        <v>0</v>
      </c>
      <c r="L1949" s="4">
        <v>663</v>
      </c>
      <c r="M1949" s="4">
        <v>-3.3</v>
      </c>
      <c r="N1949" s="5">
        <v>0.2</v>
      </c>
      <c r="O1949" s="5">
        <v>0.8</v>
      </c>
      <c r="P1949" s="5">
        <v>-999</v>
      </c>
      <c r="Q1949" s="5">
        <v>-999</v>
      </c>
      <c r="R1949" s="4">
        <v>0.16700000000000001</v>
      </c>
      <c r="S1949" s="34">
        <f>ROUND((0.6105*(EXP((17.273*E1949)/(E1949+237.3))))*(100-H1949)/100,3)</f>
        <v>0.22700000000000001</v>
      </c>
      <c r="T1949" s="6">
        <f>IF(V1949&lt;V1950,L1949,0)</f>
        <v>0</v>
      </c>
      <c r="U1949" s="6">
        <f>IF(T1949&gt;0,M1949,-999)</f>
        <v>-999</v>
      </c>
      <c r="V1949">
        <v>199612</v>
      </c>
      <c r="W1949">
        <v>1996</v>
      </c>
    </row>
    <row r="1950" spans="1:23" x14ac:dyDescent="0.25">
      <c r="A1950" s="14">
        <v>35417</v>
      </c>
      <c r="B1950" s="3">
        <v>353</v>
      </c>
      <c r="C1950" s="4">
        <v>1.76</v>
      </c>
      <c r="D1950" s="5">
        <v>-5.4</v>
      </c>
      <c r="E1950" s="5">
        <v>-0.8</v>
      </c>
      <c r="F1950" s="5">
        <v>-9.8000000000000007</v>
      </c>
      <c r="G1950" s="4">
        <v>77.7</v>
      </c>
      <c r="H1950" s="4">
        <v>53.1</v>
      </c>
      <c r="I1950" s="4">
        <v>0.9</v>
      </c>
      <c r="J1950" s="4">
        <v>3.3</v>
      </c>
      <c r="K1950" s="4">
        <v>0</v>
      </c>
      <c r="L1950" s="4">
        <v>646</v>
      </c>
      <c r="M1950" s="4">
        <v>-3.6</v>
      </c>
      <c r="N1950" s="5">
        <v>0.2</v>
      </c>
      <c r="O1950" s="5">
        <v>0.8</v>
      </c>
      <c r="P1950" s="5">
        <v>-999</v>
      </c>
      <c r="Q1950" s="5">
        <v>-999</v>
      </c>
      <c r="R1950" s="4">
        <v>0.307</v>
      </c>
      <c r="S1950" s="34">
        <f>ROUND((0.6105*(EXP((17.273*E1950)/(E1950+237.3))))*(100-H1950)/100,3)</f>
        <v>0.27</v>
      </c>
      <c r="T1950" s="6">
        <f>IF(V1950&lt;V1951,L1950,0)</f>
        <v>0</v>
      </c>
      <c r="U1950" s="6">
        <f>IF(T1950&gt;0,M1950,-999)</f>
        <v>-999</v>
      </c>
      <c r="V1950">
        <v>199612</v>
      </c>
      <c r="W1950">
        <v>1996</v>
      </c>
    </row>
    <row r="1951" spans="1:23" x14ac:dyDescent="0.25">
      <c r="A1951" s="14">
        <v>35418</v>
      </c>
      <c r="B1951" s="3">
        <v>354</v>
      </c>
      <c r="C1951" s="4">
        <v>1.04</v>
      </c>
      <c r="D1951" s="5">
        <v>-6</v>
      </c>
      <c r="E1951" s="5">
        <v>-3</v>
      </c>
      <c r="F1951" s="5">
        <v>-8.1999999999999993</v>
      </c>
      <c r="G1951" s="4">
        <v>91.3</v>
      </c>
      <c r="H1951" s="4">
        <v>76.3</v>
      </c>
      <c r="I1951" s="4">
        <v>0.8</v>
      </c>
      <c r="J1951" s="4">
        <v>4</v>
      </c>
      <c r="K1951" s="4">
        <v>3.5</v>
      </c>
      <c r="L1951" s="4">
        <v>673</v>
      </c>
      <c r="M1951" s="4">
        <v>-3.4</v>
      </c>
      <c r="N1951" s="5">
        <v>0.1</v>
      </c>
      <c r="O1951" s="5">
        <v>0.8</v>
      </c>
      <c r="P1951" s="5">
        <v>-999</v>
      </c>
      <c r="Q1951" s="5">
        <v>-999</v>
      </c>
      <c r="R1951" s="4">
        <v>0.373</v>
      </c>
      <c r="S1951" s="34">
        <f>ROUND((0.6105*(EXP((17.273*E1951)/(E1951+237.3))))*(100-H1951)/100,3)</f>
        <v>0.11600000000000001</v>
      </c>
      <c r="T1951" s="6">
        <f>IF(V1951&lt;V1952,L1951,0)</f>
        <v>0</v>
      </c>
      <c r="U1951" s="6">
        <f>IF(T1951&gt;0,M1951,-999)</f>
        <v>-999</v>
      </c>
      <c r="V1951">
        <v>199612</v>
      </c>
      <c r="W1951">
        <v>1996</v>
      </c>
    </row>
    <row r="1952" spans="1:23" x14ac:dyDescent="0.25">
      <c r="A1952" s="14">
        <v>35419</v>
      </c>
      <c r="B1952" s="3">
        <v>355</v>
      </c>
      <c r="C1952" s="4">
        <v>1.01</v>
      </c>
      <c r="D1952" s="5">
        <v>-6.7</v>
      </c>
      <c r="E1952" s="5">
        <v>-3.7</v>
      </c>
      <c r="F1952" s="5">
        <v>-9.1</v>
      </c>
      <c r="G1952" s="4">
        <v>90.4</v>
      </c>
      <c r="H1952" s="4">
        <v>75.2</v>
      </c>
      <c r="I1952" s="4">
        <v>1.2</v>
      </c>
      <c r="J1952" s="4">
        <v>4.0999999999999996</v>
      </c>
      <c r="K1952" s="4">
        <v>0</v>
      </c>
      <c r="L1952" s="4">
        <v>662</v>
      </c>
      <c r="M1952" s="4">
        <v>-3.1</v>
      </c>
      <c r="N1952" s="5">
        <v>0.1</v>
      </c>
      <c r="O1952" s="5">
        <v>0.8</v>
      </c>
      <c r="P1952" s="5">
        <v>-999</v>
      </c>
      <c r="Q1952" s="5">
        <v>-999</v>
      </c>
      <c r="R1952" s="4">
        <v>0.35</v>
      </c>
      <c r="S1952" s="34">
        <f>ROUND((0.6105*(EXP((17.273*E1952)/(E1952+237.3))))*(100-H1952)/100,3)</f>
        <v>0.115</v>
      </c>
      <c r="T1952" s="6">
        <f>IF(V1952&lt;V1953,L1952,0)</f>
        <v>0</v>
      </c>
      <c r="U1952" s="6">
        <f>IF(T1952&gt;0,M1952,-999)</f>
        <v>-999</v>
      </c>
      <c r="V1952">
        <v>199612</v>
      </c>
      <c r="W1952">
        <v>1996</v>
      </c>
    </row>
    <row r="1953" spans="1:23" x14ac:dyDescent="0.25">
      <c r="A1953" s="14">
        <v>35420</v>
      </c>
      <c r="B1953" s="3">
        <v>356</v>
      </c>
      <c r="C1953" s="4">
        <v>0.8</v>
      </c>
      <c r="D1953" s="5">
        <v>-9.1</v>
      </c>
      <c r="E1953" s="5">
        <v>-7</v>
      </c>
      <c r="F1953" s="5">
        <v>-11.4</v>
      </c>
      <c r="G1953" s="4">
        <v>92</v>
      </c>
      <c r="H1953" s="4">
        <v>82.3</v>
      </c>
      <c r="I1953" s="4">
        <v>1.8</v>
      </c>
      <c r="J1953" s="4">
        <v>5.4</v>
      </c>
      <c r="K1953" s="4">
        <v>6.2</v>
      </c>
      <c r="L1953" s="4">
        <v>710</v>
      </c>
      <c r="M1953" s="4">
        <v>-4.2</v>
      </c>
      <c r="N1953" s="5">
        <v>0.1</v>
      </c>
      <c r="O1953" s="5">
        <v>0.8</v>
      </c>
      <c r="P1953" s="5">
        <v>-999</v>
      </c>
      <c r="Q1953" s="5">
        <v>-999</v>
      </c>
      <c r="R1953" s="4">
        <v>0.29699999999999999</v>
      </c>
      <c r="S1953" s="34">
        <f>ROUND((0.6105*(EXP((17.273*E1953)/(E1953+237.3))))*(100-H1953)/100,3)</f>
        <v>6.4000000000000001E-2</v>
      </c>
      <c r="T1953" s="6">
        <f>IF(V1953&lt;V1954,L1953,0)</f>
        <v>0</v>
      </c>
      <c r="U1953" s="6">
        <f>IF(T1953&gt;0,M1953,-999)</f>
        <v>-999</v>
      </c>
      <c r="V1953">
        <v>199612</v>
      </c>
      <c r="W1953">
        <v>1996</v>
      </c>
    </row>
    <row r="1954" spans="1:23" x14ac:dyDescent="0.25">
      <c r="A1954" s="14">
        <v>35421</v>
      </c>
      <c r="B1954" s="3">
        <v>357</v>
      </c>
      <c r="C1954" s="4">
        <v>1.23</v>
      </c>
      <c r="D1954" s="5">
        <v>-12</v>
      </c>
      <c r="E1954" s="5">
        <v>-8.9</v>
      </c>
      <c r="F1954" s="5">
        <v>-16.399999999999999</v>
      </c>
      <c r="G1954" s="4">
        <v>92</v>
      </c>
      <c r="H1954" s="4">
        <v>87.2</v>
      </c>
      <c r="I1954" s="4">
        <v>1.2</v>
      </c>
      <c r="J1954" s="4">
        <v>5.8</v>
      </c>
      <c r="K1954" s="4">
        <v>0</v>
      </c>
      <c r="L1954" s="4">
        <v>702</v>
      </c>
      <c r="M1954" s="4">
        <v>-4</v>
      </c>
      <c r="N1954" s="5">
        <v>0.1</v>
      </c>
      <c r="O1954" s="5">
        <v>0.8</v>
      </c>
      <c r="P1954" s="5">
        <v>-999</v>
      </c>
      <c r="Q1954" s="5">
        <v>-999</v>
      </c>
      <c r="R1954" s="4">
        <v>0.27100000000000002</v>
      </c>
      <c r="S1954" s="34">
        <f>ROUND((0.6105*(EXP((17.273*E1954)/(E1954+237.3))))*(100-H1954)/100,3)</f>
        <v>0.04</v>
      </c>
      <c r="T1954" s="6">
        <f>IF(V1954&lt;V1955,L1954,0)</f>
        <v>0</v>
      </c>
      <c r="U1954" s="6">
        <f>IF(T1954&gt;0,M1954,-999)</f>
        <v>-999</v>
      </c>
      <c r="V1954">
        <v>199612</v>
      </c>
      <c r="W1954">
        <v>1996</v>
      </c>
    </row>
    <row r="1955" spans="1:23" x14ac:dyDescent="0.25">
      <c r="A1955" s="14">
        <v>35422</v>
      </c>
      <c r="B1955" s="3">
        <v>358</v>
      </c>
      <c r="C1955" s="4">
        <v>1.42</v>
      </c>
      <c r="D1955" s="5">
        <v>-10.8</v>
      </c>
      <c r="E1955" s="5">
        <v>-4.5999999999999996</v>
      </c>
      <c r="F1955" s="5">
        <v>-13.9</v>
      </c>
      <c r="G1955" s="4">
        <v>91.8</v>
      </c>
      <c r="H1955" s="4">
        <v>76.900000000000006</v>
      </c>
      <c r="I1955" s="4">
        <v>0.9</v>
      </c>
      <c r="J1955" s="4">
        <v>3.6</v>
      </c>
      <c r="K1955" s="4">
        <v>0.7</v>
      </c>
      <c r="L1955" s="4">
        <v>707</v>
      </c>
      <c r="M1955" s="4">
        <v>-4.0999999999999996</v>
      </c>
      <c r="N1955" s="5">
        <v>0.1</v>
      </c>
      <c r="O1955" s="5">
        <v>0.8</v>
      </c>
      <c r="P1955" s="5">
        <v>-999</v>
      </c>
      <c r="Q1955" s="5">
        <v>-999</v>
      </c>
      <c r="R1955" s="4">
        <v>0.33300000000000002</v>
      </c>
      <c r="S1955" s="34">
        <f>ROUND((0.6105*(EXP((17.273*E1955)/(E1955+237.3))))*(100-H1955)/100,3)</f>
        <v>0.1</v>
      </c>
      <c r="T1955" s="6">
        <f>IF(V1955&lt;V1956,L1955,0)</f>
        <v>0</v>
      </c>
      <c r="U1955" s="6">
        <f>IF(T1955&gt;0,M1955,-999)</f>
        <v>-999</v>
      </c>
      <c r="V1955">
        <v>199612</v>
      </c>
      <c r="W1955">
        <v>1996</v>
      </c>
    </row>
    <row r="1956" spans="1:23" x14ac:dyDescent="0.25">
      <c r="A1956" s="14">
        <v>35423</v>
      </c>
      <c r="B1956" s="3">
        <v>359</v>
      </c>
      <c r="C1956" s="4">
        <v>0.23</v>
      </c>
      <c r="D1956" s="5">
        <v>-12.2</v>
      </c>
      <c r="E1956" s="5">
        <v>-10</v>
      </c>
      <c r="F1956" s="5">
        <v>-15.7</v>
      </c>
      <c r="G1956" s="4">
        <v>91.8</v>
      </c>
      <c r="H1956" s="4">
        <v>88</v>
      </c>
      <c r="I1956" s="4">
        <v>0.2</v>
      </c>
      <c r="J1956" s="4">
        <v>1.7</v>
      </c>
      <c r="K1956" s="4">
        <v>6</v>
      </c>
      <c r="L1956" s="4">
        <v>753</v>
      </c>
      <c r="M1956" s="4">
        <v>-4.4000000000000004</v>
      </c>
      <c r="N1956" s="5">
        <v>0.1</v>
      </c>
      <c r="O1956" s="5">
        <v>0.7</v>
      </c>
      <c r="P1956" s="5">
        <v>-999</v>
      </c>
      <c r="Q1956" s="5">
        <v>-999</v>
      </c>
      <c r="R1956" s="4">
        <v>0.252</v>
      </c>
      <c r="S1956" s="34">
        <f>ROUND((0.6105*(EXP((17.273*E1956)/(E1956+237.3))))*(100-H1956)/100,3)</f>
        <v>3.4000000000000002E-2</v>
      </c>
      <c r="T1956" s="6">
        <f>IF(V1956&lt;V1957,L1956,0)</f>
        <v>0</v>
      </c>
      <c r="U1956" s="6">
        <f>IF(T1956&gt;0,M1956,-999)</f>
        <v>-999</v>
      </c>
      <c r="V1956">
        <v>199612</v>
      </c>
      <c r="W1956">
        <v>1996</v>
      </c>
    </row>
    <row r="1957" spans="1:23" x14ac:dyDescent="0.25">
      <c r="A1957" s="14">
        <v>35424</v>
      </c>
      <c r="B1957" s="3">
        <v>360</v>
      </c>
      <c r="C1957" s="4">
        <v>2.2400000000000002</v>
      </c>
      <c r="D1957" s="5">
        <v>-18.399999999999999</v>
      </c>
      <c r="E1957" s="5">
        <v>-12.1</v>
      </c>
      <c r="F1957" s="5">
        <v>-22.4</v>
      </c>
      <c r="G1957" s="4">
        <v>85.2</v>
      </c>
      <c r="H1957" s="4">
        <v>65.900000000000006</v>
      </c>
      <c r="I1957" s="4">
        <v>0.8</v>
      </c>
      <c r="J1957" s="4">
        <v>2.8</v>
      </c>
      <c r="K1957" s="4">
        <v>0</v>
      </c>
      <c r="L1957" s="4">
        <v>736</v>
      </c>
      <c r="M1957" s="4">
        <v>-4.8</v>
      </c>
      <c r="N1957" s="5">
        <v>0</v>
      </c>
      <c r="O1957" s="5">
        <v>0.7</v>
      </c>
      <c r="P1957" s="5">
        <v>-999</v>
      </c>
      <c r="Q1957" s="5">
        <v>-999</v>
      </c>
      <c r="R1957" s="4">
        <v>0.159</v>
      </c>
      <c r="S1957" s="34">
        <f>ROUND((0.6105*(EXP((17.273*E1957)/(E1957+237.3))))*(100-H1957)/100,3)</f>
        <v>8.2000000000000003E-2</v>
      </c>
      <c r="T1957" s="6">
        <f>IF(V1957&lt;V1958,L1957,0)</f>
        <v>0</v>
      </c>
      <c r="U1957" s="6">
        <f>IF(T1957&gt;0,M1957,-999)</f>
        <v>-999</v>
      </c>
      <c r="V1957">
        <v>199612</v>
      </c>
      <c r="W1957">
        <v>1996</v>
      </c>
    </row>
    <row r="1958" spans="1:23" x14ac:dyDescent="0.25">
      <c r="A1958" s="14">
        <v>35425</v>
      </c>
      <c r="B1958" s="3">
        <v>361</v>
      </c>
      <c r="C1958" s="4">
        <v>0.66</v>
      </c>
      <c r="D1958" s="5">
        <v>-19.8</v>
      </c>
      <c r="E1958" s="5">
        <v>-14.7</v>
      </c>
      <c r="F1958" s="5">
        <v>-23.2</v>
      </c>
      <c r="G1958" s="4">
        <v>84.9</v>
      </c>
      <c r="H1958" s="4">
        <v>73.7</v>
      </c>
      <c r="I1958" s="4">
        <v>0.6</v>
      </c>
      <c r="J1958" s="4">
        <v>2.4</v>
      </c>
      <c r="K1958" s="4">
        <v>0.5</v>
      </c>
      <c r="L1958" s="4">
        <v>740</v>
      </c>
      <c r="M1958" s="4">
        <v>-6.1</v>
      </c>
      <c r="N1958" s="5">
        <v>0</v>
      </c>
      <c r="O1958" s="5">
        <v>0.6</v>
      </c>
      <c r="P1958" s="5">
        <v>-999</v>
      </c>
      <c r="Q1958" s="5">
        <v>-999</v>
      </c>
      <c r="R1958" s="4">
        <v>0.14399999999999999</v>
      </c>
      <c r="S1958" s="34">
        <f>ROUND((0.6105*(EXP((17.273*E1958)/(E1958+237.3))))*(100-H1958)/100,3)</f>
        <v>5.0999999999999997E-2</v>
      </c>
      <c r="T1958" s="6">
        <f>IF(V1958&lt;V1959,L1958,0)</f>
        <v>0</v>
      </c>
      <c r="U1958" s="6">
        <f>IF(T1958&gt;0,M1958,-999)</f>
        <v>-999</v>
      </c>
      <c r="V1958">
        <v>199612</v>
      </c>
      <c r="W1958">
        <v>1996</v>
      </c>
    </row>
    <row r="1959" spans="1:23" x14ac:dyDescent="0.25">
      <c r="A1959" s="14">
        <v>35426</v>
      </c>
      <c r="B1959" s="3">
        <v>362</v>
      </c>
      <c r="C1959" s="4">
        <v>1.1599999999999999</v>
      </c>
      <c r="D1959" s="5">
        <v>-22.5</v>
      </c>
      <c r="E1959" s="5">
        <v>-17.399999999999999</v>
      </c>
      <c r="F1959" s="5">
        <v>-27.8</v>
      </c>
      <c r="G1959" s="4">
        <v>80.900000000000006</v>
      </c>
      <c r="H1959" s="4">
        <v>64.099999999999994</v>
      </c>
      <c r="I1959" s="4">
        <v>0.6</v>
      </c>
      <c r="J1959" s="4">
        <v>2.7</v>
      </c>
      <c r="K1959" s="4">
        <v>13</v>
      </c>
      <c r="L1959" s="4">
        <v>840</v>
      </c>
      <c r="M1959" s="4">
        <v>-6.4</v>
      </c>
      <c r="N1959" s="5">
        <v>-0.1</v>
      </c>
      <c r="O1959" s="5">
        <v>0.6</v>
      </c>
      <c r="P1959" s="5">
        <v>-999</v>
      </c>
      <c r="Q1959" s="5">
        <v>-999</v>
      </c>
      <c r="R1959" s="4">
        <v>0.1</v>
      </c>
      <c r="S1959" s="34">
        <f>ROUND((0.6105*(EXP((17.273*E1959)/(E1959+237.3))))*(100-H1959)/100,3)</f>
        <v>5.6000000000000001E-2</v>
      </c>
      <c r="T1959" s="6">
        <f>IF(V1959&lt;V1960,L1959,0)</f>
        <v>0</v>
      </c>
      <c r="U1959" s="6">
        <f>IF(T1959&gt;0,M1959,-999)</f>
        <v>-999</v>
      </c>
      <c r="V1959">
        <v>199612</v>
      </c>
      <c r="W1959">
        <v>1996</v>
      </c>
    </row>
    <row r="1960" spans="1:23" x14ac:dyDescent="0.25">
      <c r="A1960" s="14">
        <v>35427</v>
      </c>
      <c r="B1960" s="3">
        <v>363</v>
      </c>
      <c r="C1960" s="4">
        <v>0.36</v>
      </c>
      <c r="D1960" s="5">
        <v>-24.8</v>
      </c>
      <c r="E1960" s="5">
        <v>-20.2</v>
      </c>
      <c r="F1960" s="5">
        <v>-25.9</v>
      </c>
      <c r="G1960" s="4">
        <v>80.3</v>
      </c>
      <c r="H1960" s="4">
        <v>75.599999999999994</v>
      </c>
      <c r="I1960" s="4">
        <v>1.1000000000000001</v>
      </c>
      <c r="J1960" s="4">
        <v>3.5</v>
      </c>
      <c r="K1960" s="4">
        <v>1.3</v>
      </c>
      <c r="L1960" s="4">
        <v>806</v>
      </c>
      <c r="M1960" s="4">
        <v>-6</v>
      </c>
      <c r="N1960" s="5">
        <v>-0.1</v>
      </c>
      <c r="O1960" s="5">
        <v>0.5</v>
      </c>
      <c r="P1960" s="5">
        <v>-999</v>
      </c>
      <c r="Q1960" s="5">
        <v>-999</v>
      </c>
      <c r="R1960" s="4">
        <v>9.2999999999999999E-2</v>
      </c>
      <c r="S1960" s="34">
        <f>ROUND((0.6105*(EXP((17.273*E1960)/(E1960+237.3))))*(100-H1960)/100,3)</f>
        <v>0.03</v>
      </c>
      <c r="T1960" s="6">
        <f>IF(V1960&lt;V1961,L1960,0)</f>
        <v>0</v>
      </c>
      <c r="U1960" s="6">
        <f>IF(T1960&gt;0,M1960,-999)</f>
        <v>-999</v>
      </c>
      <c r="V1960">
        <v>199612</v>
      </c>
      <c r="W1960">
        <v>1996</v>
      </c>
    </row>
    <row r="1961" spans="1:23" x14ac:dyDescent="0.25">
      <c r="A1961" s="14">
        <v>35428</v>
      </c>
      <c r="B1961" s="3">
        <v>364</v>
      </c>
      <c r="C1961" s="4">
        <v>2.02</v>
      </c>
      <c r="D1961" s="5">
        <v>-15.2</v>
      </c>
      <c r="E1961" s="5">
        <v>-9.8000000000000007</v>
      </c>
      <c r="F1961" s="5">
        <v>-22.7</v>
      </c>
      <c r="G1961" s="4">
        <v>89</v>
      </c>
      <c r="H1961" s="4">
        <v>78.099999999999994</v>
      </c>
      <c r="I1961" s="4">
        <v>1.2</v>
      </c>
      <c r="J1961" s="4">
        <v>6</v>
      </c>
      <c r="K1961" s="4">
        <v>19.399999999999999</v>
      </c>
      <c r="L1961" s="4">
        <v>977</v>
      </c>
      <c r="M1961" s="4">
        <v>-6</v>
      </c>
      <c r="N1961" s="5">
        <v>-0.1</v>
      </c>
      <c r="O1961" s="5">
        <v>0.5</v>
      </c>
      <c r="P1961" s="5">
        <v>-999</v>
      </c>
      <c r="Q1961" s="5">
        <v>-999</v>
      </c>
      <c r="R1961" s="4">
        <v>0.22700000000000001</v>
      </c>
      <c r="S1961" s="34">
        <f>ROUND((0.6105*(EXP((17.273*E1961)/(E1961+237.3))))*(100-H1961)/100,3)</f>
        <v>6.4000000000000001E-2</v>
      </c>
      <c r="T1961" s="6">
        <f>IF(V1961&lt;V1962,L1961,0)</f>
        <v>0</v>
      </c>
      <c r="U1961" s="6">
        <f>IF(T1961&gt;0,M1961,-999)</f>
        <v>-999</v>
      </c>
      <c r="V1961">
        <v>199612</v>
      </c>
      <c r="W1961">
        <v>1996</v>
      </c>
    </row>
    <row r="1962" spans="1:23" x14ac:dyDescent="0.25">
      <c r="A1962" s="14">
        <v>35429</v>
      </c>
      <c r="B1962" s="3">
        <v>365</v>
      </c>
      <c r="C1962" s="4">
        <v>1.1200000000000001</v>
      </c>
      <c r="D1962" s="5">
        <v>-4.0999999999999996</v>
      </c>
      <c r="E1962" s="5">
        <v>1.5</v>
      </c>
      <c r="F1962" s="5">
        <v>-12.1</v>
      </c>
      <c r="G1962" s="4">
        <v>94.8</v>
      </c>
      <c r="H1962" s="4">
        <v>84.9</v>
      </c>
      <c r="I1962" s="4">
        <v>2.2000000000000002</v>
      </c>
      <c r="J1962" s="4">
        <v>6</v>
      </c>
      <c r="K1962" s="4">
        <v>0</v>
      </c>
      <c r="L1962" s="4">
        <v>916</v>
      </c>
      <c r="M1962" s="4">
        <v>-6</v>
      </c>
      <c r="N1962" s="5">
        <v>-0.1</v>
      </c>
      <c r="O1962" s="5">
        <v>0.4</v>
      </c>
      <c r="P1962" s="5">
        <v>-999</v>
      </c>
      <c r="Q1962" s="5">
        <v>-999</v>
      </c>
      <c r="R1962" s="4">
        <v>0.57799999999999996</v>
      </c>
      <c r="S1962" s="34">
        <f>ROUND((0.6105*(EXP((17.273*E1962)/(E1962+237.3))))*(100-H1962)/100,3)</f>
        <v>0.10299999999999999</v>
      </c>
      <c r="T1962" s="6">
        <f>IF(V1962&lt;V1963,L1962,0)</f>
        <v>0</v>
      </c>
      <c r="U1962" s="6">
        <f>IF(T1962&gt;0,M1962,-999)</f>
        <v>-999</v>
      </c>
      <c r="V1962">
        <v>199612</v>
      </c>
      <c r="W1962">
        <v>1996</v>
      </c>
    </row>
    <row r="1963" spans="1:23" x14ac:dyDescent="0.25">
      <c r="A1963" s="14">
        <v>35430</v>
      </c>
      <c r="B1963" s="3">
        <v>366</v>
      </c>
      <c r="C1963" s="4">
        <v>1.88</v>
      </c>
      <c r="D1963" s="5">
        <v>0.1</v>
      </c>
      <c r="E1963" s="5">
        <v>4.3</v>
      </c>
      <c r="F1963" s="5">
        <v>-1.2</v>
      </c>
      <c r="G1963" s="4">
        <v>88.5</v>
      </c>
      <c r="H1963" s="4">
        <v>76</v>
      </c>
      <c r="I1963" s="4">
        <v>2.6</v>
      </c>
      <c r="J1963" s="4">
        <v>7.9</v>
      </c>
      <c r="K1963" s="4">
        <v>0.7</v>
      </c>
      <c r="L1963" s="4">
        <v>939</v>
      </c>
      <c r="M1963" s="4">
        <v>-6</v>
      </c>
      <c r="N1963" s="5">
        <v>-0.1</v>
      </c>
      <c r="O1963" s="5">
        <v>0.4</v>
      </c>
      <c r="P1963" s="5">
        <v>-999</v>
      </c>
      <c r="Q1963" s="5">
        <v>-999</v>
      </c>
      <c r="R1963" s="4">
        <v>0.63100000000000001</v>
      </c>
      <c r="S1963" s="34">
        <f>ROUND((0.6105*(EXP((17.273*E1963)/(E1963+237.3))))*(100-H1963)/100,3)</f>
        <v>0.19900000000000001</v>
      </c>
      <c r="T1963" s="6">
        <f>IF(V1963&lt;V1964,L1963,0)</f>
        <v>939</v>
      </c>
      <c r="U1963" s="6">
        <f>IF(T1963&gt;0,M1963,-999)</f>
        <v>-6</v>
      </c>
      <c r="V1963">
        <v>199612</v>
      </c>
      <c r="W1963">
        <v>1996</v>
      </c>
    </row>
    <row r="1964" spans="1:23" x14ac:dyDescent="0.25">
      <c r="A1964" s="14">
        <v>35431</v>
      </c>
      <c r="B1964" s="3">
        <v>1</v>
      </c>
      <c r="C1964" s="4">
        <v>1.74</v>
      </c>
      <c r="D1964" s="5">
        <v>0.3</v>
      </c>
      <c r="E1964" s="5">
        <v>1.8</v>
      </c>
      <c r="F1964" s="5">
        <v>-1.6</v>
      </c>
      <c r="G1964" s="4">
        <v>87.5</v>
      </c>
      <c r="H1964" s="4">
        <v>72.599999999999994</v>
      </c>
      <c r="I1964" s="4">
        <v>1.7</v>
      </c>
      <c r="J1964" s="4">
        <v>6.3</v>
      </c>
      <c r="K1964" s="4">
        <v>4.9000000000000004</v>
      </c>
      <c r="L1964" s="4">
        <v>889</v>
      </c>
      <c r="M1964" s="4">
        <v>-999</v>
      </c>
      <c r="N1964" s="5">
        <v>-999</v>
      </c>
      <c r="O1964" s="5">
        <v>-999</v>
      </c>
      <c r="P1964" s="5">
        <v>-999</v>
      </c>
      <c r="Q1964" s="5">
        <v>-999</v>
      </c>
      <c r="R1964" s="15">
        <v>0.505</v>
      </c>
      <c r="S1964" s="34">
        <f>ROUND((0.6105*(EXP((17.273*E1964)/(E1964+237.3))))*(100-H1964)/100,3)</f>
        <v>0.191</v>
      </c>
      <c r="T1964" s="6">
        <f>IF(V1964&lt;V1965,L1964,0)</f>
        <v>0</v>
      </c>
      <c r="U1964" s="6">
        <f>IF(T1964&gt;0,M1964,-999)</f>
        <v>-999</v>
      </c>
      <c r="V1964">
        <v>199701</v>
      </c>
      <c r="W1964">
        <v>1997</v>
      </c>
    </row>
    <row r="1965" spans="1:23" x14ac:dyDescent="0.25">
      <c r="A1965" s="14">
        <v>35432</v>
      </c>
      <c r="B1965" s="3">
        <v>2</v>
      </c>
      <c r="C1965" s="4">
        <v>2.88</v>
      </c>
      <c r="D1965" s="5">
        <v>-0.9</v>
      </c>
      <c r="E1965" s="5">
        <v>1.9</v>
      </c>
      <c r="F1965" s="5">
        <v>-5.3</v>
      </c>
      <c r="G1965" s="4">
        <v>87.9</v>
      </c>
      <c r="H1965" s="4">
        <v>74.5</v>
      </c>
      <c r="I1965" s="4">
        <v>1.9</v>
      </c>
      <c r="J1965" s="4">
        <v>4.2</v>
      </c>
      <c r="K1965" s="4">
        <v>1.6</v>
      </c>
      <c r="L1965" s="4">
        <v>882</v>
      </c>
      <c r="M1965" s="4">
        <v>-999</v>
      </c>
      <c r="N1965" s="5">
        <v>-999</v>
      </c>
      <c r="O1965" s="5">
        <v>-999</v>
      </c>
      <c r="P1965" s="5">
        <v>-999</v>
      </c>
      <c r="Q1965" s="5">
        <v>-999</v>
      </c>
      <c r="R1965" s="15">
        <v>0.52200000000000002</v>
      </c>
      <c r="S1965" s="34">
        <f>ROUND((0.6105*(EXP((17.273*E1965)/(E1965+237.3))))*(100-H1965)/100,3)</f>
        <v>0.17899999999999999</v>
      </c>
      <c r="T1965" s="6">
        <f>IF(V1965&lt;V1966,L1965,0)</f>
        <v>0</v>
      </c>
      <c r="U1965" s="6">
        <f>IF(T1965&gt;0,M1965,-999)</f>
        <v>-999</v>
      </c>
      <c r="V1965">
        <v>199701</v>
      </c>
      <c r="W1965">
        <v>1997</v>
      </c>
    </row>
    <row r="1966" spans="1:23" x14ac:dyDescent="0.25">
      <c r="A1966" s="14">
        <v>35433</v>
      </c>
      <c r="B1966" s="3">
        <v>3</v>
      </c>
      <c r="C1966" s="4">
        <v>2.33</v>
      </c>
      <c r="D1966" s="5">
        <v>-5.7</v>
      </c>
      <c r="E1966" s="5">
        <v>-3.5</v>
      </c>
      <c r="F1966" s="5">
        <v>-8.1999999999999993</v>
      </c>
      <c r="G1966" s="4">
        <v>80.7</v>
      </c>
      <c r="H1966" s="4">
        <v>64.8</v>
      </c>
      <c r="I1966" s="4">
        <v>1.3</v>
      </c>
      <c r="J1966" s="4">
        <v>4</v>
      </c>
      <c r="K1966" s="4">
        <v>6.1</v>
      </c>
      <c r="L1966" s="4">
        <v>930</v>
      </c>
      <c r="M1966" s="4">
        <v>-999</v>
      </c>
      <c r="N1966" s="5">
        <v>-999</v>
      </c>
      <c r="O1966" s="5">
        <v>-999</v>
      </c>
      <c r="P1966" s="5">
        <v>-999</v>
      </c>
      <c r="Q1966" s="5">
        <v>-999</v>
      </c>
      <c r="R1966" s="15">
        <v>0.30499999999999999</v>
      </c>
      <c r="S1966" s="34">
        <f>ROUND((0.6105*(EXP((17.273*E1966)/(E1966+237.3))))*(100-H1966)/100,3)</f>
        <v>0.16600000000000001</v>
      </c>
      <c r="T1966" s="6">
        <f>IF(V1966&lt;V1967,L1966,0)</f>
        <v>0</v>
      </c>
      <c r="U1966" s="6">
        <f>IF(T1966&gt;0,M1966,-999)</f>
        <v>-999</v>
      </c>
      <c r="V1966">
        <v>199701</v>
      </c>
      <c r="W1966">
        <v>1997</v>
      </c>
    </row>
    <row r="1967" spans="1:23" x14ac:dyDescent="0.25">
      <c r="A1967" s="14">
        <v>35434</v>
      </c>
      <c r="B1967" s="3">
        <v>4</v>
      </c>
      <c r="C1967" s="4">
        <v>2.78</v>
      </c>
      <c r="D1967" s="5">
        <v>-9.3000000000000007</v>
      </c>
      <c r="E1967" s="5">
        <v>-3.9</v>
      </c>
      <c r="F1967" s="5">
        <v>-11.6</v>
      </c>
      <c r="G1967" s="4">
        <v>86.4</v>
      </c>
      <c r="H1967" s="4">
        <v>61.5</v>
      </c>
      <c r="I1967" s="4">
        <v>0.4</v>
      </c>
      <c r="J1967" s="4">
        <v>2</v>
      </c>
      <c r="K1967" s="4">
        <v>0.7</v>
      </c>
      <c r="L1967" s="4">
        <v>916</v>
      </c>
      <c r="M1967" s="4">
        <v>-999</v>
      </c>
      <c r="N1967" s="5">
        <v>-999</v>
      </c>
      <c r="O1967" s="5">
        <v>-999</v>
      </c>
      <c r="P1967" s="5">
        <v>-999</v>
      </c>
      <c r="Q1967" s="5">
        <v>-999</v>
      </c>
      <c r="R1967" s="15">
        <v>0.28100000000000003</v>
      </c>
      <c r="S1967" s="34">
        <f>ROUND((0.6105*(EXP((17.273*E1967)/(E1967+237.3))))*(100-H1967)/100,3)</f>
        <v>0.17599999999999999</v>
      </c>
      <c r="T1967" s="6">
        <f>IF(V1967&lt;V1968,L1967,0)</f>
        <v>0</v>
      </c>
      <c r="U1967" s="6">
        <f>IF(T1967&gt;0,M1967,-999)</f>
        <v>-999</v>
      </c>
      <c r="V1967">
        <v>199701</v>
      </c>
      <c r="W1967">
        <v>1997</v>
      </c>
    </row>
    <row r="1968" spans="1:23" x14ac:dyDescent="0.25">
      <c r="A1968" s="14">
        <v>35435</v>
      </c>
      <c r="B1968" s="3">
        <v>5</v>
      </c>
      <c r="C1968" s="4">
        <v>5.5</v>
      </c>
      <c r="D1968" s="5">
        <v>-9.6999999999999993</v>
      </c>
      <c r="E1968" s="5">
        <v>-5.6</v>
      </c>
      <c r="F1968" s="5">
        <v>-12.5</v>
      </c>
      <c r="G1968" s="4">
        <v>80.900000000000006</v>
      </c>
      <c r="H1968" s="4">
        <v>67.8</v>
      </c>
      <c r="I1968" s="4">
        <v>0.5</v>
      </c>
      <c r="J1968" s="4">
        <v>2</v>
      </c>
      <c r="K1968" s="4">
        <v>0.4</v>
      </c>
      <c r="L1968" s="4">
        <v>911</v>
      </c>
      <c r="M1968" s="4">
        <v>-999</v>
      </c>
      <c r="N1968" s="5">
        <v>-999</v>
      </c>
      <c r="O1968" s="5">
        <v>-999</v>
      </c>
      <c r="P1968" s="5">
        <v>-999</v>
      </c>
      <c r="Q1968" s="5">
        <v>-999</v>
      </c>
      <c r="R1968" s="15">
        <v>0.27300000000000002</v>
      </c>
      <c r="S1968" s="34">
        <f>ROUND((0.6105*(EXP((17.273*E1968)/(E1968+237.3))))*(100-H1968)/100,3)</f>
        <v>0.129</v>
      </c>
      <c r="T1968" s="6">
        <f>IF(V1968&lt;V1969,L1968,0)</f>
        <v>0</v>
      </c>
      <c r="U1968" s="6">
        <f>IF(T1968&gt;0,M1968,-999)</f>
        <v>-999</v>
      </c>
      <c r="V1968">
        <v>199701</v>
      </c>
      <c r="W1968">
        <v>1997</v>
      </c>
    </row>
    <row r="1969" spans="1:23" x14ac:dyDescent="0.25">
      <c r="A1969" s="14">
        <v>35436</v>
      </c>
      <c r="B1969" s="3">
        <v>6</v>
      </c>
      <c r="C1969" s="4">
        <v>0.65</v>
      </c>
      <c r="D1969" s="5">
        <v>-7.6</v>
      </c>
      <c r="E1969" s="5">
        <v>-3.5</v>
      </c>
      <c r="F1969" s="5">
        <v>-8.6999999999999993</v>
      </c>
      <c r="G1969" s="4">
        <v>92.3</v>
      </c>
      <c r="H1969" s="4">
        <v>87.5</v>
      </c>
      <c r="I1969" s="4">
        <v>1</v>
      </c>
      <c r="J1969" s="4">
        <v>3.6</v>
      </c>
      <c r="K1969" s="4">
        <v>0.3</v>
      </c>
      <c r="L1969" s="4">
        <v>917</v>
      </c>
      <c r="M1969" s="4">
        <v>-999</v>
      </c>
      <c r="N1969" s="5">
        <v>-999</v>
      </c>
      <c r="O1969" s="5">
        <v>-999</v>
      </c>
      <c r="P1969" s="5">
        <v>-999</v>
      </c>
      <c r="Q1969" s="5">
        <v>-999</v>
      </c>
      <c r="R1969" s="15">
        <v>0.41199999999999998</v>
      </c>
      <c r="S1969" s="34">
        <f>ROUND((0.6105*(EXP((17.273*E1969)/(E1969+237.3))))*(100-H1969)/100,3)</f>
        <v>5.8999999999999997E-2</v>
      </c>
      <c r="T1969" s="6">
        <f>IF(V1969&lt;V1970,L1969,0)</f>
        <v>0</v>
      </c>
      <c r="U1969" s="6">
        <f>IF(T1969&gt;0,M1969,-999)</f>
        <v>-999</v>
      </c>
      <c r="V1969">
        <v>199701</v>
      </c>
      <c r="W1969">
        <v>1997</v>
      </c>
    </row>
    <row r="1970" spans="1:23" x14ac:dyDescent="0.25">
      <c r="A1970" s="14">
        <v>35437</v>
      </c>
      <c r="B1970" s="3">
        <v>7</v>
      </c>
      <c r="C1970" s="4">
        <v>3.01</v>
      </c>
      <c r="D1970" s="5">
        <v>-1</v>
      </c>
      <c r="E1970" s="5">
        <v>2</v>
      </c>
      <c r="F1970" s="5">
        <v>-3.1</v>
      </c>
      <c r="G1970" s="4">
        <v>86.6</v>
      </c>
      <c r="H1970" s="4">
        <v>69.099999999999994</v>
      </c>
      <c r="I1970" s="4">
        <v>1.4</v>
      </c>
      <c r="J1970" s="4">
        <v>3.2</v>
      </c>
      <c r="K1970" s="4">
        <v>10.4</v>
      </c>
      <c r="L1970" s="4">
        <v>965</v>
      </c>
      <c r="M1970" s="4">
        <v>-999</v>
      </c>
      <c r="N1970" s="5">
        <v>-999</v>
      </c>
      <c r="O1970" s="5">
        <v>-999</v>
      </c>
      <c r="P1970" s="5">
        <v>-999</v>
      </c>
      <c r="Q1970" s="5">
        <v>-999</v>
      </c>
      <c r="R1970" s="15">
        <v>0.48699999999999999</v>
      </c>
      <c r="S1970" s="34">
        <f>ROUND((0.6105*(EXP((17.273*E1970)/(E1970+237.3))))*(100-H1970)/100,3)</f>
        <v>0.218</v>
      </c>
      <c r="T1970" s="6">
        <f>IF(V1970&lt;V1971,L1970,0)</f>
        <v>0</v>
      </c>
      <c r="U1970" s="6">
        <f>IF(T1970&gt;0,M1970,-999)</f>
        <v>-999</v>
      </c>
      <c r="V1970">
        <v>199701</v>
      </c>
      <c r="W1970">
        <v>1997</v>
      </c>
    </row>
    <row r="1971" spans="1:23" x14ac:dyDescent="0.25">
      <c r="A1971" s="14">
        <v>35438</v>
      </c>
      <c r="B1971" s="3">
        <v>8</v>
      </c>
      <c r="C1971" s="4">
        <v>3.53</v>
      </c>
      <c r="D1971" s="5">
        <v>-0.9</v>
      </c>
      <c r="E1971" s="5">
        <v>0.8</v>
      </c>
      <c r="F1971" s="5">
        <v>-1.2</v>
      </c>
      <c r="G1971" s="4">
        <v>80.900000000000006</v>
      </c>
      <c r="H1971" s="4">
        <v>68.099999999999994</v>
      </c>
      <c r="I1971" s="4">
        <v>1.6</v>
      </c>
      <c r="J1971" s="4">
        <v>3.5</v>
      </c>
      <c r="K1971" s="4">
        <v>3</v>
      </c>
      <c r="L1971" s="4">
        <v>963</v>
      </c>
      <c r="M1971" s="4">
        <v>-999</v>
      </c>
      <c r="N1971" s="5">
        <v>-999</v>
      </c>
      <c r="O1971" s="5">
        <v>-999</v>
      </c>
      <c r="P1971" s="5">
        <v>-999</v>
      </c>
      <c r="Q1971" s="5">
        <v>-999</v>
      </c>
      <c r="R1971" s="15">
        <v>0.441</v>
      </c>
      <c r="S1971" s="34">
        <f>ROUND((0.6105*(EXP((17.273*E1971)/(E1971+237.3))))*(100-H1971)/100,3)</f>
        <v>0.20599999999999999</v>
      </c>
      <c r="T1971" s="6">
        <f>IF(V1971&lt;V1972,L1971,0)</f>
        <v>0</v>
      </c>
      <c r="U1971" s="6">
        <f>IF(T1971&gt;0,M1971,-999)</f>
        <v>-999</v>
      </c>
      <c r="V1971">
        <v>199701</v>
      </c>
      <c r="W1971">
        <v>1997</v>
      </c>
    </row>
    <row r="1972" spans="1:23" x14ac:dyDescent="0.25">
      <c r="A1972" s="14">
        <v>35439</v>
      </c>
      <c r="B1972" s="3">
        <v>9</v>
      </c>
      <c r="C1972" s="4">
        <v>1.74</v>
      </c>
      <c r="D1972" s="5">
        <v>-0.3</v>
      </c>
      <c r="E1972" s="5">
        <v>1.1000000000000001</v>
      </c>
      <c r="F1972" s="5">
        <v>-1.4</v>
      </c>
      <c r="G1972" s="4">
        <v>87</v>
      </c>
      <c r="H1972" s="4">
        <v>60.5</v>
      </c>
      <c r="I1972" s="4">
        <v>1.4</v>
      </c>
      <c r="J1972" s="4">
        <v>2.9</v>
      </c>
      <c r="K1972" s="4">
        <v>5.3</v>
      </c>
      <c r="L1972" s="4">
        <v>968</v>
      </c>
      <c r="M1972" s="4">
        <v>-999</v>
      </c>
      <c r="N1972" s="5">
        <v>-999</v>
      </c>
      <c r="O1972" s="5">
        <v>-999</v>
      </c>
      <c r="P1972" s="5">
        <v>-999</v>
      </c>
      <c r="Q1972" s="5">
        <v>-999</v>
      </c>
      <c r="R1972" s="15">
        <v>0.4</v>
      </c>
      <c r="S1972" s="34">
        <f>ROUND((0.6105*(EXP((17.273*E1972)/(E1972+237.3))))*(100-H1972)/100,3)</f>
        <v>0.26100000000000001</v>
      </c>
      <c r="T1972" s="6">
        <f>IF(V1972&lt;V1973,L1972,0)</f>
        <v>0</v>
      </c>
      <c r="U1972" s="6">
        <f>IF(T1972&gt;0,M1972,-999)</f>
        <v>-999</v>
      </c>
      <c r="V1972">
        <v>199701</v>
      </c>
      <c r="W1972">
        <v>1997</v>
      </c>
    </row>
    <row r="1973" spans="1:23" x14ac:dyDescent="0.25">
      <c r="A1973" s="14">
        <v>35440</v>
      </c>
      <c r="B1973" s="3">
        <v>10</v>
      </c>
      <c r="C1973" s="4">
        <v>2.68</v>
      </c>
      <c r="D1973" s="5">
        <v>-0.2</v>
      </c>
      <c r="E1973" s="5">
        <v>2.2999999999999998</v>
      </c>
      <c r="F1973" s="5">
        <v>-2.1</v>
      </c>
      <c r="G1973" s="4">
        <v>82.2</v>
      </c>
      <c r="H1973" s="4">
        <v>67.099999999999994</v>
      </c>
      <c r="I1973" s="4">
        <v>1.5</v>
      </c>
      <c r="J1973" s="4">
        <v>5.0999999999999996</v>
      </c>
      <c r="K1973" s="4">
        <v>1.4</v>
      </c>
      <c r="L1973" s="4">
        <v>949</v>
      </c>
      <c r="M1973" s="4">
        <v>-999</v>
      </c>
      <c r="N1973" s="5">
        <v>-999</v>
      </c>
      <c r="O1973" s="5">
        <v>-999</v>
      </c>
      <c r="P1973" s="5">
        <v>-999</v>
      </c>
      <c r="Q1973" s="5">
        <v>-999</v>
      </c>
      <c r="R1973" s="15">
        <v>0.48399999999999999</v>
      </c>
      <c r="S1973" s="34">
        <f>ROUND((0.6105*(EXP((17.273*E1973)/(E1973+237.3))))*(100-H1973)/100,3)</f>
        <v>0.23699999999999999</v>
      </c>
      <c r="T1973" s="6">
        <f>IF(V1973&lt;V1974,L1973,0)</f>
        <v>0</v>
      </c>
      <c r="U1973" s="6">
        <f>IF(T1973&gt;0,M1973,-999)</f>
        <v>-999</v>
      </c>
      <c r="V1973">
        <v>199701</v>
      </c>
      <c r="W1973">
        <v>1997</v>
      </c>
    </row>
    <row r="1974" spans="1:23" x14ac:dyDescent="0.25">
      <c r="A1974" s="14">
        <v>35441</v>
      </c>
      <c r="B1974" s="3">
        <v>11</v>
      </c>
      <c r="C1974" s="4">
        <v>4.22</v>
      </c>
      <c r="D1974" s="5">
        <v>-4.0999999999999996</v>
      </c>
      <c r="E1974" s="5">
        <v>-1.7</v>
      </c>
      <c r="F1974" s="5">
        <v>-7.4</v>
      </c>
      <c r="G1974" s="4">
        <v>83.1</v>
      </c>
      <c r="H1974" s="4">
        <v>38.700000000000003</v>
      </c>
      <c r="I1974" s="4">
        <v>1.8</v>
      </c>
      <c r="J1974" s="4">
        <v>4.5</v>
      </c>
      <c r="K1974" s="4">
        <v>1</v>
      </c>
      <c r="L1974" s="4">
        <v>945</v>
      </c>
      <c r="M1974" s="4">
        <v>-999</v>
      </c>
      <c r="N1974" s="5">
        <v>-999</v>
      </c>
      <c r="O1974" s="5">
        <v>-999</v>
      </c>
      <c r="P1974" s="5">
        <v>-999</v>
      </c>
      <c r="Q1974" s="5">
        <v>-999</v>
      </c>
      <c r="R1974" s="15">
        <v>0.20899999999999999</v>
      </c>
      <c r="S1974" s="34">
        <f>ROUND((0.6105*(EXP((17.273*E1974)/(E1974+237.3))))*(100-H1974)/100,3)</f>
        <v>0.33</v>
      </c>
      <c r="T1974" s="6">
        <f>IF(V1974&lt;V1975,L1974,0)</f>
        <v>0</v>
      </c>
      <c r="U1974" s="6">
        <f>IF(T1974&gt;0,M1974,-999)</f>
        <v>-999</v>
      </c>
      <c r="V1974">
        <v>199701</v>
      </c>
      <c r="W1974">
        <v>1997</v>
      </c>
    </row>
    <row r="1975" spans="1:23" x14ac:dyDescent="0.25">
      <c r="A1975" s="14">
        <v>35442</v>
      </c>
      <c r="B1975" s="3">
        <v>12</v>
      </c>
      <c r="C1975" s="4">
        <v>6.14</v>
      </c>
      <c r="D1975" s="5">
        <v>-13.1</v>
      </c>
      <c r="E1975" s="5">
        <v>-5.4</v>
      </c>
      <c r="F1975" s="5">
        <v>-17.100000000000001</v>
      </c>
      <c r="G1975" s="4">
        <v>67.8</v>
      </c>
      <c r="H1975" s="4">
        <v>29.2</v>
      </c>
      <c r="I1975" s="4">
        <v>0.9</v>
      </c>
      <c r="J1975" s="4">
        <v>3</v>
      </c>
      <c r="K1975" s="4">
        <v>0.1</v>
      </c>
      <c r="L1975" s="4">
        <v>934</v>
      </c>
      <c r="M1975" s="4">
        <v>-999</v>
      </c>
      <c r="N1975" s="5">
        <v>-999</v>
      </c>
      <c r="O1975" s="5">
        <v>-999</v>
      </c>
      <c r="P1975" s="5">
        <v>-999</v>
      </c>
      <c r="Q1975" s="5">
        <v>-999</v>
      </c>
      <c r="R1975" s="15">
        <v>0.11899999999999999</v>
      </c>
      <c r="S1975" s="34">
        <f>ROUND((0.6105*(EXP((17.273*E1975)/(E1975+237.3))))*(100-H1975)/100,3)</f>
        <v>0.28899999999999998</v>
      </c>
      <c r="T1975" s="6">
        <f>IF(V1975&lt;V1976,L1975,0)</f>
        <v>0</v>
      </c>
      <c r="U1975" s="6">
        <f>IF(T1975&gt;0,M1975,-999)</f>
        <v>-999</v>
      </c>
      <c r="V1975">
        <v>199701</v>
      </c>
      <c r="W1975">
        <v>1997</v>
      </c>
    </row>
    <row r="1976" spans="1:23" x14ac:dyDescent="0.25">
      <c r="A1976" s="14">
        <v>35443</v>
      </c>
      <c r="B1976" s="3">
        <v>13</v>
      </c>
      <c r="C1976" s="4">
        <v>6.05</v>
      </c>
      <c r="D1976" s="5">
        <v>-10.8</v>
      </c>
      <c r="E1976" s="5">
        <v>-5.6</v>
      </c>
      <c r="F1976" s="5">
        <v>-15.7</v>
      </c>
      <c r="G1976" s="4">
        <v>77.400000000000006</v>
      </c>
      <c r="H1976" s="4">
        <v>68.8</v>
      </c>
      <c r="I1976" s="4">
        <v>0.6</v>
      </c>
      <c r="J1976" s="4">
        <v>1.7</v>
      </c>
      <c r="K1976" s="4">
        <v>0</v>
      </c>
      <c r="L1976" s="4">
        <v>929</v>
      </c>
      <c r="M1976" s="4">
        <v>-999</v>
      </c>
      <c r="N1976" s="5">
        <v>-999</v>
      </c>
      <c r="O1976" s="5">
        <v>-999</v>
      </c>
      <c r="P1976" s="5">
        <v>-999</v>
      </c>
      <c r="Q1976" s="5">
        <v>-999</v>
      </c>
      <c r="R1976" s="15">
        <v>0.27700000000000002</v>
      </c>
      <c r="S1976" s="34">
        <f>ROUND((0.6105*(EXP((17.273*E1976)/(E1976+237.3))))*(100-H1976)/100,3)</f>
        <v>0.125</v>
      </c>
      <c r="T1976" s="6">
        <f>IF(V1976&lt;V1977,L1976,0)</f>
        <v>0</v>
      </c>
      <c r="U1976" s="6">
        <f>IF(T1976&gt;0,M1976,-999)</f>
        <v>-999</v>
      </c>
      <c r="V1976">
        <v>199701</v>
      </c>
      <c r="W1976">
        <v>1997</v>
      </c>
    </row>
    <row r="1977" spans="1:23" x14ac:dyDescent="0.25">
      <c r="A1977" s="14">
        <v>35444</v>
      </c>
      <c r="B1977" s="3">
        <v>14</v>
      </c>
      <c r="C1977" s="4">
        <v>5.92</v>
      </c>
      <c r="D1977" s="5">
        <v>-7.4</v>
      </c>
      <c r="E1977" s="5">
        <v>-2.7</v>
      </c>
      <c r="F1977" s="5">
        <v>-11.9</v>
      </c>
      <c r="G1977" s="4">
        <v>79.400000000000006</v>
      </c>
      <c r="H1977" s="4">
        <v>71.3</v>
      </c>
      <c r="I1977" s="4">
        <v>0.6</v>
      </c>
      <c r="J1977" s="4">
        <v>2.4</v>
      </c>
      <c r="K1977" s="4">
        <v>0</v>
      </c>
      <c r="L1977" s="4">
        <v>925</v>
      </c>
      <c r="M1977" s="4">
        <v>-999</v>
      </c>
      <c r="N1977" s="5">
        <v>-999</v>
      </c>
      <c r="O1977" s="5">
        <v>-999</v>
      </c>
      <c r="P1977" s="5">
        <v>-999</v>
      </c>
      <c r="Q1977" s="5">
        <v>-999</v>
      </c>
      <c r="R1977" s="15">
        <v>0.35699999999999998</v>
      </c>
      <c r="S1977" s="34">
        <f>ROUND((0.6105*(EXP((17.273*E1977)/(E1977+237.3))))*(100-H1977)/100,3)</f>
        <v>0.14399999999999999</v>
      </c>
      <c r="T1977" s="6">
        <f>IF(V1977&lt;V1978,L1977,0)</f>
        <v>0</v>
      </c>
      <c r="U1977" s="6">
        <f>IF(T1977&gt;0,M1977,-999)</f>
        <v>-999</v>
      </c>
      <c r="V1977">
        <v>199701</v>
      </c>
      <c r="W1977">
        <v>1997</v>
      </c>
    </row>
    <row r="1978" spans="1:23" x14ac:dyDescent="0.25">
      <c r="A1978" s="14">
        <v>35445</v>
      </c>
      <c r="B1978" s="3">
        <v>15</v>
      </c>
      <c r="C1978" s="4">
        <v>5.53</v>
      </c>
      <c r="D1978" s="5">
        <v>-11.8</v>
      </c>
      <c r="E1978" s="5">
        <v>-4.0999999999999996</v>
      </c>
      <c r="F1978" s="5">
        <v>-15.2</v>
      </c>
      <c r="G1978" s="4">
        <v>85.8</v>
      </c>
      <c r="H1978" s="4">
        <v>53.6</v>
      </c>
      <c r="I1978" s="4">
        <v>1.6</v>
      </c>
      <c r="J1978" s="4">
        <v>6</v>
      </c>
      <c r="K1978" s="4">
        <v>0</v>
      </c>
      <c r="L1978" s="4">
        <v>921</v>
      </c>
      <c r="M1978" s="4">
        <v>-999</v>
      </c>
      <c r="N1978" s="5">
        <v>-999</v>
      </c>
      <c r="O1978" s="5">
        <v>-999</v>
      </c>
      <c r="P1978" s="5">
        <v>-999</v>
      </c>
      <c r="Q1978" s="5">
        <v>-999</v>
      </c>
      <c r="R1978" s="15">
        <v>0.24199999999999999</v>
      </c>
      <c r="S1978" s="34">
        <f>ROUND((0.6105*(EXP((17.273*E1978)/(E1978+237.3))))*(100-H1978)/100,3)</f>
        <v>0.20899999999999999</v>
      </c>
      <c r="T1978" s="6">
        <f>IF(V1978&lt;V1979,L1978,0)</f>
        <v>0</v>
      </c>
      <c r="U1978" s="6">
        <f>IF(T1978&gt;0,M1978,-999)</f>
        <v>-999</v>
      </c>
      <c r="V1978">
        <v>199701</v>
      </c>
      <c r="W1978">
        <v>1997</v>
      </c>
    </row>
    <row r="1979" spans="1:23" x14ac:dyDescent="0.25">
      <c r="A1979" s="14">
        <v>35446</v>
      </c>
      <c r="B1979" s="3">
        <v>16</v>
      </c>
      <c r="C1979" s="4">
        <v>5.37</v>
      </c>
      <c r="D1979" s="5">
        <v>-10.8</v>
      </c>
      <c r="E1979" s="5">
        <v>-6.7</v>
      </c>
      <c r="F1979" s="5">
        <v>-15.2</v>
      </c>
      <c r="G1979" s="4">
        <v>82.3</v>
      </c>
      <c r="H1979" s="4">
        <v>64.099999999999994</v>
      </c>
      <c r="I1979" s="4">
        <v>1.2</v>
      </c>
      <c r="J1979" s="4">
        <v>4.7</v>
      </c>
      <c r="K1979" s="4">
        <v>0</v>
      </c>
      <c r="L1979" s="4">
        <v>924</v>
      </c>
      <c r="M1979" s="4">
        <v>-999</v>
      </c>
      <c r="N1979" s="5">
        <v>-999</v>
      </c>
      <c r="O1979" s="5">
        <v>-999</v>
      </c>
      <c r="P1979" s="5">
        <v>-999</v>
      </c>
      <c r="Q1979" s="5">
        <v>-999</v>
      </c>
      <c r="R1979" s="15">
        <v>0.23699999999999999</v>
      </c>
      <c r="S1979" s="34">
        <f>ROUND((0.6105*(EXP((17.273*E1979)/(E1979+237.3))))*(100-H1979)/100,3)</f>
        <v>0.13300000000000001</v>
      </c>
      <c r="T1979" s="6">
        <f>IF(V1979&lt;V1980,L1979,0)</f>
        <v>0</v>
      </c>
      <c r="U1979" s="6">
        <f>IF(T1979&gt;0,M1979,-999)</f>
        <v>-999</v>
      </c>
      <c r="V1979">
        <v>199701</v>
      </c>
      <c r="W1979">
        <v>1997</v>
      </c>
    </row>
    <row r="1980" spans="1:23" x14ac:dyDescent="0.25">
      <c r="A1980" s="14">
        <v>35447</v>
      </c>
      <c r="B1980" s="3">
        <v>17</v>
      </c>
      <c r="C1980" s="4">
        <v>1.42</v>
      </c>
      <c r="D1980" s="5">
        <v>-6.7</v>
      </c>
      <c r="E1980" s="5">
        <v>-4.8</v>
      </c>
      <c r="F1980" s="5">
        <v>-8</v>
      </c>
      <c r="G1980" s="4">
        <v>95.4</v>
      </c>
      <c r="H1980" s="4">
        <v>90.4</v>
      </c>
      <c r="I1980" s="4">
        <v>1.4</v>
      </c>
      <c r="J1980" s="4">
        <v>5.7</v>
      </c>
      <c r="K1980" s="4">
        <v>3.4</v>
      </c>
      <c r="L1980" s="4">
        <v>933</v>
      </c>
      <c r="M1980" s="4">
        <v>-999</v>
      </c>
      <c r="N1980" s="5">
        <v>-999</v>
      </c>
      <c r="O1980" s="5">
        <v>-999</v>
      </c>
      <c r="P1980" s="5">
        <v>-999</v>
      </c>
      <c r="Q1980" s="5">
        <v>-999</v>
      </c>
      <c r="R1980" s="15">
        <v>0.38600000000000001</v>
      </c>
      <c r="S1980" s="34">
        <f>ROUND((0.6105*(EXP((17.273*E1980)/(E1980+237.3))))*(100-H1980)/100,3)</f>
        <v>4.1000000000000002E-2</v>
      </c>
      <c r="T1980" s="6">
        <f>IF(V1980&lt;V1981,L1980,0)</f>
        <v>0</v>
      </c>
      <c r="U1980" s="6">
        <f>IF(T1980&gt;0,M1980,-999)</f>
        <v>-999</v>
      </c>
      <c r="V1980">
        <v>199701</v>
      </c>
      <c r="W1980">
        <v>1997</v>
      </c>
    </row>
    <row r="1981" spans="1:23" x14ac:dyDescent="0.25">
      <c r="A1981" s="14">
        <v>35448</v>
      </c>
      <c r="B1981" s="3">
        <v>18</v>
      </c>
      <c r="C1981" s="4">
        <v>0.91</v>
      </c>
      <c r="D1981" s="5">
        <v>-3.4</v>
      </c>
      <c r="E1981" s="5">
        <v>-0.4</v>
      </c>
      <c r="F1981" s="5">
        <v>-5.0999999999999996</v>
      </c>
      <c r="G1981" s="4">
        <v>97.1</v>
      </c>
      <c r="H1981" s="4">
        <v>94.1</v>
      </c>
      <c r="I1981" s="4">
        <v>1.1000000000000001</v>
      </c>
      <c r="J1981" s="4">
        <v>3.7</v>
      </c>
      <c r="K1981" s="4">
        <v>4.8</v>
      </c>
      <c r="L1981" s="4">
        <v>981</v>
      </c>
      <c r="M1981" s="4">
        <v>-999</v>
      </c>
      <c r="N1981" s="5">
        <v>-999</v>
      </c>
      <c r="O1981" s="5">
        <v>-999</v>
      </c>
      <c r="P1981" s="5">
        <v>-999</v>
      </c>
      <c r="Q1981" s="5">
        <v>-999</v>
      </c>
      <c r="R1981" s="15">
        <v>0.55800000000000005</v>
      </c>
      <c r="S1981" s="34">
        <f>ROUND((0.6105*(EXP((17.273*E1981)/(E1981+237.3))))*(100-H1981)/100,3)</f>
        <v>3.5000000000000003E-2</v>
      </c>
      <c r="T1981" s="6">
        <f>IF(V1981&lt;V1982,L1981,0)</f>
        <v>0</v>
      </c>
      <c r="U1981" s="6">
        <f>IF(T1981&gt;0,M1981,-999)</f>
        <v>-999</v>
      </c>
      <c r="V1981">
        <v>199701</v>
      </c>
      <c r="W1981">
        <v>1997</v>
      </c>
    </row>
    <row r="1982" spans="1:23" x14ac:dyDescent="0.25">
      <c r="A1982" s="14">
        <v>35449</v>
      </c>
      <c r="B1982" s="3">
        <v>19</v>
      </c>
      <c r="C1982" s="4">
        <v>2.73</v>
      </c>
      <c r="D1982" s="5">
        <v>-0.9</v>
      </c>
      <c r="E1982" s="5">
        <v>1.5</v>
      </c>
      <c r="F1982" s="5">
        <v>-2.1</v>
      </c>
      <c r="G1982" s="4">
        <v>88.3</v>
      </c>
      <c r="H1982" s="4">
        <v>78.3</v>
      </c>
      <c r="I1982" s="4">
        <v>0.7</v>
      </c>
      <c r="J1982" s="4">
        <v>2.7</v>
      </c>
      <c r="K1982" s="4">
        <v>4.8</v>
      </c>
      <c r="L1982" s="4">
        <v>1001</v>
      </c>
      <c r="M1982" s="4">
        <v>-999</v>
      </c>
      <c r="N1982" s="5">
        <v>-999</v>
      </c>
      <c r="O1982" s="5">
        <v>-999</v>
      </c>
      <c r="P1982" s="5">
        <v>-999</v>
      </c>
      <c r="Q1982" s="5">
        <v>-999</v>
      </c>
      <c r="R1982" s="15">
        <v>0.53300000000000003</v>
      </c>
      <c r="S1982" s="34">
        <f>ROUND((0.6105*(EXP((17.273*E1982)/(E1982+237.3))))*(100-H1982)/100,3)</f>
        <v>0.14799999999999999</v>
      </c>
      <c r="T1982" s="6">
        <f>IF(V1982&lt;V1983,L1982,0)</f>
        <v>0</v>
      </c>
      <c r="U1982" s="6">
        <f>IF(T1982&gt;0,M1982,-999)</f>
        <v>-999</v>
      </c>
      <c r="V1982">
        <v>199701</v>
      </c>
      <c r="W1982">
        <v>1997</v>
      </c>
    </row>
    <row r="1983" spans="1:23" x14ac:dyDescent="0.25">
      <c r="A1983" s="14">
        <v>35450</v>
      </c>
      <c r="B1983" s="3">
        <v>20</v>
      </c>
      <c r="C1983" s="4">
        <v>0.27</v>
      </c>
      <c r="D1983" s="5">
        <v>-1.1000000000000001</v>
      </c>
      <c r="E1983" s="5">
        <v>0.4</v>
      </c>
      <c r="F1983" s="5">
        <v>-1.7</v>
      </c>
      <c r="G1983" s="4">
        <v>91.5</v>
      </c>
      <c r="H1983" s="4">
        <v>76.8</v>
      </c>
      <c r="I1983" s="4">
        <v>0.2</v>
      </c>
      <c r="J1983" s="4">
        <v>2.2000000000000002</v>
      </c>
      <c r="K1983" s="4">
        <v>17.8</v>
      </c>
      <c r="L1983" s="4">
        <v>1101</v>
      </c>
      <c r="M1983" s="4">
        <v>-999</v>
      </c>
      <c r="N1983" s="5">
        <v>-999</v>
      </c>
      <c r="O1983" s="5">
        <v>-999</v>
      </c>
      <c r="P1983" s="5">
        <v>-999</v>
      </c>
      <c r="Q1983" s="5">
        <v>-999</v>
      </c>
      <c r="R1983" s="15">
        <v>0.48299999999999998</v>
      </c>
      <c r="S1983" s="34">
        <f>ROUND((0.6105*(EXP((17.273*E1983)/(E1983+237.3))))*(100-H1983)/100,3)</f>
        <v>0.14599999999999999</v>
      </c>
      <c r="T1983" s="6">
        <f>IF(V1983&lt;V1984,L1983,0)</f>
        <v>0</v>
      </c>
      <c r="U1983" s="6">
        <f>IF(T1983&gt;0,M1983,-999)</f>
        <v>-999</v>
      </c>
      <c r="V1983">
        <v>199701</v>
      </c>
      <c r="W1983">
        <v>1997</v>
      </c>
    </row>
    <row r="1984" spans="1:23" x14ac:dyDescent="0.25">
      <c r="A1984" s="14">
        <v>35451</v>
      </c>
      <c r="B1984" s="3">
        <v>21</v>
      </c>
      <c r="C1984" s="4">
        <v>4.9000000000000004</v>
      </c>
      <c r="D1984" s="5">
        <v>-3</v>
      </c>
      <c r="E1984" s="5">
        <v>1.7</v>
      </c>
      <c r="F1984" s="5">
        <v>-6.1</v>
      </c>
      <c r="G1984" s="4">
        <v>84.9</v>
      </c>
      <c r="H1984" s="4">
        <v>67.5</v>
      </c>
      <c r="I1984" s="4">
        <v>0.6</v>
      </c>
      <c r="J1984" s="4">
        <v>2.1</v>
      </c>
      <c r="K1984" s="4">
        <v>1</v>
      </c>
      <c r="L1984" s="4">
        <v>1068</v>
      </c>
      <c r="M1984" s="4">
        <v>-999</v>
      </c>
      <c r="N1984" s="5">
        <v>-999</v>
      </c>
      <c r="O1984" s="5">
        <v>-999</v>
      </c>
      <c r="P1984" s="5">
        <v>-999</v>
      </c>
      <c r="Q1984" s="5">
        <v>-999</v>
      </c>
      <c r="R1984" s="15">
        <v>0.46600000000000003</v>
      </c>
      <c r="S1984" s="34">
        <f>ROUND((0.6105*(EXP((17.273*E1984)/(E1984+237.3))))*(100-H1984)/100,3)</f>
        <v>0.224</v>
      </c>
      <c r="T1984" s="6">
        <f>IF(V1984&lt;V1985,L1984,0)</f>
        <v>0</v>
      </c>
      <c r="U1984" s="6">
        <f>IF(T1984&gt;0,M1984,-999)</f>
        <v>-999</v>
      </c>
      <c r="V1984">
        <v>199701</v>
      </c>
      <c r="W1984">
        <v>1997</v>
      </c>
    </row>
    <row r="1985" spans="1:23" x14ac:dyDescent="0.25">
      <c r="A1985" s="14">
        <v>35452</v>
      </c>
      <c r="B1985" s="3">
        <v>22</v>
      </c>
      <c r="C1985" s="4">
        <v>2.86</v>
      </c>
      <c r="D1985" s="5">
        <v>-5.0999999999999996</v>
      </c>
      <c r="E1985" s="5">
        <v>-1.8</v>
      </c>
      <c r="F1985" s="5">
        <v>-6</v>
      </c>
      <c r="G1985" s="4">
        <v>84.3</v>
      </c>
      <c r="H1985" s="4">
        <v>66.8</v>
      </c>
      <c r="I1985" s="4">
        <v>0.6</v>
      </c>
      <c r="J1985" s="4">
        <v>2.6</v>
      </c>
      <c r="K1985" s="4">
        <v>0.5</v>
      </c>
      <c r="L1985" s="4">
        <v>1083</v>
      </c>
      <c r="M1985" s="4">
        <v>-999</v>
      </c>
      <c r="N1985" s="5">
        <v>-999</v>
      </c>
      <c r="O1985" s="5">
        <v>-999</v>
      </c>
      <c r="P1985" s="5">
        <v>-999</v>
      </c>
      <c r="Q1985" s="5">
        <v>-999</v>
      </c>
      <c r="R1985" s="15">
        <v>0.35699999999999998</v>
      </c>
      <c r="S1985" s="34">
        <f>ROUND((0.6105*(EXP((17.273*E1985)/(E1985+237.3))))*(100-H1985)/100,3)</f>
        <v>0.17799999999999999</v>
      </c>
      <c r="T1985" s="6">
        <f>IF(V1985&lt;V1986,L1985,0)</f>
        <v>0</v>
      </c>
      <c r="U1985" s="6">
        <f>IF(T1985&gt;0,M1985,-999)</f>
        <v>-999</v>
      </c>
      <c r="V1985">
        <v>199701</v>
      </c>
      <c r="W1985">
        <v>1997</v>
      </c>
    </row>
    <row r="1986" spans="1:23" x14ac:dyDescent="0.25">
      <c r="A1986" s="14">
        <v>35453</v>
      </c>
      <c r="B1986" s="3">
        <v>23</v>
      </c>
      <c r="C1986" s="4">
        <v>2.4300000000000002</v>
      </c>
      <c r="D1986" s="5">
        <v>-7.4</v>
      </c>
      <c r="E1986" s="5">
        <v>-4.8</v>
      </c>
      <c r="F1986" s="5">
        <v>-8.8000000000000007</v>
      </c>
      <c r="G1986" s="4">
        <v>82.9</v>
      </c>
      <c r="H1986" s="4">
        <v>66.900000000000006</v>
      </c>
      <c r="I1986" s="4">
        <v>0.9</v>
      </c>
      <c r="J1986" s="4">
        <v>3.3</v>
      </c>
      <c r="K1986" s="4">
        <v>3.6</v>
      </c>
      <c r="L1986" s="4">
        <v>1093</v>
      </c>
      <c r="M1986" s="4">
        <v>-999</v>
      </c>
      <c r="N1986" s="5">
        <v>-999</v>
      </c>
      <c r="O1986" s="5">
        <v>-999</v>
      </c>
      <c r="P1986" s="5">
        <v>-999</v>
      </c>
      <c r="Q1986" s="5">
        <v>-999</v>
      </c>
      <c r="R1986" s="15">
        <v>0.28599999999999998</v>
      </c>
      <c r="S1986" s="34">
        <f>ROUND((0.6105*(EXP((17.273*E1986)/(E1986+237.3))))*(100-H1986)/100,3)</f>
        <v>0.14099999999999999</v>
      </c>
      <c r="T1986" s="6">
        <f>IF(V1986&lt;V1987,L1986,0)</f>
        <v>0</v>
      </c>
      <c r="U1986" s="6">
        <f>IF(T1986&gt;0,M1986,-999)</f>
        <v>-999</v>
      </c>
      <c r="V1986">
        <v>199701</v>
      </c>
      <c r="W1986">
        <v>1997</v>
      </c>
    </row>
    <row r="1987" spans="1:23" x14ac:dyDescent="0.25">
      <c r="A1987" s="14">
        <v>35454</v>
      </c>
      <c r="B1987" s="3">
        <v>24</v>
      </c>
      <c r="C1987" s="4">
        <v>4.75</v>
      </c>
      <c r="D1987" s="5">
        <v>-14.3</v>
      </c>
      <c r="E1987" s="5">
        <v>-9.6999999999999993</v>
      </c>
      <c r="F1987" s="5">
        <v>-17.2</v>
      </c>
      <c r="G1987" s="4">
        <v>80.3</v>
      </c>
      <c r="H1987" s="4">
        <v>65.3</v>
      </c>
      <c r="I1987" s="4">
        <v>1.7</v>
      </c>
      <c r="J1987" s="4">
        <v>3.8</v>
      </c>
      <c r="K1987" s="4">
        <v>1.7</v>
      </c>
      <c r="L1987" s="4">
        <v>1104</v>
      </c>
      <c r="M1987" s="4">
        <v>-999</v>
      </c>
      <c r="N1987" s="5">
        <v>-999</v>
      </c>
      <c r="O1987" s="5">
        <v>-999</v>
      </c>
      <c r="P1987" s="5">
        <v>-999</v>
      </c>
      <c r="Q1987" s="5">
        <v>-999</v>
      </c>
      <c r="R1987" s="15">
        <v>0.191</v>
      </c>
      <c r="S1987" s="34">
        <f>ROUND((0.6105*(EXP((17.273*E1987)/(E1987+237.3))))*(100-H1987)/100,3)</f>
        <v>0.10100000000000001</v>
      </c>
      <c r="T1987" s="6">
        <f>IF(V1987&lt;V1988,L1987,0)</f>
        <v>0</v>
      </c>
      <c r="U1987" s="6">
        <f>IF(T1987&gt;0,M1987,-999)</f>
        <v>-999</v>
      </c>
      <c r="V1987">
        <v>199701</v>
      </c>
      <c r="W1987">
        <v>1997</v>
      </c>
    </row>
    <row r="1988" spans="1:23" x14ac:dyDescent="0.25">
      <c r="A1988" s="14">
        <v>35455</v>
      </c>
      <c r="B1988" s="3">
        <v>25</v>
      </c>
      <c r="C1988" s="4">
        <v>3.99</v>
      </c>
      <c r="D1988" s="5">
        <v>-20.3</v>
      </c>
      <c r="E1988" s="5">
        <v>-16.899999999999999</v>
      </c>
      <c r="F1988" s="5">
        <v>-20.6</v>
      </c>
      <c r="G1988" s="4">
        <v>78.599999999999994</v>
      </c>
      <c r="H1988" s="4">
        <v>70.7</v>
      </c>
      <c r="I1988" s="4">
        <v>1.3</v>
      </c>
      <c r="J1988" s="4">
        <v>3.2</v>
      </c>
      <c r="K1988" s="4">
        <v>0.9</v>
      </c>
      <c r="L1988" s="4">
        <v>1085</v>
      </c>
      <c r="M1988" s="4">
        <v>-999</v>
      </c>
      <c r="N1988" s="5">
        <v>-999</v>
      </c>
      <c r="O1988" s="5">
        <v>-999</v>
      </c>
      <c r="P1988" s="5">
        <v>-999</v>
      </c>
      <c r="Q1988" s="5">
        <v>-999</v>
      </c>
      <c r="R1988" s="15">
        <v>0.115</v>
      </c>
      <c r="S1988" s="34">
        <f>ROUND((0.6105*(EXP((17.273*E1988)/(E1988+237.3))))*(100-H1988)/100,3)</f>
        <v>4.8000000000000001E-2</v>
      </c>
      <c r="T1988" s="6">
        <f>IF(V1988&lt;V1989,L1988,0)</f>
        <v>0</v>
      </c>
      <c r="U1988" s="6">
        <f>IF(T1988&gt;0,M1988,-999)</f>
        <v>-999</v>
      </c>
      <c r="V1988">
        <v>199701</v>
      </c>
      <c r="W1988">
        <v>1997</v>
      </c>
    </row>
    <row r="1989" spans="1:23" x14ac:dyDescent="0.25">
      <c r="A1989" s="14">
        <v>35456</v>
      </c>
      <c r="B1989" s="3">
        <v>26</v>
      </c>
      <c r="C1989" s="4">
        <v>7.42</v>
      </c>
      <c r="D1989" s="5">
        <v>-20.100000000000001</v>
      </c>
      <c r="E1989" s="5">
        <v>-10.4</v>
      </c>
      <c r="F1989" s="5">
        <v>-25.9</v>
      </c>
      <c r="G1989" s="4">
        <v>73</v>
      </c>
      <c r="H1989" s="4">
        <v>59</v>
      </c>
      <c r="I1989" s="4">
        <v>1.2</v>
      </c>
      <c r="J1989" s="4">
        <v>3.3</v>
      </c>
      <c r="K1989" s="4">
        <v>0</v>
      </c>
      <c r="L1989" s="4">
        <v>1073</v>
      </c>
      <c r="M1989" s="4">
        <v>-999</v>
      </c>
      <c r="N1989" s="5">
        <v>-999</v>
      </c>
      <c r="O1989" s="5">
        <v>-999</v>
      </c>
      <c r="P1989" s="5">
        <v>-999</v>
      </c>
      <c r="Q1989" s="5">
        <v>-999</v>
      </c>
      <c r="R1989" s="15">
        <v>0.16300000000000001</v>
      </c>
      <c r="S1989" s="34">
        <f>ROUND((0.6105*(EXP((17.273*E1989)/(E1989+237.3))))*(100-H1989)/100,3)</f>
        <v>0.113</v>
      </c>
      <c r="T1989" s="6">
        <f>IF(V1989&lt;V1990,L1989,0)</f>
        <v>0</v>
      </c>
      <c r="U1989" s="6">
        <f>IF(T1989&gt;0,M1989,-999)</f>
        <v>-999</v>
      </c>
      <c r="V1989">
        <v>199701</v>
      </c>
      <c r="W1989">
        <v>1997</v>
      </c>
    </row>
    <row r="1990" spans="1:23" x14ac:dyDescent="0.25">
      <c r="A1990" s="14">
        <v>35457</v>
      </c>
      <c r="B1990" s="3">
        <v>27</v>
      </c>
      <c r="C1990" s="4">
        <v>3.62</v>
      </c>
      <c r="D1990" s="5">
        <v>-13.7</v>
      </c>
      <c r="E1990" s="5">
        <v>-10.6</v>
      </c>
      <c r="F1990" s="5">
        <v>-19.5</v>
      </c>
      <c r="G1990" s="4">
        <v>65.599999999999994</v>
      </c>
      <c r="H1990" s="4">
        <v>44.6</v>
      </c>
      <c r="I1990" s="4">
        <v>1.4</v>
      </c>
      <c r="J1990" s="4">
        <v>4.4000000000000004</v>
      </c>
      <c r="K1990" s="4">
        <v>0</v>
      </c>
      <c r="L1990" s="4">
        <v>1066</v>
      </c>
      <c r="M1990" s="4">
        <v>-999</v>
      </c>
      <c r="N1990" s="5">
        <v>-999</v>
      </c>
      <c r="O1990" s="5">
        <v>-999</v>
      </c>
      <c r="P1990" s="5">
        <v>-999</v>
      </c>
      <c r="Q1990" s="5">
        <v>-999</v>
      </c>
      <c r="R1990" s="15">
        <v>0.121</v>
      </c>
      <c r="S1990" s="34">
        <f>ROUND((0.6105*(EXP((17.273*E1990)/(E1990+237.3))))*(100-H1990)/100,3)</f>
        <v>0.151</v>
      </c>
      <c r="T1990" s="6">
        <f>IF(V1990&lt;V1991,L1990,0)</f>
        <v>0</v>
      </c>
      <c r="U1990" s="6">
        <f>IF(T1990&gt;0,M1990,-999)</f>
        <v>-999</v>
      </c>
      <c r="V1990">
        <v>199701</v>
      </c>
      <c r="W1990">
        <v>1997</v>
      </c>
    </row>
    <row r="1991" spans="1:23" x14ac:dyDescent="0.25">
      <c r="A1991" s="14">
        <v>35458</v>
      </c>
      <c r="B1991" s="3">
        <v>28</v>
      </c>
      <c r="C1991" s="4">
        <v>6.65</v>
      </c>
      <c r="D1991" s="5">
        <v>-4.2</v>
      </c>
      <c r="E1991" s="5">
        <v>2.7</v>
      </c>
      <c r="F1991" s="5">
        <v>-11</v>
      </c>
      <c r="G1991" s="4">
        <v>85.5</v>
      </c>
      <c r="H1991" s="4">
        <v>67.5</v>
      </c>
      <c r="I1991" s="4">
        <v>0.9</v>
      </c>
      <c r="J1991" s="4">
        <v>3.3</v>
      </c>
      <c r="K1991" s="4">
        <v>0</v>
      </c>
      <c r="L1991" s="4">
        <v>1044</v>
      </c>
      <c r="M1991" s="4">
        <v>-999</v>
      </c>
      <c r="N1991" s="5">
        <v>-999</v>
      </c>
      <c r="O1991" s="5">
        <v>-999</v>
      </c>
      <c r="P1991" s="5">
        <v>-999</v>
      </c>
      <c r="Q1991" s="5">
        <v>-999</v>
      </c>
      <c r="R1991" s="15">
        <v>0.5</v>
      </c>
      <c r="S1991" s="34">
        <f>ROUND((0.6105*(EXP((17.273*E1991)/(E1991+237.3))))*(100-H1991)/100,3)</f>
        <v>0.24099999999999999</v>
      </c>
      <c r="T1991" s="6">
        <f>IF(V1991&lt;V1992,L1991,0)</f>
        <v>0</v>
      </c>
      <c r="U1991" s="6">
        <f>IF(T1991&gt;0,M1991,-999)</f>
        <v>-999</v>
      </c>
      <c r="V1991">
        <v>199701</v>
      </c>
      <c r="W1991">
        <v>1997</v>
      </c>
    </row>
    <row r="1992" spans="1:23" x14ac:dyDescent="0.25">
      <c r="A1992" s="14">
        <v>35459</v>
      </c>
      <c r="B1992" s="3">
        <v>29</v>
      </c>
      <c r="C1992" s="4">
        <v>3.01</v>
      </c>
      <c r="D1992" s="5">
        <v>-4.4000000000000004</v>
      </c>
      <c r="E1992" s="5">
        <v>-2.2999999999999998</v>
      </c>
      <c r="F1992" s="5">
        <v>-5.5</v>
      </c>
      <c r="G1992" s="4">
        <v>96.8</v>
      </c>
      <c r="H1992" s="4">
        <v>81.3</v>
      </c>
      <c r="I1992" s="4">
        <v>1</v>
      </c>
      <c r="J1992" s="4">
        <v>3.6</v>
      </c>
      <c r="K1992" s="4">
        <v>9.4</v>
      </c>
      <c r="L1992" s="4">
        <v>1116</v>
      </c>
      <c r="M1992" s="4">
        <v>-999</v>
      </c>
      <c r="N1992" s="5">
        <v>-999</v>
      </c>
      <c r="O1992" s="5">
        <v>-999</v>
      </c>
      <c r="P1992" s="5">
        <v>-999</v>
      </c>
      <c r="Q1992" s="5">
        <v>-999</v>
      </c>
      <c r="R1992" s="15">
        <v>0.41899999999999998</v>
      </c>
      <c r="S1992" s="34">
        <f>ROUND((0.6105*(EXP((17.273*E1992)/(E1992+237.3))))*(100-H1992)/100,3)</f>
        <v>9.6000000000000002E-2</v>
      </c>
      <c r="T1992" s="6">
        <f>IF(V1992&lt;V1993,L1992,0)</f>
        <v>0</v>
      </c>
      <c r="U1992" s="6">
        <f>IF(T1992&gt;0,M1992,-999)</f>
        <v>-999</v>
      </c>
      <c r="V1992">
        <v>199701</v>
      </c>
      <c r="W1992">
        <v>1997</v>
      </c>
    </row>
    <row r="1993" spans="1:23" x14ac:dyDescent="0.25">
      <c r="A1993" s="14">
        <v>35460</v>
      </c>
      <c r="B1993" s="3">
        <v>30</v>
      </c>
      <c r="C1993" s="4">
        <v>5.47</v>
      </c>
      <c r="D1993" s="5">
        <v>-0.8</v>
      </c>
      <c r="E1993" s="5">
        <v>2.6</v>
      </c>
      <c r="F1993" s="5">
        <v>-3.3</v>
      </c>
      <c r="G1993" s="4">
        <v>88.4</v>
      </c>
      <c r="H1993" s="4">
        <v>70.599999999999994</v>
      </c>
      <c r="I1993" s="4">
        <v>1.9</v>
      </c>
      <c r="J1993" s="4">
        <v>5.8</v>
      </c>
      <c r="K1993" s="4">
        <v>3</v>
      </c>
      <c r="L1993" s="4">
        <v>1113</v>
      </c>
      <c r="M1993" s="4">
        <v>-999</v>
      </c>
      <c r="N1993" s="5">
        <v>-999</v>
      </c>
      <c r="O1993" s="5">
        <v>-999</v>
      </c>
      <c r="P1993" s="5">
        <v>-999</v>
      </c>
      <c r="Q1993" s="5">
        <v>-999</v>
      </c>
      <c r="R1993" s="15">
        <v>0.52</v>
      </c>
      <c r="S1993" s="34">
        <f>ROUND((0.6105*(EXP((17.273*E1993)/(E1993+237.3))))*(100-H1993)/100,3)</f>
        <v>0.216</v>
      </c>
      <c r="T1993" s="6">
        <f>IF(V1993&lt;V1994,L1993,0)</f>
        <v>0</v>
      </c>
      <c r="U1993" s="6">
        <f>IF(T1993&gt;0,M1993,-999)</f>
        <v>-999</v>
      </c>
      <c r="V1993">
        <v>199701</v>
      </c>
      <c r="W1993">
        <v>1997</v>
      </c>
    </row>
    <row r="1994" spans="1:23" x14ac:dyDescent="0.25">
      <c r="A1994" s="14">
        <v>35461</v>
      </c>
      <c r="B1994" s="3">
        <v>31</v>
      </c>
      <c r="C1994" s="4">
        <v>6.43</v>
      </c>
      <c r="D1994" s="5">
        <v>-3</v>
      </c>
      <c r="E1994" s="5">
        <v>3.7</v>
      </c>
      <c r="F1994" s="5">
        <v>-7.8</v>
      </c>
      <c r="G1994" s="4">
        <v>84.6</v>
      </c>
      <c r="H1994" s="4">
        <v>56.8</v>
      </c>
      <c r="I1994" s="4">
        <v>0.7</v>
      </c>
      <c r="J1994" s="4">
        <v>2.5</v>
      </c>
      <c r="K1994" s="4">
        <v>0.3</v>
      </c>
      <c r="L1994" s="4">
        <v>1112</v>
      </c>
      <c r="M1994" s="4">
        <v>-999</v>
      </c>
      <c r="N1994" s="5">
        <v>-999</v>
      </c>
      <c r="O1994" s="5">
        <v>-999</v>
      </c>
      <c r="P1994" s="5">
        <v>-999</v>
      </c>
      <c r="Q1994" s="5">
        <v>-999</v>
      </c>
      <c r="R1994" s="15">
        <v>0.45200000000000001</v>
      </c>
      <c r="S1994" s="34">
        <f>ROUND((0.6105*(EXP((17.273*E1994)/(E1994+237.3))))*(100-H1994)/100,3)</f>
        <v>0.34399999999999997</v>
      </c>
      <c r="T1994" s="6">
        <f>IF(V1994&lt;V1995,L1994,0)</f>
        <v>1112</v>
      </c>
      <c r="U1994" s="6">
        <f>IF(T1994&gt;0,M1994,-999)</f>
        <v>-999</v>
      </c>
      <c r="V1994">
        <v>199701</v>
      </c>
      <c r="W1994">
        <v>1997</v>
      </c>
    </row>
    <row r="1995" spans="1:23" x14ac:dyDescent="0.25">
      <c r="A1995" s="14">
        <v>35462</v>
      </c>
      <c r="B1995" s="3">
        <v>32</v>
      </c>
      <c r="C1995" s="4">
        <v>4.6399999999999997</v>
      </c>
      <c r="D1995" s="5">
        <v>-4.7</v>
      </c>
      <c r="E1995" s="5">
        <v>1.8</v>
      </c>
      <c r="F1995" s="5">
        <v>-8</v>
      </c>
      <c r="G1995" s="4">
        <v>87.3</v>
      </c>
      <c r="H1995" s="4">
        <v>69</v>
      </c>
      <c r="I1995" s="4">
        <v>0.7</v>
      </c>
      <c r="J1995" s="4">
        <v>3.2</v>
      </c>
      <c r="K1995" s="4">
        <v>1.4</v>
      </c>
      <c r="L1995" s="4">
        <v>1110</v>
      </c>
      <c r="M1995" s="4">
        <v>-999</v>
      </c>
      <c r="N1995" s="5">
        <v>-999</v>
      </c>
      <c r="O1995" s="5">
        <v>-999</v>
      </c>
      <c r="P1995" s="5">
        <v>-999</v>
      </c>
      <c r="Q1995" s="5">
        <v>-999</v>
      </c>
      <c r="R1995" s="15">
        <v>0.48</v>
      </c>
      <c r="S1995" s="34">
        <f>ROUND((0.6105*(EXP((17.273*E1995)/(E1995+237.3))))*(100-H1995)/100,3)</f>
        <v>0.216</v>
      </c>
      <c r="T1995" s="6">
        <f>IF(V1995&lt;V1996,L1995,0)</f>
        <v>0</v>
      </c>
      <c r="U1995" s="6">
        <f>IF(T1995&gt;0,M1995,-999)</f>
        <v>-999</v>
      </c>
      <c r="V1995">
        <v>199702</v>
      </c>
      <c r="W1995">
        <v>1997</v>
      </c>
    </row>
    <row r="1996" spans="1:23" x14ac:dyDescent="0.25">
      <c r="A1996" s="14">
        <v>35463</v>
      </c>
      <c r="B1996" s="3">
        <v>33</v>
      </c>
      <c r="C1996" s="4">
        <v>5.7</v>
      </c>
      <c r="D1996" s="5">
        <v>-6.9</v>
      </c>
      <c r="E1996" s="5">
        <v>-1.9</v>
      </c>
      <c r="F1996" s="5">
        <v>-9.6</v>
      </c>
      <c r="G1996" s="4">
        <v>77.599999999999994</v>
      </c>
      <c r="H1996" s="4">
        <v>59.1</v>
      </c>
      <c r="I1996" s="4">
        <v>0.9</v>
      </c>
      <c r="J1996" s="4">
        <v>3.5</v>
      </c>
      <c r="K1996" s="4">
        <v>0</v>
      </c>
      <c r="L1996" s="4">
        <v>1110</v>
      </c>
      <c r="M1996" s="4">
        <v>-999</v>
      </c>
      <c r="N1996" s="5">
        <v>-999</v>
      </c>
      <c r="O1996" s="5">
        <v>-999</v>
      </c>
      <c r="P1996" s="5">
        <v>-999</v>
      </c>
      <c r="Q1996" s="5">
        <v>-999</v>
      </c>
      <c r="R1996" s="15">
        <v>0.314</v>
      </c>
      <c r="S1996" s="34">
        <f>ROUND((0.6105*(EXP((17.273*E1996)/(E1996+237.3))))*(100-H1996)/100,3)</f>
        <v>0.217</v>
      </c>
      <c r="T1996" s="6">
        <f>IF(V1996&lt;V1997,L1996,0)</f>
        <v>0</v>
      </c>
      <c r="U1996" s="6">
        <f>IF(T1996&gt;0,M1996,-999)</f>
        <v>-999</v>
      </c>
      <c r="V1996">
        <v>199702</v>
      </c>
      <c r="W1996">
        <v>1997</v>
      </c>
    </row>
    <row r="1997" spans="1:23" x14ac:dyDescent="0.25">
      <c r="A1997" s="14">
        <v>35464</v>
      </c>
      <c r="B1997" s="3">
        <v>34</v>
      </c>
      <c r="C1997" s="4">
        <v>8.57</v>
      </c>
      <c r="D1997" s="5">
        <v>-8.9</v>
      </c>
      <c r="E1997" s="5">
        <v>-0.5</v>
      </c>
      <c r="F1997" s="5">
        <v>-13.9</v>
      </c>
      <c r="G1997" s="4">
        <v>72.400000000000006</v>
      </c>
      <c r="H1997" s="4">
        <v>37.299999999999997</v>
      </c>
      <c r="I1997" s="4">
        <v>1.1000000000000001</v>
      </c>
      <c r="J1997" s="4">
        <v>3</v>
      </c>
      <c r="K1997" s="4">
        <v>0</v>
      </c>
      <c r="L1997" s="4">
        <v>1070</v>
      </c>
      <c r="M1997" s="4">
        <v>-999</v>
      </c>
      <c r="N1997" s="5">
        <v>-999</v>
      </c>
      <c r="O1997" s="5">
        <v>-999</v>
      </c>
      <c r="P1997" s="5">
        <v>-999</v>
      </c>
      <c r="Q1997" s="5">
        <v>-999</v>
      </c>
      <c r="R1997" s="15">
        <v>0.22</v>
      </c>
      <c r="S1997" s="34">
        <f>ROUND((0.6105*(EXP((17.273*E1997)/(E1997+237.3))))*(100-H1997)/100,3)</f>
        <v>0.36899999999999999</v>
      </c>
      <c r="T1997" s="6">
        <f>IF(V1997&lt;V1998,L1997,0)</f>
        <v>0</v>
      </c>
      <c r="U1997" s="6">
        <f>IF(T1997&gt;0,M1997,-999)</f>
        <v>-999</v>
      </c>
      <c r="V1997">
        <v>199702</v>
      </c>
      <c r="W1997">
        <v>1997</v>
      </c>
    </row>
    <row r="1998" spans="1:23" x14ac:dyDescent="0.25">
      <c r="A1998" s="14">
        <v>35465</v>
      </c>
      <c r="B1998" s="3">
        <v>35</v>
      </c>
      <c r="C1998" s="4">
        <v>8.8000000000000007</v>
      </c>
      <c r="D1998" s="5">
        <v>-9.6</v>
      </c>
      <c r="E1998" s="5">
        <v>1.3</v>
      </c>
      <c r="F1998" s="5">
        <v>-15</v>
      </c>
      <c r="G1998" s="4">
        <v>70.5</v>
      </c>
      <c r="H1998" s="4">
        <v>23.8</v>
      </c>
      <c r="I1998" s="4">
        <v>0.8</v>
      </c>
      <c r="J1998" s="4">
        <v>2.2000000000000002</v>
      </c>
      <c r="K1998" s="4">
        <v>0</v>
      </c>
      <c r="L1998" s="4">
        <v>1075</v>
      </c>
      <c r="M1998" s="4">
        <v>-999</v>
      </c>
      <c r="N1998" s="5">
        <v>-999</v>
      </c>
      <c r="O1998" s="5">
        <v>-999</v>
      </c>
      <c r="P1998" s="5">
        <v>-999</v>
      </c>
      <c r="Q1998" s="5">
        <v>-999</v>
      </c>
      <c r="R1998" s="15">
        <v>0.16</v>
      </c>
      <c r="S1998" s="34">
        <f>ROUND((0.6105*(EXP((17.273*E1998)/(E1998+237.3))))*(100-H1998)/100,3)</f>
        <v>0.51100000000000001</v>
      </c>
      <c r="T1998" s="6">
        <f>IF(V1998&lt;V1999,L1998,0)</f>
        <v>0</v>
      </c>
      <c r="U1998" s="6">
        <f>IF(T1998&gt;0,M1998,-999)</f>
        <v>-999</v>
      </c>
      <c r="V1998">
        <v>199702</v>
      </c>
      <c r="W1998">
        <v>1997</v>
      </c>
    </row>
    <row r="1999" spans="1:23" x14ac:dyDescent="0.25">
      <c r="A1999" s="14">
        <v>35466</v>
      </c>
      <c r="B1999" s="3">
        <v>36</v>
      </c>
      <c r="C1999" s="4">
        <v>9</v>
      </c>
      <c r="D1999" s="5">
        <v>-9.8000000000000007</v>
      </c>
      <c r="E1999" s="5">
        <v>1.7</v>
      </c>
      <c r="F1999" s="5">
        <v>-15.9</v>
      </c>
      <c r="G1999" s="4">
        <v>71.099999999999994</v>
      </c>
      <c r="H1999" s="4">
        <v>20.6</v>
      </c>
      <c r="I1999" s="4">
        <v>0.7</v>
      </c>
      <c r="J1999" s="4">
        <v>1.8</v>
      </c>
      <c r="K1999" s="4">
        <v>0</v>
      </c>
      <c r="L1999" s="4">
        <v>1075</v>
      </c>
      <c r="M1999" s="4">
        <v>-999</v>
      </c>
      <c r="N1999" s="5">
        <v>-999</v>
      </c>
      <c r="O1999" s="5">
        <v>-999</v>
      </c>
      <c r="P1999" s="5">
        <v>-999</v>
      </c>
      <c r="Q1999" s="5">
        <v>-999</v>
      </c>
      <c r="R1999" s="15">
        <v>0.14199999999999999</v>
      </c>
      <c r="S1999" s="34">
        <f>ROUND((0.6105*(EXP((17.273*E1999)/(E1999+237.3))))*(100-H1999)/100,3)</f>
        <v>0.54800000000000004</v>
      </c>
      <c r="T1999" s="6">
        <f>IF(V1999&lt;V2000,L1999,0)</f>
        <v>0</v>
      </c>
      <c r="U1999" s="6">
        <f>IF(T1999&gt;0,M1999,-999)</f>
        <v>-999</v>
      </c>
      <c r="V1999">
        <v>199702</v>
      </c>
      <c r="W1999">
        <v>1997</v>
      </c>
    </row>
    <row r="2000" spans="1:23" x14ac:dyDescent="0.25">
      <c r="A2000" s="14">
        <v>35467</v>
      </c>
      <c r="B2000" s="3">
        <v>37</v>
      </c>
      <c r="C2000" s="4">
        <v>9.1199999999999992</v>
      </c>
      <c r="D2000" s="5">
        <v>-9.4</v>
      </c>
      <c r="E2000" s="5">
        <v>-0.6</v>
      </c>
      <c r="F2000" s="5">
        <v>-14.3</v>
      </c>
      <c r="G2000" s="4">
        <v>69.400000000000006</v>
      </c>
      <c r="H2000" s="4">
        <v>31.1</v>
      </c>
      <c r="I2000" s="4">
        <v>1</v>
      </c>
      <c r="J2000" s="4">
        <v>3.7</v>
      </c>
      <c r="K2000" s="4">
        <v>0</v>
      </c>
      <c r="L2000" s="4">
        <v>1072</v>
      </c>
      <c r="M2000" s="4">
        <v>-999</v>
      </c>
      <c r="N2000" s="5">
        <v>-999</v>
      </c>
      <c r="O2000" s="5">
        <v>-999</v>
      </c>
      <c r="P2000" s="5">
        <v>-999</v>
      </c>
      <c r="Q2000" s="5">
        <v>-999</v>
      </c>
      <c r="R2000" s="15">
        <v>0.182</v>
      </c>
      <c r="S2000" s="34">
        <f>ROUND((0.6105*(EXP((17.273*E2000)/(E2000+237.3))))*(100-H2000)/100,3)</f>
        <v>0.40300000000000002</v>
      </c>
      <c r="T2000" s="6">
        <f>IF(V2000&lt;V2001,L2000,0)</f>
        <v>0</v>
      </c>
      <c r="U2000" s="6">
        <f>IF(T2000&gt;0,M2000,-999)</f>
        <v>-999</v>
      </c>
      <c r="V2000">
        <v>199702</v>
      </c>
      <c r="W2000">
        <v>1997</v>
      </c>
    </row>
    <row r="2001" spans="1:23" x14ac:dyDescent="0.25">
      <c r="A2001" s="14">
        <v>35468</v>
      </c>
      <c r="B2001" s="3">
        <v>38</v>
      </c>
      <c r="C2001" s="4">
        <v>9.42</v>
      </c>
      <c r="D2001" s="5">
        <v>-9.6999999999999993</v>
      </c>
      <c r="E2001" s="5">
        <v>-1.7</v>
      </c>
      <c r="F2001" s="5">
        <v>-14.2</v>
      </c>
      <c r="G2001" s="4">
        <v>69.5</v>
      </c>
      <c r="H2001" s="4">
        <v>36</v>
      </c>
      <c r="I2001" s="4">
        <v>1.1000000000000001</v>
      </c>
      <c r="J2001" s="4">
        <v>3.4</v>
      </c>
      <c r="K2001" s="4">
        <v>0</v>
      </c>
      <c r="L2001" s="4">
        <v>1071</v>
      </c>
      <c r="M2001" s="4">
        <v>-999</v>
      </c>
      <c r="N2001" s="5">
        <v>-999</v>
      </c>
      <c r="O2001" s="5">
        <v>-999</v>
      </c>
      <c r="P2001" s="5">
        <v>-999</v>
      </c>
      <c r="Q2001" s="5">
        <v>-999</v>
      </c>
      <c r="R2001" s="15">
        <v>0.19400000000000001</v>
      </c>
      <c r="S2001" s="34">
        <f>ROUND((0.6105*(EXP((17.273*E2001)/(E2001+237.3))))*(100-H2001)/100,3)</f>
        <v>0.34499999999999997</v>
      </c>
      <c r="T2001" s="6">
        <f>IF(V2001&lt;V2002,L2001,0)</f>
        <v>0</v>
      </c>
      <c r="U2001" s="6">
        <f>IF(T2001&gt;0,M2001,-999)</f>
        <v>-999</v>
      </c>
      <c r="V2001">
        <v>199702</v>
      </c>
      <c r="W2001">
        <v>1997</v>
      </c>
    </row>
    <row r="2002" spans="1:23" x14ac:dyDescent="0.25">
      <c r="A2002" s="14">
        <v>35469</v>
      </c>
      <c r="B2002" s="3">
        <v>39</v>
      </c>
      <c r="C2002" s="4">
        <v>8.9499999999999993</v>
      </c>
      <c r="D2002" s="5">
        <v>-9.9</v>
      </c>
      <c r="E2002" s="5">
        <v>0.9</v>
      </c>
      <c r="F2002" s="5">
        <v>-16.5</v>
      </c>
      <c r="G2002" s="4">
        <v>74.099999999999994</v>
      </c>
      <c r="H2002" s="4">
        <v>33.9</v>
      </c>
      <c r="I2002" s="4">
        <v>0.9</v>
      </c>
      <c r="J2002" s="4">
        <v>3.4</v>
      </c>
      <c r="K2002" s="4">
        <v>0</v>
      </c>
      <c r="L2002" s="4">
        <v>1071</v>
      </c>
      <c r="M2002" s="4">
        <v>-999</v>
      </c>
      <c r="N2002" s="5">
        <v>-999</v>
      </c>
      <c r="O2002" s="5">
        <v>-999</v>
      </c>
      <c r="P2002" s="5">
        <v>-999</v>
      </c>
      <c r="Q2002" s="5">
        <v>-999</v>
      </c>
      <c r="R2002" s="15">
        <v>0.221</v>
      </c>
      <c r="S2002" s="34">
        <f>ROUND((0.6105*(EXP((17.273*E2002)/(E2002+237.3))))*(100-H2002)/100,3)</f>
        <v>0.43099999999999999</v>
      </c>
      <c r="T2002" s="6">
        <f>IF(V2002&lt;V2003,L2002,0)</f>
        <v>0</v>
      </c>
      <c r="U2002" s="6">
        <f>IF(T2002&gt;0,M2002,-999)</f>
        <v>-999</v>
      </c>
      <c r="V2002">
        <v>199702</v>
      </c>
      <c r="W2002">
        <v>1997</v>
      </c>
    </row>
    <row r="2003" spans="1:23" x14ac:dyDescent="0.25">
      <c r="A2003" s="14">
        <v>35470</v>
      </c>
      <c r="B2003" s="3">
        <v>40</v>
      </c>
      <c r="C2003" s="4">
        <v>8.1199999999999992</v>
      </c>
      <c r="D2003" s="5">
        <v>-8.6999999999999993</v>
      </c>
      <c r="E2003" s="5">
        <v>-1.5</v>
      </c>
      <c r="F2003" s="5">
        <v>-14.9</v>
      </c>
      <c r="G2003" s="4">
        <v>74.900000000000006</v>
      </c>
      <c r="H2003" s="4">
        <v>51.2</v>
      </c>
      <c r="I2003" s="4">
        <v>0.9</v>
      </c>
      <c r="J2003" s="4">
        <v>3.2</v>
      </c>
      <c r="K2003" s="4">
        <v>0</v>
      </c>
      <c r="L2003" s="4">
        <v>1071</v>
      </c>
      <c r="M2003" s="4">
        <v>-999</v>
      </c>
      <c r="N2003" s="5">
        <v>-999</v>
      </c>
      <c r="O2003" s="5">
        <v>-999</v>
      </c>
      <c r="P2003" s="5">
        <v>-999</v>
      </c>
      <c r="Q2003" s="5">
        <v>-999</v>
      </c>
      <c r="R2003" s="15">
        <v>0.28000000000000003</v>
      </c>
      <c r="S2003" s="34">
        <f>ROUND((0.6105*(EXP((17.273*E2003)/(E2003+237.3))))*(100-H2003)/100,3)</f>
        <v>0.26700000000000002</v>
      </c>
      <c r="T2003" s="6">
        <f>IF(V2003&lt;V2004,L2003,0)</f>
        <v>0</v>
      </c>
      <c r="U2003" s="6">
        <f>IF(T2003&gt;0,M2003,-999)</f>
        <v>-999</v>
      </c>
      <c r="V2003">
        <v>199702</v>
      </c>
      <c r="W2003">
        <v>1997</v>
      </c>
    </row>
    <row r="2004" spans="1:23" x14ac:dyDescent="0.25">
      <c r="A2004" s="14">
        <v>35471</v>
      </c>
      <c r="B2004" s="3">
        <v>41</v>
      </c>
      <c r="C2004" s="4">
        <v>7.39</v>
      </c>
      <c r="D2004" s="5">
        <v>-6.1</v>
      </c>
      <c r="E2004" s="5">
        <v>0.1</v>
      </c>
      <c r="F2004" s="5">
        <v>-9.5</v>
      </c>
      <c r="G2004" s="4">
        <v>71.8</v>
      </c>
      <c r="H2004" s="4">
        <v>45.9</v>
      </c>
      <c r="I2004" s="4">
        <v>0.8</v>
      </c>
      <c r="J2004" s="4">
        <v>2.8</v>
      </c>
      <c r="K2004" s="4">
        <v>0</v>
      </c>
      <c r="L2004" s="4">
        <v>1071</v>
      </c>
      <c r="M2004" s="4">
        <v>-999</v>
      </c>
      <c r="N2004" s="5">
        <v>-999</v>
      </c>
      <c r="O2004" s="5">
        <v>-999</v>
      </c>
      <c r="P2004" s="5">
        <v>-999</v>
      </c>
      <c r="Q2004" s="5">
        <v>-999</v>
      </c>
      <c r="R2004" s="15">
        <v>0.28199999999999997</v>
      </c>
      <c r="S2004" s="34">
        <f>ROUND((0.6105*(EXP((17.273*E2004)/(E2004+237.3))))*(100-H2004)/100,3)</f>
        <v>0.33300000000000002</v>
      </c>
      <c r="T2004" s="6">
        <f>IF(V2004&lt;V2005,L2004,0)</f>
        <v>0</v>
      </c>
      <c r="U2004" s="6">
        <f>IF(T2004&gt;0,M2004,-999)</f>
        <v>-999</v>
      </c>
      <c r="V2004">
        <v>199702</v>
      </c>
      <c r="W2004">
        <v>1997</v>
      </c>
    </row>
    <row r="2005" spans="1:23" x14ac:dyDescent="0.25">
      <c r="A2005" s="14">
        <v>35472</v>
      </c>
      <c r="B2005" s="3">
        <v>42</v>
      </c>
      <c r="C2005" s="4">
        <v>4.04</v>
      </c>
      <c r="D2005" s="5">
        <v>-7.4</v>
      </c>
      <c r="E2005" s="5">
        <v>-4.9000000000000004</v>
      </c>
      <c r="F2005" s="5">
        <v>-11.3</v>
      </c>
      <c r="G2005" s="4">
        <v>82.2</v>
      </c>
      <c r="H2005" s="4">
        <v>70.3</v>
      </c>
      <c r="I2005" s="4">
        <v>1.2</v>
      </c>
      <c r="J2005" s="4">
        <v>5.3</v>
      </c>
      <c r="K2005" s="4">
        <v>12.7</v>
      </c>
      <c r="L2005" s="4">
        <v>1197</v>
      </c>
      <c r="M2005" s="4">
        <v>-999</v>
      </c>
      <c r="N2005" s="5">
        <v>-999</v>
      </c>
      <c r="O2005" s="5">
        <v>-999</v>
      </c>
      <c r="P2005" s="5">
        <v>-999</v>
      </c>
      <c r="Q2005" s="5">
        <v>-999</v>
      </c>
      <c r="R2005" s="15">
        <v>0.29799999999999999</v>
      </c>
      <c r="S2005" s="34">
        <f>ROUND((0.6105*(EXP((17.273*E2005)/(E2005+237.3))))*(100-H2005)/100,3)</f>
        <v>0.126</v>
      </c>
      <c r="T2005" s="6">
        <f>IF(V2005&lt;V2006,L2005,0)</f>
        <v>0</v>
      </c>
      <c r="U2005" s="6">
        <f>IF(T2005&gt;0,M2005,-999)</f>
        <v>-999</v>
      </c>
      <c r="V2005">
        <v>199702</v>
      </c>
      <c r="W2005">
        <v>1997</v>
      </c>
    </row>
    <row r="2006" spans="1:23" x14ac:dyDescent="0.25">
      <c r="A2006" s="14">
        <v>35473</v>
      </c>
      <c r="B2006" s="3">
        <v>43</v>
      </c>
      <c r="C2006" s="4">
        <v>1.43</v>
      </c>
      <c r="D2006" s="5">
        <v>-5</v>
      </c>
      <c r="E2006" s="5">
        <v>-1.9</v>
      </c>
      <c r="F2006" s="5">
        <v>-7</v>
      </c>
      <c r="G2006" s="4">
        <v>81.900000000000006</v>
      </c>
      <c r="H2006" s="4">
        <v>74.5</v>
      </c>
      <c r="I2006" s="4">
        <v>1</v>
      </c>
      <c r="J2006" s="4">
        <v>3.4</v>
      </c>
      <c r="K2006" s="4">
        <v>3.3</v>
      </c>
      <c r="L2006" s="4">
        <v>1198</v>
      </c>
      <c r="M2006" s="4">
        <v>-999</v>
      </c>
      <c r="N2006" s="5">
        <v>-999</v>
      </c>
      <c r="O2006" s="5">
        <v>-999</v>
      </c>
      <c r="P2006" s="5">
        <v>-999</v>
      </c>
      <c r="Q2006" s="5">
        <v>-999</v>
      </c>
      <c r="R2006" s="15">
        <v>0.39600000000000002</v>
      </c>
      <c r="S2006" s="34">
        <f>ROUND((0.6105*(EXP((17.273*E2006)/(E2006+237.3))))*(100-H2006)/100,3)</f>
        <v>0.13500000000000001</v>
      </c>
      <c r="T2006" s="6">
        <f>IF(V2006&lt;V2007,L2006,0)</f>
        <v>0</v>
      </c>
      <c r="U2006" s="6">
        <f>IF(T2006&gt;0,M2006,-999)</f>
        <v>-999</v>
      </c>
      <c r="V2006">
        <v>199702</v>
      </c>
      <c r="W2006">
        <v>1997</v>
      </c>
    </row>
    <row r="2007" spans="1:23" x14ac:dyDescent="0.25">
      <c r="A2007" s="14">
        <v>35474</v>
      </c>
      <c r="B2007" s="3">
        <v>44</v>
      </c>
      <c r="C2007" s="4">
        <v>1.69</v>
      </c>
      <c r="D2007" s="5">
        <v>-3.4</v>
      </c>
      <c r="E2007" s="5">
        <v>-1.5</v>
      </c>
      <c r="F2007" s="5">
        <v>-4.9000000000000004</v>
      </c>
      <c r="G2007" s="4">
        <v>83.9</v>
      </c>
      <c r="H2007" s="4">
        <v>73.099999999999994</v>
      </c>
      <c r="I2007" s="4">
        <v>1.1000000000000001</v>
      </c>
      <c r="J2007" s="4">
        <v>3</v>
      </c>
      <c r="K2007" s="4">
        <v>0.9</v>
      </c>
      <c r="L2007" s="4">
        <v>1169</v>
      </c>
      <c r="M2007" s="4">
        <v>-999</v>
      </c>
      <c r="N2007" s="5">
        <v>-999</v>
      </c>
      <c r="O2007" s="5">
        <v>-999</v>
      </c>
      <c r="P2007" s="5">
        <v>-999</v>
      </c>
      <c r="Q2007" s="5">
        <v>-999</v>
      </c>
      <c r="R2007" s="15">
        <v>0.4</v>
      </c>
      <c r="S2007" s="34">
        <f>ROUND((0.6105*(EXP((17.273*E2007)/(E2007+237.3))))*(100-H2007)/100,3)</f>
        <v>0.14699999999999999</v>
      </c>
      <c r="T2007" s="6">
        <f>IF(V2007&lt;V2008,L2007,0)</f>
        <v>0</v>
      </c>
      <c r="U2007" s="6">
        <f>IF(T2007&gt;0,M2007,-999)</f>
        <v>-999</v>
      </c>
      <c r="V2007">
        <v>199702</v>
      </c>
      <c r="W2007">
        <v>1997</v>
      </c>
    </row>
    <row r="2008" spans="1:23" x14ac:dyDescent="0.25">
      <c r="A2008" s="14">
        <v>35475</v>
      </c>
      <c r="B2008" s="3">
        <v>45</v>
      </c>
      <c r="C2008" s="4">
        <v>0.3</v>
      </c>
      <c r="D2008" s="5">
        <v>-1.1000000000000001</v>
      </c>
      <c r="E2008" s="5">
        <v>0</v>
      </c>
      <c r="F2008" s="5">
        <v>-1.7</v>
      </c>
      <c r="G2008" s="4">
        <v>100.8</v>
      </c>
      <c r="H2008" s="4">
        <v>97.3</v>
      </c>
      <c r="I2008" s="4">
        <v>1.1000000000000001</v>
      </c>
      <c r="J2008" s="4">
        <v>3.2</v>
      </c>
      <c r="K2008" s="4">
        <v>21.6</v>
      </c>
      <c r="L2008" s="4">
        <v>1299</v>
      </c>
      <c r="M2008" s="4">
        <v>-999</v>
      </c>
      <c r="N2008" s="5">
        <v>-999</v>
      </c>
      <c r="O2008" s="5">
        <v>-999</v>
      </c>
      <c r="P2008" s="5">
        <v>-999</v>
      </c>
      <c r="Q2008" s="5">
        <v>-999</v>
      </c>
      <c r="R2008" s="15">
        <v>0.59399999999999997</v>
      </c>
      <c r="S2008" s="34">
        <f>ROUND((0.6105*(EXP((17.273*E2008)/(E2008+237.3))))*(100-H2008)/100,3)</f>
        <v>1.6E-2</v>
      </c>
      <c r="T2008" s="6">
        <f>IF(V2008&lt;V2009,L2008,0)</f>
        <v>0</v>
      </c>
      <c r="U2008" s="6">
        <f>IF(T2008&gt;0,M2008,-999)</f>
        <v>-999</v>
      </c>
      <c r="V2008">
        <v>199702</v>
      </c>
      <c r="W2008">
        <v>1997</v>
      </c>
    </row>
    <row r="2009" spans="1:23" x14ac:dyDescent="0.25">
      <c r="A2009" s="14">
        <v>35476</v>
      </c>
      <c r="B2009" s="3">
        <v>46</v>
      </c>
      <c r="C2009" s="4">
        <v>3.04</v>
      </c>
      <c r="D2009" s="5">
        <v>0.6</v>
      </c>
      <c r="E2009" s="5">
        <v>3.1</v>
      </c>
      <c r="F2009" s="5">
        <v>-1.2</v>
      </c>
      <c r="G2009" s="4">
        <v>102.5</v>
      </c>
      <c r="H2009" s="4">
        <v>98.7</v>
      </c>
      <c r="I2009" s="4">
        <v>0.6</v>
      </c>
      <c r="J2009" s="4">
        <v>1.8</v>
      </c>
      <c r="K2009" s="4">
        <v>5.7</v>
      </c>
      <c r="L2009" s="4">
        <v>1282</v>
      </c>
      <c r="M2009" s="4">
        <v>-999</v>
      </c>
      <c r="N2009" s="5">
        <v>-999</v>
      </c>
      <c r="O2009" s="5">
        <v>-999</v>
      </c>
      <c r="P2009" s="5">
        <v>-999</v>
      </c>
      <c r="Q2009" s="5">
        <v>-999</v>
      </c>
      <c r="R2009" s="15">
        <v>0.753</v>
      </c>
      <c r="S2009" s="34">
        <f>ROUND((0.6105*(EXP((17.273*E2009)/(E2009+237.3))))*(100-H2009)/100,3)</f>
        <v>0.01</v>
      </c>
      <c r="T2009" s="6">
        <f>IF(V2009&lt;V2010,L2009,0)</f>
        <v>0</v>
      </c>
      <c r="U2009" s="6">
        <f>IF(T2009&gt;0,M2009,-999)</f>
        <v>-999</v>
      </c>
      <c r="V2009">
        <v>199702</v>
      </c>
      <c r="W2009">
        <v>1997</v>
      </c>
    </row>
    <row r="2010" spans="1:23" x14ac:dyDescent="0.25">
      <c r="A2010" s="14">
        <v>35477</v>
      </c>
      <c r="B2010" s="3">
        <v>47</v>
      </c>
      <c r="C2010" s="4">
        <v>6.75</v>
      </c>
      <c r="D2010" s="5">
        <v>-0.4</v>
      </c>
      <c r="E2010" s="5">
        <v>3.7</v>
      </c>
      <c r="F2010" s="5">
        <v>-3</v>
      </c>
      <c r="G2010" s="4">
        <v>100.5</v>
      </c>
      <c r="H2010" s="4">
        <v>82.4</v>
      </c>
      <c r="I2010" s="4">
        <v>1</v>
      </c>
      <c r="J2010" s="4">
        <v>3.7</v>
      </c>
      <c r="K2010" s="4">
        <v>0.8</v>
      </c>
      <c r="L2010" s="4">
        <v>1282</v>
      </c>
      <c r="M2010" s="4">
        <v>-999</v>
      </c>
      <c r="N2010" s="5">
        <v>-999</v>
      </c>
      <c r="O2010" s="5">
        <v>-999</v>
      </c>
      <c r="P2010" s="5">
        <v>-999</v>
      </c>
      <c r="Q2010" s="5">
        <v>-999</v>
      </c>
      <c r="R2010" s="15">
        <v>0.65600000000000003</v>
      </c>
      <c r="S2010" s="34">
        <f>ROUND((0.6105*(EXP((17.273*E2010)/(E2010+237.3))))*(100-H2010)/100,3)</f>
        <v>0.14000000000000001</v>
      </c>
      <c r="T2010" s="6">
        <f>IF(V2010&lt;V2011,L2010,0)</f>
        <v>0</v>
      </c>
      <c r="U2010" s="6">
        <f>IF(T2010&gt;0,M2010,-999)</f>
        <v>-999</v>
      </c>
      <c r="V2010">
        <v>199702</v>
      </c>
      <c r="W2010">
        <v>1997</v>
      </c>
    </row>
    <row r="2011" spans="1:23" x14ac:dyDescent="0.25">
      <c r="A2011" s="14">
        <v>35478</v>
      </c>
      <c r="B2011" s="3">
        <v>48</v>
      </c>
      <c r="C2011" s="4">
        <v>2.9</v>
      </c>
      <c r="D2011" s="5">
        <v>-1.1000000000000001</v>
      </c>
      <c r="E2011" s="5">
        <v>1.1000000000000001</v>
      </c>
      <c r="F2011" s="5">
        <v>-2.8</v>
      </c>
      <c r="G2011" s="4">
        <v>84.1</v>
      </c>
      <c r="H2011" s="4">
        <v>66.3</v>
      </c>
      <c r="I2011" s="4">
        <v>1.5</v>
      </c>
      <c r="J2011" s="4">
        <v>3.6</v>
      </c>
      <c r="K2011" s="4">
        <v>2.2999999999999998</v>
      </c>
      <c r="L2011" s="4">
        <v>1269</v>
      </c>
      <c r="M2011" s="4">
        <v>-999</v>
      </c>
      <c r="N2011" s="5">
        <v>-999</v>
      </c>
      <c r="O2011" s="5">
        <v>-999</v>
      </c>
      <c r="P2011" s="5">
        <v>-999</v>
      </c>
      <c r="Q2011" s="5">
        <v>-999</v>
      </c>
      <c r="R2011" s="15">
        <v>0.438</v>
      </c>
      <c r="S2011" s="34">
        <f>ROUND((0.6105*(EXP((17.273*E2011)/(E2011+237.3))))*(100-H2011)/100,3)</f>
        <v>0.223</v>
      </c>
      <c r="T2011" s="6">
        <f>IF(V2011&lt;V2012,L2011,0)</f>
        <v>0</v>
      </c>
      <c r="U2011" s="6">
        <f>IF(T2011&gt;0,M2011,-999)</f>
        <v>-999</v>
      </c>
      <c r="V2011">
        <v>199702</v>
      </c>
      <c r="W2011">
        <v>1997</v>
      </c>
    </row>
    <row r="2012" spans="1:23" x14ac:dyDescent="0.25">
      <c r="A2012" s="14">
        <v>35479</v>
      </c>
      <c r="B2012" s="3">
        <v>49</v>
      </c>
      <c r="C2012" s="4">
        <v>5.63</v>
      </c>
      <c r="D2012" s="5">
        <v>-2.9</v>
      </c>
      <c r="E2012" s="5">
        <v>0.3</v>
      </c>
      <c r="F2012" s="5">
        <v>-7</v>
      </c>
      <c r="G2012" s="4">
        <v>69.599999999999994</v>
      </c>
      <c r="H2012" s="4">
        <v>44.4</v>
      </c>
      <c r="I2012" s="4">
        <v>2.2000000000000002</v>
      </c>
      <c r="J2012" s="4">
        <v>6.7</v>
      </c>
      <c r="K2012" s="4">
        <v>0</v>
      </c>
      <c r="L2012" s="4">
        <v>1269</v>
      </c>
      <c r="M2012" s="4">
        <v>-999</v>
      </c>
      <c r="N2012" s="5">
        <v>-999</v>
      </c>
      <c r="O2012" s="5">
        <v>-999</v>
      </c>
      <c r="P2012" s="5">
        <v>-999</v>
      </c>
      <c r="Q2012" s="5">
        <v>-999</v>
      </c>
      <c r="R2012" s="15">
        <v>0.27700000000000002</v>
      </c>
      <c r="S2012" s="34">
        <f>ROUND((0.6105*(EXP((17.273*E2012)/(E2012+237.3))))*(100-H2012)/100,3)</f>
        <v>0.34699999999999998</v>
      </c>
      <c r="T2012" s="6">
        <f>IF(V2012&lt;V2013,L2012,0)</f>
        <v>0</v>
      </c>
      <c r="U2012" s="6">
        <f>IF(T2012&gt;0,M2012,-999)</f>
        <v>-999</v>
      </c>
      <c r="V2012">
        <v>199702</v>
      </c>
      <c r="W2012">
        <v>1997</v>
      </c>
    </row>
    <row r="2013" spans="1:23" x14ac:dyDescent="0.25">
      <c r="A2013" s="14">
        <v>35480</v>
      </c>
      <c r="B2013" s="3">
        <v>50</v>
      </c>
      <c r="C2013" s="4">
        <v>6.42</v>
      </c>
      <c r="D2013" s="5">
        <v>-3</v>
      </c>
      <c r="E2013" s="5">
        <v>0.3</v>
      </c>
      <c r="F2013" s="5">
        <v>-4.8</v>
      </c>
      <c r="G2013" s="4">
        <v>73</v>
      </c>
      <c r="H2013" s="4">
        <v>55.9</v>
      </c>
      <c r="I2013" s="4">
        <v>1.4</v>
      </c>
      <c r="J2013" s="4">
        <v>3.7</v>
      </c>
      <c r="K2013" s="4">
        <v>3</v>
      </c>
      <c r="L2013" s="4">
        <v>1270</v>
      </c>
      <c r="M2013" s="4">
        <v>-999</v>
      </c>
      <c r="N2013" s="5">
        <v>-999</v>
      </c>
      <c r="O2013" s="5">
        <v>-999</v>
      </c>
      <c r="P2013" s="5">
        <v>-999</v>
      </c>
      <c r="Q2013" s="5">
        <v>-999</v>
      </c>
      <c r="R2013" s="15">
        <v>0.34899999999999998</v>
      </c>
      <c r="S2013" s="34">
        <f>ROUND((0.6105*(EXP((17.273*E2013)/(E2013+237.3))))*(100-H2013)/100,3)</f>
        <v>0.27500000000000002</v>
      </c>
      <c r="T2013" s="6">
        <f>IF(V2013&lt;V2014,L2013,0)</f>
        <v>0</v>
      </c>
      <c r="U2013" s="6">
        <f>IF(T2013&gt;0,M2013,-999)</f>
        <v>-999</v>
      </c>
      <c r="V2013">
        <v>199702</v>
      </c>
      <c r="W2013">
        <v>1997</v>
      </c>
    </row>
    <row r="2014" spans="1:23" x14ac:dyDescent="0.25">
      <c r="A2014" s="14">
        <v>35481</v>
      </c>
      <c r="B2014" s="3">
        <v>51</v>
      </c>
      <c r="C2014" s="4">
        <v>10.34</v>
      </c>
      <c r="D2014" s="5">
        <v>-4.2</v>
      </c>
      <c r="E2014" s="5">
        <v>0.2</v>
      </c>
      <c r="F2014" s="5">
        <v>-8.5</v>
      </c>
      <c r="G2014" s="4">
        <v>68.8</v>
      </c>
      <c r="H2014" s="4">
        <v>43.6</v>
      </c>
      <c r="I2014" s="4">
        <v>1.4</v>
      </c>
      <c r="J2014" s="4">
        <v>3.6</v>
      </c>
      <c r="K2014" s="4">
        <v>0.9</v>
      </c>
      <c r="L2014" s="4">
        <v>1270</v>
      </c>
      <c r="M2014" s="4">
        <v>-999</v>
      </c>
      <c r="N2014" s="5">
        <v>-999</v>
      </c>
      <c r="O2014" s="5">
        <v>-999</v>
      </c>
      <c r="P2014" s="5">
        <v>-999</v>
      </c>
      <c r="Q2014" s="5">
        <v>-999</v>
      </c>
      <c r="R2014" s="15">
        <v>0.27</v>
      </c>
      <c r="S2014" s="34">
        <f>ROUND((0.6105*(EXP((17.273*E2014)/(E2014+237.3))))*(100-H2014)/100,3)</f>
        <v>0.34899999999999998</v>
      </c>
      <c r="T2014" s="6">
        <f>IF(V2014&lt;V2015,L2014,0)</f>
        <v>0</v>
      </c>
      <c r="U2014" s="6">
        <f>IF(T2014&gt;0,M2014,-999)</f>
        <v>-999</v>
      </c>
      <c r="V2014">
        <v>199702</v>
      </c>
      <c r="W2014">
        <v>1997</v>
      </c>
    </row>
    <row r="2015" spans="1:23" x14ac:dyDescent="0.25">
      <c r="A2015" s="14">
        <v>35482</v>
      </c>
      <c r="B2015" s="3">
        <v>52</v>
      </c>
      <c r="C2015" s="4">
        <v>6.95</v>
      </c>
      <c r="D2015" s="5">
        <v>-6.8</v>
      </c>
      <c r="E2015" s="5">
        <v>-0.9</v>
      </c>
      <c r="F2015" s="5">
        <v>-10.4</v>
      </c>
      <c r="G2015" s="4">
        <v>82.3</v>
      </c>
      <c r="H2015" s="4">
        <v>46.8</v>
      </c>
      <c r="I2015" s="4">
        <v>0.8</v>
      </c>
      <c r="J2015" s="4">
        <v>2.8</v>
      </c>
      <c r="K2015" s="4">
        <v>0.3</v>
      </c>
      <c r="L2015" s="4">
        <v>1270</v>
      </c>
      <c r="M2015" s="4">
        <v>-999</v>
      </c>
      <c r="N2015" s="5">
        <v>-999</v>
      </c>
      <c r="O2015" s="5">
        <v>-999</v>
      </c>
      <c r="P2015" s="5">
        <v>-999</v>
      </c>
      <c r="Q2015" s="5">
        <v>-999</v>
      </c>
      <c r="R2015" s="15">
        <v>0.26800000000000002</v>
      </c>
      <c r="S2015" s="34">
        <f>ROUND((0.6105*(EXP((17.273*E2015)/(E2015+237.3))))*(100-H2015)/100,3)</f>
        <v>0.30399999999999999</v>
      </c>
      <c r="T2015" s="6">
        <f>IF(V2015&lt;V2016,L2015,0)</f>
        <v>0</v>
      </c>
      <c r="U2015" s="6">
        <f>IF(T2015&gt;0,M2015,-999)</f>
        <v>-999</v>
      </c>
      <c r="V2015">
        <v>199702</v>
      </c>
      <c r="W2015">
        <v>1997</v>
      </c>
    </row>
    <row r="2016" spans="1:23" x14ac:dyDescent="0.25">
      <c r="A2016" s="14">
        <v>35483</v>
      </c>
      <c r="B2016" s="3">
        <v>53</v>
      </c>
      <c r="C2016" s="4">
        <v>3.53</v>
      </c>
      <c r="D2016" s="5">
        <v>-4.4000000000000004</v>
      </c>
      <c r="E2016" s="5">
        <v>-0.4</v>
      </c>
      <c r="F2016" s="5">
        <v>-10.4</v>
      </c>
      <c r="G2016" s="4">
        <v>78.400000000000006</v>
      </c>
      <c r="H2016" s="4">
        <v>61.2</v>
      </c>
      <c r="I2016" s="4">
        <v>1.4</v>
      </c>
      <c r="J2016" s="4">
        <v>4.3</v>
      </c>
      <c r="K2016" s="4">
        <v>0</v>
      </c>
      <c r="L2016" s="4">
        <v>1270</v>
      </c>
      <c r="M2016" s="4">
        <v>-999</v>
      </c>
      <c r="N2016" s="5">
        <v>-999</v>
      </c>
      <c r="O2016" s="5">
        <v>-999</v>
      </c>
      <c r="P2016" s="5">
        <v>-999</v>
      </c>
      <c r="Q2016" s="5">
        <v>-999</v>
      </c>
      <c r="R2016" s="15">
        <v>0.36299999999999999</v>
      </c>
      <c r="S2016" s="34">
        <f>ROUND((0.6105*(EXP((17.273*E2016)/(E2016+237.3))))*(100-H2016)/100,3)</f>
        <v>0.23</v>
      </c>
      <c r="T2016" s="6">
        <f>IF(V2016&lt;V2017,L2016,0)</f>
        <v>0</v>
      </c>
      <c r="U2016" s="6">
        <f>IF(T2016&gt;0,M2016,-999)</f>
        <v>-999</v>
      </c>
      <c r="V2016">
        <v>199702</v>
      </c>
      <c r="W2016">
        <v>1997</v>
      </c>
    </row>
    <row r="2017" spans="1:23" x14ac:dyDescent="0.25">
      <c r="A2017" s="14">
        <v>35484</v>
      </c>
      <c r="B2017" s="3">
        <v>54</v>
      </c>
      <c r="C2017" s="4">
        <v>8.67</v>
      </c>
      <c r="D2017" s="5">
        <v>-0.9</v>
      </c>
      <c r="E2017" s="5">
        <v>6</v>
      </c>
      <c r="F2017" s="5">
        <v>-4.9000000000000004</v>
      </c>
      <c r="G2017" s="4">
        <v>74.2</v>
      </c>
      <c r="H2017" s="4">
        <v>39.6</v>
      </c>
      <c r="I2017" s="4">
        <v>1</v>
      </c>
      <c r="J2017" s="4">
        <v>3.2</v>
      </c>
      <c r="K2017" s="4">
        <v>0</v>
      </c>
      <c r="L2017" s="4">
        <v>1270</v>
      </c>
      <c r="M2017" s="4">
        <v>-999</v>
      </c>
      <c r="N2017" s="5">
        <v>-999</v>
      </c>
      <c r="O2017" s="5">
        <v>-999</v>
      </c>
      <c r="P2017" s="5">
        <v>-999</v>
      </c>
      <c r="Q2017" s="5">
        <v>-999</v>
      </c>
      <c r="R2017" s="15">
        <v>0.37</v>
      </c>
      <c r="S2017" s="34">
        <f>ROUND((0.6105*(EXP((17.273*E2017)/(E2017+237.3))))*(100-H2017)/100,3)</f>
        <v>0.56499999999999995</v>
      </c>
      <c r="T2017" s="6">
        <f>IF(V2017&lt;V2018,L2017,0)</f>
        <v>0</v>
      </c>
      <c r="U2017" s="6">
        <f>IF(T2017&gt;0,M2017,-999)</f>
        <v>-999</v>
      </c>
      <c r="V2017">
        <v>199702</v>
      </c>
      <c r="W2017">
        <v>1997</v>
      </c>
    </row>
    <row r="2018" spans="1:23" x14ac:dyDescent="0.25">
      <c r="A2018" s="14">
        <v>35485</v>
      </c>
      <c r="B2018" s="3">
        <v>55</v>
      </c>
      <c r="C2018" s="4">
        <v>12.14</v>
      </c>
      <c r="D2018" s="5">
        <v>0.3</v>
      </c>
      <c r="E2018" s="5">
        <v>6.1</v>
      </c>
      <c r="F2018" s="5">
        <v>-6.2</v>
      </c>
      <c r="G2018" s="4">
        <v>71.400000000000006</v>
      </c>
      <c r="H2018" s="4">
        <v>32.9</v>
      </c>
      <c r="I2018" s="4">
        <v>0.7</v>
      </c>
      <c r="J2018" s="4">
        <v>2.6</v>
      </c>
      <c r="K2018" s="4">
        <v>0</v>
      </c>
      <c r="L2018" s="4">
        <v>1270</v>
      </c>
      <c r="M2018" s="4">
        <v>-999</v>
      </c>
      <c r="N2018" s="5">
        <v>-999</v>
      </c>
      <c r="O2018" s="5">
        <v>-999</v>
      </c>
      <c r="P2018" s="5">
        <v>-999</v>
      </c>
      <c r="Q2018" s="5">
        <v>-999</v>
      </c>
      <c r="R2018" s="15">
        <v>0.31</v>
      </c>
      <c r="S2018" s="34">
        <f>ROUND((0.6105*(EXP((17.273*E2018)/(E2018+237.3))))*(100-H2018)/100,3)</f>
        <v>0.63200000000000001</v>
      </c>
      <c r="T2018" s="6">
        <f>IF(V2018&lt;V2019,L2018,0)</f>
        <v>0</v>
      </c>
      <c r="U2018" s="6">
        <f>IF(T2018&gt;0,M2018,-999)</f>
        <v>-999</v>
      </c>
      <c r="V2018">
        <v>199702</v>
      </c>
      <c r="W2018">
        <v>1997</v>
      </c>
    </row>
    <row r="2019" spans="1:23" x14ac:dyDescent="0.25">
      <c r="A2019" s="14">
        <v>35486</v>
      </c>
      <c r="B2019" s="3">
        <v>56</v>
      </c>
      <c r="C2019" s="4">
        <v>6.15</v>
      </c>
      <c r="D2019" s="5">
        <v>-1.4</v>
      </c>
      <c r="E2019" s="5">
        <v>3.6</v>
      </c>
      <c r="F2019" s="5">
        <v>-6.7</v>
      </c>
      <c r="G2019" s="4">
        <v>76.7</v>
      </c>
      <c r="H2019" s="4">
        <v>43.8</v>
      </c>
      <c r="I2019" s="4">
        <v>1.2</v>
      </c>
      <c r="J2019" s="4">
        <v>3.6</v>
      </c>
      <c r="K2019" s="4">
        <v>3.3</v>
      </c>
      <c r="L2019" s="4">
        <v>1271</v>
      </c>
      <c r="M2019" s="4">
        <v>-999</v>
      </c>
      <c r="N2019" s="5">
        <v>-999</v>
      </c>
      <c r="O2019" s="5">
        <v>-999</v>
      </c>
      <c r="P2019" s="5">
        <v>-999</v>
      </c>
      <c r="Q2019" s="5">
        <v>-999</v>
      </c>
      <c r="R2019" s="15">
        <v>0.34599999999999997</v>
      </c>
      <c r="S2019" s="34">
        <f>ROUND((0.6105*(EXP((17.273*E2019)/(E2019+237.3))))*(100-H2019)/100,3)</f>
        <v>0.44400000000000001</v>
      </c>
      <c r="T2019" s="6">
        <f>IF(V2019&lt;V2020,L2019,0)</f>
        <v>0</v>
      </c>
      <c r="U2019" s="6">
        <f>IF(T2019&gt;0,M2019,-999)</f>
        <v>-999</v>
      </c>
      <c r="V2019">
        <v>199702</v>
      </c>
      <c r="W2019">
        <v>1997</v>
      </c>
    </row>
    <row r="2020" spans="1:23" x14ac:dyDescent="0.25">
      <c r="A2020" s="14">
        <v>35487</v>
      </c>
      <c r="B2020" s="3">
        <v>57</v>
      </c>
      <c r="C2020" s="4">
        <v>4.4800000000000004</v>
      </c>
      <c r="D2020" s="5">
        <v>-5.2</v>
      </c>
      <c r="E2020" s="5">
        <v>-2.2000000000000002</v>
      </c>
      <c r="F2020" s="5">
        <v>-10.7</v>
      </c>
      <c r="G2020" s="4">
        <v>83.6</v>
      </c>
      <c r="H2020" s="4">
        <v>74.2</v>
      </c>
      <c r="I2020" s="4">
        <v>1.7</v>
      </c>
      <c r="J2020" s="4">
        <v>5.0999999999999996</v>
      </c>
      <c r="K2020" s="4">
        <v>9.9</v>
      </c>
      <c r="L2020" s="4">
        <v>1305</v>
      </c>
      <c r="M2020" s="4">
        <v>-999</v>
      </c>
      <c r="N2020" s="5">
        <v>-999</v>
      </c>
      <c r="O2020" s="5">
        <v>-999</v>
      </c>
      <c r="P2020" s="5">
        <v>-999</v>
      </c>
      <c r="Q2020" s="5">
        <v>-999</v>
      </c>
      <c r="R2020" s="15">
        <v>0.38500000000000001</v>
      </c>
      <c r="S2020" s="34">
        <f>ROUND((0.6105*(EXP((17.273*E2020)/(E2020+237.3))))*(100-H2020)/100,3)</f>
        <v>0.13400000000000001</v>
      </c>
      <c r="T2020" s="6">
        <f>IF(V2020&lt;V2021,L2020,0)</f>
        <v>0</v>
      </c>
      <c r="U2020" s="6">
        <f>IF(T2020&gt;0,M2020,-999)</f>
        <v>-999</v>
      </c>
      <c r="V2020">
        <v>199702</v>
      </c>
      <c r="W2020">
        <v>1997</v>
      </c>
    </row>
    <row r="2021" spans="1:23" x14ac:dyDescent="0.25">
      <c r="A2021" s="14">
        <v>35488</v>
      </c>
      <c r="B2021" s="3">
        <v>58</v>
      </c>
      <c r="C2021" s="4">
        <v>6.69</v>
      </c>
      <c r="D2021" s="5">
        <v>-9.3000000000000007</v>
      </c>
      <c r="E2021" s="5">
        <v>-4.9000000000000004</v>
      </c>
      <c r="F2021" s="5">
        <v>-13.3</v>
      </c>
      <c r="G2021" s="4">
        <v>85.9</v>
      </c>
      <c r="H2021" s="4">
        <v>67.2</v>
      </c>
      <c r="I2021" s="4">
        <v>1.5</v>
      </c>
      <c r="J2021" s="4">
        <v>6.2</v>
      </c>
      <c r="K2021" s="4">
        <v>2.1</v>
      </c>
      <c r="L2021" s="4">
        <v>1362</v>
      </c>
      <c r="M2021" s="4">
        <v>-999</v>
      </c>
      <c r="N2021" s="5">
        <v>-999</v>
      </c>
      <c r="O2021" s="5">
        <v>-999</v>
      </c>
      <c r="P2021" s="5">
        <v>-999</v>
      </c>
      <c r="Q2021" s="5">
        <v>-999</v>
      </c>
      <c r="R2021" s="15">
        <v>0.28499999999999998</v>
      </c>
      <c r="S2021" s="34">
        <f>ROUND((0.6105*(EXP((17.273*E2021)/(E2021+237.3))))*(100-H2021)/100,3)</f>
        <v>0.13900000000000001</v>
      </c>
      <c r="T2021" s="6">
        <f>IF(V2021&lt;V2022,L2021,0)</f>
        <v>0</v>
      </c>
      <c r="U2021" s="6">
        <f>IF(T2021&gt;0,M2021,-999)</f>
        <v>-999</v>
      </c>
      <c r="V2021">
        <v>199702</v>
      </c>
      <c r="W2021">
        <v>1997</v>
      </c>
    </row>
    <row r="2022" spans="1:23" x14ac:dyDescent="0.25">
      <c r="A2022" s="14">
        <v>35489</v>
      </c>
      <c r="B2022" s="3">
        <v>59</v>
      </c>
      <c r="C2022" s="4">
        <v>6.83</v>
      </c>
      <c r="D2022" s="5">
        <v>-9.4</v>
      </c>
      <c r="E2022" s="5">
        <v>-2.9</v>
      </c>
      <c r="F2022" s="5">
        <v>-17.100000000000001</v>
      </c>
      <c r="G2022" s="4">
        <v>79.400000000000006</v>
      </c>
      <c r="H2022" s="4">
        <v>55.9</v>
      </c>
      <c r="I2022" s="4">
        <v>0.9</v>
      </c>
      <c r="J2022" s="4">
        <v>3</v>
      </c>
      <c r="K2022" s="4">
        <v>0</v>
      </c>
      <c r="L2022" s="4">
        <v>1284</v>
      </c>
      <c r="M2022" s="4">
        <v>-999</v>
      </c>
      <c r="N2022" s="5">
        <v>-999</v>
      </c>
      <c r="O2022" s="5">
        <v>-999</v>
      </c>
      <c r="P2022" s="5">
        <v>-999</v>
      </c>
      <c r="Q2022" s="5">
        <v>-999</v>
      </c>
      <c r="R2022" s="15">
        <v>0.27600000000000002</v>
      </c>
      <c r="S2022" s="34">
        <f>ROUND((0.6105*(EXP((17.273*E2022)/(E2022+237.3))))*(100-H2022)/100,3)</f>
        <v>0.217</v>
      </c>
      <c r="T2022" s="6">
        <f>IF(V2022&lt;V2023,L2022,0)</f>
        <v>1284</v>
      </c>
      <c r="U2022" s="6">
        <f>IF(T2022&gt;0,M2022,-999)</f>
        <v>-999</v>
      </c>
      <c r="V2022">
        <v>199702</v>
      </c>
      <c r="W2022">
        <v>1997</v>
      </c>
    </row>
    <row r="2023" spans="1:23" x14ac:dyDescent="0.25">
      <c r="A2023" s="14">
        <v>35490</v>
      </c>
      <c r="B2023" s="3">
        <v>60</v>
      </c>
      <c r="C2023" s="4">
        <v>2.77</v>
      </c>
      <c r="D2023" s="5">
        <v>-6.1</v>
      </c>
      <c r="E2023" s="5">
        <v>-3.5</v>
      </c>
      <c r="F2023" s="5">
        <v>-7</v>
      </c>
      <c r="G2023" s="4">
        <v>89.5</v>
      </c>
      <c r="H2023" s="4">
        <v>77.8</v>
      </c>
      <c r="I2023" s="4">
        <v>1.7</v>
      </c>
      <c r="J2023" s="4">
        <v>5.4</v>
      </c>
      <c r="K2023" s="4">
        <v>8.5</v>
      </c>
      <c r="L2023" s="4">
        <v>1347</v>
      </c>
      <c r="M2023" s="4">
        <v>-999</v>
      </c>
      <c r="N2023" s="5">
        <v>-999</v>
      </c>
      <c r="O2023" s="5">
        <v>-999</v>
      </c>
      <c r="P2023" s="5">
        <v>-999</v>
      </c>
      <c r="Q2023" s="5">
        <v>-999</v>
      </c>
      <c r="R2023" s="15">
        <v>0.36699999999999999</v>
      </c>
      <c r="S2023" s="34">
        <f>ROUND((0.6105*(EXP((17.273*E2023)/(E2023+237.3))))*(100-H2023)/100,3)</f>
        <v>0.105</v>
      </c>
      <c r="T2023" s="6">
        <f>IF(V2023&lt;V2024,L2023,0)</f>
        <v>0</v>
      </c>
      <c r="U2023" s="6">
        <f>IF(T2023&gt;0,M2023,-999)</f>
        <v>-999</v>
      </c>
      <c r="V2023">
        <v>199703</v>
      </c>
      <c r="W2023">
        <v>1997</v>
      </c>
    </row>
    <row r="2024" spans="1:23" x14ac:dyDescent="0.25">
      <c r="A2024" s="14">
        <v>35491</v>
      </c>
      <c r="B2024" s="3">
        <v>61</v>
      </c>
      <c r="C2024" s="4">
        <v>2.4300000000000002</v>
      </c>
      <c r="D2024" s="5">
        <v>-5.8</v>
      </c>
      <c r="E2024" s="5">
        <v>-1.8</v>
      </c>
      <c r="F2024" s="5">
        <v>-10.199999999999999</v>
      </c>
      <c r="G2024" s="4">
        <v>89.7</v>
      </c>
      <c r="H2024" s="4">
        <v>69.7</v>
      </c>
      <c r="I2024" s="4">
        <v>0.9</v>
      </c>
      <c r="J2024" s="4">
        <v>3.4</v>
      </c>
      <c r="K2024" s="4">
        <v>5.7</v>
      </c>
      <c r="L2024" s="4">
        <v>1348</v>
      </c>
      <c r="M2024" s="4">
        <v>-999</v>
      </c>
      <c r="N2024" s="5">
        <v>-999</v>
      </c>
      <c r="O2024" s="5">
        <v>-999</v>
      </c>
      <c r="P2024" s="5">
        <v>-999</v>
      </c>
      <c r="Q2024" s="5">
        <v>-999</v>
      </c>
      <c r="R2024" s="15">
        <v>0.373</v>
      </c>
      <c r="S2024" s="34">
        <f>ROUND((0.6105*(EXP((17.273*E2024)/(E2024+237.3))))*(100-H2024)/100,3)</f>
        <v>0.16200000000000001</v>
      </c>
      <c r="T2024" s="6">
        <f>IF(V2024&lt;V2025,L2024,0)</f>
        <v>0</v>
      </c>
      <c r="U2024" s="6">
        <f>IF(T2024&gt;0,M2024,-999)</f>
        <v>-999</v>
      </c>
      <c r="V2024">
        <v>199703</v>
      </c>
      <c r="W2024">
        <v>1997</v>
      </c>
    </row>
    <row r="2025" spans="1:23" x14ac:dyDescent="0.25">
      <c r="A2025" s="14">
        <v>35492</v>
      </c>
      <c r="B2025" s="3">
        <v>62</v>
      </c>
      <c r="C2025" s="4">
        <v>3.76</v>
      </c>
      <c r="D2025" s="5">
        <v>-6.5</v>
      </c>
      <c r="E2025" s="5">
        <v>-1.7</v>
      </c>
      <c r="F2025" s="5">
        <v>-9.1999999999999993</v>
      </c>
      <c r="G2025" s="4">
        <v>81.099999999999994</v>
      </c>
      <c r="H2025" s="4">
        <v>51</v>
      </c>
      <c r="I2025" s="4">
        <v>0.6</v>
      </c>
      <c r="J2025" s="4">
        <v>2.6</v>
      </c>
      <c r="K2025" s="4">
        <v>0.5</v>
      </c>
      <c r="L2025" s="4">
        <v>1352</v>
      </c>
      <c r="M2025" s="4">
        <v>-999</v>
      </c>
      <c r="N2025" s="5">
        <v>-999</v>
      </c>
      <c r="O2025" s="5">
        <v>-999</v>
      </c>
      <c r="P2025" s="5">
        <v>-999</v>
      </c>
      <c r="Q2025" s="5">
        <v>-999</v>
      </c>
      <c r="R2025" s="15">
        <v>0.27500000000000002</v>
      </c>
      <c r="S2025" s="34">
        <f>ROUND((0.6105*(EXP((17.273*E2025)/(E2025+237.3))))*(100-H2025)/100,3)</f>
        <v>0.26400000000000001</v>
      </c>
      <c r="T2025" s="6">
        <f>IF(V2025&lt;V2026,L2025,0)</f>
        <v>0</v>
      </c>
      <c r="U2025" s="6">
        <f>IF(T2025&gt;0,M2025,-999)</f>
        <v>-999</v>
      </c>
      <c r="V2025">
        <v>199703</v>
      </c>
      <c r="W2025">
        <v>1997</v>
      </c>
    </row>
    <row r="2026" spans="1:23" x14ac:dyDescent="0.25">
      <c r="A2026" s="14">
        <v>35493</v>
      </c>
      <c r="B2026" s="3">
        <v>63</v>
      </c>
      <c r="C2026" s="4">
        <v>10.19</v>
      </c>
      <c r="D2026" s="5">
        <v>-8.6999999999999993</v>
      </c>
      <c r="E2026" s="5">
        <v>-5.3</v>
      </c>
      <c r="F2026" s="5">
        <v>-9.3000000000000007</v>
      </c>
      <c r="G2026" s="4">
        <v>79.7</v>
      </c>
      <c r="H2026" s="4">
        <v>49.7</v>
      </c>
      <c r="I2026" s="4">
        <v>1.1000000000000001</v>
      </c>
      <c r="J2026" s="4">
        <v>3.8</v>
      </c>
      <c r="K2026" s="4">
        <v>4.8</v>
      </c>
      <c r="L2026" s="4">
        <v>1371</v>
      </c>
      <c r="M2026" s="4">
        <v>-999</v>
      </c>
      <c r="N2026" s="5">
        <v>-999</v>
      </c>
      <c r="O2026" s="5">
        <v>-999</v>
      </c>
      <c r="P2026" s="5">
        <v>-999</v>
      </c>
      <c r="Q2026" s="5">
        <v>-999</v>
      </c>
      <c r="R2026" s="15">
        <v>0.20399999999999999</v>
      </c>
      <c r="S2026" s="34">
        <f>ROUND((0.6105*(EXP((17.273*E2026)/(E2026+237.3))))*(100-H2026)/100,3)</f>
        <v>0.20699999999999999</v>
      </c>
      <c r="T2026" s="6">
        <f>IF(V2026&lt;V2027,L2026,0)</f>
        <v>0</v>
      </c>
      <c r="U2026" s="6">
        <f>IF(T2026&gt;0,M2026,-999)</f>
        <v>-999</v>
      </c>
      <c r="V2026">
        <v>199703</v>
      </c>
      <c r="W2026">
        <v>1997</v>
      </c>
    </row>
    <row r="2027" spans="1:23" x14ac:dyDescent="0.25">
      <c r="A2027" s="14">
        <v>35494</v>
      </c>
      <c r="B2027" s="3">
        <v>64</v>
      </c>
      <c r="C2027" s="4">
        <v>3.28</v>
      </c>
      <c r="D2027" s="5">
        <v>-7.2</v>
      </c>
      <c r="E2027" s="5">
        <v>-4.4000000000000004</v>
      </c>
      <c r="F2027" s="5">
        <v>-9.3000000000000007</v>
      </c>
      <c r="G2027" s="4">
        <v>89.5</v>
      </c>
      <c r="H2027" s="4">
        <v>76</v>
      </c>
      <c r="I2027" s="4">
        <v>1.2</v>
      </c>
      <c r="J2027" s="4">
        <v>3.4</v>
      </c>
      <c r="K2027" s="4">
        <v>5.2</v>
      </c>
      <c r="L2027" s="4">
        <v>1429</v>
      </c>
      <c r="M2027" s="4">
        <v>-999</v>
      </c>
      <c r="N2027" s="5">
        <v>-999</v>
      </c>
      <c r="O2027" s="5">
        <v>-999</v>
      </c>
      <c r="P2027" s="5">
        <v>-999</v>
      </c>
      <c r="Q2027" s="5">
        <v>-999</v>
      </c>
      <c r="R2027" s="15">
        <v>0.33500000000000002</v>
      </c>
      <c r="S2027" s="34">
        <f>ROUND((0.6105*(EXP((17.273*E2027)/(E2027+237.3))))*(100-H2027)/100,3)</f>
        <v>0.106</v>
      </c>
      <c r="T2027" s="6">
        <f>IF(V2027&lt;V2028,L2027,0)</f>
        <v>0</v>
      </c>
      <c r="U2027" s="6">
        <f>IF(T2027&gt;0,M2027,-999)</f>
        <v>-999</v>
      </c>
      <c r="V2027">
        <v>199703</v>
      </c>
      <c r="W2027">
        <v>1997</v>
      </c>
    </row>
    <row r="2028" spans="1:23" x14ac:dyDescent="0.25">
      <c r="A2028" s="14">
        <v>35495</v>
      </c>
      <c r="B2028" s="3">
        <v>65</v>
      </c>
      <c r="C2028" s="4">
        <v>5.71</v>
      </c>
      <c r="D2028" s="5">
        <v>-3.8</v>
      </c>
      <c r="E2028" s="5">
        <v>-0.1</v>
      </c>
      <c r="F2028" s="5">
        <v>-5.5</v>
      </c>
      <c r="G2028" s="4">
        <v>91</v>
      </c>
      <c r="H2028" s="4">
        <v>76.400000000000006</v>
      </c>
      <c r="I2028" s="4">
        <v>1.1000000000000001</v>
      </c>
      <c r="J2028" s="4">
        <v>2.9</v>
      </c>
      <c r="K2028" s="4">
        <v>1.3</v>
      </c>
      <c r="L2028" s="4">
        <v>1503</v>
      </c>
      <c r="M2028" s="4">
        <v>-999</v>
      </c>
      <c r="N2028" s="5">
        <v>-999</v>
      </c>
      <c r="O2028" s="5">
        <v>-999</v>
      </c>
      <c r="P2028" s="5">
        <v>-999</v>
      </c>
      <c r="Q2028" s="5">
        <v>-999</v>
      </c>
      <c r="R2028" s="15">
        <v>0.46300000000000002</v>
      </c>
      <c r="S2028" s="34">
        <f>ROUND((0.6105*(EXP((17.273*E2028)/(E2028+237.3))))*(100-H2028)/100,3)</f>
        <v>0.14299999999999999</v>
      </c>
      <c r="T2028" s="6">
        <f>IF(V2028&lt;V2029,L2028,0)</f>
        <v>0</v>
      </c>
      <c r="U2028" s="6">
        <f>IF(T2028&gt;0,M2028,-999)</f>
        <v>-999</v>
      </c>
      <c r="V2028">
        <v>199703</v>
      </c>
      <c r="W2028">
        <v>1997</v>
      </c>
    </row>
    <row r="2029" spans="1:23" x14ac:dyDescent="0.25">
      <c r="A2029" s="14">
        <v>35496</v>
      </c>
      <c r="B2029" s="3">
        <v>66</v>
      </c>
      <c r="C2029" s="4">
        <v>7.52</v>
      </c>
      <c r="D2029" s="5">
        <v>-3.3</v>
      </c>
      <c r="E2029" s="5">
        <v>-0.6</v>
      </c>
      <c r="F2029" s="5">
        <v>-5.4</v>
      </c>
      <c r="G2029" s="4">
        <v>76.5</v>
      </c>
      <c r="H2029" s="4">
        <v>48.8</v>
      </c>
      <c r="I2029" s="4">
        <v>2.2000000000000002</v>
      </c>
      <c r="J2029" s="4">
        <v>4.8</v>
      </c>
      <c r="K2029" s="4">
        <v>7.5</v>
      </c>
      <c r="L2029" s="4">
        <v>1504</v>
      </c>
      <c r="M2029" s="4">
        <v>-999</v>
      </c>
      <c r="N2029" s="5">
        <v>-999</v>
      </c>
      <c r="O2029" s="5">
        <v>-999</v>
      </c>
      <c r="P2029" s="5">
        <v>-999</v>
      </c>
      <c r="Q2029" s="5">
        <v>-999</v>
      </c>
      <c r="R2029" s="15">
        <v>0.28499999999999998</v>
      </c>
      <c r="S2029" s="34">
        <f>ROUND((0.6105*(EXP((17.273*E2029)/(E2029+237.3))))*(100-H2029)/100,3)</f>
        <v>0.29899999999999999</v>
      </c>
      <c r="T2029" s="6">
        <f>IF(V2029&lt;V2030,L2029,0)</f>
        <v>0</v>
      </c>
      <c r="U2029" s="6">
        <f>IF(T2029&gt;0,M2029,-999)</f>
        <v>-999</v>
      </c>
      <c r="V2029">
        <v>199703</v>
      </c>
      <c r="W2029">
        <v>1997</v>
      </c>
    </row>
    <row r="2030" spans="1:23" x14ac:dyDescent="0.25">
      <c r="A2030" s="14">
        <v>35497</v>
      </c>
      <c r="B2030" s="3">
        <v>67</v>
      </c>
      <c r="C2030" s="4">
        <v>12.87</v>
      </c>
      <c r="D2030" s="5">
        <v>-4.8</v>
      </c>
      <c r="E2030" s="5">
        <v>-0.1</v>
      </c>
      <c r="F2030" s="5">
        <v>-7.3</v>
      </c>
      <c r="G2030" s="4">
        <v>67.5</v>
      </c>
      <c r="H2030" s="4">
        <v>39</v>
      </c>
      <c r="I2030" s="4">
        <v>1.7</v>
      </c>
      <c r="J2030" s="4">
        <v>5.0999999999999996</v>
      </c>
      <c r="K2030" s="4">
        <v>0</v>
      </c>
      <c r="L2030" s="4">
        <v>1500</v>
      </c>
      <c r="M2030" s="4">
        <v>-999</v>
      </c>
      <c r="N2030" s="5">
        <v>-999</v>
      </c>
      <c r="O2030" s="5">
        <v>-999</v>
      </c>
      <c r="P2030" s="5">
        <v>-999</v>
      </c>
      <c r="Q2030" s="5">
        <v>-999</v>
      </c>
      <c r="R2030" s="15">
        <v>0.23599999999999999</v>
      </c>
      <c r="S2030" s="34">
        <f>ROUND((0.6105*(EXP((17.273*E2030)/(E2030+237.3))))*(100-H2030)/100,3)</f>
        <v>0.37</v>
      </c>
      <c r="T2030" s="6">
        <f>IF(V2030&lt;V2031,L2030,0)</f>
        <v>0</v>
      </c>
      <c r="U2030" s="6">
        <f>IF(T2030&gt;0,M2030,-999)</f>
        <v>-999</v>
      </c>
      <c r="V2030">
        <v>199703</v>
      </c>
      <c r="W2030">
        <v>1997</v>
      </c>
    </row>
    <row r="2031" spans="1:23" x14ac:dyDescent="0.25">
      <c r="A2031" s="14">
        <v>35498</v>
      </c>
      <c r="B2031" s="3">
        <v>68</v>
      </c>
      <c r="C2031" s="4">
        <v>11.4</v>
      </c>
      <c r="D2031" s="5">
        <v>-2.5</v>
      </c>
      <c r="E2031" s="5">
        <v>3</v>
      </c>
      <c r="F2031" s="5">
        <v>-5.0999999999999996</v>
      </c>
      <c r="G2031" s="4">
        <v>79.3</v>
      </c>
      <c r="H2031" s="4">
        <v>53.1</v>
      </c>
      <c r="I2031" s="4">
        <v>2.4</v>
      </c>
      <c r="J2031" s="4">
        <v>5.5</v>
      </c>
      <c r="K2031" s="4">
        <v>0</v>
      </c>
      <c r="L2031" s="4">
        <v>1500</v>
      </c>
      <c r="M2031" s="4">
        <v>-999</v>
      </c>
      <c r="N2031" s="5">
        <v>-999</v>
      </c>
      <c r="O2031" s="5">
        <v>-999</v>
      </c>
      <c r="P2031" s="5">
        <v>-999</v>
      </c>
      <c r="Q2031" s="5">
        <v>-999</v>
      </c>
      <c r="R2031" s="15">
        <v>0.40200000000000002</v>
      </c>
      <c r="S2031" s="34">
        <f>ROUND((0.6105*(EXP((17.273*E2031)/(E2031+237.3))))*(100-H2031)/100,3)</f>
        <v>0.35499999999999998</v>
      </c>
      <c r="T2031" s="6">
        <f>IF(V2031&lt;V2032,L2031,0)</f>
        <v>0</v>
      </c>
      <c r="U2031" s="6">
        <f>IF(T2031&gt;0,M2031,-999)</f>
        <v>-999</v>
      </c>
      <c r="V2031">
        <v>199703</v>
      </c>
      <c r="W2031">
        <v>1997</v>
      </c>
    </row>
    <row r="2032" spans="1:23" x14ac:dyDescent="0.25">
      <c r="A2032" s="14">
        <v>35499</v>
      </c>
      <c r="B2032" s="3">
        <v>69</v>
      </c>
      <c r="C2032" s="4">
        <v>12.5</v>
      </c>
      <c r="D2032" s="5">
        <v>-5.5</v>
      </c>
      <c r="E2032" s="5">
        <v>-0.1</v>
      </c>
      <c r="F2032" s="5">
        <v>-11.9</v>
      </c>
      <c r="G2032" s="4">
        <v>73</v>
      </c>
      <c r="H2032" s="4">
        <v>47.8</v>
      </c>
      <c r="I2032" s="4">
        <v>1.4</v>
      </c>
      <c r="J2032" s="4">
        <v>4.0999999999999996</v>
      </c>
      <c r="K2032" s="4">
        <v>2.6</v>
      </c>
      <c r="L2032" s="4">
        <v>1424</v>
      </c>
      <c r="M2032" s="4">
        <v>-999</v>
      </c>
      <c r="N2032" s="5">
        <v>-999</v>
      </c>
      <c r="O2032" s="5">
        <v>-999</v>
      </c>
      <c r="P2032" s="5">
        <v>-999</v>
      </c>
      <c r="Q2032" s="5">
        <v>-999</v>
      </c>
      <c r="R2032" s="15">
        <v>0.28999999999999998</v>
      </c>
      <c r="S2032" s="34">
        <f>ROUND((0.6105*(EXP((17.273*E2032)/(E2032+237.3))))*(100-H2032)/100,3)</f>
        <v>0.316</v>
      </c>
      <c r="T2032" s="6">
        <f>IF(V2032&lt;V2033,L2032,0)</f>
        <v>0</v>
      </c>
      <c r="U2032" s="6">
        <f>IF(T2032&gt;0,M2032,-999)</f>
        <v>-999</v>
      </c>
      <c r="V2032">
        <v>199703</v>
      </c>
      <c r="W2032">
        <v>1997</v>
      </c>
    </row>
    <row r="2033" spans="1:23" x14ac:dyDescent="0.25">
      <c r="A2033" s="14">
        <v>35500</v>
      </c>
      <c r="B2033" s="3">
        <v>70</v>
      </c>
      <c r="C2033" s="4">
        <v>7.49</v>
      </c>
      <c r="D2033" s="5">
        <v>-7.2</v>
      </c>
      <c r="E2033" s="5">
        <v>-2.9</v>
      </c>
      <c r="F2033" s="5">
        <v>-13.1</v>
      </c>
      <c r="G2033" s="4">
        <v>86.7</v>
      </c>
      <c r="H2033" s="4">
        <v>64.599999999999994</v>
      </c>
      <c r="I2033" s="4">
        <v>1.4</v>
      </c>
      <c r="J2033" s="4">
        <v>4.7</v>
      </c>
      <c r="K2033" s="4">
        <v>0</v>
      </c>
      <c r="L2033" s="4">
        <v>1413</v>
      </c>
      <c r="M2033" s="4">
        <v>-999</v>
      </c>
      <c r="N2033" s="5">
        <v>-999</v>
      </c>
      <c r="O2033" s="5">
        <v>-999</v>
      </c>
      <c r="P2033" s="5">
        <v>-999</v>
      </c>
      <c r="Q2033" s="5">
        <v>-999</v>
      </c>
      <c r="R2033" s="15">
        <v>0.318</v>
      </c>
      <c r="S2033" s="34">
        <f>ROUND((0.6105*(EXP((17.273*E2033)/(E2033+237.3))))*(100-H2033)/100,3)</f>
        <v>0.17499999999999999</v>
      </c>
      <c r="T2033" s="6">
        <f>IF(V2033&lt;V2034,L2033,0)</f>
        <v>0</v>
      </c>
      <c r="U2033" s="6">
        <f>IF(T2033&gt;0,M2033,-999)</f>
        <v>-999</v>
      </c>
      <c r="V2033">
        <v>199703</v>
      </c>
      <c r="W2033">
        <v>1997</v>
      </c>
    </row>
    <row r="2034" spans="1:23" x14ac:dyDescent="0.25">
      <c r="A2034" s="14">
        <v>35501</v>
      </c>
      <c r="B2034" s="3">
        <v>71</v>
      </c>
      <c r="C2034" s="4">
        <v>3.89</v>
      </c>
      <c r="D2034" s="5">
        <v>-6.5</v>
      </c>
      <c r="E2034" s="5">
        <v>-4.4000000000000004</v>
      </c>
      <c r="F2034" s="5">
        <v>-8</v>
      </c>
      <c r="G2034" s="4">
        <v>90.3</v>
      </c>
      <c r="H2034" s="4">
        <v>75.5</v>
      </c>
      <c r="I2034" s="4">
        <v>1.3</v>
      </c>
      <c r="J2034" s="4">
        <v>3.5</v>
      </c>
      <c r="K2034" s="4">
        <v>1.4</v>
      </c>
      <c r="L2034" s="4">
        <v>1431</v>
      </c>
      <c r="M2034" s="4">
        <v>-999</v>
      </c>
      <c r="N2034" s="5">
        <v>-999</v>
      </c>
      <c r="O2034" s="5">
        <v>-999</v>
      </c>
      <c r="P2034" s="5">
        <v>-999</v>
      </c>
      <c r="Q2034" s="5">
        <v>-999</v>
      </c>
      <c r="R2034" s="15">
        <v>0.33300000000000002</v>
      </c>
      <c r="S2034" s="34">
        <f>ROUND((0.6105*(EXP((17.273*E2034)/(E2034+237.3))))*(100-H2034)/100,3)</f>
        <v>0.108</v>
      </c>
      <c r="T2034" s="6">
        <f>IF(V2034&lt;V2035,L2034,0)</f>
        <v>0</v>
      </c>
      <c r="U2034" s="6">
        <f>IF(T2034&gt;0,M2034,-999)</f>
        <v>-999</v>
      </c>
      <c r="V2034">
        <v>199703</v>
      </c>
      <c r="W2034">
        <v>1997</v>
      </c>
    </row>
    <row r="2035" spans="1:23" x14ac:dyDescent="0.25">
      <c r="A2035" s="14">
        <v>35502</v>
      </c>
      <c r="B2035" s="3">
        <v>72</v>
      </c>
      <c r="C2035" s="4">
        <v>8.34</v>
      </c>
      <c r="D2035" s="5">
        <v>-10.4</v>
      </c>
      <c r="E2035" s="5">
        <v>-6.5</v>
      </c>
      <c r="F2035" s="5">
        <v>-15.8</v>
      </c>
      <c r="G2035" s="4">
        <v>85.6</v>
      </c>
      <c r="H2035" s="4">
        <v>73.5</v>
      </c>
      <c r="I2035" s="4">
        <v>1.6</v>
      </c>
      <c r="J2035" s="4">
        <v>3.2</v>
      </c>
      <c r="K2035" s="4">
        <v>0</v>
      </c>
      <c r="L2035" s="4">
        <v>1419</v>
      </c>
      <c r="M2035" s="4">
        <v>-999</v>
      </c>
      <c r="N2035" s="5">
        <v>-999</v>
      </c>
      <c r="O2035" s="5">
        <v>-999</v>
      </c>
      <c r="P2035" s="5">
        <v>-999</v>
      </c>
      <c r="Q2035" s="5">
        <v>-999</v>
      </c>
      <c r="R2035" s="15">
        <v>0.27600000000000002</v>
      </c>
      <c r="S2035" s="34">
        <f>ROUND((0.6105*(EXP((17.273*E2035)/(E2035+237.3))))*(100-H2035)/100,3)</f>
        <v>9.9000000000000005E-2</v>
      </c>
      <c r="T2035" s="6">
        <f>IF(V2035&lt;V2036,L2035,0)</f>
        <v>0</v>
      </c>
      <c r="U2035" s="6">
        <f>IF(T2035&gt;0,M2035,-999)</f>
        <v>-999</v>
      </c>
      <c r="V2035">
        <v>199703</v>
      </c>
      <c r="W2035">
        <v>1997</v>
      </c>
    </row>
    <row r="2036" spans="1:23" x14ac:dyDescent="0.25">
      <c r="A2036" s="14">
        <v>35503</v>
      </c>
      <c r="B2036" s="3">
        <v>73</v>
      </c>
      <c r="C2036" s="4">
        <v>13.95</v>
      </c>
      <c r="D2036" s="5">
        <v>-10.5</v>
      </c>
      <c r="E2036" s="5">
        <v>-1.8</v>
      </c>
      <c r="F2036" s="5">
        <v>-15.9</v>
      </c>
      <c r="G2036" s="4">
        <v>72.5</v>
      </c>
      <c r="H2036" s="4">
        <v>34.200000000000003</v>
      </c>
      <c r="I2036" s="4">
        <v>0.8</v>
      </c>
      <c r="J2036" s="4">
        <v>2.6</v>
      </c>
      <c r="K2036" s="4">
        <v>4.7</v>
      </c>
      <c r="L2036" s="4">
        <v>1410</v>
      </c>
      <c r="M2036" s="4">
        <v>-999</v>
      </c>
      <c r="N2036" s="5">
        <v>-999</v>
      </c>
      <c r="O2036" s="5">
        <v>-999</v>
      </c>
      <c r="P2036" s="5">
        <v>-999</v>
      </c>
      <c r="Q2036" s="5">
        <v>-999</v>
      </c>
      <c r="R2036" s="15">
        <v>0.183</v>
      </c>
      <c r="S2036" s="34">
        <f>ROUND((0.6105*(EXP((17.273*E2036)/(E2036+237.3))))*(100-H2036)/100,3)</f>
        <v>0.35199999999999998</v>
      </c>
      <c r="T2036" s="6">
        <f>IF(V2036&lt;V2037,L2036,0)</f>
        <v>0</v>
      </c>
      <c r="U2036" s="6">
        <f>IF(T2036&gt;0,M2036,-999)</f>
        <v>-999</v>
      </c>
      <c r="V2036">
        <v>199703</v>
      </c>
      <c r="W2036">
        <v>1997</v>
      </c>
    </row>
    <row r="2037" spans="1:23" x14ac:dyDescent="0.25">
      <c r="A2037" s="14">
        <v>35504</v>
      </c>
      <c r="B2037" s="3">
        <v>74</v>
      </c>
      <c r="C2037" s="4">
        <v>4.8600000000000003</v>
      </c>
      <c r="D2037" s="5">
        <v>-8.6999999999999993</v>
      </c>
      <c r="E2037" s="5">
        <v>-6.7</v>
      </c>
      <c r="F2037" s="5">
        <v>-12.3</v>
      </c>
      <c r="G2037" s="4">
        <v>87.4</v>
      </c>
      <c r="H2037" s="4">
        <v>74.7</v>
      </c>
      <c r="I2037" s="4">
        <v>1.7</v>
      </c>
      <c r="J2037" s="4">
        <v>4.7</v>
      </c>
      <c r="K2037" s="4">
        <v>0</v>
      </c>
      <c r="L2037" s="4">
        <v>1468</v>
      </c>
      <c r="M2037" s="4">
        <v>-999</v>
      </c>
      <c r="N2037" s="5">
        <v>-999</v>
      </c>
      <c r="O2037" s="5">
        <v>-999</v>
      </c>
      <c r="P2037" s="5">
        <v>-999</v>
      </c>
      <c r="Q2037" s="5">
        <v>-999</v>
      </c>
      <c r="R2037" s="15">
        <v>0.27600000000000002</v>
      </c>
      <c r="S2037" s="34">
        <f>ROUND((0.6105*(EXP((17.273*E2037)/(E2037+237.3))))*(100-H2037)/100,3)</f>
        <v>9.4E-2</v>
      </c>
      <c r="T2037" s="6">
        <f>IF(V2037&lt;V2038,L2037,0)</f>
        <v>0</v>
      </c>
      <c r="U2037" s="6">
        <f>IF(T2037&gt;0,M2037,-999)</f>
        <v>-999</v>
      </c>
      <c r="V2037">
        <v>199703</v>
      </c>
      <c r="W2037">
        <v>1997</v>
      </c>
    </row>
    <row r="2038" spans="1:23" x14ac:dyDescent="0.25">
      <c r="A2038" s="14">
        <v>35505</v>
      </c>
      <c r="B2038" s="3">
        <v>75</v>
      </c>
      <c r="C2038" s="4">
        <v>15.83</v>
      </c>
      <c r="D2038" s="5">
        <v>-3.2</v>
      </c>
      <c r="E2038" s="5">
        <v>2.6</v>
      </c>
      <c r="F2038" s="5">
        <v>-9.1999999999999993</v>
      </c>
      <c r="G2038" s="4">
        <v>78.2</v>
      </c>
      <c r="H2038" s="4">
        <v>39</v>
      </c>
      <c r="I2038" s="4">
        <v>1.2</v>
      </c>
      <c r="J2038" s="4">
        <v>3.5</v>
      </c>
      <c r="K2038" s="4">
        <v>3.1</v>
      </c>
      <c r="L2038" s="4">
        <v>1468</v>
      </c>
      <c r="M2038" s="4">
        <v>-999</v>
      </c>
      <c r="N2038" s="5">
        <v>-999</v>
      </c>
      <c r="O2038" s="5">
        <v>-999</v>
      </c>
      <c r="P2038" s="5">
        <v>-999</v>
      </c>
      <c r="Q2038" s="5">
        <v>-999</v>
      </c>
      <c r="R2038" s="15">
        <v>0.28699999999999998</v>
      </c>
      <c r="S2038" s="34">
        <f>ROUND((0.6105*(EXP((17.273*E2038)/(E2038+237.3))))*(100-H2038)/100,3)</f>
        <v>0.44900000000000001</v>
      </c>
      <c r="T2038" s="6">
        <f>IF(V2038&lt;V2039,L2038,0)</f>
        <v>0</v>
      </c>
      <c r="U2038" s="6">
        <f>IF(T2038&gt;0,M2038,-999)</f>
        <v>-999</v>
      </c>
      <c r="V2038">
        <v>199703</v>
      </c>
      <c r="W2038">
        <v>1997</v>
      </c>
    </row>
    <row r="2039" spans="1:23" x14ac:dyDescent="0.25">
      <c r="A2039" s="14">
        <v>35506</v>
      </c>
      <c r="B2039" s="3">
        <v>76</v>
      </c>
      <c r="C2039" s="4">
        <v>8.9600000000000009</v>
      </c>
      <c r="D2039" s="5">
        <v>-0.3</v>
      </c>
      <c r="E2039" s="5">
        <v>2.2999999999999998</v>
      </c>
      <c r="F2039" s="5">
        <v>-1.7</v>
      </c>
      <c r="G2039" s="4">
        <v>86</v>
      </c>
      <c r="H2039" s="4">
        <v>65.8</v>
      </c>
      <c r="I2039" s="4">
        <v>2.2000000000000002</v>
      </c>
      <c r="J2039" s="4">
        <v>6.3</v>
      </c>
      <c r="K2039" s="4">
        <v>2.9</v>
      </c>
      <c r="L2039" s="4">
        <v>1463</v>
      </c>
      <c r="M2039" s="4">
        <v>-999</v>
      </c>
      <c r="N2039" s="5">
        <v>-999</v>
      </c>
      <c r="O2039" s="5">
        <v>-999</v>
      </c>
      <c r="P2039" s="5">
        <v>-999</v>
      </c>
      <c r="Q2039" s="5">
        <v>-999</v>
      </c>
      <c r="R2039" s="15">
        <v>0.47399999999999998</v>
      </c>
      <c r="S2039" s="34">
        <f>ROUND((0.6105*(EXP((17.273*E2039)/(E2039+237.3))))*(100-H2039)/100,3)</f>
        <v>0.246</v>
      </c>
      <c r="T2039" s="6">
        <f>IF(V2039&lt;V2040,L2039,0)</f>
        <v>0</v>
      </c>
      <c r="U2039" s="6">
        <f>IF(T2039&gt;0,M2039,-999)</f>
        <v>-999</v>
      </c>
      <c r="V2039">
        <v>199703</v>
      </c>
      <c r="W2039">
        <v>1997</v>
      </c>
    </row>
    <row r="2040" spans="1:23" x14ac:dyDescent="0.25">
      <c r="A2040" s="14">
        <v>35507</v>
      </c>
      <c r="B2040" s="3">
        <v>77</v>
      </c>
      <c r="C2040" s="4">
        <v>7.29</v>
      </c>
      <c r="D2040" s="5">
        <v>3</v>
      </c>
      <c r="E2040" s="5">
        <v>5.9</v>
      </c>
      <c r="F2040" s="5">
        <v>1</v>
      </c>
      <c r="G2040" s="4">
        <v>82.3</v>
      </c>
      <c r="H2040" s="4">
        <v>64.900000000000006</v>
      </c>
      <c r="I2040" s="4">
        <v>3.2</v>
      </c>
      <c r="J2040" s="4">
        <v>7.1</v>
      </c>
      <c r="K2040" s="4">
        <v>1</v>
      </c>
      <c r="L2040" s="4">
        <v>1388</v>
      </c>
      <c r="M2040" s="4">
        <v>-999</v>
      </c>
      <c r="N2040" s="5">
        <v>-999</v>
      </c>
      <c r="O2040" s="5">
        <v>-999</v>
      </c>
      <c r="P2040" s="5">
        <v>-999</v>
      </c>
      <c r="Q2040" s="5">
        <v>-999</v>
      </c>
      <c r="R2040" s="15">
        <v>0.60199999999999998</v>
      </c>
      <c r="S2040" s="34">
        <f>ROUND((0.6105*(EXP((17.273*E2040)/(E2040+237.3))))*(100-H2040)/100,3)</f>
        <v>0.32600000000000001</v>
      </c>
      <c r="T2040" s="6">
        <f>IF(V2040&lt;V2041,L2040,0)</f>
        <v>0</v>
      </c>
      <c r="U2040" s="6">
        <f>IF(T2040&gt;0,M2040,-999)</f>
        <v>-999</v>
      </c>
      <c r="V2040">
        <v>199703</v>
      </c>
      <c r="W2040">
        <v>1997</v>
      </c>
    </row>
    <row r="2041" spans="1:23" x14ac:dyDescent="0.25">
      <c r="A2041" s="14">
        <v>35508</v>
      </c>
      <c r="B2041" s="3">
        <v>78</v>
      </c>
      <c r="C2041" s="4">
        <v>5.14</v>
      </c>
      <c r="D2041" s="5">
        <v>4.5</v>
      </c>
      <c r="E2041" s="5">
        <v>7.5</v>
      </c>
      <c r="F2041" s="5">
        <v>1.7</v>
      </c>
      <c r="G2041" s="4">
        <v>92.8</v>
      </c>
      <c r="H2041" s="4">
        <v>73.5</v>
      </c>
      <c r="I2041" s="4">
        <v>2.5</v>
      </c>
      <c r="J2041" s="4">
        <v>6.2</v>
      </c>
      <c r="K2041" s="4">
        <v>4.9000000000000004</v>
      </c>
      <c r="L2041" s="4">
        <v>1306</v>
      </c>
      <c r="M2041" s="4">
        <v>-999</v>
      </c>
      <c r="N2041" s="5">
        <v>-999</v>
      </c>
      <c r="O2041" s="5">
        <v>-999</v>
      </c>
      <c r="P2041" s="5">
        <v>-999</v>
      </c>
      <c r="Q2041" s="5">
        <v>-999</v>
      </c>
      <c r="R2041" s="15">
        <v>0.76200000000000001</v>
      </c>
      <c r="S2041" s="34">
        <f>ROUND((0.6105*(EXP((17.273*E2041)/(E2041+237.3))))*(100-H2041)/100,3)</f>
        <v>0.27500000000000002</v>
      </c>
      <c r="T2041" s="6">
        <f>IF(V2041&lt;V2042,L2041,0)</f>
        <v>0</v>
      </c>
      <c r="U2041" s="6">
        <f>IF(T2041&gt;0,M2041,-999)</f>
        <v>-999</v>
      </c>
      <c r="V2041">
        <v>199703</v>
      </c>
      <c r="W2041">
        <v>1997</v>
      </c>
    </row>
    <row r="2042" spans="1:23" x14ac:dyDescent="0.25">
      <c r="A2042" s="14">
        <v>35509</v>
      </c>
      <c r="B2042" s="3">
        <v>79</v>
      </c>
      <c r="C2042" s="4">
        <v>12.67</v>
      </c>
      <c r="D2042" s="5">
        <v>-0.5</v>
      </c>
      <c r="E2042" s="5">
        <v>3.8</v>
      </c>
      <c r="F2042" s="5">
        <v>-5.2</v>
      </c>
      <c r="G2042" s="4">
        <v>67.400000000000006</v>
      </c>
      <c r="H2042" s="4">
        <v>36.200000000000003</v>
      </c>
      <c r="I2042" s="4">
        <v>1.9</v>
      </c>
      <c r="J2042" s="4">
        <v>5.0999999999999996</v>
      </c>
      <c r="K2042" s="4">
        <v>1.3</v>
      </c>
      <c r="L2042" s="4">
        <v>1296</v>
      </c>
      <c r="M2042" s="4">
        <v>-999</v>
      </c>
      <c r="N2042" s="5">
        <v>-999</v>
      </c>
      <c r="O2042" s="5">
        <v>-999</v>
      </c>
      <c r="P2042" s="5">
        <v>-999</v>
      </c>
      <c r="Q2042" s="5">
        <v>-999</v>
      </c>
      <c r="R2042" s="15">
        <v>0.28999999999999998</v>
      </c>
      <c r="S2042" s="34">
        <f>ROUND((0.6105*(EXP((17.273*E2042)/(E2042+237.3))))*(100-H2042)/100,3)</f>
        <v>0.51100000000000001</v>
      </c>
      <c r="T2042" s="6">
        <f>IF(V2042&lt;V2043,L2042,0)</f>
        <v>0</v>
      </c>
      <c r="U2042" s="6">
        <f>IF(T2042&gt;0,M2042,-999)</f>
        <v>-999</v>
      </c>
      <c r="V2042">
        <v>199703</v>
      </c>
      <c r="W2042">
        <v>1997</v>
      </c>
    </row>
    <row r="2043" spans="1:23" x14ac:dyDescent="0.25">
      <c r="A2043" s="14">
        <v>35510</v>
      </c>
      <c r="B2043" s="3">
        <v>80</v>
      </c>
      <c r="C2043" s="4">
        <v>9.52</v>
      </c>
      <c r="D2043" s="5">
        <v>-3.7</v>
      </c>
      <c r="E2043" s="5">
        <v>2.8</v>
      </c>
      <c r="F2043" s="5">
        <v>-10.3</v>
      </c>
      <c r="G2043" s="4">
        <v>65.099999999999994</v>
      </c>
      <c r="H2043" s="4">
        <v>33.5</v>
      </c>
      <c r="I2043" s="4">
        <v>1.1000000000000001</v>
      </c>
      <c r="J2043" s="4">
        <v>3</v>
      </c>
      <c r="K2043" s="4">
        <v>0</v>
      </c>
      <c r="L2043" s="4">
        <v>1288</v>
      </c>
      <c r="M2043" s="4">
        <v>-999</v>
      </c>
      <c r="N2043" s="5">
        <v>-999</v>
      </c>
      <c r="O2043" s="5">
        <v>-999</v>
      </c>
      <c r="P2043" s="5">
        <v>-999</v>
      </c>
      <c r="Q2043" s="5">
        <v>-999</v>
      </c>
      <c r="R2043" s="15">
        <v>0.25</v>
      </c>
      <c r="S2043" s="34">
        <f>ROUND((0.6105*(EXP((17.273*E2043)/(E2043+237.3))))*(100-H2043)/100,3)</f>
        <v>0.497</v>
      </c>
      <c r="T2043" s="6">
        <f>IF(V2043&lt;V2044,L2043,0)</f>
        <v>0</v>
      </c>
      <c r="U2043" s="6">
        <f>IF(T2043&gt;0,M2043,-999)</f>
        <v>-999</v>
      </c>
      <c r="V2043">
        <v>199703</v>
      </c>
      <c r="W2043">
        <v>1997</v>
      </c>
    </row>
    <row r="2044" spans="1:23" x14ac:dyDescent="0.25">
      <c r="A2044" s="14">
        <v>35511</v>
      </c>
      <c r="B2044" s="3">
        <v>81</v>
      </c>
      <c r="C2044" s="4">
        <v>8.5</v>
      </c>
      <c r="D2044" s="5">
        <v>-2.9</v>
      </c>
      <c r="E2044" s="5">
        <v>3.4</v>
      </c>
      <c r="F2044" s="5">
        <v>-8.8000000000000007</v>
      </c>
      <c r="G2044" s="4">
        <v>77.8</v>
      </c>
      <c r="H2044" s="4">
        <v>35.5</v>
      </c>
      <c r="I2044" s="4">
        <v>0.9</v>
      </c>
      <c r="J2044" s="4">
        <v>4.3</v>
      </c>
      <c r="K2044" s="4">
        <v>0</v>
      </c>
      <c r="L2044" s="4">
        <v>1288</v>
      </c>
      <c r="M2044" s="4">
        <v>-999</v>
      </c>
      <c r="N2044" s="5">
        <v>-999</v>
      </c>
      <c r="O2044" s="5">
        <v>-999</v>
      </c>
      <c r="P2044" s="5">
        <v>-999</v>
      </c>
      <c r="Q2044" s="5">
        <v>-999</v>
      </c>
      <c r="R2044" s="15">
        <v>0.27700000000000002</v>
      </c>
      <c r="S2044" s="34">
        <f>ROUND((0.6105*(EXP((17.273*E2044)/(E2044+237.3))))*(100-H2044)/100,3)</f>
        <v>0.503</v>
      </c>
      <c r="T2044" s="6">
        <f>IF(V2044&lt;V2045,L2044,0)</f>
        <v>0</v>
      </c>
      <c r="U2044" s="6">
        <f>IF(T2044&gt;0,M2044,-999)</f>
        <v>-999</v>
      </c>
      <c r="V2044">
        <v>199703</v>
      </c>
      <c r="W2044">
        <v>1997</v>
      </c>
    </row>
    <row r="2045" spans="1:23" x14ac:dyDescent="0.25">
      <c r="A2045" s="14">
        <v>35512</v>
      </c>
      <c r="B2045" s="3">
        <v>82</v>
      </c>
      <c r="C2045" s="4">
        <v>11.97</v>
      </c>
      <c r="D2045" s="5">
        <v>-2.1</v>
      </c>
      <c r="E2045" s="5">
        <v>2.2000000000000002</v>
      </c>
      <c r="F2045" s="5">
        <v>-8</v>
      </c>
      <c r="G2045" s="4">
        <v>69.599999999999994</v>
      </c>
      <c r="H2045" s="4">
        <v>41.6</v>
      </c>
      <c r="I2045" s="4">
        <v>1.6</v>
      </c>
      <c r="J2045" s="4">
        <v>3.9</v>
      </c>
      <c r="K2045" s="4">
        <v>0</v>
      </c>
      <c r="L2045" s="4">
        <v>1288</v>
      </c>
      <c r="M2045" s="4">
        <v>-999</v>
      </c>
      <c r="N2045" s="5">
        <v>-999</v>
      </c>
      <c r="O2045" s="5">
        <v>-999</v>
      </c>
      <c r="P2045" s="5">
        <v>-999</v>
      </c>
      <c r="Q2045" s="5">
        <v>-999</v>
      </c>
      <c r="R2045" s="15">
        <v>0.29799999999999999</v>
      </c>
      <c r="S2045" s="34">
        <f>ROUND((0.6105*(EXP((17.273*E2045)/(E2045+237.3))))*(100-H2045)/100,3)</f>
        <v>0.41799999999999998</v>
      </c>
      <c r="T2045" s="6">
        <f>IF(V2045&lt;V2046,L2045,0)</f>
        <v>0</v>
      </c>
      <c r="U2045" s="6">
        <f>IF(T2045&gt;0,M2045,-999)</f>
        <v>-999</v>
      </c>
      <c r="V2045">
        <v>199703</v>
      </c>
      <c r="W2045">
        <v>1997</v>
      </c>
    </row>
    <row r="2046" spans="1:23" x14ac:dyDescent="0.25">
      <c r="A2046" s="14">
        <v>35513</v>
      </c>
      <c r="B2046" s="3">
        <v>83</v>
      </c>
      <c r="C2046" s="4">
        <v>8.3000000000000007</v>
      </c>
      <c r="D2046" s="5">
        <v>-4.0999999999999996</v>
      </c>
      <c r="E2046" s="5">
        <v>1.5</v>
      </c>
      <c r="F2046" s="5">
        <v>-11.1</v>
      </c>
      <c r="G2046" s="4">
        <v>78.7</v>
      </c>
      <c r="H2046" s="4">
        <v>42.5</v>
      </c>
      <c r="I2046" s="4">
        <v>1.1000000000000001</v>
      </c>
      <c r="J2046" s="4">
        <v>4.5999999999999996</v>
      </c>
      <c r="K2046" s="4">
        <v>2.5</v>
      </c>
      <c r="L2046" s="4">
        <v>1302</v>
      </c>
      <c r="M2046" s="4">
        <v>-999</v>
      </c>
      <c r="N2046" s="5">
        <v>-999</v>
      </c>
      <c r="O2046" s="5">
        <v>-999</v>
      </c>
      <c r="P2046" s="5">
        <v>-999</v>
      </c>
      <c r="Q2046" s="5">
        <v>-999</v>
      </c>
      <c r="R2046" s="15">
        <v>0.28899999999999998</v>
      </c>
      <c r="S2046" s="34">
        <f>ROUND((0.6105*(EXP((17.273*E2046)/(E2046+237.3))))*(100-H2046)/100,3)</f>
        <v>0.39100000000000001</v>
      </c>
      <c r="T2046" s="6">
        <f>IF(V2046&lt;V2047,L2046,0)</f>
        <v>0</v>
      </c>
      <c r="U2046" s="6">
        <f>IF(T2046&gt;0,M2046,-999)</f>
        <v>-999</v>
      </c>
      <c r="V2046">
        <v>199703</v>
      </c>
      <c r="W2046">
        <v>1997</v>
      </c>
    </row>
    <row r="2047" spans="1:23" x14ac:dyDescent="0.25">
      <c r="A2047" s="14">
        <v>35514</v>
      </c>
      <c r="B2047" s="3">
        <v>84</v>
      </c>
      <c r="C2047" s="4">
        <v>18.52</v>
      </c>
      <c r="D2047" s="5">
        <v>2.2000000000000002</v>
      </c>
      <c r="E2047" s="5">
        <v>9.6</v>
      </c>
      <c r="F2047" s="5">
        <v>-4.3</v>
      </c>
      <c r="G2047" s="4">
        <v>68.099999999999994</v>
      </c>
      <c r="H2047" s="4">
        <v>38</v>
      </c>
      <c r="I2047" s="4">
        <v>1.4</v>
      </c>
      <c r="J2047" s="4">
        <v>4.4000000000000004</v>
      </c>
      <c r="K2047" s="4">
        <v>0</v>
      </c>
      <c r="L2047" s="4">
        <v>1260</v>
      </c>
      <c r="M2047" s="4">
        <v>-999</v>
      </c>
      <c r="N2047" s="5">
        <v>-999</v>
      </c>
      <c r="O2047" s="5">
        <v>-999</v>
      </c>
      <c r="P2047" s="5">
        <v>-999</v>
      </c>
      <c r="Q2047" s="5">
        <v>-999</v>
      </c>
      <c r="R2047" s="15">
        <v>0.45400000000000001</v>
      </c>
      <c r="S2047" s="34">
        <f>ROUND((0.6105*(EXP((17.273*E2047)/(E2047+237.3))))*(100-H2047)/100,3)</f>
        <v>0.74099999999999999</v>
      </c>
      <c r="T2047" s="6">
        <f>IF(V2047&lt;V2048,L2047,0)</f>
        <v>0</v>
      </c>
      <c r="U2047" s="6">
        <f>IF(T2047&gt;0,M2047,-999)</f>
        <v>-999</v>
      </c>
      <c r="V2047">
        <v>199703</v>
      </c>
      <c r="W2047">
        <v>1997</v>
      </c>
    </row>
    <row r="2048" spans="1:23" x14ac:dyDescent="0.25">
      <c r="A2048" s="14">
        <v>35515</v>
      </c>
      <c r="B2048" s="3">
        <v>85</v>
      </c>
      <c r="C2048" s="4">
        <v>11.69</v>
      </c>
      <c r="D2048" s="5">
        <v>1.8</v>
      </c>
      <c r="E2048" s="5">
        <v>5.8</v>
      </c>
      <c r="F2048" s="5">
        <v>-2.6</v>
      </c>
      <c r="G2048" s="4">
        <v>67.2</v>
      </c>
      <c r="H2048" s="4">
        <v>45.4</v>
      </c>
      <c r="I2048" s="4">
        <v>1.4</v>
      </c>
      <c r="J2048" s="4">
        <v>3.8</v>
      </c>
      <c r="K2048" s="4">
        <v>0</v>
      </c>
      <c r="L2048" s="4">
        <v>1243</v>
      </c>
      <c r="M2048" s="4">
        <v>-999</v>
      </c>
      <c r="N2048" s="5">
        <v>-999</v>
      </c>
      <c r="O2048" s="5">
        <v>-999</v>
      </c>
      <c r="P2048" s="5">
        <v>-999</v>
      </c>
      <c r="Q2048" s="5">
        <v>-999</v>
      </c>
      <c r="R2048" s="15">
        <v>0.41899999999999998</v>
      </c>
      <c r="S2048" s="34">
        <f>ROUND((0.6105*(EXP((17.273*E2048)/(E2048+237.3))))*(100-H2048)/100,3)</f>
        <v>0.503</v>
      </c>
      <c r="T2048" s="6">
        <f>IF(V2048&lt;V2049,L2048,0)</f>
        <v>0</v>
      </c>
      <c r="U2048" s="6">
        <f>IF(T2048&gt;0,M2048,-999)</f>
        <v>-999</v>
      </c>
      <c r="V2048">
        <v>199703</v>
      </c>
      <c r="W2048">
        <v>1997</v>
      </c>
    </row>
    <row r="2049" spans="1:23" x14ac:dyDescent="0.25">
      <c r="A2049" s="14">
        <v>35516</v>
      </c>
      <c r="B2049" s="3">
        <v>86</v>
      </c>
      <c r="C2049" s="4">
        <v>16.11</v>
      </c>
      <c r="D2049" s="5">
        <v>-1.8</v>
      </c>
      <c r="E2049" s="5">
        <v>2</v>
      </c>
      <c r="F2049" s="5">
        <v>-3.8</v>
      </c>
      <c r="G2049" s="4">
        <v>62.5</v>
      </c>
      <c r="H2049" s="4">
        <v>37.9</v>
      </c>
      <c r="I2049" s="4">
        <v>2.4</v>
      </c>
      <c r="J2049" s="4">
        <v>5</v>
      </c>
      <c r="K2049" s="4">
        <v>0</v>
      </c>
      <c r="L2049" s="4">
        <v>1205</v>
      </c>
      <c r="M2049" s="4">
        <v>-999</v>
      </c>
      <c r="N2049" s="5">
        <v>-999</v>
      </c>
      <c r="O2049" s="5">
        <v>-999</v>
      </c>
      <c r="P2049" s="5">
        <v>-999</v>
      </c>
      <c r="Q2049" s="5">
        <v>-999</v>
      </c>
      <c r="R2049" s="15">
        <v>0.26700000000000002</v>
      </c>
      <c r="S2049" s="34">
        <f>ROUND((0.6105*(EXP((17.273*E2049)/(E2049+237.3))))*(100-H2049)/100,3)</f>
        <v>0.438</v>
      </c>
      <c r="T2049" s="6">
        <f>IF(V2049&lt;V2050,L2049,0)</f>
        <v>0</v>
      </c>
      <c r="U2049" s="6">
        <f>IF(T2049&gt;0,M2049,-999)</f>
        <v>-999</v>
      </c>
      <c r="V2049">
        <v>199703</v>
      </c>
      <c r="W2049">
        <v>1997</v>
      </c>
    </row>
    <row r="2050" spans="1:23" x14ac:dyDescent="0.25">
      <c r="A2050" s="14">
        <v>35517</v>
      </c>
      <c r="B2050" s="3">
        <v>87</v>
      </c>
      <c r="C2050" s="4">
        <v>12.58</v>
      </c>
      <c r="D2050" s="5">
        <v>-2.9</v>
      </c>
      <c r="E2050" s="5">
        <v>1.1000000000000001</v>
      </c>
      <c r="F2050" s="5">
        <v>-4.3</v>
      </c>
      <c r="G2050" s="4">
        <v>67.099999999999994</v>
      </c>
      <c r="H2050" s="4">
        <v>44.6</v>
      </c>
      <c r="I2050" s="4">
        <v>2.2999999999999998</v>
      </c>
      <c r="J2050" s="4">
        <v>5.0999999999999996</v>
      </c>
      <c r="K2050" s="4">
        <v>0</v>
      </c>
      <c r="L2050" s="4">
        <v>1224</v>
      </c>
      <c r="M2050" s="4">
        <v>-999</v>
      </c>
      <c r="N2050" s="5">
        <v>-999</v>
      </c>
      <c r="O2050" s="5">
        <v>-999</v>
      </c>
      <c r="P2050" s="5">
        <v>-999</v>
      </c>
      <c r="Q2050" s="5">
        <v>-999</v>
      </c>
      <c r="R2050" s="15">
        <v>0.29499999999999998</v>
      </c>
      <c r="S2050" s="34">
        <f>ROUND((0.6105*(EXP((17.273*E2050)/(E2050+237.3))))*(100-H2050)/100,3)</f>
        <v>0.36599999999999999</v>
      </c>
      <c r="T2050" s="6">
        <f>IF(V2050&lt;V2051,L2050,0)</f>
        <v>0</v>
      </c>
      <c r="U2050" s="6">
        <f>IF(T2050&gt;0,M2050,-999)</f>
        <v>-999</v>
      </c>
      <c r="V2050">
        <v>199703</v>
      </c>
      <c r="W2050">
        <v>1997</v>
      </c>
    </row>
    <row r="2051" spans="1:23" x14ac:dyDescent="0.25">
      <c r="A2051" s="14">
        <v>35518</v>
      </c>
      <c r="B2051" s="3">
        <v>88</v>
      </c>
      <c r="C2051" s="4">
        <v>7.92</v>
      </c>
      <c r="D2051" s="5">
        <v>-1.4</v>
      </c>
      <c r="E2051" s="5">
        <v>1.3</v>
      </c>
      <c r="F2051" s="5">
        <v>-3.9</v>
      </c>
      <c r="G2051" s="4">
        <v>60.4</v>
      </c>
      <c r="H2051" s="4">
        <v>50.1</v>
      </c>
      <c r="I2051" s="4">
        <v>1.9</v>
      </c>
      <c r="J2051" s="4">
        <v>5.2</v>
      </c>
      <c r="K2051" s="4">
        <v>2.2999999999999998</v>
      </c>
      <c r="L2051" s="4">
        <v>1162</v>
      </c>
      <c r="M2051" s="4">
        <v>-999</v>
      </c>
      <c r="N2051" s="5">
        <v>-999</v>
      </c>
      <c r="O2051" s="5">
        <v>-999</v>
      </c>
      <c r="P2051" s="5">
        <v>-999</v>
      </c>
      <c r="Q2051" s="5">
        <v>-999</v>
      </c>
      <c r="R2051" s="15">
        <v>0.33600000000000002</v>
      </c>
      <c r="S2051" s="34">
        <f>ROUND((0.6105*(EXP((17.273*E2051)/(E2051+237.3))))*(100-H2051)/100,3)</f>
        <v>0.33500000000000002</v>
      </c>
      <c r="T2051" s="6">
        <f>IF(V2051&lt;V2052,L2051,0)</f>
        <v>0</v>
      </c>
      <c r="U2051" s="6">
        <f>IF(T2051&gt;0,M2051,-999)</f>
        <v>-999</v>
      </c>
      <c r="V2051">
        <v>199703</v>
      </c>
      <c r="W2051">
        <v>1997</v>
      </c>
    </row>
    <row r="2052" spans="1:23" x14ac:dyDescent="0.25">
      <c r="A2052" s="14">
        <v>35519</v>
      </c>
      <c r="B2052" s="3">
        <v>89</v>
      </c>
      <c r="C2052" s="4">
        <v>15.49</v>
      </c>
      <c r="D2052" s="5">
        <v>1</v>
      </c>
      <c r="E2052" s="5">
        <v>6.6</v>
      </c>
      <c r="F2052" s="5">
        <v>-3.2</v>
      </c>
      <c r="G2052" s="4">
        <v>61.3</v>
      </c>
      <c r="H2052" s="4">
        <v>36.9</v>
      </c>
      <c r="I2052" s="4">
        <v>2.9</v>
      </c>
      <c r="J2052" s="4">
        <v>6.9</v>
      </c>
      <c r="K2052" s="4">
        <v>6.1</v>
      </c>
      <c r="L2052" s="4">
        <v>1178</v>
      </c>
      <c r="M2052" s="4">
        <v>-999</v>
      </c>
      <c r="N2052" s="5">
        <v>-999</v>
      </c>
      <c r="O2052" s="5">
        <v>-999</v>
      </c>
      <c r="P2052" s="5">
        <v>-999</v>
      </c>
      <c r="Q2052" s="5">
        <v>-999</v>
      </c>
      <c r="R2052" s="15">
        <v>0.36</v>
      </c>
      <c r="S2052" s="34">
        <f>ROUND((0.6105*(EXP((17.273*E2052)/(E2052+237.3))))*(100-H2052)/100,3)</f>
        <v>0.61499999999999999</v>
      </c>
      <c r="T2052" s="6">
        <f>IF(V2052&lt;V2053,L2052,0)</f>
        <v>0</v>
      </c>
      <c r="U2052" s="6">
        <f>IF(T2052&gt;0,M2052,-999)</f>
        <v>-999</v>
      </c>
      <c r="V2052">
        <v>199703</v>
      </c>
      <c r="W2052">
        <v>1997</v>
      </c>
    </row>
    <row r="2053" spans="1:23" x14ac:dyDescent="0.25">
      <c r="A2053" s="14">
        <v>35520</v>
      </c>
      <c r="B2053" s="3">
        <v>90</v>
      </c>
      <c r="C2053" s="4">
        <v>11.71</v>
      </c>
      <c r="D2053" s="5">
        <v>-3.3</v>
      </c>
      <c r="E2053" s="5">
        <v>0.8</v>
      </c>
      <c r="F2053" s="5">
        <v>-5.8</v>
      </c>
      <c r="G2053" s="4">
        <v>68.7</v>
      </c>
      <c r="H2053" s="4">
        <v>40.200000000000003</v>
      </c>
      <c r="I2053" s="4">
        <v>2</v>
      </c>
      <c r="J2053" s="4">
        <v>5</v>
      </c>
      <c r="K2053" s="4">
        <v>0</v>
      </c>
      <c r="L2053" s="4">
        <v>1177</v>
      </c>
      <c r="M2053" s="4">
        <v>-1</v>
      </c>
      <c r="N2053" s="5">
        <v>-999</v>
      </c>
      <c r="O2053" s="5">
        <v>-999</v>
      </c>
      <c r="P2053" s="5">
        <v>-999</v>
      </c>
      <c r="Q2053" s="5">
        <v>-999</v>
      </c>
      <c r="R2053" s="15">
        <v>0.26</v>
      </c>
      <c r="S2053" s="34">
        <f>ROUND((0.6105*(EXP((17.273*E2053)/(E2053+237.3))))*(100-H2053)/100,3)</f>
        <v>0.38700000000000001</v>
      </c>
      <c r="T2053" s="6">
        <f>IF(V2053&lt;V2054,L2053,0)</f>
        <v>1177</v>
      </c>
      <c r="U2053" s="6">
        <f>IF(T2053&gt;0,M2053,-999)</f>
        <v>-1</v>
      </c>
      <c r="V2053">
        <v>199703</v>
      </c>
      <c r="W2053">
        <v>1997</v>
      </c>
    </row>
    <row r="2054" spans="1:23" x14ac:dyDescent="0.25">
      <c r="A2054" s="14">
        <v>35521</v>
      </c>
      <c r="B2054" s="3">
        <v>91</v>
      </c>
      <c r="C2054" s="4">
        <v>17.559999999999999</v>
      </c>
      <c r="D2054" s="5">
        <v>-5.4</v>
      </c>
      <c r="E2054" s="5">
        <v>1.6</v>
      </c>
      <c r="F2054" s="5">
        <v>-10.6</v>
      </c>
      <c r="G2054" s="4">
        <v>69.5</v>
      </c>
      <c r="H2054" s="4">
        <v>42.8</v>
      </c>
      <c r="I2054" s="4">
        <v>1.3</v>
      </c>
      <c r="J2054" s="4">
        <v>3.8</v>
      </c>
      <c r="K2054" s="4">
        <v>0</v>
      </c>
      <c r="L2054" s="4">
        <v>1178</v>
      </c>
      <c r="M2054" s="4">
        <v>-1</v>
      </c>
      <c r="N2054" s="5">
        <v>-999</v>
      </c>
      <c r="O2054" s="5">
        <v>-999</v>
      </c>
      <c r="P2054" s="5">
        <v>-999</v>
      </c>
      <c r="Q2054" s="5">
        <v>-999</v>
      </c>
      <c r="R2054" s="15">
        <v>0.29299999999999998</v>
      </c>
      <c r="S2054" s="34">
        <f>ROUND((0.6105*(EXP((17.273*E2054)/(E2054+237.3))))*(100-H2054)/100,3)</f>
        <v>0.39200000000000002</v>
      </c>
      <c r="T2054" s="6">
        <f>IF(V2054&lt;V2055,L2054,0)</f>
        <v>0</v>
      </c>
      <c r="U2054" s="6">
        <f>IF(T2054&gt;0,M2054,-999)</f>
        <v>-999</v>
      </c>
      <c r="V2054">
        <v>199704</v>
      </c>
      <c r="W2054">
        <v>1997</v>
      </c>
    </row>
    <row r="2055" spans="1:23" x14ac:dyDescent="0.25">
      <c r="A2055" s="14">
        <v>35522</v>
      </c>
      <c r="B2055" s="3">
        <v>92</v>
      </c>
      <c r="C2055" s="4">
        <v>19.96</v>
      </c>
      <c r="D2055" s="5">
        <v>-2.8</v>
      </c>
      <c r="E2055" s="5">
        <v>2.8</v>
      </c>
      <c r="F2055" s="5">
        <v>-11.6</v>
      </c>
      <c r="G2055" s="4">
        <v>61.6</v>
      </c>
      <c r="H2055" s="4">
        <v>28.3</v>
      </c>
      <c r="I2055" s="4">
        <v>2.2000000000000002</v>
      </c>
      <c r="J2055" s="4">
        <v>6.8</v>
      </c>
      <c r="K2055" s="4">
        <v>0</v>
      </c>
      <c r="L2055" s="4">
        <v>1176</v>
      </c>
      <c r="M2055" s="4">
        <v>-1</v>
      </c>
      <c r="N2055" s="5">
        <v>-999</v>
      </c>
      <c r="O2055" s="5">
        <v>-999</v>
      </c>
      <c r="P2055" s="5">
        <v>-999</v>
      </c>
      <c r="Q2055" s="5">
        <v>-999</v>
      </c>
      <c r="R2055" s="15">
        <v>0.21099999999999999</v>
      </c>
      <c r="S2055" s="34">
        <f>ROUND((0.6105*(EXP((17.273*E2055)/(E2055+237.3))))*(100-H2055)/100,3)</f>
        <v>0.53500000000000003</v>
      </c>
      <c r="T2055" s="6">
        <f>IF(V2055&lt;V2056,L2055,0)</f>
        <v>0</v>
      </c>
      <c r="U2055" s="6">
        <f>IF(T2055&gt;0,M2055,-999)</f>
        <v>-999</v>
      </c>
      <c r="V2055">
        <v>199704</v>
      </c>
      <c r="W2055">
        <v>1997</v>
      </c>
    </row>
    <row r="2056" spans="1:23" x14ac:dyDescent="0.25">
      <c r="A2056" s="14">
        <v>35523</v>
      </c>
      <c r="B2056" s="3">
        <v>93</v>
      </c>
      <c r="C2056" s="4">
        <v>13.01</v>
      </c>
      <c r="D2056" s="5">
        <v>-4.2</v>
      </c>
      <c r="E2056" s="5">
        <v>-0.1</v>
      </c>
      <c r="F2056" s="5">
        <v>-7.5</v>
      </c>
      <c r="G2056" s="4">
        <v>73.099999999999994</v>
      </c>
      <c r="H2056" s="4">
        <v>48.3</v>
      </c>
      <c r="I2056" s="4">
        <v>3.1</v>
      </c>
      <c r="J2056" s="4">
        <v>6.3</v>
      </c>
      <c r="K2056" s="4">
        <v>0</v>
      </c>
      <c r="L2056" s="4">
        <v>1176</v>
      </c>
      <c r="M2056" s="4">
        <v>-1</v>
      </c>
      <c r="N2056" s="5">
        <v>-999</v>
      </c>
      <c r="O2056" s="5">
        <v>-999</v>
      </c>
      <c r="P2056" s="5">
        <v>-999</v>
      </c>
      <c r="Q2056" s="5">
        <v>-999</v>
      </c>
      <c r="R2056" s="15">
        <v>0.29299999999999998</v>
      </c>
      <c r="S2056" s="34">
        <f>ROUND((0.6105*(EXP((17.273*E2056)/(E2056+237.3))))*(100-H2056)/100,3)</f>
        <v>0.313</v>
      </c>
      <c r="T2056" s="6">
        <f>IF(V2056&lt;V2057,L2056,0)</f>
        <v>0</v>
      </c>
      <c r="U2056" s="6">
        <f>IF(T2056&gt;0,M2056,-999)</f>
        <v>-999</v>
      </c>
      <c r="V2056">
        <v>199704</v>
      </c>
      <c r="W2056">
        <v>1997</v>
      </c>
    </row>
    <row r="2057" spans="1:23" x14ac:dyDescent="0.25">
      <c r="A2057" s="14">
        <v>35524</v>
      </c>
      <c r="B2057" s="3">
        <v>94</v>
      </c>
      <c r="C2057" s="4">
        <v>19.649999999999999</v>
      </c>
      <c r="D2057" s="5">
        <v>-5.5</v>
      </c>
      <c r="E2057" s="5">
        <v>2.8</v>
      </c>
      <c r="F2057" s="5">
        <v>-10.9</v>
      </c>
      <c r="G2057" s="4">
        <v>55.4</v>
      </c>
      <c r="H2057" s="4">
        <v>27.4</v>
      </c>
      <c r="I2057" s="4">
        <v>2.2000000000000002</v>
      </c>
      <c r="J2057" s="4">
        <v>5</v>
      </c>
      <c r="K2057" s="4">
        <v>0</v>
      </c>
      <c r="L2057" s="4">
        <v>1157</v>
      </c>
      <c r="M2057" s="4">
        <v>-1</v>
      </c>
      <c r="N2057" s="5">
        <v>-999</v>
      </c>
      <c r="O2057" s="5">
        <v>-999</v>
      </c>
      <c r="P2057" s="5">
        <v>-999</v>
      </c>
      <c r="Q2057" s="5">
        <v>-999</v>
      </c>
      <c r="R2057" s="15">
        <v>0.20499999999999999</v>
      </c>
      <c r="S2057" s="34">
        <f>ROUND((0.6105*(EXP((17.273*E2057)/(E2057+237.3))))*(100-H2057)/100,3)</f>
        <v>0.54200000000000004</v>
      </c>
      <c r="T2057" s="6">
        <f>IF(V2057&lt;V2058,L2057,0)</f>
        <v>0</v>
      </c>
      <c r="U2057" s="6">
        <f>IF(T2057&gt;0,M2057,-999)</f>
        <v>-999</v>
      </c>
      <c r="V2057">
        <v>199704</v>
      </c>
      <c r="W2057">
        <v>1997</v>
      </c>
    </row>
    <row r="2058" spans="1:23" x14ac:dyDescent="0.25">
      <c r="A2058" s="14">
        <v>35525</v>
      </c>
      <c r="B2058" s="3">
        <v>95</v>
      </c>
      <c r="C2058" s="4">
        <v>22.07</v>
      </c>
      <c r="D2058" s="5">
        <v>-5.2</v>
      </c>
      <c r="E2058" s="5">
        <v>5.7</v>
      </c>
      <c r="F2058" s="5">
        <v>-14.7</v>
      </c>
      <c r="G2058" s="4">
        <v>56.6</v>
      </c>
      <c r="H2058" s="4">
        <v>22.9</v>
      </c>
      <c r="I2058" s="4">
        <v>2.2000000000000002</v>
      </c>
      <c r="J2058" s="4">
        <v>5</v>
      </c>
      <c r="K2058" s="4">
        <v>0</v>
      </c>
      <c r="L2058" s="4">
        <v>1137</v>
      </c>
      <c r="M2058" s="4">
        <v>-1</v>
      </c>
      <c r="N2058" s="5">
        <v>-999</v>
      </c>
      <c r="O2058" s="5">
        <v>-999</v>
      </c>
      <c r="P2058" s="5">
        <v>-999</v>
      </c>
      <c r="Q2058" s="5">
        <v>-999</v>
      </c>
      <c r="R2058" s="15">
        <v>0.21</v>
      </c>
      <c r="S2058" s="34">
        <f>ROUND((0.6105*(EXP((17.273*E2058)/(E2058+237.3))))*(100-H2058)/100,3)</f>
        <v>0.70599999999999996</v>
      </c>
      <c r="T2058" s="6">
        <f>IF(V2058&lt;V2059,L2058,0)</f>
        <v>0</v>
      </c>
      <c r="U2058" s="6">
        <f>IF(T2058&gt;0,M2058,-999)</f>
        <v>-999</v>
      </c>
      <c r="V2058">
        <v>199704</v>
      </c>
      <c r="W2058">
        <v>1997</v>
      </c>
    </row>
    <row r="2059" spans="1:23" x14ac:dyDescent="0.25">
      <c r="A2059" s="14">
        <v>35526</v>
      </c>
      <c r="B2059" s="3">
        <v>96</v>
      </c>
      <c r="C2059" s="4">
        <v>19.12</v>
      </c>
      <c r="D2059" s="5">
        <v>0.1</v>
      </c>
      <c r="E2059" s="5">
        <v>6.6</v>
      </c>
      <c r="F2059" s="5">
        <v>-7.3</v>
      </c>
      <c r="G2059" s="4">
        <v>37.299999999999997</v>
      </c>
      <c r="H2059" s="4">
        <v>19.100000000000001</v>
      </c>
      <c r="I2059" s="4">
        <v>1.2</v>
      </c>
      <c r="J2059" s="4">
        <v>3.9</v>
      </c>
      <c r="K2059" s="4">
        <v>0</v>
      </c>
      <c r="L2059" s="4">
        <v>1125</v>
      </c>
      <c r="M2059" s="4">
        <v>-0.9</v>
      </c>
      <c r="N2059" s="5">
        <v>0.2</v>
      </c>
      <c r="O2059" s="5">
        <v>0.5</v>
      </c>
      <c r="P2059" s="5">
        <v>-999</v>
      </c>
      <c r="Q2059" s="5">
        <v>-999</v>
      </c>
      <c r="R2059" s="15">
        <v>0.186</v>
      </c>
      <c r="S2059" s="34">
        <f>ROUND((0.6105*(EXP((17.273*E2059)/(E2059+237.3))))*(100-H2059)/100,3)</f>
        <v>0.78800000000000003</v>
      </c>
      <c r="T2059" s="6">
        <f>IF(V2059&lt;V2060,L2059,0)</f>
        <v>0</v>
      </c>
      <c r="U2059" s="6">
        <f>IF(T2059&gt;0,M2059,-999)</f>
        <v>-999</v>
      </c>
      <c r="V2059">
        <v>199704</v>
      </c>
      <c r="W2059">
        <v>1997</v>
      </c>
    </row>
    <row r="2060" spans="1:23" x14ac:dyDescent="0.25">
      <c r="A2060" s="14">
        <v>35527</v>
      </c>
      <c r="B2060" s="3">
        <v>97</v>
      </c>
      <c r="C2060" s="4">
        <v>21.71</v>
      </c>
      <c r="D2060" s="5">
        <v>0.1</v>
      </c>
      <c r="E2060" s="5">
        <v>7.6</v>
      </c>
      <c r="F2060" s="5">
        <v>-6.8</v>
      </c>
      <c r="G2060" s="4">
        <v>44.6</v>
      </c>
      <c r="H2060" s="4">
        <v>21.2</v>
      </c>
      <c r="I2060" s="4">
        <v>1.1000000000000001</v>
      </c>
      <c r="J2060" s="4">
        <v>3.4</v>
      </c>
      <c r="K2060" s="4">
        <v>0</v>
      </c>
      <c r="L2060" s="4">
        <v>1104</v>
      </c>
      <c r="M2060" s="4">
        <v>-1.1000000000000001</v>
      </c>
      <c r="N2060" s="5">
        <v>0.2</v>
      </c>
      <c r="O2060" s="5">
        <v>0.5</v>
      </c>
      <c r="P2060" s="5">
        <v>-999</v>
      </c>
      <c r="Q2060" s="5">
        <v>-999</v>
      </c>
      <c r="R2060">
        <v>0.221</v>
      </c>
      <c r="S2060" s="34">
        <f>ROUND((0.6105*(EXP((17.273*E2060)/(E2060+237.3))))*(100-H2060)/100,3)</f>
        <v>0.82199999999999995</v>
      </c>
      <c r="T2060" s="6">
        <f>IF(V2060&lt;V2061,L2060,0)</f>
        <v>0</v>
      </c>
      <c r="U2060" s="6">
        <f>IF(T2060&gt;0,M2060,-999)</f>
        <v>-999</v>
      </c>
      <c r="V2060">
        <v>199704</v>
      </c>
      <c r="W2060">
        <v>1997</v>
      </c>
    </row>
    <row r="2061" spans="1:23" x14ac:dyDescent="0.25">
      <c r="A2061" s="14">
        <v>35528</v>
      </c>
      <c r="B2061" s="3">
        <v>98</v>
      </c>
      <c r="C2061" s="4">
        <v>21.6</v>
      </c>
      <c r="D2061" s="5">
        <v>-0.1</v>
      </c>
      <c r="E2061" s="5">
        <v>6.9</v>
      </c>
      <c r="F2061" s="5">
        <v>-7.5</v>
      </c>
      <c r="G2061" s="4">
        <v>51.8</v>
      </c>
      <c r="H2061" s="4">
        <v>27.4</v>
      </c>
      <c r="I2061" s="4">
        <v>1</v>
      </c>
      <c r="J2061" s="4">
        <v>3.6</v>
      </c>
      <c r="K2061" s="4">
        <v>0</v>
      </c>
      <c r="L2061" s="4">
        <v>1092</v>
      </c>
      <c r="M2061" s="4">
        <v>-1</v>
      </c>
      <c r="N2061" s="5">
        <v>0.2</v>
      </c>
      <c r="O2061" s="5">
        <v>0.5</v>
      </c>
      <c r="P2061" s="5">
        <v>-999</v>
      </c>
      <c r="Q2061" s="5">
        <v>-999</v>
      </c>
      <c r="R2061">
        <v>0.27300000000000002</v>
      </c>
      <c r="S2061" s="34">
        <f>ROUND((0.6105*(EXP((17.273*E2061)/(E2061+237.3))))*(100-H2061)/100,3)</f>
        <v>0.72199999999999998</v>
      </c>
      <c r="T2061" s="6">
        <f>IF(V2061&lt;V2062,L2061,0)</f>
        <v>0</v>
      </c>
      <c r="U2061" s="6">
        <f>IF(T2061&gt;0,M2061,-999)</f>
        <v>-999</v>
      </c>
      <c r="V2061">
        <v>199704</v>
      </c>
      <c r="W2061">
        <v>1997</v>
      </c>
    </row>
    <row r="2062" spans="1:23" x14ac:dyDescent="0.25">
      <c r="A2062" s="14">
        <v>35529</v>
      </c>
      <c r="B2062" s="3">
        <v>99</v>
      </c>
      <c r="C2062" s="4">
        <v>22.39</v>
      </c>
      <c r="D2062" s="5">
        <v>-0.6</v>
      </c>
      <c r="E2062" s="5">
        <v>5.6</v>
      </c>
      <c r="F2062" s="5">
        <v>-5.9</v>
      </c>
      <c r="G2062" s="4">
        <v>42.3</v>
      </c>
      <c r="H2062" s="4">
        <v>20.5</v>
      </c>
      <c r="I2062" s="4">
        <v>1.4</v>
      </c>
      <c r="J2062" s="4">
        <v>4.5</v>
      </c>
      <c r="K2062" s="4">
        <v>0</v>
      </c>
      <c r="L2062" s="4">
        <v>1064</v>
      </c>
      <c r="M2062" s="4">
        <v>-0.6</v>
      </c>
      <c r="N2062" s="5">
        <v>0.2</v>
      </c>
      <c r="O2062" s="5">
        <v>0.5</v>
      </c>
      <c r="P2062" s="5">
        <v>-999</v>
      </c>
      <c r="Q2062" s="5">
        <v>-999</v>
      </c>
      <c r="R2062">
        <v>0.186</v>
      </c>
      <c r="S2062" s="34">
        <f>ROUND((0.6105*(EXP((17.273*E2062)/(E2062+237.3))))*(100-H2062)/100,3)</f>
        <v>0.72299999999999998</v>
      </c>
      <c r="T2062" s="6">
        <f>IF(V2062&lt;V2063,L2062,0)</f>
        <v>0</v>
      </c>
      <c r="U2062" s="6">
        <f>IF(T2062&gt;0,M2062,-999)</f>
        <v>-999</v>
      </c>
      <c r="V2062">
        <v>199704</v>
      </c>
      <c r="W2062">
        <v>1997</v>
      </c>
    </row>
    <row r="2063" spans="1:23" x14ac:dyDescent="0.25">
      <c r="A2063" s="14">
        <v>35530</v>
      </c>
      <c r="B2063" s="3">
        <v>100</v>
      </c>
      <c r="C2063" s="4">
        <v>21.9</v>
      </c>
      <c r="D2063" s="5">
        <v>-2.9</v>
      </c>
      <c r="E2063" s="5">
        <v>3.7</v>
      </c>
      <c r="F2063" s="5">
        <v>-9</v>
      </c>
      <c r="G2063" s="4">
        <v>42.2</v>
      </c>
      <c r="H2063" s="4">
        <v>22.8</v>
      </c>
      <c r="I2063" s="4">
        <v>1.4</v>
      </c>
      <c r="J2063" s="4">
        <v>3.1</v>
      </c>
      <c r="K2063" s="4">
        <v>0</v>
      </c>
      <c r="L2063" s="4">
        <v>1049</v>
      </c>
      <c r="M2063" s="4">
        <v>-0.3</v>
      </c>
      <c r="N2063" s="5">
        <v>0.2</v>
      </c>
      <c r="O2063" s="5">
        <v>0.5</v>
      </c>
      <c r="P2063" s="5">
        <v>-999</v>
      </c>
      <c r="Q2063" s="5">
        <v>-999</v>
      </c>
      <c r="R2063">
        <v>0.182</v>
      </c>
      <c r="S2063" s="34">
        <f>ROUND((0.6105*(EXP((17.273*E2063)/(E2063+237.3))))*(100-H2063)/100,3)</f>
        <v>0.61399999999999999</v>
      </c>
      <c r="T2063" s="6">
        <f>IF(V2063&lt;V2064,L2063,0)</f>
        <v>0</v>
      </c>
      <c r="U2063" s="6">
        <f>IF(T2063&gt;0,M2063,-999)</f>
        <v>-999</v>
      </c>
      <c r="V2063">
        <v>199704</v>
      </c>
      <c r="W2063">
        <v>1997</v>
      </c>
    </row>
    <row r="2064" spans="1:23" x14ac:dyDescent="0.25">
      <c r="A2064" s="14">
        <v>35531</v>
      </c>
      <c r="B2064" s="3">
        <v>101</v>
      </c>
      <c r="C2064" s="4">
        <v>23.32</v>
      </c>
      <c r="D2064" s="5">
        <v>-1.5</v>
      </c>
      <c r="E2064" s="5">
        <v>6.8</v>
      </c>
      <c r="F2064" s="5">
        <v>-11.1</v>
      </c>
      <c r="G2064" s="4">
        <v>31.5</v>
      </c>
      <c r="H2064" s="4">
        <v>10.7</v>
      </c>
      <c r="I2064" s="4">
        <v>1</v>
      </c>
      <c r="J2064" s="4">
        <v>4.0999999999999996</v>
      </c>
      <c r="K2064" s="4">
        <v>0</v>
      </c>
      <c r="L2064" s="4">
        <v>1040</v>
      </c>
      <c r="M2064" s="4">
        <v>-0.3</v>
      </c>
      <c r="N2064" s="5">
        <v>0.2</v>
      </c>
      <c r="O2064" s="5">
        <v>0.5</v>
      </c>
      <c r="P2064" s="5">
        <v>-999</v>
      </c>
      <c r="Q2064" s="5">
        <v>-999</v>
      </c>
      <c r="R2064">
        <v>0.106</v>
      </c>
      <c r="S2064" s="34">
        <f>ROUND((0.6105*(EXP((17.273*E2064)/(E2064+237.3))))*(100-H2064)/100,3)</f>
        <v>0.88200000000000001</v>
      </c>
      <c r="T2064" s="6">
        <f>IF(V2064&lt;V2065,L2064,0)</f>
        <v>0</v>
      </c>
      <c r="U2064" s="6">
        <f>IF(T2064&gt;0,M2064,-999)</f>
        <v>-999</v>
      </c>
      <c r="V2064">
        <v>199704</v>
      </c>
      <c r="W2064">
        <v>1997</v>
      </c>
    </row>
    <row r="2065" spans="1:23" x14ac:dyDescent="0.25">
      <c r="A2065" s="14">
        <v>35532</v>
      </c>
      <c r="B2065" s="3">
        <v>102</v>
      </c>
      <c r="C2065" s="4">
        <v>19.260000000000002</v>
      </c>
      <c r="D2065" s="5">
        <v>0.3</v>
      </c>
      <c r="E2065" s="5">
        <v>6.8</v>
      </c>
      <c r="F2065" s="5">
        <v>-5</v>
      </c>
      <c r="G2065" s="4">
        <v>36.6</v>
      </c>
      <c r="H2065" s="4">
        <v>22.4</v>
      </c>
      <c r="I2065" s="4">
        <v>1.9</v>
      </c>
      <c r="J2065" s="4">
        <v>4.5999999999999996</v>
      </c>
      <c r="K2065" s="4">
        <v>0</v>
      </c>
      <c r="L2065" s="4">
        <v>1013</v>
      </c>
      <c r="M2065" s="4">
        <v>-0.2</v>
      </c>
      <c r="N2065" s="5">
        <v>0.2</v>
      </c>
      <c r="O2065" s="5">
        <v>0.5</v>
      </c>
      <c r="P2065" s="5">
        <v>-999</v>
      </c>
      <c r="Q2065" s="5">
        <v>-999</v>
      </c>
      <c r="R2065">
        <v>0.222</v>
      </c>
      <c r="S2065" s="34">
        <f>ROUND((0.6105*(EXP((17.273*E2065)/(E2065+237.3))))*(100-H2065)/100,3)</f>
        <v>0.76700000000000002</v>
      </c>
      <c r="T2065" s="6">
        <f>IF(V2065&lt;V2066,L2065,0)</f>
        <v>0</v>
      </c>
      <c r="U2065" s="6">
        <f>IF(T2065&gt;0,M2065,-999)</f>
        <v>-999</v>
      </c>
      <c r="V2065">
        <v>199704</v>
      </c>
      <c r="W2065">
        <v>1997</v>
      </c>
    </row>
    <row r="2066" spans="1:23" x14ac:dyDescent="0.25">
      <c r="A2066" s="14">
        <v>35533</v>
      </c>
      <c r="B2066" s="3">
        <v>103</v>
      </c>
      <c r="C2066" s="4">
        <v>11.12</v>
      </c>
      <c r="D2066" s="5">
        <v>-2</v>
      </c>
      <c r="E2066" s="5">
        <v>2.2999999999999998</v>
      </c>
      <c r="F2066" s="5">
        <v>-4.9000000000000004</v>
      </c>
      <c r="G2066" s="4">
        <v>73.7</v>
      </c>
      <c r="H2066" s="4">
        <v>44.7</v>
      </c>
      <c r="I2066" s="4">
        <v>2.5</v>
      </c>
      <c r="J2066" s="4">
        <v>5.5</v>
      </c>
      <c r="K2066" s="4">
        <v>1.8</v>
      </c>
      <c r="L2066" s="4">
        <v>995</v>
      </c>
      <c r="M2066" s="4">
        <v>-0.1</v>
      </c>
      <c r="N2066" s="5">
        <v>0.1</v>
      </c>
      <c r="O2066" s="5">
        <v>0.4</v>
      </c>
      <c r="P2066" s="5">
        <v>-999</v>
      </c>
      <c r="Q2066" s="5">
        <v>-999</v>
      </c>
      <c r="R2066">
        <v>0.32100000000000001</v>
      </c>
      <c r="S2066" s="34">
        <f>ROUND((0.6105*(EXP((17.273*E2066)/(E2066+237.3))))*(100-H2066)/100,3)</f>
        <v>0.39800000000000002</v>
      </c>
      <c r="T2066" s="6">
        <f>IF(V2066&lt;V2067,L2066,0)</f>
        <v>0</v>
      </c>
      <c r="U2066" s="6">
        <f>IF(T2066&gt;0,M2066,-999)</f>
        <v>-999</v>
      </c>
      <c r="V2066">
        <v>199704</v>
      </c>
      <c r="W2066">
        <v>1997</v>
      </c>
    </row>
    <row r="2067" spans="1:23" x14ac:dyDescent="0.25">
      <c r="A2067" s="14">
        <v>35534</v>
      </c>
      <c r="B2067" s="3">
        <v>104</v>
      </c>
      <c r="C2067" s="4">
        <v>13.45</v>
      </c>
      <c r="D2067" s="5">
        <v>-2.2000000000000002</v>
      </c>
      <c r="E2067" s="5">
        <v>3.4</v>
      </c>
      <c r="F2067" s="5">
        <v>-5.5</v>
      </c>
      <c r="G2067" s="4">
        <v>74</v>
      </c>
      <c r="H2067" s="4">
        <v>49.2</v>
      </c>
      <c r="I2067" s="4">
        <v>1.3</v>
      </c>
      <c r="J2067" s="4">
        <v>3.6</v>
      </c>
      <c r="K2067" s="4">
        <v>0</v>
      </c>
      <c r="L2067" s="4">
        <v>1007</v>
      </c>
      <c r="M2067" s="4">
        <v>-0.1</v>
      </c>
      <c r="N2067" s="5">
        <v>0.1</v>
      </c>
      <c r="O2067" s="5">
        <v>0.4</v>
      </c>
      <c r="P2067" s="5">
        <v>-999</v>
      </c>
      <c r="Q2067" s="5">
        <v>-999</v>
      </c>
      <c r="R2067">
        <v>0.38200000000000001</v>
      </c>
      <c r="S2067" s="34">
        <f>ROUND((0.6105*(EXP((17.273*E2067)/(E2067+237.3))))*(100-H2067)/100,3)</f>
        <v>0.39600000000000002</v>
      </c>
      <c r="T2067" s="6">
        <f>IF(V2067&lt;V2068,L2067,0)</f>
        <v>0</v>
      </c>
      <c r="U2067" s="6">
        <f>IF(T2067&gt;0,M2067,-999)</f>
        <v>-999</v>
      </c>
      <c r="V2067">
        <v>199704</v>
      </c>
      <c r="W2067">
        <v>1997</v>
      </c>
    </row>
    <row r="2068" spans="1:23" x14ac:dyDescent="0.25">
      <c r="A2068" s="14">
        <v>35535</v>
      </c>
      <c r="B2068" s="3">
        <v>105</v>
      </c>
      <c r="C2068" s="4">
        <v>9.33</v>
      </c>
      <c r="D2068" s="5">
        <v>1.3</v>
      </c>
      <c r="E2068" s="5">
        <v>5.9</v>
      </c>
      <c r="F2068" s="5">
        <v>-2.2999999999999998</v>
      </c>
      <c r="G2068" s="4">
        <v>87.4</v>
      </c>
      <c r="H2068" s="4">
        <v>62.9</v>
      </c>
      <c r="I2068" s="4">
        <v>2.2000000000000002</v>
      </c>
      <c r="J2068" s="4">
        <v>6.5</v>
      </c>
      <c r="K2068" s="4">
        <v>0</v>
      </c>
      <c r="L2068" s="4">
        <v>998</v>
      </c>
      <c r="M2068" s="4">
        <v>-0.1</v>
      </c>
      <c r="N2068" s="5">
        <v>0.2</v>
      </c>
      <c r="O2068" s="5">
        <v>0.4</v>
      </c>
      <c r="P2068" s="5">
        <v>-999</v>
      </c>
      <c r="Q2068" s="5">
        <v>-999</v>
      </c>
      <c r="R2068">
        <v>0.58499999999999996</v>
      </c>
      <c r="S2068" s="34">
        <f>ROUND((0.6105*(EXP((17.273*E2068)/(E2068+237.3))))*(100-H2068)/100,3)</f>
        <v>0.34399999999999997</v>
      </c>
      <c r="T2068" s="6">
        <f>IF(V2068&lt;V2069,L2068,0)</f>
        <v>0</v>
      </c>
      <c r="U2068" s="6">
        <f>IF(T2068&gt;0,M2068,-999)</f>
        <v>-999</v>
      </c>
      <c r="V2068">
        <v>199704</v>
      </c>
      <c r="W2068">
        <v>1997</v>
      </c>
    </row>
    <row r="2069" spans="1:23" x14ac:dyDescent="0.25">
      <c r="A2069" s="14">
        <v>35536</v>
      </c>
      <c r="B2069" s="3">
        <v>106</v>
      </c>
      <c r="C2069" s="4">
        <v>11.22</v>
      </c>
      <c r="D2069" s="5">
        <v>3.6</v>
      </c>
      <c r="E2069" s="5">
        <v>10.9</v>
      </c>
      <c r="F2069" s="5">
        <v>-3.5</v>
      </c>
      <c r="G2069" s="4">
        <v>77.7</v>
      </c>
      <c r="H2069" s="4">
        <v>44.3</v>
      </c>
      <c r="I2069" s="4">
        <v>2.8</v>
      </c>
      <c r="J2069" s="4">
        <v>6.3</v>
      </c>
      <c r="K2069" s="4">
        <v>6</v>
      </c>
      <c r="L2069" s="4">
        <v>967</v>
      </c>
      <c r="M2069" s="4">
        <v>0</v>
      </c>
      <c r="N2069" s="5">
        <v>0.2</v>
      </c>
      <c r="O2069" s="5">
        <v>0.5</v>
      </c>
      <c r="P2069" s="5">
        <v>-999</v>
      </c>
      <c r="Q2069" s="5">
        <v>-999</v>
      </c>
      <c r="R2069">
        <v>0.57599999999999996</v>
      </c>
      <c r="S2069" s="34">
        <f>ROUND((0.6105*(EXP((17.273*E2069)/(E2069+237.3))))*(100-H2069)/100,3)</f>
        <v>0.72599999999999998</v>
      </c>
      <c r="T2069" s="6">
        <f>IF(V2069&lt;V2070,L2069,0)</f>
        <v>0</v>
      </c>
      <c r="U2069" s="6">
        <f>IF(T2069&gt;0,M2069,-999)</f>
        <v>-999</v>
      </c>
      <c r="V2069">
        <v>199704</v>
      </c>
      <c r="W2069">
        <v>1997</v>
      </c>
    </row>
    <row r="2070" spans="1:23" x14ac:dyDescent="0.25">
      <c r="A2070" s="14">
        <v>35537</v>
      </c>
      <c r="B2070" s="3">
        <v>107</v>
      </c>
      <c r="C2070" s="4">
        <v>18.86</v>
      </c>
      <c r="D2070" s="5">
        <v>-0.4</v>
      </c>
      <c r="E2070" s="5">
        <v>6</v>
      </c>
      <c r="F2070" s="5">
        <v>-6</v>
      </c>
      <c r="G2070" s="4">
        <v>65.2</v>
      </c>
      <c r="H2070" s="4">
        <v>38.5</v>
      </c>
      <c r="I2070" s="4">
        <v>1.2</v>
      </c>
      <c r="J2070" s="4">
        <v>3.6</v>
      </c>
      <c r="K2070" s="4">
        <v>0</v>
      </c>
      <c r="L2070" s="4">
        <v>945</v>
      </c>
      <c r="M2070" s="4">
        <v>0</v>
      </c>
      <c r="N2070" s="5">
        <v>0.2</v>
      </c>
      <c r="O2070" s="5">
        <v>0.5</v>
      </c>
      <c r="P2070" s="5">
        <v>-999</v>
      </c>
      <c r="Q2070" s="5">
        <v>-999</v>
      </c>
      <c r="R2070">
        <v>0.36</v>
      </c>
      <c r="S2070" s="34">
        <f>ROUND((0.6105*(EXP((17.273*E2070)/(E2070+237.3))))*(100-H2070)/100,3)</f>
        <v>0.57499999999999996</v>
      </c>
      <c r="T2070" s="6">
        <f>IF(V2070&lt;V2071,L2070,0)</f>
        <v>0</v>
      </c>
      <c r="U2070" s="6">
        <f>IF(T2070&gt;0,M2070,-999)</f>
        <v>-999</v>
      </c>
      <c r="V2070">
        <v>199704</v>
      </c>
      <c r="W2070">
        <v>1997</v>
      </c>
    </row>
    <row r="2071" spans="1:23" x14ac:dyDescent="0.25">
      <c r="A2071" s="14">
        <v>35538</v>
      </c>
      <c r="B2071" s="3">
        <v>108</v>
      </c>
      <c r="C2071" s="4">
        <v>14.52</v>
      </c>
      <c r="D2071" s="5">
        <v>0.6</v>
      </c>
      <c r="E2071" s="5">
        <v>7.4</v>
      </c>
      <c r="F2071" s="5">
        <v>-5.7</v>
      </c>
      <c r="G2071" s="4">
        <v>70.7</v>
      </c>
      <c r="H2071" s="4">
        <v>39.5</v>
      </c>
      <c r="I2071" s="4">
        <v>1.3</v>
      </c>
      <c r="J2071" s="4">
        <v>3</v>
      </c>
      <c r="K2071" s="4">
        <v>0</v>
      </c>
      <c r="L2071" s="4">
        <v>936</v>
      </c>
      <c r="M2071" s="4">
        <v>-0.1</v>
      </c>
      <c r="N2071" s="5">
        <v>0.2</v>
      </c>
      <c r="O2071" s="5">
        <v>0.4</v>
      </c>
      <c r="P2071" s="5">
        <v>-999</v>
      </c>
      <c r="Q2071" s="5">
        <v>-999</v>
      </c>
      <c r="R2071">
        <v>0.40699999999999997</v>
      </c>
      <c r="S2071" s="34">
        <f>ROUND((0.6105*(EXP((17.273*E2071)/(E2071+237.3))))*(100-H2071)/100,3)</f>
        <v>0.623</v>
      </c>
      <c r="T2071" s="6">
        <f>IF(V2071&lt;V2072,L2071,0)</f>
        <v>0</v>
      </c>
      <c r="U2071" s="6">
        <f>IF(T2071&gt;0,M2071,-999)</f>
        <v>-999</v>
      </c>
      <c r="V2071">
        <v>199704</v>
      </c>
      <c r="W2071">
        <v>1997</v>
      </c>
    </row>
    <row r="2072" spans="1:23" x14ac:dyDescent="0.25">
      <c r="A2072" s="14">
        <v>35539</v>
      </c>
      <c r="B2072" s="3">
        <v>109</v>
      </c>
      <c r="C2072" s="4">
        <v>7.98</v>
      </c>
      <c r="D2072" s="5">
        <v>1.2</v>
      </c>
      <c r="E2072" s="5">
        <v>4</v>
      </c>
      <c r="F2072" s="5">
        <v>-1.4</v>
      </c>
      <c r="G2072" s="4">
        <v>91.8</v>
      </c>
      <c r="H2072" s="4">
        <v>77</v>
      </c>
      <c r="I2072" s="4">
        <v>1.8</v>
      </c>
      <c r="J2072" s="4">
        <v>5.2</v>
      </c>
      <c r="K2072" s="4">
        <v>0</v>
      </c>
      <c r="L2072" s="4">
        <v>898</v>
      </c>
      <c r="M2072" s="4">
        <v>0</v>
      </c>
      <c r="N2072" s="5">
        <v>0.1</v>
      </c>
      <c r="O2072" s="5">
        <v>0.4</v>
      </c>
      <c r="P2072" s="5">
        <v>-999</v>
      </c>
      <c r="Q2072" s="5">
        <v>-999</v>
      </c>
      <c r="R2072">
        <v>0.627</v>
      </c>
      <c r="S2072" s="34">
        <f>ROUND((0.6105*(EXP((17.273*E2072)/(E2072+237.3))))*(100-H2072)/100,3)</f>
        <v>0.187</v>
      </c>
      <c r="T2072" s="6">
        <f>IF(V2072&lt;V2073,L2072,0)</f>
        <v>0</v>
      </c>
      <c r="U2072" s="6">
        <f>IF(T2072&gt;0,M2072,-999)</f>
        <v>-999</v>
      </c>
      <c r="V2072">
        <v>199704</v>
      </c>
      <c r="W2072">
        <v>1997</v>
      </c>
    </row>
    <row r="2073" spans="1:23" x14ac:dyDescent="0.25">
      <c r="A2073" s="14">
        <v>35540</v>
      </c>
      <c r="B2073" s="3">
        <v>110</v>
      </c>
      <c r="C2073" s="4">
        <v>15.18</v>
      </c>
      <c r="D2073" s="5">
        <v>0.5</v>
      </c>
      <c r="E2073" s="5">
        <v>3.3</v>
      </c>
      <c r="F2073" s="5">
        <v>-4.3</v>
      </c>
      <c r="G2073" s="4">
        <v>80.2</v>
      </c>
      <c r="H2073" s="4">
        <v>52.6</v>
      </c>
      <c r="I2073" s="4">
        <v>3.4</v>
      </c>
      <c r="J2073" s="4">
        <v>7.3</v>
      </c>
      <c r="K2073" s="4">
        <v>6</v>
      </c>
      <c r="L2073" s="4">
        <v>900</v>
      </c>
      <c r="M2073" s="4">
        <v>0</v>
      </c>
      <c r="N2073" s="5">
        <v>0.1</v>
      </c>
      <c r="O2073" s="5">
        <v>0.4</v>
      </c>
      <c r="P2073" s="5">
        <v>-999</v>
      </c>
      <c r="Q2073" s="5">
        <v>-999</v>
      </c>
      <c r="R2073">
        <v>0.40699999999999997</v>
      </c>
      <c r="S2073" s="34">
        <f>ROUND((0.6105*(EXP((17.273*E2073)/(E2073+237.3))))*(100-H2073)/100,3)</f>
        <v>0.36699999999999999</v>
      </c>
      <c r="T2073" s="6">
        <f>IF(V2073&lt;V2074,L2073,0)</f>
        <v>0</v>
      </c>
      <c r="U2073" s="6">
        <f>IF(T2073&gt;0,M2073,-999)</f>
        <v>-999</v>
      </c>
      <c r="V2073">
        <v>199704</v>
      </c>
      <c r="W2073">
        <v>1997</v>
      </c>
    </row>
    <row r="2074" spans="1:23" x14ac:dyDescent="0.25">
      <c r="A2074" s="14">
        <v>35541</v>
      </c>
      <c r="B2074" s="3">
        <v>111</v>
      </c>
      <c r="C2074" s="4">
        <v>23.75</v>
      </c>
      <c r="D2074" s="5">
        <v>0.8</v>
      </c>
      <c r="E2074" s="5">
        <v>8.5</v>
      </c>
      <c r="F2074" s="5">
        <v>-6.1</v>
      </c>
      <c r="G2074" s="4">
        <v>60.1</v>
      </c>
      <c r="H2074" s="4">
        <v>30.2</v>
      </c>
      <c r="I2074" s="4">
        <v>1</v>
      </c>
      <c r="J2074" s="4">
        <v>2.9</v>
      </c>
      <c r="K2074" s="4">
        <v>0</v>
      </c>
      <c r="L2074" s="4">
        <v>890</v>
      </c>
      <c r="M2074" s="4">
        <v>-0.1</v>
      </c>
      <c r="N2074" s="5">
        <v>0.2</v>
      </c>
      <c r="O2074" s="5">
        <v>0.4</v>
      </c>
      <c r="P2074" s="5">
        <v>-999</v>
      </c>
      <c r="Q2074" s="5">
        <v>-999</v>
      </c>
      <c r="R2074">
        <v>0.33600000000000002</v>
      </c>
      <c r="S2074" s="34">
        <f>ROUND((0.6105*(EXP((17.273*E2074)/(E2074+237.3))))*(100-H2074)/100,3)</f>
        <v>0.77400000000000002</v>
      </c>
      <c r="T2074" s="6">
        <f>IF(V2074&lt;V2075,L2074,0)</f>
        <v>0</v>
      </c>
      <c r="U2074" s="6">
        <f>IF(T2074&gt;0,M2074,-999)</f>
        <v>-999</v>
      </c>
      <c r="V2074">
        <v>199704</v>
      </c>
      <c r="W2074">
        <v>1997</v>
      </c>
    </row>
    <row r="2075" spans="1:23" x14ac:dyDescent="0.25">
      <c r="A2075" s="14">
        <v>35542</v>
      </c>
      <c r="B2075" s="3">
        <v>112</v>
      </c>
      <c r="C2075" s="4">
        <v>16.88</v>
      </c>
      <c r="D2075" s="5">
        <v>1.8</v>
      </c>
      <c r="E2075" s="5">
        <v>7.9</v>
      </c>
      <c r="F2075" s="5">
        <v>-5.7</v>
      </c>
      <c r="G2075" s="4">
        <v>53.5</v>
      </c>
      <c r="H2075" s="4">
        <v>26.4</v>
      </c>
      <c r="I2075" s="4">
        <v>1.3</v>
      </c>
      <c r="J2075" s="4">
        <v>3.6</v>
      </c>
      <c r="K2075" s="4">
        <v>0</v>
      </c>
      <c r="L2075" s="4">
        <v>854</v>
      </c>
      <c r="M2075" s="4">
        <v>0</v>
      </c>
      <c r="N2075" s="5">
        <v>0.2</v>
      </c>
      <c r="O2075" s="5">
        <v>0.3</v>
      </c>
      <c r="P2075" s="5">
        <v>-999</v>
      </c>
      <c r="Q2075" s="5">
        <v>-999</v>
      </c>
      <c r="R2075">
        <v>0.28000000000000003</v>
      </c>
      <c r="S2075" s="34">
        <f>ROUND((0.6105*(EXP((17.273*E2075)/(E2075+237.3))))*(100-H2075)/100,3)</f>
        <v>0.78400000000000003</v>
      </c>
      <c r="T2075" s="6">
        <f>IF(V2075&lt;V2076,L2075,0)</f>
        <v>0</v>
      </c>
      <c r="U2075" s="6">
        <f>IF(T2075&gt;0,M2075,-999)</f>
        <v>-999</v>
      </c>
      <c r="V2075">
        <v>199704</v>
      </c>
      <c r="W2075">
        <v>1997</v>
      </c>
    </row>
    <row r="2076" spans="1:23" x14ac:dyDescent="0.25">
      <c r="A2076" s="14">
        <v>35543</v>
      </c>
      <c r="B2076" s="3">
        <v>113</v>
      </c>
      <c r="C2076" s="4">
        <v>5.67</v>
      </c>
      <c r="D2076" s="5">
        <v>0</v>
      </c>
      <c r="E2076" s="5">
        <v>3</v>
      </c>
      <c r="F2076" s="5">
        <v>-1.3</v>
      </c>
      <c r="G2076" s="4">
        <v>95.6</v>
      </c>
      <c r="H2076" s="4">
        <v>80.599999999999994</v>
      </c>
      <c r="I2076" s="4">
        <v>1</v>
      </c>
      <c r="J2076" s="4">
        <v>4</v>
      </c>
      <c r="K2076" s="4">
        <v>20.2</v>
      </c>
      <c r="L2076" s="4">
        <v>840</v>
      </c>
      <c r="M2076" s="4">
        <v>0</v>
      </c>
      <c r="N2076" s="5">
        <v>0.1</v>
      </c>
      <c r="O2076" s="5">
        <v>0.2</v>
      </c>
      <c r="P2076" s="5">
        <v>-999</v>
      </c>
      <c r="Q2076" s="5">
        <v>-999</v>
      </c>
      <c r="R2076">
        <v>0.61199999999999999</v>
      </c>
      <c r="S2076" s="34">
        <f>ROUND((0.6105*(EXP((17.273*E2076)/(E2076+237.3))))*(100-H2076)/100,3)</f>
        <v>0.14699999999999999</v>
      </c>
      <c r="T2076" s="6">
        <f>IF(V2076&lt;V2077,L2076,0)</f>
        <v>0</v>
      </c>
      <c r="U2076" s="6">
        <f>IF(T2076&gt;0,M2076,-999)</f>
        <v>-999</v>
      </c>
      <c r="V2076">
        <v>199704</v>
      </c>
      <c r="W2076">
        <v>1997</v>
      </c>
    </row>
    <row r="2077" spans="1:23" x14ac:dyDescent="0.25">
      <c r="A2077" s="14">
        <v>35544</v>
      </c>
      <c r="B2077" s="3">
        <v>114</v>
      </c>
      <c r="C2077" s="4">
        <v>9.6199999999999992</v>
      </c>
      <c r="D2077" s="5">
        <v>1.2</v>
      </c>
      <c r="E2077" s="5">
        <v>7.2</v>
      </c>
      <c r="F2077" s="5">
        <v>-1.5</v>
      </c>
      <c r="G2077" s="4">
        <v>92.9</v>
      </c>
      <c r="H2077" s="4">
        <v>64</v>
      </c>
      <c r="I2077" s="4">
        <v>0.4</v>
      </c>
      <c r="J2077" s="4">
        <v>2.1</v>
      </c>
      <c r="K2077" s="4">
        <v>7.2</v>
      </c>
      <c r="L2077" s="4">
        <v>927</v>
      </c>
      <c r="M2077" s="4">
        <v>0</v>
      </c>
      <c r="N2077" s="5">
        <v>0.1</v>
      </c>
      <c r="O2077" s="5">
        <v>0.2</v>
      </c>
      <c r="P2077" s="5">
        <v>-999</v>
      </c>
      <c r="Q2077" s="5">
        <v>-999</v>
      </c>
      <c r="R2077">
        <v>0.65</v>
      </c>
      <c r="S2077" s="34">
        <f>ROUND((0.6105*(EXP((17.273*E2077)/(E2077+237.3))))*(100-H2077)/100,3)</f>
        <v>0.36599999999999999</v>
      </c>
      <c r="T2077" s="6">
        <f>IF(V2077&lt;V2078,L2077,0)</f>
        <v>0</v>
      </c>
      <c r="U2077" s="6">
        <f>IF(T2077&gt;0,M2077,-999)</f>
        <v>-999</v>
      </c>
      <c r="V2077">
        <v>199704</v>
      </c>
      <c r="W2077">
        <v>1997</v>
      </c>
    </row>
    <row r="2078" spans="1:23" x14ac:dyDescent="0.25">
      <c r="A2078" s="14">
        <v>35545</v>
      </c>
      <c r="B2078" s="3">
        <v>115</v>
      </c>
      <c r="C2078" s="4">
        <v>6.61</v>
      </c>
      <c r="D2078" s="5">
        <v>1.6</v>
      </c>
      <c r="E2078" s="5">
        <v>5</v>
      </c>
      <c r="F2078" s="5">
        <v>-1.5</v>
      </c>
      <c r="G2078" s="4">
        <v>96.3</v>
      </c>
      <c r="H2078" s="4">
        <v>82.3</v>
      </c>
      <c r="I2078" s="4">
        <v>0.9</v>
      </c>
      <c r="J2078" s="4">
        <v>3</v>
      </c>
      <c r="K2078" s="4">
        <v>5.9</v>
      </c>
      <c r="L2078" s="4">
        <v>887</v>
      </c>
      <c r="M2078" s="4">
        <v>0</v>
      </c>
      <c r="N2078" s="5">
        <v>0.1</v>
      </c>
      <c r="O2078" s="5">
        <v>0.2</v>
      </c>
      <c r="P2078" s="5">
        <v>-999</v>
      </c>
      <c r="Q2078" s="5">
        <v>-999</v>
      </c>
      <c r="R2078">
        <v>0.71699999999999997</v>
      </c>
      <c r="S2078" s="34">
        <f>ROUND((0.6105*(EXP((17.273*E2078)/(E2078+237.3))))*(100-H2078)/100,3)</f>
        <v>0.154</v>
      </c>
      <c r="T2078" s="6">
        <f>IF(V2078&lt;V2079,L2078,0)</f>
        <v>0</v>
      </c>
      <c r="U2078" s="6">
        <f>IF(T2078&gt;0,M2078,-999)</f>
        <v>-999</v>
      </c>
      <c r="V2078">
        <v>199704</v>
      </c>
      <c r="W2078">
        <v>1997</v>
      </c>
    </row>
    <row r="2079" spans="1:23" x14ac:dyDescent="0.25">
      <c r="A2079" s="14">
        <v>35546</v>
      </c>
      <c r="B2079" s="3">
        <v>116</v>
      </c>
      <c r="C2079" s="4">
        <v>9.33</v>
      </c>
      <c r="D2079" s="5">
        <v>4.0999999999999996</v>
      </c>
      <c r="E2079" s="5">
        <v>6.7</v>
      </c>
      <c r="F2079" s="5">
        <v>1.3</v>
      </c>
      <c r="G2079" s="4">
        <v>94.6</v>
      </c>
      <c r="H2079" s="4">
        <v>86.7</v>
      </c>
      <c r="I2079" s="4">
        <v>1.8</v>
      </c>
      <c r="J2079" s="4">
        <v>4.7</v>
      </c>
      <c r="K2079" s="4">
        <v>3.1</v>
      </c>
      <c r="L2079" s="4">
        <v>871</v>
      </c>
      <c r="M2079" s="4">
        <v>0</v>
      </c>
      <c r="N2079" s="5">
        <v>0.1</v>
      </c>
      <c r="O2079" s="5">
        <v>0.3</v>
      </c>
      <c r="P2079" s="5">
        <v>-999</v>
      </c>
      <c r="Q2079" s="5">
        <v>-999</v>
      </c>
      <c r="R2079">
        <v>0.84899999999999998</v>
      </c>
      <c r="S2079" s="34">
        <f>ROUND((0.6105*(EXP((17.273*E2079)/(E2079+237.3))))*(100-H2079)/100,3)</f>
        <v>0.13</v>
      </c>
      <c r="T2079" s="6">
        <f>IF(V2079&lt;V2080,L2079,0)</f>
        <v>0</v>
      </c>
      <c r="U2079" s="6">
        <f>IF(T2079&gt;0,M2079,-999)</f>
        <v>-999</v>
      </c>
      <c r="V2079">
        <v>199704</v>
      </c>
      <c r="W2079">
        <v>1997</v>
      </c>
    </row>
    <row r="2080" spans="1:23" x14ac:dyDescent="0.25">
      <c r="A2080" s="14">
        <v>35547</v>
      </c>
      <c r="B2080" s="3">
        <v>117</v>
      </c>
      <c r="C2080" s="4">
        <v>19.79</v>
      </c>
      <c r="D2080" s="5">
        <v>0.3</v>
      </c>
      <c r="E2080" s="5">
        <v>5.8</v>
      </c>
      <c r="F2080" s="5">
        <v>-3.3</v>
      </c>
      <c r="G2080" s="4">
        <v>74</v>
      </c>
      <c r="H2080" s="4">
        <v>38.1</v>
      </c>
      <c r="I2080" s="4">
        <v>2.1</v>
      </c>
      <c r="J2080" s="4">
        <v>4.9000000000000004</v>
      </c>
      <c r="K2080" s="4">
        <v>0.7</v>
      </c>
      <c r="L2080" s="4">
        <v>823</v>
      </c>
      <c r="M2080" s="4">
        <v>0</v>
      </c>
      <c r="N2080" s="5">
        <v>0.1</v>
      </c>
      <c r="O2080" s="5">
        <v>0.4</v>
      </c>
      <c r="P2080" s="5">
        <v>-999</v>
      </c>
      <c r="Q2080" s="5">
        <v>-999</v>
      </c>
      <c r="R2080">
        <v>0.35099999999999998</v>
      </c>
      <c r="S2080" s="34">
        <f>ROUND((0.6105*(EXP((17.273*E2080)/(E2080+237.3))))*(100-H2080)/100,3)</f>
        <v>0.57099999999999995</v>
      </c>
      <c r="T2080" s="6">
        <f>IF(V2080&lt;V2081,L2080,0)</f>
        <v>0</v>
      </c>
      <c r="U2080" s="6">
        <f>IF(T2080&gt;0,M2080,-999)</f>
        <v>-999</v>
      </c>
      <c r="V2080">
        <v>199704</v>
      </c>
      <c r="W2080">
        <v>1997</v>
      </c>
    </row>
    <row r="2081" spans="1:23" x14ac:dyDescent="0.25">
      <c r="A2081" s="14">
        <v>35548</v>
      </c>
      <c r="B2081" s="3">
        <v>118</v>
      </c>
      <c r="C2081" s="4">
        <v>16.59</v>
      </c>
      <c r="D2081" s="5">
        <v>0</v>
      </c>
      <c r="E2081" s="5">
        <v>6.1</v>
      </c>
      <c r="F2081" s="5">
        <v>-4.0999999999999996</v>
      </c>
      <c r="G2081" s="4">
        <v>78.7</v>
      </c>
      <c r="H2081" s="4">
        <v>40.700000000000003</v>
      </c>
      <c r="I2081" s="4">
        <v>0.9</v>
      </c>
      <c r="J2081" s="4">
        <v>3.2</v>
      </c>
      <c r="K2081" s="4">
        <v>5.2</v>
      </c>
      <c r="L2081" s="4">
        <v>797</v>
      </c>
      <c r="M2081" s="4">
        <v>0</v>
      </c>
      <c r="N2081" s="5">
        <v>0.1</v>
      </c>
      <c r="O2081" s="5">
        <v>0.4</v>
      </c>
      <c r="P2081" s="5">
        <v>-999</v>
      </c>
      <c r="Q2081" s="5">
        <v>-999</v>
      </c>
      <c r="R2081">
        <v>0.38300000000000001</v>
      </c>
      <c r="S2081" s="34">
        <f>ROUND((0.6105*(EXP((17.273*E2081)/(E2081+237.3))))*(100-H2081)/100,3)</f>
        <v>0.55800000000000005</v>
      </c>
      <c r="T2081" s="6">
        <f>IF(V2081&lt;V2082,L2081,0)</f>
        <v>0</v>
      </c>
      <c r="U2081" s="6">
        <f>IF(T2081&gt;0,M2081,-999)</f>
        <v>-999</v>
      </c>
      <c r="V2081">
        <v>199704</v>
      </c>
      <c r="W2081">
        <v>1997</v>
      </c>
    </row>
    <row r="2082" spans="1:23" x14ac:dyDescent="0.25">
      <c r="A2082" s="14">
        <v>35549</v>
      </c>
      <c r="B2082" s="3">
        <v>119</v>
      </c>
      <c r="C2082" s="4">
        <v>10.050000000000001</v>
      </c>
      <c r="D2082" s="5">
        <v>-0.4</v>
      </c>
      <c r="E2082" s="5">
        <v>4.5</v>
      </c>
      <c r="F2082" s="5">
        <v>-5.5</v>
      </c>
      <c r="G2082" s="4">
        <v>81</v>
      </c>
      <c r="H2082" s="4">
        <v>49.5</v>
      </c>
      <c r="I2082" s="4">
        <v>1.2</v>
      </c>
      <c r="J2082" s="4">
        <v>4.4000000000000004</v>
      </c>
      <c r="K2082" s="4">
        <v>1.3</v>
      </c>
      <c r="L2082" s="4">
        <v>837</v>
      </c>
      <c r="M2082" s="4">
        <v>0</v>
      </c>
      <c r="N2082" s="5">
        <v>0.1</v>
      </c>
      <c r="O2082" s="5">
        <v>0.4</v>
      </c>
      <c r="P2082" s="5">
        <v>-999</v>
      </c>
      <c r="Q2082" s="5">
        <v>-999</v>
      </c>
      <c r="R2082">
        <v>0.41599999999999998</v>
      </c>
      <c r="S2082" s="34">
        <f>ROUND((0.6105*(EXP((17.273*E2082)/(E2082+237.3))))*(100-H2082)/100,3)</f>
        <v>0.42499999999999999</v>
      </c>
      <c r="T2082" s="6">
        <f>IF(V2082&lt;V2083,L2082,0)</f>
        <v>0</v>
      </c>
      <c r="U2082" s="6">
        <f>IF(T2082&gt;0,M2082,-999)</f>
        <v>-999</v>
      </c>
      <c r="V2082">
        <v>199704</v>
      </c>
      <c r="W2082">
        <v>1997</v>
      </c>
    </row>
    <row r="2083" spans="1:23" x14ac:dyDescent="0.25">
      <c r="A2083" s="14">
        <v>35550</v>
      </c>
      <c r="B2083" s="3">
        <v>120</v>
      </c>
      <c r="C2083" s="4">
        <v>15.05</v>
      </c>
      <c r="D2083" s="5">
        <v>-1.6</v>
      </c>
      <c r="E2083" s="5">
        <v>4.3</v>
      </c>
      <c r="F2083" s="5">
        <v>-7.8</v>
      </c>
      <c r="G2083" s="4">
        <v>80.900000000000006</v>
      </c>
      <c r="H2083" s="4">
        <v>41.4</v>
      </c>
      <c r="I2083" s="4">
        <v>1</v>
      </c>
      <c r="J2083" s="4">
        <v>3.7</v>
      </c>
      <c r="K2083" s="4">
        <v>0.1</v>
      </c>
      <c r="L2083" s="4">
        <v>783</v>
      </c>
      <c r="M2083" s="4">
        <v>0</v>
      </c>
      <c r="N2083" s="5">
        <v>0.1</v>
      </c>
      <c r="O2083" s="5">
        <v>0.4</v>
      </c>
      <c r="P2083" s="5">
        <v>-999</v>
      </c>
      <c r="Q2083" s="5">
        <v>-999</v>
      </c>
      <c r="R2083">
        <v>0.34300000000000003</v>
      </c>
      <c r="S2083" s="34">
        <f>ROUND((0.6105*(EXP((17.273*E2083)/(E2083+237.3))))*(100-H2083)/100,3)</f>
        <v>0.48699999999999999</v>
      </c>
      <c r="T2083" s="6">
        <f>IF(V2083&lt;V2084,L2083,0)</f>
        <v>783</v>
      </c>
      <c r="U2083" s="6">
        <f>IF(T2083&gt;0,M2083,-999)</f>
        <v>0</v>
      </c>
      <c r="V2083">
        <v>199704</v>
      </c>
      <c r="W2083">
        <v>1997</v>
      </c>
    </row>
    <row r="2084" spans="1:23" x14ac:dyDescent="0.25">
      <c r="A2084" s="14">
        <v>35551</v>
      </c>
      <c r="B2084" s="3">
        <v>121</v>
      </c>
      <c r="C2084" s="4">
        <v>10.08</v>
      </c>
      <c r="D2084" s="5">
        <v>-1.3</v>
      </c>
      <c r="E2084" s="5">
        <v>4</v>
      </c>
      <c r="F2084" s="5">
        <v>-4.2</v>
      </c>
      <c r="G2084" s="4">
        <v>91.8</v>
      </c>
      <c r="H2084" s="4">
        <v>66.8</v>
      </c>
      <c r="I2084" s="4">
        <v>1</v>
      </c>
      <c r="J2084" s="4">
        <v>3.1</v>
      </c>
      <c r="K2084" s="4">
        <v>10.3</v>
      </c>
      <c r="L2084" s="4">
        <v>774</v>
      </c>
      <c r="M2084" s="4">
        <v>0</v>
      </c>
      <c r="N2084" s="5">
        <v>0.1</v>
      </c>
      <c r="O2084" s="5">
        <v>0.4</v>
      </c>
      <c r="P2084" s="5">
        <v>-999</v>
      </c>
      <c r="Q2084" s="5">
        <v>-999</v>
      </c>
      <c r="R2084">
        <v>0.54200000000000004</v>
      </c>
      <c r="S2084" s="34">
        <f>ROUND((0.6105*(EXP((17.273*E2084)/(E2084+237.3))))*(100-H2084)/100,3)</f>
        <v>0.27</v>
      </c>
      <c r="T2084" s="6">
        <f>IF(V2084&lt;V2085,L2084,0)</f>
        <v>0</v>
      </c>
      <c r="U2084" s="6">
        <f>IF(T2084&gt;0,M2084,-999)</f>
        <v>-999</v>
      </c>
      <c r="V2084">
        <v>199705</v>
      </c>
      <c r="W2084">
        <v>1997</v>
      </c>
    </row>
    <row r="2085" spans="1:23" x14ac:dyDescent="0.25">
      <c r="A2085" s="14">
        <v>35552</v>
      </c>
      <c r="B2085" s="3">
        <v>122</v>
      </c>
      <c r="C2085" s="4">
        <v>10.18</v>
      </c>
      <c r="D2085" s="5">
        <v>0</v>
      </c>
      <c r="E2085" s="5">
        <v>4.4000000000000004</v>
      </c>
      <c r="F2085" s="5">
        <v>-4.8</v>
      </c>
      <c r="G2085" s="4">
        <v>81.400000000000006</v>
      </c>
      <c r="H2085" s="4">
        <v>50.9</v>
      </c>
      <c r="I2085" s="4">
        <v>1.6</v>
      </c>
      <c r="J2085" s="4">
        <v>4.7</v>
      </c>
      <c r="K2085" s="4">
        <v>0</v>
      </c>
      <c r="L2085" s="4">
        <v>798</v>
      </c>
      <c r="M2085" s="4">
        <v>0</v>
      </c>
      <c r="N2085" s="5">
        <v>0.1</v>
      </c>
      <c r="O2085" s="5">
        <v>0.3</v>
      </c>
      <c r="P2085" s="5">
        <v>-999</v>
      </c>
      <c r="Q2085" s="5">
        <v>-999</v>
      </c>
      <c r="R2085">
        <v>0.42499999999999999</v>
      </c>
      <c r="S2085" s="34">
        <f>ROUND((0.6105*(EXP((17.273*E2085)/(E2085+237.3))))*(100-H2085)/100,3)</f>
        <v>0.41099999999999998</v>
      </c>
      <c r="T2085" s="6">
        <f>IF(V2085&lt;V2086,L2085,0)</f>
        <v>0</v>
      </c>
      <c r="U2085" s="6">
        <f>IF(T2085&gt;0,M2085,-999)</f>
        <v>-999</v>
      </c>
      <c r="V2085">
        <v>199705</v>
      </c>
      <c r="W2085">
        <v>1997</v>
      </c>
    </row>
    <row r="2086" spans="1:23" x14ac:dyDescent="0.25">
      <c r="A2086" s="14">
        <v>35553</v>
      </c>
      <c r="B2086" s="3">
        <v>123</v>
      </c>
      <c r="C2086" s="4">
        <v>10.9</v>
      </c>
      <c r="D2086" s="5">
        <v>0.7</v>
      </c>
      <c r="E2086" s="5">
        <v>5.8</v>
      </c>
      <c r="F2086" s="5">
        <v>-2.1</v>
      </c>
      <c r="G2086" s="4">
        <v>86.4</v>
      </c>
      <c r="H2086" s="4">
        <v>55.1</v>
      </c>
      <c r="I2086" s="4">
        <v>1.8</v>
      </c>
      <c r="J2086" s="4">
        <v>5.0999999999999996</v>
      </c>
      <c r="K2086" s="4">
        <v>5.0999999999999996</v>
      </c>
      <c r="L2086" s="4">
        <v>784</v>
      </c>
      <c r="M2086" s="4">
        <v>0</v>
      </c>
      <c r="N2086" s="5">
        <v>0.1</v>
      </c>
      <c r="O2086" s="5">
        <v>0.3</v>
      </c>
      <c r="P2086" s="5">
        <v>-999</v>
      </c>
      <c r="Q2086" s="5">
        <v>-999</v>
      </c>
      <c r="R2086">
        <v>0.50700000000000001</v>
      </c>
      <c r="S2086" s="34">
        <f>ROUND((0.6105*(EXP((17.273*E2086)/(E2086+237.3))))*(100-H2086)/100,3)</f>
        <v>0.41399999999999998</v>
      </c>
      <c r="T2086" s="6">
        <f>IF(V2086&lt;V2087,L2086,0)</f>
        <v>0</v>
      </c>
      <c r="U2086" s="6">
        <f>IF(T2086&gt;0,M2086,-999)</f>
        <v>-999</v>
      </c>
      <c r="V2086">
        <v>199705</v>
      </c>
      <c r="W2086">
        <v>1997</v>
      </c>
    </row>
    <row r="2087" spans="1:23" x14ac:dyDescent="0.25">
      <c r="A2087" s="14">
        <v>35554</v>
      </c>
      <c r="B2087" s="3">
        <v>124</v>
      </c>
      <c r="C2087" s="4">
        <v>14.54</v>
      </c>
      <c r="D2087" s="5">
        <v>1.7</v>
      </c>
      <c r="E2087" s="5">
        <v>7.9</v>
      </c>
      <c r="F2087" s="5">
        <v>-2.2999999999999998</v>
      </c>
      <c r="G2087" s="4">
        <v>79.7</v>
      </c>
      <c r="H2087" s="4">
        <v>46.8</v>
      </c>
      <c r="I2087" s="4">
        <v>1.2</v>
      </c>
      <c r="J2087" s="4">
        <v>3.2</v>
      </c>
      <c r="K2087" s="4">
        <v>0</v>
      </c>
      <c r="L2087" s="4">
        <v>785</v>
      </c>
      <c r="M2087" s="4">
        <v>0</v>
      </c>
      <c r="N2087" s="5">
        <v>0.1</v>
      </c>
      <c r="O2087" s="5">
        <v>0.3</v>
      </c>
      <c r="P2087" s="5">
        <v>-999</v>
      </c>
      <c r="Q2087" s="5">
        <v>-999</v>
      </c>
      <c r="R2087">
        <v>0.499</v>
      </c>
      <c r="S2087" s="34">
        <f>ROUND((0.6105*(EXP((17.273*E2087)/(E2087+237.3))))*(100-H2087)/100,3)</f>
        <v>0.56699999999999995</v>
      </c>
      <c r="T2087" s="6">
        <f>IF(V2087&lt;V2088,L2087,0)</f>
        <v>0</v>
      </c>
      <c r="U2087" s="6">
        <f>IF(T2087&gt;0,M2087,-999)</f>
        <v>-999</v>
      </c>
      <c r="V2087">
        <v>199705</v>
      </c>
      <c r="W2087">
        <v>1997</v>
      </c>
    </row>
    <row r="2088" spans="1:23" x14ac:dyDescent="0.25">
      <c r="A2088" s="14">
        <v>35555</v>
      </c>
      <c r="B2088" s="3">
        <v>125</v>
      </c>
      <c r="C2088" s="4">
        <v>15.26</v>
      </c>
      <c r="D2088" s="5">
        <v>4.7</v>
      </c>
      <c r="E2088" s="5">
        <v>9.6</v>
      </c>
      <c r="F2088" s="5">
        <v>1</v>
      </c>
      <c r="G2088" s="4">
        <v>68.900000000000006</v>
      </c>
      <c r="H2088" s="4">
        <v>44.2</v>
      </c>
      <c r="I2088" s="4">
        <v>2.2000000000000002</v>
      </c>
      <c r="J2088" s="4">
        <v>4.5999999999999996</v>
      </c>
      <c r="K2088" s="4">
        <v>0</v>
      </c>
      <c r="L2088" s="4">
        <v>779</v>
      </c>
      <c r="M2088" s="4">
        <v>0</v>
      </c>
      <c r="N2088" s="5">
        <v>0.2</v>
      </c>
      <c r="O2088" s="5">
        <v>0.3</v>
      </c>
      <c r="P2088" s="5">
        <v>-999</v>
      </c>
      <c r="Q2088" s="5">
        <v>-999</v>
      </c>
      <c r="R2088">
        <v>0.52900000000000003</v>
      </c>
      <c r="S2088" s="34">
        <f>ROUND((0.6105*(EXP((17.273*E2088)/(E2088+237.3))))*(100-H2088)/100,3)</f>
        <v>0.66700000000000004</v>
      </c>
      <c r="T2088" s="6">
        <f>IF(V2088&lt;V2089,L2088,0)</f>
        <v>0</v>
      </c>
      <c r="U2088" s="6">
        <f>IF(T2088&gt;0,M2088,-999)</f>
        <v>-999</v>
      </c>
      <c r="V2088">
        <v>199705</v>
      </c>
      <c r="W2088">
        <v>1997</v>
      </c>
    </row>
    <row r="2089" spans="1:23" x14ac:dyDescent="0.25">
      <c r="A2089" s="14">
        <v>35556</v>
      </c>
      <c r="B2089" s="3">
        <v>126</v>
      </c>
      <c r="C2089" s="4">
        <v>14.97</v>
      </c>
      <c r="D2089" s="5">
        <v>1.1000000000000001</v>
      </c>
      <c r="E2089" s="5">
        <v>7.2</v>
      </c>
      <c r="F2089" s="5">
        <v>-2.6</v>
      </c>
      <c r="G2089" s="4">
        <v>72.5</v>
      </c>
      <c r="H2089" s="4">
        <v>41.5</v>
      </c>
      <c r="I2089" s="4">
        <v>2</v>
      </c>
      <c r="J2089" s="4">
        <v>4.8</v>
      </c>
      <c r="K2089" s="4">
        <v>0</v>
      </c>
      <c r="L2089" s="4">
        <v>744</v>
      </c>
      <c r="M2089" s="4">
        <v>0</v>
      </c>
      <c r="N2089" s="5">
        <v>0.1</v>
      </c>
      <c r="O2089" s="5">
        <v>0.4</v>
      </c>
      <c r="P2089" s="5">
        <v>-999</v>
      </c>
      <c r="Q2089" s="5">
        <v>-999</v>
      </c>
      <c r="R2089">
        <v>0.42</v>
      </c>
      <c r="S2089" s="34">
        <f>ROUND((0.6105*(EXP((17.273*E2089)/(E2089+237.3))))*(100-H2089)/100,3)</f>
        <v>0.59399999999999997</v>
      </c>
      <c r="T2089" s="6">
        <f>IF(V2089&lt;V2090,L2089,0)</f>
        <v>0</v>
      </c>
      <c r="U2089" s="6">
        <f>IF(T2089&gt;0,M2089,-999)</f>
        <v>-999</v>
      </c>
      <c r="V2089">
        <v>199705</v>
      </c>
      <c r="W2089">
        <v>1997</v>
      </c>
    </row>
    <row r="2090" spans="1:23" x14ac:dyDescent="0.25">
      <c r="A2090" s="14">
        <v>35557</v>
      </c>
      <c r="B2090" s="3">
        <v>127</v>
      </c>
      <c r="C2090" s="4">
        <v>24.38</v>
      </c>
      <c r="D2090" s="5">
        <v>2.2000000000000002</v>
      </c>
      <c r="E2090" s="5">
        <v>8.9</v>
      </c>
      <c r="F2090" s="5">
        <v>-2.9</v>
      </c>
      <c r="G2090" s="4">
        <v>64.3</v>
      </c>
      <c r="H2090" s="4">
        <v>31.4</v>
      </c>
      <c r="I2090" s="4">
        <v>1</v>
      </c>
      <c r="J2090" s="4">
        <v>2.8</v>
      </c>
      <c r="K2090" s="4">
        <v>0</v>
      </c>
      <c r="L2090" s="4">
        <v>714</v>
      </c>
      <c r="M2090" s="4">
        <v>0</v>
      </c>
      <c r="N2090" s="5">
        <v>0.1</v>
      </c>
      <c r="O2090" s="5">
        <v>0.4</v>
      </c>
      <c r="P2090" s="5">
        <v>-999</v>
      </c>
      <c r="Q2090" s="5">
        <v>-999</v>
      </c>
      <c r="R2090">
        <v>0.35899999999999999</v>
      </c>
      <c r="S2090" s="34">
        <f>ROUND((0.6105*(EXP((17.273*E2090)/(E2090+237.3))))*(100-H2090)/100,3)</f>
        <v>0.78200000000000003</v>
      </c>
      <c r="T2090" s="6">
        <f>IF(V2090&lt;V2091,L2090,0)</f>
        <v>0</v>
      </c>
      <c r="U2090" s="6">
        <f>IF(T2090&gt;0,M2090,-999)</f>
        <v>-999</v>
      </c>
      <c r="V2090">
        <v>199705</v>
      </c>
      <c r="W2090">
        <v>1997</v>
      </c>
    </row>
    <row r="2091" spans="1:23" x14ac:dyDescent="0.25">
      <c r="A2091" s="14">
        <v>35558</v>
      </c>
      <c r="B2091" s="3">
        <v>128</v>
      </c>
      <c r="C2091" s="4">
        <v>27.05</v>
      </c>
      <c r="D2091" s="5">
        <v>6.7</v>
      </c>
      <c r="E2091" s="5">
        <v>14.2</v>
      </c>
      <c r="F2091" s="5">
        <v>-1.1000000000000001</v>
      </c>
      <c r="G2091" s="4">
        <v>45.2</v>
      </c>
      <c r="H2091" s="4">
        <v>26.3</v>
      </c>
      <c r="I2091" s="4">
        <v>1.8</v>
      </c>
      <c r="J2091" s="4">
        <v>4.4000000000000004</v>
      </c>
      <c r="K2091" s="4">
        <v>0</v>
      </c>
      <c r="L2091" s="4">
        <v>691</v>
      </c>
      <c r="M2091" s="4">
        <v>0</v>
      </c>
      <c r="N2091" s="5">
        <v>0.1</v>
      </c>
      <c r="O2091" s="5">
        <v>0.5</v>
      </c>
      <c r="P2091" s="5">
        <v>-999</v>
      </c>
      <c r="Q2091" s="5">
        <v>-999</v>
      </c>
      <c r="R2091">
        <v>0.42499999999999999</v>
      </c>
      <c r="S2091" s="34">
        <f>ROUND((0.6105*(EXP((17.273*E2091)/(E2091+237.3))))*(100-H2091)/100,3)</f>
        <v>1.1930000000000001</v>
      </c>
      <c r="T2091" s="6">
        <f>IF(V2091&lt;V2092,L2091,0)</f>
        <v>0</v>
      </c>
      <c r="U2091" s="6">
        <f>IF(T2091&gt;0,M2091,-999)</f>
        <v>-999</v>
      </c>
      <c r="V2091">
        <v>199705</v>
      </c>
      <c r="W2091">
        <v>1997</v>
      </c>
    </row>
    <row r="2092" spans="1:23" x14ac:dyDescent="0.25">
      <c r="A2092" s="14">
        <v>35559</v>
      </c>
      <c r="B2092" s="3">
        <v>129</v>
      </c>
      <c r="C2092" s="4">
        <v>20.190000000000001</v>
      </c>
      <c r="D2092" s="5">
        <v>7.9</v>
      </c>
      <c r="E2092" s="5">
        <v>14.2</v>
      </c>
      <c r="F2092" s="5">
        <v>1.4</v>
      </c>
      <c r="G2092" s="4">
        <v>45.4</v>
      </c>
      <c r="H2092" s="4">
        <v>32.799999999999997</v>
      </c>
      <c r="I2092" s="4">
        <v>1.3</v>
      </c>
      <c r="J2092" s="4">
        <v>3.8</v>
      </c>
      <c r="K2092" s="4">
        <v>0</v>
      </c>
      <c r="L2092" s="4">
        <v>640</v>
      </c>
      <c r="M2092" s="4">
        <v>0</v>
      </c>
      <c r="N2092" s="5">
        <v>0.1</v>
      </c>
      <c r="O2092" s="5">
        <v>0.5</v>
      </c>
      <c r="P2092" s="5">
        <v>-999</v>
      </c>
      <c r="Q2092" s="5">
        <v>-999</v>
      </c>
      <c r="R2092">
        <v>0.53100000000000003</v>
      </c>
      <c r="S2092" s="34">
        <f>ROUND((0.6105*(EXP((17.273*E2092)/(E2092+237.3))))*(100-H2092)/100,3)</f>
        <v>1.0880000000000001</v>
      </c>
      <c r="T2092" s="6">
        <f>IF(V2092&lt;V2093,L2092,0)</f>
        <v>0</v>
      </c>
      <c r="U2092" s="6">
        <f>IF(T2092&gt;0,M2092,-999)</f>
        <v>-999</v>
      </c>
      <c r="V2092">
        <v>199705</v>
      </c>
      <c r="W2092">
        <v>1997</v>
      </c>
    </row>
    <row r="2093" spans="1:23" x14ac:dyDescent="0.25">
      <c r="A2093" s="14">
        <v>35560</v>
      </c>
      <c r="B2093" s="3">
        <v>130</v>
      </c>
      <c r="C2093" s="4">
        <v>27.25</v>
      </c>
      <c r="D2093" s="5">
        <v>7.3</v>
      </c>
      <c r="E2093" s="5">
        <v>14.7</v>
      </c>
      <c r="F2093" s="5">
        <v>-0.8</v>
      </c>
      <c r="G2093" s="4">
        <v>41.7</v>
      </c>
      <c r="H2093" s="4">
        <v>15.5</v>
      </c>
      <c r="I2093" s="4">
        <v>0.9</v>
      </c>
      <c r="J2093" s="4">
        <v>2.7</v>
      </c>
      <c r="K2093" s="4">
        <v>0</v>
      </c>
      <c r="L2093" s="4">
        <v>597</v>
      </c>
      <c r="M2093" s="4">
        <v>0</v>
      </c>
      <c r="N2093" s="5">
        <v>0.1</v>
      </c>
      <c r="O2093" s="5">
        <v>0.6</v>
      </c>
      <c r="P2093" s="5">
        <v>-999</v>
      </c>
      <c r="Q2093" s="5">
        <v>-999</v>
      </c>
      <c r="R2093">
        <v>0.25900000000000001</v>
      </c>
      <c r="S2093" s="34">
        <f>ROUND((0.6105*(EXP((17.273*E2093)/(E2093+237.3))))*(100-H2093)/100,3)</f>
        <v>1.413</v>
      </c>
      <c r="T2093" s="6">
        <f>IF(V2093&lt;V2094,L2093,0)</f>
        <v>0</v>
      </c>
      <c r="U2093" s="6">
        <f>IF(T2093&gt;0,M2093,-999)</f>
        <v>-999</v>
      </c>
      <c r="V2093">
        <v>199705</v>
      </c>
      <c r="W2093">
        <v>1997</v>
      </c>
    </row>
    <row r="2094" spans="1:23" x14ac:dyDescent="0.25">
      <c r="A2094" s="14">
        <v>35561</v>
      </c>
      <c r="B2094" s="3">
        <v>131</v>
      </c>
      <c r="C2094" s="4">
        <v>27.2</v>
      </c>
      <c r="D2094" s="5">
        <v>11.6</v>
      </c>
      <c r="E2094" s="5">
        <v>19.3</v>
      </c>
      <c r="F2094" s="5">
        <v>4.2</v>
      </c>
      <c r="G2094" s="4">
        <v>30.8</v>
      </c>
      <c r="H2094" s="4">
        <v>16.5</v>
      </c>
      <c r="I2094" s="4">
        <v>1.1000000000000001</v>
      </c>
      <c r="J2094" s="4">
        <v>2.9</v>
      </c>
      <c r="K2094" s="4">
        <v>0</v>
      </c>
      <c r="L2094" s="4">
        <v>550</v>
      </c>
      <c r="M2094" s="4">
        <v>0</v>
      </c>
      <c r="N2094" s="5">
        <v>0.2</v>
      </c>
      <c r="O2094" s="5">
        <v>0.6</v>
      </c>
      <c r="P2094" s="5">
        <v>-999</v>
      </c>
      <c r="Q2094" s="5">
        <v>-999</v>
      </c>
      <c r="R2094">
        <v>0.36799999999999999</v>
      </c>
      <c r="S2094" s="34">
        <f>ROUND((0.6105*(EXP((17.273*E2094)/(E2094+237.3))))*(100-H2094)/100,3)</f>
        <v>1.869</v>
      </c>
      <c r="T2094" s="6">
        <f>IF(V2094&lt;V2095,L2094,0)</f>
        <v>0</v>
      </c>
      <c r="U2094" s="6">
        <f>IF(T2094&gt;0,M2094,-999)</f>
        <v>-999</v>
      </c>
      <c r="V2094">
        <v>199705</v>
      </c>
      <c r="W2094">
        <v>1997</v>
      </c>
    </row>
    <row r="2095" spans="1:23" x14ac:dyDescent="0.25">
      <c r="A2095" s="14">
        <v>35562</v>
      </c>
      <c r="B2095" s="3">
        <v>132</v>
      </c>
      <c r="C2095" s="4">
        <v>27.88</v>
      </c>
      <c r="D2095" s="5">
        <v>13</v>
      </c>
      <c r="E2095" s="5">
        <v>20.8</v>
      </c>
      <c r="F2095" s="5">
        <v>6.1</v>
      </c>
      <c r="G2095" s="4">
        <v>34.1</v>
      </c>
      <c r="H2095" s="4">
        <v>17.399999999999999</v>
      </c>
      <c r="I2095" s="4">
        <v>1.2</v>
      </c>
      <c r="J2095" s="4">
        <v>3.2</v>
      </c>
      <c r="K2095" s="4">
        <v>0</v>
      </c>
      <c r="L2095" s="4">
        <v>477</v>
      </c>
      <c r="M2095" s="4">
        <v>0</v>
      </c>
      <c r="N2095" s="5">
        <v>0.2</v>
      </c>
      <c r="O2095" s="5">
        <v>0.7</v>
      </c>
      <c r="P2095" s="5">
        <v>-999</v>
      </c>
      <c r="Q2095" s="5">
        <v>-999</v>
      </c>
      <c r="R2095">
        <v>0.42799999999999999</v>
      </c>
      <c r="S2095" s="34">
        <f>ROUND((0.6105*(EXP((17.273*E2095)/(E2095+237.3))))*(100-H2095)/100,3)</f>
        <v>2.0289999999999999</v>
      </c>
      <c r="T2095" s="6">
        <f>IF(V2095&lt;V2096,L2095,0)</f>
        <v>0</v>
      </c>
      <c r="U2095" s="6">
        <f>IF(T2095&gt;0,M2095,-999)</f>
        <v>-999</v>
      </c>
      <c r="V2095">
        <v>199705</v>
      </c>
      <c r="W2095">
        <v>1997</v>
      </c>
    </row>
    <row r="2096" spans="1:23" x14ac:dyDescent="0.25">
      <c r="A2096" s="14">
        <v>35563</v>
      </c>
      <c r="B2096" s="3">
        <v>133</v>
      </c>
      <c r="C2096" s="4">
        <v>26.02</v>
      </c>
      <c r="D2096" s="5">
        <v>12.9</v>
      </c>
      <c r="E2096" s="5">
        <v>20.7</v>
      </c>
      <c r="F2096" s="5">
        <v>5.5</v>
      </c>
      <c r="G2096" s="4">
        <v>42.2</v>
      </c>
      <c r="H2096" s="4">
        <v>24.5</v>
      </c>
      <c r="I2096" s="4">
        <v>1</v>
      </c>
      <c r="J2096" s="4">
        <v>2.8</v>
      </c>
      <c r="K2096" s="4">
        <v>0</v>
      </c>
      <c r="L2096" s="4">
        <v>423</v>
      </c>
      <c r="M2096" s="4">
        <v>0</v>
      </c>
      <c r="N2096" s="5">
        <v>0.3</v>
      </c>
      <c r="O2096" s="5">
        <v>0.8</v>
      </c>
      <c r="P2096" s="5">
        <v>-999</v>
      </c>
      <c r="Q2096" s="5">
        <v>-999</v>
      </c>
      <c r="R2096">
        <v>0.59699999999999998</v>
      </c>
      <c r="S2096" s="34">
        <f>ROUND((0.6105*(EXP((17.273*E2096)/(E2096+237.3))))*(100-H2096)/100,3)</f>
        <v>1.843</v>
      </c>
      <c r="T2096" s="6">
        <f>IF(V2096&lt;V2097,L2096,0)</f>
        <v>0</v>
      </c>
      <c r="U2096" s="6">
        <f>IF(T2096&gt;0,M2096,-999)</f>
        <v>-999</v>
      </c>
      <c r="V2096">
        <v>199705</v>
      </c>
      <c r="W2096">
        <v>1997</v>
      </c>
    </row>
    <row r="2097" spans="1:23" x14ac:dyDescent="0.25">
      <c r="A2097" s="14">
        <v>35564</v>
      </c>
      <c r="B2097" s="3">
        <v>134</v>
      </c>
      <c r="C2097" s="4">
        <v>23.71</v>
      </c>
      <c r="D2097" s="5">
        <v>13.9</v>
      </c>
      <c r="E2097" s="5">
        <v>20.8</v>
      </c>
      <c r="F2097" s="5">
        <v>7.8</v>
      </c>
      <c r="G2097" s="4">
        <v>45.8</v>
      </c>
      <c r="H2097" s="4">
        <v>26.5</v>
      </c>
      <c r="I2097" s="4">
        <v>1.2</v>
      </c>
      <c r="J2097" s="4">
        <v>3.3</v>
      </c>
      <c r="K2097" s="4">
        <v>0</v>
      </c>
      <c r="L2097" s="4">
        <v>350</v>
      </c>
      <c r="M2097" s="4">
        <v>0.1</v>
      </c>
      <c r="N2097" s="5">
        <v>0.4</v>
      </c>
      <c r="O2097" s="5">
        <v>1</v>
      </c>
      <c r="P2097" s="5">
        <v>-999</v>
      </c>
      <c r="Q2097" s="5">
        <v>-999</v>
      </c>
      <c r="R2097">
        <v>0.65200000000000002</v>
      </c>
      <c r="S2097" s="34">
        <f>ROUND((0.6105*(EXP((17.273*E2097)/(E2097+237.3))))*(100-H2097)/100,3)</f>
        <v>1.8049999999999999</v>
      </c>
      <c r="T2097" s="6">
        <f>IF(V2097&lt;V2098,L2097,0)</f>
        <v>0</v>
      </c>
      <c r="U2097" s="6">
        <f>IF(T2097&gt;0,M2097,-999)</f>
        <v>-999</v>
      </c>
      <c r="V2097">
        <v>199705</v>
      </c>
      <c r="W2097">
        <v>1997</v>
      </c>
    </row>
    <row r="2098" spans="1:23" x14ac:dyDescent="0.25">
      <c r="A2098" s="14">
        <v>35565</v>
      </c>
      <c r="B2098" s="3">
        <v>135</v>
      </c>
      <c r="C2098" s="4">
        <v>25.16</v>
      </c>
      <c r="D2098" s="5">
        <v>11.5</v>
      </c>
      <c r="E2098" s="5">
        <v>18.5</v>
      </c>
      <c r="F2098" s="5">
        <v>5</v>
      </c>
      <c r="G2098" s="4">
        <v>63.4</v>
      </c>
      <c r="H2098" s="4">
        <v>29.7</v>
      </c>
      <c r="I2098" s="4">
        <v>1.4</v>
      </c>
      <c r="J2098" s="4">
        <v>4.4000000000000004</v>
      </c>
      <c r="K2098" s="4">
        <v>0</v>
      </c>
      <c r="L2098" s="4">
        <v>278</v>
      </c>
      <c r="M2098" s="4">
        <v>0</v>
      </c>
      <c r="N2098" s="5">
        <v>0.5</v>
      </c>
      <c r="O2098" s="5">
        <v>1.3</v>
      </c>
      <c r="P2098" s="5">
        <v>-999</v>
      </c>
      <c r="Q2098" s="5">
        <v>-999</v>
      </c>
      <c r="R2098">
        <v>0.63100000000000001</v>
      </c>
      <c r="S2098" s="34">
        <f>ROUND((0.6105*(EXP((17.273*E2098)/(E2098+237.3))))*(100-H2098)/100,3)</f>
        <v>1.4970000000000001</v>
      </c>
      <c r="T2098" s="6">
        <f>IF(V2098&lt;V2099,L2098,0)</f>
        <v>0</v>
      </c>
      <c r="U2098" s="6">
        <f>IF(T2098&gt;0,M2098,-999)</f>
        <v>-999</v>
      </c>
      <c r="V2098">
        <v>199705</v>
      </c>
      <c r="W2098">
        <v>1997</v>
      </c>
    </row>
    <row r="2099" spans="1:23" x14ac:dyDescent="0.25">
      <c r="A2099" s="14">
        <v>35566</v>
      </c>
      <c r="B2099" s="3">
        <v>136</v>
      </c>
      <c r="C2099" s="4">
        <v>26.95</v>
      </c>
      <c r="D2099" s="5">
        <v>9.6</v>
      </c>
      <c r="E2099" s="5">
        <v>16.399999999999999</v>
      </c>
      <c r="F2099" s="5">
        <v>3.1</v>
      </c>
      <c r="G2099" s="4">
        <v>63.5</v>
      </c>
      <c r="H2099" s="4">
        <v>35.200000000000003</v>
      </c>
      <c r="I2099" s="4">
        <v>2.2000000000000002</v>
      </c>
      <c r="J2099" s="4">
        <v>6.1</v>
      </c>
      <c r="K2099" s="4">
        <v>0</v>
      </c>
      <c r="L2099" s="4">
        <v>195</v>
      </c>
      <c r="M2099" s="4">
        <v>0</v>
      </c>
      <c r="N2099" s="5">
        <v>0.9</v>
      </c>
      <c r="O2099" s="5">
        <v>1.7</v>
      </c>
      <c r="P2099" s="5">
        <v>-999</v>
      </c>
      <c r="Q2099" s="5">
        <v>-999</v>
      </c>
      <c r="R2099">
        <v>0.65600000000000003</v>
      </c>
      <c r="S2099" s="34">
        <f>ROUND((0.6105*(EXP((17.273*E2099)/(E2099+237.3))))*(100-H2099)/100,3)</f>
        <v>1.208</v>
      </c>
      <c r="T2099" s="6">
        <f>IF(V2099&lt;V2100,L2099,0)</f>
        <v>0</v>
      </c>
      <c r="U2099" s="6">
        <f>IF(T2099&gt;0,M2099,-999)</f>
        <v>-999</v>
      </c>
      <c r="V2099">
        <v>199705</v>
      </c>
      <c r="W2099">
        <v>1997</v>
      </c>
    </row>
    <row r="2100" spans="1:23" x14ac:dyDescent="0.25">
      <c r="A2100" s="14">
        <v>35567</v>
      </c>
      <c r="B2100" s="3">
        <v>137</v>
      </c>
      <c r="C2100" s="4">
        <v>22.35</v>
      </c>
      <c r="D2100" s="5">
        <v>3.9</v>
      </c>
      <c r="E2100" s="5">
        <v>10.199999999999999</v>
      </c>
      <c r="F2100" s="5">
        <v>-1</v>
      </c>
      <c r="G2100" s="4">
        <v>57.3</v>
      </c>
      <c r="H2100" s="4">
        <v>35.4</v>
      </c>
      <c r="I2100" s="4">
        <v>1.4</v>
      </c>
      <c r="J2100" s="4">
        <v>4.5999999999999996</v>
      </c>
      <c r="K2100" s="4">
        <v>0</v>
      </c>
      <c r="L2100" s="4">
        <v>117</v>
      </c>
      <c r="M2100" s="4">
        <v>0</v>
      </c>
      <c r="N2100" s="5">
        <v>1.2</v>
      </c>
      <c r="O2100" s="5">
        <v>1.9</v>
      </c>
      <c r="P2100" s="5">
        <v>-999</v>
      </c>
      <c r="Q2100" s="5">
        <v>-999</v>
      </c>
      <c r="R2100">
        <v>0.441</v>
      </c>
      <c r="S2100" s="34">
        <f>ROUND((0.6105*(EXP((17.273*E2100)/(E2100+237.3))))*(100-H2100)/100,3)</f>
        <v>0.80400000000000005</v>
      </c>
      <c r="T2100" s="6">
        <f>IF(V2100&lt;V2101,L2100,0)</f>
        <v>0</v>
      </c>
      <c r="U2100" s="6">
        <f>IF(T2100&gt;0,M2100,-999)</f>
        <v>-999</v>
      </c>
      <c r="V2100">
        <v>199705</v>
      </c>
      <c r="W2100">
        <v>1997</v>
      </c>
    </row>
    <row r="2101" spans="1:23" x14ac:dyDescent="0.25">
      <c r="A2101" s="14">
        <v>35568</v>
      </c>
      <c r="B2101" s="3">
        <v>138</v>
      </c>
      <c r="C2101" s="4">
        <v>27.91</v>
      </c>
      <c r="D2101" s="5">
        <v>6.2</v>
      </c>
      <c r="E2101" s="5">
        <v>13.4</v>
      </c>
      <c r="F2101" s="5">
        <v>-1.7</v>
      </c>
      <c r="G2101" s="4">
        <v>54.6</v>
      </c>
      <c r="H2101" s="4">
        <v>29.6</v>
      </c>
      <c r="I2101" s="4">
        <v>1.1000000000000001</v>
      </c>
      <c r="J2101" s="4">
        <v>3.1</v>
      </c>
      <c r="K2101" s="4">
        <v>0</v>
      </c>
      <c r="L2101" s="4">
        <v>57</v>
      </c>
      <c r="M2101" s="4">
        <v>0</v>
      </c>
      <c r="N2101" s="5">
        <v>4</v>
      </c>
      <c r="O2101" s="5">
        <v>2.2999999999999998</v>
      </c>
      <c r="P2101" s="5">
        <v>-999</v>
      </c>
      <c r="Q2101" s="5">
        <v>-999</v>
      </c>
      <c r="R2101">
        <v>0.45600000000000002</v>
      </c>
      <c r="S2101" s="34">
        <f>ROUND((0.6105*(EXP((17.273*E2101)/(E2101+237.3))))*(100-H2101)/100,3)</f>
        <v>1.0820000000000001</v>
      </c>
      <c r="T2101" s="6">
        <f>IF(V2101&lt;V2102,L2101,0)</f>
        <v>0</v>
      </c>
      <c r="U2101" s="6">
        <f>IF(T2101&gt;0,M2101,-999)</f>
        <v>-999</v>
      </c>
      <c r="V2101">
        <v>199705</v>
      </c>
      <c r="W2101">
        <v>1997</v>
      </c>
    </row>
    <row r="2102" spans="1:23" x14ac:dyDescent="0.25">
      <c r="A2102" s="14">
        <v>35569</v>
      </c>
      <c r="B2102" s="3">
        <v>139</v>
      </c>
      <c r="C2102" s="4">
        <v>15.12</v>
      </c>
      <c r="D2102" s="5">
        <v>5</v>
      </c>
      <c r="E2102" s="5">
        <v>11.5</v>
      </c>
      <c r="F2102" s="5">
        <v>-0.3</v>
      </c>
      <c r="G2102" s="4">
        <v>68</v>
      </c>
      <c r="H2102" s="4">
        <v>37.9</v>
      </c>
      <c r="I2102" s="4">
        <v>1.3</v>
      </c>
      <c r="J2102" s="4">
        <v>3.8</v>
      </c>
      <c r="K2102" s="4">
        <v>1.8</v>
      </c>
      <c r="L2102" s="4">
        <v>0</v>
      </c>
      <c r="M2102" s="4">
        <v>0</v>
      </c>
      <c r="N2102" s="5">
        <v>4.0999999999999996</v>
      </c>
      <c r="O2102" s="5">
        <v>3</v>
      </c>
      <c r="P2102" s="5">
        <v>-999</v>
      </c>
      <c r="Q2102" s="5">
        <v>-999</v>
      </c>
      <c r="R2102">
        <v>0.51400000000000001</v>
      </c>
      <c r="S2102" s="34">
        <f>ROUND((0.6105*(EXP((17.273*E2102)/(E2102+237.3))))*(100-H2102)/100,3)</f>
        <v>0.84199999999999997</v>
      </c>
      <c r="T2102" s="6">
        <f>IF(V2102&lt;V2103,L2102,0)</f>
        <v>0</v>
      </c>
      <c r="U2102" s="6">
        <f>IF(T2102&gt;0,M2102,-999)</f>
        <v>-999</v>
      </c>
      <c r="V2102">
        <v>199705</v>
      </c>
      <c r="W2102">
        <v>1997</v>
      </c>
    </row>
    <row r="2103" spans="1:23" x14ac:dyDescent="0.25">
      <c r="A2103" s="14">
        <v>35570</v>
      </c>
      <c r="B2103" s="3">
        <v>140</v>
      </c>
      <c r="C2103" s="4">
        <v>4.84</v>
      </c>
      <c r="D2103" s="5">
        <v>0.6</v>
      </c>
      <c r="E2103" s="5">
        <v>4.5</v>
      </c>
      <c r="F2103" s="5">
        <v>-0.9</v>
      </c>
      <c r="G2103" s="4">
        <v>97.6</v>
      </c>
      <c r="H2103" s="4">
        <v>89</v>
      </c>
      <c r="I2103" s="4">
        <v>0.6</v>
      </c>
      <c r="J2103" s="4">
        <v>2.5</v>
      </c>
      <c r="K2103" s="4">
        <v>16.100000000000001</v>
      </c>
      <c r="L2103" s="4">
        <v>0</v>
      </c>
      <c r="M2103" s="4">
        <v>0</v>
      </c>
      <c r="N2103" s="5">
        <v>1.4</v>
      </c>
      <c r="O2103" s="5">
        <v>2</v>
      </c>
      <c r="P2103" s="5">
        <v>-999</v>
      </c>
      <c r="Q2103" s="5">
        <v>-999</v>
      </c>
      <c r="R2103">
        <v>0.749</v>
      </c>
      <c r="S2103" s="34">
        <f>ROUND((0.6105*(EXP((17.273*E2103)/(E2103+237.3))))*(100-H2103)/100,3)</f>
        <v>9.2999999999999999E-2</v>
      </c>
      <c r="T2103" s="6">
        <f>IF(V2103&lt;V2104,L2103,0)</f>
        <v>0</v>
      </c>
      <c r="U2103" s="6">
        <f>IF(T2103&gt;0,M2103,-999)</f>
        <v>-999</v>
      </c>
      <c r="V2103">
        <v>199705</v>
      </c>
      <c r="W2103">
        <v>1997</v>
      </c>
    </row>
    <row r="2104" spans="1:23" x14ac:dyDescent="0.25">
      <c r="A2104" s="14">
        <v>35571</v>
      </c>
      <c r="B2104" s="3">
        <v>141</v>
      </c>
      <c r="C2104" s="4">
        <v>16.190000000000001</v>
      </c>
      <c r="D2104" s="5">
        <v>2</v>
      </c>
      <c r="E2104" s="5">
        <v>8.1999999999999993</v>
      </c>
      <c r="F2104" s="5">
        <v>-1.1000000000000001</v>
      </c>
      <c r="G2104" s="4">
        <v>92.9</v>
      </c>
      <c r="H2104" s="4">
        <v>64.8</v>
      </c>
      <c r="I2104" s="4">
        <v>0.6</v>
      </c>
      <c r="J2104" s="4">
        <v>3.2</v>
      </c>
      <c r="K2104" s="4">
        <v>7.7</v>
      </c>
      <c r="L2104" s="4">
        <v>36</v>
      </c>
      <c r="M2104" s="4">
        <v>0</v>
      </c>
      <c r="N2104" s="5">
        <v>0.3</v>
      </c>
      <c r="O2104" s="5">
        <v>1.3</v>
      </c>
      <c r="P2104" s="5">
        <v>-999</v>
      </c>
      <c r="Q2104" s="5">
        <v>-999</v>
      </c>
      <c r="R2104">
        <v>0.70299999999999996</v>
      </c>
      <c r="S2104" s="34">
        <f>ROUND((0.6105*(EXP((17.273*E2104)/(E2104+237.3))))*(100-H2104)/100,3)</f>
        <v>0.38300000000000001</v>
      </c>
      <c r="T2104" s="6">
        <f>IF(V2104&lt;V2105,L2104,0)</f>
        <v>0</v>
      </c>
      <c r="U2104" s="6">
        <f>IF(T2104&gt;0,M2104,-999)</f>
        <v>-999</v>
      </c>
      <c r="V2104">
        <v>199705</v>
      </c>
      <c r="W2104">
        <v>1997</v>
      </c>
    </row>
    <row r="2105" spans="1:23" x14ac:dyDescent="0.25">
      <c r="A2105" s="14">
        <v>35572</v>
      </c>
      <c r="B2105" s="3">
        <v>142</v>
      </c>
      <c r="C2105" s="4">
        <v>17.059999999999999</v>
      </c>
      <c r="D2105" s="5">
        <v>4.3</v>
      </c>
      <c r="E2105" s="5">
        <v>11.1</v>
      </c>
      <c r="F2105" s="5">
        <v>-1.2</v>
      </c>
      <c r="G2105" s="4">
        <v>81.5</v>
      </c>
      <c r="H2105" s="4">
        <v>48.3</v>
      </c>
      <c r="I2105" s="4">
        <v>1.1000000000000001</v>
      </c>
      <c r="J2105" s="4">
        <v>3.1</v>
      </c>
      <c r="K2105" s="4">
        <v>0</v>
      </c>
      <c r="L2105" s="4">
        <v>3</v>
      </c>
      <c r="M2105" s="4">
        <v>0</v>
      </c>
      <c r="N2105" s="5">
        <v>3.6</v>
      </c>
      <c r="O2105" s="5">
        <v>3.3</v>
      </c>
      <c r="P2105" s="5">
        <v>-999</v>
      </c>
      <c r="Q2105" s="5">
        <v>-999</v>
      </c>
      <c r="R2105">
        <v>0.63900000000000001</v>
      </c>
      <c r="S2105" s="34">
        <f>ROUND((0.6105*(EXP((17.273*E2105)/(E2105+237.3))))*(100-H2105)/100,3)</f>
        <v>0.68300000000000005</v>
      </c>
      <c r="T2105" s="6">
        <f>IF(V2105&lt;V2106,L2105,0)</f>
        <v>0</v>
      </c>
      <c r="U2105" s="6">
        <f>IF(T2105&gt;0,M2105,-999)</f>
        <v>-999</v>
      </c>
      <c r="V2105">
        <v>199705</v>
      </c>
      <c r="W2105">
        <v>1997</v>
      </c>
    </row>
    <row r="2106" spans="1:23" x14ac:dyDescent="0.25">
      <c r="A2106" s="14">
        <v>35573</v>
      </c>
      <c r="B2106" s="3">
        <v>143</v>
      </c>
      <c r="C2106" s="4">
        <v>8.94</v>
      </c>
      <c r="D2106" s="5">
        <v>3.7</v>
      </c>
      <c r="E2106" s="5">
        <v>7.6</v>
      </c>
      <c r="F2106" s="5">
        <v>1.9</v>
      </c>
      <c r="G2106" s="4">
        <v>88.9</v>
      </c>
      <c r="H2106" s="4">
        <v>56.1</v>
      </c>
      <c r="I2106" s="4">
        <v>0.9</v>
      </c>
      <c r="J2106" s="4">
        <v>3.2</v>
      </c>
      <c r="K2106" s="4">
        <v>2.8</v>
      </c>
      <c r="L2106" s="4">
        <v>0</v>
      </c>
      <c r="M2106" s="4">
        <v>0</v>
      </c>
      <c r="N2106" s="5">
        <v>5.5</v>
      </c>
      <c r="O2106" s="5">
        <v>4.8</v>
      </c>
      <c r="P2106" s="5">
        <v>-999</v>
      </c>
      <c r="Q2106" s="5">
        <v>-999</v>
      </c>
      <c r="R2106">
        <v>0.58599999999999997</v>
      </c>
      <c r="S2106" s="34">
        <f>ROUND((0.6105*(EXP((17.273*E2106)/(E2106+237.3))))*(100-H2106)/100,3)</f>
        <v>0.45800000000000002</v>
      </c>
      <c r="T2106" s="6">
        <f>IF(V2106&lt;V2107,L2106,0)</f>
        <v>0</v>
      </c>
      <c r="U2106" s="6">
        <f>IF(T2106&gt;0,M2106,-999)</f>
        <v>-999</v>
      </c>
      <c r="V2106">
        <v>199705</v>
      </c>
      <c r="W2106">
        <v>1997</v>
      </c>
    </row>
    <row r="2107" spans="1:23" x14ac:dyDescent="0.25">
      <c r="A2107" s="14">
        <v>35574</v>
      </c>
      <c r="B2107" s="3">
        <v>144</v>
      </c>
      <c r="C2107" s="4">
        <v>9.7899999999999991</v>
      </c>
      <c r="D2107" s="5">
        <v>4.0999999999999996</v>
      </c>
      <c r="E2107" s="5">
        <v>7.9</v>
      </c>
      <c r="F2107" s="5">
        <v>1.3</v>
      </c>
      <c r="G2107" s="4">
        <v>91.9</v>
      </c>
      <c r="H2107" s="4">
        <v>71.599999999999994</v>
      </c>
      <c r="I2107" s="4">
        <v>0.6</v>
      </c>
      <c r="J2107" s="4">
        <v>2.7</v>
      </c>
      <c r="K2107" s="4">
        <v>1.3</v>
      </c>
      <c r="L2107" s="4">
        <v>0</v>
      </c>
      <c r="M2107" s="4">
        <v>0</v>
      </c>
      <c r="N2107" s="5">
        <v>6.6</v>
      </c>
      <c r="O2107" s="5">
        <v>5.7</v>
      </c>
      <c r="P2107" s="5">
        <v>-999</v>
      </c>
      <c r="Q2107" s="5">
        <v>-999</v>
      </c>
      <c r="R2107">
        <v>0.76100000000000001</v>
      </c>
      <c r="S2107" s="34">
        <f>ROUND((0.6105*(EXP((17.273*E2107)/(E2107+237.3))))*(100-H2107)/100,3)</f>
        <v>0.30199999999999999</v>
      </c>
      <c r="T2107" s="6">
        <f>IF(V2107&lt;V2108,L2107,0)</f>
        <v>0</v>
      </c>
      <c r="U2107" s="6">
        <f>IF(T2107&gt;0,M2107,-999)</f>
        <v>-999</v>
      </c>
      <c r="V2107">
        <v>199705</v>
      </c>
      <c r="W2107">
        <v>1997</v>
      </c>
    </row>
    <row r="2108" spans="1:23" x14ac:dyDescent="0.25">
      <c r="A2108" s="14">
        <v>35575</v>
      </c>
      <c r="B2108" s="3">
        <v>145</v>
      </c>
      <c r="C2108" s="4">
        <v>12.3</v>
      </c>
      <c r="D2108" s="5">
        <v>6.8</v>
      </c>
      <c r="E2108" s="5">
        <v>11.6</v>
      </c>
      <c r="F2108" s="5">
        <v>3.6</v>
      </c>
      <c r="G2108" s="4">
        <v>88.4</v>
      </c>
      <c r="H2108" s="4">
        <v>61.2</v>
      </c>
      <c r="I2108" s="4">
        <v>0.8</v>
      </c>
      <c r="J2108" s="4">
        <v>3.3</v>
      </c>
      <c r="K2108" s="4">
        <v>13.4</v>
      </c>
      <c r="L2108" s="4">
        <v>0</v>
      </c>
      <c r="M2108" s="4">
        <v>0</v>
      </c>
      <c r="N2108" s="5">
        <v>8.6</v>
      </c>
      <c r="O2108" s="5">
        <v>7.3</v>
      </c>
      <c r="P2108" s="5">
        <v>-999</v>
      </c>
      <c r="Q2108" s="5">
        <v>-999</v>
      </c>
      <c r="R2108">
        <v>0.83299999999999996</v>
      </c>
      <c r="S2108" s="34">
        <f>ROUND((0.6105*(EXP((17.273*E2108)/(E2108+237.3))))*(100-H2108)/100,3)</f>
        <v>0.53</v>
      </c>
      <c r="T2108" s="6">
        <f>IF(V2108&lt;V2109,L2108,0)</f>
        <v>0</v>
      </c>
      <c r="U2108" s="6">
        <f>IF(T2108&gt;0,M2108,-999)</f>
        <v>-999</v>
      </c>
      <c r="V2108">
        <v>199705</v>
      </c>
      <c r="W2108">
        <v>1997</v>
      </c>
    </row>
    <row r="2109" spans="1:23" x14ac:dyDescent="0.25">
      <c r="A2109" s="14">
        <v>35576</v>
      </c>
      <c r="B2109" s="3">
        <v>146</v>
      </c>
      <c r="C2109" s="4">
        <v>12.02</v>
      </c>
      <c r="D2109" s="5">
        <v>4.9000000000000004</v>
      </c>
      <c r="E2109" s="5">
        <v>9</v>
      </c>
      <c r="F2109" s="5">
        <v>2.8</v>
      </c>
      <c r="G2109" s="4">
        <v>94.6</v>
      </c>
      <c r="H2109" s="4">
        <v>77.900000000000006</v>
      </c>
      <c r="I2109" s="4">
        <v>1</v>
      </c>
      <c r="J2109" s="4">
        <v>3.3</v>
      </c>
      <c r="K2109" s="4">
        <v>4.8</v>
      </c>
      <c r="L2109" s="4">
        <v>0</v>
      </c>
      <c r="M2109" s="4">
        <v>0</v>
      </c>
      <c r="N2109" s="5">
        <v>8.6</v>
      </c>
      <c r="O2109" s="5">
        <v>7.4</v>
      </c>
      <c r="P2109" s="5">
        <v>-999</v>
      </c>
      <c r="Q2109" s="5">
        <v>-999</v>
      </c>
      <c r="R2109">
        <v>0.89400000000000002</v>
      </c>
      <c r="S2109" s="34">
        <f>ROUND((0.6105*(EXP((17.273*E2109)/(E2109+237.3))))*(100-H2109)/100,3)</f>
        <v>0.254</v>
      </c>
      <c r="T2109" s="6">
        <f>IF(V2109&lt;V2110,L2109,0)</f>
        <v>0</v>
      </c>
      <c r="U2109" s="6">
        <f>IF(T2109&gt;0,M2109,-999)</f>
        <v>-999</v>
      </c>
      <c r="V2109">
        <v>199705</v>
      </c>
      <c r="W2109">
        <v>1997</v>
      </c>
    </row>
    <row r="2110" spans="1:23" x14ac:dyDescent="0.25">
      <c r="A2110" s="14">
        <v>35577</v>
      </c>
      <c r="B2110" s="3">
        <v>147</v>
      </c>
      <c r="C2110" s="4">
        <v>17.850000000000001</v>
      </c>
      <c r="D2110" s="5">
        <v>7.8</v>
      </c>
      <c r="E2110" s="5">
        <v>13.9</v>
      </c>
      <c r="F2110" s="5">
        <v>3.7</v>
      </c>
      <c r="G2110" s="4">
        <v>87.6</v>
      </c>
      <c r="H2110" s="4">
        <v>56</v>
      </c>
      <c r="I2110" s="4">
        <v>1.1000000000000001</v>
      </c>
      <c r="J2110" s="4">
        <v>3.2</v>
      </c>
      <c r="K2110" s="4">
        <v>1</v>
      </c>
      <c r="L2110" s="4">
        <v>0</v>
      </c>
      <c r="M2110" s="4">
        <v>0</v>
      </c>
      <c r="N2110" s="5">
        <v>10.8</v>
      </c>
      <c r="O2110" s="5">
        <v>9.4</v>
      </c>
      <c r="P2110" s="5">
        <v>-999</v>
      </c>
      <c r="Q2110" s="5">
        <v>-999</v>
      </c>
      <c r="R2110">
        <v>0.89100000000000001</v>
      </c>
      <c r="S2110" s="34">
        <f>ROUND((0.6105*(EXP((17.273*E2110)/(E2110+237.3))))*(100-H2110)/100,3)</f>
        <v>0.69899999999999995</v>
      </c>
      <c r="T2110" s="6">
        <f>IF(V2110&lt;V2111,L2110,0)</f>
        <v>0</v>
      </c>
      <c r="U2110" s="6">
        <f>IF(T2110&gt;0,M2110,-999)</f>
        <v>-999</v>
      </c>
      <c r="V2110">
        <v>199705</v>
      </c>
      <c r="W2110">
        <v>1997</v>
      </c>
    </row>
    <row r="2111" spans="1:23" x14ac:dyDescent="0.25">
      <c r="A2111" s="14">
        <v>35578</v>
      </c>
      <c r="B2111" s="3">
        <v>148</v>
      </c>
      <c r="C2111" s="4">
        <v>13.38</v>
      </c>
      <c r="D2111" s="5">
        <v>8.6999999999999993</v>
      </c>
      <c r="E2111" s="5">
        <v>15.4</v>
      </c>
      <c r="F2111" s="5">
        <v>4.4000000000000004</v>
      </c>
      <c r="G2111" s="4">
        <v>88.8</v>
      </c>
      <c r="H2111" s="4">
        <v>56.1</v>
      </c>
      <c r="I2111" s="4">
        <v>0.8</v>
      </c>
      <c r="J2111" s="4">
        <v>2.9</v>
      </c>
      <c r="K2111" s="4">
        <v>1.7</v>
      </c>
      <c r="L2111" s="4">
        <v>0</v>
      </c>
      <c r="M2111" s="4">
        <v>0</v>
      </c>
      <c r="N2111" s="5">
        <v>11.2</v>
      </c>
      <c r="O2111" s="5">
        <v>9.5</v>
      </c>
      <c r="P2111" s="5">
        <v>-999</v>
      </c>
      <c r="Q2111" s="5">
        <v>-999</v>
      </c>
      <c r="R2111">
        <v>0.98099999999999998</v>
      </c>
      <c r="S2111" s="34">
        <f>ROUND((0.6105*(EXP((17.273*E2111)/(E2111+237.3))))*(100-H2111)/100,3)</f>
        <v>0.76800000000000002</v>
      </c>
      <c r="T2111" s="6">
        <f>IF(V2111&lt;V2112,L2111,0)</f>
        <v>0</v>
      </c>
      <c r="U2111" s="6">
        <f>IF(T2111&gt;0,M2111,-999)</f>
        <v>-999</v>
      </c>
      <c r="V2111">
        <v>199705</v>
      </c>
      <c r="W2111">
        <v>1997</v>
      </c>
    </row>
    <row r="2112" spans="1:23" x14ac:dyDescent="0.25">
      <c r="A2112" s="14">
        <v>35579</v>
      </c>
      <c r="B2112" s="3">
        <v>149</v>
      </c>
      <c r="C2112" s="4">
        <v>9.6</v>
      </c>
      <c r="D2112" s="5">
        <v>8.4</v>
      </c>
      <c r="E2112" s="5">
        <v>13.3</v>
      </c>
      <c r="F2112" s="5">
        <v>4.5999999999999996</v>
      </c>
      <c r="G2112" s="4">
        <v>96.3</v>
      </c>
      <c r="H2112" s="4">
        <v>75.099999999999994</v>
      </c>
      <c r="I2112" s="4">
        <v>0.8</v>
      </c>
      <c r="J2112" s="4">
        <v>3.6</v>
      </c>
      <c r="K2112" s="4">
        <v>9.9</v>
      </c>
      <c r="L2112" s="4">
        <v>0</v>
      </c>
      <c r="M2112" s="4">
        <v>0</v>
      </c>
      <c r="N2112" s="5">
        <v>10.9</v>
      </c>
      <c r="O2112" s="5">
        <v>9.6</v>
      </c>
      <c r="P2112" s="5">
        <v>-999</v>
      </c>
      <c r="Q2112" s="5">
        <v>-999</v>
      </c>
      <c r="R2112">
        <v>1.147</v>
      </c>
      <c r="S2112" s="34">
        <f>ROUND((0.6105*(EXP((17.273*E2112)/(E2112+237.3))))*(100-H2112)/100,3)</f>
        <v>0.38</v>
      </c>
      <c r="T2112" s="6">
        <f>IF(V2112&lt;V2113,L2112,0)</f>
        <v>0</v>
      </c>
      <c r="U2112" s="6">
        <f>IF(T2112&gt;0,M2112,-999)</f>
        <v>-999</v>
      </c>
      <c r="V2112">
        <v>199705</v>
      </c>
      <c r="W2112">
        <v>1997</v>
      </c>
    </row>
    <row r="2113" spans="1:23" x14ac:dyDescent="0.25">
      <c r="A2113" s="14">
        <v>35580</v>
      </c>
      <c r="B2113" s="3">
        <v>150</v>
      </c>
      <c r="C2113" s="4">
        <v>8.7100000000000009</v>
      </c>
      <c r="D2113" s="5">
        <v>8.6</v>
      </c>
      <c r="E2113" s="5">
        <v>12.1</v>
      </c>
      <c r="F2113" s="5">
        <v>5</v>
      </c>
      <c r="G2113" s="4">
        <v>96.2</v>
      </c>
      <c r="H2113" s="4">
        <v>84.7</v>
      </c>
      <c r="I2113" s="4">
        <v>1.4</v>
      </c>
      <c r="J2113" s="4">
        <v>3.3</v>
      </c>
      <c r="K2113" s="4">
        <v>2.2000000000000002</v>
      </c>
      <c r="L2113" s="4">
        <v>0</v>
      </c>
      <c r="M2113" s="4">
        <v>0</v>
      </c>
      <c r="N2113" s="5">
        <v>10.3</v>
      </c>
      <c r="O2113" s="5">
        <v>8.9</v>
      </c>
      <c r="P2113" s="5">
        <v>-999</v>
      </c>
      <c r="Q2113" s="5">
        <v>-999</v>
      </c>
      <c r="R2113">
        <v>1.1930000000000001</v>
      </c>
      <c r="S2113" s="34">
        <f>ROUND((0.6105*(EXP((17.273*E2113)/(E2113+237.3))))*(100-H2113)/100,3)</f>
        <v>0.216</v>
      </c>
      <c r="T2113" s="6">
        <f>IF(V2113&lt;V2114,L2113,0)</f>
        <v>0</v>
      </c>
      <c r="U2113" s="6">
        <f>IF(T2113&gt;0,M2113,-999)</f>
        <v>-999</v>
      </c>
      <c r="V2113">
        <v>199705</v>
      </c>
      <c r="W2113">
        <v>1997</v>
      </c>
    </row>
    <row r="2114" spans="1:23" x14ac:dyDescent="0.25">
      <c r="A2114" s="14">
        <v>35581</v>
      </c>
      <c r="B2114" s="3">
        <v>151</v>
      </c>
      <c r="C2114" s="4">
        <v>9.6199999999999992</v>
      </c>
      <c r="D2114" s="5">
        <v>8.1</v>
      </c>
      <c r="E2114" s="5">
        <v>12.9</v>
      </c>
      <c r="F2114" s="5">
        <v>1</v>
      </c>
      <c r="G2114" s="4">
        <v>93.9</v>
      </c>
      <c r="H2114" s="4">
        <v>78.5</v>
      </c>
      <c r="I2114" s="4">
        <v>1.7</v>
      </c>
      <c r="J2114" s="4">
        <v>4.2</v>
      </c>
      <c r="K2114" s="4">
        <v>18.8</v>
      </c>
      <c r="L2114" s="4">
        <v>0</v>
      </c>
      <c r="M2114" s="4">
        <v>0</v>
      </c>
      <c r="N2114" s="5">
        <v>9.4</v>
      </c>
      <c r="O2114" s="5">
        <v>8.6999999999999993</v>
      </c>
      <c r="P2114" s="5">
        <v>-999</v>
      </c>
      <c r="Q2114" s="5">
        <v>-999</v>
      </c>
      <c r="R2114">
        <v>1.1659999999999999</v>
      </c>
      <c r="S2114" s="34">
        <f>ROUND((0.6105*(EXP((17.273*E2114)/(E2114+237.3))))*(100-H2114)/100,3)</f>
        <v>0.32</v>
      </c>
      <c r="T2114" s="6">
        <f>IF(V2114&lt;V2115,L2114,0)</f>
        <v>0</v>
      </c>
      <c r="U2114" s="6">
        <f>IF(T2114&gt;0,M2114,-999)</f>
        <v>-999</v>
      </c>
      <c r="V2114">
        <v>199705</v>
      </c>
      <c r="W2114">
        <v>1997</v>
      </c>
    </row>
    <row r="2115" spans="1:23" x14ac:dyDescent="0.25">
      <c r="A2115" s="14">
        <v>35582</v>
      </c>
      <c r="B2115" s="3">
        <v>152</v>
      </c>
      <c r="C2115" s="4">
        <v>22.14</v>
      </c>
      <c r="D2115" s="5">
        <v>5.0999999999999996</v>
      </c>
      <c r="E2115" s="5">
        <v>12</v>
      </c>
      <c r="F2115" s="5">
        <v>-0.1</v>
      </c>
      <c r="G2115" s="4">
        <v>80.099999999999994</v>
      </c>
      <c r="H2115" s="4">
        <v>46.1</v>
      </c>
      <c r="I2115" s="4">
        <v>1.3</v>
      </c>
      <c r="J2115" s="4">
        <v>3.6</v>
      </c>
      <c r="K2115" s="4">
        <v>0</v>
      </c>
      <c r="L2115" s="4">
        <v>0</v>
      </c>
      <c r="M2115" s="4">
        <v>0</v>
      </c>
      <c r="N2115" s="5">
        <v>8.9</v>
      </c>
      <c r="O2115" s="5">
        <v>8.6999999999999993</v>
      </c>
      <c r="P2115" s="5">
        <v>-999</v>
      </c>
      <c r="Q2115" s="5">
        <v>-999</v>
      </c>
      <c r="R2115">
        <v>0.64800000000000002</v>
      </c>
      <c r="S2115" s="34">
        <f>ROUND((0.6105*(EXP((17.273*E2115)/(E2115+237.3))))*(100-H2115)/100,3)</f>
        <v>0.75600000000000001</v>
      </c>
      <c r="T2115" s="6">
        <f>IF(V2115&lt;V2116,L2115,0)</f>
        <v>0</v>
      </c>
      <c r="U2115" s="6">
        <f>IF(T2115&gt;0,M2115,-999)</f>
        <v>-999</v>
      </c>
      <c r="V2115">
        <v>199706</v>
      </c>
      <c r="W2115">
        <v>1997</v>
      </c>
    </row>
    <row r="2116" spans="1:23" x14ac:dyDescent="0.25">
      <c r="A2116" s="14">
        <v>35583</v>
      </c>
      <c r="B2116" s="3">
        <v>153</v>
      </c>
      <c r="C2116" s="4">
        <v>18.88</v>
      </c>
      <c r="D2116" s="5">
        <v>6.3</v>
      </c>
      <c r="E2116" s="5">
        <v>13</v>
      </c>
      <c r="F2116" s="5">
        <v>-1.2</v>
      </c>
      <c r="G2116" s="4">
        <v>72.2</v>
      </c>
      <c r="H2116" s="4">
        <v>45.6</v>
      </c>
      <c r="I2116" s="4">
        <v>1.4</v>
      </c>
      <c r="J2116" s="4">
        <v>4.2</v>
      </c>
      <c r="K2116" s="4">
        <v>0</v>
      </c>
      <c r="L2116" s="4">
        <v>0</v>
      </c>
      <c r="M2116" s="4">
        <v>0</v>
      </c>
      <c r="N2116" s="5">
        <v>7.6</v>
      </c>
      <c r="O2116" s="5">
        <v>7.5</v>
      </c>
      <c r="P2116" s="5">
        <v>-999</v>
      </c>
      <c r="Q2116" s="5">
        <v>-999</v>
      </c>
      <c r="R2116">
        <v>0.68300000000000005</v>
      </c>
      <c r="S2116" s="34">
        <f>ROUND((0.6105*(EXP((17.273*E2116)/(E2116+237.3))))*(100-H2116)/100,3)</f>
        <v>0.81499999999999995</v>
      </c>
      <c r="T2116" s="6">
        <f>IF(V2116&lt;V2117,L2116,0)</f>
        <v>0</v>
      </c>
      <c r="U2116" s="6">
        <f>IF(T2116&gt;0,M2116,-999)</f>
        <v>-999</v>
      </c>
      <c r="V2116">
        <v>199706</v>
      </c>
      <c r="W2116">
        <v>1997</v>
      </c>
    </row>
    <row r="2117" spans="1:23" x14ac:dyDescent="0.25">
      <c r="A2117" s="14">
        <v>35584</v>
      </c>
      <c r="B2117" s="3">
        <v>154</v>
      </c>
      <c r="C2117" s="4">
        <v>12.13</v>
      </c>
      <c r="D2117" s="5">
        <v>8.5</v>
      </c>
      <c r="E2117" s="5">
        <v>14</v>
      </c>
      <c r="F2117" s="5">
        <v>5.4</v>
      </c>
      <c r="G2117" s="4">
        <v>77.099999999999994</v>
      </c>
      <c r="H2117" s="4">
        <v>46.5</v>
      </c>
      <c r="I2117" s="4">
        <v>2.8</v>
      </c>
      <c r="J2117" s="4">
        <v>5.7</v>
      </c>
      <c r="K2117" s="4">
        <v>0</v>
      </c>
      <c r="L2117" s="4">
        <v>0</v>
      </c>
      <c r="M2117" s="4">
        <v>0</v>
      </c>
      <c r="N2117" s="5">
        <v>8.4</v>
      </c>
      <c r="O2117" s="5">
        <v>7.6</v>
      </c>
      <c r="P2117" s="5">
        <v>-999</v>
      </c>
      <c r="Q2117" s="5">
        <v>-999</v>
      </c>
      <c r="R2117">
        <v>0.745</v>
      </c>
      <c r="S2117" s="34">
        <f>ROUND((0.6105*(EXP((17.273*E2117)/(E2117+237.3))))*(100-H2117)/100,3)</f>
        <v>0.85499999999999998</v>
      </c>
      <c r="T2117" s="6">
        <f>IF(V2117&lt;V2118,L2117,0)</f>
        <v>0</v>
      </c>
      <c r="U2117" s="6">
        <f>IF(T2117&gt;0,M2117,-999)</f>
        <v>-999</v>
      </c>
      <c r="V2117">
        <v>199706</v>
      </c>
      <c r="W2117">
        <v>1997</v>
      </c>
    </row>
    <row r="2118" spans="1:23" x14ac:dyDescent="0.25">
      <c r="A2118" s="14">
        <v>35585</v>
      </c>
      <c r="B2118" s="3">
        <v>155</v>
      </c>
      <c r="C2118" s="4">
        <v>7.6</v>
      </c>
      <c r="D2118" s="5">
        <v>5.2</v>
      </c>
      <c r="E2118" s="5">
        <v>7.2</v>
      </c>
      <c r="F2118" s="5">
        <v>2.6</v>
      </c>
      <c r="G2118" s="4">
        <v>96.7</v>
      </c>
      <c r="H2118" s="4">
        <v>86.9</v>
      </c>
      <c r="I2118" s="4">
        <v>0.8</v>
      </c>
      <c r="J2118" s="4">
        <v>2.5</v>
      </c>
      <c r="K2118" s="4">
        <v>18.399999999999999</v>
      </c>
      <c r="L2118" s="4">
        <v>0</v>
      </c>
      <c r="M2118" s="4">
        <v>0</v>
      </c>
      <c r="N2118" s="5">
        <v>8.1999999999999993</v>
      </c>
      <c r="O2118" s="5">
        <v>7.7</v>
      </c>
      <c r="P2118" s="5">
        <v>-999</v>
      </c>
      <c r="Q2118" s="5">
        <v>-999</v>
      </c>
      <c r="R2118">
        <v>0.88100000000000001</v>
      </c>
      <c r="S2118" s="34">
        <f>ROUND((0.6105*(EXP((17.273*E2118)/(E2118+237.3))))*(100-H2118)/100,3)</f>
        <v>0.13300000000000001</v>
      </c>
      <c r="T2118" s="6">
        <f>IF(V2118&lt;V2119,L2118,0)</f>
        <v>0</v>
      </c>
      <c r="U2118" s="6">
        <f>IF(T2118&gt;0,M2118,-999)</f>
        <v>-999</v>
      </c>
      <c r="V2118">
        <v>199706</v>
      </c>
      <c r="W2118">
        <v>1997</v>
      </c>
    </row>
    <row r="2119" spans="1:23" x14ac:dyDescent="0.25">
      <c r="A2119" s="14">
        <v>35586</v>
      </c>
      <c r="B2119" s="3">
        <v>156</v>
      </c>
      <c r="C2119" s="4">
        <v>25.84</v>
      </c>
      <c r="D2119" s="5">
        <v>6.4</v>
      </c>
      <c r="E2119" s="5">
        <v>14.5</v>
      </c>
      <c r="F2119" s="5">
        <v>0.4</v>
      </c>
      <c r="G2119" s="4">
        <v>77.599999999999994</v>
      </c>
      <c r="H2119" s="4">
        <v>37.9</v>
      </c>
      <c r="I2119" s="4">
        <v>1.1000000000000001</v>
      </c>
      <c r="J2119" s="4">
        <v>3.2</v>
      </c>
      <c r="K2119" s="4">
        <v>0</v>
      </c>
      <c r="L2119" s="4">
        <v>0</v>
      </c>
      <c r="M2119" s="4">
        <v>0</v>
      </c>
      <c r="N2119" s="5">
        <v>10.199999999999999</v>
      </c>
      <c r="O2119" s="5">
        <v>9.1999999999999993</v>
      </c>
      <c r="P2119" s="5">
        <v>-999</v>
      </c>
      <c r="Q2119" s="5">
        <v>-999</v>
      </c>
      <c r="R2119">
        <v>0.627</v>
      </c>
      <c r="S2119" s="34">
        <f>ROUND((0.6105*(EXP((17.273*E2119)/(E2119+237.3))))*(100-H2119)/100,3)</f>
        <v>1.0249999999999999</v>
      </c>
      <c r="T2119" s="6">
        <f>IF(V2119&lt;V2120,L2119,0)</f>
        <v>0</v>
      </c>
      <c r="U2119" s="6">
        <f>IF(T2119&gt;0,M2119,-999)</f>
        <v>-999</v>
      </c>
      <c r="V2119">
        <v>199706</v>
      </c>
      <c r="W2119">
        <v>1997</v>
      </c>
    </row>
    <row r="2120" spans="1:23" x14ac:dyDescent="0.25">
      <c r="A2120" s="14">
        <v>35587</v>
      </c>
      <c r="B2120" s="3">
        <v>157</v>
      </c>
      <c r="C2120" s="4">
        <v>25.94</v>
      </c>
      <c r="D2120" s="5">
        <v>8.1999999999999993</v>
      </c>
      <c r="E2120" s="5">
        <v>15.4</v>
      </c>
      <c r="F2120" s="5">
        <v>1.9</v>
      </c>
      <c r="G2120" s="4">
        <v>68.3</v>
      </c>
      <c r="H2120" s="4">
        <v>28.4</v>
      </c>
      <c r="I2120" s="4">
        <v>1.3</v>
      </c>
      <c r="J2120" s="4">
        <v>3.7</v>
      </c>
      <c r="K2120" s="4">
        <v>0</v>
      </c>
      <c r="L2120" s="4">
        <v>0</v>
      </c>
      <c r="M2120" s="4">
        <v>0</v>
      </c>
      <c r="N2120" s="5">
        <v>9.8000000000000007</v>
      </c>
      <c r="O2120" s="5">
        <v>9.1999999999999993</v>
      </c>
      <c r="P2120" s="5">
        <v>-999</v>
      </c>
      <c r="Q2120" s="5">
        <v>-999</v>
      </c>
      <c r="R2120">
        <v>0.495</v>
      </c>
      <c r="S2120" s="34">
        <f>ROUND((0.6105*(EXP((17.273*E2120)/(E2120+237.3))))*(100-H2120)/100,3)</f>
        <v>1.252</v>
      </c>
      <c r="T2120" s="6">
        <f>IF(V2120&lt;V2121,L2120,0)</f>
        <v>0</v>
      </c>
      <c r="U2120" s="6">
        <f>IF(T2120&gt;0,M2120,-999)</f>
        <v>-999</v>
      </c>
      <c r="V2120">
        <v>199706</v>
      </c>
      <c r="W2120">
        <v>1997</v>
      </c>
    </row>
    <row r="2121" spans="1:23" x14ac:dyDescent="0.25">
      <c r="A2121" s="14">
        <v>35588</v>
      </c>
      <c r="B2121" s="3">
        <v>158</v>
      </c>
      <c r="C2121" s="4">
        <v>18.29</v>
      </c>
      <c r="D2121" s="5">
        <v>6.8</v>
      </c>
      <c r="E2121" s="5">
        <v>14.3</v>
      </c>
      <c r="F2121" s="5">
        <v>0.4</v>
      </c>
      <c r="G2121" s="4">
        <v>77</v>
      </c>
      <c r="H2121" s="4">
        <v>37.700000000000003</v>
      </c>
      <c r="I2121" s="4">
        <v>1.2</v>
      </c>
      <c r="J2121" s="4">
        <v>5.5</v>
      </c>
      <c r="K2121" s="4">
        <v>0</v>
      </c>
      <c r="L2121" s="4">
        <v>0</v>
      </c>
      <c r="M2121" s="4">
        <v>0</v>
      </c>
      <c r="N2121" s="5">
        <v>9.5</v>
      </c>
      <c r="O2121" s="5">
        <v>9</v>
      </c>
      <c r="P2121" s="5">
        <v>-999</v>
      </c>
      <c r="Q2121" s="5">
        <v>-999</v>
      </c>
      <c r="R2121">
        <v>0.61199999999999999</v>
      </c>
      <c r="S2121" s="34">
        <f>ROUND((0.6105*(EXP((17.273*E2121)/(E2121+237.3))))*(100-H2121)/100,3)</f>
        <v>1.0149999999999999</v>
      </c>
      <c r="T2121" s="6">
        <f>IF(V2121&lt;V2122,L2121,0)</f>
        <v>0</v>
      </c>
      <c r="U2121" s="6">
        <f>IF(T2121&gt;0,M2121,-999)</f>
        <v>-999</v>
      </c>
      <c r="V2121">
        <v>199706</v>
      </c>
      <c r="W2121">
        <v>1997</v>
      </c>
    </row>
    <row r="2122" spans="1:23" x14ac:dyDescent="0.25">
      <c r="A2122" s="14">
        <v>35589</v>
      </c>
      <c r="B2122" s="3">
        <v>159</v>
      </c>
      <c r="C2122" s="4">
        <v>29.96</v>
      </c>
      <c r="D2122" s="5">
        <v>7.3</v>
      </c>
      <c r="E2122" s="5">
        <v>15.6</v>
      </c>
      <c r="F2122" s="5">
        <v>-1.5</v>
      </c>
      <c r="G2122" s="4">
        <v>61.7</v>
      </c>
      <c r="H2122" s="4">
        <v>31.9</v>
      </c>
      <c r="I2122" s="4">
        <v>1.1000000000000001</v>
      </c>
      <c r="J2122" s="4">
        <v>3</v>
      </c>
      <c r="K2122" s="4">
        <v>0</v>
      </c>
      <c r="L2122" s="4">
        <v>0</v>
      </c>
      <c r="M2122" s="4">
        <v>0</v>
      </c>
      <c r="N2122" s="5">
        <v>9.8000000000000007</v>
      </c>
      <c r="O2122" s="5">
        <v>9.1999999999999993</v>
      </c>
      <c r="P2122" s="5">
        <v>-999</v>
      </c>
      <c r="Q2122" s="5">
        <v>-999</v>
      </c>
      <c r="R2122">
        <v>0.56399999999999995</v>
      </c>
      <c r="S2122" s="34">
        <f>ROUND((0.6105*(EXP((17.273*E2122)/(E2122+237.3))))*(100-H2122)/100,3)</f>
        <v>1.2070000000000001</v>
      </c>
      <c r="T2122" s="6">
        <f>IF(V2122&lt;V2123,L2122,0)</f>
        <v>0</v>
      </c>
      <c r="U2122" s="6">
        <f>IF(T2122&gt;0,M2122,-999)</f>
        <v>-999</v>
      </c>
      <c r="V2122">
        <v>199706</v>
      </c>
      <c r="W2122">
        <v>1997</v>
      </c>
    </row>
    <row r="2123" spans="1:23" x14ac:dyDescent="0.25">
      <c r="A2123" s="14">
        <v>35590</v>
      </c>
      <c r="B2123" s="3">
        <v>160</v>
      </c>
      <c r="C2123" s="4">
        <v>30.85</v>
      </c>
      <c r="D2123" s="5">
        <v>11.7</v>
      </c>
      <c r="E2123" s="5">
        <v>19.899999999999999</v>
      </c>
      <c r="F2123" s="5">
        <v>1.4</v>
      </c>
      <c r="G2123" s="4">
        <v>51.9</v>
      </c>
      <c r="H2123" s="4">
        <v>19.899999999999999</v>
      </c>
      <c r="I2123" s="4">
        <v>1.4</v>
      </c>
      <c r="J2123" s="4">
        <v>3.6</v>
      </c>
      <c r="K2123" s="4">
        <v>0</v>
      </c>
      <c r="L2123" s="4">
        <v>0</v>
      </c>
      <c r="M2123" s="4">
        <v>0</v>
      </c>
      <c r="N2123" s="5">
        <v>11.2</v>
      </c>
      <c r="O2123" s="5">
        <v>10</v>
      </c>
      <c r="P2123" s="5">
        <v>-999</v>
      </c>
      <c r="Q2123" s="5">
        <v>-999</v>
      </c>
      <c r="R2123">
        <v>0.46300000000000002</v>
      </c>
      <c r="S2123" s="34">
        <f>ROUND((0.6105*(EXP((17.273*E2123)/(E2123+237.3))))*(100-H2123)/100,3)</f>
        <v>1.861</v>
      </c>
      <c r="T2123" s="6">
        <f>IF(V2123&lt;V2124,L2123,0)</f>
        <v>0</v>
      </c>
      <c r="U2123" s="6">
        <f>IF(T2123&gt;0,M2123,-999)</f>
        <v>-999</v>
      </c>
      <c r="V2123">
        <v>199706</v>
      </c>
      <c r="W2123">
        <v>1997</v>
      </c>
    </row>
    <row r="2124" spans="1:23" x14ac:dyDescent="0.25">
      <c r="A2124" s="14">
        <v>35591</v>
      </c>
      <c r="B2124" s="3">
        <v>161</v>
      </c>
      <c r="C2124" s="4">
        <v>27.74</v>
      </c>
      <c r="D2124" s="5">
        <v>14.5</v>
      </c>
      <c r="E2124" s="5">
        <v>22.3</v>
      </c>
      <c r="F2124" s="5">
        <v>6</v>
      </c>
      <c r="G2124" s="4">
        <v>48.9</v>
      </c>
      <c r="H2124" s="4">
        <v>24.5</v>
      </c>
      <c r="I2124" s="4">
        <v>1.2</v>
      </c>
      <c r="J2124" s="4">
        <v>3.2</v>
      </c>
      <c r="K2124" s="4">
        <v>0</v>
      </c>
      <c r="L2124" s="4">
        <v>0</v>
      </c>
      <c r="M2124" s="4">
        <v>0</v>
      </c>
      <c r="N2124" s="5">
        <v>13.3</v>
      </c>
      <c r="O2124" s="5">
        <v>11.4</v>
      </c>
      <c r="P2124" s="5">
        <v>-999</v>
      </c>
      <c r="Q2124" s="5">
        <v>-999</v>
      </c>
      <c r="R2124">
        <v>0.66</v>
      </c>
      <c r="S2124" s="34">
        <f>ROUND((0.6105*(EXP((17.273*E2124)/(E2124+237.3))))*(100-H2124)/100,3)</f>
        <v>2.032</v>
      </c>
      <c r="T2124" s="6">
        <f>IF(V2124&lt;V2125,L2124,0)</f>
        <v>0</v>
      </c>
      <c r="U2124" s="6">
        <f>IF(T2124&gt;0,M2124,-999)</f>
        <v>-999</v>
      </c>
      <c r="V2124">
        <v>199706</v>
      </c>
      <c r="W2124">
        <v>1997</v>
      </c>
    </row>
    <row r="2125" spans="1:23" x14ac:dyDescent="0.25">
      <c r="A2125" s="14">
        <v>35592</v>
      </c>
      <c r="B2125" s="3">
        <v>162</v>
      </c>
      <c r="C2125" s="4">
        <v>9.93</v>
      </c>
      <c r="D2125" s="5">
        <v>9.8000000000000007</v>
      </c>
      <c r="E2125" s="5">
        <v>13.9</v>
      </c>
      <c r="F2125" s="5">
        <v>6.5</v>
      </c>
      <c r="G2125" s="4">
        <v>77.599999999999994</v>
      </c>
      <c r="H2125" s="4">
        <v>45.8</v>
      </c>
      <c r="I2125" s="4">
        <v>1.4</v>
      </c>
      <c r="J2125" s="4">
        <v>4.0999999999999996</v>
      </c>
      <c r="K2125" s="4">
        <v>14.4</v>
      </c>
      <c r="L2125" s="4">
        <v>0</v>
      </c>
      <c r="M2125" s="4">
        <v>0</v>
      </c>
      <c r="N2125" s="5">
        <v>11.1</v>
      </c>
      <c r="O2125" s="5">
        <v>10.8</v>
      </c>
      <c r="P2125" s="5">
        <v>-999</v>
      </c>
      <c r="Q2125" s="5">
        <v>-999</v>
      </c>
      <c r="R2125">
        <v>0.72699999999999998</v>
      </c>
      <c r="S2125" s="34">
        <f>ROUND((0.6105*(EXP((17.273*E2125)/(E2125+237.3))))*(100-H2125)/100,3)</f>
        <v>0.86099999999999999</v>
      </c>
      <c r="T2125" s="6">
        <f>IF(V2125&lt;V2126,L2125,0)</f>
        <v>0</v>
      </c>
      <c r="U2125" s="6">
        <f>IF(T2125&gt;0,M2125,-999)</f>
        <v>-999</v>
      </c>
      <c r="V2125">
        <v>199706</v>
      </c>
      <c r="W2125">
        <v>1997</v>
      </c>
    </row>
    <row r="2126" spans="1:23" x14ac:dyDescent="0.25">
      <c r="A2126" s="14">
        <v>35593</v>
      </c>
      <c r="B2126" s="3">
        <v>163</v>
      </c>
      <c r="C2126" s="4">
        <v>10.34</v>
      </c>
      <c r="D2126" s="5">
        <v>9</v>
      </c>
      <c r="E2126" s="5">
        <v>13.6</v>
      </c>
      <c r="F2126" s="5">
        <v>5.9</v>
      </c>
      <c r="G2126" s="4">
        <v>95.1</v>
      </c>
      <c r="H2126" s="4">
        <v>74.8</v>
      </c>
      <c r="I2126" s="4">
        <v>0.6</v>
      </c>
      <c r="J2126" s="4">
        <v>2.9</v>
      </c>
      <c r="K2126" s="4">
        <v>4.9000000000000004</v>
      </c>
      <c r="L2126" s="4">
        <v>0</v>
      </c>
      <c r="M2126" s="4">
        <v>0</v>
      </c>
      <c r="N2126" s="5">
        <v>11.8</v>
      </c>
      <c r="O2126" s="5">
        <v>10.6</v>
      </c>
      <c r="P2126" s="5">
        <v>-999</v>
      </c>
      <c r="Q2126" s="5">
        <v>-999</v>
      </c>
      <c r="R2126">
        <v>1.165</v>
      </c>
      <c r="S2126" s="34">
        <f>ROUND((0.6105*(EXP((17.273*E2126)/(E2126+237.3))))*(100-H2126)/100,3)</f>
        <v>0.39200000000000002</v>
      </c>
      <c r="T2126" s="6">
        <f>IF(V2126&lt;V2127,L2126,0)</f>
        <v>0</v>
      </c>
      <c r="U2126" s="6">
        <f>IF(T2126&gt;0,M2126,-999)</f>
        <v>-999</v>
      </c>
      <c r="V2126">
        <v>199706</v>
      </c>
      <c r="W2126">
        <v>1997</v>
      </c>
    </row>
    <row r="2127" spans="1:23" x14ac:dyDescent="0.25">
      <c r="A2127" s="14">
        <v>35594</v>
      </c>
      <c r="B2127" s="3">
        <v>164</v>
      </c>
      <c r="C2127" s="4">
        <v>23.45</v>
      </c>
      <c r="D2127" s="5">
        <v>13.2</v>
      </c>
      <c r="E2127" s="5">
        <v>20.399999999999999</v>
      </c>
      <c r="F2127" s="5">
        <v>6.5</v>
      </c>
      <c r="G2127" s="4">
        <v>71.5</v>
      </c>
      <c r="H2127" s="4">
        <v>41.7</v>
      </c>
      <c r="I2127" s="4">
        <v>1.1000000000000001</v>
      </c>
      <c r="J2127" s="4">
        <v>3.4</v>
      </c>
      <c r="K2127" s="4">
        <v>0</v>
      </c>
      <c r="L2127" s="4">
        <v>0</v>
      </c>
      <c r="M2127" s="4">
        <v>0</v>
      </c>
      <c r="N2127" s="5">
        <v>12.7</v>
      </c>
      <c r="O2127" s="5">
        <v>11.2</v>
      </c>
      <c r="P2127" s="5">
        <v>-999</v>
      </c>
      <c r="Q2127" s="5">
        <v>-999</v>
      </c>
      <c r="R2127">
        <v>0.999</v>
      </c>
      <c r="S2127" s="34">
        <f>ROUND((0.6105*(EXP((17.273*E2127)/(E2127+237.3))))*(100-H2127)/100,3)</f>
        <v>1.397</v>
      </c>
      <c r="T2127" s="6">
        <f>IF(V2127&lt;V2128,L2127,0)</f>
        <v>0</v>
      </c>
      <c r="U2127" s="6">
        <f>IF(T2127&gt;0,M2127,-999)</f>
        <v>-999</v>
      </c>
      <c r="V2127">
        <v>199706</v>
      </c>
      <c r="W2127">
        <v>1997</v>
      </c>
    </row>
    <row r="2128" spans="1:23" x14ac:dyDescent="0.25">
      <c r="A2128" s="14">
        <v>35595</v>
      </c>
      <c r="B2128" s="3">
        <v>165</v>
      </c>
      <c r="C2128" s="4">
        <v>26.03</v>
      </c>
      <c r="D2128" s="5">
        <v>13</v>
      </c>
      <c r="E2128" s="5">
        <v>19.7</v>
      </c>
      <c r="F2128" s="5">
        <v>7.5</v>
      </c>
      <c r="G2128" s="4">
        <v>66.7</v>
      </c>
      <c r="H2128" s="4">
        <v>37.700000000000003</v>
      </c>
      <c r="I2128" s="4">
        <v>1.1000000000000001</v>
      </c>
      <c r="J2128" s="4">
        <v>3.8</v>
      </c>
      <c r="K2128" s="4">
        <v>0</v>
      </c>
      <c r="L2128" s="4">
        <v>0</v>
      </c>
      <c r="M2128" s="4">
        <v>0</v>
      </c>
      <c r="N2128" s="5">
        <v>12.8</v>
      </c>
      <c r="O2128" s="5">
        <v>11.7</v>
      </c>
      <c r="P2128" s="5">
        <v>-999</v>
      </c>
      <c r="Q2128" s="5">
        <v>-999</v>
      </c>
      <c r="R2128">
        <v>0.86599999999999999</v>
      </c>
      <c r="S2128" s="34">
        <f>ROUND((0.6105*(EXP((17.273*E2128)/(E2128+237.3))))*(100-H2128)/100,3)</f>
        <v>1.43</v>
      </c>
      <c r="T2128" s="6">
        <f>IF(V2128&lt;V2129,L2128,0)</f>
        <v>0</v>
      </c>
      <c r="U2128" s="6">
        <f>IF(T2128&gt;0,M2128,-999)</f>
        <v>-999</v>
      </c>
      <c r="V2128">
        <v>199706</v>
      </c>
      <c r="W2128">
        <v>1997</v>
      </c>
    </row>
    <row r="2129" spans="1:23" x14ac:dyDescent="0.25">
      <c r="A2129" s="14">
        <v>35596</v>
      </c>
      <c r="B2129" s="3">
        <v>166</v>
      </c>
      <c r="C2129" s="4">
        <v>24.36</v>
      </c>
      <c r="D2129" s="5">
        <v>13</v>
      </c>
      <c r="E2129" s="5">
        <v>20</v>
      </c>
      <c r="F2129" s="5">
        <v>6.9</v>
      </c>
      <c r="G2129" s="4">
        <v>68.2</v>
      </c>
      <c r="H2129" s="4">
        <v>44.6</v>
      </c>
      <c r="I2129" s="4">
        <v>1.7</v>
      </c>
      <c r="J2129" s="4">
        <v>4.5999999999999996</v>
      </c>
      <c r="K2129" s="4">
        <v>0</v>
      </c>
      <c r="L2129" s="4">
        <v>0</v>
      </c>
      <c r="M2129" s="4">
        <v>0</v>
      </c>
      <c r="N2129" s="5">
        <v>13</v>
      </c>
      <c r="O2129" s="5">
        <v>11.7</v>
      </c>
      <c r="P2129" s="5">
        <v>-999</v>
      </c>
      <c r="Q2129" s="5">
        <v>-999</v>
      </c>
      <c r="R2129">
        <v>1.0429999999999999</v>
      </c>
      <c r="S2129" s="34">
        <f>ROUND((0.6105*(EXP((17.273*E2129)/(E2129+237.3))))*(100-H2129)/100,3)</f>
        <v>1.2949999999999999</v>
      </c>
      <c r="T2129" s="6">
        <f>IF(V2129&lt;V2130,L2129,0)</f>
        <v>0</v>
      </c>
      <c r="U2129" s="6">
        <f>IF(T2129&gt;0,M2129,-999)</f>
        <v>-999</v>
      </c>
      <c r="V2129">
        <v>199706</v>
      </c>
      <c r="W2129">
        <v>1997</v>
      </c>
    </row>
    <row r="2130" spans="1:23" x14ac:dyDescent="0.25">
      <c r="A2130" s="14">
        <v>35597</v>
      </c>
      <c r="B2130" s="3">
        <v>167</v>
      </c>
      <c r="C2130" s="4">
        <v>19.559999999999999</v>
      </c>
      <c r="D2130" s="5">
        <v>9.6</v>
      </c>
      <c r="E2130" s="5">
        <v>16.7</v>
      </c>
      <c r="F2130" s="5">
        <v>4.9000000000000004</v>
      </c>
      <c r="G2130" s="4">
        <v>75.3</v>
      </c>
      <c r="H2130" s="4">
        <v>41.4</v>
      </c>
      <c r="I2130" s="4">
        <v>1.6</v>
      </c>
      <c r="J2130" s="4">
        <v>4.3</v>
      </c>
      <c r="K2130" s="4">
        <v>0</v>
      </c>
      <c r="L2130" s="4">
        <v>0</v>
      </c>
      <c r="M2130" s="4">
        <v>0</v>
      </c>
      <c r="N2130" s="5">
        <v>12.8</v>
      </c>
      <c r="O2130" s="5">
        <v>11.7</v>
      </c>
      <c r="P2130" s="5">
        <v>-999</v>
      </c>
      <c r="Q2130" s="5">
        <v>-999</v>
      </c>
      <c r="R2130">
        <v>0.78800000000000003</v>
      </c>
      <c r="S2130" s="34">
        <f>ROUND((0.6105*(EXP((17.273*E2130)/(E2130+237.3))))*(100-H2130)/100,3)</f>
        <v>1.1140000000000001</v>
      </c>
      <c r="T2130" s="6">
        <f>IF(V2130&lt;V2131,L2130,0)</f>
        <v>0</v>
      </c>
      <c r="U2130" s="6">
        <f>IF(T2130&gt;0,M2130,-999)</f>
        <v>-999</v>
      </c>
      <c r="V2130">
        <v>199706</v>
      </c>
      <c r="W2130">
        <v>1997</v>
      </c>
    </row>
    <row r="2131" spans="1:23" x14ac:dyDescent="0.25">
      <c r="A2131" s="14">
        <v>35598</v>
      </c>
      <c r="B2131" s="3">
        <v>168</v>
      </c>
      <c r="C2131" s="4">
        <v>12.04</v>
      </c>
      <c r="D2131" s="5">
        <v>8.9</v>
      </c>
      <c r="E2131" s="5">
        <v>15.5</v>
      </c>
      <c r="F2131" s="5">
        <v>4</v>
      </c>
      <c r="G2131" s="4">
        <v>88.5</v>
      </c>
      <c r="H2131" s="4">
        <v>61.8</v>
      </c>
      <c r="I2131" s="4">
        <v>1.4</v>
      </c>
      <c r="J2131" s="4">
        <v>4.4000000000000004</v>
      </c>
      <c r="K2131" s="4">
        <v>21.3</v>
      </c>
      <c r="L2131" s="4">
        <v>0</v>
      </c>
      <c r="M2131" s="4">
        <v>0</v>
      </c>
      <c r="N2131" s="5">
        <v>11.6</v>
      </c>
      <c r="O2131" s="5">
        <v>11</v>
      </c>
      <c r="P2131" s="5">
        <v>-999</v>
      </c>
      <c r="Q2131" s="5">
        <v>-999</v>
      </c>
      <c r="R2131">
        <v>1.089</v>
      </c>
      <c r="S2131" s="34">
        <f>ROUND((0.6105*(EXP((17.273*E2131)/(E2131+237.3))))*(100-H2131)/100,3)</f>
        <v>0.67300000000000004</v>
      </c>
      <c r="T2131" s="6">
        <f>IF(V2131&lt;V2132,L2131,0)</f>
        <v>0</v>
      </c>
      <c r="U2131" s="6">
        <f>IF(T2131&gt;0,M2131,-999)</f>
        <v>-999</v>
      </c>
      <c r="V2131">
        <v>199706</v>
      </c>
      <c r="W2131">
        <v>1997</v>
      </c>
    </row>
    <row r="2132" spans="1:23" x14ac:dyDescent="0.25">
      <c r="A2132" s="14">
        <v>35599</v>
      </c>
      <c r="B2132" s="3">
        <v>169</v>
      </c>
      <c r="C2132" s="4">
        <v>20.36</v>
      </c>
      <c r="D2132" s="5">
        <v>4.9000000000000004</v>
      </c>
      <c r="E2132" s="5">
        <v>10.4</v>
      </c>
      <c r="F2132" s="5">
        <v>0.8</v>
      </c>
      <c r="G2132" s="4">
        <v>84.6</v>
      </c>
      <c r="H2132" s="4">
        <v>55.8</v>
      </c>
      <c r="I2132" s="4">
        <v>1.8</v>
      </c>
      <c r="J2132" s="4">
        <v>5.4</v>
      </c>
      <c r="K2132" s="4">
        <v>1.1000000000000001</v>
      </c>
      <c r="L2132" s="4">
        <v>0</v>
      </c>
      <c r="M2132" s="4">
        <v>0</v>
      </c>
      <c r="N2132" s="5">
        <v>9.1</v>
      </c>
      <c r="O2132" s="5">
        <v>9.6999999999999993</v>
      </c>
      <c r="P2132" s="5">
        <v>-999</v>
      </c>
      <c r="Q2132" s="5">
        <v>-999</v>
      </c>
      <c r="R2132">
        <v>0.70399999999999996</v>
      </c>
      <c r="S2132" s="34">
        <f>ROUND((0.6105*(EXP((17.273*E2132)/(E2132+237.3))))*(100-H2132)/100,3)</f>
        <v>0.55700000000000005</v>
      </c>
      <c r="T2132" s="6">
        <f>IF(V2132&lt;V2133,L2132,0)</f>
        <v>0</v>
      </c>
      <c r="U2132" s="6">
        <f>IF(T2132&gt;0,M2132,-999)</f>
        <v>-999</v>
      </c>
      <c r="V2132">
        <v>199706</v>
      </c>
      <c r="W2132">
        <v>1997</v>
      </c>
    </row>
    <row r="2133" spans="1:23" x14ac:dyDescent="0.25">
      <c r="A2133" s="14">
        <v>35600</v>
      </c>
      <c r="B2133" s="3">
        <v>170</v>
      </c>
      <c r="C2133" s="4">
        <v>15.32</v>
      </c>
      <c r="D2133" s="5">
        <v>4.2</v>
      </c>
      <c r="E2133" s="5">
        <v>12.4</v>
      </c>
      <c r="F2133" s="5">
        <v>-0.5</v>
      </c>
      <c r="G2133" s="4">
        <v>84.2</v>
      </c>
      <c r="H2133" s="4">
        <v>42.8</v>
      </c>
      <c r="I2133" s="4">
        <v>1.1000000000000001</v>
      </c>
      <c r="J2133" s="4">
        <v>3.7</v>
      </c>
      <c r="K2133" s="4">
        <v>0</v>
      </c>
      <c r="L2133" s="4">
        <v>0</v>
      </c>
      <c r="M2133" s="4">
        <v>0</v>
      </c>
      <c r="N2133" s="5">
        <v>8.8000000000000007</v>
      </c>
      <c r="O2133" s="5">
        <v>9</v>
      </c>
      <c r="P2133" s="5">
        <v>-999</v>
      </c>
      <c r="Q2133" s="5">
        <v>-999</v>
      </c>
      <c r="R2133">
        <v>0.61499999999999999</v>
      </c>
      <c r="S2133" s="34">
        <f>ROUND((0.6105*(EXP((17.273*E2133)/(E2133+237.3))))*(100-H2133)/100,3)</f>
        <v>0.82299999999999995</v>
      </c>
      <c r="T2133" s="6">
        <f>IF(V2133&lt;V2134,L2133,0)</f>
        <v>0</v>
      </c>
      <c r="U2133" s="6">
        <f>IF(T2133&gt;0,M2133,-999)</f>
        <v>-999</v>
      </c>
      <c r="V2133">
        <v>199706</v>
      </c>
      <c r="W2133">
        <v>1997</v>
      </c>
    </row>
    <row r="2134" spans="1:23" x14ac:dyDescent="0.25">
      <c r="A2134" s="14">
        <v>35601</v>
      </c>
      <c r="B2134" s="3">
        <v>171</v>
      </c>
      <c r="C2134" s="4">
        <v>15.13</v>
      </c>
      <c r="D2134" s="5">
        <v>4.7</v>
      </c>
      <c r="E2134" s="5">
        <v>13.4</v>
      </c>
      <c r="F2134" s="5">
        <v>-1.4</v>
      </c>
      <c r="G2134" s="4">
        <v>81.400000000000006</v>
      </c>
      <c r="H2134" s="4">
        <v>38.5</v>
      </c>
      <c r="I2134" s="4">
        <v>0.9</v>
      </c>
      <c r="J2134" s="4">
        <v>3.9</v>
      </c>
      <c r="K2134" s="4">
        <v>0</v>
      </c>
      <c r="L2134" s="4">
        <v>0</v>
      </c>
      <c r="M2134" s="4">
        <v>0</v>
      </c>
      <c r="N2134" s="5">
        <v>8.1999999999999993</v>
      </c>
      <c r="O2134" s="5">
        <v>8.5</v>
      </c>
      <c r="P2134" s="5">
        <v>-999</v>
      </c>
      <c r="Q2134" s="5">
        <v>-999</v>
      </c>
      <c r="R2134">
        <v>0.59099999999999997</v>
      </c>
      <c r="S2134" s="34">
        <f>ROUND((0.6105*(EXP((17.273*E2134)/(E2134+237.3))))*(100-H2134)/100,3)</f>
        <v>0.94499999999999995</v>
      </c>
      <c r="T2134" s="6">
        <f>IF(V2134&lt;V2135,L2134,0)</f>
        <v>0</v>
      </c>
      <c r="U2134" s="6">
        <f>IF(T2134&gt;0,M2134,-999)</f>
        <v>-999</v>
      </c>
      <c r="V2134">
        <v>199706</v>
      </c>
      <c r="W2134">
        <v>1997</v>
      </c>
    </row>
    <row r="2135" spans="1:23" x14ac:dyDescent="0.25">
      <c r="A2135" s="14">
        <v>35602</v>
      </c>
      <c r="B2135" s="3">
        <v>172</v>
      </c>
      <c r="C2135" s="4">
        <v>6.95</v>
      </c>
      <c r="D2135" s="5">
        <v>2.7</v>
      </c>
      <c r="E2135" s="5">
        <v>8.1999999999999993</v>
      </c>
      <c r="F2135" s="5">
        <v>-0.1</v>
      </c>
      <c r="G2135" s="4">
        <v>93.7</v>
      </c>
      <c r="H2135" s="4">
        <v>72.8</v>
      </c>
      <c r="I2135" s="4">
        <v>1.5</v>
      </c>
      <c r="J2135" s="4">
        <v>4.3</v>
      </c>
      <c r="K2135" s="4">
        <v>20.6</v>
      </c>
      <c r="L2135" s="4">
        <v>0</v>
      </c>
      <c r="M2135" s="4">
        <v>0</v>
      </c>
      <c r="N2135" s="5">
        <v>4.3</v>
      </c>
      <c r="O2135" s="5">
        <v>6.7</v>
      </c>
      <c r="P2135" s="5">
        <v>-999</v>
      </c>
      <c r="Q2135" s="5">
        <v>-999</v>
      </c>
      <c r="R2135">
        <v>0.79100000000000004</v>
      </c>
      <c r="S2135" s="34">
        <f>ROUND((0.6105*(EXP((17.273*E2135)/(E2135+237.3))))*(100-H2135)/100,3)</f>
        <v>0.29599999999999999</v>
      </c>
      <c r="T2135" s="6">
        <f>IF(V2135&lt;V2136,L2135,0)</f>
        <v>0</v>
      </c>
      <c r="U2135" s="6">
        <f>IF(T2135&gt;0,M2135,-999)</f>
        <v>-999</v>
      </c>
      <c r="V2135">
        <v>199706</v>
      </c>
      <c r="W2135">
        <v>1997</v>
      </c>
    </row>
    <row r="2136" spans="1:23" x14ac:dyDescent="0.25">
      <c r="A2136" s="14">
        <v>35603</v>
      </c>
      <c r="B2136" s="3">
        <v>173</v>
      </c>
      <c r="C2136" s="4">
        <v>8.1999999999999993</v>
      </c>
      <c r="D2136" s="5">
        <v>1.7</v>
      </c>
      <c r="E2136" s="5">
        <v>5.6</v>
      </c>
      <c r="F2136" s="5">
        <v>-0.4</v>
      </c>
      <c r="G2136" s="4">
        <v>97.6</v>
      </c>
      <c r="H2136" s="4">
        <v>86.7</v>
      </c>
      <c r="I2136" s="4">
        <v>1.4</v>
      </c>
      <c r="J2136" s="4">
        <v>4</v>
      </c>
      <c r="K2136" s="4">
        <v>22.8</v>
      </c>
      <c r="L2136" s="4">
        <v>0</v>
      </c>
      <c r="M2136" s="4">
        <v>0</v>
      </c>
      <c r="N2136" s="5">
        <v>1</v>
      </c>
      <c r="O2136" s="5">
        <v>3.9</v>
      </c>
      <c r="P2136" s="5">
        <v>-999</v>
      </c>
      <c r="Q2136" s="5">
        <v>-999</v>
      </c>
      <c r="R2136">
        <v>0.78800000000000003</v>
      </c>
      <c r="S2136" s="34">
        <f>ROUND((0.6105*(EXP((17.273*E2136)/(E2136+237.3))))*(100-H2136)/100,3)</f>
        <v>0.121</v>
      </c>
      <c r="T2136" s="6">
        <f>IF(V2136&lt;V2137,L2136,0)</f>
        <v>0</v>
      </c>
      <c r="U2136" s="6">
        <f>IF(T2136&gt;0,M2136,-999)</f>
        <v>-999</v>
      </c>
      <c r="V2136">
        <v>199706</v>
      </c>
      <c r="W2136">
        <v>1997</v>
      </c>
    </row>
    <row r="2137" spans="1:23" x14ac:dyDescent="0.25">
      <c r="A2137" s="14">
        <v>35604</v>
      </c>
      <c r="B2137" s="3">
        <v>174</v>
      </c>
      <c r="C2137" s="4">
        <v>5.33</v>
      </c>
      <c r="D2137" s="5">
        <v>2.4</v>
      </c>
      <c r="E2137" s="5">
        <v>3.5</v>
      </c>
      <c r="F2137" s="5">
        <v>0.7</v>
      </c>
      <c r="G2137" s="4">
        <v>99.2</v>
      </c>
      <c r="H2137" s="4">
        <v>97.9</v>
      </c>
      <c r="I2137" s="4">
        <v>1.8</v>
      </c>
      <c r="J2137" s="4">
        <v>3.8</v>
      </c>
      <c r="K2137" s="4">
        <v>15.5</v>
      </c>
      <c r="L2137" s="4">
        <v>0</v>
      </c>
      <c r="M2137" s="4">
        <v>0</v>
      </c>
      <c r="N2137" s="5">
        <v>3</v>
      </c>
      <c r="O2137" s="5">
        <v>3.8</v>
      </c>
      <c r="P2137" s="5">
        <v>-999</v>
      </c>
      <c r="Q2137" s="5">
        <v>-999</v>
      </c>
      <c r="R2137">
        <v>0.77100000000000002</v>
      </c>
      <c r="S2137" s="34">
        <f>ROUND((0.6105*(EXP((17.273*E2137)/(E2137+237.3))))*(100-H2137)/100,3)</f>
        <v>1.6E-2</v>
      </c>
      <c r="T2137" s="6">
        <f>IF(V2137&lt;V2138,L2137,0)</f>
        <v>0</v>
      </c>
      <c r="U2137" s="6">
        <f>IF(T2137&gt;0,M2137,-999)</f>
        <v>-999</v>
      </c>
      <c r="V2137">
        <v>199706</v>
      </c>
      <c r="W2137">
        <v>1997</v>
      </c>
    </row>
    <row r="2138" spans="1:23" x14ac:dyDescent="0.25">
      <c r="A2138" s="14">
        <v>35605</v>
      </c>
      <c r="B2138" s="3">
        <v>175</v>
      </c>
      <c r="C2138" s="4">
        <v>12.69</v>
      </c>
      <c r="D2138" s="5">
        <v>6.7</v>
      </c>
      <c r="E2138" s="5">
        <v>13.9</v>
      </c>
      <c r="F2138" s="5">
        <v>3.1</v>
      </c>
      <c r="G2138" s="4">
        <v>89.5</v>
      </c>
      <c r="H2138" s="4">
        <v>55.4</v>
      </c>
      <c r="I2138" s="4">
        <v>0.7</v>
      </c>
      <c r="J2138" s="4">
        <v>2.4</v>
      </c>
      <c r="K2138" s="4">
        <v>0</v>
      </c>
      <c r="L2138" s="4">
        <v>0</v>
      </c>
      <c r="M2138" s="4">
        <v>0</v>
      </c>
      <c r="N2138" s="5">
        <v>8.6</v>
      </c>
      <c r="O2138" s="5">
        <v>7.4</v>
      </c>
      <c r="P2138" s="5">
        <v>-999</v>
      </c>
      <c r="Q2138" s="5">
        <v>-999</v>
      </c>
      <c r="R2138">
        <v>0.88100000000000001</v>
      </c>
      <c r="S2138" s="34">
        <f>ROUND((0.6105*(EXP((17.273*E2138)/(E2138+237.3))))*(100-H2138)/100,3)</f>
        <v>0.70799999999999996</v>
      </c>
      <c r="T2138" s="6">
        <f>IF(V2138&lt;V2139,L2138,0)</f>
        <v>0</v>
      </c>
      <c r="U2138" s="6">
        <f>IF(T2138&gt;0,M2138,-999)</f>
        <v>-999</v>
      </c>
      <c r="V2138">
        <v>199706</v>
      </c>
      <c r="W2138">
        <v>1997</v>
      </c>
    </row>
    <row r="2139" spans="1:23" x14ac:dyDescent="0.25">
      <c r="A2139" s="14">
        <v>35606</v>
      </c>
      <c r="B2139" s="3">
        <v>176</v>
      </c>
      <c r="C2139" s="4">
        <v>16.440000000000001</v>
      </c>
      <c r="D2139" s="5">
        <v>9.1</v>
      </c>
      <c r="E2139" s="5">
        <v>14.1</v>
      </c>
      <c r="F2139" s="5">
        <v>4.8</v>
      </c>
      <c r="G2139" s="4">
        <v>79.400000000000006</v>
      </c>
      <c r="H2139" s="4">
        <v>51.7</v>
      </c>
      <c r="I2139" s="4">
        <v>1.6</v>
      </c>
      <c r="J2139" s="4">
        <v>4.5</v>
      </c>
      <c r="K2139" s="4">
        <v>3.7</v>
      </c>
      <c r="L2139" s="4">
        <v>0</v>
      </c>
      <c r="M2139" s="4">
        <v>0</v>
      </c>
      <c r="N2139" s="5">
        <v>9.9</v>
      </c>
      <c r="O2139" s="5">
        <v>8.8000000000000007</v>
      </c>
      <c r="P2139" s="5">
        <v>-999</v>
      </c>
      <c r="Q2139" s="5">
        <v>-999</v>
      </c>
      <c r="R2139">
        <v>0.83099999999999996</v>
      </c>
      <c r="S2139" s="34">
        <f>ROUND((0.6105*(EXP((17.273*E2139)/(E2139+237.3))))*(100-H2139)/100,3)</f>
        <v>0.77700000000000002</v>
      </c>
      <c r="T2139" s="6">
        <f>IF(V2139&lt;V2140,L2139,0)</f>
        <v>0</v>
      </c>
      <c r="U2139" s="6">
        <f>IF(T2139&gt;0,M2139,-999)</f>
        <v>-999</v>
      </c>
      <c r="V2139">
        <v>199706</v>
      </c>
      <c r="W2139">
        <v>1997</v>
      </c>
    </row>
    <row r="2140" spans="1:23" x14ac:dyDescent="0.25">
      <c r="A2140" s="14">
        <v>35607</v>
      </c>
      <c r="B2140" s="3">
        <v>177</v>
      </c>
      <c r="C2140" s="4">
        <v>23.88</v>
      </c>
      <c r="D2140" s="5">
        <v>7.7</v>
      </c>
      <c r="E2140" s="5">
        <v>13.1</v>
      </c>
      <c r="F2140" s="5">
        <v>1.1000000000000001</v>
      </c>
      <c r="G2140" s="4">
        <v>75.400000000000006</v>
      </c>
      <c r="H2140" s="4">
        <v>39.9</v>
      </c>
      <c r="I2140" s="4">
        <v>1.2</v>
      </c>
      <c r="J2140" s="4">
        <v>3.7</v>
      </c>
      <c r="K2140" s="4">
        <v>0</v>
      </c>
      <c r="L2140" s="4">
        <v>0</v>
      </c>
      <c r="M2140" s="4">
        <v>0</v>
      </c>
      <c r="N2140" s="5">
        <v>9</v>
      </c>
      <c r="O2140" s="5">
        <v>8.5</v>
      </c>
      <c r="P2140" s="5">
        <v>-999</v>
      </c>
      <c r="Q2140" s="5">
        <v>-999</v>
      </c>
      <c r="R2140">
        <v>0.60299999999999998</v>
      </c>
      <c r="S2140" s="34">
        <f>ROUND((0.6105*(EXP((17.273*E2140)/(E2140+237.3))))*(100-H2140)/100,3)</f>
        <v>0.90600000000000003</v>
      </c>
      <c r="T2140" s="6">
        <f>IF(V2140&lt;V2141,L2140,0)</f>
        <v>0</v>
      </c>
      <c r="U2140" s="6">
        <f>IF(T2140&gt;0,M2140,-999)</f>
        <v>-999</v>
      </c>
      <c r="V2140">
        <v>199706</v>
      </c>
      <c r="W2140">
        <v>1997</v>
      </c>
    </row>
    <row r="2141" spans="1:23" x14ac:dyDescent="0.25">
      <c r="A2141" s="14">
        <v>35608</v>
      </c>
      <c r="B2141" s="3">
        <v>178</v>
      </c>
      <c r="C2141" s="4">
        <v>17.97</v>
      </c>
      <c r="D2141" s="5">
        <v>6.1</v>
      </c>
      <c r="E2141" s="5">
        <v>14.8</v>
      </c>
      <c r="F2141" s="5">
        <v>-0.5</v>
      </c>
      <c r="G2141" s="4">
        <v>73.2</v>
      </c>
      <c r="H2141" s="4">
        <v>36</v>
      </c>
      <c r="I2141" s="4">
        <v>0.9</v>
      </c>
      <c r="J2141" s="4">
        <v>3.9</v>
      </c>
      <c r="K2141" s="4">
        <v>0</v>
      </c>
      <c r="L2141" s="4">
        <v>0</v>
      </c>
      <c r="M2141" s="4">
        <v>0</v>
      </c>
      <c r="N2141" s="5">
        <v>8.6</v>
      </c>
      <c r="O2141" s="5">
        <v>8.5</v>
      </c>
      <c r="P2141" s="5">
        <v>-999</v>
      </c>
      <c r="Q2141" s="5">
        <v>-999</v>
      </c>
      <c r="R2141">
        <v>0.60499999999999998</v>
      </c>
      <c r="S2141" s="34">
        <f>ROUND((0.6105*(EXP((17.273*E2141)/(E2141+237.3))))*(100-H2141)/100,3)</f>
        <v>1.077</v>
      </c>
      <c r="T2141" s="6">
        <f>IF(V2141&lt;V2142,L2141,0)</f>
        <v>0</v>
      </c>
      <c r="U2141" s="6">
        <f>IF(T2141&gt;0,M2141,-999)</f>
        <v>-999</v>
      </c>
      <c r="V2141">
        <v>199706</v>
      </c>
      <c r="W2141">
        <v>1997</v>
      </c>
    </row>
    <row r="2142" spans="1:23" x14ac:dyDescent="0.25">
      <c r="A2142" s="14">
        <v>35609</v>
      </c>
      <c r="B2142" s="3">
        <v>179</v>
      </c>
      <c r="C2142" s="4">
        <v>18.850000000000001</v>
      </c>
      <c r="D2142" s="5">
        <v>8.5</v>
      </c>
      <c r="E2142" s="5">
        <v>17.600000000000001</v>
      </c>
      <c r="F2142" s="5">
        <v>-0.5</v>
      </c>
      <c r="G2142" s="4">
        <v>64</v>
      </c>
      <c r="H2142" s="4">
        <v>37.6</v>
      </c>
      <c r="I2142" s="4">
        <v>0.9</v>
      </c>
      <c r="J2142" s="4">
        <v>2.8</v>
      </c>
      <c r="K2142" s="4">
        <v>0</v>
      </c>
      <c r="L2142" s="4">
        <v>0</v>
      </c>
      <c r="M2142" s="4">
        <v>0</v>
      </c>
      <c r="N2142" s="5">
        <v>8.9</v>
      </c>
      <c r="O2142" s="5">
        <v>8.4</v>
      </c>
      <c r="P2142" s="5">
        <v>-999</v>
      </c>
      <c r="Q2142" s="5">
        <v>-999</v>
      </c>
      <c r="R2142">
        <v>0.755</v>
      </c>
      <c r="S2142" s="34">
        <f>ROUND((0.6105*(EXP((17.273*E2142)/(E2142+237.3))))*(100-H2142)/100,3)</f>
        <v>1.256</v>
      </c>
      <c r="T2142" s="6">
        <f>IF(V2142&lt;V2143,L2142,0)</f>
        <v>0</v>
      </c>
      <c r="U2142" s="6">
        <f>IF(T2142&gt;0,M2142,-999)</f>
        <v>-999</v>
      </c>
      <c r="V2142">
        <v>199706</v>
      </c>
      <c r="W2142">
        <v>1997</v>
      </c>
    </row>
    <row r="2143" spans="1:23" x14ac:dyDescent="0.25">
      <c r="A2143" s="14">
        <v>35610</v>
      </c>
      <c r="B2143" s="3">
        <v>180</v>
      </c>
      <c r="C2143" s="4">
        <v>10.56</v>
      </c>
      <c r="D2143" s="5">
        <v>7.9</v>
      </c>
      <c r="E2143" s="5">
        <v>13.3</v>
      </c>
      <c r="F2143" s="5">
        <v>4</v>
      </c>
      <c r="G2143" s="4">
        <v>79.2</v>
      </c>
      <c r="H2143" s="4">
        <v>48.4</v>
      </c>
      <c r="I2143" s="4">
        <v>1.1000000000000001</v>
      </c>
      <c r="J2143" s="4">
        <v>3.4</v>
      </c>
      <c r="K2143" s="4">
        <v>11.2</v>
      </c>
      <c r="L2143" s="4">
        <v>0</v>
      </c>
      <c r="M2143" s="4">
        <v>0</v>
      </c>
      <c r="N2143" s="5">
        <v>9.6</v>
      </c>
      <c r="O2143" s="5">
        <v>8.9</v>
      </c>
      <c r="P2143" s="5">
        <v>-999</v>
      </c>
      <c r="Q2143" s="5">
        <v>-999</v>
      </c>
      <c r="R2143">
        <v>0.74</v>
      </c>
      <c r="S2143" s="34">
        <f>ROUND((0.6105*(EXP((17.273*E2143)/(E2143+237.3))))*(100-H2143)/100,3)</f>
        <v>0.78800000000000003</v>
      </c>
      <c r="T2143" s="6">
        <f>IF(V2143&lt;V2144,L2143,0)</f>
        <v>0</v>
      </c>
      <c r="U2143" s="6">
        <f>IF(T2143&gt;0,M2143,-999)</f>
        <v>-999</v>
      </c>
      <c r="V2143">
        <v>199706</v>
      </c>
      <c r="W2143">
        <v>1997</v>
      </c>
    </row>
    <row r="2144" spans="1:23" x14ac:dyDescent="0.25">
      <c r="A2144" s="14">
        <v>35611</v>
      </c>
      <c r="B2144" s="3">
        <v>181</v>
      </c>
      <c r="C2144" s="4">
        <v>10.71</v>
      </c>
      <c r="D2144" s="5">
        <v>6.5</v>
      </c>
      <c r="E2144" s="5">
        <v>13.7</v>
      </c>
      <c r="F2144" s="5">
        <v>2.2999999999999998</v>
      </c>
      <c r="G2144" s="4">
        <v>92.5</v>
      </c>
      <c r="H2144" s="4">
        <v>55.2</v>
      </c>
      <c r="I2144" s="4">
        <v>0.8</v>
      </c>
      <c r="J2144" s="4">
        <v>2.8</v>
      </c>
      <c r="K2144" s="4">
        <v>3.8</v>
      </c>
      <c r="L2144" s="4">
        <v>0</v>
      </c>
      <c r="M2144" s="4">
        <v>0</v>
      </c>
      <c r="N2144" s="5">
        <v>8.9</v>
      </c>
      <c r="O2144" s="5">
        <v>8.5</v>
      </c>
      <c r="P2144" s="5">
        <v>-999</v>
      </c>
      <c r="Q2144" s="5">
        <v>-999</v>
      </c>
      <c r="R2144">
        <v>0.86399999999999999</v>
      </c>
      <c r="S2144" s="34">
        <f>ROUND((0.6105*(EXP((17.273*E2144)/(E2144+237.3))))*(100-H2144)/100,3)</f>
        <v>0.70199999999999996</v>
      </c>
      <c r="T2144" s="6">
        <f>IF(V2144&lt;V2145,L2144,0)</f>
        <v>0</v>
      </c>
      <c r="U2144" s="6">
        <f>IF(T2144&gt;0,M2144,-999)</f>
        <v>-999</v>
      </c>
      <c r="V2144">
        <v>199706</v>
      </c>
      <c r="W2144">
        <v>1997</v>
      </c>
    </row>
    <row r="2145" spans="1:23" x14ac:dyDescent="0.25">
      <c r="A2145" s="14">
        <v>35612</v>
      </c>
      <c r="B2145" s="3">
        <v>182</v>
      </c>
      <c r="C2145" s="4">
        <v>10.93</v>
      </c>
      <c r="D2145" s="5">
        <v>6.8</v>
      </c>
      <c r="E2145" s="5">
        <v>13.6</v>
      </c>
      <c r="F2145" s="5">
        <v>2.8</v>
      </c>
      <c r="G2145" s="4">
        <v>88.3</v>
      </c>
      <c r="H2145" s="4">
        <v>63</v>
      </c>
      <c r="I2145" s="4">
        <v>0.9</v>
      </c>
      <c r="J2145" s="4">
        <v>3.4</v>
      </c>
      <c r="K2145" s="4">
        <v>0</v>
      </c>
      <c r="L2145" s="4">
        <v>0</v>
      </c>
      <c r="M2145" s="4">
        <v>0</v>
      </c>
      <c r="N2145" s="5">
        <v>9.6</v>
      </c>
      <c r="O2145" s="5">
        <v>8.6</v>
      </c>
      <c r="P2145" s="5">
        <v>-999</v>
      </c>
      <c r="Q2145" s="5">
        <v>-999</v>
      </c>
      <c r="R2145">
        <v>0.98199999999999998</v>
      </c>
      <c r="S2145" s="34">
        <f>ROUND((0.6105*(EXP((17.273*E2145)/(E2145+237.3))))*(100-H2145)/100,3)</f>
        <v>0.57599999999999996</v>
      </c>
      <c r="T2145" s="6">
        <f>IF(V2145&lt;V2146,L2145,0)</f>
        <v>0</v>
      </c>
      <c r="U2145" s="6">
        <f>IF(T2145&gt;0,M2145,-999)</f>
        <v>-999</v>
      </c>
      <c r="V2145">
        <v>199707</v>
      </c>
      <c r="W2145">
        <v>1997</v>
      </c>
    </row>
    <row r="2146" spans="1:23" x14ac:dyDescent="0.25">
      <c r="A2146" s="14">
        <v>35613</v>
      </c>
      <c r="B2146" s="3">
        <v>183</v>
      </c>
      <c r="C2146" s="4">
        <v>13.17</v>
      </c>
      <c r="D2146" s="5">
        <v>8</v>
      </c>
      <c r="E2146" s="5">
        <v>14.4</v>
      </c>
      <c r="F2146" s="5">
        <v>1.6</v>
      </c>
      <c r="G2146" s="4">
        <v>85</v>
      </c>
      <c r="H2146" s="4">
        <v>58.6</v>
      </c>
      <c r="I2146" s="4">
        <v>0.6</v>
      </c>
      <c r="J2146" s="4">
        <v>2.1</v>
      </c>
      <c r="K2146" s="4">
        <v>0</v>
      </c>
      <c r="L2146" s="4">
        <v>0</v>
      </c>
      <c r="M2146" s="4">
        <v>0</v>
      </c>
      <c r="N2146" s="5">
        <v>10.4</v>
      </c>
      <c r="O2146" s="5">
        <v>9.1</v>
      </c>
      <c r="P2146" s="5">
        <v>-999</v>
      </c>
      <c r="Q2146" s="5">
        <v>-999</v>
      </c>
      <c r="R2146">
        <v>0.96</v>
      </c>
      <c r="S2146" s="34">
        <f>ROUND((0.6105*(EXP((17.273*E2146)/(E2146+237.3))))*(100-H2146)/100,3)</f>
        <v>0.67900000000000005</v>
      </c>
      <c r="T2146" s="6">
        <f>IF(V2146&lt;V2147,L2146,0)</f>
        <v>0</v>
      </c>
      <c r="U2146" s="6">
        <f>IF(T2146&gt;0,M2146,-999)</f>
        <v>-999</v>
      </c>
      <c r="V2146">
        <v>199707</v>
      </c>
      <c r="W2146">
        <v>1997</v>
      </c>
    </row>
    <row r="2147" spans="1:23" x14ac:dyDescent="0.25">
      <c r="A2147" s="14">
        <v>35614</v>
      </c>
      <c r="B2147" s="3">
        <v>184</v>
      </c>
      <c r="C2147" s="4">
        <v>23.1</v>
      </c>
      <c r="D2147" s="5">
        <v>12</v>
      </c>
      <c r="E2147" s="5">
        <v>18.899999999999999</v>
      </c>
      <c r="F2147" s="5">
        <v>6</v>
      </c>
      <c r="G2147" s="4">
        <v>71.599999999999994</v>
      </c>
      <c r="H2147" s="4">
        <v>34.200000000000003</v>
      </c>
      <c r="I2147" s="4">
        <v>1.2</v>
      </c>
      <c r="J2147" s="4">
        <v>3.3</v>
      </c>
      <c r="K2147" s="4">
        <v>0</v>
      </c>
      <c r="L2147" s="4">
        <v>0</v>
      </c>
      <c r="M2147" s="4">
        <v>0</v>
      </c>
      <c r="N2147" s="5">
        <v>12.7</v>
      </c>
      <c r="O2147" s="5">
        <v>10.5</v>
      </c>
      <c r="P2147" s="5">
        <v>-999</v>
      </c>
      <c r="Q2147" s="5">
        <v>-999</v>
      </c>
      <c r="R2147">
        <v>0.74399999999999999</v>
      </c>
      <c r="S2147" s="34">
        <f>ROUND((0.6105*(EXP((17.273*E2147)/(E2147+237.3))))*(100-H2147)/100,3)</f>
        <v>1.4370000000000001</v>
      </c>
      <c r="T2147" s="6">
        <f>IF(V2147&lt;V2148,L2147,0)</f>
        <v>0</v>
      </c>
      <c r="U2147" s="6">
        <f>IF(T2147&gt;0,M2147,-999)</f>
        <v>-999</v>
      </c>
      <c r="V2147">
        <v>199707</v>
      </c>
      <c r="W2147">
        <v>1997</v>
      </c>
    </row>
    <row r="2148" spans="1:23" x14ac:dyDescent="0.25">
      <c r="A2148" s="14">
        <v>35615</v>
      </c>
      <c r="B2148" s="3">
        <v>185</v>
      </c>
      <c r="C2148" s="4">
        <v>24.36</v>
      </c>
      <c r="D2148" s="5">
        <v>15.1</v>
      </c>
      <c r="E2148" s="5">
        <v>23.3</v>
      </c>
      <c r="F2148" s="5">
        <v>6.3</v>
      </c>
      <c r="G2148" s="4">
        <v>62.3</v>
      </c>
      <c r="H2148" s="4">
        <v>33.799999999999997</v>
      </c>
      <c r="I2148" s="4">
        <v>1.1000000000000001</v>
      </c>
      <c r="J2148" s="4">
        <v>3.1</v>
      </c>
      <c r="K2148" s="4">
        <v>0</v>
      </c>
      <c r="L2148" s="4">
        <v>0</v>
      </c>
      <c r="M2148" s="4">
        <v>0</v>
      </c>
      <c r="N2148" s="5">
        <v>14.8</v>
      </c>
      <c r="O2148" s="5">
        <v>12</v>
      </c>
      <c r="P2148" s="5">
        <v>-999</v>
      </c>
      <c r="Q2148" s="5">
        <v>-999</v>
      </c>
      <c r="R2148">
        <v>0.96799999999999997</v>
      </c>
      <c r="S2148" s="34">
        <f>ROUND((0.6105*(EXP((17.273*E2148)/(E2148+237.3))))*(100-H2148)/100,3)</f>
        <v>1.893</v>
      </c>
      <c r="T2148" s="6">
        <f>IF(V2148&lt;V2149,L2148,0)</f>
        <v>0</v>
      </c>
      <c r="U2148" s="6">
        <f>IF(T2148&gt;0,M2148,-999)</f>
        <v>-999</v>
      </c>
      <c r="V2148">
        <v>199707</v>
      </c>
      <c r="W2148">
        <v>1997</v>
      </c>
    </row>
    <row r="2149" spans="1:23" x14ac:dyDescent="0.25">
      <c r="A2149" s="14">
        <v>35616</v>
      </c>
      <c r="B2149" s="3">
        <v>186</v>
      </c>
      <c r="C2149" s="4">
        <v>17.73</v>
      </c>
      <c r="D2149" s="5">
        <v>14.2</v>
      </c>
      <c r="E2149" s="5">
        <v>23.8</v>
      </c>
      <c r="F2149" s="5">
        <v>5.5</v>
      </c>
      <c r="G2149" s="4">
        <v>67.900000000000006</v>
      </c>
      <c r="H2149" s="4">
        <v>31.9</v>
      </c>
      <c r="I2149" s="4">
        <v>1.4</v>
      </c>
      <c r="J2149" s="4">
        <v>5.2</v>
      </c>
      <c r="K2149" s="4">
        <v>7.3</v>
      </c>
      <c r="L2149" s="4">
        <v>0</v>
      </c>
      <c r="M2149" s="4">
        <v>0</v>
      </c>
      <c r="N2149" s="5">
        <v>13.8</v>
      </c>
      <c r="O2149" s="5">
        <v>12.5</v>
      </c>
      <c r="P2149" s="5">
        <v>-999</v>
      </c>
      <c r="Q2149" s="5">
        <v>-999</v>
      </c>
      <c r="R2149">
        <v>0.93899999999999995</v>
      </c>
      <c r="S2149" s="34">
        <f>ROUND((0.6105*(EXP((17.273*E2149)/(E2149+237.3))))*(100-H2149)/100,3)</f>
        <v>2.0070000000000001</v>
      </c>
      <c r="T2149" s="6">
        <f>IF(V2149&lt;V2150,L2149,0)</f>
        <v>0</v>
      </c>
      <c r="U2149" s="6">
        <f>IF(T2149&gt;0,M2149,-999)</f>
        <v>-999</v>
      </c>
      <c r="V2149">
        <v>199707</v>
      </c>
      <c r="W2149">
        <v>1997</v>
      </c>
    </row>
    <row r="2150" spans="1:23" x14ac:dyDescent="0.25">
      <c r="A2150" s="14">
        <v>35617</v>
      </c>
      <c r="B2150" s="3">
        <v>187</v>
      </c>
      <c r="C2150" s="4">
        <v>16.82</v>
      </c>
      <c r="D2150" s="5">
        <v>8.3000000000000007</v>
      </c>
      <c r="E2150" s="5">
        <v>15.2</v>
      </c>
      <c r="F2150" s="5">
        <v>4.0999999999999996</v>
      </c>
      <c r="G2150" s="4">
        <v>86.8</v>
      </c>
      <c r="H2150" s="4">
        <v>58.5</v>
      </c>
      <c r="I2150" s="4">
        <v>1.5</v>
      </c>
      <c r="J2150" s="4">
        <v>3.7</v>
      </c>
      <c r="K2150" s="4">
        <v>1</v>
      </c>
      <c r="L2150" s="4">
        <v>0</v>
      </c>
      <c r="M2150" s="4">
        <v>0</v>
      </c>
      <c r="N2150" s="5">
        <v>12.3</v>
      </c>
      <c r="O2150" s="5">
        <v>11.6</v>
      </c>
      <c r="P2150" s="5">
        <v>-999</v>
      </c>
      <c r="Q2150" s="5">
        <v>-999</v>
      </c>
      <c r="R2150">
        <v>1.012</v>
      </c>
      <c r="S2150" s="34">
        <f>ROUND((0.6105*(EXP((17.273*E2150)/(E2150+237.3))))*(100-H2150)/100,3)</f>
        <v>0.71699999999999997</v>
      </c>
      <c r="T2150" s="6">
        <f>IF(V2150&lt;V2151,L2150,0)</f>
        <v>0</v>
      </c>
      <c r="U2150" s="6">
        <f>IF(T2150&gt;0,M2150,-999)</f>
        <v>-999</v>
      </c>
      <c r="V2150">
        <v>199707</v>
      </c>
      <c r="W2150">
        <v>1997</v>
      </c>
    </row>
    <row r="2151" spans="1:23" x14ac:dyDescent="0.25">
      <c r="A2151" s="14">
        <v>35618</v>
      </c>
      <c r="B2151" s="3">
        <v>188</v>
      </c>
      <c r="C2151" s="4">
        <v>23.8</v>
      </c>
      <c r="D2151" s="5">
        <v>9</v>
      </c>
      <c r="E2151" s="5">
        <v>16.100000000000001</v>
      </c>
      <c r="F2151" s="5">
        <v>1.8</v>
      </c>
      <c r="G2151" s="4">
        <v>77.400000000000006</v>
      </c>
      <c r="H2151" s="4">
        <v>48.1</v>
      </c>
      <c r="I2151" s="4">
        <v>1.1000000000000001</v>
      </c>
      <c r="J2151" s="4">
        <v>3.7</v>
      </c>
      <c r="K2151" s="4">
        <v>0</v>
      </c>
      <c r="L2151" s="4">
        <v>0</v>
      </c>
      <c r="M2151" s="4">
        <v>0</v>
      </c>
      <c r="N2151" s="5">
        <v>12.4</v>
      </c>
      <c r="O2151" s="5">
        <v>11.4</v>
      </c>
      <c r="P2151" s="5">
        <v>-999</v>
      </c>
      <c r="Q2151" s="5">
        <v>-999</v>
      </c>
      <c r="R2151">
        <v>0.878</v>
      </c>
      <c r="S2151" s="34">
        <f>ROUND((0.6105*(EXP((17.273*E2151)/(E2151+237.3))))*(100-H2151)/100,3)</f>
        <v>0.94899999999999995</v>
      </c>
      <c r="T2151" s="6">
        <f>IF(V2151&lt;V2152,L2151,0)</f>
        <v>0</v>
      </c>
      <c r="U2151" s="6">
        <f>IF(T2151&gt;0,M2151,-999)</f>
        <v>-999</v>
      </c>
      <c r="V2151">
        <v>199707</v>
      </c>
      <c r="W2151">
        <v>1997</v>
      </c>
    </row>
    <row r="2152" spans="1:23" x14ac:dyDescent="0.25">
      <c r="A2152" s="14">
        <v>35619</v>
      </c>
      <c r="B2152" s="3">
        <v>189</v>
      </c>
      <c r="C2152" s="4">
        <v>8.18</v>
      </c>
      <c r="D2152" s="5">
        <v>9.6999999999999993</v>
      </c>
      <c r="E2152" s="5">
        <v>12.8</v>
      </c>
      <c r="F2152" s="5">
        <v>7.5</v>
      </c>
      <c r="G2152" s="4">
        <v>90.7</v>
      </c>
      <c r="H2152" s="4">
        <v>72.7</v>
      </c>
      <c r="I2152" s="4">
        <v>1.7</v>
      </c>
      <c r="J2152" s="4">
        <v>4.5</v>
      </c>
      <c r="K2152" s="4">
        <v>12.4</v>
      </c>
      <c r="L2152" s="4">
        <v>0</v>
      </c>
      <c r="M2152" s="4">
        <v>0</v>
      </c>
      <c r="N2152" s="5">
        <v>12.3</v>
      </c>
      <c r="O2152" s="5">
        <v>11.5</v>
      </c>
      <c r="P2152" s="5">
        <v>-999</v>
      </c>
      <c r="Q2152" s="5">
        <v>-999</v>
      </c>
      <c r="R2152">
        <v>1.0740000000000001</v>
      </c>
      <c r="S2152" s="34">
        <f>ROUND((0.6105*(EXP((17.273*E2152)/(E2152+237.3))))*(100-H2152)/100,3)</f>
        <v>0.40300000000000002</v>
      </c>
      <c r="T2152" s="6">
        <f>IF(V2152&lt;V2153,L2152,0)</f>
        <v>0</v>
      </c>
      <c r="U2152" s="6">
        <f>IF(T2152&gt;0,M2152,-999)</f>
        <v>-999</v>
      </c>
      <c r="V2152">
        <v>199707</v>
      </c>
      <c r="W2152">
        <v>1997</v>
      </c>
    </row>
    <row r="2153" spans="1:23" x14ac:dyDescent="0.25">
      <c r="A2153" s="14">
        <v>35620</v>
      </c>
      <c r="B2153" s="3">
        <v>190</v>
      </c>
      <c r="C2153" s="4">
        <v>16.77</v>
      </c>
      <c r="D2153" s="5">
        <v>8.1</v>
      </c>
      <c r="E2153" s="5">
        <v>14.6</v>
      </c>
      <c r="F2153" s="5">
        <v>2.9</v>
      </c>
      <c r="G2153" s="4">
        <v>91</v>
      </c>
      <c r="H2153" s="4">
        <v>57.8</v>
      </c>
      <c r="I2153" s="4">
        <v>1.1000000000000001</v>
      </c>
      <c r="J2153" s="4">
        <v>3.4</v>
      </c>
      <c r="K2153" s="4">
        <v>12</v>
      </c>
      <c r="L2153" s="4">
        <v>0</v>
      </c>
      <c r="M2153" s="4">
        <v>0</v>
      </c>
      <c r="N2153" s="5">
        <v>12.7</v>
      </c>
      <c r="O2153" s="5">
        <v>12.1</v>
      </c>
      <c r="P2153" s="5">
        <v>-999</v>
      </c>
      <c r="Q2153" s="5">
        <v>-999</v>
      </c>
      <c r="R2153">
        <v>0.95899999999999996</v>
      </c>
      <c r="S2153" s="34">
        <f>ROUND((0.6105*(EXP((17.273*E2153)/(E2153+237.3))))*(100-H2153)/100,3)</f>
        <v>0.70099999999999996</v>
      </c>
      <c r="T2153" s="6">
        <f>IF(V2153&lt;V2154,L2153,0)</f>
        <v>0</v>
      </c>
      <c r="U2153" s="6">
        <f>IF(T2153&gt;0,M2153,-999)</f>
        <v>-999</v>
      </c>
      <c r="V2153">
        <v>199707</v>
      </c>
      <c r="W2153">
        <v>1997</v>
      </c>
    </row>
    <row r="2154" spans="1:23" x14ac:dyDescent="0.25">
      <c r="A2154" s="14">
        <v>35621</v>
      </c>
      <c r="B2154" s="3">
        <v>191</v>
      </c>
      <c r="C2154" s="4">
        <v>11.95</v>
      </c>
      <c r="D2154" s="5">
        <v>3.7</v>
      </c>
      <c r="E2154" s="5">
        <v>9.3000000000000007</v>
      </c>
      <c r="F2154" s="5">
        <v>0.7</v>
      </c>
      <c r="G2154" s="4">
        <v>94.5</v>
      </c>
      <c r="H2154" s="4">
        <v>73.5</v>
      </c>
      <c r="I2154" s="4">
        <v>1.5</v>
      </c>
      <c r="J2154" s="4">
        <v>3.6</v>
      </c>
      <c r="K2154" s="4">
        <v>3.8</v>
      </c>
      <c r="L2154" s="4">
        <v>0</v>
      </c>
      <c r="M2154" s="4">
        <v>0</v>
      </c>
      <c r="N2154" s="5">
        <v>9.3000000000000007</v>
      </c>
      <c r="O2154" s="5">
        <v>9.6999999999999993</v>
      </c>
      <c r="P2154" s="5">
        <v>-999</v>
      </c>
      <c r="Q2154" s="5">
        <v>-999</v>
      </c>
      <c r="R2154">
        <v>0.85799999999999998</v>
      </c>
      <c r="S2154" s="34">
        <f>ROUND((0.6105*(EXP((17.273*E2154)/(E2154+237.3))))*(100-H2154)/100,3)</f>
        <v>0.31</v>
      </c>
      <c r="T2154" s="6">
        <f>IF(V2154&lt;V2155,L2154,0)</f>
        <v>0</v>
      </c>
      <c r="U2154" s="6">
        <f>IF(T2154&gt;0,M2154,-999)</f>
        <v>-999</v>
      </c>
      <c r="V2154">
        <v>199707</v>
      </c>
      <c r="W2154">
        <v>1997</v>
      </c>
    </row>
    <row r="2155" spans="1:23" x14ac:dyDescent="0.25">
      <c r="A2155" s="14">
        <v>35622</v>
      </c>
      <c r="B2155" s="3">
        <v>192</v>
      </c>
      <c r="C2155" s="4">
        <v>3.41</v>
      </c>
      <c r="D2155" s="5">
        <v>3.7</v>
      </c>
      <c r="E2155" s="5">
        <v>4.8</v>
      </c>
      <c r="F2155" s="5">
        <v>2.2999999999999998</v>
      </c>
      <c r="G2155" s="4">
        <v>99.1</v>
      </c>
      <c r="H2155" s="4">
        <v>97.5</v>
      </c>
      <c r="I2155" s="4">
        <v>1.4</v>
      </c>
      <c r="J2155" s="4">
        <v>3.3</v>
      </c>
      <c r="K2155" s="4">
        <v>16.3</v>
      </c>
      <c r="L2155" s="4">
        <v>0</v>
      </c>
      <c r="M2155" s="4">
        <v>0</v>
      </c>
      <c r="N2155" s="5">
        <v>6.9</v>
      </c>
      <c r="O2155" s="5">
        <v>8.1</v>
      </c>
      <c r="P2155" s="5">
        <v>-999</v>
      </c>
      <c r="Q2155" s="5">
        <v>-999</v>
      </c>
      <c r="R2155">
        <v>0.83599999999999997</v>
      </c>
      <c r="S2155" s="34">
        <f>ROUND((0.6105*(EXP((17.273*E2155)/(E2155+237.3))))*(100-H2155)/100,3)</f>
        <v>2.1000000000000001E-2</v>
      </c>
      <c r="T2155" s="6">
        <f>IF(V2155&lt;V2156,L2155,0)</f>
        <v>0</v>
      </c>
      <c r="U2155" s="6">
        <f>IF(T2155&gt;0,M2155,-999)</f>
        <v>-999</v>
      </c>
      <c r="V2155">
        <v>199707</v>
      </c>
      <c r="W2155">
        <v>1997</v>
      </c>
    </row>
    <row r="2156" spans="1:23" x14ac:dyDescent="0.25">
      <c r="A2156" s="14">
        <v>35623</v>
      </c>
      <c r="B2156" s="3">
        <v>193</v>
      </c>
      <c r="C2156" s="4">
        <v>24.3</v>
      </c>
      <c r="D2156" s="5">
        <v>9.3000000000000007</v>
      </c>
      <c r="E2156" s="5">
        <v>17.8</v>
      </c>
      <c r="F2156" s="5">
        <v>3.4</v>
      </c>
      <c r="G2156" s="4">
        <v>83.1</v>
      </c>
      <c r="H2156" s="4">
        <v>49.9</v>
      </c>
      <c r="I2156" s="4">
        <v>1.3</v>
      </c>
      <c r="J2156" s="4">
        <v>3.3</v>
      </c>
      <c r="K2156" s="4">
        <v>0</v>
      </c>
      <c r="L2156" s="4">
        <v>0</v>
      </c>
      <c r="M2156" s="4">
        <v>0</v>
      </c>
      <c r="N2156" s="5">
        <v>12</v>
      </c>
      <c r="O2156" s="5">
        <v>10.1</v>
      </c>
      <c r="P2156" s="5">
        <v>-999</v>
      </c>
      <c r="Q2156" s="5">
        <v>-999</v>
      </c>
      <c r="R2156">
        <v>1.0189999999999999</v>
      </c>
      <c r="S2156" s="34">
        <f>ROUND((0.6105*(EXP((17.273*E2156)/(E2156+237.3))))*(100-H2156)/100,3)</f>
        <v>1.0209999999999999</v>
      </c>
      <c r="T2156" s="6">
        <f>IF(V2156&lt;V2157,L2156,0)</f>
        <v>0</v>
      </c>
      <c r="U2156" s="6">
        <f>IF(T2156&gt;0,M2156,-999)</f>
        <v>-999</v>
      </c>
      <c r="V2156">
        <v>199707</v>
      </c>
      <c r="W2156">
        <v>1997</v>
      </c>
    </row>
    <row r="2157" spans="1:23" x14ac:dyDescent="0.25">
      <c r="A2157" s="14">
        <v>35624</v>
      </c>
      <c r="B2157" s="3">
        <v>194</v>
      </c>
      <c r="C2157" s="4">
        <v>25.2</v>
      </c>
      <c r="D2157" s="5">
        <v>13</v>
      </c>
      <c r="E2157" s="5">
        <v>19.5</v>
      </c>
      <c r="F2157" s="5">
        <v>5.4</v>
      </c>
      <c r="G2157" s="4">
        <v>66.900000000000006</v>
      </c>
      <c r="H2157" s="4">
        <v>40.6</v>
      </c>
      <c r="I2157" s="4">
        <v>1.2</v>
      </c>
      <c r="J2157" s="4">
        <v>3.2</v>
      </c>
      <c r="K2157" s="4">
        <v>0</v>
      </c>
      <c r="L2157" s="4">
        <v>0</v>
      </c>
      <c r="M2157" s="4">
        <v>0</v>
      </c>
      <c r="N2157" s="5">
        <v>13.8</v>
      </c>
      <c r="O2157" s="5">
        <v>11.7</v>
      </c>
      <c r="P2157" s="5">
        <v>-999</v>
      </c>
      <c r="Q2157" s="5">
        <v>-999</v>
      </c>
      <c r="R2157">
        <v>0.92100000000000004</v>
      </c>
      <c r="S2157" s="34">
        <f>ROUND((0.6105*(EXP((17.273*E2157)/(E2157+237.3))))*(100-H2157)/100,3)</f>
        <v>1.3460000000000001</v>
      </c>
      <c r="T2157" s="6">
        <f>IF(V2157&lt;V2158,L2157,0)</f>
        <v>0</v>
      </c>
      <c r="U2157" s="6">
        <f>IF(T2157&gt;0,M2157,-999)</f>
        <v>-999</v>
      </c>
      <c r="V2157">
        <v>199707</v>
      </c>
      <c r="W2157">
        <v>1997</v>
      </c>
    </row>
    <row r="2158" spans="1:23" x14ac:dyDescent="0.25">
      <c r="A2158" s="14">
        <v>35625</v>
      </c>
      <c r="B2158" s="3">
        <v>195</v>
      </c>
      <c r="C2158" s="4">
        <v>24.92</v>
      </c>
      <c r="D2158" s="5">
        <v>13.3</v>
      </c>
      <c r="E2158" s="5">
        <v>19.899999999999999</v>
      </c>
      <c r="F2158" s="5">
        <v>7.6</v>
      </c>
      <c r="G2158" s="4">
        <v>61.9</v>
      </c>
      <c r="H2158" s="4">
        <v>36.799999999999997</v>
      </c>
      <c r="I2158" s="4">
        <v>1.2</v>
      </c>
      <c r="J2158" s="4">
        <v>3.9</v>
      </c>
      <c r="K2158" s="4">
        <v>0</v>
      </c>
      <c r="L2158" s="4">
        <v>0</v>
      </c>
      <c r="M2158" s="4">
        <v>0</v>
      </c>
      <c r="N2158" s="5">
        <v>14.2</v>
      </c>
      <c r="O2158" s="5">
        <v>12.4</v>
      </c>
      <c r="P2158" s="5">
        <v>-999</v>
      </c>
      <c r="Q2158" s="5">
        <v>-999</v>
      </c>
      <c r="R2158">
        <v>0.85299999999999998</v>
      </c>
      <c r="S2158" s="34">
        <f>ROUND((0.6105*(EXP((17.273*E2158)/(E2158+237.3))))*(100-H2158)/100,3)</f>
        <v>1.468</v>
      </c>
      <c r="T2158" s="6">
        <f>IF(V2158&lt;V2159,L2158,0)</f>
        <v>0</v>
      </c>
      <c r="U2158" s="6">
        <f>IF(T2158&gt;0,M2158,-999)</f>
        <v>-999</v>
      </c>
      <c r="V2158">
        <v>199707</v>
      </c>
      <c r="W2158">
        <v>1997</v>
      </c>
    </row>
    <row r="2159" spans="1:23" x14ac:dyDescent="0.25">
      <c r="A2159" s="14">
        <v>35626</v>
      </c>
      <c r="B2159" s="3">
        <v>196</v>
      </c>
      <c r="C2159" s="4">
        <v>20.85</v>
      </c>
      <c r="D2159" s="5">
        <v>11.2</v>
      </c>
      <c r="E2159" s="5">
        <v>18.600000000000001</v>
      </c>
      <c r="F2159" s="5">
        <v>4.8</v>
      </c>
      <c r="G2159" s="4">
        <v>68.3</v>
      </c>
      <c r="H2159" s="4">
        <v>39.1</v>
      </c>
      <c r="I2159" s="4">
        <v>1.2</v>
      </c>
      <c r="J2159" s="4">
        <v>3.7</v>
      </c>
      <c r="K2159" s="4">
        <v>0</v>
      </c>
      <c r="L2159" s="4">
        <v>0</v>
      </c>
      <c r="M2159" s="4">
        <v>0</v>
      </c>
      <c r="N2159" s="5">
        <v>13.1</v>
      </c>
      <c r="O2159" s="5">
        <v>12</v>
      </c>
      <c r="P2159" s="5">
        <v>-999</v>
      </c>
      <c r="Q2159" s="5">
        <v>-999</v>
      </c>
      <c r="R2159">
        <v>0.83899999999999997</v>
      </c>
      <c r="S2159" s="34">
        <f>ROUND((0.6105*(EXP((17.273*E2159)/(E2159+237.3))))*(100-H2159)/100,3)</f>
        <v>1.3049999999999999</v>
      </c>
      <c r="T2159" s="6">
        <f>IF(V2159&lt;V2160,L2159,0)</f>
        <v>0</v>
      </c>
      <c r="U2159" s="6">
        <f>IF(T2159&gt;0,M2159,-999)</f>
        <v>-999</v>
      </c>
      <c r="V2159">
        <v>199707</v>
      </c>
      <c r="W2159">
        <v>1997</v>
      </c>
    </row>
    <row r="2160" spans="1:23" x14ac:dyDescent="0.25">
      <c r="A2160" s="14">
        <v>35627</v>
      </c>
      <c r="B2160" s="3">
        <v>197</v>
      </c>
      <c r="C2160" s="4">
        <v>24.8</v>
      </c>
      <c r="D2160" s="5">
        <v>11.2</v>
      </c>
      <c r="E2160" s="5">
        <v>18</v>
      </c>
      <c r="F2160" s="5">
        <v>4.4000000000000004</v>
      </c>
      <c r="G2160" s="4">
        <v>70.3</v>
      </c>
      <c r="H2160" s="4">
        <v>44.2</v>
      </c>
      <c r="I2160" s="4">
        <v>1.1000000000000001</v>
      </c>
      <c r="J2160" s="4">
        <v>2.7</v>
      </c>
      <c r="K2160" s="4">
        <v>0</v>
      </c>
      <c r="L2160" s="4">
        <v>0</v>
      </c>
      <c r="M2160" s="4">
        <v>0</v>
      </c>
      <c r="N2160" s="5">
        <v>12.1</v>
      </c>
      <c r="O2160" s="5">
        <v>11.5</v>
      </c>
      <c r="P2160" s="5">
        <v>-999</v>
      </c>
      <c r="Q2160" s="5">
        <v>-999</v>
      </c>
      <c r="R2160">
        <v>0.91300000000000003</v>
      </c>
      <c r="S2160" s="34">
        <f>ROUND((0.6105*(EXP((17.273*E2160)/(E2160+237.3))))*(100-H2160)/100,3)</f>
        <v>1.151</v>
      </c>
      <c r="T2160" s="6">
        <f>IF(V2160&lt;V2161,L2160,0)</f>
        <v>0</v>
      </c>
      <c r="U2160" s="6">
        <f>IF(T2160&gt;0,M2160,-999)</f>
        <v>-999</v>
      </c>
      <c r="V2160">
        <v>199707</v>
      </c>
      <c r="W2160">
        <v>1997</v>
      </c>
    </row>
    <row r="2161" spans="1:23" x14ac:dyDescent="0.25">
      <c r="A2161" s="14">
        <v>35628</v>
      </c>
      <c r="B2161" s="3">
        <v>198</v>
      </c>
      <c r="C2161" s="4">
        <v>12.99</v>
      </c>
      <c r="D2161" s="5">
        <v>10.6</v>
      </c>
      <c r="E2161" s="5">
        <v>16.7</v>
      </c>
      <c r="F2161" s="5">
        <v>5.0999999999999996</v>
      </c>
      <c r="G2161" s="4">
        <v>72.2</v>
      </c>
      <c r="H2161" s="4">
        <v>47.3</v>
      </c>
      <c r="I2161" s="4">
        <v>1</v>
      </c>
      <c r="J2161" s="4">
        <v>3.7</v>
      </c>
      <c r="K2161" s="4">
        <v>0</v>
      </c>
      <c r="L2161" s="4">
        <v>0</v>
      </c>
      <c r="M2161" s="4">
        <v>0</v>
      </c>
      <c r="N2161" s="5">
        <v>11.3</v>
      </c>
      <c r="O2161" s="5">
        <v>11.1</v>
      </c>
      <c r="P2161" s="5">
        <v>-999</v>
      </c>
      <c r="Q2161" s="5">
        <v>-999</v>
      </c>
      <c r="R2161">
        <v>0.90100000000000002</v>
      </c>
      <c r="S2161" s="34">
        <f>ROUND((0.6105*(EXP((17.273*E2161)/(E2161+237.3))))*(100-H2161)/100,3)</f>
        <v>1.002</v>
      </c>
      <c r="T2161" s="6">
        <f>IF(V2161&lt;V2162,L2161,0)</f>
        <v>0</v>
      </c>
      <c r="U2161" s="6">
        <f>IF(T2161&gt;0,M2161,-999)</f>
        <v>-999</v>
      </c>
      <c r="V2161">
        <v>199707</v>
      </c>
      <c r="W2161">
        <v>1997</v>
      </c>
    </row>
    <row r="2162" spans="1:23" x14ac:dyDescent="0.25">
      <c r="A2162" s="14">
        <v>35629</v>
      </c>
      <c r="B2162" s="3">
        <v>199</v>
      </c>
      <c r="C2162" s="4">
        <v>22.12</v>
      </c>
      <c r="D2162" s="5">
        <v>12</v>
      </c>
      <c r="E2162" s="5">
        <v>20.5</v>
      </c>
      <c r="F2162" s="5">
        <v>3.4</v>
      </c>
      <c r="G2162" s="4">
        <v>66.8</v>
      </c>
      <c r="H2162" s="4">
        <v>31.8</v>
      </c>
      <c r="I2162" s="4">
        <v>0.9</v>
      </c>
      <c r="J2162" s="4">
        <v>2.5</v>
      </c>
      <c r="K2162" s="4">
        <v>0</v>
      </c>
      <c r="L2162" s="4">
        <v>0</v>
      </c>
      <c r="M2162" s="4">
        <v>0</v>
      </c>
      <c r="N2162" s="5">
        <v>11.3</v>
      </c>
      <c r="O2162" s="5">
        <v>10.8</v>
      </c>
      <c r="P2162" s="5">
        <v>-999</v>
      </c>
      <c r="Q2162" s="5">
        <v>-999</v>
      </c>
      <c r="R2162">
        <v>0.76400000000000001</v>
      </c>
      <c r="S2162" s="34">
        <f>ROUND((0.6105*(EXP((17.273*E2162)/(E2162+237.3))))*(100-H2162)/100,3)</f>
        <v>1.6439999999999999</v>
      </c>
      <c r="T2162" s="6">
        <f>IF(V2162&lt;V2163,L2162,0)</f>
        <v>0</v>
      </c>
      <c r="U2162" s="6">
        <f>IF(T2162&gt;0,M2162,-999)</f>
        <v>-999</v>
      </c>
      <c r="V2162">
        <v>199707</v>
      </c>
      <c r="W2162">
        <v>1997</v>
      </c>
    </row>
    <row r="2163" spans="1:23" x14ac:dyDescent="0.25">
      <c r="A2163" s="14">
        <v>35630</v>
      </c>
      <c r="B2163" s="3">
        <v>200</v>
      </c>
      <c r="C2163" s="4">
        <v>28.55</v>
      </c>
      <c r="D2163" s="5">
        <v>16.399999999999999</v>
      </c>
      <c r="E2163" s="5">
        <v>23.8</v>
      </c>
      <c r="F2163" s="5">
        <v>9.3000000000000007</v>
      </c>
      <c r="G2163" s="4">
        <v>48.8</v>
      </c>
      <c r="H2163" s="4">
        <v>26.8</v>
      </c>
      <c r="I2163" s="4">
        <v>1.2</v>
      </c>
      <c r="J2163" s="4">
        <v>3.3</v>
      </c>
      <c r="K2163" s="4">
        <v>0</v>
      </c>
      <c r="L2163" s="4">
        <v>0</v>
      </c>
      <c r="M2163" s="4">
        <v>0</v>
      </c>
      <c r="N2163" s="5">
        <v>14.2</v>
      </c>
      <c r="O2163" s="5">
        <v>12.1</v>
      </c>
      <c r="P2163" s="5">
        <v>-999</v>
      </c>
      <c r="Q2163" s="5">
        <v>-999</v>
      </c>
      <c r="R2163">
        <v>0.78900000000000003</v>
      </c>
      <c r="S2163" s="34">
        <f>ROUND((0.6105*(EXP((17.273*E2163)/(E2163+237.3))))*(100-H2163)/100,3)</f>
        <v>2.1579999999999999</v>
      </c>
      <c r="T2163" s="6">
        <f>IF(V2163&lt;V2164,L2163,0)</f>
        <v>0</v>
      </c>
      <c r="U2163" s="6">
        <f>IF(T2163&gt;0,M2163,-999)</f>
        <v>-999</v>
      </c>
      <c r="V2163">
        <v>199707</v>
      </c>
      <c r="W2163">
        <v>1997</v>
      </c>
    </row>
    <row r="2164" spans="1:23" x14ac:dyDescent="0.25">
      <c r="A2164" s="14">
        <v>35631</v>
      </c>
      <c r="B2164" s="3">
        <v>201</v>
      </c>
      <c r="C2164" s="4">
        <v>21.22</v>
      </c>
      <c r="D2164" s="5">
        <v>17.7</v>
      </c>
      <c r="E2164" s="5">
        <v>25.4</v>
      </c>
      <c r="F2164" s="5">
        <v>10.199999999999999</v>
      </c>
      <c r="G2164" s="4">
        <v>50.8</v>
      </c>
      <c r="H2164" s="4">
        <v>33.1</v>
      </c>
      <c r="I2164" s="4">
        <v>1.2</v>
      </c>
      <c r="J2164" s="4">
        <v>3.5</v>
      </c>
      <c r="K2164" s="4">
        <v>0</v>
      </c>
      <c r="L2164" s="4">
        <v>0</v>
      </c>
      <c r="M2164" s="4">
        <v>0</v>
      </c>
      <c r="N2164" s="5">
        <v>14.8</v>
      </c>
      <c r="O2164" s="5">
        <v>12.9</v>
      </c>
      <c r="P2164" s="5">
        <v>-999</v>
      </c>
      <c r="Q2164" s="5">
        <v>-999</v>
      </c>
      <c r="R2164">
        <v>1.071</v>
      </c>
      <c r="S2164" s="34">
        <f>ROUND((0.6105*(EXP((17.273*E2164)/(E2164+237.3))))*(100-H2164)/100,3)</f>
        <v>2.17</v>
      </c>
      <c r="T2164" s="6">
        <f>IF(V2164&lt;V2165,L2164,0)</f>
        <v>0</v>
      </c>
      <c r="U2164" s="6">
        <f>IF(T2164&gt;0,M2164,-999)</f>
        <v>-999</v>
      </c>
      <c r="V2164">
        <v>199707</v>
      </c>
      <c r="W2164">
        <v>1997</v>
      </c>
    </row>
    <row r="2165" spans="1:23" x14ac:dyDescent="0.25">
      <c r="A2165" s="14">
        <v>35632</v>
      </c>
      <c r="B2165" s="3">
        <v>202</v>
      </c>
      <c r="C2165" s="4">
        <v>17.2</v>
      </c>
      <c r="D2165" s="5">
        <v>14.3</v>
      </c>
      <c r="E2165" s="5">
        <v>22.4</v>
      </c>
      <c r="F2165" s="5">
        <v>3.9</v>
      </c>
      <c r="G2165" s="4">
        <v>74.900000000000006</v>
      </c>
      <c r="H2165" s="4">
        <v>49.1</v>
      </c>
      <c r="I2165" s="4">
        <v>1.7</v>
      </c>
      <c r="J2165" s="4">
        <v>6</v>
      </c>
      <c r="K2165" s="4">
        <v>19.899999999999999</v>
      </c>
      <c r="L2165" s="4">
        <v>0</v>
      </c>
      <c r="M2165" s="4">
        <v>0</v>
      </c>
      <c r="N2165" s="5">
        <v>13.7</v>
      </c>
      <c r="O2165" s="5">
        <v>12.7</v>
      </c>
      <c r="P2165" s="5">
        <v>-999</v>
      </c>
      <c r="Q2165" s="5">
        <v>-999</v>
      </c>
      <c r="R2165">
        <v>1.3320000000000001</v>
      </c>
      <c r="S2165" s="34">
        <f>ROUND((0.6105*(EXP((17.273*E2165)/(E2165+237.3))))*(100-H2165)/100,3)</f>
        <v>1.379</v>
      </c>
      <c r="T2165" s="6">
        <f>IF(V2165&lt;V2166,L2165,0)</f>
        <v>0</v>
      </c>
      <c r="U2165" s="6">
        <f>IF(T2165&gt;0,M2165,-999)</f>
        <v>-999</v>
      </c>
      <c r="V2165">
        <v>199707</v>
      </c>
      <c r="W2165">
        <v>1997</v>
      </c>
    </row>
    <row r="2166" spans="1:23" x14ac:dyDescent="0.25">
      <c r="A2166" s="14">
        <v>35633</v>
      </c>
      <c r="B2166" s="3">
        <v>203</v>
      </c>
      <c r="C2166" s="4">
        <v>20.38</v>
      </c>
      <c r="D2166" s="5">
        <v>8</v>
      </c>
      <c r="E2166" s="5">
        <v>15.2</v>
      </c>
      <c r="F2166" s="5">
        <v>3</v>
      </c>
      <c r="G2166" s="4">
        <v>80.599999999999994</v>
      </c>
      <c r="H2166" s="4">
        <v>49.2</v>
      </c>
      <c r="I2166" s="4">
        <v>1.3</v>
      </c>
      <c r="J2166" s="4">
        <v>4.0999999999999996</v>
      </c>
      <c r="K2166" s="4">
        <v>0</v>
      </c>
      <c r="L2166" s="4">
        <v>0</v>
      </c>
      <c r="M2166" s="4">
        <v>0</v>
      </c>
      <c r="N2166" s="5">
        <v>11.4</v>
      </c>
      <c r="O2166" s="5">
        <v>11.5</v>
      </c>
      <c r="P2166" s="5">
        <v>-999</v>
      </c>
      <c r="Q2166" s="5">
        <v>-999</v>
      </c>
      <c r="R2166">
        <v>0.84699999999999998</v>
      </c>
      <c r="S2166" s="34">
        <f>ROUND((0.6105*(EXP((17.273*E2166)/(E2166+237.3))))*(100-H2166)/100,3)</f>
        <v>0.877</v>
      </c>
      <c r="T2166" s="6">
        <f>IF(V2166&lt;V2167,L2166,0)</f>
        <v>0</v>
      </c>
      <c r="U2166" s="6">
        <f>IF(T2166&gt;0,M2166,-999)</f>
        <v>-999</v>
      </c>
      <c r="V2166">
        <v>199707</v>
      </c>
      <c r="W2166">
        <v>1997</v>
      </c>
    </row>
    <row r="2167" spans="1:23" x14ac:dyDescent="0.25">
      <c r="A2167" s="14">
        <v>35634</v>
      </c>
      <c r="B2167" s="3">
        <v>204</v>
      </c>
      <c r="C2167" s="4">
        <v>24.57</v>
      </c>
      <c r="D2167" s="5">
        <v>9.4</v>
      </c>
      <c r="E2167" s="5">
        <v>16</v>
      </c>
      <c r="F2167" s="5">
        <v>2.2000000000000002</v>
      </c>
      <c r="G2167" s="4">
        <v>74.3</v>
      </c>
      <c r="H2167" s="4">
        <v>44.5</v>
      </c>
      <c r="I2167" s="4">
        <v>1.4</v>
      </c>
      <c r="J2167" s="4">
        <v>4.8</v>
      </c>
      <c r="K2167" s="4">
        <v>0</v>
      </c>
      <c r="L2167" s="4">
        <v>0</v>
      </c>
      <c r="M2167" s="4">
        <v>0</v>
      </c>
      <c r="N2167" s="5">
        <v>11.3</v>
      </c>
      <c r="O2167" s="5">
        <v>11.1</v>
      </c>
      <c r="P2167" s="5">
        <v>-999</v>
      </c>
      <c r="Q2167" s="5">
        <v>-999</v>
      </c>
      <c r="R2167">
        <v>0.81</v>
      </c>
      <c r="S2167" s="34">
        <f>ROUND((0.6105*(EXP((17.273*E2167)/(E2167+237.3))))*(100-H2167)/100,3)</f>
        <v>1.0089999999999999</v>
      </c>
      <c r="T2167" s="6">
        <f>IF(V2167&lt;V2168,L2167,0)</f>
        <v>0</v>
      </c>
      <c r="U2167" s="6">
        <f>IF(T2167&gt;0,M2167,-999)</f>
        <v>-999</v>
      </c>
      <c r="V2167">
        <v>199707</v>
      </c>
      <c r="W2167">
        <v>1997</v>
      </c>
    </row>
    <row r="2168" spans="1:23" x14ac:dyDescent="0.25">
      <c r="A2168" s="14">
        <v>35635</v>
      </c>
      <c r="B2168" s="3">
        <v>205</v>
      </c>
      <c r="C2168" s="4">
        <v>22.64</v>
      </c>
      <c r="D2168" s="5">
        <v>8.9</v>
      </c>
      <c r="E2168" s="5">
        <v>16.2</v>
      </c>
      <c r="F2168" s="5">
        <v>2.7</v>
      </c>
      <c r="G2168" s="4">
        <v>74.5</v>
      </c>
      <c r="H2168" s="4">
        <v>37.9</v>
      </c>
      <c r="I2168" s="4">
        <v>1.2</v>
      </c>
      <c r="J2168" s="4">
        <v>4</v>
      </c>
      <c r="K2168" s="4">
        <v>0</v>
      </c>
      <c r="L2168" s="4">
        <v>0</v>
      </c>
      <c r="M2168" s="4">
        <v>0</v>
      </c>
      <c r="N2168" s="5">
        <v>11.4</v>
      </c>
      <c r="O2168" s="5">
        <v>11</v>
      </c>
      <c r="P2168" s="5">
        <v>-999</v>
      </c>
      <c r="Q2168" s="5">
        <v>-999</v>
      </c>
      <c r="R2168">
        <v>0.69599999999999995</v>
      </c>
      <c r="S2168" s="34">
        <f>ROUND((0.6105*(EXP((17.273*E2168)/(E2168+237.3))))*(100-H2168)/100,3)</f>
        <v>1.143</v>
      </c>
      <c r="T2168" s="6">
        <f>IF(V2168&lt;V2169,L2168,0)</f>
        <v>0</v>
      </c>
      <c r="U2168" s="6">
        <f>IF(T2168&gt;0,M2168,-999)</f>
        <v>-999</v>
      </c>
      <c r="V2168">
        <v>199707</v>
      </c>
      <c r="W2168">
        <v>1997</v>
      </c>
    </row>
    <row r="2169" spans="1:23" x14ac:dyDescent="0.25">
      <c r="A2169" s="14">
        <v>35636</v>
      </c>
      <c r="B2169" s="3">
        <v>206</v>
      </c>
      <c r="C2169" s="4">
        <v>11.32</v>
      </c>
      <c r="D2169" s="5">
        <v>8.3000000000000007</v>
      </c>
      <c r="E2169" s="5">
        <v>13</v>
      </c>
      <c r="F2169" s="5">
        <v>3</v>
      </c>
      <c r="G2169" s="4">
        <v>75.5</v>
      </c>
      <c r="H2169" s="4">
        <v>50.2</v>
      </c>
      <c r="I2169" s="4">
        <v>0.8</v>
      </c>
      <c r="J2169" s="4">
        <v>2.2000000000000002</v>
      </c>
      <c r="K2169" s="4">
        <v>0</v>
      </c>
      <c r="L2169" s="4">
        <v>0</v>
      </c>
      <c r="M2169" s="4">
        <v>0</v>
      </c>
      <c r="N2169" s="5">
        <v>12.3</v>
      </c>
      <c r="O2169" s="5">
        <v>12</v>
      </c>
      <c r="P2169" s="5">
        <v>-999</v>
      </c>
      <c r="Q2169" s="5">
        <v>-999</v>
      </c>
      <c r="R2169">
        <v>0.753</v>
      </c>
      <c r="S2169" s="34">
        <f>ROUND((0.6105*(EXP((17.273*E2169)/(E2169+237.3))))*(100-H2169)/100,3)</f>
        <v>0.746</v>
      </c>
      <c r="T2169" s="6">
        <f>IF(V2169&lt;V2170,L2169,0)</f>
        <v>0</v>
      </c>
      <c r="U2169" s="6">
        <f>IF(T2169&gt;0,M2169,-999)</f>
        <v>-999</v>
      </c>
      <c r="V2169">
        <v>199707</v>
      </c>
      <c r="W2169">
        <v>1997</v>
      </c>
    </row>
    <row r="2170" spans="1:23" x14ac:dyDescent="0.25">
      <c r="A2170" s="14">
        <v>35637</v>
      </c>
      <c r="B2170" s="3">
        <v>207</v>
      </c>
      <c r="C2170" s="4">
        <v>20.97</v>
      </c>
      <c r="D2170" s="5">
        <v>9</v>
      </c>
      <c r="E2170" s="5">
        <v>17.5</v>
      </c>
      <c r="F2170" s="5">
        <v>1.6</v>
      </c>
      <c r="G2170" s="4">
        <v>72.2</v>
      </c>
      <c r="H2170" s="4">
        <v>36.299999999999997</v>
      </c>
      <c r="I2170" s="4">
        <v>0.8</v>
      </c>
      <c r="J2170" s="4">
        <v>2.2999999999999998</v>
      </c>
      <c r="K2170" s="4">
        <v>0</v>
      </c>
      <c r="L2170" s="4">
        <v>0</v>
      </c>
      <c r="M2170" s="4">
        <v>0</v>
      </c>
      <c r="N2170" s="5">
        <v>10.9</v>
      </c>
      <c r="O2170" s="5">
        <v>10.8</v>
      </c>
      <c r="P2170" s="5">
        <v>-999</v>
      </c>
      <c r="Q2170" s="5">
        <v>-999</v>
      </c>
      <c r="R2170">
        <v>0.72799999999999998</v>
      </c>
      <c r="S2170" s="34">
        <f>ROUND((0.6105*(EXP((17.273*E2170)/(E2170+237.3))))*(100-H2170)/100,3)</f>
        <v>1.274</v>
      </c>
      <c r="T2170" s="6">
        <f>IF(V2170&lt;V2171,L2170,0)</f>
        <v>0</v>
      </c>
      <c r="U2170" s="6">
        <f>IF(T2170&gt;0,M2170,-999)</f>
        <v>-999</v>
      </c>
      <c r="V2170">
        <v>199707</v>
      </c>
      <c r="W2170">
        <v>1997</v>
      </c>
    </row>
    <row r="2171" spans="1:23" x14ac:dyDescent="0.25">
      <c r="A2171" s="14">
        <v>35638</v>
      </c>
      <c r="B2171" s="3">
        <v>208</v>
      </c>
      <c r="C2171" s="4">
        <v>28.85</v>
      </c>
      <c r="D2171" s="5">
        <v>13.6</v>
      </c>
      <c r="E2171" s="5">
        <v>22</v>
      </c>
      <c r="F2171" s="5">
        <v>3.5</v>
      </c>
      <c r="G2171" s="4">
        <v>56.8</v>
      </c>
      <c r="H2171" s="4">
        <v>24.3</v>
      </c>
      <c r="I2171" s="4">
        <v>1.1000000000000001</v>
      </c>
      <c r="J2171" s="4">
        <v>3.1</v>
      </c>
      <c r="K2171" s="4">
        <v>0</v>
      </c>
      <c r="L2171" s="4">
        <v>0</v>
      </c>
      <c r="M2171" s="4">
        <v>0</v>
      </c>
      <c r="N2171" s="5">
        <v>13</v>
      </c>
      <c r="O2171" s="5">
        <v>11.6</v>
      </c>
      <c r="P2171" s="5">
        <v>-999</v>
      </c>
      <c r="Q2171" s="5">
        <v>-999</v>
      </c>
      <c r="R2171">
        <v>0.64</v>
      </c>
      <c r="S2171" s="34">
        <f>ROUND((0.6105*(EXP((17.273*E2171)/(E2171+237.3))))*(100-H2171)/100,3)</f>
        <v>2.0009999999999999</v>
      </c>
      <c r="T2171" s="6">
        <f>IF(V2171&lt;V2172,L2171,0)</f>
        <v>0</v>
      </c>
      <c r="U2171" s="6">
        <f>IF(T2171&gt;0,M2171,-999)</f>
        <v>-999</v>
      </c>
      <c r="V2171">
        <v>199707</v>
      </c>
      <c r="W2171">
        <v>1997</v>
      </c>
    </row>
    <row r="2172" spans="1:23" x14ac:dyDescent="0.25">
      <c r="A2172" s="14">
        <v>35639</v>
      </c>
      <c r="B2172" s="3">
        <v>209</v>
      </c>
      <c r="C2172" s="4">
        <v>27.95</v>
      </c>
      <c r="D2172" s="5">
        <v>17.2</v>
      </c>
      <c r="E2172" s="5">
        <v>24.3</v>
      </c>
      <c r="F2172" s="5">
        <v>9.8000000000000007</v>
      </c>
      <c r="G2172" s="4">
        <v>48.2</v>
      </c>
      <c r="H2172" s="4">
        <v>26.9</v>
      </c>
      <c r="I2172" s="4">
        <v>1.3</v>
      </c>
      <c r="J2172" s="4">
        <v>3.5</v>
      </c>
      <c r="K2172" s="4">
        <v>0</v>
      </c>
      <c r="L2172" s="4">
        <v>0</v>
      </c>
      <c r="M2172" s="4">
        <v>0</v>
      </c>
      <c r="N2172" s="5">
        <v>15</v>
      </c>
      <c r="O2172" s="5">
        <v>13</v>
      </c>
      <c r="P2172" s="5">
        <v>-999</v>
      </c>
      <c r="Q2172" s="5">
        <v>-999</v>
      </c>
      <c r="R2172">
        <v>0.81599999999999995</v>
      </c>
      <c r="S2172" s="34">
        <f>ROUND((0.6105*(EXP((17.273*E2172)/(E2172+237.3))))*(100-H2172)/100,3)</f>
        <v>2.2200000000000002</v>
      </c>
      <c r="T2172" s="6">
        <f>IF(V2172&lt;V2173,L2172,0)</f>
        <v>0</v>
      </c>
      <c r="U2172" s="6">
        <f>IF(T2172&gt;0,M2172,-999)</f>
        <v>-999</v>
      </c>
      <c r="V2172">
        <v>199707</v>
      </c>
      <c r="W2172">
        <v>1997</v>
      </c>
    </row>
    <row r="2173" spans="1:23" x14ac:dyDescent="0.25">
      <c r="A2173" s="14">
        <v>35640</v>
      </c>
      <c r="B2173" s="3">
        <v>210</v>
      </c>
      <c r="C2173" s="4">
        <v>13.41</v>
      </c>
      <c r="D2173" s="5">
        <v>15.3</v>
      </c>
      <c r="E2173" s="5">
        <v>24.6</v>
      </c>
      <c r="F2173" s="5">
        <v>10.6</v>
      </c>
      <c r="G2173" s="4">
        <v>66.099999999999994</v>
      </c>
      <c r="H2173" s="4">
        <v>26.8</v>
      </c>
      <c r="I2173" s="4">
        <v>1.3</v>
      </c>
      <c r="J2173" s="4">
        <v>4.4000000000000004</v>
      </c>
      <c r="K2173" s="4">
        <v>7.1</v>
      </c>
      <c r="L2173" s="4">
        <v>0</v>
      </c>
      <c r="M2173" s="4">
        <v>0</v>
      </c>
      <c r="N2173" s="5">
        <v>14.2</v>
      </c>
      <c r="O2173" s="5">
        <v>13.2</v>
      </c>
      <c r="P2173" s="5">
        <v>-999</v>
      </c>
      <c r="Q2173" s="5">
        <v>-999</v>
      </c>
      <c r="R2173">
        <v>0.82899999999999996</v>
      </c>
      <c r="S2173" s="34">
        <f>ROUND((0.6105*(EXP((17.273*E2173)/(E2173+237.3))))*(100-H2173)/100,3)</f>
        <v>2.2639999999999998</v>
      </c>
      <c r="T2173" s="6">
        <f>IF(V2173&lt;V2174,L2173,0)</f>
        <v>0</v>
      </c>
      <c r="U2173" s="6">
        <f>IF(T2173&gt;0,M2173,-999)</f>
        <v>-999</v>
      </c>
      <c r="V2173">
        <v>199707</v>
      </c>
      <c r="W2173">
        <v>1997</v>
      </c>
    </row>
    <row r="2174" spans="1:23" x14ac:dyDescent="0.25">
      <c r="A2174" s="14">
        <v>35641</v>
      </c>
      <c r="B2174" s="3">
        <v>211</v>
      </c>
      <c r="C2174" s="4">
        <v>15.24</v>
      </c>
      <c r="D2174" s="5">
        <v>11.7</v>
      </c>
      <c r="E2174" s="5">
        <v>17.899999999999999</v>
      </c>
      <c r="F2174" s="5">
        <v>8.4</v>
      </c>
      <c r="G2174" s="4">
        <v>90.6</v>
      </c>
      <c r="H2174" s="4">
        <v>62.1</v>
      </c>
      <c r="I2174" s="4">
        <v>1.1000000000000001</v>
      </c>
      <c r="J2174" s="4">
        <v>3.2</v>
      </c>
      <c r="K2174" s="4">
        <v>26.9</v>
      </c>
      <c r="L2174" s="4">
        <v>0</v>
      </c>
      <c r="M2174" s="4">
        <v>0</v>
      </c>
      <c r="N2174" s="5">
        <v>14.7</v>
      </c>
      <c r="O2174" s="5">
        <v>13.5</v>
      </c>
      <c r="P2174" s="5">
        <v>-999</v>
      </c>
      <c r="Q2174" s="5">
        <v>-999</v>
      </c>
      <c r="R2174">
        <v>1.2709999999999999</v>
      </c>
      <c r="S2174" s="34">
        <f>ROUND((0.6105*(EXP((17.273*E2174)/(E2174+237.3))))*(100-H2174)/100,3)</f>
        <v>0.77700000000000002</v>
      </c>
      <c r="T2174" s="6">
        <f>IF(V2174&lt;V2175,L2174,0)</f>
        <v>0</v>
      </c>
      <c r="U2174" s="6">
        <f>IF(T2174&gt;0,M2174,-999)</f>
        <v>-999</v>
      </c>
      <c r="V2174">
        <v>199707</v>
      </c>
      <c r="W2174">
        <v>1997</v>
      </c>
    </row>
    <row r="2175" spans="1:23" x14ac:dyDescent="0.25">
      <c r="A2175" s="14">
        <v>35642</v>
      </c>
      <c r="B2175" s="3">
        <v>212</v>
      </c>
      <c r="C2175" s="4">
        <v>25.97</v>
      </c>
      <c r="D2175" s="5">
        <v>13.7</v>
      </c>
      <c r="E2175" s="5">
        <v>20.5</v>
      </c>
      <c r="F2175" s="5">
        <v>6.5</v>
      </c>
      <c r="G2175" s="4">
        <v>70.599999999999994</v>
      </c>
      <c r="H2175" s="4">
        <v>41</v>
      </c>
      <c r="I2175" s="4">
        <v>1.2</v>
      </c>
      <c r="J2175" s="4">
        <v>3.6</v>
      </c>
      <c r="K2175" s="4">
        <v>0</v>
      </c>
      <c r="L2175" s="4">
        <v>0</v>
      </c>
      <c r="M2175" s="4">
        <v>0</v>
      </c>
      <c r="N2175" s="5">
        <v>14.6</v>
      </c>
      <c r="O2175" s="5">
        <v>13.6</v>
      </c>
      <c r="P2175" s="5">
        <v>-999</v>
      </c>
      <c r="Q2175" s="5">
        <v>-999</v>
      </c>
      <c r="R2175">
        <v>0.98499999999999999</v>
      </c>
      <c r="S2175" s="34">
        <f>ROUND((0.6105*(EXP((17.273*E2175)/(E2175+237.3))))*(100-H2175)/100,3)</f>
        <v>1.423</v>
      </c>
      <c r="T2175" s="6">
        <f>IF(V2175&lt;V2176,L2175,0)</f>
        <v>0</v>
      </c>
      <c r="U2175" s="6">
        <f>IF(T2175&gt;0,M2175,-999)</f>
        <v>-999</v>
      </c>
      <c r="V2175">
        <v>199707</v>
      </c>
      <c r="W2175">
        <v>1997</v>
      </c>
    </row>
    <row r="2176" spans="1:23" x14ac:dyDescent="0.25">
      <c r="A2176" s="14">
        <v>35643</v>
      </c>
      <c r="B2176" s="3">
        <v>213</v>
      </c>
      <c r="C2176" s="4">
        <v>25.28</v>
      </c>
      <c r="D2176" s="5">
        <v>13.8</v>
      </c>
      <c r="E2176" s="5">
        <v>21.7</v>
      </c>
      <c r="F2176" s="5">
        <v>6.3</v>
      </c>
      <c r="G2176" s="4">
        <v>59.7</v>
      </c>
      <c r="H2176" s="4">
        <v>32.700000000000003</v>
      </c>
      <c r="I2176" s="4">
        <v>1</v>
      </c>
      <c r="J2176" s="4">
        <v>3</v>
      </c>
      <c r="K2176" s="4">
        <v>0</v>
      </c>
      <c r="L2176" s="4">
        <v>0</v>
      </c>
      <c r="M2176" s="4">
        <v>0</v>
      </c>
      <c r="N2176" s="5">
        <v>14.8</v>
      </c>
      <c r="O2176" s="5">
        <v>13.7</v>
      </c>
      <c r="P2176" s="5">
        <v>-999</v>
      </c>
      <c r="Q2176" s="5">
        <v>-999</v>
      </c>
      <c r="R2176">
        <v>0.85099999999999998</v>
      </c>
      <c r="S2176" s="34">
        <f>ROUND((0.6105*(EXP((17.273*E2176)/(E2176+237.3))))*(100-H2176)/100,3)</f>
        <v>1.7470000000000001</v>
      </c>
      <c r="T2176" s="6">
        <f>IF(V2176&lt;V2177,L2176,0)</f>
        <v>0</v>
      </c>
      <c r="U2176" s="6">
        <f>IF(T2176&gt;0,M2176,-999)</f>
        <v>-999</v>
      </c>
      <c r="V2176">
        <v>199708</v>
      </c>
      <c r="W2176">
        <v>1997</v>
      </c>
    </row>
    <row r="2177" spans="1:23" x14ac:dyDescent="0.25">
      <c r="A2177" s="14">
        <v>35644</v>
      </c>
      <c r="B2177" s="3">
        <v>214</v>
      </c>
      <c r="C2177" s="4">
        <v>21.31</v>
      </c>
      <c r="D2177" s="5">
        <v>13.6</v>
      </c>
      <c r="E2177" s="5">
        <v>19.600000000000001</v>
      </c>
      <c r="F2177" s="5">
        <v>8.6999999999999993</v>
      </c>
      <c r="G2177" s="4">
        <v>72.3</v>
      </c>
      <c r="H2177" s="4">
        <v>51.7</v>
      </c>
      <c r="I2177" s="4">
        <v>1.2</v>
      </c>
      <c r="J2177" s="4">
        <v>4.3</v>
      </c>
      <c r="K2177" s="4">
        <v>0</v>
      </c>
      <c r="L2177" s="4">
        <v>0</v>
      </c>
      <c r="M2177" s="4">
        <v>0</v>
      </c>
      <c r="N2177" s="5">
        <v>15.1</v>
      </c>
      <c r="O2177" s="5">
        <v>14.1</v>
      </c>
      <c r="P2177" s="5">
        <v>-999</v>
      </c>
      <c r="Q2177" s="5">
        <v>-999</v>
      </c>
      <c r="R2177">
        <v>1.1759999999999999</v>
      </c>
      <c r="S2177" s="34">
        <f>ROUND((0.6105*(EXP((17.273*E2177)/(E2177+237.3))))*(100-H2177)/100,3)</f>
        <v>1.101</v>
      </c>
      <c r="T2177" s="6">
        <f>IF(V2177&lt;V2178,L2177,0)</f>
        <v>0</v>
      </c>
      <c r="U2177" s="6">
        <f>IF(T2177&gt;0,M2177,-999)</f>
        <v>-999</v>
      </c>
      <c r="V2177">
        <v>199708</v>
      </c>
      <c r="W2177">
        <v>1997</v>
      </c>
    </row>
    <row r="2178" spans="1:23" x14ac:dyDescent="0.25">
      <c r="A2178" s="14">
        <v>35645</v>
      </c>
      <c r="B2178" s="3">
        <v>215</v>
      </c>
      <c r="C2178" s="4">
        <v>22.82</v>
      </c>
      <c r="D2178" s="5">
        <v>18</v>
      </c>
      <c r="E2178" s="5">
        <v>23.8</v>
      </c>
      <c r="F2178" s="5">
        <v>9.5</v>
      </c>
      <c r="G2178" s="4">
        <v>53.7</v>
      </c>
      <c r="H2178" s="4">
        <v>30.2</v>
      </c>
      <c r="I2178" s="4">
        <v>1.8</v>
      </c>
      <c r="J2178" s="4">
        <v>3.9</v>
      </c>
      <c r="K2178" s="4">
        <v>7.9</v>
      </c>
      <c r="L2178" s="4">
        <v>0</v>
      </c>
      <c r="M2178" s="4">
        <v>0</v>
      </c>
      <c r="N2178" s="5">
        <v>16</v>
      </c>
      <c r="O2178" s="5">
        <v>14.4</v>
      </c>
      <c r="P2178" s="5">
        <v>-999</v>
      </c>
      <c r="Q2178" s="5">
        <v>-999</v>
      </c>
      <c r="R2178">
        <v>0.89100000000000001</v>
      </c>
      <c r="S2178" s="34">
        <f>ROUND((0.6105*(EXP((17.273*E2178)/(E2178+237.3))))*(100-H2178)/100,3)</f>
        <v>2.0569999999999999</v>
      </c>
      <c r="T2178" s="6">
        <f>IF(V2178&lt;V2179,L2178,0)</f>
        <v>0</v>
      </c>
      <c r="U2178" s="6">
        <f>IF(T2178&gt;0,M2178,-999)</f>
        <v>-999</v>
      </c>
      <c r="V2178">
        <v>199708</v>
      </c>
      <c r="W2178">
        <v>1997</v>
      </c>
    </row>
    <row r="2179" spans="1:23" x14ac:dyDescent="0.25">
      <c r="A2179" s="14">
        <v>35646</v>
      </c>
      <c r="B2179" s="3">
        <v>216</v>
      </c>
      <c r="C2179" s="4">
        <v>26.51</v>
      </c>
      <c r="D2179" s="5">
        <v>20.3</v>
      </c>
      <c r="E2179" s="5">
        <v>27.7</v>
      </c>
      <c r="F2179" s="5">
        <v>12</v>
      </c>
      <c r="G2179" s="4">
        <v>51.5</v>
      </c>
      <c r="H2179" s="4">
        <v>24.9</v>
      </c>
      <c r="I2179" s="4">
        <v>1.1000000000000001</v>
      </c>
      <c r="J2179" s="4">
        <v>3.4</v>
      </c>
      <c r="K2179" s="4">
        <v>0</v>
      </c>
      <c r="L2179" s="4">
        <v>0</v>
      </c>
      <c r="M2179" s="4">
        <v>0</v>
      </c>
      <c r="N2179" s="5">
        <v>17.600000000000001</v>
      </c>
      <c r="O2179" s="5">
        <v>15.5</v>
      </c>
      <c r="P2179" s="5">
        <v>-999</v>
      </c>
      <c r="Q2179" s="5">
        <v>-999</v>
      </c>
      <c r="R2179">
        <v>0.92500000000000004</v>
      </c>
      <c r="S2179" s="34">
        <f>ROUND((0.6105*(EXP((17.273*E2179)/(E2179+237.3))))*(100-H2179)/100,3)</f>
        <v>2.7890000000000001</v>
      </c>
      <c r="T2179" s="6">
        <f>IF(V2179&lt;V2180,L2179,0)</f>
        <v>0</v>
      </c>
      <c r="U2179" s="6">
        <f>IF(T2179&gt;0,M2179,-999)</f>
        <v>-999</v>
      </c>
      <c r="V2179">
        <v>199708</v>
      </c>
      <c r="W2179">
        <v>1997</v>
      </c>
    </row>
    <row r="2180" spans="1:23" x14ac:dyDescent="0.25">
      <c r="A2180" s="14">
        <v>35647</v>
      </c>
      <c r="B2180" s="3">
        <v>217</v>
      </c>
      <c r="C2180" s="4">
        <v>25.31</v>
      </c>
      <c r="D2180" s="5">
        <v>20.5</v>
      </c>
      <c r="E2180" s="5">
        <v>27.7</v>
      </c>
      <c r="F2180" s="5">
        <v>13.5</v>
      </c>
      <c r="G2180" s="4">
        <v>49.1</v>
      </c>
      <c r="H2180" s="4">
        <v>17.5</v>
      </c>
      <c r="I2180" s="4">
        <v>1.3</v>
      </c>
      <c r="J2180" s="4">
        <v>3.1</v>
      </c>
      <c r="K2180" s="4">
        <v>0</v>
      </c>
      <c r="L2180" s="4">
        <v>0</v>
      </c>
      <c r="M2180" s="4">
        <v>0</v>
      </c>
      <c r="N2180" s="5">
        <v>21.1</v>
      </c>
      <c r="O2180" s="5">
        <v>17.100000000000001</v>
      </c>
      <c r="P2180" s="5">
        <v>-999</v>
      </c>
      <c r="Q2180" s="5">
        <v>-999</v>
      </c>
      <c r="R2180">
        <v>0.65100000000000002</v>
      </c>
      <c r="S2180" s="34">
        <f>ROUND((0.6105*(EXP((17.273*E2180)/(E2180+237.3))))*(100-H2180)/100,3)</f>
        <v>3.0640000000000001</v>
      </c>
      <c r="T2180" s="6">
        <f>IF(V2180&lt;V2181,L2180,0)</f>
        <v>0</v>
      </c>
      <c r="U2180" s="6">
        <f>IF(T2180&gt;0,M2180,-999)</f>
        <v>-999</v>
      </c>
      <c r="V2180">
        <v>199708</v>
      </c>
      <c r="W2180">
        <v>1997</v>
      </c>
    </row>
    <row r="2181" spans="1:23" x14ac:dyDescent="0.25">
      <c r="A2181" s="14">
        <v>35648</v>
      </c>
      <c r="B2181" s="3">
        <v>218</v>
      </c>
      <c r="C2181" s="4">
        <v>18.21</v>
      </c>
      <c r="D2181" s="5">
        <v>18.2</v>
      </c>
      <c r="E2181" s="5">
        <v>26.8</v>
      </c>
      <c r="F2181" s="5">
        <v>9.6999999999999993</v>
      </c>
      <c r="G2181" s="4">
        <v>63.9</v>
      </c>
      <c r="H2181" s="4">
        <v>33.700000000000003</v>
      </c>
      <c r="I2181" s="4">
        <v>1.5</v>
      </c>
      <c r="J2181" s="4">
        <v>7.1</v>
      </c>
      <c r="K2181" s="4">
        <v>0.8</v>
      </c>
      <c r="L2181" s="4">
        <v>0</v>
      </c>
      <c r="M2181" s="4">
        <v>0</v>
      </c>
      <c r="N2181" s="5">
        <v>17.7</v>
      </c>
      <c r="O2181" s="5">
        <v>16.100000000000001</v>
      </c>
      <c r="P2181" s="5">
        <v>-999</v>
      </c>
      <c r="Q2181" s="5">
        <v>-999</v>
      </c>
      <c r="R2181">
        <v>1.1870000000000001</v>
      </c>
      <c r="S2181" s="34">
        <f>ROUND((0.6105*(EXP((17.273*E2181)/(E2181+237.3))))*(100-H2181)/100,3)</f>
        <v>2.3359999999999999</v>
      </c>
      <c r="T2181" s="6">
        <f>IF(V2181&lt;V2182,L2181,0)</f>
        <v>0</v>
      </c>
      <c r="U2181" s="6">
        <f>IF(T2181&gt;0,M2181,-999)</f>
        <v>-999</v>
      </c>
      <c r="V2181">
        <v>199708</v>
      </c>
      <c r="W2181">
        <v>1997</v>
      </c>
    </row>
    <row r="2182" spans="1:23" x14ac:dyDescent="0.25">
      <c r="A2182" s="14">
        <v>35649</v>
      </c>
      <c r="B2182" s="3">
        <v>219</v>
      </c>
      <c r="C2182" s="4">
        <v>17.57</v>
      </c>
      <c r="D2182" s="5">
        <v>12.2</v>
      </c>
      <c r="E2182" s="5">
        <v>19</v>
      </c>
      <c r="F2182" s="5">
        <v>6.2</v>
      </c>
      <c r="G2182" s="4">
        <v>73.5</v>
      </c>
      <c r="H2182" s="4">
        <v>47.6</v>
      </c>
      <c r="I2182" s="4">
        <v>1.3</v>
      </c>
      <c r="J2182" s="4">
        <v>4.8</v>
      </c>
      <c r="K2182" s="4">
        <v>1.5</v>
      </c>
      <c r="L2182" s="4">
        <v>0</v>
      </c>
      <c r="M2182" s="4">
        <v>0</v>
      </c>
      <c r="N2182" s="5">
        <v>13.8</v>
      </c>
      <c r="O2182" s="5">
        <v>14.4</v>
      </c>
      <c r="P2182" s="5">
        <v>-999</v>
      </c>
      <c r="Q2182" s="5">
        <v>-999</v>
      </c>
      <c r="R2182">
        <v>1.0469999999999999</v>
      </c>
      <c r="S2182" s="34">
        <f>ROUND((0.6105*(EXP((17.273*E2182)/(E2182+237.3))))*(100-H2182)/100,3)</f>
        <v>1.151</v>
      </c>
      <c r="T2182" s="6">
        <f>IF(V2182&lt;V2183,L2182,0)</f>
        <v>0</v>
      </c>
      <c r="U2182" s="6">
        <f>IF(T2182&gt;0,M2182,-999)</f>
        <v>-999</v>
      </c>
      <c r="V2182">
        <v>199708</v>
      </c>
      <c r="W2182">
        <v>1997</v>
      </c>
    </row>
    <row r="2183" spans="1:23" x14ac:dyDescent="0.25">
      <c r="A2183" s="14">
        <v>35650</v>
      </c>
      <c r="B2183" s="3">
        <v>220</v>
      </c>
      <c r="C2183" s="4">
        <v>8.84</v>
      </c>
      <c r="D2183" s="5">
        <v>6.3</v>
      </c>
      <c r="E2183" s="5">
        <v>11.4</v>
      </c>
      <c r="F2183" s="5">
        <v>2.7</v>
      </c>
      <c r="G2183" s="4">
        <v>90</v>
      </c>
      <c r="H2183" s="4">
        <v>66.3</v>
      </c>
      <c r="I2183" s="4">
        <v>1</v>
      </c>
      <c r="J2183" s="4">
        <v>4.7</v>
      </c>
      <c r="K2183" s="4">
        <v>2.2999999999999998</v>
      </c>
      <c r="L2183" s="4">
        <v>0</v>
      </c>
      <c r="M2183" s="4">
        <v>0</v>
      </c>
      <c r="N2183" s="5">
        <v>9.5</v>
      </c>
      <c r="O2183" s="5">
        <v>11.9</v>
      </c>
      <c r="P2183" s="5">
        <v>-999</v>
      </c>
      <c r="Q2183" s="5">
        <v>-999</v>
      </c>
      <c r="R2183">
        <v>0.89500000000000002</v>
      </c>
      <c r="S2183" s="34">
        <f>ROUND((0.6105*(EXP((17.273*E2183)/(E2183+237.3))))*(100-H2183)/100,3)</f>
        <v>0.45400000000000001</v>
      </c>
      <c r="T2183" s="6">
        <f>IF(V2183&lt;V2184,L2183,0)</f>
        <v>0</v>
      </c>
      <c r="U2183" s="6">
        <f>IF(T2183&gt;0,M2183,-999)</f>
        <v>-999</v>
      </c>
      <c r="V2183">
        <v>199708</v>
      </c>
      <c r="W2183">
        <v>1997</v>
      </c>
    </row>
    <row r="2184" spans="1:23" x14ac:dyDescent="0.25">
      <c r="A2184" s="14">
        <v>35651</v>
      </c>
      <c r="B2184" s="3">
        <v>221</v>
      </c>
      <c r="C2184" s="4">
        <v>16.940000000000001</v>
      </c>
      <c r="D2184" s="5">
        <v>10</v>
      </c>
      <c r="E2184" s="5">
        <v>16.8</v>
      </c>
      <c r="F2184" s="5">
        <v>4.8</v>
      </c>
      <c r="G2184" s="4">
        <v>76.599999999999994</v>
      </c>
      <c r="H2184" s="4">
        <v>44.1</v>
      </c>
      <c r="I2184" s="4">
        <v>1</v>
      </c>
      <c r="J2184" s="4">
        <v>4.4000000000000004</v>
      </c>
      <c r="K2184" s="4">
        <v>0</v>
      </c>
      <c r="L2184" s="4">
        <v>0</v>
      </c>
      <c r="M2184" s="4">
        <v>0</v>
      </c>
      <c r="N2184" s="5">
        <v>10.5</v>
      </c>
      <c r="O2184" s="5">
        <v>11.3</v>
      </c>
      <c r="P2184" s="5">
        <v>-999</v>
      </c>
      <c r="Q2184" s="5">
        <v>-999</v>
      </c>
      <c r="R2184">
        <v>0.84199999999999997</v>
      </c>
      <c r="S2184" s="34">
        <f>ROUND((0.6105*(EXP((17.273*E2184)/(E2184+237.3))))*(100-H2184)/100,3)</f>
        <v>1.069</v>
      </c>
      <c r="T2184" s="6">
        <f>IF(V2184&lt;V2185,L2184,0)</f>
        <v>0</v>
      </c>
      <c r="U2184" s="6">
        <f>IF(T2184&gt;0,M2184,-999)</f>
        <v>-999</v>
      </c>
      <c r="V2184">
        <v>199708</v>
      </c>
      <c r="W2184">
        <v>1997</v>
      </c>
    </row>
    <row r="2185" spans="1:23" x14ac:dyDescent="0.25">
      <c r="A2185" s="14">
        <v>35652</v>
      </c>
      <c r="B2185" s="3">
        <v>222</v>
      </c>
      <c r="C2185" s="4">
        <v>26.07</v>
      </c>
      <c r="D2185" s="5">
        <v>12.8</v>
      </c>
      <c r="E2185" s="5">
        <v>19.8</v>
      </c>
      <c r="F2185" s="5">
        <v>3.5</v>
      </c>
      <c r="G2185" s="4">
        <v>58.1</v>
      </c>
      <c r="H2185" s="4">
        <v>26.4</v>
      </c>
      <c r="I2185" s="4">
        <v>1</v>
      </c>
      <c r="J2185" s="4">
        <v>3</v>
      </c>
      <c r="K2185" s="4">
        <v>0</v>
      </c>
      <c r="L2185" s="4">
        <v>0</v>
      </c>
      <c r="M2185" s="4">
        <v>0</v>
      </c>
      <c r="N2185" s="5">
        <v>12.2</v>
      </c>
      <c r="O2185" s="5">
        <v>11.7</v>
      </c>
      <c r="P2185" s="5">
        <v>-999</v>
      </c>
      <c r="Q2185" s="5">
        <v>-999</v>
      </c>
      <c r="R2185">
        <v>0.60899999999999999</v>
      </c>
      <c r="S2185" s="34">
        <f>ROUND((0.6105*(EXP((17.273*E2185)/(E2185+237.3))))*(100-H2185)/100,3)</f>
        <v>1.6990000000000001</v>
      </c>
      <c r="T2185" s="6">
        <f>IF(V2185&lt;V2186,L2185,0)</f>
        <v>0</v>
      </c>
      <c r="U2185" s="6">
        <f>IF(T2185&gt;0,M2185,-999)</f>
        <v>-999</v>
      </c>
      <c r="V2185">
        <v>199708</v>
      </c>
      <c r="W2185">
        <v>1997</v>
      </c>
    </row>
    <row r="2186" spans="1:23" x14ac:dyDescent="0.25">
      <c r="A2186" s="14">
        <v>35653</v>
      </c>
      <c r="B2186" s="3">
        <v>223</v>
      </c>
      <c r="C2186" s="4">
        <v>25.26</v>
      </c>
      <c r="D2186" s="5">
        <v>15.6</v>
      </c>
      <c r="E2186" s="5">
        <v>22.8</v>
      </c>
      <c r="F2186" s="5">
        <v>8.9</v>
      </c>
      <c r="G2186" s="4">
        <v>51</v>
      </c>
      <c r="H2186" s="4">
        <v>26</v>
      </c>
      <c r="I2186" s="4">
        <v>1</v>
      </c>
      <c r="J2186" s="4">
        <v>3.2</v>
      </c>
      <c r="K2186" s="4">
        <v>0</v>
      </c>
      <c r="L2186" s="4">
        <v>0</v>
      </c>
      <c r="M2186" s="4">
        <v>0</v>
      </c>
      <c r="N2186" s="5">
        <v>13.8</v>
      </c>
      <c r="O2186" s="5">
        <v>12.7</v>
      </c>
      <c r="P2186" s="5">
        <v>-999</v>
      </c>
      <c r="Q2186" s="5">
        <v>-999</v>
      </c>
      <c r="R2186">
        <v>0.72099999999999997</v>
      </c>
      <c r="S2186" s="34">
        <f>ROUND((0.6105*(EXP((17.273*E2186)/(E2186+237.3))))*(100-H2186)/100,3)</f>
        <v>2.0529999999999999</v>
      </c>
      <c r="T2186" s="6">
        <f>IF(V2186&lt;V2187,L2186,0)</f>
        <v>0</v>
      </c>
      <c r="U2186" s="6">
        <f>IF(T2186&gt;0,M2186,-999)</f>
        <v>-999</v>
      </c>
      <c r="V2186">
        <v>199708</v>
      </c>
      <c r="W2186">
        <v>1997</v>
      </c>
    </row>
    <row r="2187" spans="1:23" x14ac:dyDescent="0.25">
      <c r="A2187" s="14">
        <v>35654</v>
      </c>
      <c r="B2187" s="3">
        <v>224</v>
      </c>
      <c r="C2187" s="4">
        <v>19.79</v>
      </c>
      <c r="D2187" s="5">
        <v>16.399999999999999</v>
      </c>
      <c r="E2187" s="5">
        <v>23.7</v>
      </c>
      <c r="F2187" s="5">
        <v>9.6</v>
      </c>
      <c r="G2187" s="4">
        <v>54</v>
      </c>
      <c r="H2187" s="4">
        <v>34.799999999999997</v>
      </c>
      <c r="I2187" s="4">
        <v>0.9</v>
      </c>
      <c r="J2187" s="4">
        <v>2.9</v>
      </c>
      <c r="K2187" s="4">
        <v>0</v>
      </c>
      <c r="L2187" s="4">
        <v>0</v>
      </c>
      <c r="M2187" s="4">
        <v>0</v>
      </c>
      <c r="N2187" s="5">
        <v>14.9</v>
      </c>
      <c r="O2187" s="5">
        <v>13.4</v>
      </c>
      <c r="P2187" s="5">
        <v>-999</v>
      </c>
      <c r="Q2187" s="5">
        <v>-999</v>
      </c>
      <c r="R2187">
        <v>1.02</v>
      </c>
      <c r="S2187" s="34">
        <f>ROUND((0.6105*(EXP((17.273*E2187)/(E2187+237.3))))*(100-H2187)/100,3)</f>
        <v>1.91</v>
      </c>
      <c r="T2187" s="6">
        <f>IF(V2187&lt;V2188,L2187,0)</f>
        <v>0</v>
      </c>
      <c r="U2187" s="6">
        <f>IF(T2187&gt;0,M2187,-999)</f>
        <v>-999</v>
      </c>
      <c r="V2187">
        <v>199708</v>
      </c>
      <c r="W2187">
        <v>1997</v>
      </c>
    </row>
    <row r="2188" spans="1:23" x14ac:dyDescent="0.25">
      <c r="A2188" s="14">
        <v>35655</v>
      </c>
      <c r="B2188" s="3">
        <v>225</v>
      </c>
      <c r="C2188" s="4">
        <v>19.8</v>
      </c>
      <c r="D2188" s="5">
        <v>16.2</v>
      </c>
      <c r="E2188" s="5">
        <v>22.7</v>
      </c>
      <c r="F2188" s="5">
        <v>11</v>
      </c>
      <c r="G2188" s="4">
        <v>61.8</v>
      </c>
      <c r="H2188" s="4">
        <v>38.9</v>
      </c>
      <c r="I2188" s="4">
        <v>0.9</v>
      </c>
      <c r="J2188" s="4">
        <v>3.7</v>
      </c>
      <c r="K2188" s="4">
        <v>0</v>
      </c>
      <c r="L2188" s="4">
        <v>0</v>
      </c>
      <c r="M2188" s="4">
        <v>0</v>
      </c>
      <c r="N2188" s="5">
        <v>16.2</v>
      </c>
      <c r="O2188" s="5">
        <v>14.2</v>
      </c>
      <c r="P2188" s="5">
        <v>-999</v>
      </c>
      <c r="Q2188" s="5">
        <v>-999</v>
      </c>
      <c r="R2188">
        <v>1.071</v>
      </c>
      <c r="S2188" s="34">
        <f>ROUND((0.6105*(EXP((17.273*E2188)/(E2188+237.3))))*(100-H2188)/100,3)</f>
        <v>1.6850000000000001</v>
      </c>
      <c r="T2188" s="6">
        <f>IF(V2188&lt;V2189,L2188,0)</f>
        <v>0</v>
      </c>
      <c r="U2188" s="6">
        <f>IF(T2188&gt;0,M2188,-999)</f>
        <v>-999</v>
      </c>
      <c r="V2188">
        <v>199708</v>
      </c>
      <c r="W2188">
        <v>1997</v>
      </c>
    </row>
    <row r="2189" spans="1:23" x14ac:dyDescent="0.25">
      <c r="A2189" s="14">
        <v>35656</v>
      </c>
      <c r="B2189" s="3">
        <v>226</v>
      </c>
      <c r="C2189" s="4">
        <v>23.22</v>
      </c>
      <c r="D2189" s="5">
        <v>16.899999999999999</v>
      </c>
      <c r="E2189" s="5">
        <v>23.7</v>
      </c>
      <c r="F2189" s="5">
        <v>11.6</v>
      </c>
      <c r="G2189" s="4">
        <v>56.8</v>
      </c>
      <c r="H2189" s="4">
        <v>35.700000000000003</v>
      </c>
      <c r="I2189" s="4">
        <v>1.4</v>
      </c>
      <c r="J2189" s="4">
        <v>4.9000000000000004</v>
      </c>
      <c r="K2189" s="4">
        <v>0</v>
      </c>
      <c r="L2189" s="4">
        <v>0</v>
      </c>
      <c r="M2189" s="4">
        <v>0</v>
      </c>
      <c r="N2189" s="5">
        <v>16.100000000000001</v>
      </c>
      <c r="O2189" s="5">
        <v>14.6</v>
      </c>
      <c r="P2189" s="5">
        <v>-999</v>
      </c>
      <c r="Q2189" s="5">
        <v>-999</v>
      </c>
      <c r="R2189">
        <v>1.0449999999999999</v>
      </c>
      <c r="S2189" s="34">
        <f>ROUND((0.6105*(EXP((17.273*E2189)/(E2189+237.3))))*(100-H2189)/100,3)</f>
        <v>1.8839999999999999</v>
      </c>
      <c r="T2189" s="6">
        <f>IF(V2189&lt;V2190,L2189,0)</f>
        <v>0</v>
      </c>
      <c r="U2189" s="6">
        <f>IF(T2189&gt;0,M2189,-999)</f>
        <v>-999</v>
      </c>
      <c r="V2189">
        <v>199708</v>
      </c>
      <c r="W2189">
        <v>1997</v>
      </c>
    </row>
    <row r="2190" spans="1:23" x14ac:dyDescent="0.25">
      <c r="A2190" s="14">
        <v>35657</v>
      </c>
      <c r="B2190" s="3">
        <v>227</v>
      </c>
      <c r="C2190" s="4">
        <v>16.489999999999998</v>
      </c>
      <c r="D2190" s="5">
        <v>11</v>
      </c>
      <c r="E2190" s="5">
        <v>16.100000000000001</v>
      </c>
      <c r="F2190" s="5">
        <v>5.4</v>
      </c>
      <c r="G2190" s="4">
        <v>65.599999999999994</v>
      </c>
      <c r="H2190" s="4">
        <v>46.7</v>
      </c>
      <c r="I2190" s="4">
        <v>1.2</v>
      </c>
      <c r="J2190" s="4">
        <v>4.7</v>
      </c>
      <c r="K2190" s="4">
        <v>0</v>
      </c>
      <c r="L2190" s="4">
        <v>0</v>
      </c>
      <c r="M2190" s="4">
        <v>0</v>
      </c>
      <c r="N2190" s="5">
        <v>13.4</v>
      </c>
      <c r="O2190" s="5">
        <v>13.4</v>
      </c>
      <c r="P2190" s="5">
        <v>-999</v>
      </c>
      <c r="Q2190" s="5">
        <v>-999</v>
      </c>
      <c r="R2190">
        <v>0.85499999999999998</v>
      </c>
      <c r="S2190" s="34">
        <f>ROUND((0.6105*(EXP((17.273*E2190)/(E2190+237.3))))*(100-H2190)/100,3)</f>
        <v>0.97499999999999998</v>
      </c>
      <c r="T2190" s="6">
        <f>IF(V2190&lt;V2191,L2190,0)</f>
        <v>0</v>
      </c>
      <c r="U2190" s="6">
        <f>IF(T2190&gt;0,M2190,-999)</f>
        <v>-999</v>
      </c>
      <c r="V2190">
        <v>199708</v>
      </c>
      <c r="W2190">
        <v>1997</v>
      </c>
    </row>
    <row r="2191" spans="1:23" x14ac:dyDescent="0.25">
      <c r="A2191" s="14">
        <v>35658</v>
      </c>
      <c r="B2191" s="3">
        <v>228</v>
      </c>
      <c r="C2191" s="4">
        <v>8.84</v>
      </c>
      <c r="D2191" s="5">
        <v>11</v>
      </c>
      <c r="E2191" s="5">
        <v>15.8</v>
      </c>
      <c r="F2191" s="5">
        <v>6.9</v>
      </c>
      <c r="G2191" s="4">
        <v>69.099999999999994</v>
      </c>
      <c r="H2191" s="4">
        <v>48.4</v>
      </c>
      <c r="I2191" s="4">
        <v>1</v>
      </c>
      <c r="J2191" s="4">
        <v>3</v>
      </c>
      <c r="K2191" s="4">
        <v>0</v>
      </c>
      <c r="L2191" s="4">
        <v>0</v>
      </c>
      <c r="M2191" s="4">
        <v>0</v>
      </c>
      <c r="N2191" s="5">
        <v>12.6</v>
      </c>
      <c r="O2191" s="5">
        <v>12.9</v>
      </c>
      <c r="P2191" s="5">
        <v>-999</v>
      </c>
      <c r="Q2191" s="5">
        <v>-999</v>
      </c>
      <c r="R2191">
        <v>0.86699999999999999</v>
      </c>
      <c r="S2191" s="34">
        <f>ROUND((0.6105*(EXP((17.273*E2191)/(E2191+237.3))))*(100-H2191)/100,3)</f>
        <v>0.92600000000000005</v>
      </c>
      <c r="T2191" s="6">
        <f>IF(V2191&lt;V2192,L2191,0)</f>
        <v>0</v>
      </c>
      <c r="U2191" s="6">
        <f>IF(T2191&gt;0,M2191,-999)</f>
        <v>-999</v>
      </c>
      <c r="V2191">
        <v>199708</v>
      </c>
      <c r="W2191">
        <v>1997</v>
      </c>
    </row>
    <row r="2192" spans="1:23" x14ac:dyDescent="0.25">
      <c r="A2192" s="14">
        <v>35659</v>
      </c>
      <c r="B2192" s="3">
        <v>229</v>
      </c>
      <c r="C2192" s="4">
        <v>13.9</v>
      </c>
      <c r="D2192" s="5">
        <v>11.2</v>
      </c>
      <c r="E2192" s="5">
        <v>19.5</v>
      </c>
      <c r="F2192" s="5">
        <v>5.2</v>
      </c>
      <c r="G2192" s="4">
        <v>75.599999999999994</v>
      </c>
      <c r="H2192" s="4">
        <v>35.799999999999997</v>
      </c>
      <c r="I2192" s="4">
        <v>0.7</v>
      </c>
      <c r="J2192" s="4">
        <v>3.3</v>
      </c>
      <c r="K2192" s="4">
        <v>0</v>
      </c>
      <c r="L2192" s="4">
        <v>0</v>
      </c>
      <c r="M2192" s="4">
        <v>0</v>
      </c>
      <c r="N2192" s="5">
        <v>11.8</v>
      </c>
      <c r="O2192" s="5">
        <v>12.1</v>
      </c>
      <c r="P2192" s="5">
        <v>-999</v>
      </c>
      <c r="Q2192" s="5">
        <v>-999</v>
      </c>
      <c r="R2192">
        <v>0.81</v>
      </c>
      <c r="S2192" s="34">
        <f>ROUND((0.6105*(EXP((17.273*E2192)/(E2192+237.3))))*(100-H2192)/100,3)</f>
        <v>1.4550000000000001</v>
      </c>
      <c r="T2192" s="6">
        <f>IF(V2192&lt;V2193,L2192,0)</f>
        <v>0</v>
      </c>
      <c r="U2192" s="6">
        <f>IF(T2192&gt;0,M2192,-999)</f>
        <v>-999</v>
      </c>
      <c r="V2192">
        <v>199708</v>
      </c>
      <c r="W2192">
        <v>1997</v>
      </c>
    </row>
    <row r="2193" spans="1:23" x14ac:dyDescent="0.25">
      <c r="A2193" s="14">
        <v>35660</v>
      </c>
      <c r="B2193" s="3">
        <v>230</v>
      </c>
      <c r="C2193" s="4">
        <v>19.66</v>
      </c>
      <c r="D2193" s="5">
        <v>12.2</v>
      </c>
      <c r="E2193" s="5">
        <v>19.8</v>
      </c>
      <c r="F2193" s="5">
        <v>6.5</v>
      </c>
      <c r="G2193" s="4">
        <v>66</v>
      </c>
      <c r="H2193" s="4">
        <v>36.9</v>
      </c>
      <c r="I2193" s="4">
        <v>1</v>
      </c>
      <c r="J2193" s="4">
        <v>3.5</v>
      </c>
      <c r="K2193" s="4">
        <v>0</v>
      </c>
      <c r="L2193" s="4">
        <v>0</v>
      </c>
      <c r="M2193" s="4">
        <v>0</v>
      </c>
      <c r="N2193" s="5">
        <v>13.1</v>
      </c>
      <c r="O2193" s="5">
        <v>12.4</v>
      </c>
      <c r="P2193" s="5">
        <v>-999</v>
      </c>
      <c r="Q2193" s="5">
        <v>-999</v>
      </c>
      <c r="R2193">
        <v>0.85399999999999998</v>
      </c>
      <c r="S2193" s="34">
        <f>ROUND((0.6105*(EXP((17.273*E2193)/(E2193+237.3))))*(100-H2193)/100,3)</f>
        <v>1.4570000000000001</v>
      </c>
      <c r="T2193" s="6">
        <f>IF(V2193&lt;V2194,L2193,0)</f>
        <v>0</v>
      </c>
      <c r="U2193" s="6">
        <f>IF(T2193&gt;0,M2193,-999)</f>
        <v>-999</v>
      </c>
      <c r="V2193">
        <v>199708</v>
      </c>
      <c r="W2193">
        <v>1997</v>
      </c>
    </row>
    <row r="2194" spans="1:23" x14ac:dyDescent="0.25">
      <c r="A2194" s="14">
        <v>35661</v>
      </c>
      <c r="B2194" s="3">
        <v>231</v>
      </c>
      <c r="C2194" s="4">
        <v>20.39</v>
      </c>
      <c r="D2194" s="5">
        <v>14.1</v>
      </c>
      <c r="E2194" s="5">
        <v>21.3</v>
      </c>
      <c r="F2194" s="5">
        <v>5.8</v>
      </c>
      <c r="G2194" s="4">
        <v>63.9</v>
      </c>
      <c r="H2194" s="4">
        <v>36.1</v>
      </c>
      <c r="I2194" s="4">
        <v>1.1000000000000001</v>
      </c>
      <c r="J2194" s="4">
        <v>4</v>
      </c>
      <c r="K2194" s="4">
        <v>0</v>
      </c>
      <c r="L2194" s="4">
        <v>0</v>
      </c>
      <c r="M2194" s="4">
        <v>0</v>
      </c>
      <c r="N2194" s="5">
        <v>13.5</v>
      </c>
      <c r="O2194" s="5">
        <v>12.5</v>
      </c>
      <c r="P2194" s="5">
        <v>-999</v>
      </c>
      <c r="Q2194" s="5">
        <v>-999</v>
      </c>
      <c r="R2194">
        <v>0.91300000000000003</v>
      </c>
      <c r="S2194" s="34">
        <f>ROUND((0.6105*(EXP((17.273*E2194)/(E2194+237.3))))*(100-H2194)/100,3)</f>
        <v>1.6180000000000001</v>
      </c>
      <c r="T2194" s="6">
        <f>IF(V2194&lt;V2195,L2194,0)</f>
        <v>0</v>
      </c>
      <c r="U2194" s="6">
        <f>IF(T2194&gt;0,M2194,-999)</f>
        <v>-999</v>
      </c>
      <c r="V2194">
        <v>199708</v>
      </c>
      <c r="W2194">
        <v>1997</v>
      </c>
    </row>
    <row r="2195" spans="1:23" x14ac:dyDescent="0.25">
      <c r="A2195" s="14">
        <v>35662</v>
      </c>
      <c r="B2195" s="3">
        <v>232</v>
      </c>
      <c r="C2195" s="4">
        <v>15.19</v>
      </c>
      <c r="D2195" s="5">
        <v>14.5</v>
      </c>
      <c r="E2195" s="5">
        <v>22.6</v>
      </c>
      <c r="F2195" s="5">
        <v>9.9</v>
      </c>
      <c r="G2195" s="4">
        <v>69.8</v>
      </c>
      <c r="H2195" s="4">
        <v>36.200000000000003</v>
      </c>
      <c r="I2195" s="4">
        <v>1.5</v>
      </c>
      <c r="J2195" s="4">
        <v>3.7</v>
      </c>
      <c r="K2195" s="4">
        <v>5.8</v>
      </c>
      <c r="L2195" s="4">
        <v>0</v>
      </c>
      <c r="M2195" s="4">
        <v>0</v>
      </c>
      <c r="N2195" s="5">
        <v>14.2</v>
      </c>
      <c r="O2195" s="5">
        <v>13.1</v>
      </c>
      <c r="P2195" s="5">
        <v>-999</v>
      </c>
      <c r="Q2195" s="5">
        <v>-999</v>
      </c>
      <c r="R2195">
        <v>0.99099999999999999</v>
      </c>
      <c r="S2195" s="34">
        <f>ROUND((0.6105*(EXP((17.273*E2195)/(E2195+237.3))))*(100-H2195)/100,3)</f>
        <v>1.7490000000000001</v>
      </c>
      <c r="T2195" s="6">
        <f>IF(V2195&lt;V2196,L2195,0)</f>
        <v>0</v>
      </c>
      <c r="U2195" s="6">
        <f>IF(T2195&gt;0,M2195,-999)</f>
        <v>-999</v>
      </c>
      <c r="V2195">
        <v>199708</v>
      </c>
      <c r="W2195">
        <v>1997</v>
      </c>
    </row>
    <row r="2196" spans="1:23" x14ac:dyDescent="0.25">
      <c r="A2196" s="14">
        <v>35663</v>
      </c>
      <c r="B2196" s="3">
        <v>233</v>
      </c>
      <c r="C2196" s="4">
        <v>18.260000000000002</v>
      </c>
      <c r="D2196" s="5">
        <v>12.9</v>
      </c>
      <c r="E2196" s="5">
        <v>19.5</v>
      </c>
      <c r="F2196" s="5">
        <v>8.4</v>
      </c>
      <c r="G2196" s="4">
        <v>82.5</v>
      </c>
      <c r="H2196" s="4">
        <v>52.6</v>
      </c>
      <c r="I2196" s="4">
        <v>0.9</v>
      </c>
      <c r="J2196" s="4">
        <v>3.9</v>
      </c>
      <c r="K2196" s="4">
        <v>1.5</v>
      </c>
      <c r="L2196" s="4">
        <v>0</v>
      </c>
      <c r="M2196" s="4">
        <v>0</v>
      </c>
      <c r="N2196" s="5">
        <v>15.3</v>
      </c>
      <c r="O2196" s="5">
        <v>13.8</v>
      </c>
      <c r="P2196" s="5">
        <v>-999</v>
      </c>
      <c r="Q2196" s="5">
        <v>-999</v>
      </c>
      <c r="R2196">
        <v>1.194</v>
      </c>
      <c r="S2196" s="34">
        <f>ROUND((0.6105*(EXP((17.273*E2196)/(E2196+237.3))))*(100-H2196)/100,3)</f>
        <v>1.0740000000000001</v>
      </c>
      <c r="T2196" s="6">
        <f>IF(V2196&lt;V2197,L2196,0)</f>
        <v>0</v>
      </c>
      <c r="U2196" s="6">
        <f>IF(T2196&gt;0,M2196,-999)</f>
        <v>-999</v>
      </c>
      <c r="V2196">
        <v>199708</v>
      </c>
      <c r="W2196">
        <v>1997</v>
      </c>
    </row>
    <row r="2197" spans="1:23" x14ac:dyDescent="0.25">
      <c r="A2197" s="14">
        <v>35664</v>
      </c>
      <c r="B2197" s="3">
        <v>234</v>
      </c>
      <c r="C2197" s="4">
        <v>21.48</v>
      </c>
      <c r="D2197" s="5">
        <v>14.1</v>
      </c>
      <c r="E2197" s="5">
        <v>21.9</v>
      </c>
      <c r="F2197" s="5">
        <v>7</v>
      </c>
      <c r="G2197" s="4">
        <v>62.9</v>
      </c>
      <c r="H2197" s="4">
        <v>28.9</v>
      </c>
      <c r="I2197" s="4">
        <v>1</v>
      </c>
      <c r="J2197" s="4">
        <v>3.7</v>
      </c>
      <c r="K2197" s="4">
        <v>0</v>
      </c>
      <c r="L2197" s="4">
        <v>0</v>
      </c>
      <c r="M2197" s="4">
        <v>0</v>
      </c>
      <c r="N2197" s="5">
        <v>14.5</v>
      </c>
      <c r="O2197" s="5">
        <v>13.6</v>
      </c>
      <c r="P2197" s="5">
        <v>-999</v>
      </c>
      <c r="Q2197" s="5">
        <v>-999</v>
      </c>
      <c r="R2197">
        <v>0.75800000000000001</v>
      </c>
      <c r="S2197" s="34">
        <f>ROUND((0.6105*(EXP((17.273*E2197)/(E2197+237.3))))*(100-H2197)/100,3)</f>
        <v>1.8680000000000001</v>
      </c>
      <c r="T2197" s="6">
        <f>IF(V2197&lt;V2198,L2197,0)</f>
        <v>0</v>
      </c>
      <c r="U2197" s="6">
        <f>IF(T2197&gt;0,M2197,-999)</f>
        <v>-999</v>
      </c>
      <c r="V2197">
        <v>199708</v>
      </c>
      <c r="W2197">
        <v>1997</v>
      </c>
    </row>
    <row r="2198" spans="1:23" x14ac:dyDescent="0.25">
      <c r="A2198" s="14">
        <v>35665</v>
      </c>
      <c r="B2198" s="3">
        <v>235</v>
      </c>
      <c r="C2198" s="4">
        <v>12.12</v>
      </c>
      <c r="D2198" s="5">
        <v>10.5</v>
      </c>
      <c r="E2198" s="5">
        <v>18.7</v>
      </c>
      <c r="F2198" s="5">
        <v>4.8</v>
      </c>
      <c r="G2198" s="4">
        <v>86</v>
      </c>
      <c r="H2198" s="4">
        <v>52.9</v>
      </c>
      <c r="I2198" s="4">
        <v>1</v>
      </c>
      <c r="J2198" s="4">
        <v>3.9</v>
      </c>
      <c r="K2198" s="4">
        <v>4.5999999999999996</v>
      </c>
      <c r="L2198" s="4">
        <v>0</v>
      </c>
      <c r="M2198" s="4">
        <v>0</v>
      </c>
      <c r="N2198" s="5">
        <v>13.3</v>
      </c>
      <c r="O2198" s="5">
        <v>13.3</v>
      </c>
      <c r="P2198" s="5">
        <v>-999</v>
      </c>
      <c r="Q2198" s="5">
        <v>-999</v>
      </c>
      <c r="R2198">
        <v>1.141</v>
      </c>
      <c r="S2198" s="34">
        <f>ROUND((0.6105*(EXP((17.273*E2198)/(E2198+237.3))))*(100-H2198)/100,3)</f>
        <v>1.0149999999999999</v>
      </c>
      <c r="T2198" s="6">
        <f>IF(V2198&lt;V2199,L2198,0)</f>
        <v>0</v>
      </c>
      <c r="U2198" s="6">
        <f>IF(T2198&gt;0,M2198,-999)</f>
        <v>-999</v>
      </c>
      <c r="V2198">
        <v>199708</v>
      </c>
      <c r="W2198">
        <v>1997</v>
      </c>
    </row>
    <row r="2199" spans="1:23" x14ac:dyDescent="0.25">
      <c r="A2199" s="14">
        <v>35666</v>
      </c>
      <c r="B2199" s="3">
        <v>236</v>
      </c>
      <c r="C2199" s="4">
        <v>5.99</v>
      </c>
      <c r="D2199" s="5">
        <v>7.1</v>
      </c>
      <c r="E2199" s="5">
        <v>11.4</v>
      </c>
      <c r="F2199" s="5">
        <v>4</v>
      </c>
      <c r="G2199" s="4">
        <v>91.6</v>
      </c>
      <c r="H2199" s="4">
        <v>71.599999999999994</v>
      </c>
      <c r="I2199" s="4">
        <v>0.7</v>
      </c>
      <c r="J2199" s="4">
        <v>2.6</v>
      </c>
      <c r="K2199" s="4">
        <v>1.5</v>
      </c>
      <c r="L2199" s="4">
        <v>0</v>
      </c>
      <c r="M2199" s="4">
        <v>0</v>
      </c>
      <c r="N2199" s="5">
        <v>9.6999999999999993</v>
      </c>
      <c r="O2199" s="5">
        <v>11.5</v>
      </c>
      <c r="P2199" s="5">
        <v>-999</v>
      </c>
      <c r="Q2199" s="5">
        <v>-999</v>
      </c>
      <c r="R2199">
        <v>0.96199999999999997</v>
      </c>
      <c r="S2199" s="34">
        <f>ROUND((0.6105*(EXP((17.273*E2199)/(E2199+237.3))))*(100-H2199)/100,3)</f>
        <v>0.38300000000000001</v>
      </c>
      <c r="T2199" s="6">
        <f>IF(V2199&lt;V2200,L2199,0)</f>
        <v>0</v>
      </c>
      <c r="U2199" s="6">
        <f>IF(T2199&gt;0,M2199,-999)</f>
        <v>-999</v>
      </c>
      <c r="V2199">
        <v>199708</v>
      </c>
      <c r="W2199">
        <v>1997</v>
      </c>
    </row>
    <row r="2200" spans="1:23" x14ac:dyDescent="0.25">
      <c r="A2200" s="14">
        <v>35667</v>
      </c>
      <c r="B2200" s="3">
        <v>237</v>
      </c>
      <c r="C2200" s="4">
        <v>11.3</v>
      </c>
      <c r="D2200" s="5">
        <v>9</v>
      </c>
      <c r="E2200" s="5">
        <v>14.7</v>
      </c>
      <c r="F2200" s="5">
        <v>4.7</v>
      </c>
      <c r="G2200" s="4">
        <v>86.6</v>
      </c>
      <c r="H2200" s="4">
        <v>58.6</v>
      </c>
      <c r="I2200" s="4">
        <v>1.3</v>
      </c>
      <c r="J2200" s="4">
        <v>3.6</v>
      </c>
      <c r="K2200" s="4">
        <v>0.3</v>
      </c>
      <c r="L2200" s="4">
        <v>0</v>
      </c>
      <c r="M2200" s="4">
        <v>0</v>
      </c>
      <c r="N2200" s="5">
        <v>11.1</v>
      </c>
      <c r="O2200" s="5">
        <v>11.3</v>
      </c>
      <c r="P2200" s="5">
        <v>-999</v>
      </c>
      <c r="Q2200" s="5">
        <v>-999</v>
      </c>
      <c r="R2200">
        <v>0.97899999999999998</v>
      </c>
      <c r="S2200" s="34">
        <f>ROUND((0.6105*(EXP((17.273*E2200)/(E2200+237.3))))*(100-H2200)/100,3)</f>
        <v>0.69199999999999995</v>
      </c>
      <c r="T2200" s="6">
        <f>IF(V2200&lt;V2201,L2200,0)</f>
        <v>0</v>
      </c>
      <c r="U2200" s="6">
        <f>IF(T2200&gt;0,M2200,-999)</f>
        <v>-999</v>
      </c>
      <c r="V2200">
        <v>199708</v>
      </c>
      <c r="W2200">
        <v>1997</v>
      </c>
    </row>
    <row r="2201" spans="1:23" x14ac:dyDescent="0.25">
      <c r="A2201" s="14">
        <v>35668</v>
      </c>
      <c r="B2201" s="3">
        <v>238</v>
      </c>
      <c r="C2201" s="4">
        <v>13.3</v>
      </c>
      <c r="D2201" s="5">
        <v>10.9</v>
      </c>
      <c r="E2201" s="5">
        <v>19.399999999999999</v>
      </c>
      <c r="F2201" s="5">
        <v>3.9</v>
      </c>
      <c r="G2201" s="4">
        <v>79.900000000000006</v>
      </c>
      <c r="H2201" s="4">
        <v>46.1</v>
      </c>
      <c r="I2201" s="4">
        <v>2.1</v>
      </c>
      <c r="J2201" s="4">
        <v>7.6</v>
      </c>
      <c r="K2201" s="4">
        <v>2.5</v>
      </c>
      <c r="L2201" s="4">
        <v>0</v>
      </c>
      <c r="M2201" s="4">
        <v>0</v>
      </c>
      <c r="N2201" s="5">
        <v>12</v>
      </c>
      <c r="O2201" s="5">
        <v>11.8</v>
      </c>
      <c r="P2201" s="5">
        <v>-999</v>
      </c>
      <c r="Q2201" s="5">
        <v>-999</v>
      </c>
      <c r="R2201">
        <v>1.0389999999999999</v>
      </c>
      <c r="S2201" s="34">
        <f>ROUND((0.6105*(EXP((17.273*E2201)/(E2201+237.3))))*(100-H2201)/100,3)</f>
        <v>1.214</v>
      </c>
      <c r="T2201" s="6">
        <f>IF(V2201&lt;V2202,L2201,0)</f>
        <v>0</v>
      </c>
      <c r="U2201" s="6">
        <f>IF(T2201&gt;0,M2201,-999)</f>
        <v>-999</v>
      </c>
      <c r="V2201">
        <v>199708</v>
      </c>
      <c r="W2201">
        <v>1997</v>
      </c>
    </row>
    <row r="2202" spans="1:23" x14ac:dyDescent="0.25">
      <c r="A2202" s="14">
        <v>35669</v>
      </c>
      <c r="B2202" s="3">
        <v>239</v>
      </c>
      <c r="C2202" s="4">
        <v>16.28</v>
      </c>
      <c r="D2202" s="5">
        <v>7.3</v>
      </c>
      <c r="E2202" s="5">
        <v>14.1</v>
      </c>
      <c r="F2202" s="5">
        <v>2.2000000000000002</v>
      </c>
      <c r="G2202" s="4">
        <v>84.2</v>
      </c>
      <c r="H2202" s="4">
        <v>50.9</v>
      </c>
      <c r="I2202" s="4">
        <v>1</v>
      </c>
      <c r="J2202" s="4">
        <v>3.8</v>
      </c>
      <c r="K2202" s="4">
        <v>0</v>
      </c>
      <c r="L2202" s="4">
        <v>0</v>
      </c>
      <c r="M2202" s="4">
        <v>0</v>
      </c>
      <c r="N2202" s="5">
        <v>10.6</v>
      </c>
      <c r="O2202" s="5">
        <v>11.3</v>
      </c>
      <c r="P2202" s="5">
        <v>-999</v>
      </c>
      <c r="Q2202" s="5">
        <v>-999</v>
      </c>
      <c r="R2202">
        <v>0.81899999999999995</v>
      </c>
      <c r="S2202" s="34">
        <f>ROUND((0.6105*(EXP((17.273*E2202)/(E2202+237.3))))*(100-H2202)/100,3)</f>
        <v>0.79</v>
      </c>
      <c r="T2202" s="6">
        <f>IF(V2202&lt;V2203,L2202,0)</f>
        <v>0</v>
      </c>
      <c r="U2202" s="6">
        <f>IF(T2202&gt;0,M2202,-999)</f>
        <v>-999</v>
      </c>
      <c r="V2202">
        <v>199708</v>
      </c>
      <c r="W2202">
        <v>1997</v>
      </c>
    </row>
    <row r="2203" spans="1:23" x14ac:dyDescent="0.25">
      <c r="A2203" s="14">
        <v>35670</v>
      </c>
      <c r="B2203" s="3">
        <v>240</v>
      </c>
      <c r="C2203" s="4">
        <v>12.22</v>
      </c>
      <c r="D2203" s="5">
        <v>7.1</v>
      </c>
      <c r="E2203" s="5">
        <v>14.8</v>
      </c>
      <c r="F2203" s="5">
        <v>2.7</v>
      </c>
      <c r="G2203" s="4">
        <v>86.4</v>
      </c>
      <c r="H2203" s="4">
        <v>51.6</v>
      </c>
      <c r="I2203" s="4">
        <v>0.9</v>
      </c>
      <c r="J2203" s="4">
        <v>3.3</v>
      </c>
      <c r="K2203" s="4">
        <v>0.8</v>
      </c>
      <c r="L2203" s="4">
        <v>0</v>
      </c>
      <c r="M2203" s="4">
        <v>0</v>
      </c>
      <c r="N2203" s="5">
        <v>10.1</v>
      </c>
      <c r="O2203" s="5">
        <v>10.9</v>
      </c>
      <c r="P2203" s="5">
        <v>-999</v>
      </c>
      <c r="Q2203" s="5">
        <v>-999</v>
      </c>
      <c r="R2203">
        <v>0.871</v>
      </c>
      <c r="S2203" s="34">
        <f>ROUND((0.6105*(EXP((17.273*E2203)/(E2203+237.3))))*(100-H2203)/100,3)</f>
        <v>0.81499999999999995</v>
      </c>
      <c r="T2203" s="6">
        <f>IF(V2203&lt;V2204,L2203,0)</f>
        <v>0</v>
      </c>
      <c r="U2203" s="6">
        <f>IF(T2203&gt;0,M2203,-999)</f>
        <v>-999</v>
      </c>
      <c r="V2203">
        <v>199708</v>
      </c>
      <c r="W2203">
        <v>1997</v>
      </c>
    </row>
    <row r="2204" spans="1:23" x14ac:dyDescent="0.25">
      <c r="A2204" s="14">
        <v>35671</v>
      </c>
      <c r="B2204" s="3">
        <v>241</v>
      </c>
      <c r="C2204" s="4">
        <v>13.13</v>
      </c>
      <c r="D2204" s="5">
        <v>8.5</v>
      </c>
      <c r="E2204" s="5">
        <v>15.4</v>
      </c>
      <c r="F2204" s="5">
        <v>5</v>
      </c>
      <c r="G2204" s="4">
        <v>88.2</v>
      </c>
      <c r="H2204" s="4">
        <v>52.9</v>
      </c>
      <c r="I2204" s="4">
        <v>0.9</v>
      </c>
      <c r="J2204" s="4">
        <v>3.6</v>
      </c>
      <c r="K2204" s="4">
        <v>0.5</v>
      </c>
      <c r="L2204" s="4">
        <v>0</v>
      </c>
      <c r="M2204" s="4">
        <v>0</v>
      </c>
      <c r="N2204" s="5">
        <v>11.6</v>
      </c>
      <c r="O2204" s="5">
        <v>11.4</v>
      </c>
      <c r="P2204" s="5">
        <v>-999</v>
      </c>
      <c r="Q2204" s="5">
        <v>-999</v>
      </c>
      <c r="R2204">
        <v>0.92600000000000005</v>
      </c>
      <c r="S2204" s="34">
        <f>ROUND((0.6105*(EXP((17.273*E2204)/(E2204+237.3))))*(100-H2204)/100,3)</f>
        <v>0.82399999999999995</v>
      </c>
      <c r="T2204" s="6">
        <f>IF(V2204&lt;V2205,L2204,0)</f>
        <v>0</v>
      </c>
      <c r="U2204" s="6">
        <f>IF(T2204&gt;0,M2204,-999)</f>
        <v>-999</v>
      </c>
      <c r="V2204">
        <v>199708</v>
      </c>
      <c r="W2204">
        <v>1997</v>
      </c>
    </row>
    <row r="2205" spans="1:23" x14ac:dyDescent="0.25">
      <c r="A2205" s="14">
        <v>35672</v>
      </c>
      <c r="B2205" s="3">
        <v>242</v>
      </c>
      <c r="C2205" s="4">
        <v>15.76</v>
      </c>
      <c r="D2205" s="5">
        <v>10.6</v>
      </c>
      <c r="E2205" s="5">
        <v>19.100000000000001</v>
      </c>
      <c r="F2205" s="5">
        <v>3.8</v>
      </c>
      <c r="G2205" s="4">
        <v>77.599999999999994</v>
      </c>
      <c r="H2205" s="4">
        <v>39</v>
      </c>
      <c r="I2205" s="4">
        <v>1.1000000000000001</v>
      </c>
      <c r="J2205" s="4">
        <v>3.6</v>
      </c>
      <c r="K2205" s="4">
        <v>0</v>
      </c>
      <c r="L2205" s="4">
        <v>0</v>
      </c>
      <c r="M2205" s="4">
        <v>0</v>
      </c>
      <c r="N2205" s="5">
        <v>12</v>
      </c>
      <c r="O2205" s="5">
        <v>11.7</v>
      </c>
      <c r="P2205" s="5">
        <v>-999</v>
      </c>
      <c r="Q2205" s="5">
        <v>-999</v>
      </c>
      <c r="R2205">
        <v>0.86299999999999999</v>
      </c>
      <c r="S2205" s="34">
        <f>ROUND((0.6105*(EXP((17.273*E2205)/(E2205+237.3))))*(100-H2205)/100,3)</f>
        <v>1.3480000000000001</v>
      </c>
      <c r="T2205" s="6">
        <f>IF(V2205&lt;V2206,L2205,0)</f>
        <v>0</v>
      </c>
      <c r="U2205" s="6">
        <f>IF(T2205&gt;0,M2205,-999)</f>
        <v>-999</v>
      </c>
      <c r="V2205">
        <v>199708</v>
      </c>
      <c r="W2205">
        <v>1997</v>
      </c>
    </row>
    <row r="2206" spans="1:23" x14ac:dyDescent="0.25">
      <c r="A2206" s="14">
        <v>35673</v>
      </c>
      <c r="B2206" s="3">
        <v>243</v>
      </c>
      <c r="C2206" s="4">
        <v>17.79</v>
      </c>
      <c r="D2206" s="5">
        <v>12.3</v>
      </c>
      <c r="E2206" s="5">
        <v>20.7</v>
      </c>
      <c r="F2206" s="5">
        <v>5.0999999999999996</v>
      </c>
      <c r="G2206" s="4">
        <v>73.7</v>
      </c>
      <c r="H2206" s="4">
        <v>42.6</v>
      </c>
      <c r="I2206" s="4">
        <v>1</v>
      </c>
      <c r="J2206" s="4">
        <v>3.6</v>
      </c>
      <c r="K2206" s="4">
        <v>0</v>
      </c>
      <c r="L2206" s="4">
        <v>0</v>
      </c>
      <c r="M2206" s="4">
        <v>0</v>
      </c>
      <c r="N2206" s="5">
        <v>12.3</v>
      </c>
      <c r="O2206" s="5">
        <v>11.8</v>
      </c>
      <c r="P2206" s="5">
        <v>-999</v>
      </c>
      <c r="Q2206" s="5">
        <v>-999</v>
      </c>
      <c r="R2206">
        <v>1.038</v>
      </c>
      <c r="S2206" s="34">
        <f>ROUND((0.6105*(EXP((17.273*E2206)/(E2206+237.3))))*(100-H2206)/100,3)</f>
        <v>1.401</v>
      </c>
      <c r="T2206" s="6">
        <f>IF(V2206&lt;V2207,L2206,0)</f>
        <v>0</v>
      </c>
      <c r="U2206" s="6">
        <f>IF(T2206&gt;0,M2206,-999)</f>
        <v>-999</v>
      </c>
      <c r="V2206">
        <v>199708</v>
      </c>
      <c r="W2206">
        <v>1997</v>
      </c>
    </row>
    <row r="2207" spans="1:23" x14ac:dyDescent="0.25">
      <c r="A2207" s="14">
        <v>35674</v>
      </c>
      <c r="B2207" s="3">
        <v>244</v>
      </c>
      <c r="C2207" s="4">
        <v>17.760000000000002</v>
      </c>
      <c r="D2207" s="5">
        <v>15.7</v>
      </c>
      <c r="E2207" s="5">
        <v>22.6</v>
      </c>
      <c r="F2207" s="5">
        <v>8</v>
      </c>
      <c r="G2207" s="4">
        <v>59.8</v>
      </c>
      <c r="H2207" s="4">
        <v>38.5</v>
      </c>
      <c r="I2207" s="4">
        <v>1.5</v>
      </c>
      <c r="J2207" s="4">
        <v>5.0999999999999996</v>
      </c>
      <c r="K2207" s="4">
        <v>0</v>
      </c>
      <c r="L2207" s="4">
        <v>0</v>
      </c>
      <c r="M2207" s="4">
        <v>0</v>
      </c>
      <c r="N2207" s="5">
        <v>13.8</v>
      </c>
      <c r="O2207" s="5">
        <v>12.5</v>
      </c>
      <c r="P2207" s="5">
        <v>-999</v>
      </c>
      <c r="Q2207" s="5">
        <v>-999</v>
      </c>
      <c r="R2207">
        <v>1.0580000000000001</v>
      </c>
      <c r="S2207" s="34">
        <f>ROUND((0.6105*(EXP((17.273*E2207)/(E2207+237.3))))*(100-H2207)/100,3)</f>
        <v>1.6859999999999999</v>
      </c>
      <c r="T2207" s="6">
        <f>IF(V2207&lt;V2208,L2207,0)</f>
        <v>0</v>
      </c>
      <c r="U2207" s="6">
        <f>IF(T2207&gt;0,M2207,-999)</f>
        <v>-999</v>
      </c>
      <c r="V2207">
        <v>199709</v>
      </c>
      <c r="W2207">
        <v>1997</v>
      </c>
    </row>
    <row r="2208" spans="1:23" x14ac:dyDescent="0.25">
      <c r="A2208" s="14">
        <v>35675</v>
      </c>
      <c r="B2208" s="3">
        <v>245</v>
      </c>
      <c r="C2208" s="4">
        <v>18.440000000000001</v>
      </c>
      <c r="D2208" s="5">
        <v>14.7</v>
      </c>
      <c r="E2208" s="5">
        <v>22.3</v>
      </c>
      <c r="F2208" s="5">
        <v>8.6</v>
      </c>
      <c r="G2208" s="4">
        <v>68.2</v>
      </c>
      <c r="H2208" s="4">
        <v>42.5</v>
      </c>
      <c r="I2208" s="4">
        <v>1</v>
      </c>
      <c r="J2208" s="4">
        <v>3.9</v>
      </c>
      <c r="K2208" s="4">
        <v>0</v>
      </c>
      <c r="L2208" s="4">
        <v>0</v>
      </c>
      <c r="M2208" s="4">
        <v>0</v>
      </c>
      <c r="N2208" s="5">
        <v>14.5</v>
      </c>
      <c r="O2208" s="5">
        <v>13.2</v>
      </c>
      <c r="P2208" s="5">
        <v>-999</v>
      </c>
      <c r="Q2208" s="5">
        <v>-999</v>
      </c>
      <c r="R2208">
        <v>1.141</v>
      </c>
      <c r="S2208" s="34">
        <f>ROUND((0.6105*(EXP((17.273*E2208)/(E2208+237.3))))*(100-H2208)/100,3)</f>
        <v>1.548</v>
      </c>
      <c r="T2208" s="6">
        <f>IF(V2208&lt;V2209,L2208,0)</f>
        <v>0</v>
      </c>
      <c r="U2208" s="6">
        <f>IF(T2208&gt;0,M2208,-999)</f>
        <v>-999</v>
      </c>
      <c r="V2208">
        <v>199709</v>
      </c>
      <c r="W2208">
        <v>1997</v>
      </c>
    </row>
    <row r="2209" spans="1:23" x14ac:dyDescent="0.25">
      <c r="A2209" s="14">
        <v>35676</v>
      </c>
      <c r="B2209" s="3">
        <v>246</v>
      </c>
      <c r="C2209" s="4">
        <v>5.34</v>
      </c>
      <c r="D2209" s="5">
        <v>10.7</v>
      </c>
      <c r="E2209" s="5">
        <v>15.9</v>
      </c>
      <c r="F2209" s="5">
        <v>6.2</v>
      </c>
      <c r="G2209" s="4">
        <v>83.3</v>
      </c>
      <c r="H2209" s="4">
        <v>60</v>
      </c>
      <c r="I2209" s="4">
        <v>0.7</v>
      </c>
      <c r="J2209" s="4">
        <v>3</v>
      </c>
      <c r="K2209" s="4">
        <v>12.7</v>
      </c>
      <c r="L2209" s="4">
        <v>0</v>
      </c>
      <c r="M2209" s="4">
        <v>0</v>
      </c>
      <c r="N2209" s="5">
        <v>11.4</v>
      </c>
      <c r="O2209" s="5">
        <v>12.1</v>
      </c>
      <c r="P2209" s="5">
        <v>-999</v>
      </c>
      <c r="Q2209" s="5">
        <v>-999</v>
      </c>
      <c r="R2209">
        <v>1.0820000000000001</v>
      </c>
      <c r="S2209" s="34">
        <f>ROUND((0.6105*(EXP((17.273*E2209)/(E2209+237.3))))*(100-H2209)/100,3)</f>
        <v>0.72199999999999998</v>
      </c>
      <c r="T2209" s="6">
        <f>IF(V2209&lt;V2210,L2209,0)</f>
        <v>0</v>
      </c>
      <c r="U2209" s="6">
        <f>IF(T2209&gt;0,M2209,-999)</f>
        <v>-999</v>
      </c>
      <c r="V2209">
        <v>199709</v>
      </c>
      <c r="W2209">
        <v>1997</v>
      </c>
    </row>
    <row r="2210" spans="1:23" x14ac:dyDescent="0.25">
      <c r="A2210" s="14">
        <v>35677</v>
      </c>
      <c r="B2210" s="3">
        <v>247</v>
      </c>
      <c r="C2210" s="4">
        <v>20.420000000000002</v>
      </c>
      <c r="D2210" s="5">
        <v>9.1</v>
      </c>
      <c r="E2210" s="5">
        <v>16.600000000000001</v>
      </c>
      <c r="F2210" s="5">
        <v>3.6</v>
      </c>
      <c r="G2210" s="4">
        <v>83.7</v>
      </c>
      <c r="H2210" s="4">
        <v>43.3</v>
      </c>
      <c r="I2210" s="4">
        <v>0.8</v>
      </c>
      <c r="J2210" s="4">
        <v>3.1</v>
      </c>
      <c r="K2210" s="4">
        <v>0.3</v>
      </c>
      <c r="L2210" s="4">
        <v>0</v>
      </c>
      <c r="M2210" s="4">
        <v>0</v>
      </c>
      <c r="N2210" s="5">
        <v>11.5</v>
      </c>
      <c r="O2210" s="5">
        <v>11.6</v>
      </c>
      <c r="P2210" s="5">
        <v>-999</v>
      </c>
      <c r="Q2210" s="5">
        <v>-999</v>
      </c>
      <c r="R2210">
        <v>0.81799999999999995</v>
      </c>
      <c r="S2210" s="34">
        <f>ROUND((0.6105*(EXP((17.273*E2210)/(E2210+237.3))))*(100-H2210)/100,3)</f>
        <v>1.071</v>
      </c>
      <c r="T2210" s="6">
        <f>IF(V2210&lt;V2211,L2210,0)</f>
        <v>0</v>
      </c>
      <c r="U2210" s="6">
        <f>IF(T2210&gt;0,M2210,-999)</f>
        <v>-999</v>
      </c>
      <c r="V2210">
        <v>199709</v>
      </c>
      <c r="W2210">
        <v>1997</v>
      </c>
    </row>
    <row r="2211" spans="1:23" x14ac:dyDescent="0.25">
      <c r="A2211" s="14">
        <v>35678</v>
      </c>
      <c r="B2211" s="3">
        <v>248</v>
      </c>
      <c r="C2211" s="4">
        <v>14.53</v>
      </c>
      <c r="D2211" s="5">
        <v>8.8000000000000007</v>
      </c>
      <c r="E2211" s="5">
        <v>17.3</v>
      </c>
      <c r="F2211" s="5">
        <v>0.1</v>
      </c>
      <c r="G2211" s="4">
        <v>81.2</v>
      </c>
      <c r="H2211" s="4">
        <v>48.7</v>
      </c>
      <c r="I2211" s="4">
        <v>1.2</v>
      </c>
      <c r="J2211" s="4">
        <v>3.5</v>
      </c>
      <c r="K2211" s="4">
        <v>4.8</v>
      </c>
      <c r="L2211" s="4">
        <v>0</v>
      </c>
      <c r="M2211" s="4">
        <v>0</v>
      </c>
      <c r="N2211" s="5">
        <v>10.9</v>
      </c>
      <c r="O2211" s="5">
        <v>11.2</v>
      </c>
      <c r="P2211" s="5">
        <v>-999</v>
      </c>
      <c r="Q2211" s="5">
        <v>-999</v>
      </c>
      <c r="R2211">
        <v>0.96099999999999997</v>
      </c>
      <c r="S2211" s="34">
        <f>ROUND((0.6105*(EXP((17.273*E2211)/(E2211+237.3))))*(100-H2211)/100,3)</f>
        <v>1.0129999999999999</v>
      </c>
      <c r="T2211" s="6">
        <f>IF(V2211&lt;V2212,L2211,0)</f>
        <v>0</v>
      </c>
      <c r="U2211" s="6">
        <f>IF(T2211&gt;0,M2211,-999)</f>
        <v>-999</v>
      </c>
      <c r="V2211">
        <v>199709</v>
      </c>
      <c r="W2211">
        <v>1997</v>
      </c>
    </row>
    <row r="2212" spans="1:23" x14ac:dyDescent="0.25">
      <c r="A2212" s="14">
        <v>35679</v>
      </c>
      <c r="B2212" s="3">
        <v>249</v>
      </c>
      <c r="C2212" s="4">
        <v>18.68</v>
      </c>
      <c r="D2212" s="5">
        <v>6.1</v>
      </c>
      <c r="E2212" s="5">
        <v>13.3</v>
      </c>
      <c r="F2212" s="5">
        <v>-0.1</v>
      </c>
      <c r="G2212" s="4">
        <v>75.7</v>
      </c>
      <c r="H2212" s="4">
        <v>40.9</v>
      </c>
      <c r="I2212" s="4">
        <v>0.9</v>
      </c>
      <c r="J2212" s="4">
        <v>3.1</v>
      </c>
      <c r="K2212" s="4">
        <v>0</v>
      </c>
      <c r="L2212" s="4">
        <v>0</v>
      </c>
      <c r="M2212" s="4">
        <v>0</v>
      </c>
      <c r="N2212" s="5">
        <v>8.9</v>
      </c>
      <c r="O2212" s="5">
        <v>10.1</v>
      </c>
      <c r="P2212" s="5">
        <v>-999</v>
      </c>
      <c r="Q2212" s="5">
        <v>-999</v>
      </c>
      <c r="R2212">
        <v>0.623</v>
      </c>
      <c r="S2212" s="34">
        <f>ROUND((0.6105*(EXP((17.273*E2212)/(E2212+237.3))))*(100-H2212)/100,3)</f>
        <v>0.90200000000000002</v>
      </c>
      <c r="T2212" s="6">
        <f>IF(V2212&lt;V2213,L2212,0)</f>
        <v>0</v>
      </c>
      <c r="U2212" s="6">
        <f>IF(T2212&gt;0,M2212,-999)</f>
        <v>-999</v>
      </c>
      <c r="V2212">
        <v>199709</v>
      </c>
      <c r="W2212">
        <v>1997</v>
      </c>
    </row>
    <row r="2213" spans="1:23" x14ac:dyDescent="0.25">
      <c r="A2213" s="14">
        <v>35680</v>
      </c>
      <c r="B2213" s="3">
        <v>250</v>
      </c>
      <c r="C2213" s="4">
        <v>14.93</v>
      </c>
      <c r="D2213" s="5">
        <v>9.3000000000000007</v>
      </c>
      <c r="E2213" s="5">
        <v>15.6</v>
      </c>
      <c r="F2213" s="5">
        <v>4.4000000000000004</v>
      </c>
      <c r="G2213" s="4">
        <v>70.3</v>
      </c>
      <c r="H2213" s="4">
        <v>45.8</v>
      </c>
      <c r="I2213" s="4">
        <v>0.9</v>
      </c>
      <c r="J2213" s="4">
        <v>2.8</v>
      </c>
      <c r="K2213" s="4">
        <v>0</v>
      </c>
      <c r="L2213" s="4">
        <v>0</v>
      </c>
      <c r="M2213" s="4">
        <v>0</v>
      </c>
      <c r="N2213" s="5">
        <v>10.8</v>
      </c>
      <c r="O2213" s="5">
        <v>10.6</v>
      </c>
      <c r="P2213" s="5">
        <v>-999</v>
      </c>
      <c r="Q2213" s="5">
        <v>-999</v>
      </c>
      <c r="R2213">
        <v>0.81200000000000006</v>
      </c>
      <c r="S2213" s="34">
        <f>ROUND((0.6105*(EXP((17.273*E2213)/(E2213+237.3))))*(100-H2213)/100,3)</f>
        <v>0.96</v>
      </c>
      <c r="T2213" s="6">
        <f>IF(V2213&lt;V2214,L2213,0)</f>
        <v>0</v>
      </c>
      <c r="U2213" s="6">
        <f>IF(T2213&gt;0,M2213,-999)</f>
        <v>-999</v>
      </c>
      <c r="V2213">
        <v>199709</v>
      </c>
      <c r="W2213">
        <v>1997</v>
      </c>
    </row>
    <row r="2214" spans="1:23" x14ac:dyDescent="0.25">
      <c r="A2214" s="14">
        <v>35681</v>
      </c>
      <c r="B2214" s="3">
        <v>251</v>
      </c>
      <c r="C2214" s="4">
        <v>20.18</v>
      </c>
      <c r="D2214" s="5">
        <v>11.6</v>
      </c>
      <c r="E2214" s="5">
        <v>21</v>
      </c>
      <c r="F2214" s="5">
        <v>3.7</v>
      </c>
      <c r="G2214" s="4">
        <v>66.599999999999994</v>
      </c>
      <c r="H2214" s="4">
        <v>39</v>
      </c>
      <c r="I2214" s="4">
        <v>1</v>
      </c>
      <c r="J2214" s="4">
        <v>2.7</v>
      </c>
      <c r="K2214" s="4">
        <v>0</v>
      </c>
      <c r="L2214" s="4">
        <v>0</v>
      </c>
      <c r="M2214" s="4">
        <v>0</v>
      </c>
      <c r="N2214" s="5">
        <v>11.3</v>
      </c>
      <c r="O2214" s="5">
        <v>10.8</v>
      </c>
      <c r="P2214" s="5">
        <v>-999</v>
      </c>
      <c r="Q2214" s="5">
        <v>-999</v>
      </c>
      <c r="R2214">
        <v>0.96699999999999997</v>
      </c>
      <c r="S2214" s="34">
        <f>ROUND((0.6105*(EXP((17.273*E2214)/(E2214+237.3))))*(100-H2214)/100,3)</f>
        <v>1.5169999999999999</v>
      </c>
      <c r="T2214" s="6">
        <f>IF(V2214&lt;V2215,L2214,0)</f>
        <v>0</v>
      </c>
      <c r="U2214" s="6">
        <f>IF(T2214&gt;0,M2214,-999)</f>
        <v>-999</v>
      </c>
      <c r="V2214">
        <v>199709</v>
      </c>
      <c r="W2214">
        <v>1997</v>
      </c>
    </row>
    <row r="2215" spans="1:23" x14ac:dyDescent="0.25">
      <c r="A2215" s="14">
        <v>35682</v>
      </c>
      <c r="B2215" s="3">
        <v>252</v>
      </c>
      <c r="C2215" s="4">
        <v>19.52</v>
      </c>
      <c r="D2215" s="5">
        <v>14.7</v>
      </c>
      <c r="E2215" s="5">
        <v>23.2</v>
      </c>
      <c r="F2215" s="5">
        <v>7.3</v>
      </c>
      <c r="G2215" s="4">
        <v>56.2</v>
      </c>
      <c r="H2215" s="4">
        <v>22.7</v>
      </c>
      <c r="I2215" s="4">
        <v>0.9</v>
      </c>
      <c r="J2215" s="4">
        <v>2.5</v>
      </c>
      <c r="K2215" s="4">
        <v>0</v>
      </c>
      <c r="L2215" s="4">
        <v>0</v>
      </c>
      <c r="M2215" s="4">
        <v>0</v>
      </c>
      <c r="N2215" s="5">
        <v>12.6</v>
      </c>
      <c r="O2215" s="5">
        <v>11.5</v>
      </c>
      <c r="P2215" s="5">
        <v>-999</v>
      </c>
      <c r="Q2215" s="5">
        <v>-999</v>
      </c>
      <c r="R2215">
        <v>0.64600000000000002</v>
      </c>
      <c r="S2215" s="34">
        <f>ROUND((0.6105*(EXP((17.273*E2215)/(E2215+237.3))))*(100-H2215)/100,3)</f>
        <v>2.198</v>
      </c>
      <c r="T2215" s="6">
        <f>IF(V2215&lt;V2216,L2215,0)</f>
        <v>0</v>
      </c>
      <c r="U2215" s="6">
        <f>IF(T2215&gt;0,M2215,-999)</f>
        <v>-999</v>
      </c>
      <c r="V2215">
        <v>199709</v>
      </c>
      <c r="W2215">
        <v>1997</v>
      </c>
    </row>
    <row r="2216" spans="1:23" x14ac:dyDescent="0.25">
      <c r="A2216" s="14">
        <v>35683</v>
      </c>
      <c r="B2216" s="3">
        <v>253</v>
      </c>
      <c r="C2216" s="4">
        <v>16.14</v>
      </c>
      <c r="D2216" s="5">
        <v>14.9</v>
      </c>
      <c r="E2216" s="5">
        <v>24</v>
      </c>
      <c r="F2216" s="5">
        <v>10.4</v>
      </c>
      <c r="G2216" s="4">
        <v>53.9</v>
      </c>
      <c r="H2216" s="4">
        <v>21.8</v>
      </c>
      <c r="I2216" s="4">
        <v>0.8</v>
      </c>
      <c r="J2216" s="4">
        <v>3.3</v>
      </c>
      <c r="K2216" s="4">
        <v>0</v>
      </c>
      <c r="L2216" s="4">
        <v>0</v>
      </c>
      <c r="M2216" s="4">
        <v>0</v>
      </c>
      <c r="N2216" s="5">
        <v>14.1</v>
      </c>
      <c r="O2216" s="5">
        <v>12.4</v>
      </c>
      <c r="P2216" s="5">
        <v>-999</v>
      </c>
      <c r="Q2216" s="5">
        <v>-999</v>
      </c>
      <c r="R2216">
        <v>0.65</v>
      </c>
      <c r="S2216" s="34">
        <f>ROUND((0.6105*(EXP((17.273*E2216)/(E2216+237.3))))*(100-H2216)/100,3)</f>
        <v>2.3330000000000002</v>
      </c>
      <c r="T2216" s="6">
        <f>IF(V2216&lt;V2217,L2216,0)</f>
        <v>0</v>
      </c>
      <c r="U2216" s="6">
        <f>IF(T2216&gt;0,M2216,-999)</f>
        <v>-999</v>
      </c>
      <c r="V2216">
        <v>199709</v>
      </c>
      <c r="W2216">
        <v>1997</v>
      </c>
    </row>
    <row r="2217" spans="1:23" x14ac:dyDescent="0.25">
      <c r="A2217" s="14">
        <v>35684</v>
      </c>
      <c r="B2217" s="3">
        <v>254</v>
      </c>
      <c r="C2217" s="4">
        <v>5.05</v>
      </c>
      <c r="D2217" s="5">
        <v>7.5</v>
      </c>
      <c r="E2217" s="5">
        <v>11.5</v>
      </c>
      <c r="F2217" s="5">
        <v>2.2999999999999998</v>
      </c>
      <c r="G2217" s="4">
        <v>94.5</v>
      </c>
      <c r="H2217" s="4">
        <v>82.5</v>
      </c>
      <c r="I2217" s="4">
        <v>1</v>
      </c>
      <c r="J2217" s="4">
        <v>3.8</v>
      </c>
      <c r="K2217" s="4">
        <v>13.5</v>
      </c>
      <c r="L2217" s="4">
        <v>0</v>
      </c>
      <c r="M2217" s="4">
        <v>0</v>
      </c>
      <c r="N2217" s="5">
        <v>10.5</v>
      </c>
      <c r="O2217" s="5">
        <v>11.4</v>
      </c>
      <c r="P2217" s="5">
        <v>-999</v>
      </c>
      <c r="Q2217" s="5">
        <v>-999</v>
      </c>
      <c r="R2217">
        <v>1.1160000000000001</v>
      </c>
      <c r="S2217" s="34">
        <f>ROUND((0.6105*(EXP((17.273*E2217)/(E2217+237.3))))*(100-H2217)/100,3)</f>
        <v>0.23699999999999999</v>
      </c>
      <c r="T2217" s="6">
        <f>IF(V2217&lt;V2218,L2217,0)</f>
        <v>0</v>
      </c>
      <c r="U2217" s="6">
        <f>IF(T2217&gt;0,M2217,-999)</f>
        <v>-999</v>
      </c>
      <c r="V2217">
        <v>199709</v>
      </c>
      <c r="W2217">
        <v>1997</v>
      </c>
    </row>
    <row r="2218" spans="1:23" x14ac:dyDescent="0.25">
      <c r="A2218" s="14">
        <v>35685</v>
      </c>
      <c r="B2218" s="3">
        <v>255</v>
      </c>
      <c r="C2218" s="4">
        <v>11.02</v>
      </c>
      <c r="D2218" s="5">
        <v>4.0999999999999996</v>
      </c>
      <c r="E2218" s="5">
        <v>10.6</v>
      </c>
      <c r="F2218" s="5">
        <v>-0.3</v>
      </c>
      <c r="G2218" s="4">
        <v>89.4</v>
      </c>
      <c r="H2218" s="4">
        <v>54.7</v>
      </c>
      <c r="I2218" s="4">
        <v>0.9</v>
      </c>
      <c r="J2218" s="4">
        <v>3.6</v>
      </c>
      <c r="K2218" s="4">
        <v>1.3</v>
      </c>
      <c r="L2218" s="4">
        <v>0</v>
      </c>
      <c r="M2218" s="4">
        <v>0</v>
      </c>
      <c r="N2218" s="5">
        <v>8.1999999999999993</v>
      </c>
      <c r="O2218" s="5">
        <v>9.9</v>
      </c>
      <c r="P2218" s="5">
        <v>-999</v>
      </c>
      <c r="Q2218" s="5">
        <v>-999</v>
      </c>
      <c r="R2218">
        <v>0.7</v>
      </c>
      <c r="S2218" s="34">
        <f>ROUND((0.6105*(EXP((17.273*E2218)/(E2218+237.3))))*(100-H2218)/100,3)</f>
        <v>0.57899999999999996</v>
      </c>
      <c r="T2218" s="6">
        <f>IF(V2218&lt;V2219,L2218,0)</f>
        <v>0</v>
      </c>
      <c r="U2218" s="6">
        <f>IF(T2218&gt;0,M2218,-999)</f>
        <v>-999</v>
      </c>
      <c r="V2218">
        <v>199709</v>
      </c>
      <c r="W2218">
        <v>1997</v>
      </c>
    </row>
    <row r="2219" spans="1:23" x14ac:dyDescent="0.25">
      <c r="A2219" s="14">
        <v>35686</v>
      </c>
      <c r="B2219" s="3">
        <v>256</v>
      </c>
      <c r="C2219" s="4">
        <v>14.41</v>
      </c>
      <c r="D2219" s="5">
        <v>5.4</v>
      </c>
      <c r="E2219" s="5">
        <v>11.4</v>
      </c>
      <c r="F2219" s="5">
        <v>-1.1000000000000001</v>
      </c>
      <c r="G2219" s="4">
        <v>84.4</v>
      </c>
      <c r="H2219" s="4">
        <v>55.5</v>
      </c>
      <c r="I2219" s="4">
        <v>2.1</v>
      </c>
      <c r="J2219" s="4">
        <v>5.9</v>
      </c>
      <c r="K2219" s="4">
        <v>2.5</v>
      </c>
      <c r="L2219" s="4">
        <v>0</v>
      </c>
      <c r="M2219" s="4">
        <v>0</v>
      </c>
      <c r="N2219" s="5">
        <v>8.1999999999999993</v>
      </c>
      <c r="O2219" s="5">
        <v>9.1</v>
      </c>
      <c r="P2219" s="5">
        <v>-999</v>
      </c>
      <c r="Q2219" s="5">
        <v>-999</v>
      </c>
      <c r="R2219">
        <v>0.749</v>
      </c>
      <c r="S2219" s="34">
        <f>ROUND((0.6105*(EXP((17.273*E2219)/(E2219+237.3))))*(100-H2219)/100,3)</f>
        <v>0.6</v>
      </c>
      <c r="T2219" s="6">
        <f>IF(V2219&lt;V2220,L2219,0)</f>
        <v>0</v>
      </c>
      <c r="U2219" s="6">
        <f>IF(T2219&gt;0,M2219,-999)</f>
        <v>-999</v>
      </c>
      <c r="V2219">
        <v>199709</v>
      </c>
      <c r="W2219">
        <v>1997</v>
      </c>
    </row>
    <row r="2220" spans="1:23" x14ac:dyDescent="0.25">
      <c r="A2220" s="14">
        <v>35687</v>
      </c>
      <c r="B2220" s="3">
        <v>257</v>
      </c>
      <c r="C2220" s="4">
        <v>3.87</v>
      </c>
      <c r="D2220" s="5">
        <v>6.7</v>
      </c>
      <c r="E2220" s="5">
        <v>10.6</v>
      </c>
      <c r="F2220" s="5">
        <v>4.5999999999999996</v>
      </c>
      <c r="G2220" s="4">
        <v>92.6</v>
      </c>
      <c r="H2220" s="4">
        <v>81.3</v>
      </c>
      <c r="I2220" s="4">
        <v>2.4</v>
      </c>
      <c r="J2220" s="4">
        <v>5.9</v>
      </c>
      <c r="K2220" s="4">
        <v>5.8</v>
      </c>
      <c r="L2220" s="4">
        <v>0</v>
      </c>
      <c r="M2220" s="4">
        <v>0</v>
      </c>
      <c r="N2220" s="5">
        <v>8.3000000000000007</v>
      </c>
      <c r="O2220" s="5">
        <v>9.1999999999999993</v>
      </c>
      <c r="P2220" s="5">
        <v>-999</v>
      </c>
      <c r="Q2220" s="5">
        <v>-999</v>
      </c>
      <c r="R2220">
        <v>1.038</v>
      </c>
      <c r="S2220" s="34">
        <f>ROUND((0.6105*(EXP((17.273*E2220)/(E2220+237.3))))*(100-H2220)/100,3)</f>
        <v>0.23899999999999999</v>
      </c>
      <c r="T2220" s="6">
        <f>IF(V2220&lt;V2221,L2220,0)</f>
        <v>0</v>
      </c>
      <c r="U2220" s="6">
        <f>IF(T2220&gt;0,M2220,-999)</f>
        <v>-999</v>
      </c>
      <c r="V2220">
        <v>199709</v>
      </c>
      <c r="W2220">
        <v>1997</v>
      </c>
    </row>
    <row r="2221" spans="1:23" x14ac:dyDescent="0.25">
      <c r="A2221" s="14">
        <v>35688</v>
      </c>
      <c r="B2221" s="3">
        <v>258</v>
      </c>
      <c r="C2221" s="4">
        <v>5.94</v>
      </c>
      <c r="D2221" s="5">
        <v>4.0999999999999996</v>
      </c>
      <c r="E2221" s="5">
        <v>8.6999999999999993</v>
      </c>
      <c r="F2221" s="5">
        <v>2</v>
      </c>
      <c r="G2221" s="4">
        <v>96</v>
      </c>
      <c r="H2221" s="4">
        <v>79.2</v>
      </c>
      <c r="I2221" s="4">
        <v>1.2</v>
      </c>
      <c r="J2221" s="4">
        <v>4.7</v>
      </c>
      <c r="K2221" s="4">
        <v>10.4</v>
      </c>
      <c r="L2221" s="4">
        <v>0</v>
      </c>
      <c r="M2221" s="4">
        <v>0</v>
      </c>
      <c r="N2221" s="5">
        <v>7.4</v>
      </c>
      <c r="O2221" s="5">
        <v>8.6</v>
      </c>
      <c r="P2221" s="5">
        <v>-999</v>
      </c>
      <c r="Q2221" s="5">
        <v>-999</v>
      </c>
      <c r="R2221">
        <v>0.89200000000000002</v>
      </c>
      <c r="S2221" s="34">
        <f>ROUND((0.6105*(EXP((17.273*E2221)/(E2221+237.3))))*(100-H2221)/100,3)</f>
        <v>0.23400000000000001</v>
      </c>
      <c r="T2221" s="6">
        <f>IF(V2221&lt;V2222,L2221,0)</f>
        <v>0</v>
      </c>
      <c r="U2221" s="6">
        <f>IF(T2221&gt;0,M2221,-999)</f>
        <v>-999</v>
      </c>
      <c r="V2221">
        <v>199709</v>
      </c>
      <c r="W2221">
        <v>1997</v>
      </c>
    </row>
    <row r="2222" spans="1:23" x14ac:dyDescent="0.25">
      <c r="A2222" s="14">
        <v>35689</v>
      </c>
      <c r="B2222" s="3">
        <v>259</v>
      </c>
      <c r="C2222" s="4">
        <v>9.8699999999999992</v>
      </c>
      <c r="D2222" s="5">
        <v>3.4</v>
      </c>
      <c r="E2222" s="5">
        <v>10.199999999999999</v>
      </c>
      <c r="F2222" s="5">
        <v>1.2</v>
      </c>
      <c r="G2222" s="4">
        <v>93</v>
      </c>
      <c r="H2222" s="4">
        <v>54.5</v>
      </c>
      <c r="I2222" s="4">
        <v>1.7</v>
      </c>
      <c r="J2222" s="4">
        <v>4.7</v>
      </c>
      <c r="K2222" s="4">
        <v>6.9</v>
      </c>
      <c r="L2222" s="4">
        <v>0</v>
      </c>
      <c r="M2222" s="4">
        <v>0</v>
      </c>
      <c r="N2222" s="5">
        <v>7.1</v>
      </c>
      <c r="O2222" s="5">
        <v>8.1999999999999993</v>
      </c>
      <c r="P2222" s="5">
        <v>-999</v>
      </c>
      <c r="Q2222" s="5">
        <v>-999</v>
      </c>
      <c r="R2222">
        <v>0.67800000000000005</v>
      </c>
      <c r="S2222" s="34">
        <f>ROUND((0.6105*(EXP((17.273*E2222)/(E2222+237.3))))*(100-H2222)/100,3)</f>
        <v>0.56599999999999995</v>
      </c>
      <c r="T2222" s="6">
        <f>IF(V2222&lt;V2223,L2222,0)</f>
        <v>0</v>
      </c>
      <c r="U2222" s="6">
        <f>IF(T2222&gt;0,M2222,-999)</f>
        <v>-999</v>
      </c>
      <c r="V2222">
        <v>199709</v>
      </c>
      <c r="W2222">
        <v>1997</v>
      </c>
    </row>
    <row r="2223" spans="1:23" x14ac:dyDescent="0.25">
      <c r="A2223" s="14">
        <v>35690</v>
      </c>
      <c r="B2223" s="3">
        <v>260</v>
      </c>
      <c r="C2223" s="4">
        <v>3.17</v>
      </c>
      <c r="D2223" s="5">
        <v>3.3</v>
      </c>
      <c r="E2223" s="5">
        <v>6.1</v>
      </c>
      <c r="F2223" s="5">
        <v>0.3</v>
      </c>
      <c r="G2223" s="4">
        <v>98.3</v>
      </c>
      <c r="H2223" s="4">
        <v>93.1</v>
      </c>
      <c r="I2223" s="4">
        <v>1.4</v>
      </c>
      <c r="J2223" s="4">
        <v>4.5999999999999996</v>
      </c>
      <c r="K2223" s="4">
        <v>29</v>
      </c>
      <c r="L2223" s="4">
        <v>0</v>
      </c>
      <c r="M2223" s="4">
        <v>0</v>
      </c>
      <c r="N2223" s="5">
        <v>4.4000000000000004</v>
      </c>
      <c r="O2223" s="5">
        <v>6.2</v>
      </c>
      <c r="P2223" s="5">
        <v>-999</v>
      </c>
      <c r="Q2223" s="5">
        <v>-999</v>
      </c>
      <c r="R2223">
        <v>0.875</v>
      </c>
      <c r="S2223" s="34">
        <f>ROUND((0.6105*(EXP((17.273*E2223)/(E2223+237.3))))*(100-H2223)/100,3)</f>
        <v>6.5000000000000002E-2</v>
      </c>
      <c r="T2223" s="6">
        <f>IF(V2223&lt;V2224,L2223,0)</f>
        <v>0</v>
      </c>
      <c r="U2223" s="6">
        <f>IF(T2223&gt;0,M2223,-999)</f>
        <v>-999</v>
      </c>
      <c r="V2223">
        <v>199709</v>
      </c>
      <c r="W2223">
        <v>1997</v>
      </c>
    </row>
    <row r="2224" spans="1:23" x14ac:dyDescent="0.25">
      <c r="A2224" s="14">
        <v>35691</v>
      </c>
      <c r="B2224" s="3">
        <v>261</v>
      </c>
      <c r="C2224" s="4">
        <v>6.64</v>
      </c>
      <c r="D2224" s="5">
        <v>1.6</v>
      </c>
      <c r="E2224" s="5">
        <v>5.4</v>
      </c>
      <c r="F2224" s="5">
        <v>-0.6</v>
      </c>
      <c r="G2224" s="4">
        <v>97.6</v>
      </c>
      <c r="H2224" s="4">
        <v>87.8</v>
      </c>
      <c r="I2224" s="4">
        <v>0.6</v>
      </c>
      <c r="J2224" s="4">
        <v>2.6</v>
      </c>
      <c r="K2224" s="4">
        <v>1.8</v>
      </c>
      <c r="L2224" s="4">
        <v>0</v>
      </c>
      <c r="M2224" s="4">
        <v>0</v>
      </c>
      <c r="N2224" s="5">
        <v>4.9000000000000004</v>
      </c>
      <c r="O2224" s="5">
        <v>6.1</v>
      </c>
      <c r="P2224" s="5">
        <v>-999</v>
      </c>
      <c r="Q2224" s="5">
        <v>-999</v>
      </c>
      <c r="R2224">
        <v>0.78600000000000003</v>
      </c>
      <c r="S2224" s="34">
        <f>ROUND((0.6105*(EXP((17.273*E2224)/(E2224+237.3))))*(100-H2224)/100,3)</f>
        <v>0.109</v>
      </c>
      <c r="T2224" s="6">
        <f>IF(V2224&lt;V2225,L2224,0)</f>
        <v>0</v>
      </c>
      <c r="U2224" s="6">
        <f>IF(T2224&gt;0,M2224,-999)</f>
        <v>-999</v>
      </c>
      <c r="V2224">
        <v>199709</v>
      </c>
      <c r="W2224">
        <v>1997</v>
      </c>
    </row>
    <row r="2225" spans="1:23" x14ac:dyDescent="0.25">
      <c r="A2225" s="14">
        <v>35692</v>
      </c>
      <c r="B2225" s="3">
        <v>262</v>
      </c>
      <c r="C2225" s="4">
        <v>17.29</v>
      </c>
      <c r="D2225" s="5">
        <v>4.0999999999999996</v>
      </c>
      <c r="E2225" s="5">
        <v>13</v>
      </c>
      <c r="F2225" s="5">
        <v>-2.7</v>
      </c>
      <c r="G2225" s="4">
        <v>87.4</v>
      </c>
      <c r="H2225" s="4">
        <v>59.1</v>
      </c>
      <c r="I2225" s="4">
        <v>0.9</v>
      </c>
      <c r="J2225" s="4">
        <v>2.7</v>
      </c>
      <c r="K2225" s="4">
        <v>0</v>
      </c>
      <c r="L2225" s="4">
        <v>0</v>
      </c>
      <c r="M2225" s="4">
        <v>0</v>
      </c>
      <c r="N2225" s="5">
        <v>6.4</v>
      </c>
      <c r="O2225" s="5">
        <v>6.6</v>
      </c>
      <c r="P2225" s="5">
        <v>-999</v>
      </c>
      <c r="Q2225" s="5">
        <v>-999</v>
      </c>
      <c r="R2225">
        <v>0.88400000000000001</v>
      </c>
      <c r="S2225" s="34">
        <f>ROUND((0.6105*(EXP((17.273*E2225)/(E2225+237.3))))*(100-H2225)/100,3)</f>
        <v>0.61199999999999999</v>
      </c>
      <c r="T2225" s="6">
        <f>IF(V2225&lt;V2226,L2225,0)</f>
        <v>0</v>
      </c>
      <c r="U2225" s="6">
        <f>IF(T2225&gt;0,M2225,-999)</f>
        <v>-999</v>
      </c>
      <c r="V2225">
        <v>199709</v>
      </c>
      <c r="W2225">
        <v>1997</v>
      </c>
    </row>
    <row r="2226" spans="1:23" x14ac:dyDescent="0.25">
      <c r="A2226" s="14">
        <v>35693</v>
      </c>
      <c r="B2226" s="3">
        <v>263</v>
      </c>
      <c r="C2226" s="4">
        <v>17.559999999999999</v>
      </c>
      <c r="D2226" s="5">
        <v>10.199999999999999</v>
      </c>
      <c r="E2226" s="5">
        <v>19.100000000000001</v>
      </c>
      <c r="F2226" s="5">
        <v>2.1</v>
      </c>
      <c r="G2226" s="4">
        <v>69.599999999999994</v>
      </c>
      <c r="H2226" s="4">
        <v>40.299999999999997</v>
      </c>
      <c r="I2226" s="4">
        <v>0.9</v>
      </c>
      <c r="J2226" s="4">
        <v>2.5</v>
      </c>
      <c r="K2226" s="4">
        <v>0</v>
      </c>
      <c r="L2226" s="4">
        <v>0</v>
      </c>
      <c r="M2226" s="4">
        <v>0</v>
      </c>
      <c r="N2226" s="5">
        <v>8.5</v>
      </c>
      <c r="O2226" s="5">
        <v>7.5</v>
      </c>
      <c r="P2226" s="5">
        <v>-999</v>
      </c>
      <c r="Q2226" s="5">
        <v>-999</v>
      </c>
      <c r="R2226">
        <v>0.88900000000000001</v>
      </c>
      <c r="S2226" s="34">
        <f>ROUND((0.6105*(EXP((17.273*E2226)/(E2226+237.3))))*(100-H2226)/100,3)</f>
        <v>1.32</v>
      </c>
      <c r="T2226" s="6">
        <f>IF(V2226&lt;V2227,L2226,0)</f>
        <v>0</v>
      </c>
      <c r="U2226" s="6">
        <f>IF(T2226&gt;0,M2226,-999)</f>
        <v>-999</v>
      </c>
      <c r="V2226">
        <v>199709</v>
      </c>
      <c r="W2226">
        <v>1997</v>
      </c>
    </row>
    <row r="2227" spans="1:23" x14ac:dyDescent="0.25">
      <c r="A2227" s="14">
        <v>35694</v>
      </c>
      <c r="B2227" s="3">
        <v>264</v>
      </c>
      <c r="C2227" s="4">
        <v>17.45</v>
      </c>
      <c r="D2227" s="5">
        <v>13.7</v>
      </c>
      <c r="E2227" s="5">
        <v>22.3</v>
      </c>
      <c r="F2227" s="5">
        <v>7.8</v>
      </c>
      <c r="G2227" s="4">
        <v>56</v>
      </c>
      <c r="H2227" s="4">
        <v>34.5</v>
      </c>
      <c r="I2227" s="4">
        <v>0.9</v>
      </c>
      <c r="J2227" s="4">
        <v>2.7</v>
      </c>
      <c r="K2227" s="4">
        <v>0</v>
      </c>
      <c r="L2227" s="4">
        <v>0</v>
      </c>
      <c r="M2227" s="4">
        <v>0</v>
      </c>
      <c r="N2227" s="5">
        <v>10.199999999999999</v>
      </c>
      <c r="O2227" s="5">
        <v>8.6999999999999993</v>
      </c>
      <c r="P2227" s="5">
        <v>-999</v>
      </c>
      <c r="Q2227" s="5">
        <v>-999</v>
      </c>
      <c r="R2227">
        <v>0.92800000000000005</v>
      </c>
      <c r="S2227" s="34">
        <f>ROUND((0.6105*(EXP((17.273*E2227)/(E2227+237.3))))*(100-H2227)/100,3)</f>
        <v>1.7629999999999999</v>
      </c>
      <c r="T2227" s="6">
        <f>IF(V2227&lt;V2228,L2227,0)</f>
        <v>0</v>
      </c>
      <c r="U2227" s="6">
        <f>IF(T2227&gt;0,M2227,-999)</f>
        <v>-999</v>
      </c>
      <c r="V2227">
        <v>199709</v>
      </c>
      <c r="W2227">
        <v>1997</v>
      </c>
    </row>
    <row r="2228" spans="1:23" x14ac:dyDescent="0.25">
      <c r="A2228" s="14">
        <v>35695</v>
      </c>
      <c r="B2228" s="3">
        <v>265</v>
      </c>
      <c r="C2228" s="4">
        <v>17.21</v>
      </c>
      <c r="D2228" s="5">
        <v>14.6</v>
      </c>
      <c r="E2228" s="5">
        <v>22.5</v>
      </c>
      <c r="F2228" s="5">
        <v>8.3000000000000007</v>
      </c>
      <c r="G2228" s="4">
        <v>41.4</v>
      </c>
      <c r="H2228" s="4">
        <v>24.1</v>
      </c>
      <c r="I2228" s="4">
        <v>1</v>
      </c>
      <c r="J2228" s="4">
        <v>3</v>
      </c>
      <c r="K2228" s="4">
        <v>0</v>
      </c>
      <c r="L2228" s="4">
        <v>0</v>
      </c>
      <c r="M2228" s="4">
        <v>0</v>
      </c>
      <c r="N2228" s="5">
        <v>10.5</v>
      </c>
      <c r="O2228" s="5">
        <v>9.4</v>
      </c>
      <c r="P2228" s="5">
        <v>-999</v>
      </c>
      <c r="Q2228" s="5">
        <v>-999</v>
      </c>
      <c r="R2228">
        <v>0.65500000000000003</v>
      </c>
      <c r="S2228" s="34">
        <f>ROUND((0.6105*(EXP((17.273*E2228)/(E2228+237.3))))*(100-H2228)/100,3)</f>
        <v>2.0680000000000001</v>
      </c>
      <c r="T2228" s="6">
        <f>IF(V2228&lt;V2229,L2228,0)</f>
        <v>0</v>
      </c>
      <c r="U2228" s="6">
        <f>IF(T2228&gt;0,M2228,-999)</f>
        <v>-999</v>
      </c>
      <c r="V2228">
        <v>199709</v>
      </c>
      <c r="W2228">
        <v>1997</v>
      </c>
    </row>
    <row r="2229" spans="1:23" x14ac:dyDescent="0.25">
      <c r="A2229" s="14">
        <v>35696</v>
      </c>
      <c r="B2229" s="3">
        <v>266</v>
      </c>
      <c r="C2229" s="4">
        <v>17.23</v>
      </c>
      <c r="D2229" s="5">
        <v>14.1</v>
      </c>
      <c r="E2229" s="5">
        <v>22.8</v>
      </c>
      <c r="F2229" s="5">
        <v>6.2</v>
      </c>
      <c r="G2229" s="4">
        <v>50.1</v>
      </c>
      <c r="H2229" s="4">
        <v>24.4</v>
      </c>
      <c r="I2229" s="4">
        <v>1</v>
      </c>
      <c r="J2229" s="4">
        <v>2.6</v>
      </c>
      <c r="K2229" s="4">
        <v>0</v>
      </c>
      <c r="L2229" s="4">
        <v>0</v>
      </c>
      <c r="M2229" s="4">
        <v>0</v>
      </c>
      <c r="N2229" s="5">
        <v>10.4</v>
      </c>
      <c r="O2229" s="5">
        <v>9.5</v>
      </c>
      <c r="P2229" s="5">
        <v>-999</v>
      </c>
      <c r="Q2229" s="5">
        <v>-999</v>
      </c>
      <c r="R2229">
        <v>0.67900000000000005</v>
      </c>
      <c r="S2229" s="34">
        <f>ROUND((0.6105*(EXP((17.273*E2229)/(E2229+237.3))))*(100-H2229)/100,3)</f>
        <v>2.0979999999999999</v>
      </c>
      <c r="T2229" s="6">
        <f>IF(V2229&lt;V2230,L2229,0)</f>
        <v>0</v>
      </c>
      <c r="U2229" s="6">
        <f>IF(T2229&gt;0,M2229,-999)</f>
        <v>-999</v>
      </c>
      <c r="V2229">
        <v>199709</v>
      </c>
      <c r="W2229">
        <v>1997</v>
      </c>
    </row>
    <row r="2230" spans="1:23" x14ac:dyDescent="0.25">
      <c r="A2230" s="14">
        <v>35697</v>
      </c>
      <c r="B2230" s="3">
        <v>267</v>
      </c>
      <c r="C2230" s="4">
        <v>16.71</v>
      </c>
      <c r="D2230" s="5">
        <v>14.6</v>
      </c>
      <c r="E2230" s="5">
        <v>21.3</v>
      </c>
      <c r="F2230" s="5">
        <v>8.4</v>
      </c>
      <c r="G2230" s="4">
        <v>49.8</v>
      </c>
      <c r="H2230" s="4">
        <v>34.6</v>
      </c>
      <c r="I2230" s="4">
        <v>1.6</v>
      </c>
      <c r="J2230" s="4">
        <v>5.4</v>
      </c>
      <c r="K2230" s="4">
        <v>0</v>
      </c>
      <c r="L2230" s="4">
        <v>0</v>
      </c>
      <c r="M2230" s="4">
        <v>0</v>
      </c>
      <c r="N2230" s="5">
        <v>10.4</v>
      </c>
      <c r="O2230" s="5">
        <v>9.6999999999999993</v>
      </c>
      <c r="P2230" s="5">
        <v>-999</v>
      </c>
      <c r="Q2230" s="5">
        <v>-999</v>
      </c>
      <c r="R2230">
        <v>0.874</v>
      </c>
      <c r="S2230" s="34">
        <f>ROUND((0.6105*(EXP((17.273*E2230)/(E2230+237.3))))*(100-H2230)/100,3)</f>
        <v>1.6559999999999999</v>
      </c>
      <c r="T2230" s="6">
        <f>IF(V2230&lt;V2231,L2230,0)</f>
        <v>0</v>
      </c>
      <c r="U2230" s="6">
        <f>IF(T2230&gt;0,M2230,-999)</f>
        <v>-999</v>
      </c>
      <c r="V2230">
        <v>199709</v>
      </c>
      <c r="W2230">
        <v>1997</v>
      </c>
    </row>
    <row r="2231" spans="1:23" x14ac:dyDescent="0.25">
      <c r="A2231" s="14">
        <v>35698</v>
      </c>
      <c r="B2231" s="3">
        <v>268</v>
      </c>
      <c r="C2231" s="4">
        <v>15.49</v>
      </c>
      <c r="D2231" s="5">
        <v>15.9</v>
      </c>
      <c r="E2231" s="5">
        <v>22.1</v>
      </c>
      <c r="F2231" s="5">
        <v>10.1</v>
      </c>
      <c r="G2231" s="4">
        <v>52.7</v>
      </c>
      <c r="H2231" s="4">
        <v>28.1</v>
      </c>
      <c r="I2231" s="4">
        <v>2.2000000000000002</v>
      </c>
      <c r="J2231" s="4">
        <v>6.6</v>
      </c>
      <c r="K2231" s="4">
        <v>0</v>
      </c>
      <c r="L2231" s="4">
        <v>0</v>
      </c>
      <c r="M2231" s="4">
        <v>0</v>
      </c>
      <c r="N2231" s="5">
        <v>12</v>
      </c>
      <c r="O2231" s="5">
        <v>10.5</v>
      </c>
      <c r="P2231" s="5">
        <v>-999</v>
      </c>
      <c r="Q2231" s="5">
        <v>-999</v>
      </c>
      <c r="R2231">
        <v>0.747</v>
      </c>
      <c r="S2231" s="34">
        <f>ROUND((0.6105*(EXP((17.273*E2231)/(E2231+237.3))))*(100-H2231)/100,3)</f>
        <v>1.9119999999999999</v>
      </c>
      <c r="T2231" s="6">
        <f>IF(V2231&lt;V2232,L2231,0)</f>
        <v>0</v>
      </c>
      <c r="U2231" s="6">
        <f>IF(T2231&gt;0,M2231,-999)</f>
        <v>-999</v>
      </c>
      <c r="V2231">
        <v>199709</v>
      </c>
      <c r="W2231">
        <v>1997</v>
      </c>
    </row>
    <row r="2232" spans="1:23" x14ac:dyDescent="0.25">
      <c r="A2232" s="14">
        <v>35699</v>
      </c>
      <c r="B2232" s="3">
        <v>269</v>
      </c>
      <c r="C2232" s="4">
        <v>12.29</v>
      </c>
      <c r="D2232" s="5">
        <v>6.7</v>
      </c>
      <c r="E2232" s="5">
        <v>14.4</v>
      </c>
      <c r="F2232" s="5">
        <v>2.5</v>
      </c>
      <c r="G2232" s="4">
        <v>79.099999999999994</v>
      </c>
      <c r="H2232" s="4">
        <v>47.3</v>
      </c>
      <c r="I2232" s="4">
        <v>1.8</v>
      </c>
      <c r="J2232" s="4">
        <v>5.5</v>
      </c>
      <c r="K2232" s="4">
        <v>13.5</v>
      </c>
      <c r="L2232" s="4">
        <v>0</v>
      </c>
      <c r="M2232" s="4">
        <v>0</v>
      </c>
      <c r="N2232" s="5">
        <v>9.6</v>
      </c>
      <c r="O2232" s="5">
        <v>9.8000000000000007</v>
      </c>
      <c r="P2232" s="5">
        <v>-999</v>
      </c>
      <c r="Q2232" s="5">
        <v>-999</v>
      </c>
      <c r="R2232">
        <v>0.77500000000000002</v>
      </c>
      <c r="S2232" s="34">
        <f>ROUND((0.6105*(EXP((17.273*E2232)/(E2232+237.3))))*(100-H2232)/100,3)</f>
        <v>0.86399999999999999</v>
      </c>
      <c r="T2232" s="6">
        <f>IF(V2232&lt;V2233,L2232,0)</f>
        <v>0</v>
      </c>
      <c r="U2232" s="6">
        <f>IF(T2232&gt;0,M2232,-999)</f>
        <v>-999</v>
      </c>
      <c r="V2232">
        <v>199709</v>
      </c>
      <c r="W2232">
        <v>1997</v>
      </c>
    </row>
    <row r="2233" spans="1:23" x14ac:dyDescent="0.25">
      <c r="A2233" s="14">
        <v>35700</v>
      </c>
      <c r="B2233" s="3">
        <v>270</v>
      </c>
      <c r="C2233" s="4">
        <v>5.51</v>
      </c>
      <c r="D2233" s="5">
        <v>3.6</v>
      </c>
      <c r="E2233" s="5">
        <v>7.7</v>
      </c>
      <c r="F2233" s="5">
        <v>1.3</v>
      </c>
      <c r="G2233" s="4">
        <v>87.4</v>
      </c>
      <c r="H2233" s="4">
        <v>72.2</v>
      </c>
      <c r="I2233" s="4">
        <v>1.7</v>
      </c>
      <c r="J2233" s="4">
        <v>5.7</v>
      </c>
      <c r="K2233" s="4">
        <v>0.5</v>
      </c>
      <c r="L2233" s="4">
        <v>0</v>
      </c>
      <c r="M2233" s="4">
        <v>0</v>
      </c>
      <c r="N2233" s="5">
        <v>6.5</v>
      </c>
      <c r="O2233" s="5">
        <v>8.3000000000000007</v>
      </c>
      <c r="P2233" s="5">
        <v>-999</v>
      </c>
      <c r="Q2233" s="5">
        <v>-999</v>
      </c>
      <c r="R2233">
        <v>0.75900000000000001</v>
      </c>
      <c r="S2233" s="34">
        <f>ROUND((0.6105*(EXP((17.273*E2233)/(E2233+237.3))))*(100-H2233)/100,3)</f>
        <v>0.29199999999999998</v>
      </c>
      <c r="T2233" s="6">
        <f>IF(V2233&lt;V2234,L2233,0)</f>
        <v>0</v>
      </c>
      <c r="U2233" s="6">
        <f>IF(T2233&gt;0,M2233,-999)</f>
        <v>-999</v>
      </c>
      <c r="V2233">
        <v>199709</v>
      </c>
      <c r="W2233">
        <v>1997</v>
      </c>
    </row>
    <row r="2234" spans="1:23" x14ac:dyDescent="0.25">
      <c r="A2234" s="14">
        <v>35701</v>
      </c>
      <c r="B2234" s="3">
        <v>271</v>
      </c>
      <c r="C2234" s="4">
        <v>6.73</v>
      </c>
      <c r="D2234" s="5">
        <v>6.2</v>
      </c>
      <c r="E2234" s="5">
        <v>11.4</v>
      </c>
      <c r="F2234" s="5">
        <v>2.8</v>
      </c>
      <c r="G2234" s="4">
        <v>93.9</v>
      </c>
      <c r="H2234" s="4">
        <v>80.7</v>
      </c>
      <c r="I2234" s="4">
        <v>1</v>
      </c>
      <c r="J2234" s="4">
        <v>3.5</v>
      </c>
      <c r="K2234" s="4">
        <v>5.6</v>
      </c>
      <c r="L2234" s="4">
        <v>0</v>
      </c>
      <c r="M2234" s="4">
        <v>0</v>
      </c>
      <c r="N2234" s="5">
        <v>7.9</v>
      </c>
      <c r="O2234" s="5">
        <v>8.4</v>
      </c>
      <c r="P2234" s="5">
        <v>-999</v>
      </c>
      <c r="Q2234" s="5">
        <v>-999</v>
      </c>
      <c r="R2234">
        <v>1.0840000000000001</v>
      </c>
      <c r="S2234" s="34">
        <f>ROUND((0.6105*(EXP((17.273*E2234)/(E2234+237.3))))*(100-H2234)/100,3)</f>
        <v>0.26</v>
      </c>
      <c r="T2234" s="6">
        <f>IF(V2234&lt;V2235,L2234,0)</f>
        <v>0</v>
      </c>
      <c r="U2234" s="6">
        <f>IF(T2234&gt;0,M2234,-999)</f>
        <v>-999</v>
      </c>
      <c r="V2234">
        <v>199709</v>
      </c>
      <c r="W2234">
        <v>1997</v>
      </c>
    </row>
    <row r="2235" spans="1:23" x14ac:dyDescent="0.25">
      <c r="A2235" s="14">
        <v>35702</v>
      </c>
      <c r="B2235" s="3">
        <v>272</v>
      </c>
      <c r="C2235" s="4">
        <v>8.8000000000000007</v>
      </c>
      <c r="D2235" s="5">
        <v>8</v>
      </c>
      <c r="E2235" s="5">
        <v>13.9</v>
      </c>
      <c r="F2235" s="5">
        <v>2</v>
      </c>
      <c r="G2235" s="4">
        <v>78.2</v>
      </c>
      <c r="H2235" s="4">
        <v>47.3</v>
      </c>
      <c r="I2235" s="4">
        <v>1.2</v>
      </c>
      <c r="J2235" s="4">
        <v>5.0999999999999996</v>
      </c>
      <c r="K2235" s="4">
        <v>0</v>
      </c>
      <c r="L2235" s="4">
        <v>0</v>
      </c>
      <c r="M2235" s="4">
        <v>0</v>
      </c>
      <c r="N2235" s="5">
        <v>8</v>
      </c>
      <c r="O2235" s="5">
        <v>8.1999999999999993</v>
      </c>
      <c r="P2235" s="5">
        <v>-999</v>
      </c>
      <c r="Q2235" s="5">
        <v>-999</v>
      </c>
      <c r="R2235">
        <v>0.75</v>
      </c>
      <c r="S2235" s="34">
        <f>ROUND((0.6105*(EXP((17.273*E2235)/(E2235+237.3))))*(100-H2235)/100,3)</f>
        <v>0.83699999999999997</v>
      </c>
      <c r="T2235" s="6">
        <f>IF(V2235&lt;V2236,L2235,0)</f>
        <v>0</v>
      </c>
      <c r="U2235" s="6">
        <f>IF(T2235&gt;0,M2235,-999)</f>
        <v>-999</v>
      </c>
      <c r="V2235">
        <v>199709</v>
      </c>
      <c r="W2235">
        <v>1997</v>
      </c>
    </row>
    <row r="2236" spans="1:23" x14ac:dyDescent="0.25">
      <c r="A2236" s="14">
        <v>35703</v>
      </c>
      <c r="B2236" s="3">
        <v>273</v>
      </c>
      <c r="C2236" s="4">
        <v>2.36</v>
      </c>
      <c r="D2236" s="5">
        <v>9.6999999999999993</v>
      </c>
      <c r="E2236" s="5">
        <v>12.1</v>
      </c>
      <c r="F2236" s="5">
        <v>6.1</v>
      </c>
      <c r="G2236" s="4">
        <v>77</v>
      </c>
      <c r="H2236" s="4">
        <v>60.2</v>
      </c>
      <c r="I2236" s="4">
        <v>2.5</v>
      </c>
      <c r="J2236" s="4">
        <v>6.9</v>
      </c>
      <c r="K2236" s="4">
        <v>1</v>
      </c>
      <c r="L2236" s="4">
        <v>0</v>
      </c>
      <c r="M2236" s="4">
        <v>0</v>
      </c>
      <c r="N2236" s="5">
        <v>8.3000000000000007</v>
      </c>
      <c r="O2236" s="5">
        <v>8.5</v>
      </c>
      <c r="P2236" s="5">
        <v>-999</v>
      </c>
      <c r="Q2236" s="5">
        <v>-999</v>
      </c>
      <c r="R2236">
        <v>0.85</v>
      </c>
      <c r="S2236" s="34">
        <f>ROUND((0.6105*(EXP((17.273*E2236)/(E2236+237.3))))*(100-H2236)/100,3)</f>
        <v>0.56200000000000006</v>
      </c>
      <c r="T2236" s="6">
        <f>IF(V2236&lt;V2237,L2236,0)</f>
        <v>0</v>
      </c>
      <c r="U2236" s="6">
        <f>IF(T2236&gt;0,M2236,-999)</f>
        <v>-999</v>
      </c>
      <c r="V2236">
        <v>199709</v>
      </c>
      <c r="W2236">
        <v>1997</v>
      </c>
    </row>
    <row r="2237" spans="1:23" x14ac:dyDescent="0.25">
      <c r="A2237" s="14">
        <v>35704</v>
      </c>
      <c r="B2237" s="3">
        <v>274</v>
      </c>
      <c r="C2237" s="4">
        <v>4.62</v>
      </c>
      <c r="D2237" s="5">
        <v>7.2</v>
      </c>
      <c r="E2237" s="5">
        <v>11</v>
      </c>
      <c r="F2237" s="5">
        <v>2.2000000000000002</v>
      </c>
      <c r="G2237" s="4">
        <v>93.5</v>
      </c>
      <c r="H2237" s="4">
        <v>76.5</v>
      </c>
      <c r="I2237" s="4">
        <v>2.8</v>
      </c>
      <c r="J2237" s="4">
        <v>5.4</v>
      </c>
      <c r="K2237" s="4">
        <v>13.7</v>
      </c>
      <c r="L2237" s="4">
        <v>0</v>
      </c>
      <c r="M2237" s="4">
        <v>0</v>
      </c>
      <c r="N2237" s="5">
        <v>7</v>
      </c>
      <c r="O2237" s="5">
        <v>8.1999999999999993</v>
      </c>
      <c r="P2237" s="5">
        <v>-999</v>
      </c>
      <c r="Q2237" s="5">
        <v>-999</v>
      </c>
      <c r="R2237">
        <v>1.004</v>
      </c>
      <c r="S2237" s="34">
        <f>ROUND((0.6105*(EXP((17.273*E2237)/(E2237+237.3))))*(100-H2237)/100,3)</f>
        <v>0.308</v>
      </c>
      <c r="T2237" s="6">
        <f>IF(V2237&lt;V2238,L2237,0)</f>
        <v>0</v>
      </c>
      <c r="U2237" s="6">
        <f>IF(T2237&gt;0,M2237,-999)</f>
        <v>-999</v>
      </c>
      <c r="V2237">
        <v>199710</v>
      </c>
      <c r="W2237">
        <v>1997</v>
      </c>
    </row>
    <row r="2238" spans="1:23" x14ac:dyDescent="0.25">
      <c r="A2238" s="14">
        <v>35705</v>
      </c>
      <c r="B2238" s="3">
        <v>275</v>
      </c>
      <c r="C2238" s="4">
        <v>2.4700000000000002</v>
      </c>
      <c r="D2238" s="5">
        <v>0.9</v>
      </c>
      <c r="E2238" s="5">
        <v>3.7</v>
      </c>
      <c r="F2238" s="5">
        <v>-1.8</v>
      </c>
      <c r="G2238" s="4">
        <v>96.2</v>
      </c>
      <c r="H2238" s="4">
        <v>86.2</v>
      </c>
      <c r="I2238" s="4">
        <v>2</v>
      </c>
      <c r="J2238" s="4">
        <v>5.9</v>
      </c>
      <c r="K2238" s="4">
        <v>4.3</v>
      </c>
      <c r="L2238" s="4">
        <v>0</v>
      </c>
      <c r="M2238" s="4">
        <v>0</v>
      </c>
      <c r="N2238" s="5">
        <v>3.7</v>
      </c>
      <c r="O2238" s="5">
        <v>6.3</v>
      </c>
      <c r="P2238" s="5">
        <v>-999</v>
      </c>
      <c r="Q2238" s="5">
        <v>-999</v>
      </c>
      <c r="R2238">
        <v>0.68400000000000005</v>
      </c>
      <c r="S2238" s="34">
        <f>ROUND((0.6105*(EXP((17.273*E2238)/(E2238+237.3))))*(100-H2238)/100,3)</f>
        <v>0.11</v>
      </c>
      <c r="T2238" s="6">
        <f>IF(V2238&lt;V2239,L2238,0)</f>
        <v>0</v>
      </c>
      <c r="U2238" s="6">
        <f>IF(T2238&gt;0,M2238,-999)</f>
        <v>-999</v>
      </c>
      <c r="V2238">
        <v>199710</v>
      </c>
      <c r="W2238">
        <v>1997</v>
      </c>
    </row>
    <row r="2239" spans="1:23" x14ac:dyDescent="0.25">
      <c r="A2239" s="14">
        <v>35706</v>
      </c>
      <c r="B2239" s="3">
        <v>276</v>
      </c>
      <c r="C2239" s="4">
        <v>4.49</v>
      </c>
      <c r="D2239" s="5">
        <v>1.3</v>
      </c>
      <c r="E2239" s="5">
        <v>4.2</v>
      </c>
      <c r="F2239" s="5">
        <v>-1</v>
      </c>
      <c r="G2239" s="4">
        <v>95.4</v>
      </c>
      <c r="H2239" s="4">
        <v>85.6</v>
      </c>
      <c r="I2239" s="4">
        <v>1.7</v>
      </c>
      <c r="J2239" s="4">
        <v>4.9000000000000004</v>
      </c>
      <c r="K2239" s="4">
        <v>5.0999999999999996</v>
      </c>
      <c r="L2239" s="4">
        <v>0</v>
      </c>
      <c r="M2239" s="4">
        <v>0</v>
      </c>
      <c r="N2239" s="5">
        <v>3.2</v>
      </c>
      <c r="O2239" s="5">
        <v>5.4</v>
      </c>
      <c r="P2239" s="5">
        <v>-999</v>
      </c>
      <c r="Q2239" s="5">
        <v>-999</v>
      </c>
      <c r="R2239">
        <v>0.70399999999999996</v>
      </c>
      <c r="S2239" s="34">
        <f>ROUND((0.6105*(EXP((17.273*E2239)/(E2239+237.3))))*(100-H2239)/100,3)</f>
        <v>0.11899999999999999</v>
      </c>
      <c r="T2239" s="6">
        <f>IF(V2239&lt;V2240,L2239,0)</f>
        <v>0</v>
      </c>
      <c r="U2239" s="6">
        <f>IF(T2239&gt;0,M2239,-999)</f>
        <v>-999</v>
      </c>
      <c r="V2239">
        <v>199710</v>
      </c>
      <c r="W2239">
        <v>1997</v>
      </c>
    </row>
    <row r="2240" spans="1:23" x14ac:dyDescent="0.25">
      <c r="A2240" s="14">
        <v>35707</v>
      </c>
      <c r="B2240" s="3">
        <v>277</v>
      </c>
      <c r="C2240" s="4">
        <v>4.34</v>
      </c>
      <c r="D2240" s="5">
        <v>2.8</v>
      </c>
      <c r="E2240" s="5">
        <v>5.7</v>
      </c>
      <c r="F2240" s="5">
        <v>0.1</v>
      </c>
      <c r="G2240" s="4">
        <v>98.2</v>
      </c>
      <c r="H2240" s="4">
        <v>87.8</v>
      </c>
      <c r="I2240" s="4">
        <v>1.9</v>
      </c>
      <c r="J2240" s="4">
        <v>5.2</v>
      </c>
      <c r="K2240" s="4">
        <v>6.1</v>
      </c>
      <c r="L2240" s="4">
        <v>0</v>
      </c>
      <c r="M2240" s="4">
        <v>0</v>
      </c>
      <c r="N2240" s="5">
        <v>4.9000000000000004</v>
      </c>
      <c r="O2240" s="5">
        <v>5.8</v>
      </c>
      <c r="P2240" s="5">
        <v>-999</v>
      </c>
      <c r="Q2240" s="5">
        <v>-999</v>
      </c>
      <c r="R2240">
        <v>0.80400000000000005</v>
      </c>
      <c r="S2240" s="34">
        <f>ROUND((0.6105*(EXP((17.273*E2240)/(E2240+237.3))))*(100-H2240)/100,3)</f>
        <v>0.112</v>
      </c>
      <c r="T2240" s="6">
        <f>IF(V2240&lt;V2241,L2240,0)</f>
        <v>0</v>
      </c>
      <c r="U2240" s="6">
        <f>IF(T2240&gt;0,M2240,-999)</f>
        <v>-999</v>
      </c>
      <c r="V2240">
        <v>199710</v>
      </c>
      <c r="W2240">
        <v>1997</v>
      </c>
    </row>
    <row r="2241" spans="1:23" x14ac:dyDescent="0.25">
      <c r="A2241" s="14">
        <v>35708</v>
      </c>
      <c r="B2241" s="3">
        <v>278</v>
      </c>
      <c r="C2241" s="4">
        <v>4.9800000000000004</v>
      </c>
      <c r="D2241" s="5">
        <v>0.5</v>
      </c>
      <c r="E2241" s="5">
        <v>4.5</v>
      </c>
      <c r="F2241" s="5">
        <v>-2</v>
      </c>
      <c r="G2241" s="4">
        <v>97.8</v>
      </c>
      <c r="H2241" s="4">
        <v>83.5</v>
      </c>
      <c r="I2241" s="4">
        <v>0.7</v>
      </c>
      <c r="J2241" s="4">
        <v>3.6</v>
      </c>
      <c r="K2241" s="4">
        <v>5.8</v>
      </c>
      <c r="L2241" s="4">
        <v>0</v>
      </c>
      <c r="M2241" s="4">
        <v>0</v>
      </c>
      <c r="N2241" s="5">
        <v>2.7</v>
      </c>
      <c r="O2241" s="5">
        <v>4.9000000000000004</v>
      </c>
      <c r="P2241" s="5">
        <v>-999</v>
      </c>
      <c r="Q2241" s="5">
        <v>-999</v>
      </c>
      <c r="R2241">
        <v>0.70399999999999996</v>
      </c>
      <c r="S2241" s="34">
        <f>ROUND((0.6105*(EXP((17.273*E2241)/(E2241+237.3))))*(100-H2241)/100,3)</f>
        <v>0.13900000000000001</v>
      </c>
      <c r="T2241" s="6">
        <f>IF(V2241&lt;V2242,L2241,0)</f>
        <v>0</v>
      </c>
      <c r="U2241" s="6">
        <f>IF(T2241&gt;0,M2241,-999)</f>
        <v>-999</v>
      </c>
      <c r="V2241">
        <v>199710</v>
      </c>
      <c r="W2241">
        <v>1997</v>
      </c>
    </row>
    <row r="2242" spans="1:23" x14ac:dyDescent="0.25">
      <c r="A2242" s="14">
        <v>35709</v>
      </c>
      <c r="B2242" s="3">
        <v>279</v>
      </c>
      <c r="C2242" s="4">
        <v>10.29</v>
      </c>
      <c r="D2242" s="5">
        <v>0.6</v>
      </c>
      <c r="E2242" s="5">
        <v>6.9</v>
      </c>
      <c r="F2242" s="5">
        <v>-2.7</v>
      </c>
      <c r="G2242" s="4">
        <v>87</v>
      </c>
      <c r="H2242" s="4">
        <v>40.799999999999997</v>
      </c>
      <c r="I2242" s="4">
        <v>0.7</v>
      </c>
      <c r="J2242" s="4">
        <v>2.8</v>
      </c>
      <c r="K2242" s="4">
        <v>0</v>
      </c>
      <c r="L2242" s="4">
        <v>0</v>
      </c>
      <c r="M2242" s="4">
        <v>0</v>
      </c>
      <c r="N2242" s="5">
        <v>3</v>
      </c>
      <c r="O2242" s="5">
        <v>4.5</v>
      </c>
      <c r="P2242" s="5">
        <v>-999</v>
      </c>
      <c r="Q2242" s="5">
        <v>-999</v>
      </c>
      <c r="R2242">
        <v>0.40600000000000003</v>
      </c>
      <c r="S2242" s="34">
        <f>ROUND((0.6105*(EXP((17.273*E2242)/(E2242+237.3))))*(100-H2242)/100,3)</f>
        <v>0.58899999999999997</v>
      </c>
      <c r="T2242" s="6">
        <f>IF(V2242&lt;V2243,L2242,0)</f>
        <v>0</v>
      </c>
      <c r="U2242" s="6">
        <f>IF(T2242&gt;0,M2242,-999)</f>
        <v>-999</v>
      </c>
      <c r="V2242">
        <v>199710</v>
      </c>
      <c r="W2242">
        <v>1997</v>
      </c>
    </row>
    <row r="2243" spans="1:23" x14ac:dyDescent="0.25">
      <c r="A2243" s="14">
        <v>35710</v>
      </c>
      <c r="B2243" s="3">
        <v>280</v>
      </c>
      <c r="C2243" s="4">
        <v>10.32</v>
      </c>
      <c r="D2243" s="5">
        <v>-1.1000000000000001</v>
      </c>
      <c r="E2243" s="5">
        <v>6.4</v>
      </c>
      <c r="F2243" s="5">
        <v>-3.7</v>
      </c>
      <c r="G2243" s="4">
        <v>79.8</v>
      </c>
      <c r="H2243" s="4">
        <v>37.299999999999997</v>
      </c>
      <c r="I2243" s="4">
        <v>0.9</v>
      </c>
      <c r="J2243" s="4">
        <v>3.7</v>
      </c>
      <c r="K2243" s="4">
        <v>0.3</v>
      </c>
      <c r="L2243" s="4">
        <v>0</v>
      </c>
      <c r="M2243" s="4">
        <v>0</v>
      </c>
      <c r="N2243" s="5">
        <v>2.4</v>
      </c>
      <c r="O2243" s="5">
        <v>4.3</v>
      </c>
      <c r="P2243" s="5">
        <v>-999</v>
      </c>
      <c r="Q2243" s="5">
        <v>-999</v>
      </c>
      <c r="R2243">
        <v>0.35799999999999998</v>
      </c>
      <c r="S2243" s="34">
        <f>ROUND((0.6105*(EXP((17.273*E2243)/(E2243+237.3))))*(100-H2243)/100,3)</f>
        <v>0.60299999999999998</v>
      </c>
      <c r="T2243" s="6">
        <f>IF(V2243&lt;V2244,L2243,0)</f>
        <v>0</v>
      </c>
      <c r="U2243" s="6">
        <f>IF(T2243&gt;0,M2243,-999)</f>
        <v>-999</v>
      </c>
      <c r="V2243">
        <v>199710</v>
      </c>
      <c r="W2243">
        <v>1997</v>
      </c>
    </row>
    <row r="2244" spans="1:23" x14ac:dyDescent="0.25">
      <c r="A2244" s="14">
        <v>35711</v>
      </c>
      <c r="B2244" s="3">
        <v>281</v>
      </c>
      <c r="C2244" s="4">
        <v>2.85</v>
      </c>
      <c r="D2244" s="5">
        <v>-1.8</v>
      </c>
      <c r="E2244" s="5">
        <v>-0.8</v>
      </c>
      <c r="F2244" s="5">
        <v>-3.1</v>
      </c>
      <c r="G2244" s="4">
        <v>90.3</v>
      </c>
      <c r="H2244" s="4">
        <v>68.5</v>
      </c>
      <c r="I2244" s="4">
        <v>3.7</v>
      </c>
      <c r="J2244" s="4">
        <v>8.1999999999999993</v>
      </c>
      <c r="K2244" s="4">
        <v>6</v>
      </c>
      <c r="L2244" s="4">
        <v>0</v>
      </c>
      <c r="M2244" s="4">
        <v>0</v>
      </c>
      <c r="N2244" s="5">
        <v>0.3</v>
      </c>
      <c r="O2244" s="5">
        <v>3</v>
      </c>
      <c r="P2244" s="5">
        <v>-999</v>
      </c>
      <c r="Q2244" s="5">
        <v>-999</v>
      </c>
      <c r="R2244">
        <v>0.39500000000000002</v>
      </c>
      <c r="S2244" s="34">
        <f>ROUND((0.6105*(EXP((17.273*E2244)/(E2244+237.3))))*(100-H2244)/100,3)</f>
        <v>0.18099999999999999</v>
      </c>
      <c r="T2244" s="6">
        <f>IF(V2244&lt;V2245,L2244,0)</f>
        <v>0</v>
      </c>
      <c r="U2244" s="6">
        <f>IF(T2244&gt;0,M2244,-999)</f>
        <v>-999</v>
      </c>
      <c r="V2244">
        <v>199710</v>
      </c>
      <c r="W2244">
        <v>1997</v>
      </c>
    </row>
    <row r="2245" spans="1:23" x14ac:dyDescent="0.25">
      <c r="A2245" s="14">
        <v>35712</v>
      </c>
      <c r="B2245" s="3">
        <v>282</v>
      </c>
      <c r="C2245" s="4">
        <v>4.47</v>
      </c>
      <c r="D2245" s="5">
        <v>-0.9</v>
      </c>
      <c r="E2245" s="5">
        <v>0.1</v>
      </c>
      <c r="F2245" s="5">
        <v>-1.7</v>
      </c>
      <c r="G2245" s="4">
        <v>99.6</v>
      </c>
      <c r="H2245" s="4">
        <v>99.1</v>
      </c>
      <c r="I2245" s="4">
        <v>2.2999999999999998</v>
      </c>
      <c r="J2245" s="4">
        <v>5.8</v>
      </c>
      <c r="K2245" s="4">
        <v>2</v>
      </c>
      <c r="L2245" s="4">
        <v>0</v>
      </c>
      <c r="M2245" s="4">
        <v>0</v>
      </c>
      <c r="N2245" s="5">
        <v>0.9</v>
      </c>
      <c r="O2245" s="5">
        <v>3</v>
      </c>
      <c r="P2245" s="5">
        <v>-999</v>
      </c>
      <c r="Q2245" s="5">
        <v>-999</v>
      </c>
      <c r="R2245">
        <v>0.60899999999999999</v>
      </c>
      <c r="S2245" s="34">
        <f>ROUND((0.6105*(EXP((17.273*E2245)/(E2245+237.3))))*(100-H2245)/100,3)</f>
        <v>6.0000000000000001E-3</v>
      </c>
      <c r="T2245" s="6">
        <f>IF(V2245&lt;V2246,L2245,0)</f>
        <v>0</v>
      </c>
      <c r="U2245" s="6">
        <f>IF(T2245&gt;0,M2245,-999)</f>
        <v>-999</v>
      </c>
      <c r="V2245">
        <v>199710</v>
      </c>
      <c r="W2245">
        <v>1997</v>
      </c>
    </row>
    <row r="2246" spans="1:23" x14ac:dyDescent="0.25">
      <c r="A2246" s="14">
        <v>35713</v>
      </c>
      <c r="B2246" s="3">
        <v>283</v>
      </c>
      <c r="C2246" s="4">
        <v>5.19</v>
      </c>
      <c r="D2246" s="5">
        <v>-1.2</v>
      </c>
      <c r="E2246" s="5">
        <v>0.2</v>
      </c>
      <c r="F2246" s="5">
        <v>-3.1</v>
      </c>
      <c r="G2246" s="4">
        <v>99.5</v>
      </c>
      <c r="H2246" s="4">
        <v>98.8</v>
      </c>
      <c r="I2246" s="4">
        <v>1.3</v>
      </c>
      <c r="J2246" s="4">
        <v>4.8</v>
      </c>
      <c r="K2246" s="4">
        <v>0.8</v>
      </c>
      <c r="L2246" s="4">
        <v>0</v>
      </c>
      <c r="M2246" s="4">
        <v>0</v>
      </c>
      <c r="N2246" s="5">
        <v>1.4</v>
      </c>
      <c r="O2246" s="5">
        <v>3</v>
      </c>
      <c r="P2246" s="5">
        <v>-999</v>
      </c>
      <c r="Q2246" s="5">
        <v>-999</v>
      </c>
      <c r="R2246">
        <v>0.61299999999999999</v>
      </c>
      <c r="S2246" s="34">
        <f>ROUND((0.6105*(EXP((17.273*E2246)/(E2246+237.3))))*(100-H2246)/100,3)</f>
        <v>7.0000000000000001E-3</v>
      </c>
      <c r="T2246" s="6">
        <f>IF(V2246&lt;V2247,L2246,0)</f>
        <v>0</v>
      </c>
      <c r="U2246" s="6">
        <f>IF(T2246&gt;0,M2246,-999)</f>
        <v>-999</v>
      </c>
      <c r="V2246">
        <v>199710</v>
      </c>
      <c r="W2246">
        <v>1997</v>
      </c>
    </row>
    <row r="2247" spans="1:23" x14ac:dyDescent="0.25">
      <c r="A2247" s="14">
        <v>35714</v>
      </c>
      <c r="B2247" s="3">
        <v>284</v>
      </c>
      <c r="C2247" s="4">
        <v>3.53</v>
      </c>
      <c r="D2247" s="5">
        <v>-3.4</v>
      </c>
      <c r="E2247" s="5">
        <v>-0.6</v>
      </c>
      <c r="F2247" s="5">
        <v>-6</v>
      </c>
      <c r="G2247" s="4">
        <v>98.3</v>
      </c>
      <c r="H2247" s="4">
        <v>95.6</v>
      </c>
      <c r="I2247" s="4">
        <v>1</v>
      </c>
      <c r="J2247" s="4">
        <v>4.0999999999999996</v>
      </c>
      <c r="K2247" s="4">
        <v>4.4000000000000004</v>
      </c>
      <c r="L2247" s="4">
        <v>0</v>
      </c>
      <c r="M2247" s="4">
        <v>0</v>
      </c>
      <c r="N2247" s="5">
        <v>1.2</v>
      </c>
      <c r="O2247" s="5">
        <v>2.7</v>
      </c>
      <c r="P2247" s="5">
        <v>-999</v>
      </c>
      <c r="Q2247" s="5">
        <v>-999</v>
      </c>
      <c r="R2247">
        <v>0.55700000000000005</v>
      </c>
      <c r="S2247" s="34">
        <f>ROUND((0.6105*(EXP((17.273*E2247)/(E2247+237.3))))*(100-H2247)/100,3)</f>
        <v>2.5999999999999999E-2</v>
      </c>
      <c r="T2247" s="6">
        <f>IF(V2247&lt;V2248,L2247,0)</f>
        <v>0</v>
      </c>
      <c r="U2247" s="6">
        <f>IF(T2247&gt;0,M2247,-999)</f>
        <v>-999</v>
      </c>
      <c r="V2247">
        <v>199710</v>
      </c>
      <c r="W2247">
        <v>1997</v>
      </c>
    </row>
    <row r="2248" spans="1:23" x14ac:dyDescent="0.25">
      <c r="A2248" s="14">
        <v>35715</v>
      </c>
      <c r="B2248" s="3">
        <v>285</v>
      </c>
      <c r="C2248" s="4">
        <v>6.42</v>
      </c>
      <c r="D2248" s="5">
        <v>-3.1</v>
      </c>
      <c r="E2248" s="5">
        <v>0.3</v>
      </c>
      <c r="F2248" s="5">
        <v>-5.5</v>
      </c>
      <c r="G2248" s="4">
        <v>97.3</v>
      </c>
      <c r="H2248" s="4">
        <v>92.2</v>
      </c>
      <c r="I2248" s="4">
        <v>1.4</v>
      </c>
      <c r="J2248" s="4">
        <v>4.3</v>
      </c>
      <c r="K2248" s="4">
        <v>0</v>
      </c>
      <c r="L2248" s="4">
        <v>0</v>
      </c>
      <c r="M2248" s="4">
        <v>0</v>
      </c>
      <c r="N2248" s="5">
        <v>1.3</v>
      </c>
      <c r="O2248" s="5">
        <v>2.6</v>
      </c>
      <c r="P2248" s="5">
        <v>-999</v>
      </c>
      <c r="Q2248" s="5">
        <v>-999</v>
      </c>
      <c r="R2248">
        <v>0.57699999999999996</v>
      </c>
      <c r="S2248" s="34">
        <f>ROUND((0.6105*(EXP((17.273*E2248)/(E2248+237.3))))*(100-H2248)/100,3)</f>
        <v>4.9000000000000002E-2</v>
      </c>
      <c r="T2248" s="6">
        <f>IF(V2248&lt;V2249,L2248,0)</f>
        <v>0</v>
      </c>
      <c r="U2248" s="6">
        <f>IF(T2248&gt;0,M2248,-999)</f>
        <v>-999</v>
      </c>
      <c r="V2248">
        <v>199710</v>
      </c>
      <c r="W2248">
        <v>1997</v>
      </c>
    </row>
    <row r="2249" spans="1:23" x14ac:dyDescent="0.25">
      <c r="A2249" s="14">
        <v>35716</v>
      </c>
      <c r="B2249" s="3">
        <v>286</v>
      </c>
      <c r="C2249" s="4">
        <v>5.21</v>
      </c>
      <c r="D2249" s="5">
        <v>0.9</v>
      </c>
      <c r="E2249" s="5">
        <v>2.7</v>
      </c>
      <c r="F2249" s="5">
        <v>-0.3</v>
      </c>
      <c r="G2249" s="4">
        <v>96.7</v>
      </c>
      <c r="H2249" s="4">
        <v>90.6</v>
      </c>
      <c r="I2249" s="4">
        <v>1.1000000000000001</v>
      </c>
      <c r="J2249" s="4">
        <v>4.7</v>
      </c>
      <c r="K2249" s="4">
        <v>0</v>
      </c>
      <c r="L2249" s="4">
        <v>0</v>
      </c>
      <c r="M2249" s="4">
        <v>0</v>
      </c>
      <c r="N2249" s="5">
        <v>1.4</v>
      </c>
      <c r="O2249" s="5">
        <v>2.7</v>
      </c>
      <c r="P2249" s="5">
        <v>-999</v>
      </c>
      <c r="Q2249" s="5">
        <v>-999</v>
      </c>
      <c r="R2249">
        <v>0.67</v>
      </c>
      <c r="S2249" s="34">
        <f>ROUND((0.6105*(EXP((17.273*E2249)/(E2249+237.3))))*(100-H2249)/100,3)</f>
        <v>7.0000000000000007E-2</v>
      </c>
      <c r="T2249" s="6">
        <f>IF(V2249&lt;V2250,L2249,0)</f>
        <v>0</v>
      </c>
      <c r="U2249" s="6">
        <f>IF(T2249&gt;0,M2249,-999)</f>
        <v>-999</v>
      </c>
      <c r="V2249">
        <v>199710</v>
      </c>
      <c r="W2249">
        <v>1997</v>
      </c>
    </row>
    <row r="2250" spans="1:23" x14ac:dyDescent="0.25">
      <c r="A2250" s="14">
        <v>35717</v>
      </c>
      <c r="B2250" s="3">
        <v>287</v>
      </c>
      <c r="C2250" s="4">
        <v>4.45</v>
      </c>
      <c r="D2250" s="5">
        <v>2.2000000000000002</v>
      </c>
      <c r="E2250" s="5">
        <v>7.1</v>
      </c>
      <c r="F2250" s="5">
        <v>0</v>
      </c>
      <c r="G2250" s="4">
        <v>97.3</v>
      </c>
      <c r="H2250" s="4">
        <v>85.6</v>
      </c>
      <c r="I2250" s="4">
        <v>0.6</v>
      </c>
      <c r="J2250" s="4">
        <v>2.2999999999999998</v>
      </c>
      <c r="K2250" s="4">
        <v>2.5</v>
      </c>
      <c r="L2250" s="4">
        <v>0</v>
      </c>
      <c r="M2250" s="4">
        <v>0</v>
      </c>
      <c r="N2250" s="5">
        <v>1.4</v>
      </c>
      <c r="O2250" s="5">
        <v>2.8</v>
      </c>
      <c r="P2250" s="5">
        <v>-999</v>
      </c>
      <c r="Q2250" s="5">
        <v>-999</v>
      </c>
      <c r="R2250">
        <v>0.86199999999999999</v>
      </c>
      <c r="S2250" s="34">
        <f>ROUND((0.6105*(EXP((17.273*E2250)/(E2250+237.3))))*(100-H2250)/100,3)</f>
        <v>0.14499999999999999</v>
      </c>
      <c r="T2250" s="6">
        <f>IF(V2250&lt;V2251,L2250,0)</f>
        <v>0</v>
      </c>
      <c r="U2250" s="6">
        <f>IF(T2250&gt;0,M2250,-999)</f>
        <v>-999</v>
      </c>
      <c r="V2250">
        <v>199710</v>
      </c>
      <c r="W2250">
        <v>1997</v>
      </c>
    </row>
    <row r="2251" spans="1:23" x14ac:dyDescent="0.25">
      <c r="A2251" s="14">
        <v>35718</v>
      </c>
      <c r="B2251" s="3">
        <v>288</v>
      </c>
      <c r="C2251" s="4">
        <v>6.37</v>
      </c>
      <c r="D2251" s="5">
        <v>5.7</v>
      </c>
      <c r="E2251" s="5">
        <v>10.7</v>
      </c>
      <c r="F2251" s="5">
        <v>0.7</v>
      </c>
      <c r="G2251" s="4">
        <v>93.6</v>
      </c>
      <c r="H2251" s="4">
        <v>78.900000000000006</v>
      </c>
      <c r="I2251" s="4">
        <v>0.5</v>
      </c>
      <c r="J2251" s="4">
        <v>2.1</v>
      </c>
      <c r="K2251" s="4">
        <v>0</v>
      </c>
      <c r="L2251" s="4">
        <v>0</v>
      </c>
      <c r="M2251" s="4">
        <v>0</v>
      </c>
      <c r="N2251" s="5">
        <v>3.3</v>
      </c>
      <c r="O2251" s="5">
        <v>3.5</v>
      </c>
      <c r="P2251" s="5">
        <v>-999</v>
      </c>
      <c r="Q2251" s="5">
        <v>-999</v>
      </c>
      <c r="R2251">
        <v>1.012</v>
      </c>
      <c r="S2251" s="34">
        <f>ROUND((0.6105*(EXP((17.273*E2251)/(E2251+237.3))))*(100-H2251)/100,3)</f>
        <v>0.27100000000000002</v>
      </c>
      <c r="T2251" s="6">
        <f>IF(V2251&lt;V2252,L2251,0)</f>
        <v>0</v>
      </c>
      <c r="U2251" s="6">
        <f>IF(T2251&gt;0,M2251,-999)</f>
        <v>-999</v>
      </c>
      <c r="V2251">
        <v>199710</v>
      </c>
      <c r="W2251">
        <v>1997</v>
      </c>
    </row>
    <row r="2252" spans="1:23" x14ac:dyDescent="0.25">
      <c r="A2252" s="14">
        <v>35719</v>
      </c>
      <c r="B2252" s="3">
        <v>289</v>
      </c>
      <c r="C2252" s="4">
        <v>11.27</v>
      </c>
      <c r="D2252" s="5">
        <v>8.8000000000000007</v>
      </c>
      <c r="E2252" s="5">
        <v>18.100000000000001</v>
      </c>
      <c r="F2252" s="5">
        <v>3.3</v>
      </c>
      <c r="G2252" s="4">
        <v>80.2</v>
      </c>
      <c r="H2252" s="4">
        <v>47.8</v>
      </c>
      <c r="I2252" s="4">
        <v>0.6</v>
      </c>
      <c r="J2252" s="4">
        <v>2.5</v>
      </c>
      <c r="K2252" s="4">
        <v>0</v>
      </c>
      <c r="L2252" s="4">
        <v>0</v>
      </c>
      <c r="M2252" s="4">
        <v>0</v>
      </c>
      <c r="N2252" s="5">
        <v>5.5</v>
      </c>
      <c r="O2252" s="5">
        <v>4.7</v>
      </c>
      <c r="P2252" s="5">
        <v>-999</v>
      </c>
      <c r="Q2252" s="5">
        <v>-999</v>
      </c>
      <c r="R2252">
        <v>0.99399999999999999</v>
      </c>
      <c r="S2252" s="34">
        <f>ROUND((0.6105*(EXP((17.273*E2252)/(E2252+237.3))))*(100-H2252)/100,3)</f>
        <v>1.0840000000000001</v>
      </c>
      <c r="T2252" s="6">
        <f>IF(V2252&lt;V2253,L2252,0)</f>
        <v>0</v>
      </c>
      <c r="U2252" s="6">
        <f>IF(T2252&gt;0,M2252,-999)</f>
        <v>-999</v>
      </c>
      <c r="V2252">
        <v>199710</v>
      </c>
      <c r="W2252">
        <v>1997</v>
      </c>
    </row>
    <row r="2253" spans="1:23" x14ac:dyDescent="0.25">
      <c r="A2253" s="14">
        <v>35720</v>
      </c>
      <c r="B2253" s="3">
        <v>290</v>
      </c>
      <c r="C2253" s="4">
        <v>3.57</v>
      </c>
      <c r="D2253" s="5">
        <v>4</v>
      </c>
      <c r="E2253" s="5">
        <v>8.1</v>
      </c>
      <c r="F2253" s="5">
        <v>0.2</v>
      </c>
      <c r="G2253" s="4">
        <v>92</v>
      </c>
      <c r="H2253" s="4">
        <v>74.099999999999994</v>
      </c>
      <c r="I2253" s="4">
        <v>1</v>
      </c>
      <c r="J2253" s="4">
        <v>3.5</v>
      </c>
      <c r="K2253" s="4">
        <v>0.3</v>
      </c>
      <c r="L2253" s="4">
        <v>0</v>
      </c>
      <c r="M2253" s="4">
        <v>0</v>
      </c>
      <c r="N2253" s="5">
        <v>5.3</v>
      </c>
      <c r="O2253" s="5">
        <v>4.9000000000000004</v>
      </c>
      <c r="P2253" s="5">
        <v>-999</v>
      </c>
      <c r="Q2253" s="5">
        <v>-999</v>
      </c>
      <c r="R2253">
        <v>0.8</v>
      </c>
      <c r="S2253" s="34">
        <f>ROUND((0.6105*(EXP((17.273*E2253)/(E2253+237.3))))*(100-H2253)/100,3)</f>
        <v>0.28000000000000003</v>
      </c>
      <c r="T2253" s="6">
        <f>IF(V2253&lt;V2254,L2253,0)</f>
        <v>0</v>
      </c>
      <c r="U2253" s="6">
        <f>IF(T2253&gt;0,M2253,-999)</f>
        <v>-999</v>
      </c>
      <c r="V2253">
        <v>199710</v>
      </c>
      <c r="W2253">
        <v>1997</v>
      </c>
    </row>
    <row r="2254" spans="1:23" x14ac:dyDescent="0.25">
      <c r="A2254" s="14">
        <v>35721</v>
      </c>
      <c r="B2254" s="3">
        <v>291</v>
      </c>
      <c r="C2254" s="4">
        <v>10.96</v>
      </c>
      <c r="D2254" s="5">
        <v>-0.1</v>
      </c>
      <c r="E2254" s="5">
        <v>8.3000000000000007</v>
      </c>
      <c r="F2254" s="5">
        <v>-4.4000000000000004</v>
      </c>
      <c r="G2254" s="4">
        <v>75.2</v>
      </c>
      <c r="H2254" s="4">
        <v>30.5</v>
      </c>
      <c r="I2254" s="4">
        <v>0.9</v>
      </c>
      <c r="J2254" s="4">
        <v>3.3</v>
      </c>
      <c r="K2254" s="4">
        <v>0</v>
      </c>
      <c r="L2254" s="4">
        <v>0</v>
      </c>
      <c r="M2254" s="4">
        <v>0</v>
      </c>
      <c r="N2254" s="5">
        <v>1.7</v>
      </c>
      <c r="O2254" s="5">
        <v>3.6</v>
      </c>
      <c r="P2254" s="5">
        <v>-999</v>
      </c>
      <c r="Q2254" s="5">
        <v>-999</v>
      </c>
      <c r="R2254">
        <v>0.33400000000000002</v>
      </c>
      <c r="S2254" s="34">
        <f>ROUND((0.6105*(EXP((17.273*E2254)/(E2254+237.3))))*(100-H2254)/100,3)</f>
        <v>0.76100000000000001</v>
      </c>
      <c r="T2254" s="6">
        <f>IF(V2254&lt;V2255,L2254,0)</f>
        <v>0</v>
      </c>
      <c r="U2254" s="6">
        <f>IF(T2254&gt;0,M2254,-999)</f>
        <v>-999</v>
      </c>
      <c r="V2254">
        <v>199710</v>
      </c>
      <c r="W2254">
        <v>1997</v>
      </c>
    </row>
    <row r="2255" spans="1:23" x14ac:dyDescent="0.25">
      <c r="A2255" s="14">
        <v>35722</v>
      </c>
      <c r="B2255" s="3">
        <v>292</v>
      </c>
      <c r="C2255" s="4">
        <v>10.51</v>
      </c>
      <c r="D2255" s="5">
        <v>-0.7</v>
      </c>
      <c r="E2255" s="5">
        <v>7.4</v>
      </c>
      <c r="F2255" s="5">
        <v>-5.6</v>
      </c>
      <c r="G2255" s="4">
        <v>50</v>
      </c>
      <c r="H2255" s="4">
        <v>21.9</v>
      </c>
      <c r="I2255" s="4">
        <v>0.9</v>
      </c>
      <c r="J2255" s="4">
        <v>2.9</v>
      </c>
      <c r="K2255" s="4">
        <v>0</v>
      </c>
      <c r="L2255" s="4">
        <v>0</v>
      </c>
      <c r="M2255" s="4">
        <v>0</v>
      </c>
      <c r="N2255" s="5">
        <v>-0.1</v>
      </c>
      <c r="O2255" s="5">
        <v>2</v>
      </c>
      <c r="P2255" s="5">
        <v>-999</v>
      </c>
      <c r="Q2255" s="5">
        <v>-999</v>
      </c>
      <c r="R2255">
        <v>0.22500000000000001</v>
      </c>
      <c r="S2255" s="34">
        <f>ROUND((0.6105*(EXP((17.273*E2255)/(E2255+237.3))))*(100-H2255)/100,3)</f>
        <v>0.80400000000000005</v>
      </c>
      <c r="T2255" s="6">
        <f>IF(V2255&lt;V2256,L2255,0)</f>
        <v>0</v>
      </c>
      <c r="U2255" s="6">
        <f>IF(T2255&gt;0,M2255,-999)</f>
        <v>-999</v>
      </c>
      <c r="V2255">
        <v>199710</v>
      </c>
      <c r="W2255">
        <v>1997</v>
      </c>
    </row>
    <row r="2256" spans="1:23" x14ac:dyDescent="0.25">
      <c r="A2256" s="14">
        <v>35723</v>
      </c>
      <c r="B2256" s="3">
        <v>293</v>
      </c>
      <c r="C2256" s="4">
        <v>10.48</v>
      </c>
      <c r="D2256" s="5">
        <v>2.8</v>
      </c>
      <c r="E2256" s="5">
        <v>12.2</v>
      </c>
      <c r="F2256" s="5">
        <v>-2.6</v>
      </c>
      <c r="G2256" s="4">
        <v>39.200000000000003</v>
      </c>
      <c r="H2256" s="4">
        <v>17.7</v>
      </c>
      <c r="I2256" s="4">
        <v>0.9</v>
      </c>
      <c r="J2256" s="4">
        <v>2.4</v>
      </c>
      <c r="K2256" s="4">
        <v>0</v>
      </c>
      <c r="L2256" s="4">
        <v>0</v>
      </c>
      <c r="M2256" s="4">
        <v>0</v>
      </c>
      <c r="N2256" s="5">
        <v>-0.2</v>
      </c>
      <c r="O2256" s="5">
        <v>1.6</v>
      </c>
      <c r="P2256" s="5">
        <v>-999</v>
      </c>
      <c r="Q2256" s="5">
        <v>-999</v>
      </c>
      <c r="R2256">
        <v>0.251</v>
      </c>
      <c r="S2256" s="34">
        <f>ROUND((0.6105*(EXP((17.273*E2256)/(E2256+237.3))))*(100-H2256)/100,3)</f>
        <v>1.169</v>
      </c>
      <c r="T2256" s="6">
        <f>IF(V2256&lt;V2257,L2256,0)</f>
        <v>0</v>
      </c>
      <c r="U2256" s="6">
        <f>IF(T2256&gt;0,M2256,-999)</f>
        <v>-999</v>
      </c>
      <c r="V2256">
        <v>199710</v>
      </c>
      <c r="W2256">
        <v>1997</v>
      </c>
    </row>
    <row r="2257" spans="1:23" x14ac:dyDescent="0.25">
      <c r="A2257" s="14">
        <v>35724</v>
      </c>
      <c r="B2257" s="3">
        <v>294</v>
      </c>
      <c r="C2257" s="4">
        <v>10.27</v>
      </c>
      <c r="D2257" s="5">
        <v>4.9000000000000004</v>
      </c>
      <c r="E2257" s="5">
        <v>13.2</v>
      </c>
      <c r="F2257" s="5">
        <v>0.3</v>
      </c>
      <c r="G2257" s="4">
        <v>43.4</v>
      </c>
      <c r="H2257" s="4">
        <v>19.2</v>
      </c>
      <c r="I2257" s="4">
        <v>0.7</v>
      </c>
      <c r="J2257" s="4">
        <v>2.5</v>
      </c>
      <c r="K2257" s="4">
        <v>0</v>
      </c>
      <c r="L2257" s="4">
        <v>0</v>
      </c>
      <c r="M2257" s="4">
        <v>0</v>
      </c>
      <c r="N2257" s="5">
        <v>0.1</v>
      </c>
      <c r="O2257" s="5">
        <v>1.9</v>
      </c>
      <c r="P2257" s="5">
        <v>-999</v>
      </c>
      <c r="Q2257" s="5">
        <v>-999</v>
      </c>
      <c r="R2257">
        <v>0.29099999999999998</v>
      </c>
      <c r="S2257" s="34">
        <f>ROUND((0.6105*(EXP((17.273*E2257)/(E2257+237.3))))*(100-H2257)/100,3)</f>
        <v>1.226</v>
      </c>
      <c r="T2257" s="6">
        <f>IF(V2257&lt;V2258,L2257,0)</f>
        <v>0</v>
      </c>
      <c r="U2257" s="6">
        <f>IF(T2257&gt;0,M2257,-999)</f>
        <v>-999</v>
      </c>
      <c r="V2257">
        <v>199710</v>
      </c>
      <c r="W2257">
        <v>1997</v>
      </c>
    </row>
    <row r="2258" spans="1:23" x14ac:dyDescent="0.25">
      <c r="A2258" s="14">
        <v>35725</v>
      </c>
      <c r="B2258" s="3">
        <v>295</v>
      </c>
      <c r="C2258" s="4">
        <v>3.32</v>
      </c>
      <c r="D2258" s="5">
        <v>0.5</v>
      </c>
      <c r="E2258" s="5">
        <v>4.3</v>
      </c>
      <c r="F2258" s="5">
        <v>-3.1</v>
      </c>
      <c r="G2258" s="4">
        <v>80.7</v>
      </c>
      <c r="H2258" s="4">
        <v>51.1</v>
      </c>
      <c r="I2258" s="4">
        <v>1.3</v>
      </c>
      <c r="J2258" s="4">
        <v>4</v>
      </c>
      <c r="K2258" s="4">
        <v>0.7</v>
      </c>
      <c r="L2258" s="4">
        <v>0</v>
      </c>
      <c r="M2258" s="4">
        <v>0</v>
      </c>
      <c r="N2258" s="5">
        <v>1</v>
      </c>
      <c r="O2258" s="5">
        <v>2.2999999999999998</v>
      </c>
      <c r="P2258" s="5">
        <v>-999</v>
      </c>
      <c r="Q2258" s="5">
        <v>-999</v>
      </c>
      <c r="R2258">
        <v>0.42499999999999999</v>
      </c>
      <c r="S2258" s="34">
        <f>ROUND((0.6105*(EXP((17.273*E2258)/(E2258+237.3))))*(100-H2258)/100,3)</f>
        <v>0.40600000000000003</v>
      </c>
      <c r="T2258" s="6">
        <f>IF(V2258&lt;V2259,L2258,0)</f>
        <v>0</v>
      </c>
      <c r="U2258" s="6">
        <f>IF(T2258&gt;0,M2258,-999)</f>
        <v>-999</v>
      </c>
      <c r="V2258">
        <v>199710</v>
      </c>
      <c r="W2258">
        <v>1997</v>
      </c>
    </row>
    <row r="2259" spans="1:23" x14ac:dyDescent="0.25">
      <c r="A2259" s="14">
        <v>35726</v>
      </c>
      <c r="B2259" s="3">
        <v>296</v>
      </c>
      <c r="C2259" s="4">
        <v>0.84</v>
      </c>
      <c r="D2259" s="5">
        <v>-2.9</v>
      </c>
      <c r="E2259" s="5">
        <v>-1.3</v>
      </c>
      <c r="F2259" s="5">
        <v>-4.0999999999999996</v>
      </c>
      <c r="G2259" s="4">
        <v>94.1</v>
      </c>
      <c r="H2259" s="4">
        <v>85.4</v>
      </c>
      <c r="I2259" s="4">
        <v>0.8</v>
      </c>
      <c r="J2259" s="4">
        <v>3.7</v>
      </c>
      <c r="K2259" s="4">
        <v>3.6</v>
      </c>
      <c r="L2259" s="4">
        <v>0</v>
      </c>
      <c r="M2259" s="4">
        <v>0</v>
      </c>
      <c r="N2259" s="5">
        <v>0.2</v>
      </c>
      <c r="O2259" s="5">
        <v>1.7</v>
      </c>
      <c r="P2259" s="5">
        <v>-999</v>
      </c>
      <c r="Q2259" s="5">
        <v>-999</v>
      </c>
      <c r="R2259">
        <v>0.47299999999999998</v>
      </c>
      <c r="S2259" s="34">
        <f>ROUND((0.6105*(EXP((17.273*E2259)/(E2259+237.3))))*(100-H2259)/100,3)</f>
        <v>8.1000000000000003E-2</v>
      </c>
      <c r="T2259" s="6">
        <f>IF(V2259&lt;V2260,L2259,0)</f>
        <v>0</v>
      </c>
      <c r="U2259" s="6">
        <f>IF(T2259&gt;0,M2259,-999)</f>
        <v>-999</v>
      </c>
      <c r="V2259">
        <v>199710</v>
      </c>
      <c r="W2259">
        <v>1997</v>
      </c>
    </row>
    <row r="2260" spans="1:23" x14ac:dyDescent="0.25">
      <c r="A2260" s="14">
        <v>35727</v>
      </c>
      <c r="B2260" s="3">
        <v>297</v>
      </c>
      <c r="C2260" s="4">
        <v>6.7</v>
      </c>
      <c r="D2260" s="5">
        <v>-2.8</v>
      </c>
      <c r="E2260" s="5">
        <v>1.5</v>
      </c>
      <c r="F2260" s="5">
        <v>-6.8</v>
      </c>
      <c r="G2260" s="4">
        <v>88</v>
      </c>
      <c r="H2260" s="4">
        <v>71.599999999999994</v>
      </c>
      <c r="I2260" s="4">
        <v>0.6</v>
      </c>
      <c r="J2260" s="4">
        <v>2.2000000000000002</v>
      </c>
      <c r="K2260" s="4">
        <v>0.8</v>
      </c>
      <c r="L2260" s="4">
        <v>0</v>
      </c>
      <c r="M2260" s="4">
        <v>0</v>
      </c>
      <c r="N2260" s="5">
        <v>0.2</v>
      </c>
      <c r="O2260" s="5">
        <v>1.6</v>
      </c>
      <c r="P2260" s="5">
        <v>-999</v>
      </c>
      <c r="Q2260" s="5">
        <v>-999</v>
      </c>
      <c r="R2260">
        <v>0.48599999999999999</v>
      </c>
      <c r="S2260" s="34">
        <f>ROUND((0.6105*(EXP((17.273*E2260)/(E2260+237.3))))*(100-H2260)/100,3)</f>
        <v>0.193</v>
      </c>
      <c r="T2260" s="6">
        <f>IF(V2260&lt;V2261,L2260,0)</f>
        <v>0</v>
      </c>
      <c r="U2260" s="6">
        <f>IF(T2260&gt;0,M2260,-999)</f>
        <v>-999</v>
      </c>
      <c r="V2260">
        <v>199710</v>
      </c>
      <c r="W2260">
        <v>1997</v>
      </c>
    </row>
    <row r="2261" spans="1:23" x14ac:dyDescent="0.25">
      <c r="A2261" s="14">
        <v>35728</v>
      </c>
      <c r="B2261" s="3">
        <v>298</v>
      </c>
      <c r="C2261" s="4">
        <v>4.8</v>
      </c>
      <c r="D2261" s="5">
        <v>0</v>
      </c>
      <c r="E2261" s="5">
        <v>5.9</v>
      </c>
      <c r="F2261" s="5">
        <v>-4.3</v>
      </c>
      <c r="G2261" s="4">
        <v>85.5</v>
      </c>
      <c r="H2261" s="4">
        <v>66.599999999999994</v>
      </c>
      <c r="I2261" s="4">
        <v>0.6</v>
      </c>
      <c r="J2261" s="4">
        <v>2.6</v>
      </c>
      <c r="K2261" s="4">
        <v>0.6</v>
      </c>
      <c r="L2261" s="4">
        <v>0</v>
      </c>
      <c r="M2261" s="4">
        <v>0</v>
      </c>
      <c r="N2261" s="5">
        <v>0.2</v>
      </c>
      <c r="O2261" s="5">
        <v>1.5</v>
      </c>
      <c r="P2261" s="5">
        <v>-999</v>
      </c>
      <c r="Q2261" s="5">
        <v>-999</v>
      </c>
      <c r="R2261">
        <v>0.61599999999999999</v>
      </c>
      <c r="S2261" s="34">
        <f>ROUND((0.6105*(EXP((17.273*E2261)/(E2261+237.3))))*(100-H2261)/100,3)</f>
        <v>0.31</v>
      </c>
      <c r="T2261" s="6">
        <f>IF(V2261&lt;V2262,L2261,0)</f>
        <v>0</v>
      </c>
      <c r="U2261" s="6">
        <f>IF(T2261&gt;0,M2261,-999)</f>
        <v>-999</v>
      </c>
      <c r="V2261">
        <v>199710</v>
      </c>
      <c r="W2261">
        <v>1997</v>
      </c>
    </row>
    <row r="2262" spans="1:23" x14ac:dyDescent="0.25">
      <c r="A2262" s="14">
        <v>35729</v>
      </c>
      <c r="B2262" s="3">
        <v>299</v>
      </c>
      <c r="C2262" s="4">
        <v>3.22</v>
      </c>
      <c r="D2262" s="5">
        <v>0.6</v>
      </c>
      <c r="E2262" s="5">
        <v>3.3</v>
      </c>
      <c r="F2262" s="5">
        <v>-0.9</v>
      </c>
      <c r="G2262" s="4">
        <v>90.1</v>
      </c>
      <c r="H2262" s="4">
        <v>70.400000000000006</v>
      </c>
      <c r="I2262" s="4">
        <v>0.6</v>
      </c>
      <c r="J2262" s="4">
        <v>2.4</v>
      </c>
      <c r="K2262" s="4">
        <v>1.3</v>
      </c>
      <c r="L2262" s="4">
        <v>0</v>
      </c>
      <c r="M2262" s="4">
        <v>0</v>
      </c>
      <c r="N2262" s="5">
        <v>1</v>
      </c>
      <c r="O2262" s="5">
        <v>2</v>
      </c>
      <c r="P2262" s="5">
        <v>-999</v>
      </c>
      <c r="Q2262" s="5">
        <v>-999</v>
      </c>
      <c r="R2262">
        <v>0.54400000000000004</v>
      </c>
      <c r="S2262" s="34">
        <f>ROUND((0.6105*(EXP((17.273*E2262)/(E2262+237.3))))*(100-H2262)/100,3)</f>
        <v>0.22900000000000001</v>
      </c>
      <c r="T2262" s="6">
        <f>IF(V2262&lt;V2263,L2262,0)</f>
        <v>0</v>
      </c>
      <c r="U2262" s="6">
        <f>IF(T2262&gt;0,M2262,-999)</f>
        <v>-999</v>
      </c>
      <c r="V2262">
        <v>199710</v>
      </c>
      <c r="W2262">
        <v>1997</v>
      </c>
    </row>
    <row r="2263" spans="1:23" x14ac:dyDescent="0.25">
      <c r="A2263" s="14">
        <v>35730</v>
      </c>
      <c r="B2263" s="3">
        <v>300</v>
      </c>
      <c r="C2263" s="4">
        <v>5.39</v>
      </c>
      <c r="D2263" s="5">
        <v>-0.1</v>
      </c>
      <c r="E2263" s="5">
        <v>6.7</v>
      </c>
      <c r="F2263" s="5">
        <v>-2.7</v>
      </c>
      <c r="G2263" s="4">
        <v>87.2</v>
      </c>
      <c r="H2263" s="4">
        <v>54.9</v>
      </c>
      <c r="I2263" s="4">
        <v>1.1000000000000001</v>
      </c>
      <c r="J2263" s="4">
        <v>3.5</v>
      </c>
      <c r="K2263" s="4">
        <v>0.8</v>
      </c>
      <c r="L2263" s="4">
        <v>0</v>
      </c>
      <c r="M2263" s="4">
        <v>0</v>
      </c>
      <c r="N2263" s="5">
        <v>1.1000000000000001</v>
      </c>
      <c r="O2263" s="5">
        <v>2.1</v>
      </c>
      <c r="P2263" s="5">
        <v>-999</v>
      </c>
      <c r="Q2263" s="5">
        <v>-999</v>
      </c>
      <c r="R2263">
        <v>0.54</v>
      </c>
      <c r="S2263" s="34">
        <f>ROUND((0.6105*(EXP((17.273*E2263)/(E2263+237.3))))*(100-H2263)/100,3)</f>
        <v>0.442</v>
      </c>
      <c r="T2263" s="6">
        <f>IF(V2263&lt;V2264,L2263,0)</f>
        <v>0</v>
      </c>
      <c r="U2263" s="6">
        <f>IF(T2263&gt;0,M2263,-999)</f>
        <v>-999</v>
      </c>
      <c r="V2263">
        <v>199710</v>
      </c>
      <c r="W2263">
        <v>1997</v>
      </c>
    </row>
    <row r="2264" spans="1:23" x14ac:dyDescent="0.25">
      <c r="A2264" s="14">
        <v>35731</v>
      </c>
      <c r="B2264" s="3">
        <v>301</v>
      </c>
      <c r="C2264" s="4">
        <v>3.67</v>
      </c>
      <c r="D2264" s="5">
        <v>-0.6</v>
      </c>
      <c r="E2264" s="5">
        <v>4.0999999999999996</v>
      </c>
      <c r="F2264" s="5">
        <v>-3.1</v>
      </c>
      <c r="G2264" s="4">
        <v>92.1</v>
      </c>
      <c r="H2264" s="4">
        <v>68.400000000000006</v>
      </c>
      <c r="I2264" s="4">
        <v>1.2</v>
      </c>
      <c r="J2264" s="4">
        <v>5</v>
      </c>
      <c r="K2264" s="4">
        <v>2.5</v>
      </c>
      <c r="L2264" s="4">
        <v>28</v>
      </c>
      <c r="M2264" s="4">
        <v>0</v>
      </c>
      <c r="N2264" s="5">
        <v>0.5</v>
      </c>
      <c r="O2264" s="5">
        <v>1.7</v>
      </c>
      <c r="P2264" s="5">
        <v>-999</v>
      </c>
      <c r="Q2264" s="5">
        <v>-999</v>
      </c>
      <c r="R2264">
        <v>0.55900000000000005</v>
      </c>
      <c r="S2264" s="34">
        <f>ROUND((0.6105*(EXP((17.273*E2264)/(E2264+237.3))))*(100-H2264)/100,3)</f>
        <v>0.25900000000000001</v>
      </c>
      <c r="T2264" s="6">
        <f>IF(V2264&lt;V2265,L2264,0)</f>
        <v>0</v>
      </c>
      <c r="U2264" s="6">
        <f>IF(T2264&gt;0,M2264,-999)</f>
        <v>-999</v>
      </c>
      <c r="V2264">
        <v>199710</v>
      </c>
      <c r="W2264">
        <v>1997</v>
      </c>
    </row>
    <row r="2265" spans="1:23" x14ac:dyDescent="0.25">
      <c r="A2265" s="14">
        <v>35732</v>
      </c>
      <c r="B2265" s="3">
        <v>302</v>
      </c>
      <c r="C2265" s="4">
        <v>4.97</v>
      </c>
      <c r="D2265" s="5">
        <v>0</v>
      </c>
      <c r="E2265" s="5">
        <v>1.7</v>
      </c>
      <c r="F2265" s="5">
        <v>-1.7</v>
      </c>
      <c r="G2265" s="4">
        <v>95.4</v>
      </c>
      <c r="H2265" s="4">
        <v>76.7</v>
      </c>
      <c r="I2265" s="4">
        <v>2.1</v>
      </c>
      <c r="J2265" s="4">
        <v>4.5999999999999996</v>
      </c>
      <c r="K2265" s="4">
        <v>7.3</v>
      </c>
      <c r="L2265" s="4">
        <v>47</v>
      </c>
      <c r="M2265" s="4">
        <v>0</v>
      </c>
      <c r="N2265" s="5">
        <v>0.7</v>
      </c>
      <c r="O2265" s="5">
        <v>1.8</v>
      </c>
      <c r="P2265" s="5">
        <v>-999</v>
      </c>
      <c r="Q2265" s="5">
        <v>-999</v>
      </c>
      <c r="R2265">
        <v>0.52900000000000003</v>
      </c>
      <c r="S2265" s="34">
        <f>ROUND((0.6105*(EXP((17.273*E2265)/(E2265+237.3))))*(100-H2265)/100,3)</f>
        <v>0.161</v>
      </c>
      <c r="T2265" s="6">
        <f>IF(V2265&lt;V2266,L2265,0)</f>
        <v>0</v>
      </c>
      <c r="U2265" s="6">
        <f>IF(T2265&gt;0,M2265,-999)</f>
        <v>-999</v>
      </c>
      <c r="V2265">
        <v>199710</v>
      </c>
      <c r="W2265">
        <v>1997</v>
      </c>
    </row>
    <row r="2266" spans="1:23" x14ac:dyDescent="0.25">
      <c r="A2266" s="14">
        <v>35733</v>
      </c>
      <c r="B2266" s="3">
        <v>303</v>
      </c>
      <c r="C2266" s="4">
        <v>7.94</v>
      </c>
      <c r="D2266" s="5">
        <v>1.1000000000000001</v>
      </c>
      <c r="E2266" s="5">
        <v>5.0999999999999996</v>
      </c>
      <c r="F2266" s="5">
        <v>-0.9</v>
      </c>
      <c r="G2266" s="4">
        <v>85.1</v>
      </c>
      <c r="H2266" s="4">
        <v>57.4</v>
      </c>
      <c r="I2266" s="4">
        <v>2.9</v>
      </c>
      <c r="J2266" s="4">
        <v>6.1</v>
      </c>
      <c r="K2266" s="4">
        <v>3.6</v>
      </c>
      <c r="L2266" s="4">
        <v>69</v>
      </c>
      <c r="M2266" s="4">
        <v>0</v>
      </c>
      <c r="N2266" s="5">
        <v>0.8</v>
      </c>
      <c r="O2266" s="5">
        <v>1.9</v>
      </c>
      <c r="P2266" s="5">
        <v>-999</v>
      </c>
      <c r="Q2266" s="5">
        <v>-999</v>
      </c>
      <c r="R2266">
        <v>0.502</v>
      </c>
      <c r="S2266" s="34">
        <f>ROUND((0.6105*(EXP((17.273*E2266)/(E2266+237.3))))*(100-H2266)/100,3)</f>
        <v>0.374</v>
      </c>
      <c r="T2266" s="6">
        <f>IF(V2266&lt;V2267,L2266,0)</f>
        <v>0</v>
      </c>
      <c r="U2266" s="6">
        <f>IF(T2266&gt;0,M2266,-999)</f>
        <v>-999</v>
      </c>
      <c r="V2266">
        <v>199710</v>
      </c>
      <c r="W2266">
        <v>1997</v>
      </c>
    </row>
    <row r="2267" spans="1:23" x14ac:dyDescent="0.25">
      <c r="A2267" s="14">
        <v>35734</v>
      </c>
      <c r="B2267" s="3">
        <v>304</v>
      </c>
      <c r="C2267" s="4">
        <v>4.1500000000000004</v>
      </c>
      <c r="D2267" s="5">
        <v>0.4</v>
      </c>
      <c r="E2267" s="5">
        <v>3.5</v>
      </c>
      <c r="F2267" s="5">
        <v>-1.7</v>
      </c>
      <c r="G2267" s="4">
        <v>83.4</v>
      </c>
      <c r="H2267" s="4">
        <v>70.8</v>
      </c>
      <c r="I2267" s="4">
        <v>2.2000000000000002</v>
      </c>
      <c r="J2267" s="4">
        <v>4.4000000000000004</v>
      </c>
      <c r="K2267" s="4">
        <v>0.6</v>
      </c>
      <c r="L2267" s="4">
        <v>52</v>
      </c>
      <c r="M2267" s="4">
        <v>0</v>
      </c>
      <c r="N2267" s="5">
        <v>0.8</v>
      </c>
      <c r="O2267" s="5">
        <v>1.8</v>
      </c>
      <c r="P2267" s="5">
        <v>-999</v>
      </c>
      <c r="Q2267" s="5">
        <v>-999</v>
      </c>
      <c r="R2267">
        <v>0.55700000000000005</v>
      </c>
      <c r="S2267" s="34">
        <f>ROUND((0.6105*(EXP((17.273*E2267)/(E2267+237.3))))*(100-H2267)/100,3)</f>
        <v>0.22900000000000001</v>
      </c>
      <c r="T2267" s="6">
        <f>IF(V2267&lt;V2268,L2267,0)</f>
        <v>52</v>
      </c>
      <c r="U2267" s="6">
        <f>IF(T2267&gt;0,M2267,-999)</f>
        <v>0</v>
      </c>
      <c r="V2267">
        <v>199710</v>
      </c>
      <c r="W2267">
        <v>1997</v>
      </c>
    </row>
    <row r="2268" spans="1:23" x14ac:dyDescent="0.25">
      <c r="A2268" s="14">
        <v>35735</v>
      </c>
      <c r="B2268" s="3">
        <v>305</v>
      </c>
      <c r="C2268" s="4">
        <v>5.19</v>
      </c>
      <c r="D2268" s="5">
        <v>-0.5</v>
      </c>
      <c r="E2268" s="5">
        <v>4.8</v>
      </c>
      <c r="F2268" s="5">
        <v>-3.6</v>
      </c>
      <c r="G2268" s="4">
        <v>84.9</v>
      </c>
      <c r="H2268" s="4">
        <v>58.9</v>
      </c>
      <c r="I2268" s="4">
        <v>1.1000000000000001</v>
      </c>
      <c r="J2268" s="4">
        <v>3.8</v>
      </c>
      <c r="K2268" s="4">
        <v>0.6</v>
      </c>
      <c r="L2268" s="4">
        <v>42</v>
      </c>
      <c r="M2268" s="4">
        <v>0</v>
      </c>
      <c r="N2268" s="5">
        <v>0.8</v>
      </c>
      <c r="O2268" s="5">
        <v>1.8</v>
      </c>
      <c r="P2268" s="5">
        <v>-999</v>
      </c>
      <c r="Q2268" s="5">
        <v>-999</v>
      </c>
      <c r="R2268">
        <v>0.50700000000000001</v>
      </c>
      <c r="S2268" s="34">
        <f>ROUND((0.6105*(EXP((17.273*E2268)/(E2268+237.3))))*(100-H2268)/100,3)</f>
        <v>0.35299999999999998</v>
      </c>
      <c r="T2268" s="6">
        <f>IF(V2268&lt;V2269,L2268,0)</f>
        <v>0</v>
      </c>
      <c r="U2268" s="6">
        <f>IF(T2268&gt;0,M2268,-999)</f>
        <v>-999</v>
      </c>
      <c r="V2268">
        <v>199711</v>
      </c>
      <c r="W2268">
        <v>1997</v>
      </c>
    </row>
    <row r="2269" spans="1:23" x14ac:dyDescent="0.25">
      <c r="A2269" s="14">
        <v>35736</v>
      </c>
      <c r="B2269" s="3">
        <v>306</v>
      </c>
      <c r="C2269" s="4">
        <v>3.47</v>
      </c>
      <c r="D2269" s="5">
        <v>0.4</v>
      </c>
      <c r="E2269" s="5">
        <v>2.9</v>
      </c>
      <c r="F2269" s="5">
        <v>-0.8</v>
      </c>
      <c r="G2269" s="4">
        <v>76</v>
      </c>
      <c r="H2269" s="4">
        <v>57.5</v>
      </c>
      <c r="I2269" s="4">
        <v>1.6</v>
      </c>
      <c r="J2269" s="4">
        <v>3.9</v>
      </c>
      <c r="K2269" s="4">
        <v>0.7</v>
      </c>
      <c r="L2269" s="4">
        <v>38</v>
      </c>
      <c r="M2269" s="4">
        <v>0</v>
      </c>
      <c r="N2269" s="5">
        <v>0.7</v>
      </c>
      <c r="O2269" s="5">
        <v>1.6</v>
      </c>
      <c r="P2269" s="5">
        <v>-999</v>
      </c>
      <c r="Q2269" s="5">
        <v>-999</v>
      </c>
      <c r="R2269">
        <v>0.43099999999999999</v>
      </c>
      <c r="S2269" s="34">
        <f>ROUND((0.6105*(EXP((17.273*E2269)/(E2269+237.3))))*(100-H2269)/100,3)</f>
        <v>0.32</v>
      </c>
      <c r="T2269" s="6">
        <f>IF(V2269&lt;V2270,L2269,0)</f>
        <v>0</v>
      </c>
      <c r="U2269" s="6">
        <f>IF(T2269&gt;0,M2269,-999)</f>
        <v>-999</v>
      </c>
      <c r="V2269">
        <v>199711</v>
      </c>
      <c r="W2269">
        <v>1997</v>
      </c>
    </row>
    <row r="2270" spans="1:23" x14ac:dyDescent="0.25">
      <c r="A2270" s="14">
        <v>35737</v>
      </c>
      <c r="B2270" s="3">
        <v>307</v>
      </c>
      <c r="C2270" s="4">
        <v>2.34</v>
      </c>
      <c r="D2270" s="5">
        <v>1.9</v>
      </c>
      <c r="E2270" s="5">
        <v>4</v>
      </c>
      <c r="F2270" s="5">
        <v>-1</v>
      </c>
      <c r="G2270" s="4">
        <v>88</v>
      </c>
      <c r="H2270" s="4">
        <v>80.2</v>
      </c>
      <c r="I2270" s="4">
        <v>1.2</v>
      </c>
      <c r="J2270" s="4">
        <v>3.8</v>
      </c>
      <c r="K2270" s="4">
        <v>0.6</v>
      </c>
      <c r="L2270" s="4">
        <v>24</v>
      </c>
      <c r="M2270" s="4">
        <v>0</v>
      </c>
      <c r="N2270" s="5">
        <v>0.8</v>
      </c>
      <c r="O2270" s="5">
        <v>1.7</v>
      </c>
      <c r="P2270" s="5">
        <v>-999</v>
      </c>
      <c r="Q2270" s="5">
        <v>-999</v>
      </c>
      <c r="R2270">
        <v>0.65</v>
      </c>
      <c r="S2270" s="34">
        <f>ROUND((0.6105*(EXP((17.273*E2270)/(E2270+237.3))))*(100-H2270)/100,3)</f>
        <v>0.161</v>
      </c>
      <c r="T2270" s="6">
        <f>IF(V2270&lt;V2271,L2270,0)</f>
        <v>0</v>
      </c>
      <c r="U2270" s="6">
        <f>IF(T2270&gt;0,M2270,-999)</f>
        <v>-999</v>
      </c>
      <c r="V2270">
        <v>199711</v>
      </c>
      <c r="W2270">
        <v>1997</v>
      </c>
    </row>
    <row r="2271" spans="1:23" x14ac:dyDescent="0.25">
      <c r="A2271" s="14">
        <v>35738</v>
      </c>
      <c r="B2271" s="3">
        <v>308</v>
      </c>
      <c r="C2271" s="4">
        <v>6.26</v>
      </c>
      <c r="D2271" s="5">
        <v>1.6</v>
      </c>
      <c r="E2271" s="5">
        <v>8.8000000000000007</v>
      </c>
      <c r="F2271" s="5">
        <v>-2.8</v>
      </c>
      <c r="G2271" s="4">
        <v>80.7</v>
      </c>
      <c r="H2271" s="4">
        <v>54.8</v>
      </c>
      <c r="I2271" s="4">
        <v>0.8</v>
      </c>
      <c r="J2271" s="4">
        <v>2.7</v>
      </c>
      <c r="K2271" s="4">
        <v>0.1</v>
      </c>
      <c r="L2271" s="4">
        <v>19</v>
      </c>
      <c r="M2271" s="4">
        <v>0</v>
      </c>
      <c r="N2271" s="5">
        <v>0.4</v>
      </c>
      <c r="O2271" s="5">
        <v>1.5</v>
      </c>
      <c r="P2271" s="5">
        <v>-999</v>
      </c>
      <c r="Q2271" s="5">
        <v>-999</v>
      </c>
      <c r="R2271">
        <v>0.62</v>
      </c>
      <c r="S2271" s="34">
        <f>ROUND((0.6105*(EXP((17.273*E2271)/(E2271+237.3))))*(100-H2271)/100,3)</f>
        <v>0.51200000000000001</v>
      </c>
      <c r="T2271" s="6">
        <f>IF(V2271&lt;V2272,L2271,0)</f>
        <v>0</v>
      </c>
      <c r="U2271" s="6">
        <f>IF(T2271&gt;0,M2271,-999)</f>
        <v>-999</v>
      </c>
      <c r="V2271">
        <v>199711</v>
      </c>
      <c r="W2271">
        <v>1997</v>
      </c>
    </row>
    <row r="2272" spans="1:23" x14ac:dyDescent="0.25">
      <c r="A2272" s="14">
        <v>35739</v>
      </c>
      <c r="B2272" s="3">
        <v>309</v>
      </c>
      <c r="C2272" s="4">
        <v>3.7</v>
      </c>
      <c r="D2272" s="5">
        <v>3.1</v>
      </c>
      <c r="E2272" s="5">
        <v>8.5</v>
      </c>
      <c r="F2272" s="5">
        <v>-1.3</v>
      </c>
      <c r="G2272" s="4">
        <v>82.4</v>
      </c>
      <c r="H2272" s="4">
        <v>49.2</v>
      </c>
      <c r="I2272" s="4">
        <v>0.7</v>
      </c>
      <c r="J2272" s="4">
        <v>3.5</v>
      </c>
      <c r="K2272" s="4">
        <v>0</v>
      </c>
      <c r="L2272" s="4">
        <v>12</v>
      </c>
      <c r="M2272" s="4">
        <v>0</v>
      </c>
      <c r="N2272" s="5">
        <v>0.6</v>
      </c>
      <c r="O2272" s="5">
        <v>1.6</v>
      </c>
      <c r="P2272" s="5">
        <v>-999</v>
      </c>
      <c r="Q2272" s="5">
        <v>-999</v>
      </c>
      <c r="R2272">
        <v>0.54600000000000004</v>
      </c>
      <c r="S2272" s="34">
        <f>ROUND((0.6105*(EXP((17.273*E2272)/(E2272+237.3))))*(100-H2272)/100,3)</f>
        <v>0.56399999999999995</v>
      </c>
      <c r="T2272" s="6">
        <f>IF(V2272&lt;V2273,L2272,0)</f>
        <v>0</v>
      </c>
      <c r="U2272" s="6">
        <f>IF(T2272&gt;0,M2272,-999)</f>
        <v>-999</v>
      </c>
      <c r="V2272">
        <v>199711</v>
      </c>
      <c r="W2272">
        <v>1997</v>
      </c>
    </row>
    <row r="2273" spans="1:23" x14ac:dyDescent="0.25">
      <c r="A2273" s="14">
        <v>35740</v>
      </c>
      <c r="B2273" s="3">
        <v>310</v>
      </c>
      <c r="C2273" s="4">
        <v>0.94</v>
      </c>
      <c r="D2273" s="5">
        <v>2.8</v>
      </c>
      <c r="E2273" s="5">
        <v>3.9</v>
      </c>
      <c r="F2273" s="5">
        <v>1.8</v>
      </c>
      <c r="G2273" s="4">
        <v>98.8</v>
      </c>
      <c r="H2273" s="4">
        <v>93.2</v>
      </c>
      <c r="I2273" s="4">
        <v>0.6</v>
      </c>
      <c r="J2273" s="4">
        <v>2.6</v>
      </c>
      <c r="K2273" s="4">
        <v>10.9</v>
      </c>
      <c r="L2273" s="4">
        <v>0</v>
      </c>
      <c r="M2273" s="4">
        <v>0</v>
      </c>
      <c r="N2273" s="5">
        <v>0.8</v>
      </c>
      <c r="O2273" s="5">
        <v>1.7</v>
      </c>
      <c r="P2273" s="5">
        <v>-999</v>
      </c>
      <c r="Q2273" s="5">
        <v>-999</v>
      </c>
      <c r="R2273">
        <v>0.753</v>
      </c>
      <c r="S2273" s="34">
        <f>ROUND((0.6105*(EXP((17.273*E2273)/(E2273+237.3))))*(100-H2273)/100,3)</f>
        <v>5.5E-2</v>
      </c>
      <c r="T2273" s="6">
        <f>IF(V2273&lt;V2274,L2273,0)</f>
        <v>0</v>
      </c>
      <c r="U2273" s="6">
        <f>IF(T2273&gt;0,M2273,-999)</f>
        <v>-999</v>
      </c>
      <c r="V2273">
        <v>199711</v>
      </c>
      <c r="W2273">
        <v>1997</v>
      </c>
    </row>
    <row r="2274" spans="1:23" x14ac:dyDescent="0.25">
      <c r="A2274" s="14">
        <v>35741</v>
      </c>
      <c r="B2274" s="3">
        <v>311</v>
      </c>
      <c r="C2274" s="4">
        <v>1.68</v>
      </c>
      <c r="D2274" s="5">
        <v>0.1</v>
      </c>
      <c r="E2274" s="5">
        <v>2.1</v>
      </c>
      <c r="F2274" s="5">
        <v>-1.6</v>
      </c>
      <c r="G2274" s="4">
        <v>99.8</v>
      </c>
      <c r="H2274" s="4">
        <v>99.6</v>
      </c>
      <c r="I2274" s="4">
        <v>0.6</v>
      </c>
      <c r="J2274" s="4">
        <v>2.5</v>
      </c>
      <c r="K2274" s="4">
        <v>1.1000000000000001</v>
      </c>
      <c r="L2274" s="4">
        <v>0</v>
      </c>
      <c r="M2274" s="4">
        <v>0</v>
      </c>
      <c r="N2274" s="5">
        <v>1.3</v>
      </c>
      <c r="O2274" s="5">
        <v>1.9</v>
      </c>
      <c r="P2274" s="5">
        <v>-999</v>
      </c>
      <c r="Q2274" s="5">
        <v>-999</v>
      </c>
      <c r="R2274">
        <v>0.70899999999999996</v>
      </c>
      <c r="S2274" s="34">
        <f>ROUND((0.6105*(EXP((17.273*E2274)/(E2274+237.3))))*(100-H2274)/100,3)</f>
        <v>3.0000000000000001E-3</v>
      </c>
      <c r="T2274" s="6">
        <f>IF(V2274&lt;V2275,L2274,0)</f>
        <v>0</v>
      </c>
      <c r="U2274" s="6">
        <f>IF(T2274&gt;0,M2274,-999)</f>
        <v>-999</v>
      </c>
      <c r="V2274">
        <v>199711</v>
      </c>
      <c r="W2274">
        <v>1997</v>
      </c>
    </row>
    <row r="2275" spans="1:23" x14ac:dyDescent="0.25">
      <c r="A2275" s="14">
        <v>35742</v>
      </c>
      <c r="B2275" s="3">
        <v>312</v>
      </c>
      <c r="C2275" s="4">
        <v>4.16</v>
      </c>
      <c r="D2275" s="5">
        <v>-1.4</v>
      </c>
      <c r="E2275" s="5">
        <v>1.3</v>
      </c>
      <c r="F2275" s="5">
        <v>-3.1</v>
      </c>
      <c r="G2275" s="4">
        <v>98.8</v>
      </c>
      <c r="H2275" s="4">
        <v>90.6</v>
      </c>
      <c r="I2275" s="4">
        <v>0.8</v>
      </c>
      <c r="J2275" s="4">
        <v>2.6</v>
      </c>
      <c r="K2275" s="4">
        <v>0.9</v>
      </c>
      <c r="L2275" s="4">
        <v>0</v>
      </c>
      <c r="M2275" s="4">
        <v>0</v>
      </c>
      <c r="N2275" s="5">
        <v>1.1000000000000001</v>
      </c>
      <c r="O2275" s="5">
        <v>1.8</v>
      </c>
      <c r="P2275" s="5">
        <v>-999</v>
      </c>
      <c r="Q2275" s="5">
        <v>-999</v>
      </c>
      <c r="R2275">
        <v>0.60599999999999998</v>
      </c>
      <c r="S2275" s="34">
        <f>ROUND((0.6105*(EXP((17.273*E2275)/(E2275+237.3))))*(100-H2275)/100,3)</f>
        <v>6.3E-2</v>
      </c>
      <c r="T2275" s="6">
        <f>IF(V2275&lt;V2276,L2275,0)</f>
        <v>0</v>
      </c>
      <c r="U2275" s="6">
        <f>IF(T2275&gt;0,M2275,-999)</f>
        <v>-999</v>
      </c>
      <c r="V2275">
        <v>199711</v>
      </c>
      <c r="W2275">
        <v>1997</v>
      </c>
    </row>
    <row r="2276" spans="1:23" x14ac:dyDescent="0.25">
      <c r="A2276" s="14">
        <v>35743</v>
      </c>
      <c r="B2276" s="3">
        <v>313</v>
      </c>
      <c r="C2276" s="4">
        <v>7.6</v>
      </c>
      <c r="D2276" s="5">
        <v>0</v>
      </c>
      <c r="E2276" s="5">
        <v>4.8</v>
      </c>
      <c r="F2276" s="5">
        <v>-2.5</v>
      </c>
      <c r="G2276" s="4">
        <v>66</v>
      </c>
      <c r="H2276" s="4">
        <v>48.7</v>
      </c>
      <c r="I2276" s="4">
        <v>1.8</v>
      </c>
      <c r="J2276" s="4">
        <v>4.5</v>
      </c>
      <c r="K2276" s="4">
        <v>0</v>
      </c>
      <c r="L2276" s="4">
        <v>0</v>
      </c>
      <c r="M2276" s="4">
        <v>0</v>
      </c>
      <c r="N2276" s="5">
        <v>-0.1</v>
      </c>
      <c r="O2276" s="5">
        <v>1.2</v>
      </c>
      <c r="P2276" s="5">
        <v>-999</v>
      </c>
      <c r="Q2276" s="5">
        <v>-999</v>
      </c>
      <c r="R2276">
        <v>0.41799999999999998</v>
      </c>
      <c r="S2276" s="34">
        <f>ROUND((0.6105*(EXP((17.273*E2276)/(E2276+237.3))))*(100-H2276)/100,3)</f>
        <v>0.441</v>
      </c>
      <c r="T2276" s="6">
        <f>IF(V2276&lt;V2277,L2276,0)</f>
        <v>0</v>
      </c>
      <c r="U2276" s="6">
        <f>IF(T2276&gt;0,M2276,-999)</f>
        <v>-999</v>
      </c>
      <c r="V2276">
        <v>199711</v>
      </c>
      <c r="W2276">
        <v>1997</v>
      </c>
    </row>
    <row r="2277" spans="1:23" x14ac:dyDescent="0.25">
      <c r="A2277" s="14">
        <v>35744</v>
      </c>
      <c r="B2277" s="3">
        <v>314</v>
      </c>
      <c r="C2277" s="4">
        <v>7.83</v>
      </c>
      <c r="D2277" s="5">
        <v>0.8</v>
      </c>
      <c r="E2277" s="5">
        <v>7.7</v>
      </c>
      <c r="F2277" s="5">
        <v>-3.7</v>
      </c>
      <c r="G2277" s="4">
        <v>29.8</v>
      </c>
      <c r="H2277" s="4">
        <v>11.1</v>
      </c>
      <c r="I2277" s="4">
        <v>1.8</v>
      </c>
      <c r="J2277" s="4">
        <v>4</v>
      </c>
      <c r="K2277" s="4">
        <v>0</v>
      </c>
      <c r="L2277" s="4">
        <v>0</v>
      </c>
      <c r="M2277" s="4">
        <v>0</v>
      </c>
      <c r="N2277" s="5">
        <v>-0.8</v>
      </c>
      <c r="O2277" s="5">
        <v>0.7</v>
      </c>
      <c r="P2277" s="5">
        <v>-999</v>
      </c>
      <c r="Q2277" s="5">
        <v>-999</v>
      </c>
      <c r="R2277">
        <v>0.11600000000000001</v>
      </c>
      <c r="S2277" s="34">
        <f>ROUND((0.6105*(EXP((17.273*E2277)/(E2277+237.3))))*(100-H2277)/100,3)</f>
        <v>0.93400000000000005</v>
      </c>
      <c r="T2277" s="6">
        <f>IF(V2277&lt;V2278,L2277,0)</f>
        <v>0</v>
      </c>
      <c r="U2277" s="6">
        <f>IF(T2277&gt;0,M2277,-999)</f>
        <v>-999</v>
      </c>
      <c r="V2277">
        <v>199711</v>
      </c>
      <c r="W2277">
        <v>1997</v>
      </c>
    </row>
    <row r="2278" spans="1:23" x14ac:dyDescent="0.25">
      <c r="A2278" s="14">
        <v>35745</v>
      </c>
      <c r="B2278" s="3">
        <v>315</v>
      </c>
      <c r="C2278" s="4">
        <v>7.6</v>
      </c>
      <c r="D2278" s="5">
        <v>0.9</v>
      </c>
      <c r="E2278" s="5">
        <v>10.1</v>
      </c>
      <c r="F2278" s="5">
        <v>-3.8</v>
      </c>
      <c r="G2278" s="4">
        <v>18.600000000000001</v>
      </c>
      <c r="H2278" s="4">
        <v>6.8</v>
      </c>
      <c r="I2278" s="4">
        <v>1.1000000000000001</v>
      </c>
      <c r="J2278" s="4">
        <v>2.7</v>
      </c>
      <c r="K2278" s="4">
        <v>0</v>
      </c>
      <c r="L2278" s="4">
        <v>0</v>
      </c>
      <c r="M2278" s="4">
        <v>0</v>
      </c>
      <c r="N2278" s="5">
        <v>-1.4</v>
      </c>
      <c r="O2278" s="5">
        <v>0.5</v>
      </c>
      <c r="P2278" s="5">
        <v>-999</v>
      </c>
      <c r="Q2278" s="5">
        <v>-999</v>
      </c>
      <c r="R2278">
        <v>8.4000000000000005E-2</v>
      </c>
      <c r="S2278" s="34">
        <f>ROUND((0.6105*(EXP((17.273*E2278)/(E2278+237.3))))*(100-H2278)/100,3)</f>
        <v>1.1519999999999999</v>
      </c>
      <c r="T2278" s="6">
        <f>IF(V2278&lt;V2279,L2278,0)</f>
        <v>0</v>
      </c>
      <c r="U2278" s="6">
        <f>IF(T2278&gt;0,M2278,-999)</f>
        <v>-999</v>
      </c>
      <c r="V2278">
        <v>199711</v>
      </c>
      <c r="W2278">
        <v>1997</v>
      </c>
    </row>
    <row r="2279" spans="1:23" x14ac:dyDescent="0.25">
      <c r="A2279" s="14">
        <v>35746</v>
      </c>
      <c r="B2279" s="3">
        <v>316</v>
      </c>
      <c r="C2279" s="4">
        <v>6.15</v>
      </c>
      <c r="D2279" s="5">
        <v>0.6</v>
      </c>
      <c r="E2279" s="5">
        <v>10.9</v>
      </c>
      <c r="F2279" s="5">
        <v>-3</v>
      </c>
      <c r="G2279" s="4">
        <v>24.4</v>
      </c>
      <c r="H2279" s="4">
        <v>9.9</v>
      </c>
      <c r="I2279" s="4">
        <v>0.9</v>
      </c>
      <c r="J2279" s="4">
        <v>2.2999999999999998</v>
      </c>
      <c r="K2279" s="4">
        <v>0</v>
      </c>
      <c r="L2279" s="4">
        <v>0</v>
      </c>
      <c r="M2279" s="4">
        <v>0</v>
      </c>
      <c r="N2279" s="5">
        <v>-1.6</v>
      </c>
      <c r="O2279" s="5">
        <v>0.3</v>
      </c>
      <c r="P2279" s="5">
        <v>-999</v>
      </c>
      <c r="Q2279" s="5">
        <v>-999</v>
      </c>
      <c r="R2279">
        <v>0.129</v>
      </c>
      <c r="S2279" s="34">
        <f>ROUND((0.6105*(EXP((17.273*E2279)/(E2279+237.3))))*(100-H2279)/100,3)</f>
        <v>1.1739999999999999</v>
      </c>
      <c r="T2279" s="6">
        <f>IF(V2279&lt;V2280,L2279,0)</f>
        <v>0</v>
      </c>
      <c r="U2279" s="6">
        <f>IF(T2279&gt;0,M2279,-999)</f>
        <v>-999</v>
      </c>
      <c r="V2279">
        <v>199711</v>
      </c>
      <c r="W2279">
        <v>1997</v>
      </c>
    </row>
    <row r="2280" spans="1:23" x14ac:dyDescent="0.25">
      <c r="A2280" s="14">
        <v>35747</v>
      </c>
      <c r="B2280" s="3">
        <v>317</v>
      </c>
      <c r="C2280" s="4">
        <v>7.29</v>
      </c>
      <c r="D2280" s="5">
        <v>1.1000000000000001</v>
      </c>
      <c r="E2280" s="5">
        <v>7.9</v>
      </c>
      <c r="F2280" s="5">
        <v>-3</v>
      </c>
      <c r="G2280" s="4">
        <v>32.9</v>
      </c>
      <c r="H2280" s="4">
        <v>20.100000000000001</v>
      </c>
      <c r="I2280" s="4">
        <v>1.3</v>
      </c>
      <c r="J2280" s="4">
        <v>4.4000000000000004</v>
      </c>
      <c r="K2280" s="4">
        <v>0</v>
      </c>
      <c r="L2280" s="4">
        <v>0</v>
      </c>
      <c r="M2280" s="4">
        <v>0</v>
      </c>
      <c r="N2280" s="5">
        <v>-1.7</v>
      </c>
      <c r="O2280" s="5">
        <v>0.1</v>
      </c>
      <c r="P2280" s="5">
        <v>-999</v>
      </c>
      <c r="Q2280" s="5">
        <v>-999</v>
      </c>
      <c r="R2280">
        <v>0.215</v>
      </c>
      <c r="S2280" s="34">
        <f>ROUND((0.6105*(EXP((17.273*E2280)/(E2280+237.3))))*(100-H2280)/100,3)</f>
        <v>0.85099999999999998</v>
      </c>
      <c r="T2280" s="6">
        <f>IF(V2280&lt;V2281,L2280,0)</f>
        <v>0</v>
      </c>
      <c r="U2280" s="6">
        <f>IF(T2280&gt;0,M2280,-999)</f>
        <v>-999</v>
      </c>
      <c r="V2280">
        <v>199711</v>
      </c>
      <c r="W2280">
        <v>1997</v>
      </c>
    </row>
    <row r="2281" spans="1:23" x14ac:dyDescent="0.25">
      <c r="A2281" s="14">
        <v>35748</v>
      </c>
      <c r="B2281" s="3">
        <v>318</v>
      </c>
      <c r="C2281" s="4">
        <v>7.27</v>
      </c>
      <c r="D2281" s="5">
        <v>-0.1</v>
      </c>
      <c r="E2281" s="5">
        <v>8.3000000000000007</v>
      </c>
      <c r="F2281" s="5">
        <v>-4.5</v>
      </c>
      <c r="G2281" s="4">
        <v>24.2</v>
      </c>
      <c r="H2281" s="4">
        <v>9</v>
      </c>
      <c r="I2281" s="4">
        <v>1.3</v>
      </c>
      <c r="J2281" s="4">
        <v>2.9</v>
      </c>
      <c r="K2281" s="4">
        <v>0</v>
      </c>
      <c r="L2281" s="4">
        <v>0</v>
      </c>
      <c r="M2281" s="4">
        <v>0</v>
      </c>
      <c r="N2281" s="5">
        <v>-2.4</v>
      </c>
      <c r="O2281" s="5">
        <v>0</v>
      </c>
      <c r="P2281" s="5">
        <v>-999</v>
      </c>
      <c r="Q2281" s="5">
        <v>-999</v>
      </c>
      <c r="R2281">
        <v>9.8000000000000004E-2</v>
      </c>
      <c r="S2281" s="34">
        <f>ROUND((0.6105*(EXP((17.273*E2281)/(E2281+237.3))))*(100-H2281)/100,3)</f>
        <v>0.996</v>
      </c>
      <c r="T2281" s="6">
        <f>IF(V2281&lt;V2282,L2281,0)</f>
        <v>0</v>
      </c>
      <c r="U2281" s="6">
        <f>IF(T2281&gt;0,M2281,-999)</f>
        <v>-999</v>
      </c>
      <c r="V2281">
        <v>199711</v>
      </c>
      <c r="W2281">
        <v>1997</v>
      </c>
    </row>
    <row r="2282" spans="1:23" x14ac:dyDescent="0.25">
      <c r="A2282" s="14">
        <v>35749</v>
      </c>
      <c r="B2282" s="3">
        <v>319</v>
      </c>
      <c r="C2282" s="4">
        <v>7.13</v>
      </c>
      <c r="D2282" s="5">
        <v>-1.5</v>
      </c>
      <c r="E2282" s="5">
        <v>6.6</v>
      </c>
      <c r="F2282" s="5">
        <v>-6</v>
      </c>
      <c r="G2282" s="4">
        <v>37.299999999999997</v>
      </c>
      <c r="H2282" s="4">
        <v>17.600000000000001</v>
      </c>
      <c r="I2282" s="4">
        <v>1</v>
      </c>
      <c r="J2282" s="4">
        <v>3.4</v>
      </c>
      <c r="K2282" s="4">
        <v>0</v>
      </c>
      <c r="L2282" s="4">
        <v>0</v>
      </c>
      <c r="M2282" s="4">
        <v>0</v>
      </c>
      <c r="N2282" s="5">
        <v>-2.7</v>
      </c>
      <c r="O2282" s="5">
        <v>-0.2</v>
      </c>
      <c r="P2282" s="5">
        <v>-999</v>
      </c>
      <c r="Q2282" s="5">
        <v>-999</v>
      </c>
      <c r="R2282">
        <v>0.17100000000000001</v>
      </c>
      <c r="S2282" s="34">
        <f>ROUND((0.6105*(EXP((17.273*E2282)/(E2282+237.3))))*(100-H2282)/100,3)</f>
        <v>0.80300000000000005</v>
      </c>
      <c r="T2282" s="6">
        <f>IF(V2282&lt;V2283,L2282,0)</f>
        <v>0</v>
      </c>
      <c r="U2282" s="6">
        <f>IF(T2282&gt;0,M2282,-999)</f>
        <v>-999</v>
      </c>
      <c r="V2282">
        <v>199711</v>
      </c>
      <c r="W2282">
        <v>1997</v>
      </c>
    </row>
    <row r="2283" spans="1:23" x14ac:dyDescent="0.25">
      <c r="A2283" s="14">
        <v>35750</v>
      </c>
      <c r="B2283" s="3">
        <v>320</v>
      </c>
      <c r="C2283" s="4">
        <v>3.16</v>
      </c>
      <c r="D2283" s="5">
        <v>-1.7</v>
      </c>
      <c r="E2283" s="5">
        <v>1.8</v>
      </c>
      <c r="F2283" s="5">
        <v>-4.2</v>
      </c>
      <c r="G2283" s="4">
        <v>79.400000000000006</v>
      </c>
      <c r="H2283" s="4">
        <v>55.8</v>
      </c>
      <c r="I2283" s="4">
        <v>1</v>
      </c>
      <c r="J2283" s="4">
        <v>2.9</v>
      </c>
      <c r="K2283" s="4">
        <v>0.2</v>
      </c>
      <c r="L2283" s="4">
        <v>0</v>
      </c>
      <c r="M2283" s="4">
        <v>0</v>
      </c>
      <c r="N2283" s="5">
        <v>-1.7</v>
      </c>
      <c r="O2283" s="5">
        <v>-0.2</v>
      </c>
      <c r="P2283" s="5">
        <v>-999</v>
      </c>
      <c r="Q2283" s="5">
        <v>-999</v>
      </c>
      <c r="R2283">
        <v>0.38800000000000001</v>
      </c>
      <c r="S2283" s="34">
        <f>ROUND((0.6105*(EXP((17.273*E2283)/(E2283+237.3))))*(100-H2283)/100,3)</f>
        <v>0.307</v>
      </c>
      <c r="T2283" s="6">
        <f>IF(V2283&lt;V2284,L2283,0)</f>
        <v>0</v>
      </c>
      <c r="U2283" s="6">
        <f>IF(T2283&gt;0,M2283,-999)</f>
        <v>-999</v>
      </c>
      <c r="V2283">
        <v>199711</v>
      </c>
      <c r="W2283">
        <v>1997</v>
      </c>
    </row>
    <row r="2284" spans="1:23" x14ac:dyDescent="0.25">
      <c r="A2284" s="14">
        <v>35751</v>
      </c>
      <c r="B2284" s="3">
        <v>321</v>
      </c>
      <c r="C2284" s="4">
        <v>1.41</v>
      </c>
      <c r="D2284" s="5">
        <v>-2.7</v>
      </c>
      <c r="E2284" s="5">
        <v>-1.8</v>
      </c>
      <c r="F2284" s="5">
        <v>-3.6</v>
      </c>
      <c r="G2284" s="4">
        <v>96.5</v>
      </c>
      <c r="H2284" s="4">
        <v>88.8</v>
      </c>
      <c r="I2284" s="4">
        <v>0.7</v>
      </c>
      <c r="J2284" s="4">
        <v>2.4</v>
      </c>
      <c r="K2284" s="4">
        <v>2.4</v>
      </c>
      <c r="L2284" s="4">
        <v>32</v>
      </c>
      <c r="M2284" s="4">
        <v>-0.6</v>
      </c>
      <c r="N2284" s="5">
        <v>-0.6</v>
      </c>
      <c r="O2284" s="5">
        <v>-0.1</v>
      </c>
      <c r="P2284" s="5">
        <v>-999</v>
      </c>
      <c r="Q2284" s="5">
        <v>-999</v>
      </c>
      <c r="R2284">
        <v>0.47499999999999998</v>
      </c>
      <c r="S2284" s="34">
        <f>ROUND((0.6105*(EXP((17.273*E2284)/(E2284+237.3))))*(100-H2284)/100,3)</f>
        <v>0.06</v>
      </c>
      <c r="T2284" s="6">
        <f>IF(V2284&lt;V2285,L2284,0)</f>
        <v>0</v>
      </c>
      <c r="U2284" s="6">
        <f>IF(T2284&gt;0,M2284,-999)</f>
        <v>-999</v>
      </c>
      <c r="V2284">
        <v>199711</v>
      </c>
      <c r="W2284">
        <v>1997</v>
      </c>
    </row>
    <row r="2285" spans="1:23" x14ac:dyDescent="0.25">
      <c r="A2285" s="14">
        <v>35752</v>
      </c>
      <c r="B2285" s="3">
        <v>322</v>
      </c>
      <c r="C2285" s="4">
        <v>4.7300000000000004</v>
      </c>
      <c r="D2285" s="5">
        <v>-3</v>
      </c>
      <c r="E2285" s="5">
        <v>4</v>
      </c>
      <c r="F2285" s="5">
        <v>-5.7</v>
      </c>
      <c r="G2285" s="4">
        <v>85.9</v>
      </c>
      <c r="H2285" s="4">
        <v>53.2</v>
      </c>
      <c r="I2285" s="4">
        <v>1</v>
      </c>
      <c r="J2285" s="4">
        <v>2.8</v>
      </c>
      <c r="K2285" s="4">
        <v>1.1000000000000001</v>
      </c>
      <c r="L2285" s="4">
        <v>28</v>
      </c>
      <c r="M2285" s="4">
        <v>-0.9</v>
      </c>
      <c r="N2285" s="5">
        <v>-0.9</v>
      </c>
      <c r="O2285" s="5">
        <v>-0.1</v>
      </c>
      <c r="P2285" s="5">
        <v>-999</v>
      </c>
      <c r="Q2285" s="5">
        <v>-999</v>
      </c>
      <c r="R2285">
        <v>0.432</v>
      </c>
      <c r="S2285" s="34">
        <f>ROUND((0.6105*(EXP((17.273*E2285)/(E2285+237.3))))*(100-H2285)/100,3)</f>
        <v>0.38</v>
      </c>
      <c r="T2285" s="6">
        <f>IF(V2285&lt;V2286,L2285,0)</f>
        <v>0</v>
      </c>
      <c r="U2285" s="6">
        <f>IF(T2285&gt;0,M2285,-999)</f>
        <v>-999</v>
      </c>
      <c r="V2285">
        <v>199711</v>
      </c>
      <c r="W2285">
        <v>1997</v>
      </c>
    </row>
    <row r="2286" spans="1:23" x14ac:dyDescent="0.25">
      <c r="A2286" s="14">
        <v>35753</v>
      </c>
      <c r="B2286" s="3">
        <v>323</v>
      </c>
      <c r="C2286" s="4">
        <v>3.54</v>
      </c>
      <c r="D2286" s="5">
        <v>-3.5</v>
      </c>
      <c r="E2286" s="5">
        <v>-0.8</v>
      </c>
      <c r="F2286" s="5">
        <v>-6.6</v>
      </c>
      <c r="G2286" s="4">
        <v>93.2</v>
      </c>
      <c r="H2286" s="4">
        <v>82.1</v>
      </c>
      <c r="I2286" s="4">
        <v>2.1</v>
      </c>
      <c r="J2286" s="4">
        <v>4.7</v>
      </c>
      <c r="K2286" s="4">
        <v>1</v>
      </c>
      <c r="L2286" s="4">
        <v>27</v>
      </c>
      <c r="M2286" s="4">
        <v>-1</v>
      </c>
      <c r="N2286" s="5">
        <v>-1</v>
      </c>
      <c r="O2286" s="5">
        <v>-0.2</v>
      </c>
      <c r="P2286" s="5">
        <v>-999</v>
      </c>
      <c r="Q2286" s="5">
        <v>-999</v>
      </c>
      <c r="R2286">
        <v>0.47199999999999998</v>
      </c>
      <c r="S2286" s="34">
        <f>ROUND((0.6105*(EXP((17.273*E2286)/(E2286+237.3))))*(100-H2286)/100,3)</f>
        <v>0.10299999999999999</v>
      </c>
      <c r="T2286" s="6">
        <f>IF(V2286&lt;V2287,L2286,0)</f>
        <v>0</v>
      </c>
      <c r="U2286" s="6">
        <f>IF(T2286&gt;0,M2286,-999)</f>
        <v>-999</v>
      </c>
      <c r="V2286">
        <v>199711</v>
      </c>
      <c r="W2286">
        <v>1997</v>
      </c>
    </row>
    <row r="2287" spans="1:23" x14ac:dyDescent="0.25">
      <c r="A2287" s="14">
        <v>35754</v>
      </c>
      <c r="B2287" s="3">
        <v>324</v>
      </c>
      <c r="C2287" s="4">
        <v>0.42</v>
      </c>
      <c r="D2287" s="5">
        <v>-2.9</v>
      </c>
      <c r="E2287" s="5">
        <v>-1.6</v>
      </c>
      <c r="F2287" s="5">
        <v>-3.5</v>
      </c>
      <c r="G2287" s="4">
        <v>97.9</v>
      </c>
      <c r="H2287" s="4">
        <v>95</v>
      </c>
      <c r="I2287" s="4">
        <v>1.6</v>
      </c>
      <c r="J2287" s="4">
        <v>4.7</v>
      </c>
      <c r="K2287" s="4">
        <v>12.6</v>
      </c>
      <c r="L2287" s="4">
        <v>148</v>
      </c>
      <c r="M2287" s="4">
        <v>-0.5</v>
      </c>
      <c r="N2287" s="5">
        <v>-0.5</v>
      </c>
      <c r="O2287" s="5">
        <v>-0.1</v>
      </c>
      <c r="P2287" s="5">
        <v>-999</v>
      </c>
      <c r="Q2287" s="5">
        <v>-999</v>
      </c>
      <c r="R2287">
        <v>0.51700000000000002</v>
      </c>
      <c r="S2287" s="34">
        <f>ROUND((0.6105*(EXP((17.273*E2287)/(E2287+237.3))))*(100-H2287)/100,3)</f>
        <v>2.7E-2</v>
      </c>
      <c r="T2287" s="6">
        <f>IF(V2287&lt;V2288,L2287,0)</f>
        <v>0</v>
      </c>
      <c r="U2287" s="6">
        <f>IF(T2287&gt;0,M2287,-999)</f>
        <v>-999</v>
      </c>
      <c r="V2287">
        <v>199711</v>
      </c>
      <c r="W2287">
        <v>1997</v>
      </c>
    </row>
    <row r="2288" spans="1:23" x14ac:dyDescent="0.25">
      <c r="A2288" s="14">
        <v>35755</v>
      </c>
      <c r="B2288" s="3">
        <v>325</v>
      </c>
      <c r="C2288" s="4">
        <v>2.25</v>
      </c>
      <c r="D2288" s="5">
        <v>-4.2</v>
      </c>
      <c r="E2288" s="5">
        <v>-1.8</v>
      </c>
      <c r="F2288" s="5">
        <v>-7.8</v>
      </c>
      <c r="G2288" s="4">
        <v>97.5</v>
      </c>
      <c r="H2288" s="4">
        <v>95.1</v>
      </c>
      <c r="I2288" s="4">
        <v>0.9</v>
      </c>
      <c r="J2288" s="4">
        <v>3</v>
      </c>
      <c r="K2288" s="4">
        <v>1.4</v>
      </c>
      <c r="L2288" s="4">
        <v>133</v>
      </c>
      <c r="M2288" s="4">
        <v>-0.3</v>
      </c>
      <c r="N2288" s="5">
        <v>-0.3</v>
      </c>
      <c r="O2288" s="5">
        <v>-0.1</v>
      </c>
      <c r="P2288" s="5">
        <v>-999</v>
      </c>
      <c r="Q2288" s="5">
        <v>-999</v>
      </c>
      <c r="R2288">
        <v>0.50900000000000001</v>
      </c>
      <c r="S2288" s="34">
        <f>ROUND((0.6105*(EXP((17.273*E2288)/(E2288+237.3))))*(100-H2288)/100,3)</f>
        <v>2.5999999999999999E-2</v>
      </c>
      <c r="T2288" s="6">
        <f>IF(V2288&lt;V2289,L2288,0)</f>
        <v>0</v>
      </c>
      <c r="U2288" s="6">
        <f>IF(T2288&gt;0,M2288,-999)</f>
        <v>-999</v>
      </c>
      <c r="V2288">
        <v>199711</v>
      </c>
      <c r="W2288">
        <v>1997</v>
      </c>
    </row>
    <row r="2289" spans="1:23" x14ac:dyDescent="0.25">
      <c r="A2289" s="14">
        <v>35756</v>
      </c>
      <c r="B2289" s="3">
        <v>326</v>
      </c>
      <c r="C2289" s="4">
        <v>4.03</v>
      </c>
      <c r="D2289" s="5">
        <v>-4.8</v>
      </c>
      <c r="E2289" s="5">
        <v>-0.6</v>
      </c>
      <c r="F2289" s="5">
        <v>-8.5</v>
      </c>
      <c r="G2289" s="4">
        <v>91.9</v>
      </c>
      <c r="H2289" s="4">
        <v>81.599999999999994</v>
      </c>
      <c r="I2289" s="4">
        <v>1.3</v>
      </c>
      <c r="J2289" s="4">
        <v>4.4000000000000004</v>
      </c>
      <c r="K2289" s="4">
        <v>0.5</v>
      </c>
      <c r="L2289" s="4">
        <v>122</v>
      </c>
      <c r="M2289" s="4">
        <v>-0.4</v>
      </c>
      <c r="N2289" s="5">
        <v>-0.4</v>
      </c>
      <c r="O2289" s="5">
        <v>0</v>
      </c>
      <c r="P2289" s="5">
        <v>-999</v>
      </c>
      <c r="Q2289" s="5">
        <v>-999</v>
      </c>
      <c r="R2289">
        <v>0.47799999999999998</v>
      </c>
      <c r="S2289" s="34">
        <f>ROUND((0.6105*(EXP((17.273*E2289)/(E2289+237.3))))*(100-H2289)/100,3)</f>
        <v>0.108</v>
      </c>
      <c r="T2289" s="6">
        <f>IF(V2289&lt;V2290,L2289,0)</f>
        <v>0</v>
      </c>
      <c r="U2289" s="6">
        <f>IF(T2289&gt;0,M2289,-999)</f>
        <v>-999</v>
      </c>
      <c r="V2289">
        <v>199711</v>
      </c>
      <c r="W2289">
        <v>1997</v>
      </c>
    </row>
    <row r="2290" spans="1:23" x14ac:dyDescent="0.25">
      <c r="A2290" s="14">
        <v>35757</v>
      </c>
      <c r="B2290" s="3">
        <v>327</v>
      </c>
      <c r="C2290" s="4">
        <v>1.82</v>
      </c>
      <c r="D2290" s="5">
        <v>-2</v>
      </c>
      <c r="E2290" s="5">
        <v>-0.3</v>
      </c>
      <c r="F2290" s="5">
        <v>-5.0999999999999996</v>
      </c>
      <c r="G2290" s="4">
        <v>95.9</v>
      </c>
      <c r="H2290" s="4">
        <v>87.2</v>
      </c>
      <c r="I2290" s="4">
        <v>2.2000000000000002</v>
      </c>
      <c r="J2290" s="4">
        <v>5</v>
      </c>
      <c r="K2290" s="4">
        <v>1.4</v>
      </c>
      <c r="L2290" s="4">
        <v>117</v>
      </c>
      <c r="M2290" s="4">
        <v>-0.3</v>
      </c>
      <c r="N2290" s="5">
        <v>-0.3</v>
      </c>
      <c r="O2290" s="5">
        <v>0</v>
      </c>
      <c r="P2290" s="5">
        <v>-999</v>
      </c>
      <c r="Q2290" s="5">
        <v>-999</v>
      </c>
      <c r="R2290">
        <v>0.52</v>
      </c>
      <c r="S2290" s="34">
        <f>ROUND((0.6105*(EXP((17.273*E2290)/(E2290+237.3))))*(100-H2290)/100,3)</f>
        <v>7.5999999999999998E-2</v>
      </c>
      <c r="T2290" s="6">
        <f>IF(V2290&lt;V2291,L2290,0)</f>
        <v>0</v>
      </c>
      <c r="U2290" s="6">
        <f>IF(T2290&gt;0,M2290,-999)</f>
        <v>-999</v>
      </c>
      <c r="V2290">
        <v>199711</v>
      </c>
      <c r="W2290">
        <v>1997</v>
      </c>
    </row>
    <row r="2291" spans="1:23" x14ac:dyDescent="0.25">
      <c r="A2291" s="14">
        <v>35758</v>
      </c>
      <c r="B2291" s="3">
        <v>328</v>
      </c>
      <c r="C2291" s="4">
        <v>3.95</v>
      </c>
      <c r="D2291" s="5">
        <v>-3.5</v>
      </c>
      <c r="E2291" s="5">
        <v>1.5</v>
      </c>
      <c r="F2291" s="5">
        <v>-8.8000000000000007</v>
      </c>
      <c r="G2291" s="4">
        <v>90.4</v>
      </c>
      <c r="H2291" s="4">
        <v>62</v>
      </c>
      <c r="I2291" s="4">
        <v>1.2</v>
      </c>
      <c r="J2291" s="4">
        <v>3.6</v>
      </c>
      <c r="K2291" s="4">
        <v>2.8</v>
      </c>
      <c r="L2291" s="4">
        <v>119</v>
      </c>
      <c r="M2291" s="4">
        <v>-0.3</v>
      </c>
      <c r="N2291" s="5">
        <v>-0.3</v>
      </c>
      <c r="O2291" s="5">
        <v>0</v>
      </c>
      <c r="P2291" s="5">
        <v>-999</v>
      </c>
      <c r="Q2291" s="5">
        <v>-999</v>
      </c>
      <c r="R2291">
        <v>0.42299999999999999</v>
      </c>
      <c r="S2291" s="34">
        <f>ROUND((0.6105*(EXP((17.273*E2291)/(E2291+237.3))))*(100-H2291)/100,3)</f>
        <v>0.25900000000000001</v>
      </c>
      <c r="T2291" s="6">
        <f>IF(V2291&lt;V2292,L2291,0)</f>
        <v>0</v>
      </c>
      <c r="U2291" s="6">
        <f>IF(T2291&gt;0,M2291,-999)</f>
        <v>-999</v>
      </c>
      <c r="V2291">
        <v>199711</v>
      </c>
      <c r="W2291">
        <v>1997</v>
      </c>
    </row>
    <row r="2292" spans="1:23" x14ac:dyDescent="0.25">
      <c r="A2292" s="14">
        <v>35759</v>
      </c>
      <c r="B2292" s="3">
        <v>329</v>
      </c>
      <c r="C2292" s="4">
        <v>2.21</v>
      </c>
      <c r="D2292" s="5">
        <v>-4.5999999999999996</v>
      </c>
      <c r="E2292" s="5">
        <v>0.5</v>
      </c>
      <c r="F2292" s="5">
        <v>-8.4</v>
      </c>
      <c r="G2292" s="4">
        <v>91.9</v>
      </c>
      <c r="H2292" s="4">
        <v>73.3</v>
      </c>
      <c r="I2292" s="4">
        <v>1.5</v>
      </c>
      <c r="J2292" s="4">
        <v>4.5</v>
      </c>
      <c r="K2292" s="4">
        <v>1</v>
      </c>
      <c r="L2292" s="4">
        <v>138</v>
      </c>
      <c r="M2292" s="4">
        <v>-0.5</v>
      </c>
      <c r="N2292" s="5">
        <v>-0.5</v>
      </c>
      <c r="O2292" s="5">
        <v>0</v>
      </c>
      <c r="P2292" s="5">
        <v>-999</v>
      </c>
      <c r="Q2292" s="5">
        <v>-999</v>
      </c>
      <c r="R2292">
        <v>0.46400000000000002</v>
      </c>
      <c r="S2292" s="34">
        <f>ROUND((0.6105*(EXP((17.273*E2292)/(E2292+237.3))))*(100-H2292)/100,3)</f>
        <v>0.16900000000000001</v>
      </c>
      <c r="T2292" s="6">
        <f>IF(V2292&lt;V2293,L2292,0)</f>
        <v>0</v>
      </c>
      <c r="U2292" s="6">
        <f>IF(T2292&gt;0,M2292,-999)</f>
        <v>-999</v>
      </c>
      <c r="V2292">
        <v>199711</v>
      </c>
      <c r="W2292">
        <v>1997</v>
      </c>
    </row>
    <row r="2293" spans="1:23" x14ac:dyDescent="0.25">
      <c r="A2293" s="14">
        <v>35760</v>
      </c>
      <c r="B2293" s="3">
        <v>330</v>
      </c>
      <c r="C2293" s="4">
        <v>3.86</v>
      </c>
      <c r="D2293" s="5">
        <v>-4.8</v>
      </c>
      <c r="E2293" s="5">
        <v>1.8</v>
      </c>
      <c r="F2293" s="5">
        <v>-7.5</v>
      </c>
      <c r="G2293" s="4">
        <v>88.9</v>
      </c>
      <c r="H2293" s="4">
        <v>58.2</v>
      </c>
      <c r="I2293" s="4">
        <v>0.9</v>
      </c>
      <c r="J2293" s="4">
        <v>4.5999999999999996</v>
      </c>
      <c r="K2293" s="4">
        <v>0</v>
      </c>
      <c r="L2293" s="4">
        <v>133</v>
      </c>
      <c r="M2293" s="4">
        <v>-0.4</v>
      </c>
      <c r="N2293" s="5">
        <v>-0.4</v>
      </c>
      <c r="O2293" s="5">
        <v>0</v>
      </c>
      <c r="P2293" s="5">
        <v>-999</v>
      </c>
      <c r="Q2293" s="5">
        <v>-999</v>
      </c>
      <c r="R2293">
        <v>0.40500000000000003</v>
      </c>
      <c r="S2293" s="34">
        <f>ROUND((0.6105*(EXP((17.273*E2293)/(E2293+237.3))))*(100-H2293)/100,3)</f>
        <v>0.29099999999999998</v>
      </c>
      <c r="T2293" s="6">
        <f>IF(V2293&lt;V2294,L2293,0)</f>
        <v>0</v>
      </c>
      <c r="U2293" s="6">
        <f>IF(T2293&gt;0,M2293,-999)</f>
        <v>-999</v>
      </c>
      <c r="V2293">
        <v>199711</v>
      </c>
      <c r="W2293">
        <v>1997</v>
      </c>
    </row>
    <row r="2294" spans="1:23" x14ac:dyDescent="0.25">
      <c r="A2294" s="14">
        <v>35761</v>
      </c>
      <c r="B2294" s="3">
        <v>331</v>
      </c>
      <c r="C2294" s="4">
        <v>1.56</v>
      </c>
      <c r="D2294" s="5">
        <v>-2.1</v>
      </c>
      <c r="E2294" s="5">
        <v>-0.2</v>
      </c>
      <c r="F2294" s="5">
        <v>-4.3</v>
      </c>
      <c r="G2294" s="4">
        <v>91.2</v>
      </c>
      <c r="H2294" s="4">
        <v>81.900000000000006</v>
      </c>
      <c r="I2294" s="4">
        <v>1</v>
      </c>
      <c r="J2294" s="4">
        <v>3.3</v>
      </c>
      <c r="K2294" s="4">
        <v>0</v>
      </c>
      <c r="L2294" s="4">
        <v>125</v>
      </c>
      <c r="M2294" s="4">
        <v>-0.4</v>
      </c>
      <c r="N2294" s="5">
        <v>-0.4</v>
      </c>
      <c r="O2294" s="5">
        <v>0</v>
      </c>
      <c r="P2294" s="5">
        <v>-999</v>
      </c>
      <c r="Q2294" s="5">
        <v>-999</v>
      </c>
      <c r="R2294">
        <v>0.49199999999999999</v>
      </c>
      <c r="S2294" s="34">
        <f>ROUND((0.6105*(EXP((17.273*E2294)/(E2294+237.3))))*(100-H2294)/100,3)</f>
        <v>0.109</v>
      </c>
      <c r="T2294" s="6">
        <f>IF(V2294&lt;V2295,L2294,0)</f>
        <v>0</v>
      </c>
      <c r="U2294" s="6">
        <f>IF(T2294&gt;0,M2294,-999)</f>
        <v>-999</v>
      </c>
      <c r="V2294">
        <v>199711</v>
      </c>
      <c r="W2294">
        <v>1997</v>
      </c>
    </row>
    <row r="2295" spans="1:23" x14ac:dyDescent="0.25">
      <c r="A2295" s="14">
        <v>35762</v>
      </c>
      <c r="B2295" s="3">
        <v>332</v>
      </c>
      <c r="C2295" s="4">
        <v>1.85</v>
      </c>
      <c r="D2295" s="5">
        <v>-2.2999999999999998</v>
      </c>
      <c r="E2295" s="5">
        <v>0.8</v>
      </c>
      <c r="F2295" s="5">
        <v>-8.1</v>
      </c>
      <c r="G2295" s="4">
        <v>93.6</v>
      </c>
      <c r="H2295" s="4">
        <v>82.3</v>
      </c>
      <c r="I2295" s="4">
        <v>2.1</v>
      </c>
      <c r="J2295" s="4">
        <v>5.2</v>
      </c>
      <c r="K2295" s="4">
        <v>2</v>
      </c>
      <c r="L2295" s="4">
        <v>152</v>
      </c>
      <c r="M2295" s="4">
        <v>-0.3</v>
      </c>
      <c r="N2295" s="5">
        <v>-0.3</v>
      </c>
      <c r="O2295" s="5">
        <v>0</v>
      </c>
      <c r="P2295" s="5">
        <v>-999</v>
      </c>
      <c r="Q2295" s="5">
        <v>-999</v>
      </c>
      <c r="R2295">
        <v>0.53400000000000003</v>
      </c>
      <c r="S2295" s="34">
        <f>ROUND((0.6105*(EXP((17.273*E2295)/(E2295+237.3))))*(100-H2295)/100,3)</f>
        <v>0.115</v>
      </c>
      <c r="T2295" s="6">
        <f>IF(V2295&lt;V2296,L2295,0)</f>
        <v>0</v>
      </c>
      <c r="U2295" s="6">
        <f>IF(T2295&gt;0,M2295,-999)</f>
        <v>-999</v>
      </c>
      <c r="V2295">
        <v>199711</v>
      </c>
      <c r="W2295">
        <v>1997</v>
      </c>
    </row>
    <row r="2296" spans="1:23" x14ac:dyDescent="0.25">
      <c r="A2296" s="14">
        <v>35763</v>
      </c>
      <c r="B2296" s="3">
        <v>333</v>
      </c>
      <c r="C2296" s="4">
        <v>1.5</v>
      </c>
      <c r="D2296" s="5">
        <v>-2.1</v>
      </c>
      <c r="E2296" s="5">
        <v>-0.5</v>
      </c>
      <c r="F2296" s="5">
        <v>-5.2</v>
      </c>
      <c r="G2296" s="4">
        <v>97.6</v>
      </c>
      <c r="H2296" s="4">
        <v>89.5</v>
      </c>
      <c r="I2296" s="4">
        <v>3</v>
      </c>
      <c r="J2296" s="4">
        <v>7</v>
      </c>
      <c r="K2296" s="4">
        <v>1.5</v>
      </c>
      <c r="L2296" s="4">
        <v>165</v>
      </c>
      <c r="M2296" s="4">
        <v>-0.3</v>
      </c>
      <c r="N2296" s="5">
        <v>-0.3</v>
      </c>
      <c r="O2296" s="5">
        <v>0</v>
      </c>
      <c r="P2296" s="5">
        <v>-999</v>
      </c>
      <c r="Q2296" s="5">
        <v>-999</v>
      </c>
      <c r="R2296">
        <v>0.52600000000000002</v>
      </c>
      <c r="S2296" s="34">
        <f>ROUND((0.6105*(EXP((17.273*E2296)/(E2296+237.3))))*(100-H2296)/100,3)</f>
        <v>6.2E-2</v>
      </c>
      <c r="T2296" s="6">
        <f>IF(V2296&lt;V2297,L2296,0)</f>
        <v>0</v>
      </c>
      <c r="U2296" s="6">
        <f>IF(T2296&gt;0,M2296,-999)</f>
        <v>-999</v>
      </c>
      <c r="V2296">
        <v>199711</v>
      </c>
      <c r="W2296">
        <v>1997</v>
      </c>
    </row>
    <row r="2297" spans="1:23" x14ac:dyDescent="0.25">
      <c r="A2297" s="14">
        <v>35764</v>
      </c>
      <c r="B2297" s="3">
        <v>334</v>
      </c>
      <c r="C2297" s="4">
        <v>2.9</v>
      </c>
      <c r="D2297" s="5">
        <v>-3.1</v>
      </c>
      <c r="E2297" s="5">
        <v>1.6</v>
      </c>
      <c r="F2297" s="5">
        <v>-5.4</v>
      </c>
      <c r="G2297" s="4">
        <v>91.3</v>
      </c>
      <c r="H2297" s="4">
        <v>69.5</v>
      </c>
      <c r="I2297" s="4">
        <v>0.7</v>
      </c>
      <c r="J2297" s="4">
        <v>2.9</v>
      </c>
      <c r="K2297" s="4">
        <v>0</v>
      </c>
      <c r="L2297" s="4">
        <v>161</v>
      </c>
      <c r="M2297" s="4">
        <v>-0.3</v>
      </c>
      <c r="N2297" s="5">
        <v>-0.3</v>
      </c>
      <c r="O2297" s="5">
        <v>0</v>
      </c>
      <c r="P2297" s="5">
        <v>-999</v>
      </c>
      <c r="Q2297" s="5">
        <v>-999</v>
      </c>
      <c r="R2297">
        <v>0.47699999999999998</v>
      </c>
      <c r="S2297" s="34">
        <f>ROUND((0.6105*(EXP((17.273*E2297)/(E2297+237.3))))*(100-H2297)/100,3)</f>
        <v>0.20899999999999999</v>
      </c>
      <c r="T2297" s="6">
        <f>IF(V2297&lt;V2298,L2297,0)</f>
        <v>161</v>
      </c>
      <c r="U2297" s="6">
        <f>IF(T2297&gt;0,M2297,-999)</f>
        <v>-0.3</v>
      </c>
      <c r="V2297">
        <v>199711</v>
      </c>
      <c r="W2297">
        <v>1997</v>
      </c>
    </row>
    <row r="2298" spans="1:23" x14ac:dyDescent="0.25">
      <c r="A2298" s="14">
        <v>35765</v>
      </c>
      <c r="B2298" s="3">
        <v>335</v>
      </c>
      <c r="C2298" s="4">
        <v>4.5999999999999996</v>
      </c>
      <c r="D2298" s="5">
        <v>-4.9000000000000004</v>
      </c>
      <c r="E2298" s="5">
        <v>3.2</v>
      </c>
      <c r="F2298" s="5">
        <v>-9.8000000000000007</v>
      </c>
      <c r="G2298" s="4">
        <v>88.6</v>
      </c>
      <c r="H2298" s="4">
        <v>54.3</v>
      </c>
      <c r="I2298" s="4">
        <v>0.6</v>
      </c>
      <c r="J2298" s="4">
        <v>1.7</v>
      </c>
      <c r="K2298" s="4">
        <v>0</v>
      </c>
      <c r="L2298" s="4">
        <v>153</v>
      </c>
      <c r="M2298" s="4">
        <v>-0.4</v>
      </c>
      <c r="N2298" s="5">
        <v>-0.4</v>
      </c>
      <c r="O2298" s="5">
        <v>0</v>
      </c>
      <c r="P2298" s="5">
        <v>-999</v>
      </c>
      <c r="Q2298" s="5">
        <v>-999</v>
      </c>
      <c r="R2298">
        <v>0.41799999999999998</v>
      </c>
      <c r="S2298" s="34">
        <f>ROUND((0.6105*(EXP((17.273*E2298)/(E2298+237.3))))*(100-H2298)/100,3)</f>
        <v>0.35099999999999998</v>
      </c>
      <c r="T2298" s="6">
        <f>IF(V2298&lt;V2299,L2298,0)</f>
        <v>0</v>
      </c>
      <c r="U2298" s="6">
        <f>IF(T2298&gt;0,M2298,-999)</f>
        <v>-999</v>
      </c>
      <c r="V2298">
        <v>199712</v>
      </c>
      <c r="W2298">
        <v>1997</v>
      </c>
    </row>
    <row r="2299" spans="1:23" x14ac:dyDescent="0.25">
      <c r="A2299" s="14">
        <v>35766</v>
      </c>
      <c r="B2299" s="3">
        <v>336</v>
      </c>
      <c r="C2299" s="4">
        <v>5.2</v>
      </c>
      <c r="D2299" s="5">
        <v>-5.4</v>
      </c>
      <c r="E2299" s="5">
        <v>-0.4</v>
      </c>
      <c r="F2299" s="5">
        <v>-9.4</v>
      </c>
      <c r="G2299" s="4">
        <v>82.5</v>
      </c>
      <c r="H2299" s="4">
        <v>45.4</v>
      </c>
      <c r="I2299" s="4">
        <v>1.6</v>
      </c>
      <c r="J2299" s="4">
        <v>4</v>
      </c>
      <c r="K2299" s="4">
        <v>0</v>
      </c>
      <c r="L2299" s="4">
        <v>150</v>
      </c>
      <c r="M2299" s="4">
        <v>-0.7</v>
      </c>
      <c r="N2299" s="5">
        <v>-0.7</v>
      </c>
      <c r="O2299" s="5">
        <v>0</v>
      </c>
      <c r="P2299" s="5">
        <v>-999</v>
      </c>
      <c r="Q2299" s="5">
        <v>-999</v>
      </c>
      <c r="R2299">
        <v>0.26900000000000002</v>
      </c>
      <c r="S2299" s="34">
        <f>ROUND((0.6105*(EXP((17.273*E2299)/(E2299+237.3))))*(100-H2299)/100,3)</f>
        <v>0.32400000000000001</v>
      </c>
      <c r="T2299" s="6">
        <f>IF(V2299&lt;V2300,L2299,0)</f>
        <v>0</v>
      </c>
      <c r="U2299" s="6">
        <f>IF(T2299&gt;0,M2299,-999)</f>
        <v>-999</v>
      </c>
      <c r="V2299">
        <v>199712</v>
      </c>
      <c r="W2299">
        <v>1997</v>
      </c>
    </row>
    <row r="2300" spans="1:23" x14ac:dyDescent="0.25">
      <c r="A2300" s="14">
        <v>35767</v>
      </c>
      <c r="B2300" s="3">
        <v>337</v>
      </c>
      <c r="C2300" s="4">
        <v>4.4400000000000004</v>
      </c>
      <c r="D2300" s="5">
        <v>-4.3</v>
      </c>
      <c r="E2300" s="5">
        <v>0.9</v>
      </c>
      <c r="F2300" s="5">
        <v>-7.9</v>
      </c>
      <c r="G2300" s="4">
        <v>62.8</v>
      </c>
      <c r="H2300" s="4">
        <v>50.6</v>
      </c>
      <c r="I2300" s="4">
        <v>0.7</v>
      </c>
      <c r="J2300" s="4">
        <v>2.5</v>
      </c>
      <c r="K2300" s="4">
        <v>0</v>
      </c>
      <c r="L2300" s="4">
        <v>150</v>
      </c>
      <c r="M2300" s="4">
        <v>-0.8</v>
      </c>
      <c r="N2300" s="5">
        <v>-0.8</v>
      </c>
      <c r="O2300" s="5">
        <v>-0.1</v>
      </c>
      <c r="P2300" s="5">
        <v>-999</v>
      </c>
      <c r="Q2300" s="5">
        <v>-999</v>
      </c>
      <c r="R2300">
        <v>0.33100000000000002</v>
      </c>
      <c r="S2300" s="34">
        <f>ROUND((0.6105*(EXP((17.273*E2300)/(E2300+237.3))))*(100-H2300)/100,3)</f>
        <v>0.32200000000000001</v>
      </c>
      <c r="T2300" s="6">
        <f>IF(V2300&lt;V2301,L2300,0)</f>
        <v>0</v>
      </c>
      <c r="U2300" s="6">
        <f>IF(T2300&gt;0,M2300,-999)</f>
        <v>-999</v>
      </c>
      <c r="V2300">
        <v>199712</v>
      </c>
      <c r="W2300">
        <v>1997</v>
      </c>
    </row>
    <row r="2301" spans="1:23" x14ac:dyDescent="0.25">
      <c r="A2301" s="14">
        <v>35768</v>
      </c>
      <c r="B2301" s="3">
        <v>338</v>
      </c>
      <c r="C2301" s="4">
        <v>5.21</v>
      </c>
      <c r="D2301" s="5">
        <v>-3.6</v>
      </c>
      <c r="E2301" s="5">
        <v>6.1</v>
      </c>
      <c r="F2301" s="5">
        <v>-9.1999999999999993</v>
      </c>
      <c r="G2301" s="4">
        <v>72.400000000000006</v>
      </c>
      <c r="H2301" s="4">
        <v>35.4</v>
      </c>
      <c r="I2301" s="4">
        <v>0.7</v>
      </c>
      <c r="J2301" s="4">
        <v>2.2000000000000002</v>
      </c>
      <c r="K2301" s="4">
        <v>0</v>
      </c>
      <c r="L2301" s="4">
        <v>141</v>
      </c>
      <c r="M2301" s="4">
        <v>-0.8</v>
      </c>
      <c r="N2301" s="5">
        <v>-0.8</v>
      </c>
      <c r="O2301" s="5">
        <v>-0.1</v>
      </c>
      <c r="P2301" s="5">
        <v>-999</v>
      </c>
      <c r="Q2301" s="5">
        <v>-999</v>
      </c>
      <c r="R2301">
        <v>0.33300000000000002</v>
      </c>
      <c r="S2301" s="34">
        <f>ROUND((0.6105*(EXP((17.273*E2301)/(E2301+237.3))))*(100-H2301)/100,3)</f>
        <v>0.60799999999999998</v>
      </c>
      <c r="T2301" s="6">
        <f>IF(V2301&lt;V2302,L2301,0)</f>
        <v>0</v>
      </c>
      <c r="U2301" s="6">
        <f>IF(T2301&gt;0,M2301,-999)</f>
        <v>-999</v>
      </c>
      <c r="V2301">
        <v>199712</v>
      </c>
      <c r="W2301">
        <v>1997</v>
      </c>
    </row>
    <row r="2302" spans="1:23" x14ac:dyDescent="0.25">
      <c r="A2302" s="14">
        <v>35769</v>
      </c>
      <c r="B2302" s="3">
        <v>339</v>
      </c>
      <c r="C2302" s="4">
        <v>5.03</v>
      </c>
      <c r="D2302" s="5">
        <v>-3.6</v>
      </c>
      <c r="E2302" s="5">
        <v>3.7</v>
      </c>
      <c r="F2302" s="5">
        <v>-7.2</v>
      </c>
      <c r="G2302" s="4">
        <v>78.2</v>
      </c>
      <c r="H2302" s="4">
        <v>50.8</v>
      </c>
      <c r="I2302" s="4">
        <v>0.8</v>
      </c>
      <c r="J2302" s="4">
        <v>2.2999999999999998</v>
      </c>
      <c r="K2302" s="4">
        <v>0</v>
      </c>
      <c r="L2302" s="4">
        <v>147</v>
      </c>
      <c r="M2302" s="4">
        <v>-0.8</v>
      </c>
      <c r="N2302" s="5">
        <v>-0.8</v>
      </c>
      <c r="O2302" s="5">
        <v>-0.1</v>
      </c>
      <c r="P2302" s="5">
        <v>-999</v>
      </c>
      <c r="Q2302" s="5">
        <v>-999</v>
      </c>
      <c r="R2302">
        <v>0.40500000000000003</v>
      </c>
      <c r="S2302" s="34">
        <f>ROUND((0.6105*(EXP((17.273*E2302)/(E2302+237.3))))*(100-H2302)/100,3)</f>
        <v>0.39200000000000002</v>
      </c>
      <c r="T2302" s="6">
        <f>IF(V2302&lt;V2303,L2302,0)</f>
        <v>0</v>
      </c>
      <c r="U2302" s="6">
        <f>IF(T2302&gt;0,M2302,-999)</f>
        <v>-999</v>
      </c>
      <c r="V2302">
        <v>199712</v>
      </c>
      <c r="W2302">
        <v>1997</v>
      </c>
    </row>
    <row r="2303" spans="1:23" x14ac:dyDescent="0.25">
      <c r="A2303" s="14">
        <v>35770</v>
      </c>
      <c r="B2303" s="3">
        <v>340</v>
      </c>
      <c r="C2303" s="4">
        <v>5.3</v>
      </c>
      <c r="D2303" s="5">
        <v>-4.0999999999999996</v>
      </c>
      <c r="E2303" s="5">
        <v>3.5</v>
      </c>
      <c r="F2303" s="5">
        <v>-7.9</v>
      </c>
      <c r="G2303" s="4">
        <v>71.8</v>
      </c>
      <c r="H2303" s="4">
        <v>44.5</v>
      </c>
      <c r="I2303" s="4">
        <v>0.8</v>
      </c>
      <c r="J2303" s="4">
        <v>2.4</v>
      </c>
      <c r="K2303" s="4">
        <v>0</v>
      </c>
      <c r="L2303" s="4">
        <v>148</v>
      </c>
      <c r="M2303" s="4">
        <v>-0.9</v>
      </c>
      <c r="N2303" s="5">
        <v>-0.9</v>
      </c>
      <c r="O2303" s="5">
        <v>-0.1</v>
      </c>
      <c r="P2303" s="5">
        <v>-999</v>
      </c>
      <c r="Q2303" s="5">
        <v>-999</v>
      </c>
      <c r="R2303">
        <v>0.35</v>
      </c>
      <c r="S2303" s="34">
        <f>ROUND((0.6105*(EXP((17.273*E2303)/(E2303+237.3))))*(100-H2303)/100,3)</f>
        <v>0.436</v>
      </c>
      <c r="T2303" s="6">
        <f>IF(V2303&lt;V2304,L2303,0)</f>
        <v>0</v>
      </c>
      <c r="U2303" s="6">
        <f>IF(T2303&gt;0,M2303,-999)</f>
        <v>-999</v>
      </c>
      <c r="V2303">
        <v>199712</v>
      </c>
      <c r="W2303">
        <v>1997</v>
      </c>
    </row>
    <row r="2304" spans="1:23" x14ac:dyDescent="0.25">
      <c r="A2304" s="14">
        <v>35771</v>
      </c>
      <c r="B2304" s="3">
        <v>341</v>
      </c>
      <c r="C2304" s="4">
        <v>2.27</v>
      </c>
      <c r="D2304" s="5">
        <v>-3.8</v>
      </c>
      <c r="E2304" s="5">
        <v>-0.1</v>
      </c>
      <c r="F2304" s="5">
        <v>-6.2</v>
      </c>
      <c r="G2304" s="4">
        <v>79.2</v>
      </c>
      <c r="H2304" s="4">
        <v>67.8</v>
      </c>
      <c r="I2304" s="4">
        <v>2</v>
      </c>
      <c r="J2304" s="4">
        <v>4.7</v>
      </c>
      <c r="K2304" s="4">
        <v>1.3</v>
      </c>
      <c r="L2304" s="4">
        <v>168</v>
      </c>
      <c r="M2304" s="4">
        <v>-0.7</v>
      </c>
      <c r="N2304" s="5">
        <v>-0.7</v>
      </c>
      <c r="O2304" s="5">
        <v>-0.1</v>
      </c>
      <c r="P2304" s="5">
        <v>-999</v>
      </c>
      <c r="Q2304" s="5">
        <v>-999</v>
      </c>
      <c r="R2304">
        <v>0.41</v>
      </c>
      <c r="S2304" s="34">
        <f>ROUND((0.6105*(EXP((17.273*E2304)/(E2304+237.3))))*(100-H2304)/100,3)</f>
        <v>0.19500000000000001</v>
      </c>
      <c r="T2304" s="6">
        <f>IF(V2304&lt;V2305,L2304,0)</f>
        <v>0</v>
      </c>
      <c r="U2304" s="6">
        <f>IF(T2304&gt;0,M2304,-999)</f>
        <v>-999</v>
      </c>
      <c r="V2304">
        <v>199712</v>
      </c>
      <c r="W2304">
        <v>1997</v>
      </c>
    </row>
    <row r="2305" spans="1:23" x14ac:dyDescent="0.25">
      <c r="A2305" s="14">
        <v>35772</v>
      </c>
      <c r="B2305" s="3">
        <v>342</v>
      </c>
      <c r="C2305" s="4">
        <v>2.13</v>
      </c>
      <c r="D2305" s="5">
        <v>-5.4</v>
      </c>
      <c r="E2305" s="5">
        <v>-3.3</v>
      </c>
      <c r="F2305" s="5">
        <v>-8.5</v>
      </c>
      <c r="G2305" s="4">
        <v>90.1</v>
      </c>
      <c r="H2305" s="4">
        <v>73.8</v>
      </c>
      <c r="I2305" s="4">
        <v>1.6</v>
      </c>
      <c r="J2305" s="4">
        <v>4.5999999999999996</v>
      </c>
      <c r="K2305" s="4">
        <v>2.9</v>
      </c>
      <c r="L2305" s="4">
        <v>194</v>
      </c>
      <c r="M2305" s="4">
        <v>-0.4</v>
      </c>
      <c r="N2305" s="5">
        <v>-0.4</v>
      </c>
      <c r="O2305" s="5">
        <v>-0.1</v>
      </c>
      <c r="P2305" s="5">
        <v>-999</v>
      </c>
      <c r="Q2305" s="5">
        <v>-999</v>
      </c>
      <c r="R2305">
        <v>0.35299999999999998</v>
      </c>
      <c r="S2305" s="34">
        <f>ROUND((0.6105*(EXP((17.273*E2305)/(E2305+237.3))))*(100-H2305)/100,3)</f>
        <v>0.125</v>
      </c>
      <c r="T2305" s="6">
        <f>IF(V2305&lt;V2306,L2305,0)</f>
        <v>0</v>
      </c>
      <c r="U2305" s="6">
        <f>IF(T2305&gt;0,M2305,-999)</f>
        <v>-999</v>
      </c>
      <c r="V2305">
        <v>199712</v>
      </c>
      <c r="W2305">
        <v>1997</v>
      </c>
    </row>
    <row r="2306" spans="1:23" x14ac:dyDescent="0.25">
      <c r="A2306" s="14">
        <v>35773</v>
      </c>
      <c r="B2306" s="3">
        <v>343</v>
      </c>
      <c r="C2306" s="4">
        <v>3.27</v>
      </c>
      <c r="D2306" s="5">
        <v>-7</v>
      </c>
      <c r="E2306" s="5">
        <v>-0.8</v>
      </c>
      <c r="F2306" s="5">
        <v>-10.4</v>
      </c>
      <c r="G2306" s="4">
        <v>86.6</v>
      </c>
      <c r="H2306" s="4">
        <v>55.2</v>
      </c>
      <c r="I2306" s="4">
        <v>1</v>
      </c>
      <c r="J2306" s="4">
        <v>3</v>
      </c>
      <c r="K2306" s="4">
        <v>0</v>
      </c>
      <c r="L2306" s="4">
        <v>194</v>
      </c>
      <c r="M2306" s="4">
        <v>-0.5</v>
      </c>
      <c r="N2306" s="5">
        <v>-0.5</v>
      </c>
      <c r="O2306" s="5">
        <v>-0.1</v>
      </c>
      <c r="P2306" s="5">
        <v>-999</v>
      </c>
      <c r="Q2306" s="5">
        <v>-999</v>
      </c>
      <c r="R2306">
        <v>0.318</v>
      </c>
      <c r="S2306" s="34">
        <f>ROUND((0.6105*(EXP((17.273*E2306)/(E2306+237.3))))*(100-H2306)/100,3)</f>
        <v>0.25800000000000001</v>
      </c>
      <c r="T2306" s="6">
        <f>IF(V2306&lt;V2307,L2306,0)</f>
        <v>0</v>
      </c>
      <c r="U2306" s="6">
        <f>IF(T2306&gt;0,M2306,-999)</f>
        <v>-999</v>
      </c>
      <c r="V2306">
        <v>199712</v>
      </c>
      <c r="W2306">
        <v>1997</v>
      </c>
    </row>
    <row r="2307" spans="1:23" x14ac:dyDescent="0.25">
      <c r="A2307" s="14">
        <v>35774</v>
      </c>
      <c r="B2307" s="3">
        <v>344</v>
      </c>
      <c r="C2307" s="4">
        <v>2.11</v>
      </c>
      <c r="D2307" s="5">
        <v>-5.2</v>
      </c>
      <c r="E2307" s="5">
        <v>-1.7</v>
      </c>
      <c r="F2307" s="5">
        <v>-7.5</v>
      </c>
      <c r="G2307" s="4">
        <v>93.8</v>
      </c>
      <c r="H2307" s="4">
        <v>83.4</v>
      </c>
      <c r="I2307" s="4">
        <v>0.4</v>
      </c>
      <c r="J2307" s="4">
        <v>1.8</v>
      </c>
      <c r="K2307" s="4">
        <v>2</v>
      </c>
      <c r="L2307" s="4">
        <v>204</v>
      </c>
      <c r="M2307" s="4">
        <v>-0.5</v>
      </c>
      <c r="N2307" s="5">
        <v>-0.5</v>
      </c>
      <c r="O2307" s="5">
        <v>-0.1</v>
      </c>
      <c r="P2307" s="5">
        <v>-999</v>
      </c>
      <c r="Q2307" s="5">
        <v>-999</v>
      </c>
      <c r="R2307">
        <v>0.45100000000000001</v>
      </c>
      <c r="S2307" s="34">
        <f>ROUND((0.6105*(EXP((17.273*E2307)/(E2307+237.3))))*(100-H2307)/100,3)</f>
        <v>8.8999999999999996E-2</v>
      </c>
      <c r="T2307" s="6">
        <f>IF(V2307&lt;V2308,L2307,0)</f>
        <v>0</v>
      </c>
      <c r="U2307" s="6">
        <f>IF(T2307&gt;0,M2307,-999)</f>
        <v>-999</v>
      </c>
      <c r="V2307">
        <v>199712</v>
      </c>
      <c r="W2307">
        <v>1997</v>
      </c>
    </row>
    <row r="2308" spans="1:23" x14ac:dyDescent="0.25">
      <c r="A2308" s="14">
        <v>35775</v>
      </c>
      <c r="B2308" s="3">
        <v>345</v>
      </c>
      <c r="C2308" s="4">
        <v>2.81</v>
      </c>
      <c r="D2308" s="5">
        <v>-4.4000000000000004</v>
      </c>
      <c r="E2308" s="5">
        <v>2.4</v>
      </c>
      <c r="F2308" s="5">
        <v>-8</v>
      </c>
      <c r="G2308" s="4">
        <v>68.400000000000006</v>
      </c>
      <c r="H2308" s="4">
        <v>36.9</v>
      </c>
      <c r="I2308" s="4">
        <v>0.3</v>
      </c>
      <c r="J2308" s="4">
        <v>1.6</v>
      </c>
      <c r="K2308" s="4">
        <v>0</v>
      </c>
      <c r="L2308" s="4">
        <v>193</v>
      </c>
      <c r="M2308" s="4">
        <v>-0.5</v>
      </c>
      <c r="N2308" s="5">
        <v>-0.5</v>
      </c>
      <c r="O2308" s="5">
        <v>-0.1</v>
      </c>
      <c r="P2308" s="5">
        <v>-999</v>
      </c>
      <c r="Q2308" s="5">
        <v>-999</v>
      </c>
      <c r="R2308">
        <v>0.26700000000000002</v>
      </c>
      <c r="S2308" s="34">
        <f>ROUND((0.6105*(EXP((17.273*E2308)/(E2308+237.3))))*(100-H2308)/100,3)</f>
        <v>0.45800000000000002</v>
      </c>
      <c r="T2308" s="6">
        <f>IF(V2308&lt;V2309,L2308,0)</f>
        <v>0</v>
      </c>
      <c r="U2308" s="6">
        <f>IF(T2308&gt;0,M2308,-999)</f>
        <v>-999</v>
      </c>
      <c r="V2308">
        <v>199712</v>
      </c>
      <c r="W2308">
        <v>1997</v>
      </c>
    </row>
    <row r="2309" spans="1:23" x14ac:dyDescent="0.25">
      <c r="A2309" s="14">
        <v>35776</v>
      </c>
      <c r="B2309" s="3">
        <v>346</v>
      </c>
      <c r="C2309" s="4">
        <v>2.19</v>
      </c>
      <c r="D2309" s="5">
        <v>-2.5</v>
      </c>
      <c r="E2309" s="5">
        <v>-0.2</v>
      </c>
      <c r="F2309" s="5">
        <v>-6.2</v>
      </c>
      <c r="G2309" s="4">
        <v>62.3</v>
      </c>
      <c r="H2309" s="4">
        <v>40.1</v>
      </c>
      <c r="I2309" s="4">
        <v>0.3</v>
      </c>
      <c r="J2309" s="4">
        <v>1.4</v>
      </c>
      <c r="K2309" s="4">
        <v>0</v>
      </c>
      <c r="L2309" s="4">
        <v>189</v>
      </c>
      <c r="M2309" s="4">
        <v>-0.5</v>
      </c>
      <c r="N2309" s="5">
        <v>-0.5</v>
      </c>
      <c r="O2309" s="5">
        <v>-0.1</v>
      </c>
      <c r="P2309" s="5">
        <v>-999</v>
      </c>
      <c r="Q2309" s="5">
        <v>-999</v>
      </c>
      <c r="R2309">
        <v>0.24199999999999999</v>
      </c>
      <c r="S2309" s="34">
        <f>ROUND((0.6105*(EXP((17.273*E2309)/(E2309+237.3))))*(100-H2309)/100,3)</f>
        <v>0.36</v>
      </c>
      <c r="T2309" s="6">
        <f>IF(V2309&lt;V2310,L2309,0)</f>
        <v>0</v>
      </c>
      <c r="U2309" s="6">
        <f>IF(T2309&gt;0,M2309,-999)</f>
        <v>-999</v>
      </c>
      <c r="V2309">
        <v>199712</v>
      </c>
      <c r="W2309">
        <v>1997</v>
      </c>
    </row>
    <row r="2310" spans="1:23" x14ac:dyDescent="0.25">
      <c r="A2310" s="14">
        <v>35777</v>
      </c>
      <c r="B2310" s="3">
        <v>347</v>
      </c>
      <c r="C2310" s="4">
        <v>2.1800000000000002</v>
      </c>
      <c r="D2310" s="5">
        <v>-3.1</v>
      </c>
      <c r="E2310" s="5">
        <v>-0.5</v>
      </c>
      <c r="F2310" s="5">
        <v>-5.0999999999999996</v>
      </c>
      <c r="G2310" s="4">
        <v>54.8</v>
      </c>
      <c r="H2310" s="4">
        <v>36.1</v>
      </c>
      <c r="I2310" s="4">
        <v>1.6</v>
      </c>
      <c r="J2310" s="4">
        <v>4.4000000000000004</v>
      </c>
      <c r="K2310" s="4">
        <v>0</v>
      </c>
      <c r="L2310" s="4">
        <v>188</v>
      </c>
      <c r="M2310" s="4">
        <v>-0.5</v>
      </c>
      <c r="N2310" s="5">
        <v>-0.5</v>
      </c>
      <c r="O2310" s="5">
        <v>-0.1</v>
      </c>
      <c r="P2310" s="5">
        <v>-999</v>
      </c>
      <c r="Q2310" s="5">
        <v>-999</v>
      </c>
      <c r="R2310">
        <v>0.21299999999999999</v>
      </c>
      <c r="S2310" s="34">
        <f>ROUND((0.6105*(EXP((17.273*E2310)/(E2310+237.3))))*(100-H2310)/100,3)</f>
        <v>0.376</v>
      </c>
      <c r="T2310" s="6">
        <f>IF(V2310&lt;V2311,L2310,0)</f>
        <v>0</v>
      </c>
      <c r="U2310" s="6">
        <f>IF(T2310&gt;0,M2310,-999)</f>
        <v>-999</v>
      </c>
      <c r="V2310">
        <v>199712</v>
      </c>
      <c r="W2310">
        <v>1997</v>
      </c>
    </row>
    <row r="2311" spans="1:23" x14ac:dyDescent="0.25">
      <c r="A2311" s="14">
        <v>35778</v>
      </c>
      <c r="B2311" s="3">
        <v>348</v>
      </c>
      <c r="C2311" s="4">
        <v>4.87</v>
      </c>
      <c r="D2311" s="5">
        <v>-2.5</v>
      </c>
      <c r="E2311" s="5">
        <v>3.8</v>
      </c>
      <c r="F2311" s="5">
        <v>-6.5</v>
      </c>
      <c r="G2311" s="4">
        <v>64</v>
      </c>
      <c r="H2311" s="4">
        <v>39.9</v>
      </c>
      <c r="I2311" s="4">
        <v>2.2000000000000002</v>
      </c>
      <c r="J2311" s="4">
        <v>5.4</v>
      </c>
      <c r="K2311" s="4">
        <v>0</v>
      </c>
      <c r="L2311" s="4">
        <v>191</v>
      </c>
      <c r="M2311" s="4">
        <v>-0.4</v>
      </c>
      <c r="N2311" s="5">
        <v>-0.4</v>
      </c>
      <c r="O2311" s="5">
        <v>-0.1</v>
      </c>
      <c r="P2311" s="5">
        <v>-999</v>
      </c>
      <c r="Q2311" s="5">
        <v>-999</v>
      </c>
      <c r="R2311">
        <v>0.32100000000000001</v>
      </c>
      <c r="S2311" s="34">
        <f>ROUND((0.6105*(EXP((17.273*E2311)/(E2311+237.3))))*(100-H2311)/100,3)</f>
        <v>0.48199999999999998</v>
      </c>
      <c r="T2311" s="6">
        <f>IF(V2311&lt;V2312,L2311,0)</f>
        <v>0</v>
      </c>
      <c r="U2311" s="6">
        <f>IF(T2311&gt;0,M2311,-999)</f>
        <v>-999</v>
      </c>
      <c r="V2311">
        <v>199712</v>
      </c>
      <c r="W2311">
        <v>1997</v>
      </c>
    </row>
    <row r="2312" spans="1:23" x14ac:dyDescent="0.25">
      <c r="A2312" s="14">
        <v>35779</v>
      </c>
      <c r="B2312" s="3">
        <v>349</v>
      </c>
      <c r="C2312" s="4">
        <v>1.41</v>
      </c>
      <c r="D2312" s="5">
        <v>-5.8</v>
      </c>
      <c r="E2312" s="5">
        <v>-3.3</v>
      </c>
      <c r="F2312" s="5">
        <v>-8.6999999999999993</v>
      </c>
      <c r="G2312" s="4">
        <v>84.5</v>
      </c>
      <c r="H2312" s="4">
        <v>66.400000000000006</v>
      </c>
      <c r="I2312" s="4">
        <v>2.1</v>
      </c>
      <c r="J2312" s="4">
        <v>5.4</v>
      </c>
      <c r="K2312" s="4">
        <v>0.6</v>
      </c>
      <c r="L2312" s="4">
        <v>197</v>
      </c>
      <c r="M2312" s="4">
        <v>-0.5</v>
      </c>
      <c r="N2312" s="5">
        <v>-0.5</v>
      </c>
      <c r="O2312" s="5">
        <v>-0.1</v>
      </c>
      <c r="P2312" s="5">
        <v>-999</v>
      </c>
      <c r="Q2312" s="5">
        <v>-999</v>
      </c>
      <c r="R2312">
        <v>0.318</v>
      </c>
      <c r="S2312" s="34">
        <f>ROUND((0.6105*(EXP((17.273*E2312)/(E2312+237.3))))*(100-H2312)/100,3)</f>
        <v>0.161</v>
      </c>
      <c r="T2312" s="6">
        <f>IF(V2312&lt;V2313,L2312,0)</f>
        <v>0</v>
      </c>
      <c r="U2312" s="6">
        <f>IF(T2312&gt;0,M2312,-999)</f>
        <v>-999</v>
      </c>
      <c r="V2312">
        <v>199712</v>
      </c>
      <c r="W2312">
        <v>1997</v>
      </c>
    </row>
    <row r="2313" spans="1:23" x14ac:dyDescent="0.25">
      <c r="A2313" s="14">
        <v>35780</v>
      </c>
      <c r="B2313" s="3">
        <v>350</v>
      </c>
      <c r="C2313" s="4">
        <v>0.92</v>
      </c>
      <c r="D2313" s="5">
        <v>-2.5</v>
      </c>
      <c r="E2313" s="5">
        <v>-0.4</v>
      </c>
      <c r="F2313" s="5">
        <v>-5</v>
      </c>
      <c r="G2313" s="4">
        <v>97.6</v>
      </c>
      <c r="H2313" s="4">
        <v>95.7</v>
      </c>
      <c r="I2313" s="4">
        <v>2.1</v>
      </c>
      <c r="J2313" s="4">
        <v>5.0999999999999996</v>
      </c>
      <c r="K2313" s="4">
        <v>8.1</v>
      </c>
      <c r="L2313" s="4">
        <v>241</v>
      </c>
      <c r="M2313" s="4">
        <v>-0.3</v>
      </c>
      <c r="N2313" s="5">
        <v>-0.3</v>
      </c>
      <c r="O2313" s="5">
        <v>-0.1</v>
      </c>
      <c r="P2313" s="5">
        <v>-999</v>
      </c>
      <c r="Q2313" s="5">
        <v>-999</v>
      </c>
      <c r="R2313">
        <v>0.56699999999999995</v>
      </c>
      <c r="S2313" s="34">
        <f>ROUND((0.6105*(EXP((17.273*E2313)/(E2313+237.3))))*(100-H2313)/100,3)</f>
        <v>2.5000000000000001E-2</v>
      </c>
      <c r="T2313" s="6">
        <f>IF(V2313&lt;V2314,L2313,0)</f>
        <v>0</v>
      </c>
      <c r="U2313" s="6">
        <f>IF(T2313&gt;0,M2313,-999)</f>
        <v>-999</v>
      </c>
      <c r="V2313">
        <v>199712</v>
      </c>
      <c r="W2313">
        <v>1997</v>
      </c>
    </row>
    <row r="2314" spans="1:23" x14ac:dyDescent="0.25">
      <c r="A2314" s="14">
        <v>35781</v>
      </c>
      <c r="B2314" s="3">
        <v>351</v>
      </c>
      <c r="C2314" s="4">
        <v>1.02</v>
      </c>
      <c r="D2314" s="5">
        <v>-4.8</v>
      </c>
      <c r="E2314" s="5">
        <v>-1</v>
      </c>
      <c r="F2314" s="5">
        <v>-9.6999999999999993</v>
      </c>
      <c r="G2314" s="4">
        <v>95.7</v>
      </c>
      <c r="H2314" s="4">
        <v>87.5</v>
      </c>
      <c r="I2314" s="4">
        <v>1.3</v>
      </c>
      <c r="J2314" s="4">
        <v>4.7</v>
      </c>
      <c r="K2314" s="4">
        <v>5</v>
      </c>
      <c r="L2314" s="4">
        <v>281</v>
      </c>
      <c r="M2314" s="4">
        <v>-0.3</v>
      </c>
      <c r="N2314" s="5">
        <v>-0.3</v>
      </c>
      <c r="O2314" s="5">
        <v>-0.1</v>
      </c>
      <c r="P2314" s="5">
        <v>-999</v>
      </c>
      <c r="Q2314" s="5">
        <v>-999</v>
      </c>
      <c r="R2314">
        <v>0.497</v>
      </c>
      <c r="S2314" s="34">
        <f>ROUND((0.6105*(EXP((17.273*E2314)/(E2314+237.3))))*(100-H2314)/100,3)</f>
        <v>7.0999999999999994E-2</v>
      </c>
      <c r="T2314" s="6">
        <f>IF(V2314&lt;V2315,L2314,0)</f>
        <v>0</v>
      </c>
      <c r="U2314" s="6">
        <f>IF(T2314&gt;0,M2314,-999)</f>
        <v>-999</v>
      </c>
      <c r="V2314">
        <v>199712</v>
      </c>
      <c r="W2314">
        <v>1997</v>
      </c>
    </row>
    <row r="2315" spans="1:23" x14ac:dyDescent="0.25">
      <c r="A2315" s="14">
        <v>35782</v>
      </c>
      <c r="B2315" s="3">
        <v>352</v>
      </c>
      <c r="C2315" s="4">
        <v>1.0900000000000001</v>
      </c>
      <c r="D2315" s="5">
        <v>-8.6999999999999993</v>
      </c>
      <c r="E2315" s="5">
        <v>-2.8</v>
      </c>
      <c r="F2315" s="5">
        <v>-12</v>
      </c>
      <c r="G2315" s="4">
        <v>92.4</v>
      </c>
      <c r="H2315" s="4">
        <v>74.900000000000006</v>
      </c>
      <c r="I2315" s="4">
        <v>0.4</v>
      </c>
      <c r="J2315" s="4">
        <v>1.9</v>
      </c>
      <c r="K2315" s="4">
        <v>1.8</v>
      </c>
      <c r="L2315" s="4">
        <v>286</v>
      </c>
      <c r="M2315" s="4">
        <v>-0.3</v>
      </c>
      <c r="N2315" s="5">
        <v>-0.3</v>
      </c>
      <c r="O2315" s="5">
        <v>0</v>
      </c>
      <c r="P2315" s="5">
        <v>-999</v>
      </c>
      <c r="Q2315" s="5">
        <v>-999</v>
      </c>
      <c r="R2315">
        <v>0.372</v>
      </c>
      <c r="S2315" s="34">
        <f>ROUND((0.6105*(EXP((17.273*E2315)/(E2315+237.3))))*(100-H2315)/100,3)</f>
        <v>0.125</v>
      </c>
      <c r="T2315" s="6">
        <f>IF(V2315&lt;V2316,L2315,0)</f>
        <v>0</v>
      </c>
      <c r="U2315" s="6">
        <f>IF(T2315&gt;0,M2315,-999)</f>
        <v>-999</v>
      </c>
      <c r="V2315">
        <v>199712</v>
      </c>
      <c r="W2315">
        <v>1997</v>
      </c>
    </row>
    <row r="2316" spans="1:23" x14ac:dyDescent="0.25">
      <c r="A2316" s="14">
        <v>35783</v>
      </c>
      <c r="B2316" s="3">
        <v>353</v>
      </c>
      <c r="C2316" s="4">
        <v>0.36</v>
      </c>
      <c r="D2316" s="5">
        <v>-6.9</v>
      </c>
      <c r="E2316" s="5">
        <v>-4.9000000000000004</v>
      </c>
      <c r="F2316" s="5">
        <v>-9.5</v>
      </c>
      <c r="G2316" s="4">
        <v>92.9</v>
      </c>
      <c r="H2316" s="4">
        <v>82.6</v>
      </c>
      <c r="I2316" s="4">
        <v>1.3</v>
      </c>
      <c r="J2316" s="4">
        <v>3.2</v>
      </c>
      <c r="K2316" s="4">
        <v>2</v>
      </c>
      <c r="L2316" s="4">
        <v>306</v>
      </c>
      <c r="M2316" s="4">
        <v>-0.4</v>
      </c>
      <c r="N2316" s="5">
        <v>-0.4</v>
      </c>
      <c r="O2316" s="5">
        <v>-0.1</v>
      </c>
      <c r="P2316" s="5">
        <v>-999</v>
      </c>
      <c r="Q2316" s="5">
        <v>-999</v>
      </c>
      <c r="R2316">
        <v>0.35099999999999998</v>
      </c>
      <c r="S2316" s="34">
        <f>ROUND((0.6105*(EXP((17.273*E2316)/(E2316+237.3))))*(100-H2316)/100,3)</f>
        <v>7.3999999999999996E-2</v>
      </c>
      <c r="T2316" s="6">
        <f>IF(V2316&lt;V2317,L2316,0)</f>
        <v>0</v>
      </c>
      <c r="U2316" s="6">
        <f>IF(T2316&gt;0,M2316,-999)</f>
        <v>-999</v>
      </c>
      <c r="V2316">
        <v>199712</v>
      </c>
      <c r="W2316">
        <v>1997</v>
      </c>
    </row>
    <row r="2317" spans="1:23" x14ac:dyDescent="0.25">
      <c r="A2317" s="14">
        <v>35784</v>
      </c>
      <c r="B2317" s="3">
        <v>354</v>
      </c>
      <c r="C2317" s="4">
        <v>0.52</v>
      </c>
      <c r="D2317" s="5">
        <v>-7.3</v>
      </c>
      <c r="E2317" s="5">
        <v>-5.4</v>
      </c>
      <c r="F2317" s="5">
        <v>-9.4</v>
      </c>
      <c r="G2317" s="4">
        <v>93.6</v>
      </c>
      <c r="H2317" s="4">
        <v>88.7</v>
      </c>
      <c r="I2317" s="4">
        <v>1.6</v>
      </c>
      <c r="J2317" s="4">
        <v>6.2</v>
      </c>
      <c r="K2317" s="4">
        <v>0</v>
      </c>
      <c r="L2317" s="4">
        <v>297</v>
      </c>
      <c r="M2317" s="4">
        <v>-0.3</v>
      </c>
      <c r="N2317" s="5">
        <v>-0.3</v>
      </c>
      <c r="O2317" s="5">
        <v>-0.1</v>
      </c>
      <c r="P2317" s="5">
        <v>-999</v>
      </c>
      <c r="Q2317" s="5">
        <v>-999</v>
      </c>
      <c r="R2317">
        <v>0.36199999999999999</v>
      </c>
      <c r="S2317" s="34">
        <f>ROUND((0.6105*(EXP((17.273*E2317)/(E2317+237.3))))*(100-H2317)/100,3)</f>
        <v>4.5999999999999999E-2</v>
      </c>
      <c r="T2317" s="6">
        <f>IF(V2317&lt;V2318,L2317,0)</f>
        <v>0</v>
      </c>
      <c r="U2317" s="6">
        <f>IF(T2317&gt;0,M2317,-999)</f>
        <v>-999</v>
      </c>
      <c r="V2317">
        <v>199712</v>
      </c>
      <c r="W2317">
        <v>1997</v>
      </c>
    </row>
    <row r="2318" spans="1:23" x14ac:dyDescent="0.25">
      <c r="A2318" s="14">
        <v>35785</v>
      </c>
      <c r="B2318" s="3">
        <v>355</v>
      </c>
      <c r="C2318" s="4">
        <v>2.23</v>
      </c>
      <c r="D2318" s="5">
        <v>-10.199999999999999</v>
      </c>
      <c r="E2318" s="5">
        <v>-5.5</v>
      </c>
      <c r="F2318" s="5">
        <v>-15.6</v>
      </c>
      <c r="G2318" s="4">
        <v>87.2</v>
      </c>
      <c r="H2318" s="4">
        <v>62.8</v>
      </c>
      <c r="I2318" s="4">
        <v>0.7</v>
      </c>
      <c r="J2318" s="4">
        <v>2.5</v>
      </c>
      <c r="K2318" s="4">
        <v>6.6</v>
      </c>
      <c r="L2318" s="4">
        <v>329</v>
      </c>
      <c r="M2318" s="4">
        <v>-0.4</v>
      </c>
      <c r="N2318" s="5">
        <v>-0.4</v>
      </c>
      <c r="O2318" s="5">
        <v>-0.1</v>
      </c>
      <c r="P2318" s="5">
        <v>-999</v>
      </c>
      <c r="Q2318" s="5">
        <v>-999</v>
      </c>
      <c r="R2318">
        <v>0.255</v>
      </c>
      <c r="S2318" s="34">
        <f>ROUND((0.6105*(EXP((17.273*E2318)/(E2318+237.3))))*(100-H2318)/100,3)</f>
        <v>0.151</v>
      </c>
      <c r="T2318" s="6">
        <f>IF(V2318&lt;V2319,L2318,0)</f>
        <v>0</v>
      </c>
      <c r="U2318" s="6">
        <f>IF(T2318&gt;0,M2318,-999)</f>
        <v>-999</v>
      </c>
      <c r="V2318">
        <v>199712</v>
      </c>
      <c r="W2318">
        <v>1997</v>
      </c>
    </row>
    <row r="2319" spans="1:23" x14ac:dyDescent="0.25">
      <c r="A2319" s="14">
        <v>35786</v>
      </c>
      <c r="B2319" s="3">
        <v>356</v>
      </c>
      <c r="C2319" s="4">
        <v>0.33</v>
      </c>
      <c r="D2319" s="5">
        <v>-10.1</v>
      </c>
      <c r="E2319" s="5">
        <v>-6.6</v>
      </c>
      <c r="F2319" s="5">
        <v>-15</v>
      </c>
      <c r="G2319" s="4">
        <v>85.1</v>
      </c>
      <c r="H2319" s="4">
        <v>76.400000000000006</v>
      </c>
      <c r="I2319" s="4">
        <v>0.8</v>
      </c>
      <c r="J2319" s="4">
        <v>2.6</v>
      </c>
      <c r="K2319" s="4">
        <v>0</v>
      </c>
      <c r="L2319" s="4">
        <v>316</v>
      </c>
      <c r="M2319" s="4">
        <v>-0.4</v>
      </c>
      <c r="N2319" s="5">
        <v>-0.4</v>
      </c>
      <c r="O2319" s="5">
        <v>-0.1</v>
      </c>
      <c r="P2319" s="5">
        <v>-999</v>
      </c>
      <c r="Q2319" s="5">
        <v>-999</v>
      </c>
      <c r="R2319">
        <v>0.28499999999999998</v>
      </c>
      <c r="S2319" s="34">
        <f>ROUND((0.6105*(EXP((17.273*E2319)/(E2319+237.3))))*(100-H2319)/100,3)</f>
        <v>8.7999999999999995E-2</v>
      </c>
      <c r="T2319" s="6">
        <f>IF(V2319&lt;V2320,L2319,0)</f>
        <v>0</v>
      </c>
      <c r="U2319" s="6">
        <f>IF(T2319&gt;0,M2319,-999)</f>
        <v>-999</v>
      </c>
      <c r="V2319">
        <v>199712</v>
      </c>
      <c r="W2319">
        <v>1997</v>
      </c>
    </row>
    <row r="2320" spans="1:23" x14ac:dyDescent="0.25">
      <c r="A2320" s="14">
        <v>35787</v>
      </c>
      <c r="B2320" s="3">
        <v>357</v>
      </c>
      <c r="C2320" s="4">
        <v>0.43</v>
      </c>
      <c r="D2320" s="5">
        <v>-7.4</v>
      </c>
      <c r="E2320" s="5">
        <v>-5.0999999999999996</v>
      </c>
      <c r="F2320" s="5">
        <v>-10.4</v>
      </c>
      <c r="G2320" s="4">
        <v>93.6</v>
      </c>
      <c r="H2320" s="4">
        <v>85.5</v>
      </c>
      <c r="I2320" s="4">
        <v>0.9</v>
      </c>
      <c r="J2320" s="4">
        <v>3.2</v>
      </c>
      <c r="K2320" s="4">
        <v>1.1000000000000001</v>
      </c>
      <c r="L2320" s="4">
        <v>321</v>
      </c>
      <c r="M2320" s="4">
        <v>-0.4</v>
      </c>
      <c r="N2320" s="5">
        <v>-0.4</v>
      </c>
      <c r="O2320" s="5">
        <v>-0.1</v>
      </c>
      <c r="P2320" s="5">
        <v>-999</v>
      </c>
      <c r="Q2320" s="5">
        <v>-999</v>
      </c>
      <c r="R2320">
        <v>0.35599999999999998</v>
      </c>
      <c r="S2320" s="34">
        <f>ROUND((0.6105*(EXP((17.273*E2320)/(E2320+237.3))))*(100-H2320)/100,3)</f>
        <v>6.0999999999999999E-2</v>
      </c>
      <c r="T2320" s="6">
        <f>IF(V2320&lt;V2321,L2320,0)</f>
        <v>0</v>
      </c>
      <c r="U2320" s="6">
        <f>IF(T2320&gt;0,M2320,-999)</f>
        <v>-999</v>
      </c>
      <c r="V2320">
        <v>199712</v>
      </c>
      <c r="W2320">
        <v>1997</v>
      </c>
    </row>
    <row r="2321" spans="1:23" x14ac:dyDescent="0.25">
      <c r="A2321" s="14">
        <v>35788</v>
      </c>
      <c r="B2321" s="3">
        <v>358</v>
      </c>
      <c r="C2321" s="4">
        <v>2.0699999999999998</v>
      </c>
      <c r="D2321" s="5">
        <v>-6.1</v>
      </c>
      <c r="E2321" s="5">
        <v>-0.8</v>
      </c>
      <c r="F2321" s="5">
        <v>-7.8</v>
      </c>
      <c r="G2321" s="4">
        <v>89.8</v>
      </c>
      <c r="H2321" s="4">
        <v>63.4</v>
      </c>
      <c r="I2321" s="4">
        <v>0.6</v>
      </c>
      <c r="J2321" s="4">
        <v>2.4</v>
      </c>
      <c r="K2321" s="4">
        <v>1.1000000000000001</v>
      </c>
      <c r="L2321" s="4">
        <v>305</v>
      </c>
      <c r="M2321" s="4">
        <v>-0.3</v>
      </c>
      <c r="N2321" s="5">
        <v>-0.3</v>
      </c>
      <c r="O2321" s="5">
        <v>0</v>
      </c>
      <c r="P2321" s="5">
        <v>-999</v>
      </c>
      <c r="Q2321" s="5">
        <v>-999</v>
      </c>
      <c r="R2321">
        <v>0.36499999999999999</v>
      </c>
      <c r="S2321" s="34">
        <f>ROUND((0.6105*(EXP((17.273*E2321)/(E2321+237.3))))*(100-H2321)/100,3)</f>
        <v>0.21099999999999999</v>
      </c>
      <c r="T2321" s="6">
        <f>IF(V2321&lt;V2322,L2321,0)</f>
        <v>0</v>
      </c>
      <c r="U2321" s="6">
        <f>IF(T2321&gt;0,M2321,-999)</f>
        <v>-999</v>
      </c>
      <c r="V2321">
        <v>199712</v>
      </c>
      <c r="W2321">
        <v>1997</v>
      </c>
    </row>
    <row r="2322" spans="1:23" x14ac:dyDescent="0.25">
      <c r="A2322" s="14">
        <v>35789</v>
      </c>
      <c r="B2322" s="3">
        <v>359</v>
      </c>
      <c r="C2322" s="4">
        <v>4.2699999999999996</v>
      </c>
      <c r="D2322" s="5">
        <v>-3.1</v>
      </c>
      <c r="E2322" s="5">
        <v>4</v>
      </c>
      <c r="F2322" s="5">
        <v>-6</v>
      </c>
      <c r="G2322" s="4">
        <v>92.4</v>
      </c>
      <c r="H2322" s="4">
        <v>65.900000000000006</v>
      </c>
      <c r="I2322" s="4">
        <v>0.6</v>
      </c>
      <c r="J2322" s="4">
        <v>1.8</v>
      </c>
      <c r="K2322" s="4">
        <v>0</v>
      </c>
      <c r="L2322" s="4">
        <v>304</v>
      </c>
      <c r="M2322" s="4">
        <v>-0.3</v>
      </c>
      <c r="N2322" s="5">
        <v>-0.3</v>
      </c>
      <c r="O2322" s="5">
        <v>0</v>
      </c>
      <c r="P2322" s="5">
        <v>-999</v>
      </c>
      <c r="Q2322" s="5">
        <v>-999</v>
      </c>
      <c r="R2322">
        <v>0.53700000000000003</v>
      </c>
      <c r="S2322" s="34">
        <f>ROUND((0.6105*(EXP((17.273*E2322)/(E2322+237.3))))*(100-H2322)/100,3)</f>
        <v>0.27700000000000002</v>
      </c>
      <c r="T2322" s="6">
        <f>IF(V2322&lt;V2323,L2322,0)</f>
        <v>0</v>
      </c>
      <c r="U2322" s="6">
        <f>IF(T2322&gt;0,M2322,-999)</f>
        <v>-999</v>
      </c>
      <c r="V2322">
        <v>199712</v>
      </c>
      <c r="W2322">
        <v>1997</v>
      </c>
    </row>
    <row r="2323" spans="1:23" x14ac:dyDescent="0.25">
      <c r="A2323" s="14">
        <v>35790</v>
      </c>
      <c r="B2323" s="3">
        <v>360</v>
      </c>
      <c r="C2323" s="4">
        <v>2.2200000000000002</v>
      </c>
      <c r="D2323" s="5">
        <v>-7.1</v>
      </c>
      <c r="E2323" s="5">
        <v>-4.4000000000000004</v>
      </c>
      <c r="F2323" s="5">
        <v>-11.3</v>
      </c>
      <c r="G2323" s="4">
        <v>90.5</v>
      </c>
      <c r="H2323" s="4">
        <v>71.099999999999994</v>
      </c>
      <c r="I2323" s="4">
        <v>0.7</v>
      </c>
      <c r="J2323" s="4">
        <v>3.8</v>
      </c>
      <c r="K2323" s="4">
        <v>6</v>
      </c>
      <c r="L2323" s="4">
        <v>363</v>
      </c>
      <c r="M2323" s="4">
        <v>-0.4</v>
      </c>
      <c r="N2323" s="5">
        <v>-0.4</v>
      </c>
      <c r="O2323" s="5">
        <v>-0.1</v>
      </c>
      <c r="P2323" s="5">
        <v>-999</v>
      </c>
      <c r="Q2323" s="5">
        <v>-999</v>
      </c>
      <c r="R2323">
        <v>0.313</v>
      </c>
      <c r="S2323" s="34">
        <f>ROUND((0.6105*(EXP((17.273*E2323)/(E2323+237.3))))*(100-H2323)/100,3)</f>
        <v>0.127</v>
      </c>
      <c r="T2323" s="6">
        <f>IF(V2323&lt;V2324,L2323,0)</f>
        <v>0</v>
      </c>
      <c r="U2323" s="6">
        <f>IF(T2323&gt;0,M2323,-999)</f>
        <v>-999</v>
      </c>
      <c r="V2323">
        <v>199712</v>
      </c>
      <c r="W2323">
        <v>1997</v>
      </c>
    </row>
    <row r="2324" spans="1:23" x14ac:dyDescent="0.25">
      <c r="A2324" s="14">
        <v>35791</v>
      </c>
      <c r="B2324" s="3">
        <v>361</v>
      </c>
      <c r="C2324" s="4">
        <v>1.03</v>
      </c>
      <c r="D2324" s="5">
        <v>-6.9</v>
      </c>
      <c r="E2324" s="5">
        <v>-4.8</v>
      </c>
      <c r="F2324" s="5">
        <v>-9.1999999999999993</v>
      </c>
      <c r="G2324" s="4">
        <v>94.1</v>
      </c>
      <c r="H2324" s="4">
        <v>85.4</v>
      </c>
      <c r="I2324" s="4">
        <v>1.3</v>
      </c>
      <c r="J2324" s="4">
        <v>3.2</v>
      </c>
      <c r="K2324" s="4">
        <v>6.8</v>
      </c>
      <c r="L2324" s="4">
        <v>420</v>
      </c>
      <c r="M2324" s="4">
        <v>-2.9</v>
      </c>
      <c r="N2324" s="5">
        <v>-0.4</v>
      </c>
      <c r="O2324" s="5">
        <v>0</v>
      </c>
      <c r="P2324" s="5">
        <v>-999</v>
      </c>
      <c r="Q2324" s="5">
        <v>-999</v>
      </c>
      <c r="R2324">
        <v>0.36599999999999999</v>
      </c>
      <c r="S2324" s="34">
        <f>ROUND((0.6105*(EXP((17.273*E2324)/(E2324+237.3))))*(100-H2324)/100,3)</f>
        <v>6.2E-2</v>
      </c>
      <c r="T2324" s="6">
        <f>IF(V2324&lt;V2325,L2324,0)</f>
        <v>0</v>
      </c>
      <c r="U2324" s="6">
        <f>IF(T2324&gt;0,M2324,-999)</f>
        <v>-999</v>
      </c>
      <c r="V2324">
        <v>199712</v>
      </c>
      <c r="W2324">
        <v>1997</v>
      </c>
    </row>
    <row r="2325" spans="1:23" x14ac:dyDescent="0.25">
      <c r="A2325" s="14">
        <v>35792</v>
      </c>
      <c r="B2325" s="3">
        <v>362</v>
      </c>
      <c r="C2325" s="4">
        <v>0.18</v>
      </c>
      <c r="D2325" s="5">
        <v>-1.4</v>
      </c>
      <c r="E2325" s="5">
        <v>1.6</v>
      </c>
      <c r="F2325" s="5">
        <v>-5.5</v>
      </c>
      <c r="G2325" s="4">
        <v>97.9</v>
      </c>
      <c r="H2325" s="4">
        <v>94.6</v>
      </c>
      <c r="I2325" s="4">
        <v>1.8</v>
      </c>
      <c r="J2325" s="4">
        <v>5</v>
      </c>
      <c r="K2325" s="4">
        <v>7.3</v>
      </c>
      <c r="L2325" s="4">
        <v>466</v>
      </c>
      <c r="M2325" s="4">
        <v>-1.7</v>
      </c>
      <c r="N2325" s="5">
        <v>-0.3</v>
      </c>
      <c r="O2325" s="5">
        <v>0</v>
      </c>
      <c r="P2325" s="5">
        <v>-999</v>
      </c>
      <c r="Q2325" s="5">
        <v>-999</v>
      </c>
      <c r="R2325">
        <v>0.64900000000000002</v>
      </c>
      <c r="S2325" s="34">
        <f>ROUND((0.6105*(EXP((17.273*E2325)/(E2325+237.3))))*(100-H2325)/100,3)</f>
        <v>3.6999999999999998E-2</v>
      </c>
      <c r="T2325" s="6">
        <f>IF(V2325&lt;V2326,L2325,0)</f>
        <v>0</v>
      </c>
      <c r="U2325" s="6">
        <f>IF(T2325&gt;0,M2325,-999)</f>
        <v>-999</v>
      </c>
      <c r="V2325">
        <v>199712</v>
      </c>
      <c r="W2325">
        <v>1997</v>
      </c>
    </row>
    <row r="2326" spans="1:23" x14ac:dyDescent="0.25">
      <c r="A2326" s="14">
        <v>35793</v>
      </c>
      <c r="B2326" s="3">
        <v>363</v>
      </c>
      <c r="C2326" s="4">
        <v>1.41</v>
      </c>
      <c r="D2326" s="5">
        <v>0.5</v>
      </c>
      <c r="E2326" s="5">
        <v>2.4</v>
      </c>
      <c r="F2326" s="5">
        <v>-1.2</v>
      </c>
      <c r="G2326" s="4">
        <v>96.5</v>
      </c>
      <c r="H2326" s="4">
        <v>88.5</v>
      </c>
      <c r="I2326" s="4">
        <v>2</v>
      </c>
      <c r="J2326" s="4">
        <v>4.4000000000000004</v>
      </c>
      <c r="K2326" s="4">
        <v>5.2</v>
      </c>
      <c r="L2326" s="4">
        <v>450</v>
      </c>
      <c r="M2326" s="4">
        <v>-0.5</v>
      </c>
      <c r="N2326" s="5">
        <v>-0.2</v>
      </c>
      <c r="O2326" s="5">
        <v>0</v>
      </c>
      <c r="P2326" s="5">
        <v>-999</v>
      </c>
      <c r="Q2326" s="5">
        <v>-999</v>
      </c>
      <c r="R2326">
        <v>0.64</v>
      </c>
      <c r="S2326" s="34">
        <f>ROUND((0.6105*(EXP((17.273*E2326)/(E2326+237.3))))*(100-H2326)/100,3)</f>
        <v>8.3000000000000004E-2</v>
      </c>
      <c r="T2326" s="6">
        <f>IF(V2326&lt;V2327,L2326,0)</f>
        <v>0</v>
      </c>
      <c r="U2326" s="6">
        <f>IF(T2326&gt;0,M2326,-999)</f>
        <v>-999</v>
      </c>
      <c r="V2326">
        <v>199712</v>
      </c>
      <c r="W2326">
        <v>1997</v>
      </c>
    </row>
    <row r="2327" spans="1:23" x14ac:dyDescent="0.25">
      <c r="A2327" s="14">
        <v>35794</v>
      </c>
      <c r="B2327" s="3">
        <v>364</v>
      </c>
      <c r="C2327" s="4">
        <v>0.79</v>
      </c>
      <c r="D2327" s="5">
        <v>-0.3</v>
      </c>
      <c r="E2327" s="5">
        <v>1</v>
      </c>
      <c r="F2327" s="5">
        <v>-1.6</v>
      </c>
      <c r="G2327" s="4">
        <v>96</v>
      </c>
      <c r="H2327" s="4">
        <v>71.900000000000006</v>
      </c>
      <c r="I2327" s="4">
        <v>0.7</v>
      </c>
      <c r="J2327" s="4">
        <v>2.1</v>
      </c>
      <c r="K2327" s="4">
        <v>0.8</v>
      </c>
      <c r="L2327" s="4">
        <v>442</v>
      </c>
      <c r="M2327" s="4">
        <v>-0.3</v>
      </c>
      <c r="N2327" s="5">
        <v>-0.1</v>
      </c>
      <c r="O2327" s="5">
        <v>0</v>
      </c>
      <c r="P2327" s="5">
        <v>-999</v>
      </c>
      <c r="Q2327" s="5">
        <v>-999</v>
      </c>
      <c r="R2327">
        <v>0.47099999999999997</v>
      </c>
      <c r="S2327" s="34">
        <f>ROUND((0.6105*(EXP((17.273*E2327)/(E2327+237.3))))*(100-H2327)/100,3)</f>
        <v>0.184</v>
      </c>
      <c r="T2327" s="6">
        <f>IF(V2327&lt;V2328,L2327,0)</f>
        <v>0</v>
      </c>
      <c r="U2327" s="6">
        <f>IF(T2327&gt;0,M2327,-999)</f>
        <v>-999</v>
      </c>
      <c r="V2327">
        <v>199712</v>
      </c>
      <c r="W2327">
        <v>1997</v>
      </c>
    </row>
    <row r="2328" spans="1:23" x14ac:dyDescent="0.25">
      <c r="A2328" s="14">
        <v>35795</v>
      </c>
      <c r="B2328" s="3">
        <v>365</v>
      </c>
      <c r="C2328" s="4">
        <v>4.4000000000000004</v>
      </c>
      <c r="D2328" s="5">
        <v>-2.4</v>
      </c>
      <c r="E2328" s="5">
        <v>3.5</v>
      </c>
      <c r="F2328" s="5">
        <v>-6.3</v>
      </c>
      <c r="G2328" s="4">
        <v>74.3</v>
      </c>
      <c r="H2328" s="4">
        <v>46.3</v>
      </c>
      <c r="I2328" s="4">
        <v>0.7</v>
      </c>
      <c r="J2328" s="4">
        <v>2.2999999999999998</v>
      </c>
      <c r="K2328" s="4">
        <v>0</v>
      </c>
      <c r="L2328" s="4">
        <v>438</v>
      </c>
      <c r="M2328" s="4">
        <v>-1.4</v>
      </c>
      <c r="N2328" s="5">
        <v>-0.1</v>
      </c>
      <c r="O2328" s="5">
        <v>0</v>
      </c>
      <c r="P2328" s="5">
        <v>-999</v>
      </c>
      <c r="Q2328" s="5">
        <v>-999</v>
      </c>
      <c r="R2328">
        <v>0.36399999999999999</v>
      </c>
      <c r="S2328" s="34">
        <f>ROUND((0.6105*(EXP((17.273*E2328)/(E2328+237.3))))*(100-H2328)/100,3)</f>
        <v>0.42099999999999999</v>
      </c>
      <c r="T2328" s="6">
        <f>IF(V2328&lt;V2329,L2328,0)</f>
        <v>438</v>
      </c>
      <c r="U2328" s="6">
        <f>IF(T2328&gt;0,M2328,-999)</f>
        <v>-1.4</v>
      </c>
      <c r="V2328">
        <v>199712</v>
      </c>
      <c r="W2328">
        <v>1997</v>
      </c>
    </row>
    <row r="2329" spans="1:23" x14ac:dyDescent="0.25">
      <c r="A2329" s="14">
        <v>35796</v>
      </c>
      <c r="B2329" s="3">
        <v>1</v>
      </c>
      <c r="C2329" s="4">
        <v>1.07</v>
      </c>
      <c r="D2329" s="5">
        <v>-4</v>
      </c>
      <c r="E2329" s="5">
        <v>-1.4</v>
      </c>
      <c r="F2329" s="5">
        <v>-10.1</v>
      </c>
      <c r="G2329" s="4">
        <v>93.4</v>
      </c>
      <c r="H2329" s="4">
        <v>69.900000000000006</v>
      </c>
      <c r="I2329" s="4">
        <v>1.5</v>
      </c>
      <c r="J2329" s="4">
        <v>5</v>
      </c>
      <c r="K2329" s="4">
        <v>3.9</v>
      </c>
      <c r="L2329" s="4">
        <v>485</v>
      </c>
      <c r="M2329" s="7">
        <v>-1.9</v>
      </c>
      <c r="N2329" s="5">
        <v>-4</v>
      </c>
      <c r="O2329" s="5">
        <v>-0.2</v>
      </c>
      <c r="P2329" s="5">
        <v>-999</v>
      </c>
      <c r="Q2329" s="5">
        <v>-999</v>
      </c>
      <c r="R2329">
        <v>0.38500000000000001</v>
      </c>
      <c r="S2329" s="34">
        <f>ROUND((0.6105*(EXP((17.273*E2329)/(E2329+237.3))))*(100-H2329)/100,3)</f>
        <v>0.16600000000000001</v>
      </c>
      <c r="T2329" s="6">
        <f>IF(V2329&lt;V2330,L2329,0)</f>
        <v>0</v>
      </c>
      <c r="U2329" s="6">
        <f>IF(T2329&gt;0,M2329,-999)</f>
        <v>-999</v>
      </c>
      <c r="V2329">
        <v>199801</v>
      </c>
      <c r="W2329">
        <v>1998</v>
      </c>
    </row>
    <row r="2330" spans="1:23" x14ac:dyDescent="0.25">
      <c r="A2330" s="14">
        <v>35797</v>
      </c>
      <c r="B2330" s="3">
        <v>2</v>
      </c>
      <c r="C2330" s="4">
        <v>2.88</v>
      </c>
      <c r="D2330" s="5">
        <v>-15.6</v>
      </c>
      <c r="E2330" s="5">
        <v>-9.6</v>
      </c>
      <c r="F2330" s="5">
        <v>-21.3</v>
      </c>
      <c r="G2330" s="4">
        <v>87.6</v>
      </c>
      <c r="H2330" s="4">
        <v>70.5</v>
      </c>
      <c r="I2330" s="4">
        <v>0.8</v>
      </c>
      <c r="J2330" s="4">
        <v>4.0999999999999996</v>
      </c>
      <c r="K2330" s="4">
        <v>0</v>
      </c>
      <c r="L2330" s="4">
        <v>483</v>
      </c>
      <c r="M2330" s="7">
        <v>-1.8</v>
      </c>
      <c r="N2330" s="5">
        <v>-15.6</v>
      </c>
      <c r="O2330" s="5">
        <v>-0.2</v>
      </c>
      <c r="P2330" s="5">
        <v>-999</v>
      </c>
      <c r="Q2330" s="5">
        <v>-999</v>
      </c>
      <c r="R2330">
        <v>0.20699999999999999</v>
      </c>
      <c r="S2330" s="34">
        <f>ROUND((0.6105*(EXP((17.273*E2330)/(E2330+237.3))))*(100-H2330)/100,3)</f>
        <v>8.6999999999999994E-2</v>
      </c>
      <c r="T2330" s="6">
        <f>IF(V2330&lt;V2331,L2330,0)</f>
        <v>0</v>
      </c>
      <c r="U2330" s="6">
        <f>IF(T2330&gt;0,M2330,-999)</f>
        <v>-999</v>
      </c>
      <c r="V2330">
        <v>199801</v>
      </c>
      <c r="W2330">
        <v>1998</v>
      </c>
    </row>
    <row r="2331" spans="1:23" x14ac:dyDescent="0.25">
      <c r="A2331" s="14">
        <v>35798</v>
      </c>
      <c r="B2331" s="3">
        <v>3</v>
      </c>
      <c r="C2331" s="4">
        <v>4</v>
      </c>
      <c r="D2331" s="5">
        <v>-10.4</v>
      </c>
      <c r="E2331" s="5">
        <v>-3.8</v>
      </c>
      <c r="F2331" s="5">
        <v>-13.2</v>
      </c>
      <c r="G2331" s="4">
        <v>88.5</v>
      </c>
      <c r="H2331" s="4">
        <v>67.2</v>
      </c>
      <c r="I2331" s="4">
        <v>1.7</v>
      </c>
      <c r="J2331" s="4">
        <v>5.9</v>
      </c>
      <c r="K2331" s="4">
        <v>0</v>
      </c>
      <c r="L2331" s="4">
        <v>483</v>
      </c>
      <c r="M2331" s="7">
        <v>-2.7</v>
      </c>
      <c r="N2331" s="5">
        <v>-10.4</v>
      </c>
      <c r="O2331" s="5">
        <v>-0.2</v>
      </c>
      <c r="P2331" s="5">
        <v>-999</v>
      </c>
      <c r="Q2331" s="5">
        <v>-999</v>
      </c>
      <c r="R2331">
        <v>0.309</v>
      </c>
      <c r="S2331" s="34">
        <f>ROUND((0.6105*(EXP((17.273*E2331)/(E2331+237.3))))*(100-H2331)/100,3)</f>
        <v>0.151</v>
      </c>
      <c r="T2331" s="6">
        <f>IF(V2331&lt;V2332,L2331,0)</f>
        <v>0</v>
      </c>
      <c r="U2331" s="6">
        <f>IF(T2331&gt;0,M2331,-999)</f>
        <v>-999</v>
      </c>
      <c r="V2331">
        <v>199801</v>
      </c>
      <c r="W2331">
        <v>1998</v>
      </c>
    </row>
    <row r="2332" spans="1:23" x14ac:dyDescent="0.25">
      <c r="A2332" s="14">
        <v>35799</v>
      </c>
      <c r="B2332" s="3">
        <v>4</v>
      </c>
      <c r="C2332" s="4">
        <v>0.67</v>
      </c>
      <c r="D2332" s="5">
        <v>-7.4</v>
      </c>
      <c r="E2332" s="5">
        <v>-4.9000000000000004</v>
      </c>
      <c r="F2332" s="5">
        <v>-10.3</v>
      </c>
      <c r="G2332" s="4">
        <v>94.8</v>
      </c>
      <c r="H2332" s="4">
        <v>91</v>
      </c>
      <c r="I2332" s="4">
        <v>1.1000000000000001</v>
      </c>
      <c r="J2332" s="4">
        <v>5.7</v>
      </c>
      <c r="K2332" s="4">
        <v>11.1</v>
      </c>
      <c r="L2332" s="4">
        <v>568</v>
      </c>
      <c r="M2332" s="7">
        <v>-5.7</v>
      </c>
      <c r="N2332" s="5">
        <v>-7.4</v>
      </c>
      <c r="O2332" s="5">
        <v>-0.3</v>
      </c>
      <c r="P2332" s="5">
        <v>-999</v>
      </c>
      <c r="Q2332" s="5">
        <v>-999</v>
      </c>
      <c r="R2332">
        <v>0.38500000000000001</v>
      </c>
      <c r="S2332" s="34">
        <f>ROUND((0.6105*(EXP((17.273*E2332)/(E2332+237.3))))*(100-H2332)/100,3)</f>
        <v>3.7999999999999999E-2</v>
      </c>
      <c r="T2332" s="6">
        <f>IF(V2332&lt;V2333,L2332,0)</f>
        <v>0</v>
      </c>
      <c r="U2332" s="6">
        <f>IF(T2332&gt;0,M2332,-999)</f>
        <v>-999</v>
      </c>
      <c r="V2332">
        <v>199801</v>
      </c>
      <c r="W2332">
        <v>1998</v>
      </c>
    </row>
    <row r="2333" spans="1:23" x14ac:dyDescent="0.25">
      <c r="A2333" s="14">
        <v>35800</v>
      </c>
      <c r="B2333" s="3">
        <v>5</v>
      </c>
      <c r="C2333" s="4">
        <v>0.51</v>
      </c>
      <c r="D2333" s="5">
        <v>-7.2</v>
      </c>
      <c r="E2333" s="5">
        <v>-3.6</v>
      </c>
      <c r="F2333" s="5">
        <v>-10.9</v>
      </c>
      <c r="G2333" s="4">
        <v>95.3</v>
      </c>
      <c r="H2333" s="4">
        <v>91</v>
      </c>
      <c r="I2333" s="4">
        <v>1.5</v>
      </c>
      <c r="J2333" s="4">
        <v>3.6</v>
      </c>
      <c r="K2333" s="4">
        <v>4</v>
      </c>
      <c r="L2333" s="4">
        <v>612</v>
      </c>
      <c r="M2333" s="7">
        <v>-5.8</v>
      </c>
      <c r="N2333" s="5">
        <v>-7.2</v>
      </c>
      <c r="O2333" s="5">
        <v>-0.3</v>
      </c>
      <c r="P2333" s="5">
        <v>-999</v>
      </c>
      <c r="Q2333" s="5">
        <v>-999</v>
      </c>
      <c r="R2333">
        <v>0.42699999999999999</v>
      </c>
      <c r="S2333" s="34">
        <f>ROUND((0.6105*(EXP((17.273*E2333)/(E2333+237.3))))*(100-H2333)/100,3)</f>
        <v>4.2000000000000003E-2</v>
      </c>
      <c r="T2333" s="6">
        <f>IF(V2333&lt;V2334,L2333,0)</f>
        <v>0</v>
      </c>
      <c r="U2333" s="6">
        <f>IF(T2333&gt;0,M2333,-999)</f>
        <v>-999</v>
      </c>
      <c r="V2333">
        <v>199801</v>
      </c>
      <c r="W2333">
        <v>1998</v>
      </c>
    </row>
    <row r="2334" spans="1:23" x14ac:dyDescent="0.25">
      <c r="A2334" s="14">
        <v>35801</v>
      </c>
      <c r="B2334" s="3">
        <v>6</v>
      </c>
      <c r="C2334" s="4">
        <v>0.42</v>
      </c>
      <c r="D2334" s="5">
        <v>-5.0999999999999996</v>
      </c>
      <c r="E2334" s="5">
        <v>-2.4</v>
      </c>
      <c r="F2334" s="5">
        <v>-6.8</v>
      </c>
      <c r="G2334" s="4">
        <v>96.6</v>
      </c>
      <c r="H2334" s="4">
        <v>92.6</v>
      </c>
      <c r="I2334" s="4">
        <v>1.1000000000000001</v>
      </c>
      <c r="J2334" s="4">
        <v>3.4</v>
      </c>
      <c r="K2334" s="4">
        <v>16.100000000000001</v>
      </c>
      <c r="L2334" s="4">
        <v>759</v>
      </c>
      <c r="M2334" s="7">
        <v>-4.3</v>
      </c>
      <c r="N2334" s="5">
        <v>-5.0999999999999996</v>
      </c>
      <c r="O2334" s="5">
        <v>-0.2</v>
      </c>
      <c r="P2334" s="5">
        <v>-999</v>
      </c>
      <c r="Q2334" s="5">
        <v>-999</v>
      </c>
      <c r="R2334">
        <v>0.47499999999999998</v>
      </c>
      <c r="S2334" s="34">
        <f>ROUND((0.6105*(EXP((17.273*E2334)/(E2334+237.3))))*(100-H2334)/100,3)</f>
        <v>3.7999999999999999E-2</v>
      </c>
      <c r="T2334" s="6">
        <f>IF(V2334&lt;V2335,L2334,0)</f>
        <v>0</v>
      </c>
      <c r="U2334" s="6">
        <f>IF(T2334&gt;0,M2334,-999)</f>
        <v>-999</v>
      </c>
      <c r="V2334">
        <v>199801</v>
      </c>
      <c r="W2334">
        <v>1998</v>
      </c>
    </row>
    <row r="2335" spans="1:23" x14ac:dyDescent="0.25">
      <c r="A2335" s="14">
        <v>35802</v>
      </c>
      <c r="B2335" s="3">
        <v>7</v>
      </c>
      <c r="C2335" s="4">
        <v>0.56999999999999995</v>
      </c>
      <c r="D2335" s="5">
        <v>-8.3000000000000007</v>
      </c>
      <c r="E2335" s="5">
        <v>-5</v>
      </c>
      <c r="F2335" s="5">
        <v>-12.8</v>
      </c>
      <c r="G2335" s="4">
        <v>94.1</v>
      </c>
      <c r="H2335" s="4">
        <v>86</v>
      </c>
      <c r="I2335" s="4">
        <v>0.6</v>
      </c>
      <c r="J2335" s="4">
        <v>2.2999999999999998</v>
      </c>
      <c r="K2335" s="4">
        <v>12.1</v>
      </c>
      <c r="L2335" s="4">
        <v>863</v>
      </c>
      <c r="M2335" s="7">
        <v>-3.6</v>
      </c>
      <c r="N2335" s="5">
        <v>-8.3000000000000007</v>
      </c>
      <c r="O2335" s="5">
        <v>-0.2</v>
      </c>
      <c r="P2335" s="5">
        <v>-999</v>
      </c>
      <c r="Q2335" s="5">
        <v>-999</v>
      </c>
      <c r="R2335">
        <v>0.36199999999999999</v>
      </c>
      <c r="S2335" s="34">
        <f>ROUND((0.6105*(EXP((17.273*E2335)/(E2335+237.3))))*(100-H2335)/100,3)</f>
        <v>5.8999999999999997E-2</v>
      </c>
      <c r="T2335" s="6">
        <f>IF(V2335&lt;V2336,L2335,0)</f>
        <v>0</v>
      </c>
      <c r="U2335" s="6">
        <f>IF(T2335&gt;0,M2335,-999)</f>
        <v>-999</v>
      </c>
      <c r="V2335">
        <v>199801</v>
      </c>
      <c r="W2335">
        <v>1998</v>
      </c>
    </row>
    <row r="2336" spans="1:23" x14ac:dyDescent="0.25">
      <c r="A2336" s="14">
        <v>35803</v>
      </c>
      <c r="B2336" s="3">
        <v>8</v>
      </c>
      <c r="C2336" s="4">
        <v>0.33</v>
      </c>
      <c r="D2336" s="5">
        <v>-15.4</v>
      </c>
      <c r="E2336" s="5">
        <v>-10.5</v>
      </c>
      <c r="F2336" s="5">
        <v>-22.1</v>
      </c>
      <c r="G2336" s="4">
        <v>89.8</v>
      </c>
      <c r="H2336" s="4">
        <v>81.8</v>
      </c>
      <c r="I2336" s="4">
        <v>0.5</v>
      </c>
      <c r="J2336" s="4">
        <v>2.2000000000000002</v>
      </c>
      <c r="K2336" s="4">
        <v>4.5999999999999996</v>
      </c>
      <c r="L2336" s="4">
        <v>848</v>
      </c>
      <c r="M2336" s="7">
        <v>-4</v>
      </c>
      <c r="N2336" s="5">
        <v>-15.4</v>
      </c>
      <c r="O2336" s="5">
        <v>-0.2</v>
      </c>
      <c r="P2336" s="5">
        <v>-999</v>
      </c>
      <c r="Q2336" s="5">
        <v>-999</v>
      </c>
      <c r="R2336">
        <v>0.22500000000000001</v>
      </c>
      <c r="S2336" s="34">
        <f>ROUND((0.6105*(EXP((17.273*E2336)/(E2336+237.3))))*(100-H2336)/100,3)</f>
        <v>0.05</v>
      </c>
      <c r="T2336" s="6">
        <f>IF(V2336&lt;V2337,L2336,0)</f>
        <v>0</v>
      </c>
      <c r="U2336" s="6">
        <f>IF(T2336&gt;0,M2336,-999)</f>
        <v>-999</v>
      </c>
      <c r="V2336">
        <v>199801</v>
      </c>
      <c r="W2336">
        <v>1998</v>
      </c>
    </row>
    <row r="2337" spans="1:23" x14ac:dyDescent="0.25">
      <c r="A2337" s="14">
        <v>35804</v>
      </c>
      <c r="B2337" s="3">
        <v>9</v>
      </c>
      <c r="C2337" s="4">
        <v>0.8</v>
      </c>
      <c r="D2337" s="5">
        <v>-17.3</v>
      </c>
      <c r="E2337" s="5">
        <v>-11.7</v>
      </c>
      <c r="F2337" s="5">
        <v>-21.1</v>
      </c>
      <c r="G2337" s="4">
        <v>85.9</v>
      </c>
      <c r="H2337" s="4">
        <v>74.8</v>
      </c>
      <c r="I2337" s="4">
        <v>0.5</v>
      </c>
      <c r="J2337" s="4">
        <v>2.6</v>
      </c>
      <c r="K2337" s="4">
        <v>0</v>
      </c>
      <c r="L2337" s="4">
        <v>783</v>
      </c>
      <c r="M2337" s="7">
        <v>-5.0999999999999996</v>
      </c>
      <c r="N2337" s="5">
        <v>-17.3</v>
      </c>
      <c r="O2337" s="5">
        <v>-0.2</v>
      </c>
      <c r="P2337" s="5">
        <v>-999</v>
      </c>
      <c r="Q2337" s="5">
        <v>-999</v>
      </c>
      <c r="R2337">
        <v>0.186</v>
      </c>
      <c r="S2337" s="34">
        <f>ROUND((0.6105*(EXP((17.273*E2337)/(E2337+237.3))))*(100-H2337)/100,3)</f>
        <v>6.3E-2</v>
      </c>
      <c r="T2337" s="6">
        <f>IF(V2337&lt;V2338,L2337,0)</f>
        <v>0</v>
      </c>
      <c r="U2337" s="6">
        <f>IF(T2337&gt;0,M2337,-999)</f>
        <v>-999</v>
      </c>
      <c r="V2337">
        <v>199801</v>
      </c>
      <c r="W2337">
        <v>1998</v>
      </c>
    </row>
    <row r="2338" spans="1:23" x14ac:dyDescent="0.25">
      <c r="A2338" s="14">
        <v>35805</v>
      </c>
      <c r="B2338" s="3">
        <v>10</v>
      </c>
      <c r="C2338" s="4">
        <v>1.17</v>
      </c>
      <c r="D2338" s="5">
        <v>-21.8</v>
      </c>
      <c r="E2338" s="5">
        <v>-17.600000000000001</v>
      </c>
      <c r="F2338" s="5">
        <v>-26.7</v>
      </c>
      <c r="G2338" s="4">
        <v>82.6</v>
      </c>
      <c r="H2338" s="4">
        <v>70.8</v>
      </c>
      <c r="I2338" s="4">
        <v>0.8</v>
      </c>
      <c r="J2338" s="4">
        <v>2.2999999999999998</v>
      </c>
      <c r="K2338" s="4">
        <v>0</v>
      </c>
      <c r="L2338" s="4">
        <v>750</v>
      </c>
      <c r="M2338" s="7">
        <v>-6</v>
      </c>
      <c r="N2338" s="5">
        <v>-21.8</v>
      </c>
      <c r="O2338" s="5">
        <v>-0.3</v>
      </c>
      <c r="P2338" s="5">
        <v>-999</v>
      </c>
      <c r="Q2338" s="5">
        <v>-999</v>
      </c>
      <c r="R2338">
        <v>0.108</v>
      </c>
      <c r="S2338" s="34">
        <f>ROUND((0.6105*(EXP((17.273*E2338)/(E2338+237.3))))*(100-H2338)/100,3)</f>
        <v>4.4999999999999998E-2</v>
      </c>
      <c r="T2338" s="6">
        <f>IF(V2338&lt;V2339,L2338,0)</f>
        <v>0</v>
      </c>
      <c r="U2338" s="6">
        <f>IF(T2338&gt;0,M2338,-999)</f>
        <v>-999</v>
      </c>
      <c r="V2338">
        <v>199801</v>
      </c>
      <c r="W2338">
        <v>1998</v>
      </c>
    </row>
    <row r="2339" spans="1:23" x14ac:dyDescent="0.25">
      <c r="A2339" s="14">
        <v>35806</v>
      </c>
      <c r="B2339" s="3">
        <v>11</v>
      </c>
      <c r="C2339" s="4">
        <v>1.54</v>
      </c>
      <c r="D2339" s="5">
        <v>-22.7</v>
      </c>
      <c r="E2339" s="5">
        <v>-9.9</v>
      </c>
      <c r="F2339" s="5">
        <v>-28.2</v>
      </c>
      <c r="G2339" s="4">
        <v>78.400000000000006</v>
      </c>
      <c r="H2339" s="4">
        <v>52.2</v>
      </c>
      <c r="I2339" s="4">
        <v>0.4</v>
      </c>
      <c r="J2339" s="4">
        <v>2.1</v>
      </c>
      <c r="K2339" s="4">
        <v>0</v>
      </c>
      <c r="L2339" s="4">
        <v>718</v>
      </c>
      <c r="M2339" s="7">
        <v>-7.9</v>
      </c>
      <c r="N2339" s="5">
        <v>-22.7</v>
      </c>
      <c r="O2339" s="5">
        <v>-0.4</v>
      </c>
      <c r="P2339" s="5">
        <v>-999</v>
      </c>
      <c r="Q2339" s="5">
        <v>-999</v>
      </c>
      <c r="R2339">
        <v>0.15</v>
      </c>
      <c r="S2339" s="34">
        <f>ROUND((0.6105*(EXP((17.273*E2339)/(E2339+237.3))))*(100-H2339)/100,3)</f>
        <v>0.13800000000000001</v>
      </c>
      <c r="T2339" s="6">
        <f>IF(V2339&lt;V2340,L2339,0)</f>
        <v>0</v>
      </c>
      <c r="U2339" s="6">
        <f>IF(T2339&gt;0,M2339,-999)</f>
        <v>-999</v>
      </c>
      <c r="V2339">
        <v>199801</v>
      </c>
      <c r="W2339">
        <v>1998</v>
      </c>
    </row>
    <row r="2340" spans="1:23" x14ac:dyDescent="0.25">
      <c r="A2340" s="14">
        <v>35807</v>
      </c>
      <c r="B2340" s="3">
        <v>12</v>
      </c>
      <c r="C2340" s="4">
        <v>1.49</v>
      </c>
      <c r="D2340" s="5">
        <v>-17.600000000000001</v>
      </c>
      <c r="E2340" s="5">
        <v>-10.7</v>
      </c>
      <c r="F2340" s="5">
        <v>-24.4</v>
      </c>
      <c r="G2340" s="4">
        <v>84</v>
      </c>
      <c r="H2340" s="4">
        <v>65</v>
      </c>
      <c r="I2340" s="4">
        <v>0.8</v>
      </c>
      <c r="J2340" s="4">
        <v>3.8</v>
      </c>
      <c r="K2340" s="4">
        <v>2.9</v>
      </c>
      <c r="L2340" s="4">
        <v>733</v>
      </c>
      <c r="M2340" s="7">
        <v>-9</v>
      </c>
      <c r="N2340" s="5">
        <v>-17.600000000000001</v>
      </c>
      <c r="O2340" s="5">
        <v>-0.3</v>
      </c>
      <c r="P2340" s="5">
        <v>-999</v>
      </c>
      <c r="Q2340" s="5">
        <v>-999</v>
      </c>
      <c r="R2340">
        <v>0.17599999999999999</v>
      </c>
      <c r="S2340" s="34">
        <f>ROUND((0.6105*(EXP((17.273*E2340)/(E2340+237.3))))*(100-H2340)/100,3)</f>
        <v>9.5000000000000001E-2</v>
      </c>
      <c r="T2340" s="6">
        <f>IF(V2340&lt;V2341,L2340,0)</f>
        <v>0</v>
      </c>
      <c r="U2340" s="6">
        <f>IF(T2340&gt;0,M2340,-999)</f>
        <v>-999</v>
      </c>
      <c r="V2340">
        <v>199801</v>
      </c>
      <c r="W2340">
        <v>1998</v>
      </c>
    </row>
    <row r="2341" spans="1:23" x14ac:dyDescent="0.25">
      <c r="A2341" s="14">
        <v>35808</v>
      </c>
      <c r="B2341" s="3">
        <v>13</v>
      </c>
      <c r="C2341" s="4">
        <v>1.1299999999999999</v>
      </c>
      <c r="D2341" s="5">
        <v>-8.6</v>
      </c>
      <c r="E2341" s="5">
        <v>-0.8</v>
      </c>
      <c r="F2341" s="5">
        <v>-14.7</v>
      </c>
      <c r="G2341" s="4">
        <v>92.6</v>
      </c>
      <c r="H2341" s="4">
        <v>82.7</v>
      </c>
      <c r="I2341" s="4">
        <v>0.7</v>
      </c>
      <c r="J2341" s="4">
        <v>4.0999999999999996</v>
      </c>
      <c r="K2341" s="4">
        <v>6.3</v>
      </c>
      <c r="L2341" s="4">
        <v>760</v>
      </c>
      <c r="M2341" s="7">
        <v>-7.5</v>
      </c>
      <c r="N2341" s="5">
        <v>-8.6</v>
      </c>
      <c r="O2341" s="5">
        <v>-0.3</v>
      </c>
      <c r="P2341" s="5">
        <v>-999</v>
      </c>
      <c r="Q2341" s="5">
        <v>-999</v>
      </c>
      <c r="R2341">
        <v>0.47499999999999998</v>
      </c>
      <c r="S2341" s="34">
        <f>ROUND((0.6105*(EXP((17.273*E2341)/(E2341+237.3))))*(100-H2341)/100,3)</f>
        <v>0.1</v>
      </c>
      <c r="T2341" s="6">
        <f>IF(V2341&lt;V2342,L2341,0)</f>
        <v>0</v>
      </c>
      <c r="U2341" s="6">
        <f>IF(T2341&gt;0,M2341,-999)</f>
        <v>-999</v>
      </c>
      <c r="V2341">
        <v>199801</v>
      </c>
      <c r="W2341">
        <v>1998</v>
      </c>
    </row>
    <row r="2342" spans="1:23" x14ac:dyDescent="0.25">
      <c r="A2342" s="14">
        <v>35809</v>
      </c>
      <c r="B2342" s="3">
        <v>14</v>
      </c>
      <c r="C2342" s="4">
        <v>1.33</v>
      </c>
      <c r="D2342" s="5">
        <v>-5.2</v>
      </c>
      <c r="E2342" s="5">
        <v>-3.6</v>
      </c>
      <c r="F2342" s="5">
        <v>-7.1</v>
      </c>
      <c r="G2342" s="4">
        <v>95.2</v>
      </c>
      <c r="H2342" s="4">
        <v>91.8</v>
      </c>
      <c r="I2342" s="4">
        <v>2.5</v>
      </c>
      <c r="J2342" s="4">
        <v>6.7</v>
      </c>
      <c r="K2342" s="4">
        <v>0</v>
      </c>
      <c r="L2342" s="4">
        <v>751</v>
      </c>
      <c r="M2342" s="7">
        <v>-5.7</v>
      </c>
      <c r="N2342" s="5">
        <v>-5.2</v>
      </c>
      <c r="O2342" s="5">
        <v>-0.3</v>
      </c>
      <c r="P2342" s="5">
        <v>-999</v>
      </c>
      <c r="Q2342" s="5">
        <v>-999</v>
      </c>
      <c r="R2342">
        <v>0.43</v>
      </c>
      <c r="S2342" s="34">
        <f>ROUND((0.6105*(EXP((17.273*E2342)/(E2342+237.3))))*(100-H2342)/100,3)</f>
        <v>3.7999999999999999E-2</v>
      </c>
      <c r="T2342" s="6">
        <f>IF(V2342&lt;V2343,L2342,0)</f>
        <v>0</v>
      </c>
      <c r="U2342" s="6">
        <f>IF(T2342&gt;0,M2342,-999)</f>
        <v>-999</v>
      </c>
      <c r="V2342">
        <v>199801</v>
      </c>
      <c r="W2342">
        <v>1998</v>
      </c>
    </row>
    <row r="2343" spans="1:23" x14ac:dyDescent="0.25">
      <c r="A2343" s="14">
        <v>35810</v>
      </c>
      <c r="B2343" s="3">
        <v>15</v>
      </c>
      <c r="C2343" s="4">
        <v>3.11</v>
      </c>
      <c r="D2343" s="5">
        <v>-5.9</v>
      </c>
      <c r="E2343" s="5">
        <v>-3</v>
      </c>
      <c r="F2343" s="5">
        <v>-8.8000000000000007</v>
      </c>
      <c r="G2343" s="4">
        <v>92.2</v>
      </c>
      <c r="H2343" s="4">
        <v>83.6</v>
      </c>
      <c r="I2343" s="4">
        <v>1.6</v>
      </c>
      <c r="J2343" s="4">
        <v>4.0999999999999996</v>
      </c>
      <c r="K2343" s="4">
        <v>0</v>
      </c>
      <c r="L2343" s="4">
        <v>725</v>
      </c>
      <c r="M2343" s="7">
        <v>-4.9000000000000004</v>
      </c>
      <c r="N2343" s="5">
        <v>-5.9</v>
      </c>
      <c r="O2343" s="5">
        <v>-0.3</v>
      </c>
      <c r="P2343" s="5">
        <v>-999</v>
      </c>
      <c r="Q2343" s="5">
        <v>-999</v>
      </c>
      <c r="R2343">
        <v>0.40899999999999997</v>
      </c>
      <c r="S2343" s="34">
        <f>ROUND((0.6105*(EXP((17.273*E2343)/(E2343+237.3))))*(100-H2343)/100,3)</f>
        <v>0.08</v>
      </c>
      <c r="T2343" s="6">
        <f>IF(V2343&lt;V2344,L2343,0)</f>
        <v>0</v>
      </c>
      <c r="U2343" s="6">
        <f>IF(T2343&gt;0,M2343,-999)</f>
        <v>-999</v>
      </c>
      <c r="V2343">
        <v>199801</v>
      </c>
      <c r="W2343">
        <v>1998</v>
      </c>
    </row>
    <row r="2344" spans="1:23" x14ac:dyDescent="0.25">
      <c r="A2344" s="14">
        <v>35811</v>
      </c>
      <c r="B2344" s="3">
        <v>16</v>
      </c>
      <c r="C2344" s="4">
        <v>2.64</v>
      </c>
      <c r="D2344" s="5">
        <v>-5.3</v>
      </c>
      <c r="E2344" s="5">
        <v>-2.7</v>
      </c>
      <c r="F2344" s="5">
        <v>-7.1</v>
      </c>
      <c r="G2344" s="4">
        <v>92.7</v>
      </c>
      <c r="H2344" s="4">
        <v>82.6</v>
      </c>
      <c r="I2344" s="4">
        <v>2</v>
      </c>
      <c r="J2344" s="4">
        <v>5.0999999999999996</v>
      </c>
      <c r="K2344" s="4">
        <v>0</v>
      </c>
      <c r="L2344" s="4">
        <v>724</v>
      </c>
      <c r="M2344" s="7">
        <v>-4.4000000000000004</v>
      </c>
      <c r="N2344" s="5">
        <v>-5.3</v>
      </c>
      <c r="O2344" s="5">
        <v>-0.2</v>
      </c>
      <c r="P2344" s="5">
        <v>-999</v>
      </c>
      <c r="Q2344" s="5">
        <v>-999</v>
      </c>
      <c r="R2344">
        <v>0.41399999999999998</v>
      </c>
      <c r="S2344" s="34">
        <f>ROUND((0.6105*(EXP((17.273*E2344)/(E2344+237.3))))*(100-H2344)/100,3)</f>
        <v>8.6999999999999994E-2</v>
      </c>
      <c r="T2344" s="6">
        <f>IF(V2344&lt;V2345,L2344,0)</f>
        <v>0</v>
      </c>
      <c r="U2344" s="6">
        <f>IF(T2344&gt;0,M2344,-999)</f>
        <v>-999</v>
      </c>
      <c r="V2344">
        <v>199801</v>
      </c>
      <c r="W2344">
        <v>1998</v>
      </c>
    </row>
    <row r="2345" spans="1:23" x14ac:dyDescent="0.25">
      <c r="A2345" s="14">
        <v>35812</v>
      </c>
      <c r="B2345" s="3">
        <v>17</v>
      </c>
      <c r="C2345" s="4">
        <v>1.45</v>
      </c>
      <c r="D2345" s="5">
        <v>-4.2</v>
      </c>
      <c r="E2345" s="5">
        <v>-1.2</v>
      </c>
      <c r="F2345" s="5">
        <v>-6.5</v>
      </c>
      <c r="G2345" s="4">
        <v>96.8</v>
      </c>
      <c r="H2345" s="4">
        <v>95.1</v>
      </c>
      <c r="I2345" s="4">
        <v>1.9</v>
      </c>
      <c r="J2345" s="4">
        <v>5.2</v>
      </c>
      <c r="K2345" s="4">
        <v>5.8</v>
      </c>
      <c r="L2345" s="4">
        <v>766</v>
      </c>
      <c r="M2345" s="7">
        <v>-3.5</v>
      </c>
      <c r="N2345" s="5">
        <v>-4.2</v>
      </c>
      <c r="O2345" s="5">
        <v>-0.2</v>
      </c>
      <c r="P2345" s="5">
        <v>-999</v>
      </c>
      <c r="Q2345" s="5">
        <v>-999</v>
      </c>
      <c r="R2345">
        <v>0.53</v>
      </c>
      <c r="S2345" s="34">
        <f>ROUND((0.6105*(EXP((17.273*E2345)/(E2345+237.3))))*(100-H2345)/100,3)</f>
        <v>2.7E-2</v>
      </c>
      <c r="T2345" s="6">
        <f>IF(V2345&lt;V2346,L2345,0)</f>
        <v>0</v>
      </c>
      <c r="U2345" s="6">
        <f>IF(T2345&gt;0,M2345,-999)</f>
        <v>-999</v>
      </c>
      <c r="V2345">
        <v>199801</v>
      </c>
      <c r="W2345">
        <v>1998</v>
      </c>
    </row>
    <row r="2346" spans="1:23" x14ac:dyDescent="0.25">
      <c r="A2346" s="14">
        <v>35813</v>
      </c>
      <c r="B2346" s="3">
        <v>18</v>
      </c>
      <c r="C2346" s="4">
        <v>1.85</v>
      </c>
      <c r="D2346" s="5">
        <v>-2.6</v>
      </c>
      <c r="E2346" s="5">
        <v>-1.2</v>
      </c>
      <c r="F2346" s="5">
        <v>-4.7</v>
      </c>
      <c r="G2346" s="4">
        <v>92.5</v>
      </c>
      <c r="H2346" s="4">
        <v>78.8</v>
      </c>
      <c r="I2346" s="4">
        <v>3.4</v>
      </c>
      <c r="J2346" s="4">
        <v>7.4</v>
      </c>
      <c r="K2346" s="4">
        <v>0</v>
      </c>
      <c r="L2346" s="4">
        <v>763</v>
      </c>
      <c r="M2346" s="7">
        <v>-2.9</v>
      </c>
      <c r="N2346" s="5">
        <v>-2.6</v>
      </c>
      <c r="O2346" s="5">
        <v>-0.2</v>
      </c>
      <c r="P2346" s="5">
        <v>-999</v>
      </c>
      <c r="Q2346" s="5">
        <v>-999</v>
      </c>
      <c r="R2346">
        <v>0.44</v>
      </c>
      <c r="S2346" s="34">
        <f>ROUND((0.6105*(EXP((17.273*E2346)/(E2346+237.3))))*(100-H2346)/100,3)</f>
        <v>0.11899999999999999</v>
      </c>
      <c r="T2346" s="6">
        <f>IF(V2346&lt;V2347,L2346,0)</f>
        <v>0</v>
      </c>
      <c r="U2346" s="6">
        <f>IF(T2346&gt;0,M2346,-999)</f>
        <v>-999</v>
      </c>
      <c r="V2346">
        <v>199801</v>
      </c>
      <c r="W2346">
        <v>1998</v>
      </c>
    </row>
    <row r="2347" spans="1:23" x14ac:dyDescent="0.25">
      <c r="A2347" s="14">
        <v>35814</v>
      </c>
      <c r="B2347" s="3">
        <v>19</v>
      </c>
      <c r="C2347" s="4">
        <v>0.7</v>
      </c>
      <c r="D2347" s="5">
        <v>-2.7</v>
      </c>
      <c r="E2347" s="5">
        <v>-0.7</v>
      </c>
      <c r="F2347" s="5">
        <v>-5.8</v>
      </c>
      <c r="G2347" s="4">
        <v>98.3</v>
      </c>
      <c r="H2347" s="4">
        <v>96</v>
      </c>
      <c r="I2347" s="4">
        <v>1.6</v>
      </c>
      <c r="J2347" s="4">
        <v>5.8</v>
      </c>
      <c r="K2347" s="4">
        <v>6.6</v>
      </c>
      <c r="L2347" s="4">
        <v>830</v>
      </c>
      <c r="M2347" s="7">
        <v>-2.1</v>
      </c>
      <c r="N2347" s="5">
        <v>-2.7</v>
      </c>
      <c r="O2347" s="5">
        <v>-0.2</v>
      </c>
      <c r="P2347" s="5">
        <v>-999</v>
      </c>
      <c r="Q2347" s="5">
        <v>-999</v>
      </c>
      <c r="R2347">
        <v>0.55600000000000005</v>
      </c>
      <c r="S2347" s="34">
        <f>ROUND((0.6105*(EXP((17.273*E2347)/(E2347+237.3))))*(100-H2347)/100,3)</f>
        <v>2.3E-2</v>
      </c>
      <c r="T2347" s="6">
        <f>IF(V2347&lt;V2348,L2347,0)</f>
        <v>0</v>
      </c>
      <c r="U2347" s="6">
        <f>IF(T2347&gt;0,M2347,-999)</f>
        <v>-999</v>
      </c>
      <c r="V2347">
        <v>199801</v>
      </c>
      <c r="W2347">
        <v>1998</v>
      </c>
    </row>
    <row r="2348" spans="1:23" x14ac:dyDescent="0.25">
      <c r="A2348" s="14">
        <v>35815</v>
      </c>
      <c r="B2348" s="3">
        <v>20</v>
      </c>
      <c r="C2348" s="4">
        <v>5.74</v>
      </c>
      <c r="D2348" s="5">
        <v>-5.2</v>
      </c>
      <c r="E2348" s="5">
        <v>1.1000000000000001</v>
      </c>
      <c r="F2348" s="5">
        <v>-8.4</v>
      </c>
      <c r="G2348" s="4">
        <v>93.2</v>
      </c>
      <c r="H2348" s="4">
        <v>71.2</v>
      </c>
      <c r="I2348" s="4">
        <v>0.6</v>
      </c>
      <c r="J2348" s="4">
        <v>2.4</v>
      </c>
      <c r="K2348" s="4">
        <v>0</v>
      </c>
      <c r="L2348" s="4">
        <v>793</v>
      </c>
      <c r="M2348" s="7">
        <v>-2.1</v>
      </c>
      <c r="N2348" s="5">
        <v>-5.2</v>
      </c>
      <c r="O2348" s="5">
        <v>-0.1</v>
      </c>
      <c r="P2348" s="5">
        <v>-999</v>
      </c>
      <c r="Q2348" s="5">
        <v>-999</v>
      </c>
      <c r="R2348">
        <v>0.47199999999999998</v>
      </c>
      <c r="S2348" s="34">
        <f>ROUND((0.6105*(EXP((17.273*E2348)/(E2348+237.3))))*(100-H2348)/100,3)</f>
        <v>0.19</v>
      </c>
      <c r="T2348" s="6">
        <f>IF(V2348&lt;V2349,L2348,0)</f>
        <v>0</v>
      </c>
      <c r="U2348" s="6">
        <f>IF(T2348&gt;0,M2348,-999)</f>
        <v>-999</v>
      </c>
      <c r="V2348">
        <v>199801</v>
      </c>
      <c r="W2348">
        <v>1998</v>
      </c>
    </row>
    <row r="2349" spans="1:23" x14ac:dyDescent="0.25">
      <c r="A2349" s="14">
        <v>35816</v>
      </c>
      <c r="B2349" s="3">
        <v>21</v>
      </c>
      <c r="C2349" s="4">
        <v>4.1900000000000004</v>
      </c>
      <c r="D2349" s="5">
        <v>-6.8</v>
      </c>
      <c r="E2349" s="5">
        <v>-3.3</v>
      </c>
      <c r="F2349" s="5">
        <v>-10.199999999999999</v>
      </c>
      <c r="G2349" s="4">
        <v>92.9</v>
      </c>
      <c r="H2349" s="4">
        <v>81.2</v>
      </c>
      <c r="I2349" s="4">
        <v>1.5</v>
      </c>
      <c r="J2349" s="4">
        <v>4.5</v>
      </c>
      <c r="K2349" s="4">
        <v>1.3</v>
      </c>
      <c r="L2349" s="4">
        <v>801</v>
      </c>
      <c r="M2349" s="7">
        <v>-2.6</v>
      </c>
      <c r="N2349" s="5">
        <v>-6.8</v>
      </c>
      <c r="O2349" s="5">
        <v>-0.1</v>
      </c>
      <c r="P2349" s="5">
        <v>-999</v>
      </c>
      <c r="Q2349" s="5">
        <v>-999</v>
      </c>
      <c r="R2349">
        <v>0.38700000000000001</v>
      </c>
      <c r="S2349" s="34">
        <f>ROUND((0.6105*(EXP((17.273*E2349)/(E2349+237.3))))*(100-H2349)/100,3)</f>
        <v>0.09</v>
      </c>
      <c r="T2349" s="6">
        <f>IF(V2349&lt;V2350,L2349,0)</f>
        <v>0</v>
      </c>
      <c r="U2349" s="6">
        <f>IF(T2349&gt;0,M2349,-999)</f>
        <v>-999</v>
      </c>
      <c r="V2349">
        <v>199801</v>
      </c>
      <c r="W2349">
        <v>1998</v>
      </c>
    </row>
    <row r="2350" spans="1:23" x14ac:dyDescent="0.25">
      <c r="A2350" s="14">
        <v>35817</v>
      </c>
      <c r="B2350" s="3">
        <v>22</v>
      </c>
      <c r="C2350" s="4">
        <v>2.46</v>
      </c>
      <c r="D2350" s="5">
        <v>-5</v>
      </c>
      <c r="E2350" s="5">
        <v>-1.7</v>
      </c>
      <c r="F2350" s="5">
        <v>-6.6</v>
      </c>
      <c r="G2350" s="4">
        <v>93.2</v>
      </c>
      <c r="H2350" s="4">
        <v>84.8</v>
      </c>
      <c r="I2350" s="4">
        <v>1.2</v>
      </c>
      <c r="J2350" s="4">
        <v>4.4000000000000004</v>
      </c>
      <c r="K2350" s="4">
        <v>0.8</v>
      </c>
      <c r="L2350" s="4">
        <v>803</v>
      </c>
      <c r="M2350" s="7">
        <v>-2.7</v>
      </c>
      <c r="N2350" s="5">
        <v>-5</v>
      </c>
      <c r="O2350" s="5">
        <v>-0.1</v>
      </c>
      <c r="P2350" s="5">
        <v>-999</v>
      </c>
      <c r="Q2350" s="5">
        <v>-999</v>
      </c>
      <c r="R2350">
        <v>0.45600000000000002</v>
      </c>
      <c r="S2350" s="34">
        <f>ROUND((0.6105*(EXP((17.273*E2350)/(E2350+237.3))))*(100-H2350)/100,3)</f>
        <v>8.2000000000000003E-2</v>
      </c>
      <c r="T2350" s="6">
        <f>IF(V2350&lt;V2351,L2350,0)</f>
        <v>0</v>
      </c>
      <c r="U2350" s="6">
        <f>IF(T2350&gt;0,M2350,-999)</f>
        <v>-999</v>
      </c>
      <c r="V2350">
        <v>199801</v>
      </c>
      <c r="W2350">
        <v>1998</v>
      </c>
    </row>
    <row r="2351" spans="1:23" x14ac:dyDescent="0.25">
      <c r="A2351" s="14">
        <v>35818</v>
      </c>
      <c r="B2351" s="3">
        <v>23</v>
      </c>
      <c r="C2351" s="4">
        <v>1.45</v>
      </c>
      <c r="D2351" s="5">
        <v>-2.7</v>
      </c>
      <c r="E2351" s="5">
        <v>-0.5</v>
      </c>
      <c r="F2351" s="5">
        <v>-6</v>
      </c>
      <c r="G2351" s="4">
        <v>96.5</v>
      </c>
      <c r="H2351" s="4">
        <v>92.7</v>
      </c>
      <c r="I2351" s="4">
        <v>2.6</v>
      </c>
      <c r="J2351" s="4">
        <v>5.7</v>
      </c>
      <c r="K2351" s="4">
        <v>3.9</v>
      </c>
      <c r="L2351" s="4">
        <v>822</v>
      </c>
      <c r="M2351" s="7">
        <v>-2.4</v>
      </c>
      <c r="N2351" s="5">
        <v>-2.7</v>
      </c>
      <c r="O2351" s="5">
        <v>-0.1</v>
      </c>
      <c r="P2351" s="5">
        <v>-999</v>
      </c>
      <c r="Q2351" s="5">
        <v>-999</v>
      </c>
      <c r="R2351">
        <v>0.54600000000000004</v>
      </c>
      <c r="S2351" s="34">
        <f>ROUND((0.6105*(EXP((17.273*E2351)/(E2351+237.3))))*(100-H2351)/100,3)</f>
        <v>4.2999999999999997E-2</v>
      </c>
      <c r="T2351" s="6">
        <f>IF(V2351&lt;V2352,L2351,0)</f>
        <v>0</v>
      </c>
      <c r="U2351" s="6">
        <f>IF(T2351&gt;0,M2351,-999)</f>
        <v>-999</v>
      </c>
      <c r="V2351">
        <v>199801</v>
      </c>
      <c r="W2351">
        <v>1998</v>
      </c>
    </row>
    <row r="2352" spans="1:23" x14ac:dyDescent="0.25">
      <c r="A2352" s="14">
        <v>35819</v>
      </c>
      <c r="B2352" s="3">
        <v>24</v>
      </c>
      <c r="C2352" s="4">
        <v>1.68</v>
      </c>
      <c r="D2352" s="5">
        <v>-3.2</v>
      </c>
      <c r="E2352" s="5">
        <v>-2.2000000000000002</v>
      </c>
      <c r="F2352" s="5">
        <v>-4.5999999999999996</v>
      </c>
      <c r="G2352" s="4">
        <v>95.4</v>
      </c>
      <c r="H2352" s="4">
        <v>89.9</v>
      </c>
      <c r="I2352" s="4">
        <v>1.6</v>
      </c>
      <c r="J2352" s="4">
        <v>5.2</v>
      </c>
      <c r="K2352" s="4">
        <v>1.4</v>
      </c>
      <c r="L2352" s="4">
        <v>818</v>
      </c>
      <c r="M2352" s="7">
        <v>-2</v>
      </c>
      <c r="N2352" s="5">
        <v>-3.2</v>
      </c>
      <c r="O2352" s="5">
        <v>-0.1</v>
      </c>
      <c r="P2352" s="5">
        <v>-999</v>
      </c>
      <c r="Q2352" s="5">
        <v>-999</v>
      </c>
      <c r="R2352">
        <v>0.46700000000000003</v>
      </c>
      <c r="S2352" s="34">
        <f>ROUND((0.6105*(EXP((17.273*E2352)/(E2352+237.3))))*(100-H2352)/100,3)</f>
        <v>5.1999999999999998E-2</v>
      </c>
      <c r="T2352" s="6">
        <f>IF(V2352&lt;V2353,L2352,0)</f>
        <v>0</v>
      </c>
      <c r="U2352" s="6">
        <f>IF(T2352&gt;0,M2352,-999)</f>
        <v>-999</v>
      </c>
      <c r="V2352">
        <v>199801</v>
      </c>
      <c r="W2352">
        <v>1998</v>
      </c>
    </row>
    <row r="2353" spans="1:23" x14ac:dyDescent="0.25">
      <c r="A2353" s="14">
        <v>35820</v>
      </c>
      <c r="B2353" s="3">
        <v>25</v>
      </c>
      <c r="C2353" s="4">
        <v>5.68</v>
      </c>
      <c r="D2353" s="5">
        <v>-4</v>
      </c>
      <c r="E2353" s="5">
        <v>0.1</v>
      </c>
      <c r="F2353" s="5">
        <v>-7.6</v>
      </c>
      <c r="G2353" s="4">
        <v>93.7</v>
      </c>
      <c r="H2353" s="4">
        <v>73.7</v>
      </c>
      <c r="I2353" s="4">
        <v>2.1</v>
      </c>
      <c r="J2353" s="4">
        <v>7.2</v>
      </c>
      <c r="K2353" s="4">
        <v>0</v>
      </c>
      <c r="L2353" s="4">
        <v>799</v>
      </c>
      <c r="M2353" s="7">
        <v>-2.1</v>
      </c>
      <c r="N2353" s="5">
        <v>-4</v>
      </c>
      <c r="O2353" s="5">
        <v>-0.1</v>
      </c>
      <c r="P2353" s="5">
        <v>-999</v>
      </c>
      <c r="Q2353" s="5">
        <v>-999</v>
      </c>
      <c r="R2353">
        <v>0.45200000000000001</v>
      </c>
      <c r="S2353" s="34">
        <f>ROUND((0.6105*(EXP((17.273*E2353)/(E2353+237.3))))*(100-H2353)/100,3)</f>
        <v>0.16200000000000001</v>
      </c>
      <c r="T2353" s="6">
        <f>IF(V2353&lt;V2354,L2353,0)</f>
        <v>0</v>
      </c>
      <c r="U2353" s="6">
        <f>IF(T2353&gt;0,M2353,-999)</f>
        <v>-999</v>
      </c>
      <c r="V2353">
        <v>199801</v>
      </c>
      <c r="W2353">
        <v>1998</v>
      </c>
    </row>
    <row r="2354" spans="1:23" x14ac:dyDescent="0.25">
      <c r="A2354" s="14">
        <v>35821</v>
      </c>
      <c r="B2354" s="3">
        <v>26</v>
      </c>
      <c r="C2354" s="4">
        <v>6.42</v>
      </c>
      <c r="D2354" s="5">
        <v>-2.1</v>
      </c>
      <c r="E2354" s="5">
        <v>3.2</v>
      </c>
      <c r="F2354" s="5">
        <v>-5.4</v>
      </c>
      <c r="G2354" s="4">
        <v>89.3</v>
      </c>
      <c r="H2354" s="4">
        <v>62</v>
      </c>
      <c r="I2354" s="4">
        <v>1.7</v>
      </c>
      <c r="J2354" s="4">
        <v>4.9000000000000004</v>
      </c>
      <c r="K2354" s="4">
        <v>0</v>
      </c>
      <c r="L2354" s="4">
        <v>783</v>
      </c>
      <c r="M2354" s="7">
        <v>-1.9</v>
      </c>
      <c r="N2354" s="5">
        <v>-2.1</v>
      </c>
      <c r="O2354" s="5">
        <v>-0.1</v>
      </c>
      <c r="P2354" s="5">
        <v>-999</v>
      </c>
      <c r="Q2354" s="5">
        <v>-999</v>
      </c>
      <c r="R2354">
        <v>0.47699999999999998</v>
      </c>
      <c r="S2354" s="34">
        <f>ROUND((0.6105*(EXP((17.273*E2354)/(E2354+237.3))))*(100-H2354)/100,3)</f>
        <v>0.29199999999999998</v>
      </c>
      <c r="T2354" s="6">
        <f>IF(V2354&lt;V2355,L2354,0)</f>
        <v>0</v>
      </c>
      <c r="U2354" s="6">
        <f>IF(T2354&gt;0,M2354,-999)</f>
        <v>-999</v>
      </c>
      <c r="V2354">
        <v>199801</v>
      </c>
      <c r="W2354">
        <v>1998</v>
      </c>
    </row>
    <row r="2355" spans="1:23" x14ac:dyDescent="0.25">
      <c r="A2355" s="14">
        <v>35822</v>
      </c>
      <c r="B2355" s="3">
        <v>27</v>
      </c>
      <c r="C2355" s="4">
        <v>1.79</v>
      </c>
      <c r="D2355" s="5">
        <v>-5</v>
      </c>
      <c r="E2355" s="5">
        <v>0.3</v>
      </c>
      <c r="F2355" s="5">
        <v>-8.3000000000000007</v>
      </c>
      <c r="G2355" s="4">
        <v>92.7</v>
      </c>
      <c r="H2355" s="4">
        <v>75.2</v>
      </c>
      <c r="I2355" s="4">
        <v>0.8</v>
      </c>
      <c r="J2355" s="4">
        <v>2.9</v>
      </c>
      <c r="K2355" s="4">
        <v>2.2000000000000002</v>
      </c>
      <c r="L2355" s="4">
        <v>799</v>
      </c>
      <c r="M2355" s="7">
        <v>-2.1</v>
      </c>
      <c r="N2355" s="5">
        <v>-5</v>
      </c>
      <c r="O2355" s="5">
        <v>-0.1</v>
      </c>
      <c r="P2355" s="5">
        <v>-999</v>
      </c>
      <c r="Q2355" s="5">
        <v>-999</v>
      </c>
      <c r="R2355">
        <v>0.47</v>
      </c>
      <c r="S2355" s="34">
        <f>ROUND((0.6105*(EXP((17.273*E2355)/(E2355+237.3))))*(100-H2355)/100,3)</f>
        <v>0.155</v>
      </c>
      <c r="T2355" s="6">
        <f>IF(V2355&lt;V2356,L2355,0)</f>
        <v>0</v>
      </c>
      <c r="U2355" s="6">
        <f>IF(T2355&gt;0,M2355,-999)</f>
        <v>-999</v>
      </c>
      <c r="V2355">
        <v>199801</v>
      </c>
      <c r="W2355">
        <v>1998</v>
      </c>
    </row>
    <row r="2356" spans="1:23" x14ac:dyDescent="0.25">
      <c r="A2356" s="14">
        <v>35823</v>
      </c>
      <c r="B2356" s="3">
        <v>28</v>
      </c>
      <c r="C2356" s="4">
        <v>1.46</v>
      </c>
      <c r="D2356" s="5">
        <v>-3.4</v>
      </c>
      <c r="E2356" s="5">
        <v>-0.9</v>
      </c>
      <c r="F2356" s="5">
        <v>-5.7</v>
      </c>
      <c r="G2356" s="4">
        <v>91.7</v>
      </c>
      <c r="H2356" s="4">
        <v>81.2</v>
      </c>
      <c r="I2356" s="4">
        <v>2</v>
      </c>
      <c r="J2356" s="4">
        <v>6.9</v>
      </c>
      <c r="K2356" s="4">
        <v>0</v>
      </c>
      <c r="L2356" s="4">
        <v>796</v>
      </c>
      <c r="M2356" s="7">
        <v>-2.4</v>
      </c>
      <c r="N2356" s="5">
        <v>-3.4</v>
      </c>
      <c r="O2356" s="5">
        <v>-0.1</v>
      </c>
      <c r="P2356" s="5">
        <v>-999</v>
      </c>
      <c r="Q2356" s="5">
        <v>-999</v>
      </c>
      <c r="R2356">
        <v>0.46500000000000002</v>
      </c>
      <c r="S2356" s="34">
        <f>ROUND((0.6105*(EXP((17.273*E2356)/(E2356+237.3))))*(100-H2356)/100,3)</f>
        <v>0.107</v>
      </c>
      <c r="T2356" s="6">
        <f>IF(V2356&lt;V2357,L2356,0)</f>
        <v>0</v>
      </c>
      <c r="U2356" s="6">
        <f>IF(T2356&gt;0,M2356,-999)</f>
        <v>-999</v>
      </c>
      <c r="V2356">
        <v>199801</v>
      </c>
      <c r="W2356">
        <v>1998</v>
      </c>
    </row>
    <row r="2357" spans="1:23" x14ac:dyDescent="0.25">
      <c r="A2357" s="14">
        <v>35824</v>
      </c>
      <c r="B2357" s="3">
        <v>29</v>
      </c>
      <c r="C2357" s="4">
        <v>2.54</v>
      </c>
      <c r="D2357" s="5">
        <v>-1</v>
      </c>
      <c r="E2357" s="5">
        <v>1.3</v>
      </c>
      <c r="F2357" s="5">
        <v>-3.2</v>
      </c>
      <c r="G2357" s="4">
        <v>93.2</v>
      </c>
      <c r="H2357" s="4">
        <v>81.400000000000006</v>
      </c>
      <c r="I2357" s="4">
        <v>2.2999999999999998</v>
      </c>
      <c r="J2357" s="4">
        <v>6.1</v>
      </c>
      <c r="K2357" s="4">
        <v>3.8</v>
      </c>
      <c r="L2357" s="4">
        <v>830</v>
      </c>
      <c r="M2357" s="7">
        <v>-2</v>
      </c>
      <c r="N2357" s="5">
        <v>-1</v>
      </c>
      <c r="O2357" s="5">
        <v>-0.1</v>
      </c>
      <c r="P2357" s="5">
        <v>-999</v>
      </c>
      <c r="Q2357" s="5">
        <v>-999</v>
      </c>
      <c r="R2357">
        <v>0.54700000000000004</v>
      </c>
      <c r="S2357" s="34">
        <f>ROUND((0.6105*(EXP((17.273*E2357)/(E2357+237.3))))*(100-H2357)/100,3)</f>
        <v>0.125</v>
      </c>
      <c r="T2357" s="6">
        <f>IF(V2357&lt;V2358,L2357,0)</f>
        <v>0</v>
      </c>
      <c r="U2357" s="6">
        <f>IF(T2357&gt;0,M2357,-999)</f>
        <v>-999</v>
      </c>
      <c r="V2357">
        <v>199801</v>
      </c>
      <c r="W2357">
        <v>1998</v>
      </c>
    </row>
    <row r="2358" spans="1:23" x14ac:dyDescent="0.25">
      <c r="A2358" s="14">
        <v>35825</v>
      </c>
      <c r="B2358" s="3">
        <v>30</v>
      </c>
      <c r="C2358" s="4">
        <v>6.06</v>
      </c>
      <c r="D2358" s="5">
        <v>-1.9</v>
      </c>
      <c r="E2358" s="5">
        <v>4.3</v>
      </c>
      <c r="F2358" s="5">
        <v>-5.5</v>
      </c>
      <c r="G2358" s="4">
        <v>89.6</v>
      </c>
      <c r="H2358" s="4">
        <v>60.4</v>
      </c>
      <c r="I2358" s="4">
        <v>1.2</v>
      </c>
      <c r="J2358" s="4">
        <v>3.7</v>
      </c>
      <c r="K2358" s="4">
        <v>0</v>
      </c>
      <c r="L2358" s="4">
        <v>800</v>
      </c>
      <c r="M2358" s="7">
        <v>-1.6</v>
      </c>
      <c r="N2358" s="5">
        <v>-1.9</v>
      </c>
      <c r="O2358" s="5">
        <v>-0.1</v>
      </c>
      <c r="P2358" s="5">
        <v>-999</v>
      </c>
      <c r="Q2358" s="5">
        <v>-999</v>
      </c>
      <c r="R2358">
        <v>0.5</v>
      </c>
      <c r="S2358" s="34">
        <f>ROUND((0.6105*(EXP((17.273*E2358)/(E2358+237.3))))*(100-H2358)/100,3)</f>
        <v>0.32900000000000001</v>
      </c>
      <c r="T2358" s="6">
        <f>IF(V2358&lt;V2359,L2358,0)</f>
        <v>0</v>
      </c>
      <c r="U2358" s="6">
        <f>IF(T2358&gt;0,M2358,-999)</f>
        <v>-999</v>
      </c>
      <c r="V2358">
        <v>199801</v>
      </c>
      <c r="W2358">
        <v>1998</v>
      </c>
    </row>
    <row r="2359" spans="1:23" x14ac:dyDescent="0.25">
      <c r="A2359" s="14">
        <v>35826</v>
      </c>
      <c r="B2359" s="3">
        <v>31</v>
      </c>
      <c r="C2359" s="4">
        <v>7.75</v>
      </c>
      <c r="D2359" s="5">
        <v>-3.3</v>
      </c>
      <c r="E2359" s="5">
        <v>4.4000000000000004</v>
      </c>
      <c r="F2359" s="5">
        <v>-7.8</v>
      </c>
      <c r="G2359" s="4">
        <v>85.9</v>
      </c>
      <c r="H2359" s="4">
        <v>53</v>
      </c>
      <c r="I2359" s="4">
        <v>1.6</v>
      </c>
      <c r="J2359" s="4">
        <v>3.8</v>
      </c>
      <c r="K2359" s="4">
        <v>0</v>
      </c>
      <c r="L2359" s="4">
        <v>782</v>
      </c>
      <c r="M2359" s="7">
        <v>-1.8</v>
      </c>
      <c r="N2359" s="5">
        <v>-3.3</v>
      </c>
      <c r="O2359" s="5">
        <v>-0.1</v>
      </c>
      <c r="P2359" s="5">
        <v>-999</v>
      </c>
      <c r="Q2359" s="5">
        <v>-999</v>
      </c>
      <c r="R2359">
        <v>0.443</v>
      </c>
      <c r="S2359" s="34">
        <f>ROUND((0.6105*(EXP((17.273*E2359)/(E2359+237.3))))*(100-H2359)/100,3)</f>
        <v>0.39300000000000002</v>
      </c>
      <c r="T2359" s="6">
        <f>IF(V2359&lt;V2360,L2359,0)</f>
        <v>782</v>
      </c>
      <c r="U2359" s="6">
        <f>IF(T2359&gt;0,M2359,-999)</f>
        <v>-1.8</v>
      </c>
      <c r="V2359">
        <v>199801</v>
      </c>
      <c r="W2359">
        <v>1998</v>
      </c>
    </row>
    <row r="2360" spans="1:23" x14ac:dyDescent="0.25">
      <c r="A2360" s="14">
        <v>35827</v>
      </c>
      <c r="B2360" s="3">
        <v>32</v>
      </c>
      <c r="C2360" s="4">
        <v>7.81</v>
      </c>
      <c r="D2360" s="5">
        <v>-3.4</v>
      </c>
      <c r="E2360" s="5">
        <v>1.3</v>
      </c>
      <c r="F2360" s="5">
        <v>-6.4</v>
      </c>
      <c r="G2360" s="4">
        <v>76.900000000000006</v>
      </c>
      <c r="H2360" s="4">
        <v>57.6</v>
      </c>
      <c r="I2360" s="4">
        <v>2.2999999999999998</v>
      </c>
      <c r="J2360" s="4">
        <v>5.3</v>
      </c>
      <c r="K2360" s="4">
        <v>0</v>
      </c>
      <c r="L2360" s="4">
        <v>777</v>
      </c>
      <c r="M2360" s="7">
        <v>-2.2000000000000002</v>
      </c>
      <c r="N2360" s="5">
        <v>-3.4</v>
      </c>
      <c r="O2360" s="5">
        <v>-0.1</v>
      </c>
      <c r="P2360" s="5">
        <v>-999</v>
      </c>
      <c r="Q2360" s="5">
        <v>-999</v>
      </c>
      <c r="R2360">
        <v>0.38700000000000001</v>
      </c>
      <c r="S2360" s="34">
        <f>ROUND((0.6105*(EXP((17.273*E2360)/(E2360+237.3))))*(100-H2360)/100,3)</f>
        <v>0.28399999999999997</v>
      </c>
      <c r="T2360" s="6">
        <f>IF(V2360&lt;V2361,L2360,0)</f>
        <v>0</v>
      </c>
      <c r="U2360" s="6">
        <f>IF(T2360&gt;0,M2360,-999)</f>
        <v>-999</v>
      </c>
      <c r="V2360">
        <v>199802</v>
      </c>
      <c r="W2360">
        <v>1998</v>
      </c>
    </row>
    <row r="2361" spans="1:23" x14ac:dyDescent="0.25">
      <c r="A2361" s="14">
        <v>35828</v>
      </c>
      <c r="B2361" s="3">
        <v>33</v>
      </c>
      <c r="C2361" s="4">
        <v>4.78</v>
      </c>
      <c r="D2361" s="5">
        <v>-3.6</v>
      </c>
      <c r="E2361" s="5">
        <v>2.6</v>
      </c>
      <c r="F2361" s="5">
        <v>-5.9</v>
      </c>
      <c r="G2361" s="4">
        <v>92.2</v>
      </c>
      <c r="H2361" s="4">
        <v>65.599999999999994</v>
      </c>
      <c r="I2361" s="4">
        <v>1.6</v>
      </c>
      <c r="J2361" s="4">
        <v>4.5</v>
      </c>
      <c r="K2361" s="4">
        <v>0</v>
      </c>
      <c r="L2361" s="4">
        <v>775</v>
      </c>
      <c r="M2361" s="7">
        <v>-2.1</v>
      </c>
      <c r="N2361" s="5">
        <v>-3.6</v>
      </c>
      <c r="O2361" s="5">
        <v>-0.1</v>
      </c>
      <c r="P2361" s="5">
        <v>-999</v>
      </c>
      <c r="Q2361" s="5">
        <v>-999</v>
      </c>
      <c r="R2361">
        <v>0.48199999999999998</v>
      </c>
      <c r="S2361" s="34">
        <f>ROUND((0.6105*(EXP((17.273*E2361)/(E2361+237.3))))*(100-H2361)/100,3)</f>
        <v>0.253</v>
      </c>
      <c r="T2361" s="6">
        <f>IF(V2361&lt;V2362,L2361,0)</f>
        <v>0</v>
      </c>
      <c r="U2361" s="6">
        <f>IF(T2361&gt;0,M2361,-999)</f>
        <v>-999</v>
      </c>
      <c r="V2361">
        <v>199802</v>
      </c>
      <c r="W2361">
        <v>1998</v>
      </c>
    </row>
    <row r="2362" spans="1:23" x14ac:dyDescent="0.25">
      <c r="A2362" s="14">
        <v>35829</v>
      </c>
      <c r="B2362" s="3">
        <v>34</v>
      </c>
      <c r="C2362" s="4">
        <v>2.27</v>
      </c>
      <c r="D2362" s="5">
        <v>-2.5</v>
      </c>
      <c r="E2362" s="5">
        <v>0.1</v>
      </c>
      <c r="F2362" s="5">
        <v>-6</v>
      </c>
      <c r="G2362" s="4">
        <v>90.5</v>
      </c>
      <c r="H2362" s="4">
        <v>77.5</v>
      </c>
      <c r="I2362" s="4">
        <v>2.6</v>
      </c>
      <c r="J2362" s="4">
        <v>5.4</v>
      </c>
      <c r="K2362" s="4">
        <v>0.7</v>
      </c>
      <c r="L2362" s="4">
        <v>756</v>
      </c>
      <c r="M2362" s="7">
        <v>-2.1</v>
      </c>
      <c r="N2362" s="5">
        <v>-2.5</v>
      </c>
      <c r="O2362" s="5">
        <v>-0.1</v>
      </c>
      <c r="P2362" s="5">
        <v>-999</v>
      </c>
      <c r="Q2362" s="5">
        <v>-999</v>
      </c>
      <c r="R2362">
        <v>0.47499999999999998</v>
      </c>
      <c r="S2362" s="34">
        <f>ROUND((0.6105*(EXP((17.273*E2362)/(E2362+237.3))))*(100-H2362)/100,3)</f>
        <v>0.13800000000000001</v>
      </c>
      <c r="T2362" s="6">
        <f>IF(V2362&lt;V2363,L2362,0)</f>
        <v>0</v>
      </c>
      <c r="U2362" s="6">
        <f>IF(T2362&gt;0,M2362,-999)</f>
        <v>-999</v>
      </c>
      <c r="V2362">
        <v>199802</v>
      </c>
      <c r="W2362">
        <v>1998</v>
      </c>
    </row>
    <row r="2363" spans="1:23" x14ac:dyDescent="0.25">
      <c r="A2363" s="14">
        <v>35830</v>
      </c>
      <c r="B2363" s="3">
        <v>35</v>
      </c>
      <c r="C2363" s="4">
        <v>3.21</v>
      </c>
      <c r="D2363" s="5">
        <v>1</v>
      </c>
      <c r="E2363" s="5">
        <v>3</v>
      </c>
      <c r="F2363" s="5">
        <v>-0.4</v>
      </c>
      <c r="G2363" s="4">
        <v>94.8</v>
      </c>
      <c r="H2363" s="4">
        <v>88.1</v>
      </c>
      <c r="I2363" s="4">
        <v>2.9</v>
      </c>
      <c r="J2363" s="4">
        <v>5.5</v>
      </c>
      <c r="K2363" s="4">
        <v>2.1</v>
      </c>
      <c r="L2363" s="4">
        <v>744</v>
      </c>
      <c r="M2363" s="7">
        <v>-1.4</v>
      </c>
      <c r="N2363" s="5">
        <v>1</v>
      </c>
      <c r="O2363" s="5">
        <v>0</v>
      </c>
      <c r="P2363" s="5">
        <v>-999</v>
      </c>
      <c r="Q2363" s="5">
        <v>-999</v>
      </c>
      <c r="R2363">
        <v>0.66900000000000004</v>
      </c>
      <c r="S2363" s="34">
        <f>ROUND((0.6105*(EXP((17.273*E2363)/(E2363+237.3))))*(100-H2363)/100,3)</f>
        <v>0.09</v>
      </c>
      <c r="T2363" s="6">
        <f>IF(V2363&lt;V2364,L2363,0)</f>
        <v>0</v>
      </c>
      <c r="U2363" s="6">
        <f>IF(T2363&gt;0,M2363,-999)</f>
        <v>-999</v>
      </c>
      <c r="V2363">
        <v>199802</v>
      </c>
      <c r="W2363">
        <v>1998</v>
      </c>
    </row>
    <row r="2364" spans="1:23" x14ac:dyDescent="0.25">
      <c r="A2364" s="14">
        <v>35831</v>
      </c>
      <c r="B2364" s="3">
        <v>36</v>
      </c>
      <c r="C2364" s="4">
        <v>1.74</v>
      </c>
      <c r="D2364" s="5">
        <v>-1.8</v>
      </c>
      <c r="E2364" s="5">
        <v>0.1</v>
      </c>
      <c r="F2364" s="5">
        <v>-4.5</v>
      </c>
      <c r="G2364" s="4">
        <v>94.4</v>
      </c>
      <c r="H2364" s="4">
        <v>82.2</v>
      </c>
      <c r="I2364" s="4">
        <v>1.7</v>
      </c>
      <c r="J2364" s="4">
        <v>4.4000000000000004</v>
      </c>
      <c r="K2364" s="4">
        <v>1.7</v>
      </c>
      <c r="L2364" s="4">
        <v>758</v>
      </c>
      <c r="M2364" s="7">
        <v>-0.6</v>
      </c>
      <c r="N2364" s="5">
        <v>-1.8</v>
      </c>
      <c r="O2364" s="5">
        <v>-0.1</v>
      </c>
      <c r="P2364" s="5">
        <v>-999</v>
      </c>
      <c r="Q2364" s="5">
        <v>-999</v>
      </c>
      <c r="R2364">
        <v>0.504</v>
      </c>
      <c r="S2364" s="34">
        <f>ROUND((0.6105*(EXP((17.273*E2364)/(E2364+237.3))))*(100-H2364)/100,3)</f>
        <v>0.109</v>
      </c>
      <c r="T2364" s="6">
        <f>IF(V2364&lt;V2365,L2364,0)</f>
        <v>0</v>
      </c>
      <c r="U2364" s="6">
        <f>IF(T2364&gt;0,M2364,-999)</f>
        <v>-999</v>
      </c>
      <c r="V2364">
        <v>199802</v>
      </c>
      <c r="W2364">
        <v>1998</v>
      </c>
    </row>
    <row r="2365" spans="1:23" x14ac:dyDescent="0.25">
      <c r="A2365" s="14">
        <v>35832</v>
      </c>
      <c r="B2365" s="3">
        <v>37</v>
      </c>
      <c r="C2365" s="4">
        <v>2.66</v>
      </c>
      <c r="D2365" s="5">
        <v>-2.1</v>
      </c>
      <c r="E2365" s="5">
        <v>-0.5</v>
      </c>
      <c r="F2365" s="5">
        <v>-4.5</v>
      </c>
      <c r="G2365" s="4">
        <v>94.7</v>
      </c>
      <c r="H2365" s="4">
        <v>86.7</v>
      </c>
      <c r="I2365" s="4">
        <v>3.7</v>
      </c>
      <c r="J2365" s="4">
        <v>6.5</v>
      </c>
      <c r="K2365" s="4">
        <v>0.4</v>
      </c>
      <c r="L2365" s="4">
        <v>753</v>
      </c>
      <c r="M2365" s="7">
        <v>-0.7</v>
      </c>
      <c r="N2365" s="5">
        <v>-2.1</v>
      </c>
      <c r="O2365" s="5">
        <v>0</v>
      </c>
      <c r="P2365" s="5">
        <v>-999</v>
      </c>
      <c r="Q2365" s="5">
        <v>-999</v>
      </c>
      <c r="R2365">
        <v>0.51</v>
      </c>
      <c r="S2365" s="34">
        <f>ROUND((0.6105*(EXP((17.273*E2365)/(E2365+237.3))))*(100-H2365)/100,3)</f>
        <v>7.8E-2</v>
      </c>
      <c r="T2365" s="6">
        <f>IF(V2365&lt;V2366,L2365,0)</f>
        <v>0</v>
      </c>
      <c r="U2365" s="6">
        <f>IF(T2365&gt;0,M2365,-999)</f>
        <v>-999</v>
      </c>
      <c r="V2365">
        <v>199802</v>
      </c>
      <c r="W2365">
        <v>1998</v>
      </c>
    </row>
    <row r="2366" spans="1:23" x14ac:dyDescent="0.25">
      <c r="A2366" s="14">
        <v>35833</v>
      </c>
      <c r="B2366" s="3">
        <v>38</v>
      </c>
      <c r="C2366" s="4">
        <v>7.07</v>
      </c>
      <c r="D2366" s="5">
        <v>0</v>
      </c>
      <c r="E2366" s="5">
        <v>4.7</v>
      </c>
      <c r="F2366" s="5">
        <v>-3</v>
      </c>
      <c r="G2366" s="4">
        <v>91.9</v>
      </c>
      <c r="H2366" s="4">
        <v>69.5</v>
      </c>
      <c r="I2366" s="4">
        <v>1.9</v>
      </c>
      <c r="J2366" s="4">
        <v>4.3</v>
      </c>
      <c r="K2366" s="4">
        <v>0.6</v>
      </c>
      <c r="L2366" s="4">
        <v>740</v>
      </c>
      <c r="M2366" s="7">
        <v>-0.7</v>
      </c>
      <c r="N2366" s="5">
        <v>0</v>
      </c>
      <c r="O2366" s="5">
        <v>0</v>
      </c>
      <c r="P2366" s="5">
        <v>-999</v>
      </c>
      <c r="Q2366" s="5">
        <v>-999</v>
      </c>
      <c r="R2366">
        <v>0.59399999999999997</v>
      </c>
      <c r="S2366" s="34">
        <f>ROUND((0.6105*(EXP((17.273*E2366)/(E2366+237.3))))*(100-H2366)/100,3)</f>
        <v>0.26</v>
      </c>
      <c r="T2366" s="6">
        <f>IF(V2366&lt;V2367,L2366,0)</f>
        <v>0</v>
      </c>
      <c r="U2366" s="6">
        <f>IF(T2366&gt;0,M2366,-999)</f>
        <v>-999</v>
      </c>
      <c r="V2366">
        <v>199802</v>
      </c>
      <c r="W2366">
        <v>1998</v>
      </c>
    </row>
    <row r="2367" spans="1:23" x14ac:dyDescent="0.25">
      <c r="A2367" s="14">
        <v>35834</v>
      </c>
      <c r="B2367" s="3">
        <v>39</v>
      </c>
      <c r="C2367" s="4">
        <v>4.0999999999999996</v>
      </c>
      <c r="D2367" s="5">
        <v>-0.9</v>
      </c>
      <c r="E2367" s="5">
        <v>1.8</v>
      </c>
      <c r="F2367" s="5">
        <v>-2.6</v>
      </c>
      <c r="G2367" s="4">
        <v>95.8</v>
      </c>
      <c r="H2367" s="4">
        <v>85.7</v>
      </c>
      <c r="I2367" s="4">
        <v>1.8</v>
      </c>
      <c r="J2367" s="4">
        <v>4.0999999999999996</v>
      </c>
      <c r="K2367" s="4">
        <v>2.2999999999999998</v>
      </c>
      <c r="L2367" s="4">
        <v>757</v>
      </c>
      <c r="M2367" s="7">
        <v>-0.5</v>
      </c>
      <c r="N2367" s="5">
        <v>-0.9</v>
      </c>
      <c r="O2367" s="5">
        <v>0</v>
      </c>
      <c r="P2367" s="5">
        <v>-999</v>
      </c>
      <c r="Q2367" s="5">
        <v>-999</v>
      </c>
      <c r="R2367">
        <v>0.59699999999999998</v>
      </c>
      <c r="S2367" s="34">
        <f>ROUND((0.6105*(EXP((17.273*E2367)/(E2367+237.3))))*(100-H2367)/100,3)</f>
        <v>9.9000000000000005E-2</v>
      </c>
      <c r="T2367" s="6">
        <f>IF(V2367&lt;V2368,L2367,0)</f>
        <v>0</v>
      </c>
      <c r="U2367" s="6">
        <f>IF(T2367&gt;0,M2367,-999)</f>
        <v>-999</v>
      </c>
      <c r="V2367">
        <v>199802</v>
      </c>
      <c r="W2367">
        <v>1998</v>
      </c>
    </row>
    <row r="2368" spans="1:23" x14ac:dyDescent="0.25">
      <c r="A2368" s="14">
        <v>35835</v>
      </c>
      <c r="B2368" s="3">
        <v>40</v>
      </c>
      <c r="C2368" s="4">
        <v>7.35</v>
      </c>
      <c r="D2368" s="5">
        <v>-4.2</v>
      </c>
      <c r="E2368" s="5">
        <v>1.2</v>
      </c>
      <c r="F2368" s="5">
        <v>-8</v>
      </c>
      <c r="G2368" s="4">
        <v>84.3</v>
      </c>
      <c r="H2368" s="4">
        <v>56.1</v>
      </c>
      <c r="I2368" s="4">
        <v>1</v>
      </c>
      <c r="J2368" s="4">
        <v>3.6</v>
      </c>
      <c r="K2368" s="4">
        <v>0</v>
      </c>
      <c r="L2368" s="4">
        <v>748</v>
      </c>
      <c r="M2368" s="7">
        <v>-1.1000000000000001</v>
      </c>
      <c r="N2368" s="5">
        <v>-4.2</v>
      </c>
      <c r="O2368" s="5">
        <v>0</v>
      </c>
      <c r="P2368" s="5">
        <v>-999</v>
      </c>
      <c r="Q2368" s="5">
        <v>-999</v>
      </c>
      <c r="R2368">
        <v>0.372</v>
      </c>
      <c r="S2368" s="34">
        <f>ROUND((0.6105*(EXP((17.273*E2368)/(E2368+237.3))))*(100-H2368)/100,3)</f>
        <v>0.29199999999999998</v>
      </c>
      <c r="T2368" s="6">
        <f>IF(V2368&lt;V2369,L2368,0)</f>
        <v>0</v>
      </c>
      <c r="U2368" s="6">
        <f>IF(T2368&gt;0,M2368,-999)</f>
        <v>-999</v>
      </c>
      <c r="V2368">
        <v>199802</v>
      </c>
      <c r="W2368">
        <v>1998</v>
      </c>
    </row>
    <row r="2369" spans="1:23" x14ac:dyDescent="0.25">
      <c r="A2369" s="14">
        <v>35836</v>
      </c>
      <c r="B2369" s="3">
        <v>41</v>
      </c>
      <c r="C2369" s="4">
        <v>2.87</v>
      </c>
      <c r="D2369" s="5">
        <v>-5.4</v>
      </c>
      <c r="E2369" s="5">
        <v>-3.3</v>
      </c>
      <c r="F2369" s="5">
        <v>-7.3</v>
      </c>
      <c r="G2369" s="4">
        <v>92.6</v>
      </c>
      <c r="H2369" s="4">
        <v>82.6</v>
      </c>
      <c r="I2369" s="4">
        <v>2.2000000000000002</v>
      </c>
      <c r="J2369" s="4">
        <v>5</v>
      </c>
      <c r="K2369" s="4">
        <v>0</v>
      </c>
      <c r="L2369" s="4">
        <v>748</v>
      </c>
      <c r="M2369" s="7">
        <v>-2</v>
      </c>
      <c r="N2369" s="5">
        <v>-5.4</v>
      </c>
      <c r="O2369" s="5">
        <v>-0.1</v>
      </c>
      <c r="P2369" s="5">
        <v>-999</v>
      </c>
      <c r="Q2369" s="5">
        <v>-999</v>
      </c>
      <c r="R2369">
        <v>0.39500000000000002</v>
      </c>
      <c r="S2369" s="34">
        <f>ROUND((0.6105*(EXP((17.273*E2369)/(E2369+237.3))))*(100-H2369)/100,3)</f>
        <v>8.3000000000000004E-2</v>
      </c>
      <c r="T2369" s="6">
        <f>IF(V2369&lt;V2370,L2369,0)</f>
        <v>0</v>
      </c>
      <c r="U2369" s="6">
        <f>IF(T2369&gt;0,M2369,-999)</f>
        <v>-999</v>
      </c>
      <c r="V2369">
        <v>199802</v>
      </c>
      <c r="W2369">
        <v>1998</v>
      </c>
    </row>
    <row r="2370" spans="1:23" x14ac:dyDescent="0.25">
      <c r="A2370" s="14">
        <v>35837</v>
      </c>
      <c r="B2370" s="3">
        <v>42</v>
      </c>
      <c r="C2370" s="4">
        <v>7.45</v>
      </c>
      <c r="D2370" s="5">
        <v>-3.7</v>
      </c>
      <c r="E2370" s="5">
        <v>3.3</v>
      </c>
      <c r="F2370" s="5">
        <v>-6.7</v>
      </c>
      <c r="G2370" s="4">
        <v>87.6</v>
      </c>
      <c r="H2370" s="4">
        <v>50.3</v>
      </c>
      <c r="I2370" s="4">
        <v>1.2</v>
      </c>
      <c r="J2370" s="4">
        <v>3.4</v>
      </c>
      <c r="K2370" s="4">
        <v>0</v>
      </c>
      <c r="L2370" s="4">
        <v>746</v>
      </c>
      <c r="M2370" s="7">
        <v>-2.1</v>
      </c>
      <c r="N2370" s="5">
        <v>-3.7</v>
      </c>
      <c r="O2370" s="5">
        <v>0</v>
      </c>
      <c r="P2370" s="5">
        <v>-999</v>
      </c>
      <c r="Q2370" s="5">
        <v>-999</v>
      </c>
      <c r="R2370">
        <v>0.39</v>
      </c>
      <c r="S2370" s="34">
        <f>ROUND((0.6105*(EXP((17.273*E2370)/(E2370+237.3))))*(100-H2370)/100,3)</f>
        <v>0.38500000000000001</v>
      </c>
      <c r="T2370" s="6">
        <f>IF(V2370&lt;V2371,L2370,0)</f>
        <v>0</v>
      </c>
      <c r="U2370" s="6">
        <f>IF(T2370&gt;0,M2370,-999)</f>
        <v>-999</v>
      </c>
      <c r="V2370">
        <v>199802</v>
      </c>
      <c r="W2370">
        <v>1998</v>
      </c>
    </row>
    <row r="2371" spans="1:23" x14ac:dyDescent="0.25">
      <c r="A2371" s="14">
        <v>35838</v>
      </c>
      <c r="B2371" s="3">
        <v>43</v>
      </c>
      <c r="C2371" s="4">
        <v>3.92</v>
      </c>
      <c r="D2371" s="5">
        <v>-3.4</v>
      </c>
      <c r="E2371" s="5">
        <v>-1.6</v>
      </c>
      <c r="F2371" s="5">
        <v>-4.3</v>
      </c>
      <c r="G2371" s="4">
        <v>94.4</v>
      </c>
      <c r="H2371" s="4">
        <v>87.4</v>
      </c>
      <c r="I2371" s="4">
        <v>2.4</v>
      </c>
      <c r="J2371" s="4">
        <v>5.6</v>
      </c>
      <c r="K2371" s="4">
        <v>4.0999999999999996</v>
      </c>
      <c r="L2371" s="4">
        <v>783</v>
      </c>
      <c r="M2371" s="7">
        <v>-2</v>
      </c>
      <c r="N2371" s="5">
        <v>-3.4</v>
      </c>
      <c r="O2371" s="5">
        <v>-0.1</v>
      </c>
      <c r="P2371" s="5">
        <v>-999</v>
      </c>
      <c r="Q2371" s="5">
        <v>-999</v>
      </c>
      <c r="R2371">
        <v>0.47599999999999998</v>
      </c>
      <c r="S2371" s="34">
        <f>ROUND((0.6105*(EXP((17.273*E2371)/(E2371+237.3))))*(100-H2371)/100,3)</f>
        <v>6.8000000000000005E-2</v>
      </c>
      <c r="T2371" s="6">
        <f>IF(V2371&lt;V2372,L2371,0)</f>
        <v>0</v>
      </c>
      <c r="U2371" s="6">
        <f>IF(T2371&gt;0,M2371,-999)</f>
        <v>-999</v>
      </c>
      <c r="V2371">
        <v>199802</v>
      </c>
      <c r="W2371">
        <v>1998</v>
      </c>
    </row>
    <row r="2372" spans="1:23" x14ac:dyDescent="0.25">
      <c r="A2372" s="14">
        <v>35839</v>
      </c>
      <c r="B2372" s="3">
        <v>44</v>
      </c>
      <c r="C2372" s="4">
        <v>5.12</v>
      </c>
      <c r="D2372" s="5">
        <v>-2.7</v>
      </c>
      <c r="E2372" s="5">
        <v>1.9</v>
      </c>
      <c r="F2372" s="5">
        <v>-5.4</v>
      </c>
      <c r="G2372" s="4">
        <v>88.3</v>
      </c>
      <c r="H2372" s="4">
        <v>61.9</v>
      </c>
      <c r="I2372" s="4">
        <v>1.4</v>
      </c>
      <c r="J2372" s="4">
        <v>4.0999999999999996</v>
      </c>
      <c r="K2372" s="4">
        <v>0</v>
      </c>
      <c r="L2372" s="4">
        <v>781</v>
      </c>
      <c r="M2372" s="7">
        <v>-1.7</v>
      </c>
      <c r="N2372" s="5">
        <v>-2.7</v>
      </c>
      <c r="O2372" s="5">
        <v>0</v>
      </c>
      <c r="P2372" s="5">
        <v>-999</v>
      </c>
      <c r="Q2372" s="5">
        <v>-999</v>
      </c>
      <c r="R2372">
        <v>0.433</v>
      </c>
      <c r="S2372" s="34">
        <f>ROUND((0.6105*(EXP((17.273*E2372)/(E2372+237.3))))*(100-H2372)/100,3)</f>
        <v>0.26700000000000002</v>
      </c>
      <c r="T2372" s="6">
        <f>IF(V2372&lt;V2373,L2372,0)</f>
        <v>0</v>
      </c>
      <c r="U2372" s="6">
        <f>IF(T2372&gt;0,M2372,-999)</f>
        <v>-999</v>
      </c>
      <c r="V2372">
        <v>199802</v>
      </c>
      <c r="W2372">
        <v>1998</v>
      </c>
    </row>
    <row r="2373" spans="1:23" x14ac:dyDescent="0.25">
      <c r="A2373" s="14">
        <v>35840</v>
      </c>
      <c r="B2373" s="3">
        <v>45</v>
      </c>
      <c r="C2373" s="4">
        <v>4.8600000000000003</v>
      </c>
      <c r="D2373" s="5">
        <v>-4.4000000000000004</v>
      </c>
      <c r="E2373" s="5">
        <v>-1.6</v>
      </c>
      <c r="F2373" s="5">
        <v>-5.6</v>
      </c>
      <c r="G2373" s="4">
        <v>92</v>
      </c>
      <c r="H2373" s="4">
        <v>79</v>
      </c>
      <c r="I2373" s="4">
        <v>2</v>
      </c>
      <c r="J2373" s="4">
        <v>5.0999999999999996</v>
      </c>
      <c r="K2373" s="4">
        <v>0</v>
      </c>
      <c r="L2373" s="4">
        <v>785</v>
      </c>
      <c r="M2373" s="7">
        <v>-1.8</v>
      </c>
      <c r="N2373" s="5">
        <v>-4.4000000000000004</v>
      </c>
      <c r="O2373" s="5">
        <v>-0.1</v>
      </c>
      <c r="P2373" s="5">
        <v>-999</v>
      </c>
      <c r="Q2373" s="5">
        <v>-999</v>
      </c>
      <c r="R2373">
        <v>0.43</v>
      </c>
      <c r="S2373" s="34">
        <f>ROUND((0.6105*(EXP((17.273*E2373)/(E2373+237.3))))*(100-H2373)/100,3)</f>
        <v>0.114</v>
      </c>
      <c r="T2373" s="6">
        <f>IF(V2373&lt;V2374,L2373,0)</f>
        <v>0</v>
      </c>
      <c r="U2373" s="6">
        <f>IF(T2373&gt;0,M2373,-999)</f>
        <v>-999</v>
      </c>
      <c r="V2373">
        <v>199802</v>
      </c>
      <c r="W2373">
        <v>1998</v>
      </c>
    </row>
    <row r="2374" spans="1:23" x14ac:dyDescent="0.25">
      <c r="A2374" s="14">
        <v>35841</v>
      </c>
      <c r="B2374" s="3">
        <v>46</v>
      </c>
      <c r="C2374" s="4">
        <v>1.46</v>
      </c>
      <c r="D2374" s="5">
        <v>-4.2</v>
      </c>
      <c r="E2374" s="5">
        <v>-0.4</v>
      </c>
      <c r="F2374" s="5">
        <v>-7.4</v>
      </c>
      <c r="G2374" s="4">
        <v>96</v>
      </c>
      <c r="H2374" s="4">
        <v>86.7</v>
      </c>
      <c r="I2374" s="4">
        <v>0.6</v>
      </c>
      <c r="J2374" s="4">
        <v>2.2000000000000002</v>
      </c>
      <c r="K2374" s="4">
        <v>1.8</v>
      </c>
      <c r="L2374" s="4">
        <v>801</v>
      </c>
      <c r="M2374" s="7">
        <v>-1.8</v>
      </c>
      <c r="N2374" s="5">
        <v>-4.2</v>
      </c>
      <c r="O2374" s="5">
        <v>-0.1</v>
      </c>
      <c r="P2374" s="5">
        <v>-999</v>
      </c>
      <c r="Q2374" s="5">
        <v>-999</v>
      </c>
      <c r="R2374">
        <v>0.51500000000000001</v>
      </c>
      <c r="S2374" s="34">
        <f>ROUND((0.6105*(EXP((17.273*E2374)/(E2374+237.3))))*(100-H2374)/100,3)</f>
        <v>7.9000000000000001E-2</v>
      </c>
      <c r="T2374" s="6">
        <f>IF(V2374&lt;V2375,L2374,0)</f>
        <v>0</v>
      </c>
      <c r="U2374" s="6">
        <f>IF(T2374&gt;0,M2374,-999)</f>
        <v>-999</v>
      </c>
      <c r="V2374">
        <v>199802</v>
      </c>
      <c r="W2374">
        <v>1998</v>
      </c>
    </row>
    <row r="2375" spans="1:23" x14ac:dyDescent="0.25">
      <c r="A2375" s="14">
        <v>35842</v>
      </c>
      <c r="B2375" s="3">
        <v>47</v>
      </c>
      <c r="C2375" s="4">
        <v>1.94</v>
      </c>
      <c r="D2375" s="5">
        <v>-4.5</v>
      </c>
      <c r="E2375" s="5">
        <v>-0.9</v>
      </c>
      <c r="F2375" s="5">
        <v>-6.9</v>
      </c>
      <c r="G2375" s="4">
        <v>91.7</v>
      </c>
      <c r="H2375" s="4">
        <v>70</v>
      </c>
      <c r="I2375" s="4">
        <v>1.9</v>
      </c>
      <c r="J2375" s="4">
        <v>5.0999999999999996</v>
      </c>
      <c r="K2375" s="4">
        <v>0</v>
      </c>
      <c r="L2375" s="4">
        <v>794</v>
      </c>
      <c r="M2375" s="7">
        <v>-2</v>
      </c>
      <c r="N2375" s="5">
        <v>-4.5</v>
      </c>
      <c r="O2375" s="5">
        <v>-0.1</v>
      </c>
      <c r="P2375" s="5">
        <v>-999</v>
      </c>
      <c r="Q2375" s="5">
        <v>-999</v>
      </c>
      <c r="R2375">
        <v>0.40100000000000002</v>
      </c>
      <c r="S2375" s="34">
        <f>ROUND((0.6105*(EXP((17.273*E2375)/(E2375+237.3))))*(100-H2375)/100,3)</f>
        <v>0.17100000000000001</v>
      </c>
      <c r="T2375" s="6">
        <f>IF(V2375&lt;V2376,L2375,0)</f>
        <v>0</v>
      </c>
      <c r="U2375" s="6">
        <f>IF(T2375&gt;0,M2375,-999)</f>
        <v>-999</v>
      </c>
      <c r="V2375">
        <v>199802</v>
      </c>
      <c r="W2375">
        <v>1998</v>
      </c>
    </row>
    <row r="2376" spans="1:23" x14ac:dyDescent="0.25">
      <c r="A2376" s="14">
        <v>35843</v>
      </c>
      <c r="B2376" s="3">
        <v>48</v>
      </c>
      <c r="C2376" s="4">
        <v>4.12</v>
      </c>
      <c r="D2376" s="5">
        <v>-4</v>
      </c>
      <c r="E2376" s="5">
        <v>-0.7</v>
      </c>
      <c r="F2376" s="5">
        <v>-5.5</v>
      </c>
      <c r="G2376" s="4">
        <v>88.5</v>
      </c>
      <c r="H2376" s="4">
        <v>73.900000000000006</v>
      </c>
      <c r="I2376" s="4">
        <v>2.1</v>
      </c>
      <c r="J2376" s="4">
        <v>4.5</v>
      </c>
      <c r="K2376" s="4">
        <v>0</v>
      </c>
      <c r="L2376" s="4">
        <v>786</v>
      </c>
      <c r="M2376" s="7">
        <v>-2.1</v>
      </c>
      <c r="N2376" s="5">
        <v>-4</v>
      </c>
      <c r="O2376" s="5">
        <v>-0.1</v>
      </c>
      <c r="P2376" s="5">
        <v>-999</v>
      </c>
      <c r="Q2376" s="5">
        <v>-999</v>
      </c>
      <c r="R2376">
        <v>0.43</v>
      </c>
      <c r="S2376" s="34">
        <f>ROUND((0.6105*(EXP((17.273*E2376)/(E2376+237.3))))*(100-H2376)/100,3)</f>
        <v>0.151</v>
      </c>
      <c r="T2376" s="6">
        <f>IF(V2376&lt;V2377,L2376,0)</f>
        <v>0</v>
      </c>
      <c r="U2376" s="6">
        <f>IF(T2376&gt;0,M2376,-999)</f>
        <v>-999</v>
      </c>
      <c r="V2376">
        <v>199802</v>
      </c>
      <c r="W2376">
        <v>1998</v>
      </c>
    </row>
    <row r="2377" spans="1:23" x14ac:dyDescent="0.25">
      <c r="A2377" s="14">
        <v>35844</v>
      </c>
      <c r="B2377" s="3">
        <v>49</v>
      </c>
      <c r="C2377" s="4">
        <v>4.67</v>
      </c>
      <c r="D2377" s="5">
        <v>-3.1</v>
      </c>
      <c r="E2377" s="5">
        <v>2.2999999999999998</v>
      </c>
      <c r="F2377" s="5">
        <v>-5.8</v>
      </c>
      <c r="G2377" s="4">
        <v>90.8</v>
      </c>
      <c r="H2377" s="4">
        <v>59.8</v>
      </c>
      <c r="I2377" s="4">
        <v>2.4</v>
      </c>
      <c r="J2377" s="4">
        <v>5.5</v>
      </c>
      <c r="K2377" s="4">
        <v>0</v>
      </c>
      <c r="L2377" s="4">
        <v>780</v>
      </c>
      <c r="M2377" s="7">
        <v>-2.1</v>
      </c>
      <c r="N2377" s="5">
        <v>-3.1</v>
      </c>
      <c r="O2377" s="5">
        <v>-0.1</v>
      </c>
      <c r="P2377" s="5">
        <v>-999</v>
      </c>
      <c r="Q2377" s="5">
        <v>-999</v>
      </c>
      <c r="R2377">
        <v>0.43</v>
      </c>
      <c r="S2377" s="34">
        <f>ROUND((0.6105*(EXP((17.273*E2377)/(E2377+237.3))))*(100-H2377)/100,3)</f>
        <v>0.28999999999999998</v>
      </c>
      <c r="T2377" s="6">
        <f>IF(V2377&lt;V2378,L2377,0)</f>
        <v>0</v>
      </c>
      <c r="U2377" s="6">
        <f>IF(T2377&gt;0,M2377,-999)</f>
        <v>-999</v>
      </c>
      <c r="V2377">
        <v>199802</v>
      </c>
      <c r="W2377">
        <v>1998</v>
      </c>
    </row>
    <row r="2378" spans="1:23" x14ac:dyDescent="0.25">
      <c r="A2378" s="14">
        <v>35845</v>
      </c>
      <c r="B2378" s="3">
        <v>50</v>
      </c>
      <c r="C2378" s="4">
        <v>3.95</v>
      </c>
      <c r="D2378" s="5">
        <v>-1.9</v>
      </c>
      <c r="E2378" s="5">
        <v>0.3</v>
      </c>
      <c r="F2378" s="5">
        <v>-3.1</v>
      </c>
      <c r="G2378" s="4">
        <v>95.8</v>
      </c>
      <c r="H2378" s="4">
        <v>84.4</v>
      </c>
      <c r="I2378" s="4">
        <v>2.2999999999999998</v>
      </c>
      <c r="J2378" s="4">
        <v>6.6</v>
      </c>
      <c r="K2378" s="4">
        <v>0</v>
      </c>
      <c r="L2378" s="4">
        <v>784</v>
      </c>
      <c r="M2378" s="7">
        <v>-1.7</v>
      </c>
      <c r="N2378" s="5">
        <v>-1.9</v>
      </c>
      <c r="O2378" s="5">
        <v>0</v>
      </c>
      <c r="P2378" s="5">
        <v>-999</v>
      </c>
      <c r="Q2378" s="5">
        <v>-999</v>
      </c>
      <c r="R2378">
        <v>0.52800000000000002</v>
      </c>
      <c r="S2378" s="34">
        <f>ROUND((0.6105*(EXP((17.273*E2378)/(E2378+237.3))))*(100-H2378)/100,3)</f>
        <v>9.7000000000000003E-2</v>
      </c>
      <c r="T2378" s="6">
        <f>IF(V2378&lt;V2379,L2378,0)</f>
        <v>0</v>
      </c>
      <c r="U2378" s="6">
        <f>IF(T2378&gt;0,M2378,-999)</f>
        <v>-999</v>
      </c>
      <c r="V2378">
        <v>199802</v>
      </c>
      <c r="W2378">
        <v>1998</v>
      </c>
    </row>
    <row r="2379" spans="1:23" x14ac:dyDescent="0.25">
      <c r="A2379" s="14">
        <v>35846</v>
      </c>
      <c r="B2379" s="3">
        <v>51</v>
      </c>
      <c r="C2379" s="4">
        <v>3.59</v>
      </c>
      <c r="D2379" s="5">
        <v>-2.1</v>
      </c>
      <c r="E2379" s="5">
        <v>0.2</v>
      </c>
      <c r="F2379" s="5">
        <v>-4.2</v>
      </c>
      <c r="G2379" s="4">
        <v>94.7</v>
      </c>
      <c r="H2379" s="4">
        <v>87</v>
      </c>
      <c r="I2379" s="4">
        <v>2.4</v>
      </c>
      <c r="J2379" s="4">
        <v>5.8</v>
      </c>
      <c r="K2379" s="4">
        <v>5.0999999999999996</v>
      </c>
      <c r="L2379" s="4">
        <v>835</v>
      </c>
      <c r="M2379" s="7">
        <v>-1.3</v>
      </c>
      <c r="N2379" s="5">
        <v>-2.1</v>
      </c>
      <c r="O2379" s="5">
        <v>-0.1</v>
      </c>
      <c r="P2379" s="5">
        <v>-999</v>
      </c>
      <c r="Q2379" s="5">
        <v>-999</v>
      </c>
      <c r="R2379">
        <v>0.54100000000000004</v>
      </c>
      <c r="S2379" s="34">
        <f>ROUND((0.6105*(EXP((17.273*E2379)/(E2379+237.3))))*(100-H2379)/100,3)</f>
        <v>8.1000000000000003E-2</v>
      </c>
      <c r="T2379" s="6">
        <f>IF(V2379&lt;V2380,L2379,0)</f>
        <v>0</v>
      </c>
      <c r="U2379" s="6">
        <f>IF(T2379&gt;0,M2379,-999)</f>
        <v>-999</v>
      </c>
      <c r="V2379">
        <v>199802</v>
      </c>
      <c r="W2379">
        <v>1998</v>
      </c>
    </row>
    <row r="2380" spans="1:23" x14ac:dyDescent="0.25">
      <c r="A2380" s="14">
        <v>35847</v>
      </c>
      <c r="B2380" s="3">
        <v>52</v>
      </c>
      <c r="C2380" s="4">
        <v>5.71</v>
      </c>
      <c r="D2380" s="5">
        <v>-3.3</v>
      </c>
      <c r="E2380" s="5">
        <v>0</v>
      </c>
      <c r="F2380" s="5">
        <v>-6.1</v>
      </c>
      <c r="G2380" s="4">
        <v>94.4</v>
      </c>
      <c r="H2380" s="4">
        <v>80.5</v>
      </c>
      <c r="I2380" s="4">
        <v>1.8</v>
      </c>
      <c r="J2380" s="4">
        <v>4.7</v>
      </c>
      <c r="K2380" s="4">
        <v>2.2000000000000002</v>
      </c>
      <c r="L2380" s="4">
        <v>843</v>
      </c>
      <c r="M2380" s="7">
        <v>-1.1000000000000001</v>
      </c>
      <c r="N2380" s="5">
        <v>-3.3</v>
      </c>
      <c r="O2380" s="5">
        <v>0</v>
      </c>
      <c r="P2380" s="5">
        <v>-999</v>
      </c>
      <c r="Q2380" s="5">
        <v>-999</v>
      </c>
      <c r="R2380">
        <v>0.49099999999999999</v>
      </c>
      <c r="S2380" s="34">
        <f>ROUND((0.6105*(EXP((17.273*E2380)/(E2380+237.3))))*(100-H2380)/100,3)</f>
        <v>0.11899999999999999</v>
      </c>
      <c r="T2380" s="6">
        <f>IF(V2380&lt;V2381,L2380,0)</f>
        <v>0</v>
      </c>
      <c r="U2380" s="6">
        <f>IF(T2380&gt;0,M2380,-999)</f>
        <v>-999</v>
      </c>
      <c r="V2380">
        <v>199802</v>
      </c>
      <c r="W2380">
        <v>1998</v>
      </c>
    </row>
    <row r="2381" spans="1:23" x14ac:dyDescent="0.25">
      <c r="A2381" s="14">
        <v>35848</v>
      </c>
      <c r="B2381" s="3">
        <v>53</v>
      </c>
      <c r="C2381" s="4">
        <v>10.59</v>
      </c>
      <c r="D2381" s="5">
        <v>-4.7</v>
      </c>
      <c r="E2381" s="5">
        <v>2.8</v>
      </c>
      <c r="F2381" s="5">
        <v>-9</v>
      </c>
      <c r="G2381" s="4">
        <v>84.3</v>
      </c>
      <c r="H2381" s="4">
        <v>38.299999999999997</v>
      </c>
      <c r="I2381" s="4">
        <v>0.8</v>
      </c>
      <c r="J2381" s="4">
        <v>3.4</v>
      </c>
      <c r="K2381" s="4">
        <v>2.2000000000000002</v>
      </c>
      <c r="L2381" s="4">
        <v>853</v>
      </c>
      <c r="M2381" s="7">
        <v>-1.3</v>
      </c>
      <c r="N2381" s="5">
        <v>-4.7</v>
      </c>
      <c r="O2381" s="5">
        <v>0</v>
      </c>
      <c r="P2381" s="5">
        <v>-999</v>
      </c>
      <c r="Q2381" s="5">
        <v>-999</v>
      </c>
      <c r="R2381">
        <v>0.28699999999999998</v>
      </c>
      <c r="S2381" s="34">
        <f>ROUND((0.6105*(EXP((17.273*E2381)/(E2381+237.3))))*(100-H2381)/100,3)</f>
        <v>0.46100000000000002</v>
      </c>
      <c r="T2381" s="6">
        <f>IF(V2381&lt;V2382,L2381,0)</f>
        <v>0</v>
      </c>
      <c r="U2381" s="6">
        <f>IF(T2381&gt;0,M2381,-999)</f>
        <v>-999</v>
      </c>
      <c r="V2381">
        <v>199802</v>
      </c>
      <c r="W2381">
        <v>1998</v>
      </c>
    </row>
    <row r="2382" spans="1:23" x14ac:dyDescent="0.25">
      <c r="A2382" s="14">
        <v>35849</v>
      </c>
      <c r="B2382" s="3">
        <v>54</v>
      </c>
      <c r="C2382" s="4">
        <v>2.96</v>
      </c>
      <c r="D2382" s="5">
        <v>-7.6</v>
      </c>
      <c r="E2382" s="5">
        <v>-1</v>
      </c>
      <c r="F2382" s="5">
        <v>-12</v>
      </c>
      <c r="G2382" s="4">
        <v>89.2</v>
      </c>
      <c r="H2382" s="4">
        <v>64.3</v>
      </c>
      <c r="I2382" s="4">
        <v>0.7</v>
      </c>
      <c r="J2382" s="4">
        <v>2.4</v>
      </c>
      <c r="K2382" s="4">
        <v>3.3</v>
      </c>
      <c r="L2382" s="4">
        <v>882</v>
      </c>
      <c r="M2382" s="7">
        <v>-1.6</v>
      </c>
      <c r="N2382" s="5">
        <v>-7.6</v>
      </c>
      <c r="O2382" s="5">
        <v>0</v>
      </c>
      <c r="P2382" s="5">
        <v>-999</v>
      </c>
      <c r="Q2382" s="5">
        <v>-999</v>
      </c>
      <c r="R2382">
        <v>0.36499999999999999</v>
      </c>
      <c r="S2382" s="34">
        <f>ROUND((0.6105*(EXP((17.273*E2382)/(E2382+237.3))))*(100-H2382)/100,3)</f>
        <v>0.20300000000000001</v>
      </c>
      <c r="T2382" s="6">
        <f>IF(V2382&lt;V2383,L2382,0)</f>
        <v>0</v>
      </c>
      <c r="U2382" s="6">
        <f>IF(T2382&gt;0,M2382,-999)</f>
        <v>-999</v>
      </c>
      <c r="V2382">
        <v>199802</v>
      </c>
      <c r="W2382">
        <v>1998</v>
      </c>
    </row>
    <row r="2383" spans="1:23" x14ac:dyDescent="0.25">
      <c r="A2383" s="14">
        <v>35850</v>
      </c>
      <c r="B2383" s="3">
        <v>55</v>
      </c>
      <c r="C2383" s="4">
        <v>9.64</v>
      </c>
      <c r="D2383" s="5">
        <v>-7.3</v>
      </c>
      <c r="E2383" s="5">
        <v>0.4</v>
      </c>
      <c r="F2383" s="5">
        <v>-12.6</v>
      </c>
      <c r="G2383" s="4">
        <v>80.900000000000006</v>
      </c>
      <c r="H2383" s="4">
        <v>39.299999999999997</v>
      </c>
      <c r="I2383" s="4">
        <v>0.8</v>
      </c>
      <c r="J2383" s="4">
        <v>2.4</v>
      </c>
      <c r="K2383" s="4">
        <v>0</v>
      </c>
      <c r="L2383" s="4">
        <v>860</v>
      </c>
      <c r="M2383" s="7">
        <v>-2</v>
      </c>
      <c r="N2383" s="5">
        <v>-7.3</v>
      </c>
      <c r="O2383" s="5">
        <v>0</v>
      </c>
      <c r="P2383" s="5">
        <v>-999</v>
      </c>
      <c r="Q2383" s="5">
        <v>-999</v>
      </c>
      <c r="R2383">
        <v>0.246</v>
      </c>
      <c r="S2383" s="34">
        <f>ROUND((0.6105*(EXP((17.273*E2383)/(E2383+237.3))))*(100-H2383)/100,3)</f>
        <v>0.38200000000000001</v>
      </c>
      <c r="T2383" s="6">
        <f>IF(V2383&lt;V2384,L2383,0)</f>
        <v>0</v>
      </c>
      <c r="U2383" s="6">
        <f>IF(T2383&gt;0,M2383,-999)</f>
        <v>-999</v>
      </c>
      <c r="V2383">
        <v>199802</v>
      </c>
      <c r="W2383">
        <v>1998</v>
      </c>
    </row>
    <row r="2384" spans="1:23" x14ac:dyDescent="0.25">
      <c r="A2384" s="14">
        <v>35851</v>
      </c>
      <c r="B2384" s="3">
        <v>56</v>
      </c>
      <c r="C2384" s="4">
        <v>5.9</v>
      </c>
      <c r="D2384" s="5">
        <v>-7.9</v>
      </c>
      <c r="E2384" s="5">
        <v>-1.4</v>
      </c>
      <c r="F2384" s="5">
        <v>-11.5</v>
      </c>
      <c r="G2384" s="4">
        <v>88.2</v>
      </c>
      <c r="H2384" s="4">
        <v>58.4</v>
      </c>
      <c r="I2384" s="4">
        <v>0.7</v>
      </c>
      <c r="J2384" s="4">
        <v>2.4</v>
      </c>
      <c r="K2384" s="4">
        <v>1.4</v>
      </c>
      <c r="L2384" s="4">
        <v>873</v>
      </c>
      <c r="M2384" s="7">
        <v>-2.5</v>
      </c>
      <c r="N2384" s="5">
        <v>-7.9</v>
      </c>
      <c r="O2384" s="5">
        <v>0</v>
      </c>
      <c r="P2384" s="5">
        <v>-999</v>
      </c>
      <c r="Q2384" s="5">
        <v>-999</v>
      </c>
      <c r="R2384">
        <v>0.32100000000000001</v>
      </c>
      <c r="S2384" s="34">
        <f>ROUND((0.6105*(EXP((17.273*E2384)/(E2384+237.3))))*(100-H2384)/100,3)</f>
        <v>0.22900000000000001</v>
      </c>
      <c r="T2384" s="6">
        <f>IF(V2384&lt;V2385,L2384,0)</f>
        <v>0</v>
      </c>
      <c r="U2384" s="6">
        <f>IF(T2384&gt;0,M2384,-999)</f>
        <v>-999</v>
      </c>
      <c r="V2384">
        <v>199802</v>
      </c>
      <c r="W2384">
        <v>1998</v>
      </c>
    </row>
    <row r="2385" spans="1:23" x14ac:dyDescent="0.25">
      <c r="A2385" s="14">
        <v>35852</v>
      </c>
      <c r="B2385" s="3">
        <v>57</v>
      </c>
      <c r="C2385" s="4">
        <v>2.17</v>
      </c>
      <c r="D2385" s="5">
        <v>-8.1999999999999993</v>
      </c>
      <c r="E2385" s="5">
        <v>-4.9000000000000004</v>
      </c>
      <c r="F2385" s="5">
        <v>-12.6</v>
      </c>
      <c r="G2385" s="4">
        <v>90.9</v>
      </c>
      <c r="H2385" s="4">
        <v>73.8</v>
      </c>
      <c r="I2385" s="4">
        <v>0.6</v>
      </c>
      <c r="J2385" s="4">
        <v>1.7</v>
      </c>
      <c r="K2385" s="4">
        <v>0</v>
      </c>
      <c r="L2385" s="4">
        <v>860</v>
      </c>
      <c r="M2385" s="7">
        <v>-2.7</v>
      </c>
      <c r="N2385" s="5">
        <v>-8.1999999999999993</v>
      </c>
      <c r="O2385" s="5">
        <v>-0.1</v>
      </c>
      <c r="P2385" s="5">
        <v>-999</v>
      </c>
      <c r="Q2385" s="5">
        <v>-999</v>
      </c>
      <c r="R2385">
        <v>0.312</v>
      </c>
      <c r="S2385" s="34">
        <f>ROUND((0.6105*(EXP((17.273*E2385)/(E2385+237.3))))*(100-H2385)/100,3)</f>
        <v>0.111</v>
      </c>
      <c r="T2385" s="6">
        <f>IF(V2385&lt;V2386,L2385,0)</f>
        <v>0</v>
      </c>
      <c r="U2385" s="6">
        <f>IF(T2385&gt;0,M2385,-999)</f>
        <v>-999</v>
      </c>
      <c r="V2385">
        <v>199802</v>
      </c>
      <c r="W2385">
        <v>1998</v>
      </c>
    </row>
    <row r="2386" spans="1:23" x14ac:dyDescent="0.25">
      <c r="A2386" s="14">
        <v>35853</v>
      </c>
      <c r="B2386" s="3">
        <v>58</v>
      </c>
      <c r="C2386" s="4">
        <v>9.3699999999999992</v>
      </c>
      <c r="D2386" s="5">
        <v>-8.4</v>
      </c>
      <c r="E2386" s="5">
        <v>0.6</v>
      </c>
      <c r="F2386" s="5">
        <v>-13.9</v>
      </c>
      <c r="G2386" s="4">
        <v>79</v>
      </c>
      <c r="H2386" s="4">
        <v>33.700000000000003</v>
      </c>
      <c r="I2386" s="4">
        <v>0.8</v>
      </c>
      <c r="J2386" s="4">
        <v>2.7</v>
      </c>
      <c r="K2386" s="4">
        <v>0</v>
      </c>
      <c r="L2386" s="4">
        <v>865</v>
      </c>
      <c r="M2386" s="7">
        <v>-2.7</v>
      </c>
      <c r="N2386" s="5">
        <v>-8.4</v>
      </c>
      <c r="O2386" s="5">
        <v>0</v>
      </c>
      <c r="P2386" s="5">
        <v>-999</v>
      </c>
      <c r="Q2386" s="5">
        <v>-999</v>
      </c>
      <c r="R2386">
        <v>0.214</v>
      </c>
      <c r="S2386" s="34">
        <f>ROUND((0.6105*(EXP((17.273*E2386)/(E2386+237.3))))*(100-H2386)/100,3)</f>
        <v>0.42299999999999999</v>
      </c>
      <c r="T2386" s="6">
        <f>IF(V2386&lt;V2387,L2386,0)</f>
        <v>0</v>
      </c>
      <c r="U2386" s="6">
        <f>IF(T2386&gt;0,M2386,-999)</f>
        <v>-999</v>
      </c>
      <c r="V2386">
        <v>199802</v>
      </c>
      <c r="W2386">
        <v>1998</v>
      </c>
    </row>
    <row r="2387" spans="1:23" x14ac:dyDescent="0.25">
      <c r="A2387" s="14">
        <v>35854</v>
      </c>
      <c r="B2387" s="3">
        <v>59</v>
      </c>
      <c r="C2387" s="4">
        <v>6.55</v>
      </c>
      <c r="D2387" s="5">
        <v>-7.1</v>
      </c>
      <c r="E2387" s="5">
        <v>-3.6</v>
      </c>
      <c r="F2387" s="5">
        <v>-10.3</v>
      </c>
      <c r="G2387" s="4">
        <v>90</v>
      </c>
      <c r="H2387" s="4">
        <v>76.400000000000006</v>
      </c>
      <c r="I2387" s="4">
        <v>1.8</v>
      </c>
      <c r="J2387" s="4">
        <v>4.0999999999999996</v>
      </c>
      <c r="K2387" s="4">
        <v>0</v>
      </c>
      <c r="L2387" s="4">
        <v>863</v>
      </c>
      <c r="M2387" s="7">
        <v>-2.9</v>
      </c>
      <c r="N2387" s="5">
        <v>-7.1</v>
      </c>
      <c r="O2387" s="5">
        <v>-0.1</v>
      </c>
      <c r="P2387" s="5">
        <v>-999</v>
      </c>
      <c r="Q2387" s="5">
        <v>-999</v>
      </c>
      <c r="R2387">
        <v>0.35699999999999998</v>
      </c>
      <c r="S2387" s="34">
        <f>ROUND((0.6105*(EXP((17.273*E2387)/(E2387+237.3))))*(100-H2387)/100,3)</f>
        <v>0.11</v>
      </c>
      <c r="T2387" s="6">
        <f>IF(V2387&lt;V2388,L2387,0)</f>
        <v>863</v>
      </c>
      <c r="U2387" s="6">
        <f>IF(T2387&gt;0,M2387,-999)</f>
        <v>-2.9</v>
      </c>
      <c r="V2387">
        <v>199802</v>
      </c>
      <c r="W2387">
        <v>1998</v>
      </c>
    </row>
    <row r="2388" spans="1:23" x14ac:dyDescent="0.25">
      <c r="A2388" s="14">
        <v>35855</v>
      </c>
      <c r="B2388" s="3">
        <v>60</v>
      </c>
      <c r="C2388" s="4">
        <v>4.1399999999999997</v>
      </c>
      <c r="D2388" s="5">
        <v>-3.9</v>
      </c>
      <c r="E2388" s="5">
        <v>-0.8</v>
      </c>
      <c r="F2388" s="5">
        <v>-6.9</v>
      </c>
      <c r="G2388" s="4">
        <v>94.5</v>
      </c>
      <c r="H2388" s="4">
        <v>85.1</v>
      </c>
      <c r="I2388" s="4">
        <v>1.2</v>
      </c>
      <c r="J2388" s="4">
        <v>3.4</v>
      </c>
      <c r="K2388" s="4">
        <v>5.5</v>
      </c>
      <c r="L2388" s="4">
        <v>905</v>
      </c>
      <c r="M2388" s="7">
        <v>-2.7</v>
      </c>
      <c r="N2388" s="5">
        <v>-3.9</v>
      </c>
      <c r="O2388" s="5">
        <v>-0.1</v>
      </c>
      <c r="P2388" s="5">
        <v>-999</v>
      </c>
      <c r="Q2388" s="5">
        <v>-999</v>
      </c>
      <c r="R2388">
        <v>0.49</v>
      </c>
      <c r="S2388" s="34">
        <f>ROUND((0.6105*(EXP((17.273*E2388)/(E2388+237.3))))*(100-H2388)/100,3)</f>
        <v>8.5999999999999993E-2</v>
      </c>
      <c r="T2388" s="6">
        <f>IF(V2388&lt;V2389,L2388,0)</f>
        <v>0</v>
      </c>
      <c r="U2388" s="6">
        <f>IF(T2388&gt;0,M2388,-999)</f>
        <v>-999</v>
      </c>
      <c r="V2388">
        <v>199803</v>
      </c>
      <c r="W2388">
        <v>1998</v>
      </c>
    </row>
    <row r="2389" spans="1:23" x14ac:dyDescent="0.25">
      <c r="A2389" s="14">
        <v>35856</v>
      </c>
      <c r="B2389" s="3">
        <v>61</v>
      </c>
      <c r="C2389" s="4">
        <v>3.38</v>
      </c>
      <c r="D2389" s="5">
        <v>-3.1</v>
      </c>
      <c r="E2389" s="5">
        <v>-0.5</v>
      </c>
      <c r="F2389" s="5">
        <v>-5.9</v>
      </c>
      <c r="G2389" s="4">
        <v>97.9</v>
      </c>
      <c r="H2389" s="4">
        <v>94.9</v>
      </c>
      <c r="I2389" s="4">
        <v>1.9</v>
      </c>
      <c r="J2389" s="4">
        <v>6.2</v>
      </c>
      <c r="K2389" s="4">
        <v>16.2</v>
      </c>
      <c r="L2389" s="4">
        <v>1055</v>
      </c>
      <c r="M2389" s="7">
        <v>-2.2999999999999998</v>
      </c>
      <c r="N2389" s="5">
        <v>-3.1</v>
      </c>
      <c r="O2389" s="5">
        <v>-0.1</v>
      </c>
      <c r="P2389" s="5">
        <v>-999</v>
      </c>
      <c r="Q2389" s="5">
        <v>-999</v>
      </c>
      <c r="R2389">
        <v>0.55700000000000005</v>
      </c>
      <c r="S2389" s="34">
        <f>ROUND((0.6105*(EXP((17.273*E2389)/(E2389+237.3))))*(100-H2389)/100,3)</f>
        <v>0.03</v>
      </c>
      <c r="T2389" s="6">
        <f>IF(V2389&lt;V2390,L2389,0)</f>
        <v>0</v>
      </c>
      <c r="U2389" s="6">
        <f>IF(T2389&gt;0,M2389,-999)</f>
        <v>-999</v>
      </c>
      <c r="V2389">
        <v>199803</v>
      </c>
      <c r="W2389">
        <v>1998</v>
      </c>
    </row>
    <row r="2390" spans="1:23" x14ac:dyDescent="0.25">
      <c r="A2390" s="14">
        <v>35857</v>
      </c>
      <c r="B2390" s="3">
        <v>62</v>
      </c>
      <c r="C2390" s="4">
        <v>1.01</v>
      </c>
      <c r="D2390" s="5">
        <v>-6.1</v>
      </c>
      <c r="E2390" s="5">
        <v>-3.6</v>
      </c>
      <c r="F2390" s="5">
        <v>-7.8</v>
      </c>
      <c r="G2390" s="4">
        <v>96.5</v>
      </c>
      <c r="H2390" s="4">
        <v>95.7</v>
      </c>
      <c r="I2390" s="4">
        <v>0.5</v>
      </c>
      <c r="J2390" s="4">
        <v>1.8</v>
      </c>
      <c r="K2390" s="4">
        <v>3.8</v>
      </c>
      <c r="L2390" s="4">
        <v>1060</v>
      </c>
      <c r="M2390" s="7">
        <v>-1.9</v>
      </c>
      <c r="N2390" s="5">
        <v>-6.1</v>
      </c>
      <c r="O2390" s="5">
        <v>-0.1</v>
      </c>
      <c r="P2390" s="5">
        <v>-999</v>
      </c>
      <c r="Q2390" s="5">
        <v>-999</v>
      </c>
      <c r="R2390">
        <v>0.44800000000000001</v>
      </c>
      <c r="S2390" s="34">
        <f>ROUND((0.6105*(EXP((17.273*E2390)/(E2390+237.3))))*(100-H2390)/100,3)</f>
        <v>0.02</v>
      </c>
      <c r="T2390" s="6">
        <f>IF(V2390&lt;V2391,L2390,0)</f>
        <v>0</v>
      </c>
      <c r="U2390" s="6">
        <f>IF(T2390&gt;0,M2390,-999)</f>
        <v>-999</v>
      </c>
      <c r="V2390">
        <v>199803</v>
      </c>
      <c r="W2390">
        <v>1998</v>
      </c>
    </row>
    <row r="2391" spans="1:23" x14ac:dyDescent="0.25">
      <c r="A2391" s="14">
        <v>35858</v>
      </c>
      <c r="B2391" s="3">
        <v>63</v>
      </c>
      <c r="C2391" s="4">
        <v>1.33</v>
      </c>
      <c r="D2391" s="5">
        <v>-7.7</v>
      </c>
      <c r="E2391" s="5">
        <v>-4.4000000000000004</v>
      </c>
      <c r="F2391" s="5">
        <v>-11.1</v>
      </c>
      <c r="G2391" s="4">
        <v>94.8</v>
      </c>
      <c r="H2391" s="4">
        <v>91.6</v>
      </c>
      <c r="I2391" s="4">
        <v>0.4</v>
      </c>
      <c r="J2391" s="4">
        <v>1.5</v>
      </c>
      <c r="K2391" s="4">
        <v>0</v>
      </c>
      <c r="L2391" s="4">
        <v>1048</v>
      </c>
      <c r="M2391" s="7">
        <v>-1.8</v>
      </c>
      <c r="N2391" s="5">
        <v>-7.7</v>
      </c>
      <c r="O2391" s="5">
        <v>-0.1</v>
      </c>
      <c r="P2391" s="5">
        <v>-999</v>
      </c>
      <c r="Q2391" s="5">
        <v>-999</v>
      </c>
      <c r="R2391">
        <v>0.40300000000000002</v>
      </c>
      <c r="S2391" s="34">
        <f>ROUND((0.6105*(EXP((17.273*E2391)/(E2391+237.3))))*(100-H2391)/100,3)</f>
        <v>3.6999999999999998E-2</v>
      </c>
      <c r="T2391" s="6">
        <f>IF(V2391&lt;V2392,L2391,0)</f>
        <v>0</v>
      </c>
      <c r="U2391" s="6">
        <f>IF(T2391&gt;0,M2391,-999)</f>
        <v>-999</v>
      </c>
      <c r="V2391">
        <v>199803</v>
      </c>
      <c r="W2391">
        <v>1998</v>
      </c>
    </row>
    <row r="2392" spans="1:23" x14ac:dyDescent="0.25">
      <c r="A2392" s="14">
        <v>35859</v>
      </c>
      <c r="B2392" s="3">
        <v>64</v>
      </c>
      <c r="C2392" s="4">
        <v>1.19</v>
      </c>
      <c r="D2392" s="5">
        <v>-9.4</v>
      </c>
      <c r="E2392" s="5">
        <v>-5.4</v>
      </c>
      <c r="F2392" s="5">
        <v>-12.8</v>
      </c>
      <c r="G2392" s="4">
        <v>93.6</v>
      </c>
      <c r="H2392" s="4">
        <v>88.5</v>
      </c>
      <c r="I2392" s="4">
        <v>0.5</v>
      </c>
      <c r="J2392" s="4">
        <v>1.4</v>
      </c>
      <c r="K2392" s="4">
        <v>0</v>
      </c>
      <c r="L2392" s="4">
        <v>1024</v>
      </c>
      <c r="M2392" s="7">
        <v>-1.7</v>
      </c>
      <c r="N2392" s="5">
        <v>-9.4</v>
      </c>
      <c r="O2392" s="5">
        <v>-0.1</v>
      </c>
      <c r="P2392" s="5">
        <v>-999</v>
      </c>
      <c r="Q2392" s="5">
        <v>-999</v>
      </c>
      <c r="R2392">
        <v>0.36</v>
      </c>
      <c r="S2392" s="34">
        <f>ROUND((0.6105*(EXP((17.273*E2392)/(E2392+237.3))))*(100-H2392)/100,3)</f>
        <v>4.7E-2</v>
      </c>
      <c r="T2392" s="6">
        <f>IF(V2392&lt;V2393,L2392,0)</f>
        <v>0</v>
      </c>
      <c r="U2392" s="6">
        <f>IF(T2392&gt;0,M2392,-999)</f>
        <v>-999</v>
      </c>
      <c r="V2392">
        <v>199803</v>
      </c>
      <c r="W2392">
        <v>1998</v>
      </c>
    </row>
    <row r="2393" spans="1:23" x14ac:dyDescent="0.25">
      <c r="A2393" s="14">
        <v>35860</v>
      </c>
      <c r="B2393" s="3">
        <v>65</v>
      </c>
      <c r="C2393" s="4">
        <v>1.1399999999999999</v>
      </c>
      <c r="D2393" s="5">
        <v>-8.8000000000000007</v>
      </c>
      <c r="E2393" s="5">
        <v>-5</v>
      </c>
      <c r="F2393" s="5">
        <v>-11.6</v>
      </c>
      <c r="G2393" s="4">
        <v>92.4</v>
      </c>
      <c r="H2393" s="4">
        <v>80.2</v>
      </c>
      <c r="I2393" s="4">
        <v>0.4</v>
      </c>
      <c r="J2393" s="4">
        <v>1.8</v>
      </c>
      <c r="K2393" s="4">
        <v>0</v>
      </c>
      <c r="L2393" s="4">
        <v>1005</v>
      </c>
      <c r="M2393" s="7">
        <v>-1.9</v>
      </c>
      <c r="N2393" s="5">
        <v>-8.8000000000000007</v>
      </c>
      <c r="O2393" s="5">
        <v>-0.1</v>
      </c>
      <c r="P2393" s="5">
        <v>-999</v>
      </c>
      <c r="Q2393" s="5">
        <v>-999</v>
      </c>
      <c r="R2393">
        <v>0.33900000000000002</v>
      </c>
      <c r="S2393" s="34">
        <f>ROUND((0.6105*(EXP((17.273*E2393)/(E2393+237.3))))*(100-H2393)/100,3)</f>
        <v>8.3000000000000004E-2</v>
      </c>
      <c r="T2393" s="6">
        <f>IF(V2393&lt;V2394,L2393,0)</f>
        <v>0</v>
      </c>
      <c r="U2393" s="6">
        <f>IF(T2393&gt;0,M2393,-999)</f>
        <v>-999</v>
      </c>
      <c r="V2393">
        <v>199803</v>
      </c>
      <c r="W2393">
        <v>1998</v>
      </c>
    </row>
    <row r="2394" spans="1:23" x14ac:dyDescent="0.25">
      <c r="A2394" s="14">
        <v>35861</v>
      </c>
      <c r="B2394" s="3">
        <v>66</v>
      </c>
      <c r="C2394" s="4">
        <v>1.94</v>
      </c>
      <c r="D2394" s="5">
        <v>-7.5</v>
      </c>
      <c r="E2394" s="5">
        <v>-3.4</v>
      </c>
      <c r="F2394" s="5">
        <v>-12.8</v>
      </c>
      <c r="G2394" s="4">
        <v>90.2</v>
      </c>
      <c r="H2394" s="4">
        <v>73.7</v>
      </c>
      <c r="I2394" s="4">
        <v>1</v>
      </c>
      <c r="J2394" s="4">
        <v>2.8</v>
      </c>
      <c r="K2394" s="4">
        <v>0</v>
      </c>
      <c r="L2394" s="4">
        <v>1000</v>
      </c>
      <c r="M2394" s="7">
        <v>-2</v>
      </c>
      <c r="N2394" s="5">
        <v>-7.5</v>
      </c>
      <c r="O2394" s="5">
        <v>0</v>
      </c>
      <c r="P2394" s="5">
        <v>-999</v>
      </c>
      <c r="Q2394" s="5">
        <v>-999</v>
      </c>
      <c r="R2394">
        <v>0.35</v>
      </c>
      <c r="S2394" s="34">
        <f>ROUND((0.6105*(EXP((17.273*E2394)/(E2394+237.3))))*(100-H2394)/100,3)</f>
        <v>0.125</v>
      </c>
      <c r="T2394" s="6">
        <f>IF(V2394&lt;V2395,L2394,0)</f>
        <v>0</v>
      </c>
      <c r="U2394" s="6">
        <f>IF(T2394&gt;0,M2394,-999)</f>
        <v>-999</v>
      </c>
      <c r="V2394">
        <v>199803</v>
      </c>
      <c r="W2394">
        <v>1998</v>
      </c>
    </row>
    <row r="2395" spans="1:23" x14ac:dyDescent="0.25">
      <c r="A2395" s="14">
        <v>35862</v>
      </c>
      <c r="B2395" s="3">
        <v>67</v>
      </c>
      <c r="C2395" s="4">
        <v>2.04</v>
      </c>
      <c r="D2395" s="5">
        <v>-6</v>
      </c>
      <c r="E2395" s="5">
        <v>-2.2999999999999998</v>
      </c>
      <c r="F2395" s="5">
        <v>-8.4</v>
      </c>
      <c r="G2395" s="4">
        <v>91.4</v>
      </c>
      <c r="H2395" s="4">
        <v>77.599999999999994</v>
      </c>
      <c r="I2395" s="4">
        <v>1</v>
      </c>
      <c r="J2395" s="4">
        <v>2.7</v>
      </c>
      <c r="K2395" s="4">
        <v>1.4</v>
      </c>
      <c r="L2395" s="4">
        <v>998</v>
      </c>
      <c r="M2395" s="7">
        <v>-1.9</v>
      </c>
      <c r="N2395" s="5">
        <v>-6</v>
      </c>
      <c r="O2395" s="5">
        <v>0</v>
      </c>
      <c r="P2395" s="5">
        <v>-999</v>
      </c>
      <c r="Q2395" s="5">
        <v>-999</v>
      </c>
      <c r="R2395">
        <v>0.39900000000000002</v>
      </c>
      <c r="S2395" s="34">
        <f>ROUND((0.6105*(EXP((17.273*E2395)/(E2395+237.3))))*(100-H2395)/100,3)</f>
        <v>0.115</v>
      </c>
      <c r="T2395" s="6">
        <f>IF(V2395&lt;V2396,L2395,0)</f>
        <v>0</v>
      </c>
      <c r="U2395" s="6">
        <f>IF(T2395&gt;0,M2395,-999)</f>
        <v>-999</v>
      </c>
      <c r="V2395">
        <v>199803</v>
      </c>
      <c r="W2395">
        <v>1998</v>
      </c>
    </row>
    <row r="2396" spans="1:23" x14ac:dyDescent="0.25">
      <c r="A2396" s="14">
        <v>35863</v>
      </c>
      <c r="B2396" s="3">
        <v>68</v>
      </c>
      <c r="C2396" s="4">
        <v>1.71</v>
      </c>
      <c r="D2396" s="5">
        <v>-4.9000000000000004</v>
      </c>
      <c r="E2396" s="5">
        <v>0</v>
      </c>
      <c r="F2396" s="5">
        <v>-8.3000000000000007</v>
      </c>
      <c r="G2396" s="4">
        <v>94.1</v>
      </c>
      <c r="H2396" s="4">
        <v>83</v>
      </c>
      <c r="I2396" s="4">
        <v>1.1000000000000001</v>
      </c>
      <c r="J2396" s="4">
        <v>3.9</v>
      </c>
      <c r="K2396" s="4">
        <v>2.1</v>
      </c>
      <c r="L2396" s="4">
        <v>1015</v>
      </c>
      <c r="M2396" s="7">
        <v>-1.9</v>
      </c>
      <c r="N2396" s="5">
        <v>-4.9000000000000004</v>
      </c>
      <c r="O2396" s="5">
        <v>-0.1</v>
      </c>
      <c r="P2396" s="5">
        <v>-999</v>
      </c>
      <c r="Q2396" s="5">
        <v>-999</v>
      </c>
      <c r="R2396">
        <v>0.505</v>
      </c>
      <c r="S2396" s="34">
        <f>ROUND((0.6105*(EXP((17.273*E2396)/(E2396+237.3))))*(100-H2396)/100,3)</f>
        <v>0.104</v>
      </c>
      <c r="T2396" s="6">
        <f>IF(V2396&lt;V2397,L2396,0)</f>
        <v>0</v>
      </c>
      <c r="U2396" s="6">
        <f>IF(T2396&gt;0,M2396,-999)</f>
        <v>-999</v>
      </c>
      <c r="V2396">
        <v>199803</v>
      </c>
      <c r="W2396">
        <v>1998</v>
      </c>
    </row>
    <row r="2397" spans="1:23" x14ac:dyDescent="0.25">
      <c r="A2397" s="14">
        <v>35864</v>
      </c>
      <c r="B2397" s="3">
        <v>69</v>
      </c>
      <c r="C2397" s="4">
        <v>6.03</v>
      </c>
      <c r="D2397" s="5">
        <v>-3.8</v>
      </c>
      <c r="E2397" s="5">
        <v>2</v>
      </c>
      <c r="F2397" s="5">
        <v>-9.1999999999999993</v>
      </c>
      <c r="G2397" s="4">
        <v>90.9</v>
      </c>
      <c r="H2397" s="4">
        <v>64.3</v>
      </c>
      <c r="I2397" s="4">
        <v>1.3</v>
      </c>
      <c r="J2397" s="4">
        <v>3.2</v>
      </c>
      <c r="K2397" s="4">
        <v>0</v>
      </c>
      <c r="L2397" s="4">
        <v>1003</v>
      </c>
      <c r="M2397" s="7">
        <v>-1.8</v>
      </c>
      <c r="N2397" s="5">
        <v>-3.8</v>
      </c>
      <c r="O2397" s="5">
        <v>0</v>
      </c>
      <c r="P2397" s="5">
        <v>-999</v>
      </c>
      <c r="Q2397" s="5">
        <v>-999</v>
      </c>
      <c r="R2397">
        <v>0.45300000000000001</v>
      </c>
      <c r="S2397" s="34">
        <f>ROUND((0.6105*(EXP((17.273*E2397)/(E2397+237.3))))*(100-H2397)/100,3)</f>
        <v>0.252</v>
      </c>
      <c r="T2397" s="6">
        <f>IF(V2397&lt;V2398,L2397,0)</f>
        <v>0</v>
      </c>
      <c r="U2397" s="6">
        <f>IF(T2397&gt;0,M2397,-999)</f>
        <v>-999</v>
      </c>
      <c r="V2397">
        <v>199803</v>
      </c>
      <c r="W2397">
        <v>1998</v>
      </c>
    </row>
    <row r="2398" spans="1:23" x14ac:dyDescent="0.25">
      <c r="A2398" s="14">
        <v>35865</v>
      </c>
      <c r="B2398" s="3">
        <v>70</v>
      </c>
      <c r="C2398" s="4">
        <v>11.46</v>
      </c>
      <c r="D2398" s="5">
        <v>0</v>
      </c>
      <c r="E2398" s="5">
        <v>6.8</v>
      </c>
      <c r="F2398" s="5">
        <v>-3.1</v>
      </c>
      <c r="G2398" s="4">
        <v>90.7</v>
      </c>
      <c r="H2398" s="4">
        <v>64.3</v>
      </c>
      <c r="I2398" s="4">
        <v>0.8</v>
      </c>
      <c r="J2398" s="4">
        <v>2.9</v>
      </c>
      <c r="K2398" s="4">
        <v>0</v>
      </c>
      <c r="L2398" s="4">
        <v>952</v>
      </c>
      <c r="M2398" s="7">
        <v>-1.6</v>
      </c>
      <c r="N2398" s="5">
        <v>0</v>
      </c>
      <c r="O2398" s="5">
        <v>0</v>
      </c>
      <c r="P2398" s="5">
        <v>-999</v>
      </c>
      <c r="Q2398" s="5">
        <v>-999</v>
      </c>
      <c r="R2398">
        <v>0.63400000000000001</v>
      </c>
      <c r="S2398" s="34">
        <f>ROUND((0.6105*(EXP((17.273*E2398)/(E2398+237.3))))*(100-H2398)/100,3)</f>
        <v>0.35299999999999998</v>
      </c>
      <c r="T2398" s="6">
        <f>IF(V2398&lt;V2399,L2398,0)</f>
        <v>0</v>
      </c>
      <c r="U2398" s="6">
        <f>IF(T2398&gt;0,M2398,-999)</f>
        <v>-999</v>
      </c>
      <c r="V2398">
        <v>199803</v>
      </c>
      <c r="W2398">
        <v>1998</v>
      </c>
    </row>
    <row r="2399" spans="1:23" x14ac:dyDescent="0.25">
      <c r="A2399" s="14">
        <v>35866</v>
      </c>
      <c r="B2399" s="3">
        <v>71</v>
      </c>
      <c r="C2399" s="4">
        <v>11.91</v>
      </c>
      <c r="D2399" s="5">
        <v>1.7</v>
      </c>
      <c r="E2399" s="5">
        <v>8.4</v>
      </c>
      <c r="F2399" s="5">
        <v>-2.6</v>
      </c>
      <c r="G2399" s="4">
        <v>88.4</v>
      </c>
      <c r="H2399" s="4">
        <v>62.9</v>
      </c>
      <c r="I2399" s="4">
        <v>1.4</v>
      </c>
      <c r="J2399" s="4">
        <v>3.6</v>
      </c>
      <c r="K2399" s="4">
        <v>0</v>
      </c>
      <c r="L2399" s="4">
        <v>910</v>
      </c>
      <c r="M2399" s="7">
        <v>-1.2</v>
      </c>
      <c r="N2399" s="5">
        <v>1.7</v>
      </c>
      <c r="O2399" s="5">
        <v>0.1</v>
      </c>
      <c r="P2399" s="5">
        <v>-999</v>
      </c>
      <c r="Q2399" s="5">
        <v>-999</v>
      </c>
      <c r="R2399">
        <v>0.69499999999999995</v>
      </c>
      <c r="S2399" s="34">
        <f>ROUND((0.6105*(EXP((17.273*E2399)/(E2399+237.3))))*(100-H2399)/100,3)</f>
        <v>0.40899999999999997</v>
      </c>
      <c r="T2399" s="6">
        <f>IF(V2399&lt;V2400,L2399,0)</f>
        <v>0</v>
      </c>
      <c r="U2399" s="6">
        <f>IF(T2399&gt;0,M2399,-999)</f>
        <v>-999</v>
      </c>
      <c r="V2399">
        <v>199803</v>
      </c>
      <c r="W2399">
        <v>1998</v>
      </c>
    </row>
    <row r="2400" spans="1:23" x14ac:dyDescent="0.25">
      <c r="A2400" s="14">
        <v>35867</v>
      </c>
      <c r="B2400" s="3">
        <v>72</v>
      </c>
      <c r="C2400" s="4">
        <v>9.6199999999999992</v>
      </c>
      <c r="D2400" s="5">
        <v>4.3</v>
      </c>
      <c r="E2400" s="5">
        <v>11.1</v>
      </c>
      <c r="F2400" s="5">
        <v>0.1</v>
      </c>
      <c r="G2400" s="4">
        <v>77.8</v>
      </c>
      <c r="H2400" s="4">
        <v>49.2</v>
      </c>
      <c r="I2400" s="4">
        <v>1</v>
      </c>
      <c r="J2400" s="4">
        <v>2.7</v>
      </c>
      <c r="K2400" s="4">
        <v>0</v>
      </c>
      <c r="L2400" s="4">
        <v>877</v>
      </c>
      <c r="M2400" s="7">
        <v>-0.7</v>
      </c>
      <c r="N2400" s="5">
        <v>4.3</v>
      </c>
      <c r="O2400" s="5">
        <v>0.1</v>
      </c>
      <c r="P2400" s="5">
        <v>-999</v>
      </c>
      <c r="Q2400" s="5">
        <v>-999</v>
      </c>
      <c r="R2400">
        <v>0.65</v>
      </c>
      <c r="S2400" s="34">
        <f>ROUND((0.6105*(EXP((17.273*E2400)/(E2400+237.3))))*(100-H2400)/100,3)</f>
        <v>0.67100000000000004</v>
      </c>
      <c r="T2400" s="6">
        <f>IF(V2400&lt;V2401,L2400,0)</f>
        <v>0</v>
      </c>
      <c r="U2400" s="6">
        <f>IF(T2400&gt;0,M2400,-999)</f>
        <v>-999</v>
      </c>
      <c r="V2400">
        <v>199803</v>
      </c>
      <c r="W2400">
        <v>1998</v>
      </c>
    </row>
    <row r="2401" spans="1:23" x14ac:dyDescent="0.25">
      <c r="A2401" s="14">
        <v>35868</v>
      </c>
      <c r="B2401" s="3">
        <v>73</v>
      </c>
      <c r="C2401" s="4">
        <v>11.91</v>
      </c>
      <c r="D2401" s="5">
        <v>1.8</v>
      </c>
      <c r="E2401" s="5">
        <v>9.4</v>
      </c>
      <c r="F2401" s="5">
        <v>-1.9</v>
      </c>
      <c r="G2401" s="4">
        <v>77.7</v>
      </c>
      <c r="H2401" s="4">
        <v>43.7</v>
      </c>
      <c r="I2401" s="4">
        <v>0.9</v>
      </c>
      <c r="J2401" s="4">
        <v>2.8</v>
      </c>
      <c r="K2401" s="4">
        <v>0</v>
      </c>
      <c r="L2401" s="4">
        <v>851</v>
      </c>
      <c r="M2401" s="7">
        <v>-0.3</v>
      </c>
      <c r="N2401" s="5">
        <v>1.8</v>
      </c>
      <c r="O2401" s="5">
        <v>0.1</v>
      </c>
      <c r="P2401" s="5">
        <v>-999</v>
      </c>
      <c r="Q2401" s="5">
        <v>-999</v>
      </c>
      <c r="R2401">
        <v>0.51500000000000001</v>
      </c>
      <c r="S2401" s="34">
        <f>ROUND((0.6105*(EXP((17.273*E2401)/(E2401+237.3))))*(100-H2401)/100,3)</f>
        <v>0.66400000000000003</v>
      </c>
      <c r="T2401" s="6">
        <f>IF(V2401&lt;V2402,L2401,0)</f>
        <v>0</v>
      </c>
      <c r="U2401" s="6">
        <f>IF(T2401&gt;0,M2401,-999)</f>
        <v>-999</v>
      </c>
      <c r="V2401">
        <v>199803</v>
      </c>
      <c r="W2401">
        <v>1998</v>
      </c>
    </row>
    <row r="2402" spans="1:23" x14ac:dyDescent="0.25">
      <c r="A2402" s="14">
        <v>35869</v>
      </c>
      <c r="B2402" s="3">
        <v>74</v>
      </c>
      <c r="C2402" s="4">
        <v>8.34</v>
      </c>
      <c r="D2402" s="5">
        <v>0.8</v>
      </c>
      <c r="E2402" s="5">
        <v>6.5</v>
      </c>
      <c r="F2402" s="5">
        <v>-3.1</v>
      </c>
      <c r="G2402" s="4">
        <v>83.7</v>
      </c>
      <c r="H2402" s="4">
        <v>54.3</v>
      </c>
      <c r="I2402" s="4">
        <v>0.6</v>
      </c>
      <c r="J2402" s="4">
        <v>3.1</v>
      </c>
      <c r="K2402" s="4">
        <v>0</v>
      </c>
      <c r="L2402" s="4">
        <v>837</v>
      </c>
      <c r="M2402" s="7">
        <v>-0.1</v>
      </c>
      <c r="N2402" s="5">
        <v>0.8</v>
      </c>
      <c r="O2402" s="5">
        <v>0.1</v>
      </c>
      <c r="P2402" s="5">
        <v>-999</v>
      </c>
      <c r="Q2402" s="5">
        <v>-999</v>
      </c>
      <c r="R2402">
        <v>0.52600000000000002</v>
      </c>
      <c r="S2402" s="34">
        <f>ROUND((0.6105*(EXP((17.273*E2402)/(E2402+237.3))))*(100-H2402)/100,3)</f>
        <v>0.442</v>
      </c>
      <c r="T2402" s="6">
        <f>IF(V2402&lt;V2403,L2402,0)</f>
        <v>0</v>
      </c>
      <c r="U2402" s="6">
        <f>IF(T2402&gt;0,M2402,-999)</f>
        <v>-999</v>
      </c>
      <c r="V2402">
        <v>199803</v>
      </c>
      <c r="W2402">
        <v>1998</v>
      </c>
    </row>
    <row r="2403" spans="1:23" x14ac:dyDescent="0.25">
      <c r="A2403" s="14">
        <v>35870</v>
      </c>
      <c r="B2403" s="3">
        <v>75</v>
      </c>
      <c r="C2403" s="4">
        <v>8.9</v>
      </c>
      <c r="D2403" s="5">
        <v>-2.8</v>
      </c>
      <c r="E2403" s="5">
        <v>2.2000000000000002</v>
      </c>
      <c r="F2403" s="5">
        <v>-4.9000000000000004</v>
      </c>
      <c r="G2403" s="4">
        <v>85.6</v>
      </c>
      <c r="H2403" s="4">
        <v>48.1</v>
      </c>
      <c r="I2403" s="4">
        <v>1.6</v>
      </c>
      <c r="J2403" s="4">
        <v>4.4000000000000004</v>
      </c>
      <c r="K2403" s="4">
        <v>10</v>
      </c>
      <c r="L2403" s="4">
        <v>937</v>
      </c>
      <c r="M2403" s="7">
        <v>-0.1</v>
      </c>
      <c r="N2403" s="5">
        <v>-2.8</v>
      </c>
      <c r="O2403" s="5">
        <v>0</v>
      </c>
      <c r="P2403" s="5">
        <v>-999</v>
      </c>
      <c r="Q2403" s="5">
        <v>-999</v>
      </c>
      <c r="R2403">
        <v>0.34499999999999997</v>
      </c>
      <c r="S2403" s="34">
        <f>ROUND((0.6105*(EXP((17.273*E2403)/(E2403+237.3))))*(100-H2403)/100,3)</f>
        <v>0.371</v>
      </c>
      <c r="T2403" s="6">
        <f>IF(V2403&lt;V2404,L2403,0)</f>
        <v>0</v>
      </c>
      <c r="U2403" s="6">
        <f>IF(T2403&gt;0,M2403,-999)</f>
        <v>-999</v>
      </c>
      <c r="V2403">
        <v>199803</v>
      </c>
      <c r="W2403">
        <v>1998</v>
      </c>
    </row>
    <row r="2404" spans="1:23" x14ac:dyDescent="0.25">
      <c r="A2404" s="14">
        <v>35871</v>
      </c>
      <c r="B2404" s="3">
        <v>76</v>
      </c>
      <c r="C2404" s="4">
        <v>15.79</v>
      </c>
      <c r="D2404" s="5">
        <v>-2.2999999999999998</v>
      </c>
      <c r="E2404" s="5">
        <v>5.2</v>
      </c>
      <c r="F2404" s="5">
        <v>-7.4</v>
      </c>
      <c r="G2404" s="4">
        <v>86.9</v>
      </c>
      <c r="H2404" s="4">
        <v>52.9</v>
      </c>
      <c r="I2404" s="4">
        <v>0.9</v>
      </c>
      <c r="J2404" s="4">
        <v>2.7</v>
      </c>
      <c r="K2404" s="4">
        <v>0</v>
      </c>
      <c r="L2404" s="4">
        <v>863</v>
      </c>
      <c r="M2404" s="7">
        <v>-0.1</v>
      </c>
      <c r="N2404" s="5">
        <v>-2.2999999999999998</v>
      </c>
      <c r="O2404" s="5">
        <v>0.1</v>
      </c>
      <c r="P2404" s="5">
        <v>-999</v>
      </c>
      <c r="Q2404" s="5">
        <v>-999</v>
      </c>
      <c r="R2404">
        <v>0.46899999999999997</v>
      </c>
      <c r="S2404" s="34">
        <f>ROUND((0.6105*(EXP((17.273*E2404)/(E2404+237.3))))*(100-H2404)/100,3)</f>
        <v>0.41599999999999998</v>
      </c>
      <c r="T2404" s="6">
        <f>IF(V2404&lt;V2405,L2404,0)</f>
        <v>0</v>
      </c>
      <c r="U2404" s="6">
        <f>IF(T2404&gt;0,M2404,-999)</f>
        <v>-999</v>
      </c>
      <c r="V2404">
        <v>199803</v>
      </c>
      <c r="W2404">
        <v>1998</v>
      </c>
    </row>
    <row r="2405" spans="1:23" x14ac:dyDescent="0.25">
      <c r="A2405" s="14">
        <v>35872</v>
      </c>
      <c r="B2405" s="3">
        <v>77</v>
      </c>
      <c r="C2405" s="4">
        <v>11.46</v>
      </c>
      <c r="D2405" s="5">
        <v>-2.2000000000000002</v>
      </c>
      <c r="E2405" s="5">
        <v>5.0999999999999996</v>
      </c>
      <c r="F2405" s="5">
        <v>-8.1</v>
      </c>
      <c r="G2405" s="4">
        <v>76.2</v>
      </c>
      <c r="H2405" s="4">
        <v>41.9</v>
      </c>
      <c r="I2405" s="4">
        <v>0.8</v>
      </c>
      <c r="J2405" s="4">
        <v>2.7</v>
      </c>
      <c r="K2405" s="4">
        <v>0</v>
      </c>
      <c r="L2405" s="4">
        <v>857</v>
      </c>
      <c r="M2405" s="7">
        <v>-0.4</v>
      </c>
      <c r="N2405" s="5">
        <v>-2.2000000000000002</v>
      </c>
      <c r="O2405" s="5">
        <v>0.1</v>
      </c>
      <c r="P2405" s="5">
        <v>-999</v>
      </c>
      <c r="Q2405" s="5">
        <v>-999</v>
      </c>
      <c r="R2405">
        <v>0.36899999999999999</v>
      </c>
      <c r="S2405" s="34">
        <f>ROUND((0.6105*(EXP((17.273*E2405)/(E2405+237.3))))*(100-H2405)/100,3)</f>
        <v>0.51</v>
      </c>
      <c r="T2405" s="6">
        <f>IF(V2405&lt;V2406,L2405,0)</f>
        <v>0</v>
      </c>
      <c r="U2405" s="6">
        <f>IF(T2405&gt;0,M2405,-999)</f>
        <v>-999</v>
      </c>
      <c r="V2405">
        <v>199803</v>
      </c>
      <c r="W2405">
        <v>1998</v>
      </c>
    </row>
    <row r="2406" spans="1:23" x14ac:dyDescent="0.25">
      <c r="A2406" s="14">
        <v>35873</v>
      </c>
      <c r="B2406" s="3">
        <v>78</v>
      </c>
      <c r="C2406" s="4">
        <v>13.51</v>
      </c>
      <c r="D2406" s="5">
        <v>-0.8</v>
      </c>
      <c r="E2406" s="5">
        <v>7</v>
      </c>
      <c r="F2406" s="5">
        <v>-7.8</v>
      </c>
      <c r="G2406" s="4">
        <v>74.8</v>
      </c>
      <c r="H2406" s="4">
        <v>44.4</v>
      </c>
      <c r="I2406" s="4">
        <v>0.8</v>
      </c>
      <c r="J2406" s="4">
        <v>2.2999999999999998</v>
      </c>
      <c r="K2406" s="4">
        <v>0</v>
      </c>
      <c r="L2406" s="4">
        <v>852</v>
      </c>
      <c r="M2406" s="7">
        <v>-0.8</v>
      </c>
      <c r="N2406" s="5">
        <v>-0.8</v>
      </c>
      <c r="O2406" s="5">
        <v>0.1</v>
      </c>
      <c r="P2406" s="5">
        <v>-999</v>
      </c>
      <c r="Q2406" s="5">
        <v>-999</v>
      </c>
      <c r="R2406">
        <v>0.44600000000000001</v>
      </c>
      <c r="S2406" s="34">
        <f>ROUND((0.6105*(EXP((17.273*E2406)/(E2406+237.3))))*(100-H2406)/100,3)</f>
        <v>0.55700000000000005</v>
      </c>
      <c r="T2406" s="6">
        <f>IF(V2406&lt;V2407,L2406,0)</f>
        <v>0</v>
      </c>
      <c r="U2406" s="6">
        <f>IF(T2406&gt;0,M2406,-999)</f>
        <v>-999</v>
      </c>
      <c r="V2406">
        <v>199803</v>
      </c>
      <c r="W2406">
        <v>1998</v>
      </c>
    </row>
    <row r="2407" spans="1:23" x14ac:dyDescent="0.25">
      <c r="A2407" s="14">
        <v>35874</v>
      </c>
      <c r="B2407" s="3">
        <v>79</v>
      </c>
      <c r="C2407" s="4">
        <v>10.78</v>
      </c>
      <c r="D2407" s="5">
        <v>2.2000000000000002</v>
      </c>
      <c r="E2407" s="5">
        <v>8.6</v>
      </c>
      <c r="F2407" s="5">
        <v>-2.2000000000000002</v>
      </c>
      <c r="G2407" s="4">
        <v>69.099999999999994</v>
      </c>
      <c r="H2407" s="4">
        <v>45.9</v>
      </c>
      <c r="I2407" s="4">
        <v>0.9</v>
      </c>
      <c r="J2407" s="4">
        <v>2.8</v>
      </c>
      <c r="K2407" s="4">
        <v>0</v>
      </c>
      <c r="L2407" s="4">
        <v>836</v>
      </c>
      <c r="M2407" s="7">
        <v>-0.7</v>
      </c>
      <c r="N2407" s="5">
        <v>2.2000000000000002</v>
      </c>
      <c r="O2407" s="5">
        <v>0.1</v>
      </c>
      <c r="P2407" s="5">
        <v>-999</v>
      </c>
      <c r="Q2407" s="5">
        <v>-999</v>
      </c>
      <c r="R2407">
        <v>0.51200000000000001</v>
      </c>
      <c r="S2407" s="34">
        <f>ROUND((0.6105*(EXP((17.273*E2407)/(E2407+237.3))))*(100-H2407)/100,3)</f>
        <v>0.60399999999999998</v>
      </c>
      <c r="T2407" s="6">
        <f>IF(V2407&lt;V2408,L2407,0)</f>
        <v>0</v>
      </c>
      <c r="U2407" s="6">
        <f>IF(T2407&gt;0,M2407,-999)</f>
        <v>-999</v>
      </c>
      <c r="V2407">
        <v>199803</v>
      </c>
      <c r="W2407">
        <v>1998</v>
      </c>
    </row>
    <row r="2408" spans="1:23" x14ac:dyDescent="0.25">
      <c r="A2408" s="14">
        <v>35875</v>
      </c>
      <c r="B2408" s="3">
        <v>80</v>
      </c>
      <c r="C2408" s="4">
        <v>7.48</v>
      </c>
      <c r="D2408" s="5">
        <v>2.4</v>
      </c>
      <c r="E2408" s="5">
        <v>7.2</v>
      </c>
      <c r="F2408" s="5">
        <v>-0.1</v>
      </c>
      <c r="G2408" s="4">
        <v>89</v>
      </c>
      <c r="H2408" s="4">
        <v>74.2</v>
      </c>
      <c r="I2408" s="4">
        <v>0.8</v>
      </c>
      <c r="J2408" s="4">
        <v>2.8</v>
      </c>
      <c r="K2408" s="4">
        <v>4.5</v>
      </c>
      <c r="L2408" s="4">
        <v>828</v>
      </c>
      <c r="M2408" s="7">
        <v>-0.1</v>
      </c>
      <c r="N2408" s="5">
        <v>2.4</v>
      </c>
      <c r="O2408" s="5">
        <v>0.1</v>
      </c>
      <c r="P2408" s="5">
        <v>-999</v>
      </c>
      <c r="Q2408" s="5">
        <v>-999</v>
      </c>
      <c r="R2408">
        <v>0.753</v>
      </c>
      <c r="S2408" s="34">
        <f>ROUND((0.6105*(EXP((17.273*E2408)/(E2408+237.3))))*(100-H2408)/100,3)</f>
        <v>0.26200000000000001</v>
      </c>
      <c r="T2408" s="6">
        <f>IF(V2408&lt;V2409,L2408,0)</f>
        <v>0</v>
      </c>
      <c r="U2408" s="6">
        <f>IF(T2408&gt;0,M2408,-999)</f>
        <v>-999</v>
      </c>
      <c r="V2408">
        <v>199803</v>
      </c>
      <c r="W2408">
        <v>1998</v>
      </c>
    </row>
    <row r="2409" spans="1:23" x14ac:dyDescent="0.25">
      <c r="A2409" s="14">
        <v>35876</v>
      </c>
      <c r="B2409" s="3">
        <v>81</v>
      </c>
      <c r="C2409" s="4">
        <v>5.39</v>
      </c>
      <c r="D2409" s="5">
        <v>1</v>
      </c>
      <c r="E2409" s="5">
        <v>5.9</v>
      </c>
      <c r="F2409" s="5">
        <v>-2.9</v>
      </c>
      <c r="G2409" s="4">
        <v>97.9</v>
      </c>
      <c r="H2409" s="4">
        <v>85.6</v>
      </c>
      <c r="I2409" s="4">
        <v>1.6</v>
      </c>
      <c r="J2409" s="4">
        <v>4.7</v>
      </c>
      <c r="K2409" s="4">
        <v>17.100000000000001</v>
      </c>
      <c r="L2409" s="4">
        <v>822</v>
      </c>
      <c r="M2409" s="7">
        <v>0</v>
      </c>
      <c r="N2409" s="5">
        <v>1</v>
      </c>
      <c r="O2409" s="5">
        <v>0.1</v>
      </c>
      <c r="P2409" s="5">
        <v>-999</v>
      </c>
      <c r="Q2409" s="5">
        <v>-999</v>
      </c>
      <c r="R2409">
        <v>0.79600000000000004</v>
      </c>
      <c r="S2409" s="34">
        <f>ROUND((0.6105*(EXP((17.273*E2409)/(E2409+237.3))))*(100-H2409)/100,3)</f>
        <v>0.13400000000000001</v>
      </c>
      <c r="T2409" s="6">
        <f>IF(V2409&lt;V2410,L2409,0)</f>
        <v>0</v>
      </c>
      <c r="U2409" s="6">
        <f>IF(T2409&gt;0,M2409,-999)</f>
        <v>-999</v>
      </c>
      <c r="V2409">
        <v>199803</v>
      </c>
      <c r="W2409">
        <v>1998</v>
      </c>
    </row>
    <row r="2410" spans="1:23" x14ac:dyDescent="0.25">
      <c r="A2410" s="14">
        <v>35877</v>
      </c>
      <c r="B2410" s="3">
        <v>82</v>
      </c>
      <c r="C2410" s="4">
        <v>2.54</v>
      </c>
      <c r="D2410" s="5">
        <v>-1.5</v>
      </c>
      <c r="E2410" s="5">
        <v>0.7</v>
      </c>
      <c r="F2410" s="5">
        <v>-4.3</v>
      </c>
      <c r="G2410" s="4">
        <v>97</v>
      </c>
      <c r="H2410" s="4">
        <v>91.8</v>
      </c>
      <c r="I2410" s="4">
        <v>1.6</v>
      </c>
      <c r="J2410" s="4">
        <v>4.7</v>
      </c>
      <c r="K2410" s="4">
        <v>5.0999999999999996</v>
      </c>
      <c r="L2410" s="4">
        <v>862</v>
      </c>
      <c r="M2410" s="7">
        <v>0</v>
      </c>
      <c r="N2410" s="5">
        <v>-1.5</v>
      </c>
      <c r="O2410" s="5">
        <v>0</v>
      </c>
      <c r="P2410" s="5">
        <v>-999</v>
      </c>
      <c r="Q2410" s="5">
        <v>-999</v>
      </c>
      <c r="R2410">
        <v>0.59199999999999997</v>
      </c>
      <c r="S2410" s="34">
        <f>ROUND((0.6105*(EXP((17.273*E2410)/(E2410+237.3))))*(100-H2410)/100,3)</f>
        <v>5.2999999999999999E-2</v>
      </c>
      <c r="T2410" s="6">
        <f>IF(V2410&lt;V2411,L2410,0)</f>
        <v>0</v>
      </c>
      <c r="U2410" s="6">
        <f>IF(T2410&gt;0,M2410,-999)</f>
        <v>-999</v>
      </c>
      <c r="V2410">
        <v>199803</v>
      </c>
      <c r="W2410">
        <v>1998</v>
      </c>
    </row>
    <row r="2411" spans="1:23" x14ac:dyDescent="0.25">
      <c r="A2411" s="14">
        <v>35878</v>
      </c>
      <c r="B2411" s="3">
        <v>83</v>
      </c>
      <c r="C2411" s="4">
        <v>8.2100000000000009</v>
      </c>
      <c r="D2411" s="5">
        <v>-0.3</v>
      </c>
      <c r="E2411" s="5">
        <v>5</v>
      </c>
      <c r="F2411" s="5">
        <v>-4.3</v>
      </c>
      <c r="G2411" s="4">
        <v>93.4</v>
      </c>
      <c r="H2411" s="4">
        <v>77.900000000000006</v>
      </c>
      <c r="I2411" s="4">
        <v>1.1000000000000001</v>
      </c>
      <c r="J2411" s="4">
        <v>3.6</v>
      </c>
      <c r="K2411" s="4">
        <v>0.2</v>
      </c>
      <c r="L2411" s="4">
        <v>829</v>
      </c>
      <c r="M2411" s="7">
        <v>0.1</v>
      </c>
      <c r="N2411" s="5">
        <v>-0.3</v>
      </c>
      <c r="O2411" s="5">
        <v>0.1</v>
      </c>
      <c r="P2411" s="5">
        <v>-999</v>
      </c>
      <c r="Q2411" s="5">
        <v>-999</v>
      </c>
      <c r="R2411">
        <v>0.67800000000000005</v>
      </c>
      <c r="S2411" s="34">
        <f>ROUND((0.6105*(EXP((17.273*E2411)/(E2411+237.3))))*(100-H2411)/100,3)</f>
        <v>0.193</v>
      </c>
      <c r="T2411" s="6">
        <f>IF(V2411&lt;V2412,L2411,0)</f>
        <v>0</v>
      </c>
      <c r="U2411" s="6">
        <f>IF(T2411&gt;0,M2411,-999)</f>
        <v>-999</v>
      </c>
      <c r="V2411">
        <v>199803</v>
      </c>
      <c r="W2411">
        <v>1998</v>
      </c>
    </row>
    <row r="2412" spans="1:23" x14ac:dyDescent="0.25">
      <c r="A2412" s="14">
        <v>35879</v>
      </c>
      <c r="B2412" s="3">
        <v>84</v>
      </c>
      <c r="C2412" s="4">
        <v>9.3000000000000007</v>
      </c>
      <c r="D2412" s="5">
        <v>0.1</v>
      </c>
      <c r="E2412" s="5">
        <v>6</v>
      </c>
      <c r="F2412" s="5">
        <v>-2.7</v>
      </c>
      <c r="G2412" s="4">
        <v>83.7</v>
      </c>
      <c r="H2412" s="4">
        <v>53.3</v>
      </c>
      <c r="I2412" s="4">
        <v>1.3</v>
      </c>
      <c r="J2412" s="4">
        <v>3.1</v>
      </c>
      <c r="K2412" s="4">
        <v>1.8</v>
      </c>
      <c r="L2412" s="4">
        <v>826</v>
      </c>
      <c r="M2412" s="7">
        <v>0.1</v>
      </c>
      <c r="N2412" s="5">
        <v>0.1</v>
      </c>
      <c r="O2412" s="5">
        <v>0.1</v>
      </c>
      <c r="P2412" s="5">
        <v>-999</v>
      </c>
      <c r="Q2412" s="5">
        <v>-999</v>
      </c>
      <c r="R2412">
        <v>0.498</v>
      </c>
      <c r="S2412" s="34">
        <f>ROUND((0.6105*(EXP((17.273*E2412)/(E2412+237.3))))*(100-H2412)/100,3)</f>
        <v>0.437</v>
      </c>
      <c r="T2412" s="6">
        <f>IF(V2412&lt;V2413,L2412,0)</f>
        <v>0</v>
      </c>
      <c r="U2412" s="6">
        <f>IF(T2412&gt;0,M2412,-999)</f>
        <v>-999</v>
      </c>
      <c r="V2412">
        <v>199803</v>
      </c>
      <c r="W2412">
        <v>1998</v>
      </c>
    </row>
    <row r="2413" spans="1:23" x14ac:dyDescent="0.25">
      <c r="A2413" s="14">
        <v>35880</v>
      </c>
      <c r="B2413" s="3">
        <v>85</v>
      </c>
      <c r="C2413" s="4">
        <v>10.92</v>
      </c>
      <c r="D2413" s="5">
        <v>-3.3</v>
      </c>
      <c r="E2413" s="5">
        <v>1.7</v>
      </c>
      <c r="F2413" s="5">
        <v>-8.6</v>
      </c>
      <c r="G2413" s="4">
        <v>75.8</v>
      </c>
      <c r="H2413" s="4">
        <v>51.3</v>
      </c>
      <c r="I2413" s="4">
        <v>1.8</v>
      </c>
      <c r="J2413" s="4">
        <v>4.5</v>
      </c>
      <c r="K2413" s="4">
        <v>1.5</v>
      </c>
      <c r="L2413" s="4">
        <v>836</v>
      </c>
      <c r="M2413" s="7">
        <v>0</v>
      </c>
      <c r="N2413" s="5">
        <v>-3.3</v>
      </c>
      <c r="O2413" s="5">
        <v>0.1</v>
      </c>
      <c r="P2413" s="5">
        <v>-999</v>
      </c>
      <c r="Q2413" s="5">
        <v>-999</v>
      </c>
      <c r="R2413">
        <v>0.35499999999999998</v>
      </c>
      <c r="S2413" s="34">
        <f>ROUND((0.6105*(EXP((17.273*E2413)/(E2413+237.3))))*(100-H2413)/100,3)</f>
        <v>0.33600000000000002</v>
      </c>
      <c r="T2413" s="6">
        <f>IF(V2413&lt;V2414,L2413,0)</f>
        <v>0</v>
      </c>
      <c r="U2413" s="6">
        <f>IF(T2413&gt;0,M2413,-999)</f>
        <v>-999</v>
      </c>
      <c r="V2413">
        <v>199803</v>
      </c>
      <c r="W2413">
        <v>1998</v>
      </c>
    </row>
    <row r="2414" spans="1:23" x14ac:dyDescent="0.25">
      <c r="A2414" s="14">
        <v>35881</v>
      </c>
      <c r="B2414" s="3">
        <v>86</v>
      </c>
      <c r="C2414" s="4">
        <v>13.4</v>
      </c>
      <c r="D2414" s="5">
        <v>-6.8</v>
      </c>
      <c r="E2414" s="5">
        <v>-0.3</v>
      </c>
      <c r="F2414" s="5">
        <v>-12.5</v>
      </c>
      <c r="G2414" s="4">
        <v>68</v>
      </c>
      <c r="H2414" s="4">
        <v>35.6</v>
      </c>
      <c r="I2414" s="4">
        <v>1.2</v>
      </c>
      <c r="J2414" s="4">
        <v>3.3</v>
      </c>
      <c r="K2414" s="4">
        <v>0</v>
      </c>
      <c r="L2414" s="4">
        <v>831</v>
      </c>
      <c r="M2414" s="7">
        <v>-0.2</v>
      </c>
      <c r="N2414" s="5">
        <v>-6.8</v>
      </c>
      <c r="O2414" s="5">
        <v>0.1</v>
      </c>
      <c r="P2414" s="5">
        <v>-999</v>
      </c>
      <c r="Q2414" s="5">
        <v>-999</v>
      </c>
      <c r="R2414">
        <v>0.21199999999999999</v>
      </c>
      <c r="S2414" s="34">
        <f>ROUND((0.6105*(EXP((17.273*E2414)/(E2414+237.3))))*(100-H2414)/100,3)</f>
        <v>0.38500000000000001</v>
      </c>
      <c r="T2414" s="6">
        <f>IF(V2414&lt;V2415,L2414,0)</f>
        <v>0</v>
      </c>
      <c r="U2414" s="6">
        <f>IF(T2414&gt;0,M2414,-999)</f>
        <v>-999</v>
      </c>
      <c r="V2414">
        <v>199803</v>
      </c>
      <c r="W2414">
        <v>1998</v>
      </c>
    </row>
    <row r="2415" spans="1:23" x14ac:dyDescent="0.25">
      <c r="A2415" s="14">
        <v>35882</v>
      </c>
      <c r="B2415" s="3">
        <v>87</v>
      </c>
      <c r="C2415" s="4">
        <v>19.13</v>
      </c>
      <c r="D2415" s="5">
        <v>-6.6</v>
      </c>
      <c r="E2415" s="5">
        <v>2.1</v>
      </c>
      <c r="F2415" s="5">
        <v>-13.4</v>
      </c>
      <c r="G2415" s="4">
        <v>73.8</v>
      </c>
      <c r="H2415" s="4">
        <v>33.4</v>
      </c>
      <c r="I2415" s="4">
        <v>1</v>
      </c>
      <c r="J2415" s="4">
        <v>3.2</v>
      </c>
      <c r="K2415" s="4">
        <v>0</v>
      </c>
      <c r="L2415" s="4">
        <v>825</v>
      </c>
      <c r="M2415" s="7">
        <v>-1.4</v>
      </c>
      <c r="N2415" s="5">
        <v>-6.6</v>
      </c>
      <c r="O2415" s="5">
        <v>0.1</v>
      </c>
      <c r="P2415" s="5">
        <v>-999</v>
      </c>
      <c r="Q2415" s="5">
        <v>-999</v>
      </c>
      <c r="R2415">
        <v>0.23799999999999999</v>
      </c>
      <c r="S2415" s="34">
        <f>ROUND((0.6105*(EXP((17.273*E2415)/(E2415+237.3))))*(100-H2415)/100,3)</f>
        <v>0.47299999999999998</v>
      </c>
      <c r="T2415" s="6">
        <f>IF(V2415&lt;V2416,L2415,0)</f>
        <v>0</v>
      </c>
      <c r="U2415" s="6">
        <f>IF(T2415&gt;0,M2415,-999)</f>
        <v>-999</v>
      </c>
      <c r="V2415">
        <v>199803</v>
      </c>
      <c r="W2415">
        <v>1998</v>
      </c>
    </row>
    <row r="2416" spans="1:23" x14ac:dyDescent="0.25">
      <c r="A2416" s="14">
        <v>35883</v>
      </c>
      <c r="B2416" s="3">
        <v>88</v>
      </c>
      <c r="C2416" s="4">
        <v>19.28</v>
      </c>
      <c r="D2416" s="5">
        <v>-3.2</v>
      </c>
      <c r="E2416" s="5">
        <v>4.5</v>
      </c>
      <c r="F2416" s="5">
        <v>-10.4</v>
      </c>
      <c r="G2416" s="4">
        <v>51</v>
      </c>
      <c r="H2416" s="4">
        <v>16.7</v>
      </c>
      <c r="I2416" s="4">
        <v>0.9</v>
      </c>
      <c r="J2416" s="4">
        <v>3.6</v>
      </c>
      <c r="K2416" s="4">
        <v>0</v>
      </c>
      <c r="L2416" s="4">
        <v>823</v>
      </c>
      <c r="M2416" s="7">
        <v>-2.2000000000000002</v>
      </c>
      <c r="N2416" s="5">
        <v>-3.2</v>
      </c>
      <c r="O2416" s="5">
        <v>0.1</v>
      </c>
      <c r="P2416" s="5">
        <v>-999</v>
      </c>
      <c r="Q2416" s="5">
        <v>-999</v>
      </c>
      <c r="R2416">
        <v>0.14000000000000001</v>
      </c>
      <c r="S2416" s="34">
        <f>ROUND((0.6105*(EXP((17.273*E2416)/(E2416+237.3))))*(100-H2416)/100,3)</f>
        <v>0.70099999999999996</v>
      </c>
      <c r="T2416" s="6">
        <f>IF(V2416&lt;V2417,L2416,0)</f>
        <v>0</v>
      </c>
      <c r="U2416" s="6">
        <f>IF(T2416&gt;0,M2416,-999)</f>
        <v>-999</v>
      </c>
      <c r="V2416">
        <v>199803</v>
      </c>
      <c r="W2416">
        <v>1998</v>
      </c>
    </row>
    <row r="2417" spans="1:23" x14ac:dyDescent="0.25">
      <c r="A2417" s="14">
        <v>35884</v>
      </c>
      <c r="B2417" s="3">
        <v>89</v>
      </c>
      <c r="C2417" s="4">
        <v>7.2</v>
      </c>
      <c r="D2417" s="5">
        <v>-2.2999999999999998</v>
      </c>
      <c r="E2417" s="5">
        <v>1.2</v>
      </c>
      <c r="F2417" s="5">
        <v>-5.8</v>
      </c>
      <c r="G2417" s="4">
        <v>80.599999999999994</v>
      </c>
      <c r="H2417" s="4">
        <v>51</v>
      </c>
      <c r="I2417" s="4">
        <v>0.6</v>
      </c>
      <c r="J2417" s="4">
        <v>2.1</v>
      </c>
      <c r="K2417" s="4">
        <v>5.4</v>
      </c>
      <c r="L2417" s="4">
        <v>876</v>
      </c>
      <c r="M2417" s="7">
        <v>-2.2000000000000002</v>
      </c>
      <c r="N2417" s="5">
        <v>-2.2999999999999998</v>
      </c>
      <c r="O2417" s="5">
        <v>0.1</v>
      </c>
      <c r="P2417" s="5">
        <v>-999</v>
      </c>
      <c r="Q2417" s="5">
        <v>-999</v>
      </c>
      <c r="R2417">
        <v>0.34</v>
      </c>
      <c r="S2417" s="34">
        <f>ROUND((0.6105*(EXP((17.273*E2417)/(E2417+237.3))))*(100-H2417)/100,3)</f>
        <v>0.32600000000000001</v>
      </c>
      <c r="T2417" s="6">
        <f>IF(V2417&lt;V2418,L2417,0)</f>
        <v>0</v>
      </c>
      <c r="U2417" s="6">
        <f>IF(T2417&gt;0,M2417,-999)</f>
        <v>-999</v>
      </c>
      <c r="V2417">
        <v>199803</v>
      </c>
      <c r="W2417">
        <v>1998</v>
      </c>
    </row>
    <row r="2418" spans="1:23" x14ac:dyDescent="0.25">
      <c r="A2418" s="14">
        <v>35885</v>
      </c>
      <c r="B2418" s="3">
        <v>90</v>
      </c>
      <c r="C2418" s="4">
        <v>3.8</v>
      </c>
      <c r="D2418" s="5">
        <v>-2.2000000000000002</v>
      </c>
      <c r="E2418" s="5">
        <v>0.6</v>
      </c>
      <c r="F2418" s="5">
        <v>-5.3</v>
      </c>
      <c r="G2418" s="4">
        <v>95.3</v>
      </c>
      <c r="H2418" s="4">
        <v>82.2</v>
      </c>
      <c r="I2418" s="4">
        <v>0.3</v>
      </c>
      <c r="J2418" s="4">
        <v>1.6</v>
      </c>
      <c r="K2418" s="4">
        <v>5.6</v>
      </c>
      <c r="L2418" s="4">
        <v>938</v>
      </c>
      <c r="M2418" s="7">
        <v>-1.6</v>
      </c>
      <c r="N2418" s="5">
        <v>-2.2000000000000002</v>
      </c>
      <c r="O2418" s="5">
        <v>0.1</v>
      </c>
      <c r="P2418" s="5">
        <v>-999</v>
      </c>
      <c r="Q2418" s="5">
        <v>-999</v>
      </c>
      <c r="R2418">
        <v>0.52400000000000002</v>
      </c>
      <c r="S2418" s="34">
        <f>ROUND((0.6105*(EXP((17.273*E2418)/(E2418+237.3))))*(100-H2418)/100,3)</f>
        <v>0.114</v>
      </c>
      <c r="T2418" s="6">
        <f>IF(V2418&lt;V2419,L2418,0)</f>
        <v>938</v>
      </c>
      <c r="U2418" s="6">
        <f>IF(T2418&gt;0,M2418,-999)</f>
        <v>-1.6</v>
      </c>
      <c r="V2418">
        <v>199803</v>
      </c>
      <c r="W2418">
        <v>1998</v>
      </c>
    </row>
    <row r="2419" spans="1:23" x14ac:dyDescent="0.25">
      <c r="A2419" s="14">
        <v>35886</v>
      </c>
      <c r="B2419" s="3">
        <v>91</v>
      </c>
      <c r="C2419" s="4">
        <v>8.8800000000000008</v>
      </c>
      <c r="D2419" s="5">
        <v>-1.6</v>
      </c>
      <c r="E2419" s="5">
        <v>4.5</v>
      </c>
      <c r="F2419" s="5">
        <v>-6.7</v>
      </c>
      <c r="G2419" s="4">
        <v>89</v>
      </c>
      <c r="H2419" s="4">
        <v>63.6</v>
      </c>
      <c r="I2419" s="4">
        <v>0.7</v>
      </c>
      <c r="J2419" s="4">
        <v>2</v>
      </c>
      <c r="K2419" s="4">
        <v>0</v>
      </c>
      <c r="L2419" s="4">
        <v>907</v>
      </c>
      <c r="M2419" s="7">
        <v>-1.2</v>
      </c>
      <c r="N2419" s="5">
        <v>-1.6</v>
      </c>
      <c r="O2419" s="5">
        <v>0.1</v>
      </c>
      <c r="P2419" s="5">
        <v>-999</v>
      </c>
      <c r="Q2419" s="5">
        <v>-999</v>
      </c>
      <c r="R2419">
        <v>0.53400000000000003</v>
      </c>
      <c r="S2419" s="34">
        <f>ROUND((0.6105*(EXP((17.273*E2419)/(E2419+237.3))))*(100-H2419)/100,3)</f>
        <v>0.30599999999999999</v>
      </c>
      <c r="T2419" s="6">
        <f>IF(V2419&lt;V2420,L2419,0)</f>
        <v>0</v>
      </c>
      <c r="U2419" s="6">
        <f>IF(T2419&gt;0,M2419,-999)</f>
        <v>-999</v>
      </c>
      <c r="V2419">
        <v>199804</v>
      </c>
      <c r="W2419">
        <v>1998</v>
      </c>
    </row>
    <row r="2420" spans="1:23" x14ac:dyDescent="0.25">
      <c r="A2420" s="14">
        <v>35887</v>
      </c>
      <c r="B2420" s="3">
        <v>92</v>
      </c>
      <c r="C2420" s="4">
        <v>7.78</v>
      </c>
      <c r="D2420" s="5">
        <v>-0.7</v>
      </c>
      <c r="E2420" s="5">
        <v>6.7</v>
      </c>
      <c r="F2420" s="5">
        <v>-6.5</v>
      </c>
      <c r="G2420" s="4">
        <v>88.2</v>
      </c>
      <c r="H2420" s="4">
        <v>56.7</v>
      </c>
      <c r="I2420" s="4">
        <v>0.7</v>
      </c>
      <c r="J2420" s="4">
        <v>2.2999999999999998</v>
      </c>
      <c r="K2420" s="4">
        <v>0</v>
      </c>
      <c r="L2420" s="4">
        <v>892</v>
      </c>
      <c r="M2420" s="7">
        <v>-1.1000000000000001</v>
      </c>
      <c r="N2420" s="5">
        <v>-0.7</v>
      </c>
      <c r="O2420" s="5">
        <v>0.1</v>
      </c>
      <c r="P2420" s="5">
        <v>-999</v>
      </c>
      <c r="Q2420" s="5">
        <v>-999</v>
      </c>
      <c r="R2420">
        <v>0.55800000000000005</v>
      </c>
      <c r="S2420" s="34">
        <f>ROUND((0.6105*(EXP((17.273*E2420)/(E2420+237.3))))*(100-H2420)/100,3)</f>
        <v>0.42499999999999999</v>
      </c>
      <c r="T2420" s="6">
        <f>IF(V2420&lt;V2421,L2420,0)</f>
        <v>0</v>
      </c>
      <c r="U2420" s="6">
        <f>IF(T2420&gt;0,M2420,-999)</f>
        <v>-999</v>
      </c>
      <c r="V2420">
        <v>199804</v>
      </c>
      <c r="W2420">
        <v>1998</v>
      </c>
    </row>
    <row r="2421" spans="1:23" x14ac:dyDescent="0.25">
      <c r="A2421" s="14">
        <v>35888</v>
      </c>
      <c r="B2421" s="3">
        <v>93</v>
      </c>
      <c r="C2421" s="4">
        <v>7.97</v>
      </c>
      <c r="D2421" s="5">
        <v>0.4</v>
      </c>
      <c r="E2421" s="5">
        <v>5.8</v>
      </c>
      <c r="F2421" s="5">
        <v>-2.2999999999999998</v>
      </c>
      <c r="G2421" s="4">
        <v>91.3</v>
      </c>
      <c r="H2421" s="4">
        <v>63.9</v>
      </c>
      <c r="I2421" s="4">
        <v>0.7</v>
      </c>
      <c r="J2421" s="4">
        <v>1.8</v>
      </c>
      <c r="K2421" s="4">
        <v>1.2</v>
      </c>
      <c r="L2421" s="4">
        <v>879</v>
      </c>
      <c r="M2421" s="7">
        <v>-0.8</v>
      </c>
      <c r="N2421" s="5">
        <v>0.4</v>
      </c>
      <c r="O2421" s="5">
        <v>0.1</v>
      </c>
      <c r="P2421" s="5">
        <v>-999</v>
      </c>
      <c r="Q2421" s="5">
        <v>-999</v>
      </c>
      <c r="R2421">
        <v>0.59</v>
      </c>
      <c r="S2421" s="34">
        <f>ROUND((0.6105*(EXP((17.273*E2421)/(E2421+237.3))))*(100-H2421)/100,3)</f>
        <v>0.33300000000000002</v>
      </c>
      <c r="T2421" s="6">
        <f>IF(V2421&lt;V2422,L2421,0)</f>
        <v>0</v>
      </c>
      <c r="U2421" s="6">
        <f>IF(T2421&gt;0,M2421,-999)</f>
        <v>-999</v>
      </c>
      <c r="V2421">
        <v>199804</v>
      </c>
      <c r="W2421">
        <v>1998</v>
      </c>
    </row>
    <row r="2422" spans="1:23" x14ac:dyDescent="0.25">
      <c r="A2422" s="14">
        <v>35889</v>
      </c>
      <c r="B2422" s="3">
        <v>94</v>
      </c>
      <c r="C2422" s="4">
        <v>12.66</v>
      </c>
      <c r="D2422" s="5">
        <v>2.8</v>
      </c>
      <c r="E2422" s="5">
        <v>10.1</v>
      </c>
      <c r="F2422" s="5">
        <v>-2.1</v>
      </c>
      <c r="G2422" s="4">
        <v>72.2</v>
      </c>
      <c r="H2422" s="4">
        <v>37.700000000000003</v>
      </c>
      <c r="I2422" s="4">
        <v>0.8</v>
      </c>
      <c r="J2422" s="4">
        <v>2.5</v>
      </c>
      <c r="K2422" s="4">
        <v>0</v>
      </c>
      <c r="L2422" s="4">
        <v>852</v>
      </c>
      <c r="M2422" s="7">
        <v>-0.4</v>
      </c>
      <c r="N2422" s="5">
        <v>2.8</v>
      </c>
      <c r="O2422" s="5">
        <v>0.1</v>
      </c>
      <c r="P2422" s="5">
        <v>-999</v>
      </c>
      <c r="Q2422" s="5">
        <v>-999</v>
      </c>
      <c r="R2422">
        <v>0.46600000000000003</v>
      </c>
      <c r="S2422" s="34">
        <f>ROUND((0.6105*(EXP((17.273*E2422)/(E2422+237.3))))*(100-H2422)/100,3)</f>
        <v>0.77</v>
      </c>
      <c r="T2422" s="6">
        <f>IF(V2422&lt;V2423,L2422,0)</f>
        <v>0</v>
      </c>
      <c r="U2422" s="6">
        <f>IF(T2422&gt;0,M2422,-999)</f>
        <v>-999</v>
      </c>
      <c r="V2422">
        <v>199804</v>
      </c>
      <c r="W2422">
        <v>1998</v>
      </c>
    </row>
    <row r="2423" spans="1:23" x14ac:dyDescent="0.25">
      <c r="A2423" s="14">
        <v>35890</v>
      </c>
      <c r="B2423" s="3">
        <v>95</v>
      </c>
      <c r="C2423" s="4">
        <v>7.13</v>
      </c>
      <c r="D2423" s="5">
        <v>0.7</v>
      </c>
      <c r="E2423" s="5">
        <v>5.6</v>
      </c>
      <c r="F2423" s="5">
        <v>-1.8</v>
      </c>
      <c r="G2423" s="4">
        <v>89.6</v>
      </c>
      <c r="H2423" s="4">
        <v>67.599999999999994</v>
      </c>
      <c r="I2423" s="4">
        <v>0.9</v>
      </c>
      <c r="J2423" s="4">
        <v>4.3</v>
      </c>
      <c r="K2423" s="4">
        <v>7.7</v>
      </c>
      <c r="L2423" s="4">
        <v>857</v>
      </c>
      <c r="M2423" s="7">
        <v>-0.2</v>
      </c>
      <c r="N2423" s="5">
        <v>0.7</v>
      </c>
      <c r="O2423" s="5">
        <v>0.1</v>
      </c>
      <c r="P2423" s="5">
        <v>-999</v>
      </c>
      <c r="Q2423" s="5">
        <v>-999</v>
      </c>
      <c r="R2423">
        <v>0.61399999999999999</v>
      </c>
      <c r="S2423" s="34">
        <f>ROUND((0.6105*(EXP((17.273*E2423)/(E2423+237.3))))*(100-H2423)/100,3)</f>
        <v>0.29499999999999998</v>
      </c>
      <c r="T2423" s="6">
        <f>IF(V2423&lt;V2424,L2423,0)</f>
        <v>0</v>
      </c>
      <c r="U2423" s="6">
        <f>IF(T2423&gt;0,M2423,-999)</f>
        <v>-999</v>
      </c>
      <c r="V2423">
        <v>199804</v>
      </c>
      <c r="W2423">
        <v>1998</v>
      </c>
    </row>
    <row r="2424" spans="1:23" x14ac:dyDescent="0.25">
      <c r="A2424" s="14">
        <v>35891</v>
      </c>
      <c r="B2424" s="3">
        <v>96</v>
      </c>
      <c r="C2424" s="4">
        <v>9.1199999999999992</v>
      </c>
      <c r="D2424" s="5">
        <v>-0.2</v>
      </c>
      <c r="E2424" s="5">
        <v>6.2</v>
      </c>
      <c r="F2424" s="5">
        <v>-3.2</v>
      </c>
      <c r="G2424" s="4">
        <v>93.2</v>
      </c>
      <c r="H2424" s="4">
        <v>65.2</v>
      </c>
      <c r="I2424" s="4">
        <v>0.5</v>
      </c>
      <c r="J2424" s="4">
        <v>2.6</v>
      </c>
      <c r="K2424" s="4">
        <v>5.3</v>
      </c>
      <c r="L2424" s="4">
        <v>858</v>
      </c>
      <c r="M2424" s="7">
        <v>0</v>
      </c>
      <c r="N2424" s="5">
        <v>-0.2</v>
      </c>
      <c r="O2424" s="5">
        <v>0.1</v>
      </c>
      <c r="P2424" s="5">
        <v>-999</v>
      </c>
      <c r="Q2424" s="5">
        <v>-999</v>
      </c>
      <c r="R2424">
        <v>0.61899999999999999</v>
      </c>
      <c r="S2424" s="34">
        <f>ROUND((0.6105*(EXP((17.273*E2424)/(E2424+237.3))))*(100-H2424)/100,3)</f>
        <v>0.33</v>
      </c>
      <c r="T2424" s="6">
        <f>IF(V2424&lt;V2425,L2424,0)</f>
        <v>0</v>
      </c>
      <c r="U2424" s="6">
        <f>IF(T2424&gt;0,M2424,-999)</f>
        <v>-999</v>
      </c>
      <c r="V2424">
        <v>199804</v>
      </c>
      <c r="W2424">
        <v>1998</v>
      </c>
    </row>
    <row r="2425" spans="1:23" x14ac:dyDescent="0.25">
      <c r="A2425" s="14">
        <v>35892</v>
      </c>
      <c r="B2425" s="3">
        <v>97</v>
      </c>
      <c r="C2425" s="4">
        <v>13.1</v>
      </c>
      <c r="D2425" s="5">
        <v>-1.8</v>
      </c>
      <c r="E2425" s="5">
        <v>5.6</v>
      </c>
      <c r="F2425" s="5">
        <v>-6.5</v>
      </c>
      <c r="G2425" s="4">
        <v>84.8</v>
      </c>
      <c r="H2425" s="4">
        <v>50.9</v>
      </c>
      <c r="I2425" s="4">
        <v>0.9</v>
      </c>
      <c r="J2425" s="4">
        <v>2.9</v>
      </c>
      <c r="K2425" s="4">
        <v>2</v>
      </c>
      <c r="L2425" s="4">
        <v>855</v>
      </c>
      <c r="M2425" s="7">
        <v>0</v>
      </c>
      <c r="N2425" s="5">
        <v>-1.8</v>
      </c>
      <c r="O2425" s="5">
        <v>0.1</v>
      </c>
      <c r="P2425" s="5">
        <v>-999</v>
      </c>
      <c r="Q2425" s="5">
        <v>-999</v>
      </c>
      <c r="R2425">
        <v>0.46400000000000002</v>
      </c>
      <c r="S2425" s="34">
        <f>ROUND((0.6105*(EXP((17.273*E2425)/(E2425+237.3))))*(100-H2425)/100,3)</f>
        <v>0.44600000000000001</v>
      </c>
      <c r="T2425" s="6">
        <f>IF(V2425&lt;V2426,L2425,0)</f>
        <v>0</v>
      </c>
      <c r="U2425" s="6">
        <f>IF(T2425&gt;0,M2425,-999)</f>
        <v>-999</v>
      </c>
      <c r="V2425">
        <v>199804</v>
      </c>
      <c r="W2425">
        <v>1998</v>
      </c>
    </row>
    <row r="2426" spans="1:23" x14ac:dyDescent="0.25">
      <c r="A2426" s="14">
        <v>35893</v>
      </c>
      <c r="B2426" s="3">
        <v>98</v>
      </c>
      <c r="C2426" s="4">
        <v>14.89</v>
      </c>
      <c r="D2426" s="5">
        <v>-3.6</v>
      </c>
      <c r="E2426" s="5">
        <v>5.9</v>
      </c>
      <c r="F2426" s="5">
        <v>-9.9</v>
      </c>
      <c r="G2426" s="4">
        <v>68.5</v>
      </c>
      <c r="H2426" s="4">
        <v>27.7</v>
      </c>
      <c r="I2426" s="4">
        <v>0.7</v>
      </c>
      <c r="J2426" s="4">
        <v>2.4</v>
      </c>
      <c r="K2426" s="4">
        <v>0</v>
      </c>
      <c r="L2426" s="4">
        <v>855</v>
      </c>
      <c r="M2426" s="7">
        <v>0</v>
      </c>
      <c r="N2426" s="5">
        <v>-3.6</v>
      </c>
      <c r="O2426" s="5">
        <v>0.1</v>
      </c>
      <c r="P2426" s="5">
        <v>-999</v>
      </c>
      <c r="Q2426" s="5">
        <v>-999</v>
      </c>
      <c r="R2426">
        <v>0.25700000000000001</v>
      </c>
      <c r="S2426" s="34">
        <f>ROUND((0.6105*(EXP((17.273*E2426)/(E2426+237.3))))*(100-H2426)/100,3)</f>
        <v>0.67100000000000004</v>
      </c>
      <c r="T2426" s="6">
        <f>IF(V2426&lt;V2427,L2426,0)</f>
        <v>0</v>
      </c>
      <c r="U2426" s="6">
        <f>IF(T2426&gt;0,M2426,-999)</f>
        <v>-999</v>
      </c>
      <c r="V2426">
        <v>199804</v>
      </c>
      <c r="W2426">
        <v>1998</v>
      </c>
    </row>
    <row r="2427" spans="1:23" x14ac:dyDescent="0.25">
      <c r="A2427" s="14">
        <v>35894</v>
      </c>
      <c r="B2427" s="3">
        <v>99</v>
      </c>
      <c r="C2427" s="4">
        <v>12.06</v>
      </c>
      <c r="D2427" s="5">
        <v>-2.1</v>
      </c>
      <c r="E2427" s="5">
        <v>3.8</v>
      </c>
      <c r="F2427" s="5">
        <v>-7.5</v>
      </c>
      <c r="G2427" s="4">
        <v>66.8</v>
      </c>
      <c r="H2427" s="4">
        <v>44.9</v>
      </c>
      <c r="I2427" s="4">
        <v>1.5</v>
      </c>
      <c r="J2427" s="4">
        <v>3.4</v>
      </c>
      <c r="K2427" s="4">
        <v>0</v>
      </c>
      <c r="L2427" s="4">
        <v>854</v>
      </c>
      <c r="M2427" s="7">
        <v>-0.4</v>
      </c>
      <c r="N2427" s="5">
        <v>-2.1</v>
      </c>
      <c r="O2427" s="5">
        <v>0.1</v>
      </c>
      <c r="P2427" s="5">
        <v>-999</v>
      </c>
      <c r="Q2427" s="5">
        <v>-999</v>
      </c>
      <c r="R2427">
        <v>0.36</v>
      </c>
      <c r="S2427" s="34">
        <f>ROUND((0.6105*(EXP((17.273*E2427)/(E2427+237.3))))*(100-H2427)/100,3)</f>
        <v>0.442</v>
      </c>
      <c r="T2427" s="6">
        <f>IF(V2427&lt;V2428,L2427,0)</f>
        <v>0</v>
      </c>
      <c r="U2427" s="6">
        <f>IF(T2427&gt;0,M2427,-999)</f>
        <v>-999</v>
      </c>
      <c r="V2427">
        <v>199804</v>
      </c>
      <c r="W2427">
        <v>1998</v>
      </c>
    </row>
    <row r="2428" spans="1:23" x14ac:dyDescent="0.25">
      <c r="A2428" s="14">
        <v>35895</v>
      </c>
      <c r="B2428" s="3">
        <v>100</v>
      </c>
      <c r="C2428" s="4">
        <v>5.24</v>
      </c>
      <c r="D2428" s="5">
        <v>-1.6</v>
      </c>
      <c r="E2428" s="5">
        <v>0.2</v>
      </c>
      <c r="F2428" s="5">
        <v>-3.5</v>
      </c>
      <c r="G2428" s="4">
        <v>93.9</v>
      </c>
      <c r="H2428" s="4">
        <v>77.599999999999994</v>
      </c>
      <c r="I2428" s="4">
        <v>1.7</v>
      </c>
      <c r="J2428" s="4">
        <v>4.4000000000000004</v>
      </c>
      <c r="K2428" s="4">
        <v>13.9</v>
      </c>
      <c r="L2428" s="4">
        <v>1005</v>
      </c>
      <c r="M2428" s="7">
        <v>-0.5</v>
      </c>
      <c r="N2428" s="5">
        <v>-1.6</v>
      </c>
      <c r="O2428" s="5">
        <v>0.1</v>
      </c>
      <c r="P2428" s="5">
        <v>-999</v>
      </c>
      <c r="Q2428" s="5">
        <v>-999</v>
      </c>
      <c r="R2428">
        <v>0.47899999999999998</v>
      </c>
      <c r="S2428" s="34">
        <f>ROUND((0.6105*(EXP((17.273*E2428)/(E2428+237.3))))*(100-H2428)/100,3)</f>
        <v>0.13900000000000001</v>
      </c>
      <c r="T2428" s="6">
        <f>IF(V2428&lt;V2429,L2428,0)</f>
        <v>0</v>
      </c>
      <c r="U2428" s="6">
        <f>IF(T2428&gt;0,M2428,-999)</f>
        <v>-999</v>
      </c>
      <c r="V2428">
        <v>199804</v>
      </c>
      <c r="W2428">
        <v>1998</v>
      </c>
    </row>
    <row r="2429" spans="1:23" x14ac:dyDescent="0.25">
      <c r="A2429" s="14">
        <v>35896</v>
      </c>
      <c r="B2429" s="3">
        <v>101</v>
      </c>
      <c r="C2429" s="4">
        <v>4.29</v>
      </c>
      <c r="D2429" s="5">
        <v>-3.1</v>
      </c>
      <c r="E2429" s="5">
        <v>3.1</v>
      </c>
      <c r="F2429" s="5">
        <v>-8.6999999999999993</v>
      </c>
      <c r="G2429" s="4">
        <v>93.9</v>
      </c>
      <c r="H2429" s="4">
        <v>68.2</v>
      </c>
      <c r="I2429" s="4">
        <v>1.2</v>
      </c>
      <c r="J2429" s="4">
        <v>3.3</v>
      </c>
      <c r="K2429" s="4">
        <v>8.4</v>
      </c>
      <c r="L2429" s="4">
        <v>1020</v>
      </c>
      <c r="M2429" s="7">
        <v>-0.4</v>
      </c>
      <c r="N2429" s="5">
        <v>-3.1</v>
      </c>
      <c r="O2429" s="5">
        <v>0.1</v>
      </c>
      <c r="P2429" s="5">
        <v>-999</v>
      </c>
      <c r="Q2429" s="5">
        <v>-999</v>
      </c>
      <c r="R2429">
        <v>0.51800000000000002</v>
      </c>
      <c r="S2429" s="34">
        <f>ROUND((0.6105*(EXP((17.273*E2429)/(E2429+237.3))))*(100-H2429)/100,3)</f>
        <v>0.24299999999999999</v>
      </c>
      <c r="T2429" s="6">
        <f>IF(V2429&lt;V2430,L2429,0)</f>
        <v>0</v>
      </c>
      <c r="U2429" s="6">
        <f>IF(T2429&gt;0,M2429,-999)</f>
        <v>-999</v>
      </c>
      <c r="V2429">
        <v>199804</v>
      </c>
      <c r="W2429">
        <v>1998</v>
      </c>
    </row>
    <row r="2430" spans="1:23" x14ac:dyDescent="0.25">
      <c r="A2430" s="14">
        <v>35897</v>
      </c>
      <c r="B2430" s="3">
        <v>102</v>
      </c>
      <c r="C2430" s="4">
        <v>11.78</v>
      </c>
      <c r="D2430" s="5">
        <v>-5.4</v>
      </c>
      <c r="E2430" s="5">
        <v>1.3</v>
      </c>
      <c r="F2430" s="5">
        <v>-10.7</v>
      </c>
      <c r="G2430" s="4">
        <v>85.8</v>
      </c>
      <c r="H2430" s="4">
        <v>62</v>
      </c>
      <c r="I2430" s="4">
        <v>0.8</v>
      </c>
      <c r="J2430" s="4">
        <v>2.7</v>
      </c>
      <c r="K2430" s="4">
        <v>0</v>
      </c>
      <c r="L2430" s="4">
        <v>992</v>
      </c>
      <c r="M2430" s="7">
        <v>-0.3</v>
      </c>
      <c r="N2430" s="5">
        <v>-5.4</v>
      </c>
      <c r="O2430" s="5">
        <v>0.1</v>
      </c>
      <c r="P2430" s="5">
        <v>-999</v>
      </c>
      <c r="Q2430" s="5">
        <v>-999</v>
      </c>
      <c r="R2430">
        <v>0.41699999999999998</v>
      </c>
      <c r="S2430" s="34">
        <f>ROUND((0.6105*(EXP((17.273*E2430)/(E2430+237.3))))*(100-H2430)/100,3)</f>
        <v>0.255</v>
      </c>
      <c r="T2430" s="6">
        <f>IF(V2430&lt;V2431,L2430,0)</f>
        <v>0</v>
      </c>
      <c r="U2430" s="6">
        <f>IF(T2430&gt;0,M2430,-999)</f>
        <v>-999</v>
      </c>
      <c r="V2430">
        <v>199804</v>
      </c>
      <c r="W2430">
        <v>1998</v>
      </c>
    </row>
    <row r="2431" spans="1:23" x14ac:dyDescent="0.25">
      <c r="A2431" s="14">
        <v>35898</v>
      </c>
      <c r="B2431" s="3">
        <v>103</v>
      </c>
      <c r="C2431" s="4">
        <v>16.96</v>
      </c>
      <c r="D2431" s="5">
        <v>-4.2</v>
      </c>
      <c r="E2431" s="5">
        <v>4.4000000000000004</v>
      </c>
      <c r="F2431" s="5">
        <v>-11</v>
      </c>
      <c r="G2431" s="4">
        <v>79.099999999999994</v>
      </c>
      <c r="H2431" s="4">
        <v>46.1</v>
      </c>
      <c r="I2431" s="4">
        <v>0.8</v>
      </c>
      <c r="J2431" s="4">
        <v>2.4</v>
      </c>
      <c r="K2431" s="4">
        <v>0</v>
      </c>
      <c r="L2431" s="4">
        <v>970</v>
      </c>
      <c r="M2431" s="7">
        <v>-0.4</v>
      </c>
      <c r="N2431" s="5">
        <v>-4.2</v>
      </c>
      <c r="O2431" s="5">
        <v>0.1</v>
      </c>
      <c r="P2431" s="5">
        <v>-999</v>
      </c>
      <c r="Q2431" s="5">
        <v>-999</v>
      </c>
      <c r="R2431">
        <v>0.38500000000000001</v>
      </c>
      <c r="S2431" s="34">
        <f>ROUND((0.6105*(EXP((17.273*E2431)/(E2431+237.3))))*(100-H2431)/100,3)</f>
        <v>0.45100000000000001</v>
      </c>
      <c r="T2431" s="6">
        <f>IF(V2431&lt;V2432,L2431,0)</f>
        <v>0</v>
      </c>
      <c r="U2431" s="6">
        <f>IF(T2431&gt;0,M2431,-999)</f>
        <v>-999</v>
      </c>
      <c r="V2431">
        <v>199804</v>
      </c>
      <c r="W2431">
        <v>1998</v>
      </c>
    </row>
    <row r="2432" spans="1:23" x14ac:dyDescent="0.25">
      <c r="A2432" s="14">
        <v>35899</v>
      </c>
      <c r="B2432" s="3">
        <v>104</v>
      </c>
      <c r="C2432" s="4">
        <v>23.63</v>
      </c>
      <c r="D2432" s="5">
        <v>-1.6</v>
      </c>
      <c r="E2432" s="5">
        <v>6.7</v>
      </c>
      <c r="F2432" s="5">
        <v>-9.6</v>
      </c>
      <c r="G2432" s="4">
        <v>65.2</v>
      </c>
      <c r="H2432" s="4">
        <v>28.8</v>
      </c>
      <c r="I2432" s="4">
        <v>1</v>
      </c>
      <c r="J2432" s="4">
        <v>2.8</v>
      </c>
      <c r="K2432" s="4">
        <v>0</v>
      </c>
      <c r="L2432" s="4">
        <v>935</v>
      </c>
      <c r="M2432" s="7">
        <v>-0.7</v>
      </c>
      <c r="N2432" s="5">
        <v>-1.6</v>
      </c>
      <c r="O2432" s="5">
        <v>0.1</v>
      </c>
      <c r="P2432" s="5">
        <v>-999</v>
      </c>
      <c r="Q2432" s="5">
        <v>-999</v>
      </c>
      <c r="R2432">
        <v>0.28299999999999997</v>
      </c>
      <c r="S2432" s="34">
        <f>ROUND((0.6105*(EXP((17.273*E2432)/(E2432+237.3))))*(100-H2432)/100,3)</f>
        <v>0.69799999999999995</v>
      </c>
      <c r="T2432" s="6">
        <f>IF(V2432&lt;V2433,L2432,0)</f>
        <v>0</v>
      </c>
      <c r="U2432" s="6">
        <f>IF(T2432&gt;0,M2432,-999)</f>
        <v>-999</v>
      </c>
      <c r="V2432">
        <v>199804</v>
      </c>
      <c r="W2432">
        <v>1998</v>
      </c>
    </row>
    <row r="2433" spans="1:23" x14ac:dyDescent="0.25">
      <c r="A2433" s="14">
        <v>35900</v>
      </c>
      <c r="B2433" s="3">
        <v>105</v>
      </c>
      <c r="C2433" s="4">
        <v>23.19</v>
      </c>
      <c r="D2433" s="5">
        <v>0.1</v>
      </c>
      <c r="E2433" s="5">
        <v>7.6</v>
      </c>
      <c r="F2433" s="5">
        <v>-5.6</v>
      </c>
      <c r="G2433" s="4">
        <v>55.7</v>
      </c>
      <c r="H2433" s="4">
        <v>21.2</v>
      </c>
      <c r="I2433" s="4">
        <v>0.9</v>
      </c>
      <c r="J2433" s="4">
        <v>2.6</v>
      </c>
      <c r="K2433" s="4">
        <v>0</v>
      </c>
      <c r="L2433" s="4">
        <v>903</v>
      </c>
      <c r="M2433" s="7">
        <v>-0.7</v>
      </c>
      <c r="N2433" s="5">
        <v>0.1</v>
      </c>
      <c r="O2433" s="5">
        <v>0.2</v>
      </c>
      <c r="P2433" s="5">
        <v>-999</v>
      </c>
      <c r="Q2433" s="5">
        <v>-999</v>
      </c>
      <c r="R2433">
        <v>0.222</v>
      </c>
      <c r="S2433" s="34">
        <f>ROUND((0.6105*(EXP((17.273*E2433)/(E2433+237.3))))*(100-H2433)/100,3)</f>
        <v>0.82199999999999995</v>
      </c>
      <c r="T2433" s="6">
        <f>IF(V2433&lt;V2434,L2433,0)</f>
        <v>0</v>
      </c>
      <c r="U2433" s="6">
        <f>IF(T2433&gt;0,M2433,-999)</f>
        <v>-999</v>
      </c>
      <c r="V2433">
        <v>199804</v>
      </c>
      <c r="W2433">
        <v>1998</v>
      </c>
    </row>
    <row r="2434" spans="1:23" x14ac:dyDescent="0.25">
      <c r="A2434" s="14">
        <v>35901</v>
      </c>
      <c r="B2434" s="3">
        <v>106</v>
      </c>
      <c r="C2434" s="4">
        <v>10.52</v>
      </c>
      <c r="D2434" s="5">
        <v>-1.2</v>
      </c>
      <c r="E2434" s="5">
        <v>3.4</v>
      </c>
      <c r="F2434" s="5">
        <v>-5.4</v>
      </c>
      <c r="G2434" s="4">
        <v>72.8</v>
      </c>
      <c r="H2434" s="4">
        <v>53</v>
      </c>
      <c r="I2434" s="4">
        <v>1.1000000000000001</v>
      </c>
      <c r="J2434" s="4">
        <v>3.2</v>
      </c>
      <c r="K2434" s="4">
        <v>0</v>
      </c>
      <c r="L2434" s="4">
        <v>900</v>
      </c>
      <c r="M2434" s="7">
        <v>-0.4</v>
      </c>
      <c r="N2434" s="5">
        <v>-1.2</v>
      </c>
      <c r="O2434" s="5">
        <v>0.1</v>
      </c>
      <c r="P2434" s="5">
        <v>-999</v>
      </c>
      <c r="Q2434" s="5">
        <v>-999</v>
      </c>
      <c r="R2434">
        <v>0.41399999999999998</v>
      </c>
      <c r="S2434" s="34">
        <f>ROUND((0.6105*(EXP((17.273*E2434)/(E2434+237.3))))*(100-H2434)/100,3)</f>
        <v>0.36599999999999999</v>
      </c>
      <c r="T2434" s="6">
        <f>IF(V2434&lt;V2435,L2434,0)</f>
        <v>0</v>
      </c>
      <c r="U2434" s="6">
        <f>IF(T2434&gt;0,M2434,-999)</f>
        <v>-999</v>
      </c>
      <c r="V2434">
        <v>199804</v>
      </c>
      <c r="W2434">
        <v>1998</v>
      </c>
    </row>
    <row r="2435" spans="1:23" x14ac:dyDescent="0.25">
      <c r="A2435" s="14">
        <v>35902</v>
      </c>
      <c r="B2435" s="3">
        <v>107</v>
      </c>
      <c r="C2435" s="4">
        <v>14.37</v>
      </c>
      <c r="D2435" s="5">
        <v>1.2</v>
      </c>
      <c r="E2435" s="5">
        <v>7.6</v>
      </c>
      <c r="F2435" s="5">
        <v>-5.0999999999999996</v>
      </c>
      <c r="G2435" s="4">
        <v>63.4</v>
      </c>
      <c r="H2435" s="4">
        <v>35</v>
      </c>
      <c r="I2435" s="4">
        <v>0.7</v>
      </c>
      <c r="J2435" s="4">
        <v>2.6</v>
      </c>
      <c r="K2435" s="4">
        <v>0</v>
      </c>
      <c r="L2435" s="4">
        <v>904</v>
      </c>
      <c r="M2435" s="7">
        <v>-0.4</v>
      </c>
      <c r="N2435" s="5">
        <v>1.2</v>
      </c>
      <c r="O2435" s="5">
        <v>0.2</v>
      </c>
      <c r="P2435" s="5">
        <v>-999</v>
      </c>
      <c r="Q2435" s="5">
        <v>-999</v>
      </c>
      <c r="R2435">
        <v>0.36499999999999999</v>
      </c>
      <c r="S2435" s="34">
        <f>ROUND((0.6105*(EXP((17.273*E2435)/(E2435+237.3))))*(100-H2435)/100,3)</f>
        <v>0.67800000000000005</v>
      </c>
      <c r="T2435" s="6">
        <f>IF(V2435&lt;V2436,L2435,0)</f>
        <v>0</v>
      </c>
      <c r="U2435" s="6">
        <f>IF(T2435&gt;0,M2435,-999)</f>
        <v>-999</v>
      </c>
      <c r="V2435">
        <v>199804</v>
      </c>
      <c r="W2435">
        <v>1998</v>
      </c>
    </row>
    <row r="2436" spans="1:23" x14ac:dyDescent="0.25">
      <c r="A2436" s="14">
        <v>35903</v>
      </c>
      <c r="B2436" s="3">
        <v>108</v>
      </c>
      <c r="C2436" s="4">
        <v>13.99</v>
      </c>
      <c r="D2436" s="5">
        <v>2</v>
      </c>
      <c r="E2436" s="5">
        <v>7.5</v>
      </c>
      <c r="F2436" s="5">
        <v>-1.4</v>
      </c>
      <c r="G2436" s="4">
        <v>65</v>
      </c>
      <c r="H2436" s="4">
        <v>37.200000000000003</v>
      </c>
      <c r="I2436" s="4">
        <v>1.5</v>
      </c>
      <c r="J2436" s="4">
        <v>3.9</v>
      </c>
      <c r="K2436" s="4">
        <v>0</v>
      </c>
      <c r="L2436" s="4">
        <v>880</v>
      </c>
      <c r="M2436" s="7">
        <v>-0.4</v>
      </c>
      <c r="N2436" s="5">
        <v>2</v>
      </c>
      <c r="O2436" s="5">
        <v>0.1</v>
      </c>
      <c r="P2436" s="5">
        <v>-999</v>
      </c>
      <c r="Q2436" s="5">
        <v>-999</v>
      </c>
      <c r="R2436">
        <v>0.38500000000000001</v>
      </c>
      <c r="S2436" s="34">
        <f>ROUND((0.6105*(EXP((17.273*E2436)/(E2436+237.3))))*(100-H2436)/100,3)</f>
        <v>0.65100000000000002</v>
      </c>
      <c r="T2436" s="6">
        <f>IF(V2436&lt;V2437,L2436,0)</f>
        <v>0</v>
      </c>
      <c r="U2436" s="6">
        <f>IF(T2436&gt;0,M2436,-999)</f>
        <v>-999</v>
      </c>
      <c r="V2436">
        <v>199804</v>
      </c>
      <c r="W2436">
        <v>1998</v>
      </c>
    </row>
    <row r="2437" spans="1:23" x14ac:dyDescent="0.25">
      <c r="A2437" s="14">
        <v>35904</v>
      </c>
      <c r="B2437" s="3">
        <v>109</v>
      </c>
      <c r="C2437" s="4">
        <v>23.26</v>
      </c>
      <c r="D2437" s="5">
        <v>1.3</v>
      </c>
      <c r="E2437" s="5">
        <v>8.8000000000000007</v>
      </c>
      <c r="F2437" s="5">
        <v>-5.3</v>
      </c>
      <c r="G2437" s="4">
        <v>61.4</v>
      </c>
      <c r="H2437" s="4">
        <v>31.5</v>
      </c>
      <c r="I2437" s="4">
        <v>0.9</v>
      </c>
      <c r="J2437" s="4">
        <v>2.8</v>
      </c>
      <c r="K2437" s="4">
        <v>0</v>
      </c>
      <c r="L2437" s="4">
        <v>860</v>
      </c>
      <c r="M2437" s="7">
        <v>0</v>
      </c>
      <c r="N2437" s="5">
        <v>1.3</v>
      </c>
      <c r="O2437" s="5">
        <v>0.1</v>
      </c>
      <c r="P2437" s="5">
        <v>-999</v>
      </c>
      <c r="Q2437" s="5">
        <v>-999</v>
      </c>
      <c r="R2437">
        <v>0.35699999999999998</v>
      </c>
      <c r="S2437" s="34">
        <f>ROUND((0.6105*(EXP((17.273*E2437)/(E2437+237.3))))*(100-H2437)/100,3)</f>
        <v>0.77600000000000002</v>
      </c>
      <c r="T2437" s="6">
        <f>IF(V2437&lt;V2438,L2437,0)</f>
        <v>0</v>
      </c>
      <c r="U2437" s="6">
        <f>IF(T2437&gt;0,M2437,-999)</f>
        <v>-999</v>
      </c>
      <c r="V2437">
        <v>199804</v>
      </c>
      <c r="W2437">
        <v>1998</v>
      </c>
    </row>
    <row r="2438" spans="1:23" x14ac:dyDescent="0.25">
      <c r="A2438" s="14">
        <v>35905</v>
      </c>
      <c r="B2438" s="3">
        <v>110</v>
      </c>
      <c r="C2438" s="4">
        <v>22.77</v>
      </c>
      <c r="D2438" s="5">
        <v>4.5999999999999996</v>
      </c>
      <c r="E2438" s="5">
        <v>11.6</v>
      </c>
      <c r="F2438" s="5">
        <v>-2.6</v>
      </c>
      <c r="G2438" s="4">
        <v>51.4</v>
      </c>
      <c r="H2438" s="4">
        <v>28.6</v>
      </c>
      <c r="I2438" s="4">
        <v>1.7</v>
      </c>
      <c r="J2438" s="4">
        <v>4.2</v>
      </c>
      <c r="K2438" s="4">
        <v>0</v>
      </c>
      <c r="L2438" s="4">
        <v>826</v>
      </c>
      <c r="M2438" s="7">
        <v>0.1</v>
      </c>
      <c r="N2438" s="5">
        <v>4.5999999999999996</v>
      </c>
      <c r="O2438" s="5">
        <v>0.2</v>
      </c>
      <c r="P2438" s="5">
        <v>-999</v>
      </c>
      <c r="Q2438" s="5">
        <v>-999</v>
      </c>
      <c r="R2438">
        <v>0.39200000000000002</v>
      </c>
      <c r="S2438" s="34">
        <f>ROUND((0.6105*(EXP((17.273*E2438)/(E2438+237.3))))*(100-H2438)/100,3)</f>
        <v>0.97499999999999998</v>
      </c>
      <c r="T2438" s="6">
        <f>IF(V2438&lt;V2439,L2438,0)</f>
        <v>0</v>
      </c>
      <c r="U2438" s="6">
        <f>IF(T2438&gt;0,M2438,-999)</f>
        <v>-999</v>
      </c>
      <c r="V2438">
        <v>199804</v>
      </c>
      <c r="W2438">
        <v>1998</v>
      </c>
    </row>
    <row r="2439" spans="1:23" x14ac:dyDescent="0.25">
      <c r="A2439" s="14">
        <v>35906</v>
      </c>
      <c r="B2439" s="3">
        <v>111</v>
      </c>
      <c r="C2439" s="4">
        <v>20.28</v>
      </c>
      <c r="D2439" s="5">
        <v>7.1</v>
      </c>
      <c r="E2439" s="5">
        <v>14.5</v>
      </c>
      <c r="F2439" s="5">
        <v>2.4</v>
      </c>
      <c r="G2439" s="4">
        <v>55.8</v>
      </c>
      <c r="H2439" s="4">
        <v>35.1</v>
      </c>
      <c r="I2439" s="4">
        <v>1.1000000000000001</v>
      </c>
      <c r="J2439" s="4">
        <v>3.1</v>
      </c>
      <c r="K2439" s="4">
        <v>0</v>
      </c>
      <c r="L2439" s="4">
        <v>779</v>
      </c>
      <c r="M2439" s="7">
        <v>0.1</v>
      </c>
      <c r="N2439" s="5">
        <v>7.1</v>
      </c>
      <c r="O2439" s="5">
        <v>0.2</v>
      </c>
      <c r="P2439" s="5">
        <v>-999</v>
      </c>
      <c r="Q2439" s="5">
        <v>-999</v>
      </c>
      <c r="R2439">
        <v>0.57899999999999996</v>
      </c>
      <c r="S2439" s="34">
        <f>ROUND((0.6105*(EXP((17.273*E2439)/(E2439+237.3))))*(100-H2439)/100,3)</f>
        <v>1.071</v>
      </c>
      <c r="T2439" s="6">
        <f>IF(V2439&lt;V2440,L2439,0)</f>
        <v>0</v>
      </c>
      <c r="U2439" s="6">
        <f>IF(T2439&gt;0,M2439,-999)</f>
        <v>-999</v>
      </c>
      <c r="V2439">
        <v>199804</v>
      </c>
      <c r="W2439">
        <v>1998</v>
      </c>
    </row>
    <row r="2440" spans="1:23" x14ac:dyDescent="0.25">
      <c r="A2440" s="14">
        <v>35907</v>
      </c>
      <c r="B2440" s="3">
        <v>112</v>
      </c>
      <c r="C2440" s="4">
        <v>15.68</v>
      </c>
      <c r="D2440" s="5">
        <v>8.5</v>
      </c>
      <c r="E2440" s="5">
        <v>13.9</v>
      </c>
      <c r="F2440" s="5">
        <v>2.6</v>
      </c>
      <c r="G2440" s="4">
        <v>62.2</v>
      </c>
      <c r="H2440" s="4">
        <v>31.9</v>
      </c>
      <c r="I2440" s="4">
        <v>1.5</v>
      </c>
      <c r="J2440" s="4">
        <v>3.5</v>
      </c>
      <c r="K2440" s="4">
        <v>0</v>
      </c>
      <c r="L2440" s="4">
        <v>743</v>
      </c>
      <c r="M2440" s="7">
        <v>0.1</v>
      </c>
      <c r="N2440" s="5">
        <v>8.5</v>
      </c>
      <c r="O2440" s="5">
        <v>0.2</v>
      </c>
      <c r="P2440" s="5">
        <v>-999</v>
      </c>
      <c r="Q2440" s="5">
        <v>-999</v>
      </c>
      <c r="R2440">
        <v>0.50800000000000001</v>
      </c>
      <c r="S2440" s="34">
        <f>ROUND((0.6105*(EXP((17.273*E2440)/(E2440+237.3))))*(100-H2440)/100,3)</f>
        <v>1.081</v>
      </c>
      <c r="T2440" s="6">
        <f>IF(V2440&lt;V2441,L2440,0)</f>
        <v>0</v>
      </c>
      <c r="U2440" s="6">
        <f>IF(T2440&gt;0,M2440,-999)</f>
        <v>-999</v>
      </c>
      <c r="V2440">
        <v>199804</v>
      </c>
      <c r="W2440">
        <v>1998</v>
      </c>
    </row>
    <row r="2441" spans="1:23" x14ac:dyDescent="0.25">
      <c r="A2441" s="14">
        <v>35908</v>
      </c>
      <c r="B2441" s="3">
        <v>113</v>
      </c>
      <c r="C2441" s="4">
        <v>11.24</v>
      </c>
      <c r="D2441" s="5">
        <v>5.9</v>
      </c>
      <c r="E2441" s="5">
        <v>11.7</v>
      </c>
      <c r="F2441" s="5">
        <v>-0.1</v>
      </c>
      <c r="G2441" s="4">
        <v>87.4</v>
      </c>
      <c r="H2441" s="4">
        <v>69.099999999999994</v>
      </c>
      <c r="I2441" s="4">
        <v>1.5</v>
      </c>
      <c r="J2441" s="4">
        <v>4.9000000000000004</v>
      </c>
      <c r="K2441" s="4">
        <v>16.2</v>
      </c>
      <c r="L2441" s="4">
        <v>700</v>
      </c>
      <c r="M2441" s="7">
        <v>0.2</v>
      </c>
      <c r="N2441" s="5">
        <v>5.9</v>
      </c>
      <c r="O2441" s="5">
        <v>0.2</v>
      </c>
      <c r="P2441" s="5">
        <v>-999</v>
      </c>
      <c r="Q2441" s="5">
        <v>-999</v>
      </c>
      <c r="R2441">
        <v>0.95</v>
      </c>
      <c r="S2441" s="34">
        <f>ROUND((0.6105*(EXP((17.273*E2441)/(E2441+237.3))))*(100-H2441)/100,3)</f>
        <v>0.42499999999999999</v>
      </c>
      <c r="T2441" s="6">
        <f>IF(V2441&lt;V2442,L2441,0)</f>
        <v>0</v>
      </c>
      <c r="U2441" s="6">
        <f>IF(T2441&gt;0,M2441,-999)</f>
        <v>-999</v>
      </c>
      <c r="V2441">
        <v>199804</v>
      </c>
      <c r="W2441">
        <v>1998</v>
      </c>
    </row>
    <row r="2442" spans="1:23" x14ac:dyDescent="0.25">
      <c r="A2442" s="14">
        <v>35909</v>
      </c>
      <c r="B2442" s="3">
        <v>114</v>
      </c>
      <c r="C2442" s="4">
        <v>19.190000000000001</v>
      </c>
      <c r="D2442" s="5">
        <v>-0.5</v>
      </c>
      <c r="E2442" s="5">
        <v>5.2</v>
      </c>
      <c r="F2442" s="5">
        <v>-5</v>
      </c>
      <c r="G2442" s="4">
        <v>75.5</v>
      </c>
      <c r="H2442" s="4">
        <v>40.9</v>
      </c>
      <c r="I2442" s="4">
        <v>1.9</v>
      </c>
      <c r="J2442" s="4">
        <v>4.4000000000000004</v>
      </c>
      <c r="K2442" s="4">
        <v>0.6</v>
      </c>
      <c r="L2442" s="4">
        <v>677</v>
      </c>
      <c r="M2442" s="7">
        <v>0.1</v>
      </c>
      <c r="N2442" s="5">
        <v>-0.5</v>
      </c>
      <c r="O2442" s="5">
        <v>0.1</v>
      </c>
      <c r="P2442" s="5">
        <v>-999</v>
      </c>
      <c r="Q2442" s="5">
        <v>-999</v>
      </c>
      <c r="R2442">
        <v>0.36299999999999999</v>
      </c>
      <c r="S2442" s="34">
        <f>ROUND((0.6105*(EXP((17.273*E2442)/(E2442+237.3))))*(100-H2442)/100,3)</f>
        <v>0.52300000000000002</v>
      </c>
      <c r="T2442" s="6">
        <f>IF(V2442&lt;V2443,L2442,0)</f>
        <v>0</v>
      </c>
      <c r="U2442" s="6">
        <f>IF(T2442&gt;0,M2442,-999)</f>
        <v>-999</v>
      </c>
      <c r="V2442">
        <v>199804</v>
      </c>
      <c r="W2442">
        <v>1998</v>
      </c>
    </row>
    <row r="2443" spans="1:23" x14ac:dyDescent="0.25">
      <c r="A2443" s="14">
        <v>35910</v>
      </c>
      <c r="B2443" s="3">
        <v>115</v>
      </c>
      <c r="C2443" s="4">
        <v>20.350000000000001</v>
      </c>
      <c r="D2443" s="5">
        <v>-1</v>
      </c>
      <c r="E2443" s="5">
        <v>5.7</v>
      </c>
      <c r="F2443" s="5">
        <v>-6.3</v>
      </c>
      <c r="G2443" s="4">
        <v>70.7</v>
      </c>
      <c r="H2443" s="4">
        <v>37.200000000000003</v>
      </c>
      <c r="I2443" s="4">
        <v>1.5</v>
      </c>
      <c r="J2443" s="4">
        <v>4.0999999999999996</v>
      </c>
      <c r="K2443" s="4">
        <v>0</v>
      </c>
      <c r="L2443" s="4">
        <v>667</v>
      </c>
      <c r="M2443" s="7">
        <v>0.1</v>
      </c>
      <c r="N2443" s="5">
        <v>-1</v>
      </c>
      <c r="O2443" s="5">
        <v>0.1</v>
      </c>
      <c r="P2443" s="5">
        <v>-999</v>
      </c>
      <c r="Q2443" s="5">
        <v>-999</v>
      </c>
      <c r="R2443">
        <v>0.34200000000000003</v>
      </c>
      <c r="S2443" s="34">
        <f>ROUND((0.6105*(EXP((17.273*E2443)/(E2443+237.3))))*(100-H2443)/100,3)</f>
        <v>0.57499999999999996</v>
      </c>
      <c r="T2443" s="6">
        <f>IF(V2443&lt;V2444,L2443,0)</f>
        <v>0</v>
      </c>
      <c r="U2443" s="6">
        <f>IF(T2443&gt;0,M2443,-999)</f>
        <v>-999</v>
      </c>
      <c r="V2443">
        <v>199804</v>
      </c>
      <c r="W2443">
        <v>1998</v>
      </c>
    </row>
    <row r="2444" spans="1:23" x14ac:dyDescent="0.25">
      <c r="A2444" s="14">
        <v>35911</v>
      </c>
      <c r="B2444" s="3">
        <v>116</v>
      </c>
      <c r="C2444" s="4">
        <v>22.99</v>
      </c>
      <c r="D2444" s="5">
        <v>2.8</v>
      </c>
      <c r="E2444" s="5">
        <v>11.8</v>
      </c>
      <c r="F2444" s="5">
        <v>-5.7</v>
      </c>
      <c r="G2444" s="4">
        <v>68.5</v>
      </c>
      <c r="H2444" s="4">
        <v>35.4</v>
      </c>
      <c r="I2444" s="4">
        <v>0.9</v>
      </c>
      <c r="J2444" s="4">
        <v>2.8</v>
      </c>
      <c r="K2444" s="4">
        <v>0</v>
      </c>
      <c r="L2444" s="4">
        <v>630</v>
      </c>
      <c r="M2444" s="7">
        <v>0</v>
      </c>
      <c r="N2444" s="5">
        <v>2.8</v>
      </c>
      <c r="O2444" s="5">
        <v>0.2</v>
      </c>
      <c r="P2444" s="5">
        <v>-999</v>
      </c>
      <c r="Q2444" s="5">
        <v>-999</v>
      </c>
      <c r="R2444">
        <v>0.48899999999999999</v>
      </c>
      <c r="S2444" s="34">
        <f>ROUND((0.6105*(EXP((17.273*E2444)/(E2444+237.3))))*(100-H2444)/100,3)</f>
        <v>0.89400000000000002</v>
      </c>
      <c r="T2444" s="6">
        <f>IF(V2444&lt;V2445,L2444,0)</f>
        <v>0</v>
      </c>
      <c r="U2444" s="6">
        <f>IF(T2444&gt;0,M2444,-999)</f>
        <v>-999</v>
      </c>
      <c r="V2444">
        <v>199804</v>
      </c>
      <c r="W2444">
        <v>1998</v>
      </c>
    </row>
    <row r="2445" spans="1:23" x14ac:dyDescent="0.25">
      <c r="A2445" s="14">
        <v>35912</v>
      </c>
      <c r="B2445" s="3">
        <v>117</v>
      </c>
      <c r="C2445" s="4">
        <v>24.08</v>
      </c>
      <c r="D2445" s="5">
        <v>7.4</v>
      </c>
      <c r="E2445" s="5">
        <v>15.8</v>
      </c>
      <c r="F2445" s="5">
        <v>-0.7</v>
      </c>
      <c r="G2445" s="4">
        <v>54</v>
      </c>
      <c r="H2445" s="4">
        <v>25</v>
      </c>
      <c r="I2445" s="4">
        <v>0.9</v>
      </c>
      <c r="J2445" s="4">
        <v>2.5</v>
      </c>
      <c r="K2445" s="4">
        <v>0</v>
      </c>
      <c r="L2445" s="4">
        <v>583</v>
      </c>
      <c r="M2445" s="7">
        <v>0.1</v>
      </c>
      <c r="N2445" s="5">
        <v>7.4</v>
      </c>
      <c r="O2445" s="5">
        <v>0.2</v>
      </c>
      <c r="P2445" s="5">
        <v>-999</v>
      </c>
      <c r="Q2445" s="5">
        <v>-999</v>
      </c>
      <c r="R2445">
        <v>0.44900000000000001</v>
      </c>
      <c r="S2445" s="34">
        <f>ROUND((0.6105*(EXP((17.273*E2445)/(E2445+237.3))))*(100-H2445)/100,3)</f>
        <v>1.3460000000000001</v>
      </c>
      <c r="T2445" s="6">
        <f>IF(V2445&lt;V2446,L2445,0)</f>
        <v>0</v>
      </c>
      <c r="U2445" s="6">
        <f>IF(T2445&gt;0,M2445,-999)</f>
        <v>-999</v>
      </c>
      <c r="V2445">
        <v>199804</v>
      </c>
      <c r="W2445">
        <v>1998</v>
      </c>
    </row>
    <row r="2446" spans="1:23" x14ac:dyDescent="0.25">
      <c r="A2446" s="14">
        <v>35913</v>
      </c>
      <c r="B2446" s="3">
        <v>118</v>
      </c>
      <c r="C2446" s="4">
        <v>22.59</v>
      </c>
      <c r="D2446" s="5">
        <v>9.1</v>
      </c>
      <c r="E2446" s="5">
        <v>17.399999999999999</v>
      </c>
      <c r="F2446" s="5">
        <v>1.9</v>
      </c>
      <c r="G2446" s="4">
        <v>53.4</v>
      </c>
      <c r="H2446" s="4">
        <v>23.2</v>
      </c>
      <c r="I2446" s="4">
        <v>1</v>
      </c>
      <c r="J2446" s="4">
        <v>3.1</v>
      </c>
      <c r="K2446" s="4">
        <v>0</v>
      </c>
      <c r="L2446" s="4">
        <v>535</v>
      </c>
      <c r="M2446" s="7">
        <v>0.1</v>
      </c>
      <c r="N2446" s="5">
        <v>9.1</v>
      </c>
      <c r="O2446" s="5">
        <v>0.2</v>
      </c>
      <c r="P2446" s="5">
        <v>-999</v>
      </c>
      <c r="Q2446" s="5">
        <v>-999</v>
      </c>
      <c r="R2446">
        <v>0.45900000000000002</v>
      </c>
      <c r="S2446" s="34">
        <f>ROUND((0.6105*(EXP((17.273*E2446)/(E2446+237.3))))*(100-H2446)/100,3)</f>
        <v>1.526</v>
      </c>
      <c r="T2446" s="6">
        <f>IF(V2446&lt;V2447,L2446,0)</f>
        <v>0</v>
      </c>
      <c r="U2446" s="6">
        <f>IF(T2446&gt;0,M2446,-999)</f>
        <v>-999</v>
      </c>
      <c r="V2446">
        <v>199804</v>
      </c>
      <c r="W2446">
        <v>1998</v>
      </c>
    </row>
    <row r="2447" spans="1:23" x14ac:dyDescent="0.25">
      <c r="A2447" s="14">
        <v>35914</v>
      </c>
      <c r="B2447" s="3">
        <v>119</v>
      </c>
      <c r="C2447" s="4">
        <v>25.75</v>
      </c>
      <c r="D2447" s="5">
        <v>10.1</v>
      </c>
      <c r="E2447" s="5">
        <v>19.2</v>
      </c>
      <c r="F2447" s="5">
        <v>1.4</v>
      </c>
      <c r="G2447" s="4">
        <v>42.2</v>
      </c>
      <c r="H2447" s="4">
        <v>12.3</v>
      </c>
      <c r="I2447" s="4">
        <v>0.9</v>
      </c>
      <c r="J2447" s="4">
        <v>2.2999999999999998</v>
      </c>
      <c r="K2447" s="4">
        <v>0</v>
      </c>
      <c r="L2447" s="4">
        <v>488</v>
      </c>
      <c r="M2447" s="7">
        <v>0.2</v>
      </c>
      <c r="N2447" s="5">
        <v>10.1</v>
      </c>
      <c r="O2447" s="5">
        <v>0.2</v>
      </c>
      <c r="P2447" s="5">
        <v>-999</v>
      </c>
      <c r="Q2447" s="5">
        <v>-999</v>
      </c>
      <c r="R2447">
        <v>0.27400000000000002</v>
      </c>
      <c r="S2447" s="34">
        <f>ROUND((0.6105*(EXP((17.273*E2447)/(E2447+237.3))))*(100-H2447)/100,3)</f>
        <v>1.9510000000000001</v>
      </c>
      <c r="T2447" s="6">
        <f>IF(V2447&lt;V2448,L2447,0)</f>
        <v>0</v>
      </c>
      <c r="U2447" s="6">
        <f>IF(T2447&gt;0,M2447,-999)</f>
        <v>-999</v>
      </c>
      <c r="V2447">
        <v>199804</v>
      </c>
      <c r="W2447">
        <v>1998</v>
      </c>
    </row>
    <row r="2448" spans="1:23" x14ac:dyDescent="0.25">
      <c r="A2448" s="14">
        <v>35915</v>
      </c>
      <c r="B2448" s="3">
        <v>120</v>
      </c>
      <c r="C2448" s="4">
        <v>24.41</v>
      </c>
      <c r="D2448" s="5">
        <v>12.4</v>
      </c>
      <c r="E2448" s="5">
        <v>21</v>
      </c>
      <c r="F2448" s="5">
        <v>3.7</v>
      </c>
      <c r="G2448" s="4">
        <v>39.9</v>
      </c>
      <c r="H2448" s="4">
        <v>18.7</v>
      </c>
      <c r="I2448" s="4">
        <v>0.9</v>
      </c>
      <c r="J2448" s="4">
        <v>2.5</v>
      </c>
      <c r="K2448" s="4">
        <v>0</v>
      </c>
      <c r="L2448" s="4">
        <v>430</v>
      </c>
      <c r="M2448" s="7">
        <v>0.2</v>
      </c>
      <c r="N2448" s="5">
        <v>12.4</v>
      </c>
      <c r="O2448" s="5">
        <v>0.3</v>
      </c>
      <c r="P2448" s="5">
        <v>-999</v>
      </c>
      <c r="Q2448" s="5">
        <v>-999</v>
      </c>
      <c r="R2448">
        <v>0.46500000000000002</v>
      </c>
      <c r="S2448" s="34">
        <f>ROUND((0.6105*(EXP((17.273*E2448)/(E2448+237.3))))*(100-H2448)/100,3)</f>
        <v>2.0209999999999999</v>
      </c>
      <c r="T2448" s="6">
        <f>IF(V2448&lt;V2449,L2448,0)</f>
        <v>430</v>
      </c>
      <c r="U2448" s="6">
        <f>IF(T2448&gt;0,M2448,-999)</f>
        <v>0.2</v>
      </c>
      <c r="V2448">
        <v>199804</v>
      </c>
      <c r="W2448">
        <v>1998</v>
      </c>
    </row>
    <row r="2449" spans="1:23" x14ac:dyDescent="0.25">
      <c r="A2449" s="14">
        <v>35916</v>
      </c>
      <c r="B2449" s="3">
        <v>121</v>
      </c>
      <c r="C2449" s="4">
        <v>25.86</v>
      </c>
      <c r="D2449" s="5">
        <v>12.9</v>
      </c>
      <c r="E2449" s="5">
        <v>21.4</v>
      </c>
      <c r="F2449" s="5">
        <v>4.5</v>
      </c>
      <c r="G2449" s="4">
        <v>42.3</v>
      </c>
      <c r="H2449" s="4">
        <v>20.6</v>
      </c>
      <c r="I2449" s="4">
        <v>1</v>
      </c>
      <c r="J2449" s="4">
        <v>2.6</v>
      </c>
      <c r="K2449" s="4">
        <v>0</v>
      </c>
      <c r="L2449" s="4">
        <v>372</v>
      </c>
      <c r="M2449" s="7">
        <v>0.2</v>
      </c>
      <c r="N2449" s="5">
        <v>12.9</v>
      </c>
      <c r="O2449" s="5">
        <v>0.3</v>
      </c>
      <c r="P2449" s="5">
        <v>-999</v>
      </c>
      <c r="Q2449" s="5">
        <v>-999</v>
      </c>
      <c r="R2449">
        <v>0.52500000000000002</v>
      </c>
      <c r="S2449" s="34">
        <f>ROUND((0.6105*(EXP((17.273*E2449)/(E2449+237.3))))*(100-H2449)/100,3)</f>
        <v>2.0230000000000001</v>
      </c>
      <c r="T2449" s="6">
        <f>IF(V2449&lt;V2450,L2449,0)</f>
        <v>0</v>
      </c>
      <c r="U2449" s="6">
        <f>IF(T2449&gt;0,M2449,-999)</f>
        <v>-999</v>
      </c>
      <c r="V2449">
        <v>199805</v>
      </c>
      <c r="W2449">
        <v>1998</v>
      </c>
    </row>
    <row r="2450" spans="1:23" x14ac:dyDescent="0.25">
      <c r="A2450" s="14">
        <v>35917</v>
      </c>
      <c r="B2450" s="3">
        <v>122</v>
      </c>
      <c r="C2450" s="4">
        <v>23.14</v>
      </c>
      <c r="D2450" s="5">
        <v>13</v>
      </c>
      <c r="E2450" s="5">
        <v>22.5</v>
      </c>
      <c r="F2450" s="5">
        <v>5.9</v>
      </c>
      <c r="G2450" s="4">
        <v>43.8</v>
      </c>
      <c r="H2450" s="4">
        <v>19.600000000000001</v>
      </c>
      <c r="I2450" s="4">
        <v>1.1000000000000001</v>
      </c>
      <c r="J2450" s="4">
        <v>3.7</v>
      </c>
      <c r="K2450" s="4">
        <v>0</v>
      </c>
      <c r="L2450" s="4">
        <v>307</v>
      </c>
      <c r="M2450" s="7">
        <v>0.3</v>
      </c>
      <c r="N2450" s="5">
        <v>13</v>
      </c>
      <c r="O2450" s="5">
        <v>0.4</v>
      </c>
      <c r="P2450" s="5">
        <v>-999</v>
      </c>
      <c r="Q2450" s="5">
        <v>-999</v>
      </c>
      <c r="R2450">
        <v>0.53400000000000003</v>
      </c>
      <c r="S2450" s="34">
        <f>ROUND((0.6105*(EXP((17.273*E2450)/(E2450+237.3))))*(100-H2450)/100,3)</f>
        <v>2.1909999999999998</v>
      </c>
      <c r="T2450" s="6">
        <f>IF(V2450&lt;V2451,L2450,0)</f>
        <v>0</v>
      </c>
      <c r="U2450" s="6">
        <f>IF(T2450&gt;0,M2450,-999)</f>
        <v>-999</v>
      </c>
      <c r="V2450">
        <v>199805</v>
      </c>
      <c r="W2450">
        <v>1998</v>
      </c>
    </row>
    <row r="2451" spans="1:23" x14ac:dyDescent="0.25">
      <c r="A2451" s="14">
        <v>35918</v>
      </c>
      <c r="B2451" s="3">
        <v>123</v>
      </c>
      <c r="C2451" s="4">
        <v>25.85</v>
      </c>
      <c r="D2451" s="5">
        <v>11.6</v>
      </c>
      <c r="E2451" s="5">
        <v>19.100000000000001</v>
      </c>
      <c r="F2451" s="5">
        <v>4.5</v>
      </c>
      <c r="G2451" s="4">
        <v>53</v>
      </c>
      <c r="H2451" s="4">
        <v>22.7</v>
      </c>
      <c r="I2451" s="4">
        <v>0.8</v>
      </c>
      <c r="J2451" s="4">
        <v>3</v>
      </c>
      <c r="K2451" s="4">
        <v>0</v>
      </c>
      <c r="L2451" s="4">
        <v>245</v>
      </c>
      <c r="M2451" s="7">
        <v>0.5</v>
      </c>
      <c r="N2451" s="5">
        <v>11.6</v>
      </c>
      <c r="O2451" s="5">
        <v>0.5</v>
      </c>
      <c r="P2451" s="5">
        <v>-999</v>
      </c>
      <c r="Q2451" s="5">
        <v>-999</v>
      </c>
      <c r="R2451">
        <v>0.503</v>
      </c>
      <c r="S2451" s="34">
        <f>ROUND((0.6105*(EXP((17.273*E2451)/(E2451+237.3))))*(100-H2451)/100,3)</f>
        <v>1.7090000000000001</v>
      </c>
      <c r="T2451" s="6">
        <f>IF(V2451&lt;V2452,L2451,0)</f>
        <v>0</v>
      </c>
      <c r="U2451" s="6">
        <f>IF(T2451&gt;0,M2451,-999)</f>
        <v>-999</v>
      </c>
      <c r="V2451">
        <v>199805</v>
      </c>
      <c r="W2451">
        <v>1998</v>
      </c>
    </row>
    <row r="2452" spans="1:23" x14ac:dyDescent="0.25">
      <c r="A2452" s="14">
        <v>35919</v>
      </c>
      <c r="B2452" s="3">
        <v>124</v>
      </c>
      <c r="C2452" s="4">
        <v>26.98</v>
      </c>
      <c r="D2452" s="5">
        <v>11.9</v>
      </c>
      <c r="E2452" s="5">
        <v>19.7</v>
      </c>
      <c r="F2452" s="5">
        <v>4.4000000000000004</v>
      </c>
      <c r="G2452" s="4">
        <v>37.4</v>
      </c>
      <c r="H2452" s="4">
        <v>16.3</v>
      </c>
      <c r="I2452" s="4">
        <v>0.9</v>
      </c>
      <c r="J2452" s="4">
        <v>2.2000000000000002</v>
      </c>
      <c r="K2452" s="4">
        <v>0</v>
      </c>
      <c r="L2452" s="4">
        <v>195</v>
      </c>
      <c r="M2452" s="7">
        <v>0.7</v>
      </c>
      <c r="N2452" s="5">
        <v>11.9</v>
      </c>
      <c r="O2452" s="5">
        <v>0.7</v>
      </c>
      <c r="P2452" s="5">
        <v>-999</v>
      </c>
      <c r="Q2452" s="5">
        <v>-999</v>
      </c>
      <c r="R2452">
        <v>0.374</v>
      </c>
      <c r="S2452" s="34">
        <f>ROUND((0.6105*(EXP((17.273*E2452)/(E2452+237.3))))*(100-H2452)/100,3)</f>
        <v>1.921</v>
      </c>
      <c r="T2452" s="6">
        <f>IF(V2452&lt;V2453,L2452,0)</f>
        <v>0</v>
      </c>
      <c r="U2452" s="6">
        <f>IF(T2452&gt;0,M2452,-999)</f>
        <v>-999</v>
      </c>
      <c r="V2452">
        <v>199805</v>
      </c>
      <c r="W2452">
        <v>1998</v>
      </c>
    </row>
    <row r="2453" spans="1:23" x14ac:dyDescent="0.25">
      <c r="A2453" s="14">
        <v>35920</v>
      </c>
      <c r="B2453" s="3">
        <v>125</v>
      </c>
      <c r="C2453" s="4">
        <v>26.72</v>
      </c>
      <c r="D2453" s="5">
        <v>12.7</v>
      </c>
      <c r="E2453" s="5">
        <v>21.1</v>
      </c>
      <c r="F2453" s="5">
        <v>4.8</v>
      </c>
      <c r="G2453" s="4">
        <v>39.1</v>
      </c>
      <c r="H2453" s="4">
        <v>18.5</v>
      </c>
      <c r="I2453" s="4">
        <v>0.9</v>
      </c>
      <c r="J2453" s="4">
        <v>2.8</v>
      </c>
      <c r="K2453" s="4">
        <v>0</v>
      </c>
      <c r="L2453" s="4">
        <v>127</v>
      </c>
      <c r="M2453" s="7">
        <v>0.8</v>
      </c>
      <c r="N2453" s="5">
        <v>12.7</v>
      </c>
      <c r="O2453" s="5">
        <v>0.8</v>
      </c>
      <c r="P2453" s="5">
        <v>-999</v>
      </c>
      <c r="Q2453" s="5">
        <v>-999</v>
      </c>
      <c r="R2453">
        <v>0.46200000000000002</v>
      </c>
      <c r="S2453" s="34">
        <f>ROUND((0.6105*(EXP((17.273*E2453)/(E2453+237.3))))*(100-H2453)/100,3)</f>
        <v>2.0390000000000001</v>
      </c>
      <c r="T2453" s="6">
        <f>IF(V2453&lt;V2454,L2453,0)</f>
        <v>0</v>
      </c>
      <c r="U2453" s="6">
        <f>IF(T2453&gt;0,M2453,-999)</f>
        <v>-999</v>
      </c>
      <c r="V2453">
        <v>199805</v>
      </c>
      <c r="W2453">
        <v>1998</v>
      </c>
    </row>
    <row r="2454" spans="1:23" x14ac:dyDescent="0.25">
      <c r="A2454" s="14">
        <v>35921</v>
      </c>
      <c r="B2454" s="3">
        <v>126</v>
      </c>
      <c r="C2454" s="4">
        <v>26.5</v>
      </c>
      <c r="D2454" s="5">
        <v>12.9</v>
      </c>
      <c r="E2454" s="5">
        <v>21.4</v>
      </c>
      <c r="F2454" s="5">
        <v>5.7</v>
      </c>
      <c r="G2454" s="4">
        <v>38.799999999999997</v>
      </c>
      <c r="H2454" s="4">
        <v>20</v>
      </c>
      <c r="I2454" s="4">
        <v>1.2</v>
      </c>
      <c r="J2454" s="4">
        <v>3.6</v>
      </c>
      <c r="K2454" s="4">
        <v>0</v>
      </c>
      <c r="L2454" s="4">
        <v>58</v>
      </c>
      <c r="M2454" s="7">
        <v>1.5</v>
      </c>
      <c r="N2454" s="5">
        <v>12.9</v>
      </c>
      <c r="O2454" s="5">
        <v>1.5</v>
      </c>
      <c r="P2454" s="5">
        <v>-999</v>
      </c>
      <c r="Q2454" s="5">
        <v>-999</v>
      </c>
      <c r="R2454">
        <v>0.50800000000000001</v>
      </c>
      <c r="S2454" s="34">
        <f>ROUND((0.6105*(EXP((17.273*E2454)/(E2454+237.3))))*(100-H2454)/100,3)</f>
        <v>2.0390000000000001</v>
      </c>
      <c r="T2454" s="6">
        <f>IF(V2454&lt;V2455,L2454,0)</f>
        <v>0</v>
      </c>
      <c r="U2454" s="6">
        <f>IF(T2454&gt;0,M2454,-999)</f>
        <v>-999</v>
      </c>
      <c r="V2454">
        <v>199805</v>
      </c>
      <c r="W2454">
        <v>1998</v>
      </c>
    </row>
    <row r="2455" spans="1:23" x14ac:dyDescent="0.25">
      <c r="A2455" s="14">
        <v>35922</v>
      </c>
      <c r="B2455" s="3">
        <v>127</v>
      </c>
      <c r="C2455" s="4">
        <v>25.15</v>
      </c>
      <c r="D2455" s="5">
        <v>9.8000000000000007</v>
      </c>
      <c r="E2455" s="5">
        <v>18.399999999999999</v>
      </c>
      <c r="F2455" s="5">
        <v>2</v>
      </c>
      <c r="G2455" s="4">
        <v>60.6</v>
      </c>
      <c r="H2455" s="4">
        <v>34</v>
      </c>
      <c r="I2455" s="4">
        <v>0.8</v>
      </c>
      <c r="J2455" s="4">
        <v>3.8</v>
      </c>
      <c r="K2455" s="4">
        <v>0</v>
      </c>
      <c r="L2455" s="4">
        <v>0</v>
      </c>
      <c r="M2455" s="7">
        <v>0</v>
      </c>
      <c r="N2455" s="5">
        <v>9.8000000000000007</v>
      </c>
      <c r="O2455" s="5">
        <v>4.5</v>
      </c>
      <c r="P2455" s="5">
        <v>-999</v>
      </c>
      <c r="Q2455" s="5">
        <v>-999</v>
      </c>
      <c r="R2455">
        <v>0.71799999999999997</v>
      </c>
      <c r="S2455" s="34">
        <f>ROUND((0.6105*(EXP((17.273*E2455)/(E2455+237.3))))*(100-H2455)/100,3)</f>
        <v>1.3959999999999999</v>
      </c>
      <c r="T2455" s="6">
        <f>IF(V2455&lt;V2456,L2455,0)</f>
        <v>0</v>
      </c>
      <c r="U2455" s="6">
        <f>IF(T2455&gt;0,M2455,-999)</f>
        <v>-999</v>
      </c>
      <c r="V2455">
        <v>199805</v>
      </c>
      <c r="W2455">
        <v>1998</v>
      </c>
    </row>
    <row r="2456" spans="1:23" x14ac:dyDescent="0.25">
      <c r="A2456" s="14">
        <v>35923</v>
      </c>
      <c r="B2456" s="3">
        <v>128</v>
      </c>
      <c r="C2456" s="4">
        <v>15.14</v>
      </c>
      <c r="D2456" s="5">
        <v>8.1</v>
      </c>
      <c r="E2456" s="5">
        <v>16.600000000000001</v>
      </c>
      <c r="F2456" s="5">
        <v>2.4</v>
      </c>
      <c r="G2456" s="4">
        <v>74.2</v>
      </c>
      <c r="H2456" s="4">
        <v>34.6</v>
      </c>
      <c r="I2456" s="4">
        <v>0.9</v>
      </c>
      <c r="J2456" s="4">
        <v>3.5</v>
      </c>
      <c r="K2456" s="4">
        <v>2.1</v>
      </c>
      <c r="L2456" s="4">
        <v>0</v>
      </c>
      <c r="M2456" s="7">
        <v>0</v>
      </c>
      <c r="N2456" s="5">
        <v>8.1</v>
      </c>
      <c r="O2456" s="5">
        <v>6.3</v>
      </c>
      <c r="P2456" s="5">
        <v>-999</v>
      </c>
      <c r="Q2456" s="5">
        <v>-999</v>
      </c>
      <c r="R2456">
        <v>0.65200000000000002</v>
      </c>
      <c r="S2456" s="34">
        <f>ROUND((0.6105*(EXP((17.273*E2456)/(E2456+237.3))))*(100-H2456)/100,3)</f>
        <v>1.2350000000000001</v>
      </c>
      <c r="T2456" s="6">
        <f>IF(V2456&lt;V2457,L2456,0)</f>
        <v>0</v>
      </c>
      <c r="U2456" s="6">
        <f>IF(T2456&gt;0,M2456,-999)</f>
        <v>-999</v>
      </c>
      <c r="V2456">
        <v>199805</v>
      </c>
      <c r="W2456">
        <v>1998</v>
      </c>
    </row>
    <row r="2457" spans="1:23" x14ac:dyDescent="0.25">
      <c r="A2457" s="14">
        <v>35924</v>
      </c>
      <c r="B2457" s="3">
        <v>129</v>
      </c>
      <c r="C2457" s="4">
        <v>22.73</v>
      </c>
      <c r="D2457" s="5">
        <v>8.1999999999999993</v>
      </c>
      <c r="E2457" s="5">
        <v>14.8</v>
      </c>
      <c r="F2457" s="5">
        <v>2.4</v>
      </c>
      <c r="G2457" s="4">
        <v>80</v>
      </c>
      <c r="H2457" s="4">
        <v>55.7</v>
      </c>
      <c r="I2457" s="4">
        <v>1</v>
      </c>
      <c r="J2457" s="4">
        <v>2.9</v>
      </c>
      <c r="K2457" s="4">
        <v>0</v>
      </c>
      <c r="L2457" s="4">
        <v>0</v>
      </c>
      <c r="M2457" s="7">
        <v>0</v>
      </c>
      <c r="N2457" s="5">
        <v>8.1999999999999993</v>
      </c>
      <c r="O2457" s="5">
        <v>9.6999999999999993</v>
      </c>
      <c r="P2457" s="5">
        <v>-999</v>
      </c>
      <c r="Q2457" s="5">
        <v>-999</v>
      </c>
      <c r="R2457">
        <v>0.93500000000000005</v>
      </c>
      <c r="S2457" s="34">
        <f>ROUND((0.6105*(EXP((17.273*E2457)/(E2457+237.3))))*(100-H2457)/100,3)</f>
        <v>0.746</v>
      </c>
      <c r="T2457" s="6">
        <f>IF(V2457&lt;V2458,L2457,0)</f>
        <v>0</v>
      </c>
      <c r="U2457" s="6">
        <f>IF(T2457&gt;0,M2457,-999)</f>
        <v>-999</v>
      </c>
      <c r="V2457">
        <v>199805</v>
      </c>
      <c r="W2457">
        <v>1998</v>
      </c>
    </row>
    <row r="2458" spans="1:23" x14ac:dyDescent="0.25">
      <c r="A2458" s="14">
        <v>35925</v>
      </c>
      <c r="B2458" s="3">
        <v>130</v>
      </c>
      <c r="C2458" s="4">
        <v>14.05</v>
      </c>
      <c r="D2458" s="5">
        <v>8.6</v>
      </c>
      <c r="E2458" s="5">
        <v>16.8</v>
      </c>
      <c r="F2458" s="5">
        <v>2.7</v>
      </c>
      <c r="G2458" s="4">
        <v>79.7</v>
      </c>
      <c r="H2458" s="4">
        <v>43.5</v>
      </c>
      <c r="I2458" s="4">
        <v>1</v>
      </c>
      <c r="J2458" s="4">
        <v>3.3</v>
      </c>
      <c r="K2458" s="4">
        <v>5.0999999999999996</v>
      </c>
      <c r="L2458" s="4">
        <v>0</v>
      </c>
      <c r="M2458" s="7">
        <v>0</v>
      </c>
      <c r="N2458" s="5">
        <v>8.6</v>
      </c>
      <c r="O2458" s="5">
        <v>9.4</v>
      </c>
      <c r="P2458" s="5">
        <v>-999</v>
      </c>
      <c r="Q2458" s="5">
        <v>-999</v>
      </c>
      <c r="R2458">
        <v>0.83</v>
      </c>
      <c r="S2458" s="34">
        <f>ROUND((0.6105*(EXP((17.273*E2458)/(E2458+237.3))))*(100-H2458)/100,3)</f>
        <v>1.081</v>
      </c>
      <c r="T2458" s="6">
        <f>IF(V2458&lt;V2459,L2458,0)</f>
        <v>0</v>
      </c>
      <c r="U2458" s="6">
        <f>IF(T2458&gt;0,M2458,-999)</f>
        <v>-999</v>
      </c>
      <c r="V2458">
        <v>199805</v>
      </c>
      <c r="W2458">
        <v>1998</v>
      </c>
    </row>
    <row r="2459" spans="1:23" x14ac:dyDescent="0.25">
      <c r="A2459" s="14">
        <v>35926</v>
      </c>
      <c r="B2459" s="3">
        <v>131</v>
      </c>
      <c r="C2459" s="4">
        <v>15.13</v>
      </c>
      <c r="D2459" s="5">
        <v>8</v>
      </c>
      <c r="E2459" s="5">
        <v>14.9</v>
      </c>
      <c r="F2459" s="5">
        <v>3.4</v>
      </c>
      <c r="G2459" s="4">
        <v>88.2</v>
      </c>
      <c r="H2459" s="4">
        <v>51.8</v>
      </c>
      <c r="I2459" s="4">
        <v>0.8</v>
      </c>
      <c r="J2459" s="4">
        <v>2.8</v>
      </c>
      <c r="K2459" s="4">
        <v>1.1000000000000001</v>
      </c>
      <c r="L2459" s="4">
        <v>0</v>
      </c>
      <c r="M2459" s="7">
        <v>0</v>
      </c>
      <c r="N2459" s="5">
        <v>8</v>
      </c>
      <c r="O2459" s="5">
        <v>9</v>
      </c>
      <c r="P2459" s="5">
        <v>-999</v>
      </c>
      <c r="Q2459" s="5">
        <v>-999</v>
      </c>
      <c r="R2459">
        <v>0.877</v>
      </c>
      <c r="S2459" s="34">
        <f>ROUND((0.6105*(EXP((17.273*E2459)/(E2459+237.3))))*(100-H2459)/100,3)</f>
        <v>0.81599999999999995</v>
      </c>
      <c r="T2459" s="6">
        <f>IF(V2459&lt;V2460,L2459,0)</f>
        <v>0</v>
      </c>
      <c r="U2459" s="6">
        <f>IF(T2459&gt;0,M2459,-999)</f>
        <v>-999</v>
      </c>
      <c r="V2459">
        <v>199805</v>
      </c>
      <c r="W2459">
        <v>1998</v>
      </c>
    </row>
    <row r="2460" spans="1:23" x14ac:dyDescent="0.25">
      <c r="A2460" s="14">
        <v>35927</v>
      </c>
      <c r="B2460" s="3">
        <v>132</v>
      </c>
      <c r="C2460" s="4">
        <v>22.6</v>
      </c>
      <c r="D2460" s="5">
        <v>10.199999999999999</v>
      </c>
      <c r="E2460" s="5">
        <v>18.7</v>
      </c>
      <c r="F2460" s="5">
        <v>2.4</v>
      </c>
      <c r="G2460" s="4">
        <v>66.5</v>
      </c>
      <c r="H2460" s="4">
        <v>29.9</v>
      </c>
      <c r="I2460" s="4">
        <v>1.3</v>
      </c>
      <c r="J2460" s="4">
        <v>3.8</v>
      </c>
      <c r="K2460" s="4">
        <v>0.3</v>
      </c>
      <c r="L2460" s="4">
        <v>0</v>
      </c>
      <c r="M2460" s="7">
        <v>0</v>
      </c>
      <c r="N2460" s="5">
        <v>10.199999999999999</v>
      </c>
      <c r="O2460" s="5">
        <v>9.8000000000000007</v>
      </c>
      <c r="P2460" s="5">
        <v>-999</v>
      </c>
      <c r="Q2460" s="5">
        <v>-999</v>
      </c>
      <c r="R2460">
        <v>0.64400000000000002</v>
      </c>
      <c r="S2460" s="34">
        <f>ROUND((0.6105*(EXP((17.273*E2460)/(E2460+237.3))))*(100-H2460)/100,3)</f>
        <v>1.5109999999999999</v>
      </c>
      <c r="T2460" s="6">
        <f>IF(V2460&lt;V2461,L2460,0)</f>
        <v>0</v>
      </c>
      <c r="U2460" s="6">
        <f>IF(T2460&gt;0,M2460,-999)</f>
        <v>-999</v>
      </c>
      <c r="V2460">
        <v>199805</v>
      </c>
      <c r="W2460">
        <v>1998</v>
      </c>
    </row>
    <row r="2461" spans="1:23" x14ac:dyDescent="0.25">
      <c r="A2461" s="14">
        <v>35928</v>
      </c>
      <c r="B2461" s="3">
        <v>133</v>
      </c>
      <c r="C2461" s="4">
        <v>8.81</v>
      </c>
      <c r="D2461" s="5">
        <v>7</v>
      </c>
      <c r="E2461" s="5">
        <v>13.7</v>
      </c>
      <c r="F2461" s="5">
        <v>2.8</v>
      </c>
      <c r="G2461" s="4">
        <v>84.4</v>
      </c>
      <c r="H2461" s="4">
        <v>51.9</v>
      </c>
      <c r="I2461" s="4">
        <v>0.9</v>
      </c>
      <c r="J2461" s="4">
        <v>3.1</v>
      </c>
      <c r="K2461" s="4">
        <v>3.7</v>
      </c>
      <c r="L2461" s="4">
        <v>0</v>
      </c>
      <c r="M2461" s="7">
        <v>0</v>
      </c>
      <c r="N2461" s="5">
        <v>7</v>
      </c>
      <c r="O2461" s="5">
        <v>8.1</v>
      </c>
      <c r="P2461" s="5">
        <v>-999</v>
      </c>
      <c r="Q2461" s="5">
        <v>-999</v>
      </c>
      <c r="R2461">
        <v>0.81299999999999994</v>
      </c>
      <c r="S2461" s="34">
        <f>ROUND((0.6105*(EXP((17.273*E2461)/(E2461+237.3))))*(100-H2461)/100,3)</f>
        <v>0.754</v>
      </c>
      <c r="T2461" s="6">
        <f>IF(V2461&lt;V2462,L2461,0)</f>
        <v>0</v>
      </c>
      <c r="U2461" s="6">
        <f>IF(T2461&gt;0,M2461,-999)</f>
        <v>-999</v>
      </c>
      <c r="V2461">
        <v>199805</v>
      </c>
      <c r="W2461">
        <v>1998</v>
      </c>
    </row>
    <row r="2462" spans="1:23" x14ac:dyDescent="0.25">
      <c r="A2462" s="14">
        <v>35929</v>
      </c>
      <c r="B2462" s="3">
        <v>134</v>
      </c>
      <c r="C2462" s="4">
        <v>9.31</v>
      </c>
      <c r="D2462" s="5">
        <v>1</v>
      </c>
      <c r="E2462" s="5">
        <v>4.4000000000000004</v>
      </c>
      <c r="F2462" s="5">
        <v>-1.5</v>
      </c>
      <c r="G2462" s="4">
        <v>96.6</v>
      </c>
      <c r="H2462" s="4">
        <v>79.099999999999994</v>
      </c>
      <c r="I2462" s="4">
        <v>0.9</v>
      </c>
      <c r="J2462" s="4">
        <v>3.1</v>
      </c>
      <c r="K2462" s="4">
        <v>1.6</v>
      </c>
      <c r="L2462" s="4">
        <v>0</v>
      </c>
      <c r="M2462" s="7">
        <v>0</v>
      </c>
      <c r="N2462" s="5">
        <v>1</v>
      </c>
      <c r="O2462" s="5">
        <v>6.2</v>
      </c>
      <c r="P2462" s="5">
        <v>-999</v>
      </c>
      <c r="Q2462" s="5">
        <v>-999</v>
      </c>
      <c r="R2462">
        <v>0.65900000000000003</v>
      </c>
      <c r="S2462" s="34">
        <f>ROUND((0.6105*(EXP((17.273*E2462)/(E2462+237.3))))*(100-H2462)/100,3)</f>
        <v>0.17499999999999999</v>
      </c>
      <c r="T2462" s="6">
        <f>IF(V2462&lt;V2463,L2462,0)</f>
        <v>0</v>
      </c>
      <c r="U2462" s="6">
        <f>IF(T2462&gt;0,M2462,-999)</f>
        <v>-999</v>
      </c>
      <c r="V2462">
        <v>199805</v>
      </c>
      <c r="W2462">
        <v>1998</v>
      </c>
    </row>
    <row r="2463" spans="1:23" x14ac:dyDescent="0.25">
      <c r="A2463" s="14">
        <v>35930</v>
      </c>
      <c r="B2463" s="3">
        <v>135</v>
      </c>
      <c r="C2463" s="4">
        <v>14.71</v>
      </c>
      <c r="D2463" s="5">
        <v>0.2</v>
      </c>
      <c r="E2463" s="5">
        <v>6.4</v>
      </c>
      <c r="F2463" s="5">
        <v>-3.2</v>
      </c>
      <c r="G2463" s="4">
        <v>91.3</v>
      </c>
      <c r="H2463" s="4">
        <v>61.5</v>
      </c>
      <c r="I2463" s="4">
        <v>0.6</v>
      </c>
      <c r="J2463" s="4">
        <v>3</v>
      </c>
      <c r="K2463" s="4">
        <v>8.3000000000000007</v>
      </c>
      <c r="L2463" s="4">
        <v>0</v>
      </c>
      <c r="M2463" s="7">
        <v>0</v>
      </c>
      <c r="N2463" s="5">
        <v>0.2</v>
      </c>
      <c r="O2463" s="5">
        <v>4.9000000000000004</v>
      </c>
      <c r="P2463" s="5">
        <v>-999</v>
      </c>
      <c r="Q2463" s="5">
        <v>-999</v>
      </c>
      <c r="R2463">
        <v>0.59299999999999997</v>
      </c>
      <c r="S2463" s="34">
        <f>ROUND((0.6105*(EXP((17.273*E2463)/(E2463+237.3))))*(100-H2463)/100,3)</f>
        <v>0.37</v>
      </c>
      <c r="T2463" s="6">
        <f>IF(V2463&lt;V2464,L2463,0)</f>
        <v>0</v>
      </c>
      <c r="U2463" s="6">
        <f>IF(T2463&gt;0,M2463,-999)</f>
        <v>-999</v>
      </c>
      <c r="V2463">
        <v>199805</v>
      </c>
      <c r="W2463">
        <v>1998</v>
      </c>
    </row>
    <row r="2464" spans="1:23" x14ac:dyDescent="0.25">
      <c r="A2464" s="14">
        <v>35931</v>
      </c>
      <c r="B2464" s="3">
        <v>136</v>
      </c>
      <c r="C2464" s="4">
        <v>23.58</v>
      </c>
      <c r="D2464" s="5">
        <v>2.8</v>
      </c>
      <c r="E2464" s="5">
        <v>11.3</v>
      </c>
      <c r="F2464" s="5">
        <v>-4.3</v>
      </c>
      <c r="G2464" s="4">
        <v>75.400000000000006</v>
      </c>
      <c r="H2464" s="4">
        <v>35.299999999999997</v>
      </c>
      <c r="I2464" s="4">
        <v>0.8</v>
      </c>
      <c r="J2464" s="4">
        <v>2.6</v>
      </c>
      <c r="K2464" s="4">
        <v>2.7</v>
      </c>
      <c r="L2464" s="4">
        <v>0</v>
      </c>
      <c r="M2464" s="7">
        <v>0</v>
      </c>
      <c r="N2464" s="5">
        <v>2.8</v>
      </c>
      <c r="O2464" s="5">
        <v>6.4</v>
      </c>
      <c r="P2464" s="5">
        <v>-999</v>
      </c>
      <c r="Q2464" s="5">
        <v>-999</v>
      </c>
      <c r="R2464">
        <v>0.47299999999999998</v>
      </c>
      <c r="S2464" s="34">
        <f>ROUND((0.6105*(EXP((17.273*E2464)/(E2464+237.3))))*(100-H2464)/100,3)</f>
        <v>0.86599999999999999</v>
      </c>
      <c r="T2464" s="6">
        <f>IF(V2464&lt;V2465,L2464,0)</f>
        <v>0</v>
      </c>
      <c r="U2464" s="6">
        <f>IF(T2464&gt;0,M2464,-999)</f>
        <v>-999</v>
      </c>
      <c r="V2464">
        <v>199805</v>
      </c>
      <c r="W2464">
        <v>1998</v>
      </c>
    </row>
    <row r="2465" spans="1:23" x14ac:dyDescent="0.25">
      <c r="A2465" s="14">
        <v>35932</v>
      </c>
      <c r="B2465" s="3">
        <v>137</v>
      </c>
      <c r="C2465" s="4">
        <v>15.9</v>
      </c>
      <c r="D2465" s="5">
        <v>4.8</v>
      </c>
      <c r="E2465" s="5">
        <v>12.8</v>
      </c>
      <c r="F2465" s="5">
        <v>0.7</v>
      </c>
      <c r="G2465" s="4">
        <v>77.900000000000006</v>
      </c>
      <c r="H2465" s="4">
        <v>43.6</v>
      </c>
      <c r="I2465" s="4">
        <v>1.1000000000000001</v>
      </c>
      <c r="J2465" s="4">
        <v>3.2</v>
      </c>
      <c r="K2465" s="4">
        <v>2.1</v>
      </c>
      <c r="L2465" s="4">
        <v>0</v>
      </c>
      <c r="M2465" s="7">
        <v>0</v>
      </c>
      <c r="N2465" s="5">
        <v>4.8</v>
      </c>
      <c r="O2465" s="5">
        <v>7.3</v>
      </c>
      <c r="P2465" s="5">
        <v>-999</v>
      </c>
      <c r="Q2465" s="5">
        <v>-999</v>
      </c>
      <c r="R2465">
        <v>0.64400000000000002</v>
      </c>
      <c r="S2465" s="34">
        <f>ROUND((0.6105*(EXP((17.273*E2465)/(E2465+237.3))))*(100-H2465)/100,3)</f>
        <v>0.83299999999999996</v>
      </c>
      <c r="T2465" s="6">
        <f>IF(V2465&lt;V2466,L2465,0)</f>
        <v>0</v>
      </c>
      <c r="U2465" s="6">
        <f>IF(T2465&gt;0,M2465,-999)</f>
        <v>-999</v>
      </c>
      <c r="V2465">
        <v>199805</v>
      </c>
      <c r="W2465">
        <v>1998</v>
      </c>
    </row>
    <row r="2466" spans="1:23" x14ac:dyDescent="0.25">
      <c r="A2466" s="14">
        <v>35933</v>
      </c>
      <c r="B2466" s="3">
        <v>138</v>
      </c>
      <c r="C2466" s="4">
        <v>5.25</v>
      </c>
      <c r="D2466" s="5">
        <v>1.6</v>
      </c>
      <c r="E2466" s="5">
        <v>3.6</v>
      </c>
      <c r="F2466" s="5">
        <v>0</v>
      </c>
      <c r="G2466" s="4">
        <v>99.1</v>
      </c>
      <c r="H2466" s="4">
        <v>97</v>
      </c>
      <c r="I2466" s="4">
        <v>0.8</v>
      </c>
      <c r="J2466" s="4">
        <v>2.1</v>
      </c>
      <c r="K2466" s="4">
        <v>6.4</v>
      </c>
      <c r="L2466" s="4">
        <v>0</v>
      </c>
      <c r="M2466" s="7">
        <v>0</v>
      </c>
      <c r="N2466" s="5">
        <v>1.6</v>
      </c>
      <c r="O2466" s="5">
        <v>5.4</v>
      </c>
      <c r="P2466" s="5">
        <v>-999</v>
      </c>
      <c r="Q2466" s="5">
        <v>-999</v>
      </c>
      <c r="R2466">
        <v>0.76900000000000002</v>
      </c>
      <c r="S2466" s="34">
        <f>ROUND((0.6105*(EXP((17.273*E2466)/(E2466+237.3))))*(100-H2466)/100,3)</f>
        <v>2.4E-2</v>
      </c>
      <c r="T2466" s="6">
        <f>IF(V2466&lt;V2467,L2466,0)</f>
        <v>0</v>
      </c>
      <c r="U2466" s="6">
        <f>IF(T2466&gt;0,M2466,-999)</f>
        <v>-999</v>
      </c>
      <c r="V2466">
        <v>199805</v>
      </c>
      <c r="W2466">
        <v>1998</v>
      </c>
    </row>
    <row r="2467" spans="1:23" x14ac:dyDescent="0.25">
      <c r="A2467" s="14">
        <v>35934</v>
      </c>
      <c r="B2467" s="3">
        <v>139</v>
      </c>
      <c r="C2467" s="4">
        <v>16.75</v>
      </c>
      <c r="D2467" s="5">
        <v>4.5</v>
      </c>
      <c r="E2467" s="5">
        <v>12.6</v>
      </c>
      <c r="F2467" s="5">
        <v>-0.9</v>
      </c>
      <c r="G2467" s="4">
        <v>84</v>
      </c>
      <c r="H2467" s="4">
        <v>49.9</v>
      </c>
      <c r="I2467" s="4">
        <v>0.8</v>
      </c>
      <c r="J2467" s="4">
        <v>2.7</v>
      </c>
      <c r="K2467" s="4">
        <v>0</v>
      </c>
      <c r="L2467" s="4">
        <v>0</v>
      </c>
      <c r="M2467" s="7">
        <v>0</v>
      </c>
      <c r="N2467" s="5">
        <v>4.5</v>
      </c>
      <c r="O2467" s="5">
        <v>7</v>
      </c>
      <c r="P2467" s="5">
        <v>-999</v>
      </c>
      <c r="Q2467" s="5">
        <v>-999</v>
      </c>
      <c r="R2467">
        <v>0.72899999999999998</v>
      </c>
      <c r="S2467" s="34">
        <f>ROUND((0.6105*(EXP((17.273*E2467)/(E2467+237.3))))*(100-H2467)/100,3)</f>
        <v>0.73099999999999998</v>
      </c>
      <c r="T2467" s="6">
        <f>IF(V2467&lt;V2468,L2467,0)</f>
        <v>0</v>
      </c>
      <c r="U2467" s="6">
        <f>IF(T2467&gt;0,M2467,-999)</f>
        <v>-999</v>
      </c>
      <c r="V2467">
        <v>199805</v>
      </c>
      <c r="W2467">
        <v>1998</v>
      </c>
    </row>
    <row r="2468" spans="1:23" x14ac:dyDescent="0.25">
      <c r="A2468" s="14">
        <v>35935</v>
      </c>
      <c r="B2468" s="3">
        <v>140</v>
      </c>
      <c r="C2468" s="4">
        <v>23.25</v>
      </c>
      <c r="D2468" s="5">
        <v>9.6999999999999993</v>
      </c>
      <c r="E2468" s="5">
        <v>17.600000000000001</v>
      </c>
      <c r="F2468" s="5">
        <v>0</v>
      </c>
      <c r="G2468" s="4">
        <v>60</v>
      </c>
      <c r="H2468" s="4">
        <v>29.9</v>
      </c>
      <c r="I2468" s="4">
        <v>1</v>
      </c>
      <c r="J2468" s="4">
        <v>2.7</v>
      </c>
      <c r="K2468" s="4">
        <v>0</v>
      </c>
      <c r="L2468" s="4">
        <v>0</v>
      </c>
      <c r="M2468" s="7">
        <v>0</v>
      </c>
      <c r="N2468" s="5">
        <v>9.6999999999999993</v>
      </c>
      <c r="O2468" s="5">
        <v>9.1999999999999993</v>
      </c>
      <c r="P2468" s="5">
        <v>-999</v>
      </c>
      <c r="Q2468" s="5">
        <v>-999</v>
      </c>
      <c r="R2468">
        <v>0.60099999999999998</v>
      </c>
      <c r="S2468" s="34">
        <f>ROUND((0.6105*(EXP((17.273*E2468)/(E2468+237.3))))*(100-H2468)/100,3)</f>
        <v>1.41</v>
      </c>
      <c r="T2468" s="6">
        <f>IF(V2468&lt;V2469,L2468,0)</f>
        <v>0</v>
      </c>
      <c r="U2468" s="6">
        <f>IF(T2468&gt;0,M2468,-999)</f>
        <v>-999</v>
      </c>
      <c r="V2468">
        <v>199805</v>
      </c>
      <c r="W2468">
        <v>1998</v>
      </c>
    </row>
    <row r="2469" spans="1:23" x14ac:dyDescent="0.25">
      <c r="A2469" s="14">
        <v>35936</v>
      </c>
      <c r="B2469" s="3">
        <v>141</v>
      </c>
      <c r="C2469" s="4">
        <v>10.34</v>
      </c>
      <c r="D2469" s="5">
        <v>8.4</v>
      </c>
      <c r="E2469" s="5">
        <v>14.5</v>
      </c>
      <c r="F2469" s="5">
        <v>4.8</v>
      </c>
      <c r="G2469" s="4">
        <v>83.5</v>
      </c>
      <c r="H2469" s="4">
        <v>47.8</v>
      </c>
      <c r="I2469" s="4">
        <v>0.7</v>
      </c>
      <c r="J2469" s="4">
        <v>2.6</v>
      </c>
      <c r="K2469" s="4">
        <v>2.1</v>
      </c>
      <c r="L2469" s="4">
        <v>0</v>
      </c>
      <c r="M2469" s="7">
        <v>0</v>
      </c>
      <c r="N2469" s="5">
        <v>8.4</v>
      </c>
      <c r="O2469" s="5">
        <v>9.1</v>
      </c>
      <c r="P2469" s="5">
        <v>-999</v>
      </c>
      <c r="Q2469" s="5">
        <v>-999</v>
      </c>
      <c r="R2469">
        <v>0.78800000000000003</v>
      </c>
      <c r="S2469" s="34">
        <f>ROUND((0.6105*(EXP((17.273*E2469)/(E2469+237.3))))*(100-H2469)/100,3)</f>
        <v>0.86199999999999999</v>
      </c>
      <c r="T2469" s="6">
        <f>IF(V2469&lt;V2470,L2469,0)</f>
        <v>0</v>
      </c>
      <c r="U2469" s="6">
        <f>IF(T2469&gt;0,M2469,-999)</f>
        <v>-999</v>
      </c>
      <c r="V2469">
        <v>199805</v>
      </c>
      <c r="W2469">
        <v>1998</v>
      </c>
    </row>
    <row r="2470" spans="1:23" x14ac:dyDescent="0.25">
      <c r="A2470" s="14">
        <v>35937</v>
      </c>
      <c r="B2470" s="3">
        <v>142</v>
      </c>
      <c r="C2470" s="4">
        <v>27.93</v>
      </c>
      <c r="D2470" s="5">
        <v>10.5</v>
      </c>
      <c r="E2470" s="5">
        <v>18.399999999999999</v>
      </c>
      <c r="F2470" s="5">
        <v>3.1</v>
      </c>
      <c r="G2470" s="4">
        <v>65</v>
      </c>
      <c r="H2470" s="4">
        <v>30.6</v>
      </c>
      <c r="I2470" s="4">
        <v>0.9</v>
      </c>
      <c r="J2470" s="4">
        <v>3.1</v>
      </c>
      <c r="K2470" s="4">
        <v>0</v>
      </c>
      <c r="L2470" s="4">
        <v>0</v>
      </c>
      <c r="M2470" s="7">
        <v>0</v>
      </c>
      <c r="N2470" s="5">
        <v>10.5</v>
      </c>
      <c r="O2470" s="5">
        <v>10.9</v>
      </c>
      <c r="P2470" s="5">
        <v>-999</v>
      </c>
      <c r="Q2470" s="5">
        <v>-999</v>
      </c>
      <c r="R2470">
        <v>0.64600000000000002</v>
      </c>
      <c r="S2470" s="34">
        <f>ROUND((0.6105*(EXP((17.273*E2470)/(E2470+237.3))))*(100-H2470)/100,3)</f>
        <v>1.468</v>
      </c>
      <c r="T2470" s="6">
        <f>IF(V2470&lt;V2471,L2470,0)</f>
        <v>0</v>
      </c>
      <c r="U2470" s="6">
        <f>IF(T2470&gt;0,M2470,-999)</f>
        <v>-999</v>
      </c>
      <c r="V2470">
        <v>199805</v>
      </c>
      <c r="W2470">
        <v>1998</v>
      </c>
    </row>
    <row r="2471" spans="1:23" x14ac:dyDescent="0.25">
      <c r="A2471" s="14">
        <v>35938</v>
      </c>
      <c r="B2471" s="3">
        <v>143</v>
      </c>
      <c r="C2471" s="4">
        <v>8.19</v>
      </c>
      <c r="D2471" s="5">
        <v>7</v>
      </c>
      <c r="E2471" s="5">
        <v>10.4</v>
      </c>
      <c r="F2471" s="5">
        <v>4.5</v>
      </c>
      <c r="G2471" s="4">
        <v>82.9</v>
      </c>
      <c r="H2471" s="4">
        <v>58.3</v>
      </c>
      <c r="I2471" s="4">
        <v>0.6</v>
      </c>
      <c r="J2471" s="4">
        <v>1.9</v>
      </c>
      <c r="K2471" s="4">
        <v>0.5</v>
      </c>
      <c r="L2471" s="4">
        <v>0</v>
      </c>
      <c r="M2471" s="7">
        <v>0</v>
      </c>
      <c r="N2471" s="5">
        <v>7</v>
      </c>
      <c r="O2471" s="5">
        <v>9.4</v>
      </c>
      <c r="P2471" s="5">
        <v>-999</v>
      </c>
      <c r="Q2471" s="5">
        <v>-999</v>
      </c>
      <c r="R2471">
        <v>0.73299999999999998</v>
      </c>
      <c r="S2471" s="34">
        <f>ROUND((0.6105*(EXP((17.273*E2471)/(E2471+237.3))))*(100-H2471)/100,3)</f>
        <v>0.52600000000000002</v>
      </c>
      <c r="T2471" s="6">
        <f>IF(V2471&lt;V2472,L2471,0)</f>
        <v>0</v>
      </c>
      <c r="U2471" s="6">
        <f>IF(T2471&gt;0,M2471,-999)</f>
        <v>-999</v>
      </c>
      <c r="V2471">
        <v>199805</v>
      </c>
      <c r="W2471">
        <v>1998</v>
      </c>
    </row>
    <row r="2472" spans="1:23" x14ac:dyDescent="0.25">
      <c r="A2472" s="14">
        <v>35939</v>
      </c>
      <c r="B2472" s="3">
        <v>144</v>
      </c>
      <c r="C2472" s="4">
        <v>11.25</v>
      </c>
      <c r="D2472" s="5">
        <v>6.3</v>
      </c>
      <c r="E2472" s="5">
        <v>11.5</v>
      </c>
      <c r="F2472" s="5">
        <v>2.4</v>
      </c>
      <c r="G2472" s="4">
        <v>89.1</v>
      </c>
      <c r="H2472" s="4">
        <v>62.6</v>
      </c>
      <c r="I2472" s="4">
        <v>1.5</v>
      </c>
      <c r="J2472" s="4">
        <v>4.2</v>
      </c>
      <c r="K2472" s="4">
        <v>0.5</v>
      </c>
      <c r="L2472" s="4">
        <v>0</v>
      </c>
      <c r="M2472" s="7">
        <v>0</v>
      </c>
      <c r="N2472" s="5">
        <v>6.3</v>
      </c>
      <c r="O2472" s="5">
        <v>9.8000000000000007</v>
      </c>
      <c r="P2472" s="5">
        <v>-999</v>
      </c>
      <c r="Q2472" s="5">
        <v>-999</v>
      </c>
      <c r="R2472">
        <v>0.84699999999999998</v>
      </c>
      <c r="S2472" s="34">
        <f>ROUND((0.6105*(EXP((17.273*E2472)/(E2472+237.3))))*(100-H2472)/100,3)</f>
        <v>0.50700000000000001</v>
      </c>
      <c r="T2472" s="6">
        <f>IF(V2472&lt;V2473,L2472,0)</f>
        <v>0</v>
      </c>
      <c r="U2472" s="6">
        <f>IF(T2472&gt;0,M2472,-999)</f>
        <v>-999</v>
      </c>
      <c r="V2472">
        <v>199805</v>
      </c>
      <c r="W2472">
        <v>1998</v>
      </c>
    </row>
    <row r="2473" spans="1:23" x14ac:dyDescent="0.25">
      <c r="A2473" s="14">
        <v>35940</v>
      </c>
      <c r="B2473" s="3">
        <v>145</v>
      </c>
      <c r="C2473" s="4">
        <v>6.33</v>
      </c>
      <c r="D2473" s="5">
        <v>5.5</v>
      </c>
      <c r="E2473" s="5">
        <v>7.5</v>
      </c>
      <c r="F2473" s="5">
        <v>2.5</v>
      </c>
      <c r="G2473" s="4">
        <v>97.4</v>
      </c>
      <c r="H2473" s="4">
        <v>91.4</v>
      </c>
      <c r="I2473" s="4">
        <v>1.5</v>
      </c>
      <c r="J2473" s="4">
        <v>4.4000000000000004</v>
      </c>
      <c r="K2473" s="4">
        <v>11.5</v>
      </c>
      <c r="L2473" s="4">
        <v>0</v>
      </c>
      <c r="M2473" s="7">
        <v>0</v>
      </c>
      <c r="N2473" s="5">
        <v>5.5</v>
      </c>
      <c r="O2473" s="5">
        <v>8.6999999999999993</v>
      </c>
      <c r="P2473" s="5">
        <v>-999</v>
      </c>
      <c r="Q2473" s="5">
        <v>-999</v>
      </c>
      <c r="R2473">
        <v>0.94699999999999995</v>
      </c>
      <c r="S2473" s="34">
        <f>ROUND((0.6105*(EXP((17.273*E2473)/(E2473+237.3))))*(100-H2473)/100,3)</f>
        <v>8.8999999999999996E-2</v>
      </c>
      <c r="T2473" s="6">
        <f>IF(V2473&lt;V2474,L2473,0)</f>
        <v>0</v>
      </c>
      <c r="U2473" s="6">
        <f>IF(T2473&gt;0,M2473,-999)</f>
        <v>-999</v>
      </c>
      <c r="V2473">
        <v>199805</v>
      </c>
      <c r="W2473">
        <v>1998</v>
      </c>
    </row>
    <row r="2474" spans="1:23" x14ac:dyDescent="0.25">
      <c r="A2474" s="14">
        <v>35941</v>
      </c>
      <c r="B2474" s="3">
        <v>146</v>
      </c>
      <c r="C2474" s="4">
        <v>14.84</v>
      </c>
      <c r="D2474" s="5">
        <v>7.6</v>
      </c>
      <c r="E2474" s="5">
        <v>17.3</v>
      </c>
      <c r="F2474" s="5">
        <v>2</v>
      </c>
      <c r="G2474" s="4">
        <v>93.5</v>
      </c>
      <c r="H2474" s="4">
        <v>61.3</v>
      </c>
      <c r="I2474" s="4">
        <v>1.2</v>
      </c>
      <c r="J2474" s="4">
        <v>4.5</v>
      </c>
      <c r="K2474" s="4">
        <v>20</v>
      </c>
      <c r="L2474" s="4">
        <v>0</v>
      </c>
      <c r="M2474" s="7">
        <v>0</v>
      </c>
      <c r="N2474" s="5">
        <v>7.6</v>
      </c>
      <c r="O2474" s="5">
        <v>11.1</v>
      </c>
      <c r="P2474" s="5">
        <v>-999</v>
      </c>
      <c r="Q2474" s="5">
        <v>-999</v>
      </c>
      <c r="R2474">
        <v>1.2130000000000001</v>
      </c>
      <c r="S2474" s="34">
        <f>ROUND((0.6105*(EXP((17.273*E2474)/(E2474+237.3))))*(100-H2474)/100,3)</f>
        <v>0.76400000000000001</v>
      </c>
      <c r="T2474" s="6">
        <f>IF(V2474&lt;V2475,L2474,0)</f>
        <v>0</v>
      </c>
      <c r="U2474" s="6">
        <f>IF(T2474&gt;0,M2474,-999)</f>
        <v>-999</v>
      </c>
      <c r="V2474">
        <v>199805</v>
      </c>
      <c r="W2474">
        <v>1998</v>
      </c>
    </row>
    <row r="2475" spans="1:23" x14ac:dyDescent="0.25">
      <c r="A2475" s="14">
        <v>35942</v>
      </c>
      <c r="B2475" s="3">
        <v>147</v>
      </c>
      <c r="C2475" s="4">
        <v>4.99</v>
      </c>
      <c r="D2475" s="5">
        <v>2</v>
      </c>
      <c r="E2475" s="5">
        <v>5.7</v>
      </c>
      <c r="F2475" s="5">
        <v>0</v>
      </c>
      <c r="G2475" s="4">
        <v>99.2</v>
      </c>
      <c r="H2475" s="4">
        <v>95.3</v>
      </c>
      <c r="I2475" s="4">
        <v>0.8</v>
      </c>
      <c r="J2475" s="4">
        <v>2.6</v>
      </c>
      <c r="K2475" s="4">
        <v>5.3</v>
      </c>
      <c r="L2475" s="4">
        <v>0</v>
      </c>
      <c r="M2475" s="7">
        <v>0</v>
      </c>
      <c r="N2475" s="5">
        <v>2</v>
      </c>
      <c r="O2475" s="5">
        <v>6.6</v>
      </c>
      <c r="P2475" s="5">
        <v>-999</v>
      </c>
      <c r="Q2475" s="5">
        <v>-999</v>
      </c>
      <c r="R2475">
        <v>0.872</v>
      </c>
      <c r="S2475" s="34">
        <f>ROUND((0.6105*(EXP((17.273*E2475)/(E2475+237.3))))*(100-H2475)/100,3)</f>
        <v>4.2999999999999997E-2</v>
      </c>
      <c r="T2475" s="6">
        <f>IF(V2475&lt;V2476,L2475,0)</f>
        <v>0</v>
      </c>
      <c r="U2475" s="6">
        <f>IF(T2475&gt;0,M2475,-999)</f>
        <v>-999</v>
      </c>
      <c r="V2475">
        <v>199805</v>
      </c>
      <c r="W2475">
        <v>1998</v>
      </c>
    </row>
    <row r="2476" spans="1:23" x14ac:dyDescent="0.25">
      <c r="A2476" s="14">
        <v>35943</v>
      </c>
      <c r="B2476" s="3">
        <v>148</v>
      </c>
      <c r="C2476" s="4">
        <v>13.54</v>
      </c>
      <c r="D2476" s="5">
        <v>3.1</v>
      </c>
      <c r="E2476" s="5">
        <v>8.4</v>
      </c>
      <c r="F2476" s="5">
        <v>-0.2</v>
      </c>
      <c r="G2476" s="4">
        <v>93.2</v>
      </c>
      <c r="H2476" s="4">
        <v>69.599999999999994</v>
      </c>
      <c r="I2476" s="4">
        <v>0.9</v>
      </c>
      <c r="J2476" s="4">
        <v>2.2999999999999998</v>
      </c>
      <c r="K2476" s="4">
        <v>0.5</v>
      </c>
      <c r="L2476" s="4">
        <v>0</v>
      </c>
      <c r="M2476" s="7">
        <v>0</v>
      </c>
      <c r="N2476" s="5">
        <v>3.1</v>
      </c>
      <c r="O2476" s="5">
        <v>6.7</v>
      </c>
      <c r="P2476" s="5">
        <v>-999</v>
      </c>
      <c r="Q2476" s="5">
        <v>-999</v>
      </c>
      <c r="R2476">
        <v>0.76700000000000002</v>
      </c>
      <c r="S2476" s="34">
        <f>ROUND((0.6105*(EXP((17.273*E2476)/(E2476+237.3))))*(100-H2476)/100,3)</f>
        <v>0.33500000000000002</v>
      </c>
      <c r="T2476" s="6">
        <f>IF(V2476&lt;V2477,L2476,0)</f>
        <v>0</v>
      </c>
      <c r="U2476" s="6">
        <f>IF(T2476&gt;0,M2476,-999)</f>
        <v>-999</v>
      </c>
      <c r="V2476">
        <v>199805</v>
      </c>
      <c r="W2476">
        <v>1998</v>
      </c>
    </row>
    <row r="2477" spans="1:23" x14ac:dyDescent="0.25">
      <c r="A2477" s="14">
        <v>35944</v>
      </c>
      <c r="B2477" s="3">
        <v>149</v>
      </c>
      <c r="C2477" s="4">
        <v>26.3</v>
      </c>
      <c r="D2477" s="5">
        <v>8.6999999999999993</v>
      </c>
      <c r="E2477" s="5">
        <v>17.7</v>
      </c>
      <c r="F2477" s="5">
        <v>-0.8</v>
      </c>
      <c r="G2477" s="4">
        <v>71.3</v>
      </c>
      <c r="H2477" s="4">
        <v>22.2</v>
      </c>
      <c r="I2477" s="4">
        <v>0.9</v>
      </c>
      <c r="J2477" s="4">
        <v>2.7</v>
      </c>
      <c r="K2477" s="4">
        <v>0</v>
      </c>
      <c r="L2477" s="4">
        <v>0</v>
      </c>
      <c r="M2477" s="7">
        <v>0</v>
      </c>
      <c r="N2477" s="5">
        <v>8.6999999999999993</v>
      </c>
      <c r="O2477" s="5">
        <v>9.6</v>
      </c>
      <c r="P2477" s="5">
        <v>-999</v>
      </c>
      <c r="Q2477" s="5">
        <v>-999</v>
      </c>
      <c r="R2477">
        <v>0.44900000000000001</v>
      </c>
      <c r="S2477" s="34">
        <f>ROUND((0.6105*(EXP((17.273*E2477)/(E2477+237.3))))*(100-H2477)/100,3)</f>
        <v>1.575</v>
      </c>
      <c r="T2477" s="6">
        <f>IF(V2477&lt;V2478,L2477,0)</f>
        <v>0</v>
      </c>
      <c r="U2477" s="6">
        <f>IF(T2477&gt;0,M2477,-999)</f>
        <v>-999</v>
      </c>
      <c r="V2477">
        <v>199805</v>
      </c>
      <c r="W2477">
        <v>1998</v>
      </c>
    </row>
    <row r="2478" spans="1:23" x14ac:dyDescent="0.25">
      <c r="A2478" s="14">
        <v>35945</v>
      </c>
      <c r="B2478" s="3">
        <v>150</v>
      </c>
      <c r="C2478" s="4">
        <v>20.61</v>
      </c>
      <c r="D2478" s="5">
        <v>8.3000000000000007</v>
      </c>
      <c r="E2478" s="5">
        <v>16.5</v>
      </c>
      <c r="F2478" s="5">
        <v>1.4</v>
      </c>
      <c r="G2478" s="4">
        <v>86.2</v>
      </c>
      <c r="H2478" s="4">
        <v>51.4</v>
      </c>
      <c r="I2478" s="4">
        <v>0.8</v>
      </c>
      <c r="J2478" s="4">
        <v>3.1</v>
      </c>
      <c r="K2478" s="4">
        <v>0</v>
      </c>
      <c r="L2478" s="4">
        <v>0</v>
      </c>
      <c r="M2478" s="7">
        <v>0</v>
      </c>
      <c r="N2478" s="5">
        <v>8.3000000000000007</v>
      </c>
      <c r="O2478" s="5">
        <v>11.3</v>
      </c>
      <c r="P2478" s="5">
        <v>-999</v>
      </c>
      <c r="Q2478" s="5">
        <v>-999</v>
      </c>
      <c r="R2478">
        <v>0.96599999999999997</v>
      </c>
      <c r="S2478" s="34">
        <f>ROUND((0.6105*(EXP((17.273*E2478)/(E2478+237.3))))*(100-H2478)/100,3)</f>
        <v>0.91200000000000003</v>
      </c>
      <c r="T2478" s="6">
        <f>IF(V2478&lt;V2479,L2478,0)</f>
        <v>0</v>
      </c>
      <c r="U2478" s="6">
        <f>IF(T2478&gt;0,M2478,-999)</f>
        <v>-999</v>
      </c>
      <c r="V2478">
        <v>199805</v>
      </c>
      <c r="W2478">
        <v>1998</v>
      </c>
    </row>
    <row r="2479" spans="1:23" x14ac:dyDescent="0.25">
      <c r="A2479" s="14">
        <v>35946</v>
      </c>
      <c r="B2479" s="3">
        <v>151</v>
      </c>
      <c r="C2479" s="4">
        <v>27.94</v>
      </c>
      <c r="D2479" s="5">
        <v>10.9</v>
      </c>
      <c r="E2479" s="5">
        <v>18.8</v>
      </c>
      <c r="F2479" s="5">
        <v>4.0999999999999996</v>
      </c>
      <c r="G2479" s="4">
        <v>74.400000000000006</v>
      </c>
      <c r="H2479" s="4">
        <v>48.1</v>
      </c>
      <c r="I2479" s="4">
        <v>1.6</v>
      </c>
      <c r="J2479" s="4">
        <v>5.2</v>
      </c>
      <c r="K2479" s="4">
        <v>0</v>
      </c>
      <c r="L2479" s="4">
        <v>0</v>
      </c>
      <c r="M2479" s="7">
        <v>0</v>
      </c>
      <c r="N2479" s="5">
        <v>10.9</v>
      </c>
      <c r="O2479" s="5">
        <v>12.9</v>
      </c>
      <c r="P2479" s="5">
        <v>-999</v>
      </c>
      <c r="Q2479" s="5">
        <v>-999</v>
      </c>
      <c r="R2479">
        <v>1.046</v>
      </c>
      <c r="S2479" s="34">
        <f>ROUND((0.6105*(EXP((17.273*E2479)/(E2479+237.3))))*(100-H2479)/100,3)</f>
        <v>1.1259999999999999</v>
      </c>
      <c r="T2479" s="6">
        <f>IF(V2479&lt;V2480,L2479,0)</f>
        <v>0</v>
      </c>
      <c r="U2479" s="6">
        <f>IF(T2479&gt;0,M2479,-999)</f>
        <v>-999</v>
      </c>
      <c r="V2479">
        <v>199805</v>
      </c>
      <c r="W2479">
        <v>1998</v>
      </c>
    </row>
    <row r="2480" spans="1:23" x14ac:dyDescent="0.25">
      <c r="A2480" s="14">
        <v>35947</v>
      </c>
      <c r="B2480" s="3">
        <v>152</v>
      </c>
      <c r="C2480" s="4">
        <v>20.02</v>
      </c>
      <c r="D2480" s="5">
        <v>7.9</v>
      </c>
      <c r="E2480" s="5">
        <v>14</v>
      </c>
      <c r="F2480" s="5">
        <v>2.7</v>
      </c>
      <c r="G2480" s="4">
        <v>71</v>
      </c>
      <c r="H2480" s="4">
        <v>39.799999999999997</v>
      </c>
      <c r="I2480" s="4">
        <v>1</v>
      </c>
      <c r="J2480" s="4">
        <v>3.3</v>
      </c>
      <c r="K2480" s="4">
        <v>0.3</v>
      </c>
      <c r="L2480" s="4">
        <v>0</v>
      </c>
      <c r="M2480" s="7">
        <v>0</v>
      </c>
      <c r="N2480" s="5">
        <v>7.9</v>
      </c>
      <c r="O2480" s="5">
        <v>9.6</v>
      </c>
      <c r="P2480" s="5">
        <v>-999</v>
      </c>
      <c r="Q2480" s="5">
        <v>-999</v>
      </c>
      <c r="R2480">
        <v>0.63500000000000001</v>
      </c>
      <c r="S2480" s="34">
        <f>ROUND((0.6105*(EXP((17.273*E2480)/(E2480+237.3))))*(100-H2480)/100,3)</f>
        <v>0.96199999999999997</v>
      </c>
      <c r="T2480" s="6">
        <f>IF(V2480&lt;V2481,L2480,0)</f>
        <v>0</v>
      </c>
      <c r="U2480" s="6">
        <f>IF(T2480&gt;0,M2480,-999)</f>
        <v>-999</v>
      </c>
      <c r="V2480">
        <v>199806</v>
      </c>
      <c r="W2480">
        <v>1998</v>
      </c>
    </row>
    <row r="2481" spans="1:23" x14ac:dyDescent="0.25">
      <c r="A2481" s="14">
        <v>35948</v>
      </c>
      <c r="B2481" s="3">
        <v>153</v>
      </c>
      <c r="C2481" s="4">
        <v>26.89</v>
      </c>
      <c r="D2481" s="5">
        <v>9</v>
      </c>
      <c r="E2481" s="5">
        <v>16.899999999999999</v>
      </c>
      <c r="F2481" s="5">
        <v>3.8</v>
      </c>
      <c r="G2481" s="4">
        <v>61.7</v>
      </c>
      <c r="H2481" s="4">
        <v>31.4</v>
      </c>
      <c r="I2481" s="4">
        <v>0.9</v>
      </c>
      <c r="J2481" s="4">
        <v>2.7</v>
      </c>
      <c r="K2481" s="4">
        <v>0</v>
      </c>
      <c r="L2481" s="4">
        <v>0</v>
      </c>
      <c r="M2481" s="7">
        <v>0</v>
      </c>
      <c r="N2481" s="5">
        <v>9</v>
      </c>
      <c r="O2481" s="5">
        <v>10.8</v>
      </c>
      <c r="P2481" s="5">
        <v>-999</v>
      </c>
      <c r="Q2481" s="5">
        <v>-999</v>
      </c>
      <c r="R2481">
        <v>0.60299999999999998</v>
      </c>
      <c r="S2481" s="34">
        <f>ROUND((0.6105*(EXP((17.273*E2481)/(E2481+237.3))))*(100-H2481)/100,3)</f>
        <v>1.32</v>
      </c>
      <c r="T2481" s="6">
        <f>IF(V2481&lt;V2482,L2481,0)</f>
        <v>0</v>
      </c>
      <c r="U2481" s="6">
        <f>IF(T2481&gt;0,M2481,-999)</f>
        <v>-999</v>
      </c>
      <c r="V2481">
        <v>199806</v>
      </c>
      <c r="W2481">
        <v>1998</v>
      </c>
    </row>
    <row r="2482" spans="1:23" x14ac:dyDescent="0.25">
      <c r="A2482" s="14">
        <v>35949</v>
      </c>
      <c r="B2482" s="3">
        <v>154</v>
      </c>
      <c r="C2482" s="4">
        <v>16.309999999999999</v>
      </c>
      <c r="D2482" s="5">
        <v>8.4</v>
      </c>
      <c r="E2482" s="5">
        <v>16</v>
      </c>
      <c r="F2482" s="5">
        <v>1.5</v>
      </c>
      <c r="G2482" s="4">
        <v>66</v>
      </c>
      <c r="H2482" s="4">
        <v>36.9</v>
      </c>
      <c r="I2482" s="4">
        <v>0.7</v>
      </c>
      <c r="J2482" s="4">
        <v>2.6</v>
      </c>
      <c r="K2482" s="4">
        <v>0</v>
      </c>
      <c r="L2482" s="4">
        <v>0</v>
      </c>
      <c r="M2482" s="7">
        <v>0</v>
      </c>
      <c r="N2482" s="5">
        <v>8.4</v>
      </c>
      <c r="O2482" s="5">
        <v>9.6999999999999993</v>
      </c>
      <c r="P2482" s="5">
        <v>-999</v>
      </c>
      <c r="Q2482" s="5">
        <v>-999</v>
      </c>
      <c r="R2482">
        <v>0.66900000000000004</v>
      </c>
      <c r="S2482" s="34">
        <f>ROUND((0.6105*(EXP((17.273*E2482)/(E2482+237.3))))*(100-H2482)/100,3)</f>
        <v>1.147</v>
      </c>
      <c r="T2482" s="6">
        <f>IF(V2482&lt;V2483,L2482,0)</f>
        <v>0</v>
      </c>
      <c r="U2482" s="6">
        <f>IF(T2482&gt;0,M2482,-999)</f>
        <v>-999</v>
      </c>
      <c r="V2482">
        <v>199806</v>
      </c>
      <c r="W2482">
        <v>1998</v>
      </c>
    </row>
    <row r="2483" spans="1:23" x14ac:dyDescent="0.25">
      <c r="A2483" s="14">
        <v>35950</v>
      </c>
      <c r="B2483" s="3">
        <v>155</v>
      </c>
      <c r="C2483" s="4">
        <v>7.67</v>
      </c>
      <c r="D2483" s="5">
        <v>4.7</v>
      </c>
      <c r="E2483" s="5">
        <v>9.9</v>
      </c>
      <c r="F2483" s="5">
        <v>0.6</v>
      </c>
      <c r="G2483" s="4">
        <v>95.7</v>
      </c>
      <c r="H2483" s="4">
        <v>73.599999999999994</v>
      </c>
      <c r="I2483" s="4">
        <v>0.7</v>
      </c>
      <c r="J2483" s="4">
        <v>2.6</v>
      </c>
      <c r="K2483" s="4">
        <v>16</v>
      </c>
      <c r="L2483" s="4">
        <v>0</v>
      </c>
      <c r="M2483" s="7">
        <v>0</v>
      </c>
      <c r="N2483" s="5">
        <v>4.7</v>
      </c>
      <c r="O2483" s="5">
        <v>7.7</v>
      </c>
      <c r="P2483" s="5">
        <v>-999</v>
      </c>
      <c r="Q2483" s="5">
        <v>-999</v>
      </c>
      <c r="R2483">
        <v>0.89500000000000002</v>
      </c>
      <c r="S2483" s="34">
        <f>ROUND((0.6105*(EXP((17.273*E2483)/(E2483+237.3))))*(100-H2483)/100,3)</f>
        <v>0.32200000000000001</v>
      </c>
      <c r="T2483" s="6">
        <f>IF(V2483&lt;V2484,L2483,0)</f>
        <v>0</v>
      </c>
      <c r="U2483" s="6">
        <f>IF(T2483&gt;0,M2483,-999)</f>
        <v>-999</v>
      </c>
      <c r="V2483">
        <v>199806</v>
      </c>
      <c r="W2483">
        <v>1998</v>
      </c>
    </row>
    <row r="2484" spans="1:23" x14ac:dyDescent="0.25">
      <c r="A2484" s="14">
        <v>35951</v>
      </c>
      <c r="B2484" s="3">
        <v>156</v>
      </c>
      <c r="C2484" s="4">
        <v>14.81</v>
      </c>
      <c r="D2484" s="5">
        <v>6.2</v>
      </c>
      <c r="E2484" s="5">
        <v>12</v>
      </c>
      <c r="F2484" s="5">
        <v>1.4</v>
      </c>
      <c r="G2484" s="4">
        <v>89.3</v>
      </c>
      <c r="H2484" s="4">
        <v>60.1</v>
      </c>
      <c r="I2484" s="4">
        <v>0.7</v>
      </c>
      <c r="J2484" s="4">
        <v>2.7</v>
      </c>
      <c r="K2484" s="4">
        <v>1.9</v>
      </c>
      <c r="L2484" s="4">
        <v>0</v>
      </c>
      <c r="M2484" s="7">
        <v>0</v>
      </c>
      <c r="N2484" s="5">
        <v>6.2</v>
      </c>
      <c r="O2484" s="5">
        <v>8.6999999999999993</v>
      </c>
      <c r="P2484" s="5">
        <v>-999</v>
      </c>
      <c r="Q2484" s="5">
        <v>-999</v>
      </c>
      <c r="R2484">
        <v>0.84199999999999997</v>
      </c>
      <c r="S2484" s="34">
        <f>ROUND((0.6105*(EXP((17.273*E2484)/(E2484+237.3))))*(100-H2484)/100,3)</f>
        <v>0.55900000000000005</v>
      </c>
      <c r="T2484" s="6">
        <f>IF(V2484&lt;V2485,L2484,0)</f>
        <v>0</v>
      </c>
      <c r="U2484" s="6">
        <f>IF(T2484&gt;0,M2484,-999)</f>
        <v>-999</v>
      </c>
      <c r="V2484">
        <v>199806</v>
      </c>
      <c r="W2484">
        <v>1998</v>
      </c>
    </row>
    <row r="2485" spans="1:23" x14ac:dyDescent="0.25">
      <c r="A2485" s="14">
        <v>35952</v>
      </c>
      <c r="B2485" s="3">
        <v>157</v>
      </c>
      <c r="C2485" s="4">
        <v>13.61</v>
      </c>
      <c r="D2485" s="5">
        <v>7.9</v>
      </c>
      <c r="E2485" s="5">
        <v>12.8</v>
      </c>
      <c r="F2485" s="5">
        <v>1.8</v>
      </c>
      <c r="G2485" s="4">
        <v>82.8</v>
      </c>
      <c r="H2485" s="4">
        <v>56.9</v>
      </c>
      <c r="I2485" s="4">
        <v>0.9</v>
      </c>
      <c r="J2485" s="4">
        <v>3</v>
      </c>
      <c r="K2485" s="4">
        <v>5.5</v>
      </c>
      <c r="L2485" s="4">
        <v>0</v>
      </c>
      <c r="M2485" s="7">
        <v>0</v>
      </c>
      <c r="N2485" s="5">
        <v>7.9</v>
      </c>
      <c r="O2485" s="5">
        <v>0</v>
      </c>
      <c r="P2485" s="5">
        <v>-999</v>
      </c>
      <c r="Q2485" s="5">
        <v>-999</v>
      </c>
      <c r="R2485">
        <v>0.84099999999999997</v>
      </c>
      <c r="S2485" s="34">
        <f>ROUND((0.6105*(EXP((17.273*E2485)/(E2485+237.3))))*(100-H2485)/100,3)</f>
        <v>0.63700000000000001</v>
      </c>
      <c r="T2485" s="6">
        <f>IF(V2485&lt;V2486,L2485,0)</f>
        <v>0</v>
      </c>
      <c r="U2485" s="6">
        <f>IF(T2485&gt;0,M2485,-999)</f>
        <v>-999</v>
      </c>
      <c r="V2485">
        <v>199806</v>
      </c>
      <c r="W2485">
        <v>1998</v>
      </c>
    </row>
    <row r="2486" spans="1:23" x14ac:dyDescent="0.25">
      <c r="A2486" s="14">
        <v>35953</v>
      </c>
      <c r="B2486" s="3">
        <v>158</v>
      </c>
      <c r="C2486" s="4">
        <v>21.46</v>
      </c>
      <c r="D2486" s="5">
        <v>9.4</v>
      </c>
      <c r="E2486" s="5">
        <v>15.4</v>
      </c>
      <c r="F2486" s="5">
        <v>4.3</v>
      </c>
      <c r="G2486" s="4">
        <v>81.400000000000006</v>
      </c>
      <c r="H2486" s="4">
        <v>42.5</v>
      </c>
      <c r="I2486" s="4">
        <v>1.4</v>
      </c>
      <c r="J2486" s="4">
        <v>4.5999999999999996</v>
      </c>
      <c r="K2486" s="4">
        <v>2.7</v>
      </c>
      <c r="L2486" s="4">
        <v>0</v>
      </c>
      <c r="M2486" s="7">
        <v>0</v>
      </c>
      <c r="N2486" s="5">
        <v>9.4</v>
      </c>
      <c r="O2486" s="5">
        <v>0</v>
      </c>
      <c r="P2486" s="5">
        <v>-999</v>
      </c>
      <c r="Q2486" s="5">
        <v>-999</v>
      </c>
      <c r="R2486">
        <v>0.74299999999999999</v>
      </c>
      <c r="S2486" s="34">
        <f>ROUND((0.6105*(EXP((17.273*E2486)/(E2486+237.3))))*(100-H2486)/100,3)</f>
        <v>1.006</v>
      </c>
      <c r="T2486" s="6">
        <f>IF(V2486&lt;V2487,L2486,0)</f>
        <v>0</v>
      </c>
      <c r="U2486" s="6">
        <f>IF(T2486&gt;0,M2486,-999)</f>
        <v>-999</v>
      </c>
      <c r="V2486">
        <v>199806</v>
      </c>
      <c r="W2486">
        <v>1998</v>
      </c>
    </row>
    <row r="2487" spans="1:23" x14ac:dyDescent="0.25">
      <c r="A2487" s="14">
        <v>35954</v>
      </c>
      <c r="B2487" s="3">
        <v>159</v>
      </c>
      <c r="C2487" s="4">
        <v>22.5</v>
      </c>
      <c r="D2487" s="5">
        <v>11.4</v>
      </c>
      <c r="E2487" s="5">
        <v>18.2</v>
      </c>
      <c r="F2487" s="5">
        <v>3</v>
      </c>
      <c r="G2487" s="4">
        <v>66</v>
      </c>
      <c r="H2487" s="4">
        <v>31.9</v>
      </c>
      <c r="I2487" s="4">
        <v>1.2</v>
      </c>
      <c r="J2487" s="4">
        <v>3.7</v>
      </c>
      <c r="K2487" s="4">
        <v>0</v>
      </c>
      <c r="L2487" s="4">
        <v>0</v>
      </c>
      <c r="M2487" s="7">
        <v>0</v>
      </c>
      <c r="N2487" s="5">
        <v>11.4</v>
      </c>
      <c r="O2487" s="5">
        <v>0</v>
      </c>
      <c r="P2487" s="5">
        <v>-999</v>
      </c>
      <c r="Q2487" s="5">
        <v>-999</v>
      </c>
      <c r="R2487">
        <v>0.66700000000000004</v>
      </c>
      <c r="S2487" s="34">
        <f>ROUND((0.6105*(EXP((17.273*E2487)/(E2487+237.3))))*(100-H2487)/100,3)</f>
        <v>1.423</v>
      </c>
      <c r="T2487" s="6">
        <f>IF(V2487&lt;V2488,L2487,0)</f>
        <v>0</v>
      </c>
      <c r="U2487" s="6">
        <f>IF(T2487&gt;0,M2487,-999)</f>
        <v>-999</v>
      </c>
      <c r="V2487">
        <v>199806</v>
      </c>
      <c r="W2487">
        <v>1998</v>
      </c>
    </row>
    <row r="2488" spans="1:23" x14ac:dyDescent="0.25">
      <c r="A2488" s="14">
        <v>35955</v>
      </c>
      <c r="B2488" s="3">
        <v>160</v>
      </c>
      <c r="C2488" s="4">
        <v>19.64</v>
      </c>
      <c r="D2488" s="5">
        <v>12.8</v>
      </c>
      <c r="E2488" s="5">
        <v>19.2</v>
      </c>
      <c r="F2488" s="5">
        <v>5.6</v>
      </c>
      <c r="G2488" s="4">
        <v>75.2</v>
      </c>
      <c r="H2488" s="4">
        <v>44.4</v>
      </c>
      <c r="I2488" s="4">
        <v>1.3</v>
      </c>
      <c r="J2488" s="4">
        <v>3.7</v>
      </c>
      <c r="K2488" s="4">
        <v>4.8</v>
      </c>
      <c r="L2488" s="4">
        <v>0</v>
      </c>
      <c r="M2488" s="7">
        <v>0</v>
      </c>
      <c r="N2488" s="5">
        <v>12.8</v>
      </c>
      <c r="O2488" s="5">
        <v>0</v>
      </c>
      <c r="P2488" s="5">
        <v>-999</v>
      </c>
      <c r="Q2488" s="5">
        <v>-999</v>
      </c>
      <c r="R2488">
        <v>0.98799999999999999</v>
      </c>
      <c r="S2488" s="34">
        <f>ROUND((0.6105*(EXP((17.273*E2488)/(E2488+237.3))))*(100-H2488)/100,3)</f>
        <v>1.2370000000000001</v>
      </c>
      <c r="T2488" s="6">
        <f>IF(V2488&lt;V2489,L2488,0)</f>
        <v>0</v>
      </c>
      <c r="U2488" s="6">
        <f>IF(T2488&gt;0,M2488,-999)</f>
        <v>-999</v>
      </c>
      <c r="V2488">
        <v>199806</v>
      </c>
      <c r="W2488">
        <v>1998</v>
      </c>
    </row>
    <row r="2489" spans="1:23" x14ac:dyDescent="0.25">
      <c r="A2489" s="14">
        <v>35956</v>
      </c>
      <c r="B2489" s="3">
        <v>161</v>
      </c>
      <c r="C2489" s="4">
        <v>13.56</v>
      </c>
      <c r="D2489" s="5">
        <v>10.9</v>
      </c>
      <c r="E2489" s="5">
        <v>14.8</v>
      </c>
      <c r="F2489" s="5">
        <v>6</v>
      </c>
      <c r="G2489" s="4">
        <v>83.9</v>
      </c>
      <c r="H2489" s="4">
        <v>53</v>
      </c>
      <c r="I2489" s="4">
        <v>0.9</v>
      </c>
      <c r="J2489" s="4">
        <v>3.4</v>
      </c>
      <c r="K2489" s="4">
        <v>6.7</v>
      </c>
      <c r="L2489" s="4">
        <v>0</v>
      </c>
      <c r="M2489" s="7">
        <v>0</v>
      </c>
      <c r="N2489" s="5">
        <v>10.9</v>
      </c>
      <c r="O2489" s="5">
        <v>10.3</v>
      </c>
      <c r="P2489" s="5">
        <v>-999</v>
      </c>
      <c r="Q2489" s="5">
        <v>-999</v>
      </c>
      <c r="R2489">
        <v>0.89</v>
      </c>
      <c r="S2489" s="34">
        <f>ROUND((0.6105*(EXP((17.273*E2489)/(E2489+237.3))))*(100-H2489)/100,3)</f>
        <v>0.79100000000000004</v>
      </c>
      <c r="T2489" s="6">
        <f>IF(V2489&lt;V2490,L2489,0)</f>
        <v>0</v>
      </c>
      <c r="U2489" s="6">
        <f>IF(T2489&gt;0,M2489,-999)</f>
        <v>-999</v>
      </c>
      <c r="V2489">
        <v>199806</v>
      </c>
      <c r="W2489">
        <v>1998</v>
      </c>
    </row>
    <row r="2490" spans="1:23" x14ac:dyDescent="0.25">
      <c r="A2490" s="14">
        <v>35957</v>
      </c>
      <c r="B2490" s="3">
        <v>162</v>
      </c>
      <c r="C2490" s="4">
        <v>18.93</v>
      </c>
      <c r="D2490" s="5">
        <v>12</v>
      </c>
      <c r="E2490" s="5">
        <v>19.100000000000001</v>
      </c>
      <c r="F2490" s="5">
        <v>5.3</v>
      </c>
      <c r="G2490" s="4">
        <v>82.1</v>
      </c>
      <c r="H2490" s="4">
        <v>52.2</v>
      </c>
      <c r="I2490" s="4">
        <v>0.8</v>
      </c>
      <c r="J2490" s="4">
        <v>2.7</v>
      </c>
      <c r="K2490" s="4">
        <v>0.3</v>
      </c>
      <c r="L2490" s="4">
        <v>0</v>
      </c>
      <c r="M2490" s="7">
        <v>0</v>
      </c>
      <c r="N2490" s="5">
        <v>12</v>
      </c>
      <c r="O2490" s="5">
        <v>11.9</v>
      </c>
      <c r="P2490" s="5">
        <v>-999</v>
      </c>
      <c r="Q2490" s="5">
        <v>-999</v>
      </c>
      <c r="R2490">
        <v>1.155</v>
      </c>
      <c r="S2490" s="34">
        <f>ROUND((0.6105*(EXP((17.273*E2490)/(E2490+237.3))))*(100-H2490)/100,3)</f>
        <v>1.0569999999999999</v>
      </c>
      <c r="T2490" s="6">
        <f>IF(V2490&lt;V2491,L2490,0)</f>
        <v>0</v>
      </c>
      <c r="U2490" s="6">
        <f>IF(T2490&gt;0,M2490,-999)</f>
        <v>-999</v>
      </c>
      <c r="V2490">
        <v>199806</v>
      </c>
      <c r="W2490">
        <v>1998</v>
      </c>
    </row>
    <row r="2491" spans="1:23" x14ac:dyDescent="0.25">
      <c r="A2491" s="14">
        <v>35958</v>
      </c>
      <c r="B2491" s="3">
        <v>163</v>
      </c>
      <c r="C2491" s="4">
        <v>30.16</v>
      </c>
      <c r="D2491" s="5">
        <v>11.7</v>
      </c>
      <c r="E2491" s="5">
        <v>18.399999999999999</v>
      </c>
      <c r="F2491" s="5">
        <v>5.3</v>
      </c>
      <c r="G2491" s="4">
        <v>57.2</v>
      </c>
      <c r="H2491" s="4">
        <v>26.4</v>
      </c>
      <c r="I2491" s="4">
        <v>1</v>
      </c>
      <c r="J2491" s="4">
        <v>3</v>
      </c>
      <c r="K2491" s="4">
        <v>0</v>
      </c>
      <c r="L2491" s="4">
        <v>0</v>
      </c>
      <c r="M2491" s="7">
        <v>0</v>
      </c>
      <c r="N2491" s="5">
        <v>11.7</v>
      </c>
      <c r="O2491" s="5">
        <v>12.7</v>
      </c>
      <c r="P2491" s="5">
        <v>-999</v>
      </c>
      <c r="Q2491" s="5">
        <v>-999</v>
      </c>
      <c r="R2491">
        <v>0.56000000000000005</v>
      </c>
      <c r="S2491" s="34">
        <f>ROUND((0.6105*(EXP((17.273*E2491)/(E2491+237.3))))*(100-H2491)/100,3)</f>
        <v>1.5569999999999999</v>
      </c>
      <c r="T2491" s="6">
        <f>IF(V2491&lt;V2492,L2491,0)</f>
        <v>0</v>
      </c>
      <c r="U2491" s="6">
        <f>IF(T2491&gt;0,M2491,-999)</f>
        <v>-999</v>
      </c>
      <c r="V2491">
        <v>199806</v>
      </c>
      <c r="W2491">
        <v>1998</v>
      </c>
    </row>
    <row r="2492" spans="1:23" x14ac:dyDescent="0.25">
      <c r="A2492" s="14">
        <v>35959</v>
      </c>
      <c r="B2492" s="3">
        <v>164</v>
      </c>
      <c r="C2492" s="4">
        <v>15.85</v>
      </c>
      <c r="D2492" s="5">
        <v>7.2</v>
      </c>
      <c r="E2492" s="5">
        <v>14.2</v>
      </c>
      <c r="F2492" s="5">
        <v>3.1</v>
      </c>
      <c r="G2492" s="4">
        <v>82.2</v>
      </c>
      <c r="H2492" s="4">
        <v>44.9</v>
      </c>
      <c r="I2492" s="4">
        <v>1.1000000000000001</v>
      </c>
      <c r="J2492" s="4">
        <v>4.5</v>
      </c>
      <c r="K2492" s="4">
        <v>5.6</v>
      </c>
      <c r="L2492" s="4">
        <v>0</v>
      </c>
      <c r="M2492" s="7">
        <v>0</v>
      </c>
      <c r="N2492" s="5">
        <v>7.2</v>
      </c>
      <c r="O2492" s="5">
        <v>10.6</v>
      </c>
      <c r="P2492" s="5">
        <v>-999</v>
      </c>
      <c r="Q2492" s="5">
        <v>-999</v>
      </c>
      <c r="R2492">
        <v>0.72699999999999998</v>
      </c>
      <c r="S2492" s="34">
        <f>ROUND((0.6105*(EXP((17.273*E2492)/(E2492+237.3))))*(100-H2492)/100,3)</f>
        <v>0.89200000000000002</v>
      </c>
      <c r="T2492" s="6">
        <f>IF(V2492&lt;V2493,L2492,0)</f>
        <v>0</v>
      </c>
      <c r="U2492" s="6">
        <f>IF(T2492&gt;0,M2492,-999)</f>
        <v>-999</v>
      </c>
      <c r="V2492">
        <v>199806</v>
      </c>
      <c r="W2492">
        <v>1998</v>
      </c>
    </row>
    <row r="2493" spans="1:23" x14ac:dyDescent="0.25">
      <c r="A2493" s="14">
        <v>35960</v>
      </c>
      <c r="B2493" s="3">
        <v>165</v>
      </c>
      <c r="C2493" s="4">
        <v>21.26</v>
      </c>
      <c r="D2493" s="5">
        <v>7.3</v>
      </c>
      <c r="E2493" s="5">
        <v>14.6</v>
      </c>
      <c r="F2493" s="5">
        <v>1.6</v>
      </c>
      <c r="G2493" s="4">
        <v>83.2</v>
      </c>
      <c r="H2493" s="4">
        <v>50.1</v>
      </c>
      <c r="I2493" s="4">
        <v>1.6</v>
      </c>
      <c r="J2493" s="4">
        <v>3.7</v>
      </c>
      <c r="K2493" s="4">
        <v>5.3</v>
      </c>
      <c r="L2493" s="4">
        <v>0</v>
      </c>
      <c r="M2493" s="7">
        <v>0</v>
      </c>
      <c r="N2493" s="5">
        <v>7.3</v>
      </c>
      <c r="O2493" s="5">
        <v>10.3</v>
      </c>
      <c r="P2493" s="5">
        <v>-999</v>
      </c>
      <c r="Q2493" s="5">
        <v>-999</v>
      </c>
      <c r="R2493">
        <v>0.83399999999999996</v>
      </c>
      <c r="S2493" s="34">
        <f>ROUND((0.6105*(EXP((17.273*E2493)/(E2493+237.3))))*(100-H2493)/100,3)</f>
        <v>0.82899999999999996</v>
      </c>
      <c r="T2493" s="6">
        <f>IF(V2493&lt;V2494,L2493,0)</f>
        <v>0</v>
      </c>
      <c r="U2493" s="6">
        <f>IF(T2493&gt;0,M2493,-999)</f>
        <v>-999</v>
      </c>
      <c r="V2493">
        <v>199806</v>
      </c>
      <c r="W2493">
        <v>1998</v>
      </c>
    </row>
    <row r="2494" spans="1:23" x14ac:dyDescent="0.25">
      <c r="A2494" s="14">
        <v>35961</v>
      </c>
      <c r="B2494" s="3">
        <v>166</v>
      </c>
      <c r="C2494" s="4">
        <v>16.14</v>
      </c>
      <c r="D2494" s="5">
        <v>4</v>
      </c>
      <c r="E2494" s="5">
        <v>9.4</v>
      </c>
      <c r="F2494" s="5">
        <v>1.9</v>
      </c>
      <c r="G2494" s="4">
        <v>88.1</v>
      </c>
      <c r="H2494" s="4">
        <v>60</v>
      </c>
      <c r="I2494" s="4">
        <v>1.6</v>
      </c>
      <c r="J2494" s="4">
        <v>4.3</v>
      </c>
      <c r="K2494" s="4">
        <v>0.5</v>
      </c>
      <c r="L2494" s="4">
        <v>0</v>
      </c>
      <c r="M2494" s="7">
        <v>0</v>
      </c>
      <c r="N2494" s="5">
        <v>4</v>
      </c>
      <c r="O2494" s="5">
        <v>9.3000000000000007</v>
      </c>
      <c r="P2494" s="5">
        <v>-999</v>
      </c>
      <c r="Q2494" s="5">
        <v>-999</v>
      </c>
      <c r="R2494">
        <v>0.70599999999999996</v>
      </c>
      <c r="S2494" s="34">
        <f>ROUND((0.6105*(EXP((17.273*E2494)/(E2494+237.3))))*(100-H2494)/100,3)</f>
        <v>0.47199999999999998</v>
      </c>
      <c r="T2494" s="6">
        <f>IF(V2494&lt;V2495,L2494,0)</f>
        <v>0</v>
      </c>
      <c r="U2494" s="6">
        <f>IF(T2494&gt;0,M2494,-999)</f>
        <v>-999</v>
      </c>
      <c r="V2494">
        <v>199806</v>
      </c>
      <c r="W2494">
        <v>1998</v>
      </c>
    </row>
    <row r="2495" spans="1:23" x14ac:dyDescent="0.25">
      <c r="A2495" s="14">
        <v>35962</v>
      </c>
      <c r="B2495" s="3">
        <v>167</v>
      </c>
      <c r="C2495" s="4">
        <v>28.88</v>
      </c>
      <c r="D2495" s="5">
        <v>8.1999999999999993</v>
      </c>
      <c r="E2495" s="5">
        <v>16.5</v>
      </c>
      <c r="F2495" s="5">
        <v>1.5</v>
      </c>
      <c r="G2495" s="4">
        <v>75.599999999999994</v>
      </c>
      <c r="H2495" s="4">
        <v>40.1</v>
      </c>
      <c r="I2495" s="4">
        <v>1</v>
      </c>
      <c r="J2495" s="4">
        <v>3.8</v>
      </c>
      <c r="K2495" s="4">
        <v>0.3</v>
      </c>
      <c r="L2495" s="4">
        <v>0</v>
      </c>
      <c r="M2495" s="7">
        <v>0</v>
      </c>
      <c r="N2495" s="5">
        <v>8.1999999999999993</v>
      </c>
      <c r="O2495" s="5">
        <v>11.7</v>
      </c>
      <c r="P2495" s="5">
        <v>-999</v>
      </c>
      <c r="Q2495" s="5">
        <v>-999</v>
      </c>
      <c r="R2495">
        <v>0.75</v>
      </c>
      <c r="S2495" s="34">
        <f>ROUND((0.6105*(EXP((17.273*E2495)/(E2495+237.3))))*(100-H2495)/100,3)</f>
        <v>1.1240000000000001</v>
      </c>
      <c r="T2495" s="6">
        <f>IF(V2495&lt;V2496,L2495,0)</f>
        <v>0</v>
      </c>
      <c r="U2495" s="6">
        <f>IF(T2495&gt;0,M2495,-999)</f>
        <v>-999</v>
      </c>
      <c r="V2495">
        <v>199806</v>
      </c>
      <c r="W2495">
        <v>1998</v>
      </c>
    </row>
    <row r="2496" spans="1:23" x14ac:dyDescent="0.25">
      <c r="A2496" s="14">
        <v>35963</v>
      </c>
      <c r="B2496" s="3">
        <v>168</v>
      </c>
      <c r="C2496" s="4">
        <v>11.89</v>
      </c>
      <c r="D2496" s="5">
        <v>6.7</v>
      </c>
      <c r="E2496" s="5">
        <v>13.8</v>
      </c>
      <c r="F2496" s="5">
        <v>1.1000000000000001</v>
      </c>
      <c r="G2496" s="4">
        <v>90.2</v>
      </c>
      <c r="H2496" s="4">
        <v>60.5</v>
      </c>
      <c r="I2496" s="4">
        <v>1.1000000000000001</v>
      </c>
      <c r="J2496" s="4">
        <v>3.4</v>
      </c>
      <c r="K2496" s="4">
        <v>9.3000000000000007</v>
      </c>
      <c r="L2496" s="4">
        <v>0</v>
      </c>
      <c r="M2496" s="7">
        <v>0</v>
      </c>
      <c r="N2496" s="5">
        <v>6.7</v>
      </c>
      <c r="O2496" s="5">
        <v>9.9</v>
      </c>
      <c r="P2496" s="5">
        <v>-999</v>
      </c>
      <c r="Q2496" s="5">
        <v>-999</v>
      </c>
      <c r="R2496">
        <v>0.95099999999999996</v>
      </c>
      <c r="S2496" s="34">
        <f>ROUND((0.6105*(EXP((17.273*E2496)/(E2496+237.3))))*(100-H2496)/100,3)</f>
        <v>0.623</v>
      </c>
      <c r="T2496" s="6">
        <f>IF(V2496&lt;V2497,L2496,0)</f>
        <v>0</v>
      </c>
      <c r="U2496" s="6">
        <f>IF(T2496&gt;0,M2496,-999)</f>
        <v>-999</v>
      </c>
      <c r="V2496">
        <v>199806</v>
      </c>
      <c r="W2496">
        <v>1998</v>
      </c>
    </row>
    <row r="2497" spans="1:23" x14ac:dyDescent="0.25">
      <c r="A2497" s="14">
        <v>35964</v>
      </c>
      <c r="B2497" s="3">
        <v>169</v>
      </c>
      <c r="C2497" s="4">
        <v>10.35</v>
      </c>
      <c r="D2497" s="5">
        <v>4.7</v>
      </c>
      <c r="E2497" s="5">
        <v>11.7</v>
      </c>
      <c r="F2497" s="5">
        <v>0.4</v>
      </c>
      <c r="G2497" s="4">
        <v>95.1</v>
      </c>
      <c r="H2497" s="4">
        <v>77.7</v>
      </c>
      <c r="I2497" s="4">
        <v>0.5</v>
      </c>
      <c r="J2497" s="4">
        <v>2.4</v>
      </c>
      <c r="K2497" s="4">
        <v>26.2</v>
      </c>
      <c r="L2497" s="4">
        <v>0</v>
      </c>
      <c r="M2497" s="7">
        <v>0</v>
      </c>
      <c r="N2497" s="5">
        <v>4.7</v>
      </c>
      <c r="O2497" s="5">
        <v>8.6999999999999993</v>
      </c>
      <c r="P2497" s="5">
        <v>-999</v>
      </c>
      <c r="Q2497" s="5">
        <v>-999</v>
      </c>
      <c r="R2497">
        <v>1.0660000000000001</v>
      </c>
      <c r="S2497" s="34">
        <f>ROUND((0.6105*(EXP((17.273*E2497)/(E2497+237.3))))*(100-H2497)/100,3)</f>
        <v>0.307</v>
      </c>
      <c r="T2497" s="6">
        <f>IF(V2497&lt;V2498,L2497,0)</f>
        <v>0</v>
      </c>
      <c r="U2497" s="6">
        <f>IF(T2497&gt;0,M2497,-999)</f>
        <v>-999</v>
      </c>
      <c r="V2497">
        <v>199806</v>
      </c>
      <c r="W2497">
        <v>1998</v>
      </c>
    </row>
    <row r="2498" spans="1:23" x14ac:dyDescent="0.25">
      <c r="A2498" s="14">
        <v>35965</v>
      </c>
      <c r="B2498" s="3">
        <v>170</v>
      </c>
      <c r="C2498" s="4">
        <v>10.15</v>
      </c>
      <c r="D2498" s="5">
        <v>7.4</v>
      </c>
      <c r="E2498" s="5">
        <v>14.4</v>
      </c>
      <c r="F2498" s="5">
        <v>4.2</v>
      </c>
      <c r="G2498" s="4">
        <v>95.6</v>
      </c>
      <c r="H2498" s="4">
        <v>67.3</v>
      </c>
      <c r="I2498" s="4">
        <v>0.6</v>
      </c>
      <c r="J2498" s="4">
        <v>2.5</v>
      </c>
      <c r="K2498" s="4">
        <v>2.4</v>
      </c>
      <c r="L2498" s="4">
        <v>0</v>
      </c>
      <c r="M2498" s="7">
        <v>0</v>
      </c>
      <c r="N2498" s="5">
        <v>7.4</v>
      </c>
      <c r="O2498" s="5">
        <v>9.4</v>
      </c>
      <c r="P2498" s="5">
        <v>-999</v>
      </c>
      <c r="Q2498" s="5">
        <v>-999</v>
      </c>
      <c r="R2498">
        <v>1.1060000000000001</v>
      </c>
      <c r="S2498" s="34">
        <f>ROUND((0.6105*(EXP((17.273*E2498)/(E2498+237.3))))*(100-H2498)/100,3)</f>
        <v>0.53600000000000003</v>
      </c>
      <c r="T2498" s="6">
        <f>IF(V2498&lt;V2499,L2498,0)</f>
        <v>0</v>
      </c>
      <c r="U2498" s="6">
        <f>IF(T2498&gt;0,M2498,-999)</f>
        <v>-999</v>
      </c>
      <c r="V2498">
        <v>199806</v>
      </c>
      <c r="W2498">
        <v>1998</v>
      </c>
    </row>
    <row r="2499" spans="1:23" x14ac:dyDescent="0.25">
      <c r="A2499" s="14">
        <v>35966</v>
      </c>
      <c r="B2499" s="3">
        <v>171</v>
      </c>
      <c r="C2499" s="4">
        <v>12.13</v>
      </c>
      <c r="D2499" s="5">
        <v>8.1999999999999993</v>
      </c>
      <c r="E2499" s="5">
        <v>14.8</v>
      </c>
      <c r="F2499" s="5">
        <v>4.0999999999999996</v>
      </c>
      <c r="G2499" s="4">
        <v>93.2</v>
      </c>
      <c r="H2499" s="4">
        <v>55.9</v>
      </c>
      <c r="I2499" s="4">
        <v>0.7</v>
      </c>
      <c r="J2499" s="4">
        <v>3.6</v>
      </c>
      <c r="K2499" s="4">
        <v>7.7</v>
      </c>
      <c r="L2499" s="4">
        <v>0</v>
      </c>
      <c r="M2499" s="7">
        <v>0</v>
      </c>
      <c r="N2499" s="5">
        <v>8.1999999999999993</v>
      </c>
      <c r="O2499" s="5">
        <v>9.6999999999999993</v>
      </c>
      <c r="P2499" s="5">
        <v>-999</v>
      </c>
      <c r="Q2499" s="5">
        <v>-999</v>
      </c>
      <c r="R2499">
        <v>0.94099999999999995</v>
      </c>
      <c r="S2499" s="34">
        <f>ROUND((0.6105*(EXP((17.273*E2499)/(E2499+237.3))))*(100-H2499)/100,3)</f>
        <v>0.74199999999999999</v>
      </c>
      <c r="T2499" s="6">
        <f>IF(V2499&lt;V2500,L2499,0)</f>
        <v>0</v>
      </c>
      <c r="U2499" s="6">
        <f>IF(T2499&gt;0,M2499,-999)</f>
        <v>-999</v>
      </c>
      <c r="V2499">
        <v>199806</v>
      </c>
      <c r="W2499">
        <v>1998</v>
      </c>
    </row>
    <row r="2500" spans="1:23" x14ac:dyDescent="0.25">
      <c r="A2500" s="14">
        <v>35967</v>
      </c>
      <c r="B2500" s="3">
        <v>172</v>
      </c>
      <c r="C2500" s="4">
        <v>18.59</v>
      </c>
      <c r="D2500" s="5">
        <v>9.6999999999999993</v>
      </c>
      <c r="E2500" s="5">
        <v>17.7</v>
      </c>
      <c r="F2500" s="5">
        <v>3.4</v>
      </c>
      <c r="G2500" s="4">
        <v>85.7</v>
      </c>
      <c r="H2500" s="4">
        <v>50.3</v>
      </c>
      <c r="I2500" s="4">
        <v>0.8</v>
      </c>
      <c r="J2500" s="4">
        <v>2.5</v>
      </c>
      <c r="K2500" s="4">
        <v>1.6</v>
      </c>
      <c r="L2500" s="4">
        <v>0</v>
      </c>
      <c r="M2500" s="7">
        <v>0</v>
      </c>
      <c r="N2500" s="5">
        <v>9.6999999999999993</v>
      </c>
      <c r="O2500" s="5">
        <v>10.1</v>
      </c>
      <c r="P2500" s="5">
        <v>-999</v>
      </c>
      <c r="Q2500" s="5">
        <v>-999</v>
      </c>
      <c r="R2500">
        <v>1.02</v>
      </c>
      <c r="S2500" s="34">
        <f>ROUND((0.6105*(EXP((17.273*E2500)/(E2500+237.3))))*(100-H2500)/100,3)</f>
        <v>1.006</v>
      </c>
      <c r="T2500" s="6">
        <f>IF(V2500&lt;V2501,L2500,0)</f>
        <v>0</v>
      </c>
      <c r="U2500" s="6">
        <f>IF(T2500&gt;0,M2500,-999)</f>
        <v>-999</v>
      </c>
      <c r="V2500">
        <v>199806</v>
      </c>
      <c r="W2500">
        <v>1998</v>
      </c>
    </row>
    <row r="2501" spans="1:23" x14ac:dyDescent="0.25">
      <c r="A2501" s="14">
        <v>35968</v>
      </c>
      <c r="B2501" s="3">
        <v>173</v>
      </c>
      <c r="C2501" s="4">
        <v>16.72</v>
      </c>
      <c r="D2501" s="5">
        <v>10.5</v>
      </c>
      <c r="E2501" s="5">
        <v>19</v>
      </c>
      <c r="F2501" s="5">
        <v>4.4000000000000004</v>
      </c>
      <c r="G2501" s="4">
        <v>85.2</v>
      </c>
      <c r="H2501" s="4">
        <v>48.9</v>
      </c>
      <c r="I2501" s="4">
        <v>0.8</v>
      </c>
      <c r="J2501" s="4">
        <v>3.4</v>
      </c>
      <c r="K2501" s="4">
        <v>3.2</v>
      </c>
      <c r="L2501" s="4">
        <v>0</v>
      </c>
      <c r="M2501" s="7">
        <v>0</v>
      </c>
      <c r="N2501" s="5">
        <v>10.5</v>
      </c>
      <c r="O2501" s="5">
        <v>11.3</v>
      </c>
      <c r="P2501" s="5">
        <v>-999</v>
      </c>
      <c r="Q2501" s="5">
        <v>-999</v>
      </c>
      <c r="R2501">
        <v>1.0720000000000001</v>
      </c>
      <c r="S2501" s="34">
        <f>ROUND((0.6105*(EXP((17.273*E2501)/(E2501+237.3))))*(100-H2501)/100,3)</f>
        <v>1.123</v>
      </c>
      <c r="T2501" s="6">
        <f>IF(V2501&lt;V2502,L2501,0)</f>
        <v>0</v>
      </c>
      <c r="U2501" s="6">
        <f>IF(T2501&gt;0,M2501,-999)</f>
        <v>-999</v>
      </c>
      <c r="V2501">
        <v>199806</v>
      </c>
      <c r="W2501">
        <v>1998</v>
      </c>
    </row>
    <row r="2502" spans="1:23" x14ac:dyDescent="0.25">
      <c r="A2502" s="14">
        <v>35969</v>
      </c>
      <c r="B2502" s="3">
        <v>174</v>
      </c>
      <c r="C2502" s="4">
        <v>19.13</v>
      </c>
      <c r="D2502" s="5">
        <v>9.6</v>
      </c>
      <c r="E2502" s="5">
        <v>18</v>
      </c>
      <c r="F2502" s="5">
        <v>3.9</v>
      </c>
      <c r="G2502" s="4">
        <v>82.2</v>
      </c>
      <c r="H2502" s="4">
        <v>50.5</v>
      </c>
      <c r="I2502" s="4">
        <v>1.1000000000000001</v>
      </c>
      <c r="J2502" s="4">
        <v>3.1</v>
      </c>
      <c r="K2502" s="4">
        <v>0.3</v>
      </c>
      <c r="L2502" s="4">
        <v>0</v>
      </c>
      <c r="M2502" s="7">
        <v>0</v>
      </c>
      <c r="N2502" s="5">
        <v>9.6</v>
      </c>
      <c r="O2502" s="5">
        <v>12.1</v>
      </c>
      <c r="P2502" s="5">
        <v>-999</v>
      </c>
      <c r="Q2502" s="5">
        <v>-999</v>
      </c>
      <c r="R2502">
        <v>1.0389999999999999</v>
      </c>
      <c r="S2502" s="34">
        <f>ROUND((0.6105*(EXP((17.273*E2502)/(E2502+237.3))))*(100-H2502)/100,3)</f>
        <v>1.0209999999999999</v>
      </c>
      <c r="T2502" s="6">
        <f>IF(V2502&lt;V2503,L2502,0)</f>
        <v>0</v>
      </c>
      <c r="U2502" s="6">
        <f>IF(T2502&gt;0,M2502,-999)</f>
        <v>-999</v>
      </c>
      <c r="V2502">
        <v>199806</v>
      </c>
      <c r="W2502">
        <v>1998</v>
      </c>
    </row>
    <row r="2503" spans="1:23" x14ac:dyDescent="0.25">
      <c r="A2503" s="14">
        <v>35970</v>
      </c>
      <c r="B2503" s="3">
        <v>175</v>
      </c>
      <c r="C2503" s="4">
        <v>9.5299999999999994</v>
      </c>
      <c r="D2503" s="5">
        <v>6.6</v>
      </c>
      <c r="E2503" s="5">
        <v>9.6999999999999993</v>
      </c>
      <c r="F2503" s="5">
        <v>3.9</v>
      </c>
      <c r="G2503" s="4">
        <v>96.3</v>
      </c>
      <c r="H2503" s="4">
        <v>88.4</v>
      </c>
      <c r="I2503" s="4">
        <v>0.8</v>
      </c>
      <c r="J2503" s="4">
        <v>2.9</v>
      </c>
      <c r="K2503" s="4">
        <v>9.6</v>
      </c>
      <c r="L2503" s="4">
        <v>0</v>
      </c>
      <c r="M2503" s="7">
        <v>0</v>
      </c>
      <c r="N2503" s="5">
        <v>6.6</v>
      </c>
      <c r="O2503" s="5">
        <v>10.3</v>
      </c>
      <c r="P2503" s="5">
        <v>-999</v>
      </c>
      <c r="Q2503" s="5">
        <v>-999</v>
      </c>
      <c r="R2503">
        <v>1.0629999999999999</v>
      </c>
      <c r="S2503" s="34">
        <f>ROUND((0.6105*(EXP((17.273*E2503)/(E2503+237.3))))*(100-H2503)/100,3)</f>
        <v>0.14000000000000001</v>
      </c>
      <c r="T2503" s="6">
        <f>IF(V2503&lt;V2504,L2503,0)</f>
        <v>0</v>
      </c>
      <c r="U2503" s="6">
        <f>IF(T2503&gt;0,M2503,-999)</f>
        <v>-999</v>
      </c>
      <c r="V2503">
        <v>199806</v>
      </c>
      <c r="W2503">
        <v>1998</v>
      </c>
    </row>
    <row r="2504" spans="1:23" x14ac:dyDescent="0.25">
      <c r="A2504" s="14">
        <v>35971</v>
      </c>
      <c r="B2504" s="3">
        <v>176</v>
      </c>
      <c r="C2504" s="4">
        <v>8.66</v>
      </c>
      <c r="D2504" s="5">
        <v>5.0999999999999996</v>
      </c>
      <c r="E2504" s="5">
        <v>9.1</v>
      </c>
      <c r="F2504" s="5">
        <v>3.2</v>
      </c>
      <c r="G2504" s="4">
        <v>97.1</v>
      </c>
      <c r="H2504" s="4">
        <v>83</v>
      </c>
      <c r="I2504" s="4">
        <v>0.5</v>
      </c>
      <c r="J2504" s="4">
        <v>1.7</v>
      </c>
      <c r="K2504" s="4">
        <v>11.6</v>
      </c>
      <c r="L2504" s="4">
        <v>0</v>
      </c>
      <c r="M2504" s="7">
        <v>0</v>
      </c>
      <c r="N2504" s="5">
        <v>5.0999999999999996</v>
      </c>
      <c r="O2504" s="5">
        <v>9.3000000000000007</v>
      </c>
      <c r="P2504" s="5">
        <v>-999</v>
      </c>
      <c r="Q2504" s="5">
        <v>-999</v>
      </c>
      <c r="R2504">
        <v>0.96</v>
      </c>
      <c r="S2504" s="34">
        <f>ROUND((0.6105*(EXP((17.273*E2504)/(E2504+237.3))))*(100-H2504)/100,3)</f>
        <v>0.19600000000000001</v>
      </c>
      <c r="T2504" s="6">
        <f>IF(V2504&lt;V2505,L2504,0)</f>
        <v>0</v>
      </c>
      <c r="U2504" s="6">
        <f>IF(T2504&gt;0,M2504,-999)</f>
        <v>-999</v>
      </c>
      <c r="V2504">
        <v>199806</v>
      </c>
      <c r="W2504">
        <v>1998</v>
      </c>
    </row>
    <row r="2505" spans="1:23" x14ac:dyDescent="0.25">
      <c r="A2505" s="14">
        <v>35972</v>
      </c>
      <c r="B2505" s="3">
        <v>177</v>
      </c>
      <c r="C2505" s="4">
        <v>15.03</v>
      </c>
      <c r="D2505" s="5">
        <v>5.2</v>
      </c>
      <c r="E2505" s="5">
        <v>12.7</v>
      </c>
      <c r="F2505" s="5">
        <v>0.7</v>
      </c>
      <c r="G2505" s="4">
        <v>92.2</v>
      </c>
      <c r="H2505" s="4">
        <v>64.2</v>
      </c>
      <c r="I2505" s="4">
        <v>0.9</v>
      </c>
      <c r="J2505" s="4">
        <v>2.9</v>
      </c>
      <c r="K2505" s="4">
        <v>0.8</v>
      </c>
      <c r="L2505" s="4">
        <v>0</v>
      </c>
      <c r="M2505" s="7">
        <v>0</v>
      </c>
      <c r="N2505" s="5">
        <v>5.2</v>
      </c>
      <c r="O2505" s="5">
        <v>9.9</v>
      </c>
      <c r="P2505" s="5">
        <v>-999</v>
      </c>
      <c r="Q2505" s="5">
        <v>-999</v>
      </c>
      <c r="R2505">
        <v>0.94199999999999995</v>
      </c>
      <c r="S2505" s="34">
        <f>ROUND((0.6105*(EXP((17.273*E2505)/(E2505+237.3))))*(100-H2505)/100,3)</f>
        <v>0.52600000000000002</v>
      </c>
      <c r="T2505" s="6">
        <f>IF(V2505&lt;V2506,L2505,0)</f>
        <v>0</v>
      </c>
      <c r="U2505" s="6">
        <f>IF(T2505&gt;0,M2505,-999)</f>
        <v>-999</v>
      </c>
      <c r="V2505">
        <v>199806</v>
      </c>
      <c r="W2505">
        <v>1998</v>
      </c>
    </row>
    <row r="2506" spans="1:23" x14ac:dyDescent="0.25">
      <c r="A2506" s="14">
        <v>35973</v>
      </c>
      <c r="B2506" s="3">
        <v>178</v>
      </c>
      <c r="C2506" s="4">
        <v>10.87</v>
      </c>
      <c r="D2506" s="5">
        <v>7.9</v>
      </c>
      <c r="E2506" s="5">
        <v>14.1</v>
      </c>
      <c r="F2506" s="5">
        <v>1.9</v>
      </c>
      <c r="G2506" s="4">
        <v>87.6</v>
      </c>
      <c r="H2506" s="4">
        <v>59.5</v>
      </c>
      <c r="I2506" s="4">
        <v>0.6</v>
      </c>
      <c r="J2506" s="4">
        <v>2.2000000000000002</v>
      </c>
      <c r="K2506" s="4">
        <v>0</v>
      </c>
      <c r="L2506" s="4">
        <v>0</v>
      </c>
      <c r="M2506" s="7">
        <v>0</v>
      </c>
      <c r="N2506" s="5">
        <v>7.9</v>
      </c>
      <c r="O2506" s="5">
        <v>10.1</v>
      </c>
      <c r="P2506" s="5">
        <v>-999</v>
      </c>
      <c r="Q2506" s="5">
        <v>-999</v>
      </c>
      <c r="R2506">
        <v>0.95399999999999996</v>
      </c>
      <c r="S2506" s="34">
        <f>ROUND((0.6105*(EXP((17.273*E2506)/(E2506+237.3))))*(100-H2506)/100,3)</f>
        <v>0.65100000000000002</v>
      </c>
      <c r="T2506" s="6">
        <f>IF(V2506&lt;V2507,L2506,0)</f>
        <v>0</v>
      </c>
      <c r="U2506" s="6">
        <f>IF(T2506&gt;0,M2506,-999)</f>
        <v>-999</v>
      </c>
      <c r="V2506">
        <v>199806</v>
      </c>
      <c r="W2506">
        <v>1998</v>
      </c>
    </row>
    <row r="2507" spans="1:23" x14ac:dyDescent="0.25">
      <c r="A2507" s="14">
        <v>35974</v>
      </c>
      <c r="B2507" s="3">
        <v>179</v>
      </c>
      <c r="C2507" s="4">
        <v>13.71</v>
      </c>
      <c r="D2507" s="5">
        <v>9.4</v>
      </c>
      <c r="E2507" s="5">
        <v>15.4</v>
      </c>
      <c r="F2507" s="5">
        <v>6</v>
      </c>
      <c r="G2507" s="4">
        <v>88.4</v>
      </c>
      <c r="H2507" s="4">
        <v>61.2</v>
      </c>
      <c r="I2507" s="4">
        <v>0.7</v>
      </c>
      <c r="J2507" s="4">
        <v>2.9</v>
      </c>
      <c r="K2507" s="4">
        <v>2.4</v>
      </c>
      <c r="L2507" s="4">
        <v>0</v>
      </c>
      <c r="M2507" s="7">
        <v>0</v>
      </c>
      <c r="N2507" s="5">
        <v>9.4</v>
      </c>
      <c r="O2507" s="5">
        <v>12</v>
      </c>
      <c r="P2507" s="5">
        <v>-999</v>
      </c>
      <c r="Q2507" s="5">
        <v>-999</v>
      </c>
      <c r="R2507">
        <v>1.073</v>
      </c>
      <c r="S2507" s="34">
        <f>ROUND((0.6105*(EXP((17.273*E2507)/(E2507+237.3))))*(100-H2507)/100,3)</f>
        <v>0.67900000000000005</v>
      </c>
      <c r="T2507" s="6">
        <f>IF(V2507&lt;V2508,L2507,0)</f>
        <v>0</v>
      </c>
      <c r="U2507" s="6">
        <f>IF(T2507&gt;0,M2507,-999)</f>
        <v>-999</v>
      </c>
      <c r="V2507">
        <v>199806</v>
      </c>
      <c r="W2507">
        <v>1998</v>
      </c>
    </row>
    <row r="2508" spans="1:23" x14ac:dyDescent="0.25">
      <c r="A2508" s="14">
        <v>35975</v>
      </c>
      <c r="B2508" s="3">
        <v>180</v>
      </c>
      <c r="C2508" s="4">
        <v>16.559999999999999</v>
      </c>
      <c r="D2508" s="5">
        <v>10.5</v>
      </c>
      <c r="E2508" s="5">
        <v>18.5</v>
      </c>
      <c r="F2508" s="5">
        <v>4.0999999999999996</v>
      </c>
      <c r="G2508" s="4">
        <v>86.6</v>
      </c>
      <c r="H2508" s="4">
        <v>49.8</v>
      </c>
      <c r="I2508" s="4">
        <v>0.7</v>
      </c>
      <c r="J2508" s="4">
        <v>2.1</v>
      </c>
      <c r="K2508" s="4">
        <v>0</v>
      </c>
      <c r="L2508" s="4">
        <v>0</v>
      </c>
      <c r="M2508" s="7">
        <v>0</v>
      </c>
      <c r="N2508" s="5">
        <v>10.5</v>
      </c>
      <c r="O2508" s="5">
        <v>11.8</v>
      </c>
      <c r="P2508" s="5">
        <v>-999</v>
      </c>
      <c r="Q2508" s="5">
        <v>-999</v>
      </c>
      <c r="R2508">
        <v>1.0589999999999999</v>
      </c>
      <c r="S2508" s="34">
        <f>ROUND((0.6105*(EXP((17.273*E2508)/(E2508+237.3))))*(100-H2508)/100,3)</f>
        <v>1.069</v>
      </c>
      <c r="T2508" s="6">
        <f>IF(V2508&lt;V2509,L2508,0)</f>
        <v>0</v>
      </c>
      <c r="U2508" s="6">
        <f>IF(T2508&gt;0,M2508,-999)</f>
        <v>-999</v>
      </c>
      <c r="V2508">
        <v>199806</v>
      </c>
      <c r="W2508">
        <v>1998</v>
      </c>
    </row>
    <row r="2509" spans="1:23" x14ac:dyDescent="0.25">
      <c r="A2509" s="14">
        <v>35976</v>
      </c>
      <c r="B2509" s="3">
        <v>181</v>
      </c>
      <c r="C2509" s="4">
        <v>29.6</v>
      </c>
      <c r="D2509" s="5">
        <v>15.4</v>
      </c>
      <c r="E2509" s="5">
        <v>23.3</v>
      </c>
      <c r="F2509" s="5">
        <v>8.3000000000000007</v>
      </c>
      <c r="G2509" s="4">
        <v>57.3</v>
      </c>
      <c r="H2509" s="4">
        <v>26.5</v>
      </c>
      <c r="I2509" s="4">
        <v>1.2</v>
      </c>
      <c r="J2509" s="4">
        <v>3</v>
      </c>
      <c r="K2509" s="4">
        <v>0</v>
      </c>
      <c r="L2509" s="4">
        <v>0</v>
      </c>
      <c r="M2509" s="7">
        <v>0</v>
      </c>
      <c r="N2509" s="5">
        <v>15.4</v>
      </c>
      <c r="O2509" s="5">
        <v>14.4</v>
      </c>
      <c r="P2509" s="5">
        <v>-999</v>
      </c>
      <c r="Q2509" s="5">
        <v>-999</v>
      </c>
      <c r="R2509">
        <v>0.76</v>
      </c>
      <c r="S2509" s="34">
        <f>ROUND((0.6105*(EXP((17.273*E2509)/(E2509+237.3))))*(100-H2509)/100,3)</f>
        <v>2.1019999999999999</v>
      </c>
      <c r="T2509" s="6">
        <f>IF(V2509&lt;V2510,L2509,0)</f>
        <v>0</v>
      </c>
      <c r="U2509" s="6">
        <f>IF(T2509&gt;0,M2509,-999)</f>
        <v>-999</v>
      </c>
      <c r="V2509">
        <v>199806</v>
      </c>
      <c r="W2509">
        <v>1998</v>
      </c>
    </row>
    <row r="2510" spans="1:23" x14ac:dyDescent="0.25">
      <c r="A2510" s="14">
        <v>35977</v>
      </c>
      <c r="B2510" s="3">
        <v>182</v>
      </c>
      <c r="C2510" s="4">
        <v>24.54</v>
      </c>
      <c r="D2510" s="5">
        <v>15.5</v>
      </c>
      <c r="E2510" s="5">
        <v>23.2</v>
      </c>
      <c r="F2510" s="5">
        <v>7.4</v>
      </c>
      <c r="G2510" s="4">
        <v>57.2</v>
      </c>
      <c r="H2510" s="4">
        <v>24.9</v>
      </c>
      <c r="I2510" s="4">
        <v>0.9</v>
      </c>
      <c r="J2510" s="4">
        <v>2.7</v>
      </c>
      <c r="K2510" s="4">
        <v>0</v>
      </c>
      <c r="L2510" s="4">
        <v>0</v>
      </c>
      <c r="M2510" s="7">
        <v>0</v>
      </c>
      <c r="N2510" s="5">
        <v>15.5</v>
      </c>
      <c r="O2510" s="5">
        <v>13.9</v>
      </c>
      <c r="P2510" s="5">
        <v>-999</v>
      </c>
      <c r="Q2510" s="5">
        <v>-999</v>
      </c>
      <c r="R2510">
        <v>0.70799999999999996</v>
      </c>
      <c r="S2510" s="34">
        <f>ROUND((0.6105*(EXP((17.273*E2510)/(E2510+237.3))))*(100-H2510)/100,3)</f>
        <v>2.1349999999999998</v>
      </c>
      <c r="T2510" s="6">
        <f>IF(V2510&lt;V2511,L2510,0)</f>
        <v>0</v>
      </c>
      <c r="U2510" s="6">
        <f>IF(T2510&gt;0,M2510,-999)</f>
        <v>-999</v>
      </c>
      <c r="V2510">
        <v>199807</v>
      </c>
      <c r="W2510">
        <v>1998</v>
      </c>
    </row>
    <row r="2511" spans="1:23" x14ac:dyDescent="0.25">
      <c r="A2511" s="14">
        <v>35978</v>
      </c>
      <c r="B2511" s="3">
        <v>183</v>
      </c>
      <c r="C2511" s="4">
        <v>16.55</v>
      </c>
      <c r="D2511" s="5">
        <v>13.9</v>
      </c>
      <c r="E2511" s="5">
        <v>23</v>
      </c>
      <c r="F2511" s="5">
        <v>9.1</v>
      </c>
      <c r="G2511" s="4">
        <v>73.3</v>
      </c>
      <c r="H2511" s="4">
        <v>30.9</v>
      </c>
      <c r="I2511" s="4">
        <v>1.1000000000000001</v>
      </c>
      <c r="J2511" s="4">
        <v>2.9</v>
      </c>
      <c r="K2511" s="4">
        <v>17.399999999999999</v>
      </c>
      <c r="L2511" s="4">
        <v>0</v>
      </c>
      <c r="M2511" s="7">
        <v>0</v>
      </c>
      <c r="N2511" s="5">
        <v>13.9</v>
      </c>
      <c r="O2511" s="5">
        <v>13</v>
      </c>
      <c r="P2511" s="5">
        <v>-999</v>
      </c>
      <c r="Q2511" s="5">
        <v>-999</v>
      </c>
      <c r="R2511">
        <v>0.87</v>
      </c>
      <c r="S2511" s="34">
        <f>ROUND((0.6105*(EXP((17.273*E2511)/(E2511+237.3))))*(100-H2511)/100,3)</f>
        <v>1.9410000000000001</v>
      </c>
      <c r="T2511" s="6">
        <f>IF(V2511&lt;V2512,L2511,0)</f>
        <v>0</v>
      </c>
      <c r="U2511" s="6">
        <f>IF(T2511&gt;0,M2511,-999)</f>
        <v>-999</v>
      </c>
      <c r="V2511">
        <v>199807</v>
      </c>
      <c r="W2511">
        <v>1998</v>
      </c>
    </row>
    <row r="2512" spans="1:23" x14ac:dyDescent="0.25">
      <c r="A2512" s="14">
        <v>35979</v>
      </c>
      <c r="B2512" s="3">
        <v>184</v>
      </c>
      <c r="C2512" s="4">
        <v>8.65</v>
      </c>
      <c r="D2512" s="5">
        <v>11.4</v>
      </c>
      <c r="E2512" s="5">
        <v>17.8</v>
      </c>
      <c r="F2512" s="5">
        <v>8.4</v>
      </c>
      <c r="G2512" s="4">
        <v>91.7</v>
      </c>
      <c r="H2512" s="4">
        <v>72.2</v>
      </c>
      <c r="I2512" s="4">
        <v>0.9</v>
      </c>
      <c r="J2512" s="4">
        <v>2.6</v>
      </c>
      <c r="K2512" s="4">
        <v>14.4</v>
      </c>
      <c r="L2512" s="4">
        <v>0</v>
      </c>
      <c r="M2512" s="7">
        <v>0</v>
      </c>
      <c r="N2512" s="5">
        <v>11.4</v>
      </c>
      <c r="O2512" s="5">
        <v>13.1</v>
      </c>
      <c r="P2512" s="5">
        <v>-999</v>
      </c>
      <c r="Q2512" s="5">
        <v>-999</v>
      </c>
      <c r="R2512">
        <v>1.4730000000000001</v>
      </c>
      <c r="S2512" s="34">
        <f>ROUND((0.6105*(EXP((17.273*E2512)/(E2512+237.3))))*(100-H2512)/100,3)</f>
        <v>0.56599999999999995</v>
      </c>
      <c r="T2512" s="6">
        <f>IF(V2512&lt;V2513,L2512,0)</f>
        <v>0</v>
      </c>
      <c r="U2512" s="6">
        <f>IF(T2512&gt;0,M2512,-999)</f>
        <v>-999</v>
      </c>
      <c r="V2512">
        <v>199807</v>
      </c>
      <c r="W2512">
        <v>1998</v>
      </c>
    </row>
    <row r="2513" spans="1:23" x14ac:dyDescent="0.25">
      <c r="A2513" s="14">
        <v>35980</v>
      </c>
      <c r="B2513" s="3">
        <v>185</v>
      </c>
      <c r="C2513" s="4">
        <v>11.84</v>
      </c>
      <c r="D2513" s="5">
        <v>10.199999999999999</v>
      </c>
      <c r="E2513" s="5">
        <v>16</v>
      </c>
      <c r="F2513" s="5">
        <v>6.8</v>
      </c>
      <c r="G2513" s="4">
        <v>95</v>
      </c>
      <c r="H2513" s="4">
        <v>69.2</v>
      </c>
      <c r="I2513" s="4">
        <v>0.7</v>
      </c>
      <c r="J2513" s="4">
        <v>2.2999999999999998</v>
      </c>
      <c r="K2513" s="4">
        <v>19.8</v>
      </c>
      <c r="L2513" s="4">
        <v>0</v>
      </c>
      <c r="M2513" s="7">
        <v>0</v>
      </c>
      <c r="N2513" s="5">
        <v>10.199999999999999</v>
      </c>
      <c r="O2513" s="5">
        <v>12.1</v>
      </c>
      <c r="P2513" s="5">
        <v>-999</v>
      </c>
      <c r="Q2513" s="5">
        <v>-999</v>
      </c>
      <c r="R2513">
        <v>1.254</v>
      </c>
      <c r="S2513" s="34">
        <f>ROUND((0.6105*(EXP((17.273*E2513)/(E2513+237.3))))*(100-H2513)/100,3)</f>
        <v>0.56000000000000005</v>
      </c>
      <c r="T2513" s="6">
        <f>IF(V2513&lt;V2514,L2513,0)</f>
        <v>0</v>
      </c>
      <c r="U2513" s="6">
        <f>IF(T2513&gt;0,M2513,-999)</f>
        <v>-999</v>
      </c>
      <c r="V2513">
        <v>199807</v>
      </c>
      <c r="W2513">
        <v>1998</v>
      </c>
    </row>
    <row r="2514" spans="1:23" x14ac:dyDescent="0.25">
      <c r="A2514" s="14">
        <v>35981</v>
      </c>
      <c r="B2514" s="3">
        <v>186</v>
      </c>
      <c r="C2514" s="4">
        <v>18.829999999999998</v>
      </c>
      <c r="D2514" s="5">
        <v>11.5</v>
      </c>
      <c r="E2514" s="5">
        <v>19.899999999999999</v>
      </c>
      <c r="F2514" s="5">
        <v>6.2</v>
      </c>
      <c r="G2514" s="4">
        <v>86</v>
      </c>
      <c r="H2514" s="4">
        <v>49</v>
      </c>
      <c r="I2514" s="4">
        <v>0.7</v>
      </c>
      <c r="J2514" s="4">
        <v>2.4</v>
      </c>
      <c r="K2514" s="4">
        <v>0.3</v>
      </c>
      <c r="L2514" s="4">
        <v>0</v>
      </c>
      <c r="M2514" s="7">
        <v>0</v>
      </c>
      <c r="N2514" s="5">
        <v>11.5</v>
      </c>
      <c r="O2514" s="5">
        <v>13</v>
      </c>
      <c r="P2514" s="5">
        <v>-999</v>
      </c>
      <c r="Q2514" s="5">
        <v>-999</v>
      </c>
      <c r="R2514">
        <v>1.141</v>
      </c>
      <c r="S2514" s="34">
        <f>ROUND((0.6105*(EXP((17.273*E2514)/(E2514+237.3))))*(100-H2514)/100,3)</f>
        <v>1.1850000000000001</v>
      </c>
      <c r="T2514" s="6">
        <f>IF(V2514&lt;V2515,L2514,0)</f>
        <v>0</v>
      </c>
      <c r="U2514" s="6">
        <f>IF(T2514&gt;0,M2514,-999)</f>
        <v>-999</v>
      </c>
      <c r="V2514">
        <v>199807</v>
      </c>
      <c r="W2514">
        <v>1998</v>
      </c>
    </row>
    <row r="2515" spans="1:23" x14ac:dyDescent="0.25">
      <c r="A2515" s="14">
        <v>35982</v>
      </c>
      <c r="B2515" s="3">
        <v>187</v>
      </c>
      <c r="C2515" s="4">
        <v>28.22</v>
      </c>
      <c r="D2515" s="5">
        <v>14.9</v>
      </c>
      <c r="E2515" s="5">
        <v>22.9</v>
      </c>
      <c r="F2515" s="5">
        <v>7.9</v>
      </c>
      <c r="G2515" s="4">
        <v>72.3</v>
      </c>
      <c r="H2515" s="4">
        <v>28.1</v>
      </c>
      <c r="I2515" s="4">
        <v>1</v>
      </c>
      <c r="J2515" s="4">
        <v>2.8</v>
      </c>
      <c r="K2515" s="4">
        <v>0</v>
      </c>
      <c r="L2515" s="4">
        <v>0</v>
      </c>
      <c r="M2515" s="7">
        <v>0</v>
      </c>
      <c r="N2515" s="5">
        <v>14.9</v>
      </c>
      <c r="O2515" s="5">
        <v>14.9</v>
      </c>
      <c r="P2515" s="5">
        <v>-999</v>
      </c>
      <c r="Q2515" s="5">
        <v>-999</v>
      </c>
      <c r="R2515">
        <v>0.78300000000000003</v>
      </c>
      <c r="S2515" s="34">
        <f>ROUND((0.6105*(EXP((17.273*E2515)/(E2515+237.3))))*(100-H2515)/100,3)</f>
        <v>2.0070000000000001</v>
      </c>
      <c r="T2515" s="6">
        <f>IF(V2515&lt;V2516,L2515,0)</f>
        <v>0</v>
      </c>
      <c r="U2515" s="6">
        <f>IF(T2515&gt;0,M2515,-999)</f>
        <v>-999</v>
      </c>
      <c r="V2515">
        <v>199807</v>
      </c>
      <c r="W2515">
        <v>1998</v>
      </c>
    </row>
    <row r="2516" spans="1:23" x14ac:dyDescent="0.25">
      <c r="A2516" s="14">
        <v>35983</v>
      </c>
      <c r="B2516" s="3">
        <v>188</v>
      </c>
      <c r="C2516" s="4">
        <v>22.97</v>
      </c>
      <c r="D2516" s="5">
        <v>14.4</v>
      </c>
      <c r="E2516" s="5">
        <v>23.2</v>
      </c>
      <c r="F2516" s="5">
        <v>7.5</v>
      </c>
      <c r="G2516" s="4">
        <v>74.400000000000006</v>
      </c>
      <c r="H2516" s="4">
        <v>39.700000000000003</v>
      </c>
      <c r="I2516" s="4">
        <v>0.9</v>
      </c>
      <c r="J2516" s="4">
        <v>3.3</v>
      </c>
      <c r="K2516" s="4">
        <v>0</v>
      </c>
      <c r="L2516" s="4">
        <v>0</v>
      </c>
      <c r="M2516" s="7">
        <v>0</v>
      </c>
      <c r="N2516" s="5">
        <v>14.4</v>
      </c>
      <c r="O2516" s="5">
        <v>15.6</v>
      </c>
      <c r="P2516" s="5">
        <v>-999</v>
      </c>
      <c r="Q2516" s="5">
        <v>-999</v>
      </c>
      <c r="R2516">
        <v>1.1299999999999999</v>
      </c>
      <c r="S2516" s="34">
        <f>ROUND((0.6105*(EXP((17.273*E2516)/(E2516+237.3))))*(100-H2516)/100,3)</f>
        <v>1.714</v>
      </c>
      <c r="T2516" s="6">
        <f>IF(V2516&lt;V2517,L2516,0)</f>
        <v>0</v>
      </c>
      <c r="U2516" s="6">
        <f>IF(T2516&gt;0,M2516,-999)</f>
        <v>-999</v>
      </c>
      <c r="V2516">
        <v>199807</v>
      </c>
      <c r="W2516">
        <v>1998</v>
      </c>
    </row>
    <row r="2517" spans="1:23" x14ac:dyDescent="0.25">
      <c r="A2517" s="14">
        <v>35984</v>
      </c>
      <c r="B2517" s="3">
        <v>189</v>
      </c>
      <c r="C2517" s="4">
        <v>25.06</v>
      </c>
      <c r="D2517" s="5">
        <v>15</v>
      </c>
      <c r="E2517" s="5">
        <v>22.9</v>
      </c>
      <c r="F2517" s="5">
        <v>7.3</v>
      </c>
      <c r="G2517" s="4">
        <v>66.2</v>
      </c>
      <c r="H2517" s="4">
        <v>35</v>
      </c>
      <c r="I2517" s="4">
        <v>1</v>
      </c>
      <c r="J2517" s="4">
        <v>3.2</v>
      </c>
      <c r="K2517" s="4">
        <v>0</v>
      </c>
      <c r="L2517" s="4">
        <v>0</v>
      </c>
      <c r="M2517" s="7">
        <v>0</v>
      </c>
      <c r="N2517" s="5">
        <v>15</v>
      </c>
      <c r="O2517" s="5">
        <v>15.9</v>
      </c>
      <c r="P2517" s="5">
        <v>-999</v>
      </c>
      <c r="Q2517" s="5">
        <v>-999</v>
      </c>
      <c r="R2517">
        <v>0.97699999999999998</v>
      </c>
      <c r="S2517" s="34">
        <f>ROUND((0.6105*(EXP((17.273*E2517)/(E2517+237.3))))*(100-H2517)/100,3)</f>
        <v>1.8149999999999999</v>
      </c>
      <c r="T2517" s="6">
        <f>IF(V2517&lt;V2518,L2517,0)</f>
        <v>0</v>
      </c>
      <c r="U2517" s="6">
        <f>IF(T2517&gt;0,M2517,-999)</f>
        <v>-999</v>
      </c>
      <c r="V2517">
        <v>199807</v>
      </c>
      <c r="W2517">
        <v>1998</v>
      </c>
    </row>
    <row r="2518" spans="1:23" x14ac:dyDescent="0.25">
      <c r="A2518" s="14">
        <v>35985</v>
      </c>
      <c r="B2518" s="3">
        <v>190</v>
      </c>
      <c r="C2518" s="4">
        <v>25.87</v>
      </c>
      <c r="D2518" s="5">
        <v>16.2</v>
      </c>
      <c r="E2518" s="5">
        <v>24.6</v>
      </c>
      <c r="F2518" s="5">
        <v>8.3000000000000007</v>
      </c>
      <c r="G2518" s="4">
        <v>64.2</v>
      </c>
      <c r="H2518" s="4">
        <v>35</v>
      </c>
      <c r="I2518" s="4">
        <v>1</v>
      </c>
      <c r="J2518" s="4">
        <v>3</v>
      </c>
      <c r="K2518" s="4">
        <v>0</v>
      </c>
      <c r="L2518" s="4">
        <v>0</v>
      </c>
      <c r="M2518" s="7">
        <v>0</v>
      </c>
      <c r="N2518" s="5">
        <v>16.2</v>
      </c>
      <c r="O2518" s="5">
        <v>16.3</v>
      </c>
      <c r="P2518" s="5">
        <v>-999</v>
      </c>
      <c r="Q2518" s="5">
        <v>-999</v>
      </c>
      <c r="R2518">
        <v>1.083</v>
      </c>
      <c r="S2518" s="34">
        <f>ROUND((0.6105*(EXP((17.273*E2518)/(E2518+237.3))))*(100-H2518)/100,3)</f>
        <v>2.0099999999999998</v>
      </c>
      <c r="T2518" s="6">
        <f>IF(V2518&lt;V2519,L2518,0)</f>
        <v>0</v>
      </c>
      <c r="U2518" s="6">
        <f>IF(T2518&gt;0,M2518,-999)</f>
        <v>-999</v>
      </c>
      <c r="V2518">
        <v>199807</v>
      </c>
      <c r="W2518">
        <v>1998</v>
      </c>
    </row>
    <row r="2519" spans="1:23" x14ac:dyDescent="0.25">
      <c r="A2519" s="14">
        <v>35986</v>
      </c>
      <c r="B2519" s="3">
        <v>191</v>
      </c>
      <c r="C2519" s="4">
        <v>15.18</v>
      </c>
      <c r="D2519" s="5">
        <v>14.6</v>
      </c>
      <c r="E2519" s="5">
        <v>21.1</v>
      </c>
      <c r="F2519" s="5">
        <v>9.3000000000000007</v>
      </c>
      <c r="G2519" s="4">
        <v>69.7</v>
      </c>
      <c r="H2519" s="4">
        <v>42.7</v>
      </c>
      <c r="I2519" s="4">
        <v>1.1000000000000001</v>
      </c>
      <c r="J2519" s="4">
        <v>3.4</v>
      </c>
      <c r="K2519" s="4">
        <v>1.1000000000000001</v>
      </c>
      <c r="L2519" s="4">
        <v>0</v>
      </c>
      <c r="M2519" s="7">
        <v>0</v>
      </c>
      <c r="N2519" s="5">
        <v>14.6</v>
      </c>
      <c r="O2519" s="5">
        <v>14.8</v>
      </c>
      <c r="P2519" s="5">
        <v>-999</v>
      </c>
      <c r="Q2519" s="5">
        <v>-999</v>
      </c>
      <c r="R2519">
        <v>1.0649999999999999</v>
      </c>
      <c r="S2519" s="34">
        <f>ROUND((0.6105*(EXP((17.273*E2519)/(E2519+237.3))))*(100-H2519)/100,3)</f>
        <v>1.4330000000000001</v>
      </c>
      <c r="T2519" s="6">
        <f>IF(V2519&lt;V2520,L2519,0)</f>
        <v>0</v>
      </c>
      <c r="U2519" s="6">
        <f>IF(T2519&gt;0,M2519,-999)</f>
        <v>-999</v>
      </c>
      <c r="V2519">
        <v>199807</v>
      </c>
      <c r="W2519">
        <v>1998</v>
      </c>
    </row>
    <row r="2520" spans="1:23" x14ac:dyDescent="0.25">
      <c r="A2520" s="14">
        <v>35987</v>
      </c>
      <c r="B2520" s="3">
        <v>192</v>
      </c>
      <c r="C2520" s="4">
        <v>17.489999999999998</v>
      </c>
      <c r="D2520" s="5">
        <v>10.5</v>
      </c>
      <c r="E2520" s="5">
        <v>17.399999999999999</v>
      </c>
      <c r="F2520" s="5">
        <v>4.4000000000000004</v>
      </c>
      <c r="G2520" s="4">
        <v>77.7</v>
      </c>
      <c r="H2520" s="4">
        <v>48.3</v>
      </c>
      <c r="I2520" s="4">
        <v>1</v>
      </c>
      <c r="J2520" s="4">
        <v>3.1</v>
      </c>
      <c r="K2520" s="4">
        <v>1.3</v>
      </c>
      <c r="L2520" s="4">
        <v>0</v>
      </c>
      <c r="M2520" s="7">
        <v>0</v>
      </c>
      <c r="N2520" s="5">
        <v>10.5</v>
      </c>
      <c r="O2520" s="5">
        <v>14</v>
      </c>
      <c r="P2520" s="5">
        <v>-999</v>
      </c>
      <c r="Q2520" s="5">
        <v>-999</v>
      </c>
      <c r="R2520">
        <v>0.95799999999999996</v>
      </c>
      <c r="S2520" s="34">
        <f>ROUND((0.6105*(EXP((17.273*E2520)/(E2520+237.3))))*(100-H2520)/100,3)</f>
        <v>1.0269999999999999</v>
      </c>
      <c r="T2520" s="6">
        <f>IF(V2520&lt;V2521,L2520,0)</f>
        <v>0</v>
      </c>
      <c r="U2520" s="6">
        <f>IF(T2520&gt;0,M2520,-999)</f>
        <v>-999</v>
      </c>
      <c r="V2520">
        <v>199807</v>
      </c>
      <c r="W2520">
        <v>1998</v>
      </c>
    </row>
    <row r="2521" spans="1:23" x14ac:dyDescent="0.25">
      <c r="A2521" s="14">
        <v>35988</v>
      </c>
      <c r="B2521" s="3">
        <v>193</v>
      </c>
      <c r="C2521" s="4">
        <v>20.36</v>
      </c>
      <c r="D2521" s="5">
        <v>9</v>
      </c>
      <c r="E2521" s="5">
        <v>15.9</v>
      </c>
      <c r="F2521" s="5">
        <v>3.5</v>
      </c>
      <c r="G2521" s="4">
        <v>76.7</v>
      </c>
      <c r="H2521" s="4">
        <v>47</v>
      </c>
      <c r="I2521" s="4">
        <v>1</v>
      </c>
      <c r="J2521" s="4">
        <v>3.3</v>
      </c>
      <c r="K2521" s="4">
        <v>0</v>
      </c>
      <c r="L2521" s="4">
        <v>0</v>
      </c>
      <c r="M2521" s="7">
        <v>0</v>
      </c>
      <c r="N2521" s="5">
        <v>9</v>
      </c>
      <c r="O2521" s="5">
        <v>13.2</v>
      </c>
      <c r="P2521" s="5">
        <v>-999</v>
      </c>
      <c r="Q2521" s="5">
        <v>-999</v>
      </c>
      <c r="R2521">
        <v>0.85099999999999998</v>
      </c>
      <c r="S2521" s="34">
        <f>ROUND((0.6105*(EXP((17.273*E2521)/(E2521+237.3))))*(100-H2521)/100,3)</f>
        <v>0.95699999999999996</v>
      </c>
      <c r="T2521" s="6">
        <f>IF(V2521&lt;V2522,L2521,0)</f>
        <v>0</v>
      </c>
      <c r="U2521" s="6">
        <f>IF(T2521&gt;0,M2521,-999)</f>
        <v>-999</v>
      </c>
      <c r="V2521">
        <v>199807</v>
      </c>
      <c r="W2521">
        <v>1998</v>
      </c>
    </row>
    <row r="2522" spans="1:23" x14ac:dyDescent="0.25">
      <c r="A2522" s="14">
        <v>35989</v>
      </c>
      <c r="B2522" s="3">
        <v>194</v>
      </c>
      <c r="C2522" s="4">
        <v>22.62</v>
      </c>
      <c r="D2522" s="5">
        <v>8.5</v>
      </c>
      <c r="E2522" s="5">
        <v>15.8</v>
      </c>
      <c r="F2522" s="5">
        <v>3.4</v>
      </c>
      <c r="G2522" s="4">
        <v>72.900000000000006</v>
      </c>
      <c r="H2522" s="4">
        <v>41.5</v>
      </c>
      <c r="I2522" s="4">
        <v>1.1000000000000001</v>
      </c>
      <c r="J2522" s="4">
        <v>2.9</v>
      </c>
      <c r="K2522" s="4">
        <v>0</v>
      </c>
      <c r="L2522" s="4">
        <v>0</v>
      </c>
      <c r="M2522" s="7">
        <v>0</v>
      </c>
      <c r="N2522" s="5">
        <v>8.5</v>
      </c>
      <c r="O2522" s="5">
        <v>13.2</v>
      </c>
      <c r="P2522" s="5">
        <v>-999</v>
      </c>
      <c r="Q2522" s="5">
        <v>-999</v>
      </c>
      <c r="R2522">
        <v>0.74199999999999999</v>
      </c>
      <c r="S2522" s="34">
        <f>ROUND((0.6105*(EXP((17.273*E2522)/(E2522+237.3))))*(100-H2522)/100,3)</f>
        <v>1.05</v>
      </c>
      <c r="T2522" s="6">
        <f>IF(V2522&lt;V2523,L2522,0)</f>
        <v>0</v>
      </c>
      <c r="U2522" s="6">
        <f>IF(T2522&gt;0,M2522,-999)</f>
        <v>-999</v>
      </c>
      <c r="V2522">
        <v>199807</v>
      </c>
      <c r="W2522">
        <v>1998</v>
      </c>
    </row>
    <row r="2523" spans="1:23" x14ac:dyDescent="0.25">
      <c r="A2523" s="14">
        <v>35990</v>
      </c>
      <c r="B2523" s="3">
        <v>195</v>
      </c>
      <c r="C2523" s="4">
        <v>14.33</v>
      </c>
      <c r="D2523" s="5">
        <v>9.6999999999999993</v>
      </c>
      <c r="E2523" s="5">
        <v>15.3</v>
      </c>
      <c r="F2523" s="5">
        <v>1.1000000000000001</v>
      </c>
      <c r="G2523" s="4">
        <v>70.3</v>
      </c>
      <c r="H2523" s="4">
        <v>37.299999999999997</v>
      </c>
      <c r="I2523" s="4">
        <v>0.9</v>
      </c>
      <c r="J2523" s="4">
        <v>3.1</v>
      </c>
      <c r="K2523" s="4">
        <v>0.3</v>
      </c>
      <c r="L2523" s="4">
        <v>0</v>
      </c>
      <c r="M2523" s="7">
        <v>0</v>
      </c>
      <c r="N2523" s="5">
        <v>9.6999999999999993</v>
      </c>
      <c r="O2523" s="5">
        <v>12</v>
      </c>
      <c r="P2523" s="5">
        <v>-999</v>
      </c>
      <c r="Q2523" s="5">
        <v>-999</v>
      </c>
      <c r="R2523">
        <v>0.64700000000000002</v>
      </c>
      <c r="S2523" s="34">
        <f>ROUND((0.6105*(EXP((17.273*E2523)/(E2523+237.3))))*(100-H2523)/100,3)</f>
        <v>1.0900000000000001</v>
      </c>
      <c r="T2523" s="6">
        <f>IF(V2523&lt;V2524,L2523,0)</f>
        <v>0</v>
      </c>
      <c r="U2523" s="6">
        <f>IF(T2523&gt;0,M2523,-999)</f>
        <v>-999</v>
      </c>
      <c r="V2523">
        <v>199807</v>
      </c>
      <c r="W2523">
        <v>1998</v>
      </c>
    </row>
    <row r="2524" spans="1:23" x14ac:dyDescent="0.25">
      <c r="A2524" s="14">
        <v>35991</v>
      </c>
      <c r="B2524" s="3">
        <v>196</v>
      </c>
      <c r="C2524" s="4">
        <v>9.1199999999999992</v>
      </c>
      <c r="D2524" s="5">
        <v>11.4</v>
      </c>
      <c r="E2524" s="5">
        <v>13.6</v>
      </c>
      <c r="F2524" s="5">
        <v>9.4</v>
      </c>
      <c r="G2524" s="4">
        <v>89.2</v>
      </c>
      <c r="H2524" s="4">
        <v>77.400000000000006</v>
      </c>
      <c r="I2524" s="4">
        <v>0.8</v>
      </c>
      <c r="J2524" s="4">
        <v>2.8</v>
      </c>
      <c r="K2524" s="4">
        <v>4.3</v>
      </c>
      <c r="L2524" s="4">
        <v>0</v>
      </c>
      <c r="M2524" s="7">
        <v>0</v>
      </c>
      <c r="N2524" s="5">
        <v>11.4</v>
      </c>
      <c r="O2524" s="5">
        <v>13.3</v>
      </c>
      <c r="P2524" s="5">
        <v>-999</v>
      </c>
      <c r="Q2524" s="5">
        <v>-999</v>
      </c>
      <c r="R2524">
        <v>1.202</v>
      </c>
      <c r="S2524" s="34">
        <f>ROUND((0.6105*(EXP((17.273*E2524)/(E2524+237.3))))*(100-H2524)/100,3)</f>
        <v>0.35199999999999998</v>
      </c>
      <c r="T2524" s="6">
        <f>IF(V2524&lt;V2525,L2524,0)</f>
        <v>0</v>
      </c>
      <c r="U2524" s="6">
        <f>IF(T2524&gt;0,M2524,-999)</f>
        <v>-999</v>
      </c>
      <c r="V2524">
        <v>199807</v>
      </c>
      <c r="W2524">
        <v>1998</v>
      </c>
    </row>
    <row r="2525" spans="1:23" x14ac:dyDescent="0.25">
      <c r="A2525" s="14">
        <v>35992</v>
      </c>
      <c r="B2525" s="3">
        <v>197</v>
      </c>
      <c r="C2525" s="4">
        <v>27.69</v>
      </c>
      <c r="D2525" s="5">
        <v>16.3</v>
      </c>
      <c r="E2525" s="5">
        <v>23.9</v>
      </c>
      <c r="F2525" s="5">
        <v>8.9</v>
      </c>
      <c r="G2525" s="4">
        <v>64.5</v>
      </c>
      <c r="H2525" s="4">
        <v>38.5</v>
      </c>
      <c r="I2525" s="4">
        <v>1.1000000000000001</v>
      </c>
      <c r="J2525" s="4">
        <v>3.5</v>
      </c>
      <c r="K2525" s="4">
        <v>0</v>
      </c>
      <c r="L2525" s="4">
        <v>0</v>
      </c>
      <c r="M2525" s="7">
        <v>0</v>
      </c>
      <c r="N2525" s="5">
        <v>16.3</v>
      </c>
      <c r="O2525" s="5">
        <v>15.8</v>
      </c>
      <c r="P2525" s="5">
        <v>-999</v>
      </c>
      <c r="Q2525" s="5">
        <v>-999</v>
      </c>
      <c r="R2525">
        <v>1.139</v>
      </c>
      <c r="S2525" s="34">
        <f>ROUND((0.6105*(EXP((17.273*E2525)/(E2525+237.3))))*(100-H2525)/100,3)</f>
        <v>1.8240000000000001</v>
      </c>
      <c r="T2525" s="6">
        <f>IF(V2525&lt;V2526,L2525,0)</f>
        <v>0</v>
      </c>
      <c r="U2525" s="6">
        <f>IF(T2525&gt;0,M2525,-999)</f>
        <v>-999</v>
      </c>
      <c r="V2525">
        <v>199807</v>
      </c>
      <c r="W2525">
        <v>1998</v>
      </c>
    </row>
    <row r="2526" spans="1:23" x14ac:dyDescent="0.25">
      <c r="A2526" s="14">
        <v>35993</v>
      </c>
      <c r="B2526" s="3">
        <v>198</v>
      </c>
      <c r="C2526" s="4">
        <v>24.37</v>
      </c>
      <c r="D2526" s="5">
        <v>16.5</v>
      </c>
      <c r="E2526" s="5">
        <v>24.6</v>
      </c>
      <c r="F2526" s="5">
        <v>9.1</v>
      </c>
      <c r="G2526" s="4">
        <v>54.9</v>
      </c>
      <c r="H2526" s="4">
        <v>27.3</v>
      </c>
      <c r="I2526" s="4">
        <v>0.8</v>
      </c>
      <c r="J2526" s="4">
        <v>2.2999999999999998</v>
      </c>
      <c r="K2526" s="4">
        <v>0</v>
      </c>
      <c r="L2526" s="4">
        <v>0</v>
      </c>
      <c r="M2526" s="7">
        <v>0</v>
      </c>
      <c r="N2526" s="5">
        <v>16.5</v>
      </c>
      <c r="O2526" s="5">
        <v>14.9</v>
      </c>
      <c r="P2526" s="5">
        <v>-999</v>
      </c>
      <c r="Q2526" s="5">
        <v>-999</v>
      </c>
      <c r="R2526">
        <v>0.84199999999999997</v>
      </c>
      <c r="S2526" s="34">
        <f>ROUND((0.6105*(EXP((17.273*E2526)/(E2526+237.3))))*(100-H2526)/100,3)</f>
        <v>2.2480000000000002</v>
      </c>
      <c r="T2526" s="6">
        <f>IF(V2526&lt;V2527,L2526,0)</f>
        <v>0</v>
      </c>
      <c r="U2526" s="6">
        <f>IF(T2526&gt;0,M2526,-999)</f>
        <v>-999</v>
      </c>
      <c r="V2526">
        <v>199807</v>
      </c>
      <c r="W2526">
        <v>1998</v>
      </c>
    </row>
    <row r="2527" spans="1:23" x14ac:dyDescent="0.25">
      <c r="A2527" s="14">
        <v>35994</v>
      </c>
      <c r="B2527" s="3">
        <v>199</v>
      </c>
      <c r="C2527" s="4">
        <v>28.74</v>
      </c>
      <c r="D2527" s="5">
        <v>17.7</v>
      </c>
      <c r="E2527" s="5">
        <v>26</v>
      </c>
      <c r="F2527" s="5">
        <v>8.4</v>
      </c>
      <c r="G2527" s="4">
        <v>57.7</v>
      </c>
      <c r="H2527" s="4">
        <v>25.6</v>
      </c>
      <c r="I2527" s="4">
        <v>1.1000000000000001</v>
      </c>
      <c r="J2527" s="4">
        <v>2.8</v>
      </c>
      <c r="K2527" s="4">
        <v>0</v>
      </c>
      <c r="L2527" s="4">
        <v>0</v>
      </c>
      <c r="M2527" s="7">
        <v>0</v>
      </c>
      <c r="N2527" s="5">
        <v>17.7</v>
      </c>
      <c r="O2527" s="5">
        <v>16.399999999999999</v>
      </c>
      <c r="P2527" s="5">
        <v>-999</v>
      </c>
      <c r="Q2527" s="5">
        <v>-999</v>
      </c>
      <c r="R2527">
        <v>0.85799999999999998</v>
      </c>
      <c r="S2527" s="34">
        <f>ROUND((0.6105*(EXP((17.273*E2527)/(E2527+237.3))))*(100-H2527)/100,3)</f>
        <v>2.5</v>
      </c>
      <c r="T2527" s="6">
        <f>IF(V2527&lt;V2528,L2527,0)</f>
        <v>0</v>
      </c>
      <c r="U2527" s="6">
        <f>IF(T2527&gt;0,M2527,-999)</f>
        <v>-999</v>
      </c>
      <c r="V2527">
        <v>199807</v>
      </c>
      <c r="W2527">
        <v>1998</v>
      </c>
    </row>
    <row r="2528" spans="1:23" x14ac:dyDescent="0.25">
      <c r="A2528" s="14">
        <v>35995</v>
      </c>
      <c r="B2528" s="3">
        <v>200</v>
      </c>
      <c r="C2528" s="4">
        <v>28.04</v>
      </c>
      <c r="D2528" s="5">
        <v>13.1</v>
      </c>
      <c r="E2528" s="5">
        <v>17.899999999999999</v>
      </c>
      <c r="F2528" s="5">
        <v>5.3</v>
      </c>
      <c r="G2528" s="4">
        <v>63.6</v>
      </c>
      <c r="H2528" s="4">
        <v>33</v>
      </c>
      <c r="I2528" s="4">
        <v>1.3</v>
      </c>
      <c r="J2528" s="4">
        <v>4.4000000000000004</v>
      </c>
      <c r="K2528" s="4">
        <v>0</v>
      </c>
      <c r="L2528" s="4">
        <v>0</v>
      </c>
      <c r="M2528" s="7">
        <v>0</v>
      </c>
      <c r="N2528" s="5">
        <v>13.1</v>
      </c>
      <c r="O2528" s="5">
        <v>15.2</v>
      </c>
      <c r="P2528" s="5">
        <v>-999</v>
      </c>
      <c r="Q2528" s="5">
        <v>-999</v>
      </c>
      <c r="R2528">
        <v>0.67800000000000005</v>
      </c>
      <c r="S2528" s="34">
        <f>ROUND((0.6105*(EXP((17.273*E2528)/(E2528+237.3))))*(100-H2528)/100,3)</f>
        <v>1.3740000000000001</v>
      </c>
      <c r="T2528" s="6">
        <f>IF(V2528&lt;V2529,L2528,0)</f>
        <v>0</v>
      </c>
      <c r="U2528" s="6">
        <f>IF(T2528&gt;0,M2528,-999)</f>
        <v>-999</v>
      </c>
      <c r="V2528">
        <v>199807</v>
      </c>
      <c r="W2528">
        <v>1998</v>
      </c>
    </row>
    <row r="2529" spans="1:23" x14ac:dyDescent="0.25">
      <c r="A2529" s="14">
        <v>35996</v>
      </c>
      <c r="B2529" s="3">
        <v>201</v>
      </c>
      <c r="C2529" s="4">
        <v>26.69</v>
      </c>
      <c r="D2529" s="5">
        <v>12.6</v>
      </c>
      <c r="E2529" s="5">
        <v>20.6</v>
      </c>
      <c r="F2529" s="5">
        <v>3.8</v>
      </c>
      <c r="G2529" s="4">
        <v>64.400000000000006</v>
      </c>
      <c r="H2529" s="4">
        <v>38.200000000000003</v>
      </c>
      <c r="I2529" s="4">
        <v>0.8</v>
      </c>
      <c r="J2529" s="4">
        <v>2.6</v>
      </c>
      <c r="K2529" s="4">
        <v>0</v>
      </c>
      <c r="L2529" s="4">
        <v>0</v>
      </c>
      <c r="M2529" s="7">
        <v>0</v>
      </c>
      <c r="N2529" s="5">
        <v>12.6</v>
      </c>
      <c r="O2529" s="5">
        <v>14.2</v>
      </c>
      <c r="P2529" s="5">
        <v>-999</v>
      </c>
      <c r="Q2529" s="5">
        <v>-999</v>
      </c>
      <c r="R2529">
        <v>0.92400000000000004</v>
      </c>
      <c r="S2529" s="34">
        <f>ROUND((0.6105*(EXP((17.273*E2529)/(E2529+237.3))))*(100-H2529)/100,3)</f>
        <v>1.4990000000000001</v>
      </c>
      <c r="T2529" s="6">
        <f>IF(V2529&lt;V2530,L2529,0)</f>
        <v>0</v>
      </c>
      <c r="U2529" s="6">
        <f>IF(T2529&gt;0,M2529,-999)</f>
        <v>-999</v>
      </c>
      <c r="V2529">
        <v>199807</v>
      </c>
      <c r="W2529">
        <v>1998</v>
      </c>
    </row>
    <row r="2530" spans="1:23" x14ac:dyDescent="0.25">
      <c r="A2530" s="14">
        <v>35997</v>
      </c>
      <c r="B2530" s="3">
        <v>202</v>
      </c>
      <c r="C2530" s="4">
        <v>28.1</v>
      </c>
      <c r="D2530" s="5">
        <v>15.8</v>
      </c>
      <c r="E2530" s="5">
        <v>23.7</v>
      </c>
      <c r="F2530" s="5">
        <v>8.4</v>
      </c>
      <c r="G2530" s="4">
        <v>54.5</v>
      </c>
      <c r="H2530" s="4">
        <v>34.9</v>
      </c>
      <c r="I2530" s="4">
        <v>0.8</v>
      </c>
      <c r="J2530" s="4">
        <v>2.2000000000000002</v>
      </c>
      <c r="K2530" s="4">
        <v>0</v>
      </c>
      <c r="L2530" s="4">
        <v>0</v>
      </c>
      <c r="M2530" s="7">
        <v>0</v>
      </c>
      <c r="N2530" s="5">
        <v>15.8</v>
      </c>
      <c r="O2530" s="5">
        <v>15.3</v>
      </c>
      <c r="P2530" s="5">
        <v>-999</v>
      </c>
      <c r="Q2530" s="5">
        <v>-999</v>
      </c>
      <c r="R2530">
        <v>1.0229999999999999</v>
      </c>
      <c r="S2530" s="34">
        <f>ROUND((0.6105*(EXP((17.273*E2530)/(E2530+237.3))))*(100-H2530)/100,3)</f>
        <v>1.907</v>
      </c>
      <c r="T2530" s="6">
        <f>IF(V2530&lt;V2531,L2530,0)</f>
        <v>0</v>
      </c>
      <c r="U2530" s="6">
        <f>IF(T2530&gt;0,M2530,-999)</f>
        <v>-999</v>
      </c>
      <c r="V2530">
        <v>199807</v>
      </c>
      <c r="W2530">
        <v>1998</v>
      </c>
    </row>
    <row r="2531" spans="1:23" x14ac:dyDescent="0.25">
      <c r="A2531" s="14">
        <v>35998</v>
      </c>
      <c r="B2531" s="3">
        <v>203</v>
      </c>
      <c r="C2531" s="4">
        <v>28.68</v>
      </c>
      <c r="D2531" s="5">
        <v>18.5</v>
      </c>
      <c r="E2531" s="5">
        <v>27.2</v>
      </c>
      <c r="F2531" s="5">
        <v>9.9</v>
      </c>
      <c r="G2531" s="4">
        <v>52.6</v>
      </c>
      <c r="H2531" s="4">
        <v>27.2</v>
      </c>
      <c r="I2531" s="4">
        <v>0.8</v>
      </c>
      <c r="J2531" s="4">
        <v>2.6</v>
      </c>
      <c r="K2531" s="4">
        <v>0</v>
      </c>
      <c r="L2531" s="4">
        <v>0</v>
      </c>
      <c r="M2531" s="7">
        <v>0</v>
      </c>
      <c r="N2531" s="5">
        <v>18.5</v>
      </c>
      <c r="O2531" s="5">
        <v>16.7</v>
      </c>
      <c r="P2531" s="5">
        <v>-999</v>
      </c>
      <c r="Q2531" s="5">
        <v>-999</v>
      </c>
      <c r="R2531">
        <v>0.98099999999999998</v>
      </c>
      <c r="S2531" s="34">
        <f>ROUND((0.6105*(EXP((17.273*E2531)/(E2531+237.3))))*(100-H2531)/100,3)</f>
        <v>2.6259999999999999</v>
      </c>
      <c r="T2531" s="6">
        <f>IF(V2531&lt;V2532,L2531,0)</f>
        <v>0</v>
      </c>
      <c r="U2531" s="6">
        <f>IF(T2531&gt;0,M2531,-999)</f>
        <v>-999</v>
      </c>
      <c r="V2531">
        <v>199807</v>
      </c>
      <c r="W2531">
        <v>1998</v>
      </c>
    </row>
    <row r="2532" spans="1:23" x14ac:dyDescent="0.25">
      <c r="A2532" s="14">
        <v>35999</v>
      </c>
      <c r="B2532" s="3">
        <v>204</v>
      </c>
      <c r="C2532" s="4">
        <v>25.5</v>
      </c>
      <c r="D2532" s="5">
        <v>18.399999999999999</v>
      </c>
      <c r="E2532" s="5">
        <v>27.7</v>
      </c>
      <c r="F2532" s="5">
        <v>11.8</v>
      </c>
      <c r="G2532" s="4">
        <v>55.5</v>
      </c>
      <c r="H2532" s="4">
        <v>22.8</v>
      </c>
      <c r="I2532" s="4">
        <v>1</v>
      </c>
      <c r="J2532" s="4">
        <v>3.3</v>
      </c>
      <c r="K2532" s="4">
        <v>0.8</v>
      </c>
      <c r="L2532" s="4">
        <v>0</v>
      </c>
      <c r="M2532" s="7">
        <v>0</v>
      </c>
      <c r="N2532" s="5">
        <v>18.399999999999999</v>
      </c>
      <c r="O2532" s="5">
        <v>17.399999999999999</v>
      </c>
      <c r="P2532" s="5">
        <v>-999</v>
      </c>
      <c r="Q2532" s="5">
        <v>-999</v>
      </c>
      <c r="R2532">
        <v>0.84799999999999998</v>
      </c>
      <c r="S2532" s="34">
        <f>ROUND((0.6105*(EXP((17.273*E2532)/(E2532+237.3))))*(100-H2532)/100,3)</f>
        <v>2.867</v>
      </c>
      <c r="T2532" s="6">
        <f>IF(V2532&lt;V2533,L2532,0)</f>
        <v>0</v>
      </c>
      <c r="U2532" s="6">
        <f>IF(T2532&gt;0,M2532,-999)</f>
        <v>-999</v>
      </c>
      <c r="V2532">
        <v>199807</v>
      </c>
      <c r="W2532">
        <v>1998</v>
      </c>
    </row>
    <row r="2533" spans="1:23" x14ac:dyDescent="0.25">
      <c r="A2533" s="14">
        <v>36000</v>
      </c>
      <c r="B2533" s="3">
        <v>205</v>
      </c>
      <c r="C2533" s="4">
        <v>27.35</v>
      </c>
      <c r="D2533" s="5">
        <v>17.899999999999999</v>
      </c>
      <c r="E2533" s="5">
        <v>26.2</v>
      </c>
      <c r="F2533" s="5">
        <v>8.6</v>
      </c>
      <c r="G2533" s="4">
        <v>49.9</v>
      </c>
      <c r="H2533" s="4">
        <v>22.7</v>
      </c>
      <c r="I2533" s="4">
        <v>0.8</v>
      </c>
      <c r="J2533" s="4">
        <v>2.7</v>
      </c>
      <c r="K2533" s="4">
        <v>0</v>
      </c>
      <c r="L2533" s="4">
        <v>0</v>
      </c>
      <c r="M2533" s="7">
        <v>0</v>
      </c>
      <c r="N2533" s="5">
        <v>17.899999999999999</v>
      </c>
      <c r="O2533" s="5">
        <v>16.8</v>
      </c>
      <c r="P2533" s="5">
        <v>-999</v>
      </c>
      <c r="Q2533" s="5">
        <v>-999</v>
      </c>
      <c r="R2533">
        <v>0.77100000000000002</v>
      </c>
      <c r="S2533" s="34">
        <f>ROUND((0.6105*(EXP((17.273*E2533)/(E2533+237.3))))*(100-H2533)/100,3)</f>
        <v>2.629</v>
      </c>
      <c r="T2533" s="6">
        <f>IF(V2533&lt;V2534,L2533,0)</f>
        <v>0</v>
      </c>
      <c r="U2533" s="6">
        <f>IF(T2533&gt;0,M2533,-999)</f>
        <v>-999</v>
      </c>
      <c r="V2533">
        <v>199807</v>
      </c>
      <c r="W2533">
        <v>1998</v>
      </c>
    </row>
    <row r="2534" spans="1:23" x14ac:dyDescent="0.25">
      <c r="A2534" s="14">
        <v>36001</v>
      </c>
      <c r="B2534" s="3">
        <v>206</v>
      </c>
      <c r="C2534" s="4">
        <v>26.71</v>
      </c>
      <c r="D2534" s="5">
        <v>20.5</v>
      </c>
      <c r="E2534" s="5">
        <v>28.4</v>
      </c>
      <c r="F2534" s="5">
        <v>12.4</v>
      </c>
      <c r="G2534" s="4">
        <v>53.1</v>
      </c>
      <c r="H2534" s="4">
        <v>28.1</v>
      </c>
      <c r="I2534" s="4">
        <v>0.8</v>
      </c>
      <c r="J2534" s="4">
        <v>3.4</v>
      </c>
      <c r="K2534" s="4">
        <v>0</v>
      </c>
      <c r="L2534" s="4">
        <v>0</v>
      </c>
      <c r="M2534" s="7">
        <v>0</v>
      </c>
      <c r="N2534" s="5">
        <v>20.5</v>
      </c>
      <c r="O2534" s="5">
        <v>17.899999999999999</v>
      </c>
      <c r="P2534" s="5">
        <v>-999</v>
      </c>
      <c r="Q2534" s="5">
        <v>-999</v>
      </c>
      <c r="R2534">
        <v>1.0880000000000001</v>
      </c>
      <c r="S2534" s="34">
        <f>ROUND((0.6105*(EXP((17.273*E2534)/(E2534+237.3))))*(100-H2534)/100,3)</f>
        <v>2.7810000000000001</v>
      </c>
      <c r="T2534" s="6">
        <f>IF(V2534&lt;V2535,L2534,0)</f>
        <v>0</v>
      </c>
      <c r="U2534" s="6">
        <f>IF(T2534&gt;0,M2534,-999)</f>
        <v>-999</v>
      </c>
      <c r="V2534">
        <v>199807</v>
      </c>
      <c r="W2534">
        <v>1998</v>
      </c>
    </row>
    <row r="2535" spans="1:23" x14ac:dyDescent="0.25">
      <c r="A2535" s="14">
        <v>36002</v>
      </c>
      <c r="B2535" s="3">
        <v>207</v>
      </c>
      <c r="C2535" s="4">
        <v>26.25</v>
      </c>
      <c r="D2535" s="5">
        <v>21.9</v>
      </c>
      <c r="E2535" s="5">
        <v>29.5</v>
      </c>
      <c r="F2535" s="5">
        <v>14.2</v>
      </c>
      <c r="G2535" s="4">
        <v>49</v>
      </c>
      <c r="H2535" s="4">
        <v>28.3</v>
      </c>
      <c r="I2535" s="4">
        <v>0.8</v>
      </c>
      <c r="J2535" s="4">
        <v>2.5</v>
      </c>
      <c r="K2535" s="4">
        <v>0</v>
      </c>
      <c r="L2535" s="4">
        <v>0</v>
      </c>
      <c r="M2535" s="7">
        <v>0</v>
      </c>
      <c r="N2535" s="5">
        <v>21.9</v>
      </c>
      <c r="O2535" s="5">
        <v>18.7</v>
      </c>
      <c r="P2535" s="5">
        <v>-999</v>
      </c>
      <c r="Q2535" s="5">
        <v>-999</v>
      </c>
      <c r="R2535">
        <v>1.167</v>
      </c>
      <c r="S2535" s="34">
        <f>ROUND((0.6105*(EXP((17.273*E2535)/(E2535+237.3))))*(100-H2535)/100,3)</f>
        <v>2.956</v>
      </c>
      <c r="T2535" s="6">
        <f>IF(V2535&lt;V2536,L2535,0)</f>
        <v>0</v>
      </c>
      <c r="U2535" s="6">
        <f>IF(T2535&gt;0,M2535,-999)</f>
        <v>-999</v>
      </c>
      <c r="V2535">
        <v>199807</v>
      </c>
      <c r="W2535">
        <v>1998</v>
      </c>
    </row>
    <row r="2536" spans="1:23" x14ac:dyDescent="0.25">
      <c r="A2536" s="14">
        <v>36003</v>
      </c>
      <c r="B2536" s="3">
        <v>208</v>
      </c>
      <c r="C2536" s="4">
        <v>24.81</v>
      </c>
      <c r="D2536" s="5">
        <v>21.8</v>
      </c>
      <c r="E2536" s="5">
        <v>30</v>
      </c>
      <c r="F2536" s="5">
        <v>15.3</v>
      </c>
      <c r="G2536" s="4">
        <v>45.5</v>
      </c>
      <c r="H2536" s="4">
        <v>26</v>
      </c>
      <c r="I2536" s="4">
        <v>0.8</v>
      </c>
      <c r="J2536" s="4">
        <v>2.5</v>
      </c>
      <c r="K2536" s="4">
        <v>0</v>
      </c>
      <c r="L2536" s="4">
        <v>0</v>
      </c>
      <c r="M2536" s="7">
        <v>0</v>
      </c>
      <c r="N2536" s="5">
        <v>21.8</v>
      </c>
      <c r="O2536" s="5">
        <v>18.7</v>
      </c>
      <c r="P2536" s="5">
        <v>-999</v>
      </c>
      <c r="Q2536" s="5">
        <v>-999</v>
      </c>
      <c r="R2536">
        <v>1.1040000000000001</v>
      </c>
      <c r="S2536" s="34">
        <f>ROUND((0.6105*(EXP((17.273*E2536)/(E2536+237.3))))*(100-H2536)/100,3)</f>
        <v>3.1389999999999998</v>
      </c>
      <c r="T2536" s="6">
        <f>IF(V2536&lt;V2537,L2536,0)</f>
        <v>0</v>
      </c>
      <c r="U2536" s="6">
        <f>IF(T2536&gt;0,M2536,-999)</f>
        <v>-999</v>
      </c>
      <c r="V2536">
        <v>199807</v>
      </c>
      <c r="W2536">
        <v>1998</v>
      </c>
    </row>
    <row r="2537" spans="1:23" x14ac:dyDescent="0.25">
      <c r="A2537" s="14">
        <v>36004</v>
      </c>
      <c r="B2537" s="3">
        <v>209</v>
      </c>
      <c r="C2537" s="4">
        <v>16.48</v>
      </c>
      <c r="D2537" s="5">
        <v>18.8</v>
      </c>
      <c r="E2537" s="5">
        <v>26.8</v>
      </c>
      <c r="F2537" s="5">
        <v>14.7</v>
      </c>
      <c r="G2537" s="4">
        <v>54.6</v>
      </c>
      <c r="H2537" s="4">
        <v>29</v>
      </c>
      <c r="I2537" s="4">
        <v>0.8</v>
      </c>
      <c r="J2537" s="4">
        <v>2.6</v>
      </c>
      <c r="K2537" s="4">
        <v>0</v>
      </c>
      <c r="L2537" s="4">
        <v>0</v>
      </c>
      <c r="M2537" s="7">
        <v>0</v>
      </c>
      <c r="N2537" s="5">
        <v>18.8</v>
      </c>
      <c r="O2537" s="5">
        <v>17.3</v>
      </c>
      <c r="P2537" s="5">
        <v>-999</v>
      </c>
      <c r="Q2537" s="5">
        <v>-999</v>
      </c>
      <c r="R2537">
        <v>1.024</v>
      </c>
      <c r="S2537" s="34">
        <f>ROUND((0.6105*(EXP((17.273*E2537)/(E2537+237.3))))*(100-H2537)/100,3)</f>
        <v>2.5009999999999999</v>
      </c>
      <c r="T2537" s="6">
        <f>IF(V2537&lt;V2538,L2537,0)</f>
        <v>0</v>
      </c>
      <c r="U2537" s="6">
        <f>IF(T2537&gt;0,M2537,-999)</f>
        <v>-999</v>
      </c>
      <c r="V2537">
        <v>199807</v>
      </c>
      <c r="W2537">
        <v>1998</v>
      </c>
    </row>
    <row r="2538" spans="1:23" x14ac:dyDescent="0.25">
      <c r="A2538" s="14">
        <v>36005</v>
      </c>
      <c r="B2538" s="3">
        <v>210</v>
      </c>
      <c r="C2538" s="4">
        <v>25.88</v>
      </c>
      <c r="D2538" s="5">
        <v>20.100000000000001</v>
      </c>
      <c r="E2538" s="5">
        <v>27.5</v>
      </c>
      <c r="F2538" s="5">
        <v>13.3</v>
      </c>
      <c r="G2538" s="4">
        <v>50.5</v>
      </c>
      <c r="H2538" s="4">
        <v>26.1</v>
      </c>
      <c r="I2538" s="4">
        <v>1.1000000000000001</v>
      </c>
      <c r="J2538" s="4">
        <v>3.6</v>
      </c>
      <c r="K2538" s="4">
        <v>0</v>
      </c>
      <c r="L2538" s="4">
        <v>0</v>
      </c>
      <c r="M2538" s="7">
        <v>0</v>
      </c>
      <c r="N2538" s="5">
        <v>20.100000000000001</v>
      </c>
      <c r="O2538" s="5">
        <v>18.399999999999999</v>
      </c>
      <c r="P2538" s="5">
        <v>-999</v>
      </c>
      <c r="Q2538" s="5">
        <v>-999</v>
      </c>
      <c r="R2538">
        <v>0.95899999999999996</v>
      </c>
      <c r="S2538" s="34">
        <f>ROUND((0.6105*(EXP((17.273*E2538)/(E2538+237.3))))*(100-H2538)/100,3)</f>
        <v>2.7130000000000001</v>
      </c>
      <c r="T2538" s="6">
        <f>IF(V2538&lt;V2539,L2538,0)</f>
        <v>0</v>
      </c>
      <c r="U2538" s="6">
        <f>IF(T2538&gt;0,M2538,-999)</f>
        <v>-999</v>
      </c>
      <c r="V2538">
        <v>199807</v>
      </c>
      <c r="W2538">
        <v>1998</v>
      </c>
    </row>
    <row r="2539" spans="1:23" x14ac:dyDescent="0.25">
      <c r="A2539" s="14">
        <v>36006</v>
      </c>
      <c r="B2539" s="3">
        <v>211</v>
      </c>
      <c r="C2539" s="4">
        <v>22.34</v>
      </c>
      <c r="D2539" s="5">
        <v>17.8</v>
      </c>
      <c r="E2539" s="5">
        <v>26.7</v>
      </c>
      <c r="F2539" s="5">
        <v>11.7</v>
      </c>
      <c r="G2539" s="4">
        <v>58.7</v>
      </c>
      <c r="H2539" s="4">
        <v>31.9</v>
      </c>
      <c r="I2539" s="4">
        <v>1</v>
      </c>
      <c r="J2539" s="4">
        <v>4.3</v>
      </c>
      <c r="K2539" s="4">
        <v>0</v>
      </c>
      <c r="L2539" s="4">
        <v>0</v>
      </c>
      <c r="M2539" s="7">
        <v>0</v>
      </c>
      <c r="N2539" s="5">
        <v>17.8</v>
      </c>
      <c r="O2539" s="5">
        <v>18</v>
      </c>
      <c r="P2539" s="5">
        <v>-999</v>
      </c>
      <c r="Q2539" s="5">
        <v>-999</v>
      </c>
      <c r="R2539">
        <v>1.117</v>
      </c>
      <c r="S2539" s="34">
        <f>ROUND((0.6105*(EXP((17.273*E2539)/(E2539+237.3))))*(100-H2539)/100,3)</f>
        <v>2.3849999999999998</v>
      </c>
      <c r="T2539" s="6">
        <f>IF(V2539&lt;V2540,L2539,0)</f>
        <v>0</v>
      </c>
      <c r="U2539" s="6">
        <f>IF(T2539&gt;0,M2539,-999)</f>
        <v>-999</v>
      </c>
      <c r="V2539">
        <v>199807</v>
      </c>
      <c r="W2539">
        <v>1998</v>
      </c>
    </row>
    <row r="2540" spans="1:23" x14ac:dyDescent="0.25">
      <c r="A2540" s="14">
        <v>36007</v>
      </c>
      <c r="B2540" s="3">
        <v>212</v>
      </c>
      <c r="C2540" s="4">
        <v>11.17</v>
      </c>
      <c r="D2540" s="5">
        <v>15</v>
      </c>
      <c r="E2540" s="5">
        <v>23.3</v>
      </c>
      <c r="F2540" s="5">
        <v>10.8</v>
      </c>
      <c r="G2540" s="4">
        <v>77.400000000000006</v>
      </c>
      <c r="H2540" s="4">
        <v>44.3</v>
      </c>
      <c r="I2540" s="4">
        <v>0.5</v>
      </c>
      <c r="J2540" s="4">
        <v>1.9</v>
      </c>
      <c r="K2540" s="4">
        <v>0.3</v>
      </c>
      <c r="L2540" s="4">
        <v>0</v>
      </c>
      <c r="M2540" s="7">
        <v>0</v>
      </c>
      <c r="N2540" s="5">
        <v>15</v>
      </c>
      <c r="O2540" s="5">
        <v>16.2</v>
      </c>
      <c r="P2540" s="5">
        <v>-999</v>
      </c>
      <c r="Q2540" s="5">
        <v>-999</v>
      </c>
      <c r="R2540">
        <v>1.266</v>
      </c>
      <c r="S2540" s="34">
        <f>ROUND((0.6105*(EXP((17.273*E2540)/(E2540+237.3))))*(100-H2540)/100,3)</f>
        <v>1.593</v>
      </c>
      <c r="T2540" s="6">
        <f>IF(V2540&lt;V2541,L2540,0)</f>
        <v>0</v>
      </c>
      <c r="U2540" s="6">
        <f>IF(T2540&gt;0,M2540,-999)</f>
        <v>-999</v>
      </c>
      <c r="V2540">
        <v>199807</v>
      </c>
      <c r="W2540">
        <v>1998</v>
      </c>
    </row>
    <row r="2541" spans="1:23" x14ac:dyDescent="0.25">
      <c r="A2541" s="14">
        <v>36008</v>
      </c>
      <c r="B2541" s="3">
        <v>213</v>
      </c>
      <c r="C2541" s="4">
        <v>23.05</v>
      </c>
      <c r="D2541" s="5">
        <v>15.9</v>
      </c>
      <c r="E2541" s="5">
        <v>23.9</v>
      </c>
      <c r="F2541" s="5">
        <v>10.199999999999999</v>
      </c>
      <c r="G2541" s="4">
        <v>76.7</v>
      </c>
      <c r="H2541" s="4">
        <v>45.1</v>
      </c>
      <c r="I2541" s="4">
        <v>0.7</v>
      </c>
      <c r="J2541" s="4">
        <v>2.4</v>
      </c>
      <c r="K2541" s="4">
        <v>0.3</v>
      </c>
      <c r="L2541" s="4">
        <v>0</v>
      </c>
      <c r="M2541" s="7">
        <v>0</v>
      </c>
      <c r="N2541" s="5">
        <v>15.9</v>
      </c>
      <c r="O2541" s="5">
        <v>17.600000000000001</v>
      </c>
      <c r="P2541" s="5">
        <v>-999</v>
      </c>
      <c r="Q2541" s="5">
        <v>-999</v>
      </c>
      <c r="R2541">
        <v>1.3380000000000001</v>
      </c>
      <c r="S2541" s="34">
        <f>ROUND((0.6105*(EXP((17.273*E2541)/(E2541+237.3))))*(100-H2541)/100,3)</f>
        <v>1.6279999999999999</v>
      </c>
      <c r="T2541" s="6">
        <f>IF(V2541&lt;V2542,L2541,0)</f>
        <v>0</v>
      </c>
      <c r="U2541" s="6">
        <f>IF(T2541&gt;0,M2541,-999)</f>
        <v>-999</v>
      </c>
      <c r="V2541">
        <v>199808</v>
      </c>
      <c r="W2541">
        <v>1998</v>
      </c>
    </row>
    <row r="2542" spans="1:23" x14ac:dyDescent="0.25">
      <c r="A2542" s="14">
        <v>36009</v>
      </c>
      <c r="B2542" s="3">
        <v>214</v>
      </c>
      <c r="C2542" s="4">
        <v>17.79</v>
      </c>
      <c r="D2542" s="5">
        <v>17</v>
      </c>
      <c r="E2542" s="5">
        <v>25.5</v>
      </c>
      <c r="F2542" s="5">
        <v>9.8000000000000007</v>
      </c>
      <c r="G2542" s="4">
        <v>70.400000000000006</v>
      </c>
      <c r="H2542" s="4">
        <v>36.1</v>
      </c>
      <c r="I2542" s="4">
        <v>0.6</v>
      </c>
      <c r="J2542" s="4">
        <v>2.2999999999999998</v>
      </c>
      <c r="K2542" s="4">
        <v>0</v>
      </c>
      <c r="L2542" s="4">
        <v>0</v>
      </c>
      <c r="M2542" s="7">
        <v>0</v>
      </c>
      <c r="N2542" s="5">
        <v>17</v>
      </c>
      <c r="O2542" s="5">
        <v>16.399999999999999</v>
      </c>
      <c r="P2542" s="5">
        <v>-999</v>
      </c>
      <c r="Q2542" s="5">
        <v>-999</v>
      </c>
      <c r="R2542">
        <v>1.1779999999999999</v>
      </c>
      <c r="S2542" s="34">
        <f>ROUND((0.6105*(EXP((17.273*E2542)/(E2542+237.3))))*(100-H2542)/100,3)</f>
        <v>2.085</v>
      </c>
      <c r="T2542" s="6">
        <f>IF(V2542&lt;V2543,L2542,0)</f>
        <v>0</v>
      </c>
      <c r="U2542" s="6">
        <f>IF(T2542&gt;0,M2542,-999)</f>
        <v>-999</v>
      </c>
      <c r="V2542">
        <v>199808</v>
      </c>
      <c r="W2542">
        <v>1998</v>
      </c>
    </row>
    <row r="2543" spans="1:23" x14ac:dyDescent="0.25">
      <c r="A2543" s="14">
        <v>36010</v>
      </c>
      <c r="B2543" s="3">
        <v>215</v>
      </c>
      <c r="C2543" s="4">
        <v>25.88</v>
      </c>
      <c r="D2543" s="5">
        <v>20.2</v>
      </c>
      <c r="E2543" s="5">
        <v>26.1</v>
      </c>
      <c r="F2543" s="5">
        <v>13.2</v>
      </c>
      <c r="G2543" s="4">
        <v>50.7</v>
      </c>
      <c r="H2543" s="4">
        <v>32.4</v>
      </c>
      <c r="I2543" s="4">
        <v>1.4</v>
      </c>
      <c r="J2543" s="4">
        <v>3.8</v>
      </c>
      <c r="K2543" s="4">
        <v>0</v>
      </c>
      <c r="L2543" s="4">
        <v>0</v>
      </c>
      <c r="M2543" s="7">
        <v>0</v>
      </c>
      <c r="N2543" s="5">
        <v>20.2</v>
      </c>
      <c r="O2543" s="5">
        <v>18.2</v>
      </c>
      <c r="P2543" s="5">
        <v>-999</v>
      </c>
      <c r="Q2543" s="5">
        <v>-999</v>
      </c>
      <c r="R2543">
        <v>1.093</v>
      </c>
      <c r="S2543" s="34">
        <f>ROUND((0.6105*(EXP((17.273*E2543)/(E2543+237.3))))*(100-H2543)/100,3)</f>
        <v>2.2850000000000001</v>
      </c>
      <c r="T2543" s="6">
        <f>IF(V2543&lt;V2544,L2543,0)</f>
        <v>0</v>
      </c>
      <c r="U2543" s="6">
        <f>IF(T2543&gt;0,M2543,-999)</f>
        <v>-999</v>
      </c>
      <c r="V2543">
        <v>199808</v>
      </c>
      <c r="W2543">
        <v>1998</v>
      </c>
    </row>
    <row r="2544" spans="1:23" x14ac:dyDescent="0.25">
      <c r="A2544" s="14">
        <v>36011</v>
      </c>
      <c r="B2544" s="3">
        <v>216</v>
      </c>
      <c r="C2544" s="4">
        <v>26.68</v>
      </c>
      <c r="D2544" s="5">
        <v>23.2</v>
      </c>
      <c r="E2544" s="5">
        <v>30.7</v>
      </c>
      <c r="F2544" s="5">
        <v>17.399999999999999</v>
      </c>
      <c r="G2544" s="4">
        <v>37.4</v>
      </c>
      <c r="H2544" s="4">
        <v>17.3</v>
      </c>
      <c r="I2544" s="4">
        <v>1.8</v>
      </c>
      <c r="J2544" s="4">
        <v>3.8</v>
      </c>
      <c r="K2544" s="4">
        <v>0</v>
      </c>
      <c r="L2544" s="4">
        <v>0</v>
      </c>
      <c r="M2544" s="7">
        <v>0</v>
      </c>
      <c r="N2544" s="5">
        <v>23.2</v>
      </c>
      <c r="O2544" s="5">
        <v>19.7</v>
      </c>
      <c r="P2544" s="5">
        <v>-999</v>
      </c>
      <c r="Q2544" s="5">
        <v>-999</v>
      </c>
      <c r="R2544">
        <v>0.76600000000000001</v>
      </c>
      <c r="S2544" s="34">
        <f>ROUND((0.6105*(EXP((17.273*E2544)/(E2544+237.3))))*(100-H2544)/100,3)</f>
        <v>3.6520000000000001</v>
      </c>
      <c r="T2544" s="6">
        <f>IF(V2544&lt;V2545,L2544,0)</f>
        <v>0</v>
      </c>
      <c r="U2544" s="6">
        <f>IF(T2544&gt;0,M2544,-999)</f>
        <v>-999</v>
      </c>
      <c r="V2544">
        <v>199808</v>
      </c>
      <c r="W2544">
        <v>1998</v>
      </c>
    </row>
    <row r="2545" spans="1:23" x14ac:dyDescent="0.25">
      <c r="A2545" s="14">
        <v>36012</v>
      </c>
      <c r="B2545" s="3">
        <v>217</v>
      </c>
      <c r="C2545" s="4">
        <v>20.78</v>
      </c>
      <c r="D2545" s="5">
        <v>21</v>
      </c>
      <c r="E2545" s="5">
        <v>27.3</v>
      </c>
      <c r="F2545" s="5">
        <v>9.5</v>
      </c>
      <c r="G2545" s="4">
        <v>40.299999999999997</v>
      </c>
      <c r="H2545" s="4">
        <v>25.1</v>
      </c>
      <c r="I2545" s="4">
        <v>1.5</v>
      </c>
      <c r="J2545" s="4">
        <v>3.9</v>
      </c>
      <c r="K2545" s="4">
        <v>0</v>
      </c>
      <c r="L2545" s="4">
        <v>0</v>
      </c>
      <c r="M2545" s="7">
        <v>0</v>
      </c>
      <c r="N2545" s="5">
        <v>21</v>
      </c>
      <c r="O2545" s="5">
        <v>19.100000000000001</v>
      </c>
      <c r="P2545" s="5">
        <v>-999</v>
      </c>
      <c r="Q2545" s="5">
        <v>-999</v>
      </c>
      <c r="R2545">
        <v>0.91100000000000003</v>
      </c>
      <c r="S2545" s="34">
        <f>ROUND((0.6105*(EXP((17.273*E2545)/(E2545+237.3))))*(100-H2545)/100,3)</f>
        <v>2.7170000000000001</v>
      </c>
      <c r="T2545" s="6">
        <f>IF(V2545&lt;V2546,L2545,0)</f>
        <v>0</v>
      </c>
      <c r="U2545" s="6">
        <f>IF(T2545&gt;0,M2545,-999)</f>
        <v>-999</v>
      </c>
      <c r="V2545">
        <v>199808</v>
      </c>
      <c r="W2545">
        <v>1998</v>
      </c>
    </row>
    <row r="2546" spans="1:23" x14ac:dyDescent="0.25">
      <c r="A2546" s="14">
        <v>36013</v>
      </c>
      <c r="B2546" s="3">
        <v>218</v>
      </c>
      <c r="C2546" s="4">
        <v>24.8</v>
      </c>
      <c r="D2546" s="5">
        <v>12.5</v>
      </c>
      <c r="E2546" s="5">
        <v>20.8</v>
      </c>
      <c r="F2546" s="5">
        <v>4.4000000000000004</v>
      </c>
      <c r="G2546" s="4">
        <v>59.4</v>
      </c>
      <c r="H2546" s="4">
        <v>28.4</v>
      </c>
      <c r="I2546" s="4">
        <v>0.8</v>
      </c>
      <c r="J2546" s="4">
        <v>2.6</v>
      </c>
      <c r="K2546" s="4">
        <v>0</v>
      </c>
      <c r="L2546" s="4">
        <v>0</v>
      </c>
      <c r="M2546" s="7">
        <v>0</v>
      </c>
      <c r="N2546" s="5">
        <v>12.5</v>
      </c>
      <c r="O2546" s="5">
        <v>15.1</v>
      </c>
      <c r="P2546" s="5">
        <v>-999</v>
      </c>
      <c r="Q2546" s="5">
        <v>-999</v>
      </c>
      <c r="R2546">
        <v>0.69899999999999995</v>
      </c>
      <c r="S2546" s="34">
        <f>ROUND((0.6105*(EXP((17.273*E2546)/(E2546+237.3))))*(100-H2546)/100,3)</f>
        <v>1.758</v>
      </c>
      <c r="T2546" s="6">
        <f>IF(V2546&lt;V2547,L2546,0)</f>
        <v>0</v>
      </c>
      <c r="U2546" s="6">
        <f>IF(T2546&gt;0,M2546,-999)</f>
        <v>-999</v>
      </c>
      <c r="V2546">
        <v>199808</v>
      </c>
      <c r="W2546">
        <v>1998</v>
      </c>
    </row>
    <row r="2547" spans="1:23" x14ac:dyDescent="0.25">
      <c r="A2547" s="14">
        <v>36014</v>
      </c>
      <c r="B2547" s="3">
        <v>219</v>
      </c>
      <c r="C2547" s="4">
        <v>20.73</v>
      </c>
      <c r="D2547" s="5">
        <v>13</v>
      </c>
      <c r="E2547" s="5">
        <v>20.9</v>
      </c>
      <c r="F2547" s="5">
        <v>6</v>
      </c>
      <c r="G2547" s="4">
        <v>55.8</v>
      </c>
      <c r="H2547" s="4">
        <v>30.1</v>
      </c>
      <c r="I2547" s="4">
        <v>0.8</v>
      </c>
      <c r="J2547" s="4">
        <v>2.4</v>
      </c>
      <c r="K2547" s="4">
        <v>0</v>
      </c>
      <c r="L2547" s="4">
        <v>0</v>
      </c>
      <c r="M2547" s="7">
        <v>0</v>
      </c>
      <c r="N2547" s="5">
        <v>13</v>
      </c>
      <c r="O2547" s="5">
        <v>13.8</v>
      </c>
      <c r="P2547" s="5">
        <v>-999</v>
      </c>
      <c r="Q2547" s="5">
        <v>-999</v>
      </c>
      <c r="R2547">
        <v>0.745</v>
      </c>
      <c r="S2547" s="34">
        <f>ROUND((0.6105*(EXP((17.273*E2547)/(E2547+237.3))))*(100-H2547)/100,3)</f>
        <v>1.7270000000000001</v>
      </c>
      <c r="T2547" s="6">
        <f>IF(V2547&lt;V2548,L2547,0)</f>
        <v>0</v>
      </c>
      <c r="U2547" s="6">
        <f>IF(T2547&gt;0,M2547,-999)</f>
        <v>-999</v>
      </c>
      <c r="V2547">
        <v>199808</v>
      </c>
      <c r="W2547">
        <v>1998</v>
      </c>
    </row>
    <row r="2548" spans="1:23" x14ac:dyDescent="0.25">
      <c r="A2548" s="14">
        <v>36015</v>
      </c>
      <c r="B2548" s="3">
        <v>220</v>
      </c>
      <c r="C2548" s="4">
        <v>25.29</v>
      </c>
      <c r="D2548" s="5">
        <v>15.3</v>
      </c>
      <c r="E2548" s="5">
        <v>23.9</v>
      </c>
      <c r="F2548" s="5">
        <v>5.4</v>
      </c>
      <c r="G2548" s="4">
        <v>48.4</v>
      </c>
      <c r="H2548" s="4">
        <v>26.2</v>
      </c>
      <c r="I2548" s="4">
        <v>1</v>
      </c>
      <c r="J2548" s="4">
        <v>3.6</v>
      </c>
      <c r="K2548" s="4">
        <v>0</v>
      </c>
      <c r="L2548" s="4">
        <v>0</v>
      </c>
      <c r="M2548" s="7">
        <v>0</v>
      </c>
      <c r="N2548" s="5">
        <v>15.3</v>
      </c>
      <c r="O2548" s="5">
        <v>15.6</v>
      </c>
      <c r="P2548" s="5">
        <v>-999</v>
      </c>
      <c r="Q2548" s="5">
        <v>-999</v>
      </c>
      <c r="R2548">
        <v>0.77500000000000002</v>
      </c>
      <c r="S2548" s="34">
        <f>ROUND((0.6105*(EXP((17.273*E2548)/(E2548+237.3))))*(100-H2548)/100,3)</f>
        <v>2.1880000000000002</v>
      </c>
      <c r="T2548" s="6">
        <f>IF(V2548&lt;V2549,L2548,0)</f>
        <v>0</v>
      </c>
      <c r="U2548" s="6">
        <f>IF(T2548&gt;0,M2548,-999)</f>
        <v>-999</v>
      </c>
      <c r="V2548">
        <v>199808</v>
      </c>
      <c r="W2548">
        <v>1998</v>
      </c>
    </row>
    <row r="2549" spans="1:23" x14ac:dyDescent="0.25">
      <c r="A2549" s="14">
        <v>36016</v>
      </c>
      <c r="B2549" s="3">
        <v>221</v>
      </c>
      <c r="C2549" s="4">
        <v>25.59</v>
      </c>
      <c r="D2549" s="5">
        <v>17.600000000000001</v>
      </c>
      <c r="E2549" s="5">
        <v>26.1</v>
      </c>
      <c r="F2549" s="5">
        <v>10.1</v>
      </c>
      <c r="G2549" s="4">
        <v>39</v>
      </c>
      <c r="H2549" s="4">
        <v>18</v>
      </c>
      <c r="I2549" s="4">
        <v>1</v>
      </c>
      <c r="J2549" s="4">
        <v>2.7</v>
      </c>
      <c r="K2549" s="4">
        <v>0</v>
      </c>
      <c r="L2549" s="4">
        <v>0</v>
      </c>
      <c r="M2549" s="7">
        <v>0</v>
      </c>
      <c r="N2549" s="5">
        <v>17.600000000000001</v>
      </c>
      <c r="O2549" s="5">
        <v>17</v>
      </c>
      <c r="P2549" s="5">
        <v>-999</v>
      </c>
      <c r="Q2549" s="5">
        <v>-999</v>
      </c>
      <c r="R2549">
        <v>0.61</v>
      </c>
      <c r="S2549" s="34">
        <f>ROUND((0.6105*(EXP((17.273*E2549)/(E2549+237.3))))*(100-H2549)/100,3)</f>
        <v>2.7719999999999998</v>
      </c>
      <c r="T2549" s="6">
        <f>IF(V2549&lt;V2550,L2549,0)</f>
        <v>0</v>
      </c>
      <c r="U2549" s="6">
        <f>IF(T2549&gt;0,M2549,-999)</f>
        <v>-999</v>
      </c>
      <c r="V2549">
        <v>199808</v>
      </c>
      <c r="W2549">
        <v>1998</v>
      </c>
    </row>
    <row r="2550" spans="1:23" x14ac:dyDescent="0.25">
      <c r="A2550" s="14">
        <v>36017</v>
      </c>
      <c r="B2550" s="3">
        <v>222</v>
      </c>
      <c r="C2550" s="4">
        <v>22.52</v>
      </c>
      <c r="D2550" s="5">
        <v>15.6</v>
      </c>
      <c r="E2550" s="5">
        <v>26.1</v>
      </c>
      <c r="F2550" s="5">
        <v>8.6999999999999993</v>
      </c>
      <c r="G2550" s="4">
        <v>49.4</v>
      </c>
      <c r="H2550" s="4">
        <v>26.5</v>
      </c>
      <c r="I2550" s="4">
        <v>0.8</v>
      </c>
      <c r="J2550" s="4">
        <v>2.6</v>
      </c>
      <c r="K2550" s="4">
        <v>0</v>
      </c>
      <c r="L2550" s="4">
        <v>0</v>
      </c>
      <c r="M2550" s="7">
        <v>0</v>
      </c>
      <c r="N2550" s="5">
        <v>15.6</v>
      </c>
      <c r="O2550" s="5">
        <v>16.600000000000001</v>
      </c>
      <c r="P2550" s="5">
        <v>-999</v>
      </c>
      <c r="Q2550" s="5">
        <v>-999</v>
      </c>
      <c r="R2550">
        <v>0.89400000000000002</v>
      </c>
      <c r="S2550" s="34">
        <f>ROUND((0.6105*(EXP((17.273*E2550)/(E2550+237.3))))*(100-H2550)/100,3)</f>
        <v>2.4849999999999999</v>
      </c>
      <c r="T2550" s="6">
        <f>IF(V2550&lt;V2551,L2550,0)</f>
        <v>0</v>
      </c>
      <c r="U2550" s="6">
        <f>IF(T2550&gt;0,M2550,-999)</f>
        <v>-999</v>
      </c>
      <c r="V2550">
        <v>199808</v>
      </c>
      <c r="W2550">
        <v>1998</v>
      </c>
    </row>
    <row r="2551" spans="1:23" x14ac:dyDescent="0.25">
      <c r="A2551" s="14">
        <v>36018</v>
      </c>
      <c r="B2551" s="3">
        <v>223</v>
      </c>
      <c r="C2551" s="4">
        <v>23.16</v>
      </c>
      <c r="D2551" s="5">
        <v>15</v>
      </c>
      <c r="E2551" s="5">
        <v>23.3</v>
      </c>
      <c r="F2551" s="5">
        <v>8.5</v>
      </c>
      <c r="G2551" s="4">
        <v>62.1</v>
      </c>
      <c r="H2551" s="4">
        <v>36.200000000000003</v>
      </c>
      <c r="I2551" s="4">
        <v>0.9</v>
      </c>
      <c r="J2551" s="4">
        <v>2.9</v>
      </c>
      <c r="K2551" s="4">
        <v>0</v>
      </c>
      <c r="L2551" s="4">
        <v>0</v>
      </c>
      <c r="M2551" s="7">
        <v>0</v>
      </c>
      <c r="N2551" s="5">
        <v>15</v>
      </c>
      <c r="O2551" s="5">
        <v>17</v>
      </c>
      <c r="P2551" s="5">
        <v>-999</v>
      </c>
      <c r="Q2551" s="5">
        <v>-999</v>
      </c>
      <c r="R2551">
        <v>1.0349999999999999</v>
      </c>
      <c r="S2551" s="34">
        <f>ROUND((0.6105*(EXP((17.273*E2551)/(E2551+237.3))))*(100-H2551)/100,3)</f>
        <v>1.825</v>
      </c>
      <c r="T2551" s="6">
        <f>IF(V2551&lt;V2552,L2551,0)</f>
        <v>0</v>
      </c>
      <c r="U2551" s="6">
        <f>IF(T2551&gt;0,M2551,-999)</f>
        <v>-999</v>
      </c>
      <c r="V2551">
        <v>199808</v>
      </c>
      <c r="W2551">
        <v>1998</v>
      </c>
    </row>
    <row r="2552" spans="1:23" x14ac:dyDescent="0.25">
      <c r="A2552" s="14">
        <v>36019</v>
      </c>
      <c r="B2552" s="3">
        <v>224</v>
      </c>
      <c r="C2552" s="4">
        <v>25.15</v>
      </c>
      <c r="D2552" s="5">
        <v>17.2</v>
      </c>
      <c r="E2552" s="5">
        <v>26.4</v>
      </c>
      <c r="F2552" s="5">
        <v>7.4</v>
      </c>
      <c r="G2552" s="4">
        <v>53</v>
      </c>
      <c r="H2552" s="4">
        <v>23.1</v>
      </c>
      <c r="I2552" s="4">
        <v>0.8</v>
      </c>
      <c r="J2552" s="4">
        <v>2.4</v>
      </c>
      <c r="K2552" s="4">
        <v>0</v>
      </c>
      <c r="L2552" s="4">
        <v>0</v>
      </c>
      <c r="M2552" s="7">
        <v>0</v>
      </c>
      <c r="N2552" s="5">
        <v>17.2</v>
      </c>
      <c r="O2552" s="5">
        <v>17.399999999999999</v>
      </c>
      <c r="P2552" s="5">
        <v>-999</v>
      </c>
      <c r="Q2552" s="5">
        <v>-999</v>
      </c>
      <c r="R2552">
        <v>0.79300000000000004</v>
      </c>
      <c r="S2552" s="34">
        <f>ROUND((0.6105*(EXP((17.273*E2552)/(E2552+237.3))))*(100-H2552)/100,3)</f>
        <v>2.6459999999999999</v>
      </c>
      <c r="T2552" s="6">
        <f>IF(V2552&lt;V2553,L2552,0)</f>
        <v>0</v>
      </c>
      <c r="U2552" s="6">
        <f>IF(T2552&gt;0,M2552,-999)</f>
        <v>-999</v>
      </c>
      <c r="V2552">
        <v>199808</v>
      </c>
      <c r="W2552">
        <v>1998</v>
      </c>
    </row>
    <row r="2553" spans="1:23" x14ac:dyDescent="0.25">
      <c r="A2553" s="14">
        <v>36020</v>
      </c>
      <c r="B2553" s="3">
        <v>225</v>
      </c>
      <c r="C2553" s="4">
        <v>24.83</v>
      </c>
      <c r="D2553" s="5">
        <v>20.100000000000001</v>
      </c>
      <c r="E2553" s="5">
        <v>28.7</v>
      </c>
      <c r="F2553" s="5">
        <v>11.3</v>
      </c>
      <c r="G2553" s="4">
        <v>46.5</v>
      </c>
      <c r="H2553" s="4">
        <v>19.899999999999999</v>
      </c>
      <c r="I2553" s="4">
        <v>0.8</v>
      </c>
      <c r="J2553" s="4">
        <v>2.6</v>
      </c>
      <c r="K2553" s="4">
        <v>0</v>
      </c>
      <c r="L2553" s="4">
        <v>0</v>
      </c>
      <c r="M2553" s="7">
        <v>0</v>
      </c>
      <c r="N2553" s="5">
        <v>20.100000000000001</v>
      </c>
      <c r="O2553" s="5">
        <v>19.3</v>
      </c>
      <c r="P2553" s="5">
        <v>-999</v>
      </c>
      <c r="Q2553" s="5">
        <v>-999</v>
      </c>
      <c r="R2553">
        <v>0.78200000000000003</v>
      </c>
      <c r="S2553" s="34">
        <f>ROUND((0.6105*(EXP((17.273*E2553)/(E2553+237.3))))*(100-H2553)/100,3)</f>
        <v>3.153</v>
      </c>
      <c r="T2553" s="6">
        <f>IF(V2553&lt;V2554,L2553,0)</f>
        <v>0</v>
      </c>
      <c r="U2553" s="6">
        <f>IF(T2553&gt;0,M2553,-999)</f>
        <v>-999</v>
      </c>
      <c r="V2553">
        <v>199808</v>
      </c>
      <c r="W2553">
        <v>1998</v>
      </c>
    </row>
    <row r="2554" spans="1:23" x14ac:dyDescent="0.25">
      <c r="A2554" s="14">
        <v>36021</v>
      </c>
      <c r="B2554" s="3">
        <v>226</v>
      </c>
      <c r="C2554" s="4">
        <v>24.23</v>
      </c>
      <c r="D2554" s="5">
        <v>19.3</v>
      </c>
      <c r="E2554" s="5">
        <v>27.5</v>
      </c>
      <c r="F2554" s="5">
        <v>12.8</v>
      </c>
      <c r="G2554" s="4">
        <v>45.2</v>
      </c>
      <c r="H2554" s="4">
        <v>27.4</v>
      </c>
      <c r="I2554" s="4">
        <v>1.1000000000000001</v>
      </c>
      <c r="J2554" s="4">
        <v>3.3</v>
      </c>
      <c r="K2554" s="4">
        <v>0</v>
      </c>
      <c r="L2554" s="4">
        <v>0</v>
      </c>
      <c r="M2554" s="7">
        <v>0</v>
      </c>
      <c r="N2554" s="5">
        <v>19.3</v>
      </c>
      <c r="O2554" s="5">
        <v>19.7</v>
      </c>
      <c r="P2554" s="5">
        <v>-999</v>
      </c>
      <c r="Q2554" s="5">
        <v>-999</v>
      </c>
      <c r="R2554">
        <v>1.0049999999999999</v>
      </c>
      <c r="S2554" s="34">
        <f>ROUND((0.6105*(EXP((17.273*E2554)/(E2554+237.3))))*(100-H2554)/100,3)</f>
        <v>2.665</v>
      </c>
      <c r="T2554" s="6">
        <f>IF(V2554&lt;V2555,L2554,0)</f>
        <v>0</v>
      </c>
      <c r="U2554" s="6">
        <f>IF(T2554&gt;0,M2554,-999)</f>
        <v>-999</v>
      </c>
      <c r="V2554">
        <v>199808</v>
      </c>
      <c r="W2554">
        <v>1998</v>
      </c>
    </row>
    <row r="2555" spans="1:23" x14ac:dyDescent="0.25">
      <c r="A2555" s="14">
        <v>36022</v>
      </c>
      <c r="B2555" s="3">
        <v>227</v>
      </c>
      <c r="C2555" s="4">
        <v>19.170000000000002</v>
      </c>
      <c r="D2555" s="5">
        <v>12.1</v>
      </c>
      <c r="E2555" s="5">
        <v>21.4</v>
      </c>
      <c r="F2555" s="5">
        <v>4.2</v>
      </c>
      <c r="G2555" s="4">
        <v>59.2</v>
      </c>
      <c r="H2555" s="4">
        <v>28.7</v>
      </c>
      <c r="I2555" s="4">
        <v>1</v>
      </c>
      <c r="J2555" s="4">
        <v>3</v>
      </c>
      <c r="K2555" s="4">
        <v>0</v>
      </c>
      <c r="L2555" s="4">
        <v>0</v>
      </c>
      <c r="M2555" s="7">
        <v>0</v>
      </c>
      <c r="N2555" s="5">
        <v>12.1</v>
      </c>
      <c r="O2555" s="5">
        <v>15.9</v>
      </c>
      <c r="P2555" s="5">
        <v>-999</v>
      </c>
      <c r="Q2555" s="5">
        <v>-999</v>
      </c>
      <c r="R2555">
        <v>0.73099999999999998</v>
      </c>
      <c r="S2555" s="34">
        <f>ROUND((0.6105*(EXP((17.273*E2555)/(E2555+237.3))))*(100-H2555)/100,3)</f>
        <v>1.8169999999999999</v>
      </c>
      <c r="T2555" s="6">
        <f>IF(V2555&lt;V2556,L2555,0)</f>
        <v>0</v>
      </c>
      <c r="U2555" s="6">
        <f>IF(T2555&gt;0,M2555,-999)</f>
        <v>-999</v>
      </c>
      <c r="V2555">
        <v>199808</v>
      </c>
      <c r="W2555">
        <v>1998</v>
      </c>
    </row>
    <row r="2556" spans="1:23" x14ac:dyDescent="0.25">
      <c r="A2556" s="14">
        <v>36023</v>
      </c>
      <c r="B2556" s="3">
        <v>228</v>
      </c>
      <c r="C2556" s="4">
        <v>13.05</v>
      </c>
      <c r="D2556" s="5">
        <v>6</v>
      </c>
      <c r="E2556" s="5">
        <v>13</v>
      </c>
      <c r="F2556" s="5">
        <v>0.5</v>
      </c>
      <c r="G2556" s="4">
        <v>75</v>
      </c>
      <c r="H2556" s="4">
        <v>44.5</v>
      </c>
      <c r="I2556" s="4">
        <v>0.9</v>
      </c>
      <c r="J2556" s="4">
        <v>2.8</v>
      </c>
      <c r="K2556" s="4">
        <v>0</v>
      </c>
      <c r="L2556" s="4">
        <v>0</v>
      </c>
      <c r="M2556" s="7">
        <v>0</v>
      </c>
      <c r="N2556" s="5">
        <v>6</v>
      </c>
      <c r="O2556" s="5">
        <v>10</v>
      </c>
      <c r="P2556" s="5">
        <v>-999</v>
      </c>
      <c r="Q2556" s="5">
        <v>-999</v>
      </c>
      <c r="R2556">
        <v>0.66500000000000004</v>
      </c>
      <c r="S2556" s="34">
        <f>ROUND((0.6105*(EXP((17.273*E2556)/(E2556+237.3))))*(100-H2556)/100,3)</f>
        <v>0.83099999999999996</v>
      </c>
      <c r="T2556" s="6">
        <f>IF(V2556&lt;V2557,L2556,0)</f>
        <v>0</v>
      </c>
      <c r="U2556" s="6">
        <f>IF(T2556&gt;0,M2556,-999)</f>
        <v>-999</v>
      </c>
      <c r="V2556">
        <v>199808</v>
      </c>
      <c r="W2556">
        <v>1998</v>
      </c>
    </row>
    <row r="2557" spans="1:23" x14ac:dyDescent="0.25">
      <c r="A2557" s="14">
        <v>36024</v>
      </c>
      <c r="B2557" s="3">
        <v>229</v>
      </c>
      <c r="C2557" s="4">
        <v>15.67</v>
      </c>
      <c r="D2557" s="5">
        <v>5.3</v>
      </c>
      <c r="E2557" s="5">
        <v>13.4</v>
      </c>
      <c r="F2557" s="5">
        <v>-1.5</v>
      </c>
      <c r="G2557" s="4">
        <v>77.3</v>
      </c>
      <c r="H2557" s="4">
        <v>40.1</v>
      </c>
      <c r="I2557" s="4">
        <v>0.8</v>
      </c>
      <c r="J2557" s="4">
        <v>2.6</v>
      </c>
      <c r="K2557" s="4">
        <v>0</v>
      </c>
      <c r="L2557" s="4">
        <v>0</v>
      </c>
      <c r="M2557" s="7">
        <v>0</v>
      </c>
      <c r="N2557" s="5">
        <v>5.3</v>
      </c>
      <c r="O2557" s="5">
        <v>9.6999999999999993</v>
      </c>
      <c r="P2557" s="5">
        <v>-999</v>
      </c>
      <c r="Q2557" s="5">
        <v>-999</v>
      </c>
      <c r="R2557">
        <v>0.61599999999999999</v>
      </c>
      <c r="S2557" s="34">
        <f>ROUND((0.6105*(EXP((17.273*E2557)/(E2557+237.3))))*(100-H2557)/100,3)</f>
        <v>0.92100000000000004</v>
      </c>
      <c r="T2557" s="6">
        <f>IF(V2557&lt;V2558,L2557,0)</f>
        <v>0</v>
      </c>
      <c r="U2557" s="6">
        <f>IF(T2557&gt;0,M2557,-999)</f>
        <v>-999</v>
      </c>
      <c r="V2557">
        <v>199808</v>
      </c>
      <c r="W2557">
        <v>1998</v>
      </c>
    </row>
    <row r="2558" spans="1:23" x14ac:dyDescent="0.25">
      <c r="A2558" s="14">
        <v>36025</v>
      </c>
      <c r="B2558" s="3">
        <v>230</v>
      </c>
      <c r="C2558" s="4">
        <v>11.62</v>
      </c>
      <c r="D2558" s="5">
        <v>6.4</v>
      </c>
      <c r="E2558" s="5">
        <v>13.1</v>
      </c>
      <c r="F2558" s="5">
        <v>0.6</v>
      </c>
      <c r="G2558" s="4">
        <v>81.8</v>
      </c>
      <c r="H2558" s="4">
        <v>53.3</v>
      </c>
      <c r="I2558" s="4">
        <v>0.6</v>
      </c>
      <c r="J2558" s="4">
        <v>2</v>
      </c>
      <c r="K2558" s="4">
        <v>0</v>
      </c>
      <c r="L2558" s="4">
        <v>0</v>
      </c>
      <c r="M2558" s="7">
        <v>0</v>
      </c>
      <c r="N2558" s="5">
        <v>6.4</v>
      </c>
      <c r="O2558" s="5">
        <v>9.3000000000000007</v>
      </c>
      <c r="P2558" s="5">
        <v>-999</v>
      </c>
      <c r="Q2558" s="5">
        <v>-999</v>
      </c>
      <c r="R2558">
        <v>0.80500000000000005</v>
      </c>
      <c r="S2558" s="34">
        <f>ROUND((0.6105*(EXP((17.273*E2558)/(E2558+237.3))))*(100-H2558)/100,3)</f>
        <v>0.70399999999999996</v>
      </c>
      <c r="T2558" s="6">
        <f>IF(V2558&lt;V2559,L2558,0)</f>
        <v>0</v>
      </c>
      <c r="U2558" s="6">
        <f>IF(T2558&gt;0,M2558,-999)</f>
        <v>-999</v>
      </c>
      <c r="V2558">
        <v>199808</v>
      </c>
      <c r="W2558">
        <v>1998</v>
      </c>
    </row>
    <row r="2559" spans="1:23" x14ac:dyDescent="0.25">
      <c r="A2559" s="14">
        <v>36026</v>
      </c>
      <c r="B2559" s="3">
        <v>231</v>
      </c>
      <c r="C2559" s="4">
        <v>15.75</v>
      </c>
      <c r="D2559" s="5">
        <v>10.5</v>
      </c>
      <c r="E2559" s="5">
        <v>19.3</v>
      </c>
      <c r="F2559" s="5">
        <v>2.6</v>
      </c>
      <c r="G2559" s="4">
        <v>69.3</v>
      </c>
      <c r="H2559" s="4">
        <v>36.799999999999997</v>
      </c>
      <c r="I2559" s="4">
        <v>0.8</v>
      </c>
      <c r="J2559" s="4">
        <v>2.2000000000000002</v>
      </c>
      <c r="K2559" s="4">
        <v>0</v>
      </c>
      <c r="L2559" s="4">
        <v>0</v>
      </c>
      <c r="M2559" s="7">
        <v>0</v>
      </c>
      <c r="N2559" s="5">
        <v>10.5</v>
      </c>
      <c r="O2559" s="5">
        <v>10.9</v>
      </c>
      <c r="P2559" s="5">
        <v>-999</v>
      </c>
      <c r="Q2559" s="5">
        <v>-999</v>
      </c>
      <c r="R2559">
        <v>0.82199999999999995</v>
      </c>
      <c r="S2559" s="34">
        <f>ROUND((0.6105*(EXP((17.273*E2559)/(E2559+237.3))))*(100-H2559)/100,3)</f>
        <v>1.415</v>
      </c>
      <c r="T2559" s="6">
        <f>IF(V2559&lt;V2560,L2559,0)</f>
        <v>0</v>
      </c>
      <c r="U2559" s="6">
        <f>IF(T2559&gt;0,M2559,-999)</f>
        <v>-999</v>
      </c>
      <c r="V2559">
        <v>199808</v>
      </c>
      <c r="W2559">
        <v>1998</v>
      </c>
    </row>
    <row r="2560" spans="1:23" x14ac:dyDescent="0.25">
      <c r="A2560" s="14">
        <v>36027</v>
      </c>
      <c r="B2560" s="3">
        <v>232</v>
      </c>
      <c r="C2560" s="4">
        <v>22.42</v>
      </c>
      <c r="D2560" s="5">
        <v>15</v>
      </c>
      <c r="E2560" s="5">
        <v>24.4</v>
      </c>
      <c r="F2560" s="5">
        <v>6.9</v>
      </c>
      <c r="G2560" s="4">
        <v>47.7</v>
      </c>
      <c r="H2560" s="4">
        <v>15.6</v>
      </c>
      <c r="I2560" s="4">
        <v>0.9</v>
      </c>
      <c r="J2560" s="4">
        <v>2.4</v>
      </c>
      <c r="K2560" s="4">
        <v>0</v>
      </c>
      <c r="L2560" s="4">
        <v>0</v>
      </c>
      <c r="M2560" s="7">
        <v>0</v>
      </c>
      <c r="N2560" s="5">
        <v>15</v>
      </c>
      <c r="O2560" s="5">
        <v>14.8</v>
      </c>
      <c r="P2560" s="5">
        <v>-999</v>
      </c>
      <c r="Q2560" s="5">
        <v>-999</v>
      </c>
      <c r="R2560">
        <v>0.47799999999999998</v>
      </c>
      <c r="S2560" s="34">
        <f>ROUND((0.6105*(EXP((17.273*E2560)/(E2560+237.3))))*(100-H2560)/100,3)</f>
        <v>2.5790000000000002</v>
      </c>
      <c r="T2560" s="6">
        <f>IF(V2560&lt;V2561,L2560,0)</f>
        <v>0</v>
      </c>
      <c r="U2560" s="6">
        <f>IF(T2560&gt;0,M2560,-999)</f>
        <v>-999</v>
      </c>
      <c r="V2560">
        <v>199808</v>
      </c>
      <c r="W2560">
        <v>1998</v>
      </c>
    </row>
    <row r="2561" spans="1:23" x14ac:dyDescent="0.25">
      <c r="A2561" s="14">
        <v>36028</v>
      </c>
      <c r="B2561" s="3">
        <v>233</v>
      </c>
      <c r="C2561" s="4">
        <v>9.33</v>
      </c>
      <c r="D2561" s="5">
        <v>10.7</v>
      </c>
      <c r="E2561" s="5">
        <v>15.2</v>
      </c>
      <c r="F2561" s="5">
        <v>7.9</v>
      </c>
      <c r="G2561" s="4">
        <v>79.599999999999994</v>
      </c>
      <c r="H2561" s="4">
        <v>46.7</v>
      </c>
      <c r="I2561" s="4">
        <v>0.5</v>
      </c>
      <c r="J2561" s="4">
        <v>1.9</v>
      </c>
      <c r="K2561" s="4">
        <v>7.2</v>
      </c>
      <c r="L2561" s="4">
        <v>0</v>
      </c>
      <c r="M2561" s="7">
        <v>0</v>
      </c>
      <c r="N2561" s="5">
        <v>10.7</v>
      </c>
      <c r="O2561" s="5">
        <v>12.2</v>
      </c>
      <c r="P2561" s="5">
        <v>-999</v>
      </c>
      <c r="Q2561" s="5">
        <v>-999</v>
      </c>
      <c r="R2561">
        <v>0.80700000000000005</v>
      </c>
      <c r="S2561" s="34">
        <f>ROUND((0.6105*(EXP((17.273*E2561)/(E2561+237.3))))*(100-H2561)/100,3)</f>
        <v>0.92</v>
      </c>
      <c r="T2561" s="6">
        <f>IF(V2561&lt;V2562,L2561,0)</f>
        <v>0</v>
      </c>
      <c r="U2561" s="6">
        <f>IF(T2561&gt;0,M2561,-999)</f>
        <v>-999</v>
      </c>
      <c r="V2561">
        <v>199808</v>
      </c>
      <c r="W2561">
        <v>1998</v>
      </c>
    </row>
    <row r="2562" spans="1:23" x14ac:dyDescent="0.25">
      <c r="A2562" s="14">
        <v>36029</v>
      </c>
      <c r="B2562" s="3">
        <v>234</v>
      </c>
      <c r="C2562" s="4">
        <v>22.07</v>
      </c>
      <c r="D2562" s="5">
        <v>12.9</v>
      </c>
      <c r="E2562" s="5">
        <v>21.6</v>
      </c>
      <c r="F2562" s="5">
        <v>5.0999999999999996</v>
      </c>
      <c r="G2562" s="4">
        <v>60</v>
      </c>
      <c r="H2562" s="4">
        <v>26</v>
      </c>
      <c r="I2562" s="4">
        <v>0.8</v>
      </c>
      <c r="J2562" s="4">
        <v>2.8</v>
      </c>
      <c r="K2562" s="4">
        <v>0</v>
      </c>
      <c r="L2562" s="4">
        <v>0</v>
      </c>
      <c r="M2562" s="7">
        <v>0</v>
      </c>
      <c r="N2562" s="5">
        <v>12.9</v>
      </c>
      <c r="O2562" s="5">
        <v>12.7</v>
      </c>
      <c r="P2562" s="5">
        <v>-999</v>
      </c>
      <c r="Q2562" s="5">
        <v>-999</v>
      </c>
      <c r="R2562">
        <v>0.66900000000000004</v>
      </c>
      <c r="S2562" s="34">
        <f>ROUND((0.6105*(EXP((17.273*E2562)/(E2562+237.3))))*(100-H2562)/100,3)</f>
        <v>1.909</v>
      </c>
      <c r="T2562" s="6">
        <f>IF(V2562&lt;V2563,L2562,0)</f>
        <v>0</v>
      </c>
      <c r="U2562" s="6">
        <f>IF(T2562&gt;0,M2562,-999)</f>
        <v>-999</v>
      </c>
      <c r="V2562">
        <v>199808</v>
      </c>
      <c r="W2562">
        <v>1998</v>
      </c>
    </row>
    <row r="2563" spans="1:23" x14ac:dyDescent="0.25">
      <c r="A2563" s="14">
        <v>36030</v>
      </c>
      <c r="B2563" s="3">
        <v>235</v>
      </c>
      <c r="C2563" s="4">
        <v>16.09</v>
      </c>
      <c r="D2563" s="5">
        <v>12.1</v>
      </c>
      <c r="E2563" s="5">
        <v>21.6</v>
      </c>
      <c r="F2563" s="5">
        <v>4.4000000000000004</v>
      </c>
      <c r="G2563" s="4">
        <v>64.5</v>
      </c>
      <c r="H2563" s="4">
        <v>32.4</v>
      </c>
      <c r="I2563" s="4">
        <v>0.8</v>
      </c>
      <c r="J2563" s="4">
        <v>2.8</v>
      </c>
      <c r="K2563" s="4">
        <v>0</v>
      </c>
      <c r="L2563" s="4">
        <v>0</v>
      </c>
      <c r="M2563" s="7">
        <v>0</v>
      </c>
      <c r="N2563" s="5">
        <v>12.1</v>
      </c>
      <c r="O2563" s="5">
        <v>12.3</v>
      </c>
      <c r="P2563" s="5">
        <v>-999</v>
      </c>
      <c r="Q2563" s="5">
        <v>-999</v>
      </c>
      <c r="R2563">
        <v>0.83499999999999996</v>
      </c>
      <c r="S2563" s="34">
        <f>ROUND((0.6105*(EXP((17.273*E2563)/(E2563+237.3))))*(100-H2563)/100,3)</f>
        <v>1.744</v>
      </c>
      <c r="T2563" s="6">
        <f>IF(V2563&lt;V2564,L2563,0)</f>
        <v>0</v>
      </c>
      <c r="U2563" s="6">
        <f>IF(T2563&gt;0,M2563,-999)</f>
        <v>-999</v>
      </c>
      <c r="V2563">
        <v>199808</v>
      </c>
      <c r="W2563">
        <v>1998</v>
      </c>
    </row>
    <row r="2564" spans="1:23" x14ac:dyDescent="0.25">
      <c r="A2564" s="14">
        <v>36031</v>
      </c>
      <c r="B2564" s="3">
        <v>236</v>
      </c>
      <c r="C2564" s="4">
        <v>16.02</v>
      </c>
      <c r="D2564" s="5">
        <v>10.6</v>
      </c>
      <c r="E2564" s="5">
        <v>19.399999999999999</v>
      </c>
      <c r="F2564" s="5">
        <v>2.8</v>
      </c>
      <c r="G2564" s="4">
        <v>75</v>
      </c>
      <c r="H2564" s="4">
        <v>39.6</v>
      </c>
      <c r="I2564" s="4">
        <v>0.8</v>
      </c>
      <c r="J2564" s="4">
        <v>3</v>
      </c>
      <c r="K2564" s="4">
        <v>0</v>
      </c>
      <c r="L2564" s="4">
        <v>0</v>
      </c>
      <c r="M2564" s="7">
        <v>0</v>
      </c>
      <c r="N2564" s="5">
        <v>10.6</v>
      </c>
      <c r="O2564" s="5">
        <v>12.1</v>
      </c>
      <c r="P2564" s="5">
        <v>-999</v>
      </c>
      <c r="Q2564" s="5">
        <v>-999</v>
      </c>
      <c r="R2564">
        <v>0.89200000000000002</v>
      </c>
      <c r="S2564" s="34">
        <f>ROUND((0.6105*(EXP((17.273*E2564)/(E2564+237.3))))*(100-H2564)/100,3)</f>
        <v>1.36</v>
      </c>
      <c r="T2564" s="6">
        <f>IF(V2564&lt;V2565,L2564,0)</f>
        <v>0</v>
      </c>
      <c r="U2564" s="6">
        <f>IF(T2564&gt;0,M2564,-999)</f>
        <v>-999</v>
      </c>
      <c r="V2564">
        <v>199808</v>
      </c>
      <c r="W2564">
        <v>1998</v>
      </c>
    </row>
    <row r="2565" spans="1:23" x14ac:dyDescent="0.25">
      <c r="A2565" s="14">
        <v>36032</v>
      </c>
      <c r="B2565" s="3">
        <v>237</v>
      </c>
      <c r="C2565" s="4">
        <v>18.309999999999999</v>
      </c>
      <c r="D2565" s="5">
        <v>11.7</v>
      </c>
      <c r="E2565" s="5">
        <v>20.7</v>
      </c>
      <c r="F2565" s="5">
        <v>6.1</v>
      </c>
      <c r="G2565" s="4">
        <v>66</v>
      </c>
      <c r="H2565" s="4">
        <v>30.6</v>
      </c>
      <c r="I2565" s="4">
        <v>1.1000000000000001</v>
      </c>
      <c r="J2565" s="4">
        <v>3.5</v>
      </c>
      <c r="K2565" s="4">
        <v>0</v>
      </c>
      <c r="L2565" s="4">
        <v>0</v>
      </c>
      <c r="M2565" s="7">
        <v>0</v>
      </c>
      <c r="N2565" s="5">
        <v>11.7</v>
      </c>
      <c r="O2565" s="5">
        <v>12.5</v>
      </c>
      <c r="P2565" s="5">
        <v>-999</v>
      </c>
      <c r="Q2565" s="5">
        <v>-999</v>
      </c>
      <c r="R2565">
        <v>0.747</v>
      </c>
      <c r="S2565" s="34">
        <f>ROUND((0.6105*(EXP((17.273*E2565)/(E2565+237.3))))*(100-H2565)/100,3)</f>
        <v>1.694</v>
      </c>
      <c r="T2565" s="6">
        <f>IF(V2565&lt;V2566,L2565,0)</f>
        <v>0</v>
      </c>
      <c r="U2565" s="6">
        <f>IF(T2565&gt;0,M2565,-999)</f>
        <v>-999</v>
      </c>
      <c r="V2565">
        <v>199808</v>
      </c>
      <c r="W2565">
        <v>1998</v>
      </c>
    </row>
    <row r="2566" spans="1:23" x14ac:dyDescent="0.25">
      <c r="A2566" s="14">
        <v>36033</v>
      </c>
      <c r="B2566" s="3">
        <v>238</v>
      </c>
      <c r="C2566" s="4">
        <v>20.9</v>
      </c>
      <c r="D2566" s="5">
        <v>10.6</v>
      </c>
      <c r="E2566" s="5">
        <v>19.3</v>
      </c>
      <c r="F2566" s="5">
        <v>2.5</v>
      </c>
      <c r="G2566" s="4">
        <v>66.099999999999994</v>
      </c>
      <c r="H2566" s="4">
        <v>34.4</v>
      </c>
      <c r="I2566" s="4">
        <v>0.7</v>
      </c>
      <c r="J2566" s="4">
        <v>2.8</v>
      </c>
      <c r="K2566" s="4">
        <v>0</v>
      </c>
      <c r="L2566" s="4">
        <v>0</v>
      </c>
      <c r="M2566" s="7">
        <v>0</v>
      </c>
      <c r="N2566" s="5">
        <v>10.6</v>
      </c>
      <c r="O2566" s="5">
        <v>11.8</v>
      </c>
      <c r="P2566" s="5">
        <v>-999</v>
      </c>
      <c r="Q2566" s="5">
        <v>-999</v>
      </c>
      <c r="R2566">
        <v>0.76800000000000002</v>
      </c>
      <c r="S2566" s="34">
        <f>ROUND((0.6105*(EXP((17.273*E2566)/(E2566+237.3))))*(100-H2566)/100,3)</f>
        <v>1.468</v>
      </c>
      <c r="T2566" s="6">
        <f>IF(V2566&lt;V2567,L2566,0)</f>
        <v>0</v>
      </c>
      <c r="U2566" s="6">
        <f>IF(T2566&gt;0,M2566,-999)</f>
        <v>-999</v>
      </c>
      <c r="V2566">
        <v>199808</v>
      </c>
      <c r="W2566">
        <v>1998</v>
      </c>
    </row>
    <row r="2567" spans="1:23" x14ac:dyDescent="0.25">
      <c r="A2567" s="14">
        <v>36034</v>
      </c>
      <c r="B2567" s="3">
        <v>239</v>
      </c>
      <c r="C2567" s="4">
        <v>20.59</v>
      </c>
      <c r="D2567" s="5">
        <v>13.6</v>
      </c>
      <c r="E2567" s="5">
        <v>22.6</v>
      </c>
      <c r="F2567" s="5">
        <v>6.4</v>
      </c>
      <c r="G2567" s="4">
        <v>50.6</v>
      </c>
      <c r="H2567" s="4">
        <v>27.4</v>
      </c>
      <c r="I2567" s="4">
        <v>0.9</v>
      </c>
      <c r="J2567" s="4">
        <v>3.2</v>
      </c>
      <c r="K2567" s="4">
        <v>0</v>
      </c>
      <c r="L2567" s="4">
        <v>0</v>
      </c>
      <c r="M2567" s="7">
        <v>0</v>
      </c>
      <c r="N2567" s="5">
        <v>13.6</v>
      </c>
      <c r="O2567" s="5">
        <v>13.9</v>
      </c>
      <c r="P2567" s="5">
        <v>-999</v>
      </c>
      <c r="Q2567" s="5">
        <v>-999</v>
      </c>
      <c r="R2567">
        <v>0.752</v>
      </c>
      <c r="S2567" s="34">
        <f>ROUND((0.6105*(EXP((17.273*E2567)/(E2567+237.3))))*(100-H2567)/100,3)</f>
        <v>1.99</v>
      </c>
      <c r="T2567" s="6">
        <f>IF(V2567&lt;V2568,L2567,0)</f>
        <v>0</v>
      </c>
      <c r="U2567" s="6">
        <f>IF(T2567&gt;0,M2567,-999)</f>
        <v>-999</v>
      </c>
      <c r="V2567">
        <v>199808</v>
      </c>
      <c r="W2567">
        <v>1998</v>
      </c>
    </row>
    <row r="2568" spans="1:23" x14ac:dyDescent="0.25">
      <c r="A2568" s="14">
        <v>36035</v>
      </c>
      <c r="B2568" s="3">
        <v>240</v>
      </c>
      <c r="C2568" s="4">
        <v>22.43</v>
      </c>
      <c r="D2568" s="5">
        <v>17.8</v>
      </c>
      <c r="E2568" s="5">
        <v>28.3</v>
      </c>
      <c r="F2568" s="5">
        <v>8.9</v>
      </c>
      <c r="G2568" s="4">
        <v>35.4</v>
      </c>
      <c r="H2568" s="4">
        <v>15.4</v>
      </c>
      <c r="I2568" s="4">
        <v>0.9</v>
      </c>
      <c r="J2568" s="4">
        <v>2.5</v>
      </c>
      <c r="K2568" s="4">
        <v>0</v>
      </c>
      <c r="L2568" s="4">
        <v>0</v>
      </c>
      <c r="M2568" s="7">
        <v>0</v>
      </c>
      <c r="N2568" s="5">
        <v>17.8</v>
      </c>
      <c r="O2568" s="5">
        <v>15.7</v>
      </c>
      <c r="P2568" s="5">
        <v>-999</v>
      </c>
      <c r="Q2568" s="5">
        <v>-999</v>
      </c>
      <c r="R2568">
        <v>0.59099999999999997</v>
      </c>
      <c r="S2568" s="34">
        <f>ROUND((0.6105*(EXP((17.273*E2568)/(E2568+237.3))))*(100-H2568)/100,3)</f>
        <v>3.254</v>
      </c>
      <c r="T2568" s="6">
        <f>IF(V2568&lt;V2569,L2568,0)</f>
        <v>0</v>
      </c>
      <c r="U2568" s="6">
        <f>IF(T2568&gt;0,M2568,-999)</f>
        <v>-999</v>
      </c>
      <c r="V2568">
        <v>199808</v>
      </c>
      <c r="W2568">
        <v>1998</v>
      </c>
    </row>
    <row r="2569" spans="1:23" x14ac:dyDescent="0.25">
      <c r="A2569" s="14">
        <v>36036</v>
      </c>
      <c r="B2569" s="3">
        <v>241</v>
      </c>
      <c r="C2569" s="4">
        <v>20.29</v>
      </c>
      <c r="D2569" s="5">
        <v>19</v>
      </c>
      <c r="E2569" s="5">
        <v>28.1</v>
      </c>
      <c r="F2569" s="5">
        <v>10.9</v>
      </c>
      <c r="G2569" s="4">
        <v>29.8</v>
      </c>
      <c r="H2569" s="4">
        <v>13.4</v>
      </c>
      <c r="I2569" s="4">
        <v>0.9</v>
      </c>
      <c r="J2569" s="4">
        <v>2.7</v>
      </c>
      <c r="K2569" s="4">
        <v>0</v>
      </c>
      <c r="L2569" s="4">
        <v>0</v>
      </c>
      <c r="M2569" s="7">
        <v>0</v>
      </c>
      <c r="N2569" s="5">
        <v>19</v>
      </c>
      <c r="O2569" s="5">
        <v>16.600000000000001</v>
      </c>
      <c r="P2569" s="5">
        <v>-999</v>
      </c>
      <c r="Q2569" s="5">
        <v>-999</v>
      </c>
      <c r="R2569">
        <v>0.51</v>
      </c>
      <c r="S2569" s="34">
        <f>ROUND((0.6105*(EXP((17.273*E2569)/(E2569+237.3))))*(100-H2569)/100,3)</f>
        <v>3.2919999999999998</v>
      </c>
      <c r="T2569" s="6">
        <f>IF(V2569&lt;V2570,L2569,0)</f>
        <v>0</v>
      </c>
      <c r="U2569" s="6">
        <f>IF(T2569&gt;0,M2569,-999)</f>
        <v>-999</v>
      </c>
      <c r="V2569">
        <v>199808</v>
      </c>
      <c r="W2569">
        <v>1998</v>
      </c>
    </row>
    <row r="2570" spans="1:23" x14ac:dyDescent="0.25">
      <c r="A2570" s="14">
        <v>36037</v>
      </c>
      <c r="B2570" s="3">
        <v>242</v>
      </c>
      <c r="C2570" s="4">
        <v>21.42</v>
      </c>
      <c r="D2570" s="5">
        <v>17.100000000000001</v>
      </c>
      <c r="E2570" s="5">
        <v>25.9</v>
      </c>
      <c r="F2570" s="5">
        <v>8.6999999999999993</v>
      </c>
      <c r="G2570" s="4">
        <v>42.9</v>
      </c>
      <c r="H2570" s="4">
        <v>20.9</v>
      </c>
      <c r="I2570" s="4">
        <v>0.8</v>
      </c>
      <c r="J2570" s="4">
        <v>2.5</v>
      </c>
      <c r="K2570" s="4">
        <v>0</v>
      </c>
      <c r="L2570" s="4">
        <v>0</v>
      </c>
      <c r="M2570" s="7">
        <v>0</v>
      </c>
      <c r="N2570" s="5">
        <v>17.100000000000001</v>
      </c>
      <c r="O2570" s="5">
        <v>16.100000000000001</v>
      </c>
      <c r="P2570" s="5">
        <v>-999</v>
      </c>
      <c r="Q2570" s="5">
        <v>-999</v>
      </c>
      <c r="R2570">
        <v>0.69599999999999995</v>
      </c>
      <c r="S2570" s="34">
        <f>ROUND((0.6105*(EXP((17.273*E2570)/(E2570+237.3))))*(100-H2570)/100,3)</f>
        <v>2.6429999999999998</v>
      </c>
      <c r="T2570" s="6">
        <f>IF(V2570&lt;V2571,L2570,0)</f>
        <v>0</v>
      </c>
      <c r="U2570" s="6">
        <f>IF(T2570&gt;0,M2570,-999)</f>
        <v>-999</v>
      </c>
      <c r="V2570">
        <v>199808</v>
      </c>
      <c r="W2570">
        <v>1998</v>
      </c>
    </row>
    <row r="2571" spans="1:23" x14ac:dyDescent="0.25">
      <c r="A2571" s="14">
        <v>36038</v>
      </c>
      <c r="B2571" s="3">
        <v>243</v>
      </c>
      <c r="C2571" s="4">
        <v>21.58</v>
      </c>
      <c r="D2571" s="5">
        <v>19.2</v>
      </c>
      <c r="E2571" s="5">
        <v>29.1</v>
      </c>
      <c r="F2571" s="5">
        <v>10.7</v>
      </c>
      <c r="G2571" s="4">
        <v>35.200000000000003</v>
      </c>
      <c r="H2571" s="4">
        <v>13.6</v>
      </c>
      <c r="I2571" s="4">
        <v>0.8</v>
      </c>
      <c r="J2571" s="4">
        <v>2.6</v>
      </c>
      <c r="K2571" s="4">
        <v>0</v>
      </c>
      <c r="L2571" s="4">
        <v>0</v>
      </c>
      <c r="M2571" s="7">
        <v>0</v>
      </c>
      <c r="N2571" s="5">
        <v>19.2</v>
      </c>
      <c r="O2571" s="5">
        <v>17.3</v>
      </c>
      <c r="P2571" s="5">
        <v>-999</v>
      </c>
      <c r="Q2571" s="5">
        <v>-999</v>
      </c>
      <c r="R2571">
        <v>0.54600000000000004</v>
      </c>
      <c r="S2571" s="34">
        <f>ROUND((0.6105*(EXP((17.273*E2571)/(E2571+237.3))))*(100-H2571)/100,3)</f>
        <v>3.48</v>
      </c>
      <c r="T2571" s="6">
        <f>IF(V2571&lt;V2572,L2571,0)</f>
        <v>0</v>
      </c>
      <c r="U2571" s="6">
        <f>IF(T2571&gt;0,M2571,-999)</f>
        <v>-999</v>
      </c>
      <c r="V2571">
        <v>199808</v>
      </c>
      <c r="W2571">
        <v>1998</v>
      </c>
    </row>
    <row r="2572" spans="1:23" x14ac:dyDescent="0.25">
      <c r="A2572" s="14">
        <v>36039</v>
      </c>
      <c r="B2572" s="3">
        <v>244</v>
      </c>
      <c r="C2572" s="4">
        <v>16.940000000000001</v>
      </c>
      <c r="D2572" s="5">
        <v>19.7</v>
      </c>
      <c r="E2572" s="5">
        <v>27.5</v>
      </c>
      <c r="F2572" s="5">
        <v>12.4</v>
      </c>
      <c r="G2572" s="4">
        <v>31.1</v>
      </c>
      <c r="H2572" s="4">
        <v>16.899999999999999</v>
      </c>
      <c r="I2572" s="4">
        <v>0.8</v>
      </c>
      <c r="J2572" s="4">
        <v>2.8</v>
      </c>
      <c r="K2572" s="4">
        <v>0</v>
      </c>
      <c r="L2572" s="4">
        <v>0</v>
      </c>
      <c r="M2572" s="7">
        <v>0</v>
      </c>
      <c r="N2572" s="5">
        <v>19.7</v>
      </c>
      <c r="O2572" s="5">
        <v>17.2</v>
      </c>
      <c r="P2572" s="5">
        <v>-999</v>
      </c>
      <c r="Q2572" s="5">
        <v>-999</v>
      </c>
      <c r="R2572">
        <v>0.62</v>
      </c>
      <c r="S2572" s="34">
        <f>ROUND((0.6105*(EXP((17.273*E2572)/(E2572+237.3))))*(100-H2572)/100,3)</f>
        <v>3.05</v>
      </c>
      <c r="T2572" s="6">
        <f>IF(V2572&lt;V2573,L2572,0)</f>
        <v>0</v>
      </c>
      <c r="U2572" s="6">
        <f>IF(T2572&gt;0,M2572,-999)</f>
        <v>-999</v>
      </c>
      <c r="V2572">
        <v>199809</v>
      </c>
      <c r="W2572">
        <v>1998</v>
      </c>
    </row>
    <row r="2573" spans="1:23" x14ac:dyDescent="0.25">
      <c r="A2573" s="14">
        <v>36040</v>
      </c>
      <c r="B2573" s="3">
        <v>245</v>
      </c>
      <c r="C2573" s="4">
        <v>21.1</v>
      </c>
      <c r="D2573" s="5">
        <v>17.100000000000001</v>
      </c>
      <c r="E2573" s="5">
        <v>26.5</v>
      </c>
      <c r="F2573" s="5">
        <v>10.5</v>
      </c>
      <c r="G2573" s="4">
        <v>42.8</v>
      </c>
      <c r="H2573" s="4">
        <v>27.2</v>
      </c>
      <c r="I2573" s="4">
        <v>0.9</v>
      </c>
      <c r="J2573" s="4">
        <v>3.2</v>
      </c>
      <c r="K2573" s="4">
        <v>0</v>
      </c>
      <c r="L2573" s="4">
        <v>0</v>
      </c>
      <c r="M2573" s="7">
        <v>0</v>
      </c>
      <c r="N2573" s="5">
        <v>17.100000000000001</v>
      </c>
      <c r="O2573" s="5">
        <v>16.8</v>
      </c>
      <c r="P2573" s="5">
        <v>-999</v>
      </c>
      <c r="Q2573" s="5">
        <v>-999</v>
      </c>
      <c r="R2573">
        <v>0.94</v>
      </c>
      <c r="S2573" s="34">
        <f>ROUND((0.6105*(EXP((17.273*E2573)/(E2573+237.3))))*(100-H2573)/100,3)</f>
        <v>2.52</v>
      </c>
      <c r="T2573" s="6">
        <f>IF(V2573&lt;V2574,L2573,0)</f>
        <v>0</v>
      </c>
      <c r="U2573" s="6">
        <f>IF(T2573&gt;0,M2573,-999)</f>
        <v>-999</v>
      </c>
      <c r="V2573">
        <v>199809</v>
      </c>
      <c r="W2573">
        <v>1998</v>
      </c>
    </row>
    <row r="2574" spans="1:23" x14ac:dyDescent="0.25">
      <c r="A2574" s="14">
        <v>36041</v>
      </c>
      <c r="B2574" s="3">
        <v>246</v>
      </c>
      <c r="C2574" s="4">
        <v>21.11</v>
      </c>
      <c r="D2574" s="5">
        <v>17.7</v>
      </c>
      <c r="E2574" s="5">
        <v>28.2</v>
      </c>
      <c r="F2574" s="5">
        <v>9.3000000000000007</v>
      </c>
      <c r="G2574" s="4">
        <v>44.7</v>
      </c>
      <c r="H2574" s="4">
        <v>15.7</v>
      </c>
      <c r="I2574" s="4">
        <v>0.9</v>
      </c>
      <c r="J2574" s="4">
        <v>2.7</v>
      </c>
      <c r="K2574" s="4">
        <v>0</v>
      </c>
      <c r="L2574" s="4">
        <v>0</v>
      </c>
      <c r="M2574" s="7">
        <v>0</v>
      </c>
      <c r="N2574" s="5">
        <v>17.7</v>
      </c>
      <c r="O2574" s="5">
        <v>16.899999999999999</v>
      </c>
      <c r="P2574" s="5">
        <v>-999</v>
      </c>
      <c r="Q2574" s="5">
        <v>-999</v>
      </c>
      <c r="R2574">
        <v>0.59899999999999998</v>
      </c>
      <c r="S2574" s="34">
        <f>ROUND((0.6105*(EXP((17.273*E2574)/(E2574+237.3))))*(100-H2574)/100,3)</f>
        <v>3.2229999999999999</v>
      </c>
      <c r="T2574" s="6">
        <f>IF(V2574&lt;V2575,L2574,0)</f>
        <v>0</v>
      </c>
      <c r="U2574" s="6">
        <f>IF(T2574&gt;0,M2574,-999)</f>
        <v>-999</v>
      </c>
      <c r="V2574">
        <v>199809</v>
      </c>
      <c r="W2574">
        <v>1998</v>
      </c>
    </row>
    <row r="2575" spans="1:23" x14ac:dyDescent="0.25">
      <c r="A2575" s="14">
        <v>36042</v>
      </c>
      <c r="B2575" s="3">
        <v>247</v>
      </c>
      <c r="C2575" s="4">
        <v>20.84</v>
      </c>
      <c r="D2575" s="5">
        <v>15.2</v>
      </c>
      <c r="E2575" s="5">
        <v>24.7</v>
      </c>
      <c r="F2575" s="5">
        <v>6</v>
      </c>
      <c r="G2575" s="4">
        <v>51.1</v>
      </c>
      <c r="H2575" s="4">
        <v>15.1</v>
      </c>
      <c r="I2575" s="4">
        <v>0.8</v>
      </c>
      <c r="J2575" s="4">
        <v>3.2</v>
      </c>
      <c r="K2575" s="4">
        <v>0</v>
      </c>
      <c r="L2575" s="4">
        <v>0</v>
      </c>
      <c r="M2575" s="7">
        <v>0</v>
      </c>
      <c r="N2575" s="5">
        <v>15.2</v>
      </c>
      <c r="O2575" s="5">
        <v>15.5</v>
      </c>
      <c r="P2575" s="5">
        <v>-999</v>
      </c>
      <c r="Q2575" s="5">
        <v>-999</v>
      </c>
      <c r="R2575">
        <v>0.47</v>
      </c>
      <c r="S2575" s="34">
        <f>ROUND((0.6105*(EXP((17.273*E2575)/(E2575+237.3))))*(100-H2575)/100,3)</f>
        <v>2.641</v>
      </c>
      <c r="T2575" s="6">
        <f>IF(V2575&lt;V2576,L2575,0)</f>
        <v>0</v>
      </c>
      <c r="U2575" s="6">
        <f>IF(T2575&gt;0,M2575,-999)</f>
        <v>-999</v>
      </c>
      <c r="V2575">
        <v>199809</v>
      </c>
      <c r="W2575">
        <v>1998</v>
      </c>
    </row>
    <row r="2576" spans="1:23" x14ac:dyDescent="0.25">
      <c r="A2576" s="14">
        <v>36043</v>
      </c>
      <c r="B2576" s="3">
        <v>248</v>
      </c>
      <c r="C2576" s="4">
        <v>21.05</v>
      </c>
      <c r="D2576" s="5">
        <v>15.6</v>
      </c>
      <c r="E2576" s="5">
        <v>25.5</v>
      </c>
      <c r="F2576" s="5">
        <v>5.4</v>
      </c>
      <c r="G2576" s="4">
        <v>43.5</v>
      </c>
      <c r="H2576" s="4">
        <v>15.1</v>
      </c>
      <c r="I2576" s="4">
        <v>1.2</v>
      </c>
      <c r="J2576" s="4">
        <v>3.1</v>
      </c>
      <c r="K2576" s="4">
        <v>0</v>
      </c>
      <c r="L2576" s="4">
        <v>0</v>
      </c>
      <c r="M2576" s="7">
        <v>0</v>
      </c>
      <c r="N2576" s="5">
        <v>15.6</v>
      </c>
      <c r="O2576" s="5">
        <v>0</v>
      </c>
      <c r="P2576" s="5">
        <v>-999</v>
      </c>
      <c r="Q2576" s="5">
        <v>-999</v>
      </c>
      <c r="R2576">
        <v>0.49299999999999999</v>
      </c>
      <c r="S2576" s="34">
        <f>ROUND((0.6105*(EXP((17.273*E2576)/(E2576+237.3))))*(100-H2576)/100,3)</f>
        <v>2.77</v>
      </c>
      <c r="T2576" s="6">
        <f>IF(V2576&lt;V2577,L2576,0)</f>
        <v>0</v>
      </c>
      <c r="U2576" s="6">
        <f>IF(T2576&gt;0,M2576,-999)</f>
        <v>-999</v>
      </c>
      <c r="V2576">
        <v>199809</v>
      </c>
      <c r="W2576">
        <v>1998</v>
      </c>
    </row>
    <row r="2577" spans="1:23" x14ac:dyDescent="0.25">
      <c r="A2577" s="14">
        <v>36044</v>
      </c>
      <c r="B2577" s="3">
        <v>249</v>
      </c>
      <c r="C2577" s="4">
        <v>21.57</v>
      </c>
      <c r="D2577" s="5">
        <v>16.399999999999999</v>
      </c>
      <c r="E2577" s="5">
        <v>26.8</v>
      </c>
      <c r="F2577" s="5">
        <v>7.3</v>
      </c>
      <c r="G2577" s="4">
        <v>37.6</v>
      </c>
      <c r="H2577" s="4">
        <v>15.6</v>
      </c>
      <c r="I2577" s="4">
        <v>1.5</v>
      </c>
      <c r="J2577" s="4">
        <v>3.9</v>
      </c>
      <c r="K2577" s="4">
        <v>0</v>
      </c>
      <c r="L2577" s="4">
        <v>0</v>
      </c>
      <c r="M2577" s="7">
        <v>0</v>
      </c>
      <c r="N2577" s="5">
        <v>16.399999999999999</v>
      </c>
      <c r="O2577" s="5">
        <v>0</v>
      </c>
      <c r="P2577" s="5">
        <v>-999</v>
      </c>
      <c r="Q2577" s="5">
        <v>-999</v>
      </c>
      <c r="R2577">
        <v>0.55000000000000004</v>
      </c>
      <c r="S2577" s="34">
        <f>ROUND((0.6105*(EXP((17.273*E2577)/(E2577+237.3))))*(100-H2577)/100,3)</f>
        <v>2.9729999999999999</v>
      </c>
      <c r="T2577" s="6">
        <f>IF(V2577&lt;V2578,L2577,0)</f>
        <v>0</v>
      </c>
      <c r="U2577" s="6">
        <f>IF(T2577&gt;0,M2577,-999)</f>
        <v>-999</v>
      </c>
      <c r="V2577">
        <v>199809</v>
      </c>
      <c r="W2577">
        <v>1998</v>
      </c>
    </row>
    <row r="2578" spans="1:23" x14ac:dyDescent="0.25">
      <c r="A2578" s="14">
        <v>36045</v>
      </c>
      <c r="B2578" s="3">
        <v>250</v>
      </c>
      <c r="C2578" s="4">
        <v>21.53</v>
      </c>
      <c r="D2578" s="5">
        <v>16.899999999999999</v>
      </c>
      <c r="E2578" s="5">
        <v>26</v>
      </c>
      <c r="F2578" s="5">
        <v>6</v>
      </c>
      <c r="G2578" s="4">
        <v>35.9</v>
      </c>
      <c r="H2578" s="4">
        <v>19.899999999999999</v>
      </c>
      <c r="I2578" s="4">
        <v>1.6</v>
      </c>
      <c r="J2578" s="4">
        <v>4</v>
      </c>
      <c r="K2578" s="4">
        <v>0</v>
      </c>
      <c r="L2578" s="4">
        <v>0</v>
      </c>
      <c r="M2578" s="7">
        <v>0</v>
      </c>
      <c r="N2578" s="5">
        <v>16.899999999999999</v>
      </c>
      <c r="O2578" s="5">
        <v>0</v>
      </c>
      <c r="P2578" s="5">
        <v>-999</v>
      </c>
      <c r="Q2578" s="5">
        <v>-999</v>
      </c>
      <c r="R2578">
        <v>0.66900000000000004</v>
      </c>
      <c r="S2578" s="34">
        <f>ROUND((0.6105*(EXP((17.273*E2578)/(E2578+237.3))))*(100-H2578)/100,3)</f>
        <v>2.6920000000000002</v>
      </c>
      <c r="T2578" s="6">
        <f>IF(V2578&lt;V2579,L2578,0)</f>
        <v>0</v>
      </c>
      <c r="U2578" s="6">
        <f>IF(T2578&gt;0,M2578,-999)</f>
        <v>-999</v>
      </c>
      <c r="V2578">
        <v>199809</v>
      </c>
      <c r="W2578">
        <v>1998</v>
      </c>
    </row>
    <row r="2579" spans="1:23" x14ac:dyDescent="0.25">
      <c r="A2579" s="14">
        <v>36046</v>
      </c>
      <c r="B2579" s="3">
        <v>251</v>
      </c>
      <c r="C2579" s="4">
        <v>17</v>
      </c>
      <c r="D2579" s="5">
        <v>13.4</v>
      </c>
      <c r="E2579" s="5">
        <v>18.399999999999999</v>
      </c>
      <c r="F2579" s="5">
        <v>7.5</v>
      </c>
      <c r="G2579" s="4">
        <v>55.3</v>
      </c>
      <c r="H2579" s="4">
        <v>36.299999999999997</v>
      </c>
      <c r="I2579" s="4">
        <v>1.1000000000000001</v>
      </c>
      <c r="J2579" s="4">
        <v>3.1</v>
      </c>
      <c r="K2579" s="4">
        <v>0</v>
      </c>
      <c r="L2579" s="4">
        <v>0</v>
      </c>
      <c r="M2579" s="7">
        <v>0</v>
      </c>
      <c r="N2579" s="5">
        <v>13.4</v>
      </c>
      <c r="O2579" s="5">
        <v>0</v>
      </c>
      <c r="P2579" s="5">
        <v>-999</v>
      </c>
      <c r="Q2579" s="5">
        <v>-999</v>
      </c>
      <c r="R2579">
        <v>0.76800000000000002</v>
      </c>
      <c r="S2579" s="34">
        <f>ROUND((0.6105*(EXP((17.273*E2579)/(E2579+237.3))))*(100-H2579)/100,3)</f>
        <v>1.3480000000000001</v>
      </c>
      <c r="T2579" s="6">
        <f>IF(V2579&lt;V2580,L2579,0)</f>
        <v>0</v>
      </c>
      <c r="U2579" s="6">
        <f>IF(T2579&gt;0,M2579,-999)</f>
        <v>-999</v>
      </c>
      <c r="V2579">
        <v>199809</v>
      </c>
      <c r="W2579">
        <v>1998</v>
      </c>
    </row>
    <row r="2580" spans="1:23" x14ac:dyDescent="0.25">
      <c r="A2580" s="14">
        <v>36047</v>
      </c>
      <c r="B2580" s="3">
        <v>252</v>
      </c>
      <c r="C2580" s="4">
        <v>18.66</v>
      </c>
      <c r="D2580" s="5">
        <v>9.1</v>
      </c>
      <c r="E2580" s="5">
        <v>15.9</v>
      </c>
      <c r="F2580" s="5">
        <v>3</v>
      </c>
      <c r="G2580" s="4">
        <v>47.3</v>
      </c>
      <c r="H2580" s="4">
        <v>19.7</v>
      </c>
      <c r="I2580" s="4">
        <v>1.2</v>
      </c>
      <c r="J2580" s="4">
        <v>3.7</v>
      </c>
      <c r="K2580" s="4">
        <v>0</v>
      </c>
      <c r="L2580" s="4">
        <v>0</v>
      </c>
      <c r="M2580" s="7">
        <v>0</v>
      </c>
      <c r="N2580" s="5">
        <v>9.1</v>
      </c>
      <c r="O2580" s="5">
        <v>0</v>
      </c>
      <c r="P2580" s="5">
        <v>-999</v>
      </c>
      <c r="Q2580" s="5">
        <v>-999</v>
      </c>
      <c r="R2580">
        <v>0.35599999999999998</v>
      </c>
      <c r="S2580" s="34">
        <f>ROUND((0.6105*(EXP((17.273*E2580)/(E2580+237.3))))*(100-H2580)/100,3)</f>
        <v>1.45</v>
      </c>
      <c r="T2580" s="6">
        <f>IF(V2580&lt;V2581,L2580,0)</f>
        <v>0</v>
      </c>
      <c r="U2580" s="6">
        <f>IF(T2580&gt;0,M2580,-999)</f>
        <v>-999</v>
      </c>
      <c r="V2580">
        <v>199809</v>
      </c>
      <c r="W2580">
        <v>1998</v>
      </c>
    </row>
    <row r="2581" spans="1:23" x14ac:dyDescent="0.25">
      <c r="A2581" s="14">
        <v>36048</v>
      </c>
      <c r="B2581" s="3">
        <v>253</v>
      </c>
      <c r="C2581" s="4">
        <v>20.03</v>
      </c>
      <c r="D2581" s="5">
        <v>9.3000000000000007</v>
      </c>
      <c r="E2581" s="5">
        <v>18.100000000000001</v>
      </c>
      <c r="F2581" s="5">
        <v>-0.2</v>
      </c>
      <c r="G2581" s="4">
        <v>59.9</v>
      </c>
      <c r="H2581" s="4">
        <v>35</v>
      </c>
      <c r="I2581" s="4">
        <v>1.2</v>
      </c>
      <c r="J2581" s="4">
        <v>3.9</v>
      </c>
      <c r="K2581" s="4">
        <v>0</v>
      </c>
      <c r="L2581" s="4">
        <v>0</v>
      </c>
      <c r="M2581" s="7">
        <v>0</v>
      </c>
      <c r="N2581" s="5">
        <v>9.3000000000000007</v>
      </c>
      <c r="O2581" s="5">
        <v>0</v>
      </c>
      <c r="P2581" s="5">
        <v>-999</v>
      </c>
      <c r="Q2581" s="5">
        <v>-999</v>
      </c>
      <c r="R2581">
        <v>0.72699999999999998</v>
      </c>
      <c r="S2581" s="34">
        <f>ROUND((0.6105*(EXP((17.273*E2581)/(E2581+237.3))))*(100-H2581)/100,3)</f>
        <v>1.35</v>
      </c>
      <c r="T2581" s="6">
        <f>IF(V2581&lt;V2582,L2581,0)</f>
        <v>0</v>
      </c>
      <c r="U2581" s="6">
        <f>IF(T2581&gt;0,M2581,-999)</f>
        <v>-999</v>
      </c>
      <c r="V2581">
        <v>199809</v>
      </c>
      <c r="W2581">
        <v>1998</v>
      </c>
    </row>
    <row r="2582" spans="1:23" x14ac:dyDescent="0.25">
      <c r="A2582" s="14">
        <v>36049</v>
      </c>
      <c r="B2582" s="3">
        <v>254</v>
      </c>
      <c r="C2582" s="4">
        <v>15.13</v>
      </c>
      <c r="D2582" s="5">
        <v>11</v>
      </c>
      <c r="E2582" s="5">
        <v>18.399999999999999</v>
      </c>
      <c r="F2582" s="5">
        <v>4.0999999999999996</v>
      </c>
      <c r="G2582" s="4">
        <v>69</v>
      </c>
      <c r="H2582" s="4">
        <v>45.4</v>
      </c>
      <c r="I2582" s="4">
        <v>1.1000000000000001</v>
      </c>
      <c r="J2582" s="4">
        <v>4.2</v>
      </c>
      <c r="K2582" s="4">
        <v>0</v>
      </c>
      <c r="L2582" s="4">
        <v>0</v>
      </c>
      <c r="M2582" s="7">
        <v>0</v>
      </c>
      <c r="N2582" s="5">
        <v>11</v>
      </c>
      <c r="O2582" s="5">
        <v>0</v>
      </c>
      <c r="P2582" s="5">
        <v>-999</v>
      </c>
      <c r="Q2582" s="5">
        <v>-999</v>
      </c>
      <c r="R2582">
        <v>0.96099999999999997</v>
      </c>
      <c r="S2582" s="34">
        <f>ROUND((0.6105*(EXP((17.273*E2582)/(E2582+237.3))))*(100-H2582)/100,3)</f>
        <v>1.155</v>
      </c>
      <c r="T2582" s="6">
        <f>IF(V2582&lt;V2583,L2582,0)</f>
        <v>0</v>
      </c>
      <c r="U2582" s="6">
        <f>IF(T2582&gt;0,M2582,-999)</f>
        <v>-999</v>
      </c>
      <c r="V2582">
        <v>199809</v>
      </c>
      <c r="W2582">
        <v>1998</v>
      </c>
    </row>
    <row r="2583" spans="1:23" x14ac:dyDescent="0.25">
      <c r="A2583" s="14">
        <v>36050</v>
      </c>
      <c r="B2583" s="3">
        <v>255</v>
      </c>
      <c r="C2583" s="4">
        <v>20.260000000000002</v>
      </c>
      <c r="D2583" s="5">
        <v>12.8</v>
      </c>
      <c r="E2583" s="5">
        <v>21</v>
      </c>
      <c r="F2583" s="5">
        <v>2.6</v>
      </c>
      <c r="G2583" s="4">
        <v>51.7</v>
      </c>
      <c r="H2583" s="4">
        <v>15.6</v>
      </c>
      <c r="I2583" s="4">
        <v>1.4</v>
      </c>
      <c r="J2583" s="4">
        <v>4</v>
      </c>
      <c r="K2583" s="4">
        <v>0</v>
      </c>
      <c r="L2583" s="4">
        <v>0</v>
      </c>
      <c r="M2583" s="7">
        <v>0</v>
      </c>
      <c r="N2583" s="5">
        <v>12.8</v>
      </c>
      <c r="O2583" s="5">
        <v>0</v>
      </c>
      <c r="P2583" s="5">
        <v>-999</v>
      </c>
      <c r="Q2583" s="5">
        <v>-999</v>
      </c>
      <c r="R2583">
        <v>0.38800000000000001</v>
      </c>
      <c r="S2583" s="34">
        <f>ROUND((0.6105*(EXP((17.273*E2583)/(E2583+237.3))))*(100-H2583)/100,3)</f>
        <v>2.0990000000000002</v>
      </c>
      <c r="T2583" s="6">
        <f>IF(V2583&lt;V2584,L2583,0)</f>
        <v>0</v>
      </c>
      <c r="U2583" s="6">
        <f>IF(T2583&gt;0,M2583,-999)</f>
        <v>-999</v>
      </c>
      <c r="V2583">
        <v>199809</v>
      </c>
      <c r="W2583">
        <v>1998</v>
      </c>
    </row>
    <row r="2584" spans="1:23" x14ac:dyDescent="0.25">
      <c r="A2584" s="14">
        <v>36051</v>
      </c>
      <c r="B2584" s="3">
        <v>256</v>
      </c>
      <c r="C2584" s="4">
        <v>19.77</v>
      </c>
      <c r="D2584" s="5">
        <v>12.5</v>
      </c>
      <c r="E2584" s="5">
        <v>19.600000000000001</v>
      </c>
      <c r="F2584" s="5">
        <v>5.7</v>
      </c>
      <c r="G2584" s="4">
        <v>51.1</v>
      </c>
      <c r="H2584" s="4">
        <v>25.6</v>
      </c>
      <c r="I2584" s="4">
        <v>1.4</v>
      </c>
      <c r="J2584" s="4">
        <v>4.2</v>
      </c>
      <c r="K2584" s="4">
        <v>0</v>
      </c>
      <c r="L2584" s="4">
        <v>0</v>
      </c>
      <c r="M2584" s="7">
        <v>0</v>
      </c>
      <c r="N2584" s="5">
        <v>12.5</v>
      </c>
      <c r="O2584" s="5">
        <v>0</v>
      </c>
      <c r="P2584" s="5">
        <v>-999</v>
      </c>
      <c r="Q2584" s="5">
        <v>-999</v>
      </c>
      <c r="R2584">
        <v>0.58399999999999996</v>
      </c>
      <c r="S2584" s="34">
        <f>ROUND((0.6105*(EXP((17.273*E2584)/(E2584+237.3))))*(100-H2584)/100,3)</f>
        <v>1.6970000000000001</v>
      </c>
      <c r="T2584" s="6">
        <f>IF(V2584&lt;V2585,L2584,0)</f>
        <v>0</v>
      </c>
      <c r="U2584" s="6">
        <f>IF(T2584&gt;0,M2584,-999)</f>
        <v>-999</v>
      </c>
      <c r="V2584">
        <v>199809</v>
      </c>
      <c r="W2584">
        <v>1998</v>
      </c>
    </row>
    <row r="2585" spans="1:23" x14ac:dyDescent="0.25">
      <c r="A2585" s="14">
        <v>36052</v>
      </c>
      <c r="B2585" s="3">
        <v>257</v>
      </c>
      <c r="C2585" s="4">
        <v>16.32</v>
      </c>
      <c r="D2585" s="5">
        <v>12.4</v>
      </c>
      <c r="E2585" s="5">
        <v>21.9</v>
      </c>
      <c r="F2585" s="5">
        <v>4.2</v>
      </c>
      <c r="G2585" s="4">
        <v>48.7</v>
      </c>
      <c r="H2585" s="4">
        <v>14.4</v>
      </c>
      <c r="I2585" s="4">
        <v>1.2</v>
      </c>
      <c r="J2585" s="4">
        <v>3.5</v>
      </c>
      <c r="K2585" s="4">
        <v>0</v>
      </c>
      <c r="L2585" s="4">
        <v>0</v>
      </c>
      <c r="M2585" s="7">
        <v>0</v>
      </c>
      <c r="N2585" s="5">
        <v>12.4</v>
      </c>
      <c r="O2585" s="5">
        <v>0</v>
      </c>
      <c r="P2585" s="5">
        <v>-999</v>
      </c>
      <c r="Q2585" s="5">
        <v>-999</v>
      </c>
      <c r="R2585">
        <v>0.378</v>
      </c>
      <c r="S2585" s="34">
        <f>ROUND((0.6105*(EXP((17.273*E2585)/(E2585+237.3))))*(100-H2585)/100,3)</f>
        <v>2.2490000000000001</v>
      </c>
      <c r="T2585" s="6">
        <f>IF(V2585&lt;V2586,L2585,0)</f>
        <v>0</v>
      </c>
      <c r="U2585" s="6">
        <f>IF(T2585&gt;0,M2585,-999)</f>
        <v>-999</v>
      </c>
      <c r="V2585">
        <v>199809</v>
      </c>
      <c r="W2585">
        <v>1998</v>
      </c>
    </row>
    <row r="2586" spans="1:23" x14ac:dyDescent="0.25">
      <c r="A2586" s="14">
        <v>36053</v>
      </c>
      <c r="B2586" s="3">
        <v>258</v>
      </c>
      <c r="C2586" s="4">
        <v>19.149999999999999</v>
      </c>
      <c r="D2586" s="5">
        <v>13.6</v>
      </c>
      <c r="E2586" s="5">
        <v>23.6</v>
      </c>
      <c r="F2586" s="5">
        <v>3.5</v>
      </c>
      <c r="G2586" s="4">
        <v>49.6</v>
      </c>
      <c r="H2586" s="4">
        <v>24.1</v>
      </c>
      <c r="I2586" s="4">
        <v>1.2</v>
      </c>
      <c r="J2586" s="4">
        <v>3.6</v>
      </c>
      <c r="K2586" s="4">
        <v>0</v>
      </c>
      <c r="L2586" s="4">
        <v>0</v>
      </c>
      <c r="M2586" s="7">
        <v>0</v>
      </c>
      <c r="N2586" s="5">
        <v>13.6</v>
      </c>
      <c r="O2586" s="5">
        <v>0</v>
      </c>
      <c r="P2586" s="5">
        <v>-999</v>
      </c>
      <c r="Q2586" s="5">
        <v>-999</v>
      </c>
      <c r="R2586">
        <v>0.70199999999999996</v>
      </c>
      <c r="S2586" s="34">
        <f>ROUND((0.6105*(EXP((17.273*E2586)/(E2586+237.3))))*(100-H2586)/100,3)</f>
        <v>2.21</v>
      </c>
      <c r="T2586" s="6">
        <f>IF(V2586&lt;V2587,L2586,0)</f>
        <v>0</v>
      </c>
      <c r="U2586" s="6">
        <f>IF(T2586&gt;0,M2586,-999)</f>
        <v>-999</v>
      </c>
      <c r="V2586">
        <v>199809</v>
      </c>
      <c r="W2586">
        <v>1998</v>
      </c>
    </row>
    <row r="2587" spans="1:23" x14ac:dyDescent="0.25">
      <c r="A2587" s="14">
        <v>36054</v>
      </c>
      <c r="B2587" s="3">
        <v>259</v>
      </c>
      <c r="C2587" s="4">
        <v>18.45</v>
      </c>
      <c r="D2587" s="5">
        <v>14.3</v>
      </c>
      <c r="E2587" s="5">
        <v>23.4</v>
      </c>
      <c r="F2587" s="5">
        <v>4.8</v>
      </c>
      <c r="G2587" s="4">
        <v>49.2</v>
      </c>
      <c r="H2587" s="4">
        <v>27</v>
      </c>
      <c r="I2587" s="4">
        <v>1.3</v>
      </c>
      <c r="J2587" s="4">
        <v>4</v>
      </c>
      <c r="K2587" s="4">
        <v>0</v>
      </c>
      <c r="L2587" s="4">
        <v>0</v>
      </c>
      <c r="M2587" s="7">
        <v>0</v>
      </c>
      <c r="N2587" s="5">
        <v>14.3</v>
      </c>
      <c r="O2587" s="5">
        <v>0</v>
      </c>
      <c r="P2587" s="5">
        <v>-999</v>
      </c>
      <c r="Q2587" s="5">
        <v>-999</v>
      </c>
      <c r="R2587">
        <v>0.77700000000000002</v>
      </c>
      <c r="S2587" s="34">
        <f>ROUND((0.6105*(EXP((17.273*E2587)/(E2587+237.3))))*(100-H2587)/100,3)</f>
        <v>2.101</v>
      </c>
      <c r="T2587" s="6">
        <f>IF(V2587&lt;V2588,L2587,0)</f>
        <v>0</v>
      </c>
      <c r="U2587" s="6">
        <f>IF(T2587&gt;0,M2587,-999)</f>
        <v>-999</v>
      </c>
      <c r="V2587">
        <v>199809</v>
      </c>
      <c r="W2587">
        <v>1998</v>
      </c>
    </row>
    <row r="2588" spans="1:23" x14ac:dyDescent="0.25">
      <c r="A2588" s="14">
        <v>36055</v>
      </c>
      <c r="B2588" s="3">
        <v>260</v>
      </c>
      <c r="C2588" s="4">
        <v>13.27</v>
      </c>
      <c r="D2588" s="5">
        <v>13.2</v>
      </c>
      <c r="E2588" s="5">
        <v>22.3</v>
      </c>
      <c r="F2588" s="5">
        <v>7.3</v>
      </c>
      <c r="G2588" s="4">
        <v>65.7</v>
      </c>
      <c r="H2588" s="4">
        <v>29.2</v>
      </c>
      <c r="I2588" s="4">
        <v>1.7</v>
      </c>
      <c r="J2588" s="4">
        <v>6.9</v>
      </c>
      <c r="K2588" s="4">
        <v>0.5</v>
      </c>
      <c r="L2588" s="4">
        <v>0</v>
      </c>
      <c r="M2588" s="7">
        <v>0</v>
      </c>
      <c r="N2588" s="5">
        <v>13.2</v>
      </c>
      <c r="O2588" s="5">
        <v>0</v>
      </c>
      <c r="P2588" s="5">
        <v>-999</v>
      </c>
      <c r="Q2588" s="5">
        <v>-999</v>
      </c>
      <c r="R2588">
        <v>0.78600000000000003</v>
      </c>
      <c r="S2588" s="34">
        <f>ROUND((0.6105*(EXP((17.273*E2588)/(E2588+237.3))))*(100-H2588)/100,3)</f>
        <v>1.9059999999999999</v>
      </c>
      <c r="T2588" s="6">
        <f>IF(V2588&lt;V2589,L2588,0)</f>
        <v>0</v>
      </c>
      <c r="U2588" s="6">
        <f>IF(T2588&gt;0,M2588,-999)</f>
        <v>-999</v>
      </c>
      <c r="V2588">
        <v>199809</v>
      </c>
      <c r="W2588">
        <v>1998</v>
      </c>
    </row>
    <row r="2589" spans="1:23" x14ac:dyDescent="0.25">
      <c r="A2589" s="14">
        <v>36056</v>
      </c>
      <c r="B2589" s="3">
        <v>261</v>
      </c>
      <c r="C2589" s="4">
        <v>13.1</v>
      </c>
      <c r="D2589" s="5">
        <v>8.1</v>
      </c>
      <c r="E2589" s="5">
        <v>12.8</v>
      </c>
      <c r="F2589" s="5">
        <v>5.3</v>
      </c>
      <c r="G2589" s="4">
        <v>72.099999999999994</v>
      </c>
      <c r="H2589" s="4">
        <v>47</v>
      </c>
      <c r="I2589" s="4">
        <v>1.4</v>
      </c>
      <c r="J2589" s="4">
        <v>4.5</v>
      </c>
      <c r="K2589" s="4">
        <v>2.1</v>
      </c>
      <c r="L2589" s="4">
        <v>0</v>
      </c>
      <c r="M2589" s="7">
        <v>0</v>
      </c>
      <c r="N2589" s="5">
        <v>8.1</v>
      </c>
      <c r="O2589" s="5">
        <v>0</v>
      </c>
      <c r="P2589" s="5">
        <v>-999</v>
      </c>
      <c r="Q2589" s="5">
        <v>-999</v>
      </c>
      <c r="R2589">
        <v>0.69499999999999995</v>
      </c>
      <c r="S2589" s="34">
        <f>ROUND((0.6105*(EXP((17.273*E2589)/(E2589+237.3))))*(100-H2589)/100,3)</f>
        <v>0.78300000000000003</v>
      </c>
      <c r="T2589" s="6">
        <f>IF(V2589&lt;V2590,L2589,0)</f>
        <v>0</v>
      </c>
      <c r="U2589" s="6">
        <f>IF(T2589&gt;0,M2589,-999)</f>
        <v>-999</v>
      </c>
      <c r="V2589">
        <v>199809</v>
      </c>
      <c r="W2589">
        <v>1998</v>
      </c>
    </row>
    <row r="2590" spans="1:23" x14ac:dyDescent="0.25">
      <c r="A2590" s="14">
        <v>36057</v>
      </c>
      <c r="B2590" s="3">
        <v>262</v>
      </c>
      <c r="C2590" s="4">
        <v>4.25</v>
      </c>
      <c r="D2590" s="5">
        <v>5</v>
      </c>
      <c r="E2590" s="5">
        <v>7.3</v>
      </c>
      <c r="F2590" s="5">
        <v>3.5</v>
      </c>
      <c r="G2590" s="4">
        <v>94.9</v>
      </c>
      <c r="H2590" s="4">
        <v>79.8</v>
      </c>
      <c r="I2590" s="4">
        <v>1.4</v>
      </c>
      <c r="J2590" s="4">
        <v>4.0999999999999996</v>
      </c>
      <c r="K2590" s="4">
        <v>16.600000000000001</v>
      </c>
      <c r="L2590" s="4">
        <v>0</v>
      </c>
      <c r="M2590" s="7">
        <v>0</v>
      </c>
      <c r="N2590" s="5">
        <v>5</v>
      </c>
      <c r="O2590" s="5">
        <v>0</v>
      </c>
      <c r="P2590" s="5">
        <v>-999</v>
      </c>
      <c r="Q2590" s="5">
        <v>-999</v>
      </c>
      <c r="R2590">
        <v>0.81599999999999995</v>
      </c>
      <c r="S2590" s="34">
        <f>ROUND((0.6105*(EXP((17.273*E2590)/(E2590+237.3))))*(100-H2590)/100,3)</f>
        <v>0.20599999999999999</v>
      </c>
      <c r="T2590" s="6">
        <f>IF(V2590&lt;V2591,L2590,0)</f>
        <v>0</v>
      </c>
      <c r="U2590" s="6">
        <f>IF(T2590&gt;0,M2590,-999)</f>
        <v>-999</v>
      </c>
      <c r="V2590">
        <v>199809</v>
      </c>
      <c r="W2590">
        <v>1998</v>
      </c>
    </row>
    <row r="2591" spans="1:23" x14ac:dyDescent="0.25">
      <c r="A2591" s="14">
        <v>36058</v>
      </c>
      <c r="B2591" s="3">
        <v>263</v>
      </c>
      <c r="C2591" s="4">
        <v>13.42</v>
      </c>
      <c r="D2591" s="5">
        <v>6.6</v>
      </c>
      <c r="E2591" s="5">
        <v>12.8</v>
      </c>
      <c r="F2591" s="5">
        <v>1.6</v>
      </c>
      <c r="G2591" s="4">
        <v>85.2</v>
      </c>
      <c r="H2591" s="4">
        <v>57.8</v>
      </c>
      <c r="I2591" s="4">
        <v>1.4</v>
      </c>
      <c r="J2591" s="4">
        <v>3.8</v>
      </c>
      <c r="K2591" s="4">
        <v>0</v>
      </c>
      <c r="L2591" s="4">
        <v>0</v>
      </c>
      <c r="M2591" s="7">
        <v>0</v>
      </c>
      <c r="N2591" s="5">
        <v>6.6</v>
      </c>
      <c r="O2591" s="5">
        <v>0</v>
      </c>
      <c r="P2591" s="5">
        <v>-999</v>
      </c>
      <c r="Q2591" s="5">
        <v>-999</v>
      </c>
      <c r="R2591">
        <v>0.85399999999999998</v>
      </c>
      <c r="S2591" s="34">
        <f>ROUND((0.6105*(EXP((17.273*E2591)/(E2591+237.3))))*(100-H2591)/100,3)</f>
        <v>0.624</v>
      </c>
      <c r="T2591" s="6">
        <f>IF(V2591&lt;V2592,L2591,0)</f>
        <v>0</v>
      </c>
      <c r="U2591" s="6">
        <f>IF(T2591&gt;0,M2591,-999)</f>
        <v>-999</v>
      </c>
      <c r="V2591">
        <v>199809</v>
      </c>
      <c r="W2591">
        <v>1998</v>
      </c>
    </row>
    <row r="2592" spans="1:23" x14ac:dyDescent="0.25">
      <c r="A2592" s="14">
        <v>36059</v>
      </c>
      <c r="B2592" s="3">
        <v>264</v>
      </c>
      <c r="C2592" s="4">
        <v>16.399999999999999</v>
      </c>
      <c r="D2592" s="5">
        <v>6.8</v>
      </c>
      <c r="E2592" s="5">
        <v>15.8</v>
      </c>
      <c r="F2592" s="5">
        <v>0.2</v>
      </c>
      <c r="G2592" s="4">
        <v>74.7</v>
      </c>
      <c r="H2592" s="4">
        <v>34.700000000000003</v>
      </c>
      <c r="I2592" s="4">
        <v>1.3</v>
      </c>
      <c r="J2592" s="4">
        <v>3.3</v>
      </c>
      <c r="K2592" s="4">
        <v>0.2</v>
      </c>
      <c r="L2592" s="4">
        <v>0</v>
      </c>
      <c r="M2592" s="7">
        <v>0</v>
      </c>
      <c r="N2592" s="5">
        <v>6.8</v>
      </c>
      <c r="O2592" s="5">
        <v>0</v>
      </c>
      <c r="P2592" s="5">
        <v>-999</v>
      </c>
      <c r="Q2592" s="5">
        <v>-999</v>
      </c>
      <c r="R2592">
        <v>0.623</v>
      </c>
      <c r="S2592" s="34">
        <f>ROUND((0.6105*(EXP((17.273*E2592)/(E2592+237.3))))*(100-H2592)/100,3)</f>
        <v>1.1719999999999999</v>
      </c>
      <c r="T2592" s="6">
        <f>IF(V2592&lt;V2593,L2592,0)</f>
        <v>0</v>
      </c>
      <c r="U2592" s="6">
        <f>IF(T2592&gt;0,M2592,-999)</f>
        <v>-999</v>
      </c>
      <c r="V2592">
        <v>199809</v>
      </c>
      <c r="W2592">
        <v>1998</v>
      </c>
    </row>
    <row r="2593" spans="1:23" x14ac:dyDescent="0.25">
      <c r="A2593" s="14">
        <v>36060</v>
      </c>
      <c r="B2593" s="3">
        <v>265</v>
      </c>
      <c r="C2593" s="4">
        <v>17.68</v>
      </c>
      <c r="D2593" s="5">
        <v>8.4</v>
      </c>
      <c r="E2593" s="5">
        <v>17.7</v>
      </c>
      <c r="F2593" s="5">
        <v>0.7</v>
      </c>
      <c r="G2593" s="4">
        <v>69.400000000000006</v>
      </c>
      <c r="H2593" s="4">
        <v>32.5</v>
      </c>
      <c r="I2593" s="4">
        <v>1.2</v>
      </c>
      <c r="J2593" s="4">
        <v>4.5</v>
      </c>
      <c r="K2593" s="4">
        <v>0</v>
      </c>
      <c r="L2593" s="4">
        <v>0</v>
      </c>
      <c r="M2593" s="7">
        <v>0</v>
      </c>
      <c r="N2593" s="5">
        <v>8.4</v>
      </c>
      <c r="O2593" s="5">
        <v>0</v>
      </c>
      <c r="P2593" s="5">
        <v>-999</v>
      </c>
      <c r="Q2593" s="5">
        <v>-999</v>
      </c>
      <c r="R2593">
        <v>0.65800000000000003</v>
      </c>
      <c r="S2593" s="34">
        <f>ROUND((0.6105*(EXP((17.273*E2593)/(E2593+237.3))))*(100-H2593)/100,3)</f>
        <v>1.367</v>
      </c>
      <c r="T2593" s="6">
        <f>IF(V2593&lt;V2594,L2593,0)</f>
        <v>0</v>
      </c>
      <c r="U2593" s="6">
        <f>IF(T2593&gt;0,M2593,-999)</f>
        <v>-999</v>
      </c>
      <c r="V2593">
        <v>199809</v>
      </c>
      <c r="W2593">
        <v>1998</v>
      </c>
    </row>
    <row r="2594" spans="1:23" x14ac:dyDescent="0.25">
      <c r="A2594" s="14">
        <v>36061</v>
      </c>
      <c r="B2594" s="3">
        <v>266</v>
      </c>
      <c r="C2594" s="4">
        <v>15.92</v>
      </c>
      <c r="D2594" s="5">
        <v>9.9</v>
      </c>
      <c r="E2594" s="5">
        <v>18.2</v>
      </c>
      <c r="F2594" s="5">
        <v>1.2</v>
      </c>
      <c r="G2594" s="4">
        <v>59.3</v>
      </c>
      <c r="H2594" s="4">
        <v>29.6</v>
      </c>
      <c r="I2594" s="4">
        <v>1.2</v>
      </c>
      <c r="J2594" s="4">
        <v>3.8</v>
      </c>
      <c r="K2594" s="4">
        <v>0</v>
      </c>
      <c r="L2594" s="4">
        <v>0</v>
      </c>
      <c r="M2594" s="7">
        <v>0</v>
      </c>
      <c r="N2594" s="5">
        <v>9.9</v>
      </c>
      <c r="O2594" s="5">
        <v>0</v>
      </c>
      <c r="P2594" s="5">
        <v>-999</v>
      </c>
      <c r="Q2594" s="5">
        <v>-999</v>
      </c>
      <c r="R2594">
        <v>0.61799999999999999</v>
      </c>
      <c r="S2594" s="34">
        <f>ROUND((0.6105*(EXP((17.273*E2594)/(E2594+237.3))))*(100-H2594)/100,3)</f>
        <v>1.4710000000000001</v>
      </c>
      <c r="T2594" s="6">
        <f>IF(V2594&lt;V2595,L2594,0)</f>
        <v>0</v>
      </c>
      <c r="U2594" s="6">
        <f>IF(T2594&gt;0,M2594,-999)</f>
        <v>-999</v>
      </c>
      <c r="V2594">
        <v>199809</v>
      </c>
      <c r="W2594">
        <v>1998</v>
      </c>
    </row>
    <row r="2595" spans="1:23" x14ac:dyDescent="0.25">
      <c r="A2595" s="14">
        <v>36062</v>
      </c>
      <c r="B2595" s="3">
        <v>267</v>
      </c>
      <c r="C2595" s="4">
        <v>3.71</v>
      </c>
      <c r="D2595" s="5">
        <v>7.3</v>
      </c>
      <c r="E2595" s="5">
        <v>11.5</v>
      </c>
      <c r="F2595" s="5">
        <v>3.6</v>
      </c>
      <c r="G2595" s="4">
        <v>83.8</v>
      </c>
      <c r="H2595" s="4">
        <v>49.2</v>
      </c>
      <c r="I2595" s="4">
        <v>0.8</v>
      </c>
      <c r="J2595" s="4">
        <v>2.6</v>
      </c>
      <c r="K2595" s="4">
        <v>1.8</v>
      </c>
      <c r="L2595" s="4">
        <v>0</v>
      </c>
      <c r="M2595" s="7">
        <v>0</v>
      </c>
      <c r="N2595" s="5">
        <v>7.3</v>
      </c>
      <c r="O2595" s="5">
        <v>0</v>
      </c>
      <c r="P2595" s="5">
        <v>-999</v>
      </c>
      <c r="Q2595" s="5">
        <v>-999</v>
      </c>
      <c r="R2595">
        <v>0.66700000000000004</v>
      </c>
      <c r="S2595" s="34">
        <f>ROUND((0.6105*(EXP((17.273*E2595)/(E2595+237.3))))*(100-H2595)/100,3)</f>
        <v>0.68899999999999995</v>
      </c>
      <c r="T2595" s="6">
        <f>IF(V2595&lt;V2596,L2595,0)</f>
        <v>0</v>
      </c>
      <c r="U2595" s="6">
        <f>IF(T2595&gt;0,M2595,-999)</f>
        <v>-999</v>
      </c>
      <c r="V2595">
        <v>199809</v>
      </c>
      <c r="W2595">
        <v>1998</v>
      </c>
    </row>
    <row r="2596" spans="1:23" x14ac:dyDescent="0.25">
      <c r="A2596" s="14">
        <v>36063</v>
      </c>
      <c r="B2596" s="3">
        <v>268</v>
      </c>
      <c r="C2596" s="4">
        <v>7.54</v>
      </c>
      <c r="D2596" s="5">
        <v>5.2</v>
      </c>
      <c r="E2596" s="5">
        <v>5.9</v>
      </c>
      <c r="F2596" s="5">
        <v>2.5</v>
      </c>
      <c r="G2596" s="4">
        <v>95.9</v>
      </c>
      <c r="H2596" s="4">
        <v>85.2</v>
      </c>
      <c r="I2596" s="4">
        <v>2.4</v>
      </c>
      <c r="J2596" s="4">
        <v>6.6</v>
      </c>
      <c r="K2596" s="4">
        <v>14</v>
      </c>
      <c r="L2596" s="4">
        <v>0</v>
      </c>
      <c r="M2596" s="7">
        <v>0</v>
      </c>
      <c r="N2596" s="5">
        <v>5.2</v>
      </c>
      <c r="O2596" s="5">
        <v>0</v>
      </c>
      <c r="P2596" s="5">
        <v>-999</v>
      </c>
      <c r="Q2596" s="5">
        <v>-999</v>
      </c>
      <c r="R2596">
        <v>0.79100000000000004</v>
      </c>
      <c r="S2596" s="34">
        <f>ROUND((0.6105*(EXP((17.273*E2596)/(E2596+237.3))))*(100-H2596)/100,3)</f>
        <v>0.13700000000000001</v>
      </c>
      <c r="T2596" s="6">
        <f>IF(V2596&lt;V2597,L2596,0)</f>
        <v>0</v>
      </c>
      <c r="U2596" s="6">
        <f>IF(T2596&gt;0,M2596,-999)</f>
        <v>-999</v>
      </c>
      <c r="V2596">
        <v>199809</v>
      </c>
      <c r="W2596">
        <v>1998</v>
      </c>
    </row>
    <row r="2597" spans="1:23" x14ac:dyDescent="0.25">
      <c r="A2597" s="14">
        <v>36064</v>
      </c>
      <c r="B2597" s="3">
        <v>269</v>
      </c>
      <c r="C2597" s="4">
        <v>16.73</v>
      </c>
      <c r="D2597" s="5">
        <v>6.3</v>
      </c>
      <c r="E2597" s="5">
        <v>14.3</v>
      </c>
      <c r="F2597" s="5">
        <v>0.8</v>
      </c>
      <c r="G2597" s="4">
        <v>54</v>
      </c>
      <c r="H2597" s="4">
        <v>32.799999999999997</v>
      </c>
      <c r="I2597" s="4">
        <v>1.3</v>
      </c>
      <c r="J2597" s="4">
        <v>3.6</v>
      </c>
      <c r="K2597" s="4">
        <v>0</v>
      </c>
      <c r="L2597" s="4">
        <v>0</v>
      </c>
      <c r="M2597" s="7">
        <v>0</v>
      </c>
      <c r="N2597" s="5">
        <v>6.3</v>
      </c>
      <c r="O2597" s="5">
        <v>8.8000000000000007</v>
      </c>
      <c r="P2597" s="5">
        <v>-999</v>
      </c>
      <c r="Q2597" s="5">
        <v>-999</v>
      </c>
      <c r="R2597">
        <v>0.53500000000000003</v>
      </c>
      <c r="S2597" s="34">
        <f>ROUND((0.6105*(EXP((17.273*E2597)/(E2597+237.3))))*(100-H2597)/100,3)</f>
        <v>1.095</v>
      </c>
      <c r="T2597" s="6">
        <f>IF(V2597&lt;V2598,L2597,0)</f>
        <v>0</v>
      </c>
      <c r="U2597" s="6">
        <f>IF(T2597&gt;0,M2597,-999)</f>
        <v>-999</v>
      </c>
      <c r="V2597">
        <v>199809</v>
      </c>
      <c r="W2597">
        <v>1998</v>
      </c>
    </row>
    <row r="2598" spans="1:23" x14ac:dyDescent="0.25">
      <c r="A2598" s="14">
        <v>36065</v>
      </c>
      <c r="B2598" s="3">
        <v>270</v>
      </c>
      <c r="C2598" s="4">
        <v>15.1</v>
      </c>
      <c r="D2598" s="5">
        <v>10</v>
      </c>
      <c r="E2598" s="5">
        <v>20.5</v>
      </c>
      <c r="F2598" s="5">
        <v>3</v>
      </c>
      <c r="G2598" s="4">
        <v>65.900000000000006</v>
      </c>
      <c r="H2598" s="4">
        <v>32.200000000000003</v>
      </c>
      <c r="I2598" s="4">
        <v>0.6</v>
      </c>
      <c r="J2598" s="4">
        <v>2</v>
      </c>
      <c r="K2598" s="4">
        <v>0</v>
      </c>
      <c r="L2598" s="4">
        <v>0</v>
      </c>
      <c r="M2598" s="7">
        <v>0</v>
      </c>
      <c r="N2598" s="5">
        <v>10</v>
      </c>
      <c r="O2598" s="5">
        <v>7.7</v>
      </c>
      <c r="P2598" s="5">
        <v>-999</v>
      </c>
      <c r="Q2598" s="5">
        <v>-999</v>
      </c>
      <c r="R2598">
        <v>0.77500000000000002</v>
      </c>
      <c r="S2598" s="34">
        <f>ROUND((0.6105*(EXP((17.273*E2598)/(E2598+237.3))))*(100-H2598)/100,3)</f>
        <v>1.635</v>
      </c>
      <c r="T2598" s="6">
        <f>IF(V2598&lt;V2599,L2598,0)</f>
        <v>0</v>
      </c>
      <c r="U2598" s="6">
        <f>IF(T2598&gt;0,M2598,-999)</f>
        <v>-999</v>
      </c>
      <c r="V2598">
        <v>199809</v>
      </c>
      <c r="W2598">
        <v>1998</v>
      </c>
    </row>
    <row r="2599" spans="1:23" x14ac:dyDescent="0.25">
      <c r="A2599" s="14">
        <v>36066</v>
      </c>
      <c r="B2599" s="3">
        <v>271</v>
      </c>
      <c r="C2599" s="4">
        <v>15.48</v>
      </c>
      <c r="D2599" s="5">
        <v>9.6</v>
      </c>
      <c r="E2599" s="5">
        <v>18.399999999999999</v>
      </c>
      <c r="F2599" s="5">
        <v>2.8</v>
      </c>
      <c r="G2599" s="4">
        <v>65.3</v>
      </c>
      <c r="H2599" s="4">
        <v>28.6</v>
      </c>
      <c r="I2599" s="4">
        <v>0.6</v>
      </c>
      <c r="J2599" s="4">
        <v>2.1</v>
      </c>
      <c r="K2599" s="4">
        <v>0</v>
      </c>
      <c r="L2599" s="4">
        <v>0</v>
      </c>
      <c r="M2599" s="7">
        <v>0</v>
      </c>
      <c r="N2599" s="5">
        <v>9.6</v>
      </c>
      <c r="O2599" s="5">
        <v>7.3</v>
      </c>
      <c r="P2599" s="5">
        <v>-999</v>
      </c>
      <c r="Q2599" s="5">
        <v>-999</v>
      </c>
      <c r="R2599">
        <v>0.60299999999999998</v>
      </c>
      <c r="S2599" s="34">
        <f>ROUND((0.6105*(EXP((17.273*E2599)/(E2599+237.3))))*(100-H2599)/100,3)</f>
        <v>1.5109999999999999</v>
      </c>
      <c r="T2599" s="6">
        <f>IF(V2599&lt;V2600,L2599,0)</f>
        <v>0</v>
      </c>
      <c r="U2599" s="6">
        <f>IF(T2599&gt;0,M2599,-999)</f>
        <v>-999</v>
      </c>
      <c r="V2599">
        <v>199809</v>
      </c>
      <c r="W2599">
        <v>1998</v>
      </c>
    </row>
    <row r="2600" spans="1:23" x14ac:dyDescent="0.25">
      <c r="A2600" s="14">
        <v>36067</v>
      </c>
      <c r="B2600" s="3">
        <v>272</v>
      </c>
      <c r="C2600" s="4">
        <v>15.03</v>
      </c>
      <c r="D2600" s="5">
        <v>8.6999999999999993</v>
      </c>
      <c r="E2600" s="5">
        <v>18.3</v>
      </c>
      <c r="F2600" s="5">
        <v>2.1</v>
      </c>
      <c r="G2600" s="4">
        <v>62.3</v>
      </c>
      <c r="H2600" s="4">
        <v>36.1</v>
      </c>
      <c r="I2600" s="4">
        <v>0.7</v>
      </c>
      <c r="J2600" s="4">
        <v>2.2000000000000002</v>
      </c>
      <c r="K2600" s="4">
        <v>0</v>
      </c>
      <c r="L2600" s="4">
        <v>0</v>
      </c>
      <c r="M2600" s="7">
        <v>0</v>
      </c>
      <c r="N2600" s="5">
        <v>8.6999999999999993</v>
      </c>
      <c r="O2600" s="5">
        <v>7.1</v>
      </c>
      <c r="P2600" s="5">
        <v>-999</v>
      </c>
      <c r="Q2600" s="5">
        <v>-999</v>
      </c>
      <c r="R2600">
        <v>0.75700000000000001</v>
      </c>
      <c r="S2600" s="34">
        <f>ROUND((0.6105*(EXP((17.273*E2600)/(E2600+237.3))))*(100-H2600)/100,3)</f>
        <v>1.3440000000000001</v>
      </c>
      <c r="T2600" s="6">
        <f>IF(V2600&lt;V2601,L2600,0)</f>
        <v>0</v>
      </c>
      <c r="U2600" s="6">
        <f>IF(T2600&gt;0,M2600,-999)</f>
        <v>-999</v>
      </c>
      <c r="V2600">
        <v>199809</v>
      </c>
      <c r="W2600">
        <v>1998</v>
      </c>
    </row>
    <row r="2601" spans="1:23" x14ac:dyDescent="0.25">
      <c r="A2601" s="14">
        <v>36068</v>
      </c>
      <c r="B2601" s="3">
        <v>273</v>
      </c>
      <c r="C2601" s="4">
        <v>15.29</v>
      </c>
      <c r="D2601" s="5">
        <v>11.2</v>
      </c>
      <c r="E2601" s="5">
        <v>20.100000000000001</v>
      </c>
      <c r="F2601" s="5">
        <v>4.4000000000000004</v>
      </c>
      <c r="G2601" s="4">
        <v>52</v>
      </c>
      <c r="H2601" s="4">
        <v>30.5</v>
      </c>
      <c r="I2601" s="4">
        <v>1</v>
      </c>
      <c r="J2601" s="4">
        <v>2.4</v>
      </c>
      <c r="K2601" s="4">
        <v>0</v>
      </c>
      <c r="L2601" s="4">
        <v>0</v>
      </c>
      <c r="M2601" s="7">
        <v>0</v>
      </c>
      <c r="N2601" s="5">
        <v>11.2</v>
      </c>
      <c r="O2601" s="5">
        <v>7.6</v>
      </c>
      <c r="P2601" s="5">
        <v>-999</v>
      </c>
      <c r="Q2601" s="5">
        <v>-999</v>
      </c>
      <c r="R2601">
        <v>0.71599999999999997</v>
      </c>
      <c r="S2601" s="34">
        <f>ROUND((0.6105*(EXP((17.273*E2601)/(E2601+237.3))))*(100-H2601)/100,3)</f>
        <v>1.635</v>
      </c>
      <c r="T2601" s="6">
        <f>IF(V2601&lt;V2602,L2601,0)</f>
        <v>0</v>
      </c>
      <c r="U2601" s="6">
        <f>IF(T2601&gt;0,M2601,-999)</f>
        <v>-999</v>
      </c>
      <c r="V2601">
        <v>199809</v>
      </c>
      <c r="W2601">
        <v>1998</v>
      </c>
    </row>
    <row r="2602" spans="1:23" x14ac:dyDescent="0.25">
      <c r="A2602" s="14">
        <v>36069</v>
      </c>
      <c r="B2602" s="3">
        <v>274</v>
      </c>
      <c r="C2602" s="4">
        <v>10.82</v>
      </c>
      <c r="D2602" s="5">
        <v>11.1</v>
      </c>
      <c r="E2602" s="5">
        <v>19</v>
      </c>
      <c r="F2602" s="5">
        <v>4.5999999999999996</v>
      </c>
      <c r="G2602" s="4">
        <v>58.8</v>
      </c>
      <c r="H2602" s="4">
        <v>34.4</v>
      </c>
      <c r="I2602" s="4">
        <v>1.1000000000000001</v>
      </c>
      <c r="J2602" s="4">
        <v>4</v>
      </c>
      <c r="K2602" s="4">
        <v>2.1</v>
      </c>
      <c r="L2602" s="4">
        <v>0</v>
      </c>
      <c r="M2602" s="7">
        <v>0</v>
      </c>
      <c r="N2602" s="5">
        <v>11.1</v>
      </c>
      <c r="O2602" s="5">
        <v>9.1</v>
      </c>
      <c r="P2602" s="5">
        <v>-999</v>
      </c>
      <c r="Q2602" s="5">
        <v>-999</v>
      </c>
      <c r="R2602">
        <v>0.75600000000000001</v>
      </c>
      <c r="S2602" s="34">
        <f>ROUND((0.6105*(EXP((17.273*E2602)/(E2602+237.3))))*(100-H2602)/100,3)</f>
        <v>1.4410000000000001</v>
      </c>
      <c r="T2602" s="6">
        <f>IF(V2602&lt;V2603,L2602,0)</f>
        <v>0</v>
      </c>
      <c r="U2602" s="6">
        <f>IF(T2602&gt;0,M2602,-999)</f>
        <v>-999</v>
      </c>
      <c r="V2602">
        <v>199810</v>
      </c>
      <c r="W2602">
        <v>1998</v>
      </c>
    </row>
    <row r="2603" spans="1:23" x14ac:dyDescent="0.25">
      <c r="A2603" s="14">
        <v>36070</v>
      </c>
      <c r="B2603" s="3">
        <v>275</v>
      </c>
      <c r="C2603" s="4">
        <v>6.85</v>
      </c>
      <c r="D2603" s="5">
        <v>1.3</v>
      </c>
      <c r="E2603" s="5">
        <v>5.3</v>
      </c>
      <c r="F2603" s="5">
        <v>-3.1</v>
      </c>
      <c r="G2603" s="4">
        <v>94.9</v>
      </c>
      <c r="H2603" s="4">
        <v>77.599999999999994</v>
      </c>
      <c r="I2603" s="4">
        <v>0.7</v>
      </c>
      <c r="J2603" s="4">
        <v>2.8</v>
      </c>
      <c r="K2603" s="4">
        <v>21.3</v>
      </c>
      <c r="L2603" s="4">
        <v>0</v>
      </c>
      <c r="M2603" s="7">
        <v>0</v>
      </c>
      <c r="N2603" s="5">
        <v>1.3</v>
      </c>
      <c r="O2603" s="5">
        <v>2.8</v>
      </c>
      <c r="P2603" s="5">
        <v>-999</v>
      </c>
      <c r="Q2603" s="5">
        <v>-999</v>
      </c>
      <c r="R2603">
        <v>0.68899999999999995</v>
      </c>
      <c r="S2603" s="34">
        <f>ROUND((0.6105*(EXP((17.273*E2603)/(E2603+237.3))))*(100-H2603)/100,3)</f>
        <v>0.19900000000000001</v>
      </c>
      <c r="T2603" s="6">
        <f>IF(V2603&lt;V2604,L2603,0)</f>
        <v>0</v>
      </c>
      <c r="U2603" s="6">
        <f>IF(T2603&gt;0,M2603,-999)</f>
        <v>-999</v>
      </c>
      <c r="V2603">
        <v>199810</v>
      </c>
      <c r="W2603">
        <v>1998</v>
      </c>
    </row>
    <row r="2604" spans="1:23" x14ac:dyDescent="0.25">
      <c r="A2604" s="14">
        <v>36071</v>
      </c>
      <c r="B2604" s="3">
        <v>276</v>
      </c>
      <c r="C2604" s="4">
        <v>6.3</v>
      </c>
      <c r="D2604" s="5">
        <v>-0.2</v>
      </c>
      <c r="E2604" s="5">
        <v>6</v>
      </c>
      <c r="F2604" s="5">
        <v>-2.5</v>
      </c>
      <c r="G2604" s="4">
        <v>94.9</v>
      </c>
      <c r="H2604" s="4">
        <v>66</v>
      </c>
      <c r="I2604" s="4">
        <v>0.6</v>
      </c>
      <c r="J2604" s="4">
        <v>2.2999999999999998</v>
      </c>
      <c r="K2604" s="4">
        <v>1.5</v>
      </c>
      <c r="L2604" s="4">
        <v>0</v>
      </c>
      <c r="M2604" s="7">
        <v>0</v>
      </c>
      <c r="N2604" s="5">
        <v>-0.2</v>
      </c>
      <c r="O2604" s="5">
        <v>2.6</v>
      </c>
      <c r="P2604" s="5">
        <v>-999</v>
      </c>
      <c r="Q2604" s="5">
        <v>-999</v>
      </c>
      <c r="R2604">
        <v>0.61699999999999999</v>
      </c>
      <c r="S2604" s="34">
        <f>ROUND((0.6105*(EXP((17.273*E2604)/(E2604+237.3))))*(100-H2604)/100,3)</f>
        <v>0.318</v>
      </c>
      <c r="T2604" s="6">
        <f>IF(V2604&lt;V2605,L2604,0)</f>
        <v>0</v>
      </c>
      <c r="U2604" s="6">
        <f>IF(T2604&gt;0,M2604,-999)</f>
        <v>-999</v>
      </c>
      <c r="V2604">
        <v>199810</v>
      </c>
      <c r="W2604">
        <v>1998</v>
      </c>
    </row>
    <row r="2605" spans="1:23" x14ac:dyDescent="0.25">
      <c r="A2605" s="14">
        <v>36072</v>
      </c>
      <c r="B2605" s="3">
        <v>277</v>
      </c>
      <c r="C2605" s="4">
        <v>9.94</v>
      </c>
      <c r="D2605" s="5">
        <v>1.4</v>
      </c>
      <c r="E2605" s="5">
        <v>8.4</v>
      </c>
      <c r="F2605" s="5">
        <v>-3</v>
      </c>
      <c r="G2605" s="4">
        <v>87.1</v>
      </c>
      <c r="H2605" s="4">
        <v>54.5</v>
      </c>
      <c r="I2605" s="4">
        <v>0.7</v>
      </c>
      <c r="J2605" s="4">
        <v>2.5</v>
      </c>
      <c r="K2605" s="4">
        <v>0</v>
      </c>
      <c r="L2605" s="4">
        <v>0</v>
      </c>
      <c r="M2605" s="7">
        <v>0</v>
      </c>
      <c r="N2605" s="5">
        <v>1.4</v>
      </c>
      <c r="O2605" s="5">
        <v>2.4</v>
      </c>
      <c r="P2605" s="5">
        <v>-999</v>
      </c>
      <c r="Q2605" s="5">
        <v>-999</v>
      </c>
      <c r="R2605">
        <v>0.60099999999999998</v>
      </c>
      <c r="S2605" s="34">
        <f>ROUND((0.6105*(EXP((17.273*E2605)/(E2605+237.3))))*(100-H2605)/100,3)</f>
        <v>0.501</v>
      </c>
      <c r="T2605" s="6">
        <f>IF(V2605&lt;V2606,L2605,0)</f>
        <v>0</v>
      </c>
      <c r="U2605" s="6">
        <f>IF(T2605&gt;0,M2605,-999)</f>
        <v>-999</v>
      </c>
      <c r="V2605">
        <v>199810</v>
      </c>
      <c r="W2605">
        <v>1998</v>
      </c>
    </row>
    <row r="2606" spans="1:23" x14ac:dyDescent="0.25">
      <c r="A2606" s="14">
        <v>36073</v>
      </c>
      <c r="B2606" s="3">
        <v>278</v>
      </c>
      <c r="C2606" s="4">
        <v>7.99</v>
      </c>
      <c r="D2606" s="5">
        <v>3.6</v>
      </c>
      <c r="E2606" s="5">
        <v>11.4</v>
      </c>
      <c r="F2606" s="5">
        <v>-0.3</v>
      </c>
      <c r="G2606" s="4">
        <v>92.2</v>
      </c>
      <c r="H2606" s="4">
        <v>68.3</v>
      </c>
      <c r="I2606" s="4">
        <v>0.7</v>
      </c>
      <c r="J2606" s="4">
        <v>2.7</v>
      </c>
      <c r="K2606" s="4">
        <v>2.7</v>
      </c>
      <c r="L2606" s="4">
        <v>0</v>
      </c>
      <c r="M2606" s="7">
        <v>0</v>
      </c>
      <c r="N2606" s="5">
        <v>3.6</v>
      </c>
      <c r="O2606" s="5">
        <v>3.2</v>
      </c>
      <c r="P2606" s="5">
        <v>-999</v>
      </c>
      <c r="Q2606" s="5">
        <v>-999</v>
      </c>
      <c r="R2606">
        <v>0.91900000000000004</v>
      </c>
      <c r="S2606" s="34">
        <f>ROUND((0.6105*(EXP((17.273*E2606)/(E2606+237.3))))*(100-H2606)/100,3)</f>
        <v>0.42699999999999999</v>
      </c>
      <c r="T2606" s="6">
        <f>IF(V2606&lt;V2607,L2606,0)</f>
        <v>0</v>
      </c>
      <c r="U2606" s="6">
        <f>IF(T2606&gt;0,M2606,-999)</f>
        <v>-999</v>
      </c>
      <c r="V2606">
        <v>199810</v>
      </c>
      <c r="W2606">
        <v>1998</v>
      </c>
    </row>
    <row r="2607" spans="1:23" x14ac:dyDescent="0.25">
      <c r="A2607" s="14">
        <v>36074</v>
      </c>
      <c r="B2607" s="3">
        <v>279</v>
      </c>
      <c r="C2607" s="4">
        <v>13.82</v>
      </c>
      <c r="D2607" s="5">
        <v>7.4</v>
      </c>
      <c r="E2607" s="5">
        <v>16.7</v>
      </c>
      <c r="F2607" s="5">
        <v>0.7</v>
      </c>
      <c r="G2607" s="4">
        <v>71.900000000000006</v>
      </c>
      <c r="H2607" s="4">
        <v>39.200000000000003</v>
      </c>
      <c r="I2607" s="4">
        <v>0.8</v>
      </c>
      <c r="J2607" s="4">
        <v>2.5</v>
      </c>
      <c r="K2607" s="4">
        <v>0</v>
      </c>
      <c r="L2607" s="4">
        <v>0</v>
      </c>
      <c r="M2607" s="7">
        <v>0</v>
      </c>
      <c r="N2607" s="5">
        <v>7.4</v>
      </c>
      <c r="O2607" s="5">
        <v>4.5999999999999996</v>
      </c>
      <c r="P2607" s="5">
        <v>-999</v>
      </c>
      <c r="Q2607" s="5">
        <v>-999</v>
      </c>
      <c r="R2607">
        <v>0.746</v>
      </c>
      <c r="S2607" s="34">
        <f>ROUND((0.6105*(EXP((17.273*E2607)/(E2607+237.3))))*(100-H2607)/100,3)</f>
        <v>1.1559999999999999</v>
      </c>
      <c r="T2607" s="6">
        <f>IF(V2607&lt;V2608,L2607,0)</f>
        <v>0</v>
      </c>
      <c r="U2607" s="6">
        <f>IF(T2607&gt;0,M2607,-999)</f>
        <v>-999</v>
      </c>
      <c r="V2607">
        <v>199810</v>
      </c>
      <c r="W2607">
        <v>1998</v>
      </c>
    </row>
    <row r="2608" spans="1:23" x14ac:dyDescent="0.25">
      <c r="A2608" s="14">
        <v>36075</v>
      </c>
      <c r="B2608" s="3">
        <v>280</v>
      </c>
      <c r="C2608" s="4">
        <v>5.12</v>
      </c>
      <c r="D2608" s="5">
        <v>7.8</v>
      </c>
      <c r="E2608" s="5">
        <v>11.5</v>
      </c>
      <c r="F2608" s="5">
        <v>5.4</v>
      </c>
      <c r="G2608" s="4">
        <v>70.7</v>
      </c>
      <c r="H2608" s="4">
        <v>55.2</v>
      </c>
      <c r="I2608" s="4">
        <v>0.6</v>
      </c>
      <c r="J2608" s="4">
        <v>2.7</v>
      </c>
      <c r="K2608" s="4">
        <v>0</v>
      </c>
      <c r="L2608" s="4">
        <v>0</v>
      </c>
      <c r="M2608" s="7">
        <v>0</v>
      </c>
      <c r="N2608" s="5">
        <v>7.8</v>
      </c>
      <c r="O2608" s="5">
        <v>6.7</v>
      </c>
      <c r="P2608" s="5">
        <v>-999</v>
      </c>
      <c r="Q2608" s="5">
        <v>-999</v>
      </c>
      <c r="R2608">
        <v>0.75</v>
      </c>
      <c r="S2608" s="34">
        <f>ROUND((0.6105*(EXP((17.273*E2608)/(E2608+237.3))))*(100-H2608)/100,3)</f>
        <v>0.60799999999999998</v>
      </c>
      <c r="T2608" s="6">
        <f>IF(V2608&lt;V2609,L2608,0)</f>
        <v>0</v>
      </c>
      <c r="U2608" s="6">
        <f>IF(T2608&gt;0,M2608,-999)</f>
        <v>-999</v>
      </c>
      <c r="V2608">
        <v>199810</v>
      </c>
      <c r="W2608">
        <v>1998</v>
      </c>
    </row>
    <row r="2609" spans="1:23" x14ac:dyDescent="0.25">
      <c r="A2609" s="14">
        <v>36076</v>
      </c>
      <c r="B2609" s="3">
        <v>281</v>
      </c>
      <c r="C2609" s="4">
        <v>4.2</v>
      </c>
      <c r="D2609" s="5">
        <v>4.0999999999999996</v>
      </c>
      <c r="E2609" s="5">
        <v>9.1999999999999993</v>
      </c>
      <c r="F2609" s="5">
        <v>-0.2</v>
      </c>
      <c r="G2609" s="4">
        <v>88.3</v>
      </c>
      <c r="H2609" s="4">
        <v>67.5</v>
      </c>
      <c r="I2609" s="4">
        <v>1.3</v>
      </c>
      <c r="J2609" s="4">
        <v>4.7</v>
      </c>
      <c r="K2609" s="4">
        <v>3.8</v>
      </c>
      <c r="L2609" s="4">
        <v>0</v>
      </c>
      <c r="M2609" s="7">
        <v>0</v>
      </c>
      <c r="N2609" s="5">
        <v>4.0999999999999996</v>
      </c>
      <c r="O2609" s="5">
        <v>5.6</v>
      </c>
      <c r="P2609" s="5">
        <v>-999</v>
      </c>
      <c r="Q2609" s="5">
        <v>-999</v>
      </c>
      <c r="R2609">
        <v>0.78600000000000003</v>
      </c>
      <c r="S2609" s="34">
        <f>ROUND((0.6105*(EXP((17.273*E2609)/(E2609+237.3))))*(100-H2609)/100,3)</f>
        <v>0.378</v>
      </c>
      <c r="T2609" s="6">
        <f>IF(V2609&lt;V2610,L2609,0)</f>
        <v>0</v>
      </c>
      <c r="U2609" s="6">
        <f>IF(T2609&gt;0,M2609,-999)</f>
        <v>-999</v>
      </c>
      <c r="V2609">
        <v>199810</v>
      </c>
      <c r="W2609">
        <v>1998</v>
      </c>
    </row>
    <row r="2610" spans="1:23" x14ac:dyDescent="0.25">
      <c r="A2610" s="14">
        <v>36077</v>
      </c>
      <c r="B2610" s="3">
        <v>282</v>
      </c>
      <c r="C2610" s="4">
        <v>5.26</v>
      </c>
      <c r="D2610" s="5">
        <v>0.5</v>
      </c>
      <c r="E2610" s="5">
        <v>4.2</v>
      </c>
      <c r="F2610" s="5">
        <v>-2.1</v>
      </c>
      <c r="G2610" s="4">
        <v>95.4</v>
      </c>
      <c r="H2610" s="4">
        <v>80.2</v>
      </c>
      <c r="I2610" s="4">
        <v>0.5</v>
      </c>
      <c r="J2610" s="4">
        <v>2</v>
      </c>
      <c r="K2610" s="4">
        <v>10.7</v>
      </c>
      <c r="L2610" s="4">
        <v>0</v>
      </c>
      <c r="M2610" s="7">
        <v>0</v>
      </c>
      <c r="N2610" s="5">
        <v>0.5</v>
      </c>
      <c r="O2610" s="5">
        <v>3</v>
      </c>
      <c r="P2610" s="5">
        <v>-999</v>
      </c>
      <c r="Q2610" s="5">
        <v>-999</v>
      </c>
      <c r="R2610">
        <v>0.66</v>
      </c>
      <c r="S2610" s="34">
        <f>ROUND((0.6105*(EXP((17.273*E2610)/(E2610+237.3))))*(100-H2610)/100,3)</f>
        <v>0.16300000000000001</v>
      </c>
      <c r="T2610" s="6">
        <f>IF(V2610&lt;V2611,L2610,0)</f>
        <v>0</v>
      </c>
      <c r="U2610" s="6">
        <f>IF(T2610&gt;0,M2610,-999)</f>
        <v>-999</v>
      </c>
      <c r="V2610">
        <v>199810</v>
      </c>
      <c r="W2610">
        <v>1998</v>
      </c>
    </row>
    <row r="2611" spans="1:23" x14ac:dyDescent="0.25">
      <c r="A2611" s="14">
        <v>36078</v>
      </c>
      <c r="B2611" s="3">
        <v>283</v>
      </c>
      <c r="C2611" s="4">
        <v>3.88</v>
      </c>
      <c r="D2611" s="5">
        <v>-0.7</v>
      </c>
      <c r="E2611" s="5">
        <v>3.9</v>
      </c>
      <c r="F2611" s="5">
        <v>-3.2</v>
      </c>
      <c r="G2611" s="4">
        <v>96.9</v>
      </c>
      <c r="H2611" s="4">
        <v>73.8</v>
      </c>
      <c r="I2611" s="4">
        <v>0.3</v>
      </c>
      <c r="J2611" s="4">
        <v>1.7</v>
      </c>
      <c r="K2611" s="4">
        <v>4.3</v>
      </c>
      <c r="L2611" s="4">
        <v>0</v>
      </c>
      <c r="M2611" s="7">
        <v>0</v>
      </c>
      <c r="N2611" s="5">
        <v>-0.7</v>
      </c>
      <c r="O2611" s="5">
        <v>2.2000000000000002</v>
      </c>
      <c r="P2611" s="5">
        <v>-999</v>
      </c>
      <c r="Q2611" s="5">
        <v>-999</v>
      </c>
      <c r="R2611">
        <v>0.59799999999999998</v>
      </c>
      <c r="S2611" s="34">
        <f>ROUND((0.6105*(EXP((17.273*E2611)/(E2611+237.3))))*(100-H2611)/100,3)</f>
        <v>0.21099999999999999</v>
      </c>
      <c r="T2611" s="6">
        <f>IF(V2611&lt;V2612,L2611,0)</f>
        <v>0</v>
      </c>
      <c r="U2611" s="6">
        <f>IF(T2611&gt;0,M2611,-999)</f>
        <v>-999</v>
      </c>
      <c r="V2611">
        <v>199810</v>
      </c>
      <c r="W2611">
        <v>1998</v>
      </c>
    </row>
    <row r="2612" spans="1:23" x14ac:dyDescent="0.25">
      <c r="A2612" s="14">
        <v>36079</v>
      </c>
      <c r="B2612" s="3">
        <v>284</v>
      </c>
      <c r="C2612" s="4">
        <v>6.9</v>
      </c>
      <c r="D2612" s="5">
        <v>-0.1</v>
      </c>
      <c r="E2612" s="5">
        <v>2.2999999999999998</v>
      </c>
      <c r="F2612" s="5">
        <v>-2</v>
      </c>
      <c r="G2612" s="4">
        <v>92.6</v>
      </c>
      <c r="H2612" s="4">
        <v>79.099999999999994</v>
      </c>
      <c r="I2612" s="4">
        <v>2</v>
      </c>
      <c r="J2612" s="4">
        <v>4.3</v>
      </c>
      <c r="K2612" s="4">
        <v>0.1</v>
      </c>
      <c r="L2612" s="4">
        <v>0</v>
      </c>
      <c r="M2612" s="7">
        <v>0</v>
      </c>
      <c r="N2612" s="5">
        <v>-0.1</v>
      </c>
      <c r="O2612" s="5">
        <v>2</v>
      </c>
      <c r="P2612" s="5">
        <v>-999</v>
      </c>
      <c r="Q2612" s="5">
        <v>-999</v>
      </c>
      <c r="R2612">
        <v>0.56999999999999995</v>
      </c>
      <c r="S2612" s="34">
        <f>ROUND((0.6105*(EXP((17.273*E2612)/(E2612+237.3))))*(100-H2612)/100,3)</f>
        <v>0.151</v>
      </c>
      <c r="T2612" s="6">
        <f>IF(V2612&lt;V2613,L2612,0)</f>
        <v>0</v>
      </c>
      <c r="U2612" s="6">
        <f>IF(T2612&gt;0,M2612,-999)</f>
        <v>-999</v>
      </c>
      <c r="V2612">
        <v>199810</v>
      </c>
      <c r="W2612">
        <v>1998</v>
      </c>
    </row>
    <row r="2613" spans="1:23" x14ac:dyDescent="0.25">
      <c r="A2613" s="14">
        <v>36080</v>
      </c>
      <c r="B2613" s="3">
        <v>285</v>
      </c>
      <c r="C2613" s="4">
        <v>2.74</v>
      </c>
      <c r="D2613" s="5">
        <v>2.6</v>
      </c>
      <c r="E2613" s="5">
        <v>4.9000000000000004</v>
      </c>
      <c r="F2613" s="5">
        <v>0.3</v>
      </c>
      <c r="G2613" s="4">
        <v>85.8</v>
      </c>
      <c r="H2613" s="4">
        <v>71.900000000000006</v>
      </c>
      <c r="I2613" s="4">
        <v>2</v>
      </c>
      <c r="J2613" s="4">
        <v>4.5</v>
      </c>
      <c r="K2613" s="4">
        <v>2.8</v>
      </c>
      <c r="L2613" s="4">
        <v>0</v>
      </c>
      <c r="M2613" s="7">
        <v>0</v>
      </c>
      <c r="N2613" s="5">
        <v>2.6</v>
      </c>
      <c r="O2613" s="5">
        <v>1.8</v>
      </c>
      <c r="P2613" s="5">
        <v>-999</v>
      </c>
      <c r="Q2613" s="5">
        <v>-999</v>
      </c>
      <c r="R2613">
        <v>0.623</v>
      </c>
      <c r="S2613" s="34">
        <f>ROUND((0.6105*(EXP((17.273*E2613)/(E2613+237.3))))*(100-H2613)/100,3)</f>
        <v>0.24299999999999999</v>
      </c>
      <c r="T2613" s="6">
        <f>IF(V2613&lt;V2614,L2613,0)</f>
        <v>0</v>
      </c>
      <c r="U2613" s="6">
        <f>IF(T2613&gt;0,M2613,-999)</f>
        <v>-999</v>
      </c>
      <c r="V2613">
        <v>199810</v>
      </c>
      <c r="W2613">
        <v>1998</v>
      </c>
    </row>
    <row r="2614" spans="1:23" x14ac:dyDescent="0.25">
      <c r="A2614" s="14">
        <v>36081</v>
      </c>
      <c r="B2614" s="3">
        <v>286</v>
      </c>
      <c r="C2614" s="4">
        <v>5.58</v>
      </c>
      <c r="D2614" s="5">
        <v>3.7</v>
      </c>
      <c r="E2614" s="5">
        <v>7.8</v>
      </c>
      <c r="F2614" s="5">
        <v>0.7</v>
      </c>
      <c r="G2614" s="4">
        <v>95.3</v>
      </c>
      <c r="H2614" s="4">
        <v>72.5</v>
      </c>
      <c r="I2614" s="4">
        <v>1.1000000000000001</v>
      </c>
      <c r="J2614" s="4">
        <v>2.9</v>
      </c>
      <c r="K2614" s="4">
        <v>3.2</v>
      </c>
      <c r="L2614" s="4">
        <v>0</v>
      </c>
      <c r="M2614" s="7">
        <v>0</v>
      </c>
      <c r="N2614" s="5">
        <v>3.7</v>
      </c>
      <c r="O2614" s="5">
        <v>3.9</v>
      </c>
      <c r="P2614" s="5">
        <v>-999</v>
      </c>
      <c r="Q2614" s="5">
        <v>-999</v>
      </c>
      <c r="R2614">
        <v>0.76500000000000001</v>
      </c>
      <c r="S2614" s="34">
        <f>ROUND((0.6105*(EXP((17.273*E2614)/(E2614+237.3))))*(100-H2614)/100,3)</f>
        <v>0.29099999999999998</v>
      </c>
      <c r="T2614" s="6">
        <f>IF(V2614&lt;V2615,L2614,0)</f>
        <v>0</v>
      </c>
      <c r="U2614" s="6">
        <f>IF(T2614&gt;0,M2614,-999)</f>
        <v>-999</v>
      </c>
      <c r="V2614">
        <v>199810</v>
      </c>
      <c r="W2614">
        <v>1998</v>
      </c>
    </row>
    <row r="2615" spans="1:23" x14ac:dyDescent="0.25">
      <c r="A2615" s="14">
        <v>36082</v>
      </c>
      <c r="B2615" s="3">
        <v>287</v>
      </c>
      <c r="C2615" s="4">
        <v>4.17</v>
      </c>
      <c r="D2615" s="5">
        <v>-0.4</v>
      </c>
      <c r="E2615" s="5">
        <v>1.9</v>
      </c>
      <c r="F2615" s="5">
        <v>-3.6</v>
      </c>
      <c r="G2615" s="4">
        <v>98.7</v>
      </c>
      <c r="H2615" s="4">
        <v>94.9</v>
      </c>
      <c r="I2615" s="4">
        <v>0.9</v>
      </c>
      <c r="J2615" s="4">
        <v>3.1</v>
      </c>
      <c r="K2615" s="4">
        <v>3.4</v>
      </c>
      <c r="L2615" s="4">
        <v>0</v>
      </c>
      <c r="M2615" s="7">
        <v>0</v>
      </c>
      <c r="N2615" s="5">
        <v>-0.4</v>
      </c>
      <c r="O2615" s="5">
        <v>2</v>
      </c>
      <c r="P2615" s="5">
        <v>-999</v>
      </c>
      <c r="Q2615" s="5">
        <v>-999</v>
      </c>
      <c r="R2615">
        <v>0.66600000000000004</v>
      </c>
      <c r="S2615" s="34">
        <f>ROUND((0.6105*(EXP((17.273*E2615)/(E2615+237.3))))*(100-H2615)/100,3)</f>
        <v>3.5999999999999997E-2</v>
      </c>
      <c r="T2615" s="6">
        <f>IF(V2615&lt;V2616,L2615,0)</f>
        <v>0</v>
      </c>
      <c r="U2615" s="6">
        <f>IF(T2615&gt;0,M2615,-999)</f>
        <v>-999</v>
      </c>
      <c r="V2615">
        <v>199810</v>
      </c>
      <c r="W2615">
        <v>1998</v>
      </c>
    </row>
    <row r="2616" spans="1:23" x14ac:dyDescent="0.25">
      <c r="A2616" s="14">
        <v>36083</v>
      </c>
      <c r="B2616" s="3">
        <v>288</v>
      </c>
      <c r="C2616" s="4">
        <v>6.63</v>
      </c>
      <c r="D2616" s="5">
        <v>-1.9</v>
      </c>
      <c r="E2616" s="5">
        <v>2.5</v>
      </c>
      <c r="F2616" s="5">
        <v>-3.7</v>
      </c>
      <c r="G2616" s="4">
        <v>91.9</v>
      </c>
      <c r="H2616" s="4">
        <v>70.400000000000006</v>
      </c>
      <c r="I2616" s="4">
        <v>0.6</v>
      </c>
      <c r="J2616" s="4">
        <v>2.6</v>
      </c>
      <c r="K2616" s="4">
        <v>0</v>
      </c>
      <c r="L2616" s="4">
        <v>0</v>
      </c>
      <c r="M2616" s="7">
        <v>0</v>
      </c>
      <c r="N2616" s="5">
        <v>-1.9</v>
      </c>
      <c r="O2616" s="5">
        <v>1.7</v>
      </c>
      <c r="P2616" s="5">
        <v>-999</v>
      </c>
      <c r="Q2616" s="5">
        <v>-999</v>
      </c>
      <c r="R2616">
        <v>0.51300000000000001</v>
      </c>
      <c r="S2616" s="34">
        <f>ROUND((0.6105*(EXP((17.273*E2616)/(E2616+237.3))))*(100-H2616)/100,3)</f>
        <v>0.216</v>
      </c>
      <c r="T2616" s="6">
        <f>IF(V2616&lt;V2617,L2616,0)</f>
        <v>0</v>
      </c>
      <c r="U2616" s="6">
        <f>IF(T2616&gt;0,M2616,-999)</f>
        <v>-999</v>
      </c>
      <c r="V2616">
        <v>199810</v>
      </c>
      <c r="W2616">
        <v>1998</v>
      </c>
    </row>
    <row r="2617" spans="1:23" x14ac:dyDescent="0.25">
      <c r="A2617" s="14">
        <v>36084</v>
      </c>
      <c r="B2617" s="3">
        <v>289</v>
      </c>
      <c r="C2617" s="4">
        <v>10.83</v>
      </c>
      <c r="D2617" s="5">
        <v>0.1</v>
      </c>
      <c r="E2617" s="5">
        <v>7.6</v>
      </c>
      <c r="F2617" s="5">
        <v>-5.2</v>
      </c>
      <c r="G2617" s="4">
        <v>77.400000000000006</v>
      </c>
      <c r="H2617" s="4">
        <v>38</v>
      </c>
      <c r="I2617" s="4">
        <v>0.7</v>
      </c>
      <c r="J2617" s="4">
        <v>2.7</v>
      </c>
      <c r="K2617" s="4">
        <v>0</v>
      </c>
      <c r="L2617" s="4">
        <v>0</v>
      </c>
      <c r="M2617" s="7">
        <v>0</v>
      </c>
      <c r="N2617" s="5">
        <v>0.1</v>
      </c>
      <c r="O2617" s="5">
        <v>1.3</v>
      </c>
      <c r="P2617" s="5">
        <v>-999</v>
      </c>
      <c r="Q2617" s="5">
        <v>-999</v>
      </c>
      <c r="R2617">
        <v>0.39500000000000002</v>
      </c>
      <c r="S2617" s="34">
        <f>ROUND((0.6105*(EXP((17.273*E2617)/(E2617+237.3))))*(100-H2617)/100,3)</f>
        <v>0.64700000000000002</v>
      </c>
      <c r="T2617" s="6">
        <f>IF(V2617&lt;V2618,L2617,0)</f>
        <v>0</v>
      </c>
      <c r="U2617" s="6">
        <f>IF(T2617&gt;0,M2617,-999)</f>
        <v>-999</v>
      </c>
      <c r="V2617">
        <v>199810</v>
      </c>
      <c r="W2617">
        <v>1998</v>
      </c>
    </row>
    <row r="2618" spans="1:23" x14ac:dyDescent="0.25">
      <c r="A2618" s="14">
        <v>36085</v>
      </c>
      <c r="B2618" s="3">
        <v>290</v>
      </c>
      <c r="C2618" s="4">
        <v>3.05</v>
      </c>
      <c r="D2618" s="5">
        <v>-1</v>
      </c>
      <c r="E2618" s="5">
        <v>3.6</v>
      </c>
      <c r="F2618" s="5">
        <v>-7.1</v>
      </c>
      <c r="G2618" s="4">
        <v>96.4</v>
      </c>
      <c r="H2618" s="4">
        <v>83.7</v>
      </c>
      <c r="I2618" s="4">
        <v>0.6</v>
      </c>
      <c r="J2618" s="4">
        <v>2.4</v>
      </c>
      <c r="K2618" s="4">
        <v>3.4</v>
      </c>
      <c r="L2618" s="4">
        <v>0</v>
      </c>
      <c r="M2618" s="7">
        <v>0</v>
      </c>
      <c r="N2618" s="5">
        <v>-1</v>
      </c>
      <c r="O2618" s="5">
        <v>2.4</v>
      </c>
      <c r="P2618" s="5">
        <v>-999</v>
      </c>
      <c r="Q2618" s="5">
        <v>-999</v>
      </c>
      <c r="R2618">
        <v>0.66400000000000003</v>
      </c>
      <c r="S2618" s="34">
        <f>ROUND((0.6105*(EXP((17.273*E2618)/(E2618+237.3))))*(100-H2618)/100,3)</f>
        <v>0.129</v>
      </c>
      <c r="T2618" s="6">
        <f>IF(V2618&lt;V2619,L2618,0)</f>
        <v>0</v>
      </c>
      <c r="U2618" s="6">
        <f>IF(T2618&gt;0,M2618,-999)</f>
        <v>-999</v>
      </c>
      <c r="V2618">
        <v>199810</v>
      </c>
      <c r="W2618">
        <v>1998</v>
      </c>
    </row>
    <row r="2619" spans="1:23" x14ac:dyDescent="0.25">
      <c r="A2619" s="14">
        <v>36086</v>
      </c>
      <c r="B2619" s="3">
        <v>291</v>
      </c>
      <c r="C2619" s="4">
        <v>9.77</v>
      </c>
      <c r="D2619" s="5">
        <v>-2.5</v>
      </c>
      <c r="E2619" s="5">
        <v>4.4000000000000004</v>
      </c>
      <c r="F2619" s="5">
        <v>-7.2</v>
      </c>
      <c r="G2619" s="4">
        <v>89.4</v>
      </c>
      <c r="H2619" s="4">
        <v>58.4</v>
      </c>
      <c r="I2619" s="4">
        <v>0.4</v>
      </c>
      <c r="J2619" s="4">
        <v>1.5</v>
      </c>
      <c r="K2619" s="4">
        <v>0</v>
      </c>
      <c r="L2619" s="4">
        <v>0</v>
      </c>
      <c r="M2619" s="7">
        <v>0</v>
      </c>
      <c r="N2619" s="5">
        <v>-2.5</v>
      </c>
      <c r="O2619" s="5">
        <v>0.4</v>
      </c>
      <c r="P2619" s="5">
        <v>-999</v>
      </c>
      <c r="Q2619" s="5">
        <v>-999</v>
      </c>
      <c r="R2619">
        <v>0.49</v>
      </c>
      <c r="S2619" s="34">
        <f>ROUND((0.6105*(EXP((17.273*E2619)/(E2619+237.3))))*(100-H2619)/100,3)</f>
        <v>0.34799999999999998</v>
      </c>
      <c r="T2619" s="6">
        <f>IF(V2619&lt;V2620,L2619,0)</f>
        <v>0</v>
      </c>
      <c r="U2619" s="6">
        <f>IF(T2619&gt;0,M2619,-999)</f>
        <v>-999</v>
      </c>
      <c r="V2619">
        <v>199810</v>
      </c>
      <c r="W2619">
        <v>1998</v>
      </c>
    </row>
    <row r="2620" spans="1:23" x14ac:dyDescent="0.25">
      <c r="A2620" s="14">
        <v>36087</v>
      </c>
      <c r="B2620" s="3">
        <v>292</v>
      </c>
      <c r="C2620" s="4">
        <v>11.01</v>
      </c>
      <c r="D2620" s="5">
        <v>1.7</v>
      </c>
      <c r="E2620" s="5">
        <v>8.6</v>
      </c>
      <c r="F2620" s="5">
        <v>-3.6</v>
      </c>
      <c r="G2620" s="4">
        <v>82.1</v>
      </c>
      <c r="H2620" s="4">
        <v>56.8</v>
      </c>
      <c r="I2620" s="4">
        <v>0.6</v>
      </c>
      <c r="J2620" s="4">
        <v>2.2000000000000002</v>
      </c>
      <c r="K2620" s="4">
        <v>0</v>
      </c>
      <c r="L2620" s="4">
        <v>0</v>
      </c>
      <c r="M2620" s="7">
        <v>0</v>
      </c>
      <c r="N2620" s="5">
        <v>1.7</v>
      </c>
      <c r="O2620" s="5">
        <v>0.4</v>
      </c>
      <c r="P2620" s="5">
        <v>-999</v>
      </c>
      <c r="Q2620" s="5">
        <v>-999</v>
      </c>
      <c r="R2620">
        <v>0.63300000000000001</v>
      </c>
      <c r="S2620" s="34">
        <f>ROUND((0.6105*(EXP((17.273*E2620)/(E2620+237.3))))*(100-H2620)/100,3)</f>
        <v>0.48299999999999998</v>
      </c>
      <c r="T2620" s="6">
        <f>IF(V2620&lt;V2621,L2620,0)</f>
        <v>0</v>
      </c>
      <c r="U2620" s="6">
        <f>IF(T2620&gt;0,M2620,-999)</f>
        <v>-999</v>
      </c>
      <c r="V2620">
        <v>199810</v>
      </c>
      <c r="W2620">
        <v>1998</v>
      </c>
    </row>
    <row r="2621" spans="1:23" x14ac:dyDescent="0.25">
      <c r="A2621" s="14">
        <v>36088</v>
      </c>
      <c r="B2621" s="3">
        <v>293</v>
      </c>
      <c r="C2621" s="4">
        <v>10.8</v>
      </c>
      <c r="D2621" s="5">
        <v>5.7</v>
      </c>
      <c r="E2621" s="5">
        <v>14.5</v>
      </c>
      <c r="F2621" s="5">
        <v>-1</v>
      </c>
      <c r="G2621" s="4">
        <v>71.599999999999994</v>
      </c>
      <c r="H2621" s="4">
        <v>48.1</v>
      </c>
      <c r="I2621" s="4">
        <v>0.6</v>
      </c>
      <c r="J2621" s="4">
        <v>1.6</v>
      </c>
      <c r="K2621" s="4">
        <v>0</v>
      </c>
      <c r="L2621" s="4">
        <v>0</v>
      </c>
      <c r="M2621" s="7">
        <v>0</v>
      </c>
      <c r="N2621" s="5">
        <v>5.7</v>
      </c>
      <c r="O2621" s="5">
        <v>0.8</v>
      </c>
      <c r="P2621" s="5">
        <v>-999</v>
      </c>
      <c r="Q2621" s="5">
        <v>-999</v>
      </c>
      <c r="R2621">
        <v>0.79100000000000004</v>
      </c>
      <c r="S2621" s="34">
        <f>ROUND((0.6105*(EXP((17.273*E2621)/(E2621+237.3))))*(100-H2621)/100,3)</f>
        <v>0.85699999999999998</v>
      </c>
      <c r="T2621" s="6">
        <f>IF(V2621&lt;V2622,L2621,0)</f>
        <v>0</v>
      </c>
      <c r="U2621" s="6">
        <f>IF(T2621&gt;0,M2621,-999)</f>
        <v>-999</v>
      </c>
      <c r="V2621">
        <v>199810</v>
      </c>
      <c r="W2621">
        <v>1998</v>
      </c>
    </row>
    <row r="2622" spans="1:23" x14ac:dyDescent="0.25">
      <c r="A2622" s="14">
        <v>36089</v>
      </c>
      <c r="B2622" s="3">
        <v>294</v>
      </c>
      <c r="C2622" s="4">
        <v>11.01</v>
      </c>
      <c r="D2622" s="5">
        <v>9.9</v>
      </c>
      <c r="E2622" s="5">
        <v>19.600000000000001</v>
      </c>
      <c r="F2622" s="5">
        <v>3.7</v>
      </c>
      <c r="G2622" s="4">
        <v>28.2</v>
      </c>
      <c r="H2622" s="4">
        <v>10.8</v>
      </c>
      <c r="I2622" s="4">
        <v>0.8</v>
      </c>
      <c r="J2622" s="4">
        <v>2.9</v>
      </c>
      <c r="K2622" s="4">
        <v>0</v>
      </c>
      <c r="L2622" s="4">
        <v>0</v>
      </c>
      <c r="M2622" s="7">
        <v>0</v>
      </c>
      <c r="N2622" s="5">
        <v>9.9</v>
      </c>
      <c r="O2622" s="5">
        <v>2.5</v>
      </c>
      <c r="P2622" s="5">
        <v>-999</v>
      </c>
      <c r="Q2622" s="5">
        <v>-999</v>
      </c>
      <c r="R2622">
        <v>0.246</v>
      </c>
      <c r="S2622" s="34">
        <f>ROUND((0.6105*(EXP((17.273*E2622)/(E2622+237.3))))*(100-H2622)/100,3)</f>
        <v>2.0339999999999998</v>
      </c>
      <c r="T2622" s="6">
        <f>IF(V2622&lt;V2623,L2622,0)</f>
        <v>0</v>
      </c>
      <c r="U2622" s="6">
        <f>IF(T2622&gt;0,M2622,-999)</f>
        <v>-999</v>
      </c>
      <c r="V2622">
        <v>199810</v>
      </c>
      <c r="W2622">
        <v>1998</v>
      </c>
    </row>
    <row r="2623" spans="1:23" x14ac:dyDescent="0.25">
      <c r="A2623" s="14">
        <v>36090</v>
      </c>
      <c r="B2623" s="3">
        <v>295</v>
      </c>
      <c r="C2623" s="4">
        <v>10.55</v>
      </c>
      <c r="D2623" s="5">
        <v>8.4</v>
      </c>
      <c r="E2623" s="5">
        <v>17.7</v>
      </c>
      <c r="F2623" s="5">
        <v>2.5</v>
      </c>
      <c r="G2623" s="4">
        <v>41.9</v>
      </c>
      <c r="H2623" s="4">
        <v>24.1</v>
      </c>
      <c r="I2623" s="4">
        <v>0.6</v>
      </c>
      <c r="J2623" s="4">
        <v>1.7</v>
      </c>
      <c r="K2623" s="4">
        <v>0</v>
      </c>
      <c r="L2623" s="4">
        <v>0</v>
      </c>
      <c r="M2623" s="7">
        <v>0</v>
      </c>
      <c r="N2623" s="5">
        <v>8.4</v>
      </c>
      <c r="O2623" s="5">
        <v>2.4</v>
      </c>
      <c r="P2623" s="5">
        <v>-999</v>
      </c>
      <c r="Q2623" s="5">
        <v>-999</v>
      </c>
      <c r="R2623">
        <v>0.48799999999999999</v>
      </c>
      <c r="S2623" s="34">
        <f>ROUND((0.6105*(EXP((17.273*E2623)/(E2623+237.3))))*(100-H2623)/100,3)</f>
        <v>1.5369999999999999</v>
      </c>
      <c r="T2623" s="6">
        <f>IF(V2623&lt;V2624,L2623,0)</f>
        <v>0</v>
      </c>
      <c r="U2623" s="6">
        <f>IF(T2623&gt;0,M2623,-999)</f>
        <v>-999</v>
      </c>
      <c r="V2623">
        <v>199810</v>
      </c>
      <c r="W2623">
        <v>1998</v>
      </c>
    </row>
    <row r="2624" spans="1:23" x14ac:dyDescent="0.25">
      <c r="A2624" s="14">
        <v>36091</v>
      </c>
      <c r="B2624" s="3">
        <v>296</v>
      </c>
      <c r="C2624" s="4">
        <v>10.14</v>
      </c>
      <c r="D2624" s="5">
        <v>6.5</v>
      </c>
      <c r="E2624" s="5">
        <v>16.2</v>
      </c>
      <c r="F2624" s="5">
        <v>0.9</v>
      </c>
      <c r="G2624" s="4">
        <v>47.5</v>
      </c>
      <c r="H2624" s="4">
        <v>22.7</v>
      </c>
      <c r="I2624" s="4">
        <v>0.7</v>
      </c>
      <c r="J2624" s="4">
        <v>2.1</v>
      </c>
      <c r="K2624" s="4">
        <v>0</v>
      </c>
      <c r="L2624" s="4">
        <v>0</v>
      </c>
      <c r="M2624" s="7">
        <v>0</v>
      </c>
      <c r="N2624" s="5">
        <v>6.5</v>
      </c>
      <c r="O2624" s="5">
        <v>1.4</v>
      </c>
      <c r="P2624" s="5">
        <v>-999</v>
      </c>
      <c r="Q2624" s="5">
        <v>-999</v>
      </c>
      <c r="R2624">
        <v>0.41799999999999998</v>
      </c>
      <c r="S2624" s="34">
        <f>ROUND((0.6105*(EXP((17.273*E2624)/(E2624+237.3))))*(100-H2624)/100,3)</f>
        <v>1.423</v>
      </c>
      <c r="T2624" s="6">
        <f>IF(V2624&lt;V2625,L2624,0)</f>
        <v>0</v>
      </c>
      <c r="U2624" s="6">
        <f>IF(T2624&gt;0,M2624,-999)</f>
        <v>-999</v>
      </c>
      <c r="V2624">
        <v>199810</v>
      </c>
      <c r="W2624">
        <v>1998</v>
      </c>
    </row>
    <row r="2625" spans="1:23" x14ac:dyDescent="0.25">
      <c r="A2625" s="14">
        <v>36092</v>
      </c>
      <c r="B2625" s="3">
        <v>297</v>
      </c>
      <c r="C2625" s="4">
        <v>9.17</v>
      </c>
      <c r="D2625" s="5">
        <v>6.7</v>
      </c>
      <c r="E2625" s="5">
        <v>13.7</v>
      </c>
      <c r="F2625" s="5">
        <v>2.4</v>
      </c>
      <c r="G2625" s="4">
        <v>54.3</v>
      </c>
      <c r="H2625" s="4">
        <v>32.200000000000003</v>
      </c>
      <c r="I2625" s="4">
        <v>1.5</v>
      </c>
      <c r="J2625" s="4">
        <v>3.4</v>
      </c>
      <c r="K2625" s="4">
        <v>0</v>
      </c>
      <c r="L2625" s="4">
        <v>0</v>
      </c>
      <c r="M2625" s="7">
        <v>0</v>
      </c>
      <c r="N2625" s="5">
        <v>6.7</v>
      </c>
      <c r="O2625" s="5">
        <v>2.2999999999999998</v>
      </c>
      <c r="P2625" s="5">
        <v>-999</v>
      </c>
      <c r="Q2625" s="5">
        <v>-999</v>
      </c>
      <c r="R2625">
        <v>0.50600000000000001</v>
      </c>
      <c r="S2625" s="34">
        <f>ROUND((0.6105*(EXP((17.273*E2625)/(E2625+237.3))))*(100-H2625)/100,3)</f>
        <v>1.0629999999999999</v>
      </c>
      <c r="T2625" s="6">
        <f>IF(V2625&lt;V2626,L2625,0)</f>
        <v>0</v>
      </c>
      <c r="U2625" s="6">
        <f>IF(T2625&gt;0,M2625,-999)</f>
        <v>-999</v>
      </c>
      <c r="V2625">
        <v>199810</v>
      </c>
      <c r="W2625">
        <v>1998</v>
      </c>
    </row>
    <row r="2626" spans="1:23" x14ac:dyDescent="0.25">
      <c r="A2626" s="14">
        <v>36093</v>
      </c>
      <c r="B2626" s="3">
        <v>298</v>
      </c>
      <c r="C2626" s="4">
        <v>7.39</v>
      </c>
      <c r="D2626" s="5">
        <v>4.4000000000000004</v>
      </c>
      <c r="E2626" s="5">
        <v>10.9</v>
      </c>
      <c r="F2626" s="5">
        <v>0.9</v>
      </c>
      <c r="G2626" s="4">
        <v>81.3</v>
      </c>
      <c r="H2626" s="4">
        <v>53.8</v>
      </c>
      <c r="I2626" s="4">
        <v>0.8</v>
      </c>
      <c r="J2626" s="4">
        <v>2.7</v>
      </c>
      <c r="K2626" s="4">
        <v>0</v>
      </c>
      <c r="L2626" s="4">
        <v>0</v>
      </c>
      <c r="M2626" s="7">
        <v>0</v>
      </c>
      <c r="N2626" s="5">
        <v>4.4000000000000004</v>
      </c>
      <c r="O2626" s="5">
        <v>2.5</v>
      </c>
      <c r="P2626" s="5">
        <v>-999</v>
      </c>
      <c r="Q2626" s="5">
        <v>-999</v>
      </c>
      <c r="R2626">
        <v>0.7</v>
      </c>
      <c r="S2626" s="34">
        <f>ROUND((0.6105*(EXP((17.273*E2626)/(E2626+237.3))))*(100-H2626)/100,3)</f>
        <v>0.60199999999999998</v>
      </c>
      <c r="T2626" s="6">
        <f>IF(V2626&lt;V2627,L2626,0)</f>
        <v>0</v>
      </c>
      <c r="U2626" s="6">
        <f>IF(T2626&gt;0,M2626,-999)</f>
        <v>-999</v>
      </c>
      <c r="V2626">
        <v>199810</v>
      </c>
      <c r="W2626">
        <v>1998</v>
      </c>
    </row>
    <row r="2627" spans="1:23" x14ac:dyDescent="0.25">
      <c r="A2627" s="14">
        <v>36094</v>
      </c>
      <c r="B2627" s="3">
        <v>299</v>
      </c>
      <c r="C2627" s="4">
        <v>5.84</v>
      </c>
      <c r="D2627" s="5">
        <v>5.7</v>
      </c>
      <c r="E2627" s="5">
        <v>13.6</v>
      </c>
      <c r="F2627" s="5">
        <v>1.8</v>
      </c>
      <c r="G2627" s="4">
        <v>89.4</v>
      </c>
      <c r="H2627" s="4">
        <v>59.7</v>
      </c>
      <c r="I2627" s="4">
        <v>0.7</v>
      </c>
      <c r="J2627" s="4">
        <v>2.5</v>
      </c>
      <c r="K2627" s="4">
        <v>0</v>
      </c>
      <c r="L2627" s="4">
        <v>0</v>
      </c>
      <c r="M2627" s="7">
        <v>0</v>
      </c>
      <c r="N2627" s="5">
        <v>5.7</v>
      </c>
      <c r="O2627" s="5">
        <v>4</v>
      </c>
      <c r="P2627" s="5">
        <v>-999</v>
      </c>
      <c r="Q2627" s="5">
        <v>-999</v>
      </c>
      <c r="R2627">
        <v>0.92800000000000005</v>
      </c>
      <c r="S2627" s="34">
        <f>ROUND((0.6105*(EXP((17.273*E2627)/(E2627+237.3))))*(100-H2627)/100,3)</f>
        <v>0.627</v>
      </c>
      <c r="T2627" s="6">
        <f>IF(V2627&lt;V2628,L2627,0)</f>
        <v>0</v>
      </c>
      <c r="U2627" s="6">
        <f>IF(T2627&gt;0,M2627,-999)</f>
        <v>-999</v>
      </c>
      <c r="V2627">
        <v>199810</v>
      </c>
      <c r="W2627">
        <v>1998</v>
      </c>
    </row>
    <row r="2628" spans="1:23" x14ac:dyDescent="0.25">
      <c r="A2628" s="14">
        <v>36095</v>
      </c>
      <c r="B2628" s="3">
        <v>300</v>
      </c>
      <c r="C2628" s="4">
        <v>4.7</v>
      </c>
      <c r="D2628" s="5">
        <v>5</v>
      </c>
      <c r="E2628" s="5">
        <v>11.2</v>
      </c>
      <c r="F2628" s="5">
        <v>-0.5</v>
      </c>
      <c r="G2628" s="4">
        <v>91.3</v>
      </c>
      <c r="H2628" s="4">
        <v>65.3</v>
      </c>
      <c r="I2628" s="4">
        <v>1</v>
      </c>
      <c r="J2628" s="4">
        <v>3.3</v>
      </c>
      <c r="K2628" s="4">
        <v>11.9</v>
      </c>
      <c r="L2628" s="4">
        <v>0</v>
      </c>
      <c r="M2628" s="7">
        <v>0</v>
      </c>
      <c r="N2628" s="5">
        <v>5</v>
      </c>
      <c r="O2628" s="5">
        <v>4.0999999999999996</v>
      </c>
      <c r="P2628" s="5">
        <v>-999</v>
      </c>
      <c r="Q2628" s="5">
        <v>-999</v>
      </c>
      <c r="R2628">
        <v>0.871</v>
      </c>
      <c r="S2628" s="34">
        <f>ROUND((0.6105*(EXP((17.273*E2628)/(E2628+237.3))))*(100-H2628)/100,3)</f>
        <v>0.46100000000000002</v>
      </c>
      <c r="T2628" s="6">
        <f>IF(V2628&lt;V2629,L2628,0)</f>
        <v>0</v>
      </c>
      <c r="U2628" s="6">
        <f>IF(T2628&gt;0,M2628,-999)</f>
        <v>-999</v>
      </c>
      <c r="V2628">
        <v>199810</v>
      </c>
      <c r="W2628">
        <v>1998</v>
      </c>
    </row>
    <row r="2629" spans="1:23" x14ac:dyDescent="0.25">
      <c r="A2629" s="14">
        <v>36096</v>
      </c>
      <c r="B2629" s="3">
        <v>301</v>
      </c>
      <c r="C2629" s="4">
        <v>1.55</v>
      </c>
      <c r="D2629" s="5">
        <v>-2.8</v>
      </c>
      <c r="E2629" s="5">
        <v>2.1</v>
      </c>
      <c r="F2629" s="5">
        <v>-6.5</v>
      </c>
      <c r="G2629" s="4">
        <v>95.6</v>
      </c>
      <c r="H2629" s="4">
        <v>82.4</v>
      </c>
      <c r="I2629" s="4">
        <v>1</v>
      </c>
      <c r="J2629" s="4">
        <v>3.4</v>
      </c>
      <c r="K2629" s="4">
        <v>5.4</v>
      </c>
      <c r="L2629" s="4">
        <v>0</v>
      </c>
      <c r="M2629" s="7">
        <v>0</v>
      </c>
      <c r="N2629" s="5">
        <v>-2.8</v>
      </c>
      <c r="O2629" s="5">
        <v>1.8</v>
      </c>
      <c r="P2629" s="5">
        <v>-999</v>
      </c>
      <c r="Q2629" s="5">
        <v>-999</v>
      </c>
      <c r="R2629">
        <v>0.58699999999999997</v>
      </c>
      <c r="S2629" s="34">
        <f>ROUND((0.6105*(EXP((17.273*E2629)/(E2629+237.3))))*(100-H2629)/100,3)</f>
        <v>0.125</v>
      </c>
      <c r="T2629" s="6">
        <f>IF(V2629&lt;V2630,L2629,0)</f>
        <v>0</v>
      </c>
      <c r="U2629" s="6">
        <f>IF(T2629&gt;0,M2629,-999)</f>
        <v>-999</v>
      </c>
      <c r="V2629">
        <v>199810</v>
      </c>
      <c r="W2629">
        <v>1998</v>
      </c>
    </row>
    <row r="2630" spans="1:23" x14ac:dyDescent="0.25">
      <c r="A2630" s="14">
        <v>36097</v>
      </c>
      <c r="B2630" s="3">
        <v>302</v>
      </c>
      <c r="C2630" s="4">
        <v>8.3699999999999992</v>
      </c>
      <c r="D2630" s="5">
        <v>-3.3</v>
      </c>
      <c r="E2630" s="5">
        <v>4.2</v>
      </c>
      <c r="F2630" s="5">
        <v>-8.1</v>
      </c>
      <c r="G2630" s="4">
        <v>86.6</v>
      </c>
      <c r="H2630" s="4">
        <v>52.7</v>
      </c>
      <c r="I2630" s="4">
        <v>0.6</v>
      </c>
      <c r="J2630" s="4">
        <v>2</v>
      </c>
      <c r="K2630" s="4">
        <v>0</v>
      </c>
      <c r="L2630" s="4">
        <v>0</v>
      </c>
      <c r="M2630" s="7">
        <v>0</v>
      </c>
      <c r="N2630" s="5">
        <v>-3.3</v>
      </c>
      <c r="O2630" s="5">
        <v>0.3</v>
      </c>
      <c r="P2630" s="5">
        <v>-999</v>
      </c>
      <c r="Q2630" s="5">
        <v>-999</v>
      </c>
      <c r="R2630">
        <v>0.435</v>
      </c>
      <c r="S2630" s="34">
        <f>ROUND((0.6105*(EXP((17.273*E2630)/(E2630+237.3))))*(100-H2630)/100,3)</f>
        <v>0.39</v>
      </c>
      <c r="T2630" s="6">
        <f>IF(V2630&lt;V2631,L2630,0)</f>
        <v>0</v>
      </c>
      <c r="U2630" s="6">
        <f>IF(T2630&gt;0,M2630,-999)</f>
        <v>-999</v>
      </c>
      <c r="V2630">
        <v>199810</v>
      </c>
      <c r="W2630">
        <v>1998</v>
      </c>
    </row>
    <row r="2631" spans="1:23" x14ac:dyDescent="0.25">
      <c r="A2631" s="14">
        <v>36098</v>
      </c>
      <c r="B2631" s="3">
        <v>303</v>
      </c>
      <c r="C2631" s="4">
        <v>6.99</v>
      </c>
      <c r="D2631" s="5">
        <v>-0.7</v>
      </c>
      <c r="E2631" s="5">
        <v>6</v>
      </c>
      <c r="F2631" s="5">
        <v>-4.9000000000000004</v>
      </c>
      <c r="G2631" s="4">
        <v>73.400000000000006</v>
      </c>
      <c r="H2631" s="4">
        <v>42.6</v>
      </c>
      <c r="I2631" s="4">
        <v>0.9</v>
      </c>
      <c r="J2631" s="4">
        <v>3.3</v>
      </c>
      <c r="K2631" s="4">
        <v>0</v>
      </c>
      <c r="L2631" s="4">
        <v>0</v>
      </c>
      <c r="M2631" s="7">
        <v>0</v>
      </c>
      <c r="N2631" s="5">
        <v>-0.7</v>
      </c>
      <c r="O2631" s="5">
        <v>0.2</v>
      </c>
      <c r="P2631" s="5">
        <v>-999</v>
      </c>
      <c r="Q2631" s="5">
        <v>-999</v>
      </c>
      <c r="R2631">
        <v>0.39700000000000002</v>
      </c>
      <c r="S2631" s="34">
        <f>ROUND((0.6105*(EXP((17.273*E2631)/(E2631+237.3))))*(100-H2631)/100,3)</f>
        <v>0.53700000000000003</v>
      </c>
      <c r="T2631" s="6">
        <f>IF(V2631&lt;V2632,L2631,0)</f>
        <v>0</v>
      </c>
      <c r="U2631" s="6">
        <f>IF(T2631&gt;0,M2631,-999)</f>
        <v>-999</v>
      </c>
      <c r="V2631">
        <v>199810</v>
      </c>
      <c r="W2631">
        <v>1998</v>
      </c>
    </row>
    <row r="2632" spans="1:23" x14ac:dyDescent="0.25">
      <c r="A2632" s="14">
        <v>36099</v>
      </c>
      <c r="B2632" s="3">
        <v>304</v>
      </c>
      <c r="C2632" s="4">
        <v>3.61</v>
      </c>
      <c r="D2632" s="5">
        <v>-1.3</v>
      </c>
      <c r="E2632" s="5">
        <v>1.6</v>
      </c>
      <c r="F2632" s="5">
        <v>-2.7</v>
      </c>
      <c r="G2632" s="4">
        <v>81.099999999999994</v>
      </c>
      <c r="H2632" s="4">
        <v>48.4</v>
      </c>
      <c r="I2632" s="4">
        <v>1.3</v>
      </c>
      <c r="J2632" s="4">
        <v>3.5</v>
      </c>
      <c r="K2632" s="4">
        <v>0.9</v>
      </c>
      <c r="L2632" s="4">
        <v>8</v>
      </c>
      <c r="M2632" s="7">
        <v>0</v>
      </c>
      <c r="N2632" s="5">
        <v>-1.3</v>
      </c>
      <c r="O2632" s="5">
        <v>0.2</v>
      </c>
      <c r="P2632" s="5">
        <v>-999</v>
      </c>
      <c r="Q2632" s="5">
        <v>-999</v>
      </c>
      <c r="R2632">
        <v>0.33200000000000002</v>
      </c>
      <c r="S2632" s="34">
        <f>ROUND((0.6105*(EXP((17.273*E2632)/(E2632+237.3))))*(100-H2632)/100,3)</f>
        <v>0.35399999999999998</v>
      </c>
      <c r="T2632" s="6">
        <f>IF(V2632&lt;V2633,L2632,0)</f>
        <v>8</v>
      </c>
      <c r="U2632" s="6">
        <f>IF(T2632&gt;0,M2632,-999)</f>
        <v>0</v>
      </c>
      <c r="V2632">
        <v>199810</v>
      </c>
      <c r="W2632">
        <v>1998</v>
      </c>
    </row>
    <row r="2633" spans="1:23" x14ac:dyDescent="0.25">
      <c r="A2633" s="14">
        <v>36100</v>
      </c>
      <c r="B2633" s="3">
        <v>305</v>
      </c>
      <c r="C2633" s="4">
        <v>7.64</v>
      </c>
      <c r="D2633" s="5">
        <v>-0.5</v>
      </c>
      <c r="E2633" s="5">
        <v>8.1</v>
      </c>
      <c r="F2633" s="5">
        <v>-4.3</v>
      </c>
      <c r="G2633" s="4">
        <v>92.5</v>
      </c>
      <c r="H2633" s="4">
        <v>59.4</v>
      </c>
      <c r="I2633" s="4">
        <v>0.4</v>
      </c>
      <c r="J2633" s="4">
        <v>2</v>
      </c>
      <c r="K2633" s="4">
        <v>0.9</v>
      </c>
      <c r="L2633" s="4">
        <v>0</v>
      </c>
      <c r="M2633" s="7">
        <v>0</v>
      </c>
      <c r="N2633" s="5">
        <v>-0.5</v>
      </c>
      <c r="O2633" s="5">
        <v>0.3</v>
      </c>
      <c r="P2633" s="5">
        <v>-999</v>
      </c>
      <c r="Q2633" s="5">
        <v>-999</v>
      </c>
      <c r="R2633">
        <v>0.64</v>
      </c>
      <c r="S2633" s="34">
        <f>ROUND((0.6105*(EXP((17.273*E2633)/(E2633+237.3))))*(100-H2633)/100,3)</f>
        <v>0.438</v>
      </c>
      <c r="T2633" s="6">
        <f>IF(V2633&lt;V2634,L2633,0)</f>
        <v>0</v>
      </c>
      <c r="U2633" s="6">
        <f>IF(T2633&gt;0,M2633,-999)</f>
        <v>-999</v>
      </c>
      <c r="V2633">
        <v>199811</v>
      </c>
      <c r="W2633">
        <v>1998</v>
      </c>
    </row>
    <row r="2634" spans="1:23" x14ac:dyDescent="0.25">
      <c r="A2634" s="14">
        <v>36101</v>
      </c>
      <c r="B2634" s="3">
        <v>306</v>
      </c>
      <c r="C2634" s="4">
        <v>7.92</v>
      </c>
      <c r="D2634" s="5">
        <v>-2</v>
      </c>
      <c r="E2634" s="5">
        <v>5.9</v>
      </c>
      <c r="F2634" s="5">
        <v>-6.4</v>
      </c>
      <c r="G2634" s="4">
        <v>91.1</v>
      </c>
      <c r="H2634" s="4">
        <v>61.6</v>
      </c>
      <c r="I2634" s="4">
        <v>0.6</v>
      </c>
      <c r="J2634" s="4">
        <v>1.9</v>
      </c>
      <c r="K2634" s="4">
        <v>0</v>
      </c>
      <c r="L2634" s="4">
        <v>0</v>
      </c>
      <c r="M2634" s="7">
        <v>0</v>
      </c>
      <c r="N2634" s="5">
        <v>-2</v>
      </c>
      <c r="O2634" s="5">
        <v>0.1</v>
      </c>
      <c r="P2634" s="5">
        <v>-999</v>
      </c>
      <c r="Q2634" s="5">
        <v>-999</v>
      </c>
      <c r="R2634">
        <v>0.56999999999999995</v>
      </c>
      <c r="S2634" s="34">
        <f>ROUND((0.6105*(EXP((17.273*E2634)/(E2634+237.3))))*(100-H2634)/100,3)</f>
        <v>0.35599999999999998</v>
      </c>
      <c r="T2634" s="6">
        <f>IF(V2634&lt;V2635,L2634,0)</f>
        <v>0</v>
      </c>
      <c r="U2634" s="6">
        <f>IF(T2634&gt;0,M2634,-999)</f>
        <v>-999</v>
      </c>
      <c r="V2634">
        <v>199811</v>
      </c>
      <c r="W2634">
        <v>1998</v>
      </c>
    </row>
    <row r="2635" spans="1:23" x14ac:dyDescent="0.25">
      <c r="A2635" s="14">
        <v>36102</v>
      </c>
      <c r="B2635" s="3">
        <v>307</v>
      </c>
      <c r="C2635" s="4">
        <v>2.72</v>
      </c>
      <c r="D2635" s="5">
        <v>-1.4</v>
      </c>
      <c r="E2635" s="5">
        <v>0.2</v>
      </c>
      <c r="F2635" s="5">
        <v>-2.2999999999999998</v>
      </c>
      <c r="G2635" s="4">
        <v>87.4</v>
      </c>
      <c r="H2635" s="4">
        <v>75</v>
      </c>
      <c r="I2635" s="4">
        <v>0.9</v>
      </c>
      <c r="J2635" s="4">
        <v>2.9</v>
      </c>
      <c r="K2635" s="4">
        <v>0.2</v>
      </c>
      <c r="L2635" s="4">
        <v>0</v>
      </c>
      <c r="M2635" s="7">
        <v>0</v>
      </c>
      <c r="N2635" s="5">
        <v>-1.4</v>
      </c>
      <c r="O2635" s="5">
        <v>0</v>
      </c>
      <c r="P2635" s="5">
        <v>-999</v>
      </c>
      <c r="Q2635" s="5">
        <v>-999</v>
      </c>
      <c r="R2635">
        <v>0.46400000000000002</v>
      </c>
      <c r="S2635" s="34">
        <f>ROUND((0.6105*(EXP((17.273*E2635)/(E2635+237.3))))*(100-H2635)/100,3)</f>
        <v>0.155</v>
      </c>
      <c r="T2635" s="6">
        <f>IF(V2635&lt;V2636,L2635,0)</f>
        <v>0</v>
      </c>
      <c r="U2635" s="6">
        <f>IF(T2635&gt;0,M2635,-999)</f>
        <v>-999</v>
      </c>
      <c r="V2635">
        <v>199811</v>
      </c>
      <c r="W2635">
        <v>1998</v>
      </c>
    </row>
    <row r="2636" spans="1:23" x14ac:dyDescent="0.25">
      <c r="A2636" s="14">
        <v>36103</v>
      </c>
      <c r="B2636" s="3">
        <v>308</v>
      </c>
      <c r="C2636" s="4">
        <v>1.38</v>
      </c>
      <c r="D2636" s="5">
        <v>-1.5</v>
      </c>
      <c r="E2636" s="5">
        <v>-0.1</v>
      </c>
      <c r="F2636" s="5">
        <v>-2.9</v>
      </c>
      <c r="G2636" s="4">
        <v>95.9</v>
      </c>
      <c r="H2636" s="4">
        <v>90.3</v>
      </c>
      <c r="I2636" s="4">
        <v>0.3</v>
      </c>
      <c r="J2636" s="4">
        <v>2.4</v>
      </c>
      <c r="K2636" s="4">
        <v>2.4</v>
      </c>
      <c r="L2636" s="4">
        <v>27</v>
      </c>
      <c r="M2636" s="7">
        <v>0.1</v>
      </c>
      <c r="N2636" s="5">
        <v>-1.5</v>
      </c>
      <c r="O2636" s="5">
        <v>0.1</v>
      </c>
      <c r="P2636" s="5">
        <v>-999</v>
      </c>
      <c r="Q2636" s="5">
        <v>-999</v>
      </c>
      <c r="R2636">
        <v>0.54500000000000004</v>
      </c>
      <c r="S2636" s="34">
        <f>ROUND((0.6105*(EXP((17.273*E2636)/(E2636+237.3))))*(100-H2636)/100,3)</f>
        <v>5.8999999999999997E-2</v>
      </c>
      <c r="T2636" s="6">
        <f>IF(V2636&lt;V2637,L2636,0)</f>
        <v>0</v>
      </c>
      <c r="U2636" s="6">
        <f>IF(T2636&gt;0,M2636,-999)</f>
        <v>-999</v>
      </c>
      <c r="V2636">
        <v>199811</v>
      </c>
      <c r="W2636">
        <v>1998</v>
      </c>
    </row>
    <row r="2637" spans="1:23" x14ac:dyDescent="0.25">
      <c r="A2637" s="14">
        <v>36104</v>
      </c>
      <c r="B2637" s="3">
        <v>309</v>
      </c>
      <c r="C2637" s="4">
        <v>2.19</v>
      </c>
      <c r="D2637" s="5">
        <v>-0.9</v>
      </c>
      <c r="E2637" s="5">
        <v>1.4</v>
      </c>
      <c r="F2637" s="5">
        <v>-2.4</v>
      </c>
      <c r="G2637" s="4">
        <v>97.4</v>
      </c>
      <c r="H2637" s="4">
        <v>89.2</v>
      </c>
      <c r="I2637" s="4">
        <v>0.2</v>
      </c>
      <c r="J2637" s="4">
        <v>1.5</v>
      </c>
      <c r="K2637" s="4">
        <v>0.9</v>
      </c>
      <c r="L2637" s="4">
        <v>12</v>
      </c>
      <c r="M2637" s="7">
        <v>0.1</v>
      </c>
      <c r="N2637" s="5">
        <v>-0.9</v>
      </c>
      <c r="O2637" s="5">
        <v>0.1</v>
      </c>
      <c r="P2637" s="5">
        <v>-999</v>
      </c>
      <c r="Q2637" s="5">
        <v>-999</v>
      </c>
      <c r="R2637">
        <v>0.60099999999999998</v>
      </c>
      <c r="S2637" s="34">
        <f>ROUND((0.6105*(EXP((17.273*E2637)/(E2637+237.3))))*(100-H2637)/100,3)</f>
        <v>7.2999999999999995E-2</v>
      </c>
      <c r="T2637" s="6">
        <f>IF(V2637&lt;V2638,L2637,0)</f>
        <v>0</v>
      </c>
      <c r="U2637" s="6">
        <f>IF(T2637&gt;0,M2637,-999)</f>
        <v>-999</v>
      </c>
      <c r="V2637">
        <v>199811</v>
      </c>
      <c r="W2637">
        <v>1998</v>
      </c>
    </row>
    <row r="2638" spans="1:23" x14ac:dyDescent="0.25">
      <c r="A2638" s="14">
        <v>36105</v>
      </c>
      <c r="B2638" s="3">
        <v>310</v>
      </c>
      <c r="C2638" s="4">
        <v>1.59</v>
      </c>
      <c r="D2638" s="5">
        <v>-1.9</v>
      </c>
      <c r="E2638" s="5">
        <v>-0.8</v>
      </c>
      <c r="F2638" s="5">
        <v>-2.7</v>
      </c>
      <c r="G2638" s="4">
        <v>97.9</v>
      </c>
      <c r="H2638" s="4">
        <v>95.6</v>
      </c>
      <c r="I2638" s="4">
        <v>1.4</v>
      </c>
      <c r="J2638" s="4">
        <v>3.7</v>
      </c>
      <c r="K2638" s="4">
        <v>3.1</v>
      </c>
      <c r="L2638" s="4">
        <v>35</v>
      </c>
      <c r="M2638" s="7">
        <v>0.3</v>
      </c>
      <c r="N2638" s="5">
        <v>-1.9</v>
      </c>
      <c r="O2638" s="5">
        <v>0.3</v>
      </c>
      <c r="P2638" s="5">
        <v>-999</v>
      </c>
      <c r="Q2638" s="5">
        <v>-999</v>
      </c>
      <c r="R2638">
        <v>0.55100000000000005</v>
      </c>
      <c r="S2638" s="34">
        <f>ROUND((0.6105*(EXP((17.273*E2638)/(E2638+237.3))))*(100-H2638)/100,3)</f>
        <v>2.5000000000000001E-2</v>
      </c>
      <c r="T2638" s="6">
        <f>IF(V2638&lt;V2639,L2638,0)</f>
        <v>0</v>
      </c>
      <c r="U2638" s="6">
        <f>IF(T2638&gt;0,M2638,-999)</f>
        <v>-999</v>
      </c>
      <c r="V2638">
        <v>199811</v>
      </c>
      <c r="W2638">
        <v>1998</v>
      </c>
    </row>
    <row r="2639" spans="1:23" x14ac:dyDescent="0.25">
      <c r="A2639" s="14">
        <v>36106</v>
      </c>
      <c r="B2639" s="3">
        <v>311</v>
      </c>
      <c r="C2639" s="4">
        <v>5.76</v>
      </c>
      <c r="D2639" s="5">
        <v>-2.5</v>
      </c>
      <c r="E2639" s="5">
        <v>2</v>
      </c>
      <c r="F2639" s="5">
        <v>-5</v>
      </c>
      <c r="G2639" s="4">
        <v>93</v>
      </c>
      <c r="H2639" s="4">
        <v>75.400000000000006</v>
      </c>
      <c r="I2639" s="4">
        <v>0.7</v>
      </c>
      <c r="J2639" s="4">
        <v>2.2000000000000002</v>
      </c>
      <c r="K2639" s="4">
        <v>0</v>
      </c>
      <c r="L2639" s="4">
        <v>22</v>
      </c>
      <c r="M2639" s="7">
        <v>0.4</v>
      </c>
      <c r="N2639" s="5">
        <v>-2.5</v>
      </c>
      <c r="O2639" s="5">
        <v>0.4</v>
      </c>
      <c r="P2639" s="5">
        <v>-999</v>
      </c>
      <c r="Q2639" s="5">
        <v>-999</v>
      </c>
      <c r="R2639">
        <v>0.53100000000000003</v>
      </c>
      <c r="S2639" s="34">
        <f>ROUND((0.6105*(EXP((17.273*E2639)/(E2639+237.3))))*(100-H2639)/100,3)</f>
        <v>0.17399999999999999</v>
      </c>
      <c r="T2639" s="6">
        <f>IF(V2639&lt;V2640,L2639,0)</f>
        <v>0</v>
      </c>
      <c r="U2639" s="6">
        <f>IF(T2639&gt;0,M2639,-999)</f>
        <v>-999</v>
      </c>
      <c r="V2639">
        <v>199811</v>
      </c>
      <c r="W2639">
        <v>1998</v>
      </c>
    </row>
    <row r="2640" spans="1:23" x14ac:dyDescent="0.25">
      <c r="A2640" s="14">
        <v>36107</v>
      </c>
      <c r="B2640" s="3">
        <v>312</v>
      </c>
      <c r="C2640" s="4">
        <v>1.32</v>
      </c>
      <c r="D2640" s="5">
        <v>-4.3</v>
      </c>
      <c r="E2640" s="5">
        <v>-2.2000000000000002</v>
      </c>
      <c r="F2640" s="5">
        <v>-5.8</v>
      </c>
      <c r="G2640" s="4">
        <v>96.3</v>
      </c>
      <c r="H2640" s="4">
        <v>89.2</v>
      </c>
      <c r="I2640" s="4">
        <v>0.3</v>
      </c>
      <c r="J2640" s="4">
        <v>1.8</v>
      </c>
      <c r="K2640" s="4">
        <v>3.6</v>
      </c>
      <c r="L2640" s="4">
        <v>32</v>
      </c>
      <c r="M2640" s="7">
        <v>0.2</v>
      </c>
      <c r="N2640" s="5">
        <v>-4.3</v>
      </c>
      <c r="O2640" s="5">
        <v>0.2</v>
      </c>
      <c r="P2640" s="5">
        <v>-999</v>
      </c>
      <c r="Q2640" s="5">
        <v>-999</v>
      </c>
      <c r="R2640">
        <v>0.46200000000000002</v>
      </c>
      <c r="S2640" s="34">
        <f>ROUND((0.6105*(EXP((17.273*E2640)/(E2640+237.3))))*(100-H2640)/100,3)</f>
        <v>5.6000000000000001E-2</v>
      </c>
      <c r="T2640" s="6">
        <f>IF(V2640&lt;V2641,L2640,0)</f>
        <v>0</v>
      </c>
      <c r="U2640" s="6">
        <f>IF(T2640&gt;0,M2640,-999)</f>
        <v>-999</v>
      </c>
      <c r="V2640">
        <v>199811</v>
      </c>
      <c r="W2640">
        <v>1998</v>
      </c>
    </row>
    <row r="2641" spans="1:23" x14ac:dyDescent="0.25">
      <c r="A2641" s="14">
        <v>36108</v>
      </c>
      <c r="B2641" s="3">
        <v>313</v>
      </c>
      <c r="C2641" s="4">
        <v>3.69</v>
      </c>
      <c r="D2641" s="5">
        <v>-6.1</v>
      </c>
      <c r="E2641" s="5">
        <v>0.2</v>
      </c>
      <c r="F2641" s="5">
        <v>-9.1999999999999993</v>
      </c>
      <c r="G2641" s="4">
        <v>93.4</v>
      </c>
      <c r="H2641" s="4">
        <v>70.599999999999994</v>
      </c>
      <c r="I2641" s="4">
        <v>0.3</v>
      </c>
      <c r="J2641" s="4">
        <v>1.7</v>
      </c>
      <c r="K2641" s="4">
        <v>0.8</v>
      </c>
      <c r="L2641" s="4">
        <v>32</v>
      </c>
      <c r="M2641" s="7">
        <v>0.1</v>
      </c>
      <c r="N2641" s="5">
        <v>-6.1</v>
      </c>
      <c r="O2641" s="5">
        <v>0.1</v>
      </c>
      <c r="P2641" s="5">
        <v>-999</v>
      </c>
      <c r="Q2641" s="5">
        <v>-999</v>
      </c>
      <c r="R2641">
        <v>0.436</v>
      </c>
      <c r="S2641" s="34">
        <f>ROUND((0.6105*(EXP((17.273*E2641)/(E2641+237.3))))*(100-H2641)/100,3)</f>
        <v>0.182</v>
      </c>
      <c r="T2641" s="6">
        <f>IF(V2641&lt;V2642,L2641,0)</f>
        <v>0</v>
      </c>
      <c r="U2641" s="6">
        <f>IF(T2641&gt;0,M2641,-999)</f>
        <v>-999</v>
      </c>
      <c r="V2641">
        <v>199811</v>
      </c>
      <c r="W2641">
        <v>1998</v>
      </c>
    </row>
    <row r="2642" spans="1:23" x14ac:dyDescent="0.25">
      <c r="A2642" s="14">
        <v>36109</v>
      </c>
      <c r="B2642" s="3">
        <v>314</v>
      </c>
      <c r="C2642" s="4">
        <v>3.71</v>
      </c>
      <c r="D2642" s="5">
        <v>-5.6</v>
      </c>
      <c r="E2642" s="5">
        <v>0.3</v>
      </c>
      <c r="F2642" s="5">
        <v>-10</v>
      </c>
      <c r="G2642" s="4">
        <v>92.7</v>
      </c>
      <c r="H2642" s="4">
        <v>64.400000000000006</v>
      </c>
      <c r="I2642" s="4">
        <v>0.4</v>
      </c>
      <c r="J2642" s="4">
        <v>2</v>
      </c>
      <c r="K2642" s="4">
        <v>0</v>
      </c>
      <c r="L2642" s="4">
        <v>34</v>
      </c>
      <c r="M2642" s="7">
        <v>0</v>
      </c>
      <c r="N2642" s="5">
        <v>-5.6</v>
      </c>
      <c r="O2642" s="5">
        <v>0</v>
      </c>
      <c r="P2642" s="5">
        <v>-999</v>
      </c>
      <c r="Q2642" s="5">
        <v>-999</v>
      </c>
      <c r="R2642">
        <v>0.4</v>
      </c>
      <c r="S2642" s="34">
        <f>ROUND((0.6105*(EXP((17.273*E2642)/(E2642+237.3))))*(100-H2642)/100,3)</f>
        <v>0.222</v>
      </c>
      <c r="T2642" s="6">
        <f>IF(V2642&lt;V2643,L2642,0)</f>
        <v>0</v>
      </c>
      <c r="U2642" s="6">
        <f>IF(T2642&gt;0,M2642,-999)</f>
        <v>-999</v>
      </c>
      <c r="V2642">
        <v>199811</v>
      </c>
      <c r="W2642">
        <v>1998</v>
      </c>
    </row>
    <row r="2643" spans="1:23" x14ac:dyDescent="0.25">
      <c r="A2643" s="14">
        <v>36110</v>
      </c>
      <c r="B2643" s="3">
        <v>315</v>
      </c>
      <c r="C2643" s="4">
        <v>2.65</v>
      </c>
      <c r="D2643" s="5">
        <v>-4.3</v>
      </c>
      <c r="E2643" s="5">
        <v>-1.5</v>
      </c>
      <c r="F2643" s="5">
        <v>-5.5</v>
      </c>
      <c r="G2643" s="4">
        <v>92.3</v>
      </c>
      <c r="H2643" s="4">
        <v>73.7</v>
      </c>
      <c r="I2643" s="4">
        <v>0.5</v>
      </c>
      <c r="J2643" s="4">
        <v>2</v>
      </c>
      <c r="K2643" s="4">
        <v>0</v>
      </c>
      <c r="L2643" s="4">
        <v>30</v>
      </c>
      <c r="M2643" s="7">
        <v>0</v>
      </c>
      <c r="N2643" s="5">
        <v>-4.3</v>
      </c>
      <c r="O2643" s="5">
        <v>0</v>
      </c>
      <c r="P2643" s="5">
        <v>-999</v>
      </c>
      <c r="Q2643" s="5">
        <v>-999</v>
      </c>
      <c r="R2643">
        <v>0.40200000000000002</v>
      </c>
      <c r="S2643" s="34">
        <f>ROUND((0.6105*(EXP((17.273*E2643)/(E2643+237.3))))*(100-H2643)/100,3)</f>
        <v>0.14399999999999999</v>
      </c>
      <c r="T2643" s="6">
        <f>IF(V2643&lt;V2644,L2643,0)</f>
        <v>0</v>
      </c>
      <c r="U2643" s="6">
        <f>IF(T2643&gt;0,M2643,-999)</f>
        <v>-999</v>
      </c>
      <c r="V2643">
        <v>199811</v>
      </c>
      <c r="W2643">
        <v>1998</v>
      </c>
    </row>
    <row r="2644" spans="1:23" x14ac:dyDescent="0.25">
      <c r="A2644" s="14">
        <v>36111</v>
      </c>
      <c r="B2644" s="3">
        <v>316</v>
      </c>
      <c r="C2644" s="4">
        <v>0.99</v>
      </c>
      <c r="D2644" s="5">
        <v>-1.7</v>
      </c>
      <c r="E2644" s="5">
        <v>0.6</v>
      </c>
      <c r="F2644" s="5">
        <v>-3.9</v>
      </c>
      <c r="G2644" s="4">
        <v>96.5</v>
      </c>
      <c r="H2644" s="4">
        <v>89.1</v>
      </c>
      <c r="I2644" s="4">
        <v>1</v>
      </c>
      <c r="J2644" s="4">
        <v>3.4</v>
      </c>
      <c r="K2644" s="4">
        <v>4.2</v>
      </c>
      <c r="L2644" s="4">
        <v>74</v>
      </c>
      <c r="M2644" s="7">
        <v>0</v>
      </c>
      <c r="N2644" s="5">
        <v>-1.7</v>
      </c>
      <c r="O2644" s="5">
        <v>0</v>
      </c>
      <c r="P2644" s="5">
        <v>-999</v>
      </c>
      <c r="Q2644" s="5">
        <v>-999</v>
      </c>
      <c r="R2644">
        <v>0.56599999999999995</v>
      </c>
      <c r="S2644" s="34">
        <f>ROUND((0.6105*(EXP((17.273*E2644)/(E2644+237.3))))*(100-H2644)/100,3)</f>
        <v>7.0000000000000007E-2</v>
      </c>
      <c r="T2644" s="6">
        <f>IF(V2644&lt;V2645,L2644,0)</f>
        <v>0</v>
      </c>
      <c r="U2644" s="6">
        <f>IF(T2644&gt;0,M2644,-999)</f>
        <v>-999</v>
      </c>
      <c r="V2644">
        <v>199811</v>
      </c>
      <c r="W2644">
        <v>1998</v>
      </c>
    </row>
    <row r="2645" spans="1:23" x14ac:dyDescent="0.25">
      <c r="A2645" s="14">
        <v>36112</v>
      </c>
      <c r="B2645" s="3">
        <v>317</v>
      </c>
      <c r="C2645" s="4">
        <v>1.56</v>
      </c>
      <c r="D2645" s="5">
        <v>1.1000000000000001</v>
      </c>
      <c r="E2645" s="5">
        <v>2.4</v>
      </c>
      <c r="F2645" s="5">
        <v>0.5</v>
      </c>
      <c r="G2645" s="4">
        <v>98.3</v>
      </c>
      <c r="H2645" s="4">
        <v>92.8</v>
      </c>
      <c r="I2645" s="4">
        <v>1.6</v>
      </c>
      <c r="J2645" s="4">
        <v>4.0999999999999996</v>
      </c>
      <c r="K2645" s="4">
        <v>3.5</v>
      </c>
      <c r="L2645" s="4">
        <v>40</v>
      </c>
      <c r="M2645" s="7">
        <v>0.1</v>
      </c>
      <c r="N2645" s="5">
        <v>1.1000000000000001</v>
      </c>
      <c r="O2645" s="5">
        <v>0.1</v>
      </c>
      <c r="P2645" s="5">
        <v>-999</v>
      </c>
      <c r="Q2645" s="5">
        <v>-999</v>
      </c>
      <c r="R2645">
        <v>0.67300000000000004</v>
      </c>
      <c r="S2645" s="34">
        <f>ROUND((0.6105*(EXP((17.273*E2645)/(E2645+237.3))))*(100-H2645)/100,3)</f>
        <v>5.1999999999999998E-2</v>
      </c>
      <c r="T2645" s="6">
        <f>IF(V2645&lt;V2646,L2645,0)</f>
        <v>0</v>
      </c>
      <c r="U2645" s="6">
        <f>IF(T2645&gt;0,M2645,-999)</f>
        <v>-999</v>
      </c>
      <c r="V2645">
        <v>199811</v>
      </c>
      <c r="W2645">
        <v>1998</v>
      </c>
    </row>
    <row r="2646" spans="1:23" x14ac:dyDescent="0.25">
      <c r="A2646" s="14">
        <v>36113</v>
      </c>
      <c r="B2646" s="3">
        <v>318</v>
      </c>
      <c r="C2646" s="4">
        <v>1.26</v>
      </c>
      <c r="D2646" s="5">
        <v>0.9</v>
      </c>
      <c r="E2646" s="5">
        <v>2.2000000000000002</v>
      </c>
      <c r="F2646" s="5">
        <v>-0.4</v>
      </c>
      <c r="G2646" s="4">
        <v>99.8</v>
      </c>
      <c r="H2646" s="4">
        <v>99.6</v>
      </c>
      <c r="I2646" s="4">
        <v>0.9</v>
      </c>
      <c r="J2646" s="4">
        <v>3.3</v>
      </c>
      <c r="K2646" s="4">
        <v>9.3000000000000007</v>
      </c>
      <c r="L2646" s="4">
        <v>24</v>
      </c>
      <c r="M2646" s="7">
        <v>0.1</v>
      </c>
      <c r="N2646" s="5">
        <v>0.9</v>
      </c>
      <c r="O2646" s="5">
        <v>0.1</v>
      </c>
      <c r="P2646" s="5">
        <v>-999</v>
      </c>
      <c r="Q2646" s="5">
        <v>-999</v>
      </c>
      <c r="R2646">
        <v>0.71099999999999997</v>
      </c>
      <c r="S2646" s="34">
        <f>ROUND((0.6105*(EXP((17.273*E2646)/(E2646+237.3))))*(100-H2646)/100,3)</f>
        <v>3.0000000000000001E-3</v>
      </c>
      <c r="T2646" s="6">
        <f>IF(V2646&lt;V2647,L2646,0)</f>
        <v>0</v>
      </c>
      <c r="U2646" s="6">
        <f>IF(T2646&gt;0,M2646,-999)</f>
        <v>-999</v>
      </c>
      <c r="V2646">
        <v>199811</v>
      </c>
      <c r="W2646">
        <v>1998</v>
      </c>
    </row>
    <row r="2647" spans="1:23" x14ac:dyDescent="0.25">
      <c r="A2647" s="14">
        <v>36114</v>
      </c>
      <c r="B2647" s="3">
        <v>319</v>
      </c>
      <c r="C2647" s="4">
        <v>0.87</v>
      </c>
      <c r="D2647" s="5">
        <v>0.2</v>
      </c>
      <c r="E2647" s="5">
        <v>1.6</v>
      </c>
      <c r="F2647" s="5">
        <v>-1.4</v>
      </c>
      <c r="G2647" s="4">
        <v>99.8</v>
      </c>
      <c r="H2647" s="4">
        <v>99.1</v>
      </c>
      <c r="I2647" s="4">
        <v>1.6</v>
      </c>
      <c r="J2647" s="4">
        <v>4</v>
      </c>
      <c r="K2647" s="4">
        <v>4</v>
      </c>
      <c r="L2647" s="4">
        <v>40</v>
      </c>
      <c r="M2647" s="7">
        <v>0.3</v>
      </c>
      <c r="N2647" s="5">
        <v>0.2</v>
      </c>
      <c r="O2647" s="5">
        <v>0.3</v>
      </c>
      <c r="P2647" s="5">
        <v>-999</v>
      </c>
      <c r="Q2647" s="5">
        <v>-999</v>
      </c>
      <c r="R2647">
        <v>0.68100000000000005</v>
      </c>
      <c r="S2647" s="34">
        <f>ROUND((0.6105*(EXP((17.273*E2647)/(E2647+237.3))))*(100-H2647)/100,3)</f>
        <v>6.0000000000000001E-3</v>
      </c>
      <c r="T2647" s="6">
        <f>IF(V2647&lt;V2648,L2647,0)</f>
        <v>0</v>
      </c>
      <c r="U2647" s="6">
        <f>IF(T2647&gt;0,M2647,-999)</f>
        <v>-999</v>
      </c>
      <c r="V2647">
        <v>199811</v>
      </c>
      <c r="W2647">
        <v>1998</v>
      </c>
    </row>
    <row r="2648" spans="1:23" x14ac:dyDescent="0.25">
      <c r="A2648" s="14">
        <v>36115</v>
      </c>
      <c r="B2648" s="3">
        <v>320</v>
      </c>
      <c r="C2648" s="4">
        <v>4.07</v>
      </c>
      <c r="D2648" s="5">
        <v>-2.2000000000000002</v>
      </c>
      <c r="E2648" s="5">
        <v>3.5</v>
      </c>
      <c r="F2648" s="5">
        <v>-4.5</v>
      </c>
      <c r="G2648" s="4">
        <v>92.7</v>
      </c>
      <c r="H2648" s="4">
        <v>66.099999999999994</v>
      </c>
      <c r="I2648" s="4">
        <v>1.4</v>
      </c>
      <c r="J2648" s="4">
        <v>4.7</v>
      </c>
      <c r="K2648" s="4">
        <v>0</v>
      </c>
      <c r="L2648" s="4">
        <v>47</v>
      </c>
      <c r="M2648" s="7">
        <v>0.4</v>
      </c>
      <c r="N2648" s="5">
        <v>-2.2000000000000002</v>
      </c>
      <c r="O2648" s="5">
        <v>0.4</v>
      </c>
      <c r="P2648" s="5">
        <v>-999</v>
      </c>
      <c r="Q2648" s="5">
        <v>-999</v>
      </c>
      <c r="R2648">
        <v>0.52</v>
      </c>
      <c r="S2648" s="34">
        <f>ROUND((0.6105*(EXP((17.273*E2648)/(E2648+237.3))))*(100-H2648)/100,3)</f>
        <v>0.26600000000000001</v>
      </c>
      <c r="T2648" s="6">
        <f>IF(V2648&lt;V2649,L2648,0)</f>
        <v>0</v>
      </c>
      <c r="U2648" s="6">
        <f>IF(T2648&gt;0,M2648,-999)</f>
        <v>-999</v>
      </c>
      <c r="V2648">
        <v>199811</v>
      </c>
      <c r="W2648">
        <v>1998</v>
      </c>
    </row>
    <row r="2649" spans="1:23" x14ac:dyDescent="0.25">
      <c r="A2649" s="14">
        <v>36116</v>
      </c>
      <c r="B2649" s="3">
        <v>321</v>
      </c>
      <c r="C2649" s="4">
        <v>5.88</v>
      </c>
      <c r="D2649" s="5">
        <v>-2.9</v>
      </c>
      <c r="E2649" s="5">
        <v>4.3</v>
      </c>
      <c r="F2649" s="5">
        <v>-6.2</v>
      </c>
      <c r="G2649" s="4">
        <v>85.2</v>
      </c>
      <c r="H2649" s="4">
        <v>52.6</v>
      </c>
      <c r="I2649" s="4">
        <v>0.8</v>
      </c>
      <c r="J2649" s="4">
        <v>2.7</v>
      </c>
      <c r="K2649" s="4">
        <v>0</v>
      </c>
      <c r="L2649" s="4">
        <v>44</v>
      </c>
      <c r="M2649" s="7">
        <v>0.1</v>
      </c>
      <c r="N2649" s="5">
        <v>-2.9</v>
      </c>
      <c r="O2649" s="5">
        <v>0.1</v>
      </c>
      <c r="P2649" s="5">
        <v>-999</v>
      </c>
      <c r="Q2649" s="5">
        <v>-999</v>
      </c>
      <c r="R2649">
        <v>0.436</v>
      </c>
      <c r="S2649" s="34">
        <f>ROUND((0.6105*(EXP((17.273*E2649)/(E2649+237.3))))*(100-H2649)/100,3)</f>
        <v>0.39400000000000002</v>
      </c>
      <c r="T2649" s="6">
        <f>IF(V2649&lt;V2650,L2649,0)</f>
        <v>0</v>
      </c>
      <c r="U2649" s="6">
        <f>IF(T2649&gt;0,M2649,-999)</f>
        <v>-999</v>
      </c>
      <c r="V2649">
        <v>199811</v>
      </c>
      <c r="W2649">
        <v>1998</v>
      </c>
    </row>
    <row r="2650" spans="1:23" x14ac:dyDescent="0.25">
      <c r="A2650" s="14">
        <v>36117</v>
      </c>
      <c r="B2650" s="3">
        <v>322</v>
      </c>
      <c r="C2650" s="4">
        <v>2.04</v>
      </c>
      <c r="D2650" s="5">
        <v>-4</v>
      </c>
      <c r="E2650" s="5">
        <v>-2.7</v>
      </c>
      <c r="F2650" s="5">
        <v>-6</v>
      </c>
      <c r="G2650" s="4">
        <v>90</v>
      </c>
      <c r="H2650" s="4">
        <v>78.900000000000006</v>
      </c>
      <c r="I2650" s="4">
        <v>1</v>
      </c>
      <c r="J2650" s="4">
        <v>3.1</v>
      </c>
      <c r="K2650" s="4">
        <v>0</v>
      </c>
      <c r="L2650" s="4">
        <v>36</v>
      </c>
      <c r="M2650" s="7">
        <v>0</v>
      </c>
      <c r="N2650" s="5">
        <v>-4</v>
      </c>
      <c r="O2650" s="5">
        <v>0</v>
      </c>
      <c r="P2650" s="5">
        <v>-999</v>
      </c>
      <c r="Q2650" s="5">
        <v>-999</v>
      </c>
      <c r="R2650">
        <v>0.39500000000000002</v>
      </c>
      <c r="S2650" s="34">
        <f>ROUND((0.6105*(EXP((17.273*E2650)/(E2650+237.3))))*(100-H2650)/100,3)</f>
        <v>0.106</v>
      </c>
      <c r="T2650" s="6">
        <f>IF(V2650&lt;V2651,L2650,0)</f>
        <v>0</v>
      </c>
      <c r="U2650" s="6">
        <f>IF(T2650&gt;0,M2650,-999)</f>
        <v>-999</v>
      </c>
      <c r="V2650">
        <v>199811</v>
      </c>
      <c r="W2650">
        <v>1998</v>
      </c>
    </row>
    <row r="2651" spans="1:23" x14ac:dyDescent="0.25">
      <c r="A2651" s="14">
        <v>36118</v>
      </c>
      <c r="B2651" s="3">
        <v>323</v>
      </c>
      <c r="C2651" s="4">
        <v>2.46</v>
      </c>
      <c r="D2651" s="5">
        <v>-5.6</v>
      </c>
      <c r="E2651" s="5">
        <v>-2.5</v>
      </c>
      <c r="F2651" s="5">
        <v>-9.6</v>
      </c>
      <c r="G2651" s="4">
        <v>90.2</v>
      </c>
      <c r="H2651" s="4">
        <v>67</v>
      </c>
      <c r="I2651" s="4">
        <v>1.1000000000000001</v>
      </c>
      <c r="J2651" s="4">
        <v>3.6</v>
      </c>
      <c r="K2651" s="4">
        <v>1.4</v>
      </c>
      <c r="L2651" s="4">
        <v>57</v>
      </c>
      <c r="M2651" s="7">
        <v>-0.2</v>
      </c>
      <c r="N2651" s="5">
        <v>-5.6</v>
      </c>
      <c r="O2651" s="5">
        <v>-0.2</v>
      </c>
      <c r="P2651" s="5">
        <v>-999</v>
      </c>
      <c r="Q2651" s="5">
        <v>-999</v>
      </c>
      <c r="R2651">
        <v>0.34</v>
      </c>
      <c r="S2651" s="34">
        <f>ROUND((0.6105*(EXP((17.273*E2651)/(E2651+237.3))))*(100-H2651)/100,3)</f>
        <v>0.16800000000000001</v>
      </c>
      <c r="T2651" s="6">
        <f>IF(V2651&lt;V2652,L2651,0)</f>
        <v>0</v>
      </c>
      <c r="U2651" s="6">
        <f>IF(T2651&gt;0,M2651,-999)</f>
        <v>-999</v>
      </c>
      <c r="V2651">
        <v>199811</v>
      </c>
      <c r="W2651">
        <v>1998</v>
      </c>
    </row>
    <row r="2652" spans="1:23" x14ac:dyDescent="0.25">
      <c r="A2652" s="14">
        <v>36119</v>
      </c>
      <c r="B2652" s="3">
        <v>324</v>
      </c>
      <c r="C2652" s="4">
        <v>1.4</v>
      </c>
      <c r="D2652" s="5">
        <v>-1.6</v>
      </c>
      <c r="E2652" s="5">
        <v>0</v>
      </c>
      <c r="F2652" s="5">
        <v>-3.8</v>
      </c>
      <c r="G2652" s="4">
        <v>97.6</v>
      </c>
      <c r="H2652" s="4">
        <v>92.7</v>
      </c>
      <c r="I2652" s="4">
        <v>2.2000000000000002</v>
      </c>
      <c r="J2652" s="4">
        <v>5.0999999999999996</v>
      </c>
      <c r="K2652" s="4">
        <v>4.7</v>
      </c>
      <c r="L2652" s="4">
        <v>97</v>
      </c>
      <c r="M2652" s="7">
        <v>-0.1</v>
      </c>
      <c r="N2652" s="5">
        <v>-1.6</v>
      </c>
      <c r="O2652" s="5">
        <v>-0.1</v>
      </c>
      <c r="P2652" s="5">
        <v>-999</v>
      </c>
      <c r="Q2652" s="5">
        <v>-999</v>
      </c>
      <c r="R2652">
        <v>0.56399999999999995</v>
      </c>
      <c r="S2652" s="34">
        <f>ROUND((0.6105*(EXP((17.273*E2652)/(E2652+237.3))))*(100-H2652)/100,3)</f>
        <v>4.4999999999999998E-2</v>
      </c>
      <c r="T2652" s="6">
        <f>IF(V2652&lt;V2653,L2652,0)</f>
        <v>0</v>
      </c>
      <c r="U2652" s="6">
        <f>IF(T2652&gt;0,M2652,-999)</f>
        <v>-999</v>
      </c>
      <c r="V2652">
        <v>199811</v>
      </c>
      <c r="W2652">
        <v>1998</v>
      </c>
    </row>
    <row r="2653" spans="1:23" x14ac:dyDescent="0.25">
      <c r="A2653" s="14">
        <v>36120</v>
      </c>
      <c r="B2653" s="3">
        <v>325</v>
      </c>
      <c r="C2653" s="4">
        <v>3</v>
      </c>
      <c r="D2653" s="5">
        <v>-3.3</v>
      </c>
      <c r="E2653" s="5">
        <v>-0.8</v>
      </c>
      <c r="F2653" s="5">
        <v>-5.9</v>
      </c>
      <c r="G2653" s="4">
        <v>98</v>
      </c>
      <c r="H2653" s="4">
        <v>93</v>
      </c>
      <c r="I2653" s="4">
        <v>2</v>
      </c>
      <c r="J2653" s="4">
        <v>4.4000000000000004</v>
      </c>
      <c r="K2653" s="4">
        <v>4.8</v>
      </c>
      <c r="L2653" s="4">
        <v>145</v>
      </c>
      <c r="M2653" s="7">
        <v>-0.1</v>
      </c>
      <c r="N2653" s="5">
        <v>-3.3</v>
      </c>
      <c r="O2653" s="5">
        <v>-0.1</v>
      </c>
      <c r="P2653" s="5">
        <v>-999</v>
      </c>
      <c r="Q2653" s="5">
        <v>-999</v>
      </c>
      <c r="R2653">
        <v>0.53500000000000003</v>
      </c>
      <c r="S2653" s="34">
        <f>ROUND((0.6105*(EXP((17.273*E2653)/(E2653+237.3))))*(100-H2653)/100,3)</f>
        <v>0.04</v>
      </c>
      <c r="T2653" s="6">
        <f>IF(V2653&lt;V2654,L2653,0)</f>
        <v>0</v>
      </c>
      <c r="U2653" s="6">
        <f>IF(T2653&gt;0,M2653,-999)</f>
        <v>-999</v>
      </c>
      <c r="V2653">
        <v>199811</v>
      </c>
      <c r="W2653">
        <v>1998</v>
      </c>
    </row>
    <row r="2654" spans="1:23" x14ac:dyDescent="0.25">
      <c r="A2654" s="14">
        <v>36121</v>
      </c>
      <c r="B2654" s="3">
        <v>326</v>
      </c>
      <c r="C2654" s="4">
        <v>3.03</v>
      </c>
      <c r="D2654" s="5">
        <v>-5</v>
      </c>
      <c r="E2654" s="5">
        <v>-2.4</v>
      </c>
      <c r="F2654" s="5">
        <v>-7</v>
      </c>
      <c r="G2654" s="4">
        <v>94.5</v>
      </c>
      <c r="H2654" s="4">
        <v>88.8</v>
      </c>
      <c r="I2654" s="4">
        <v>1.3</v>
      </c>
      <c r="J2654" s="4">
        <v>3.5</v>
      </c>
      <c r="K2654" s="4">
        <v>0</v>
      </c>
      <c r="L2654" s="4">
        <v>135</v>
      </c>
      <c r="M2654" s="7">
        <v>-0.1</v>
      </c>
      <c r="N2654" s="5">
        <v>-5</v>
      </c>
      <c r="O2654" s="5">
        <v>-0.1</v>
      </c>
      <c r="P2654" s="5">
        <v>-999</v>
      </c>
      <c r="Q2654" s="5">
        <v>-999</v>
      </c>
      <c r="R2654">
        <v>0.45400000000000001</v>
      </c>
      <c r="S2654" s="34">
        <f>ROUND((0.6105*(EXP((17.273*E2654)/(E2654+237.3))))*(100-H2654)/100,3)</f>
        <v>5.7000000000000002E-2</v>
      </c>
      <c r="T2654" s="6">
        <f>IF(V2654&lt;V2655,L2654,0)</f>
        <v>0</v>
      </c>
      <c r="U2654" s="6">
        <f>IF(T2654&gt;0,M2654,-999)</f>
        <v>-999</v>
      </c>
      <c r="V2654">
        <v>199811</v>
      </c>
      <c r="W2654">
        <v>1998</v>
      </c>
    </row>
    <row r="2655" spans="1:23" x14ac:dyDescent="0.25">
      <c r="A2655" s="14">
        <v>36122</v>
      </c>
      <c r="B2655" s="3">
        <v>327</v>
      </c>
      <c r="C2655" s="4">
        <v>1.88</v>
      </c>
      <c r="D2655" s="5">
        <v>-4.5</v>
      </c>
      <c r="E2655" s="5">
        <v>-2</v>
      </c>
      <c r="F2655" s="5">
        <v>-6.6</v>
      </c>
      <c r="G2655" s="4">
        <v>97.7</v>
      </c>
      <c r="H2655" s="4">
        <v>93.6</v>
      </c>
      <c r="I2655" s="4">
        <v>2.9</v>
      </c>
      <c r="J2655" s="4">
        <v>5.7</v>
      </c>
      <c r="K2655" s="4">
        <v>3.5</v>
      </c>
      <c r="L2655" s="4">
        <v>178</v>
      </c>
      <c r="M2655" s="7">
        <v>-0.1</v>
      </c>
      <c r="N2655" s="5">
        <v>-4.5</v>
      </c>
      <c r="O2655" s="5">
        <v>-0.1</v>
      </c>
      <c r="P2655" s="5">
        <v>-999</v>
      </c>
      <c r="Q2655" s="5">
        <v>-999</v>
      </c>
      <c r="R2655">
        <v>0.49199999999999999</v>
      </c>
      <c r="S2655" s="34">
        <f>ROUND((0.6105*(EXP((17.273*E2655)/(E2655+237.3))))*(100-H2655)/100,3)</f>
        <v>3.4000000000000002E-2</v>
      </c>
      <c r="T2655" s="6">
        <f>IF(V2655&lt;V2656,L2655,0)</f>
        <v>0</v>
      </c>
      <c r="U2655" s="6">
        <f>IF(T2655&gt;0,M2655,-999)</f>
        <v>-999</v>
      </c>
      <c r="V2655">
        <v>199811</v>
      </c>
      <c r="W2655">
        <v>1998</v>
      </c>
    </row>
    <row r="2656" spans="1:23" x14ac:dyDescent="0.25">
      <c r="A2656" s="14">
        <v>36123</v>
      </c>
      <c r="B2656" s="3">
        <v>328</v>
      </c>
      <c r="C2656" s="4">
        <v>1.53</v>
      </c>
      <c r="D2656" s="5">
        <v>-3.5</v>
      </c>
      <c r="E2656" s="5">
        <v>-2.1</v>
      </c>
      <c r="F2656" s="5">
        <v>-5.0999999999999996</v>
      </c>
      <c r="G2656" s="4">
        <v>96.3</v>
      </c>
      <c r="H2656" s="4">
        <v>90.1</v>
      </c>
      <c r="I2656" s="4">
        <v>2.5</v>
      </c>
      <c r="J2656" s="4">
        <v>5.8</v>
      </c>
      <c r="K2656" s="4">
        <v>2.1</v>
      </c>
      <c r="L2656" s="4">
        <v>198</v>
      </c>
      <c r="M2656" s="7">
        <v>-0.1</v>
      </c>
      <c r="N2656" s="5">
        <v>-3.5</v>
      </c>
      <c r="O2656" s="5">
        <v>-0.1</v>
      </c>
      <c r="P2656" s="5">
        <v>-999</v>
      </c>
      <c r="Q2656" s="5">
        <v>-999</v>
      </c>
      <c r="R2656">
        <v>0.47299999999999998</v>
      </c>
      <c r="S2656" s="34">
        <f>ROUND((0.6105*(EXP((17.273*E2656)/(E2656+237.3))))*(100-H2656)/100,3)</f>
        <v>5.1999999999999998E-2</v>
      </c>
      <c r="T2656" s="6">
        <f>IF(V2656&lt;V2657,L2656,0)</f>
        <v>0</v>
      </c>
      <c r="U2656" s="6">
        <f>IF(T2656&gt;0,M2656,-999)</f>
        <v>-999</v>
      </c>
      <c r="V2656">
        <v>199811</v>
      </c>
      <c r="W2656">
        <v>1998</v>
      </c>
    </row>
    <row r="2657" spans="1:23" x14ac:dyDescent="0.25">
      <c r="A2657" s="14">
        <v>36124</v>
      </c>
      <c r="B2657" s="3">
        <v>329</v>
      </c>
      <c r="C2657" s="4">
        <v>1.08</v>
      </c>
      <c r="D2657" s="5">
        <v>-1.1000000000000001</v>
      </c>
      <c r="E2657" s="5">
        <v>0.7</v>
      </c>
      <c r="F2657" s="5">
        <v>-3.9</v>
      </c>
      <c r="G2657" s="4">
        <v>98.7</v>
      </c>
      <c r="H2657" s="4">
        <v>94.2</v>
      </c>
      <c r="I2657" s="4">
        <v>2.7</v>
      </c>
      <c r="J2657" s="4">
        <v>6.3</v>
      </c>
      <c r="K2657" s="4">
        <v>2.6</v>
      </c>
      <c r="L2657" s="4">
        <v>212</v>
      </c>
      <c r="M2657" s="7">
        <v>0</v>
      </c>
      <c r="N2657" s="5">
        <v>-1.1000000000000001</v>
      </c>
      <c r="O2657" s="5">
        <v>0</v>
      </c>
      <c r="P2657" s="5">
        <v>-999</v>
      </c>
      <c r="Q2657" s="5">
        <v>-999</v>
      </c>
      <c r="R2657">
        <v>0.60399999999999998</v>
      </c>
      <c r="S2657" s="34">
        <f>ROUND((0.6105*(EXP((17.273*E2657)/(E2657+237.3))))*(100-H2657)/100,3)</f>
        <v>3.6999999999999998E-2</v>
      </c>
      <c r="T2657" s="6">
        <f>IF(V2657&lt;V2658,L2657,0)</f>
        <v>0</v>
      </c>
      <c r="U2657" s="6">
        <f>IF(T2657&gt;0,M2657,-999)</f>
        <v>-999</v>
      </c>
      <c r="V2657">
        <v>199811</v>
      </c>
      <c r="W2657">
        <v>1998</v>
      </c>
    </row>
    <row r="2658" spans="1:23" x14ac:dyDescent="0.25">
      <c r="A2658" s="14">
        <v>36125</v>
      </c>
      <c r="B2658" s="3">
        <v>330</v>
      </c>
      <c r="C2658" s="4">
        <v>1.58</v>
      </c>
      <c r="D2658" s="5">
        <v>-1.5</v>
      </c>
      <c r="E2658" s="5">
        <v>0.7</v>
      </c>
      <c r="F2658" s="5">
        <v>-5.7</v>
      </c>
      <c r="G2658" s="4">
        <v>98.1</v>
      </c>
      <c r="H2658" s="4">
        <v>91.9</v>
      </c>
      <c r="I2658" s="4">
        <v>1.7</v>
      </c>
      <c r="J2658" s="4">
        <v>4.8</v>
      </c>
      <c r="K2658" s="4">
        <v>13.4</v>
      </c>
      <c r="L2658" s="4">
        <v>181</v>
      </c>
      <c r="M2658" s="7">
        <v>0</v>
      </c>
      <c r="N2658" s="5">
        <v>-1.5</v>
      </c>
      <c r="O2658" s="5">
        <v>0</v>
      </c>
      <c r="P2658" s="5">
        <v>-999</v>
      </c>
      <c r="Q2658" s="5">
        <v>-999</v>
      </c>
      <c r="R2658">
        <v>0.59099999999999997</v>
      </c>
      <c r="S2658" s="34">
        <f>ROUND((0.6105*(EXP((17.273*E2658)/(E2658+237.3))))*(100-H2658)/100,3)</f>
        <v>5.1999999999999998E-2</v>
      </c>
      <c r="T2658" s="6">
        <f>IF(V2658&lt;V2659,L2658,0)</f>
        <v>0</v>
      </c>
      <c r="U2658" s="6">
        <f>IF(T2658&gt;0,M2658,-999)</f>
        <v>-999</v>
      </c>
      <c r="V2658">
        <v>199811</v>
      </c>
      <c r="W2658">
        <v>1998</v>
      </c>
    </row>
    <row r="2659" spans="1:23" x14ac:dyDescent="0.25">
      <c r="A2659" s="14">
        <v>36126</v>
      </c>
      <c r="B2659" s="3">
        <v>331</v>
      </c>
      <c r="C2659" s="4">
        <v>1.5</v>
      </c>
      <c r="D2659" s="5">
        <v>-3.9</v>
      </c>
      <c r="E2659" s="5">
        <v>-1.8</v>
      </c>
      <c r="F2659" s="5">
        <v>-5.9</v>
      </c>
      <c r="G2659" s="4">
        <v>95.6</v>
      </c>
      <c r="H2659" s="4">
        <v>91</v>
      </c>
      <c r="I2659" s="4">
        <v>0.8</v>
      </c>
      <c r="J2659" s="4">
        <v>2.7</v>
      </c>
      <c r="K2659" s="4">
        <v>0</v>
      </c>
      <c r="L2659" s="4">
        <v>194</v>
      </c>
      <c r="M2659" s="7">
        <v>0</v>
      </c>
      <c r="N2659" s="5">
        <v>-3.9</v>
      </c>
      <c r="O2659" s="5">
        <v>0</v>
      </c>
      <c r="P2659" s="5">
        <v>-999</v>
      </c>
      <c r="Q2659" s="5">
        <v>-999</v>
      </c>
      <c r="R2659">
        <v>0.48799999999999999</v>
      </c>
      <c r="S2659" s="34">
        <f>ROUND((0.6105*(EXP((17.273*E2659)/(E2659+237.3))))*(100-H2659)/100,3)</f>
        <v>4.8000000000000001E-2</v>
      </c>
      <c r="T2659" s="6">
        <f>IF(V2659&lt;V2660,L2659,0)</f>
        <v>0</v>
      </c>
      <c r="U2659" s="6">
        <f>IF(T2659&gt;0,M2659,-999)</f>
        <v>-999</v>
      </c>
      <c r="V2659">
        <v>199811</v>
      </c>
      <c r="W2659">
        <v>1998</v>
      </c>
    </row>
    <row r="2660" spans="1:23" x14ac:dyDescent="0.25">
      <c r="A2660" s="14">
        <v>36127</v>
      </c>
      <c r="B2660" s="3">
        <v>332</v>
      </c>
      <c r="C2660" s="4">
        <v>2.63</v>
      </c>
      <c r="D2660" s="5">
        <v>-6.8</v>
      </c>
      <c r="E2660" s="5">
        <v>0.4</v>
      </c>
      <c r="F2660" s="5">
        <v>-10.5</v>
      </c>
      <c r="G2660" s="4">
        <v>92</v>
      </c>
      <c r="H2660" s="4">
        <v>65.400000000000006</v>
      </c>
      <c r="I2660" s="4">
        <v>0.6</v>
      </c>
      <c r="J2660" s="4">
        <v>2.2999999999999998</v>
      </c>
      <c r="K2660" s="4">
        <v>0</v>
      </c>
      <c r="L2660" s="4">
        <v>194</v>
      </c>
      <c r="M2660" s="7">
        <v>-0.1</v>
      </c>
      <c r="N2660" s="5">
        <v>-6.8</v>
      </c>
      <c r="O2660" s="5">
        <v>-0.1</v>
      </c>
      <c r="P2660" s="5">
        <v>-999</v>
      </c>
      <c r="Q2660" s="5">
        <v>-999</v>
      </c>
      <c r="R2660">
        <v>0.41</v>
      </c>
      <c r="S2660" s="34">
        <f>ROUND((0.6105*(EXP((17.273*E2660)/(E2660+237.3))))*(100-H2660)/100,3)</f>
        <v>0.217</v>
      </c>
      <c r="T2660" s="6">
        <f>IF(V2660&lt;V2661,L2660,0)</f>
        <v>0</v>
      </c>
      <c r="U2660" s="6">
        <f>IF(T2660&gt;0,M2660,-999)</f>
        <v>-999</v>
      </c>
      <c r="V2660">
        <v>199811</v>
      </c>
      <c r="W2660">
        <v>1998</v>
      </c>
    </row>
    <row r="2661" spans="1:23" x14ac:dyDescent="0.25">
      <c r="A2661" s="14">
        <v>36128</v>
      </c>
      <c r="B2661" s="3">
        <v>333</v>
      </c>
      <c r="C2661" s="4">
        <v>1.39</v>
      </c>
      <c r="D2661" s="5">
        <v>-6.1</v>
      </c>
      <c r="E2661" s="5">
        <v>-4.5999999999999996</v>
      </c>
      <c r="F2661" s="5">
        <v>-7.2</v>
      </c>
      <c r="G2661" s="4">
        <v>92.3</v>
      </c>
      <c r="H2661" s="4">
        <v>85.4</v>
      </c>
      <c r="I2661" s="4">
        <v>1.3</v>
      </c>
      <c r="J2661" s="4">
        <v>3.6</v>
      </c>
      <c r="K2661" s="4">
        <v>0</v>
      </c>
      <c r="L2661" s="4">
        <v>185</v>
      </c>
      <c r="M2661" s="7">
        <v>-0.2</v>
      </c>
      <c r="N2661" s="5">
        <v>-6.1</v>
      </c>
      <c r="O2661" s="5">
        <v>-0.2</v>
      </c>
      <c r="P2661" s="5">
        <v>-999</v>
      </c>
      <c r="Q2661" s="5">
        <v>-999</v>
      </c>
      <c r="R2661">
        <v>0.371</v>
      </c>
      <c r="S2661" s="34">
        <f>ROUND((0.6105*(EXP((17.273*E2661)/(E2661+237.3))))*(100-H2661)/100,3)</f>
        <v>6.3E-2</v>
      </c>
      <c r="T2661" s="6">
        <f>IF(V2661&lt;V2662,L2661,0)</f>
        <v>0</v>
      </c>
      <c r="U2661" s="6">
        <f>IF(T2661&gt;0,M2661,-999)</f>
        <v>-999</v>
      </c>
      <c r="V2661">
        <v>199811</v>
      </c>
      <c r="W2661">
        <v>1998</v>
      </c>
    </row>
    <row r="2662" spans="1:23" x14ac:dyDescent="0.25">
      <c r="A2662" s="14">
        <v>36129</v>
      </c>
      <c r="B2662" s="3">
        <v>334</v>
      </c>
      <c r="C2662" s="4">
        <v>2.0099999999999998</v>
      </c>
      <c r="D2662" s="5">
        <v>-6</v>
      </c>
      <c r="E2662" s="5">
        <v>-3.8</v>
      </c>
      <c r="F2662" s="5">
        <v>-8.3000000000000007</v>
      </c>
      <c r="G2662" s="4">
        <v>94.2</v>
      </c>
      <c r="H2662" s="4">
        <v>82.4</v>
      </c>
      <c r="I2662" s="4">
        <v>1.4</v>
      </c>
      <c r="J2662" s="4">
        <v>4.3</v>
      </c>
      <c r="K2662" s="4">
        <v>2.9</v>
      </c>
      <c r="L2662" s="4">
        <v>202</v>
      </c>
      <c r="M2662" s="7">
        <v>-0.1</v>
      </c>
      <c r="N2662" s="5">
        <v>-6</v>
      </c>
      <c r="O2662" s="5">
        <v>-0.1</v>
      </c>
      <c r="P2662" s="5">
        <v>-999</v>
      </c>
      <c r="Q2662" s="5">
        <v>-999</v>
      </c>
      <c r="R2662">
        <v>0.379</v>
      </c>
      <c r="S2662" s="34">
        <f>ROUND((0.6105*(EXP((17.273*E2662)/(E2662+237.3))))*(100-H2662)/100,3)</f>
        <v>8.1000000000000003E-2</v>
      </c>
      <c r="T2662" s="6">
        <f>IF(V2662&lt;V2663,L2662,0)</f>
        <v>202</v>
      </c>
      <c r="U2662" s="6">
        <f>IF(T2662&gt;0,M2662,-999)</f>
        <v>-0.1</v>
      </c>
      <c r="V2662">
        <v>199811</v>
      </c>
      <c r="W2662">
        <v>1998</v>
      </c>
    </row>
    <row r="2663" spans="1:23" x14ac:dyDescent="0.25">
      <c r="A2663" s="14">
        <v>36130</v>
      </c>
      <c r="B2663" s="3">
        <v>335</v>
      </c>
      <c r="C2663" s="4">
        <v>0.8</v>
      </c>
      <c r="D2663" s="5">
        <v>-4.9000000000000004</v>
      </c>
      <c r="E2663" s="5">
        <v>-3.2</v>
      </c>
      <c r="F2663" s="5">
        <v>-6.4</v>
      </c>
      <c r="G2663" s="4">
        <v>95.1</v>
      </c>
      <c r="H2663" s="4">
        <v>89.8</v>
      </c>
      <c r="I2663" s="4">
        <v>2</v>
      </c>
      <c r="J2663" s="4">
        <v>5.5</v>
      </c>
      <c r="K2663" s="4">
        <v>2.4</v>
      </c>
      <c r="L2663" s="4">
        <v>240</v>
      </c>
      <c r="M2663" s="7">
        <v>-0.1</v>
      </c>
      <c r="N2663" s="5">
        <v>-4.9000000000000004</v>
      </c>
      <c r="O2663" s="5">
        <v>-0.1</v>
      </c>
      <c r="P2663" s="5">
        <v>-999</v>
      </c>
      <c r="Q2663" s="5">
        <v>-999</v>
      </c>
      <c r="R2663">
        <v>0.434</v>
      </c>
      <c r="S2663" s="34">
        <f>ROUND((0.6105*(EXP((17.273*E2663)/(E2663+237.3))))*(100-H2663)/100,3)</f>
        <v>4.9000000000000002E-2</v>
      </c>
      <c r="T2663" s="6">
        <f>IF(V2663&lt;V2664,L2663,0)</f>
        <v>0</v>
      </c>
      <c r="U2663" s="6">
        <f>IF(T2663&gt;0,M2663,-999)</f>
        <v>-999</v>
      </c>
      <c r="V2663">
        <v>199812</v>
      </c>
      <c r="W2663">
        <v>1998</v>
      </c>
    </row>
    <row r="2664" spans="1:23" x14ac:dyDescent="0.25">
      <c r="A2664" s="14">
        <v>36131</v>
      </c>
      <c r="B2664" s="3">
        <v>336</v>
      </c>
      <c r="C2664" s="4">
        <v>1.63</v>
      </c>
      <c r="D2664" s="5">
        <v>-4.5999999999999996</v>
      </c>
      <c r="E2664" s="5">
        <v>-2.7</v>
      </c>
      <c r="F2664" s="5">
        <v>-7.2</v>
      </c>
      <c r="G2664" s="4">
        <v>97</v>
      </c>
      <c r="H2664" s="4">
        <v>92.5</v>
      </c>
      <c r="I2664" s="4">
        <v>1.6</v>
      </c>
      <c r="J2664" s="4">
        <v>4.9000000000000004</v>
      </c>
      <c r="K2664" s="4">
        <v>0.5</v>
      </c>
      <c r="L2664" s="4">
        <v>243</v>
      </c>
      <c r="M2664" s="7">
        <v>-0.1</v>
      </c>
      <c r="N2664" s="5">
        <v>-4.5999999999999996</v>
      </c>
      <c r="O2664" s="5">
        <v>-0.1</v>
      </c>
      <c r="P2664" s="5">
        <v>-999</v>
      </c>
      <c r="Q2664" s="5">
        <v>-999</v>
      </c>
      <c r="R2664">
        <v>0.46300000000000002</v>
      </c>
      <c r="S2664" s="34">
        <f>ROUND((0.6105*(EXP((17.273*E2664)/(E2664+237.3))))*(100-H2664)/100,3)</f>
        <v>3.7999999999999999E-2</v>
      </c>
      <c r="T2664" s="6">
        <f>IF(V2664&lt;V2665,L2664,0)</f>
        <v>0</v>
      </c>
      <c r="U2664" s="6">
        <f>IF(T2664&gt;0,M2664,-999)</f>
        <v>-999</v>
      </c>
      <c r="V2664">
        <v>199812</v>
      </c>
      <c r="W2664">
        <v>1998</v>
      </c>
    </row>
    <row r="2665" spans="1:23" x14ac:dyDescent="0.25">
      <c r="A2665" s="14">
        <v>36132</v>
      </c>
      <c r="B2665" s="3">
        <v>337</v>
      </c>
      <c r="C2665" s="4">
        <v>2.95</v>
      </c>
      <c r="D2665" s="5">
        <v>-8.5</v>
      </c>
      <c r="E2665" s="5">
        <v>-2.6</v>
      </c>
      <c r="F2665" s="5">
        <v>-12</v>
      </c>
      <c r="G2665" s="4">
        <v>91.5</v>
      </c>
      <c r="H2665" s="4">
        <v>69.5</v>
      </c>
      <c r="I2665" s="4">
        <v>0.5</v>
      </c>
      <c r="J2665" s="4">
        <v>2</v>
      </c>
      <c r="K2665" s="4">
        <v>0</v>
      </c>
      <c r="L2665" s="4">
        <v>239</v>
      </c>
      <c r="M2665" s="7">
        <v>-0.1</v>
      </c>
      <c r="N2665" s="5">
        <v>-8.5</v>
      </c>
      <c r="O2665" s="5">
        <v>-0.1</v>
      </c>
      <c r="P2665" s="5">
        <v>-999</v>
      </c>
      <c r="Q2665" s="5">
        <v>-999</v>
      </c>
      <c r="R2665">
        <v>0.35</v>
      </c>
      <c r="S2665" s="34">
        <f>ROUND((0.6105*(EXP((17.273*E2665)/(E2665+237.3))))*(100-H2665)/100,3)</f>
        <v>0.154</v>
      </c>
      <c r="T2665" s="6">
        <f>IF(V2665&lt;V2666,L2665,0)</f>
        <v>0</v>
      </c>
      <c r="U2665" s="6">
        <f>IF(T2665&gt;0,M2665,-999)</f>
        <v>-999</v>
      </c>
      <c r="V2665">
        <v>199812</v>
      </c>
      <c r="W2665">
        <v>1998</v>
      </c>
    </row>
    <row r="2666" spans="1:23" x14ac:dyDescent="0.25">
      <c r="A2666" s="14">
        <v>36133</v>
      </c>
      <c r="B2666" s="3">
        <v>338</v>
      </c>
      <c r="C2666" s="4">
        <v>1.61</v>
      </c>
      <c r="D2666" s="5">
        <v>-8.6999999999999993</v>
      </c>
      <c r="E2666" s="5">
        <v>-6.4</v>
      </c>
      <c r="F2666" s="5">
        <v>-11</v>
      </c>
      <c r="G2666" s="4">
        <v>93</v>
      </c>
      <c r="H2666" s="4">
        <v>82.9</v>
      </c>
      <c r="I2666" s="4">
        <v>0.5</v>
      </c>
      <c r="J2666" s="4">
        <v>2.2000000000000002</v>
      </c>
      <c r="K2666" s="4">
        <v>5.3</v>
      </c>
      <c r="L2666" s="4">
        <v>288</v>
      </c>
      <c r="M2666" s="7">
        <v>-0.2</v>
      </c>
      <c r="N2666" s="5">
        <v>-8.6999999999999993</v>
      </c>
      <c r="O2666" s="5">
        <v>-0.2</v>
      </c>
      <c r="P2666" s="5">
        <v>-999</v>
      </c>
      <c r="Q2666" s="5">
        <v>-999</v>
      </c>
      <c r="R2666">
        <v>0.313</v>
      </c>
      <c r="S2666" s="34">
        <f>ROUND((0.6105*(EXP((17.273*E2666)/(E2666+237.3))))*(100-H2666)/100,3)</f>
        <v>6.5000000000000002E-2</v>
      </c>
      <c r="T2666" s="6">
        <f>IF(V2666&lt;V2667,L2666,0)</f>
        <v>0</v>
      </c>
      <c r="U2666" s="6">
        <f>IF(T2666&gt;0,M2666,-999)</f>
        <v>-999</v>
      </c>
      <c r="V2666">
        <v>199812</v>
      </c>
      <c r="W2666">
        <v>1998</v>
      </c>
    </row>
    <row r="2667" spans="1:23" x14ac:dyDescent="0.25">
      <c r="A2667" s="14">
        <v>36134</v>
      </c>
      <c r="B2667" s="3">
        <v>339</v>
      </c>
      <c r="C2667" s="4">
        <v>1.01</v>
      </c>
      <c r="D2667" s="5">
        <v>-9</v>
      </c>
      <c r="E2667" s="5">
        <v>-7.6</v>
      </c>
      <c r="F2667" s="5">
        <v>-10</v>
      </c>
      <c r="G2667" s="4">
        <v>93.6</v>
      </c>
      <c r="H2667" s="4">
        <v>90</v>
      </c>
      <c r="I2667" s="4">
        <v>1.1000000000000001</v>
      </c>
      <c r="J2667" s="4">
        <v>3</v>
      </c>
      <c r="K2667" s="4">
        <v>6</v>
      </c>
      <c r="L2667" s="4">
        <v>355</v>
      </c>
      <c r="M2667" s="7">
        <v>-2.9</v>
      </c>
      <c r="N2667" s="5">
        <v>-9</v>
      </c>
      <c r="O2667" s="5">
        <v>-0.2</v>
      </c>
      <c r="P2667" s="5">
        <v>-999</v>
      </c>
      <c r="Q2667" s="5">
        <v>-999</v>
      </c>
      <c r="R2667">
        <v>0.311</v>
      </c>
      <c r="S2667" s="34">
        <f>ROUND((0.6105*(EXP((17.273*E2667)/(E2667+237.3))))*(100-H2667)/100,3)</f>
        <v>3.4000000000000002E-2</v>
      </c>
      <c r="T2667" s="6">
        <f>IF(V2667&lt;V2668,L2667,0)</f>
        <v>0</v>
      </c>
      <c r="U2667" s="6">
        <f>IF(T2667&gt;0,M2667,-999)</f>
        <v>-999</v>
      </c>
      <c r="V2667">
        <v>199812</v>
      </c>
      <c r="W2667">
        <v>1998</v>
      </c>
    </row>
    <row r="2668" spans="1:23" x14ac:dyDescent="0.25">
      <c r="A2668" s="14">
        <v>36135</v>
      </c>
      <c r="B2668" s="3">
        <v>340</v>
      </c>
      <c r="C2668" s="4">
        <v>0.62</v>
      </c>
      <c r="D2668" s="5">
        <v>-8.6</v>
      </c>
      <c r="E2668" s="5">
        <v>-5.8</v>
      </c>
      <c r="F2668" s="5">
        <v>-10.8</v>
      </c>
      <c r="G2668" s="4">
        <v>93.6</v>
      </c>
      <c r="H2668" s="4">
        <v>89.8</v>
      </c>
      <c r="I2668" s="4">
        <v>0.6</v>
      </c>
      <c r="J2668" s="4">
        <v>2.5</v>
      </c>
      <c r="K2668" s="4">
        <v>1.6</v>
      </c>
      <c r="L2668" s="4">
        <v>360</v>
      </c>
      <c r="M2668" s="7">
        <v>-2.4</v>
      </c>
      <c r="N2668" s="5">
        <v>-8.6</v>
      </c>
      <c r="O2668" s="5">
        <v>-0.1</v>
      </c>
      <c r="P2668" s="5">
        <v>-999</v>
      </c>
      <c r="Q2668" s="5">
        <v>-999</v>
      </c>
      <c r="R2668">
        <v>0.35599999999999998</v>
      </c>
      <c r="S2668" s="34">
        <f>ROUND((0.6105*(EXP((17.273*E2668)/(E2668+237.3))))*(100-H2668)/100,3)</f>
        <v>0.04</v>
      </c>
      <c r="T2668" s="6">
        <f>IF(V2668&lt;V2669,L2668,0)</f>
        <v>0</v>
      </c>
      <c r="U2668" s="6">
        <f>IF(T2668&gt;0,M2668,-999)</f>
        <v>-999</v>
      </c>
      <c r="V2668">
        <v>199812</v>
      </c>
      <c r="W2668">
        <v>1998</v>
      </c>
    </row>
    <row r="2669" spans="1:23" x14ac:dyDescent="0.25">
      <c r="A2669" s="14">
        <v>36136</v>
      </c>
      <c r="B2669" s="3">
        <v>341</v>
      </c>
      <c r="C2669" s="4">
        <v>0.3</v>
      </c>
      <c r="D2669" s="5">
        <v>-7.3</v>
      </c>
      <c r="E2669" s="5">
        <v>-5.8</v>
      </c>
      <c r="F2669" s="5">
        <v>-9</v>
      </c>
      <c r="G2669" s="4">
        <v>95.1</v>
      </c>
      <c r="H2669" s="4">
        <v>91.4</v>
      </c>
      <c r="I2669" s="4">
        <v>1.3</v>
      </c>
      <c r="J2669" s="4">
        <v>3.6</v>
      </c>
      <c r="K2669" s="4">
        <v>2</v>
      </c>
      <c r="L2669" s="4">
        <v>380</v>
      </c>
      <c r="M2669" s="7">
        <v>-2</v>
      </c>
      <c r="N2669" s="5">
        <v>-7.3</v>
      </c>
      <c r="O2669" s="5">
        <v>-0.1</v>
      </c>
      <c r="P2669" s="5">
        <v>-999</v>
      </c>
      <c r="Q2669" s="5">
        <v>-999</v>
      </c>
      <c r="R2669">
        <v>0.36099999999999999</v>
      </c>
      <c r="S2669" s="34">
        <f>ROUND((0.6105*(EXP((17.273*E2669)/(E2669+237.3))))*(100-H2669)/100,3)</f>
        <v>3.4000000000000002E-2</v>
      </c>
      <c r="T2669" s="6">
        <f>IF(V2669&lt;V2670,L2669,0)</f>
        <v>0</v>
      </c>
      <c r="U2669" s="6">
        <f>IF(T2669&gt;0,M2669,-999)</f>
        <v>-999</v>
      </c>
      <c r="V2669">
        <v>199812</v>
      </c>
      <c r="W2669">
        <v>1998</v>
      </c>
    </row>
    <row r="2670" spans="1:23" x14ac:dyDescent="0.25">
      <c r="A2670" s="14">
        <v>36137</v>
      </c>
      <c r="B2670" s="3">
        <v>342</v>
      </c>
      <c r="C2670" s="4">
        <v>0.53</v>
      </c>
      <c r="D2670" s="5">
        <v>-8.1999999999999993</v>
      </c>
      <c r="E2670" s="5">
        <v>-4.5999999999999996</v>
      </c>
      <c r="F2670" s="5">
        <v>-10.7</v>
      </c>
      <c r="G2670" s="4">
        <v>94.4</v>
      </c>
      <c r="H2670" s="4">
        <v>89.6</v>
      </c>
      <c r="I2670" s="4">
        <v>0.5</v>
      </c>
      <c r="J2670" s="4">
        <v>2.7</v>
      </c>
      <c r="K2670" s="4">
        <v>0</v>
      </c>
      <c r="L2670" s="4">
        <v>353</v>
      </c>
      <c r="M2670" s="7">
        <v>-2.5</v>
      </c>
      <c r="N2670" s="5">
        <v>-8.1999999999999993</v>
      </c>
      <c r="O2670" s="5">
        <v>-0.1</v>
      </c>
      <c r="P2670" s="5">
        <v>-999</v>
      </c>
      <c r="Q2670" s="5">
        <v>-999</v>
      </c>
      <c r="R2670">
        <v>0.38800000000000001</v>
      </c>
      <c r="S2670" s="34">
        <f>ROUND((0.6105*(EXP((17.273*E2670)/(E2670+237.3))))*(100-H2670)/100,3)</f>
        <v>4.4999999999999998E-2</v>
      </c>
      <c r="T2670" s="6">
        <f>IF(V2670&lt;V2671,L2670,0)</f>
        <v>0</v>
      </c>
      <c r="U2670" s="6">
        <f>IF(T2670&gt;0,M2670,-999)</f>
        <v>-999</v>
      </c>
      <c r="V2670">
        <v>199812</v>
      </c>
      <c r="W2670">
        <v>1998</v>
      </c>
    </row>
    <row r="2671" spans="1:23" x14ac:dyDescent="0.25">
      <c r="A2671" s="14">
        <v>36138</v>
      </c>
      <c r="B2671" s="3">
        <v>343</v>
      </c>
      <c r="C2671" s="4">
        <v>0.39</v>
      </c>
      <c r="D2671" s="5">
        <v>-6.3</v>
      </c>
      <c r="E2671" s="5">
        <v>-4.2</v>
      </c>
      <c r="F2671" s="5">
        <v>-9.6999999999999993</v>
      </c>
      <c r="G2671" s="4">
        <v>92.9</v>
      </c>
      <c r="H2671" s="4">
        <v>85.9</v>
      </c>
      <c r="I2671" s="4">
        <v>0.6</v>
      </c>
      <c r="J2671" s="4">
        <v>1.9</v>
      </c>
      <c r="K2671" s="4">
        <v>1.6</v>
      </c>
      <c r="L2671" s="4">
        <v>361</v>
      </c>
      <c r="M2671" s="7">
        <v>-2.6</v>
      </c>
      <c r="N2671" s="5">
        <v>-6.3</v>
      </c>
      <c r="O2671" s="5">
        <v>-0.1</v>
      </c>
      <c r="P2671" s="5">
        <v>-999</v>
      </c>
      <c r="Q2671" s="5">
        <v>-999</v>
      </c>
      <c r="R2671">
        <v>0.38400000000000001</v>
      </c>
      <c r="S2671" s="34">
        <f>ROUND((0.6105*(EXP((17.273*E2671)/(E2671+237.3))))*(100-H2671)/100,3)</f>
        <v>6.3E-2</v>
      </c>
      <c r="T2671" s="6">
        <f>IF(V2671&lt;V2672,L2671,0)</f>
        <v>0</v>
      </c>
      <c r="U2671" s="6">
        <f>IF(T2671&gt;0,M2671,-999)</f>
        <v>-999</v>
      </c>
      <c r="V2671">
        <v>199812</v>
      </c>
      <c r="W2671">
        <v>1998</v>
      </c>
    </row>
    <row r="2672" spans="1:23" x14ac:dyDescent="0.25">
      <c r="A2672" s="14">
        <v>36139</v>
      </c>
      <c r="B2672" s="3">
        <v>344</v>
      </c>
      <c r="C2672" s="4">
        <v>0.61</v>
      </c>
      <c r="D2672" s="5">
        <v>-5.6</v>
      </c>
      <c r="E2672" s="5">
        <v>-2.2999999999999998</v>
      </c>
      <c r="F2672" s="5">
        <v>-8.6</v>
      </c>
      <c r="G2672" s="4">
        <v>93.5</v>
      </c>
      <c r="H2672" s="4">
        <v>81.8</v>
      </c>
      <c r="I2672" s="4">
        <v>0.9</v>
      </c>
      <c r="J2672" s="4">
        <v>3.7</v>
      </c>
      <c r="K2672" s="4">
        <v>0</v>
      </c>
      <c r="L2672" s="4">
        <v>354</v>
      </c>
      <c r="M2672" s="7">
        <v>-1.9</v>
      </c>
      <c r="N2672" s="5">
        <v>-5.6</v>
      </c>
      <c r="O2672" s="5">
        <v>-0.1</v>
      </c>
      <c r="P2672" s="5">
        <v>-999</v>
      </c>
      <c r="Q2672" s="5">
        <v>-999</v>
      </c>
      <c r="R2672">
        <v>0.42299999999999999</v>
      </c>
      <c r="S2672" s="34">
        <f>ROUND((0.6105*(EXP((17.273*E2672)/(E2672+237.3))))*(100-H2672)/100,3)</f>
        <v>9.4E-2</v>
      </c>
      <c r="T2672" s="6">
        <f>IF(V2672&lt;V2673,L2672,0)</f>
        <v>0</v>
      </c>
      <c r="U2672" s="6">
        <f>IF(T2672&gt;0,M2672,-999)</f>
        <v>-999</v>
      </c>
      <c r="V2672">
        <v>199812</v>
      </c>
      <c r="W2672">
        <v>1998</v>
      </c>
    </row>
    <row r="2673" spans="1:23" x14ac:dyDescent="0.25">
      <c r="A2673" s="14">
        <v>36140</v>
      </c>
      <c r="B2673" s="3">
        <v>345</v>
      </c>
      <c r="C2673" s="4">
        <v>0.33</v>
      </c>
      <c r="D2673" s="5">
        <v>-4.4000000000000004</v>
      </c>
      <c r="E2673" s="5">
        <v>-2.6</v>
      </c>
      <c r="F2673" s="5">
        <v>-7.2</v>
      </c>
      <c r="G2673" s="4">
        <v>94.9</v>
      </c>
      <c r="H2673" s="4">
        <v>87.2</v>
      </c>
      <c r="I2673" s="4">
        <v>0.8</v>
      </c>
      <c r="J2673" s="4">
        <v>2.6</v>
      </c>
      <c r="K2673" s="4">
        <v>3.3</v>
      </c>
      <c r="L2673" s="4">
        <v>387</v>
      </c>
      <c r="M2673" s="7">
        <v>-1.9</v>
      </c>
      <c r="N2673" s="5">
        <v>-4.4000000000000004</v>
      </c>
      <c r="O2673" s="5">
        <v>-0.1</v>
      </c>
      <c r="P2673" s="5">
        <v>-999</v>
      </c>
      <c r="Q2673" s="5">
        <v>-999</v>
      </c>
      <c r="R2673">
        <v>0.44</v>
      </c>
      <c r="S2673" s="34">
        <f>ROUND((0.6105*(EXP((17.273*E2673)/(E2673+237.3))))*(100-H2673)/100,3)</f>
        <v>6.5000000000000002E-2</v>
      </c>
      <c r="T2673" s="6">
        <f>IF(V2673&lt;V2674,L2673,0)</f>
        <v>0</v>
      </c>
      <c r="U2673" s="6">
        <f>IF(T2673&gt;0,M2673,-999)</f>
        <v>-999</v>
      </c>
      <c r="V2673">
        <v>199812</v>
      </c>
      <c r="W2673">
        <v>1998</v>
      </c>
    </row>
    <row r="2674" spans="1:23" x14ac:dyDescent="0.25">
      <c r="A2674" s="14">
        <v>36141</v>
      </c>
      <c r="B2674" s="3">
        <v>346</v>
      </c>
      <c r="C2674" s="4">
        <v>0.35</v>
      </c>
      <c r="D2674" s="5">
        <v>-1.2</v>
      </c>
      <c r="E2674" s="5">
        <v>1.2</v>
      </c>
      <c r="F2674" s="5">
        <v>-5.2</v>
      </c>
      <c r="G2674" s="4">
        <v>98</v>
      </c>
      <c r="H2674" s="4">
        <v>95.2</v>
      </c>
      <c r="I2674" s="4">
        <v>2.2000000000000002</v>
      </c>
      <c r="J2674" s="4">
        <v>5.2</v>
      </c>
      <c r="K2674" s="4">
        <v>0.1</v>
      </c>
      <c r="L2674" s="4">
        <v>374</v>
      </c>
      <c r="M2674" s="7">
        <v>-0.9</v>
      </c>
      <c r="N2674" s="5">
        <v>-1.2</v>
      </c>
      <c r="O2674" s="5">
        <v>0</v>
      </c>
      <c r="P2674" s="5">
        <v>-999</v>
      </c>
      <c r="Q2674" s="5">
        <v>-999</v>
      </c>
      <c r="R2674">
        <v>0.63200000000000001</v>
      </c>
      <c r="S2674" s="34">
        <f>ROUND((0.6105*(EXP((17.273*E2674)/(E2674+237.3))))*(100-H2674)/100,3)</f>
        <v>3.2000000000000001E-2</v>
      </c>
      <c r="T2674" s="6">
        <f>IF(V2674&lt;V2675,L2674,0)</f>
        <v>0</v>
      </c>
      <c r="U2674" s="6">
        <f>IF(T2674&gt;0,M2674,-999)</f>
        <v>-999</v>
      </c>
      <c r="V2674">
        <v>199812</v>
      </c>
      <c r="W2674">
        <v>1998</v>
      </c>
    </row>
    <row r="2675" spans="1:23" x14ac:dyDescent="0.25">
      <c r="A2675" s="14">
        <v>36142</v>
      </c>
      <c r="B2675" s="3">
        <v>347</v>
      </c>
      <c r="C2675" s="4">
        <v>1.06</v>
      </c>
      <c r="D2675" s="5">
        <v>0</v>
      </c>
      <c r="E2675" s="5">
        <v>1.7</v>
      </c>
      <c r="F2675" s="5">
        <v>-5.4</v>
      </c>
      <c r="G2675" s="4">
        <v>98.7</v>
      </c>
      <c r="H2675" s="4">
        <v>93.5</v>
      </c>
      <c r="I2675" s="4">
        <v>2.8</v>
      </c>
      <c r="J2675" s="4">
        <v>6.6</v>
      </c>
      <c r="K2675" s="4">
        <v>4.2</v>
      </c>
      <c r="L2675" s="4">
        <v>334</v>
      </c>
      <c r="M2675" s="7">
        <v>0</v>
      </c>
      <c r="N2675" s="5">
        <v>0</v>
      </c>
      <c r="O2675" s="5">
        <v>0</v>
      </c>
      <c r="P2675" s="5">
        <v>-999</v>
      </c>
      <c r="Q2675" s="5">
        <v>-999</v>
      </c>
      <c r="R2675">
        <v>0.64600000000000002</v>
      </c>
      <c r="S2675" s="34">
        <f>ROUND((0.6105*(EXP((17.273*E2675)/(E2675+237.3))))*(100-H2675)/100,3)</f>
        <v>4.4999999999999998E-2</v>
      </c>
      <c r="T2675" s="6">
        <f>IF(V2675&lt;V2676,L2675,0)</f>
        <v>0</v>
      </c>
      <c r="U2675" s="6">
        <f>IF(T2675&gt;0,M2675,-999)</f>
        <v>-999</v>
      </c>
      <c r="V2675">
        <v>199812</v>
      </c>
      <c r="W2675">
        <v>1998</v>
      </c>
    </row>
    <row r="2676" spans="1:23" x14ac:dyDescent="0.25">
      <c r="A2676" s="14">
        <v>36143</v>
      </c>
      <c r="B2676" s="3">
        <v>348</v>
      </c>
      <c r="C2676" s="4">
        <v>3.13</v>
      </c>
      <c r="D2676" s="5">
        <v>-7.3</v>
      </c>
      <c r="E2676" s="5">
        <v>-4.8</v>
      </c>
      <c r="F2676" s="5">
        <v>-9.6999999999999993</v>
      </c>
      <c r="G2676" s="4">
        <v>87.5</v>
      </c>
      <c r="H2676" s="4">
        <v>72.8</v>
      </c>
      <c r="I2676" s="4">
        <v>1.2</v>
      </c>
      <c r="J2676" s="4">
        <v>3.7</v>
      </c>
      <c r="K2676" s="4">
        <v>0</v>
      </c>
      <c r="L2676" s="4">
        <v>332</v>
      </c>
      <c r="M2676" s="7">
        <v>-1.4</v>
      </c>
      <c r="N2676" s="5">
        <v>-7.3</v>
      </c>
      <c r="O2676" s="5">
        <v>0</v>
      </c>
      <c r="P2676" s="5">
        <v>-999</v>
      </c>
      <c r="Q2676" s="5">
        <v>-999</v>
      </c>
      <c r="R2676">
        <v>0.31</v>
      </c>
      <c r="S2676" s="34">
        <f>ROUND((0.6105*(EXP((17.273*E2676)/(E2676+237.3))))*(100-H2676)/100,3)</f>
        <v>0.11600000000000001</v>
      </c>
      <c r="T2676" s="6">
        <f>IF(V2676&lt;V2677,L2676,0)</f>
        <v>0</v>
      </c>
      <c r="U2676" s="6">
        <f>IF(T2676&gt;0,M2676,-999)</f>
        <v>-999</v>
      </c>
      <c r="V2676">
        <v>199812</v>
      </c>
      <c r="W2676">
        <v>1998</v>
      </c>
    </row>
    <row r="2677" spans="1:23" x14ac:dyDescent="0.25">
      <c r="A2677" s="14">
        <v>36144</v>
      </c>
      <c r="B2677" s="3">
        <v>349</v>
      </c>
      <c r="C2677" s="4">
        <v>0.47</v>
      </c>
      <c r="D2677" s="5">
        <v>-4.7</v>
      </c>
      <c r="E2677" s="5">
        <v>-2.2000000000000002</v>
      </c>
      <c r="F2677" s="5">
        <v>-7.7</v>
      </c>
      <c r="G2677" s="4">
        <v>93.3</v>
      </c>
      <c r="H2677" s="4">
        <v>84.6</v>
      </c>
      <c r="I2677" s="4">
        <v>0.8</v>
      </c>
      <c r="J2677" s="4">
        <v>2.9</v>
      </c>
      <c r="K2677" s="4">
        <v>10.1</v>
      </c>
      <c r="L2677" s="4">
        <v>434</v>
      </c>
      <c r="M2677" s="7">
        <v>-1.9</v>
      </c>
      <c r="N2677" s="5">
        <v>-4.7</v>
      </c>
      <c r="O2677" s="5">
        <v>0</v>
      </c>
      <c r="P2677" s="5">
        <v>-999</v>
      </c>
      <c r="Q2677" s="5">
        <v>-999</v>
      </c>
      <c r="R2677">
        <v>0.438</v>
      </c>
      <c r="S2677" s="34">
        <f>ROUND((0.6105*(EXP((17.273*E2677)/(E2677+237.3))))*(100-H2677)/100,3)</f>
        <v>0.08</v>
      </c>
      <c r="T2677" s="6">
        <f>IF(V2677&lt;V2678,L2677,0)</f>
        <v>0</v>
      </c>
      <c r="U2677" s="6">
        <f>IF(T2677&gt;0,M2677,-999)</f>
        <v>-999</v>
      </c>
      <c r="V2677">
        <v>199812</v>
      </c>
      <c r="W2677">
        <v>1998</v>
      </c>
    </row>
    <row r="2678" spans="1:23" x14ac:dyDescent="0.25">
      <c r="A2678" s="14">
        <v>36145</v>
      </c>
      <c r="B2678" s="3">
        <v>350</v>
      </c>
      <c r="C2678" s="4">
        <v>0.43</v>
      </c>
      <c r="D2678" s="5">
        <v>-0.7</v>
      </c>
      <c r="E2678" s="5">
        <v>0.6</v>
      </c>
      <c r="F2678" s="5">
        <v>-2.2000000000000002</v>
      </c>
      <c r="G2678" s="4">
        <v>94.4</v>
      </c>
      <c r="H2678" s="4">
        <v>83.2</v>
      </c>
      <c r="I2678" s="4">
        <v>0.9</v>
      </c>
      <c r="J2678" s="4">
        <v>3.5</v>
      </c>
      <c r="K2678" s="4">
        <v>0</v>
      </c>
      <c r="L2678" s="4">
        <v>413</v>
      </c>
      <c r="M2678" s="7">
        <v>-0.8</v>
      </c>
      <c r="N2678" s="5">
        <v>-0.7</v>
      </c>
      <c r="O2678" s="5">
        <v>0</v>
      </c>
      <c r="P2678" s="5">
        <v>-999</v>
      </c>
      <c r="Q2678" s="5">
        <v>-999</v>
      </c>
      <c r="R2678">
        <v>0.53100000000000003</v>
      </c>
      <c r="S2678" s="34">
        <f>ROUND((0.6105*(EXP((17.273*E2678)/(E2678+237.3))))*(100-H2678)/100,3)</f>
        <v>0.107</v>
      </c>
      <c r="T2678" s="6">
        <f>IF(V2678&lt;V2679,L2678,0)</f>
        <v>0</v>
      </c>
      <c r="U2678" s="6">
        <f>IF(T2678&gt;0,M2678,-999)</f>
        <v>-999</v>
      </c>
      <c r="V2678">
        <v>199812</v>
      </c>
      <c r="W2678">
        <v>1998</v>
      </c>
    </row>
    <row r="2679" spans="1:23" x14ac:dyDescent="0.25">
      <c r="A2679" s="14">
        <v>36146</v>
      </c>
      <c r="B2679" s="3">
        <v>351</v>
      </c>
      <c r="C2679" s="4">
        <v>1.61</v>
      </c>
      <c r="D2679" s="5">
        <v>-6.5</v>
      </c>
      <c r="E2679" s="5">
        <v>0</v>
      </c>
      <c r="F2679" s="5">
        <v>-11.7</v>
      </c>
      <c r="G2679" s="4">
        <v>94.3</v>
      </c>
      <c r="H2679" s="4">
        <v>88.1</v>
      </c>
      <c r="I2679" s="4">
        <v>1.8</v>
      </c>
      <c r="J2679" s="4">
        <v>4.9000000000000004</v>
      </c>
      <c r="K2679" s="4">
        <v>12.2</v>
      </c>
      <c r="L2679" s="4">
        <v>498</v>
      </c>
      <c r="M2679" s="7">
        <v>-0.8</v>
      </c>
      <c r="N2679" s="5">
        <v>-6.5</v>
      </c>
      <c r="O2679" s="5">
        <v>0</v>
      </c>
      <c r="P2679" s="5">
        <v>-999</v>
      </c>
      <c r="Q2679" s="5">
        <v>-999</v>
      </c>
      <c r="R2679">
        <v>0.53600000000000003</v>
      </c>
      <c r="S2679" s="34">
        <f>ROUND((0.6105*(EXP((17.273*E2679)/(E2679+237.3))))*(100-H2679)/100,3)</f>
        <v>7.2999999999999995E-2</v>
      </c>
      <c r="T2679" s="6">
        <f>IF(V2679&lt;V2680,L2679,0)</f>
        <v>0</v>
      </c>
      <c r="U2679" s="6">
        <f>IF(T2679&gt;0,M2679,-999)</f>
        <v>-999</v>
      </c>
      <c r="V2679">
        <v>199812</v>
      </c>
      <c r="W2679">
        <v>1998</v>
      </c>
    </row>
    <row r="2680" spans="1:23" x14ac:dyDescent="0.25">
      <c r="A2680" s="14">
        <v>36147</v>
      </c>
      <c r="B2680" s="3">
        <v>352</v>
      </c>
      <c r="C2680" s="4">
        <v>3.66</v>
      </c>
      <c r="D2680" s="5">
        <v>-12.7</v>
      </c>
      <c r="E2680" s="5">
        <v>-8.6</v>
      </c>
      <c r="F2680" s="5">
        <v>-17.100000000000001</v>
      </c>
      <c r="G2680" s="4">
        <v>91.7</v>
      </c>
      <c r="H2680" s="4">
        <v>84.1</v>
      </c>
      <c r="I2680" s="4">
        <v>0.9</v>
      </c>
      <c r="J2680" s="4">
        <v>3</v>
      </c>
      <c r="K2680" s="4">
        <v>0</v>
      </c>
      <c r="L2680" s="4">
        <v>473</v>
      </c>
      <c r="M2680" s="7">
        <v>-1.4</v>
      </c>
      <c r="N2680" s="5">
        <v>-12.7</v>
      </c>
      <c r="O2680" s="5">
        <v>0</v>
      </c>
      <c r="P2680" s="5">
        <v>-999</v>
      </c>
      <c r="Q2680" s="5">
        <v>-999</v>
      </c>
      <c r="R2680">
        <v>0.26900000000000002</v>
      </c>
      <c r="S2680" s="34">
        <f>ROUND((0.6105*(EXP((17.273*E2680)/(E2680+237.3))))*(100-H2680)/100,3)</f>
        <v>5.0999999999999997E-2</v>
      </c>
      <c r="T2680" s="6">
        <f>IF(V2680&lt;V2681,L2680,0)</f>
        <v>0</v>
      </c>
      <c r="U2680" s="6">
        <f>IF(T2680&gt;0,M2680,-999)</f>
        <v>-999</v>
      </c>
      <c r="V2680">
        <v>199812</v>
      </c>
      <c r="W2680">
        <v>1998</v>
      </c>
    </row>
    <row r="2681" spans="1:23" x14ac:dyDescent="0.25">
      <c r="A2681" s="14">
        <v>36148</v>
      </c>
      <c r="B2681" s="3">
        <v>353</v>
      </c>
      <c r="C2681" s="4">
        <v>1.47</v>
      </c>
      <c r="D2681" s="5">
        <v>-20.6</v>
      </c>
      <c r="E2681" s="5">
        <v>-17.100000000000001</v>
      </c>
      <c r="F2681" s="5">
        <v>-24.6</v>
      </c>
      <c r="G2681" s="4">
        <v>85.6</v>
      </c>
      <c r="H2681" s="4">
        <v>77.900000000000006</v>
      </c>
      <c r="I2681" s="4">
        <v>0.9</v>
      </c>
      <c r="J2681" s="4">
        <v>3.4</v>
      </c>
      <c r="K2681" s="4">
        <v>0</v>
      </c>
      <c r="L2681" s="4">
        <v>471</v>
      </c>
      <c r="M2681" s="7">
        <v>-2.5</v>
      </c>
      <c r="N2681" s="5">
        <v>-20.6</v>
      </c>
      <c r="O2681" s="5">
        <v>-0.1</v>
      </c>
      <c r="P2681" s="5">
        <v>-999</v>
      </c>
      <c r="Q2681" s="5">
        <v>-999</v>
      </c>
      <c r="R2681">
        <v>0.125</v>
      </c>
      <c r="S2681" s="34">
        <f>ROUND((0.6105*(EXP((17.273*E2681)/(E2681+237.3))))*(100-H2681)/100,3)</f>
        <v>3.5000000000000003E-2</v>
      </c>
      <c r="T2681" s="6">
        <f>IF(V2681&lt;V2682,L2681,0)</f>
        <v>0</v>
      </c>
      <c r="U2681" s="6">
        <f>IF(T2681&gt;0,M2681,-999)</f>
        <v>-999</v>
      </c>
      <c r="V2681">
        <v>199812</v>
      </c>
      <c r="W2681">
        <v>1998</v>
      </c>
    </row>
    <row r="2682" spans="1:23" x14ac:dyDescent="0.25">
      <c r="A2682" s="14">
        <v>36149</v>
      </c>
      <c r="B2682" s="3">
        <v>354</v>
      </c>
      <c r="C2682" s="4">
        <v>1.45</v>
      </c>
      <c r="D2682" s="5">
        <v>-23.6</v>
      </c>
      <c r="E2682" s="5">
        <v>-16</v>
      </c>
      <c r="F2682" s="5">
        <v>-26.8</v>
      </c>
      <c r="G2682" s="4">
        <v>80.599999999999994</v>
      </c>
      <c r="H2682" s="4">
        <v>66.2</v>
      </c>
      <c r="I2682" s="4">
        <v>0.7</v>
      </c>
      <c r="J2682" s="4">
        <v>3.2</v>
      </c>
      <c r="K2682" s="4">
        <v>0</v>
      </c>
      <c r="L2682" s="4">
        <v>470</v>
      </c>
      <c r="M2682" s="7">
        <v>-3.9</v>
      </c>
      <c r="N2682" s="5">
        <v>-23.6</v>
      </c>
      <c r="O2682" s="5">
        <v>-0.3</v>
      </c>
      <c r="P2682" s="5">
        <v>-999</v>
      </c>
      <c r="Q2682" s="5">
        <v>-999</v>
      </c>
      <c r="R2682">
        <v>0.11600000000000001</v>
      </c>
      <c r="S2682" s="34">
        <f>ROUND((0.6105*(EXP((17.273*E2682)/(E2682+237.3))))*(100-H2682)/100,3)</f>
        <v>5.8999999999999997E-2</v>
      </c>
      <c r="T2682" s="6">
        <f>IF(V2682&lt;V2683,L2682,0)</f>
        <v>0</v>
      </c>
      <c r="U2682" s="6">
        <f>IF(T2682&gt;0,M2682,-999)</f>
        <v>-999</v>
      </c>
      <c r="V2682">
        <v>199812</v>
      </c>
      <c r="W2682">
        <v>1998</v>
      </c>
    </row>
    <row r="2683" spans="1:23" x14ac:dyDescent="0.25">
      <c r="A2683" s="14">
        <v>36150</v>
      </c>
      <c r="B2683" s="3">
        <v>355</v>
      </c>
      <c r="C2683" s="4">
        <v>1.02</v>
      </c>
      <c r="D2683" s="5">
        <v>-20</v>
      </c>
      <c r="E2683" s="5">
        <v>-17.7</v>
      </c>
      <c r="F2683" s="5">
        <v>-22.3</v>
      </c>
      <c r="G2683" s="4">
        <v>86</v>
      </c>
      <c r="H2683" s="4">
        <v>79.7</v>
      </c>
      <c r="I2683" s="4">
        <v>0.2</v>
      </c>
      <c r="J2683" s="4">
        <v>1.5</v>
      </c>
      <c r="K2683" s="4">
        <v>0</v>
      </c>
      <c r="L2683" s="4">
        <v>464</v>
      </c>
      <c r="M2683" s="7">
        <v>-4.3</v>
      </c>
      <c r="N2683" s="5">
        <v>-20</v>
      </c>
      <c r="O2683" s="5">
        <v>-0.2</v>
      </c>
      <c r="P2683" s="5">
        <v>-999</v>
      </c>
      <c r="Q2683" s="5">
        <v>-999</v>
      </c>
      <c r="R2683">
        <v>0.121</v>
      </c>
      <c r="S2683" s="34">
        <f>ROUND((0.6105*(EXP((17.273*E2683)/(E2683+237.3))))*(100-H2683)/100,3)</f>
        <v>3.1E-2</v>
      </c>
      <c r="T2683" s="6">
        <f>IF(V2683&lt;V2684,L2683,0)</f>
        <v>0</v>
      </c>
      <c r="U2683" s="6">
        <f>IF(T2683&gt;0,M2683,-999)</f>
        <v>-999</v>
      </c>
      <c r="V2683">
        <v>199812</v>
      </c>
      <c r="W2683">
        <v>1998</v>
      </c>
    </row>
    <row r="2684" spans="1:23" x14ac:dyDescent="0.25">
      <c r="A2684" s="14">
        <v>36151</v>
      </c>
      <c r="B2684" s="3">
        <v>356</v>
      </c>
      <c r="C2684" s="4">
        <v>0.93</v>
      </c>
      <c r="D2684" s="5">
        <v>-16.3</v>
      </c>
      <c r="E2684" s="5">
        <v>-13.1</v>
      </c>
      <c r="F2684" s="5">
        <v>-18.8</v>
      </c>
      <c r="G2684" s="4">
        <v>89.4</v>
      </c>
      <c r="H2684" s="4">
        <v>82.7</v>
      </c>
      <c r="I2684" s="4">
        <v>0.3</v>
      </c>
      <c r="J2684" s="4">
        <v>1.5</v>
      </c>
      <c r="K2684" s="4">
        <v>0</v>
      </c>
      <c r="L2684" s="4">
        <v>456</v>
      </c>
      <c r="M2684" s="7">
        <v>-3.7</v>
      </c>
      <c r="N2684" s="5">
        <v>-16.3</v>
      </c>
      <c r="O2684" s="5">
        <v>-0.2</v>
      </c>
      <c r="P2684" s="5">
        <v>-999</v>
      </c>
      <c r="Q2684" s="5">
        <v>-999</v>
      </c>
      <c r="R2684">
        <v>0.184</v>
      </c>
      <c r="S2684" s="34">
        <f>ROUND((0.6105*(EXP((17.273*E2684)/(E2684+237.3))))*(100-H2684)/100,3)</f>
        <v>3.7999999999999999E-2</v>
      </c>
      <c r="T2684" s="6">
        <f>IF(V2684&lt;V2685,L2684,0)</f>
        <v>0</v>
      </c>
      <c r="U2684" s="6">
        <f>IF(T2684&gt;0,M2684,-999)</f>
        <v>-999</v>
      </c>
      <c r="V2684">
        <v>199812</v>
      </c>
      <c r="W2684">
        <v>1998</v>
      </c>
    </row>
    <row r="2685" spans="1:23" x14ac:dyDescent="0.25">
      <c r="A2685" s="14">
        <v>36152</v>
      </c>
      <c r="B2685" s="3">
        <v>357</v>
      </c>
      <c r="C2685" s="4">
        <v>0.59</v>
      </c>
      <c r="D2685" s="5">
        <v>-16.3</v>
      </c>
      <c r="E2685" s="5">
        <v>-14.5</v>
      </c>
      <c r="F2685" s="5">
        <v>-18.3</v>
      </c>
      <c r="G2685" s="4">
        <v>89.2</v>
      </c>
      <c r="H2685" s="4">
        <v>84.7</v>
      </c>
      <c r="I2685" s="4">
        <v>0.1</v>
      </c>
      <c r="J2685" s="4">
        <v>1.1000000000000001</v>
      </c>
      <c r="K2685" s="4">
        <v>1.5</v>
      </c>
      <c r="L2685" s="4">
        <v>476</v>
      </c>
      <c r="M2685" s="7">
        <v>-3.5</v>
      </c>
      <c r="N2685" s="5">
        <v>-16.3</v>
      </c>
      <c r="O2685" s="5">
        <v>-0.2</v>
      </c>
      <c r="P2685" s="5">
        <v>-999</v>
      </c>
      <c r="Q2685" s="5">
        <v>-999</v>
      </c>
      <c r="R2685">
        <v>0.16900000000000001</v>
      </c>
      <c r="S2685" s="34">
        <f>ROUND((0.6105*(EXP((17.273*E2685)/(E2685+237.3))))*(100-H2685)/100,3)</f>
        <v>0.03</v>
      </c>
      <c r="T2685" s="6">
        <f>IF(V2685&lt;V2686,L2685,0)</f>
        <v>0</v>
      </c>
      <c r="U2685" s="6">
        <f>IF(T2685&gt;0,M2685,-999)</f>
        <v>-999</v>
      </c>
      <c r="V2685">
        <v>199812</v>
      </c>
      <c r="W2685">
        <v>1998</v>
      </c>
    </row>
    <row r="2686" spans="1:23" x14ac:dyDescent="0.25">
      <c r="A2686" s="14">
        <v>36153</v>
      </c>
      <c r="B2686" s="3">
        <v>358</v>
      </c>
      <c r="C2686" s="4">
        <v>0.23</v>
      </c>
      <c r="D2686" s="5">
        <v>-12</v>
      </c>
      <c r="E2686" s="5">
        <v>-6.7</v>
      </c>
      <c r="F2686" s="5">
        <v>-15.4</v>
      </c>
      <c r="G2686" s="4">
        <v>92.3</v>
      </c>
      <c r="H2686" s="4">
        <v>85</v>
      </c>
      <c r="I2686" s="4">
        <v>0.5</v>
      </c>
      <c r="J2686" s="4">
        <v>2.4</v>
      </c>
      <c r="K2686" s="4">
        <v>4.0999999999999996</v>
      </c>
      <c r="L2686" s="4">
        <v>511</v>
      </c>
      <c r="M2686" s="7">
        <v>-8.4</v>
      </c>
      <c r="N2686" s="5">
        <v>-12</v>
      </c>
      <c r="O2686" s="5">
        <v>-0.2</v>
      </c>
      <c r="P2686" s="5">
        <v>-999</v>
      </c>
      <c r="Q2686" s="5">
        <v>-999</v>
      </c>
      <c r="R2686">
        <v>0.313</v>
      </c>
      <c r="S2686" s="34">
        <f>ROUND((0.6105*(EXP((17.273*E2686)/(E2686+237.3))))*(100-H2686)/100,3)</f>
        <v>5.5E-2</v>
      </c>
      <c r="T2686" s="6">
        <f>IF(V2686&lt;V2687,L2686,0)</f>
        <v>0</v>
      </c>
      <c r="U2686" s="6">
        <f>IF(T2686&gt;0,M2686,-999)</f>
        <v>-999</v>
      </c>
      <c r="V2686">
        <v>199812</v>
      </c>
      <c r="W2686">
        <v>1998</v>
      </c>
    </row>
    <row r="2687" spans="1:23" x14ac:dyDescent="0.25">
      <c r="A2687" s="14">
        <v>36154</v>
      </c>
      <c r="B2687" s="3">
        <v>359</v>
      </c>
      <c r="C2687" s="4">
        <v>0.15</v>
      </c>
      <c r="D2687" s="5">
        <v>-6.4</v>
      </c>
      <c r="E2687" s="5">
        <v>-4.3</v>
      </c>
      <c r="F2687" s="5">
        <v>-8.9</v>
      </c>
      <c r="G2687" s="4">
        <v>96.3</v>
      </c>
      <c r="H2687" s="4">
        <v>93.7</v>
      </c>
      <c r="I2687" s="4">
        <v>1.1000000000000001</v>
      </c>
      <c r="J2687" s="4">
        <v>4.5999999999999996</v>
      </c>
      <c r="K2687" s="4">
        <v>13.1</v>
      </c>
      <c r="L2687" s="4">
        <v>642</v>
      </c>
      <c r="M2687" s="7">
        <v>-5.6</v>
      </c>
      <c r="N2687" s="5">
        <v>-6.4</v>
      </c>
      <c r="O2687" s="5">
        <v>-0.2</v>
      </c>
      <c r="P2687" s="5">
        <v>-999</v>
      </c>
      <c r="Q2687" s="5">
        <v>-999</v>
      </c>
      <c r="R2687">
        <v>0.41699999999999998</v>
      </c>
      <c r="S2687" s="34">
        <f>ROUND((0.6105*(EXP((17.273*E2687)/(E2687+237.3))))*(100-H2687)/100,3)</f>
        <v>2.8000000000000001E-2</v>
      </c>
      <c r="T2687" s="6">
        <f>IF(V2687&lt;V2688,L2687,0)</f>
        <v>0</v>
      </c>
      <c r="U2687" s="6">
        <f>IF(T2687&gt;0,M2687,-999)</f>
        <v>-999</v>
      </c>
      <c r="V2687">
        <v>199812</v>
      </c>
      <c r="W2687">
        <v>1998</v>
      </c>
    </row>
    <row r="2688" spans="1:23" x14ac:dyDescent="0.25">
      <c r="A2688" s="14">
        <v>36155</v>
      </c>
      <c r="B2688" s="3">
        <v>360</v>
      </c>
      <c r="C2688" s="4">
        <v>1.1299999999999999</v>
      </c>
      <c r="D2688" s="5">
        <v>-7.1</v>
      </c>
      <c r="E2688" s="5">
        <v>-5.7</v>
      </c>
      <c r="F2688" s="5">
        <v>-9.1</v>
      </c>
      <c r="G2688" s="4">
        <v>96</v>
      </c>
      <c r="H2688" s="4">
        <v>94.4</v>
      </c>
      <c r="I2688" s="4">
        <v>1.6</v>
      </c>
      <c r="J2688" s="4">
        <v>3.7</v>
      </c>
      <c r="K2688" s="4">
        <v>9.8000000000000007</v>
      </c>
      <c r="L2688" s="4">
        <v>707</v>
      </c>
      <c r="M2688" s="7">
        <v>-4.9000000000000004</v>
      </c>
      <c r="N2688" s="5">
        <v>-7.1</v>
      </c>
      <c r="O2688" s="5">
        <v>-0.2</v>
      </c>
      <c r="P2688" s="5">
        <v>-999</v>
      </c>
      <c r="Q2688" s="5">
        <v>-999</v>
      </c>
      <c r="R2688">
        <v>0.378</v>
      </c>
      <c r="S2688" s="34">
        <f>ROUND((0.6105*(EXP((17.273*E2688)/(E2688+237.3))))*(100-H2688)/100,3)</f>
        <v>2.1999999999999999E-2</v>
      </c>
      <c r="T2688" s="6">
        <f>IF(V2688&lt;V2689,L2688,0)</f>
        <v>0</v>
      </c>
      <c r="U2688" s="6">
        <f>IF(T2688&gt;0,M2688,-999)</f>
        <v>-999</v>
      </c>
      <c r="V2688">
        <v>199812</v>
      </c>
      <c r="W2688">
        <v>1998</v>
      </c>
    </row>
    <row r="2689" spans="1:23" x14ac:dyDescent="0.25">
      <c r="A2689" s="14">
        <v>36156</v>
      </c>
      <c r="B2689" s="3">
        <v>361</v>
      </c>
      <c r="C2689" s="4">
        <v>0.36</v>
      </c>
      <c r="D2689" s="5">
        <v>-5.5</v>
      </c>
      <c r="E2689" s="5">
        <v>-2.5</v>
      </c>
      <c r="F2689" s="5">
        <v>-7.5</v>
      </c>
      <c r="G2689" s="4">
        <v>96.8</v>
      </c>
      <c r="H2689" s="4">
        <v>94.7</v>
      </c>
      <c r="I2689" s="4">
        <v>1.4</v>
      </c>
      <c r="J2689" s="4">
        <v>3.7</v>
      </c>
      <c r="K2689" s="4">
        <v>2</v>
      </c>
      <c r="L2689" s="4">
        <v>733</v>
      </c>
      <c r="M2689" s="7">
        <v>-4.0999999999999996</v>
      </c>
      <c r="N2689" s="5">
        <v>-5.5</v>
      </c>
      <c r="O2689" s="5">
        <v>-0.1</v>
      </c>
      <c r="P2689" s="5">
        <v>-999</v>
      </c>
      <c r="Q2689" s="5">
        <v>-999</v>
      </c>
      <c r="R2689">
        <v>0.48299999999999998</v>
      </c>
      <c r="S2689" s="34">
        <f>ROUND((0.6105*(EXP((17.273*E2689)/(E2689+237.3))))*(100-H2689)/100,3)</f>
        <v>2.7E-2</v>
      </c>
      <c r="T2689" s="6">
        <f>IF(V2689&lt;V2690,L2689,0)</f>
        <v>0</v>
      </c>
      <c r="U2689" s="6">
        <f>IF(T2689&gt;0,M2689,-999)</f>
        <v>-999</v>
      </c>
      <c r="V2689">
        <v>199812</v>
      </c>
      <c r="W2689">
        <v>1998</v>
      </c>
    </row>
    <row r="2690" spans="1:23" x14ac:dyDescent="0.25">
      <c r="A2690" s="14">
        <v>36157</v>
      </c>
      <c r="B2690" s="3">
        <v>362</v>
      </c>
      <c r="C2690" s="4">
        <v>1.82</v>
      </c>
      <c r="D2690" s="5">
        <v>-2.2000000000000002</v>
      </c>
      <c r="E2690" s="5">
        <v>-1.2</v>
      </c>
      <c r="F2690" s="5">
        <v>-2.7</v>
      </c>
      <c r="G2690" s="4">
        <v>96.2</v>
      </c>
      <c r="H2690" s="4">
        <v>92</v>
      </c>
      <c r="I2690" s="4">
        <v>2.1</v>
      </c>
      <c r="J2690" s="4">
        <v>5</v>
      </c>
      <c r="K2690" s="4">
        <v>1.3</v>
      </c>
      <c r="L2690" s="4">
        <v>714</v>
      </c>
      <c r="M2690" s="7">
        <v>-2.6</v>
      </c>
      <c r="N2690" s="5">
        <v>-2.2000000000000002</v>
      </c>
      <c r="O2690" s="5">
        <v>-0.1</v>
      </c>
      <c r="P2690" s="5">
        <v>-999</v>
      </c>
      <c r="Q2690" s="5">
        <v>-999</v>
      </c>
      <c r="R2690">
        <v>0.51500000000000001</v>
      </c>
      <c r="S2690" s="34">
        <f>ROUND((0.6105*(EXP((17.273*E2690)/(E2690+237.3))))*(100-H2690)/100,3)</f>
        <v>4.4999999999999998E-2</v>
      </c>
      <c r="T2690" s="6">
        <f>IF(V2690&lt;V2691,L2690,0)</f>
        <v>0</v>
      </c>
      <c r="U2690" s="6">
        <f>IF(T2690&gt;0,M2690,-999)</f>
        <v>-999</v>
      </c>
      <c r="V2690">
        <v>199812</v>
      </c>
      <c r="W2690">
        <v>1998</v>
      </c>
    </row>
    <row r="2691" spans="1:23" x14ac:dyDescent="0.25">
      <c r="A2691" s="14">
        <v>36158</v>
      </c>
      <c r="B2691" s="3">
        <v>363</v>
      </c>
      <c r="C2691" s="4">
        <v>0.37</v>
      </c>
      <c r="D2691" s="5">
        <v>-1.4</v>
      </c>
      <c r="E2691" s="5">
        <v>-0.1</v>
      </c>
      <c r="F2691" s="5">
        <v>-2.9</v>
      </c>
      <c r="G2691" s="4">
        <v>98.5</v>
      </c>
      <c r="H2691" s="4">
        <v>93.4</v>
      </c>
      <c r="I2691" s="4">
        <v>1.5</v>
      </c>
      <c r="J2691" s="4">
        <v>3.5</v>
      </c>
      <c r="K2691" s="4">
        <v>11.4</v>
      </c>
      <c r="L2691" s="4">
        <v>820</v>
      </c>
      <c r="M2691" s="7">
        <v>-1.9</v>
      </c>
      <c r="N2691" s="5">
        <v>-1.4</v>
      </c>
      <c r="O2691" s="5">
        <v>0</v>
      </c>
      <c r="P2691" s="5">
        <v>-999</v>
      </c>
      <c r="Q2691" s="5">
        <v>-999</v>
      </c>
      <c r="R2691">
        <v>0.56799999999999995</v>
      </c>
      <c r="S2691" s="34">
        <f>ROUND((0.6105*(EXP((17.273*E2691)/(E2691+237.3))))*(100-H2691)/100,3)</f>
        <v>0.04</v>
      </c>
      <c r="T2691" s="6">
        <f>IF(V2691&lt;V2692,L2691,0)</f>
        <v>0</v>
      </c>
      <c r="U2691" s="6">
        <f>IF(T2691&gt;0,M2691,-999)</f>
        <v>-999</v>
      </c>
      <c r="V2691">
        <v>199812</v>
      </c>
      <c r="W2691">
        <v>1998</v>
      </c>
    </row>
    <row r="2692" spans="1:23" x14ac:dyDescent="0.25">
      <c r="A2692" s="14">
        <v>36159</v>
      </c>
      <c r="B2692" s="3">
        <v>364</v>
      </c>
      <c r="C2692" s="4">
        <v>0.57999999999999996</v>
      </c>
      <c r="D2692" s="5">
        <v>-2.9</v>
      </c>
      <c r="E2692" s="5">
        <v>0.2</v>
      </c>
      <c r="F2692" s="5">
        <v>-4.3</v>
      </c>
      <c r="G2692" s="4">
        <v>96.6</v>
      </c>
      <c r="H2692" s="4">
        <v>85.6</v>
      </c>
      <c r="I2692" s="4">
        <v>0.6</v>
      </c>
      <c r="J2692" s="4">
        <v>2.2000000000000002</v>
      </c>
      <c r="K2692" s="4">
        <v>0</v>
      </c>
      <c r="L2692" s="4">
        <v>778</v>
      </c>
      <c r="M2692" s="7">
        <v>-1.5</v>
      </c>
      <c r="N2692" s="5">
        <v>-2.9</v>
      </c>
      <c r="O2692" s="5">
        <v>0</v>
      </c>
      <c r="P2692" s="5">
        <v>-999</v>
      </c>
      <c r="Q2692" s="5">
        <v>-999</v>
      </c>
      <c r="R2692">
        <v>0.52900000000000003</v>
      </c>
      <c r="S2692" s="34">
        <f>ROUND((0.6105*(EXP((17.273*E2692)/(E2692+237.3))))*(100-H2692)/100,3)</f>
        <v>8.8999999999999996E-2</v>
      </c>
      <c r="T2692" s="6">
        <f>IF(V2692&lt;V2693,L2692,0)</f>
        <v>0</v>
      </c>
      <c r="U2692" s="6">
        <f>IF(T2692&gt;0,M2692,-999)</f>
        <v>-999</v>
      </c>
      <c r="V2692">
        <v>199812</v>
      </c>
      <c r="W2692">
        <v>1998</v>
      </c>
    </row>
    <row r="2693" spans="1:23" x14ac:dyDescent="0.25">
      <c r="A2693" s="14">
        <v>36160</v>
      </c>
      <c r="B2693" s="3">
        <v>365</v>
      </c>
      <c r="C2693" s="4">
        <v>2.2000000000000002</v>
      </c>
      <c r="D2693" s="5">
        <v>-3.1</v>
      </c>
      <c r="E2693" s="5">
        <v>1.5</v>
      </c>
      <c r="F2693" s="5">
        <v>-7.2</v>
      </c>
      <c r="G2693" s="4">
        <v>96</v>
      </c>
      <c r="H2693" s="4">
        <v>89.5</v>
      </c>
      <c r="I2693" s="4">
        <v>1.8</v>
      </c>
      <c r="J2693" s="4">
        <v>4.8</v>
      </c>
      <c r="K2693" s="4">
        <v>0</v>
      </c>
      <c r="L2693" s="4">
        <v>757</v>
      </c>
      <c r="M2693" s="7">
        <v>-1.5</v>
      </c>
      <c r="N2693" s="5">
        <v>-3.1</v>
      </c>
      <c r="O2693" s="5">
        <v>0</v>
      </c>
      <c r="P2693" s="5">
        <v>-999</v>
      </c>
      <c r="Q2693" s="5">
        <v>-999</v>
      </c>
      <c r="R2693">
        <v>0.61099999999999999</v>
      </c>
      <c r="S2693" s="34">
        <f>ROUND((0.6105*(EXP((17.273*E2693)/(E2693+237.3))))*(100-H2693)/100,3)</f>
        <v>7.0999999999999994E-2</v>
      </c>
      <c r="T2693" s="6">
        <f>IF(V2693&lt;V2694,L2693,0)</f>
        <v>757</v>
      </c>
      <c r="U2693" s="6">
        <f>IF(T2693&gt;0,M2693,-999)</f>
        <v>-1.5</v>
      </c>
      <c r="V2693">
        <v>199812</v>
      </c>
      <c r="W2693">
        <v>1998</v>
      </c>
    </row>
    <row r="2694" spans="1:23" x14ac:dyDescent="0.25">
      <c r="A2694" s="14">
        <v>36161</v>
      </c>
      <c r="B2694" s="3">
        <v>1</v>
      </c>
      <c r="C2694" s="4">
        <v>1.89</v>
      </c>
      <c r="D2694" s="5">
        <v>-8.1999999999999993</v>
      </c>
      <c r="E2694" s="5">
        <v>-6.5</v>
      </c>
      <c r="F2694" s="5">
        <v>-10.9</v>
      </c>
      <c r="G2694" s="4">
        <v>95.2</v>
      </c>
      <c r="H2694" s="4">
        <v>90.9</v>
      </c>
      <c r="I2694" s="4">
        <v>0.7</v>
      </c>
      <c r="J2694" s="4">
        <v>2.7</v>
      </c>
      <c r="K2694" s="4">
        <v>0</v>
      </c>
      <c r="L2694" s="4">
        <v>747</v>
      </c>
      <c r="M2694" s="7">
        <v>-2.1</v>
      </c>
      <c r="N2694" s="5">
        <v>-8.1999999999999993</v>
      </c>
      <c r="O2694" s="5">
        <v>0</v>
      </c>
      <c r="P2694" s="5">
        <v>-999</v>
      </c>
      <c r="Q2694" s="5">
        <v>-999</v>
      </c>
      <c r="R2694">
        <v>0.34200000000000003</v>
      </c>
      <c r="S2694" s="34">
        <f>ROUND((0.6105*(EXP((17.273*E2694)/(E2694+237.3))))*(100-H2694)/100,3)</f>
        <v>3.4000000000000002E-2</v>
      </c>
      <c r="T2694" s="6">
        <f>IF(V2694&lt;V2695,L2694,0)</f>
        <v>0</v>
      </c>
      <c r="U2694" s="6">
        <f>IF(T2694&gt;0,M2694,-999)</f>
        <v>-999</v>
      </c>
      <c r="V2694">
        <v>199901</v>
      </c>
      <c r="W2694">
        <v>1999</v>
      </c>
    </row>
    <row r="2695" spans="1:23" x14ac:dyDescent="0.25">
      <c r="A2695" s="14">
        <v>36162</v>
      </c>
      <c r="B2695" s="3">
        <v>2</v>
      </c>
      <c r="C2695" s="4">
        <v>5.23</v>
      </c>
      <c r="D2695" s="5">
        <v>-7.4</v>
      </c>
      <c r="E2695" s="5">
        <v>-0.7</v>
      </c>
      <c r="F2695" s="5">
        <v>-10.8</v>
      </c>
      <c r="G2695" s="4">
        <v>90.3</v>
      </c>
      <c r="H2695" s="4">
        <v>61.7</v>
      </c>
      <c r="I2695" s="4">
        <v>0.5</v>
      </c>
      <c r="J2695" s="4">
        <v>1.7</v>
      </c>
      <c r="K2695" s="4">
        <v>0</v>
      </c>
      <c r="L2695" s="4">
        <v>729</v>
      </c>
      <c r="M2695" s="7">
        <v>-3.5</v>
      </c>
      <c r="N2695" s="5">
        <v>-7.4</v>
      </c>
      <c r="O2695" s="5">
        <v>0</v>
      </c>
      <c r="P2695" s="5">
        <v>-999</v>
      </c>
      <c r="Q2695" s="5">
        <v>-999</v>
      </c>
      <c r="R2695">
        <v>0.35699999999999998</v>
      </c>
      <c r="S2695" s="34">
        <f>ROUND((0.6105*(EXP((17.273*E2695)/(E2695+237.3))))*(100-H2695)/100,3)</f>
        <v>0.222</v>
      </c>
      <c r="T2695" s="6">
        <f>IF(V2695&lt;V2696,L2695,0)</f>
        <v>0</v>
      </c>
      <c r="U2695" s="6">
        <f>IF(T2695&gt;0,M2695,-999)</f>
        <v>-999</v>
      </c>
      <c r="V2695">
        <v>199901</v>
      </c>
      <c r="W2695">
        <v>1999</v>
      </c>
    </row>
    <row r="2696" spans="1:23" x14ac:dyDescent="0.25">
      <c r="A2696" s="14">
        <v>36163</v>
      </c>
      <c r="B2696" s="3">
        <v>3</v>
      </c>
      <c r="C2696" s="4">
        <v>5.07</v>
      </c>
      <c r="D2696" s="5">
        <v>-3.2</v>
      </c>
      <c r="E2696" s="5">
        <v>3.7</v>
      </c>
      <c r="F2696" s="5">
        <v>-7.6</v>
      </c>
      <c r="G2696" s="4">
        <v>88.7</v>
      </c>
      <c r="H2696" s="4">
        <v>61.4</v>
      </c>
      <c r="I2696" s="4">
        <v>0.5</v>
      </c>
      <c r="J2696" s="4">
        <v>1.7</v>
      </c>
      <c r="K2696" s="4">
        <v>0</v>
      </c>
      <c r="L2696" s="4">
        <v>700</v>
      </c>
      <c r="M2696" s="7">
        <v>-3.9</v>
      </c>
      <c r="N2696" s="5">
        <v>-3.2</v>
      </c>
      <c r="O2696" s="5">
        <v>0</v>
      </c>
      <c r="P2696" s="5">
        <v>-999</v>
      </c>
      <c r="Q2696" s="5">
        <v>-999</v>
      </c>
      <c r="R2696">
        <v>0.48799999999999999</v>
      </c>
      <c r="S2696" s="34">
        <f>ROUND((0.6105*(EXP((17.273*E2696)/(E2696+237.3))))*(100-H2696)/100,3)</f>
        <v>0.307</v>
      </c>
      <c r="T2696" s="6">
        <f>IF(V2696&lt;V2697,L2696,0)</f>
        <v>0</v>
      </c>
      <c r="U2696" s="6">
        <f>IF(T2696&gt;0,M2696,-999)</f>
        <v>-999</v>
      </c>
      <c r="V2696">
        <v>199901</v>
      </c>
      <c r="W2696">
        <v>1999</v>
      </c>
    </row>
    <row r="2697" spans="1:23" x14ac:dyDescent="0.25">
      <c r="A2697" s="14">
        <v>36164</v>
      </c>
      <c r="B2697" s="3">
        <v>4</v>
      </c>
      <c r="C2697" s="4">
        <v>0.77</v>
      </c>
      <c r="D2697" s="5">
        <v>-0.7</v>
      </c>
      <c r="E2697" s="5">
        <v>0.5</v>
      </c>
      <c r="F2697" s="5">
        <v>-1.9</v>
      </c>
      <c r="G2697" s="4">
        <v>97.5</v>
      </c>
      <c r="H2697" s="4">
        <v>88.9</v>
      </c>
      <c r="I2697" s="4">
        <v>1.4</v>
      </c>
      <c r="J2697" s="4">
        <v>4.0999999999999996</v>
      </c>
      <c r="K2697" s="4">
        <v>14</v>
      </c>
      <c r="L2697" s="4">
        <v>767</v>
      </c>
      <c r="M2697" s="7">
        <v>-2.6</v>
      </c>
      <c r="N2697" s="5">
        <v>-0.7</v>
      </c>
      <c r="O2697" s="5">
        <v>0</v>
      </c>
      <c r="P2697" s="5">
        <v>-999</v>
      </c>
      <c r="Q2697" s="5">
        <v>-999</v>
      </c>
      <c r="R2697">
        <v>0.56299999999999994</v>
      </c>
      <c r="S2697" s="34">
        <f>ROUND((0.6105*(EXP((17.273*E2697)/(E2697+237.3))))*(100-H2697)/100,3)</f>
        <v>7.0000000000000007E-2</v>
      </c>
      <c r="T2697" s="6">
        <f>IF(V2697&lt;V2698,L2697,0)</f>
        <v>0</v>
      </c>
      <c r="U2697" s="6">
        <f>IF(T2697&gt;0,M2697,-999)</f>
        <v>-999</v>
      </c>
      <c r="V2697">
        <v>199901</v>
      </c>
      <c r="W2697">
        <v>1999</v>
      </c>
    </row>
    <row r="2698" spans="1:23" x14ac:dyDescent="0.25">
      <c r="A2698" s="14">
        <v>36165</v>
      </c>
      <c r="B2698" s="3">
        <v>5</v>
      </c>
      <c r="C2698" s="4">
        <v>2.4</v>
      </c>
      <c r="D2698" s="5">
        <v>-1.8</v>
      </c>
      <c r="E2698" s="5">
        <v>0.3</v>
      </c>
      <c r="F2698" s="5">
        <v>-2.9</v>
      </c>
      <c r="G2698" s="4">
        <v>95</v>
      </c>
      <c r="H2698" s="4">
        <v>83.9</v>
      </c>
      <c r="I2698" s="4">
        <v>1.6</v>
      </c>
      <c r="J2698" s="4">
        <v>3.3</v>
      </c>
      <c r="K2698" s="4">
        <v>3.5</v>
      </c>
      <c r="L2698" s="4">
        <v>750</v>
      </c>
      <c r="M2698" s="7">
        <v>-1.6</v>
      </c>
      <c r="N2698" s="5">
        <v>-1.8</v>
      </c>
      <c r="O2698" s="5">
        <v>0</v>
      </c>
      <c r="P2698" s="5">
        <v>-999</v>
      </c>
      <c r="Q2698" s="5">
        <v>-999</v>
      </c>
      <c r="R2698">
        <v>0.52400000000000002</v>
      </c>
      <c r="S2698" s="34">
        <f>ROUND((0.6105*(EXP((17.273*E2698)/(E2698+237.3))))*(100-H2698)/100,3)</f>
        <v>0.1</v>
      </c>
      <c r="T2698" s="6">
        <f>IF(V2698&lt;V2699,L2698,0)</f>
        <v>0</v>
      </c>
      <c r="U2698" s="6">
        <f>IF(T2698&gt;0,M2698,-999)</f>
        <v>-999</v>
      </c>
      <c r="V2698">
        <v>199901</v>
      </c>
      <c r="W2698">
        <v>1999</v>
      </c>
    </row>
    <row r="2699" spans="1:23" x14ac:dyDescent="0.25">
      <c r="A2699" s="14">
        <v>36166</v>
      </c>
      <c r="B2699" s="3">
        <v>6</v>
      </c>
      <c r="C2699" s="4">
        <v>2.2400000000000002</v>
      </c>
      <c r="D2699" s="5">
        <v>-2.9</v>
      </c>
      <c r="E2699" s="5">
        <v>-0.1</v>
      </c>
      <c r="F2699" s="5">
        <v>-4.5</v>
      </c>
      <c r="G2699" s="4">
        <v>89.4</v>
      </c>
      <c r="H2699" s="4">
        <v>72.5</v>
      </c>
      <c r="I2699" s="4">
        <v>0.8</v>
      </c>
      <c r="J2699" s="4">
        <v>2.2999999999999998</v>
      </c>
      <c r="K2699" s="4">
        <v>1.4</v>
      </c>
      <c r="L2699" s="4">
        <v>759</v>
      </c>
      <c r="M2699" s="7">
        <v>-1.6</v>
      </c>
      <c r="N2699" s="5">
        <v>-2.9</v>
      </c>
      <c r="O2699" s="5">
        <v>0</v>
      </c>
      <c r="P2699" s="5">
        <v>-999</v>
      </c>
      <c r="Q2699" s="5">
        <v>-999</v>
      </c>
      <c r="R2699">
        <v>0.44</v>
      </c>
      <c r="S2699" s="34">
        <f>ROUND((0.6105*(EXP((17.273*E2699)/(E2699+237.3))))*(100-H2699)/100,3)</f>
        <v>0.16700000000000001</v>
      </c>
      <c r="T2699" s="6">
        <f>IF(V2699&lt;V2700,L2699,0)</f>
        <v>0</v>
      </c>
      <c r="U2699" s="6">
        <f>IF(T2699&gt;0,M2699,-999)</f>
        <v>-999</v>
      </c>
      <c r="V2699">
        <v>199901</v>
      </c>
      <c r="W2699">
        <v>1999</v>
      </c>
    </row>
    <row r="2700" spans="1:23" x14ac:dyDescent="0.25">
      <c r="A2700" s="14">
        <v>36167</v>
      </c>
      <c r="B2700" s="3">
        <v>7</v>
      </c>
      <c r="C2700" s="4">
        <v>1.51</v>
      </c>
      <c r="D2700" s="5">
        <v>-4.5</v>
      </c>
      <c r="E2700" s="5">
        <v>-3.4</v>
      </c>
      <c r="F2700" s="5">
        <v>-6.1</v>
      </c>
      <c r="G2700" s="4">
        <v>98</v>
      </c>
      <c r="H2700" s="4">
        <v>95.9</v>
      </c>
      <c r="I2700" s="4">
        <v>1.4</v>
      </c>
      <c r="J2700" s="4">
        <v>3.2</v>
      </c>
      <c r="K2700" s="4">
        <v>7.1</v>
      </c>
      <c r="L2700" s="4">
        <v>829</v>
      </c>
      <c r="M2700" s="7">
        <v>-1.7</v>
      </c>
      <c r="N2700" s="5">
        <v>-4.5</v>
      </c>
      <c r="O2700" s="5">
        <v>0</v>
      </c>
      <c r="P2700" s="5">
        <v>-999</v>
      </c>
      <c r="Q2700" s="5">
        <v>-999</v>
      </c>
      <c r="R2700">
        <v>0.45500000000000002</v>
      </c>
      <c r="S2700" s="34">
        <f>ROUND((0.6105*(EXP((17.273*E2700)/(E2700+237.3))))*(100-H2700)/100,3)</f>
        <v>1.9E-2</v>
      </c>
      <c r="T2700" s="6">
        <f>IF(V2700&lt;V2701,L2700,0)</f>
        <v>0</v>
      </c>
      <c r="U2700" s="6">
        <f>IF(T2700&gt;0,M2700,-999)</f>
        <v>-999</v>
      </c>
      <c r="V2700">
        <v>199901</v>
      </c>
      <c r="W2700">
        <v>1999</v>
      </c>
    </row>
    <row r="2701" spans="1:23" x14ac:dyDescent="0.25">
      <c r="A2701" s="14">
        <v>36168</v>
      </c>
      <c r="B2701" s="3">
        <v>8</v>
      </c>
      <c r="C2701" s="4">
        <v>1.1100000000000001</v>
      </c>
      <c r="D2701" s="5">
        <v>-4.4000000000000004</v>
      </c>
      <c r="E2701" s="5">
        <v>-3.3</v>
      </c>
      <c r="F2701" s="5">
        <v>-6</v>
      </c>
      <c r="G2701" s="4">
        <v>98.3</v>
      </c>
      <c r="H2701" s="4">
        <v>97.1</v>
      </c>
      <c r="I2701" s="4">
        <v>1.5</v>
      </c>
      <c r="J2701" s="4">
        <v>4.0999999999999996</v>
      </c>
      <c r="K2701" s="4">
        <v>7.2</v>
      </c>
      <c r="L2701" s="4">
        <v>903</v>
      </c>
      <c r="M2701" s="7">
        <v>-1.8</v>
      </c>
      <c r="N2701" s="5">
        <v>-4.4000000000000004</v>
      </c>
      <c r="O2701" s="5">
        <v>0</v>
      </c>
      <c r="P2701" s="5">
        <v>-999</v>
      </c>
      <c r="Q2701" s="5">
        <v>-999</v>
      </c>
      <c r="R2701">
        <v>0.46400000000000002</v>
      </c>
      <c r="S2701" s="34">
        <f>ROUND((0.6105*(EXP((17.273*E2701)/(E2701+237.3))))*(100-H2701)/100,3)</f>
        <v>1.4E-2</v>
      </c>
      <c r="T2701" s="6">
        <f>IF(V2701&lt;V2702,L2701,0)</f>
        <v>0</v>
      </c>
      <c r="U2701" s="6">
        <f>IF(T2701&gt;0,M2701,-999)</f>
        <v>-999</v>
      </c>
      <c r="V2701">
        <v>199901</v>
      </c>
      <c r="W2701">
        <v>1999</v>
      </c>
    </row>
    <row r="2702" spans="1:23" x14ac:dyDescent="0.25">
      <c r="A2702" s="14">
        <v>36169</v>
      </c>
      <c r="B2702" s="3">
        <v>9</v>
      </c>
      <c r="C2702" s="4">
        <v>1.06</v>
      </c>
      <c r="D2702" s="5">
        <v>-4</v>
      </c>
      <c r="E2702" s="5">
        <v>-1</v>
      </c>
      <c r="F2702" s="5">
        <v>-6.2</v>
      </c>
      <c r="G2702" s="4">
        <v>98.3</v>
      </c>
      <c r="H2702" s="4">
        <v>96.8</v>
      </c>
      <c r="I2702" s="4">
        <v>0.4</v>
      </c>
      <c r="J2702" s="4">
        <v>3</v>
      </c>
      <c r="K2702" s="4">
        <v>0</v>
      </c>
      <c r="L2702" s="4">
        <v>900</v>
      </c>
      <c r="M2702" s="7">
        <v>-1.7</v>
      </c>
      <c r="N2702" s="5">
        <v>-4</v>
      </c>
      <c r="O2702" s="5">
        <v>0</v>
      </c>
      <c r="P2702" s="5">
        <v>-999</v>
      </c>
      <c r="Q2702" s="5">
        <v>-999</v>
      </c>
      <c r="R2702">
        <v>0.55000000000000004</v>
      </c>
      <c r="S2702" s="34">
        <f>ROUND((0.6105*(EXP((17.273*E2702)/(E2702+237.3))))*(100-H2702)/100,3)</f>
        <v>1.7999999999999999E-2</v>
      </c>
      <c r="T2702" s="6">
        <f>IF(V2702&lt;V2703,L2702,0)</f>
        <v>0</v>
      </c>
      <c r="U2702" s="6">
        <f>IF(T2702&gt;0,M2702,-999)</f>
        <v>-999</v>
      </c>
      <c r="V2702">
        <v>199901</v>
      </c>
      <c r="W2702">
        <v>1999</v>
      </c>
    </row>
    <row r="2703" spans="1:23" x14ac:dyDescent="0.25">
      <c r="A2703" s="14">
        <v>36170</v>
      </c>
      <c r="B2703" s="3">
        <v>10</v>
      </c>
      <c r="C2703" s="4">
        <v>0.33</v>
      </c>
      <c r="D2703" s="5">
        <v>-1.5</v>
      </c>
      <c r="E2703" s="5">
        <v>0.1</v>
      </c>
      <c r="F2703" s="5">
        <v>-5.0999999999999996</v>
      </c>
      <c r="G2703" s="4">
        <v>99.3</v>
      </c>
      <c r="H2703" s="4">
        <v>97.9</v>
      </c>
      <c r="I2703" s="4">
        <v>0.8</v>
      </c>
      <c r="J2703" s="4">
        <v>4.5</v>
      </c>
      <c r="K2703" s="4">
        <v>9.5</v>
      </c>
      <c r="L2703" s="4">
        <v>992</v>
      </c>
      <c r="M2703" s="7">
        <v>-1.7</v>
      </c>
      <c r="N2703" s="5">
        <v>-1.5</v>
      </c>
      <c r="O2703" s="5">
        <v>0</v>
      </c>
      <c r="P2703" s="5">
        <v>-999</v>
      </c>
      <c r="Q2703" s="5">
        <v>-999</v>
      </c>
      <c r="R2703">
        <v>0.60299999999999998</v>
      </c>
      <c r="S2703" s="34">
        <f>ROUND((0.6105*(EXP((17.273*E2703)/(E2703+237.3))))*(100-H2703)/100,3)</f>
        <v>1.2999999999999999E-2</v>
      </c>
      <c r="T2703" s="6">
        <f>IF(V2703&lt;V2704,L2703,0)</f>
        <v>0</v>
      </c>
      <c r="U2703" s="6">
        <f>IF(T2703&gt;0,M2703,-999)</f>
        <v>-999</v>
      </c>
      <c r="V2703">
        <v>199901</v>
      </c>
      <c r="W2703">
        <v>1999</v>
      </c>
    </row>
    <row r="2704" spans="1:23" x14ac:dyDescent="0.25">
      <c r="A2704" s="14">
        <v>36171</v>
      </c>
      <c r="B2704" s="3">
        <v>11</v>
      </c>
      <c r="C2704" s="4">
        <v>0.62</v>
      </c>
      <c r="D2704" s="5">
        <v>-2.1</v>
      </c>
      <c r="E2704" s="5">
        <v>-0.1</v>
      </c>
      <c r="F2704" s="5">
        <v>-3.2</v>
      </c>
      <c r="G2704" s="4">
        <v>89.3</v>
      </c>
      <c r="H2704" s="4">
        <v>73</v>
      </c>
      <c r="I2704" s="4">
        <v>1.3</v>
      </c>
      <c r="J2704" s="4">
        <v>3.4</v>
      </c>
      <c r="K2704" s="4">
        <v>2.2999999999999998</v>
      </c>
      <c r="L2704" s="4">
        <v>987</v>
      </c>
      <c r="M2704" s="7">
        <v>-1.4</v>
      </c>
      <c r="N2704" s="5">
        <v>-2.1</v>
      </c>
      <c r="O2704" s="5">
        <v>0</v>
      </c>
      <c r="P2704" s="5">
        <v>-999</v>
      </c>
      <c r="Q2704" s="5">
        <v>-999</v>
      </c>
      <c r="R2704">
        <v>0.442</v>
      </c>
      <c r="S2704" s="34">
        <f>ROUND((0.6105*(EXP((17.273*E2704)/(E2704+237.3))))*(100-H2704)/100,3)</f>
        <v>0.16400000000000001</v>
      </c>
      <c r="T2704" s="6">
        <f>IF(V2704&lt;V2705,L2704,0)</f>
        <v>0</v>
      </c>
      <c r="U2704" s="6">
        <f>IF(T2704&gt;0,M2704,-999)</f>
        <v>-999</v>
      </c>
      <c r="V2704">
        <v>199901</v>
      </c>
      <c r="W2704">
        <v>1999</v>
      </c>
    </row>
    <row r="2705" spans="1:23" x14ac:dyDescent="0.25">
      <c r="A2705" s="14">
        <v>36172</v>
      </c>
      <c r="B2705" s="3">
        <v>12</v>
      </c>
      <c r="C2705" s="4">
        <v>0.55000000000000004</v>
      </c>
      <c r="D2705" s="5">
        <v>-3.8</v>
      </c>
      <c r="E2705" s="5">
        <v>-2.2999999999999998</v>
      </c>
      <c r="F2705" s="5">
        <v>-8.4</v>
      </c>
      <c r="G2705" s="4">
        <v>96.6</v>
      </c>
      <c r="H2705" s="4">
        <v>92.5</v>
      </c>
      <c r="I2705" s="4">
        <v>1.5</v>
      </c>
      <c r="J2705" s="4">
        <v>5.0999999999999996</v>
      </c>
      <c r="K2705" s="4">
        <v>4.2</v>
      </c>
      <c r="L2705" s="4">
        <v>1000</v>
      </c>
      <c r="M2705" s="7">
        <v>-1.3</v>
      </c>
      <c r="N2705" s="5">
        <v>-3.8</v>
      </c>
      <c r="O2705" s="5">
        <v>0</v>
      </c>
      <c r="P2705" s="5">
        <v>-999</v>
      </c>
      <c r="Q2705" s="5">
        <v>-999</v>
      </c>
      <c r="R2705">
        <v>0.47499999999999998</v>
      </c>
      <c r="S2705" s="34">
        <f>ROUND((0.6105*(EXP((17.273*E2705)/(E2705+237.3))))*(100-H2705)/100,3)</f>
        <v>3.9E-2</v>
      </c>
      <c r="T2705" s="6">
        <f>IF(V2705&lt;V2706,L2705,0)</f>
        <v>0</v>
      </c>
      <c r="U2705" s="6">
        <f>IF(T2705&gt;0,M2705,-999)</f>
        <v>-999</v>
      </c>
      <c r="V2705">
        <v>199901</v>
      </c>
      <c r="W2705">
        <v>1999</v>
      </c>
    </row>
    <row r="2706" spans="1:23" x14ac:dyDescent="0.25">
      <c r="A2706" s="14">
        <v>36173</v>
      </c>
      <c r="B2706" s="3">
        <v>13</v>
      </c>
      <c r="C2706" s="4">
        <v>1.36</v>
      </c>
      <c r="D2706" s="5">
        <v>-5.7</v>
      </c>
      <c r="E2706" s="5">
        <v>-2.2999999999999998</v>
      </c>
      <c r="F2706" s="5">
        <v>-9.8000000000000007</v>
      </c>
      <c r="G2706" s="4">
        <v>90.9</v>
      </c>
      <c r="H2706" s="4">
        <v>73.099999999999994</v>
      </c>
      <c r="I2706" s="4">
        <v>1</v>
      </c>
      <c r="J2706" s="4">
        <v>3.3</v>
      </c>
      <c r="K2706" s="4">
        <v>0</v>
      </c>
      <c r="L2706" s="4">
        <v>978</v>
      </c>
      <c r="M2706" s="7">
        <v>-1.3</v>
      </c>
      <c r="N2706" s="5">
        <v>-5.7</v>
      </c>
      <c r="O2706" s="5">
        <v>0</v>
      </c>
      <c r="P2706" s="5">
        <v>-999</v>
      </c>
      <c r="Q2706" s="5">
        <v>-999</v>
      </c>
      <c r="R2706">
        <v>0.376</v>
      </c>
      <c r="S2706" s="34">
        <f>ROUND((0.6105*(EXP((17.273*E2706)/(E2706+237.3))))*(100-H2706)/100,3)</f>
        <v>0.13900000000000001</v>
      </c>
      <c r="T2706" s="6">
        <f>IF(V2706&lt;V2707,L2706,0)</f>
        <v>0</v>
      </c>
      <c r="U2706" s="6">
        <f>IF(T2706&gt;0,M2706,-999)</f>
        <v>-999</v>
      </c>
      <c r="V2706">
        <v>199901</v>
      </c>
      <c r="W2706">
        <v>1999</v>
      </c>
    </row>
    <row r="2707" spans="1:23" x14ac:dyDescent="0.25">
      <c r="A2707" s="14">
        <v>36174</v>
      </c>
      <c r="B2707" s="3">
        <v>14</v>
      </c>
      <c r="C2707" s="4">
        <v>1.42</v>
      </c>
      <c r="D2707" s="5">
        <v>-2.6</v>
      </c>
      <c r="E2707" s="5">
        <v>0.9</v>
      </c>
      <c r="F2707" s="5">
        <v>-7.4</v>
      </c>
      <c r="G2707" s="4">
        <v>96.3</v>
      </c>
      <c r="H2707" s="4">
        <v>84.8</v>
      </c>
      <c r="I2707" s="4">
        <v>1.9</v>
      </c>
      <c r="J2707" s="4">
        <v>4.5</v>
      </c>
      <c r="K2707" s="4">
        <v>3.1</v>
      </c>
      <c r="L2707" s="4">
        <v>967</v>
      </c>
      <c r="M2707" s="7">
        <v>-1.4</v>
      </c>
      <c r="N2707" s="5">
        <v>-2.6</v>
      </c>
      <c r="O2707" s="5">
        <v>0.1</v>
      </c>
      <c r="P2707" s="5">
        <v>-999</v>
      </c>
      <c r="Q2707" s="5">
        <v>-999</v>
      </c>
      <c r="R2707">
        <v>0.55300000000000005</v>
      </c>
      <c r="S2707" s="34">
        <f>ROUND((0.6105*(EXP((17.273*E2707)/(E2707+237.3))))*(100-H2707)/100,3)</f>
        <v>9.9000000000000005E-2</v>
      </c>
      <c r="T2707" s="6">
        <f>IF(V2707&lt;V2708,L2707,0)</f>
        <v>0</v>
      </c>
      <c r="U2707" s="6">
        <f>IF(T2707&gt;0,M2707,-999)</f>
        <v>-999</v>
      </c>
      <c r="V2707">
        <v>199901</v>
      </c>
      <c r="W2707">
        <v>1999</v>
      </c>
    </row>
    <row r="2708" spans="1:23" x14ac:dyDescent="0.25">
      <c r="A2708" s="14">
        <v>36175</v>
      </c>
      <c r="B2708" s="3">
        <v>15</v>
      </c>
      <c r="C2708" s="4">
        <v>4.47</v>
      </c>
      <c r="D2708" s="5">
        <v>-6.2</v>
      </c>
      <c r="E2708" s="5">
        <v>-2.9</v>
      </c>
      <c r="F2708" s="5">
        <v>-8.5</v>
      </c>
      <c r="G2708" s="4">
        <v>85</v>
      </c>
      <c r="H2708" s="4">
        <v>64.900000000000006</v>
      </c>
      <c r="I2708" s="4">
        <v>1.5</v>
      </c>
      <c r="J2708" s="4">
        <v>3.4</v>
      </c>
      <c r="K2708" s="4">
        <v>0</v>
      </c>
      <c r="L2708" s="4">
        <v>949</v>
      </c>
      <c r="M2708" s="7">
        <v>-1.4</v>
      </c>
      <c r="N2708" s="5">
        <v>-6.2</v>
      </c>
      <c r="O2708" s="5">
        <v>0.1</v>
      </c>
      <c r="P2708" s="5">
        <v>-999</v>
      </c>
      <c r="Q2708" s="5">
        <v>-999</v>
      </c>
      <c r="R2708">
        <v>0.32100000000000001</v>
      </c>
      <c r="S2708" s="34">
        <f>ROUND((0.6105*(EXP((17.273*E2708)/(E2708+237.3))))*(100-H2708)/100,3)</f>
        <v>0.17299999999999999</v>
      </c>
      <c r="T2708" s="6">
        <f>IF(V2708&lt;V2709,L2708,0)</f>
        <v>0</v>
      </c>
      <c r="U2708" s="6">
        <f>IF(T2708&gt;0,M2708,-999)</f>
        <v>-999</v>
      </c>
      <c r="V2708">
        <v>199901</v>
      </c>
      <c r="W2708">
        <v>1999</v>
      </c>
    </row>
    <row r="2709" spans="1:23" x14ac:dyDescent="0.25">
      <c r="A2709" s="14">
        <v>36176</v>
      </c>
      <c r="B2709" s="3">
        <v>16</v>
      </c>
      <c r="C2709" s="4">
        <v>3.25</v>
      </c>
      <c r="D2709" s="5">
        <v>-6.4</v>
      </c>
      <c r="E2709" s="5">
        <v>-2.2000000000000002</v>
      </c>
      <c r="F2709" s="5">
        <v>-8.5</v>
      </c>
      <c r="G2709" s="4">
        <v>93.7</v>
      </c>
      <c r="H2709" s="4">
        <v>73.599999999999994</v>
      </c>
      <c r="I2709" s="4">
        <v>0.8</v>
      </c>
      <c r="J2709" s="4">
        <v>4.2</v>
      </c>
      <c r="K2709" s="4">
        <v>1.7</v>
      </c>
      <c r="L2709" s="4">
        <v>956</v>
      </c>
      <c r="M2709" s="7">
        <v>-1.7</v>
      </c>
      <c r="N2709" s="5">
        <v>-6.4</v>
      </c>
      <c r="O2709" s="5">
        <v>0.1</v>
      </c>
      <c r="P2709" s="5">
        <v>-999</v>
      </c>
      <c r="Q2709" s="5">
        <v>-999</v>
      </c>
      <c r="R2709">
        <v>0.38300000000000001</v>
      </c>
      <c r="S2709" s="34">
        <f>ROUND((0.6105*(EXP((17.273*E2709)/(E2709+237.3))))*(100-H2709)/100,3)</f>
        <v>0.13700000000000001</v>
      </c>
      <c r="T2709" s="6">
        <f>IF(V2709&lt;V2710,L2709,0)</f>
        <v>0</v>
      </c>
      <c r="U2709" s="6">
        <f>IF(T2709&gt;0,M2709,-999)</f>
        <v>-999</v>
      </c>
      <c r="V2709">
        <v>199901</v>
      </c>
      <c r="W2709">
        <v>1999</v>
      </c>
    </row>
    <row r="2710" spans="1:23" x14ac:dyDescent="0.25">
      <c r="A2710" s="14">
        <v>36177</v>
      </c>
      <c r="B2710" s="3">
        <v>17</v>
      </c>
      <c r="C2710" s="4">
        <v>1.56</v>
      </c>
      <c r="D2710" s="5">
        <v>-6.8</v>
      </c>
      <c r="E2710" s="5">
        <v>-5.8</v>
      </c>
      <c r="F2710" s="5">
        <v>-7.5</v>
      </c>
      <c r="G2710" s="4">
        <v>94.9</v>
      </c>
      <c r="H2710" s="4">
        <v>85.4</v>
      </c>
      <c r="I2710" s="4">
        <v>2.1</v>
      </c>
      <c r="J2710" s="4">
        <v>5.2</v>
      </c>
      <c r="K2710" s="4">
        <v>11.7</v>
      </c>
      <c r="L2710" s="4">
        <v>1062</v>
      </c>
      <c r="M2710" s="7">
        <v>-1.8</v>
      </c>
      <c r="N2710" s="5">
        <v>-6.8</v>
      </c>
      <c r="O2710" s="5">
        <v>0.2</v>
      </c>
      <c r="P2710" s="5">
        <v>-999</v>
      </c>
      <c r="Q2710" s="5">
        <v>-999</v>
      </c>
      <c r="R2710">
        <v>0.33900000000000002</v>
      </c>
      <c r="S2710" s="34">
        <f>ROUND((0.6105*(EXP((17.273*E2710)/(E2710+237.3))))*(100-H2710)/100,3)</f>
        <v>5.8000000000000003E-2</v>
      </c>
      <c r="T2710" s="6">
        <f>IF(V2710&lt;V2711,L2710,0)</f>
        <v>0</v>
      </c>
      <c r="U2710" s="6">
        <f>IF(T2710&gt;0,M2710,-999)</f>
        <v>-999</v>
      </c>
      <c r="V2710">
        <v>199901</v>
      </c>
      <c r="W2710">
        <v>1999</v>
      </c>
    </row>
    <row r="2711" spans="1:23" x14ac:dyDescent="0.25">
      <c r="A2711" s="14">
        <v>36178</v>
      </c>
      <c r="B2711" s="3">
        <v>18</v>
      </c>
      <c r="C2711" s="4">
        <v>0.98</v>
      </c>
      <c r="D2711" s="5">
        <v>-5</v>
      </c>
      <c r="E2711" s="5">
        <v>-2.9</v>
      </c>
      <c r="F2711" s="5">
        <v>-8.1999999999999993</v>
      </c>
      <c r="G2711" s="4">
        <v>97.7</v>
      </c>
      <c r="H2711" s="4">
        <v>96</v>
      </c>
      <c r="I2711" s="4">
        <v>1.4</v>
      </c>
      <c r="J2711" s="4">
        <v>3.3</v>
      </c>
      <c r="K2711" s="4">
        <v>1.7</v>
      </c>
      <c r="L2711" s="4">
        <v>1023</v>
      </c>
      <c r="M2711" s="7">
        <v>-1.9</v>
      </c>
      <c r="N2711" s="5">
        <v>-5</v>
      </c>
      <c r="O2711" s="5">
        <v>0.2</v>
      </c>
      <c r="P2711" s="5">
        <v>-999</v>
      </c>
      <c r="Q2711" s="5">
        <v>-999</v>
      </c>
      <c r="R2711">
        <v>0.47399999999999998</v>
      </c>
      <c r="S2711" s="34">
        <f>ROUND((0.6105*(EXP((17.273*E2711)/(E2711+237.3))))*(100-H2711)/100,3)</f>
        <v>0.02</v>
      </c>
      <c r="T2711" s="6">
        <f>IF(V2711&lt;V2712,L2711,0)</f>
        <v>0</v>
      </c>
      <c r="U2711" s="6">
        <f>IF(T2711&gt;0,M2711,-999)</f>
        <v>-999</v>
      </c>
      <c r="V2711">
        <v>199901</v>
      </c>
      <c r="W2711">
        <v>1999</v>
      </c>
    </row>
    <row r="2712" spans="1:23" x14ac:dyDescent="0.25">
      <c r="A2712" s="14">
        <v>36179</v>
      </c>
      <c r="B2712" s="3">
        <v>19</v>
      </c>
      <c r="C2712" s="4">
        <v>0.98</v>
      </c>
      <c r="D2712" s="5">
        <v>-3.9</v>
      </c>
      <c r="E2712" s="5">
        <v>-2.5</v>
      </c>
      <c r="F2712" s="5">
        <v>-5.8</v>
      </c>
      <c r="G2712" s="4">
        <v>97.9</v>
      </c>
      <c r="H2712" s="4">
        <v>96.2</v>
      </c>
      <c r="I2712" s="4">
        <v>1.1000000000000001</v>
      </c>
      <c r="J2712" s="4">
        <v>2.8</v>
      </c>
      <c r="K2712" s="4">
        <v>2</v>
      </c>
      <c r="L2712" s="4">
        <v>1039</v>
      </c>
      <c r="M2712" s="7">
        <v>-1.9</v>
      </c>
      <c r="N2712" s="5">
        <v>-3.9</v>
      </c>
      <c r="O2712" s="5">
        <v>0.2</v>
      </c>
      <c r="P2712" s="5">
        <v>-999</v>
      </c>
      <c r="Q2712" s="5">
        <v>-999</v>
      </c>
      <c r="R2712">
        <v>0.49</v>
      </c>
      <c r="S2712" s="34">
        <f>ROUND((0.6105*(EXP((17.273*E2712)/(E2712+237.3))))*(100-H2712)/100,3)</f>
        <v>1.9E-2</v>
      </c>
      <c r="T2712" s="6">
        <f>IF(V2712&lt;V2713,L2712,0)</f>
        <v>0</v>
      </c>
      <c r="U2712" s="6">
        <f>IF(T2712&gt;0,M2712,-999)</f>
        <v>-999</v>
      </c>
      <c r="V2712">
        <v>199901</v>
      </c>
      <c r="W2712">
        <v>1999</v>
      </c>
    </row>
    <row r="2713" spans="1:23" x14ac:dyDescent="0.25">
      <c r="A2713" s="14">
        <v>36180</v>
      </c>
      <c r="B2713" s="3">
        <v>20</v>
      </c>
      <c r="C2713" s="4">
        <v>1.47</v>
      </c>
      <c r="D2713" s="5">
        <v>-4.4000000000000004</v>
      </c>
      <c r="E2713" s="5">
        <v>1.4</v>
      </c>
      <c r="F2713" s="5">
        <v>-6.8</v>
      </c>
      <c r="G2713" s="4">
        <v>96.5</v>
      </c>
      <c r="H2713" s="4">
        <v>79.5</v>
      </c>
      <c r="I2713" s="4">
        <v>1.2</v>
      </c>
      <c r="J2713" s="4">
        <v>3.4</v>
      </c>
      <c r="K2713" s="4">
        <v>0.9</v>
      </c>
      <c r="L2713" s="4">
        <v>1037</v>
      </c>
      <c r="M2713" s="7">
        <v>-1.8</v>
      </c>
      <c r="N2713" s="5">
        <v>-4.4000000000000004</v>
      </c>
      <c r="O2713" s="5">
        <v>0.2</v>
      </c>
      <c r="P2713" s="5">
        <v>-999</v>
      </c>
      <c r="Q2713" s="5">
        <v>-999</v>
      </c>
      <c r="R2713">
        <v>0.53600000000000003</v>
      </c>
      <c r="S2713" s="34">
        <f>ROUND((0.6105*(EXP((17.273*E2713)/(E2713+237.3))))*(100-H2713)/100,3)</f>
        <v>0.13800000000000001</v>
      </c>
      <c r="T2713" s="6">
        <f>IF(V2713&lt;V2714,L2713,0)</f>
        <v>0</v>
      </c>
      <c r="U2713" s="6">
        <f>IF(T2713&gt;0,M2713,-999)</f>
        <v>-999</v>
      </c>
      <c r="V2713">
        <v>199901</v>
      </c>
      <c r="W2713">
        <v>1999</v>
      </c>
    </row>
    <row r="2714" spans="1:23" x14ac:dyDescent="0.25">
      <c r="A2714" s="14">
        <v>36181</v>
      </c>
      <c r="B2714" s="3">
        <v>21</v>
      </c>
      <c r="C2714" s="4">
        <v>1.24</v>
      </c>
      <c r="D2714" s="5">
        <v>-3.7</v>
      </c>
      <c r="E2714" s="5">
        <v>0.3</v>
      </c>
      <c r="F2714" s="5">
        <v>-5.7</v>
      </c>
      <c r="G2714" s="4">
        <v>96.3</v>
      </c>
      <c r="H2714" s="4">
        <v>80.7</v>
      </c>
      <c r="I2714" s="4">
        <v>0.9</v>
      </c>
      <c r="J2714" s="4">
        <v>3.1</v>
      </c>
      <c r="K2714" s="4">
        <v>0</v>
      </c>
      <c r="L2714" s="4">
        <v>1013</v>
      </c>
      <c r="M2714" s="7">
        <v>-1.7</v>
      </c>
      <c r="N2714" s="5">
        <v>-3.7</v>
      </c>
      <c r="O2714" s="5">
        <v>0.2</v>
      </c>
      <c r="P2714" s="5">
        <v>-999</v>
      </c>
      <c r="Q2714" s="5">
        <v>-999</v>
      </c>
      <c r="R2714">
        <v>0.505</v>
      </c>
      <c r="S2714" s="34">
        <f>ROUND((0.6105*(EXP((17.273*E2714)/(E2714+237.3))))*(100-H2714)/100,3)</f>
        <v>0.12</v>
      </c>
      <c r="T2714" s="6">
        <f>IF(V2714&lt;V2715,L2714,0)</f>
        <v>0</v>
      </c>
      <c r="U2714" s="6">
        <f>IF(T2714&gt;0,M2714,-999)</f>
        <v>-999</v>
      </c>
      <c r="V2714">
        <v>199901</v>
      </c>
      <c r="W2714">
        <v>1999</v>
      </c>
    </row>
    <row r="2715" spans="1:23" x14ac:dyDescent="0.25">
      <c r="A2715" s="14">
        <v>36182</v>
      </c>
      <c r="B2715" s="3">
        <v>22</v>
      </c>
      <c r="C2715" s="4">
        <v>1.58</v>
      </c>
      <c r="D2715" s="5">
        <v>-6.5</v>
      </c>
      <c r="E2715" s="5">
        <v>-3.6</v>
      </c>
      <c r="F2715" s="5">
        <v>-9.1999999999999993</v>
      </c>
      <c r="G2715" s="4">
        <v>93.2</v>
      </c>
      <c r="H2715" s="4">
        <v>82.4</v>
      </c>
      <c r="I2715" s="4">
        <v>1.2</v>
      </c>
      <c r="J2715" s="4">
        <v>3.4</v>
      </c>
      <c r="K2715" s="4">
        <v>0</v>
      </c>
      <c r="L2715" s="4">
        <v>1013</v>
      </c>
      <c r="M2715" s="7">
        <v>-1.6</v>
      </c>
      <c r="N2715" s="5">
        <v>-6.5</v>
      </c>
      <c r="O2715" s="5">
        <v>0.2</v>
      </c>
      <c r="P2715" s="5">
        <v>-999</v>
      </c>
      <c r="Q2715" s="5">
        <v>-999</v>
      </c>
      <c r="R2715">
        <v>0.38500000000000001</v>
      </c>
      <c r="S2715" s="34">
        <f>ROUND((0.6105*(EXP((17.273*E2715)/(E2715+237.3))))*(100-H2715)/100,3)</f>
        <v>8.2000000000000003E-2</v>
      </c>
      <c r="T2715" s="6">
        <f>IF(V2715&lt;V2716,L2715,0)</f>
        <v>0</v>
      </c>
      <c r="U2715" s="6">
        <f>IF(T2715&gt;0,M2715,-999)</f>
        <v>-999</v>
      </c>
      <c r="V2715">
        <v>199901</v>
      </c>
      <c r="W2715">
        <v>1999</v>
      </c>
    </row>
    <row r="2716" spans="1:23" x14ac:dyDescent="0.25">
      <c r="A2716" s="14">
        <v>36183</v>
      </c>
      <c r="B2716" s="3">
        <v>23</v>
      </c>
      <c r="C2716" s="4">
        <v>2.17</v>
      </c>
      <c r="D2716" s="5">
        <v>-12.4</v>
      </c>
      <c r="E2716" s="5">
        <v>-7.6</v>
      </c>
      <c r="F2716" s="5">
        <v>-20.399999999999999</v>
      </c>
      <c r="G2716" s="4">
        <v>92.3</v>
      </c>
      <c r="H2716" s="4">
        <v>83</v>
      </c>
      <c r="I2716" s="4">
        <v>0.9</v>
      </c>
      <c r="J2716" s="4">
        <v>3.8</v>
      </c>
      <c r="K2716" s="4">
        <v>0</v>
      </c>
      <c r="L2716" s="4">
        <v>1000</v>
      </c>
      <c r="M2716" s="7">
        <v>-1.6</v>
      </c>
      <c r="N2716" s="5">
        <v>-12.4</v>
      </c>
      <c r="O2716" s="5">
        <v>0.2</v>
      </c>
      <c r="P2716" s="5">
        <v>-999</v>
      </c>
      <c r="Q2716" s="5">
        <v>-999</v>
      </c>
      <c r="R2716">
        <v>0.28599999999999998</v>
      </c>
      <c r="S2716" s="34">
        <f>ROUND((0.6105*(EXP((17.273*E2716)/(E2716+237.3))))*(100-H2716)/100,3)</f>
        <v>5.8999999999999997E-2</v>
      </c>
      <c r="T2716" s="6">
        <f>IF(V2716&lt;V2717,L2716,0)</f>
        <v>0</v>
      </c>
      <c r="U2716" s="6">
        <f>IF(T2716&gt;0,M2716,-999)</f>
        <v>-999</v>
      </c>
      <c r="V2716">
        <v>199901</v>
      </c>
      <c r="W2716">
        <v>1999</v>
      </c>
    </row>
    <row r="2717" spans="1:23" x14ac:dyDescent="0.25">
      <c r="A2717" s="14">
        <v>36184</v>
      </c>
      <c r="B2717" s="3">
        <v>24</v>
      </c>
      <c r="C2717" s="4">
        <v>2.81</v>
      </c>
      <c r="D2717" s="5">
        <v>-13.3</v>
      </c>
      <c r="E2717" s="5">
        <v>-3.9</v>
      </c>
      <c r="F2717" s="5">
        <v>-21.1</v>
      </c>
      <c r="G2717" s="4">
        <v>82.6</v>
      </c>
      <c r="H2717" s="4">
        <v>52.5</v>
      </c>
      <c r="I2717" s="4">
        <v>0.5</v>
      </c>
      <c r="J2717" s="4">
        <v>2.2999999999999998</v>
      </c>
      <c r="K2717" s="4">
        <v>0</v>
      </c>
      <c r="L2717" s="4">
        <v>975</v>
      </c>
      <c r="M2717" s="7">
        <v>-1.8</v>
      </c>
      <c r="N2717" s="5">
        <v>-13.3</v>
      </c>
      <c r="O2717" s="5">
        <v>0.2</v>
      </c>
      <c r="P2717" s="5">
        <v>-999</v>
      </c>
      <c r="Q2717" s="5">
        <v>-999</v>
      </c>
      <c r="R2717">
        <v>0.24099999999999999</v>
      </c>
      <c r="S2717" s="34">
        <f>ROUND((0.6105*(EXP((17.273*E2717)/(E2717+237.3))))*(100-H2717)/100,3)</f>
        <v>0.217</v>
      </c>
      <c r="T2717" s="6">
        <f>IF(V2717&lt;V2718,L2717,0)</f>
        <v>0</v>
      </c>
      <c r="U2717" s="6">
        <f>IF(T2717&gt;0,M2717,-999)</f>
        <v>-999</v>
      </c>
      <c r="V2717">
        <v>199901</v>
      </c>
      <c r="W2717">
        <v>1999</v>
      </c>
    </row>
    <row r="2718" spans="1:23" x14ac:dyDescent="0.25">
      <c r="A2718" s="14">
        <v>36185</v>
      </c>
      <c r="B2718" s="3">
        <v>25</v>
      </c>
      <c r="C2718" s="4">
        <v>1.3</v>
      </c>
      <c r="D2718" s="5">
        <v>-9.1999999999999993</v>
      </c>
      <c r="E2718" s="5">
        <v>-6.2</v>
      </c>
      <c r="F2718" s="5">
        <v>-12.6</v>
      </c>
      <c r="G2718" s="4">
        <v>91.3</v>
      </c>
      <c r="H2718" s="4">
        <v>82.4</v>
      </c>
      <c r="I2718" s="4">
        <v>0.4</v>
      </c>
      <c r="J2718" s="4">
        <v>2.2000000000000002</v>
      </c>
      <c r="K2718" s="4">
        <v>2.1</v>
      </c>
      <c r="L2718" s="4">
        <v>992</v>
      </c>
      <c r="M2718" s="7">
        <v>-2.2999999999999998</v>
      </c>
      <c r="N2718" s="5">
        <v>-9.1999999999999993</v>
      </c>
      <c r="O2718" s="5">
        <v>0.3</v>
      </c>
      <c r="P2718" s="5">
        <v>-999</v>
      </c>
      <c r="Q2718" s="5">
        <v>-999</v>
      </c>
      <c r="R2718">
        <v>0.317</v>
      </c>
      <c r="S2718" s="34">
        <f>ROUND((0.6105*(EXP((17.273*E2718)/(E2718+237.3))))*(100-H2718)/100,3)</f>
        <v>6.8000000000000005E-2</v>
      </c>
      <c r="T2718" s="6">
        <f>IF(V2718&lt;V2719,L2718,0)</f>
        <v>0</v>
      </c>
      <c r="U2718" s="6">
        <f>IF(T2718&gt;0,M2718,-999)</f>
        <v>-999</v>
      </c>
      <c r="V2718">
        <v>199901</v>
      </c>
      <c r="W2718">
        <v>1999</v>
      </c>
    </row>
    <row r="2719" spans="1:23" x14ac:dyDescent="0.25">
      <c r="A2719" s="14">
        <v>36186</v>
      </c>
      <c r="B2719" s="3">
        <v>26</v>
      </c>
      <c r="C2719" s="4">
        <v>1.64</v>
      </c>
      <c r="D2719" s="5">
        <v>-11.1</v>
      </c>
      <c r="E2719" s="5">
        <v>-6.9</v>
      </c>
      <c r="F2719" s="5">
        <v>-15.6</v>
      </c>
      <c r="G2719" s="4">
        <v>91.8</v>
      </c>
      <c r="H2719" s="4">
        <v>81.7</v>
      </c>
      <c r="I2719" s="4">
        <v>0.5</v>
      </c>
      <c r="J2719" s="4">
        <v>2.1</v>
      </c>
      <c r="K2719" s="4">
        <v>0</v>
      </c>
      <c r="L2719" s="4">
        <v>978</v>
      </c>
      <c r="M2719" s="7">
        <v>-2.5</v>
      </c>
      <c r="N2719" s="5">
        <v>-11.1</v>
      </c>
      <c r="O2719" s="5">
        <v>0.3</v>
      </c>
      <c r="P2719" s="5">
        <v>-999</v>
      </c>
      <c r="Q2719" s="5">
        <v>-999</v>
      </c>
      <c r="R2719">
        <v>0.29699999999999999</v>
      </c>
      <c r="S2719" s="34">
        <f>ROUND((0.6105*(EXP((17.273*E2719)/(E2719+237.3))))*(100-H2719)/100,3)</f>
        <v>6.7000000000000004E-2</v>
      </c>
      <c r="T2719" s="6">
        <f>IF(V2719&lt;V2720,L2719,0)</f>
        <v>0</v>
      </c>
      <c r="U2719" s="6">
        <f>IF(T2719&gt;0,M2719,-999)</f>
        <v>-999</v>
      </c>
      <c r="V2719">
        <v>199901</v>
      </c>
      <c r="W2719">
        <v>1999</v>
      </c>
    </row>
    <row r="2720" spans="1:23" x14ac:dyDescent="0.25">
      <c r="A2720" s="14">
        <v>36187</v>
      </c>
      <c r="B2720" s="3">
        <v>27</v>
      </c>
      <c r="C2720" s="4">
        <v>1.05</v>
      </c>
      <c r="D2720" s="5">
        <v>-8.9</v>
      </c>
      <c r="E2720" s="5">
        <v>-4.8</v>
      </c>
      <c r="F2720" s="5">
        <v>-12.6</v>
      </c>
      <c r="G2720" s="4">
        <v>91.1</v>
      </c>
      <c r="H2720" s="4">
        <v>74.3</v>
      </c>
      <c r="I2720" s="4">
        <v>1.3</v>
      </c>
      <c r="J2720" s="4">
        <v>4.2</v>
      </c>
      <c r="K2720" s="4">
        <v>0</v>
      </c>
      <c r="L2720" s="4">
        <v>979</v>
      </c>
      <c r="M2720" s="7">
        <v>-2.6</v>
      </c>
      <c r="N2720" s="5">
        <v>-8.9</v>
      </c>
      <c r="O2720" s="5">
        <v>0.3</v>
      </c>
      <c r="P2720" s="5">
        <v>-999</v>
      </c>
      <c r="Q2720" s="5">
        <v>-999</v>
      </c>
      <c r="R2720">
        <v>0.318</v>
      </c>
      <c r="S2720" s="34">
        <f>ROUND((0.6105*(EXP((17.273*E2720)/(E2720+237.3))))*(100-H2720)/100,3)</f>
        <v>0.11</v>
      </c>
      <c r="T2720" s="6">
        <f>IF(V2720&lt;V2721,L2720,0)</f>
        <v>0</v>
      </c>
      <c r="U2720" s="6">
        <f>IF(T2720&gt;0,M2720,-999)</f>
        <v>-999</v>
      </c>
      <c r="V2720">
        <v>199901</v>
      </c>
      <c r="W2720">
        <v>1999</v>
      </c>
    </row>
    <row r="2721" spans="1:23" x14ac:dyDescent="0.25">
      <c r="A2721" s="14">
        <v>36188</v>
      </c>
      <c r="B2721" s="3">
        <v>28</v>
      </c>
      <c r="C2721" s="4">
        <v>1.5</v>
      </c>
      <c r="D2721" s="5">
        <v>-6.1</v>
      </c>
      <c r="E2721" s="5">
        <v>-3.1</v>
      </c>
      <c r="F2721" s="5">
        <v>-11</v>
      </c>
      <c r="G2721" s="4">
        <v>96.1</v>
      </c>
      <c r="H2721" s="4">
        <v>90.1</v>
      </c>
      <c r="I2721" s="4">
        <v>1.7</v>
      </c>
      <c r="J2721" s="4">
        <v>5.0999999999999996</v>
      </c>
      <c r="K2721" s="4">
        <v>10</v>
      </c>
      <c r="L2721" s="4">
        <v>1074</v>
      </c>
      <c r="M2721" s="7">
        <v>-2.7</v>
      </c>
      <c r="N2721" s="5">
        <v>-6.1</v>
      </c>
      <c r="O2721" s="5">
        <v>0.3</v>
      </c>
      <c r="P2721" s="5">
        <v>-999</v>
      </c>
      <c r="Q2721" s="5">
        <v>-999</v>
      </c>
      <c r="R2721">
        <v>0.439</v>
      </c>
      <c r="S2721" s="34">
        <f>ROUND((0.6105*(EXP((17.273*E2721)/(E2721+237.3))))*(100-H2721)/100,3)</f>
        <v>4.8000000000000001E-2</v>
      </c>
      <c r="T2721" s="6">
        <f>IF(V2721&lt;V2722,L2721,0)</f>
        <v>0</v>
      </c>
      <c r="U2721" s="6">
        <f>IF(T2721&gt;0,M2721,-999)</f>
        <v>-999</v>
      </c>
      <c r="V2721">
        <v>199901</v>
      </c>
      <c r="W2721">
        <v>1999</v>
      </c>
    </row>
    <row r="2722" spans="1:23" x14ac:dyDescent="0.25">
      <c r="A2722" s="14">
        <v>36189</v>
      </c>
      <c r="B2722" s="3">
        <v>29</v>
      </c>
      <c r="C2722" s="4">
        <v>2.19</v>
      </c>
      <c r="D2722" s="5">
        <v>-3</v>
      </c>
      <c r="E2722" s="5">
        <v>-2.2000000000000002</v>
      </c>
      <c r="F2722" s="5">
        <v>-3.7</v>
      </c>
      <c r="G2722" s="4">
        <v>94.3</v>
      </c>
      <c r="H2722" s="4">
        <v>84.9</v>
      </c>
      <c r="I2722" s="4">
        <v>3.5</v>
      </c>
      <c r="J2722" s="4">
        <v>6.3</v>
      </c>
      <c r="K2722" s="4">
        <v>0</v>
      </c>
      <c r="L2722" s="4">
        <v>1050</v>
      </c>
      <c r="M2722" s="7">
        <v>-2.5</v>
      </c>
      <c r="N2722" s="5">
        <v>-3</v>
      </c>
      <c r="O2722" s="5">
        <v>0.2</v>
      </c>
      <c r="P2722" s="5">
        <v>-999</v>
      </c>
      <c r="Q2722" s="5">
        <v>-999</v>
      </c>
      <c r="R2722">
        <v>0.443</v>
      </c>
      <c r="S2722" s="34">
        <f>ROUND((0.6105*(EXP((17.273*E2722)/(E2722+237.3))))*(100-H2722)/100,3)</f>
        <v>7.8E-2</v>
      </c>
      <c r="T2722" s="6">
        <f>IF(V2722&lt;V2723,L2722,0)</f>
        <v>0</v>
      </c>
      <c r="U2722" s="6">
        <f>IF(T2722&gt;0,M2722,-999)</f>
        <v>-999</v>
      </c>
      <c r="V2722">
        <v>199901</v>
      </c>
      <c r="W2722">
        <v>1999</v>
      </c>
    </row>
    <row r="2723" spans="1:23" x14ac:dyDescent="0.25">
      <c r="A2723" s="14">
        <v>36190</v>
      </c>
      <c r="B2723" s="3">
        <v>30</v>
      </c>
      <c r="C2723" s="4">
        <v>2.1</v>
      </c>
      <c r="D2723" s="5">
        <v>-3.4</v>
      </c>
      <c r="E2723" s="5">
        <v>-1.5</v>
      </c>
      <c r="F2723" s="5">
        <v>-4.5</v>
      </c>
      <c r="G2723" s="4">
        <v>83.1</v>
      </c>
      <c r="H2723" s="4">
        <v>65</v>
      </c>
      <c r="I2723" s="4">
        <v>2.2000000000000002</v>
      </c>
      <c r="J2723" s="4">
        <v>4.5</v>
      </c>
      <c r="K2723" s="4">
        <v>0</v>
      </c>
      <c r="L2723" s="4">
        <v>1018</v>
      </c>
      <c r="M2723" s="7">
        <v>-2.2999999999999998</v>
      </c>
      <c r="N2723" s="5">
        <v>-3.4</v>
      </c>
      <c r="O2723" s="5">
        <v>0.2</v>
      </c>
      <c r="P2723" s="5">
        <v>-999</v>
      </c>
      <c r="Q2723" s="5">
        <v>-999</v>
      </c>
      <c r="R2723">
        <v>0.35599999999999998</v>
      </c>
      <c r="S2723" s="34">
        <f>ROUND((0.6105*(EXP((17.273*E2723)/(E2723+237.3))))*(100-H2723)/100,3)</f>
        <v>0.191</v>
      </c>
      <c r="T2723" s="6">
        <f>IF(V2723&lt;V2724,L2723,0)</f>
        <v>0</v>
      </c>
      <c r="U2723" s="6">
        <f>IF(T2723&gt;0,M2723,-999)</f>
        <v>-999</v>
      </c>
      <c r="V2723">
        <v>199901</v>
      </c>
      <c r="W2723">
        <v>1999</v>
      </c>
    </row>
    <row r="2724" spans="1:23" x14ac:dyDescent="0.25">
      <c r="A2724" s="14">
        <v>36191</v>
      </c>
      <c r="B2724" s="3">
        <v>31</v>
      </c>
      <c r="C2724" s="4">
        <v>1.79</v>
      </c>
      <c r="D2724" s="5">
        <v>-6.6</v>
      </c>
      <c r="E2724" s="5">
        <v>-3.7</v>
      </c>
      <c r="F2724" s="5">
        <v>-12</v>
      </c>
      <c r="G2724" s="4">
        <v>84.4</v>
      </c>
      <c r="H2724" s="4">
        <v>68.3</v>
      </c>
      <c r="I2724" s="4">
        <v>1.9</v>
      </c>
      <c r="J2724" s="4">
        <v>3.9</v>
      </c>
      <c r="K2724" s="4">
        <v>0</v>
      </c>
      <c r="L2724" s="4">
        <v>1012</v>
      </c>
      <c r="M2724" s="7">
        <v>-2</v>
      </c>
      <c r="N2724" s="5">
        <v>-6.6</v>
      </c>
      <c r="O2724" s="5">
        <v>0.2</v>
      </c>
      <c r="P2724" s="5">
        <v>-999</v>
      </c>
      <c r="Q2724" s="5">
        <v>-999</v>
      </c>
      <c r="R2724">
        <v>0.316</v>
      </c>
      <c r="S2724" s="34">
        <f>ROUND((0.6105*(EXP((17.273*E2724)/(E2724+237.3))))*(100-H2724)/100,3)</f>
        <v>0.14699999999999999</v>
      </c>
      <c r="T2724" s="6">
        <f>IF(V2724&lt;V2725,L2724,0)</f>
        <v>1012</v>
      </c>
      <c r="U2724" s="6">
        <f>IF(T2724&gt;0,M2724,-999)</f>
        <v>-2</v>
      </c>
      <c r="V2724">
        <v>199901</v>
      </c>
      <c r="W2724">
        <v>1999</v>
      </c>
    </row>
    <row r="2725" spans="1:23" x14ac:dyDescent="0.25">
      <c r="A2725" s="14">
        <v>36192</v>
      </c>
      <c r="B2725" s="3">
        <v>32</v>
      </c>
      <c r="C2725" s="4">
        <v>1.87</v>
      </c>
      <c r="D2725" s="5">
        <v>-7.1</v>
      </c>
      <c r="E2725" s="5">
        <v>-5.2</v>
      </c>
      <c r="F2725" s="5">
        <v>-11.9</v>
      </c>
      <c r="G2725" s="4">
        <v>89.6</v>
      </c>
      <c r="H2725" s="4">
        <v>80.099999999999994</v>
      </c>
      <c r="I2725" s="4">
        <v>1.6</v>
      </c>
      <c r="J2725" s="4">
        <v>3.4</v>
      </c>
      <c r="K2725" s="4">
        <v>0</v>
      </c>
      <c r="L2725" s="4">
        <v>996</v>
      </c>
      <c r="M2725" s="7">
        <v>-1.9</v>
      </c>
      <c r="N2725" s="5">
        <v>-7.1</v>
      </c>
      <c r="O2725" s="5">
        <v>0.2</v>
      </c>
      <c r="P2725" s="5">
        <v>-999</v>
      </c>
      <c r="Q2725" s="5">
        <v>-999</v>
      </c>
      <c r="R2725">
        <v>0.33200000000000002</v>
      </c>
      <c r="S2725" s="34">
        <f>ROUND((0.6105*(EXP((17.273*E2725)/(E2725+237.3))))*(100-H2725)/100,3)</f>
        <v>8.3000000000000004E-2</v>
      </c>
      <c r="T2725" s="6">
        <f>IF(V2725&lt;V2726,L2725,0)</f>
        <v>0</v>
      </c>
      <c r="U2725" s="6">
        <f>IF(T2725&gt;0,M2725,-999)</f>
        <v>-999</v>
      </c>
      <c r="V2725">
        <v>199902</v>
      </c>
      <c r="W2725">
        <v>1999</v>
      </c>
    </row>
    <row r="2726" spans="1:23" x14ac:dyDescent="0.25">
      <c r="A2726" s="14">
        <v>36193</v>
      </c>
      <c r="B2726" s="3">
        <v>33</v>
      </c>
      <c r="C2726" s="4">
        <v>3.29</v>
      </c>
      <c r="D2726" s="5">
        <v>-4.2</v>
      </c>
      <c r="E2726" s="5">
        <v>-1.6</v>
      </c>
      <c r="F2726" s="5">
        <v>-6.4</v>
      </c>
      <c r="G2726" s="4">
        <v>91</v>
      </c>
      <c r="H2726" s="4">
        <v>78.2</v>
      </c>
      <c r="I2726" s="4">
        <v>2.5</v>
      </c>
      <c r="J2726" s="4">
        <v>6</v>
      </c>
      <c r="K2726" s="4">
        <v>3.8</v>
      </c>
      <c r="L2726" s="4">
        <v>1033</v>
      </c>
      <c r="M2726" s="7">
        <v>-1.9</v>
      </c>
      <c r="N2726" s="5">
        <v>-4.2</v>
      </c>
      <c r="O2726" s="5">
        <v>0.2</v>
      </c>
      <c r="P2726" s="5">
        <v>-999</v>
      </c>
      <c r="Q2726" s="5">
        <v>-999</v>
      </c>
      <c r="R2726">
        <v>0.42299999999999999</v>
      </c>
      <c r="S2726" s="34">
        <f>ROUND((0.6105*(EXP((17.273*E2726)/(E2726+237.3))))*(100-H2726)/100,3)</f>
        <v>0.11799999999999999</v>
      </c>
      <c r="T2726" s="6">
        <f>IF(V2726&lt;V2727,L2726,0)</f>
        <v>0</v>
      </c>
      <c r="U2726" s="6">
        <f>IF(T2726&gt;0,M2726,-999)</f>
        <v>-999</v>
      </c>
      <c r="V2726">
        <v>199902</v>
      </c>
      <c r="W2726">
        <v>1999</v>
      </c>
    </row>
    <row r="2727" spans="1:23" x14ac:dyDescent="0.25">
      <c r="A2727" s="14">
        <v>36194</v>
      </c>
      <c r="B2727" s="3">
        <v>34</v>
      </c>
      <c r="C2727" s="4">
        <v>2.0499999999999998</v>
      </c>
      <c r="D2727" s="5">
        <v>-7.1</v>
      </c>
      <c r="E2727" s="5">
        <v>-5.3</v>
      </c>
      <c r="F2727" s="5">
        <v>-10.199999999999999</v>
      </c>
      <c r="G2727" s="4">
        <v>89.2</v>
      </c>
      <c r="H2727" s="4">
        <v>70.5</v>
      </c>
      <c r="I2727" s="4">
        <v>2</v>
      </c>
      <c r="J2727" s="4">
        <v>5.8</v>
      </c>
      <c r="K2727" s="4">
        <v>3.8</v>
      </c>
      <c r="L2727" s="4">
        <v>1066</v>
      </c>
      <c r="M2727" s="7">
        <v>-1.8</v>
      </c>
      <c r="N2727" s="5">
        <v>-7.1</v>
      </c>
      <c r="O2727" s="5">
        <v>0.2</v>
      </c>
      <c r="P2727" s="5">
        <v>-999</v>
      </c>
      <c r="Q2727" s="5">
        <v>-999</v>
      </c>
      <c r="R2727">
        <v>0.28899999999999998</v>
      </c>
      <c r="S2727" s="34">
        <f>ROUND((0.6105*(EXP((17.273*E2727)/(E2727+237.3))))*(100-H2727)/100,3)</f>
        <v>0.121</v>
      </c>
      <c r="T2727" s="6">
        <f>IF(V2727&lt;V2728,L2727,0)</f>
        <v>0</v>
      </c>
      <c r="U2727" s="6">
        <f>IF(T2727&gt;0,M2727,-999)</f>
        <v>-999</v>
      </c>
      <c r="V2727">
        <v>199902</v>
      </c>
      <c r="W2727">
        <v>1999</v>
      </c>
    </row>
    <row r="2728" spans="1:23" x14ac:dyDescent="0.25">
      <c r="A2728" s="14">
        <v>36195</v>
      </c>
      <c r="B2728" s="3">
        <v>35</v>
      </c>
      <c r="C2728" s="4">
        <v>4.41</v>
      </c>
      <c r="D2728" s="5">
        <v>-7.2</v>
      </c>
      <c r="E2728" s="5">
        <v>-3.5</v>
      </c>
      <c r="F2728" s="5">
        <v>-10.6</v>
      </c>
      <c r="G2728" s="4">
        <v>95.8</v>
      </c>
      <c r="H2728" s="4">
        <v>93.8</v>
      </c>
      <c r="I2728" s="4">
        <v>1.3</v>
      </c>
      <c r="J2728" s="4">
        <v>3.5</v>
      </c>
      <c r="K2728" s="4">
        <v>0</v>
      </c>
      <c r="L2728" s="4">
        <v>1050</v>
      </c>
      <c r="M2728" s="7">
        <v>-1.8</v>
      </c>
      <c r="N2728" s="5">
        <v>-7.2</v>
      </c>
      <c r="O2728" s="5">
        <v>0.2</v>
      </c>
      <c r="P2728" s="5">
        <v>-999</v>
      </c>
      <c r="Q2728" s="5">
        <v>-999</v>
      </c>
      <c r="R2728">
        <v>0.442</v>
      </c>
      <c r="S2728" s="34">
        <f>ROUND((0.6105*(EXP((17.273*E2728)/(E2728+237.3))))*(100-H2728)/100,3)</f>
        <v>2.9000000000000001E-2</v>
      </c>
      <c r="T2728" s="6">
        <f>IF(V2728&lt;V2729,L2728,0)</f>
        <v>0</v>
      </c>
      <c r="U2728" s="6">
        <f>IF(T2728&gt;0,M2728,-999)</f>
        <v>-999</v>
      </c>
      <c r="V2728">
        <v>199902</v>
      </c>
      <c r="W2728">
        <v>1999</v>
      </c>
    </row>
    <row r="2729" spans="1:23" x14ac:dyDescent="0.25">
      <c r="A2729" s="14">
        <v>36196</v>
      </c>
      <c r="B2729" s="3">
        <v>36</v>
      </c>
      <c r="C2729" s="4">
        <v>1.72</v>
      </c>
      <c r="D2729" s="5">
        <v>-7.1</v>
      </c>
      <c r="E2729" s="5">
        <v>-6.2</v>
      </c>
      <c r="F2729" s="5">
        <v>-7.9</v>
      </c>
      <c r="G2729" s="4">
        <v>93</v>
      </c>
      <c r="H2729" s="4">
        <v>86.9</v>
      </c>
      <c r="I2729" s="4">
        <v>2.2999999999999998</v>
      </c>
      <c r="J2729" s="4">
        <v>5.3</v>
      </c>
      <c r="K2729" s="4">
        <v>0</v>
      </c>
      <c r="L2729" s="4">
        <v>1050</v>
      </c>
      <c r="M2729" s="7">
        <v>-1.8</v>
      </c>
      <c r="N2729" s="5">
        <v>-7.1</v>
      </c>
      <c r="O2729" s="5">
        <v>0.2</v>
      </c>
      <c r="P2729" s="5">
        <v>-999</v>
      </c>
      <c r="Q2729" s="5">
        <v>-999</v>
      </c>
      <c r="R2729">
        <v>0.33400000000000002</v>
      </c>
      <c r="S2729" s="34">
        <f>ROUND((0.6105*(EXP((17.273*E2729)/(E2729+237.3))))*(100-H2729)/100,3)</f>
        <v>0.05</v>
      </c>
      <c r="T2729" s="6">
        <f>IF(V2729&lt;V2730,L2729,0)</f>
        <v>0</v>
      </c>
      <c r="U2729" s="6">
        <f>IF(T2729&gt;0,M2729,-999)</f>
        <v>-999</v>
      </c>
      <c r="V2729">
        <v>199902</v>
      </c>
      <c r="W2729">
        <v>1999</v>
      </c>
    </row>
    <row r="2730" spans="1:23" x14ac:dyDescent="0.25">
      <c r="A2730" s="14">
        <v>36197</v>
      </c>
      <c r="B2730" s="3">
        <v>37</v>
      </c>
      <c r="C2730" s="4">
        <v>2.39</v>
      </c>
      <c r="D2730" s="5">
        <v>-4.7</v>
      </c>
      <c r="E2730" s="5">
        <v>-2.8</v>
      </c>
      <c r="F2730" s="5">
        <v>-7.5</v>
      </c>
      <c r="G2730" s="4">
        <v>96.4</v>
      </c>
      <c r="H2730" s="4">
        <v>93.2</v>
      </c>
      <c r="I2730" s="4">
        <v>2</v>
      </c>
      <c r="J2730" s="4">
        <v>4.5</v>
      </c>
      <c r="K2730" s="4">
        <v>0</v>
      </c>
      <c r="L2730" s="4">
        <v>1050</v>
      </c>
      <c r="M2730" s="7">
        <v>-1.8</v>
      </c>
      <c r="N2730" s="5">
        <v>-4.7</v>
      </c>
      <c r="O2730" s="5">
        <v>0.2</v>
      </c>
      <c r="P2730" s="5">
        <v>-999</v>
      </c>
      <c r="Q2730" s="5">
        <v>-999</v>
      </c>
      <c r="R2730">
        <v>0.46300000000000002</v>
      </c>
      <c r="S2730" s="34">
        <f>ROUND((0.6105*(EXP((17.273*E2730)/(E2730+237.3))))*(100-H2730)/100,3)</f>
        <v>3.4000000000000002E-2</v>
      </c>
      <c r="T2730" s="6">
        <f>IF(V2730&lt;V2731,L2730,0)</f>
        <v>0</v>
      </c>
      <c r="U2730" s="6">
        <f>IF(T2730&gt;0,M2730,-999)</f>
        <v>-999</v>
      </c>
      <c r="V2730">
        <v>199902</v>
      </c>
      <c r="W2730">
        <v>1999</v>
      </c>
    </row>
    <row r="2731" spans="1:23" x14ac:dyDescent="0.25">
      <c r="A2731" s="14">
        <v>36198</v>
      </c>
      <c r="B2731" s="3">
        <v>38</v>
      </c>
      <c r="C2731" s="4">
        <v>4.76</v>
      </c>
      <c r="D2731" s="5">
        <v>-5.3</v>
      </c>
      <c r="E2731" s="5">
        <v>-1.7</v>
      </c>
      <c r="F2731" s="5">
        <v>-7.7</v>
      </c>
      <c r="G2731" s="4">
        <v>95.1</v>
      </c>
      <c r="H2731" s="4">
        <v>84.6</v>
      </c>
      <c r="I2731" s="4">
        <v>1.5</v>
      </c>
      <c r="J2731" s="4">
        <v>4.2</v>
      </c>
      <c r="K2731" s="4">
        <v>2.2000000000000002</v>
      </c>
      <c r="L2731" s="4">
        <v>1061</v>
      </c>
      <c r="M2731" s="7">
        <v>-1.8</v>
      </c>
      <c r="N2731" s="5">
        <v>-5.3</v>
      </c>
      <c r="O2731" s="5">
        <v>0.2</v>
      </c>
      <c r="P2731" s="5">
        <v>-999</v>
      </c>
      <c r="Q2731" s="5">
        <v>-999</v>
      </c>
      <c r="R2731">
        <v>0.45700000000000002</v>
      </c>
      <c r="S2731" s="34">
        <f>ROUND((0.6105*(EXP((17.273*E2731)/(E2731+237.3))))*(100-H2731)/100,3)</f>
        <v>8.3000000000000004E-2</v>
      </c>
      <c r="T2731" s="6">
        <f>IF(V2731&lt;V2732,L2731,0)</f>
        <v>0</v>
      </c>
      <c r="U2731" s="6">
        <f>IF(T2731&gt;0,M2731,-999)</f>
        <v>-999</v>
      </c>
      <c r="V2731">
        <v>199902</v>
      </c>
      <c r="W2731">
        <v>1999</v>
      </c>
    </row>
    <row r="2732" spans="1:23" x14ac:dyDescent="0.25">
      <c r="A2732" s="14">
        <v>36199</v>
      </c>
      <c r="B2732" s="3">
        <v>39</v>
      </c>
      <c r="C2732" s="4">
        <v>3.3</v>
      </c>
      <c r="D2732" s="5">
        <v>-9.3000000000000007</v>
      </c>
      <c r="E2732" s="5">
        <v>-7.3</v>
      </c>
      <c r="F2732" s="5">
        <v>-12.7</v>
      </c>
      <c r="G2732" s="4">
        <v>90.3</v>
      </c>
      <c r="H2732" s="4">
        <v>79.8</v>
      </c>
      <c r="I2732" s="4">
        <v>1.9</v>
      </c>
      <c r="J2732" s="4">
        <v>5.0999999999999996</v>
      </c>
      <c r="K2732" s="4">
        <v>0</v>
      </c>
      <c r="L2732" s="4">
        <v>1052</v>
      </c>
      <c r="M2732" s="7">
        <v>-1.7</v>
      </c>
      <c r="N2732" s="5">
        <v>-9.3000000000000007</v>
      </c>
      <c r="O2732" s="5">
        <v>0.2</v>
      </c>
      <c r="P2732" s="5">
        <v>-999</v>
      </c>
      <c r="Q2732" s="5">
        <v>-999</v>
      </c>
      <c r="R2732">
        <v>0.28100000000000003</v>
      </c>
      <c r="S2732" s="34">
        <f>ROUND((0.6105*(EXP((17.273*E2732)/(E2732+237.3))))*(100-H2732)/100,3)</f>
        <v>7.0999999999999994E-2</v>
      </c>
      <c r="T2732" s="6">
        <f>IF(V2732&lt;V2733,L2732,0)</f>
        <v>0</v>
      </c>
      <c r="U2732" s="6">
        <f>IF(T2732&gt;0,M2732,-999)</f>
        <v>-999</v>
      </c>
      <c r="V2732">
        <v>199902</v>
      </c>
      <c r="W2732">
        <v>1999</v>
      </c>
    </row>
    <row r="2733" spans="1:23" x14ac:dyDescent="0.25">
      <c r="A2733" s="14">
        <v>36200</v>
      </c>
      <c r="B2733" s="3">
        <v>40</v>
      </c>
      <c r="C2733" s="4">
        <v>4.1900000000000004</v>
      </c>
      <c r="D2733" s="5">
        <v>-12.1</v>
      </c>
      <c r="E2733" s="5">
        <v>-5.6</v>
      </c>
      <c r="F2733" s="5">
        <v>-16</v>
      </c>
      <c r="G2733" s="4">
        <v>88.1</v>
      </c>
      <c r="H2733" s="4">
        <v>59</v>
      </c>
      <c r="I2733" s="4">
        <v>0.5</v>
      </c>
      <c r="J2733" s="4">
        <v>1.7</v>
      </c>
      <c r="K2733" s="4">
        <v>0</v>
      </c>
      <c r="L2733" s="4">
        <v>1039</v>
      </c>
      <c r="M2733" s="7">
        <v>-1.8</v>
      </c>
      <c r="N2733" s="5">
        <v>-12.1</v>
      </c>
      <c r="O2733" s="5">
        <v>0.2</v>
      </c>
      <c r="P2733" s="5">
        <v>-999</v>
      </c>
      <c r="Q2733" s="5">
        <v>-999</v>
      </c>
      <c r="R2733">
        <v>0.23699999999999999</v>
      </c>
      <c r="S2733" s="34">
        <f>ROUND((0.6105*(EXP((17.273*E2733)/(E2733+237.3))))*(100-H2733)/100,3)</f>
        <v>0.16500000000000001</v>
      </c>
      <c r="T2733" s="6">
        <f>IF(V2733&lt;V2734,L2733,0)</f>
        <v>0</v>
      </c>
      <c r="U2733" s="6">
        <f>IF(T2733&gt;0,M2733,-999)</f>
        <v>-999</v>
      </c>
      <c r="V2733">
        <v>199902</v>
      </c>
      <c r="W2733">
        <v>1999</v>
      </c>
    </row>
    <row r="2734" spans="1:23" x14ac:dyDescent="0.25">
      <c r="A2734" s="14">
        <v>36201</v>
      </c>
      <c r="B2734" s="3">
        <v>41</v>
      </c>
      <c r="C2734" s="4">
        <v>4.9000000000000004</v>
      </c>
      <c r="D2734" s="5">
        <v>-12.1</v>
      </c>
      <c r="E2734" s="5">
        <v>-4.8</v>
      </c>
      <c r="F2734" s="5">
        <v>-16.899999999999999</v>
      </c>
      <c r="G2734" s="4">
        <v>87.2</v>
      </c>
      <c r="H2734" s="4">
        <v>61.8</v>
      </c>
      <c r="I2734" s="4">
        <v>0.6</v>
      </c>
      <c r="J2734" s="4">
        <v>2.2999999999999998</v>
      </c>
      <c r="K2734" s="4">
        <v>0</v>
      </c>
      <c r="L2734" s="4">
        <v>1025</v>
      </c>
      <c r="M2734" s="7">
        <v>-2</v>
      </c>
      <c r="N2734" s="5">
        <v>-12.1</v>
      </c>
      <c r="O2734" s="5">
        <v>0.2</v>
      </c>
      <c r="P2734" s="5">
        <v>-999</v>
      </c>
      <c r="Q2734" s="5">
        <v>-999</v>
      </c>
      <c r="R2734">
        <v>0.26300000000000001</v>
      </c>
      <c r="S2734" s="34">
        <f>ROUND((0.6105*(EXP((17.273*E2734)/(E2734+237.3))))*(100-H2734)/100,3)</f>
        <v>0.16300000000000001</v>
      </c>
      <c r="T2734" s="6">
        <f>IF(V2734&lt;V2735,L2734,0)</f>
        <v>0</v>
      </c>
      <c r="U2734" s="6">
        <f>IF(T2734&gt;0,M2734,-999)</f>
        <v>-999</v>
      </c>
      <c r="V2734">
        <v>199902</v>
      </c>
      <c r="W2734">
        <v>1999</v>
      </c>
    </row>
    <row r="2735" spans="1:23" x14ac:dyDescent="0.25">
      <c r="A2735" s="14">
        <v>36202</v>
      </c>
      <c r="B2735" s="3">
        <v>42</v>
      </c>
      <c r="C2735" s="4">
        <v>4.55</v>
      </c>
      <c r="D2735" s="5">
        <v>-9.6</v>
      </c>
      <c r="E2735" s="5">
        <v>-6</v>
      </c>
      <c r="F2735" s="5">
        <v>-14.5</v>
      </c>
      <c r="G2735" s="4">
        <v>79.3</v>
      </c>
      <c r="H2735" s="4">
        <v>70.900000000000006</v>
      </c>
      <c r="I2735" s="4">
        <v>1.5</v>
      </c>
      <c r="J2735" s="4">
        <v>3.9</v>
      </c>
      <c r="K2735" s="4">
        <v>0</v>
      </c>
      <c r="L2735" s="4">
        <v>1019</v>
      </c>
      <c r="M2735" s="7">
        <v>-2.2999999999999998</v>
      </c>
      <c r="N2735" s="5">
        <v>-9.6</v>
      </c>
      <c r="O2735" s="5">
        <v>0.2</v>
      </c>
      <c r="P2735" s="5">
        <v>-999</v>
      </c>
      <c r="Q2735" s="5">
        <v>-999</v>
      </c>
      <c r="R2735">
        <v>0.27700000000000002</v>
      </c>
      <c r="S2735" s="34">
        <f>ROUND((0.6105*(EXP((17.273*E2735)/(E2735+237.3))))*(100-H2735)/100,3)</f>
        <v>0.113</v>
      </c>
      <c r="T2735" s="6">
        <f>IF(V2735&lt;V2736,L2735,0)</f>
        <v>0</v>
      </c>
      <c r="U2735" s="6">
        <f>IF(T2735&gt;0,M2735,-999)</f>
        <v>-999</v>
      </c>
      <c r="V2735">
        <v>199902</v>
      </c>
      <c r="W2735">
        <v>1999</v>
      </c>
    </row>
    <row r="2736" spans="1:23" x14ac:dyDescent="0.25">
      <c r="A2736" s="14">
        <v>36203</v>
      </c>
      <c r="B2736" s="3">
        <v>43</v>
      </c>
      <c r="C2736" s="4">
        <v>5.05</v>
      </c>
      <c r="D2736" s="5">
        <v>-6.1</v>
      </c>
      <c r="E2736" s="5">
        <v>-1.8</v>
      </c>
      <c r="F2736" s="5">
        <v>-9.3000000000000007</v>
      </c>
      <c r="G2736" s="4">
        <v>71.900000000000006</v>
      </c>
      <c r="H2736" s="4">
        <v>62</v>
      </c>
      <c r="I2736" s="4">
        <v>2</v>
      </c>
      <c r="J2736" s="4">
        <v>4.0999999999999996</v>
      </c>
      <c r="K2736" s="4">
        <v>0</v>
      </c>
      <c r="L2736" s="4">
        <v>1001</v>
      </c>
      <c r="M2736" s="7">
        <v>-2.5</v>
      </c>
      <c r="N2736" s="5">
        <v>-6.1</v>
      </c>
      <c r="O2736" s="5">
        <v>0.2</v>
      </c>
      <c r="P2736" s="5">
        <v>-999</v>
      </c>
      <c r="Q2736" s="5">
        <v>-999</v>
      </c>
      <c r="R2736">
        <v>0.33100000000000002</v>
      </c>
      <c r="S2736" s="34">
        <f>ROUND((0.6105*(EXP((17.273*E2736)/(E2736+237.3))))*(100-H2736)/100,3)</f>
        <v>0.20300000000000001</v>
      </c>
      <c r="T2736" s="6">
        <f>IF(V2736&lt;V2737,L2736,0)</f>
        <v>0</v>
      </c>
      <c r="U2736" s="6">
        <f>IF(T2736&gt;0,M2736,-999)</f>
        <v>-999</v>
      </c>
      <c r="V2736">
        <v>199902</v>
      </c>
      <c r="W2736">
        <v>1999</v>
      </c>
    </row>
    <row r="2737" spans="1:23" x14ac:dyDescent="0.25">
      <c r="A2737" s="14">
        <v>36204</v>
      </c>
      <c r="B2737" s="3">
        <v>44</v>
      </c>
      <c r="C2737" s="4">
        <v>7.82</v>
      </c>
      <c r="D2737" s="5">
        <v>-4</v>
      </c>
      <c r="E2737" s="5">
        <v>4</v>
      </c>
      <c r="F2737" s="5">
        <v>-10.1</v>
      </c>
      <c r="G2737" s="4">
        <v>73.099999999999994</v>
      </c>
      <c r="H2737" s="4">
        <v>47.4</v>
      </c>
      <c r="I2737" s="4">
        <v>1.2</v>
      </c>
      <c r="J2737" s="4">
        <v>2.8</v>
      </c>
      <c r="K2737" s="4">
        <v>0</v>
      </c>
      <c r="L2737" s="4">
        <v>988</v>
      </c>
      <c r="M2737" s="7">
        <v>-2.5</v>
      </c>
      <c r="N2737" s="5">
        <v>-4</v>
      </c>
      <c r="O2737" s="5">
        <v>0.3</v>
      </c>
      <c r="P2737" s="5">
        <v>-999</v>
      </c>
      <c r="Q2737" s="5">
        <v>-999</v>
      </c>
      <c r="R2737">
        <v>0.38500000000000001</v>
      </c>
      <c r="S2737" s="34">
        <f>ROUND((0.6105*(EXP((17.273*E2737)/(E2737+237.3))))*(100-H2737)/100,3)</f>
        <v>0.42799999999999999</v>
      </c>
      <c r="T2737" s="6">
        <f>IF(V2737&lt;V2738,L2737,0)</f>
        <v>0</v>
      </c>
      <c r="U2737" s="6">
        <f>IF(T2737&gt;0,M2737,-999)</f>
        <v>-999</v>
      </c>
      <c r="V2737">
        <v>199902</v>
      </c>
      <c r="W2737">
        <v>1999</v>
      </c>
    </row>
    <row r="2738" spans="1:23" x14ac:dyDescent="0.25">
      <c r="A2738" s="14">
        <v>36205</v>
      </c>
      <c r="B2738" s="3">
        <v>45</v>
      </c>
      <c r="C2738" s="4">
        <v>8.7100000000000009</v>
      </c>
      <c r="D2738" s="5">
        <v>-7.9</v>
      </c>
      <c r="E2738" s="5">
        <v>1.3</v>
      </c>
      <c r="F2738" s="5">
        <v>-12.5</v>
      </c>
      <c r="G2738" s="4">
        <v>81.2</v>
      </c>
      <c r="H2738" s="4">
        <v>38</v>
      </c>
      <c r="I2738" s="4">
        <v>0.7</v>
      </c>
      <c r="J2738" s="4">
        <v>2.1</v>
      </c>
      <c r="K2738" s="4">
        <v>0</v>
      </c>
      <c r="L2738" s="4">
        <v>981</v>
      </c>
      <c r="M2738" s="7">
        <v>-2.4</v>
      </c>
      <c r="N2738" s="5">
        <v>-7.9</v>
      </c>
      <c r="O2738" s="5">
        <v>0.3</v>
      </c>
      <c r="P2738" s="5">
        <v>-999</v>
      </c>
      <c r="Q2738" s="5">
        <v>-999</v>
      </c>
      <c r="R2738">
        <v>0.255</v>
      </c>
      <c r="S2738" s="34">
        <f>ROUND((0.6105*(EXP((17.273*E2738)/(E2738+237.3))))*(100-H2738)/100,3)</f>
        <v>0.41599999999999998</v>
      </c>
      <c r="T2738" s="6">
        <f>IF(V2738&lt;V2739,L2738,0)</f>
        <v>0</v>
      </c>
      <c r="U2738" s="6">
        <f>IF(T2738&gt;0,M2738,-999)</f>
        <v>-999</v>
      </c>
      <c r="V2738">
        <v>199902</v>
      </c>
      <c r="W2738">
        <v>1999</v>
      </c>
    </row>
    <row r="2739" spans="1:23" x14ac:dyDescent="0.25">
      <c r="A2739" s="14">
        <v>36206</v>
      </c>
      <c r="B2739" s="3">
        <v>46</v>
      </c>
      <c r="C2739" s="4">
        <v>9.14</v>
      </c>
      <c r="D2739" s="5">
        <v>-7</v>
      </c>
      <c r="E2739" s="5">
        <v>-1.2</v>
      </c>
      <c r="F2739" s="5">
        <v>-11.7</v>
      </c>
      <c r="G2739" s="4">
        <v>84.7</v>
      </c>
      <c r="H2739" s="4">
        <v>62.5</v>
      </c>
      <c r="I2739" s="4">
        <v>1.7</v>
      </c>
      <c r="J2739" s="4">
        <v>4.5999999999999996</v>
      </c>
      <c r="K2739" s="4">
        <v>0</v>
      </c>
      <c r="L2739" s="4">
        <v>982</v>
      </c>
      <c r="M2739" s="7">
        <v>-2.5</v>
      </c>
      <c r="N2739" s="5">
        <v>-7</v>
      </c>
      <c r="O2739" s="5">
        <v>0.3</v>
      </c>
      <c r="P2739" s="5">
        <v>-999</v>
      </c>
      <c r="Q2739" s="5">
        <v>-999</v>
      </c>
      <c r="R2739">
        <v>0.35099999999999998</v>
      </c>
      <c r="S2739" s="34">
        <f>ROUND((0.6105*(EXP((17.273*E2739)/(E2739+237.3))))*(100-H2739)/100,3)</f>
        <v>0.21</v>
      </c>
      <c r="T2739" s="6">
        <f>IF(V2739&lt;V2740,L2739,0)</f>
        <v>0</v>
      </c>
      <c r="U2739" s="6">
        <f>IF(T2739&gt;0,M2739,-999)</f>
        <v>-999</v>
      </c>
      <c r="V2739">
        <v>199902</v>
      </c>
      <c r="W2739">
        <v>1999</v>
      </c>
    </row>
    <row r="2740" spans="1:23" x14ac:dyDescent="0.25">
      <c r="A2740" s="14">
        <v>36207</v>
      </c>
      <c r="B2740" s="3">
        <v>47</v>
      </c>
      <c r="C2740" s="4">
        <v>6.34</v>
      </c>
      <c r="D2740" s="5">
        <v>-4.2</v>
      </c>
      <c r="E2740" s="5">
        <v>0.2</v>
      </c>
      <c r="F2740" s="5">
        <v>-6.8</v>
      </c>
      <c r="G2740" s="4">
        <v>90.8</v>
      </c>
      <c r="H2740" s="4">
        <v>68.900000000000006</v>
      </c>
      <c r="I2740" s="4">
        <v>1.7</v>
      </c>
      <c r="J2740" s="4">
        <v>4.2</v>
      </c>
      <c r="K2740" s="4">
        <v>0</v>
      </c>
      <c r="L2740" s="4">
        <v>985</v>
      </c>
      <c r="M2740" s="7">
        <v>-2.6</v>
      </c>
      <c r="N2740" s="5">
        <v>-4.2</v>
      </c>
      <c r="O2740" s="5">
        <v>0.2</v>
      </c>
      <c r="P2740" s="5">
        <v>-999</v>
      </c>
      <c r="Q2740" s="5">
        <v>-999</v>
      </c>
      <c r="R2740">
        <v>0.42699999999999999</v>
      </c>
      <c r="S2740" s="34">
        <f>ROUND((0.6105*(EXP((17.273*E2740)/(E2740+237.3))))*(100-H2740)/100,3)</f>
        <v>0.193</v>
      </c>
      <c r="T2740" s="6">
        <f>IF(V2740&lt;V2741,L2740,0)</f>
        <v>0</v>
      </c>
      <c r="U2740" s="6">
        <f>IF(T2740&gt;0,M2740,-999)</f>
        <v>-999</v>
      </c>
      <c r="V2740">
        <v>199902</v>
      </c>
      <c r="W2740">
        <v>1999</v>
      </c>
    </row>
    <row r="2741" spans="1:23" x14ac:dyDescent="0.25">
      <c r="A2741" s="14">
        <v>36208</v>
      </c>
      <c r="B2741" s="3">
        <v>48</v>
      </c>
      <c r="C2741" s="4">
        <v>7.43</v>
      </c>
      <c r="D2741" s="5">
        <v>-5.0999999999999996</v>
      </c>
      <c r="E2741" s="5">
        <v>0.3</v>
      </c>
      <c r="F2741" s="5">
        <v>-9</v>
      </c>
      <c r="G2741" s="4">
        <v>88.4</v>
      </c>
      <c r="H2741" s="4">
        <v>57.9</v>
      </c>
      <c r="I2741" s="4">
        <v>1.1000000000000001</v>
      </c>
      <c r="J2741" s="4">
        <v>3.3</v>
      </c>
      <c r="K2741" s="4">
        <v>0</v>
      </c>
      <c r="L2741" s="4">
        <v>980</v>
      </c>
      <c r="M2741" s="7">
        <v>-2.4</v>
      </c>
      <c r="N2741" s="5">
        <v>-5.0999999999999996</v>
      </c>
      <c r="O2741" s="5">
        <v>0.2</v>
      </c>
      <c r="P2741" s="5">
        <v>-999</v>
      </c>
      <c r="Q2741" s="5">
        <v>-999</v>
      </c>
      <c r="R2741">
        <v>0.36099999999999999</v>
      </c>
      <c r="S2741" s="34">
        <f>ROUND((0.6105*(EXP((17.273*E2741)/(E2741+237.3))))*(100-H2741)/100,3)</f>
        <v>0.26300000000000001</v>
      </c>
      <c r="T2741" s="6">
        <f>IF(V2741&lt;V2742,L2741,0)</f>
        <v>0</v>
      </c>
      <c r="U2741" s="6">
        <f>IF(T2741&gt;0,M2741,-999)</f>
        <v>-999</v>
      </c>
      <c r="V2741">
        <v>199902</v>
      </c>
      <c r="W2741">
        <v>1999</v>
      </c>
    </row>
    <row r="2742" spans="1:23" x14ac:dyDescent="0.25">
      <c r="A2742" s="14">
        <v>36209</v>
      </c>
      <c r="B2742" s="3">
        <v>49</v>
      </c>
      <c r="C2742" s="4">
        <v>2.87</v>
      </c>
      <c r="D2742" s="5">
        <v>-7.1</v>
      </c>
      <c r="E2742" s="5">
        <v>-5.5</v>
      </c>
      <c r="F2742" s="5">
        <v>-10.1</v>
      </c>
      <c r="G2742" s="4">
        <v>96.2</v>
      </c>
      <c r="H2742" s="4">
        <v>93</v>
      </c>
      <c r="I2742" s="4">
        <v>2.1</v>
      </c>
      <c r="J2742" s="4">
        <v>4.8</v>
      </c>
      <c r="K2742" s="4">
        <v>4.8</v>
      </c>
      <c r="L2742" s="4">
        <v>1022</v>
      </c>
      <c r="M2742" s="7">
        <v>-2.2999999999999998</v>
      </c>
      <c r="N2742" s="5">
        <v>-7.1</v>
      </c>
      <c r="O2742" s="5">
        <v>0.2</v>
      </c>
      <c r="P2742" s="5">
        <v>-999</v>
      </c>
      <c r="Q2742" s="5">
        <v>-999</v>
      </c>
      <c r="R2742">
        <v>0.377</v>
      </c>
      <c r="S2742" s="34">
        <f>ROUND((0.6105*(EXP((17.273*E2742)/(E2742+237.3))))*(100-H2742)/100,3)</f>
        <v>2.8000000000000001E-2</v>
      </c>
      <c r="T2742" s="6">
        <f>IF(V2742&lt;V2743,L2742,0)</f>
        <v>0</v>
      </c>
      <c r="U2742" s="6">
        <f>IF(T2742&gt;0,M2742,-999)</f>
        <v>-999</v>
      </c>
      <c r="V2742">
        <v>199902</v>
      </c>
      <c r="W2742">
        <v>1999</v>
      </c>
    </row>
    <row r="2743" spans="1:23" x14ac:dyDescent="0.25">
      <c r="A2743" s="14">
        <v>36210</v>
      </c>
      <c r="B2743" s="3">
        <v>50</v>
      </c>
      <c r="C2743" s="4">
        <v>8.68</v>
      </c>
      <c r="D2743" s="5">
        <v>-6.2</v>
      </c>
      <c r="E2743" s="5">
        <v>-0.5</v>
      </c>
      <c r="F2743" s="5">
        <v>-9.8000000000000007</v>
      </c>
      <c r="G2743" s="4">
        <v>87.1</v>
      </c>
      <c r="H2743" s="4">
        <v>51.6</v>
      </c>
      <c r="I2743" s="4">
        <v>1.4</v>
      </c>
      <c r="J2743" s="4">
        <v>4.5</v>
      </c>
      <c r="K2743" s="4">
        <v>0</v>
      </c>
      <c r="L2743" s="4">
        <v>1021</v>
      </c>
      <c r="M2743" s="7">
        <v>-2.2000000000000002</v>
      </c>
      <c r="N2743" s="5">
        <v>-6.2</v>
      </c>
      <c r="O2743" s="5">
        <v>0.2</v>
      </c>
      <c r="P2743" s="5">
        <v>-999</v>
      </c>
      <c r="Q2743" s="5">
        <v>-999</v>
      </c>
      <c r="R2743">
        <v>0.30399999999999999</v>
      </c>
      <c r="S2743" s="34">
        <f>ROUND((0.6105*(EXP((17.273*E2743)/(E2743+237.3))))*(100-H2743)/100,3)</f>
        <v>0.28499999999999998</v>
      </c>
      <c r="T2743" s="6">
        <f>IF(V2743&lt;V2744,L2743,0)</f>
        <v>0</v>
      </c>
      <c r="U2743" s="6">
        <f>IF(T2743&gt;0,M2743,-999)</f>
        <v>-999</v>
      </c>
      <c r="V2743">
        <v>199902</v>
      </c>
      <c r="W2743">
        <v>1999</v>
      </c>
    </row>
    <row r="2744" spans="1:23" x14ac:dyDescent="0.25">
      <c r="A2744" s="14">
        <v>36211</v>
      </c>
      <c r="B2744" s="3">
        <v>51</v>
      </c>
      <c r="C2744" s="4">
        <v>9.75</v>
      </c>
      <c r="D2744" s="5">
        <v>-5.7</v>
      </c>
      <c r="E2744" s="5">
        <v>-0.5</v>
      </c>
      <c r="F2744" s="5">
        <v>-10.5</v>
      </c>
      <c r="G2744" s="4">
        <v>80.3</v>
      </c>
      <c r="H2744" s="4">
        <v>62.6</v>
      </c>
      <c r="I2744" s="4">
        <v>2.4</v>
      </c>
      <c r="J2744" s="4">
        <v>5.3</v>
      </c>
      <c r="K2744" s="4">
        <v>0</v>
      </c>
      <c r="L2744" s="4">
        <v>1011</v>
      </c>
      <c r="M2744" s="7">
        <v>-2.2000000000000002</v>
      </c>
      <c r="N2744" s="5">
        <v>-5.7</v>
      </c>
      <c r="O2744" s="5">
        <v>0.2</v>
      </c>
      <c r="P2744" s="5">
        <v>-999</v>
      </c>
      <c r="Q2744" s="5">
        <v>-999</v>
      </c>
      <c r="R2744">
        <v>0.36699999999999999</v>
      </c>
      <c r="S2744" s="34">
        <f>ROUND((0.6105*(EXP((17.273*E2744)/(E2744+237.3))))*(100-H2744)/100,3)</f>
        <v>0.22</v>
      </c>
      <c r="T2744" s="6">
        <f>IF(V2744&lt;V2745,L2744,0)</f>
        <v>0</v>
      </c>
      <c r="U2744" s="6">
        <f>IF(T2744&gt;0,M2744,-999)</f>
        <v>-999</v>
      </c>
      <c r="V2744">
        <v>199902</v>
      </c>
      <c r="W2744">
        <v>1999</v>
      </c>
    </row>
    <row r="2745" spans="1:23" x14ac:dyDescent="0.25">
      <c r="A2745" s="14">
        <v>36212</v>
      </c>
      <c r="B2745" s="3">
        <v>52</v>
      </c>
      <c r="C2745" s="4">
        <v>6.41</v>
      </c>
      <c r="D2745" s="5">
        <v>-4.5999999999999996</v>
      </c>
      <c r="E2745" s="5">
        <v>2.2000000000000002</v>
      </c>
      <c r="F2745" s="5">
        <v>-7</v>
      </c>
      <c r="G2745" s="4">
        <v>86.8</v>
      </c>
      <c r="H2745" s="4">
        <v>47.8</v>
      </c>
      <c r="I2745" s="4">
        <v>1.6</v>
      </c>
      <c r="J2745" s="4">
        <v>5.0999999999999996</v>
      </c>
      <c r="K2745" s="4">
        <v>1.3</v>
      </c>
      <c r="L2745" s="4">
        <v>1022</v>
      </c>
      <c r="M2745" s="7">
        <v>-2.1</v>
      </c>
      <c r="N2745" s="5">
        <v>-4.5999999999999996</v>
      </c>
      <c r="O2745" s="5">
        <v>0.2</v>
      </c>
      <c r="P2745" s="5">
        <v>-999</v>
      </c>
      <c r="Q2745" s="5">
        <v>-999</v>
      </c>
      <c r="R2745">
        <v>0.34200000000000003</v>
      </c>
      <c r="S2745" s="34">
        <f>ROUND((0.6105*(EXP((17.273*E2745)/(E2745+237.3))))*(100-H2745)/100,3)</f>
        <v>0.373</v>
      </c>
      <c r="T2745" s="6">
        <f>IF(V2745&lt;V2746,L2745,0)</f>
        <v>0</v>
      </c>
      <c r="U2745" s="6">
        <f>IF(T2745&gt;0,M2745,-999)</f>
        <v>-999</v>
      </c>
      <c r="V2745">
        <v>199902</v>
      </c>
      <c r="W2745">
        <v>1999</v>
      </c>
    </row>
    <row r="2746" spans="1:23" x14ac:dyDescent="0.25">
      <c r="A2746" s="14">
        <v>36213</v>
      </c>
      <c r="B2746" s="3">
        <v>53</v>
      </c>
      <c r="C2746" s="4">
        <v>4.71</v>
      </c>
      <c r="D2746" s="5">
        <v>-5.2</v>
      </c>
      <c r="E2746" s="5">
        <v>-1.6</v>
      </c>
      <c r="F2746" s="5">
        <v>-8.8000000000000007</v>
      </c>
      <c r="G2746" s="4">
        <v>91.4</v>
      </c>
      <c r="H2746" s="4">
        <v>79.3</v>
      </c>
      <c r="I2746" s="4">
        <v>2.4</v>
      </c>
      <c r="J2746" s="4">
        <v>6</v>
      </c>
      <c r="K2746" s="4">
        <v>4</v>
      </c>
      <c r="L2746" s="4">
        <v>1062</v>
      </c>
      <c r="M2746" s="7">
        <v>-2</v>
      </c>
      <c r="N2746" s="5">
        <v>-5.2</v>
      </c>
      <c r="O2746" s="5">
        <v>0.2</v>
      </c>
      <c r="P2746" s="5">
        <v>-999</v>
      </c>
      <c r="Q2746" s="5">
        <v>-999</v>
      </c>
      <c r="R2746">
        <v>0.43</v>
      </c>
      <c r="S2746" s="34">
        <f>ROUND((0.6105*(EXP((17.273*E2746)/(E2746+237.3))))*(100-H2746)/100,3)</f>
        <v>0.112</v>
      </c>
      <c r="T2746" s="6">
        <f>IF(V2746&lt;V2747,L2746,0)</f>
        <v>0</v>
      </c>
      <c r="U2746" s="6">
        <f>IF(T2746&gt;0,M2746,-999)</f>
        <v>-999</v>
      </c>
      <c r="V2746">
        <v>199902</v>
      </c>
      <c r="W2746">
        <v>1999</v>
      </c>
    </row>
    <row r="2747" spans="1:23" x14ac:dyDescent="0.25">
      <c r="A2747" s="14">
        <v>36214</v>
      </c>
      <c r="B2747" s="3">
        <v>54</v>
      </c>
      <c r="C2747" s="4">
        <v>3.57</v>
      </c>
      <c r="D2747" s="5">
        <v>-6.7</v>
      </c>
      <c r="E2747" s="5">
        <v>-2.9</v>
      </c>
      <c r="F2747" s="5">
        <v>-11.2</v>
      </c>
      <c r="G2747" s="4">
        <v>94.2</v>
      </c>
      <c r="H2747" s="4">
        <v>88.9</v>
      </c>
      <c r="I2747" s="4">
        <v>1.3</v>
      </c>
      <c r="J2747" s="4">
        <v>4.3</v>
      </c>
      <c r="K2747" s="4">
        <v>6.8</v>
      </c>
      <c r="L2747" s="4">
        <v>1122</v>
      </c>
      <c r="M2747" s="7">
        <v>-1.9</v>
      </c>
      <c r="N2747" s="5">
        <v>-6.7</v>
      </c>
      <c r="O2747" s="5">
        <v>0.2</v>
      </c>
      <c r="P2747" s="5">
        <v>-999</v>
      </c>
      <c r="Q2747" s="5">
        <v>-999</v>
      </c>
      <c r="R2747">
        <v>0.439</v>
      </c>
      <c r="S2747" s="34">
        <f>ROUND((0.6105*(EXP((17.273*E2747)/(E2747+237.3))))*(100-H2747)/100,3)</f>
        <v>5.5E-2</v>
      </c>
      <c r="T2747" s="6">
        <f>IF(V2747&lt;V2748,L2747,0)</f>
        <v>0</v>
      </c>
      <c r="U2747" s="6">
        <f>IF(T2747&gt;0,M2747,-999)</f>
        <v>-999</v>
      </c>
      <c r="V2747">
        <v>199902</v>
      </c>
      <c r="W2747">
        <v>1999</v>
      </c>
    </row>
    <row r="2748" spans="1:23" x14ac:dyDescent="0.25">
      <c r="A2748" s="14">
        <v>36215</v>
      </c>
      <c r="B2748" s="3">
        <v>55</v>
      </c>
      <c r="C2748" s="4">
        <v>4.08</v>
      </c>
      <c r="D2748" s="5">
        <v>-0.6</v>
      </c>
      <c r="E2748" s="5">
        <v>1.2</v>
      </c>
      <c r="F2748" s="5">
        <v>-2.9</v>
      </c>
      <c r="G2748" s="4">
        <v>98.6</v>
      </c>
      <c r="H2748" s="4">
        <v>93.6</v>
      </c>
      <c r="I2748" s="4">
        <v>2.6</v>
      </c>
      <c r="J2748" s="4">
        <v>5.2</v>
      </c>
      <c r="K2748" s="4">
        <v>1.2</v>
      </c>
      <c r="L2748" s="4">
        <v>1090</v>
      </c>
      <c r="M2748" s="7">
        <v>-1.8</v>
      </c>
      <c r="N2748" s="5">
        <v>-0.6</v>
      </c>
      <c r="O2748" s="5">
        <v>0.3</v>
      </c>
      <c r="P2748" s="5">
        <v>-999</v>
      </c>
      <c r="Q2748" s="5">
        <v>-999</v>
      </c>
      <c r="R2748">
        <v>0.622</v>
      </c>
      <c r="S2748" s="34">
        <f>ROUND((0.6105*(EXP((17.273*E2748)/(E2748+237.3))))*(100-H2748)/100,3)</f>
        <v>4.2999999999999997E-2</v>
      </c>
      <c r="T2748" s="6">
        <f>IF(V2748&lt;V2749,L2748,0)</f>
        <v>0</v>
      </c>
      <c r="U2748" s="6">
        <f>IF(T2748&gt;0,M2748,-999)</f>
        <v>-999</v>
      </c>
      <c r="V2748">
        <v>199902</v>
      </c>
      <c r="W2748">
        <v>1999</v>
      </c>
    </row>
    <row r="2749" spans="1:23" x14ac:dyDescent="0.25">
      <c r="A2749" s="14">
        <v>36216</v>
      </c>
      <c r="B2749" s="3">
        <v>56</v>
      </c>
      <c r="C2749" s="4">
        <v>7.65</v>
      </c>
      <c r="D2749" s="5">
        <v>-2.5</v>
      </c>
      <c r="E2749" s="5">
        <v>3.2</v>
      </c>
      <c r="F2749" s="5">
        <v>-6.3</v>
      </c>
      <c r="G2749" s="4">
        <v>94.5</v>
      </c>
      <c r="H2749" s="4">
        <v>72</v>
      </c>
      <c r="I2749" s="4">
        <v>1.1000000000000001</v>
      </c>
      <c r="J2749" s="4">
        <v>3.5</v>
      </c>
      <c r="K2749" s="4">
        <v>5.4</v>
      </c>
      <c r="L2749" s="4">
        <v>1131</v>
      </c>
      <c r="M2749" s="7">
        <v>-1.6</v>
      </c>
      <c r="N2749" s="5">
        <v>-2.5</v>
      </c>
      <c r="O2749" s="5">
        <v>0.3</v>
      </c>
      <c r="P2749" s="5">
        <v>-999</v>
      </c>
      <c r="Q2749" s="5">
        <v>-999</v>
      </c>
      <c r="R2749">
        <v>0.55400000000000005</v>
      </c>
      <c r="S2749" s="34">
        <f>ROUND((0.6105*(EXP((17.273*E2749)/(E2749+237.3))))*(100-H2749)/100,3)</f>
        <v>0.215</v>
      </c>
      <c r="T2749" s="6">
        <f>IF(V2749&lt;V2750,L2749,0)</f>
        <v>0</v>
      </c>
      <c r="U2749" s="6">
        <f>IF(T2749&gt;0,M2749,-999)</f>
        <v>-999</v>
      </c>
      <c r="V2749">
        <v>199902</v>
      </c>
      <c r="W2749">
        <v>1999</v>
      </c>
    </row>
    <row r="2750" spans="1:23" x14ac:dyDescent="0.25">
      <c r="A2750" s="14">
        <v>36217</v>
      </c>
      <c r="B2750" s="3">
        <v>57</v>
      </c>
      <c r="C2750" s="4">
        <v>11.89</v>
      </c>
      <c r="D2750" s="5">
        <v>-6.6</v>
      </c>
      <c r="E2750" s="5">
        <v>0.4</v>
      </c>
      <c r="F2750" s="5">
        <v>-12</v>
      </c>
      <c r="G2750" s="4">
        <v>78.8</v>
      </c>
      <c r="H2750" s="4">
        <v>48.1</v>
      </c>
      <c r="I2750" s="4">
        <v>1.1000000000000001</v>
      </c>
      <c r="J2750" s="4">
        <v>3.2</v>
      </c>
      <c r="K2750" s="4">
        <v>0</v>
      </c>
      <c r="L2750" s="4">
        <v>1119</v>
      </c>
      <c r="M2750" s="7">
        <v>-1.4</v>
      </c>
      <c r="N2750" s="5">
        <v>-6.6</v>
      </c>
      <c r="O2750" s="5">
        <v>0.3</v>
      </c>
      <c r="P2750" s="5">
        <v>-999</v>
      </c>
      <c r="Q2750" s="5">
        <v>-999</v>
      </c>
      <c r="R2750">
        <v>0.30299999999999999</v>
      </c>
      <c r="S2750" s="34">
        <f>ROUND((0.6105*(EXP((17.273*E2750)/(E2750+237.3))))*(100-H2750)/100,3)</f>
        <v>0.32600000000000001</v>
      </c>
      <c r="T2750" s="6">
        <f>IF(V2750&lt;V2751,L2750,0)</f>
        <v>0</v>
      </c>
      <c r="U2750" s="6">
        <f>IF(T2750&gt;0,M2750,-999)</f>
        <v>-999</v>
      </c>
      <c r="V2750">
        <v>199902</v>
      </c>
      <c r="W2750">
        <v>1999</v>
      </c>
    </row>
    <row r="2751" spans="1:23" x14ac:dyDescent="0.25">
      <c r="A2751" s="14">
        <v>36218</v>
      </c>
      <c r="B2751" s="3">
        <v>58</v>
      </c>
      <c r="C2751" s="4">
        <v>4.5199999999999996</v>
      </c>
      <c r="D2751" s="5">
        <v>-4.7</v>
      </c>
      <c r="E2751" s="5">
        <v>-2.1</v>
      </c>
      <c r="F2751" s="5">
        <v>-8.3000000000000007</v>
      </c>
      <c r="G2751" s="4">
        <v>96.4</v>
      </c>
      <c r="H2751" s="4">
        <v>86.5</v>
      </c>
      <c r="I2751" s="4">
        <v>1.8</v>
      </c>
      <c r="J2751" s="4">
        <v>4.8</v>
      </c>
      <c r="K2751" s="4">
        <v>9.5</v>
      </c>
      <c r="L2751" s="4">
        <v>1190</v>
      </c>
      <c r="M2751" s="7">
        <v>-1.3</v>
      </c>
      <c r="N2751" s="5">
        <v>-4.7</v>
      </c>
      <c r="O2751" s="5">
        <v>0.2</v>
      </c>
      <c r="P2751" s="5">
        <v>-999</v>
      </c>
      <c r="Q2751" s="5">
        <v>-999</v>
      </c>
      <c r="R2751">
        <v>0.45300000000000001</v>
      </c>
      <c r="S2751" s="34">
        <f>ROUND((0.6105*(EXP((17.273*E2751)/(E2751+237.3))))*(100-H2751)/100,3)</f>
        <v>7.0999999999999994E-2</v>
      </c>
      <c r="T2751" s="6">
        <f>IF(V2751&lt;V2752,L2751,0)</f>
        <v>0</v>
      </c>
      <c r="U2751" s="6">
        <f>IF(T2751&gt;0,M2751,-999)</f>
        <v>-999</v>
      </c>
      <c r="V2751">
        <v>199902</v>
      </c>
      <c r="W2751">
        <v>1999</v>
      </c>
    </row>
    <row r="2752" spans="1:23" x14ac:dyDescent="0.25">
      <c r="A2752" s="14">
        <v>36219</v>
      </c>
      <c r="B2752" s="3">
        <v>59</v>
      </c>
      <c r="C2752" s="4">
        <v>12.11</v>
      </c>
      <c r="D2752" s="5">
        <v>-2.5</v>
      </c>
      <c r="E2752" s="5">
        <v>3.1</v>
      </c>
      <c r="F2752" s="5">
        <v>-10.199999999999999</v>
      </c>
      <c r="G2752" s="4">
        <v>86.4</v>
      </c>
      <c r="H2752" s="4">
        <v>55.2</v>
      </c>
      <c r="I2752" s="4">
        <v>1.6</v>
      </c>
      <c r="J2752" s="4">
        <v>4.0999999999999996</v>
      </c>
      <c r="K2752" s="4">
        <v>0</v>
      </c>
      <c r="L2752" s="4">
        <v>1165</v>
      </c>
      <c r="M2752" s="7">
        <v>-1.3</v>
      </c>
      <c r="N2752" s="5">
        <v>-2.5</v>
      </c>
      <c r="O2752" s="5">
        <v>0.3</v>
      </c>
      <c r="P2752" s="5">
        <v>-999</v>
      </c>
      <c r="Q2752" s="5">
        <v>-999</v>
      </c>
      <c r="R2752">
        <v>0.42199999999999999</v>
      </c>
      <c r="S2752" s="34">
        <f>ROUND((0.6105*(EXP((17.273*E2752)/(E2752+237.3))))*(100-H2752)/100,3)</f>
        <v>0.34200000000000003</v>
      </c>
      <c r="T2752" s="6">
        <f>IF(V2752&lt;V2753,L2752,0)</f>
        <v>1165</v>
      </c>
      <c r="U2752" s="6">
        <f>IF(T2752&gt;0,M2752,-999)</f>
        <v>-1.3</v>
      </c>
      <c r="V2752">
        <v>199902</v>
      </c>
      <c r="W2752">
        <v>1999</v>
      </c>
    </row>
    <row r="2753" spans="1:23" x14ac:dyDescent="0.25">
      <c r="A2753" s="14">
        <v>36220</v>
      </c>
      <c r="B2753" s="3">
        <v>60</v>
      </c>
      <c r="C2753" s="4">
        <v>7.78</v>
      </c>
      <c r="D2753" s="5">
        <v>-6.5</v>
      </c>
      <c r="E2753" s="5">
        <v>0.3</v>
      </c>
      <c r="F2753" s="5">
        <v>-11.2</v>
      </c>
      <c r="G2753" s="4">
        <v>86.3</v>
      </c>
      <c r="H2753" s="4">
        <v>55.7</v>
      </c>
      <c r="I2753" s="4">
        <v>0.6</v>
      </c>
      <c r="J2753" s="4">
        <v>2.8</v>
      </c>
      <c r="K2753" s="4">
        <v>0</v>
      </c>
      <c r="L2753" s="4">
        <v>1152</v>
      </c>
      <c r="M2753" s="7">
        <v>-1.3</v>
      </c>
      <c r="N2753" s="5">
        <v>-6.5</v>
      </c>
      <c r="O2753" s="5">
        <v>0.2</v>
      </c>
      <c r="P2753" s="5">
        <v>-999</v>
      </c>
      <c r="Q2753" s="5">
        <v>-999</v>
      </c>
      <c r="R2753">
        <v>0.34699999999999998</v>
      </c>
      <c r="S2753" s="34">
        <f>ROUND((0.6105*(EXP((17.273*E2753)/(E2753+237.3))))*(100-H2753)/100,3)</f>
        <v>0.27600000000000002</v>
      </c>
      <c r="T2753" s="6">
        <f>IF(V2753&lt;V2754,L2753,0)</f>
        <v>0</v>
      </c>
      <c r="U2753" s="6">
        <f>IF(T2753&gt;0,M2753,-999)</f>
        <v>-999</v>
      </c>
      <c r="V2753">
        <v>199903</v>
      </c>
      <c r="W2753">
        <v>1999</v>
      </c>
    </row>
    <row r="2754" spans="1:23" x14ac:dyDescent="0.25">
      <c r="A2754" s="14">
        <v>36221</v>
      </c>
      <c r="B2754" s="3">
        <v>61</v>
      </c>
      <c r="C2754" s="4">
        <v>5.27</v>
      </c>
      <c r="D2754" s="5">
        <v>-7.5</v>
      </c>
      <c r="E2754" s="5">
        <v>-5</v>
      </c>
      <c r="F2754" s="5">
        <v>-12.7</v>
      </c>
      <c r="G2754" s="4">
        <v>94.6</v>
      </c>
      <c r="H2754" s="4">
        <v>88.5</v>
      </c>
      <c r="I2754" s="4">
        <v>2.4</v>
      </c>
      <c r="J2754" s="4">
        <v>6.5</v>
      </c>
      <c r="K2754" s="4">
        <v>9.5</v>
      </c>
      <c r="L2754" s="4">
        <v>1248</v>
      </c>
      <c r="M2754" s="7">
        <v>-1.4</v>
      </c>
      <c r="N2754" s="5">
        <v>-7.5</v>
      </c>
      <c r="O2754" s="5">
        <v>0.2</v>
      </c>
      <c r="P2754" s="5">
        <v>-999</v>
      </c>
      <c r="Q2754" s="5">
        <v>-999</v>
      </c>
      <c r="R2754">
        <v>0.372</v>
      </c>
      <c r="S2754" s="34">
        <f>ROUND((0.6105*(EXP((17.273*E2754)/(E2754+237.3))))*(100-H2754)/100,3)</f>
        <v>4.8000000000000001E-2</v>
      </c>
      <c r="T2754" s="6">
        <f>IF(V2754&lt;V2755,L2754,0)</f>
        <v>0</v>
      </c>
      <c r="U2754" s="6">
        <f>IF(T2754&gt;0,M2754,-999)</f>
        <v>-999</v>
      </c>
      <c r="V2754">
        <v>199903</v>
      </c>
      <c r="W2754">
        <v>1999</v>
      </c>
    </row>
    <row r="2755" spans="1:23" x14ac:dyDescent="0.25">
      <c r="A2755" s="14">
        <v>36222</v>
      </c>
      <c r="B2755" s="3">
        <v>62</v>
      </c>
      <c r="C2755" s="4">
        <v>3.98</v>
      </c>
      <c r="D2755" s="5">
        <v>-5.8</v>
      </c>
      <c r="E2755" s="5">
        <v>-4.2</v>
      </c>
      <c r="F2755" s="5">
        <v>-11.3</v>
      </c>
      <c r="G2755" s="4">
        <v>97.1</v>
      </c>
      <c r="H2755" s="4">
        <v>94</v>
      </c>
      <c r="I2755" s="4">
        <v>2</v>
      </c>
      <c r="J2755" s="4">
        <v>5.3</v>
      </c>
      <c r="K2755" s="4">
        <v>2.7</v>
      </c>
      <c r="L2755" s="4">
        <v>1251</v>
      </c>
      <c r="M2755" s="7">
        <v>-1.4</v>
      </c>
      <c r="N2755" s="5">
        <v>-5.8</v>
      </c>
      <c r="O2755" s="5">
        <v>0.2</v>
      </c>
      <c r="P2755" s="5">
        <v>-999</v>
      </c>
      <c r="Q2755" s="5">
        <v>-999</v>
      </c>
      <c r="R2755">
        <v>0.42099999999999999</v>
      </c>
      <c r="S2755" s="34">
        <f>ROUND((0.6105*(EXP((17.273*E2755)/(E2755+237.3))))*(100-H2755)/100,3)</f>
        <v>2.7E-2</v>
      </c>
      <c r="T2755" s="6">
        <f>IF(V2755&lt;V2756,L2755,0)</f>
        <v>0</v>
      </c>
      <c r="U2755" s="6">
        <f>IF(T2755&gt;0,M2755,-999)</f>
        <v>-999</v>
      </c>
      <c r="V2755">
        <v>199903</v>
      </c>
      <c r="W2755">
        <v>1999</v>
      </c>
    </row>
    <row r="2756" spans="1:23" x14ac:dyDescent="0.25">
      <c r="A2756" s="14">
        <v>36223</v>
      </c>
      <c r="B2756" s="3">
        <v>63</v>
      </c>
      <c r="C2756" s="4">
        <v>2.94</v>
      </c>
      <c r="D2756" s="5">
        <v>-7.9</v>
      </c>
      <c r="E2756" s="5">
        <v>-4.5999999999999996</v>
      </c>
      <c r="F2756" s="5">
        <v>-11.9</v>
      </c>
      <c r="G2756" s="4">
        <v>95.8</v>
      </c>
      <c r="H2756" s="4">
        <v>93.7</v>
      </c>
      <c r="I2756" s="4">
        <v>0.8</v>
      </c>
      <c r="J2756" s="4">
        <v>2.5</v>
      </c>
      <c r="K2756" s="4">
        <v>0</v>
      </c>
      <c r="L2756" s="4">
        <v>1240</v>
      </c>
      <c r="M2756" s="7">
        <v>-1.4</v>
      </c>
      <c r="N2756" s="5">
        <v>-7.9</v>
      </c>
      <c r="O2756" s="5">
        <v>0.2</v>
      </c>
      <c r="P2756" s="5">
        <v>-999</v>
      </c>
      <c r="Q2756" s="5">
        <v>-999</v>
      </c>
      <c r="R2756">
        <v>0.40699999999999997</v>
      </c>
      <c r="S2756" s="34">
        <f>ROUND((0.6105*(EXP((17.273*E2756)/(E2756+237.3))))*(100-H2756)/100,3)</f>
        <v>2.7E-2</v>
      </c>
      <c r="T2756" s="6">
        <f>IF(V2756&lt;V2757,L2756,0)</f>
        <v>0</v>
      </c>
      <c r="U2756" s="6">
        <f>IF(T2756&gt;0,M2756,-999)</f>
        <v>-999</v>
      </c>
      <c r="V2756">
        <v>199903</v>
      </c>
      <c r="W2756">
        <v>1999</v>
      </c>
    </row>
    <row r="2757" spans="1:23" x14ac:dyDescent="0.25">
      <c r="A2757" s="14">
        <v>36224</v>
      </c>
      <c r="B2757" s="3">
        <v>64</v>
      </c>
      <c r="C2757" s="4">
        <v>8.1999999999999993</v>
      </c>
      <c r="D2757" s="5">
        <v>-7.6</v>
      </c>
      <c r="E2757" s="5">
        <v>-1.1000000000000001</v>
      </c>
      <c r="F2757" s="5">
        <v>-11.1</v>
      </c>
      <c r="G2757" s="4">
        <v>95.8</v>
      </c>
      <c r="H2757" s="4">
        <v>94.2</v>
      </c>
      <c r="I2757" s="4">
        <v>0.8</v>
      </c>
      <c r="J2757" s="4">
        <v>2.4</v>
      </c>
      <c r="K2757" s="4">
        <v>0</v>
      </c>
      <c r="L2757" s="4">
        <v>1239</v>
      </c>
      <c r="M2757" s="7">
        <v>-1.4</v>
      </c>
      <c r="N2757" s="5">
        <v>-7.6</v>
      </c>
      <c r="O2757" s="5">
        <v>0.2</v>
      </c>
      <c r="P2757" s="5">
        <v>-999</v>
      </c>
      <c r="Q2757" s="5">
        <v>-999</v>
      </c>
      <c r="R2757">
        <v>0.53200000000000003</v>
      </c>
      <c r="S2757" s="34">
        <f>ROUND((0.6105*(EXP((17.273*E2757)/(E2757+237.3))))*(100-H2757)/100,3)</f>
        <v>3.3000000000000002E-2</v>
      </c>
      <c r="T2757" s="6">
        <f>IF(V2757&lt;V2758,L2757,0)</f>
        <v>0</v>
      </c>
      <c r="U2757" s="6">
        <f>IF(T2757&gt;0,M2757,-999)</f>
        <v>-999</v>
      </c>
      <c r="V2757">
        <v>199903</v>
      </c>
      <c r="W2757">
        <v>1999</v>
      </c>
    </row>
    <row r="2758" spans="1:23" x14ac:dyDescent="0.25">
      <c r="A2758" s="14">
        <v>36225</v>
      </c>
      <c r="B2758" s="3">
        <v>65</v>
      </c>
      <c r="C2758" s="4">
        <v>9.91</v>
      </c>
      <c r="D2758" s="5">
        <v>-8.5</v>
      </c>
      <c r="E2758" s="5">
        <v>-2.2999999999999998</v>
      </c>
      <c r="F2758" s="5">
        <v>-12.3</v>
      </c>
      <c r="G2758" s="4">
        <v>95</v>
      </c>
      <c r="H2758" s="4">
        <v>93.3</v>
      </c>
      <c r="I2758" s="4">
        <v>0.9</v>
      </c>
      <c r="J2758" s="4">
        <v>2.6</v>
      </c>
      <c r="K2758" s="4">
        <v>0</v>
      </c>
      <c r="L2758" s="4">
        <v>1227</v>
      </c>
      <c r="M2758" s="7">
        <v>-1.4</v>
      </c>
      <c r="N2758" s="5">
        <v>-8.5</v>
      </c>
      <c r="O2758" s="5">
        <v>0.2</v>
      </c>
      <c r="P2758" s="5">
        <v>-999</v>
      </c>
      <c r="Q2758" s="5">
        <v>-999</v>
      </c>
      <c r="R2758">
        <v>0.48</v>
      </c>
      <c r="S2758" s="34">
        <f>ROUND((0.6105*(EXP((17.273*E2758)/(E2758+237.3))))*(100-H2758)/100,3)</f>
        <v>3.5000000000000003E-2</v>
      </c>
      <c r="T2758" s="6">
        <f>IF(V2758&lt;V2759,L2758,0)</f>
        <v>0</v>
      </c>
      <c r="U2758" s="6">
        <f>IF(T2758&gt;0,M2758,-999)</f>
        <v>-999</v>
      </c>
      <c r="V2758">
        <v>199903</v>
      </c>
      <c r="W2758">
        <v>1999</v>
      </c>
    </row>
    <row r="2759" spans="1:23" x14ac:dyDescent="0.25">
      <c r="A2759" s="14">
        <v>36226</v>
      </c>
      <c r="B2759" s="3">
        <v>66</v>
      </c>
      <c r="C2759" s="4">
        <v>12.89</v>
      </c>
      <c r="D2759" s="5">
        <v>-8.1</v>
      </c>
      <c r="E2759" s="5">
        <v>-0.3</v>
      </c>
      <c r="F2759" s="5">
        <v>-13.5</v>
      </c>
      <c r="G2759" s="4">
        <v>90.9</v>
      </c>
      <c r="H2759" s="4">
        <v>65.099999999999994</v>
      </c>
      <c r="I2759" s="4">
        <v>0.8</v>
      </c>
      <c r="J2759" s="4">
        <v>2.4</v>
      </c>
      <c r="K2759" s="4">
        <v>0</v>
      </c>
      <c r="L2759" s="4">
        <v>1210</v>
      </c>
      <c r="M2759" s="7">
        <v>-1.4</v>
      </c>
      <c r="N2759" s="5">
        <v>-8.1</v>
      </c>
      <c r="O2759" s="5">
        <v>0.3</v>
      </c>
      <c r="P2759" s="5">
        <v>-999</v>
      </c>
      <c r="Q2759" s="5">
        <v>-999</v>
      </c>
      <c r="R2759">
        <v>0.38900000000000001</v>
      </c>
      <c r="S2759" s="34">
        <f>ROUND((0.6105*(EXP((17.273*E2759)/(E2759+237.3))))*(100-H2759)/100,3)</f>
        <v>0.20799999999999999</v>
      </c>
      <c r="T2759" s="6">
        <f>IF(V2759&lt;V2760,L2759,0)</f>
        <v>0</v>
      </c>
      <c r="U2759" s="6">
        <f>IF(T2759&gt;0,M2759,-999)</f>
        <v>-999</v>
      </c>
      <c r="V2759">
        <v>199903</v>
      </c>
      <c r="W2759">
        <v>1999</v>
      </c>
    </row>
    <row r="2760" spans="1:23" x14ac:dyDescent="0.25">
      <c r="A2760" s="14">
        <v>36227</v>
      </c>
      <c r="B2760" s="3">
        <v>67</v>
      </c>
      <c r="C2760" s="4">
        <v>6.21</v>
      </c>
      <c r="D2760" s="5">
        <v>-6.6</v>
      </c>
      <c r="E2760" s="5">
        <v>-4.8</v>
      </c>
      <c r="F2760" s="5">
        <v>-9</v>
      </c>
      <c r="G2760" s="4">
        <v>93</v>
      </c>
      <c r="H2760" s="4">
        <v>86.4</v>
      </c>
      <c r="I2760" s="4">
        <v>2.2999999999999998</v>
      </c>
      <c r="J2760" s="4">
        <v>4.7</v>
      </c>
      <c r="K2760" s="4">
        <v>0</v>
      </c>
      <c r="L2760" s="4">
        <v>1210</v>
      </c>
      <c r="M2760" s="7">
        <v>-1.5</v>
      </c>
      <c r="N2760" s="5">
        <v>-6.6</v>
      </c>
      <c r="O2760" s="5">
        <v>0.2</v>
      </c>
      <c r="P2760" s="5">
        <v>-999</v>
      </c>
      <c r="Q2760" s="5">
        <v>-999</v>
      </c>
      <c r="R2760">
        <v>0.37</v>
      </c>
      <c r="S2760" s="34">
        <f>ROUND((0.6105*(EXP((17.273*E2760)/(E2760+237.3))))*(100-H2760)/100,3)</f>
        <v>5.8000000000000003E-2</v>
      </c>
      <c r="T2760" s="6">
        <f>IF(V2760&lt;V2761,L2760,0)</f>
        <v>0</v>
      </c>
      <c r="U2760" s="6">
        <f>IF(T2760&gt;0,M2760,-999)</f>
        <v>-999</v>
      </c>
      <c r="V2760">
        <v>199903</v>
      </c>
      <c r="W2760">
        <v>1999</v>
      </c>
    </row>
    <row r="2761" spans="1:23" x14ac:dyDescent="0.25">
      <c r="A2761" s="14">
        <v>36228</v>
      </c>
      <c r="B2761" s="3">
        <v>68</v>
      </c>
      <c r="C2761" s="4">
        <v>7.29</v>
      </c>
      <c r="D2761" s="5">
        <v>-4.9000000000000004</v>
      </c>
      <c r="E2761" s="5">
        <v>-1.2</v>
      </c>
      <c r="F2761" s="5">
        <v>-8.9</v>
      </c>
      <c r="G2761" s="4">
        <v>93.7</v>
      </c>
      <c r="H2761" s="4">
        <v>79.3</v>
      </c>
      <c r="I2761" s="4">
        <v>1.4</v>
      </c>
      <c r="J2761" s="4">
        <v>3.9</v>
      </c>
      <c r="K2761" s="4">
        <v>7.7</v>
      </c>
      <c r="L2761" s="4">
        <v>1277</v>
      </c>
      <c r="M2761" s="7">
        <v>-1.5</v>
      </c>
      <c r="N2761" s="5">
        <v>-4.9000000000000004</v>
      </c>
      <c r="O2761" s="5">
        <v>0.2</v>
      </c>
      <c r="P2761" s="5">
        <v>-999</v>
      </c>
      <c r="Q2761" s="5">
        <v>-999</v>
      </c>
      <c r="R2761">
        <v>0.44400000000000001</v>
      </c>
      <c r="S2761" s="34">
        <f>ROUND((0.6105*(EXP((17.273*E2761)/(E2761+237.3))))*(100-H2761)/100,3)</f>
        <v>0.11600000000000001</v>
      </c>
      <c r="T2761" s="6">
        <f>IF(V2761&lt;V2762,L2761,0)</f>
        <v>0</v>
      </c>
      <c r="U2761" s="6">
        <f>IF(T2761&gt;0,M2761,-999)</f>
        <v>-999</v>
      </c>
      <c r="V2761">
        <v>199903</v>
      </c>
      <c r="W2761">
        <v>1999</v>
      </c>
    </row>
    <row r="2762" spans="1:23" x14ac:dyDescent="0.25">
      <c r="A2762" s="14">
        <v>36229</v>
      </c>
      <c r="B2762" s="3">
        <v>69</v>
      </c>
      <c r="C2762" s="4">
        <v>8.5399999999999991</v>
      </c>
      <c r="D2762" s="5">
        <v>-6.8</v>
      </c>
      <c r="E2762" s="5">
        <v>0.5</v>
      </c>
      <c r="F2762" s="5">
        <v>-11.3</v>
      </c>
      <c r="G2762" s="4">
        <v>89.3</v>
      </c>
      <c r="H2762" s="4">
        <v>64.099999999999994</v>
      </c>
      <c r="I2762" s="4">
        <v>0.8</v>
      </c>
      <c r="J2762" s="4">
        <v>2.2999999999999998</v>
      </c>
      <c r="K2762" s="4">
        <v>0</v>
      </c>
      <c r="L2762" s="4">
        <v>1250</v>
      </c>
      <c r="M2762" s="7">
        <v>-1.5</v>
      </c>
      <c r="N2762" s="5">
        <v>-6.8</v>
      </c>
      <c r="O2762" s="5">
        <v>0.2</v>
      </c>
      <c r="P2762" s="5">
        <v>-999</v>
      </c>
      <c r="Q2762" s="5">
        <v>-999</v>
      </c>
      <c r="R2762">
        <v>0.40699999999999997</v>
      </c>
      <c r="S2762" s="34">
        <f>ROUND((0.6105*(EXP((17.273*E2762)/(E2762+237.3))))*(100-H2762)/100,3)</f>
        <v>0.22700000000000001</v>
      </c>
      <c r="T2762" s="6">
        <f>IF(V2762&lt;V2763,L2762,0)</f>
        <v>0</v>
      </c>
      <c r="U2762" s="6">
        <f>IF(T2762&gt;0,M2762,-999)</f>
        <v>-999</v>
      </c>
      <c r="V2762">
        <v>199903</v>
      </c>
      <c r="W2762">
        <v>1999</v>
      </c>
    </row>
    <row r="2763" spans="1:23" x14ac:dyDescent="0.25">
      <c r="A2763" s="14">
        <v>36230</v>
      </c>
      <c r="B2763" s="3">
        <v>70</v>
      </c>
      <c r="C2763" s="4">
        <v>13.58</v>
      </c>
      <c r="D2763" s="5">
        <v>-6.1</v>
      </c>
      <c r="E2763" s="5">
        <v>2.2000000000000002</v>
      </c>
      <c r="F2763" s="5">
        <v>-13.7</v>
      </c>
      <c r="G2763" s="4">
        <v>80.900000000000006</v>
      </c>
      <c r="H2763" s="4">
        <v>41.8</v>
      </c>
      <c r="I2763" s="4">
        <v>0.9</v>
      </c>
      <c r="J2763" s="4">
        <v>2.2999999999999998</v>
      </c>
      <c r="K2763" s="4">
        <v>0</v>
      </c>
      <c r="L2763" s="4">
        <v>1226</v>
      </c>
      <c r="M2763" s="7">
        <v>-1.4</v>
      </c>
      <c r="N2763" s="5">
        <v>-6.1</v>
      </c>
      <c r="O2763" s="5">
        <v>0.3</v>
      </c>
      <c r="P2763" s="5">
        <v>-999</v>
      </c>
      <c r="Q2763" s="5">
        <v>-999</v>
      </c>
      <c r="R2763">
        <v>0.29899999999999999</v>
      </c>
      <c r="S2763" s="34">
        <f>ROUND((0.6105*(EXP((17.273*E2763)/(E2763+237.3))))*(100-H2763)/100,3)</f>
        <v>0.41599999999999998</v>
      </c>
      <c r="T2763" s="6">
        <f>IF(V2763&lt;V2764,L2763,0)</f>
        <v>0</v>
      </c>
      <c r="U2763" s="6">
        <f>IF(T2763&gt;0,M2763,-999)</f>
        <v>-999</v>
      </c>
      <c r="V2763">
        <v>199903</v>
      </c>
      <c r="W2763">
        <v>1999</v>
      </c>
    </row>
    <row r="2764" spans="1:23" x14ac:dyDescent="0.25">
      <c r="A2764" s="14">
        <v>36231</v>
      </c>
      <c r="B2764" s="3">
        <v>71</v>
      </c>
      <c r="C2764" s="4">
        <v>6.21</v>
      </c>
      <c r="D2764" s="5">
        <v>-4.3</v>
      </c>
      <c r="E2764" s="5">
        <v>-2.1</v>
      </c>
      <c r="F2764" s="5">
        <v>-5.8</v>
      </c>
      <c r="G2764" s="4">
        <v>90.8</v>
      </c>
      <c r="H2764" s="4">
        <v>83.2</v>
      </c>
      <c r="I2764" s="4">
        <v>1.7</v>
      </c>
      <c r="J2764" s="4">
        <v>3.9</v>
      </c>
      <c r="K2764" s="4">
        <v>7.8</v>
      </c>
      <c r="L2764" s="4">
        <v>1297</v>
      </c>
      <c r="M2764" s="7">
        <v>-1.4</v>
      </c>
      <c r="N2764" s="5">
        <v>-4.3</v>
      </c>
      <c r="O2764" s="5">
        <v>0.2</v>
      </c>
      <c r="P2764" s="5">
        <v>-999</v>
      </c>
      <c r="Q2764" s="5">
        <v>-999</v>
      </c>
      <c r="R2764">
        <v>0.434</v>
      </c>
      <c r="S2764" s="34">
        <f>ROUND((0.6105*(EXP((17.273*E2764)/(E2764+237.3))))*(100-H2764)/100,3)</f>
        <v>8.7999999999999995E-2</v>
      </c>
      <c r="T2764" s="6">
        <f>IF(V2764&lt;V2765,L2764,0)</f>
        <v>0</v>
      </c>
      <c r="U2764" s="6">
        <f>IF(T2764&gt;0,M2764,-999)</f>
        <v>-999</v>
      </c>
      <c r="V2764">
        <v>199903</v>
      </c>
      <c r="W2764">
        <v>1999</v>
      </c>
    </row>
    <row r="2765" spans="1:23" x14ac:dyDescent="0.25">
      <c r="A2765" s="14">
        <v>36232</v>
      </c>
      <c r="B2765" s="3">
        <v>72</v>
      </c>
      <c r="C2765" s="4">
        <v>4.82</v>
      </c>
      <c r="D2765" s="5">
        <v>-1.2</v>
      </c>
      <c r="E2765" s="5">
        <v>1.4</v>
      </c>
      <c r="F2765" s="5">
        <v>-4.9000000000000004</v>
      </c>
      <c r="G2765" s="4">
        <v>95.8</v>
      </c>
      <c r="H2765" s="4">
        <v>91.5</v>
      </c>
      <c r="I2765" s="4">
        <v>2.2000000000000002</v>
      </c>
      <c r="J2765" s="4">
        <v>5</v>
      </c>
      <c r="K2765" s="4">
        <v>0</v>
      </c>
      <c r="L2765" s="4">
        <v>1283</v>
      </c>
      <c r="M2765" s="7">
        <v>-1.4</v>
      </c>
      <c r="N2765" s="5">
        <v>-1.2</v>
      </c>
      <c r="O2765" s="5">
        <v>0.2</v>
      </c>
      <c r="P2765" s="5">
        <v>-999</v>
      </c>
      <c r="Q2765" s="5">
        <v>-999</v>
      </c>
      <c r="R2765">
        <v>0.61799999999999999</v>
      </c>
      <c r="S2765" s="34">
        <f>ROUND((0.6105*(EXP((17.273*E2765)/(E2765+237.3))))*(100-H2765)/100,3)</f>
        <v>5.7000000000000002E-2</v>
      </c>
      <c r="T2765" s="6">
        <f>IF(V2765&lt;V2766,L2765,0)</f>
        <v>0</v>
      </c>
      <c r="U2765" s="6">
        <f>IF(T2765&gt;0,M2765,-999)</f>
        <v>-999</v>
      </c>
      <c r="V2765">
        <v>199903</v>
      </c>
      <c r="W2765">
        <v>1999</v>
      </c>
    </row>
    <row r="2766" spans="1:23" x14ac:dyDescent="0.25">
      <c r="A2766" s="14">
        <v>36233</v>
      </c>
      <c r="B2766" s="3">
        <v>73</v>
      </c>
      <c r="C2766" s="4">
        <v>2.4</v>
      </c>
      <c r="D2766" s="5">
        <v>-1.8</v>
      </c>
      <c r="E2766" s="5">
        <v>0.9</v>
      </c>
      <c r="F2766" s="5">
        <v>-9.5</v>
      </c>
      <c r="G2766" s="4">
        <v>97.2</v>
      </c>
      <c r="H2766" s="4">
        <v>92.1</v>
      </c>
      <c r="I2766" s="4">
        <v>1.4</v>
      </c>
      <c r="J2766" s="4">
        <v>3.5</v>
      </c>
      <c r="K2766" s="4">
        <v>8.1</v>
      </c>
      <c r="L2766" s="4">
        <v>1308</v>
      </c>
      <c r="M2766" s="7">
        <v>-1.3</v>
      </c>
      <c r="N2766" s="5">
        <v>-1.8</v>
      </c>
      <c r="O2766" s="5">
        <v>0.2</v>
      </c>
      <c r="P2766" s="5">
        <v>-999</v>
      </c>
      <c r="Q2766" s="5">
        <v>-999</v>
      </c>
      <c r="R2766">
        <v>0.60099999999999998</v>
      </c>
      <c r="S2766" s="34">
        <f>ROUND((0.6105*(EXP((17.273*E2766)/(E2766+237.3))))*(100-H2766)/100,3)</f>
        <v>5.0999999999999997E-2</v>
      </c>
      <c r="T2766" s="6">
        <f>IF(V2766&lt;V2767,L2766,0)</f>
        <v>0</v>
      </c>
      <c r="U2766" s="6">
        <f>IF(T2766&gt;0,M2766,-999)</f>
        <v>-999</v>
      </c>
      <c r="V2766">
        <v>199903</v>
      </c>
      <c r="W2766">
        <v>1999</v>
      </c>
    </row>
    <row r="2767" spans="1:23" x14ac:dyDescent="0.25">
      <c r="A2767" s="14">
        <v>36234</v>
      </c>
      <c r="B2767" s="3">
        <v>74</v>
      </c>
      <c r="C2767" s="4">
        <v>3.65</v>
      </c>
      <c r="D2767" s="5">
        <v>-6.8</v>
      </c>
      <c r="E2767" s="5">
        <v>-2.1</v>
      </c>
      <c r="F2767" s="5">
        <v>-11.1</v>
      </c>
      <c r="G2767" s="4">
        <v>90.2</v>
      </c>
      <c r="H2767" s="4">
        <v>68.400000000000006</v>
      </c>
      <c r="I2767" s="4">
        <v>0.7</v>
      </c>
      <c r="J2767" s="4">
        <v>2.5</v>
      </c>
      <c r="K2767" s="4">
        <v>3.5</v>
      </c>
      <c r="L2767" s="4">
        <v>1343</v>
      </c>
      <c r="M2767" s="7">
        <v>-1.1000000000000001</v>
      </c>
      <c r="N2767" s="5">
        <v>-6.8</v>
      </c>
      <c r="O2767" s="5">
        <v>0.2</v>
      </c>
      <c r="P2767" s="5">
        <v>-999</v>
      </c>
      <c r="Q2767" s="5">
        <v>-999</v>
      </c>
      <c r="R2767">
        <v>0.35699999999999998</v>
      </c>
      <c r="S2767" s="34">
        <f>ROUND((0.6105*(EXP((17.273*E2767)/(E2767+237.3))))*(100-H2767)/100,3)</f>
        <v>0.16500000000000001</v>
      </c>
      <c r="T2767" s="6">
        <f>IF(V2767&lt;V2768,L2767,0)</f>
        <v>0</v>
      </c>
      <c r="U2767" s="6">
        <f>IF(T2767&gt;0,M2767,-999)</f>
        <v>-999</v>
      </c>
      <c r="V2767">
        <v>199903</v>
      </c>
      <c r="W2767">
        <v>1999</v>
      </c>
    </row>
    <row r="2768" spans="1:23" x14ac:dyDescent="0.25">
      <c r="A2768" s="14">
        <v>36235</v>
      </c>
      <c r="B2768" s="3">
        <v>75</v>
      </c>
      <c r="C2768" s="4">
        <v>1.71</v>
      </c>
      <c r="D2768" s="5">
        <v>-7.3</v>
      </c>
      <c r="E2768" s="5">
        <v>-1.2</v>
      </c>
      <c r="F2768" s="5">
        <v>-12.5</v>
      </c>
      <c r="G2768" s="4">
        <v>91.3</v>
      </c>
      <c r="H2768" s="4">
        <v>73</v>
      </c>
      <c r="I2768" s="4">
        <v>1</v>
      </c>
      <c r="J2768" s="4">
        <v>2.6</v>
      </c>
      <c r="K2768" s="4">
        <v>10.4</v>
      </c>
      <c r="L2768" s="4">
        <v>1430</v>
      </c>
      <c r="M2768" s="7">
        <v>-1</v>
      </c>
      <c r="N2768" s="5">
        <v>-7.3</v>
      </c>
      <c r="O2768" s="5">
        <v>0.2</v>
      </c>
      <c r="P2768" s="5">
        <v>-999</v>
      </c>
      <c r="Q2768" s="5">
        <v>-999</v>
      </c>
      <c r="R2768">
        <v>0.40699999999999997</v>
      </c>
      <c r="S2768" s="34">
        <f>ROUND((0.6105*(EXP((17.273*E2768)/(E2768+237.3))))*(100-H2768)/100,3)</f>
        <v>0.151</v>
      </c>
      <c r="T2768" s="6">
        <f>IF(V2768&lt;V2769,L2768,0)</f>
        <v>0</v>
      </c>
      <c r="U2768" s="6">
        <f>IF(T2768&gt;0,M2768,-999)</f>
        <v>-999</v>
      </c>
      <c r="V2768">
        <v>199903</v>
      </c>
      <c r="W2768">
        <v>1999</v>
      </c>
    </row>
    <row r="2769" spans="1:23" x14ac:dyDescent="0.25">
      <c r="A2769" s="14">
        <v>36236</v>
      </c>
      <c r="B2769" s="3">
        <v>76</v>
      </c>
      <c r="C2769" s="4">
        <v>2.63</v>
      </c>
      <c r="D2769" s="5">
        <v>-5</v>
      </c>
      <c r="E2769" s="5">
        <v>-0.3</v>
      </c>
      <c r="F2769" s="5">
        <v>-8.9</v>
      </c>
      <c r="G2769" s="4">
        <v>85.9</v>
      </c>
      <c r="H2769" s="4">
        <v>67.7</v>
      </c>
      <c r="I2769" s="4">
        <v>1.7</v>
      </c>
      <c r="J2769" s="4">
        <v>3.5</v>
      </c>
      <c r="K2769" s="4">
        <v>0</v>
      </c>
      <c r="L2769" s="4">
        <v>1400</v>
      </c>
      <c r="M2769" s="7">
        <v>-0.9</v>
      </c>
      <c r="N2769" s="5">
        <v>-5</v>
      </c>
      <c r="O2769" s="5">
        <v>0.2</v>
      </c>
      <c r="P2769" s="5">
        <v>-999</v>
      </c>
      <c r="Q2769" s="5">
        <v>-999</v>
      </c>
      <c r="R2769">
        <v>0.40600000000000003</v>
      </c>
      <c r="S2769" s="34">
        <f>ROUND((0.6105*(EXP((17.273*E2769)/(E2769+237.3))))*(100-H2769)/100,3)</f>
        <v>0.193</v>
      </c>
      <c r="T2769" s="6">
        <f>IF(V2769&lt;V2770,L2769,0)</f>
        <v>0</v>
      </c>
      <c r="U2769" s="6">
        <f>IF(T2769&gt;0,M2769,-999)</f>
        <v>-999</v>
      </c>
      <c r="V2769">
        <v>199903</v>
      </c>
      <c r="W2769">
        <v>1999</v>
      </c>
    </row>
    <row r="2770" spans="1:23" x14ac:dyDescent="0.25">
      <c r="A2770" s="14">
        <v>36237</v>
      </c>
      <c r="B2770" s="3">
        <v>77</v>
      </c>
      <c r="C2770" s="4">
        <v>7.06</v>
      </c>
      <c r="D2770" s="5">
        <v>-2.2000000000000002</v>
      </c>
      <c r="E2770" s="5">
        <v>2.7</v>
      </c>
      <c r="F2770" s="5">
        <v>-8.3000000000000007</v>
      </c>
      <c r="G2770" s="4">
        <v>89.2</v>
      </c>
      <c r="H2770" s="4">
        <v>74.099999999999994</v>
      </c>
      <c r="I2770" s="4">
        <v>0.9</v>
      </c>
      <c r="J2770" s="4">
        <v>3.1</v>
      </c>
      <c r="K2770" s="4">
        <v>0</v>
      </c>
      <c r="L2770" s="4">
        <v>1363</v>
      </c>
      <c r="M2770" s="7">
        <v>-0.9</v>
      </c>
      <c r="N2770" s="5">
        <v>-2.2000000000000002</v>
      </c>
      <c r="O2770" s="5">
        <v>0.3</v>
      </c>
      <c r="P2770" s="5">
        <v>-999</v>
      </c>
      <c r="Q2770" s="5">
        <v>-999</v>
      </c>
      <c r="R2770">
        <v>0.55000000000000004</v>
      </c>
      <c r="S2770" s="34">
        <f>ROUND((0.6105*(EXP((17.273*E2770)/(E2770+237.3))))*(100-H2770)/100,3)</f>
        <v>0.192</v>
      </c>
      <c r="T2770" s="6">
        <f>IF(V2770&lt;V2771,L2770,0)</f>
        <v>0</v>
      </c>
      <c r="U2770" s="6">
        <f>IF(T2770&gt;0,M2770,-999)</f>
        <v>-999</v>
      </c>
      <c r="V2770">
        <v>199903</v>
      </c>
      <c r="W2770">
        <v>1999</v>
      </c>
    </row>
    <row r="2771" spans="1:23" x14ac:dyDescent="0.25">
      <c r="A2771" s="14">
        <v>36238</v>
      </c>
      <c r="B2771" s="3">
        <v>78</v>
      </c>
      <c r="C2771" s="4">
        <v>16.010000000000002</v>
      </c>
      <c r="D2771" s="5">
        <v>2.5</v>
      </c>
      <c r="E2771" s="5">
        <v>10.9</v>
      </c>
      <c r="F2771" s="5">
        <v>-4.3</v>
      </c>
      <c r="G2771" s="4">
        <v>72.599999999999994</v>
      </c>
      <c r="H2771" s="4">
        <v>36.6</v>
      </c>
      <c r="I2771" s="4">
        <v>0.7</v>
      </c>
      <c r="J2771" s="4">
        <v>2.2999999999999998</v>
      </c>
      <c r="K2771" s="4">
        <v>0</v>
      </c>
      <c r="L2771" s="4">
        <v>1267</v>
      </c>
      <c r="M2771" s="7">
        <v>-0.9</v>
      </c>
      <c r="N2771" s="5">
        <v>2.5</v>
      </c>
      <c r="O2771" s="5">
        <v>0.3</v>
      </c>
      <c r="P2771" s="5">
        <v>-999</v>
      </c>
      <c r="Q2771" s="5">
        <v>-999</v>
      </c>
      <c r="R2771">
        <v>0.47599999999999998</v>
      </c>
      <c r="S2771" s="34">
        <f>ROUND((0.6105*(EXP((17.273*E2771)/(E2771+237.3))))*(100-H2771)/100,3)</f>
        <v>0.82599999999999996</v>
      </c>
      <c r="T2771" s="6">
        <f>IF(V2771&lt;V2772,L2771,0)</f>
        <v>0</v>
      </c>
      <c r="U2771" s="6">
        <f>IF(T2771&gt;0,M2771,-999)</f>
        <v>-999</v>
      </c>
      <c r="V2771">
        <v>199903</v>
      </c>
      <c r="W2771">
        <v>1999</v>
      </c>
    </row>
    <row r="2772" spans="1:23" x14ac:dyDescent="0.25">
      <c r="A2772" s="14">
        <v>36239</v>
      </c>
      <c r="B2772" s="3">
        <v>79</v>
      </c>
      <c r="C2772" s="4">
        <v>16.95</v>
      </c>
      <c r="D2772" s="5">
        <v>7.1</v>
      </c>
      <c r="E2772" s="5">
        <v>14.3</v>
      </c>
      <c r="F2772" s="5">
        <v>0.6</v>
      </c>
      <c r="G2772" s="4">
        <v>46.8</v>
      </c>
      <c r="H2772" s="4">
        <v>23.3</v>
      </c>
      <c r="I2772" s="4">
        <v>1.5</v>
      </c>
      <c r="J2772" s="4">
        <v>3.8</v>
      </c>
      <c r="K2772" s="4">
        <v>0</v>
      </c>
      <c r="L2772" s="4">
        <v>1194</v>
      </c>
      <c r="M2772" s="7">
        <v>-0.7</v>
      </c>
      <c r="N2772" s="5">
        <v>7.1</v>
      </c>
      <c r="O2772" s="5">
        <v>0.3</v>
      </c>
      <c r="P2772" s="5">
        <v>-999</v>
      </c>
      <c r="Q2772" s="5">
        <v>-999</v>
      </c>
      <c r="R2772">
        <v>0.379</v>
      </c>
      <c r="S2772" s="34">
        <f>ROUND((0.6105*(EXP((17.273*E2772)/(E2772+237.3))))*(100-H2772)/100,3)</f>
        <v>1.25</v>
      </c>
      <c r="T2772" s="6">
        <f>IF(V2772&lt;V2773,L2772,0)</f>
        <v>0</v>
      </c>
      <c r="U2772" s="6">
        <f>IF(T2772&gt;0,M2772,-999)</f>
        <v>-999</v>
      </c>
      <c r="V2772">
        <v>199903</v>
      </c>
      <c r="W2772">
        <v>1999</v>
      </c>
    </row>
    <row r="2773" spans="1:23" x14ac:dyDescent="0.25">
      <c r="A2773" s="14">
        <v>36240</v>
      </c>
      <c r="B2773" s="3">
        <v>80</v>
      </c>
      <c r="C2773" s="4">
        <v>15.31</v>
      </c>
      <c r="D2773" s="5">
        <v>5.8</v>
      </c>
      <c r="E2773" s="5">
        <v>14.8</v>
      </c>
      <c r="F2773" s="5">
        <v>-0.3</v>
      </c>
      <c r="G2773" s="4">
        <v>59.7</v>
      </c>
      <c r="H2773" s="4">
        <v>26.5</v>
      </c>
      <c r="I2773" s="4">
        <v>1.3</v>
      </c>
      <c r="J2773" s="4">
        <v>3.1</v>
      </c>
      <c r="K2773" s="4">
        <v>2.2999999999999998</v>
      </c>
      <c r="L2773" s="4">
        <v>1135</v>
      </c>
      <c r="M2773" s="7">
        <v>-0.4</v>
      </c>
      <c r="N2773" s="5">
        <v>5.8</v>
      </c>
      <c r="O2773" s="5">
        <v>0.3</v>
      </c>
      <c r="P2773" s="5">
        <v>-999</v>
      </c>
      <c r="Q2773" s="5">
        <v>-999</v>
      </c>
      <c r="R2773">
        <v>0.44700000000000001</v>
      </c>
      <c r="S2773" s="34">
        <f>ROUND((0.6105*(EXP((17.273*E2773)/(E2773+237.3))))*(100-H2773)/100,3)</f>
        <v>1.2370000000000001</v>
      </c>
      <c r="T2773" s="6">
        <f>IF(V2773&lt;V2774,L2773,0)</f>
        <v>0</v>
      </c>
      <c r="U2773" s="6">
        <f>IF(T2773&gt;0,M2773,-999)</f>
        <v>-999</v>
      </c>
      <c r="V2773">
        <v>199903</v>
      </c>
      <c r="W2773">
        <v>1999</v>
      </c>
    </row>
    <row r="2774" spans="1:23" x14ac:dyDescent="0.25">
      <c r="A2774" s="14">
        <v>36241</v>
      </c>
      <c r="B2774" s="3">
        <v>81</v>
      </c>
      <c r="C2774" s="4">
        <v>10.15</v>
      </c>
      <c r="D2774" s="5">
        <v>1.2</v>
      </c>
      <c r="E2774" s="5">
        <v>7.7</v>
      </c>
      <c r="F2774" s="5">
        <v>-1.5</v>
      </c>
      <c r="G2774" s="4">
        <v>83.1</v>
      </c>
      <c r="H2774" s="4">
        <v>51.6</v>
      </c>
      <c r="I2774" s="4">
        <v>1.3</v>
      </c>
      <c r="J2774" s="4">
        <v>4.4000000000000004</v>
      </c>
      <c r="K2774" s="4">
        <v>0.1</v>
      </c>
      <c r="L2774" s="4">
        <v>1099</v>
      </c>
      <c r="M2774" s="7">
        <v>-0.2</v>
      </c>
      <c r="N2774" s="5">
        <v>1.2</v>
      </c>
      <c r="O2774" s="5">
        <v>0.3</v>
      </c>
      <c r="P2774" s="5">
        <v>-999</v>
      </c>
      <c r="Q2774" s="5">
        <v>-999</v>
      </c>
      <c r="R2774">
        <v>0.54400000000000004</v>
      </c>
      <c r="S2774" s="34">
        <f>ROUND((0.6105*(EXP((17.273*E2774)/(E2774+237.3))))*(100-H2774)/100,3)</f>
        <v>0.50900000000000001</v>
      </c>
      <c r="T2774" s="6">
        <f>IF(V2774&lt;V2775,L2774,0)</f>
        <v>0</v>
      </c>
      <c r="U2774" s="6">
        <f>IF(T2774&gt;0,M2774,-999)</f>
        <v>-999</v>
      </c>
      <c r="V2774">
        <v>199903</v>
      </c>
      <c r="W2774">
        <v>1999</v>
      </c>
    </row>
    <row r="2775" spans="1:23" x14ac:dyDescent="0.25">
      <c r="A2775" s="14">
        <v>36242</v>
      </c>
      <c r="B2775" s="3">
        <v>82</v>
      </c>
      <c r="C2775" s="4">
        <v>8.67</v>
      </c>
      <c r="D2775" s="5">
        <v>1.5</v>
      </c>
      <c r="E2775" s="5">
        <v>6.9</v>
      </c>
      <c r="F2775" s="5">
        <v>-0.4</v>
      </c>
      <c r="G2775" s="4">
        <v>75.400000000000006</v>
      </c>
      <c r="H2775" s="4">
        <v>46.5</v>
      </c>
      <c r="I2775" s="4">
        <v>2.1</v>
      </c>
      <c r="J2775" s="4">
        <v>4.7</v>
      </c>
      <c r="K2775" s="4">
        <v>0</v>
      </c>
      <c r="L2775" s="4">
        <v>1079</v>
      </c>
      <c r="M2775" s="7">
        <v>-0.1</v>
      </c>
      <c r="N2775" s="5">
        <v>1.5</v>
      </c>
      <c r="O2775" s="5">
        <v>0.3</v>
      </c>
      <c r="P2775" s="5">
        <v>-999</v>
      </c>
      <c r="Q2775" s="5">
        <v>-999</v>
      </c>
      <c r="R2775">
        <v>0.46200000000000002</v>
      </c>
      <c r="S2775" s="34">
        <f>ROUND((0.6105*(EXP((17.273*E2775)/(E2775+237.3))))*(100-H2775)/100,3)</f>
        <v>0.53200000000000003</v>
      </c>
      <c r="T2775" s="6">
        <f>IF(V2775&lt;V2776,L2775,0)</f>
        <v>0</v>
      </c>
      <c r="U2775" s="6">
        <f>IF(T2775&gt;0,M2775,-999)</f>
        <v>-999</v>
      </c>
      <c r="V2775">
        <v>199903</v>
      </c>
      <c r="W2775">
        <v>1999</v>
      </c>
    </row>
    <row r="2776" spans="1:23" x14ac:dyDescent="0.25">
      <c r="A2776" s="14">
        <v>36243</v>
      </c>
      <c r="B2776" s="3">
        <v>83</v>
      </c>
      <c r="C2776" s="4">
        <v>8.7799999999999994</v>
      </c>
      <c r="D2776" s="5">
        <v>1.8</v>
      </c>
      <c r="E2776" s="5">
        <v>7.4</v>
      </c>
      <c r="F2776" s="5">
        <v>-0.8</v>
      </c>
      <c r="G2776" s="4">
        <v>83.7</v>
      </c>
      <c r="H2776" s="4">
        <v>52</v>
      </c>
      <c r="I2776" s="4">
        <v>2.2999999999999998</v>
      </c>
      <c r="J2776" s="4">
        <v>5</v>
      </c>
      <c r="K2776" s="4">
        <v>0</v>
      </c>
      <c r="L2776" s="4">
        <v>1071</v>
      </c>
      <c r="M2776" s="7">
        <v>0</v>
      </c>
      <c r="N2776" s="5">
        <v>1.8</v>
      </c>
      <c r="O2776" s="5">
        <v>0.3</v>
      </c>
      <c r="P2776" s="5">
        <v>-999</v>
      </c>
      <c r="Q2776" s="5">
        <v>-999</v>
      </c>
      <c r="R2776">
        <v>0.53600000000000003</v>
      </c>
      <c r="S2776" s="34">
        <f>ROUND((0.6105*(EXP((17.273*E2776)/(E2776+237.3))))*(100-H2776)/100,3)</f>
        <v>0.49399999999999999</v>
      </c>
      <c r="T2776" s="6">
        <f>IF(V2776&lt;V2777,L2776,0)</f>
        <v>0</v>
      </c>
      <c r="U2776" s="6">
        <f>IF(T2776&gt;0,M2776,-999)</f>
        <v>-999</v>
      </c>
      <c r="V2776">
        <v>199903</v>
      </c>
      <c r="W2776">
        <v>1999</v>
      </c>
    </row>
    <row r="2777" spans="1:23" x14ac:dyDescent="0.25">
      <c r="A2777" s="14">
        <v>36244</v>
      </c>
      <c r="B2777" s="3">
        <v>84</v>
      </c>
      <c r="C2777" s="4">
        <v>7.41</v>
      </c>
      <c r="D2777" s="5">
        <v>-0.3</v>
      </c>
      <c r="E2777" s="5">
        <v>2.2000000000000002</v>
      </c>
      <c r="F2777" s="5">
        <v>-3.7</v>
      </c>
      <c r="G2777" s="4">
        <v>92.7</v>
      </c>
      <c r="H2777" s="4">
        <v>69.900000000000006</v>
      </c>
      <c r="I2777" s="4">
        <v>1</v>
      </c>
      <c r="J2777" s="4">
        <v>4.2</v>
      </c>
      <c r="K2777" s="4">
        <v>6.8</v>
      </c>
      <c r="L2777" s="4">
        <v>1069</v>
      </c>
      <c r="M2777" s="7">
        <v>0</v>
      </c>
      <c r="N2777" s="5">
        <v>-0.3</v>
      </c>
      <c r="O2777" s="5">
        <v>0.2</v>
      </c>
      <c r="P2777" s="5">
        <v>-999</v>
      </c>
      <c r="Q2777" s="5">
        <v>-999</v>
      </c>
      <c r="R2777">
        <v>0.501</v>
      </c>
      <c r="S2777" s="34">
        <f>ROUND((0.6105*(EXP((17.273*E2777)/(E2777+237.3))))*(100-H2777)/100,3)</f>
        <v>0.215</v>
      </c>
      <c r="T2777" s="6">
        <f>IF(V2777&lt;V2778,L2777,0)</f>
        <v>0</v>
      </c>
      <c r="U2777" s="6">
        <f>IF(T2777&gt;0,M2777,-999)</f>
        <v>-999</v>
      </c>
      <c r="V2777">
        <v>199903</v>
      </c>
      <c r="W2777">
        <v>1999</v>
      </c>
    </row>
    <row r="2778" spans="1:23" x14ac:dyDescent="0.25">
      <c r="A2778" s="14">
        <v>36245</v>
      </c>
      <c r="B2778" s="3">
        <v>85</v>
      </c>
      <c r="C2778" s="4">
        <v>10.14</v>
      </c>
      <c r="D2778" s="5">
        <v>-5.4</v>
      </c>
      <c r="E2778" s="5">
        <v>1.2</v>
      </c>
      <c r="F2778" s="5">
        <v>-10.199999999999999</v>
      </c>
      <c r="G2778" s="4">
        <v>73.7</v>
      </c>
      <c r="H2778" s="4">
        <v>44.4</v>
      </c>
      <c r="I2778" s="4">
        <v>1.6</v>
      </c>
      <c r="J2778" s="4">
        <v>3.7</v>
      </c>
      <c r="K2778" s="4">
        <v>0</v>
      </c>
      <c r="L2778" s="4">
        <v>1061</v>
      </c>
      <c r="M2778" s="7">
        <v>0</v>
      </c>
      <c r="N2778" s="5">
        <v>-5.4</v>
      </c>
      <c r="O2778" s="5">
        <v>0.2</v>
      </c>
      <c r="P2778" s="5">
        <v>-999</v>
      </c>
      <c r="Q2778" s="5">
        <v>-999</v>
      </c>
      <c r="R2778">
        <v>0.29499999999999998</v>
      </c>
      <c r="S2778" s="34">
        <f>ROUND((0.6105*(EXP((17.273*E2778)/(E2778+237.3))))*(100-H2778)/100,3)</f>
        <v>0.37</v>
      </c>
      <c r="T2778" s="6">
        <f>IF(V2778&lt;V2779,L2778,0)</f>
        <v>0</v>
      </c>
      <c r="U2778" s="6">
        <f>IF(T2778&gt;0,M2778,-999)</f>
        <v>-999</v>
      </c>
      <c r="V2778">
        <v>199903</v>
      </c>
      <c r="W2778">
        <v>1999</v>
      </c>
    </row>
    <row r="2779" spans="1:23" x14ac:dyDescent="0.25">
      <c r="A2779" s="14">
        <v>36246</v>
      </c>
      <c r="B2779" s="3">
        <v>86</v>
      </c>
      <c r="C2779" s="4">
        <v>9.1199999999999992</v>
      </c>
      <c r="D2779" s="5">
        <v>-7.6</v>
      </c>
      <c r="E2779" s="5">
        <v>-2.5</v>
      </c>
      <c r="F2779" s="5">
        <v>-11.9</v>
      </c>
      <c r="G2779" s="4">
        <v>70</v>
      </c>
      <c r="H2779" s="4">
        <v>37.200000000000003</v>
      </c>
      <c r="I2779" s="4">
        <v>1.8</v>
      </c>
      <c r="J2779" s="4">
        <v>4.5999999999999996</v>
      </c>
      <c r="K2779" s="4">
        <v>0</v>
      </c>
      <c r="L2779" s="4">
        <v>1061</v>
      </c>
      <c r="M2779" s="7">
        <v>-0.1</v>
      </c>
      <c r="N2779" s="5">
        <v>-7.6</v>
      </c>
      <c r="O2779" s="5">
        <v>0.2</v>
      </c>
      <c r="P2779" s="5">
        <v>-999</v>
      </c>
      <c r="Q2779" s="5">
        <v>-999</v>
      </c>
      <c r="R2779">
        <v>0.189</v>
      </c>
      <c r="S2779" s="34">
        <f>ROUND((0.6105*(EXP((17.273*E2779)/(E2779+237.3))))*(100-H2779)/100,3)</f>
        <v>0.31900000000000001</v>
      </c>
      <c r="T2779" s="6">
        <f>IF(V2779&lt;V2780,L2779,0)</f>
        <v>0</v>
      </c>
      <c r="U2779" s="6">
        <f>IF(T2779&gt;0,M2779,-999)</f>
        <v>-999</v>
      </c>
      <c r="V2779">
        <v>199903</v>
      </c>
      <c r="W2779">
        <v>1999</v>
      </c>
    </row>
    <row r="2780" spans="1:23" x14ac:dyDescent="0.25">
      <c r="A2780" s="14">
        <v>36247</v>
      </c>
      <c r="B2780" s="3">
        <v>87</v>
      </c>
      <c r="C2780" s="4">
        <v>17.55</v>
      </c>
      <c r="D2780" s="5">
        <v>-5.6</v>
      </c>
      <c r="E2780" s="5">
        <v>2.7</v>
      </c>
      <c r="F2780" s="5">
        <v>-11.6</v>
      </c>
      <c r="G2780" s="4">
        <v>63.1</v>
      </c>
      <c r="H2780" s="4">
        <v>14</v>
      </c>
      <c r="I2780" s="4">
        <v>1.5</v>
      </c>
      <c r="J2780" s="4">
        <v>5.4</v>
      </c>
      <c r="K2780" s="4">
        <v>0</v>
      </c>
      <c r="L2780" s="4">
        <v>1055</v>
      </c>
      <c r="M2780" s="7">
        <v>-0.2</v>
      </c>
      <c r="N2780" s="5">
        <v>-5.6</v>
      </c>
      <c r="O2780" s="5">
        <v>0.2</v>
      </c>
      <c r="P2780" s="5">
        <v>-999</v>
      </c>
      <c r="Q2780" s="5">
        <v>-999</v>
      </c>
      <c r="R2780">
        <v>0.104</v>
      </c>
      <c r="S2780" s="34">
        <f>ROUND((0.6105*(EXP((17.273*E2780)/(E2780+237.3))))*(100-H2780)/100,3)</f>
        <v>0.63800000000000001</v>
      </c>
      <c r="T2780" s="6">
        <f>IF(V2780&lt;V2781,L2780,0)</f>
        <v>0</v>
      </c>
      <c r="U2780" s="6">
        <f>IF(T2780&gt;0,M2780,-999)</f>
        <v>-999</v>
      </c>
      <c r="V2780">
        <v>199903</v>
      </c>
      <c r="W2780">
        <v>1999</v>
      </c>
    </row>
    <row r="2781" spans="1:23" x14ac:dyDescent="0.25">
      <c r="A2781" s="14">
        <v>36248</v>
      </c>
      <c r="B2781" s="3">
        <v>88</v>
      </c>
      <c r="C2781" s="4">
        <v>12.47</v>
      </c>
      <c r="D2781" s="5">
        <v>-3.9</v>
      </c>
      <c r="E2781" s="5">
        <v>1.4</v>
      </c>
      <c r="F2781" s="5">
        <v>-7.4</v>
      </c>
      <c r="G2781" s="4">
        <v>78.3</v>
      </c>
      <c r="H2781" s="4">
        <v>43.4</v>
      </c>
      <c r="I2781" s="4">
        <v>2.1</v>
      </c>
      <c r="J2781" s="4">
        <v>4.9000000000000004</v>
      </c>
      <c r="K2781" s="4">
        <v>2.1</v>
      </c>
      <c r="L2781" s="4">
        <v>1067</v>
      </c>
      <c r="M2781" s="7">
        <v>-0.5</v>
      </c>
      <c r="N2781" s="5">
        <v>-3.9</v>
      </c>
      <c r="O2781" s="5">
        <v>0.2</v>
      </c>
      <c r="P2781" s="5">
        <v>-999</v>
      </c>
      <c r="Q2781" s="5">
        <v>-999</v>
      </c>
      <c r="R2781">
        <v>0.29299999999999998</v>
      </c>
      <c r="S2781" s="34">
        <f>ROUND((0.6105*(EXP((17.273*E2781)/(E2781+237.3))))*(100-H2781)/100,3)</f>
        <v>0.38200000000000001</v>
      </c>
      <c r="T2781" s="6">
        <f>IF(V2781&lt;V2782,L2781,0)</f>
        <v>0</v>
      </c>
      <c r="U2781" s="6">
        <f>IF(T2781&gt;0,M2781,-999)</f>
        <v>-999</v>
      </c>
      <c r="V2781">
        <v>199903</v>
      </c>
      <c r="W2781">
        <v>1999</v>
      </c>
    </row>
    <row r="2782" spans="1:23" x14ac:dyDescent="0.25">
      <c r="A2782" s="14">
        <v>36249</v>
      </c>
      <c r="B2782" s="3">
        <v>89</v>
      </c>
      <c r="C2782" s="4">
        <v>7.14</v>
      </c>
      <c r="D2782" s="5">
        <v>-5.9</v>
      </c>
      <c r="E2782" s="5">
        <v>0.6</v>
      </c>
      <c r="F2782" s="5">
        <v>-9.9</v>
      </c>
      <c r="G2782" s="4">
        <v>81.3</v>
      </c>
      <c r="H2782" s="4">
        <v>42.7</v>
      </c>
      <c r="I2782" s="4">
        <v>0.4</v>
      </c>
      <c r="J2782" s="4">
        <v>1.8</v>
      </c>
      <c r="K2782" s="4">
        <v>0</v>
      </c>
      <c r="L2782" s="4">
        <v>1060</v>
      </c>
      <c r="M2782" s="7">
        <v>-0.7</v>
      </c>
      <c r="N2782" s="5">
        <v>-5.9</v>
      </c>
      <c r="O2782" s="5">
        <v>0.2</v>
      </c>
      <c r="P2782" s="5">
        <v>-999</v>
      </c>
      <c r="Q2782" s="5">
        <v>-999</v>
      </c>
      <c r="R2782">
        <v>0.27300000000000002</v>
      </c>
      <c r="S2782" s="34">
        <f>ROUND((0.6105*(EXP((17.273*E2782)/(E2782+237.3))))*(100-H2782)/100,3)</f>
        <v>0.36499999999999999</v>
      </c>
      <c r="T2782" s="6">
        <f>IF(V2782&lt;V2783,L2782,0)</f>
        <v>0</v>
      </c>
      <c r="U2782" s="6">
        <f>IF(T2782&gt;0,M2782,-999)</f>
        <v>-999</v>
      </c>
      <c r="V2782">
        <v>199903</v>
      </c>
      <c r="W2782">
        <v>1999</v>
      </c>
    </row>
    <row r="2783" spans="1:23" x14ac:dyDescent="0.25">
      <c r="A2783" s="14">
        <v>36250</v>
      </c>
      <c r="B2783" s="3">
        <v>90</v>
      </c>
      <c r="C2783" s="4">
        <v>9.49</v>
      </c>
      <c r="D2783" s="5">
        <v>-5.3</v>
      </c>
      <c r="E2783" s="5">
        <v>3.2</v>
      </c>
      <c r="F2783" s="5">
        <v>-10.3</v>
      </c>
      <c r="G2783" s="4">
        <v>79.599999999999994</v>
      </c>
      <c r="H2783" s="4">
        <v>39.200000000000003</v>
      </c>
      <c r="I2783" s="4">
        <v>0.6</v>
      </c>
      <c r="J2783" s="4">
        <v>2.2999999999999998</v>
      </c>
      <c r="K2783" s="4">
        <v>0</v>
      </c>
      <c r="L2783" s="4">
        <v>1061</v>
      </c>
      <c r="M2783" s="7">
        <v>-0.9</v>
      </c>
      <c r="N2783" s="5">
        <v>-5.3</v>
      </c>
      <c r="O2783" s="5">
        <v>0.2</v>
      </c>
      <c r="P2783" s="5">
        <v>-999</v>
      </c>
      <c r="Q2783" s="5">
        <v>-999</v>
      </c>
      <c r="R2783">
        <v>0.3</v>
      </c>
      <c r="S2783" s="34">
        <f>ROUND((0.6105*(EXP((17.273*E2783)/(E2783+237.3))))*(100-H2783)/100,3)</f>
        <v>0.46700000000000003</v>
      </c>
      <c r="T2783" s="6">
        <f>IF(V2783&lt;V2784,L2783,0)</f>
        <v>1061</v>
      </c>
      <c r="U2783" s="6">
        <f>IF(T2783&gt;0,M2783,-999)</f>
        <v>-0.9</v>
      </c>
      <c r="V2783">
        <v>199903</v>
      </c>
      <c r="W2783">
        <v>1999</v>
      </c>
    </row>
    <row r="2784" spans="1:23" x14ac:dyDescent="0.25">
      <c r="A2784" s="14">
        <v>36251</v>
      </c>
      <c r="B2784" s="3">
        <v>91</v>
      </c>
      <c r="C2784" s="4">
        <v>20.420000000000002</v>
      </c>
      <c r="D2784" s="5">
        <v>-2.2000000000000002</v>
      </c>
      <c r="E2784" s="5">
        <v>6.2</v>
      </c>
      <c r="F2784" s="5">
        <v>-8.9</v>
      </c>
      <c r="G2784" s="4">
        <v>57.9</v>
      </c>
      <c r="H2784" s="4">
        <v>18.399999999999999</v>
      </c>
      <c r="I2784" s="4">
        <v>0.8</v>
      </c>
      <c r="J2784" s="4">
        <v>2.2000000000000002</v>
      </c>
      <c r="K2784" s="4">
        <v>0</v>
      </c>
      <c r="L2784" s="4">
        <v>1036</v>
      </c>
      <c r="M2784" s="7">
        <v>-1.1000000000000001</v>
      </c>
      <c r="N2784" s="5">
        <v>-2.2000000000000002</v>
      </c>
      <c r="O2784" s="5">
        <v>0.3</v>
      </c>
      <c r="P2784" s="5">
        <v>-999</v>
      </c>
      <c r="Q2784" s="5">
        <v>-999</v>
      </c>
      <c r="R2784">
        <v>0.17399999999999999</v>
      </c>
      <c r="S2784" s="34">
        <f>ROUND((0.6105*(EXP((17.273*E2784)/(E2784+237.3))))*(100-H2784)/100,3)</f>
        <v>0.77300000000000002</v>
      </c>
      <c r="T2784" s="6">
        <f>IF(V2784&lt;V2785,L2784,0)</f>
        <v>0</v>
      </c>
      <c r="U2784" s="6">
        <f>IF(T2784&gt;0,M2784,-999)</f>
        <v>-999</v>
      </c>
      <c r="V2784">
        <v>199904</v>
      </c>
      <c r="W2784">
        <v>1999</v>
      </c>
    </row>
    <row r="2785" spans="1:23" x14ac:dyDescent="0.25">
      <c r="A2785" s="14">
        <v>36252</v>
      </c>
      <c r="B2785" s="3">
        <v>92</v>
      </c>
      <c r="C2785" s="4">
        <v>16.32</v>
      </c>
      <c r="D2785" s="5">
        <v>-1.3</v>
      </c>
      <c r="E2785" s="5">
        <v>7.5</v>
      </c>
      <c r="F2785" s="5">
        <v>-7.5</v>
      </c>
      <c r="G2785" s="4">
        <v>55.4</v>
      </c>
      <c r="H2785" s="4">
        <v>15</v>
      </c>
      <c r="I2785" s="4">
        <v>0.9</v>
      </c>
      <c r="J2785" s="4">
        <v>2.8</v>
      </c>
      <c r="K2785" s="4">
        <v>3.3</v>
      </c>
      <c r="L2785" s="4">
        <v>1075</v>
      </c>
      <c r="M2785" s="7">
        <v>-1.2</v>
      </c>
      <c r="N2785" s="5">
        <v>-1.3</v>
      </c>
      <c r="O2785" s="5">
        <v>0.3</v>
      </c>
      <c r="P2785" s="5">
        <v>-999</v>
      </c>
      <c r="Q2785" s="5">
        <v>-999</v>
      </c>
      <c r="R2785">
        <v>0.155</v>
      </c>
      <c r="S2785" s="34">
        <f>ROUND((0.6105*(EXP((17.273*E2785)/(E2785+237.3))))*(100-H2785)/100,3)</f>
        <v>0.88100000000000001</v>
      </c>
      <c r="T2785" s="6">
        <f>IF(V2785&lt;V2786,L2785,0)</f>
        <v>0</v>
      </c>
      <c r="U2785" s="6">
        <f>IF(T2785&gt;0,M2785,-999)</f>
        <v>-999</v>
      </c>
      <c r="V2785">
        <v>199904</v>
      </c>
      <c r="W2785">
        <v>1999</v>
      </c>
    </row>
    <row r="2786" spans="1:23" x14ac:dyDescent="0.25">
      <c r="A2786" s="14">
        <v>36253</v>
      </c>
      <c r="B2786" s="3">
        <v>93</v>
      </c>
      <c r="C2786" s="4">
        <v>6.57</v>
      </c>
      <c r="D2786" s="5">
        <v>-4.9000000000000004</v>
      </c>
      <c r="E2786" s="5">
        <v>0.2</v>
      </c>
      <c r="F2786" s="5">
        <v>-6.8</v>
      </c>
      <c r="G2786" s="4">
        <v>92.2</v>
      </c>
      <c r="H2786" s="4">
        <v>74.400000000000006</v>
      </c>
      <c r="I2786" s="4">
        <v>0.7</v>
      </c>
      <c r="J2786" s="4">
        <v>2.1</v>
      </c>
      <c r="K2786" s="4">
        <v>6.6</v>
      </c>
      <c r="L2786" s="4">
        <v>1108</v>
      </c>
      <c r="M2786" s="7">
        <v>-1.1000000000000001</v>
      </c>
      <c r="N2786" s="5">
        <v>-4.9000000000000004</v>
      </c>
      <c r="O2786" s="5">
        <v>0.2</v>
      </c>
      <c r="P2786" s="5">
        <v>-999</v>
      </c>
      <c r="Q2786" s="5">
        <v>-999</v>
      </c>
      <c r="R2786">
        <v>0.46100000000000002</v>
      </c>
      <c r="S2786" s="34">
        <f>ROUND((0.6105*(EXP((17.273*E2786)/(E2786+237.3))))*(100-H2786)/100,3)</f>
        <v>0.159</v>
      </c>
      <c r="T2786" s="6">
        <f>IF(V2786&lt;V2787,L2786,0)</f>
        <v>0</v>
      </c>
      <c r="U2786" s="6">
        <f>IF(T2786&gt;0,M2786,-999)</f>
        <v>-999</v>
      </c>
      <c r="V2786">
        <v>199904</v>
      </c>
      <c r="W2786">
        <v>1999</v>
      </c>
    </row>
    <row r="2787" spans="1:23" x14ac:dyDescent="0.25">
      <c r="A2787" s="14">
        <v>36254</v>
      </c>
      <c r="B2787" s="3">
        <v>94</v>
      </c>
      <c r="C2787" s="4">
        <v>7.7</v>
      </c>
      <c r="D2787" s="5">
        <v>-5.7</v>
      </c>
      <c r="E2787" s="5">
        <v>-1.9</v>
      </c>
      <c r="F2787" s="5">
        <v>-8.6</v>
      </c>
      <c r="G2787" s="4">
        <v>91.7</v>
      </c>
      <c r="H2787" s="4">
        <v>70.8</v>
      </c>
      <c r="I2787" s="4">
        <v>0.7</v>
      </c>
      <c r="J2787" s="4">
        <v>2.1</v>
      </c>
      <c r="K2787" s="4">
        <v>0</v>
      </c>
      <c r="L2787" s="4">
        <v>1099</v>
      </c>
      <c r="M2787" s="7">
        <v>-0.8</v>
      </c>
      <c r="N2787" s="5">
        <v>-5.7</v>
      </c>
      <c r="O2787" s="5">
        <v>0.2</v>
      </c>
      <c r="P2787" s="5">
        <v>-999</v>
      </c>
      <c r="Q2787" s="5">
        <v>-999</v>
      </c>
      <c r="R2787">
        <v>0.376</v>
      </c>
      <c r="S2787" s="34">
        <f>ROUND((0.6105*(EXP((17.273*E2787)/(E2787+237.3))))*(100-H2787)/100,3)</f>
        <v>0.155</v>
      </c>
      <c r="T2787" s="6">
        <f>IF(V2787&lt;V2788,L2787,0)</f>
        <v>0</v>
      </c>
      <c r="U2787" s="6">
        <f>IF(T2787&gt;0,M2787,-999)</f>
        <v>-999</v>
      </c>
      <c r="V2787">
        <v>199904</v>
      </c>
      <c r="W2787">
        <v>1999</v>
      </c>
    </row>
    <row r="2788" spans="1:23" x14ac:dyDescent="0.25">
      <c r="A2788" s="14">
        <v>36255</v>
      </c>
      <c r="B2788" s="3">
        <v>95</v>
      </c>
      <c r="C2788" s="4">
        <v>12.21</v>
      </c>
      <c r="D2788" s="5">
        <v>-5</v>
      </c>
      <c r="E2788" s="5">
        <v>2.2999999999999998</v>
      </c>
      <c r="F2788" s="5">
        <v>-11.2</v>
      </c>
      <c r="G2788" s="4">
        <v>80.7</v>
      </c>
      <c r="H2788" s="4">
        <v>48.3</v>
      </c>
      <c r="I2788" s="4">
        <v>0.5</v>
      </c>
      <c r="J2788" s="4">
        <v>1.7</v>
      </c>
      <c r="K2788" s="4">
        <v>0</v>
      </c>
      <c r="L2788" s="4">
        <v>1099</v>
      </c>
      <c r="M2788" s="7">
        <v>-0.6</v>
      </c>
      <c r="N2788" s="5">
        <v>-5</v>
      </c>
      <c r="O2788" s="5">
        <v>0.2</v>
      </c>
      <c r="P2788" s="5">
        <v>-999</v>
      </c>
      <c r="Q2788" s="5">
        <v>-999</v>
      </c>
      <c r="R2788">
        <v>0.34699999999999998</v>
      </c>
      <c r="S2788" s="34">
        <f>ROUND((0.6105*(EXP((17.273*E2788)/(E2788+237.3))))*(100-H2788)/100,3)</f>
        <v>0.373</v>
      </c>
      <c r="T2788" s="6">
        <f>IF(V2788&lt;V2789,L2788,0)</f>
        <v>0</v>
      </c>
      <c r="U2788" s="6">
        <f>IF(T2788&gt;0,M2788,-999)</f>
        <v>-999</v>
      </c>
      <c r="V2788">
        <v>199904</v>
      </c>
      <c r="W2788">
        <v>1999</v>
      </c>
    </row>
    <row r="2789" spans="1:23" x14ac:dyDescent="0.25">
      <c r="A2789" s="14">
        <v>36256</v>
      </c>
      <c r="B2789" s="3">
        <v>96</v>
      </c>
      <c r="C2789" s="4">
        <v>16.149999999999999</v>
      </c>
      <c r="D2789" s="5">
        <v>-3.1</v>
      </c>
      <c r="E2789" s="5">
        <v>5.4</v>
      </c>
      <c r="F2789" s="5">
        <v>-10.3</v>
      </c>
      <c r="G2789" s="4">
        <v>77.7</v>
      </c>
      <c r="H2789" s="4">
        <v>42.8</v>
      </c>
      <c r="I2789" s="4">
        <v>1.1000000000000001</v>
      </c>
      <c r="J2789" s="4">
        <v>3.3</v>
      </c>
      <c r="K2789" s="4">
        <v>0</v>
      </c>
      <c r="L2789" s="4">
        <v>1073</v>
      </c>
      <c r="M2789" s="7">
        <v>-0.6</v>
      </c>
      <c r="N2789" s="5">
        <v>-3.1</v>
      </c>
      <c r="O2789" s="5">
        <v>0.3</v>
      </c>
      <c r="P2789" s="5">
        <v>-999</v>
      </c>
      <c r="Q2789" s="5">
        <v>-999</v>
      </c>
      <c r="R2789">
        <v>0.38400000000000001</v>
      </c>
      <c r="S2789" s="34">
        <f>ROUND((0.6105*(EXP((17.273*E2789)/(E2789+237.3))))*(100-H2789)/100,3)</f>
        <v>0.51300000000000001</v>
      </c>
      <c r="T2789" s="6">
        <f>IF(V2789&lt;V2790,L2789,0)</f>
        <v>0</v>
      </c>
      <c r="U2789" s="6">
        <f>IF(T2789&gt;0,M2789,-999)</f>
        <v>-999</v>
      </c>
      <c r="V2789">
        <v>199904</v>
      </c>
      <c r="W2789">
        <v>1999</v>
      </c>
    </row>
    <row r="2790" spans="1:23" x14ac:dyDescent="0.25">
      <c r="A2790" s="14">
        <v>36257</v>
      </c>
      <c r="B2790" s="3">
        <v>97</v>
      </c>
      <c r="C2790" s="4">
        <v>9.69</v>
      </c>
      <c r="D2790" s="5">
        <v>0.2</v>
      </c>
      <c r="E2790" s="5">
        <v>5</v>
      </c>
      <c r="F2790" s="5">
        <v>-3.2</v>
      </c>
      <c r="G2790" s="4">
        <v>84.2</v>
      </c>
      <c r="H2790" s="4">
        <v>56.5</v>
      </c>
      <c r="I2790" s="4">
        <v>1.1000000000000001</v>
      </c>
      <c r="J2790" s="4">
        <v>3.5</v>
      </c>
      <c r="K2790" s="4">
        <v>4.5</v>
      </c>
      <c r="L2790" s="4">
        <v>1095</v>
      </c>
      <c r="M2790" s="7">
        <v>-0.6</v>
      </c>
      <c r="N2790" s="5">
        <v>0.2</v>
      </c>
      <c r="O2790" s="5">
        <v>0.3</v>
      </c>
      <c r="P2790" s="5">
        <v>-999</v>
      </c>
      <c r="Q2790" s="5">
        <v>-999</v>
      </c>
      <c r="R2790">
        <v>0.49299999999999999</v>
      </c>
      <c r="S2790" s="34">
        <f>ROUND((0.6105*(EXP((17.273*E2790)/(E2790+237.3))))*(100-H2790)/100,3)</f>
        <v>0.379</v>
      </c>
      <c r="T2790" s="6">
        <f>IF(V2790&lt;V2791,L2790,0)</f>
        <v>0</v>
      </c>
      <c r="U2790" s="6">
        <f>IF(T2790&gt;0,M2790,-999)</f>
        <v>-999</v>
      </c>
      <c r="V2790">
        <v>199904</v>
      </c>
      <c r="W2790">
        <v>1999</v>
      </c>
    </row>
    <row r="2791" spans="1:23" x14ac:dyDescent="0.25">
      <c r="A2791" s="14">
        <v>36258</v>
      </c>
      <c r="B2791" s="3">
        <v>98</v>
      </c>
      <c r="C2791" s="4">
        <v>5.12</v>
      </c>
      <c r="D2791" s="5">
        <v>-3.5</v>
      </c>
      <c r="E2791" s="5">
        <v>1.4</v>
      </c>
      <c r="F2791" s="5">
        <v>-9.1</v>
      </c>
      <c r="G2791" s="4">
        <v>90.5</v>
      </c>
      <c r="H2791" s="4">
        <v>76.2</v>
      </c>
      <c r="I2791" s="4">
        <v>0.6</v>
      </c>
      <c r="J2791" s="4">
        <v>2.6</v>
      </c>
      <c r="K2791" s="4">
        <v>6</v>
      </c>
      <c r="L2791" s="4">
        <v>1133</v>
      </c>
      <c r="M2791" s="7">
        <v>-0.6</v>
      </c>
      <c r="N2791" s="5">
        <v>-3.5</v>
      </c>
      <c r="O2791" s="5">
        <v>0.2</v>
      </c>
      <c r="P2791" s="5">
        <v>-999</v>
      </c>
      <c r="Q2791" s="5">
        <v>-999</v>
      </c>
      <c r="R2791">
        <v>0.51500000000000001</v>
      </c>
      <c r="S2791" s="34">
        <f>ROUND((0.6105*(EXP((17.273*E2791)/(E2791+237.3))))*(100-H2791)/100,3)</f>
        <v>0.161</v>
      </c>
      <c r="T2791" s="6">
        <f>IF(V2791&lt;V2792,L2791,0)</f>
        <v>0</v>
      </c>
      <c r="U2791" s="6">
        <f>IF(T2791&gt;0,M2791,-999)</f>
        <v>-999</v>
      </c>
      <c r="V2791">
        <v>199904</v>
      </c>
      <c r="W2791">
        <v>1999</v>
      </c>
    </row>
    <row r="2792" spans="1:23" x14ac:dyDescent="0.25">
      <c r="A2792" s="14">
        <v>36259</v>
      </c>
      <c r="B2792" s="3">
        <v>99</v>
      </c>
      <c r="C2792" s="4">
        <v>12.28</v>
      </c>
      <c r="D2792" s="5">
        <v>-7.3</v>
      </c>
      <c r="E2792" s="5">
        <v>-1.2</v>
      </c>
      <c r="F2792" s="5">
        <v>-12.6</v>
      </c>
      <c r="G2792" s="4">
        <v>79.900000000000006</v>
      </c>
      <c r="H2792" s="4">
        <v>55.1</v>
      </c>
      <c r="I2792" s="4">
        <v>0.8</v>
      </c>
      <c r="J2792" s="4">
        <v>2.8</v>
      </c>
      <c r="K2792" s="4">
        <v>0</v>
      </c>
      <c r="L2792" s="4">
        <v>1134</v>
      </c>
      <c r="M2792" s="7">
        <v>-0.4</v>
      </c>
      <c r="N2792" s="5">
        <v>-7.3</v>
      </c>
      <c r="O2792" s="5">
        <v>0.2</v>
      </c>
      <c r="P2792" s="5">
        <v>-999</v>
      </c>
      <c r="Q2792" s="5">
        <v>-999</v>
      </c>
      <c r="R2792">
        <v>0.308</v>
      </c>
      <c r="S2792" s="34">
        <f>ROUND((0.6105*(EXP((17.273*E2792)/(E2792+237.3))))*(100-H2792)/100,3)</f>
        <v>0.251</v>
      </c>
      <c r="T2792" s="6">
        <f>IF(V2792&lt;V2793,L2792,0)</f>
        <v>0</v>
      </c>
      <c r="U2792" s="6">
        <f>IF(T2792&gt;0,M2792,-999)</f>
        <v>-999</v>
      </c>
      <c r="V2792">
        <v>199904</v>
      </c>
      <c r="W2792">
        <v>1999</v>
      </c>
    </row>
    <row r="2793" spans="1:23" x14ac:dyDescent="0.25">
      <c r="A2793" s="14">
        <v>36260</v>
      </c>
      <c r="B2793" s="3">
        <v>100</v>
      </c>
      <c r="C2793" s="4">
        <v>18.47</v>
      </c>
      <c r="D2793" s="5">
        <v>-4.4000000000000004</v>
      </c>
      <c r="E2793" s="5">
        <v>2.8</v>
      </c>
      <c r="F2793" s="5">
        <v>-11.7</v>
      </c>
      <c r="G2793" s="4">
        <v>70.400000000000006</v>
      </c>
      <c r="H2793" s="4">
        <v>43.3</v>
      </c>
      <c r="I2793" s="4">
        <v>1.3</v>
      </c>
      <c r="J2793" s="4">
        <v>2.9</v>
      </c>
      <c r="K2793" s="4">
        <v>0</v>
      </c>
      <c r="L2793" s="4">
        <v>1108</v>
      </c>
      <c r="M2793" s="7">
        <v>-0.4</v>
      </c>
      <c r="N2793" s="5">
        <v>-4.4000000000000004</v>
      </c>
      <c r="O2793" s="5">
        <v>0.3</v>
      </c>
      <c r="P2793" s="5">
        <v>-999</v>
      </c>
      <c r="Q2793" s="5">
        <v>-999</v>
      </c>
      <c r="R2793">
        <v>0.32200000000000001</v>
      </c>
      <c r="S2793" s="34">
        <f>ROUND((0.6105*(EXP((17.273*E2793)/(E2793+237.3))))*(100-H2793)/100,3)</f>
        <v>0.42299999999999999</v>
      </c>
      <c r="T2793" s="6">
        <f>IF(V2793&lt;V2794,L2793,0)</f>
        <v>0</v>
      </c>
      <c r="U2793" s="6">
        <f>IF(T2793&gt;0,M2793,-999)</f>
        <v>-999</v>
      </c>
      <c r="V2793">
        <v>199904</v>
      </c>
      <c r="W2793">
        <v>1999</v>
      </c>
    </row>
    <row r="2794" spans="1:23" x14ac:dyDescent="0.25">
      <c r="A2794" s="14">
        <v>36261</v>
      </c>
      <c r="B2794" s="3">
        <v>101</v>
      </c>
      <c r="C2794" s="4">
        <v>22.05</v>
      </c>
      <c r="D2794" s="5">
        <v>0.6</v>
      </c>
      <c r="E2794" s="5">
        <v>8.6</v>
      </c>
      <c r="F2794" s="5">
        <v>-7.9</v>
      </c>
      <c r="G2794" s="4">
        <v>57.8</v>
      </c>
      <c r="H2794" s="4">
        <v>31.5</v>
      </c>
      <c r="I2794" s="4">
        <v>1.3</v>
      </c>
      <c r="J2794" s="4">
        <v>3.2</v>
      </c>
      <c r="K2794" s="4">
        <v>0</v>
      </c>
      <c r="L2794" s="4">
        <v>1057</v>
      </c>
      <c r="M2794" s="7">
        <v>-0.4</v>
      </c>
      <c r="N2794" s="5">
        <v>0.6</v>
      </c>
      <c r="O2794" s="5">
        <v>0.3</v>
      </c>
      <c r="P2794" s="5">
        <v>-999</v>
      </c>
      <c r="Q2794" s="5">
        <v>-999</v>
      </c>
      <c r="R2794">
        <v>0.35199999999999998</v>
      </c>
      <c r="S2794" s="34">
        <f>ROUND((0.6105*(EXP((17.273*E2794)/(E2794+237.3))))*(100-H2794)/100,3)</f>
        <v>0.76500000000000001</v>
      </c>
      <c r="T2794" s="6">
        <f>IF(V2794&lt;V2795,L2794,0)</f>
        <v>0</v>
      </c>
      <c r="U2794" s="6">
        <f>IF(T2794&gt;0,M2794,-999)</f>
        <v>-999</v>
      </c>
      <c r="V2794">
        <v>199904</v>
      </c>
      <c r="W2794">
        <v>1999</v>
      </c>
    </row>
    <row r="2795" spans="1:23" x14ac:dyDescent="0.25">
      <c r="A2795" s="14">
        <v>36262</v>
      </c>
      <c r="B2795" s="3">
        <v>102</v>
      </c>
      <c r="C2795" s="4">
        <v>13.85</v>
      </c>
      <c r="D2795" s="5">
        <v>1.3</v>
      </c>
      <c r="E2795" s="5">
        <v>7.3</v>
      </c>
      <c r="F2795" s="5">
        <v>-4</v>
      </c>
      <c r="G2795" s="4">
        <v>62.4</v>
      </c>
      <c r="H2795" s="4">
        <v>42.1</v>
      </c>
      <c r="I2795" s="4">
        <v>2.1</v>
      </c>
      <c r="J2795" s="4">
        <v>4.3</v>
      </c>
      <c r="K2795" s="4">
        <v>0</v>
      </c>
      <c r="L2795" s="4">
        <v>1033</v>
      </c>
      <c r="M2795" s="7">
        <v>-0.4</v>
      </c>
      <c r="N2795" s="5">
        <v>1.3</v>
      </c>
      <c r="O2795" s="5">
        <v>0.3</v>
      </c>
      <c r="P2795" s="5">
        <v>-999</v>
      </c>
      <c r="Q2795" s="5">
        <v>-999</v>
      </c>
      <c r="R2795">
        <v>0.42899999999999999</v>
      </c>
      <c r="S2795" s="34">
        <f>ROUND((0.6105*(EXP((17.273*E2795)/(E2795+237.3))))*(100-H2795)/100,3)</f>
        <v>0.59199999999999997</v>
      </c>
      <c r="T2795" s="6">
        <f>IF(V2795&lt;V2796,L2795,0)</f>
        <v>0</v>
      </c>
      <c r="U2795" s="6">
        <f>IF(T2795&gt;0,M2795,-999)</f>
        <v>-999</v>
      </c>
      <c r="V2795">
        <v>199904</v>
      </c>
      <c r="W2795">
        <v>1999</v>
      </c>
    </row>
    <row r="2796" spans="1:23" x14ac:dyDescent="0.25">
      <c r="A2796" s="14">
        <v>36263</v>
      </c>
      <c r="B2796" s="3">
        <v>103</v>
      </c>
      <c r="C2796" s="4">
        <v>14.56</v>
      </c>
      <c r="D2796" s="5">
        <v>-4.3</v>
      </c>
      <c r="E2796" s="5">
        <v>1.6</v>
      </c>
      <c r="F2796" s="5">
        <v>-9.1</v>
      </c>
      <c r="G2796" s="4">
        <v>73.2</v>
      </c>
      <c r="H2796" s="4">
        <v>40.799999999999997</v>
      </c>
      <c r="I2796" s="4">
        <v>1</v>
      </c>
      <c r="J2796" s="4">
        <v>3.1</v>
      </c>
      <c r="K2796" s="4">
        <v>0</v>
      </c>
      <c r="L2796" s="4">
        <v>1038</v>
      </c>
      <c r="M2796" s="7">
        <v>-0.2</v>
      </c>
      <c r="N2796" s="5">
        <v>-4.3</v>
      </c>
      <c r="O2796" s="5">
        <v>0.2</v>
      </c>
      <c r="P2796" s="5">
        <v>-999</v>
      </c>
      <c r="Q2796" s="5">
        <v>-999</v>
      </c>
      <c r="R2796">
        <v>0.27900000000000003</v>
      </c>
      <c r="S2796" s="34">
        <f>ROUND((0.6105*(EXP((17.273*E2796)/(E2796+237.3))))*(100-H2796)/100,3)</f>
        <v>0.40600000000000003</v>
      </c>
      <c r="T2796" s="6">
        <f>IF(V2796&lt;V2797,L2796,0)</f>
        <v>0</v>
      </c>
      <c r="U2796" s="6">
        <f>IF(T2796&gt;0,M2796,-999)</f>
        <v>-999</v>
      </c>
      <c r="V2796">
        <v>199904</v>
      </c>
      <c r="W2796">
        <v>1999</v>
      </c>
    </row>
    <row r="2797" spans="1:23" x14ac:dyDescent="0.25">
      <c r="A2797" s="14">
        <v>36264</v>
      </c>
      <c r="B2797" s="3">
        <v>104</v>
      </c>
      <c r="C2797" s="4">
        <v>23.07</v>
      </c>
      <c r="D2797" s="5">
        <v>-1.8</v>
      </c>
      <c r="E2797" s="5">
        <v>6.9</v>
      </c>
      <c r="F2797" s="5">
        <v>-9.6</v>
      </c>
      <c r="G2797" s="4">
        <v>55.9</v>
      </c>
      <c r="H2797" s="4">
        <v>18.5</v>
      </c>
      <c r="I2797" s="4">
        <v>0.6</v>
      </c>
      <c r="J2797" s="4">
        <v>2.1</v>
      </c>
      <c r="K2797" s="4">
        <v>0</v>
      </c>
      <c r="L2797" s="4">
        <v>1027</v>
      </c>
      <c r="M2797" s="7">
        <v>-0.2</v>
      </c>
      <c r="N2797" s="5">
        <v>-1.8</v>
      </c>
      <c r="O2797" s="5">
        <v>0.3</v>
      </c>
      <c r="P2797" s="5">
        <v>-999</v>
      </c>
      <c r="Q2797" s="5">
        <v>-999</v>
      </c>
      <c r="R2797">
        <v>0.184</v>
      </c>
      <c r="S2797" s="34">
        <f>ROUND((0.6105*(EXP((17.273*E2797)/(E2797+237.3))))*(100-H2797)/100,3)</f>
        <v>0.81100000000000005</v>
      </c>
      <c r="T2797" s="6">
        <f>IF(V2797&lt;V2798,L2797,0)</f>
        <v>0</v>
      </c>
      <c r="U2797" s="6">
        <f>IF(T2797&gt;0,M2797,-999)</f>
        <v>-999</v>
      </c>
      <c r="V2797">
        <v>199904</v>
      </c>
      <c r="W2797">
        <v>1999</v>
      </c>
    </row>
    <row r="2798" spans="1:23" x14ac:dyDescent="0.25">
      <c r="A2798" s="14">
        <v>36265</v>
      </c>
      <c r="B2798" s="3">
        <v>105</v>
      </c>
      <c r="C2798" s="4">
        <v>23.66</v>
      </c>
      <c r="D2798" s="5">
        <v>2.8</v>
      </c>
      <c r="E2798" s="5">
        <v>12</v>
      </c>
      <c r="F2798" s="5">
        <v>-5.5</v>
      </c>
      <c r="G2798" s="4">
        <v>44.2</v>
      </c>
      <c r="H2798" s="4">
        <v>23.5</v>
      </c>
      <c r="I2798" s="4">
        <v>0.7</v>
      </c>
      <c r="J2798" s="4">
        <v>2.1</v>
      </c>
      <c r="K2798" s="4">
        <v>0</v>
      </c>
      <c r="L2798" s="4">
        <v>990</v>
      </c>
      <c r="M2798" s="7">
        <v>-0.2</v>
      </c>
      <c r="N2798" s="5">
        <v>2.8</v>
      </c>
      <c r="O2798" s="5">
        <v>0.3</v>
      </c>
      <c r="P2798" s="5">
        <v>-999</v>
      </c>
      <c r="Q2798" s="5">
        <v>-999</v>
      </c>
      <c r="R2798">
        <v>0.32800000000000001</v>
      </c>
      <c r="S2798" s="34">
        <f>ROUND((0.6105*(EXP((17.273*E2798)/(E2798+237.3))))*(100-H2798)/100,3)</f>
        <v>1.073</v>
      </c>
      <c r="T2798" s="6">
        <f>IF(V2798&lt;V2799,L2798,0)</f>
        <v>0</v>
      </c>
      <c r="U2798" s="6">
        <f>IF(T2798&gt;0,M2798,-999)</f>
        <v>-999</v>
      </c>
      <c r="V2798">
        <v>199904</v>
      </c>
      <c r="W2798">
        <v>1999</v>
      </c>
    </row>
    <row r="2799" spans="1:23" x14ac:dyDescent="0.25">
      <c r="A2799" s="14">
        <v>36266</v>
      </c>
      <c r="B2799" s="3">
        <v>106</v>
      </c>
      <c r="C2799" s="4">
        <v>22.83</v>
      </c>
      <c r="D2799" s="5">
        <v>6.8</v>
      </c>
      <c r="E2799" s="5">
        <v>15.3</v>
      </c>
      <c r="F2799" s="5">
        <v>-1.1000000000000001</v>
      </c>
      <c r="G2799" s="4">
        <v>37.1</v>
      </c>
      <c r="H2799" s="4">
        <v>16.2</v>
      </c>
      <c r="I2799" s="4">
        <v>0.9</v>
      </c>
      <c r="J2799" s="4">
        <v>2.9</v>
      </c>
      <c r="K2799" s="4">
        <v>0</v>
      </c>
      <c r="L2799" s="4">
        <v>954</v>
      </c>
      <c r="M2799" s="7">
        <v>0</v>
      </c>
      <c r="N2799" s="5">
        <v>6.8</v>
      </c>
      <c r="O2799" s="5">
        <v>0.3</v>
      </c>
      <c r="P2799" s="5">
        <v>-999</v>
      </c>
      <c r="Q2799" s="5">
        <v>-999</v>
      </c>
      <c r="R2799">
        <v>0.28100000000000003</v>
      </c>
      <c r="S2799" s="34">
        <f>ROUND((0.6105*(EXP((17.273*E2799)/(E2799+237.3))))*(100-H2799)/100,3)</f>
        <v>1.456</v>
      </c>
      <c r="T2799" s="6">
        <f>IF(V2799&lt;V2800,L2799,0)</f>
        <v>0</v>
      </c>
      <c r="U2799" s="6">
        <f>IF(T2799&gt;0,M2799,-999)</f>
        <v>-999</v>
      </c>
      <c r="V2799">
        <v>199904</v>
      </c>
      <c r="W2799">
        <v>1999</v>
      </c>
    </row>
    <row r="2800" spans="1:23" x14ac:dyDescent="0.25">
      <c r="A2800" s="14">
        <v>36267</v>
      </c>
      <c r="B2800" s="3">
        <v>107</v>
      </c>
      <c r="C2800" s="4">
        <v>20.34</v>
      </c>
      <c r="D2800" s="5">
        <v>8.3000000000000007</v>
      </c>
      <c r="E2800" s="5">
        <v>18</v>
      </c>
      <c r="F2800" s="5">
        <v>0.1</v>
      </c>
      <c r="G2800" s="4">
        <v>40.799999999999997</v>
      </c>
      <c r="H2800" s="4">
        <v>18.7</v>
      </c>
      <c r="I2800" s="4">
        <v>0.7</v>
      </c>
      <c r="J2800" s="4">
        <v>2.2999999999999998</v>
      </c>
      <c r="K2800" s="4">
        <v>0</v>
      </c>
      <c r="L2800" s="4">
        <v>903</v>
      </c>
      <c r="M2800" s="7">
        <v>0</v>
      </c>
      <c r="N2800" s="5">
        <v>8.3000000000000007</v>
      </c>
      <c r="O2800" s="5">
        <v>0.3</v>
      </c>
      <c r="P2800" s="5">
        <v>-999</v>
      </c>
      <c r="Q2800" s="5">
        <v>-999</v>
      </c>
      <c r="R2800">
        <v>0.38600000000000001</v>
      </c>
      <c r="S2800" s="34">
        <f>ROUND((0.6105*(EXP((17.273*E2800)/(E2800+237.3))))*(100-H2800)/100,3)</f>
        <v>1.6779999999999999</v>
      </c>
      <c r="T2800" s="6">
        <f>IF(V2800&lt;V2801,L2800,0)</f>
        <v>0</v>
      </c>
      <c r="U2800" s="6">
        <f>IF(T2800&gt;0,M2800,-999)</f>
        <v>-999</v>
      </c>
      <c r="V2800">
        <v>199904</v>
      </c>
      <c r="W2800">
        <v>1999</v>
      </c>
    </row>
    <row r="2801" spans="1:23" x14ac:dyDescent="0.25">
      <c r="A2801" s="14">
        <v>36268</v>
      </c>
      <c r="B2801" s="3">
        <v>108</v>
      </c>
      <c r="C2801" s="4">
        <v>8.69</v>
      </c>
      <c r="D2801" s="5">
        <v>4.5999999999999996</v>
      </c>
      <c r="E2801" s="5">
        <v>9.3000000000000007</v>
      </c>
      <c r="F2801" s="5">
        <v>0.1</v>
      </c>
      <c r="G2801" s="4">
        <v>76.2</v>
      </c>
      <c r="H2801" s="4">
        <v>51.5</v>
      </c>
      <c r="I2801" s="4">
        <v>0.7</v>
      </c>
      <c r="J2801" s="4">
        <v>2.5</v>
      </c>
      <c r="K2801" s="4">
        <v>1.4</v>
      </c>
      <c r="L2801" s="4">
        <v>873</v>
      </c>
      <c r="M2801" s="7">
        <v>0.1</v>
      </c>
      <c r="N2801" s="5">
        <v>4.5999999999999996</v>
      </c>
      <c r="O2801" s="5">
        <v>0.3</v>
      </c>
      <c r="P2801" s="5">
        <v>-999</v>
      </c>
      <c r="Q2801" s="5">
        <v>-999</v>
      </c>
      <c r="R2801">
        <v>0.60199999999999998</v>
      </c>
      <c r="S2801" s="34">
        <f>ROUND((0.6105*(EXP((17.273*E2801)/(E2801+237.3))))*(100-H2801)/100,3)</f>
        <v>0.56799999999999995</v>
      </c>
      <c r="T2801" s="6">
        <f>IF(V2801&lt;V2802,L2801,0)</f>
        <v>0</v>
      </c>
      <c r="U2801" s="6">
        <f>IF(T2801&gt;0,M2801,-999)</f>
        <v>-999</v>
      </c>
      <c r="V2801">
        <v>199904</v>
      </c>
      <c r="W2801">
        <v>1999</v>
      </c>
    </row>
    <row r="2802" spans="1:23" x14ac:dyDescent="0.25">
      <c r="A2802" s="14">
        <v>36269</v>
      </c>
      <c r="B2802" s="3">
        <v>109</v>
      </c>
      <c r="C2802" s="4">
        <v>14.34</v>
      </c>
      <c r="D2802" s="5">
        <v>1.6</v>
      </c>
      <c r="E2802" s="5">
        <v>8.6999999999999993</v>
      </c>
      <c r="F2802" s="5">
        <v>-3</v>
      </c>
      <c r="G2802" s="4">
        <v>85.4</v>
      </c>
      <c r="H2802" s="4">
        <v>48</v>
      </c>
      <c r="I2802" s="4">
        <v>0.9</v>
      </c>
      <c r="J2802" s="4">
        <v>2.6</v>
      </c>
      <c r="K2802" s="4">
        <v>3.2</v>
      </c>
      <c r="L2802" s="4">
        <v>840</v>
      </c>
      <c r="M2802" s="7">
        <v>0</v>
      </c>
      <c r="N2802" s="5">
        <v>1.6</v>
      </c>
      <c r="O2802" s="5">
        <v>0.2</v>
      </c>
      <c r="P2802" s="5">
        <v>-999</v>
      </c>
      <c r="Q2802" s="5">
        <v>-999</v>
      </c>
      <c r="R2802">
        <v>0.54100000000000004</v>
      </c>
      <c r="S2802" s="34">
        <f>ROUND((0.6105*(EXP((17.273*E2802)/(E2802+237.3))))*(100-H2802)/100,3)</f>
        <v>0.58499999999999996</v>
      </c>
      <c r="T2802" s="6">
        <f>IF(V2802&lt;V2803,L2802,0)</f>
        <v>0</v>
      </c>
      <c r="U2802" s="6">
        <f>IF(T2802&gt;0,M2802,-999)</f>
        <v>-999</v>
      </c>
      <c r="V2802">
        <v>199904</v>
      </c>
      <c r="W2802">
        <v>1999</v>
      </c>
    </row>
    <row r="2803" spans="1:23" x14ac:dyDescent="0.25">
      <c r="A2803" s="14">
        <v>36270</v>
      </c>
      <c r="B2803" s="3">
        <v>110</v>
      </c>
      <c r="C2803" s="4">
        <v>19.62</v>
      </c>
      <c r="D2803" s="5">
        <v>-0.8</v>
      </c>
      <c r="E2803" s="5">
        <v>5.7</v>
      </c>
      <c r="F2803" s="5">
        <v>-4.8</v>
      </c>
      <c r="G2803" s="4">
        <v>77</v>
      </c>
      <c r="H2803" s="4">
        <v>39.1</v>
      </c>
      <c r="I2803" s="4">
        <v>1.2</v>
      </c>
      <c r="J2803" s="4">
        <v>3.4</v>
      </c>
      <c r="K2803" s="4">
        <v>0.5</v>
      </c>
      <c r="L2803" s="4">
        <v>828</v>
      </c>
      <c r="M2803" s="7">
        <v>0</v>
      </c>
      <c r="N2803" s="5">
        <v>-0.8</v>
      </c>
      <c r="O2803" s="5">
        <v>0.2</v>
      </c>
      <c r="P2803" s="5">
        <v>-999</v>
      </c>
      <c r="Q2803" s="5">
        <v>-999</v>
      </c>
      <c r="R2803">
        <v>0.35799999999999998</v>
      </c>
      <c r="S2803" s="34">
        <f>ROUND((0.6105*(EXP((17.273*E2803)/(E2803+237.3))))*(100-H2803)/100,3)</f>
        <v>0.55800000000000005</v>
      </c>
      <c r="T2803" s="6">
        <f>IF(V2803&lt;V2804,L2803,0)</f>
        <v>0</v>
      </c>
      <c r="U2803" s="6">
        <f>IF(T2803&gt;0,M2803,-999)</f>
        <v>-999</v>
      </c>
      <c r="V2803">
        <v>199904</v>
      </c>
      <c r="W2803">
        <v>1999</v>
      </c>
    </row>
    <row r="2804" spans="1:23" x14ac:dyDescent="0.25">
      <c r="A2804" s="14">
        <v>36271</v>
      </c>
      <c r="B2804" s="3">
        <v>111</v>
      </c>
      <c r="C2804" s="4">
        <v>10.96</v>
      </c>
      <c r="D2804" s="5">
        <v>-1.4</v>
      </c>
      <c r="E2804" s="5">
        <v>4.3</v>
      </c>
      <c r="F2804" s="5">
        <v>-4.8</v>
      </c>
      <c r="G2804" s="4">
        <v>84.7</v>
      </c>
      <c r="H2804" s="4">
        <v>59.2</v>
      </c>
      <c r="I2804" s="4">
        <v>0.9</v>
      </c>
      <c r="J2804" s="4">
        <v>2.7</v>
      </c>
      <c r="K2804" s="4">
        <v>0</v>
      </c>
      <c r="L2804" s="4">
        <v>826</v>
      </c>
      <c r="M2804" s="7">
        <v>0</v>
      </c>
      <c r="N2804" s="5">
        <v>-1.4</v>
      </c>
      <c r="O2804" s="5">
        <v>0.2</v>
      </c>
      <c r="P2804" s="5">
        <v>-999</v>
      </c>
      <c r="Q2804" s="5">
        <v>-999</v>
      </c>
      <c r="R2804">
        <v>0.49</v>
      </c>
      <c r="S2804" s="34">
        <f>ROUND((0.6105*(EXP((17.273*E2804)/(E2804+237.3))))*(100-H2804)/100,3)</f>
        <v>0.33900000000000002</v>
      </c>
      <c r="T2804" s="6">
        <f>IF(V2804&lt;V2805,L2804,0)</f>
        <v>0</v>
      </c>
      <c r="U2804" s="6">
        <f>IF(T2804&gt;0,M2804,-999)</f>
        <v>-999</v>
      </c>
      <c r="V2804">
        <v>199904</v>
      </c>
      <c r="W2804">
        <v>1999</v>
      </c>
    </row>
    <row r="2805" spans="1:23" x14ac:dyDescent="0.25">
      <c r="A2805" s="14">
        <v>36272</v>
      </c>
      <c r="B2805" s="3">
        <v>112</v>
      </c>
      <c r="C2805" s="4">
        <v>22.81</v>
      </c>
      <c r="D2805" s="5">
        <v>3.1</v>
      </c>
      <c r="E2805" s="5">
        <v>11</v>
      </c>
      <c r="F2805" s="5">
        <v>-2</v>
      </c>
      <c r="G2805" s="4">
        <v>72.2</v>
      </c>
      <c r="H2805" s="4">
        <v>36.5</v>
      </c>
      <c r="I2805" s="4">
        <v>0.8</v>
      </c>
      <c r="J2805" s="4">
        <v>2.8</v>
      </c>
      <c r="K2805" s="4">
        <v>0</v>
      </c>
      <c r="L2805" s="4">
        <v>790</v>
      </c>
      <c r="M2805" s="7">
        <v>0.1</v>
      </c>
      <c r="N2805" s="5">
        <v>3.1</v>
      </c>
      <c r="O2805" s="5">
        <v>0.3</v>
      </c>
      <c r="P2805" s="5">
        <v>-999</v>
      </c>
      <c r="Q2805" s="5">
        <v>-999</v>
      </c>
      <c r="R2805">
        <v>0.47799999999999998</v>
      </c>
      <c r="S2805" s="34">
        <f>ROUND((0.6105*(EXP((17.273*E2805)/(E2805+237.3))))*(100-H2805)/100,3)</f>
        <v>0.83299999999999996</v>
      </c>
      <c r="T2805" s="6">
        <f>IF(V2805&lt;V2806,L2805,0)</f>
        <v>0</v>
      </c>
      <c r="U2805" s="6">
        <f>IF(T2805&gt;0,M2805,-999)</f>
        <v>-999</v>
      </c>
      <c r="V2805">
        <v>199904</v>
      </c>
      <c r="W2805">
        <v>1999</v>
      </c>
    </row>
    <row r="2806" spans="1:23" x14ac:dyDescent="0.25">
      <c r="A2806" s="14">
        <v>36273</v>
      </c>
      <c r="B2806" s="3">
        <v>113</v>
      </c>
      <c r="C2806" s="4">
        <v>22.88</v>
      </c>
      <c r="D2806" s="5">
        <v>6.3</v>
      </c>
      <c r="E2806" s="5">
        <v>14.5</v>
      </c>
      <c r="F2806" s="5">
        <v>-2.6</v>
      </c>
      <c r="G2806" s="4">
        <v>54.6</v>
      </c>
      <c r="H2806" s="4">
        <v>14.9</v>
      </c>
      <c r="I2806" s="4">
        <v>0.7</v>
      </c>
      <c r="J2806" s="4">
        <v>2.1</v>
      </c>
      <c r="K2806" s="4">
        <v>0</v>
      </c>
      <c r="L2806" s="4">
        <v>751</v>
      </c>
      <c r="M2806" s="7">
        <v>0.1</v>
      </c>
      <c r="N2806" s="5">
        <v>6.3</v>
      </c>
      <c r="O2806" s="5">
        <v>0.3</v>
      </c>
      <c r="P2806" s="5">
        <v>-999</v>
      </c>
      <c r="Q2806" s="5">
        <v>-999</v>
      </c>
      <c r="R2806">
        <v>0.245</v>
      </c>
      <c r="S2806" s="34">
        <f>ROUND((0.6105*(EXP((17.273*E2806)/(E2806+237.3))))*(100-H2806)/100,3)</f>
        <v>1.405</v>
      </c>
      <c r="T2806" s="6">
        <f>IF(V2806&lt;V2807,L2806,0)</f>
        <v>0</v>
      </c>
      <c r="U2806" s="6">
        <f>IF(T2806&gt;0,M2806,-999)</f>
        <v>-999</v>
      </c>
      <c r="V2806">
        <v>199904</v>
      </c>
      <c r="W2806">
        <v>1999</v>
      </c>
    </row>
    <row r="2807" spans="1:23" x14ac:dyDescent="0.25">
      <c r="A2807" s="14">
        <v>36274</v>
      </c>
      <c r="B2807" s="3">
        <v>114</v>
      </c>
      <c r="C2807" s="4">
        <v>25.3</v>
      </c>
      <c r="D2807" s="5">
        <v>10.7</v>
      </c>
      <c r="E2807" s="5">
        <v>18.600000000000001</v>
      </c>
      <c r="F2807" s="5">
        <v>1.5</v>
      </c>
      <c r="G2807" s="4">
        <v>44.6</v>
      </c>
      <c r="H2807" s="4">
        <v>24.3</v>
      </c>
      <c r="I2807" s="4">
        <v>0.9</v>
      </c>
      <c r="J2807" s="4">
        <v>2.2999999999999998</v>
      </c>
      <c r="K2807" s="4">
        <v>0</v>
      </c>
      <c r="L2807" s="4">
        <v>698</v>
      </c>
      <c r="M2807" s="7">
        <v>0.1</v>
      </c>
      <c r="N2807" s="5">
        <v>10.7</v>
      </c>
      <c r="O2807" s="5">
        <v>0.3</v>
      </c>
      <c r="P2807" s="5">
        <v>-999</v>
      </c>
      <c r="Q2807" s="5">
        <v>-999</v>
      </c>
      <c r="R2807">
        <v>0.51900000000000002</v>
      </c>
      <c r="S2807" s="34">
        <f>ROUND((0.6105*(EXP((17.273*E2807)/(E2807+237.3))))*(100-H2807)/100,3)</f>
        <v>1.6220000000000001</v>
      </c>
      <c r="T2807" s="6">
        <f>IF(V2807&lt;V2808,L2807,0)</f>
        <v>0</v>
      </c>
      <c r="U2807" s="6">
        <f>IF(T2807&gt;0,M2807,-999)</f>
        <v>-999</v>
      </c>
      <c r="V2807">
        <v>199904</v>
      </c>
      <c r="W2807">
        <v>1999</v>
      </c>
    </row>
    <row r="2808" spans="1:23" x14ac:dyDescent="0.25">
      <c r="A2808" s="14">
        <v>36275</v>
      </c>
      <c r="B2808" s="3">
        <v>115</v>
      </c>
      <c r="C2808" s="4">
        <v>10.55</v>
      </c>
      <c r="D2808" s="5">
        <v>4.2</v>
      </c>
      <c r="E2808" s="5">
        <v>9.1</v>
      </c>
      <c r="F2808" s="5">
        <v>-2.9</v>
      </c>
      <c r="G2808" s="4">
        <v>74.2</v>
      </c>
      <c r="H2808" s="4">
        <v>47.7</v>
      </c>
      <c r="I2808" s="4">
        <v>0.7</v>
      </c>
      <c r="J2808" s="4">
        <v>2.7</v>
      </c>
      <c r="K2808" s="4">
        <v>0</v>
      </c>
      <c r="L2808" s="4">
        <v>682</v>
      </c>
      <c r="M2808" s="7">
        <v>0.1</v>
      </c>
      <c r="N2808" s="5">
        <v>4.2</v>
      </c>
      <c r="O2808" s="5">
        <v>0.2</v>
      </c>
      <c r="P2808" s="5">
        <v>-999</v>
      </c>
      <c r="Q2808" s="5">
        <v>-999</v>
      </c>
      <c r="R2808">
        <v>0.55100000000000005</v>
      </c>
      <c r="S2808" s="34">
        <f>ROUND((0.6105*(EXP((17.273*E2808)/(E2808+237.3))))*(100-H2808)/100,3)</f>
        <v>0.60399999999999998</v>
      </c>
      <c r="T2808" s="6">
        <f>IF(V2808&lt;V2809,L2808,0)</f>
        <v>0</v>
      </c>
      <c r="U2808" s="6">
        <f>IF(T2808&gt;0,M2808,-999)</f>
        <v>-999</v>
      </c>
      <c r="V2808">
        <v>199904</v>
      </c>
      <c r="W2808">
        <v>1999</v>
      </c>
    </row>
    <row r="2809" spans="1:23" x14ac:dyDescent="0.25">
      <c r="A2809" s="14">
        <v>36276</v>
      </c>
      <c r="B2809" s="3">
        <v>116</v>
      </c>
      <c r="C2809" s="4">
        <v>8.27</v>
      </c>
      <c r="D2809" s="5">
        <v>-3.1</v>
      </c>
      <c r="E2809" s="5">
        <v>1.5</v>
      </c>
      <c r="F2809" s="5">
        <v>-7.1</v>
      </c>
      <c r="G2809" s="4">
        <v>81.3</v>
      </c>
      <c r="H2809" s="4">
        <v>51</v>
      </c>
      <c r="I2809" s="4">
        <v>0.6</v>
      </c>
      <c r="J2809" s="4">
        <v>2.2000000000000002</v>
      </c>
      <c r="K2809" s="4">
        <v>4.0999999999999996</v>
      </c>
      <c r="L2809" s="4">
        <v>714</v>
      </c>
      <c r="M2809" s="7">
        <v>0</v>
      </c>
      <c r="N2809" s="5">
        <v>-3.1</v>
      </c>
      <c r="O2809" s="5">
        <v>0.2</v>
      </c>
      <c r="P2809" s="5">
        <v>-999</v>
      </c>
      <c r="Q2809" s="5">
        <v>-999</v>
      </c>
      <c r="R2809">
        <v>0.34599999999999997</v>
      </c>
      <c r="S2809" s="34">
        <f>ROUND((0.6105*(EXP((17.273*E2809)/(E2809+237.3))))*(100-H2809)/100,3)</f>
        <v>0.33300000000000002</v>
      </c>
      <c r="T2809" s="6">
        <f>IF(V2809&lt;V2810,L2809,0)</f>
        <v>0</v>
      </c>
      <c r="U2809" s="6">
        <f>IF(T2809&gt;0,M2809,-999)</f>
        <v>-999</v>
      </c>
      <c r="V2809">
        <v>199904</v>
      </c>
      <c r="W2809">
        <v>1999</v>
      </c>
    </row>
    <row r="2810" spans="1:23" x14ac:dyDescent="0.25">
      <c r="A2810" s="14">
        <v>36277</v>
      </c>
      <c r="B2810" s="3">
        <v>117</v>
      </c>
      <c r="C2810" s="4">
        <v>20.2</v>
      </c>
      <c r="D2810" s="5">
        <v>-3.2</v>
      </c>
      <c r="E2810" s="5">
        <v>4.4000000000000004</v>
      </c>
      <c r="F2810" s="5">
        <v>-10.199999999999999</v>
      </c>
      <c r="G2810" s="4">
        <v>68.400000000000006</v>
      </c>
      <c r="H2810" s="4">
        <v>26.6</v>
      </c>
      <c r="I2810" s="4">
        <v>0.6</v>
      </c>
      <c r="J2810" s="4">
        <v>2.2000000000000002</v>
      </c>
      <c r="K2810" s="4">
        <v>0</v>
      </c>
      <c r="L2810" s="4">
        <v>679</v>
      </c>
      <c r="M2810" s="7">
        <v>0.1</v>
      </c>
      <c r="N2810" s="5">
        <v>-3.2</v>
      </c>
      <c r="O2810" s="5">
        <v>0.3</v>
      </c>
      <c r="P2810" s="5">
        <v>-999</v>
      </c>
      <c r="Q2810" s="5">
        <v>-999</v>
      </c>
      <c r="R2810">
        <v>0.223</v>
      </c>
      <c r="S2810" s="34">
        <f>ROUND((0.6105*(EXP((17.273*E2810)/(E2810+237.3))))*(100-H2810)/100,3)</f>
        <v>0.61399999999999999</v>
      </c>
      <c r="T2810" s="6">
        <f>IF(V2810&lt;V2811,L2810,0)</f>
        <v>0</v>
      </c>
      <c r="U2810" s="6">
        <f>IF(T2810&gt;0,M2810,-999)</f>
        <v>-999</v>
      </c>
      <c r="V2810">
        <v>199904</v>
      </c>
      <c r="W2810">
        <v>1999</v>
      </c>
    </row>
    <row r="2811" spans="1:23" x14ac:dyDescent="0.25">
      <c r="A2811" s="14">
        <v>36278</v>
      </c>
      <c r="B2811" s="3">
        <v>118</v>
      </c>
      <c r="C2811" s="4">
        <v>24.88</v>
      </c>
      <c r="D2811" s="5">
        <v>-0.1</v>
      </c>
      <c r="E2811" s="5">
        <v>6.3</v>
      </c>
      <c r="F2811" s="5">
        <v>-6.8</v>
      </c>
      <c r="G2811" s="4">
        <v>67.2</v>
      </c>
      <c r="H2811" s="4">
        <v>37.5</v>
      </c>
      <c r="I2811" s="4">
        <v>0.9</v>
      </c>
      <c r="J2811" s="4">
        <v>2.7</v>
      </c>
      <c r="K2811" s="4">
        <v>0</v>
      </c>
      <c r="L2811" s="4">
        <v>641</v>
      </c>
      <c r="M2811" s="7">
        <v>0</v>
      </c>
      <c r="N2811" s="5">
        <v>-0.1</v>
      </c>
      <c r="O2811" s="5">
        <v>0.4</v>
      </c>
      <c r="P2811" s="5">
        <v>-999</v>
      </c>
      <c r="Q2811" s="5">
        <v>-999</v>
      </c>
      <c r="R2811">
        <v>0.35799999999999998</v>
      </c>
      <c r="S2811" s="34">
        <f>ROUND((0.6105*(EXP((17.273*E2811)/(E2811+237.3))))*(100-H2811)/100,3)</f>
        <v>0.59599999999999997</v>
      </c>
      <c r="T2811" s="6">
        <f>IF(V2811&lt;V2812,L2811,0)</f>
        <v>0</v>
      </c>
      <c r="U2811" s="6">
        <f>IF(T2811&gt;0,M2811,-999)</f>
        <v>-999</v>
      </c>
      <c r="V2811">
        <v>199904</v>
      </c>
      <c r="W2811">
        <v>1999</v>
      </c>
    </row>
    <row r="2812" spans="1:23" x14ac:dyDescent="0.25">
      <c r="A2812" s="14">
        <v>36279</v>
      </c>
      <c r="B2812" s="3">
        <v>119</v>
      </c>
      <c r="C2812" s="4">
        <v>25.31</v>
      </c>
      <c r="D2812" s="5">
        <v>3.7</v>
      </c>
      <c r="E2812" s="5">
        <v>11.4</v>
      </c>
      <c r="F2812" s="5">
        <v>-2.2999999999999998</v>
      </c>
      <c r="G2812" s="4">
        <v>49.8</v>
      </c>
      <c r="H2812" s="4">
        <v>31.2</v>
      </c>
      <c r="I2812" s="4">
        <v>0.9</v>
      </c>
      <c r="J2812" s="4">
        <v>2.7</v>
      </c>
      <c r="K2812" s="4">
        <v>0</v>
      </c>
      <c r="L2812" s="4">
        <v>606</v>
      </c>
      <c r="M2812" s="7">
        <v>0</v>
      </c>
      <c r="N2812" s="5">
        <v>3.7</v>
      </c>
      <c r="O2812" s="5">
        <v>0.4</v>
      </c>
      <c r="P2812" s="5">
        <v>-999</v>
      </c>
      <c r="Q2812" s="5">
        <v>-999</v>
      </c>
      <c r="R2812">
        <v>0.42</v>
      </c>
      <c r="S2812" s="34">
        <f>ROUND((0.6105*(EXP((17.273*E2812)/(E2812+237.3))))*(100-H2812)/100,3)</f>
        <v>0.92700000000000005</v>
      </c>
      <c r="T2812" s="6">
        <f>IF(V2812&lt;V2813,L2812,0)</f>
        <v>0</v>
      </c>
      <c r="U2812" s="6">
        <f>IF(T2812&gt;0,M2812,-999)</f>
        <v>-999</v>
      </c>
      <c r="V2812">
        <v>199904</v>
      </c>
      <c r="W2812">
        <v>1999</v>
      </c>
    </row>
    <row r="2813" spans="1:23" x14ac:dyDescent="0.25">
      <c r="A2813" s="14">
        <v>36280</v>
      </c>
      <c r="B2813" s="3">
        <v>120</v>
      </c>
      <c r="C2813" s="4">
        <v>21.87</v>
      </c>
      <c r="D2813" s="5">
        <v>5.2</v>
      </c>
      <c r="E2813" s="5">
        <v>13.5</v>
      </c>
      <c r="F2813" s="5">
        <v>-2.2000000000000002</v>
      </c>
      <c r="G2813" s="4">
        <v>58.9</v>
      </c>
      <c r="H2813" s="4">
        <v>25</v>
      </c>
      <c r="I2813" s="4">
        <v>0.9</v>
      </c>
      <c r="J2813" s="4">
        <v>2.9</v>
      </c>
      <c r="K2813" s="4">
        <v>0</v>
      </c>
      <c r="L2813" s="4">
        <v>563</v>
      </c>
      <c r="M2813" s="7">
        <v>0.2</v>
      </c>
      <c r="N2813" s="5">
        <v>5.2</v>
      </c>
      <c r="O2813" s="5">
        <v>0.4</v>
      </c>
      <c r="P2813" s="5">
        <v>-999</v>
      </c>
      <c r="Q2813" s="5">
        <v>-999</v>
      </c>
      <c r="R2813">
        <v>0.38600000000000001</v>
      </c>
      <c r="S2813" s="34">
        <f>ROUND((0.6105*(EXP((17.273*E2813)/(E2813+237.3))))*(100-H2813)/100,3)</f>
        <v>1.1599999999999999</v>
      </c>
      <c r="T2813" s="6">
        <f>IF(V2813&lt;V2814,L2813,0)</f>
        <v>563</v>
      </c>
      <c r="U2813" s="6">
        <f>IF(T2813&gt;0,M2813,-999)</f>
        <v>0.2</v>
      </c>
      <c r="V2813">
        <v>199904</v>
      </c>
      <c r="W2813">
        <v>1999</v>
      </c>
    </row>
    <row r="2814" spans="1:23" x14ac:dyDescent="0.25">
      <c r="A2814" s="14">
        <v>36281</v>
      </c>
      <c r="B2814" s="3">
        <v>121</v>
      </c>
      <c r="C2814" s="4">
        <v>2.37</v>
      </c>
      <c r="D2814" s="5">
        <v>-1</v>
      </c>
      <c r="E2814" s="5">
        <v>3.3</v>
      </c>
      <c r="F2814" s="5">
        <v>-7</v>
      </c>
      <c r="G2814" s="4">
        <v>96.9</v>
      </c>
      <c r="H2814" s="4">
        <v>89.8</v>
      </c>
      <c r="I2814" s="4">
        <v>1.1000000000000001</v>
      </c>
      <c r="J2814" s="4">
        <v>2.9</v>
      </c>
      <c r="K2814" s="4">
        <v>19.899999999999999</v>
      </c>
      <c r="L2814" s="4">
        <v>675</v>
      </c>
      <c r="M2814" s="7">
        <v>0.2</v>
      </c>
      <c r="N2814" s="5">
        <v>-1</v>
      </c>
      <c r="O2814" s="5">
        <v>0.3</v>
      </c>
      <c r="P2814" s="5">
        <v>-999</v>
      </c>
      <c r="Q2814" s="5">
        <v>-999</v>
      </c>
      <c r="R2814">
        <v>0.69399999999999995</v>
      </c>
      <c r="S2814" s="34">
        <f>ROUND((0.6105*(EXP((17.273*E2814)/(E2814+237.3))))*(100-H2814)/100,3)</f>
        <v>7.9000000000000001E-2</v>
      </c>
      <c r="T2814" s="6">
        <f>IF(V2814&lt;V2815,L2814,0)</f>
        <v>0</v>
      </c>
      <c r="U2814" s="6">
        <f>IF(T2814&gt;0,M2814,-999)</f>
        <v>-999</v>
      </c>
      <c r="V2814">
        <v>199905</v>
      </c>
      <c r="W2814">
        <v>1999</v>
      </c>
    </row>
    <row r="2815" spans="1:23" x14ac:dyDescent="0.25">
      <c r="A2815" s="14">
        <v>36282</v>
      </c>
      <c r="B2815" s="3">
        <v>122</v>
      </c>
      <c r="C2815" s="4">
        <v>7.9</v>
      </c>
      <c r="D2815" s="5">
        <v>-2.4</v>
      </c>
      <c r="E2815" s="5">
        <v>3.3</v>
      </c>
      <c r="F2815" s="5">
        <v>-7.9</v>
      </c>
      <c r="G2815" s="4">
        <v>92.8</v>
      </c>
      <c r="H2815" s="4">
        <v>74.5</v>
      </c>
      <c r="I2815" s="4">
        <v>0.8</v>
      </c>
      <c r="J2815" s="4">
        <v>2.2999999999999998</v>
      </c>
      <c r="K2815" s="4">
        <v>5.4</v>
      </c>
      <c r="L2815" s="4">
        <v>688</v>
      </c>
      <c r="M2815" s="7">
        <v>0</v>
      </c>
      <c r="N2815" s="5">
        <v>-2.4</v>
      </c>
      <c r="O2815" s="5">
        <v>0.4</v>
      </c>
      <c r="P2815" s="5">
        <v>-999</v>
      </c>
      <c r="Q2815" s="5">
        <v>-999</v>
      </c>
      <c r="R2815">
        <v>0.57699999999999996</v>
      </c>
      <c r="S2815" s="34">
        <f>ROUND((0.6105*(EXP((17.273*E2815)/(E2815+237.3))))*(100-H2815)/100,3)</f>
        <v>0.19700000000000001</v>
      </c>
      <c r="T2815" s="6">
        <f>IF(V2815&lt;V2816,L2815,0)</f>
        <v>0</v>
      </c>
      <c r="U2815" s="6">
        <f>IF(T2815&gt;0,M2815,-999)</f>
        <v>-999</v>
      </c>
      <c r="V2815">
        <v>199905</v>
      </c>
      <c r="W2815">
        <v>1999</v>
      </c>
    </row>
    <row r="2816" spans="1:23" x14ac:dyDescent="0.25">
      <c r="A2816" s="14">
        <v>36283</v>
      </c>
      <c r="B2816" s="3">
        <v>123</v>
      </c>
      <c r="C2816" s="4">
        <v>11.43</v>
      </c>
      <c r="D2816" s="5">
        <v>-1.9</v>
      </c>
      <c r="E2816" s="5">
        <v>3.7</v>
      </c>
      <c r="F2816" s="5">
        <v>-6.5</v>
      </c>
      <c r="G2816" s="4">
        <v>89.4</v>
      </c>
      <c r="H2816" s="4">
        <v>70.400000000000006</v>
      </c>
      <c r="I2816" s="4">
        <v>1</v>
      </c>
      <c r="J2816" s="4">
        <v>3.7</v>
      </c>
      <c r="K2816" s="4">
        <v>2.5</v>
      </c>
      <c r="L2816" s="4">
        <v>652</v>
      </c>
      <c r="M2816" s="7">
        <v>0</v>
      </c>
      <c r="N2816" s="5">
        <v>-1.9</v>
      </c>
      <c r="O2816" s="5">
        <v>0.4</v>
      </c>
      <c r="P2816" s="5">
        <v>-999</v>
      </c>
      <c r="Q2816" s="5">
        <v>-999</v>
      </c>
      <c r="R2816">
        <v>0.56100000000000005</v>
      </c>
      <c r="S2816" s="34">
        <f>ROUND((0.6105*(EXP((17.273*E2816)/(E2816+237.3))))*(100-H2816)/100,3)</f>
        <v>0.23599999999999999</v>
      </c>
      <c r="T2816" s="6">
        <f>IF(V2816&lt;V2817,L2816,0)</f>
        <v>0</v>
      </c>
      <c r="U2816" s="6">
        <f>IF(T2816&gt;0,M2816,-999)</f>
        <v>-999</v>
      </c>
      <c r="V2816">
        <v>199905</v>
      </c>
      <c r="W2816">
        <v>1999</v>
      </c>
    </row>
    <row r="2817" spans="1:23" x14ac:dyDescent="0.25">
      <c r="A2817" s="14">
        <v>36284</v>
      </c>
      <c r="B2817" s="3">
        <v>124</v>
      </c>
      <c r="C2817" s="4">
        <v>15.98</v>
      </c>
      <c r="D2817" s="5">
        <v>-4.5</v>
      </c>
      <c r="E2817" s="5">
        <v>1.8</v>
      </c>
      <c r="F2817" s="5">
        <v>-9.1999999999999993</v>
      </c>
      <c r="G2817" s="4">
        <v>72.5</v>
      </c>
      <c r="H2817" s="4">
        <v>43.3</v>
      </c>
      <c r="I2817" s="4">
        <v>1.3</v>
      </c>
      <c r="J2817" s="4">
        <v>3.7</v>
      </c>
      <c r="K2817" s="4">
        <v>0</v>
      </c>
      <c r="L2817" s="4">
        <v>651</v>
      </c>
      <c r="M2817" s="7">
        <v>0</v>
      </c>
      <c r="N2817" s="5">
        <v>-4.5</v>
      </c>
      <c r="O2817" s="5">
        <v>0.3</v>
      </c>
      <c r="P2817" s="5">
        <v>-999</v>
      </c>
      <c r="Q2817" s="5">
        <v>-999</v>
      </c>
      <c r="R2817">
        <v>0.30199999999999999</v>
      </c>
      <c r="S2817" s="34">
        <f>ROUND((0.6105*(EXP((17.273*E2817)/(E2817+237.3))))*(100-H2817)/100,3)</f>
        <v>0.39400000000000002</v>
      </c>
      <c r="T2817" s="6">
        <f>IF(V2817&lt;V2818,L2817,0)</f>
        <v>0</v>
      </c>
      <c r="U2817" s="6">
        <f>IF(T2817&gt;0,M2817,-999)</f>
        <v>-999</v>
      </c>
      <c r="V2817">
        <v>199905</v>
      </c>
      <c r="W2817">
        <v>1999</v>
      </c>
    </row>
    <row r="2818" spans="1:23" x14ac:dyDescent="0.25">
      <c r="A2818" s="14">
        <v>36285</v>
      </c>
      <c r="B2818" s="3">
        <v>125</v>
      </c>
      <c r="C2818" s="4">
        <v>25.6</v>
      </c>
      <c r="D2818" s="5">
        <v>-0.2</v>
      </c>
      <c r="E2818" s="5">
        <v>7.5</v>
      </c>
      <c r="F2818" s="5">
        <v>-8.1</v>
      </c>
      <c r="G2818" s="4">
        <v>60.5</v>
      </c>
      <c r="H2818" s="4">
        <v>24.9</v>
      </c>
      <c r="I2818" s="4">
        <v>0.9</v>
      </c>
      <c r="J2818" s="4">
        <v>2.8</v>
      </c>
      <c r="K2818" s="4">
        <v>0</v>
      </c>
      <c r="L2818" s="4">
        <v>616</v>
      </c>
      <c r="M2818" s="7">
        <v>0.1</v>
      </c>
      <c r="N2818" s="5">
        <v>-0.2</v>
      </c>
      <c r="O2818" s="5">
        <v>0.4</v>
      </c>
      <c r="P2818" s="5">
        <v>-999</v>
      </c>
      <c r="Q2818" s="5">
        <v>-999</v>
      </c>
      <c r="R2818">
        <v>0.25800000000000001</v>
      </c>
      <c r="S2818" s="34">
        <f>ROUND((0.6105*(EXP((17.273*E2818)/(E2818+237.3))))*(100-H2818)/100,3)</f>
        <v>0.77800000000000002</v>
      </c>
      <c r="T2818" s="6">
        <f>IF(V2818&lt;V2819,L2818,0)</f>
        <v>0</v>
      </c>
      <c r="U2818" s="6">
        <f>IF(T2818&gt;0,M2818,-999)</f>
        <v>-999</v>
      </c>
      <c r="V2818">
        <v>199905</v>
      </c>
      <c r="W2818">
        <v>1999</v>
      </c>
    </row>
    <row r="2819" spans="1:23" x14ac:dyDescent="0.25">
      <c r="A2819" s="14">
        <v>36286</v>
      </c>
      <c r="B2819" s="3">
        <v>126</v>
      </c>
      <c r="C2819" s="4">
        <v>14.04</v>
      </c>
      <c r="D2819" s="5">
        <v>3.6</v>
      </c>
      <c r="E2819" s="5">
        <v>11.5</v>
      </c>
      <c r="F2819" s="5">
        <v>-1.5</v>
      </c>
      <c r="G2819" s="4">
        <v>65.3</v>
      </c>
      <c r="H2819" s="4">
        <v>41.8</v>
      </c>
      <c r="I2819" s="4">
        <v>1.4</v>
      </c>
      <c r="J2819" s="4">
        <v>4.2</v>
      </c>
      <c r="K2819" s="4">
        <v>3.2</v>
      </c>
      <c r="L2819" s="4">
        <v>631</v>
      </c>
      <c r="M2819" s="7">
        <v>0.1</v>
      </c>
      <c r="N2819" s="5">
        <v>3.6</v>
      </c>
      <c r="O2819" s="5">
        <v>0.4</v>
      </c>
      <c r="P2819" s="5">
        <v>-999</v>
      </c>
      <c r="Q2819" s="5">
        <v>-999</v>
      </c>
      <c r="R2819">
        <v>0.56699999999999995</v>
      </c>
      <c r="S2819" s="34">
        <f>ROUND((0.6105*(EXP((17.273*E2819)/(E2819+237.3))))*(100-H2819)/100,3)</f>
        <v>0.78900000000000003</v>
      </c>
      <c r="T2819" s="6">
        <f>IF(V2819&lt;V2820,L2819,0)</f>
        <v>0</v>
      </c>
      <c r="U2819" s="6">
        <f>IF(T2819&gt;0,M2819,-999)</f>
        <v>-999</v>
      </c>
      <c r="V2819">
        <v>199905</v>
      </c>
      <c r="W2819">
        <v>1999</v>
      </c>
    </row>
    <row r="2820" spans="1:23" x14ac:dyDescent="0.25">
      <c r="A2820" s="14">
        <v>36287</v>
      </c>
      <c r="B2820" s="3">
        <v>127</v>
      </c>
      <c r="C2820" s="4">
        <v>7.12</v>
      </c>
      <c r="D2820" s="5">
        <v>-4.3</v>
      </c>
      <c r="E2820" s="5">
        <v>0.6</v>
      </c>
      <c r="F2820" s="5">
        <v>-9.5</v>
      </c>
      <c r="G2820" s="4">
        <v>93.5</v>
      </c>
      <c r="H2820" s="4">
        <v>81.099999999999994</v>
      </c>
      <c r="I2820" s="4">
        <v>0</v>
      </c>
      <c r="J2820" s="4">
        <v>1.5</v>
      </c>
      <c r="K2820" s="4">
        <v>10</v>
      </c>
      <c r="L2820" s="4">
        <v>691</v>
      </c>
      <c r="M2820" s="7">
        <v>0</v>
      </c>
      <c r="N2820" s="5">
        <v>-4.3</v>
      </c>
      <c r="O2820" s="5">
        <v>0.3</v>
      </c>
      <c r="P2820" s="5">
        <v>-999</v>
      </c>
      <c r="Q2820" s="5">
        <v>-999</v>
      </c>
      <c r="R2820">
        <v>0.51800000000000002</v>
      </c>
      <c r="S2820" s="34">
        <f>ROUND((0.6105*(EXP((17.273*E2820)/(E2820+237.3))))*(100-H2820)/100,3)</f>
        <v>0.121</v>
      </c>
      <c r="T2820" s="6">
        <f>IF(V2820&lt;V2821,L2820,0)</f>
        <v>0</v>
      </c>
      <c r="U2820" s="6">
        <f>IF(T2820&gt;0,M2820,-999)</f>
        <v>-999</v>
      </c>
      <c r="V2820">
        <v>199905</v>
      </c>
      <c r="W2820">
        <v>1999</v>
      </c>
    </row>
    <row r="2821" spans="1:23" x14ac:dyDescent="0.25">
      <c r="A2821" s="14">
        <v>36288</v>
      </c>
      <c r="B2821" s="3">
        <v>128</v>
      </c>
      <c r="C2821" s="4">
        <v>13.11</v>
      </c>
      <c r="D2821" s="5">
        <v>-4.8</v>
      </c>
      <c r="E2821" s="5">
        <v>2.2999999999999998</v>
      </c>
      <c r="F2821" s="5">
        <v>-10.4</v>
      </c>
      <c r="G2821" s="4">
        <v>85.6</v>
      </c>
      <c r="H2821" s="4">
        <v>58.2</v>
      </c>
      <c r="I2821" s="4">
        <v>0.4</v>
      </c>
      <c r="J2821" s="4">
        <v>1.8</v>
      </c>
      <c r="K2821" s="4">
        <v>0</v>
      </c>
      <c r="L2821" s="4">
        <v>672</v>
      </c>
      <c r="M2821" s="7">
        <v>0</v>
      </c>
      <c r="N2821" s="5">
        <v>-4.8</v>
      </c>
      <c r="O2821" s="5">
        <v>0.3</v>
      </c>
      <c r="P2821" s="5">
        <v>-999</v>
      </c>
      <c r="Q2821" s="5">
        <v>-999</v>
      </c>
      <c r="R2821">
        <v>0.41799999999999998</v>
      </c>
      <c r="S2821" s="34">
        <f>ROUND((0.6105*(EXP((17.273*E2821)/(E2821+237.3))))*(100-H2821)/100,3)</f>
        <v>0.30099999999999999</v>
      </c>
      <c r="T2821" s="6">
        <f>IF(V2821&lt;V2822,L2821,0)</f>
        <v>0</v>
      </c>
      <c r="U2821" s="6">
        <f>IF(T2821&gt;0,M2821,-999)</f>
        <v>-999</v>
      </c>
      <c r="V2821">
        <v>199905</v>
      </c>
      <c r="W2821">
        <v>1999</v>
      </c>
    </row>
    <row r="2822" spans="1:23" x14ac:dyDescent="0.25">
      <c r="A2822" s="14">
        <v>36289</v>
      </c>
      <c r="B2822" s="3">
        <v>129</v>
      </c>
      <c r="C2822" s="4">
        <v>14.52</v>
      </c>
      <c r="D2822" s="5">
        <v>-3.7</v>
      </c>
      <c r="E2822" s="5">
        <v>4.3</v>
      </c>
      <c r="F2822" s="5">
        <v>-10.8</v>
      </c>
      <c r="G2822" s="4">
        <v>83.9</v>
      </c>
      <c r="H2822" s="4">
        <v>45.6</v>
      </c>
      <c r="I2822" s="4">
        <v>0.6</v>
      </c>
      <c r="J2822" s="4">
        <v>2.2000000000000002</v>
      </c>
      <c r="K2822" s="4">
        <v>1.4</v>
      </c>
      <c r="L2822" s="4">
        <v>685</v>
      </c>
      <c r="M2822" s="7">
        <v>0</v>
      </c>
      <c r="N2822" s="5">
        <v>-3.7</v>
      </c>
      <c r="O2822" s="5">
        <v>0.3</v>
      </c>
      <c r="P2822" s="5">
        <v>-999</v>
      </c>
      <c r="Q2822" s="5">
        <v>-999</v>
      </c>
      <c r="R2822">
        <v>0.379</v>
      </c>
      <c r="S2822" s="34">
        <f>ROUND((0.6105*(EXP((17.273*E2822)/(E2822+237.3))))*(100-H2822)/100,3)</f>
        <v>0.45200000000000001</v>
      </c>
      <c r="T2822" s="6">
        <f>IF(V2822&lt;V2823,L2822,0)</f>
        <v>0</v>
      </c>
      <c r="U2822" s="6">
        <f>IF(T2822&gt;0,M2822,-999)</f>
        <v>-999</v>
      </c>
      <c r="V2822">
        <v>199905</v>
      </c>
      <c r="W2822">
        <v>1999</v>
      </c>
    </row>
    <row r="2823" spans="1:23" x14ac:dyDescent="0.25">
      <c r="A2823" s="14">
        <v>36290</v>
      </c>
      <c r="B2823" s="3">
        <v>130</v>
      </c>
      <c r="C2823" s="4">
        <v>18.8</v>
      </c>
      <c r="D2823" s="5">
        <v>0.3</v>
      </c>
      <c r="E2823" s="5">
        <v>8.6</v>
      </c>
      <c r="F2823" s="5">
        <v>-7.1</v>
      </c>
      <c r="G2823" s="4">
        <v>73.099999999999994</v>
      </c>
      <c r="H2823" s="4">
        <v>38.700000000000003</v>
      </c>
      <c r="I2823" s="4">
        <v>0.9</v>
      </c>
      <c r="J2823" s="4">
        <v>2.8</v>
      </c>
      <c r="K2823" s="4">
        <v>0</v>
      </c>
      <c r="L2823" s="4">
        <v>660</v>
      </c>
      <c r="M2823" s="7">
        <v>0.1</v>
      </c>
      <c r="N2823" s="5">
        <v>0.3</v>
      </c>
      <c r="O2823" s="5">
        <v>0.4</v>
      </c>
      <c r="P2823" s="5">
        <v>-999</v>
      </c>
      <c r="Q2823" s="5">
        <v>-999</v>
      </c>
      <c r="R2823">
        <v>0.43099999999999999</v>
      </c>
      <c r="S2823" s="34">
        <f>ROUND((0.6105*(EXP((17.273*E2823)/(E2823+237.3))))*(100-H2823)/100,3)</f>
        <v>0.68500000000000005</v>
      </c>
      <c r="T2823" s="6">
        <f>IF(V2823&lt;V2824,L2823,0)</f>
        <v>0</v>
      </c>
      <c r="U2823" s="6">
        <f>IF(T2823&gt;0,M2823,-999)</f>
        <v>-999</v>
      </c>
      <c r="V2823">
        <v>199905</v>
      </c>
      <c r="W2823">
        <v>1999</v>
      </c>
    </row>
    <row r="2824" spans="1:23" x14ac:dyDescent="0.25">
      <c r="A2824" s="14">
        <v>36291</v>
      </c>
      <c r="B2824" s="3">
        <v>131</v>
      </c>
      <c r="C2824" s="4">
        <v>20</v>
      </c>
      <c r="D2824" s="5">
        <v>2.2999999999999998</v>
      </c>
      <c r="E2824" s="5">
        <v>10.6</v>
      </c>
      <c r="F2824" s="5">
        <v>-2.9</v>
      </c>
      <c r="G2824" s="4">
        <v>63.9</v>
      </c>
      <c r="H2824" s="4">
        <v>22.3</v>
      </c>
      <c r="I2824" s="4">
        <v>1.1000000000000001</v>
      </c>
      <c r="J2824" s="4">
        <v>2.9</v>
      </c>
      <c r="K2824" s="4">
        <v>0</v>
      </c>
      <c r="L2824" s="4">
        <v>633</v>
      </c>
      <c r="M2824" s="7">
        <v>0.1</v>
      </c>
      <c r="N2824" s="5">
        <v>2.2999999999999998</v>
      </c>
      <c r="O2824" s="5">
        <v>0.4</v>
      </c>
      <c r="P2824" s="5">
        <v>-999</v>
      </c>
      <c r="Q2824" s="5">
        <v>-999</v>
      </c>
      <c r="R2824">
        <v>0.28499999999999998</v>
      </c>
      <c r="S2824" s="34">
        <f>ROUND((0.6105*(EXP((17.273*E2824)/(E2824+237.3))))*(100-H2824)/100,3)</f>
        <v>0.99299999999999999</v>
      </c>
      <c r="T2824" s="6">
        <f>IF(V2824&lt;V2825,L2824,0)</f>
        <v>0</v>
      </c>
      <c r="U2824" s="6">
        <f>IF(T2824&gt;0,M2824,-999)</f>
        <v>-999</v>
      </c>
      <c r="V2824">
        <v>199905</v>
      </c>
      <c r="W2824">
        <v>1999</v>
      </c>
    </row>
    <row r="2825" spans="1:23" x14ac:dyDescent="0.25">
      <c r="A2825" s="14">
        <v>36292</v>
      </c>
      <c r="B2825" s="3">
        <v>132</v>
      </c>
      <c r="C2825" s="4">
        <v>14.17</v>
      </c>
      <c r="D2825" s="5">
        <v>0.1</v>
      </c>
      <c r="E2825" s="5">
        <v>6.2</v>
      </c>
      <c r="F2825" s="5">
        <v>-5</v>
      </c>
      <c r="G2825" s="4">
        <v>79.400000000000006</v>
      </c>
      <c r="H2825" s="4">
        <v>47.1</v>
      </c>
      <c r="I2825" s="4">
        <v>1.3</v>
      </c>
      <c r="J2825" s="4">
        <v>3.5</v>
      </c>
      <c r="K2825" s="4">
        <v>0</v>
      </c>
      <c r="L2825" s="4">
        <v>629</v>
      </c>
      <c r="M2825" s="7">
        <v>0.1</v>
      </c>
      <c r="N2825" s="5">
        <v>0.1</v>
      </c>
      <c r="O2825" s="5">
        <v>0.3</v>
      </c>
      <c r="P2825" s="5">
        <v>-999</v>
      </c>
      <c r="Q2825" s="5">
        <v>-999</v>
      </c>
      <c r="R2825">
        <v>0.44600000000000001</v>
      </c>
      <c r="S2825" s="34">
        <f>ROUND((0.6105*(EXP((17.273*E2825)/(E2825+237.3))))*(100-H2825)/100,3)</f>
        <v>0.501</v>
      </c>
      <c r="T2825" s="6">
        <f>IF(V2825&lt;V2826,L2825,0)</f>
        <v>0</v>
      </c>
      <c r="U2825" s="6">
        <f>IF(T2825&gt;0,M2825,-999)</f>
        <v>-999</v>
      </c>
      <c r="V2825">
        <v>199905</v>
      </c>
      <c r="W2825">
        <v>1999</v>
      </c>
    </row>
    <row r="2826" spans="1:23" x14ac:dyDescent="0.25">
      <c r="A2826" s="14">
        <v>36293</v>
      </c>
      <c r="B2826" s="3">
        <v>133</v>
      </c>
      <c r="C2826" s="4">
        <v>12.4</v>
      </c>
      <c r="D2826" s="5">
        <v>-0.6</v>
      </c>
      <c r="E2826" s="5">
        <v>4.3</v>
      </c>
      <c r="F2826" s="5">
        <v>-4.8</v>
      </c>
      <c r="G2826" s="4">
        <v>88.1</v>
      </c>
      <c r="H2826" s="4">
        <v>68.5</v>
      </c>
      <c r="I2826" s="4">
        <v>0.5</v>
      </c>
      <c r="J2826" s="4">
        <v>1.9</v>
      </c>
      <c r="K2826" s="4">
        <v>0</v>
      </c>
      <c r="L2826" s="4">
        <v>624</v>
      </c>
      <c r="M2826" s="7">
        <v>0.1</v>
      </c>
      <c r="N2826" s="5">
        <v>-0.6</v>
      </c>
      <c r="O2826" s="5">
        <v>0.3</v>
      </c>
      <c r="P2826" s="5">
        <v>-999</v>
      </c>
      <c r="Q2826" s="5">
        <v>-999</v>
      </c>
      <c r="R2826">
        <v>0.56999999999999995</v>
      </c>
      <c r="S2826" s="34">
        <f>ROUND((0.6105*(EXP((17.273*E2826)/(E2826+237.3))))*(100-H2826)/100,3)</f>
        <v>0.26200000000000001</v>
      </c>
      <c r="T2826" s="6">
        <f>IF(V2826&lt;V2827,L2826,0)</f>
        <v>0</v>
      </c>
      <c r="U2826" s="6">
        <f>IF(T2826&gt;0,M2826,-999)</f>
        <v>-999</v>
      </c>
      <c r="V2826">
        <v>199905</v>
      </c>
      <c r="W2826">
        <v>1999</v>
      </c>
    </row>
    <row r="2827" spans="1:23" x14ac:dyDescent="0.25">
      <c r="A2827" s="14">
        <v>36294</v>
      </c>
      <c r="B2827" s="3">
        <v>134</v>
      </c>
      <c r="C2827" s="4">
        <v>15.35</v>
      </c>
      <c r="D2827" s="5">
        <v>1.5</v>
      </c>
      <c r="E2827" s="5">
        <v>8.8000000000000007</v>
      </c>
      <c r="F2827" s="5">
        <v>-2.2000000000000002</v>
      </c>
      <c r="G2827" s="4">
        <v>80.900000000000006</v>
      </c>
      <c r="H2827" s="4">
        <v>45.1</v>
      </c>
      <c r="I2827" s="4">
        <v>0.5</v>
      </c>
      <c r="J2827" s="4">
        <v>2.2000000000000002</v>
      </c>
      <c r="K2827" s="4">
        <v>0</v>
      </c>
      <c r="L2827" s="4">
        <v>605</v>
      </c>
      <c r="M2827" s="7">
        <v>0.1</v>
      </c>
      <c r="N2827" s="5">
        <v>1.5</v>
      </c>
      <c r="O2827" s="5">
        <v>0.3</v>
      </c>
      <c r="P2827" s="5">
        <v>-999</v>
      </c>
      <c r="Q2827" s="5">
        <v>-999</v>
      </c>
      <c r="R2827">
        <v>0.51</v>
      </c>
      <c r="S2827" s="34">
        <f>ROUND((0.6105*(EXP((17.273*E2827)/(E2827+237.3))))*(100-H2827)/100,3)</f>
        <v>0.622</v>
      </c>
      <c r="T2827" s="6">
        <f>IF(V2827&lt;V2828,L2827,0)</f>
        <v>0</v>
      </c>
      <c r="U2827" s="6">
        <f>IF(T2827&gt;0,M2827,-999)</f>
        <v>-999</v>
      </c>
      <c r="V2827">
        <v>199905</v>
      </c>
      <c r="W2827">
        <v>1999</v>
      </c>
    </row>
    <row r="2828" spans="1:23" x14ac:dyDescent="0.25">
      <c r="A2828" s="14">
        <v>36295</v>
      </c>
      <c r="B2828" s="3">
        <v>135</v>
      </c>
      <c r="C2828" s="4">
        <v>17.34</v>
      </c>
      <c r="D2828" s="5">
        <v>3.2</v>
      </c>
      <c r="E2828" s="5">
        <v>10.6</v>
      </c>
      <c r="F2828" s="5">
        <v>-1</v>
      </c>
      <c r="G2828" s="4">
        <v>77.5</v>
      </c>
      <c r="H2828" s="4">
        <v>36.299999999999997</v>
      </c>
      <c r="I2828" s="4">
        <v>0.7</v>
      </c>
      <c r="J2828" s="4">
        <v>2.7</v>
      </c>
      <c r="K2828" s="4">
        <v>0</v>
      </c>
      <c r="L2828" s="4">
        <v>579</v>
      </c>
      <c r="M2828" s="7">
        <v>0.1</v>
      </c>
      <c r="N2828" s="5">
        <v>3.2</v>
      </c>
      <c r="O2828" s="5">
        <v>0.3</v>
      </c>
      <c r="P2828" s="5">
        <v>-999</v>
      </c>
      <c r="Q2828" s="5">
        <v>-999</v>
      </c>
      <c r="R2828">
        <v>0.46300000000000002</v>
      </c>
      <c r="S2828" s="34">
        <f>ROUND((0.6105*(EXP((17.273*E2828)/(E2828+237.3))))*(100-H2828)/100,3)</f>
        <v>0.81399999999999995</v>
      </c>
      <c r="T2828" s="6">
        <f>IF(V2828&lt;V2829,L2828,0)</f>
        <v>0</v>
      </c>
      <c r="U2828" s="6">
        <f>IF(T2828&gt;0,M2828,-999)</f>
        <v>-999</v>
      </c>
      <c r="V2828">
        <v>199905</v>
      </c>
      <c r="W2828">
        <v>1999</v>
      </c>
    </row>
    <row r="2829" spans="1:23" x14ac:dyDescent="0.25">
      <c r="A2829" s="14">
        <v>36296</v>
      </c>
      <c r="B2829" s="3">
        <v>136</v>
      </c>
      <c r="C2829" s="4">
        <v>5.77</v>
      </c>
      <c r="D2829" s="5">
        <v>-0.1</v>
      </c>
      <c r="E2829" s="5">
        <v>2.1</v>
      </c>
      <c r="F2829" s="5">
        <v>-3.2</v>
      </c>
      <c r="G2829" s="4">
        <v>96</v>
      </c>
      <c r="H2829" s="4">
        <v>84.3</v>
      </c>
      <c r="I2829" s="4">
        <v>0.8</v>
      </c>
      <c r="J2829" s="4">
        <v>3.5</v>
      </c>
      <c r="K2829" s="4">
        <v>9.5</v>
      </c>
      <c r="L2829" s="4">
        <v>615</v>
      </c>
      <c r="M2829" s="7">
        <v>0</v>
      </c>
      <c r="N2829" s="5">
        <v>-0.1</v>
      </c>
      <c r="O2829" s="5">
        <v>0.2</v>
      </c>
      <c r="P2829" s="5">
        <v>-999</v>
      </c>
      <c r="Q2829" s="5">
        <v>-999</v>
      </c>
      <c r="R2829">
        <v>0.60099999999999998</v>
      </c>
      <c r="S2829" s="34">
        <f>ROUND((0.6105*(EXP((17.273*E2829)/(E2829+237.3))))*(100-H2829)/100,3)</f>
        <v>0.112</v>
      </c>
      <c r="T2829" s="6">
        <f>IF(V2829&lt;V2830,L2829,0)</f>
        <v>0</v>
      </c>
      <c r="U2829" s="6">
        <f>IF(T2829&gt;0,M2829,-999)</f>
        <v>-999</v>
      </c>
      <c r="V2829">
        <v>199905</v>
      </c>
      <c r="W2829">
        <v>1999</v>
      </c>
    </row>
    <row r="2830" spans="1:23" x14ac:dyDescent="0.25">
      <c r="A2830" s="14">
        <v>36297</v>
      </c>
      <c r="B2830" s="3">
        <v>137</v>
      </c>
      <c r="C2830" s="4">
        <v>10.86</v>
      </c>
      <c r="D2830" s="5">
        <v>0.1</v>
      </c>
      <c r="E2830" s="5">
        <v>4.7</v>
      </c>
      <c r="F2830" s="5">
        <v>-6.1</v>
      </c>
      <c r="G2830" s="4">
        <v>95.3</v>
      </c>
      <c r="H2830" s="4">
        <v>82.3</v>
      </c>
      <c r="I2830" s="4">
        <v>0.8</v>
      </c>
      <c r="J2830" s="4">
        <v>2.4</v>
      </c>
      <c r="K2830" s="4">
        <v>4.9000000000000004</v>
      </c>
      <c r="L2830" s="4">
        <v>600</v>
      </c>
      <c r="M2830" s="7">
        <v>0.1</v>
      </c>
      <c r="N2830" s="5">
        <v>0.1</v>
      </c>
      <c r="O2830" s="5">
        <v>0.3</v>
      </c>
      <c r="P2830" s="5">
        <v>-999</v>
      </c>
      <c r="Q2830" s="5">
        <v>-999</v>
      </c>
      <c r="R2830">
        <v>0.7</v>
      </c>
      <c r="S2830" s="34">
        <f>ROUND((0.6105*(EXP((17.273*E2830)/(E2830+237.3))))*(100-H2830)/100,3)</f>
        <v>0.151</v>
      </c>
      <c r="T2830" s="6">
        <f>IF(V2830&lt;V2831,L2830,0)</f>
        <v>0</v>
      </c>
      <c r="U2830" s="6">
        <f>IF(T2830&gt;0,M2830,-999)</f>
        <v>-999</v>
      </c>
      <c r="V2830">
        <v>199905</v>
      </c>
      <c r="W2830">
        <v>1999</v>
      </c>
    </row>
    <row r="2831" spans="1:23" x14ac:dyDescent="0.25">
      <c r="A2831" s="14">
        <v>36298</v>
      </c>
      <c r="B2831" s="3">
        <v>138</v>
      </c>
      <c r="C2831" s="4">
        <v>15.31</v>
      </c>
      <c r="D2831" s="5">
        <v>2.1</v>
      </c>
      <c r="E2831" s="5">
        <v>8.4</v>
      </c>
      <c r="F2831" s="5">
        <v>-2.4</v>
      </c>
      <c r="G2831" s="4">
        <v>90.5</v>
      </c>
      <c r="H2831" s="4">
        <v>58.8</v>
      </c>
      <c r="I2831" s="4">
        <v>1.2</v>
      </c>
      <c r="J2831" s="4">
        <v>2.9</v>
      </c>
      <c r="K2831" s="4">
        <v>3</v>
      </c>
      <c r="L2831" s="4">
        <v>577</v>
      </c>
      <c r="M2831" s="7">
        <v>0.1</v>
      </c>
      <c r="N2831" s="5">
        <v>2.1</v>
      </c>
      <c r="O2831" s="5">
        <v>0.3</v>
      </c>
      <c r="P2831" s="5">
        <v>-999</v>
      </c>
      <c r="Q2831" s="5">
        <v>-999</v>
      </c>
      <c r="R2831">
        <v>0.64700000000000002</v>
      </c>
      <c r="S2831" s="34">
        <f>ROUND((0.6105*(EXP((17.273*E2831)/(E2831+237.3))))*(100-H2831)/100,3)</f>
        <v>0.45400000000000001</v>
      </c>
      <c r="T2831" s="6">
        <f>IF(V2831&lt;V2832,L2831,0)</f>
        <v>0</v>
      </c>
      <c r="U2831" s="6">
        <f>IF(T2831&gt;0,M2831,-999)</f>
        <v>-999</v>
      </c>
      <c r="V2831">
        <v>199905</v>
      </c>
      <c r="W2831">
        <v>1999</v>
      </c>
    </row>
    <row r="2832" spans="1:23" x14ac:dyDescent="0.25">
      <c r="A2832" s="14">
        <v>36299</v>
      </c>
      <c r="B2832" s="3">
        <v>139</v>
      </c>
      <c r="C2832" s="4">
        <v>14.38</v>
      </c>
      <c r="D2832" s="5">
        <v>2.2000000000000002</v>
      </c>
      <c r="E2832" s="5">
        <v>7.4</v>
      </c>
      <c r="F2832" s="5">
        <v>-4.4000000000000004</v>
      </c>
      <c r="G2832" s="4">
        <v>72</v>
      </c>
      <c r="H2832" s="4">
        <v>48.1</v>
      </c>
      <c r="I2832" s="4">
        <v>0.7</v>
      </c>
      <c r="J2832" s="4">
        <v>2.9</v>
      </c>
      <c r="K2832" s="4">
        <v>0</v>
      </c>
      <c r="L2832" s="4">
        <v>565</v>
      </c>
      <c r="M2832" s="7">
        <v>0.1</v>
      </c>
      <c r="N2832" s="5">
        <v>2.2000000000000002</v>
      </c>
      <c r="O2832" s="5">
        <v>0.4</v>
      </c>
      <c r="P2832" s="5">
        <v>-999</v>
      </c>
      <c r="Q2832" s="5">
        <v>-999</v>
      </c>
      <c r="R2832">
        <v>0.49299999999999999</v>
      </c>
      <c r="S2832" s="34">
        <f>ROUND((0.6105*(EXP((17.273*E2832)/(E2832+237.3))))*(100-H2832)/100,3)</f>
        <v>0.53400000000000003</v>
      </c>
      <c r="T2832" s="6">
        <f>IF(V2832&lt;V2833,L2832,0)</f>
        <v>0</v>
      </c>
      <c r="U2832" s="6">
        <f>IF(T2832&gt;0,M2832,-999)</f>
        <v>-999</v>
      </c>
      <c r="V2832">
        <v>199905</v>
      </c>
      <c r="W2832">
        <v>1999</v>
      </c>
    </row>
    <row r="2833" spans="1:23" x14ac:dyDescent="0.25">
      <c r="A2833" s="14">
        <v>36300</v>
      </c>
      <c r="B2833" s="3">
        <v>140</v>
      </c>
      <c r="C2833" s="4">
        <v>16.309999999999999</v>
      </c>
      <c r="D2833" s="5">
        <v>3.8</v>
      </c>
      <c r="E2833" s="5">
        <v>10.1</v>
      </c>
      <c r="F2833" s="5">
        <v>-1.5</v>
      </c>
      <c r="G2833" s="4">
        <v>77.099999999999994</v>
      </c>
      <c r="H2833" s="4">
        <v>45.8</v>
      </c>
      <c r="I2833" s="4">
        <v>0.8</v>
      </c>
      <c r="J2833" s="4">
        <v>2.5</v>
      </c>
      <c r="K2833" s="4">
        <v>2.8</v>
      </c>
      <c r="L2833" s="4">
        <v>539</v>
      </c>
      <c r="M2833" s="7">
        <v>0.1</v>
      </c>
      <c r="N2833" s="5">
        <v>3.8</v>
      </c>
      <c r="O2833" s="5">
        <v>0.4</v>
      </c>
      <c r="P2833" s="5">
        <v>-999</v>
      </c>
      <c r="Q2833" s="5">
        <v>-999</v>
      </c>
      <c r="R2833">
        <v>0.56599999999999995</v>
      </c>
      <c r="S2833" s="34">
        <f>ROUND((0.6105*(EXP((17.273*E2833)/(E2833+237.3))))*(100-H2833)/100,3)</f>
        <v>0.67</v>
      </c>
      <c r="T2833" s="6">
        <f>IF(V2833&lt;V2834,L2833,0)</f>
        <v>0</v>
      </c>
      <c r="U2833" s="6">
        <f>IF(T2833&gt;0,M2833,-999)</f>
        <v>-999</v>
      </c>
      <c r="V2833">
        <v>199905</v>
      </c>
      <c r="W2833">
        <v>1999</v>
      </c>
    </row>
    <row r="2834" spans="1:23" x14ac:dyDescent="0.25">
      <c r="A2834" s="14">
        <v>36301</v>
      </c>
      <c r="B2834" s="3">
        <v>141</v>
      </c>
      <c r="C2834" s="4">
        <v>14.99</v>
      </c>
      <c r="D2834" s="5">
        <v>1.8</v>
      </c>
      <c r="E2834" s="5">
        <v>8.5</v>
      </c>
      <c r="F2834" s="5">
        <v>-2.4</v>
      </c>
      <c r="G2834" s="4">
        <v>81.5</v>
      </c>
      <c r="H2834" s="4">
        <v>47.5</v>
      </c>
      <c r="I2834" s="4">
        <v>0.7</v>
      </c>
      <c r="J2834" s="4">
        <v>2.4</v>
      </c>
      <c r="K2834" s="4">
        <v>0</v>
      </c>
      <c r="L2834" s="4">
        <v>515</v>
      </c>
      <c r="M2834" s="7">
        <v>0.1</v>
      </c>
      <c r="N2834" s="5">
        <v>1.8</v>
      </c>
      <c r="O2834" s="5">
        <v>0.4</v>
      </c>
      <c r="P2834" s="5">
        <v>-999</v>
      </c>
      <c r="Q2834" s="5">
        <v>-999</v>
      </c>
      <c r="R2834">
        <v>0.52800000000000002</v>
      </c>
      <c r="S2834" s="34">
        <f>ROUND((0.6105*(EXP((17.273*E2834)/(E2834+237.3))))*(100-H2834)/100,3)</f>
        <v>0.58199999999999996</v>
      </c>
      <c r="T2834" s="6">
        <f>IF(V2834&lt;V2835,L2834,0)</f>
        <v>0</v>
      </c>
      <c r="U2834" s="6">
        <f>IF(T2834&gt;0,M2834,-999)</f>
        <v>-999</v>
      </c>
      <c r="V2834">
        <v>199905</v>
      </c>
      <c r="W2834">
        <v>1999</v>
      </c>
    </row>
    <row r="2835" spans="1:23" x14ac:dyDescent="0.25">
      <c r="A2835" s="14">
        <v>36302</v>
      </c>
      <c r="B2835" s="3">
        <v>142</v>
      </c>
      <c r="C2835" s="4">
        <v>28.21</v>
      </c>
      <c r="D2835" s="5">
        <v>8</v>
      </c>
      <c r="E2835" s="5">
        <v>17.399999999999999</v>
      </c>
      <c r="F2835" s="5">
        <v>-2.4</v>
      </c>
      <c r="G2835" s="4">
        <v>59.1</v>
      </c>
      <c r="H2835" s="4">
        <v>27.6</v>
      </c>
      <c r="I2835" s="4">
        <v>0.7</v>
      </c>
      <c r="J2835" s="4">
        <v>1.9</v>
      </c>
      <c r="K2835" s="4">
        <v>0</v>
      </c>
      <c r="L2835" s="4">
        <v>459</v>
      </c>
      <c r="M2835" s="7">
        <v>0.3</v>
      </c>
      <c r="N2835" s="5">
        <v>8</v>
      </c>
      <c r="O2835" s="5">
        <v>0.4</v>
      </c>
      <c r="P2835" s="5">
        <v>-999</v>
      </c>
      <c r="Q2835" s="5">
        <v>-999</v>
      </c>
      <c r="R2835">
        <v>0.54800000000000004</v>
      </c>
      <c r="S2835" s="34">
        <f>ROUND((0.6105*(EXP((17.273*E2835)/(E2835+237.3))))*(100-H2835)/100,3)</f>
        <v>1.4379999999999999</v>
      </c>
      <c r="T2835" s="6">
        <f>IF(V2835&lt;V2836,L2835,0)</f>
        <v>0</v>
      </c>
      <c r="U2835" s="6">
        <f>IF(T2835&gt;0,M2835,-999)</f>
        <v>-999</v>
      </c>
      <c r="V2835">
        <v>199905</v>
      </c>
      <c r="W2835">
        <v>1999</v>
      </c>
    </row>
    <row r="2836" spans="1:23" x14ac:dyDescent="0.25">
      <c r="A2836" s="14">
        <v>36303</v>
      </c>
      <c r="B2836" s="3">
        <v>143</v>
      </c>
      <c r="C2836" s="4">
        <v>28.71</v>
      </c>
      <c r="D2836" s="5">
        <v>13.4</v>
      </c>
      <c r="E2836" s="5">
        <v>22.6</v>
      </c>
      <c r="F2836" s="5">
        <v>3.2</v>
      </c>
      <c r="G2836" s="4">
        <v>50.5</v>
      </c>
      <c r="H2836" s="4">
        <v>24.7</v>
      </c>
      <c r="I2836" s="4">
        <v>0.8</v>
      </c>
      <c r="J2836" s="4">
        <v>2.1</v>
      </c>
      <c r="K2836" s="4">
        <v>0</v>
      </c>
      <c r="L2836" s="4">
        <v>388</v>
      </c>
      <c r="M2836" s="7">
        <v>0.3</v>
      </c>
      <c r="N2836" s="5">
        <v>13.4</v>
      </c>
      <c r="O2836" s="5">
        <v>0.5</v>
      </c>
      <c r="P2836" s="5">
        <v>-999</v>
      </c>
      <c r="Q2836" s="5">
        <v>-999</v>
      </c>
      <c r="R2836">
        <v>0.67800000000000005</v>
      </c>
      <c r="S2836" s="34">
        <f>ROUND((0.6105*(EXP((17.273*E2836)/(E2836+237.3))))*(100-H2836)/100,3)</f>
        <v>2.0640000000000001</v>
      </c>
      <c r="T2836" s="6">
        <f>IF(V2836&lt;V2837,L2836,0)</f>
        <v>0</v>
      </c>
      <c r="U2836" s="6">
        <f>IF(T2836&gt;0,M2836,-999)</f>
        <v>-999</v>
      </c>
      <c r="V2836">
        <v>199905</v>
      </c>
      <c r="W2836">
        <v>1999</v>
      </c>
    </row>
    <row r="2837" spans="1:23" x14ac:dyDescent="0.25">
      <c r="A2837" s="14">
        <v>36304</v>
      </c>
      <c r="B2837" s="3">
        <v>144</v>
      </c>
      <c r="C2837" s="4">
        <v>28.82</v>
      </c>
      <c r="D2837" s="5">
        <v>15.3</v>
      </c>
      <c r="E2837" s="5">
        <v>22.9</v>
      </c>
      <c r="F2837" s="5">
        <v>6.4</v>
      </c>
      <c r="G2837" s="4">
        <v>45.7</v>
      </c>
      <c r="H2837" s="4">
        <v>21.7</v>
      </c>
      <c r="I2837" s="4">
        <v>1.2</v>
      </c>
      <c r="J2837" s="4">
        <v>3.1</v>
      </c>
      <c r="K2837" s="4">
        <v>0</v>
      </c>
      <c r="L2837" s="4">
        <v>311</v>
      </c>
      <c r="M2837" s="7">
        <v>0.4</v>
      </c>
      <c r="N2837" s="5">
        <v>15.3</v>
      </c>
      <c r="O2837" s="5">
        <v>0.6</v>
      </c>
      <c r="P2837" s="5">
        <v>-999</v>
      </c>
      <c r="Q2837" s="5">
        <v>-999</v>
      </c>
      <c r="R2837">
        <v>0.60499999999999998</v>
      </c>
      <c r="S2837" s="34">
        <f>ROUND((0.6105*(EXP((17.273*E2837)/(E2837+237.3))))*(100-H2837)/100,3)</f>
        <v>2.1859999999999999</v>
      </c>
      <c r="T2837" s="6">
        <f>IF(V2837&lt;V2838,L2837,0)</f>
        <v>0</v>
      </c>
      <c r="U2837" s="6">
        <f>IF(T2837&gt;0,M2837,-999)</f>
        <v>-999</v>
      </c>
      <c r="V2837">
        <v>199905</v>
      </c>
      <c r="W2837">
        <v>1999</v>
      </c>
    </row>
    <row r="2838" spans="1:23" x14ac:dyDescent="0.25">
      <c r="A2838" s="14">
        <v>36305</v>
      </c>
      <c r="B2838" s="3">
        <v>145</v>
      </c>
      <c r="C2838" s="4">
        <v>27.16</v>
      </c>
      <c r="D2838" s="5">
        <v>6.6</v>
      </c>
      <c r="E2838" s="5">
        <v>13.3</v>
      </c>
      <c r="F2838" s="5">
        <v>-2.6</v>
      </c>
      <c r="G2838" s="4">
        <v>64.099999999999994</v>
      </c>
      <c r="H2838" s="4">
        <v>20.2</v>
      </c>
      <c r="I2838" s="4">
        <v>1.2</v>
      </c>
      <c r="J2838" s="4">
        <v>3.6</v>
      </c>
      <c r="K2838" s="4">
        <v>0</v>
      </c>
      <c r="L2838" s="4">
        <v>255</v>
      </c>
      <c r="M2838" s="7">
        <v>0.6</v>
      </c>
      <c r="N2838" s="5">
        <v>6.6</v>
      </c>
      <c r="O2838" s="5">
        <v>0.6</v>
      </c>
      <c r="P2838" s="5">
        <v>-999</v>
      </c>
      <c r="Q2838" s="5">
        <v>-999</v>
      </c>
      <c r="R2838">
        <v>0.307</v>
      </c>
      <c r="S2838" s="34">
        <f>ROUND((0.6105*(EXP((17.273*E2838)/(E2838+237.3))))*(100-H2838)/100,3)</f>
        <v>1.218</v>
      </c>
      <c r="T2838" s="6">
        <f>IF(V2838&lt;V2839,L2838,0)</f>
        <v>0</v>
      </c>
      <c r="U2838" s="6">
        <f>IF(T2838&gt;0,M2838,-999)</f>
        <v>-999</v>
      </c>
      <c r="V2838">
        <v>199905</v>
      </c>
      <c r="W2838">
        <v>1999</v>
      </c>
    </row>
    <row r="2839" spans="1:23" x14ac:dyDescent="0.25">
      <c r="A2839" s="14">
        <v>36306</v>
      </c>
      <c r="B2839" s="3">
        <v>146</v>
      </c>
      <c r="C2839" s="4">
        <v>28.21</v>
      </c>
      <c r="D2839" s="5">
        <v>6.4</v>
      </c>
      <c r="E2839" s="5">
        <v>15.5</v>
      </c>
      <c r="F2839" s="5">
        <v>-3.2</v>
      </c>
      <c r="G2839" s="4">
        <v>52.4</v>
      </c>
      <c r="H2839" s="4">
        <v>14.1</v>
      </c>
      <c r="I2839" s="4">
        <v>0.8</v>
      </c>
      <c r="J2839" s="4">
        <v>2.5</v>
      </c>
      <c r="K2839" s="4">
        <v>0</v>
      </c>
      <c r="L2839" s="4">
        <v>217</v>
      </c>
      <c r="M2839" s="7">
        <v>0.7</v>
      </c>
      <c r="N2839" s="5">
        <v>6.4</v>
      </c>
      <c r="O2839" s="5">
        <v>0.7</v>
      </c>
      <c r="P2839" s="5">
        <v>-999</v>
      </c>
      <c r="Q2839" s="5">
        <v>-999</v>
      </c>
      <c r="R2839">
        <v>0.248</v>
      </c>
      <c r="S2839" s="34">
        <f>ROUND((0.6105*(EXP((17.273*E2839)/(E2839+237.3))))*(100-H2839)/100,3)</f>
        <v>1.512</v>
      </c>
      <c r="T2839" s="6">
        <f>IF(V2839&lt;V2840,L2839,0)</f>
        <v>0</v>
      </c>
      <c r="U2839" s="6">
        <f>IF(T2839&gt;0,M2839,-999)</f>
        <v>-999</v>
      </c>
      <c r="V2839">
        <v>199905</v>
      </c>
      <c r="W2839">
        <v>1999</v>
      </c>
    </row>
    <row r="2840" spans="1:23" x14ac:dyDescent="0.25">
      <c r="A2840" s="14">
        <v>36307</v>
      </c>
      <c r="B2840" s="3">
        <v>147</v>
      </c>
      <c r="C2840" s="4">
        <v>18</v>
      </c>
      <c r="D2840" s="5">
        <v>9.1</v>
      </c>
      <c r="E2840" s="5">
        <v>16.899999999999999</v>
      </c>
      <c r="F2840" s="5">
        <v>2.2999999999999998</v>
      </c>
      <c r="G2840" s="4">
        <v>46.2</v>
      </c>
      <c r="H2840" s="4">
        <v>25.6</v>
      </c>
      <c r="I2840" s="4">
        <v>1.1000000000000001</v>
      </c>
      <c r="J2840" s="4">
        <v>2.7</v>
      </c>
      <c r="K2840" s="4">
        <v>0</v>
      </c>
      <c r="L2840" s="4">
        <v>180</v>
      </c>
      <c r="M2840" s="7">
        <v>0.8</v>
      </c>
      <c r="N2840" s="5">
        <v>9.1</v>
      </c>
      <c r="O2840" s="5">
        <v>0.8</v>
      </c>
      <c r="P2840" s="5">
        <v>-999</v>
      </c>
      <c r="Q2840" s="5">
        <v>-999</v>
      </c>
      <c r="R2840">
        <v>0.49299999999999999</v>
      </c>
      <c r="S2840" s="34">
        <f>ROUND((0.6105*(EXP((17.273*E2840)/(E2840+237.3))))*(100-H2840)/100,3)</f>
        <v>1.4319999999999999</v>
      </c>
      <c r="T2840" s="6">
        <f>IF(V2840&lt;V2841,L2840,0)</f>
        <v>0</v>
      </c>
      <c r="U2840" s="6">
        <f>IF(T2840&gt;0,M2840,-999)</f>
        <v>-999</v>
      </c>
      <c r="V2840">
        <v>199905</v>
      </c>
      <c r="W2840">
        <v>1999</v>
      </c>
    </row>
    <row r="2841" spans="1:23" x14ac:dyDescent="0.25">
      <c r="A2841" s="14">
        <v>36308</v>
      </c>
      <c r="B2841" s="3">
        <v>148</v>
      </c>
      <c r="C2841" s="4">
        <v>26.58</v>
      </c>
      <c r="D2841" s="5">
        <v>4.8</v>
      </c>
      <c r="E2841" s="5">
        <v>11.7</v>
      </c>
      <c r="F2841" s="5">
        <v>-0.1</v>
      </c>
      <c r="G2841" s="4">
        <v>57.9</v>
      </c>
      <c r="H2841" s="4">
        <v>34.1</v>
      </c>
      <c r="I2841" s="4">
        <v>0.7</v>
      </c>
      <c r="J2841" s="4">
        <v>2.6</v>
      </c>
      <c r="K2841" s="4">
        <v>0</v>
      </c>
      <c r="L2841" s="4">
        <v>126</v>
      </c>
      <c r="M2841" s="7">
        <v>1</v>
      </c>
      <c r="N2841" s="5">
        <v>4.8</v>
      </c>
      <c r="O2841" s="5">
        <v>1</v>
      </c>
      <c r="P2841" s="5">
        <v>-999</v>
      </c>
      <c r="Q2841" s="5">
        <v>-999</v>
      </c>
      <c r="R2841">
        <v>0.46899999999999997</v>
      </c>
      <c r="S2841" s="34">
        <f>ROUND((0.6105*(EXP((17.273*E2841)/(E2841+237.3))))*(100-H2841)/100,3)</f>
        <v>0.90600000000000003</v>
      </c>
      <c r="T2841" s="6">
        <f>IF(V2841&lt;V2842,L2841,0)</f>
        <v>0</v>
      </c>
      <c r="U2841" s="6">
        <f>IF(T2841&gt;0,M2841,-999)</f>
        <v>-999</v>
      </c>
      <c r="V2841">
        <v>199905</v>
      </c>
      <c r="W2841">
        <v>1999</v>
      </c>
    </row>
    <row r="2842" spans="1:23" x14ac:dyDescent="0.25">
      <c r="A2842" s="14">
        <v>36309</v>
      </c>
      <c r="B2842" s="3">
        <v>149</v>
      </c>
      <c r="C2842" s="4">
        <v>26.86</v>
      </c>
      <c r="D2842" s="5">
        <v>4</v>
      </c>
      <c r="E2842" s="5">
        <v>10.8</v>
      </c>
      <c r="F2842" s="5">
        <v>-1.7</v>
      </c>
      <c r="G2842" s="4">
        <v>53.5</v>
      </c>
      <c r="H2842" s="4">
        <v>29.8</v>
      </c>
      <c r="I2842" s="4">
        <v>0.8</v>
      </c>
      <c r="J2842" s="4">
        <v>2.4</v>
      </c>
      <c r="K2842" s="4">
        <v>0</v>
      </c>
      <c r="L2842" s="4">
        <v>63</v>
      </c>
      <c r="M2842" s="7">
        <v>1</v>
      </c>
      <c r="N2842" s="5">
        <v>4</v>
      </c>
      <c r="O2842" s="5">
        <v>1</v>
      </c>
      <c r="P2842" s="5">
        <v>-999</v>
      </c>
      <c r="Q2842" s="5">
        <v>-999</v>
      </c>
      <c r="R2842">
        <v>0.38600000000000001</v>
      </c>
      <c r="S2842" s="34">
        <f>ROUND((0.6105*(EXP((17.273*E2842)/(E2842+237.3))))*(100-H2842)/100,3)</f>
        <v>0.90900000000000003</v>
      </c>
      <c r="T2842" s="6">
        <f>IF(V2842&lt;V2843,L2842,0)</f>
        <v>0</v>
      </c>
      <c r="U2842" s="6">
        <f>IF(T2842&gt;0,M2842,-999)</f>
        <v>-999</v>
      </c>
      <c r="V2842">
        <v>199905</v>
      </c>
      <c r="W2842">
        <v>1999</v>
      </c>
    </row>
    <row r="2843" spans="1:23" x14ac:dyDescent="0.25">
      <c r="A2843" s="14">
        <v>36310</v>
      </c>
      <c r="B2843" s="3">
        <v>150</v>
      </c>
      <c r="C2843" s="4">
        <v>22.76</v>
      </c>
      <c r="D2843" s="5">
        <v>6.1</v>
      </c>
      <c r="E2843" s="5">
        <v>12.2</v>
      </c>
      <c r="F2843" s="5">
        <v>-1.8</v>
      </c>
      <c r="G2843" s="4">
        <v>56.7</v>
      </c>
      <c r="H2843" s="4">
        <v>30.9</v>
      </c>
      <c r="I2843" s="4">
        <v>1</v>
      </c>
      <c r="J2843" s="4">
        <v>3.2</v>
      </c>
      <c r="K2843" s="4">
        <v>0</v>
      </c>
      <c r="L2843" s="4">
        <v>30</v>
      </c>
      <c r="M2843" s="7">
        <v>1.3</v>
      </c>
      <c r="N2843" s="5">
        <v>6.1</v>
      </c>
      <c r="O2843" s="5">
        <v>1.3</v>
      </c>
      <c r="P2843" s="5">
        <v>-999</v>
      </c>
      <c r="Q2843" s="5">
        <v>-999</v>
      </c>
      <c r="R2843">
        <v>0.438</v>
      </c>
      <c r="S2843" s="34">
        <f>ROUND((0.6105*(EXP((17.273*E2843)/(E2843+237.3))))*(100-H2843)/100,3)</f>
        <v>0.98199999999999998</v>
      </c>
      <c r="T2843" s="6">
        <f>IF(V2843&lt;V2844,L2843,0)</f>
        <v>0</v>
      </c>
      <c r="U2843" s="6">
        <f>IF(T2843&gt;0,M2843,-999)</f>
        <v>-999</v>
      </c>
      <c r="V2843">
        <v>199905</v>
      </c>
      <c r="W2843">
        <v>1999</v>
      </c>
    </row>
    <row r="2844" spans="1:23" x14ac:dyDescent="0.25">
      <c r="A2844" s="14">
        <v>36311</v>
      </c>
      <c r="B2844" s="3">
        <v>151</v>
      </c>
      <c r="C2844" s="4">
        <v>12.68</v>
      </c>
      <c r="D2844" s="5">
        <v>5.2</v>
      </c>
      <c r="E2844" s="5">
        <v>10.3</v>
      </c>
      <c r="F2844" s="5">
        <v>0.9</v>
      </c>
      <c r="G2844" s="4">
        <v>87.6</v>
      </c>
      <c r="H2844" s="4">
        <v>60.9</v>
      </c>
      <c r="I2844" s="4">
        <v>1.5</v>
      </c>
      <c r="J2844" s="4">
        <v>3.9</v>
      </c>
      <c r="K2844" s="4">
        <v>8.5</v>
      </c>
      <c r="L2844" s="4">
        <v>0</v>
      </c>
      <c r="M2844" s="7">
        <v>0</v>
      </c>
      <c r="N2844" s="5">
        <v>5.2</v>
      </c>
      <c r="O2844" s="5">
        <v>2.6</v>
      </c>
      <c r="P2844" s="5">
        <v>-999</v>
      </c>
      <c r="Q2844" s="5">
        <v>-999</v>
      </c>
      <c r="R2844">
        <v>0.76400000000000001</v>
      </c>
      <c r="S2844" s="34">
        <f>ROUND((0.6105*(EXP((17.273*E2844)/(E2844+237.3))))*(100-H2844)/100,3)</f>
        <v>0.49</v>
      </c>
      <c r="T2844" s="6">
        <f>IF(V2844&lt;V2845,L2844,0)</f>
        <v>0</v>
      </c>
      <c r="U2844" s="6">
        <f>IF(T2844&gt;0,M2844,-999)</f>
        <v>-999</v>
      </c>
      <c r="V2844">
        <v>199905</v>
      </c>
      <c r="W2844">
        <v>1999</v>
      </c>
    </row>
    <row r="2845" spans="1:23" x14ac:dyDescent="0.25">
      <c r="A2845" s="14">
        <v>36312</v>
      </c>
      <c r="B2845" s="3">
        <v>152</v>
      </c>
      <c r="C2845" s="4">
        <v>10.43</v>
      </c>
      <c r="D2845" s="5">
        <v>1.9</v>
      </c>
      <c r="E2845" s="5">
        <v>8.3000000000000007</v>
      </c>
      <c r="F2845" s="5">
        <v>-0.2</v>
      </c>
      <c r="G2845" s="4">
        <v>88.9</v>
      </c>
      <c r="H2845" s="4">
        <v>55.4</v>
      </c>
      <c r="I2845" s="4">
        <v>0.6</v>
      </c>
      <c r="J2845" s="4">
        <v>2.4</v>
      </c>
      <c r="K2845" s="4">
        <v>2.1</v>
      </c>
      <c r="L2845" s="4">
        <v>0</v>
      </c>
      <c r="M2845" s="7">
        <v>0</v>
      </c>
      <c r="N2845" s="5">
        <v>1.9</v>
      </c>
      <c r="O2845" s="5">
        <v>2.4</v>
      </c>
      <c r="P2845" s="5">
        <v>-999</v>
      </c>
      <c r="Q2845" s="5">
        <v>-999</v>
      </c>
      <c r="R2845">
        <v>0.60399999999999998</v>
      </c>
      <c r="S2845" s="34">
        <f>ROUND((0.6105*(EXP((17.273*E2845)/(E2845+237.3))))*(100-H2845)/100,3)</f>
        <v>0.48799999999999999</v>
      </c>
      <c r="T2845" s="6">
        <f>IF(V2845&lt;V2846,L2845,0)</f>
        <v>0</v>
      </c>
      <c r="U2845" s="6">
        <f>IF(T2845&gt;0,M2845,-999)</f>
        <v>-999</v>
      </c>
      <c r="V2845">
        <v>199906</v>
      </c>
      <c r="W2845">
        <v>1999</v>
      </c>
    </row>
    <row r="2846" spans="1:23" x14ac:dyDescent="0.25">
      <c r="A2846" s="14">
        <v>36313</v>
      </c>
      <c r="B2846" s="3">
        <v>153</v>
      </c>
      <c r="C2846" s="4">
        <v>18.96</v>
      </c>
      <c r="D2846" s="5">
        <v>4.9000000000000004</v>
      </c>
      <c r="E2846" s="5">
        <v>11.9</v>
      </c>
      <c r="F2846" s="5">
        <v>-1.4</v>
      </c>
      <c r="G2846" s="4">
        <v>81.400000000000006</v>
      </c>
      <c r="H2846" s="4">
        <v>51.1</v>
      </c>
      <c r="I2846" s="4">
        <v>0.6</v>
      </c>
      <c r="J2846" s="4">
        <v>2.7</v>
      </c>
      <c r="K2846" s="4">
        <v>4.8</v>
      </c>
      <c r="L2846" s="4">
        <v>0</v>
      </c>
      <c r="M2846" s="7">
        <v>0</v>
      </c>
      <c r="N2846" s="5">
        <v>4.9000000000000004</v>
      </c>
      <c r="O2846" s="5">
        <v>3.1</v>
      </c>
      <c r="P2846" s="5">
        <v>-999</v>
      </c>
      <c r="Q2846" s="5">
        <v>-999</v>
      </c>
      <c r="R2846">
        <v>0.71199999999999997</v>
      </c>
      <c r="S2846" s="34">
        <f>ROUND((0.6105*(EXP((17.273*E2846)/(E2846+237.3))))*(100-H2846)/100,3)</f>
        <v>0.68100000000000005</v>
      </c>
      <c r="T2846" s="6">
        <f>IF(V2846&lt;V2847,L2846,0)</f>
        <v>0</v>
      </c>
      <c r="U2846" s="6">
        <f>IF(T2846&gt;0,M2846,-999)</f>
        <v>-999</v>
      </c>
      <c r="V2846">
        <v>199906</v>
      </c>
      <c r="W2846">
        <v>1999</v>
      </c>
    </row>
    <row r="2847" spans="1:23" x14ac:dyDescent="0.25">
      <c r="A2847" s="14">
        <v>36314</v>
      </c>
      <c r="B2847" s="3">
        <v>154</v>
      </c>
      <c r="C2847" s="4">
        <v>28.97</v>
      </c>
      <c r="D2847" s="5">
        <v>10.1</v>
      </c>
      <c r="E2847" s="5">
        <v>18.2</v>
      </c>
      <c r="F2847" s="5">
        <v>2.6</v>
      </c>
      <c r="G2847" s="4">
        <v>58</v>
      </c>
      <c r="H2847" s="4">
        <v>33.200000000000003</v>
      </c>
      <c r="I2847" s="4">
        <v>0.9</v>
      </c>
      <c r="J2847" s="4">
        <v>2.9</v>
      </c>
      <c r="K2847" s="4">
        <v>0</v>
      </c>
      <c r="L2847" s="4">
        <v>0</v>
      </c>
      <c r="M2847" s="7">
        <v>0</v>
      </c>
      <c r="N2847" s="5">
        <v>10.1</v>
      </c>
      <c r="O2847" s="5">
        <v>6.8</v>
      </c>
      <c r="P2847" s="5">
        <v>-999</v>
      </c>
      <c r="Q2847" s="5">
        <v>-999</v>
      </c>
      <c r="R2847">
        <v>0.69299999999999995</v>
      </c>
      <c r="S2847" s="34">
        <f>ROUND((0.6105*(EXP((17.273*E2847)/(E2847+237.3))))*(100-H2847)/100,3)</f>
        <v>1.3959999999999999</v>
      </c>
      <c r="T2847" s="6">
        <f>IF(V2847&lt;V2848,L2847,0)</f>
        <v>0</v>
      </c>
      <c r="U2847" s="6">
        <f>IF(T2847&gt;0,M2847,-999)</f>
        <v>-999</v>
      </c>
      <c r="V2847">
        <v>199906</v>
      </c>
      <c r="W2847">
        <v>1999</v>
      </c>
    </row>
    <row r="2848" spans="1:23" x14ac:dyDescent="0.25">
      <c r="A2848" s="14">
        <v>36315</v>
      </c>
      <c r="B2848" s="3">
        <v>155</v>
      </c>
      <c r="C2848" s="4">
        <v>21.09</v>
      </c>
      <c r="D2848" s="5">
        <v>7.8</v>
      </c>
      <c r="E2848" s="5">
        <v>14.7</v>
      </c>
      <c r="F2848" s="5">
        <v>1.4</v>
      </c>
      <c r="G2848" s="4">
        <v>78.400000000000006</v>
      </c>
      <c r="H2848" s="4">
        <v>51.2</v>
      </c>
      <c r="I2848" s="4">
        <v>1.1000000000000001</v>
      </c>
      <c r="J2848" s="4">
        <v>3.7</v>
      </c>
      <c r="K2848" s="4">
        <v>0</v>
      </c>
      <c r="L2848" s="4">
        <v>0</v>
      </c>
      <c r="M2848" s="7">
        <v>0</v>
      </c>
      <c r="N2848" s="5">
        <v>7.8</v>
      </c>
      <c r="O2848" s="5">
        <v>8.1999999999999993</v>
      </c>
      <c r="P2848" s="5">
        <v>-999</v>
      </c>
      <c r="Q2848" s="5">
        <v>-999</v>
      </c>
      <c r="R2848">
        <v>0.85599999999999998</v>
      </c>
      <c r="S2848" s="34">
        <f>ROUND((0.6105*(EXP((17.273*E2848)/(E2848+237.3))))*(100-H2848)/100,3)</f>
        <v>0.81599999999999995</v>
      </c>
      <c r="T2848" s="6">
        <f>IF(V2848&lt;V2849,L2848,0)</f>
        <v>0</v>
      </c>
      <c r="U2848" s="6">
        <f>IF(T2848&gt;0,M2848,-999)</f>
        <v>-999</v>
      </c>
      <c r="V2848">
        <v>199906</v>
      </c>
      <c r="W2848">
        <v>1999</v>
      </c>
    </row>
    <row r="2849" spans="1:23" x14ac:dyDescent="0.25">
      <c r="A2849" s="14">
        <v>36316</v>
      </c>
      <c r="B2849" s="3">
        <v>156</v>
      </c>
      <c r="C2849" s="4">
        <v>21.59</v>
      </c>
      <c r="D2849" s="5">
        <v>4.9000000000000004</v>
      </c>
      <c r="E2849" s="5">
        <v>12.3</v>
      </c>
      <c r="F2849" s="5">
        <v>-2.9</v>
      </c>
      <c r="G2849" s="4">
        <v>78</v>
      </c>
      <c r="H2849" s="4">
        <v>36.799999999999997</v>
      </c>
      <c r="I2849" s="4">
        <v>1.4</v>
      </c>
      <c r="J2849" s="4">
        <v>3.9</v>
      </c>
      <c r="K2849" s="4">
        <v>3.2</v>
      </c>
      <c r="L2849" s="4">
        <v>0</v>
      </c>
      <c r="M2849" s="7">
        <v>0</v>
      </c>
      <c r="N2849" s="5">
        <v>4.9000000000000004</v>
      </c>
      <c r="O2849" s="5">
        <v>8.8000000000000007</v>
      </c>
      <c r="P2849" s="5">
        <v>-999</v>
      </c>
      <c r="Q2849" s="5">
        <v>-999</v>
      </c>
      <c r="R2849">
        <v>0.52700000000000002</v>
      </c>
      <c r="S2849" s="34">
        <f>ROUND((0.6105*(EXP((17.273*E2849)/(E2849+237.3))))*(100-H2849)/100,3)</f>
        <v>0.90400000000000003</v>
      </c>
      <c r="T2849" s="6">
        <f>IF(V2849&lt;V2850,L2849,0)</f>
        <v>0</v>
      </c>
      <c r="U2849" s="6">
        <f>IF(T2849&gt;0,M2849,-999)</f>
        <v>-999</v>
      </c>
      <c r="V2849">
        <v>199906</v>
      </c>
      <c r="W2849">
        <v>1999</v>
      </c>
    </row>
    <row r="2850" spans="1:23" x14ac:dyDescent="0.25">
      <c r="A2850" s="14">
        <v>36317</v>
      </c>
      <c r="B2850" s="3">
        <v>157</v>
      </c>
      <c r="C2850" s="4">
        <v>17.82</v>
      </c>
      <c r="D2850" s="5">
        <v>0.3</v>
      </c>
      <c r="E2850" s="5">
        <v>7.2</v>
      </c>
      <c r="F2850" s="5">
        <v>-3.9</v>
      </c>
      <c r="G2850" s="4">
        <v>74.2</v>
      </c>
      <c r="H2850" s="4">
        <v>41.2</v>
      </c>
      <c r="I2850" s="4">
        <v>1</v>
      </c>
      <c r="J2850" s="4">
        <v>2.5</v>
      </c>
      <c r="K2850" s="4">
        <v>0</v>
      </c>
      <c r="L2850" s="4">
        <v>0</v>
      </c>
      <c r="M2850" s="7">
        <v>0</v>
      </c>
      <c r="N2850" s="5">
        <v>0.3</v>
      </c>
      <c r="O2850" s="5">
        <v>5.3</v>
      </c>
      <c r="P2850" s="5">
        <v>-999</v>
      </c>
      <c r="Q2850" s="5">
        <v>-999</v>
      </c>
      <c r="R2850">
        <v>0.41899999999999998</v>
      </c>
      <c r="S2850" s="34">
        <f>ROUND((0.6105*(EXP((17.273*E2850)/(E2850+237.3))))*(100-H2850)/100,3)</f>
        <v>0.59699999999999998</v>
      </c>
      <c r="T2850" s="6">
        <f>IF(V2850&lt;V2851,L2850,0)</f>
        <v>0</v>
      </c>
      <c r="U2850" s="6">
        <f>IF(T2850&gt;0,M2850,-999)</f>
        <v>-999</v>
      </c>
      <c r="V2850">
        <v>199906</v>
      </c>
      <c r="W2850">
        <v>1999</v>
      </c>
    </row>
    <row r="2851" spans="1:23" x14ac:dyDescent="0.25">
      <c r="A2851" s="14">
        <v>36318</v>
      </c>
      <c r="B2851" s="3">
        <v>158</v>
      </c>
      <c r="C2851" s="4">
        <v>19.690000000000001</v>
      </c>
      <c r="D2851" s="5">
        <v>1</v>
      </c>
      <c r="E2851" s="5">
        <v>9.8000000000000007</v>
      </c>
      <c r="F2851" s="5">
        <v>-3</v>
      </c>
      <c r="G2851" s="4">
        <v>76.099999999999994</v>
      </c>
      <c r="H2851" s="4">
        <v>30.3</v>
      </c>
      <c r="I2851" s="4">
        <v>0.7</v>
      </c>
      <c r="J2851" s="4">
        <v>2.7</v>
      </c>
      <c r="K2851" s="4">
        <v>0</v>
      </c>
      <c r="L2851" s="4">
        <v>0</v>
      </c>
      <c r="M2851" s="7">
        <v>0</v>
      </c>
      <c r="N2851" s="5">
        <v>1</v>
      </c>
      <c r="O2851" s="5">
        <v>5.2</v>
      </c>
      <c r="P2851" s="5">
        <v>-999</v>
      </c>
      <c r="Q2851" s="5">
        <v>-999</v>
      </c>
      <c r="R2851">
        <v>0.36599999999999999</v>
      </c>
      <c r="S2851" s="34">
        <f>ROUND((0.6105*(EXP((17.273*E2851)/(E2851+237.3))))*(100-H2851)/100,3)</f>
        <v>0.84399999999999997</v>
      </c>
      <c r="T2851" s="6">
        <f>IF(V2851&lt;V2852,L2851,0)</f>
        <v>0</v>
      </c>
      <c r="U2851" s="6">
        <f>IF(T2851&gt;0,M2851,-999)</f>
        <v>-999</v>
      </c>
      <c r="V2851">
        <v>199906</v>
      </c>
      <c r="W2851">
        <v>1999</v>
      </c>
    </row>
    <row r="2852" spans="1:23" x14ac:dyDescent="0.25">
      <c r="A2852" s="14">
        <v>36319</v>
      </c>
      <c r="B2852" s="3">
        <v>159</v>
      </c>
      <c r="C2852" s="4">
        <v>9.33</v>
      </c>
      <c r="D2852" s="5">
        <v>0.3</v>
      </c>
      <c r="E2852" s="5">
        <v>5.9</v>
      </c>
      <c r="F2852" s="5">
        <v>-2.5</v>
      </c>
      <c r="G2852" s="4">
        <v>90.4</v>
      </c>
      <c r="H2852" s="4">
        <v>59.4</v>
      </c>
      <c r="I2852" s="4">
        <v>0.6</v>
      </c>
      <c r="J2852" s="4">
        <v>2</v>
      </c>
      <c r="K2852" s="4">
        <v>0.3</v>
      </c>
      <c r="L2852" s="4">
        <v>0</v>
      </c>
      <c r="M2852" s="7">
        <v>0</v>
      </c>
      <c r="N2852" s="5">
        <v>0.3</v>
      </c>
      <c r="O2852" s="5">
        <v>3.9</v>
      </c>
      <c r="P2852" s="5">
        <v>-999</v>
      </c>
      <c r="Q2852" s="5">
        <v>-999</v>
      </c>
      <c r="R2852">
        <v>0.55300000000000005</v>
      </c>
      <c r="S2852" s="34">
        <f>ROUND((0.6105*(EXP((17.273*E2852)/(E2852+237.3))))*(100-H2852)/100,3)</f>
        <v>0.377</v>
      </c>
      <c r="T2852" s="6">
        <f>IF(V2852&lt;V2853,L2852,0)</f>
        <v>0</v>
      </c>
      <c r="U2852" s="6">
        <f>IF(T2852&gt;0,M2852,-999)</f>
        <v>-999</v>
      </c>
      <c r="V2852">
        <v>199906</v>
      </c>
      <c r="W2852">
        <v>1999</v>
      </c>
    </row>
    <row r="2853" spans="1:23" x14ac:dyDescent="0.25">
      <c r="A2853" s="14">
        <v>36320</v>
      </c>
      <c r="B2853" s="3">
        <v>160</v>
      </c>
      <c r="C2853" s="4">
        <v>20.02</v>
      </c>
      <c r="D2853" s="5">
        <v>2.9</v>
      </c>
      <c r="E2853" s="5">
        <v>9.9</v>
      </c>
      <c r="F2853" s="5">
        <v>-3.7</v>
      </c>
      <c r="G2853" s="4">
        <v>74.599999999999994</v>
      </c>
      <c r="H2853" s="4">
        <v>44</v>
      </c>
      <c r="I2853" s="4">
        <v>0.9</v>
      </c>
      <c r="J2853" s="4">
        <v>2.7</v>
      </c>
      <c r="K2853" s="4">
        <v>0</v>
      </c>
      <c r="L2853" s="4">
        <v>0</v>
      </c>
      <c r="M2853" s="7">
        <v>0</v>
      </c>
      <c r="N2853" s="5">
        <v>2.9</v>
      </c>
      <c r="O2853" s="5">
        <v>5.8</v>
      </c>
      <c r="P2853" s="5">
        <v>-999</v>
      </c>
      <c r="Q2853" s="5">
        <v>-999</v>
      </c>
      <c r="R2853">
        <v>0.53500000000000003</v>
      </c>
      <c r="S2853" s="34">
        <f>ROUND((0.6105*(EXP((17.273*E2853)/(E2853+237.3))))*(100-H2853)/100,3)</f>
        <v>0.68300000000000005</v>
      </c>
      <c r="T2853" s="6">
        <f>IF(V2853&lt;V2854,L2853,0)</f>
        <v>0</v>
      </c>
      <c r="U2853" s="6">
        <f>IF(T2853&gt;0,M2853,-999)</f>
        <v>-999</v>
      </c>
      <c r="V2853">
        <v>199906</v>
      </c>
      <c r="W2853">
        <v>1999</v>
      </c>
    </row>
    <row r="2854" spans="1:23" x14ac:dyDescent="0.25">
      <c r="A2854" s="14">
        <v>36321</v>
      </c>
      <c r="B2854" s="3">
        <v>161</v>
      </c>
      <c r="C2854" s="4">
        <v>11.52</v>
      </c>
      <c r="D2854" s="5">
        <v>1.6</v>
      </c>
      <c r="E2854" s="5">
        <v>7.5</v>
      </c>
      <c r="F2854" s="5">
        <v>-1.2</v>
      </c>
      <c r="G2854" s="4">
        <v>94.5</v>
      </c>
      <c r="H2854" s="4">
        <v>74.3</v>
      </c>
      <c r="I2854" s="4">
        <v>0.6</v>
      </c>
      <c r="J2854" s="4">
        <v>2.4</v>
      </c>
      <c r="K2854" s="4">
        <v>6.6</v>
      </c>
      <c r="L2854" s="4">
        <v>0</v>
      </c>
      <c r="M2854" s="7">
        <v>0</v>
      </c>
      <c r="N2854" s="5">
        <v>1.6</v>
      </c>
      <c r="O2854" s="5">
        <v>3.6</v>
      </c>
      <c r="P2854" s="5">
        <v>-999</v>
      </c>
      <c r="Q2854" s="5">
        <v>-999</v>
      </c>
      <c r="R2854">
        <v>0.77200000000000002</v>
      </c>
      <c r="S2854" s="34">
        <f>ROUND((0.6105*(EXP((17.273*E2854)/(E2854+237.3))))*(100-H2854)/100,3)</f>
        <v>0.26600000000000001</v>
      </c>
      <c r="T2854" s="6">
        <f>IF(V2854&lt;V2855,L2854,0)</f>
        <v>0</v>
      </c>
      <c r="U2854" s="6">
        <f>IF(T2854&gt;0,M2854,-999)</f>
        <v>-999</v>
      </c>
      <c r="V2854">
        <v>199906</v>
      </c>
      <c r="W2854">
        <v>1999</v>
      </c>
    </row>
    <row r="2855" spans="1:23" x14ac:dyDescent="0.25">
      <c r="A2855" s="14">
        <v>36322</v>
      </c>
      <c r="B2855" s="3">
        <v>162</v>
      </c>
      <c r="C2855" s="4">
        <v>20.63</v>
      </c>
      <c r="D2855" s="5">
        <v>6.3</v>
      </c>
      <c r="E2855" s="5">
        <v>15.9</v>
      </c>
      <c r="F2855" s="5">
        <v>-1.2</v>
      </c>
      <c r="G2855" s="4">
        <v>75.8</v>
      </c>
      <c r="H2855" s="4">
        <v>40.700000000000003</v>
      </c>
      <c r="I2855" s="4">
        <v>0.7</v>
      </c>
      <c r="J2855" s="4">
        <v>2.2000000000000002</v>
      </c>
      <c r="K2855" s="4">
        <v>0</v>
      </c>
      <c r="L2855" s="4">
        <v>0</v>
      </c>
      <c r="M2855" s="7">
        <v>0</v>
      </c>
      <c r="N2855" s="5">
        <v>6.3</v>
      </c>
      <c r="O2855" s="5">
        <v>6.7</v>
      </c>
      <c r="P2855" s="5">
        <v>-999</v>
      </c>
      <c r="Q2855" s="5">
        <v>-999</v>
      </c>
      <c r="R2855">
        <v>0.73299999999999998</v>
      </c>
      <c r="S2855" s="34">
        <f>ROUND((0.6105*(EXP((17.273*E2855)/(E2855+237.3))))*(100-H2855)/100,3)</f>
        <v>1.071</v>
      </c>
      <c r="T2855" s="6">
        <f>IF(V2855&lt;V2856,L2855,0)</f>
        <v>0</v>
      </c>
      <c r="U2855" s="6">
        <f>IF(T2855&gt;0,M2855,-999)</f>
        <v>-999</v>
      </c>
      <c r="V2855">
        <v>199906</v>
      </c>
      <c r="W2855">
        <v>1999</v>
      </c>
    </row>
    <row r="2856" spans="1:23" x14ac:dyDescent="0.25">
      <c r="A2856" s="14">
        <v>36323</v>
      </c>
      <c r="B2856" s="3">
        <v>163</v>
      </c>
      <c r="C2856" s="4">
        <v>29.59</v>
      </c>
      <c r="D2856" s="5">
        <v>12.5</v>
      </c>
      <c r="E2856" s="5">
        <v>20.2</v>
      </c>
      <c r="F2856" s="5">
        <v>2.2000000000000002</v>
      </c>
      <c r="G2856" s="4">
        <v>47.4</v>
      </c>
      <c r="H2856" s="4">
        <v>25</v>
      </c>
      <c r="I2856" s="4">
        <v>1.1000000000000001</v>
      </c>
      <c r="J2856" s="4">
        <v>2.6</v>
      </c>
      <c r="K2856" s="4">
        <v>0</v>
      </c>
      <c r="L2856" s="4">
        <v>0</v>
      </c>
      <c r="M2856" s="7">
        <v>0</v>
      </c>
      <c r="N2856" s="5">
        <v>12.5</v>
      </c>
      <c r="O2856" s="5">
        <v>10.1</v>
      </c>
      <c r="P2856" s="5">
        <v>-999</v>
      </c>
      <c r="Q2856" s="5">
        <v>-999</v>
      </c>
      <c r="R2856">
        <v>0.59299999999999997</v>
      </c>
      <c r="S2856" s="34">
        <f>ROUND((0.6105*(EXP((17.273*E2856)/(E2856+237.3))))*(100-H2856)/100,3)</f>
        <v>1.7749999999999999</v>
      </c>
      <c r="T2856" s="6">
        <f>IF(V2856&lt;V2857,L2856,0)</f>
        <v>0</v>
      </c>
      <c r="U2856" s="6">
        <f>IF(T2856&gt;0,M2856,-999)</f>
        <v>-999</v>
      </c>
      <c r="V2856">
        <v>199906</v>
      </c>
      <c r="W2856">
        <v>1999</v>
      </c>
    </row>
    <row r="2857" spans="1:23" x14ac:dyDescent="0.25">
      <c r="A2857" s="14">
        <v>36324</v>
      </c>
      <c r="B2857" s="3">
        <v>164</v>
      </c>
      <c r="C2857" s="4">
        <v>10.06</v>
      </c>
      <c r="D2857" s="5">
        <v>11.4</v>
      </c>
      <c r="E2857" s="5">
        <v>17</v>
      </c>
      <c r="F2857" s="5">
        <v>5.5</v>
      </c>
      <c r="G2857" s="4">
        <v>70.599999999999994</v>
      </c>
      <c r="H2857" s="4">
        <v>45.1</v>
      </c>
      <c r="I2857" s="4">
        <v>0.6</v>
      </c>
      <c r="J2857" s="4">
        <v>1.7</v>
      </c>
      <c r="K2857" s="4">
        <v>0.3</v>
      </c>
      <c r="L2857" s="4">
        <v>0</v>
      </c>
      <c r="M2857" s="7">
        <v>0</v>
      </c>
      <c r="N2857" s="5">
        <v>11.4</v>
      </c>
      <c r="O2857" s="5">
        <v>10.5</v>
      </c>
      <c r="P2857" s="5">
        <v>-999</v>
      </c>
      <c r="Q2857" s="5">
        <v>-999</v>
      </c>
      <c r="R2857">
        <v>0.873</v>
      </c>
      <c r="S2857" s="34">
        <f>ROUND((0.6105*(EXP((17.273*E2857)/(E2857+237.3))))*(100-H2857)/100,3)</f>
        <v>1.0640000000000001</v>
      </c>
      <c r="T2857" s="6">
        <f>IF(V2857&lt;V2858,L2857,0)</f>
        <v>0</v>
      </c>
      <c r="U2857" s="6">
        <f>IF(T2857&gt;0,M2857,-999)</f>
        <v>-999</v>
      </c>
      <c r="V2857">
        <v>199906</v>
      </c>
      <c r="W2857">
        <v>1999</v>
      </c>
    </row>
    <row r="2858" spans="1:23" x14ac:dyDescent="0.25">
      <c r="A2858" s="14">
        <v>36325</v>
      </c>
      <c r="B2858" s="3">
        <v>165</v>
      </c>
      <c r="C2858" s="4">
        <v>23.72</v>
      </c>
      <c r="D2858" s="5">
        <v>14.4</v>
      </c>
      <c r="E2858" s="5">
        <v>24.2</v>
      </c>
      <c r="F2858" s="5">
        <v>4.8</v>
      </c>
      <c r="G2858" s="4">
        <v>59.2</v>
      </c>
      <c r="H2858" s="4">
        <v>27.4</v>
      </c>
      <c r="I2858" s="4">
        <v>0.8</v>
      </c>
      <c r="J2858" s="4">
        <v>2.2999999999999998</v>
      </c>
      <c r="K2858" s="4">
        <v>0</v>
      </c>
      <c r="L2858" s="4">
        <v>0</v>
      </c>
      <c r="M2858" s="7">
        <v>0</v>
      </c>
      <c r="N2858" s="5">
        <v>14.4</v>
      </c>
      <c r="O2858" s="5">
        <v>11.6</v>
      </c>
      <c r="P2858" s="5">
        <v>-999</v>
      </c>
      <c r="Q2858" s="5">
        <v>-999</v>
      </c>
      <c r="R2858">
        <v>0.82599999999999996</v>
      </c>
      <c r="S2858" s="34">
        <f>ROUND((0.6105*(EXP((17.273*E2858)/(E2858+237.3))))*(100-H2858)/100,3)</f>
        <v>2.1920000000000002</v>
      </c>
      <c r="T2858" s="6">
        <f>IF(V2858&lt;V2859,L2858,0)</f>
        <v>0</v>
      </c>
      <c r="U2858" s="6">
        <f>IF(T2858&gt;0,M2858,-999)</f>
        <v>-999</v>
      </c>
      <c r="V2858">
        <v>199906</v>
      </c>
      <c r="W2858">
        <v>1999</v>
      </c>
    </row>
    <row r="2859" spans="1:23" x14ac:dyDescent="0.25">
      <c r="A2859" s="14">
        <v>36326</v>
      </c>
      <c r="B2859" s="3">
        <v>166</v>
      </c>
      <c r="C2859" s="4">
        <v>27.2</v>
      </c>
      <c r="D2859" s="5">
        <v>18</v>
      </c>
      <c r="E2859" s="5">
        <v>25.5</v>
      </c>
      <c r="F2859" s="5">
        <v>9.4</v>
      </c>
      <c r="G2859" s="4">
        <v>48.2</v>
      </c>
      <c r="H2859" s="4">
        <v>31.5</v>
      </c>
      <c r="I2859" s="4">
        <v>1.6</v>
      </c>
      <c r="J2859" s="4">
        <v>3.3</v>
      </c>
      <c r="K2859" s="4">
        <v>0.3</v>
      </c>
      <c r="L2859" s="4">
        <v>0</v>
      </c>
      <c r="M2859" s="7">
        <v>0</v>
      </c>
      <c r="N2859" s="5">
        <v>18</v>
      </c>
      <c r="O2859" s="5">
        <v>14.1</v>
      </c>
      <c r="P2859" s="5">
        <v>-999</v>
      </c>
      <c r="Q2859" s="5">
        <v>-999</v>
      </c>
      <c r="R2859">
        <v>1.026</v>
      </c>
      <c r="S2859" s="34">
        <f>ROUND((0.6105*(EXP((17.273*E2859)/(E2859+237.3))))*(100-H2859)/100,3)</f>
        <v>2.2349999999999999</v>
      </c>
      <c r="T2859" s="6">
        <f>IF(V2859&lt;V2860,L2859,0)</f>
        <v>0</v>
      </c>
      <c r="U2859" s="6">
        <f>IF(T2859&gt;0,M2859,-999)</f>
        <v>-999</v>
      </c>
      <c r="V2859">
        <v>199906</v>
      </c>
      <c r="W2859">
        <v>1999</v>
      </c>
    </row>
    <row r="2860" spans="1:23" x14ac:dyDescent="0.25">
      <c r="A2860" s="14">
        <v>36327</v>
      </c>
      <c r="B2860" s="3">
        <v>167</v>
      </c>
      <c r="C2860" s="4">
        <v>26.86</v>
      </c>
      <c r="D2860" s="5">
        <v>14.6</v>
      </c>
      <c r="E2860" s="5">
        <v>22.3</v>
      </c>
      <c r="F2860" s="5">
        <v>8.1</v>
      </c>
      <c r="G2860" s="4">
        <v>72.2</v>
      </c>
      <c r="H2860" s="4">
        <v>46.5</v>
      </c>
      <c r="I2860" s="4">
        <v>1</v>
      </c>
      <c r="J2860" s="4">
        <v>2.8</v>
      </c>
      <c r="K2860" s="4">
        <v>0.5</v>
      </c>
      <c r="L2860" s="4">
        <v>0</v>
      </c>
      <c r="M2860" s="7">
        <v>0</v>
      </c>
      <c r="N2860" s="5">
        <v>14.6</v>
      </c>
      <c r="O2860" s="5">
        <v>15.6</v>
      </c>
      <c r="P2860" s="5">
        <v>-999</v>
      </c>
      <c r="Q2860" s="5">
        <v>-999</v>
      </c>
      <c r="R2860">
        <v>1.2549999999999999</v>
      </c>
      <c r="S2860" s="34">
        <f>ROUND((0.6105*(EXP((17.273*E2860)/(E2860+237.3))))*(100-H2860)/100,3)</f>
        <v>1.44</v>
      </c>
      <c r="T2860" s="6">
        <f>IF(V2860&lt;V2861,L2860,0)</f>
        <v>0</v>
      </c>
      <c r="U2860" s="6">
        <f>IF(T2860&gt;0,M2860,-999)</f>
        <v>-999</v>
      </c>
      <c r="V2860">
        <v>199906</v>
      </c>
      <c r="W2860">
        <v>1999</v>
      </c>
    </row>
    <row r="2861" spans="1:23" x14ac:dyDescent="0.25">
      <c r="A2861" s="14">
        <v>36328</v>
      </c>
      <c r="B2861" s="3">
        <v>168</v>
      </c>
      <c r="C2861" s="4">
        <v>26.36</v>
      </c>
      <c r="D2861" s="5">
        <v>13.5</v>
      </c>
      <c r="E2861" s="5">
        <v>21.5</v>
      </c>
      <c r="F2861" s="5">
        <v>6.4</v>
      </c>
      <c r="G2861" s="4">
        <v>65.7</v>
      </c>
      <c r="H2861" s="4">
        <v>30.1</v>
      </c>
      <c r="I2861" s="4">
        <v>0.9</v>
      </c>
      <c r="J2861" s="4">
        <v>3</v>
      </c>
      <c r="K2861" s="4">
        <v>0</v>
      </c>
      <c r="L2861" s="4">
        <v>0</v>
      </c>
      <c r="M2861" s="7">
        <v>0</v>
      </c>
      <c r="N2861" s="5">
        <v>13.5</v>
      </c>
      <c r="O2861" s="5">
        <v>14.6</v>
      </c>
      <c r="P2861" s="5">
        <v>-999</v>
      </c>
      <c r="Q2861" s="5">
        <v>-999</v>
      </c>
      <c r="R2861">
        <v>0.76900000000000002</v>
      </c>
      <c r="S2861" s="34">
        <f>ROUND((0.6105*(EXP((17.273*E2861)/(E2861+237.3))))*(100-H2861)/100,3)</f>
        <v>1.792</v>
      </c>
      <c r="T2861" s="6">
        <f>IF(V2861&lt;V2862,L2861,0)</f>
        <v>0</v>
      </c>
      <c r="U2861" s="6">
        <f>IF(T2861&gt;0,M2861,-999)</f>
        <v>-999</v>
      </c>
      <c r="V2861">
        <v>199906</v>
      </c>
      <c r="W2861">
        <v>1999</v>
      </c>
    </row>
    <row r="2862" spans="1:23" x14ac:dyDescent="0.25">
      <c r="A2862" s="14">
        <v>36329</v>
      </c>
      <c r="B2862" s="3">
        <v>169</v>
      </c>
      <c r="C2862" s="4">
        <v>21.56</v>
      </c>
      <c r="D2862" s="5">
        <v>10.5</v>
      </c>
      <c r="E2862" s="5">
        <v>19.399999999999999</v>
      </c>
      <c r="F2862" s="5">
        <v>1.4</v>
      </c>
      <c r="G2862" s="4">
        <v>71.099999999999994</v>
      </c>
      <c r="H2862" s="4">
        <v>39.200000000000003</v>
      </c>
      <c r="I2862" s="4">
        <v>1</v>
      </c>
      <c r="J2862" s="4">
        <v>3.1</v>
      </c>
      <c r="K2862" s="4">
        <v>0</v>
      </c>
      <c r="L2862" s="4">
        <v>0</v>
      </c>
      <c r="M2862" s="7">
        <v>0</v>
      </c>
      <c r="N2862" s="5">
        <v>10.5</v>
      </c>
      <c r="O2862" s="5">
        <v>12.6</v>
      </c>
      <c r="P2862" s="5">
        <v>-999</v>
      </c>
      <c r="Q2862" s="5">
        <v>-999</v>
      </c>
      <c r="R2862">
        <v>0.88200000000000001</v>
      </c>
      <c r="S2862" s="34">
        <f>ROUND((0.6105*(EXP((17.273*E2862)/(E2862+237.3))))*(100-H2862)/100,3)</f>
        <v>1.369</v>
      </c>
      <c r="T2862" s="6">
        <f>IF(V2862&lt;V2863,L2862,0)</f>
        <v>0</v>
      </c>
      <c r="U2862" s="6">
        <f>IF(T2862&gt;0,M2862,-999)</f>
        <v>-999</v>
      </c>
      <c r="V2862">
        <v>199906</v>
      </c>
      <c r="W2862">
        <v>1999</v>
      </c>
    </row>
    <row r="2863" spans="1:23" x14ac:dyDescent="0.25">
      <c r="A2863" s="14">
        <v>36330</v>
      </c>
      <c r="B2863" s="3">
        <v>170</v>
      </c>
      <c r="C2863" s="4">
        <v>26.81</v>
      </c>
      <c r="D2863" s="5">
        <v>7.7</v>
      </c>
      <c r="E2863" s="5">
        <v>15.4</v>
      </c>
      <c r="F2863" s="5">
        <v>0.4</v>
      </c>
      <c r="G2863" s="4">
        <v>67.2</v>
      </c>
      <c r="H2863" s="4">
        <v>30.2</v>
      </c>
      <c r="I2863" s="4">
        <v>0.9</v>
      </c>
      <c r="J2863" s="4">
        <v>2.9</v>
      </c>
      <c r="K2863" s="4">
        <v>0</v>
      </c>
      <c r="L2863" s="4">
        <v>0</v>
      </c>
      <c r="M2863" s="7">
        <v>0</v>
      </c>
      <c r="N2863" s="5">
        <v>7.7</v>
      </c>
      <c r="O2863" s="5">
        <v>11.6</v>
      </c>
      <c r="P2863" s="5">
        <v>-999</v>
      </c>
      <c r="Q2863" s="5">
        <v>-999</v>
      </c>
      <c r="R2863">
        <v>0.53</v>
      </c>
      <c r="S2863" s="34">
        <f>ROUND((0.6105*(EXP((17.273*E2863)/(E2863+237.3))))*(100-H2863)/100,3)</f>
        <v>1.2210000000000001</v>
      </c>
      <c r="T2863" s="6">
        <f>IF(V2863&lt;V2864,L2863,0)</f>
        <v>0</v>
      </c>
      <c r="U2863" s="6">
        <f>IF(T2863&gt;0,M2863,-999)</f>
        <v>-999</v>
      </c>
      <c r="V2863">
        <v>199906</v>
      </c>
      <c r="W2863">
        <v>1999</v>
      </c>
    </row>
    <row r="2864" spans="1:23" x14ac:dyDescent="0.25">
      <c r="A2864" s="14">
        <v>36331</v>
      </c>
      <c r="B2864" s="3">
        <v>171</v>
      </c>
      <c r="C2864" s="4">
        <v>10.1</v>
      </c>
      <c r="D2864" s="5">
        <v>7.2</v>
      </c>
      <c r="E2864" s="5">
        <v>9.9</v>
      </c>
      <c r="F2864" s="5">
        <v>3.7</v>
      </c>
      <c r="G2864" s="4">
        <v>87</v>
      </c>
      <c r="H2864" s="4">
        <v>59.1</v>
      </c>
      <c r="I2864" s="4">
        <v>0.8</v>
      </c>
      <c r="J2864" s="4">
        <v>2.5</v>
      </c>
      <c r="K2864" s="4">
        <v>5.9</v>
      </c>
      <c r="L2864" s="4">
        <v>0</v>
      </c>
      <c r="M2864" s="7">
        <v>0</v>
      </c>
      <c r="N2864" s="5">
        <v>7.2</v>
      </c>
      <c r="O2864" s="5">
        <v>10.8</v>
      </c>
      <c r="P2864" s="5">
        <v>-999</v>
      </c>
      <c r="Q2864" s="5">
        <v>-999</v>
      </c>
      <c r="R2864">
        <v>0.71899999999999997</v>
      </c>
      <c r="S2864" s="34">
        <f>ROUND((0.6105*(EXP((17.273*E2864)/(E2864+237.3))))*(100-H2864)/100,3)</f>
        <v>0.499</v>
      </c>
      <c r="T2864" s="6">
        <f>IF(V2864&lt;V2865,L2864,0)</f>
        <v>0</v>
      </c>
      <c r="U2864" s="6">
        <f>IF(T2864&gt;0,M2864,-999)</f>
        <v>-999</v>
      </c>
      <c r="V2864">
        <v>199906</v>
      </c>
      <c r="W2864">
        <v>1999</v>
      </c>
    </row>
    <row r="2865" spans="1:23" x14ac:dyDescent="0.25">
      <c r="A2865" s="14">
        <v>36332</v>
      </c>
      <c r="B2865" s="3">
        <v>172</v>
      </c>
      <c r="C2865" s="4">
        <v>10.75</v>
      </c>
      <c r="D2865" s="5">
        <v>6.2</v>
      </c>
      <c r="E2865" s="5">
        <v>10.4</v>
      </c>
      <c r="F2865" s="5">
        <v>3.7</v>
      </c>
      <c r="G2865" s="4">
        <v>93.4</v>
      </c>
      <c r="H2865" s="4">
        <v>75.8</v>
      </c>
      <c r="I2865" s="4">
        <v>1.4</v>
      </c>
      <c r="J2865" s="4">
        <v>3.8</v>
      </c>
      <c r="K2865" s="4">
        <v>2.4</v>
      </c>
      <c r="L2865" s="4">
        <v>0</v>
      </c>
      <c r="M2865" s="7">
        <v>0</v>
      </c>
      <c r="N2865" s="5">
        <v>6.2</v>
      </c>
      <c r="O2865" s="5">
        <v>10.7</v>
      </c>
      <c r="P2865" s="5">
        <v>-999</v>
      </c>
      <c r="Q2865" s="5">
        <v>-999</v>
      </c>
      <c r="R2865">
        <v>0.95699999999999996</v>
      </c>
      <c r="S2865" s="34">
        <f>ROUND((0.6105*(EXP((17.273*E2865)/(E2865+237.3))))*(100-H2865)/100,3)</f>
        <v>0.30499999999999999</v>
      </c>
      <c r="T2865" s="6">
        <f>IF(V2865&lt;V2866,L2865,0)</f>
        <v>0</v>
      </c>
      <c r="U2865" s="6">
        <f>IF(T2865&gt;0,M2865,-999)</f>
        <v>-999</v>
      </c>
      <c r="V2865">
        <v>199906</v>
      </c>
      <c r="W2865">
        <v>1999</v>
      </c>
    </row>
    <row r="2866" spans="1:23" x14ac:dyDescent="0.25">
      <c r="A2866" s="14">
        <v>36333</v>
      </c>
      <c r="B2866" s="3">
        <v>173</v>
      </c>
      <c r="C2866" s="4">
        <v>13.67</v>
      </c>
      <c r="D2866" s="5">
        <v>5.2</v>
      </c>
      <c r="E2866" s="5">
        <v>10.8</v>
      </c>
      <c r="F2866" s="5">
        <v>2.7</v>
      </c>
      <c r="G2866" s="4">
        <v>88.9</v>
      </c>
      <c r="H2866" s="4">
        <v>63.2</v>
      </c>
      <c r="I2866" s="4">
        <v>1.3</v>
      </c>
      <c r="J2866" s="4">
        <v>3.9</v>
      </c>
      <c r="K2866" s="4">
        <v>0.3</v>
      </c>
      <c r="L2866" s="4">
        <v>0</v>
      </c>
      <c r="M2866" s="7">
        <v>0</v>
      </c>
      <c r="N2866" s="5">
        <v>5.2</v>
      </c>
      <c r="O2866" s="5">
        <v>10</v>
      </c>
      <c r="P2866" s="5">
        <v>-999</v>
      </c>
      <c r="Q2866" s="5">
        <v>-999</v>
      </c>
      <c r="R2866">
        <v>0.81599999999999995</v>
      </c>
      <c r="S2866" s="34">
        <f>ROUND((0.6105*(EXP((17.273*E2866)/(E2866+237.3))))*(100-H2866)/100,3)</f>
        <v>0.47699999999999998</v>
      </c>
      <c r="T2866" s="6">
        <f>IF(V2866&lt;V2867,L2866,0)</f>
        <v>0</v>
      </c>
      <c r="U2866" s="6">
        <f>IF(T2866&gt;0,M2866,-999)</f>
        <v>-999</v>
      </c>
      <c r="V2866">
        <v>199906</v>
      </c>
      <c r="W2866">
        <v>1999</v>
      </c>
    </row>
    <row r="2867" spans="1:23" x14ac:dyDescent="0.25">
      <c r="A2867" s="14">
        <v>36334</v>
      </c>
      <c r="B2867" s="3">
        <v>174</v>
      </c>
      <c r="C2867" s="4">
        <v>22.38</v>
      </c>
      <c r="D2867" s="5">
        <v>7.8</v>
      </c>
      <c r="E2867" s="5">
        <v>14.8</v>
      </c>
      <c r="F2867" s="5">
        <v>2.2999999999999998</v>
      </c>
      <c r="G2867" s="4">
        <v>77.5</v>
      </c>
      <c r="H2867" s="4">
        <v>45.7</v>
      </c>
      <c r="I2867" s="4">
        <v>0.9</v>
      </c>
      <c r="J2867" s="4">
        <v>2.7</v>
      </c>
      <c r="K2867" s="4">
        <v>0</v>
      </c>
      <c r="L2867" s="4">
        <v>0</v>
      </c>
      <c r="M2867" s="7">
        <v>0</v>
      </c>
      <c r="N2867" s="5">
        <v>7.8</v>
      </c>
      <c r="O2867" s="5">
        <v>12.2</v>
      </c>
      <c r="P2867" s="5">
        <v>-999</v>
      </c>
      <c r="Q2867" s="5">
        <v>-999</v>
      </c>
      <c r="R2867">
        <v>0.76800000000000002</v>
      </c>
      <c r="S2867" s="34">
        <f>ROUND((0.6105*(EXP((17.273*E2867)/(E2867+237.3))))*(100-H2867)/100,3)</f>
        <v>0.91400000000000003</v>
      </c>
      <c r="T2867" s="6">
        <f>IF(V2867&lt;V2868,L2867,0)</f>
        <v>0</v>
      </c>
      <c r="U2867" s="6">
        <f>IF(T2867&gt;0,M2867,-999)</f>
        <v>-999</v>
      </c>
      <c r="V2867">
        <v>199906</v>
      </c>
      <c r="W2867">
        <v>1999</v>
      </c>
    </row>
    <row r="2868" spans="1:23" x14ac:dyDescent="0.25">
      <c r="A2868" s="14">
        <v>36335</v>
      </c>
      <c r="B2868" s="3">
        <v>175</v>
      </c>
      <c r="C2868" s="4">
        <v>10.33</v>
      </c>
      <c r="D2868" s="5">
        <v>7.7</v>
      </c>
      <c r="E2868" s="5">
        <v>11</v>
      </c>
      <c r="F2868" s="5">
        <v>5.4</v>
      </c>
      <c r="G2868" s="4">
        <v>92.3</v>
      </c>
      <c r="H2868" s="4">
        <v>76</v>
      </c>
      <c r="I2868" s="4">
        <v>1.1000000000000001</v>
      </c>
      <c r="J2868" s="4">
        <v>3.1</v>
      </c>
      <c r="K2868" s="4">
        <v>13.7</v>
      </c>
      <c r="L2868" s="4">
        <v>0</v>
      </c>
      <c r="M2868" s="7">
        <v>0</v>
      </c>
      <c r="N2868" s="5">
        <v>7.7</v>
      </c>
      <c r="O2868" s="5">
        <v>0</v>
      </c>
      <c r="P2868" s="5">
        <v>-999</v>
      </c>
      <c r="Q2868" s="5">
        <v>-999</v>
      </c>
      <c r="R2868">
        <v>0.997</v>
      </c>
      <c r="S2868" s="34">
        <f>ROUND((0.6105*(EXP((17.273*E2868)/(E2868+237.3))))*(100-H2868)/100,3)</f>
        <v>0.315</v>
      </c>
      <c r="T2868" s="6">
        <f>IF(V2868&lt;V2869,L2868,0)</f>
        <v>0</v>
      </c>
      <c r="U2868" s="6">
        <f>IF(T2868&gt;0,M2868,-999)</f>
        <v>-999</v>
      </c>
      <c r="V2868">
        <v>199906</v>
      </c>
      <c r="W2868">
        <v>1999</v>
      </c>
    </row>
    <row r="2869" spans="1:23" x14ac:dyDescent="0.25">
      <c r="A2869" s="14">
        <v>36336</v>
      </c>
      <c r="B2869" s="3">
        <v>176</v>
      </c>
      <c r="C2869" s="4">
        <v>10.53</v>
      </c>
      <c r="D2869" s="5">
        <v>6.4</v>
      </c>
      <c r="E2869" s="5">
        <v>9.3000000000000007</v>
      </c>
      <c r="F2869" s="5">
        <v>4.5999999999999996</v>
      </c>
      <c r="G2869" s="4">
        <v>93.2</v>
      </c>
      <c r="H2869" s="4">
        <v>74.400000000000006</v>
      </c>
      <c r="I2869" s="4">
        <v>0.8</v>
      </c>
      <c r="J2869" s="4">
        <v>3.1</v>
      </c>
      <c r="K2869" s="4">
        <v>0.2</v>
      </c>
      <c r="L2869" s="4">
        <v>0</v>
      </c>
      <c r="M2869" s="7">
        <v>0</v>
      </c>
      <c r="N2869" s="5">
        <v>6.4</v>
      </c>
      <c r="O2869" s="5">
        <v>0</v>
      </c>
      <c r="P2869" s="5">
        <v>-999</v>
      </c>
      <c r="Q2869" s="5">
        <v>-999</v>
      </c>
      <c r="R2869">
        <v>0.871</v>
      </c>
      <c r="S2869" s="34">
        <f>ROUND((0.6105*(EXP((17.273*E2869)/(E2869+237.3))))*(100-H2869)/100,3)</f>
        <v>0.3</v>
      </c>
      <c r="T2869" s="6">
        <f>IF(V2869&lt;V2870,L2869,0)</f>
        <v>0</v>
      </c>
      <c r="U2869" s="6">
        <f>IF(T2869&gt;0,M2869,-999)</f>
        <v>-999</v>
      </c>
      <c r="V2869">
        <v>199906</v>
      </c>
      <c r="W2869">
        <v>1999</v>
      </c>
    </row>
    <row r="2870" spans="1:23" x14ac:dyDescent="0.25">
      <c r="A2870" s="14">
        <v>36337</v>
      </c>
      <c r="B2870" s="3">
        <v>177</v>
      </c>
      <c r="C2870" s="4">
        <v>20.46</v>
      </c>
      <c r="D2870" s="5">
        <v>6.6</v>
      </c>
      <c r="E2870" s="5">
        <v>11.3</v>
      </c>
      <c r="F2870" s="5">
        <v>3.3</v>
      </c>
      <c r="G2870" s="4">
        <v>84.7</v>
      </c>
      <c r="H2870" s="4">
        <v>59</v>
      </c>
      <c r="I2870" s="4">
        <v>1.4</v>
      </c>
      <c r="J2870" s="4">
        <v>3.6</v>
      </c>
      <c r="K2870" s="4">
        <v>0.9</v>
      </c>
      <c r="L2870" s="4">
        <v>0</v>
      </c>
      <c r="M2870" s="7">
        <v>0</v>
      </c>
      <c r="N2870" s="5">
        <v>6.6</v>
      </c>
      <c r="O2870" s="5">
        <v>0</v>
      </c>
      <c r="P2870" s="5">
        <v>-999</v>
      </c>
      <c r="Q2870" s="5">
        <v>-999</v>
      </c>
      <c r="R2870">
        <v>0.79</v>
      </c>
      <c r="S2870" s="34">
        <f>ROUND((0.6105*(EXP((17.273*E2870)/(E2870+237.3))))*(100-H2870)/100,3)</f>
        <v>0.54900000000000004</v>
      </c>
      <c r="T2870" s="6">
        <f>IF(V2870&lt;V2871,L2870,0)</f>
        <v>0</v>
      </c>
      <c r="U2870" s="6">
        <f>IF(T2870&gt;0,M2870,-999)</f>
        <v>-999</v>
      </c>
      <c r="V2870">
        <v>199906</v>
      </c>
      <c r="W2870">
        <v>1999</v>
      </c>
    </row>
    <row r="2871" spans="1:23" x14ac:dyDescent="0.25">
      <c r="A2871" s="14">
        <v>36338</v>
      </c>
      <c r="B2871" s="3">
        <v>178</v>
      </c>
      <c r="C2871" s="4">
        <v>11.1</v>
      </c>
      <c r="D2871" s="5">
        <v>9.1999999999999993</v>
      </c>
      <c r="E2871" s="5">
        <v>14.1</v>
      </c>
      <c r="F2871" s="5">
        <v>4.2</v>
      </c>
      <c r="G2871" s="4">
        <v>80.2</v>
      </c>
      <c r="H2871" s="4">
        <v>54</v>
      </c>
      <c r="I2871" s="4">
        <v>1</v>
      </c>
      <c r="J2871" s="4">
        <v>3.3</v>
      </c>
      <c r="K2871" s="4">
        <v>0</v>
      </c>
      <c r="L2871" s="4">
        <v>0</v>
      </c>
      <c r="M2871" s="7">
        <v>0</v>
      </c>
      <c r="N2871" s="5">
        <v>9.1999999999999993</v>
      </c>
      <c r="O2871" s="5">
        <v>0</v>
      </c>
      <c r="P2871" s="5">
        <v>-999</v>
      </c>
      <c r="Q2871" s="5">
        <v>-999</v>
      </c>
      <c r="R2871">
        <v>0.86899999999999999</v>
      </c>
      <c r="S2871" s="34">
        <f>ROUND((0.6105*(EXP((17.273*E2871)/(E2871+237.3))))*(100-H2871)/100,3)</f>
        <v>0.74</v>
      </c>
      <c r="T2871" s="6">
        <f>IF(V2871&lt;V2872,L2871,0)</f>
        <v>0</v>
      </c>
      <c r="U2871" s="6">
        <f>IF(T2871&gt;0,M2871,-999)</f>
        <v>-999</v>
      </c>
      <c r="V2871">
        <v>199906</v>
      </c>
      <c r="W2871">
        <v>1999</v>
      </c>
    </row>
    <row r="2872" spans="1:23" x14ac:dyDescent="0.25">
      <c r="A2872" s="14">
        <v>36339</v>
      </c>
      <c r="B2872" s="3">
        <v>179</v>
      </c>
      <c r="C2872" s="4">
        <v>15.11</v>
      </c>
      <c r="D2872" s="5">
        <v>10.3</v>
      </c>
      <c r="E2872" s="5">
        <v>15.8</v>
      </c>
      <c r="F2872" s="5">
        <v>6.4</v>
      </c>
      <c r="G2872" s="4">
        <v>85.1</v>
      </c>
      <c r="H2872" s="4">
        <v>52.5</v>
      </c>
      <c r="I2872" s="4">
        <v>1.2</v>
      </c>
      <c r="J2872" s="4">
        <v>3.9</v>
      </c>
      <c r="K2872" s="4">
        <v>7.1</v>
      </c>
      <c r="L2872" s="4">
        <v>0</v>
      </c>
      <c r="M2872" s="7">
        <v>0</v>
      </c>
      <c r="N2872" s="5">
        <v>10.3</v>
      </c>
      <c r="O2872" s="5">
        <v>0</v>
      </c>
      <c r="P2872" s="5">
        <v>-999</v>
      </c>
      <c r="Q2872" s="5">
        <v>-999</v>
      </c>
      <c r="R2872">
        <v>0.94199999999999995</v>
      </c>
      <c r="S2872" s="34">
        <f>ROUND((0.6105*(EXP((17.273*E2872)/(E2872+237.3))))*(100-H2872)/100,3)</f>
        <v>0.85199999999999998</v>
      </c>
      <c r="T2872" s="6">
        <f>IF(V2872&lt;V2873,L2872,0)</f>
        <v>0</v>
      </c>
      <c r="U2872" s="6">
        <f>IF(T2872&gt;0,M2872,-999)</f>
        <v>-999</v>
      </c>
      <c r="V2872">
        <v>199906</v>
      </c>
      <c r="W2872">
        <v>1999</v>
      </c>
    </row>
    <row r="2873" spans="1:23" x14ac:dyDescent="0.25">
      <c r="A2873" s="14">
        <v>36340</v>
      </c>
      <c r="B2873" s="3">
        <v>180</v>
      </c>
      <c r="C2873" s="4">
        <v>15.04</v>
      </c>
      <c r="D2873" s="5">
        <v>11.2</v>
      </c>
      <c r="E2873" s="5">
        <v>18.600000000000001</v>
      </c>
      <c r="F2873" s="5">
        <v>4.2</v>
      </c>
      <c r="G2873" s="4">
        <v>81.900000000000006</v>
      </c>
      <c r="H2873" s="4">
        <v>45.7</v>
      </c>
      <c r="I2873" s="4">
        <v>1.2</v>
      </c>
      <c r="J2873" s="4">
        <v>2.9</v>
      </c>
      <c r="K2873" s="4">
        <v>4.0999999999999996</v>
      </c>
      <c r="L2873" s="4">
        <v>0</v>
      </c>
      <c r="M2873" s="7">
        <v>0</v>
      </c>
      <c r="N2873" s="5">
        <v>11.2</v>
      </c>
      <c r="O2873" s="5">
        <v>0</v>
      </c>
      <c r="P2873" s="5">
        <v>-999</v>
      </c>
      <c r="Q2873" s="5">
        <v>-999</v>
      </c>
      <c r="R2873">
        <v>0.97899999999999998</v>
      </c>
      <c r="S2873" s="34">
        <f>ROUND((0.6105*(EXP((17.273*E2873)/(E2873+237.3))))*(100-H2873)/100,3)</f>
        <v>1.163</v>
      </c>
      <c r="T2873" s="6">
        <f>IF(V2873&lt;V2874,L2873,0)</f>
        <v>0</v>
      </c>
      <c r="U2873" s="6">
        <f>IF(T2873&gt;0,M2873,-999)</f>
        <v>-999</v>
      </c>
      <c r="V2873">
        <v>199906</v>
      </c>
      <c r="W2873">
        <v>1999</v>
      </c>
    </row>
    <row r="2874" spans="1:23" x14ac:dyDescent="0.25">
      <c r="A2874" s="14">
        <v>36341</v>
      </c>
      <c r="B2874" s="3">
        <v>181</v>
      </c>
      <c r="C2874" s="4">
        <v>30.66</v>
      </c>
      <c r="D2874" s="5">
        <v>15.1</v>
      </c>
      <c r="E2874" s="5">
        <v>23.1</v>
      </c>
      <c r="F2874" s="5">
        <v>5.8</v>
      </c>
      <c r="G2874" s="4">
        <v>56.7</v>
      </c>
      <c r="H2874" s="4">
        <v>25</v>
      </c>
      <c r="I2874" s="4">
        <v>1.3</v>
      </c>
      <c r="J2874" s="4">
        <v>4.0999999999999996</v>
      </c>
      <c r="K2874" s="4">
        <v>0.7</v>
      </c>
      <c r="L2874" s="4">
        <v>0</v>
      </c>
      <c r="M2874" s="7">
        <v>0</v>
      </c>
      <c r="N2874" s="5">
        <v>15.1</v>
      </c>
      <c r="O2874" s="5">
        <v>0</v>
      </c>
      <c r="P2874" s="5">
        <v>-999</v>
      </c>
      <c r="Q2874" s="5">
        <v>-999</v>
      </c>
      <c r="R2874">
        <v>0.70599999999999996</v>
      </c>
      <c r="S2874" s="34">
        <f>ROUND((0.6105*(EXP((17.273*E2874)/(E2874+237.3))))*(100-H2874)/100,3)</f>
        <v>2.1190000000000002</v>
      </c>
      <c r="T2874" s="6">
        <f>IF(V2874&lt;V2875,L2874,0)</f>
        <v>0</v>
      </c>
      <c r="U2874" s="6">
        <f>IF(T2874&gt;0,M2874,-999)</f>
        <v>-999</v>
      </c>
      <c r="V2874">
        <v>199906</v>
      </c>
      <c r="W2874">
        <v>1999</v>
      </c>
    </row>
    <row r="2875" spans="1:23" x14ac:dyDescent="0.25">
      <c r="A2875" s="14">
        <v>36342</v>
      </c>
      <c r="B2875" s="3">
        <v>182</v>
      </c>
      <c r="C2875" s="4">
        <v>28.82</v>
      </c>
      <c r="D2875" s="5">
        <v>15.8</v>
      </c>
      <c r="E2875" s="5">
        <v>23</v>
      </c>
      <c r="F2875" s="5">
        <v>5.5</v>
      </c>
      <c r="G2875" s="4">
        <v>54.9</v>
      </c>
      <c r="H2875" s="4">
        <v>22.5</v>
      </c>
      <c r="I2875" s="4">
        <v>1.7</v>
      </c>
      <c r="J2875" s="4">
        <v>5.4</v>
      </c>
      <c r="K2875" s="4">
        <v>7.4</v>
      </c>
      <c r="L2875" s="4">
        <v>0</v>
      </c>
      <c r="M2875" s="7">
        <v>0</v>
      </c>
      <c r="N2875" s="5">
        <v>15.8</v>
      </c>
      <c r="O2875" s="5">
        <v>0</v>
      </c>
      <c r="P2875" s="5">
        <v>-999</v>
      </c>
      <c r="Q2875" s="5">
        <v>-999</v>
      </c>
      <c r="R2875">
        <v>0.63200000000000001</v>
      </c>
      <c r="S2875" s="34">
        <f>ROUND((0.6105*(EXP((17.273*E2875)/(E2875+237.3))))*(100-H2875)/100,3)</f>
        <v>2.177</v>
      </c>
      <c r="T2875" s="6">
        <f>IF(V2875&lt;V2876,L2875,0)</f>
        <v>0</v>
      </c>
      <c r="U2875" s="6">
        <f>IF(T2875&gt;0,M2875,-999)</f>
        <v>-999</v>
      </c>
      <c r="V2875">
        <v>199907</v>
      </c>
      <c r="W2875">
        <v>1999</v>
      </c>
    </row>
    <row r="2876" spans="1:23" x14ac:dyDescent="0.25">
      <c r="A2876" s="14">
        <v>36343</v>
      </c>
      <c r="B2876" s="3">
        <v>183</v>
      </c>
      <c r="C2876" s="4">
        <v>16.760000000000002</v>
      </c>
      <c r="D2876" s="5">
        <v>14.5</v>
      </c>
      <c r="E2876" s="5">
        <v>22.6</v>
      </c>
      <c r="F2876" s="5">
        <v>9.6999999999999993</v>
      </c>
      <c r="G2876" s="4">
        <v>72.7</v>
      </c>
      <c r="H2876" s="4">
        <v>33.9</v>
      </c>
      <c r="I2876" s="4">
        <v>1.5</v>
      </c>
      <c r="J2876" s="4">
        <v>3.4</v>
      </c>
      <c r="K2876" s="4">
        <v>9.1999999999999993</v>
      </c>
      <c r="L2876" s="4">
        <v>0</v>
      </c>
      <c r="M2876" s="7">
        <v>0</v>
      </c>
      <c r="N2876" s="5">
        <v>14.5</v>
      </c>
      <c r="O2876" s="5">
        <v>0</v>
      </c>
      <c r="P2876" s="5">
        <v>-999</v>
      </c>
      <c r="Q2876" s="5">
        <v>-999</v>
      </c>
      <c r="R2876">
        <v>0.92900000000000005</v>
      </c>
      <c r="S2876" s="34">
        <f>ROUND((0.6105*(EXP((17.273*E2876)/(E2876+237.3))))*(100-H2876)/100,3)</f>
        <v>1.8120000000000001</v>
      </c>
      <c r="T2876" s="6">
        <f>IF(V2876&lt;V2877,L2876,0)</f>
        <v>0</v>
      </c>
      <c r="U2876" s="6">
        <f>IF(T2876&gt;0,M2876,-999)</f>
        <v>-999</v>
      </c>
      <c r="V2876">
        <v>199907</v>
      </c>
      <c r="W2876">
        <v>1999</v>
      </c>
    </row>
    <row r="2877" spans="1:23" x14ac:dyDescent="0.25">
      <c r="A2877" s="14">
        <v>36344</v>
      </c>
      <c r="B2877" s="3">
        <v>184</v>
      </c>
      <c r="C2877" s="4">
        <v>8.9</v>
      </c>
      <c r="D2877" s="5">
        <v>12.1</v>
      </c>
      <c r="E2877" s="5">
        <v>16.7</v>
      </c>
      <c r="F2877" s="5">
        <v>8.9</v>
      </c>
      <c r="G2877" s="4">
        <v>94.1</v>
      </c>
      <c r="H2877" s="4">
        <v>71.099999999999994</v>
      </c>
      <c r="I2877" s="4">
        <v>0.9</v>
      </c>
      <c r="J2877" s="4">
        <v>2.9</v>
      </c>
      <c r="K2877" s="4">
        <v>0.2</v>
      </c>
      <c r="L2877" s="4">
        <v>0</v>
      </c>
      <c r="M2877" s="7">
        <v>0</v>
      </c>
      <c r="N2877" s="5">
        <v>12.1</v>
      </c>
      <c r="O2877" s="5">
        <v>0</v>
      </c>
      <c r="P2877" s="5">
        <v>-999</v>
      </c>
      <c r="Q2877" s="5">
        <v>-999</v>
      </c>
      <c r="R2877">
        <v>1.351</v>
      </c>
      <c r="S2877" s="34">
        <f>ROUND((0.6105*(EXP((17.273*E2877)/(E2877+237.3))))*(100-H2877)/100,3)</f>
        <v>0.54900000000000004</v>
      </c>
      <c r="T2877" s="6">
        <f>IF(V2877&lt;V2878,L2877,0)</f>
        <v>0</v>
      </c>
      <c r="U2877" s="6">
        <f>IF(T2877&gt;0,M2877,-999)</f>
        <v>-999</v>
      </c>
      <c r="V2877">
        <v>199907</v>
      </c>
      <c r="W2877">
        <v>1999</v>
      </c>
    </row>
    <row r="2878" spans="1:23" x14ac:dyDescent="0.25">
      <c r="A2878" s="14">
        <v>36345</v>
      </c>
      <c r="B2878" s="3">
        <v>185</v>
      </c>
      <c r="C2878" s="4">
        <v>13.01</v>
      </c>
      <c r="D2878" s="5">
        <v>11</v>
      </c>
      <c r="E2878" s="5">
        <v>16.2</v>
      </c>
      <c r="F2878" s="5">
        <v>7.2</v>
      </c>
      <c r="G2878" s="4">
        <v>92.9</v>
      </c>
      <c r="H2878" s="4">
        <v>63.8</v>
      </c>
      <c r="I2878" s="4">
        <v>0.9</v>
      </c>
      <c r="J2878" s="4">
        <v>3.2</v>
      </c>
      <c r="K2878" s="4">
        <v>4.4000000000000004</v>
      </c>
      <c r="L2878" s="4">
        <v>0</v>
      </c>
      <c r="M2878" s="7">
        <v>0</v>
      </c>
      <c r="N2878" s="5">
        <v>11</v>
      </c>
      <c r="O2878" s="5">
        <v>0</v>
      </c>
      <c r="P2878" s="5">
        <v>-999</v>
      </c>
      <c r="Q2878" s="5">
        <v>-999</v>
      </c>
      <c r="R2878">
        <v>1.175</v>
      </c>
      <c r="S2878" s="34">
        <f>ROUND((0.6105*(EXP((17.273*E2878)/(E2878+237.3))))*(100-H2878)/100,3)</f>
        <v>0.66600000000000004</v>
      </c>
      <c r="T2878" s="6">
        <f>IF(V2878&lt;V2879,L2878,0)</f>
        <v>0</v>
      </c>
      <c r="U2878" s="6">
        <f>IF(T2878&gt;0,M2878,-999)</f>
        <v>-999</v>
      </c>
      <c r="V2878">
        <v>199907</v>
      </c>
      <c r="W2878">
        <v>1999</v>
      </c>
    </row>
    <row r="2879" spans="1:23" x14ac:dyDescent="0.25">
      <c r="A2879" s="14">
        <v>36346</v>
      </c>
      <c r="B2879" s="3">
        <v>186</v>
      </c>
      <c r="C2879" s="4">
        <v>26.02</v>
      </c>
      <c r="D2879" s="5">
        <v>12.6</v>
      </c>
      <c r="E2879" s="5">
        <v>20.7</v>
      </c>
      <c r="F2879" s="5">
        <v>5.4</v>
      </c>
      <c r="G2879" s="4">
        <v>71.8</v>
      </c>
      <c r="H2879" s="4">
        <v>44.6</v>
      </c>
      <c r="I2879" s="4">
        <v>0.7</v>
      </c>
      <c r="J2879" s="4">
        <v>2.2999999999999998</v>
      </c>
      <c r="K2879" s="4">
        <v>0.2</v>
      </c>
      <c r="L2879" s="4">
        <v>0</v>
      </c>
      <c r="M2879" s="7">
        <v>0</v>
      </c>
      <c r="N2879" s="5">
        <v>12.6</v>
      </c>
      <c r="O2879" s="5">
        <v>0</v>
      </c>
      <c r="P2879" s="5">
        <v>-999</v>
      </c>
      <c r="Q2879" s="5">
        <v>-999</v>
      </c>
      <c r="R2879">
        <v>1.089</v>
      </c>
      <c r="S2879" s="34">
        <f>ROUND((0.6105*(EXP((17.273*E2879)/(E2879+237.3))))*(100-H2879)/100,3)</f>
        <v>1.3520000000000001</v>
      </c>
      <c r="T2879" s="6">
        <f>IF(V2879&lt;V2880,L2879,0)</f>
        <v>0</v>
      </c>
      <c r="U2879" s="6">
        <f>IF(T2879&gt;0,M2879,-999)</f>
        <v>-999</v>
      </c>
      <c r="V2879">
        <v>199907</v>
      </c>
      <c r="W2879">
        <v>1999</v>
      </c>
    </row>
    <row r="2880" spans="1:23" x14ac:dyDescent="0.25">
      <c r="A2880" s="14">
        <v>36347</v>
      </c>
      <c r="B2880" s="3">
        <v>187</v>
      </c>
      <c r="C2880" s="4">
        <v>28.22</v>
      </c>
      <c r="D2880" s="5">
        <v>15</v>
      </c>
      <c r="E2880" s="5">
        <v>23</v>
      </c>
      <c r="F2880" s="5">
        <v>6.4</v>
      </c>
      <c r="G2880" s="4">
        <v>63.6</v>
      </c>
      <c r="H2880" s="4">
        <v>29.3</v>
      </c>
      <c r="I2880" s="4">
        <v>1.1000000000000001</v>
      </c>
      <c r="J2880" s="4">
        <v>2.6</v>
      </c>
      <c r="K2880" s="4">
        <v>0</v>
      </c>
      <c r="L2880" s="4">
        <v>0</v>
      </c>
      <c r="M2880" s="7">
        <v>0</v>
      </c>
      <c r="N2880" s="5">
        <v>15</v>
      </c>
      <c r="O2880" s="5">
        <v>0</v>
      </c>
      <c r="P2880" s="5">
        <v>-999</v>
      </c>
      <c r="Q2880" s="5">
        <v>-999</v>
      </c>
      <c r="R2880">
        <v>0.82299999999999995</v>
      </c>
      <c r="S2880" s="34">
        <f>ROUND((0.6105*(EXP((17.273*E2880)/(E2880+237.3))))*(100-H2880)/100,3)</f>
        <v>1.986</v>
      </c>
      <c r="T2880" s="6">
        <f>IF(V2880&lt;V2881,L2880,0)</f>
        <v>0</v>
      </c>
      <c r="U2880" s="6">
        <f>IF(T2880&gt;0,M2880,-999)</f>
        <v>-999</v>
      </c>
      <c r="V2880">
        <v>199907</v>
      </c>
      <c r="W2880">
        <v>1999</v>
      </c>
    </row>
    <row r="2881" spans="1:23" x14ac:dyDescent="0.25">
      <c r="A2881" s="14">
        <v>36348</v>
      </c>
      <c r="B2881" s="3">
        <v>188</v>
      </c>
      <c r="C2881" s="4">
        <v>22.97</v>
      </c>
      <c r="D2881" s="5">
        <v>15.3</v>
      </c>
      <c r="E2881" s="5">
        <v>24.7</v>
      </c>
      <c r="F2881" s="5">
        <v>7.3</v>
      </c>
      <c r="G2881" s="4">
        <v>65.599999999999994</v>
      </c>
      <c r="H2881" s="4">
        <v>33.1</v>
      </c>
      <c r="I2881" s="4">
        <v>1</v>
      </c>
      <c r="J2881" s="4">
        <v>3.2</v>
      </c>
      <c r="K2881" s="4">
        <v>15.9</v>
      </c>
      <c r="L2881" s="4">
        <v>0</v>
      </c>
      <c r="M2881" s="7">
        <v>0</v>
      </c>
      <c r="N2881" s="5">
        <v>15.3</v>
      </c>
      <c r="O2881" s="5">
        <v>0</v>
      </c>
      <c r="P2881" s="5">
        <v>-999</v>
      </c>
      <c r="Q2881" s="5">
        <v>-999</v>
      </c>
      <c r="R2881">
        <v>1.03</v>
      </c>
      <c r="S2881" s="34">
        <f>ROUND((0.6105*(EXP((17.273*E2881)/(E2881+237.3))))*(100-H2881)/100,3)</f>
        <v>2.081</v>
      </c>
      <c r="T2881" s="6">
        <f>IF(V2881&lt;V2882,L2881,0)</f>
        <v>0</v>
      </c>
      <c r="U2881" s="6">
        <f>IF(T2881&gt;0,M2881,-999)</f>
        <v>-999</v>
      </c>
      <c r="V2881">
        <v>199907</v>
      </c>
      <c r="W2881">
        <v>1999</v>
      </c>
    </row>
    <row r="2882" spans="1:23" x14ac:dyDescent="0.25">
      <c r="A2882" s="14">
        <v>36349</v>
      </c>
      <c r="B2882" s="3">
        <v>189</v>
      </c>
      <c r="C2882" s="4">
        <v>25.07</v>
      </c>
      <c r="D2882" s="5">
        <v>15.8</v>
      </c>
      <c r="E2882" s="5">
        <v>24.2</v>
      </c>
      <c r="F2882" s="5">
        <v>6.1</v>
      </c>
      <c r="G2882" s="4">
        <v>65.599999999999994</v>
      </c>
      <c r="H2882" s="4">
        <v>33.200000000000003</v>
      </c>
      <c r="I2882" s="4">
        <v>1</v>
      </c>
      <c r="J2882" s="4">
        <v>3</v>
      </c>
      <c r="K2882" s="4">
        <v>0</v>
      </c>
      <c r="L2882" s="4">
        <v>0</v>
      </c>
      <c r="M2882" s="7">
        <v>0</v>
      </c>
      <c r="N2882" s="5">
        <v>15.8</v>
      </c>
      <c r="O2882" s="5">
        <v>0</v>
      </c>
      <c r="P2882" s="5">
        <v>-999</v>
      </c>
      <c r="Q2882" s="5">
        <v>-999</v>
      </c>
      <c r="R2882">
        <v>1.002</v>
      </c>
      <c r="S2882" s="34">
        <f>ROUND((0.6105*(EXP((17.273*E2882)/(E2882+237.3))))*(100-H2882)/100,3)</f>
        <v>2.0169999999999999</v>
      </c>
      <c r="T2882" s="6">
        <f>IF(V2882&lt;V2883,L2882,0)</f>
        <v>0</v>
      </c>
      <c r="U2882" s="6">
        <f>IF(T2882&gt;0,M2882,-999)</f>
        <v>-999</v>
      </c>
      <c r="V2882">
        <v>199907</v>
      </c>
      <c r="W2882">
        <v>1999</v>
      </c>
    </row>
    <row r="2883" spans="1:23" x14ac:dyDescent="0.25">
      <c r="A2883" s="14">
        <v>36350</v>
      </c>
      <c r="B2883" s="3">
        <v>190</v>
      </c>
      <c r="C2883" s="4">
        <v>25.84</v>
      </c>
      <c r="D2883" s="5">
        <v>16.3</v>
      </c>
      <c r="E2883" s="5">
        <v>25.4</v>
      </c>
      <c r="F2883" s="5">
        <v>7.1</v>
      </c>
      <c r="G2883" s="4">
        <v>64.599999999999994</v>
      </c>
      <c r="H2883" s="4">
        <v>33</v>
      </c>
      <c r="I2883" s="4">
        <v>1.2</v>
      </c>
      <c r="J2883" s="4">
        <v>2.8</v>
      </c>
      <c r="K2883" s="4">
        <v>0</v>
      </c>
      <c r="L2883" s="4">
        <v>0</v>
      </c>
      <c r="M2883" s="7">
        <v>0</v>
      </c>
      <c r="N2883" s="5">
        <v>16.3</v>
      </c>
      <c r="O2883" s="5">
        <v>0</v>
      </c>
      <c r="P2883" s="5">
        <v>-999</v>
      </c>
      <c r="Q2883" s="5">
        <v>-999</v>
      </c>
      <c r="R2883">
        <v>1.07</v>
      </c>
      <c r="S2883" s="34">
        <f>ROUND((0.6105*(EXP((17.273*E2883)/(E2883+237.3))))*(100-H2883)/100,3)</f>
        <v>2.173</v>
      </c>
      <c r="T2883" s="6">
        <f>IF(V2883&lt;V2884,L2883,0)</f>
        <v>0</v>
      </c>
      <c r="U2883" s="6">
        <f>IF(T2883&gt;0,M2883,-999)</f>
        <v>-999</v>
      </c>
      <c r="V2883">
        <v>199907</v>
      </c>
      <c r="W2883">
        <v>1999</v>
      </c>
    </row>
    <row r="2884" spans="1:23" x14ac:dyDescent="0.25">
      <c r="A2884" s="14">
        <v>36351</v>
      </c>
      <c r="B2884" s="3">
        <v>191</v>
      </c>
      <c r="C2884" s="4">
        <v>16.010000000000002</v>
      </c>
      <c r="D2884" s="5">
        <v>16.5</v>
      </c>
      <c r="E2884" s="5">
        <v>21.7</v>
      </c>
      <c r="F2884" s="5">
        <v>9.1999999999999993</v>
      </c>
      <c r="G2884" s="4">
        <v>62.1</v>
      </c>
      <c r="H2884" s="4">
        <v>40.700000000000003</v>
      </c>
      <c r="I2884" s="4">
        <v>0.8</v>
      </c>
      <c r="J2884" s="4">
        <v>4.9000000000000004</v>
      </c>
      <c r="K2884" s="4">
        <v>0</v>
      </c>
      <c r="L2884" s="4">
        <v>0</v>
      </c>
      <c r="M2884" s="7">
        <v>0</v>
      </c>
      <c r="N2884" s="5">
        <v>16.5</v>
      </c>
      <c r="O2884" s="5">
        <v>0</v>
      </c>
      <c r="P2884" s="5">
        <v>-999</v>
      </c>
      <c r="Q2884" s="5">
        <v>-999</v>
      </c>
      <c r="R2884">
        <v>1.056</v>
      </c>
      <c r="S2884" s="34">
        <f>ROUND((0.6105*(EXP((17.273*E2884)/(E2884+237.3))))*(100-H2884)/100,3)</f>
        <v>1.5389999999999999</v>
      </c>
      <c r="T2884" s="6">
        <f>IF(V2884&lt;V2885,L2884,0)</f>
        <v>0</v>
      </c>
      <c r="U2884" s="6">
        <f>IF(T2884&gt;0,M2884,-999)</f>
        <v>-999</v>
      </c>
      <c r="V2884">
        <v>199907</v>
      </c>
      <c r="W2884">
        <v>1999</v>
      </c>
    </row>
    <row r="2885" spans="1:23" x14ac:dyDescent="0.25">
      <c r="A2885" s="14">
        <v>36352</v>
      </c>
      <c r="B2885" s="3">
        <v>192</v>
      </c>
      <c r="C2885" s="4">
        <v>18.43</v>
      </c>
      <c r="D2885" s="5">
        <v>12</v>
      </c>
      <c r="E2885" s="5">
        <v>17.3</v>
      </c>
      <c r="F2885" s="5">
        <v>6.6</v>
      </c>
      <c r="G2885" s="4">
        <v>68.7</v>
      </c>
      <c r="H2885" s="4">
        <v>42.7</v>
      </c>
      <c r="I2885" s="4">
        <v>1.3</v>
      </c>
      <c r="J2885" s="4">
        <v>3.7</v>
      </c>
      <c r="K2885" s="4">
        <v>0</v>
      </c>
      <c r="L2885" s="4">
        <v>0</v>
      </c>
      <c r="M2885" s="7">
        <v>0</v>
      </c>
      <c r="N2885" s="5">
        <v>12</v>
      </c>
      <c r="O2885" s="5">
        <v>0</v>
      </c>
      <c r="P2885" s="5">
        <v>-999</v>
      </c>
      <c r="Q2885" s="5">
        <v>-999</v>
      </c>
      <c r="R2885">
        <v>0.84299999999999997</v>
      </c>
      <c r="S2885" s="34">
        <f>ROUND((0.6105*(EXP((17.273*E2885)/(E2885+237.3))))*(100-H2885)/100,3)</f>
        <v>1.131</v>
      </c>
      <c r="T2885" s="6">
        <f>IF(V2885&lt;V2886,L2885,0)</f>
        <v>0</v>
      </c>
      <c r="U2885" s="6">
        <f>IF(T2885&gt;0,M2885,-999)</f>
        <v>-999</v>
      </c>
      <c r="V2885">
        <v>199907</v>
      </c>
      <c r="W2885">
        <v>1999</v>
      </c>
    </row>
    <row r="2886" spans="1:23" x14ac:dyDescent="0.25">
      <c r="A2886" s="14">
        <v>36353</v>
      </c>
      <c r="B2886" s="3">
        <v>193</v>
      </c>
      <c r="C2886" s="4">
        <v>23.85</v>
      </c>
      <c r="D2886" s="5">
        <v>10.5</v>
      </c>
      <c r="E2886" s="5">
        <v>16</v>
      </c>
      <c r="F2886" s="5">
        <v>4.8</v>
      </c>
      <c r="G2886" s="4">
        <v>64.5</v>
      </c>
      <c r="H2886" s="4">
        <v>39.299999999999997</v>
      </c>
      <c r="I2886" s="4">
        <v>1.4</v>
      </c>
      <c r="J2886" s="4">
        <v>4.3</v>
      </c>
      <c r="K2886" s="4">
        <v>0</v>
      </c>
      <c r="L2886" s="4">
        <v>0</v>
      </c>
      <c r="M2886" s="7">
        <v>0</v>
      </c>
      <c r="N2886" s="5">
        <v>10.5</v>
      </c>
      <c r="O2886" s="5">
        <v>0</v>
      </c>
      <c r="P2886" s="5">
        <v>-999</v>
      </c>
      <c r="Q2886" s="5">
        <v>-999</v>
      </c>
      <c r="R2886">
        <v>0.71399999999999997</v>
      </c>
      <c r="S2886" s="34">
        <f>ROUND((0.6105*(EXP((17.273*E2886)/(E2886+237.3))))*(100-H2886)/100,3)</f>
        <v>1.103</v>
      </c>
      <c r="T2886" s="6">
        <f>IF(V2886&lt;V2887,L2886,0)</f>
        <v>0</v>
      </c>
      <c r="U2886" s="6">
        <f>IF(T2886&gt;0,M2886,-999)</f>
        <v>-999</v>
      </c>
      <c r="V2886">
        <v>199907</v>
      </c>
      <c r="W2886">
        <v>1999</v>
      </c>
    </row>
    <row r="2887" spans="1:23" x14ac:dyDescent="0.25">
      <c r="A2887" s="14">
        <v>36354</v>
      </c>
      <c r="B2887" s="3">
        <v>194</v>
      </c>
      <c r="C2887" s="4">
        <v>24.7</v>
      </c>
      <c r="D2887" s="5">
        <v>9.6</v>
      </c>
      <c r="E2887" s="5">
        <v>15</v>
      </c>
      <c r="F2887" s="5">
        <v>5.6</v>
      </c>
      <c r="G2887" s="4">
        <v>61.6</v>
      </c>
      <c r="H2887" s="4">
        <v>39</v>
      </c>
      <c r="I2887" s="4">
        <v>1.4</v>
      </c>
      <c r="J2887" s="4">
        <v>4.3</v>
      </c>
      <c r="K2887" s="4">
        <v>0</v>
      </c>
      <c r="L2887" s="4">
        <v>0</v>
      </c>
      <c r="M2887" s="7">
        <v>0</v>
      </c>
      <c r="N2887" s="5">
        <v>9.6</v>
      </c>
      <c r="O2887" s="5">
        <v>0</v>
      </c>
      <c r="P2887" s="5">
        <v>-999</v>
      </c>
      <c r="Q2887" s="5">
        <v>-999</v>
      </c>
      <c r="R2887">
        <v>0.66500000000000004</v>
      </c>
      <c r="S2887" s="34">
        <f>ROUND((0.6105*(EXP((17.273*E2887)/(E2887+237.3))))*(100-H2887)/100,3)</f>
        <v>1.04</v>
      </c>
      <c r="T2887" s="6">
        <f>IF(V2887&lt;V2888,L2887,0)</f>
        <v>0</v>
      </c>
      <c r="U2887" s="6">
        <f>IF(T2887&gt;0,M2887,-999)</f>
        <v>-999</v>
      </c>
      <c r="V2887">
        <v>199907</v>
      </c>
      <c r="W2887">
        <v>1999</v>
      </c>
    </row>
    <row r="2888" spans="1:23" x14ac:dyDescent="0.25">
      <c r="A2888" s="14">
        <v>36355</v>
      </c>
      <c r="B2888" s="3">
        <v>195</v>
      </c>
      <c r="C2888" s="4">
        <v>16.12</v>
      </c>
      <c r="D2888" s="5">
        <v>10.6</v>
      </c>
      <c r="E2888" s="5">
        <v>16.8</v>
      </c>
      <c r="F2888" s="5">
        <v>1.9</v>
      </c>
      <c r="G2888" s="4">
        <v>65.2</v>
      </c>
      <c r="H2888" s="4">
        <v>35.6</v>
      </c>
      <c r="I2888" s="4">
        <v>1.1000000000000001</v>
      </c>
      <c r="J2888" s="4">
        <v>3.4</v>
      </c>
      <c r="K2888" s="4">
        <v>3</v>
      </c>
      <c r="L2888" s="4">
        <v>0</v>
      </c>
      <c r="M2888" s="7">
        <v>0</v>
      </c>
      <c r="N2888" s="5">
        <v>10.6</v>
      </c>
      <c r="O2888" s="5">
        <v>0</v>
      </c>
      <c r="P2888" s="5">
        <v>-999</v>
      </c>
      <c r="Q2888" s="5">
        <v>-999</v>
      </c>
      <c r="R2888">
        <v>0.68100000000000005</v>
      </c>
      <c r="S2888" s="34">
        <f>ROUND((0.6105*(EXP((17.273*E2888)/(E2888+237.3))))*(100-H2888)/100,3)</f>
        <v>1.232</v>
      </c>
      <c r="T2888" s="6">
        <f>IF(V2888&lt;V2889,L2888,0)</f>
        <v>0</v>
      </c>
      <c r="U2888" s="6">
        <f>IF(T2888&gt;0,M2888,-999)</f>
        <v>-999</v>
      </c>
      <c r="V2888">
        <v>199907</v>
      </c>
      <c r="W2888">
        <v>1999</v>
      </c>
    </row>
    <row r="2889" spans="1:23" x14ac:dyDescent="0.25">
      <c r="A2889" s="14">
        <v>36356</v>
      </c>
      <c r="B2889" s="3">
        <v>196</v>
      </c>
      <c r="C2889" s="4">
        <v>9.7200000000000006</v>
      </c>
      <c r="D2889" s="5">
        <v>11.8</v>
      </c>
      <c r="E2889" s="5">
        <v>14.9</v>
      </c>
      <c r="F2889" s="5">
        <v>7.6</v>
      </c>
      <c r="G2889" s="4">
        <v>90.1</v>
      </c>
      <c r="H2889" s="4">
        <v>73.3</v>
      </c>
      <c r="I2889" s="4">
        <v>0.8</v>
      </c>
      <c r="J2889" s="4">
        <v>2.8</v>
      </c>
      <c r="K2889" s="4">
        <v>6</v>
      </c>
      <c r="L2889" s="4">
        <v>0</v>
      </c>
      <c r="M2889" s="7">
        <v>0</v>
      </c>
      <c r="N2889" s="5">
        <v>11.8</v>
      </c>
      <c r="O2889" s="5">
        <v>0</v>
      </c>
      <c r="P2889" s="5">
        <v>-999</v>
      </c>
      <c r="Q2889" s="5">
        <v>-999</v>
      </c>
      <c r="R2889">
        <v>1.242</v>
      </c>
      <c r="S2889" s="34">
        <f>ROUND((0.6105*(EXP((17.273*E2889)/(E2889+237.3))))*(100-H2889)/100,3)</f>
        <v>0.45200000000000001</v>
      </c>
      <c r="T2889" s="6">
        <f>IF(V2889&lt;V2890,L2889,0)</f>
        <v>0</v>
      </c>
      <c r="U2889" s="6">
        <f>IF(T2889&gt;0,M2889,-999)</f>
        <v>-999</v>
      </c>
      <c r="V2889">
        <v>199907</v>
      </c>
      <c r="W2889">
        <v>1999</v>
      </c>
    </row>
    <row r="2890" spans="1:23" x14ac:dyDescent="0.25">
      <c r="A2890" s="14">
        <v>36357</v>
      </c>
      <c r="B2890" s="3">
        <v>197</v>
      </c>
      <c r="C2890" s="4">
        <v>29.06</v>
      </c>
      <c r="D2890" s="5">
        <v>15.9</v>
      </c>
      <c r="E2890" s="5">
        <v>23.3</v>
      </c>
      <c r="F2890" s="5">
        <v>8.1</v>
      </c>
      <c r="G2890" s="4">
        <v>65.099999999999994</v>
      </c>
      <c r="H2890" s="4">
        <v>36.9</v>
      </c>
      <c r="I2890" s="4">
        <v>1.7</v>
      </c>
      <c r="J2890" s="4">
        <v>3.9</v>
      </c>
      <c r="K2890" s="4">
        <v>0</v>
      </c>
      <c r="L2890" s="4">
        <v>0</v>
      </c>
      <c r="M2890" s="7">
        <v>0</v>
      </c>
      <c r="N2890" s="5">
        <v>15.9</v>
      </c>
      <c r="O2890" s="5">
        <v>0</v>
      </c>
      <c r="P2890" s="5">
        <v>-999</v>
      </c>
      <c r="Q2890" s="5">
        <v>-999</v>
      </c>
      <c r="R2890">
        <v>1.0549999999999999</v>
      </c>
      <c r="S2890" s="34">
        <f>ROUND((0.6105*(EXP((17.273*E2890)/(E2890+237.3))))*(100-H2890)/100,3)</f>
        <v>1.8049999999999999</v>
      </c>
      <c r="T2890" s="6">
        <f>IF(V2890&lt;V2891,L2890,0)</f>
        <v>0</v>
      </c>
      <c r="U2890" s="6">
        <f>IF(T2890&gt;0,M2890,-999)</f>
        <v>-999</v>
      </c>
      <c r="V2890">
        <v>199907</v>
      </c>
      <c r="W2890">
        <v>1999</v>
      </c>
    </row>
    <row r="2891" spans="1:23" x14ac:dyDescent="0.25">
      <c r="A2891" s="14">
        <v>36358</v>
      </c>
      <c r="B2891" s="3">
        <v>198</v>
      </c>
      <c r="C2891" s="4">
        <v>26.12</v>
      </c>
      <c r="D2891" s="5">
        <v>16.8</v>
      </c>
      <c r="E2891" s="5">
        <v>24.2</v>
      </c>
      <c r="F2891" s="5">
        <v>7.1</v>
      </c>
      <c r="G2891" s="4">
        <v>51.7</v>
      </c>
      <c r="H2891" s="4">
        <v>22</v>
      </c>
      <c r="I2891" s="4">
        <v>1.2</v>
      </c>
      <c r="J2891" s="4">
        <v>3.6</v>
      </c>
      <c r="K2891" s="4">
        <v>1.6</v>
      </c>
      <c r="L2891" s="4">
        <v>0</v>
      </c>
      <c r="M2891" s="7">
        <v>0</v>
      </c>
      <c r="N2891" s="5">
        <v>16.8</v>
      </c>
      <c r="O2891" s="5">
        <v>0</v>
      </c>
      <c r="P2891" s="5">
        <v>-999</v>
      </c>
      <c r="Q2891" s="5">
        <v>-999</v>
      </c>
      <c r="R2891">
        <v>0.66400000000000003</v>
      </c>
      <c r="S2891" s="34">
        <f>ROUND((0.6105*(EXP((17.273*E2891)/(E2891+237.3))))*(100-H2891)/100,3)</f>
        <v>2.355</v>
      </c>
      <c r="T2891" s="6">
        <f>IF(V2891&lt;V2892,L2891,0)</f>
        <v>0</v>
      </c>
      <c r="U2891" s="6">
        <f>IF(T2891&gt;0,M2891,-999)</f>
        <v>-999</v>
      </c>
      <c r="V2891">
        <v>199907</v>
      </c>
      <c r="W2891">
        <v>1999</v>
      </c>
    </row>
    <row r="2892" spans="1:23" x14ac:dyDescent="0.25">
      <c r="A2892" s="14">
        <v>36359</v>
      </c>
      <c r="B2892" s="3">
        <v>199</v>
      </c>
      <c r="C2892" s="4">
        <v>29.45</v>
      </c>
      <c r="D2892" s="5">
        <v>17.8</v>
      </c>
      <c r="E2892" s="5">
        <v>25.3</v>
      </c>
      <c r="F2892" s="5">
        <v>9.1999999999999993</v>
      </c>
      <c r="G2892" s="4">
        <v>54.6</v>
      </c>
      <c r="H2892" s="4">
        <v>26.8</v>
      </c>
      <c r="I2892" s="4">
        <v>1.3</v>
      </c>
      <c r="J2892" s="4">
        <v>4.3</v>
      </c>
      <c r="K2892" s="4">
        <v>13.6</v>
      </c>
      <c r="L2892" s="4">
        <v>0</v>
      </c>
      <c r="M2892" s="7">
        <v>0</v>
      </c>
      <c r="N2892" s="5">
        <v>17.8</v>
      </c>
      <c r="O2892" s="5">
        <v>0</v>
      </c>
      <c r="P2892" s="5">
        <v>-999</v>
      </c>
      <c r="Q2892" s="5">
        <v>-999</v>
      </c>
      <c r="R2892">
        <v>0.86399999999999999</v>
      </c>
      <c r="S2892" s="34">
        <f>ROUND((0.6105*(EXP((17.273*E2892)/(E2892+237.3))))*(100-H2892)/100,3)</f>
        <v>2.36</v>
      </c>
      <c r="T2892" s="6">
        <f>IF(V2892&lt;V2893,L2892,0)</f>
        <v>0</v>
      </c>
      <c r="U2892" s="6">
        <f>IF(T2892&gt;0,M2892,-999)</f>
        <v>-999</v>
      </c>
      <c r="V2892">
        <v>199907</v>
      </c>
      <c r="W2892">
        <v>1999</v>
      </c>
    </row>
    <row r="2893" spans="1:23" x14ac:dyDescent="0.25">
      <c r="A2893" s="14">
        <v>36360</v>
      </c>
      <c r="B2893" s="3">
        <v>200</v>
      </c>
      <c r="C2893" s="4">
        <v>28.79</v>
      </c>
      <c r="D2893" s="5">
        <v>13.4</v>
      </c>
      <c r="E2893" s="5">
        <v>18.2</v>
      </c>
      <c r="F2893" s="5">
        <v>5.6</v>
      </c>
      <c r="G2893" s="4">
        <v>59.2</v>
      </c>
      <c r="H2893" s="4">
        <v>31.9</v>
      </c>
      <c r="I2893" s="4">
        <v>1.6</v>
      </c>
      <c r="J2893" s="4">
        <v>5.0999999999999996</v>
      </c>
      <c r="K2893" s="4">
        <v>0.2</v>
      </c>
      <c r="L2893" s="4">
        <v>0</v>
      </c>
      <c r="M2893" s="7">
        <v>0</v>
      </c>
      <c r="N2893" s="5">
        <v>13.4</v>
      </c>
      <c r="O2893" s="5">
        <v>0</v>
      </c>
      <c r="P2893" s="5">
        <v>-999</v>
      </c>
      <c r="Q2893" s="5">
        <v>-999</v>
      </c>
      <c r="R2893">
        <v>0.66700000000000004</v>
      </c>
      <c r="S2893" s="34">
        <f>ROUND((0.6105*(EXP((17.273*E2893)/(E2893+237.3))))*(100-H2893)/100,3)</f>
        <v>1.423</v>
      </c>
      <c r="T2893" s="6">
        <f>IF(V2893&lt;V2894,L2893,0)</f>
        <v>0</v>
      </c>
      <c r="U2893" s="6">
        <f>IF(T2893&gt;0,M2893,-999)</f>
        <v>-999</v>
      </c>
      <c r="V2893">
        <v>199907</v>
      </c>
      <c r="W2893">
        <v>1999</v>
      </c>
    </row>
    <row r="2894" spans="1:23" x14ac:dyDescent="0.25">
      <c r="A2894" s="14">
        <v>36361</v>
      </c>
      <c r="B2894" s="3">
        <v>201</v>
      </c>
      <c r="C2894" s="4">
        <v>28.1</v>
      </c>
      <c r="D2894" s="5">
        <v>12.6</v>
      </c>
      <c r="E2894" s="5">
        <v>20.100000000000001</v>
      </c>
      <c r="F2894" s="5">
        <v>3.4</v>
      </c>
      <c r="G2894" s="4">
        <v>60.3</v>
      </c>
      <c r="H2894" s="4">
        <v>35.700000000000003</v>
      </c>
      <c r="I2894" s="4">
        <v>1.6</v>
      </c>
      <c r="J2894" s="4">
        <v>4.5</v>
      </c>
      <c r="K2894" s="4">
        <v>0.2</v>
      </c>
      <c r="L2894" s="4">
        <v>0</v>
      </c>
      <c r="M2894" s="7">
        <v>0</v>
      </c>
      <c r="N2894" s="5">
        <v>12.6</v>
      </c>
      <c r="O2894" s="5">
        <v>0</v>
      </c>
      <c r="P2894" s="5">
        <v>-999</v>
      </c>
      <c r="Q2894" s="5">
        <v>-999</v>
      </c>
      <c r="R2894">
        <v>0.84</v>
      </c>
      <c r="S2894" s="34">
        <f>ROUND((0.6105*(EXP((17.273*E2894)/(E2894+237.3))))*(100-H2894)/100,3)</f>
        <v>1.512</v>
      </c>
      <c r="T2894" s="6">
        <f>IF(V2894&lt;V2895,L2894,0)</f>
        <v>0</v>
      </c>
      <c r="U2894" s="6">
        <f>IF(T2894&gt;0,M2894,-999)</f>
        <v>-999</v>
      </c>
      <c r="V2894">
        <v>199907</v>
      </c>
      <c r="W2894">
        <v>1999</v>
      </c>
    </row>
    <row r="2895" spans="1:23" x14ac:dyDescent="0.25">
      <c r="A2895" s="14">
        <v>36362</v>
      </c>
      <c r="B2895" s="3">
        <v>202</v>
      </c>
      <c r="C2895" s="4">
        <v>28.78</v>
      </c>
      <c r="D2895" s="5">
        <v>15.3</v>
      </c>
      <c r="E2895" s="5">
        <v>23</v>
      </c>
      <c r="F2895" s="5">
        <v>6.2</v>
      </c>
      <c r="G2895" s="4">
        <v>53.3</v>
      </c>
      <c r="H2895" s="4">
        <v>34.6</v>
      </c>
      <c r="I2895" s="4">
        <v>1.7</v>
      </c>
      <c r="J2895" s="4">
        <v>4.0999999999999996</v>
      </c>
      <c r="K2895" s="4">
        <v>6.1</v>
      </c>
      <c r="L2895" s="4">
        <v>0</v>
      </c>
      <c r="M2895" s="7">
        <v>0</v>
      </c>
      <c r="N2895" s="5">
        <v>15.3</v>
      </c>
      <c r="O2895" s="5">
        <v>0</v>
      </c>
      <c r="P2895" s="5">
        <v>-999</v>
      </c>
      <c r="Q2895" s="5">
        <v>-999</v>
      </c>
      <c r="R2895">
        <v>0.97199999999999998</v>
      </c>
      <c r="S2895" s="34">
        <f>ROUND((0.6105*(EXP((17.273*E2895)/(E2895+237.3))))*(100-H2895)/100,3)</f>
        <v>1.837</v>
      </c>
      <c r="T2895" s="6">
        <f>IF(V2895&lt;V2896,L2895,0)</f>
        <v>0</v>
      </c>
      <c r="U2895" s="6">
        <f>IF(T2895&gt;0,M2895,-999)</f>
        <v>-999</v>
      </c>
      <c r="V2895">
        <v>199907</v>
      </c>
      <c r="W2895">
        <v>1999</v>
      </c>
    </row>
    <row r="2896" spans="1:23" x14ac:dyDescent="0.25">
      <c r="A2896" s="14">
        <v>36363</v>
      </c>
      <c r="B2896" s="3">
        <v>203</v>
      </c>
      <c r="C2896" s="4">
        <v>10.5</v>
      </c>
      <c r="D2896" s="5">
        <v>18.2</v>
      </c>
      <c r="E2896" s="5">
        <v>19.100000000000001</v>
      </c>
      <c r="F2896" s="5">
        <v>8</v>
      </c>
      <c r="G2896" s="4">
        <v>71.099999999999994</v>
      </c>
      <c r="H2896" s="4">
        <v>42.8</v>
      </c>
      <c r="I2896" s="4">
        <v>1.2</v>
      </c>
      <c r="J2896" s="4">
        <v>2.7</v>
      </c>
      <c r="K2896" s="4">
        <v>0.2</v>
      </c>
      <c r="L2896" s="4">
        <v>0</v>
      </c>
      <c r="M2896" s="7">
        <v>0</v>
      </c>
      <c r="N2896" s="5">
        <v>18.2</v>
      </c>
      <c r="O2896" s="5">
        <v>13.6</v>
      </c>
      <c r="P2896" s="5">
        <v>-999</v>
      </c>
      <c r="Q2896" s="5">
        <v>-999</v>
      </c>
      <c r="R2896">
        <v>0.94699999999999995</v>
      </c>
      <c r="S2896" s="34">
        <f>ROUND((0.6105*(EXP((17.273*E2896)/(E2896+237.3))))*(100-H2896)/100,3)</f>
        <v>1.264</v>
      </c>
      <c r="T2896" s="6">
        <f>IF(V2896&lt;V2897,L2896,0)</f>
        <v>0</v>
      </c>
      <c r="U2896" s="6">
        <f>IF(T2896&gt;0,M2896,-999)</f>
        <v>-999</v>
      </c>
      <c r="V2896">
        <v>199907</v>
      </c>
      <c r="W2896">
        <v>1999</v>
      </c>
    </row>
    <row r="2897" spans="1:23" x14ac:dyDescent="0.25">
      <c r="A2897" s="14">
        <v>36364</v>
      </c>
      <c r="B2897" s="3">
        <v>204</v>
      </c>
      <c r="C2897" s="4">
        <v>23.84</v>
      </c>
      <c r="D2897" s="5">
        <v>12.4</v>
      </c>
      <c r="E2897" s="5">
        <v>20.9</v>
      </c>
      <c r="F2897" s="5">
        <v>5.7</v>
      </c>
      <c r="G2897" s="4">
        <v>68.900000000000006</v>
      </c>
      <c r="H2897" s="4">
        <v>36.700000000000003</v>
      </c>
      <c r="I2897" s="4">
        <v>0.7</v>
      </c>
      <c r="J2897" s="4">
        <v>2.7</v>
      </c>
      <c r="K2897" s="4">
        <v>0</v>
      </c>
      <c r="L2897" s="4">
        <v>0</v>
      </c>
      <c r="M2897" s="7">
        <v>0</v>
      </c>
      <c r="N2897" s="5">
        <v>12.4</v>
      </c>
      <c r="O2897" s="5">
        <v>13.1</v>
      </c>
      <c r="P2897" s="5">
        <v>-999</v>
      </c>
      <c r="Q2897" s="5">
        <v>-999</v>
      </c>
      <c r="R2897">
        <v>0.90400000000000003</v>
      </c>
      <c r="S2897" s="34">
        <f>ROUND((0.6105*(EXP((17.273*E2897)/(E2897+237.3))))*(100-H2897)/100,3)</f>
        <v>1.5640000000000001</v>
      </c>
      <c r="T2897" s="6">
        <f>IF(V2897&lt;V2898,L2897,0)</f>
        <v>0</v>
      </c>
      <c r="U2897" s="6">
        <f>IF(T2897&gt;0,M2897,-999)</f>
        <v>-999</v>
      </c>
      <c r="V2897">
        <v>199907</v>
      </c>
      <c r="W2897">
        <v>1999</v>
      </c>
    </row>
    <row r="2898" spans="1:23" x14ac:dyDescent="0.25">
      <c r="A2898" s="14">
        <v>36365</v>
      </c>
      <c r="B2898" s="3">
        <v>205</v>
      </c>
      <c r="C2898" s="4">
        <v>13.44</v>
      </c>
      <c r="D2898" s="5">
        <v>7.8</v>
      </c>
      <c r="E2898" s="5">
        <v>14.5</v>
      </c>
      <c r="F2898" s="5">
        <v>3</v>
      </c>
      <c r="G2898" s="4">
        <v>84.1</v>
      </c>
      <c r="H2898" s="4">
        <v>55.8</v>
      </c>
      <c r="I2898" s="4">
        <v>1.2</v>
      </c>
      <c r="J2898" s="4">
        <v>3.7</v>
      </c>
      <c r="K2898" s="4">
        <v>0.8</v>
      </c>
      <c r="L2898" s="4">
        <v>0</v>
      </c>
      <c r="M2898" s="7">
        <v>0</v>
      </c>
      <c r="N2898" s="5">
        <v>7.8</v>
      </c>
      <c r="O2898" s="5">
        <v>10.8</v>
      </c>
      <c r="P2898" s="5">
        <v>-999</v>
      </c>
      <c r="Q2898" s="5">
        <v>-999</v>
      </c>
      <c r="R2898">
        <v>0.91900000000000004</v>
      </c>
      <c r="S2898" s="34">
        <f>ROUND((0.6105*(EXP((17.273*E2898)/(E2898+237.3))))*(100-H2898)/100,3)</f>
        <v>0.73</v>
      </c>
      <c r="T2898" s="6">
        <f>IF(V2898&lt;V2899,L2898,0)</f>
        <v>0</v>
      </c>
      <c r="U2898" s="6">
        <f>IF(T2898&gt;0,M2898,-999)</f>
        <v>-999</v>
      </c>
      <c r="V2898">
        <v>199907</v>
      </c>
      <c r="W2898">
        <v>1999</v>
      </c>
    </row>
    <row r="2899" spans="1:23" x14ac:dyDescent="0.25">
      <c r="A2899" s="14">
        <v>36366</v>
      </c>
      <c r="B2899" s="3">
        <v>206</v>
      </c>
      <c r="C2899" s="4">
        <v>18.91</v>
      </c>
      <c r="D2899" s="5">
        <v>8.5</v>
      </c>
      <c r="E2899" s="5">
        <v>16.399999999999999</v>
      </c>
      <c r="F2899" s="5">
        <v>3.9</v>
      </c>
      <c r="G2899" s="4">
        <v>77.3</v>
      </c>
      <c r="H2899" s="4">
        <v>41.3</v>
      </c>
      <c r="I2899" s="4">
        <v>0.7</v>
      </c>
      <c r="J2899" s="4">
        <v>2.1</v>
      </c>
      <c r="K2899" s="4">
        <v>0</v>
      </c>
      <c r="L2899" s="4">
        <v>0</v>
      </c>
      <c r="M2899" s="7">
        <v>0</v>
      </c>
      <c r="N2899" s="5">
        <v>8.5</v>
      </c>
      <c r="O2899" s="5">
        <v>11.9</v>
      </c>
      <c r="P2899" s="5">
        <v>-999</v>
      </c>
      <c r="Q2899" s="5">
        <v>-999</v>
      </c>
      <c r="R2899">
        <v>0.77100000000000002</v>
      </c>
      <c r="S2899" s="34">
        <f>ROUND((0.6105*(EXP((17.273*E2899)/(E2899+237.3))))*(100-H2899)/100,3)</f>
        <v>1.095</v>
      </c>
      <c r="T2899" s="6">
        <f>IF(V2899&lt;V2900,L2899,0)</f>
        <v>0</v>
      </c>
      <c r="U2899" s="6">
        <f>IF(T2899&gt;0,M2899,-999)</f>
        <v>-999</v>
      </c>
      <c r="V2899">
        <v>199907</v>
      </c>
      <c r="W2899">
        <v>1999</v>
      </c>
    </row>
    <row r="2900" spans="1:23" x14ac:dyDescent="0.25">
      <c r="A2900" s="14">
        <v>36367</v>
      </c>
      <c r="B2900" s="3">
        <v>207</v>
      </c>
      <c r="C2900" s="4">
        <v>27.24</v>
      </c>
      <c r="D2900" s="5">
        <v>13.8</v>
      </c>
      <c r="E2900" s="5">
        <v>22.5</v>
      </c>
      <c r="F2900" s="5">
        <v>5.8</v>
      </c>
      <c r="G2900" s="4">
        <v>61.4</v>
      </c>
      <c r="H2900" s="4">
        <v>31.5</v>
      </c>
      <c r="I2900" s="4">
        <v>0.8</v>
      </c>
      <c r="J2900" s="4">
        <v>2.6</v>
      </c>
      <c r="K2900" s="4">
        <v>0</v>
      </c>
      <c r="L2900" s="4">
        <v>0</v>
      </c>
      <c r="M2900" s="7">
        <v>0</v>
      </c>
      <c r="N2900" s="5">
        <v>13.8</v>
      </c>
      <c r="O2900" s="5">
        <v>13.5</v>
      </c>
      <c r="P2900" s="5">
        <v>-999</v>
      </c>
      <c r="Q2900" s="5">
        <v>-999</v>
      </c>
      <c r="R2900">
        <v>0.85699999999999998</v>
      </c>
      <c r="S2900" s="34">
        <f>ROUND((0.6105*(EXP((17.273*E2900)/(E2900+237.3))))*(100-H2900)/100,3)</f>
        <v>1.867</v>
      </c>
      <c r="T2900" s="6">
        <f>IF(V2900&lt;V2901,L2900,0)</f>
        <v>0</v>
      </c>
      <c r="U2900" s="6">
        <f>IF(T2900&gt;0,M2900,-999)</f>
        <v>-999</v>
      </c>
      <c r="V2900">
        <v>199907</v>
      </c>
      <c r="W2900">
        <v>1999</v>
      </c>
    </row>
    <row r="2901" spans="1:23" x14ac:dyDescent="0.25">
      <c r="A2901" s="14">
        <v>36368</v>
      </c>
      <c r="B2901" s="3">
        <v>208</v>
      </c>
      <c r="C2901" s="4">
        <v>28.07</v>
      </c>
      <c r="D2901" s="5">
        <v>17</v>
      </c>
      <c r="E2901" s="5">
        <v>25.7</v>
      </c>
      <c r="F2901" s="5">
        <v>8.6</v>
      </c>
      <c r="G2901" s="4">
        <v>43.1</v>
      </c>
      <c r="H2901" s="4">
        <v>19.100000000000001</v>
      </c>
      <c r="I2901" s="4">
        <v>1</v>
      </c>
      <c r="J2901" s="4">
        <v>3.1</v>
      </c>
      <c r="K2901" s="4">
        <v>0</v>
      </c>
      <c r="L2901" s="4">
        <v>0</v>
      </c>
      <c r="M2901" s="7">
        <v>0</v>
      </c>
      <c r="N2901" s="5">
        <v>17</v>
      </c>
      <c r="O2901" s="5">
        <v>14.4</v>
      </c>
      <c r="P2901" s="5">
        <v>-999</v>
      </c>
      <c r="Q2901" s="5">
        <v>-999</v>
      </c>
      <c r="R2901">
        <v>0.63200000000000001</v>
      </c>
      <c r="S2901" s="34">
        <f>ROUND((0.6105*(EXP((17.273*E2901)/(E2901+237.3))))*(100-H2901)/100,3)</f>
        <v>2.6709999999999998</v>
      </c>
      <c r="T2901" s="6">
        <f>IF(V2901&lt;V2902,L2901,0)</f>
        <v>0</v>
      </c>
      <c r="U2901" s="6">
        <f>IF(T2901&gt;0,M2901,-999)</f>
        <v>-999</v>
      </c>
      <c r="V2901">
        <v>199907</v>
      </c>
      <c r="W2901">
        <v>1999</v>
      </c>
    </row>
    <row r="2902" spans="1:23" x14ac:dyDescent="0.25">
      <c r="A2902" s="14">
        <v>36369</v>
      </c>
      <c r="B2902" s="3">
        <v>209</v>
      </c>
      <c r="C2902" s="4">
        <v>28.35</v>
      </c>
      <c r="D2902" s="5">
        <v>16.8</v>
      </c>
      <c r="E2902" s="5">
        <v>26</v>
      </c>
      <c r="F2902" s="5">
        <v>8</v>
      </c>
      <c r="G2902" s="4">
        <v>36.200000000000003</v>
      </c>
      <c r="H2902" s="4">
        <v>14.6</v>
      </c>
      <c r="I2902" s="4">
        <v>1.2</v>
      </c>
      <c r="J2902" s="4">
        <v>3.3</v>
      </c>
      <c r="K2902" s="4">
        <v>0</v>
      </c>
      <c r="L2902" s="4">
        <v>0</v>
      </c>
      <c r="M2902" s="7">
        <v>0</v>
      </c>
      <c r="N2902" s="5">
        <v>16.8</v>
      </c>
      <c r="O2902" s="5">
        <v>14.3</v>
      </c>
      <c r="P2902" s="5">
        <v>-999</v>
      </c>
      <c r="Q2902" s="5">
        <v>-999</v>
      </c>
      <c r="R2902">
        <v>0.49099999999999999</v>
      </c>
      <c r="S2902" s="34">
        <f>ROUND((0.6105*(EXP((17.273*E2902)/(E2902+237.3))))*(100-H2902)/100,3)</f>
        <v>2.87</v>
      </c>
      <c r="T2902" s="6">
        <f>IF(V2902&lt;V2903,L2902,0)</f>
        <v>0</v>
      </c>
      <c r="U2902" s="6">
        <f>IF(T2902&gt;0,M2902,-999)</f>
        <v>-999</v>
      </c>
      <c r="V2902">
        <v>199907</v>
      </c>
      <c r="W2902">
        <v>1999</v>
      </c>
    </row>
    <row r="2903" spans="1:23" x14ac:dyDescent="0.25">
      <c r="A2903" s="14">
        <v>36370</v>
      </c>
      <c r="B2903" s="3">
        <v>210</v>
      </c>
      <c r="C2903" s="4">
        <v>10.25</v>
      </c>
      <c r="D2903" s="5">
        <v>9.8000000000000007</v>
      </c>
      <c r="E2903" s="5">
        <v>13.6</v>
      </c>
      <c r="F2903" s="5">
        <v>4.8</v>
      </c>
      <c r="G2903" s="4">
        <v>78.599999999999994</v>
      </c>
      <c r="H2903" s="4">
        <v>42</v>
      </c>
      <c r="I2903" s="4">
        <v>0.9</v>
      </c>
      <c r="J2903" s="4">
        <v>3.1</v>
      </c>
      <c r="K2903" s="4">
        <v>4.3</v>
      </c>
      <c r="L2903" s="4">
        <v>0</v>
      </c>
      <c r="M2903" s="7">
        <v>0</v>
      </c>
      <c r="N2903" s="5">
        <v>9.8000000000000007</v>
      </c>
      <c r="O2903" s="5">
        <v>11.5</v>
      </c>
      <c r="P2903" s="5">
        <v>-999</v>
      </c>
      <c r="Q2903" s="5">
        <v>-999</v>
      </c>
      <c r="R2903">
        <v>0.65200000000000002</v>
      </c>
      <c r="S2903" s="34">
        <f>ROUND((0.6105*(EXP((17.273*E2903)/(E2903+237.3))))*(100-H2903)/100,3)</f>
        <v>0.90300000000000002</v>
      </c>
      <c r="T2903" s="6">
        <f>IF(V2903&lt;V2904,L2903,0)</f>
        <v>0</v>
      </c>
      <c r="U2903" s="6">
        <f>IF(T2903&gt;0,M2903,-999)</f>
        <v>-999</v>
      </c>
      <c r="V2903">
        <v>199907</v>
      </c>
      <c r="W2903">
        <v>1999</v>
      </c>
    </row>
    <row r="2904" spans="1:23" x14ac:dyDescent="0.25">
      <c r="A2904" s="14">
        <v>36371</v>
      </c>
      <c r="B2904" s="3">
        <v>211</v>
      </c>
      <c r="C2904" s="4">
        <v>21.66</v>
      </c>
      <c r="D2904" s="5">
        <v>9.3000000000000007</v>
      </c>
      <c r="E2904" s="5">
        <v>16.5</v>
      </c>
      <c r="F2904" s="5">
        <v>3.5</v>
      </c>
      <c r="G2904" s="4">
        <v>75.599999999999994</v>
      </c>
      <c r="H2904" s="4">
        <v>42.6</v>
      </c>
      <c r="I2904" s="4">
        <v>0.5</v>
      </c>
      <c r="J2904" s="4">
        <v>1.9</v>
      </c>
      <c r="K2904" s="4">
        <v>0</v>
      </c>
      <c r="L2904" s="4">
        <v>0</v>
      </c>
      <c r="M2904" s="7">
        <v>0</v>
      </c>
      <c r="N2904" s="5">
        <v>9.3000000000000007</v>
      </c>
      <c r="O2904" s="5">
        <v>11.5</v>
      </c>
      <c r="P2904" s="5">
        <v>-999</v>
      </c>
      <c r="Q2904" s="5">
        <v>-999</v>
      </c>
      <c r="R2904">
        <v>0.79900000000000004</v>
      </c>
      <c r="S2904" s="34">
        <f>ROUND((0.6105*(EXP((17.273*E2904)/(E2904+237.3))))*(100-H2904)/100,3)</f>
        <v>1.077</v>
      </c>
      <c r="T2904" s="6">
        <f>IF(V2904&lt;V2905,L2904,0)</f>
        <v>0</v>
      </c>
      <c r="U2904" s="6">
        <f>IF(T2904&gt;0,M2904,-999)</f>
        <v>-999</v>
      </c>
      <c r="V2904">
        <v>199907</v>
      </c>
      <c r="W2904">
        <v>1999</v>
      </c>
    </row>
    <row r="2905" spans="1:23" x14ac:dyDescent="0.25">
      <c r="A2905" s="14">
        <v>36372</v>
      </c>
      <c r="B2905" s="3">
        <v>212</v>
      </c>
      <c r="C2905" s="4">
        <v>19.77</v>
      </c>
      <c r="D2905" s="5">
        <v>11.5</v>
      </c>
      <c r="E2905" s="5">
        <v>19.399999999999999</v>
      </c>
      <c r="F2905" s="5">
        <v>3.5</v>
      </c>
      <c r="G2905" s="4">
        <v>66</v>
      </c>
      <c r="H2905" s="4">
        <v>33.5</v>
      </c>
      <c r="I2905" s="4">
        <v>0.7</v>
      </c>
      <c r="J2905" s="4">
        <v>2.6</v>
      </c>
      <c r="K2905" s="4">
        <v>0</v>
      </c>
      <c r="L2905" s="4">
        <v>0</v>
      </c>
      <c r="M2905" s="7">
        <v>0</v>
      </c>
      <c r="N2905" s="5">
        <v>11.5</v>
      </c>
      <c r="O2905" s="5">
        <v>11.1</v>
      </c>
      <c r="P2905" s="5">
        <v>-999</v>
      </c>
      <c r="Q2905" s="5">
        <v>-999</v>
      </c>
      <c r="R2905">
        <v>0.75600000000000001</v>
      </c>
      <c r="S2905" s="34">
        <f>ROUND((0.6105*(EXP((17.273*E2905)/(E2905+237.3))))*(100-H2905)/100,3)</f>
        <v>1.498</v>
      </c>
      <c r="T2905" s="6">
        <f>IF(V2905&lt;V2906,L2905,0)</f>
        <v>0</v>
      </c>
      <c r="U2905" s="6">
        <f>IF(T2905&gt;0,M2905,-999)</f>
        <v>-999</v>
      </c>
      <c r="V2905">
        <v>199907</v>
      </c>
      <c r="W2905">
        <v>1999</v>
      </c>
    </row>
    <row r="2906" spans="1:23" x14ac:dyDescent="0.25">
      <c r="A2906" s="14">
        <v>36373</v>
      </c>
      <c r="B2906" s="3">
        <v>213</v>
      </c>
      <c r="C2906" s="4">
        <v>20.37</v>
      </c>
      <c r="D2906" s="5">
        <v>15.5</v>
      </c>
      <c r="E2906" s="5">
        <v>23</v>
      </c>
      <c r="F2906" s="5">
        <v>10.4</v>
      </c>
      <c r="G2906" s="4">
        <v>56.8</v>
      </c>
      <c r="H2906" s="4">
        <v>33</v>
      </c>
      <c r="I2906" s="4">
        <v>1.3</v>
      </c>
      <c r="J2906" s="4">
        <v>3</v>
      </c>
      <c r="K2906" s="4">
        <v>0</v>
      </c>
      <c r="L2906" s="4">
        <v>0</v>
      </c>
      <c r="M2906" s="7">
        <v>0</v>
      </c>
      <c r="N2906" s="5">
        <v>15.5</v>
      </c>
      <c r="O2906" s="5">
        <v>14.1</v>
      </c>
      <c r="P2906" s="5">
        <v>-999</v>
      </c>
      <c r="Q2906" s="5">
        <v>-999</v>
      </c>
      <c r="R2906">
        <v>0.92700000000000005</v>
      </c>
      <c r="S2906" s="34">
        <f>ROUND((0.6105*(EXP((17.273*E2906)/(E2906+237.3))))*(100-H2906)/100,3)</f>
        <v>1.8819999999999999</v>
      </c>
      <c r="T2906" s="6">
        <f>IF(V2906&lt;V2907,L2906,0)</f>
        <v>0</v>
      </c>
      <c r="U2906" s="6">
        <f>IF(T2906&gt;0,M2906,-999)</f>
        <v>-999</v>
      </c>
      <c r="V2906">
        <v>199908</v>
      </c>
      <c r="W2906">
        <v>1999</v>
      </c>
    </row>
    <row r="2907" spans="1:23" x14ac:dyDescent="0.25">
      <c r="A2907" s="14">
        <v>36374</v>
      </c>
      <c r="B2907" s="3">
        <v>214</v>
      </c>
      <c r="C2907" s="4">
        <v>18.05</v>
      </c>
      <c r="D2907" s="5">
        <v>17.600000000000001</v>
      </c>
      <c r="E2907" s="5">
        <v>24</v>
      </c>
      <c r="F2907" s="5">
        <v>10.9</v>
      </c>
      <c r="G2907" s="4">
        <v>54.1</v>
      </c>
      <c r="H2907" s="4">
        <v>32.6</v>
      </c>
      <c r="I2907" s="4">
        <v>0.7</v>
      </c>
      <c r="J2907" s="4">
        <v>2.1</v>
      </c>
      <c r="K2907" s="4">
        <v>0</v>
      </c>
      <c r="L2907" s="4">
        <v>0</v>
      </c>
      <c r="M2907" s="7">
        <v>0</v>
      </c>
      <c r="N2907" s="5">
        <v>17.600000000000001</v>
      </c>
      <c r="O2907" s="5">
        <v>13.7</v>
      </c>
      <c r="P2907" s="5">
        <v>-999</v>
      </c>
      <c r="Q2907" s="5">
        <v>-999</v>
      </c>
      <c r="R2907">
        <v>0.97099999999999997</v>
      </c>
      <c r="S2907" s="34">
        <f>ROUND((0.6105*(EXP((17.273*E2907)/(E2907+237.3))))*(100-H2907)/100,3)</f>
        <v>2.0110000000000001</v>
      </c>
      <c r="T2907" s="6">
        <f>IF(V2907&lt;V2908,L2907,0)</f>
        <v>0</v>
      </c>
      <c r="U2907" s="6">
        <f>IF(T2907&gt;0,M2907,-999)</f>
        <v>-999</v>
      </c>
      <c r="V2907">
        <v>199908</v>
      </c>
      <c r="W2907">
        <v>1999</v>
      </c>
    </row>
    <row r="2908" spans="1:23" x14ac:dyDescent="0.25">
      <c r="A2908" s="14">
        <v>36375</v>
      </c>
      <c r="B2908" s="3">
        <v>215</v>
      </c>
      <c r="C2908" s="4">
        <v>18.86</v>
      </c>
      <c r="D2908" s="5">
        <v>18.8</v>
      </c>
      <c r="E2908" s="5">
        <v>28.1</v>
      </c>
      <c r="F2908" s="5">
        <v>12</v>
      </c>
      <c r="G2908" s="4">
        <v>49.9</v>
      </c>
      <c r="H2908" s="4">
        <v>27.6</v>
      </c>
      <c r="I2908" s="4">
        <v>0.5</v>
      </c>
      <c r="J2908" s="4">
        <v>3.8</v>
      </c>
      <c r="K2908" s="4">
        <v>0</v>
      </c>
      <c r="L2908" s="4">
        <v>0</v>
      </c>
      <c r="M2908" s="7">
        <v>0</v>
      </c>
      <c r="N2908" s="5">
        <v>18.8</v>
      </c>
      <c r="O2908" s="5">
        <v>14.7</v>
      </c>
      <c r="P2908" s="5">
        <v>-999</v>
      </c>
      <c r="Q2908" s="5">
        <v>-999</v>
      </c>
      <c r="R2908">
        <v>1.05</v>
      </c>
      <c r="S2908" s="34">
        <f>ROUND((0.6105*(EXP((17.273*E2908)/(E2908+237.3))))*(100-H2908)/100,3)</f>
        <v>2.7519999999999998</v>
      </c>
      <c r="T2908" s="6">
        <f>IF(V2908&lt;V2909,L2908,0)</f>
        <v>0</v>
      </c>
      <c r="U2908" s="6">
        <f>IF(T2908&gt;0,M2908,-999)</f>
        <v>-999</v>
      </c>
      <c r="V2908">
        <v>199908</v>
      </c>
      <c r="W2908">
        <v>1999</v>
      </c>
    </row>
    <row r="2909" spans="1:23" x14ac:dyDescent="0.25">
      <c r="A2909" s="14">
        <v>36376</v>
      </c>
      <c r="B2909" s="3">
        <v>216</v>
      </c>
      <c r="C2909" s="4">
        <v>11.85</v>
      </c>
      <c r="D2909" s="5">
        <v>14.1</v>
      </c>
      <c r="E2909" s="5">
        <v>20.8</v>
      </c>
      <c r="F2909" s="5">
        <v>8.6999999999999993</v>
      </c>
      <c r="G2909" s="4">
        <v>73.099999999999994</v>
      </c>
      <c r="H2909" s="4">
        <v>47.7</v>
      </c>
      <c r="I2909" s="4">
        <v>0.5</v>
      </c>
      <c r="J2909" s="4">
        <v>2.4</v>
      </c>
      <c r="K2909" s="4">
        <v>0</v>
      </c>
      <c r="L2909" s="4">
        <v>0</v>
      </c>
      <c r="M2909" s="7">
        <v>0</v>
      </c>
      <c r="N2909" s="5">
        <v>14.1</v>
      </c>
      <c r="O2909" s="5">
        <v>13.5</v>
      </c>
      <c r="P2909" s="5">
        <v>-999</v>
      </c>
      <c r="Q2909" s="5">
        <v>-999</v>
      </c>
      <c r="R2909">
        <v>1.1719999999999999</v>
      </c>
      <c r="S2909" s="34">
        <f>ROUND((0.6105*(EXP((17.273*E2909)/(E2909+237.3))))*(100-H2909)/100,3)</f>
        <v>1.284</v>
      </c>
      <c r="T2909" s="6">
        <f>IF(V2909&lt;V2910,L2909,0)</f>
        <v>0</v>
      </c>
      <c r="U2909" s="6">
        <f>IF(T2909&gt;0,M2909,-999)</f>
        <v>-999</v>
      </c>
      <c r="V2909">
        <v>199908</v>
      </c>
      <c r="W2909">
        <v>1999</v>
      </c>
    </row>
    <row r="2910" spans="1:23" x14ac:dyDescent="0.25">
      <c r="A2910" s="14">
        <v>36377</v>
      </c>
      <c r="B2910" s="3">
        <v>217</v>
      </c>
      <c r="C2910" s="4">
        <v>24.43</v>
      </c>
      <c r="D2910" s="5">
        <v>15.9</v>
      </c>
      <c r="E2910" s="5">
        <v>23.9</v>
      </c>
      <c r="F2910" s="5">
        <v>8.1999999999999993</v>
      </c>
      <c r="G2910" s="4">
        <v>70.599999999999994</v>
      </c>
      <c r="H2910" s="4">
        <v>38.799999999999997</v>
      </c>
      <c r="I2910" s="4">
        <v>0.6</v>
      </c>
      <c r="J2910" s="4">
        <v>2.1</v>
      </c>
      <c r="K2910" s="4">
        <v>0</v>
      </c>
      <c r="L2910" s="4">
        <v>0</v>
      </c>
      <c r="M2910" s="7">
        <v>0</v>
      </c>
      <c r="N2910" s="5">
        <v>15.9</v>
      </c>
      <c r="O2910" s="5">
        <v>14.5</v>
      </c>
      <c r="P2910" s="5">
        <v>-999</v>
      </c>
      <c r="Q2910" s="5">
        <v>-999</v>
      </c>
      <c r="R2910">
        <v>1.151</v>
      </c>
      <c r="S2910" s="34">
        <f>ROUND((0.6105*(EXP((17.273*E2910)/(E2910+237.3))))*(100-H2910)/100,3)</f>
        <v>1.8149999999999999</v>
      </c>
      <c r="T2910" s="6">
        <f>IF(V2910&lt;V2911,L2910,0)</f>
        <v>0</v>
      </c>
      <c r="U2910" s="6">
        <f>IF(T2910&gt;0,M2910,-999)</f>
        <v>-999</v>
      </c>
      <c r="V2910">
        <v>199908</v>
      </c>
      <c r="W2910">
        <v>1999</v>
      </c>
    </row>
    <row r="2911" spans="1:23" x14ac:dyDescent="0.25">
      <c r="A2911" s="14">
        <v>36378</v>
      </c>
      <c r="B2911" s="3">
        <v>218</v>
      </c>
      <c r="C2911" s="4">
        <v>14.63</v>
      </c>
      <c r="D2911" s="5">
        <v>15.2</v>
      </c>
      <c r="E2911" s="5">
        <v>23.1</v>
      </c>
      <c r="F2911" s="5">
        <v>10</v>
      </c>
      <c r="G2911" s="4">
        <v>76.099999999999994</v>
      </c>
      <c r="H2911" s="4">
        <v>46.8</v>
      </c>
      <c r="I2911" s="4">
        <v>0.6</v>
      </c>
      <c r="J2911" s="4">
        <v>3.1</v>
      </c>
      <c r="K2911" s="4">
        <v>6.7</v>
      </c>
      <c r="L2911" s="4">
        <v>0</v>
      </c>
      <c r="M2911" s="7">
        <v>0</v>
      </c>
      <c r="N2911" s="5">
        <v>15.2</v>
      </c>
      <c r="O2911" s="5">
        <v>13.8</v>
      </c>
      <c r="P2911" s="5">
        <v>-999</v>
      </c>
      <c r="Q2911" s="5">
        <v>-999</v>
      </c>
      <c r="R2911">
        <v>1.323</v>
      </c>
      <c r="S2911" s="34">
        <f>ROUND((0.6105*(EXP((17.273*E2911)/(E2911+237.3))))*(100-H2911)/100,3)</f>
        <v>1.5029999999999999</v>
      </c>
      <c r="T2911" s="6">
        <f>IF(V2911&lt;V2912,L2911,0)</f>
        <v>0</v>
      </c>
      <c r="U2911" s="6">
        <f>IF(T2911&gt;0,M2911,-999)</f>
        <v>-999</v>
      </c>
      <c r="V2911">
        <v>199908</v>
      </c>
      <c r="W2911">
        <v>1999</v>
      </c>
    </row>
    <row r="2912" spans="1:23" x14ac:dyDescent="0.25">
      <c r="A2912" s="14">
        <v>36379</v>
      </c>
      <c r="B2912" s="3">
        <v>219</v>
      </c>
      <c r="C2912" s="4">
        <v>11.23</v>
      </c>
      <c r="D2912" s="5">
        <v>12.9</v>
      </c>
      <c r="E2912" s="5">
        <v>20</v>
      </c>
      <c r="F2912" s="5">
        <v>9.1</v>
      </c>
      <c r="G2912" s="4">
        <v>88.7</v>
      </c>
      <c r="H2912" s="4">
        <v>59.4</v>
      </c>
      <c r="I2912" s="4">
        <v>0.7</v>
      </c>
      <c r="J2912" s="4">
        <v>2.2999999999999998</v>
      </c>
      <c r="K2912" s="4">
        <v>8.3000000000000007</v>
      </c>
      <c r="L2912" s="4">
        <v>0</v>
      </c>
      <c r="M2912" s="7">
        <v>0</v>
      </c>
      <c r="N2912" s="5">
        <v>12.9</v>
      </c>
      <c r="O2912" s="5">
        <v>14.2</v>
      </c>
      <c r="P2912" s="5">
        <v>-999</v>
      </c>
      <c r="Q2912" s="5">
        <v>-999</v>
      </c>
      <c r="R2912">
        <v>1.387</v>
      </c>
      <c r="S2912" s="34">
        <f>ROUND((0.6105*(EXP((17.273*E2912)/(E2912+237.3))))*(100-H2912)/100,3)</f>
        <v>0.94899999999999995</v>
      </c>
      <c r="T2912" s="6">
        <f>IF(V2912&lt;V2913,L2912,0)</f>
        <v>0</v>
      </c>
      <c r="U2912" s="6">
        <f>IF(T2912&gt;0,M2912,-999)</f>
        <v>-999</v>
      </c>
      <c r="V2912">
        <v>199908</v>
      </c>
      <c r="W2912">
        <v>1999</v>
      </c>
    </row>
    <row r="2913" spans="1:23" x14ac:dyDescent="0.25">
      <c r="A2913" s="14">
        <v>36380</v>
      </c>
      <c r="B2913" s="3">
        <v>220</v>
      </c>
      <c r="C2913" s="4">
        <v>7.44</v>
      </c>
      <c r="D2913" s="5">
        <v>10.9</v>
      </c>
      <c r="E2913" s="5">
        <v>16.8</v>
      </c>
      <c r="F2913" s="5">
        <v>8.6</v>
      </c>
      <c r="G2913" s="4">
        <v>95.3</v>
      </c>
      <c r="H2913" s="4">
        <v>69.099999999999994</v>
      </c>
      <c r="I2913" s="4">
        <v>0.6</v>
      </c>
      <c r="J2913" s="4">
        <v>1.9</v>
      </c>
      <c r="K2913" s="4">
        <v>0.8</v>
      </c>
      <c r="L2913" s="4">
        <v>0</v>
      </c>
      <c r="M2913" s="7">
        <v>0</v>
      </c>
      <c r="N2913" s="5">
        <v>10.9</v>
      </c>
      <c r="O2913" s="5">
        <v>13</v>
      </c>
      <c r="P2913" s="5">
        <v>-999</v>
      </c>
      <c r="Q2913" s="5">
        <v>-999</v>
      </c>
      <c r="R2913">
        <v>1.323</v>
      </c>
      <c r="S2913" s="34">
        <f>ROUND((0.6105*(EXP((17.273*E2913)/(E2913+237.3))))*(100-H2913)/100,3)</f>
        <v>0.59099999999999997</v>
      </c>
      <c r="T2913" s="6">
        <f>IF(V2913&lt;V2914,L2913,0)</f>
        <v>0</v>
      </c>
      <c r="U2913" s="6">
        <f>IF(T2913&gt;0,M2913,-999)</f>
        <v>-999</v>
      </c>
      <c r="V2913">
        <v>199908</v>
      </c>
      <c r="W2913">
        <v>1999</v>
      </c>
    </row>
    <row r="2914" spans="1:23" x14ac:dyDescent="0.25">
      <c r="A2914" s="14">
        <v>36381</v>
      </c>
      <c r="B2914" s="3">
        <v>221</v>
      </c>
      <c r="C2914" s="4">
        <v>16.239999999999998</v>
      </c>
      <c r="D2914" s="5">
        <v>13.4</v>
      </c>
      <c r="E2914" s="5">
        <v>19.600000000000001</v>
      </c>
      <c r="F2914" s="5">
        <v>8.6999999999999993</v>
      </c>
      <c r="G2914" s="4">
        <v>81.8</v>
      </c>
      <c r="H2914" s="4">
        <v>47.5</v>
      </c>
      <c r="I2914" s="4">
        <v>0.5</v>
      </c>
      <c r="J2914" s="4">
        <v>1.8</v>
      </c>
      <c r="K2914" s="4">
        <v>0</v>
      </c>
      <c r="L2914" s="4">
        <v>0</v>
      </c>
      <c r="M2914" s="7">
        <v>0</v>
      </c>
      <c r="N2914" s="5">
        <v>13.4</v>
      </c>
      <c r="O2914" s="5">
        <v>13.6</v>
      </c>
      <c r="P2914" s="5">
        <v>-999</v>
      </c>
      <c r="Q2914" s="5">
        <v>-999</v>
      </c>
      <c r="R2914">
        <v>1.083</v>
      </c>
      <c r="S2914" s="34">
        <f>ROUND((0.6105*(EXP((17.273*E2914)/(E2914+237.3))))*(100-H2914)/100,3)</f>
        <v>1.1970000000000001</v>
      </c>
      <c r="T2914" s="6">
        <f>IF(V2914&lt;V2915,L2914,0)</f>
        <v>0</v>
      </c>
      <c r="U2914" s="6">
        <f>IF(T2914&gt;0,M2914,-999)</f>
        <v>-999</v>
      </c>
      <c r="V2914">
        <v>199908</v>
      </c>
      <c r="W2914">
        <v>1999</v>
      </c>
    </row>
    <row r="2915" spans="1:23" x14ac:dyDescent="0.25">
      <c r="A2915" s="14">
        <v>36382</v>
      </c>
      <c r="B2915" s="3">
        <v>222</v>
      </c>
      <c r="C2915" s="4">
        <v>21.33</v>
      </c>
      <c r="D2915" s="5">
        <v>14.2</v>
      </c>
      <c r="E2915" s="5">
        <v>21.5</v>
      </c>
      <c r="F2915" s="5">
        <v>7.3</v>
      </c>
      <c r="G2915" s="4">
        <v>71.8</v>
      </c>
      <c r="H2915" s="4">
        <v>42.9</v>
      </c>
      <c r="I2915" s="4">
        <v>0.6</v>
      </c>
      <c r="J2915" s="4">
        <v>2.1</v>
      </c>
      <c r="K2915" s="4">
        <v>0</v>
      </c>
      <c r="L2915" s="4">
        <v>0</v>
      </c>
      <c r="M2915" s="7">
        <v>0</v>
      </c>
      <c r="N2915" s="5">
        <v>14.2</v>
      </c>
      <c r="O2915" s="5">
        <v>14.1</v>
      </c>
      <c r="P2915" s="5">
        <v>-999</v>
      </c>
      <c r="Q2915" s="5">
        <v>-999</v>
      </c>
      <c r="R2915">
        <v>1.101</v>
      </c>
      <c r="S2915" s="34">
        <f>ROUND((0.6105*(EXP((17.273*E2915)/(E2915+237.3))))*(100-H2915)/100,3)</f>
        <v>1.464</v>
      </c>
      <c r="T2915" s="6">
        <f>IF(V2915&lt;V2916,L2915,0)</f>
        <v>0</v>
      </c>
      <c r="U2915" s="6">
        <f>IF(T2915&gt;0,M2915,-999)</f>
        <v>-999</v>
      </c>
      <c r="V2915">
        <v>199908</v>
      </c>
      <c r="W2915">
        <v>1999</v>
      </c>
    </row>
    <row r="2916" spans="1:23" x14ac:dyDescent="0.25">
      <c r="A2916" s="14">
        <v>36383</v>
      </c>
      <c r="B2916" s="3">
        <v>223</v>
      </c>
      <c r="C2916" s="4">
        <v>21.51</v>
      </c>
      <c r="D2916" s="5">
        <v>14.2</v>
      </c>
      <c r="E2916" s="5">
        <v>23.4</v>
      </c>
      <c r="F2916" s="5">
        <v>7.2</v>
      </c>
      <c r="G2916" s="4">
        <v>70.7</v>
      </c>
      <c r="H2916" s="4">
        <v>37.299999999999997</v>
      </c>
      <c r="I2916" s="4">
        <v>0.7</v>
      </c>
      <c r="J2916" s="4">
        <v>2.8</v>
      </c>
      <c r="K2916" s="4">
        <v>0</v>
      </c>
      <c r="L2916" s="4">
        <v>0</v>
      </c>
      <c r="M2916" s="7">
        <v>0</v>
      </c>
      <c r="N2916" s="5">
        <v>14.2</v>
      </c>
      <c r="O2916" s="5">
        <v>14.7</v>
      </c>
      <c r="P2916" s="5">
        <v>-999</v>
      </c>
      <c r="Q2916" s="5">
        <v>-999</v>
      </c>
      <c r="R2916">
        <v>1.073</v>
      </c>
      <c r="S2916" s="34">
        <f>ROUND((0.6105*(EXP((17.273*E2916)/(E2916+237.3))))*(100-H2916)/100,3)</f>
        <v>1.804</v>
      </c>
      <c r="T2916" s="6">
        <f>IF(V2916&lt;V2917,L2916,0)</f>
        <v>0</v>
      </c>
      <c r="U2916" s="6">
        <f>IF(T2916&gt;0,M2916,-999)</f>
        <v>-999</v>
      </c>
      <c r="V2916">
        <v>199908</v>
      </c>
      <c r="W2916">
        <v>1999</v>
      </c>
    </row>
    <row r="2917" spans="1:23" x14ac:dyDescent="0.25">
      <c r="A2917" s="14">
        <v>36384</v>
      </c>
      <c r="B2917" s="3">
        <v>224</v>
      </c>
      <c r="C2917" s="4">
        <v>16.77</v>
      </c>
      <c r="D2917" s="5">
        <v>11.2</v>
      </c>
      <c r="E2917" s="5">
        <v>18.899999999999999</v>
      </c>
      <c r="F2917" s="5">
        <v>6.1</v>
      </c>
      <c r="G2917" s="4">
        <v>79.7</v>
      </c>
      <c r="H2917" s="4">
        <v>46.6</v>
      </c>
      <c r="I2917" s="4">
        <v>0.6</v>
      </c>
      <c r="J2917" s="4">
        <v>2.2999999999999998</v>
      </c>
      <c r="K2917" s="4">
        <v>5.6</v>
      </c>
      <c r="L2917" s="4">
        <v>0</v>
      </c>
      <c r="M2917" s="7">
        <v>0</v>
      </c>
      <c r="N2917" s="5">
        <v>11.2</v>
      </c>
      <c r="O2917" s="5">
        <v>13.9</v>
      </c>
      <c r="P2917" s="5">
        <v>-999</v>
      </c>
      <c r="Q2917" s="5">
        <v>-999</v>
      </c>
      <c r="R2917">
        <v>1.014</v>
      </c>
      <c r="S2917" s="34">
        <f>ROUND((0.6105*(EXP((17.273*E2917)/(E2917+237.3))))*(100-H2917)/100,3)</f>
        <v>1.1659999999999999</v>
      </c>
      <c r="T2917" s="6">
        <f>IF(V2917&lt;V2918,L2917,0)</f>
        <v>0</v>
      </c>
      <c r="U2917" s="6">
        <f>IF(T2917&gt;0,M2917,-999)</f>
        <v>-999</v>
      </c>
      <c r="V2917">
        <v>199908</v>
      </c>
      <c r="W2917">
        <v>1999</v>
      </c>
    </row>
    <row r="2918" spans="1:23" x14ac:dyDescent="0.25">
      <c r="A2918" s="14">
        <v>36385</v>
      </c>
      <c r="B2918" s="3">
        <v>225</v>
      </c>
      <c r="C2918" s="4">
        <v>12.79</v>
      </c>
      <c r="D2918" s="5">
        <v>9.1999999999999993</v>
      </c>
      <c r="E2918" s="5">
        <v>16.399999999999999</v>
      </c>
      <c r="F2918" s="5">
        <v>4.5</v>
      </c>
      <c r="G2918" s="4">
        <v>92.3</v>
      </c>
      <c r="H2918" s="4">
        <v>57</v>
      </c>
      <c r="I2918" s="4">
        <v>0.7</v>
      </c>
      <c r="J2918" s="4">
        <v>3</v>
      </c>
      <c r="K2918" s="4">
        <v>22.7</v>
      </c>
      <c r="L2918" s="4">
        <v>0</v>
      </c>
      <c r="M2918" s="7">
        <v>0</v>
      </c>
      <c r="N2918" s="5">
        <v>9.1999999999999993</v>
      </c>
      <c r="O2918" s="5">
        <v>12.5</v>
      </c>
      <c r="P2918" s="5">
        <v>-999</v>
      </c>
      <c r="Q2918" s="5">
        <v>-999</v>
      </c>
      <c r="R2918">
        <v>1.0640000000000001</v>
      </c>
      <c r="S2918" s="34">
        <f>ROUND((0.6105*(EXP((17.273*E2918)/(E2918+237.3))))*(100-H2918)/100,3)</f>
        <v>0.80200000000000005</v>
      </c>
      <c r="T2918" s="6">
        <f>IF(V2918&lt;V2919,L2918,0)</f>
        <v>0</v>
      </c>
      <c r="U2918" s="6">
        <f>IF(T2918&gt;0,M2918,-999)</f>
        <v>-999</v>
      </c>
      <c r="V2918">
        <v>199908</v>
      </c>
      <c r="W2918">
        <v>1999</v>
      </c>
    </row>
    <row r="2919" spans="1:23" x14ac:dyDescent="0.25">
      <c r="A2919" s="14">
        <v>36386</v>
      </c>
      <c r="B2919" s="3">
        <v>226</v>
      </c>
      <c r="C2919" s="4">
        <v>5.29</v>
      </c>
      <c r="D2919" s="5">
        <v>6.6</v>
      </c>
      <c r="E2919" s="5">
        <v>8.9</v>
      </c>
      <c r="F2919" s="5">
        <v>4.4000000000000004</v>
      </c>
      <c r="G2919" s="4">
        <v>98.8</v>
      </c>
      <c r="H2919" s="4">
        <v>95.6</v>
      </c>
      <c r="I2919" s="4">
        <v>0.6</v>
      </c>
      <c r="J2919" s="4">
        <v>1.9</v>
      </c>
      <c r="K2919" s="4">
        <v>5.3</v>
      </c>
      <c r="L2919" s="4">
        <v>0</v>
      </c>
      <c r="M2919" s="7">
        <v>0</v>
      </c>
      <c r="N2919" s="5">
        <v>6.6</v>
      </c>
      <c r="O2919" s="5">
        <v>10.3</v>
      </c>
      <c r="P2919" s="5">
        <v>-999</v>
      </c>
      <c r="Q2919" s="5">
        <v>-999</v>
      </c>
      <c r="R2919">
        <v>1.0920000000000001</v>
      </c>
      <c r="S2919" s="34">
        <f>ROUND((0.6105*(EXP((17.273*E2919)/(E2919+237.3))))*(100-H2919)/100,3)</f>
        <v>0.05</v>
      </c>
      <c r="T2919" s="6">
        <f>IF(V2919&lt;V2920,L2919,0)</f>
        <v>0</v>
      </c>
      <c r="U2919" s="6">
        <f>IF(T2919&gt;0,M2919,-999)</f>
        <v>-999</v>
      </c>
      <c r="V2919">
        <v>199908</v>
      </c>
      <c r="W2919">
        <v>1999</v>
      </c>
    </row>
    <row r="2920" spans="1:23" x14ac:dyDescent="0.25">
      <c r="A2920" s="14">
        <v>36387</v>
      </c>
      <c r="B2920" s="3">
        <v>227</v>
      </c>
      <c r="C2920" s="4">
        <v>7.1</v>
      </c>
      <c r="D2920" s="5">
        <v>6</v>
      </c>
      <c r="E2920" s="5">
        <v>8.8000000000000007</v>
      </c>
      <c r="F2920" s="5">
        <v>4.0999999999999996</v>
      </c>
      <c r="G2920" s="4">
        <v>97.5</v>
      </c>
      <c r="H2920" s="4">
        <v>85.8</v>
      </c>
      <c r="I2920" s="4">
        <v>1</v>
      </c>
      <c r="J2920" s="4">
        <v>2.5</v>
      </c>
      <c r="K2920" s="4">
        <v>2.7</v>
      </c>
      <c r="L2920" s="4">
        <v>0</v>
      </c>
      <c r="M2920" s="7">
        <v>0</v>
      </c>
      <c r="N2920" s="5">
        <v>6</v>
      </c>
      <c r="O2920" s="5">
        <v>9.9</v>
      </c>
      <c r="P2920" s="5">
        <v>-999</v>
      </c>
      <c r="Q2920" s="5">
        <v>-999</v>
      </c>
      <c r="R2920">
        <v>0.97099999999999997</v>
      </c>
      <c r="S2920" s="34">
        <f>ROUND((0.6105*(EXP((17.273*E2920)/(E2920+237.3))))*(100-H2920)/100,3)</f>
        <v>0.161</v>
      </c>
      <c r="T2920" s="6">
        <f>IF(V2920&lt;V2921,L2920,0)</f>
        <v>0</v>
      </c>
      <c r="U2920" s="6">
        <f>IF(T2920&gt;0,M2920,-999)</f>
        <v>-999</v>
      </c>
      <c r="V2920">
        <v>199908</v>
      </c>
      <c r="W2920">
        <v>1999</v>
      </c>
    </row>
    <row r="2921" spans="1:23" x14ac:dyDescent="0.25">
      <c r="A2921" s="14">
        <v>36388</v>
      </c>
      <c r="B2921" s="3">
        <v>228</v>
      </c>
      <c r="C2921" s="4">
        <v>10.32</v>
      </c>
      <c r="D2921" s="5">
        <v>8.1999999999999993</v>
      </c>
      <c r="E2921" s="5">
        <v>13.9</v>
      </c>
      <c r="F2921" s="5">
        <v>4.9000000000000004</v>
      </c>
      <c r="G2921" s="4">
        <v>94.3</v>
      </c>
      <c r="H2921" s="4">
        <v>65.5</v>
      </c>
      <c r="I2921" s="4">
        <v>0.5</v>
      </c>
      <c r="J2921" s="4">
        <v>1.8</v>
      </c>
      <c r="K2921" s="4">
        <v>5.6</v>
      </c>
      <c r="L2921" s="4">
        <v>0</v>
      </c>
      <c r="M2921" s="7">
        <v>0</v>
      </c>
      <c r="N2921" s="5">
        <v>8.1999999999999993</v>
      </c>
      <c r="O2921" s="5">
        <v>10.7</v>
      </c>
      <c r="P2921" s="5">
        <v>-999</v>
      </c>
      <c r="Q2921" s="5">
        <v>-999</v>
      </c>
      <c r="R2921">
        <v>1.0409999999999999</v>
      </c>
      <c r="S2921" s="34">
        <f>ROUND((0.6105*(EXP((17.273*E2921)/(E2921+237.3))))*(100-H2921)/100,3)</f>
        <v>0.54800000000000004</v>
      </c>
      <c r="T2921" s="6">
        <f>IF(V2921&lt;V2922,L2921,0)</f>
        <v>0</v>
      </c>
      <c r="U2921" s="6">
        <f>IF(T2921&gt;0,M2921,-999)</f>
        <v>-999</v>
      </c>
      <c r="V2921">
        <v>199908</v>
      </c>
      <c r="W2921">
        <v>1999</v>
      </c>
    </row>
    <row r="2922" spans="1:23" x14ac:dyDescent="0.25">
      <c r="A2922" s="14">
        <v>36389</v>
      </c>
      <c r="B2922" s="3">
        <v>229</v>
      </c>
      <c r="C2922" s="4">
        <v>22.67</v>
      </c>
      <c r="D2922" s="5">
        <v>14.4</v>
      </c>
      <c r="E2922" s="5">
        <v>21.8</v>
      </c>
      <c r="F2922" s="5">
        <v>7.9</v>
      </c>
      <c r="G2922" s="4">
        <v>74.5</v>
      </c>
      <c r="H2922" s="4">
        <v>42.5</v>
      </c>
      <c r="I2922" s="4">
        <v>0.9</v>
      </c>
      <c r="J2922" s="4">
        <v>2.2000000000000002</v>
      </c>
      <c r="K2922" s="4">
        <v>0</v>
      </c>
      <c r="L2922" s="4">
        <v>0</v>
      </c>
      <c r="M2922" s="7">
        <v>0</v>
      </c>
      <c r="N2922" s="5">
        <v>14.4</v>
      </c>
      <c r="O2922" s="5">
        <v>13.2</v>
      </c>
      <c r="P2922" s="5">
        <v>-999</v>
      </c>
      <c r="Q2922" s="5">
        <v>-999</v>
      </c>
      <c r="R2922">
        <v>1.1100000000000001</v>
      </c>
      <c r="S2922" s="34">
        <f>ROUND((0.6105*(EXP((17.273*E2922)/(E2922+237.3))))*(100-H2922)/100,3)</f>
        <v>1.5009999999999999</v>
      </c>
      <c r="T2922" s="6">
        <f>IF(V2922&lt;V2923,L2922,0)</f>
        <v>0</v>
      </c>
      <c r="U2922" s="6">
        <f>IF(T2922&gt;0,M2922,-999)</f>
        <v>-999</v>
      </c>
      <c r="V2922">
        <v>199908</v>
      </c>
      <c r="W2922">
        <v>1999</v>
      </c>
    </row>
    <row r="2923" spans="1:23" x14ac:dyDescent="0.25">
      <c r="A2923" s="14">
        <v>36390</v>
      </c>
      <c r="B2923" s="3">
        <v>230</v>
      </c>
      <c r="C2923" s="4">
        <v>21.36</v>
      </c>
      <c r="D2923" s="5">
        <v>17.3</v>
      </c>
      <c r="E2923" s="5">
        <v>25.3</v>
      </c>
      <c r="F2923" s="5">
        <v>10.8</v>
      </c>
      <c r="G2923" s="4">
        <v>61.6</v>
      </c>
      <c r="H2923" s="4">
        <v>33.1</v>
      </c>
      <c r="I2923" s="4">
        <v>0.9</v>
      </c>
      <c r="J2923" s="4">
        <v>2.9</v>
      </c>
      <c r="K2923" s="4">
        <v>0</v>
      </c>
      <c r="L2923" s="4">
        <v>0</v>
      </c>
      <c r="M2923" s="7">
        <v>0</v>
      </c>
      <c r="N2923" s="5">
        <v>17.3</v>
      </c>
      <c r="O2923" s="5">
        <v>15.2</v>
      </c>
      <c r="P2923" s="5">
        <v>-999</v>
      </c>
      <c r="Q2923" s="5">
        <v>-999</v>
      </c>
      <c r="R2923">
        <v>1.0680000000000001</v>
      </c>
      <c r="S2923" s="34">
        <f>ROUND((0.6105*(EXP((17.273*E2923)/(E2923+237.3))))*(100-H2923)/100,3)</f>
        <v>2.157</v>
      </c>
      <c r="T2923" s="6">
        <f>IF(V2923&lt;V2924,L2923,0)</f>
        <v>0</v>
      </c>
      <c r="U2923" s="6">
        <f>IF(T2923&gt;0,M2923,-999)</f>
        <v>-999</v>
      </c>
      <c r="V2923">
        <v>199908</v>
      </c>
      <c r="W2923">
        <v>1999</v>
      </c>
    </row>
    <row r="2924" spans="1:23" x14ac:dyDescent="0.25">
      <c r="A2924" s="14">
        <v>36391</v>
      </c>
      <c r="B2924" s="3">
        <v>231</v>
      </c>
      <c r="C2924" s="4">
        <v>15.64</v>
      </c>
      <c r="D2924" s="5">
        <v>15.1</v>
      </c>
      <c r="E2924" s="5">
        <v>22</v>
      </c>
      <c r="F2924" s="5">
        <v>11.1</v>
      </c>
      <c r="G2924" s="4">
        <v>71.400000000000006</v>
      </c>
      <c r="H2924" s="4">
        <v>49.5</v>
      </c>
      <c r="I2924" s="4">
        <v>0.6</v>
      </c>
      <c r="J2924" s="4">
        <v>2.4</v>
      </c>
      <c r="K2924" s="4">
        <v>0</v>
      </c>
      <c r="L2924" s="4">
        <v>0</v>
      </c>
      <c r="M2924" s="7">
        <v>0</v>
      </c>
      <c r="N2924" s="5">
        <v>15.1</v>
      </c>
      <c r="O2924" s="5">
        <v>14.5</v>
      </c>
      <c r="P2924" s="5">
        <v>-999</v>
      </c>
      <c r="Q2924" s="5">
        <v>-999</v>
      </c>
      <c r="R2924">
        <v>1.306</v>
      </c>
      <c r="S2924" s="34">
        <f>ROUND((0.6105*(EXP((17.273*E2924)/(E2924+237.3))))*(100-H2924)/100,3)</f>
        <v>1.335</v>
      </c>
      <c r="T2924" s="6">
        <f>IF(V2924&lt;V2925,L2924,0)</f>
        <v>0</v>
      </c>
      <c r="U2924" s="6">
        <f>IF(T2924&gt;0,M2924,-999)</f>
        <v>-999</v>
      </c>
      <c r="V2924">
        <v>199908</v>
      </c>
      <c r="W2924">
        <v>1999</v>
      </c>
    </row>
    <row r="2925" spans="1:23" x14ac:dyDescent="0.25">
      <c r="A2925" s="14">
        <v>36392</v>
      </c>
      <c r="B2925" s="3">
        <v>232</v>
      </c>
      <c r="C2925" s="4">
        <v>21.49</v>
      </c>
      <c r="D2925" s="5">
        <v>15.8</v>
      </c>
      <c r="E2925" s="5">
        <v>24.4</v>
      </c>
      <c r="F2925" s="5">
        <v>9.8000000000000007</v>
      </c>
      <c r="G2925" s="4">
        <v>61.8</v>
      </c>
      <c r="H2925" s="4">
        <v>31.6</v>
      </c>
      <c r="I2925" s="4">
        <v>0.8</v>
      </c>
      <c r="J2925" s="4">
        <v>2.6</v>
      </c>
      <c r="K2925" s="4">
        <v>0</v>
      </c>
      <c r="L2925" s="4">
        <v>0</v>
      </c>
      <c r="M2925" s="7">
        <v>0</v>
      </c>
      <c r="N2925" s="5">
        <v>15.8</v>
      </c>
      <c r="O2925" s="5">
        <v>14.8</v>
      </c>
      <c r="P2925" s="5">
        <v>-999</v>
      </c>
      <c r="Q2925" s="5">
        <v>-999</v>
      </c>
      <c r="R2925">
        <v>0.96599999999999997</v>
      </c>
      <c r="S2925" s="34">
        <f>ROUND((0.6105*(EXP((17.273*E2925)/(E2925+237.3))))*(100-H2925)/100,3)</f>
        <v>2.09</v>
      </c>
      <c r="T2925" s="6">
        <f>IF(V2925&lt;V2926,L2925,0)</f>
        <v>0</v>
      </c>
      <c r="U2925" s="6">
        <f>IF(T2925&gt;0,M2925,-999)</f>
        <v>-999</v>
      </c>
      <c r="V2925">
        <v>199908</v>
      </c>
      <c r="W2925">
        <v>1999</v>
      </c>
    </row>
    <row r="2926" spans="1:23" x14ac:dyDescent="0.25">
      <c r="A2926" s="14">
        <v>36393</v>
      </c>
      <c r="B2926" s="3">
        <v>233</v>
      </c>
      <c r="C2926" s="4">
        <v>22.33</v>
      </c>
      <c r="D2926" s="5">
        <v>10.8</v>
      </c>
      <c r="E2926" s="5">
        <v>17.7</v>
      </c>
      <c r="F2926" s="5">
        <v>4.4000000000000004</v>
      </c>
      <c r="G2926" s="4">
        <v>66.400000000000006</v>
      </c>
      <c r="H2926" s="4">
        <v>36</v>
      </c>
      <c r="I2926" s="4">
        <v>1</v>
      </c>
      <c r="J2926" s="4">
        <v>3</v>
      </c>
      <c r="K2926" s="4">
        <v>0</v>
      </c>
      <c r="L2926" s="4">
        <v>0</v>
      </c>
      <c r="M2926" s="7">
        <v>0</v>
      </c>
      <c r="N2926" s="5">
        <v>10.8</v>
      </c>
      <c r="O2926" s="5">
        <v>13.2</v>
      </c>
      <c r="P2926" s="5">
        <v>-999</v>
      </c>
      <c r="Q2926" s="5">
        <v>-999</v>
      </c>
      <c r="R2926">
        <v>0.72699999999999998</v>
      </c>
      <c r="S2926" s="34">
        <f>ROUND((0.6105*(EXP((17.273*E2926)/(E2926+237.3))))*(100-H2926)/100,3)</f>
        <v>1.296</v>
      </c>
      <c r="T2926" s="6">
        <f>IF(V2926&lt;V2927,L2926,0)</f>
        <v>0</v>
      </c>
      <c r="U2926" s="6">
        <f>IF(T2926&gt;0,M2926,-999)</f>
        <v>-999</v>
      </c>
      <c r="V2926">
        <v>199908</v>
      </c>
      <c r="W2926">
        <v>1999</v>
      </c>
    </row>
    <row r="2927" spans="1:23" x14ac:dyDescent="0.25">
      <c r="A2927" s="14">
        <v>36394</v>
      </c>
      <c r="B2927" s="3">
        <v>234</v>
      </c>
      <c r="C2927" s="4">
        <v>21.99</v>
      </c>
      <c r="D2927" s="5">
        <v>12.5</v>
      </c>
      <c r="E2927" s="5">
        <v>21.6</v>
      </c>
      <c r="F2927" s="5">
        <v>3.6</v>
      </c>
      <c r="G2927" s="4">
        <v>62.9</v>
      </c>
      <c r="H2927" s="4">
        <v>31.4</v>
      </c>
      <c r="I2927" s="4">
        <v>0.6</v>
      </c>
      <c r="J2927" s="4">
        <v>1.9</v>
      </c>
      <c r="K2927" s="4">
        <v>0</v>
      </c>
      <c r="L2927" s="4">
        <v>0</v>
      </c>
      <c r="M2927" s="7">
        <v>0</v>
      </c>
      <c r="N2927" s="5">
        <v>12.5</v>
      </c>
      <c r="O2927" s="5">
        <v>12.6</v>
      </c>
      <c r="P2927" s="5">
        <v>-999</v>
      </c>
      <c r="Q2927" s="5">
        <v>-999</v>
      </c>
      <c r="R2927">
        <v>0.81</v>
      </c>
      <c r="S2927" s="34">
        <f>ROUND((0.6105*(EXP((17.273*E2927)/(E2927+237.3))))*(100-H2927)/100,3)</f>
        <v>1.77</v>
      </c>
      <c r="T2927" s="6">
        <f>IF(V2927&lt;V2928,L2927,0)</f>
        <v>0</v>
      </c>
      <c r="U2927" s="6">
        <f>IF(T2927&gt;0,M2927,-999)</f>
        <v>-999</v>
      </c>
      <c r="V2927">
        <v>199908</v>
      </c>
      <c r="W2927">
        <v>1999</v>
      </c>
    </row>
    <row r="2928" spans="1:23" x14ac:dyDescent="0.25">
      <c r="A2928" s="14">
        <v>36395</v>
      </c>
      <c r="B2928" s="3">
        <v>235</v>
      </c>
      <c r="C2928" s="4">
        <v>22.23</v>
      </c>
      <c r="D2928" s="5">
        <v>17.2</v>
      </c>
      <c r="E2928" s="5">
        <v>25</v>
      </c>
      <c r="F2928" s="5">
        <v>11.6</v>
      </c>
      <c r="G2928" s="4">
        <v>42.8</v>
      </c>
      <c r="H2928" s="4">
        <v>24.1</v>
      </c>
      <c r="I2928" s="4">
        <v>0.8</v>
      </c>
      <c r="J2928" s="4">
        <v>2.2000000000000002</v>
      </c>
      <c r="K2928" s="4">
        <v>0</v>
      </c>
      <c r="L2928" s="4">
        <v>0</v>
      </c>
      <c r="M2928" s="7">
        <v>0</v>
      </c>
      <c r="N2928" s="5">
        <v>17.2</v>
      </c>
      <c r="O2928" s="5">
        <v>14.6</v>
      </c>
      <c r="P2928" s="5">
        <v>-999</v>
      </c>
      <c r="Q2928" s="5">
        <v>-999</v>
      </c>
      <c r="R2928">
        <v>0.76500000000000001</v>
      </c>
      <c r="S2928" s="34">
        <f>ROUND((0.6105*(EXP((17.273*E2928)/(E2928+237.3))))*(100-H2928)/100,3)</f>
        <v>2.4039999999999999</v>
      </c>
      <c r="T2928" s="6">
        <f>IF(V2928&lt;V2929,L2928,0)</f>
        <v>0</v>
      </c>
      <c r="U2928" s="6">
        <f>IF(T2928&gt;0,M2928,-999)</f>
        <v>-999</v>
      </c>
      <c r="V2928">
        <v>199908</v>
      </c>
      <c r="W2928">
        <v>1999</v>
      </c>
    </row>
    <row r="2929" spans="1:23" x14ac:dyDescent="0.25">
      <c r="A2929" s="14">
        <v>36396</v>
      </c>
      <c r="B2929" s="3">
        <v>236</v>
      </c>
      <c r="C2929" s="4">
        <v>21.76</v>
      </c>
      <c r="D2929" s="5">
        <v>16.3</v>
      </c>
      <c r="E2929" s="5">
        <v>24.9</v>
      </c>
      <c r="F2929" s="5">
        <v>8.9</v>
      </c>
      <c r="G2929" s="4">
        <v>47.3</v>
      </c>
      <c r="H2929" s="4">
        <v>22.1</v>
      </c>
      <c r="I2929" s="4">
        <v>0.7</v>
      </c>
      <c r="J2929" s="4">
        <v>2.7</v>
      </c>
      <c r="K2929" s="4">
        <v>0</v>
      </c>
      <c r="L2929" s="4">
        <v>0</v>
      </c>
      <c r="M2929" s="7">
        <v>0</v>
      </c>
      <c r="N2929" s="5">
        <v>16.3</v>
      </c>
      <c r="O2929" s="5">
        <v>14.5</v>
      </c>
      <c r="P2929" s="5">
        <v>-999</v>
      </c>
      <c r="Q2929" s="5">
        <v>-999</v>
      </c>
      <c r="R2929">
        <v>0.69499999999999995</v>
      </c>
      <c r="S2929" s="34">
        <f>ROUND((0.6105*(EXP((17.273*E2929)/(E2929+237.3))))*(100-H2929)/100,3)</f>
        <v>2.4529999999999998</v>
      </c>
      <c r="T2929" s="6">
        <f>IF(V2929&lt;V2930,L2929,0)</f>
        <v>0</v>
      </c>
      <c r="U2929" s="6">
        <f>IF(T2929&gt;0,M2929,-999)</f>
        <v>-999</v>
      </c>
      <c r="V2929">
        <v>199908</v>
      </c>
      <c r="W2929">
        <v>1999</v>
      </c>
    </row>
    <row r="2930" spans="1:23" x14ac:dyDescent="0.25">
      <c r="A2930" s="14">
        <v>36397</v>
      </c>
      <c r="B2930" s="3">
        <v>237</v>
      </c>
      <c r="C2930" s="4">
        <v>17.61</v>
      </c>
      <c r="D2930" s="5">
        <v>13.3</v>
      </c>
      <c r="E2930" s="5">
        <v>18.899999999999999</v>
      </c>
      <c r="F2930" s="5">
        <v>5.3</v>
      </c>
      <c r="G2930" s="4">
        <v>61.7</v>
      </c>
      <c r="H2930" s="4">
        <v>40.200000000000003</v>
      </c>
      <c r="I2930" s="4">
        <v>1.6</v>
      </c>
      <c r="J2930" s="4">
        <v>4</v>
      </c>
      <c r="K2930" s="4">
        <v>0</v>
      </c>
      <c r="L2930" s="4">
        <v>0</v>
      </c>
      <c r="M2930" s="7">
        <v>0</v>
      </c>
      <c r="N2930" s="5">
        <v>13.3</v>
      </c>
      <c r="O2930" s="5">
        <v>14.9</v>
      </c>
      <c r="P2930" s="5">
        <v>-999</v>
      </c>
      <c r="Q2930" s="5">
        <v>-999</v>
      </c>
      <c r="R2930">
        <v>0.879</v>
      </c>
      <c r="S2930" s="34">
        <f>ROUND((0.6105*(EXP((17.273*E2930)/(E2930+237.3))))*(100-H2930)/100,3)</f>
        <v>1.306</v>
      </c>
      <c r="T2930" s="6">
        <f>IF(V2930&lt;V2931,L2930,0)</f>
        <v>0</v>
      </c>
      <c r="U2930" s="6">
        <f>IF(T2930&gt;0,M2930,-999)</f>
        <v>-999</v>
      </c>
      <c r="V2930">
        <v>199908</v>
      </c>
      <c r="W2930">
        <v>1999</v>
      </c>
    </row>
    <row r="2931" spans="1:23" x14ac:dyDescent="0.25">
      <c r="A2931" s="14">
        <v>36398</v>
      </c>
      <c r="B2931" s="3">
        <v>238</v>
      </c>
      <c r="C2931" s="4">
        <v>21.89</v>
      </c>
      <c r="D2931" s="5">
        <v>13.2</v>
      </c>
      <c r="E2931" s="5">
        <v>22.2</v>
      </c>
      <c r="F2931" s="5">
        <v>4.5</v>
      </c>
      <c r="G2931" s="4">
        <v>62.1</v>
      </c>
      <c r="H2931" s="4">
        <v>39.799999999999997</v>
      </c>
      <c r="I2931" s="4">
        <v>0.7</v>
      </c>
      <c r="J2931" s="4">
        <v>2.2000000000000002</v>
      </c>
      <c r="K2931" s="4">
        <v>0</v>
      </c>
      <c r="L2931" s="4">
        <v>0</v>
      </c>
      <c r="M2931" s="7">
        <v>0</v>
      </c>
      <c r="N2931" s="5">
        <v>13.2</v>
      </c>
      <c r="O2931" s="5">
        <v>13.4</v>
      </c>
      <c r="P2931" s="5">
        <v>-999</v>
      </c>
      <c r="Q2931" s="5">
        <v>-999</v>
      </c>
      <c r="R2931">
        <v>1.0640000000000001</v>
      </c>
      <c r="S2931" s="34">
        <f>ROUND((0.6105*(EXP((17.273*E2931)/(E2931+237.3))))*(100-H2931)/100,3)</f>
        <v>1.611</v>
      </c>
      <c r="T2931" s="6">
        <f>IF(V2931&lt;V2932,L2931,0)</f>
        <v>0</v>
      </c>
      <c r="U2931" s="6">
        <f>IF(T2931&gt;0,M2931,-999)</f>
        <v>-999</v>
      </c>
      <c r="V2931">
        <v>199908</v>
      </c>
      <c r="W2931">
        <v>1999</v>
      </c>
    </row>
    <row r="2932" spans="1:23" x14ac:dyDescent="0.25">
      <c r="A2932" s="14">
        <v>36399</v>
      </c>
      <c r="B2932" s="3">
        <v>239</v>
      </c>
      <c r="C2932" s="4">
        <v>21.58</v>
      </c>
      <c r="D2932" s="5">
        <v>16.399999999999999</v>
      </c>
      <c r="E2932" s="5">
        <v>25.8</v>
      </c>
      <c r="F2932" s="5">
        <v>7.8</v>
      </c>
      <c r="G2932" s="4">
        <v>55.1</v>
      </c>
      <c r="H2932" s="4">
        <v>29</v>
      </c>
      <c r="I2932" s="4">
        <v>0.7</v>
      </c>
      <c r="J2932" s="4">
        <v>2.8</v>
      </c>
      <c r="K2932" s="4">
        <v>0</v>
      </c>
      <c r="L2932" s="4">
        <v>0</v>
      </c>
      <c r="M2932" s="7">
        <v>0</v>
      </c>
      <c r="N2932" s="5">
        <v>16.399999999999999</v>
      </c>
      <c r="O2932" s="5">
        <v>14.5</v>
      </c>
      <c r="P2932" s="5">
        <v>-999</v>
      </c>
      <c r="Q2932" s="5">
        <v>-999</v>
      </c>
      <c r="R2932">
        <v>0.96499999999999997</v>
      </c>
      <c r="S2932" s="34">
        <f>ROUND((0.6105*(EXP((17.273*E2932)/(E2932+237.3))))*(100-H2932)/100,3)</f>
        <v>2.3580000000000001</v>
      </c>
      <c r="T2932" s="6">
        <f>IF(V2932&lt;V2933,L2932,0)</f>
        <v>0</v>
      </c>
      <c r="U2932" s="6">
        <f>IF(T2932&gt;0,M2932,-999)</f>
        <v>-999</v>
      </c>
      <c r="V2932">
        <v>199908</v>
      </c>
      <c r="W2932">
        <v>1999</v>
      </c>
    </row>
    <row r="2933" spans="1:23" x14ac:dyDescent="0.25">
      <c r="A2933" s="14">
        <v>36400</v>
      </c>
      <c r="B2933" s="3">
        <v>240</v>
      </c>
      <c r="C2933" s="4">
        <v>20.9</v>
      </c>
      <c r="D2933" s="5">
        <v>18.600000000000001</v>
      </c>
      <c r="E2933" s="5">
        <v>27</v>
      </c>
      <c r="F2933" s="5">
        <v>12.4</v>
      </c>
      <c r="G2933" s="4">
        <v>49.3</v>
      </c>
      <c r="H2933" s="4">
        <v>28</v>
      </c>
      <c r="I2933" s="4">
        <v>0.7</v>
      </c>
      <c r="J2933" s="4">
        <v>2.5</v>
      </c>
      <c r="K2933" s="4">
        <v>0</v>
      </c>
      <c r="L2933" s="4">
        <v>0</v>
      </c>
      <c r="M2933" s="7">
        <v>0</v>
      </c>
      <c r="N2933" s="5">
        <v>18.600000000000001</v>
      </c>
      <c r="O2933" s="5">
        <v>15.7</v>
      </c>
      <c r="P2933" s="5">
        <v>-999</v>
      </c>
      <c r="Q2933" s="5">
        <v>-999</v>
      </c>
      <c r="R2933">
        <v>0.999</v>
      </c>
      <c r="S2933" s="34">
        <f>ROUND((0.6105*(EXP((17.273*E2933)/(E2933+237.3))))*(100-H2933)/100,3)</f>
        <v>2.5670000000000002</v>
      </c>
      <c r="T2933" s="6">
        <f>IF(V2933&lt;V2934,L2933,0)</f>
        <v>0</v>
      </c>
      <c r="U2933" s="6">
        <f>IF(T2933&gt;0,M2933,-999)</f>
        <v>-999</v>
      </c>
      <c r="V2933">
        <v>199908</v>
      </c>
      <c r="W2933">
        <v>1999</v>
      </c>
    </row>
    <row r="2934" spans="1:23" x14ac:dyDescent="0.25">
      <c r="A2934" s="14">
        <v>36401</v>
      </c>
      <c r="B2934" s="3">
        <v>241</v>
      </c>
      <c r="C2934" s="4">
        <v>17.489999999999998</v>
      </c>
      <c r="D2934" s="5">
        <v>13.3</v>
      </c>
      <c r="E2934" s="5">
        <v>22.3</v>
      </c>
      <c r="F2934" s="5">
        <v>4.9000000000000004</v>
      </c>
      <c r="G2934" s="4">
        <v>75.7</v>
      </c>
      <c r="H2934" s="4">
        <v>46.1</v>
      </c>
      <c r="I2934" s="4">
        <v>0.8</v>
      </c>
      <c r="J2934" s="4">
        <v>3</v>
      </c>
      <c r="K2934" s="4">
        <v>1.6</v>
      </c>
      <c r="L2934" s="4">
        <v>0</v>
      </c>
      <c r="M2934" s="7">
        <v>0</v>
      </c>
      <c r="N2934" s="5">
        <v>13.3</v>
      </c>
      <c r="O2934" s="5">
        <v>15.1</v>
      </c>
      <c r="P2934" s="5">
        <v>-999</v>
      </c>
      <c r="Q2934" s="5">
        <v>-999</v>
      </c>
      <c r="R2934">
        <v>1.238</v>
      </c>
      <c r="S2934" s="34">
        <f>ROUND((0.6105*(EXP((17.273*E2934)/(E2934+237.3))))*(100-H2934)/100,3)</f>
        <v>1.4510000000000001</v>
      </c>
      <c r="T2934" s="6">
        <f>IF(V2934&lt;V2935,L2934,0)</f>
        <v>0</v>
      </c>
      <c r="U2934" s="6">
        <f>IF(T2934&gt;0,M2934,-999)</f>
        <v>-999</v>
      </c>
      <c r="V2934">
        <v>199908</v>
      </c>
      <c r="W2934">
        <v>1999</v>
      </c>
    </row>
    <row r="2935" spans="1:23" x14ac:dyDescent="0.25">
      <c r="A2935" s="14">
        <v>36402</v>
      </c>
      <c r="B2935" s="3">
        <v>242</v>
      </c>
      <c r="C2935" s="4">
        <v>2.0499999999999998</v>
      </c>
      <c r="D2935" s="5">
        <v>2.2999999999999998</v>
      </c>
      <c r="E2935" s="5">
        <v>5.5</v>
      </c>
      <c r="F2935" s="5">
        <v>0</v>
      </c>
      <c r="G2935" s="4">
        <v>98.7</v>
      </c>
      <c r="H2935" s="4">
        <v>83.2</v>
      </c>
      <c r="I2935" s="4">
        <v>0.4</v>
      </c>
      <c r="J2935" s="4">
        <v>1.7</v>
      </c>
      <c r="K2935" s="4">
        <v>26.2</v>
      </c>
      <c r="L2935" s="4">
        <v>0</v>
      </c>
      <c r="M2935" s="7">
        <v>0</v>
      </c>
      <c r="N2935" s="5">
        <v>2.2999999999999998</v>
      </c>
      <c r="O2935" s="5">
        <v>6.8</v>
      </c>
      <c r="P2935" s="5">
        <v>-999</v>
      </c>
      <c r="Q2935" s="5">
        <v>-999</v>
      </c>
      <c r="R2935">
        <v>0.752</v>
      </c>
      <c r="S2935" s="34">
        <f>ROUND((0.6105*(EXP((17.273*E2935)/(E2935+237.3))))*(100-H2935)/100,3)</f>
        <v>0.152</v>
      </c>
      <c r="T2935" s="6">
        <f>IF(V2935&lt;V2936,L2935,0)</f>
        <v>0</v>
      </c>
      <c r="U2935" s="6">
        <f>IF(T2935&gt;0,M2935,-999)</f>
        <v>-999</v>
      </c>
      <c r="V2935">
        <v>199908</v>
      </c>
      <c r="W2935">
        <v>1999</v>
      </c>
    </row>
    <row r="2936" spans="1:23" x14ac:dyDescent="0.25">
      <c r="A2936" s="14">
        <v>36403</v>
      </c>
      <c r="B2936" s="3">
        <v>243</v>
      </c>
      <c r="C2936" s="4">
        <v>8.5</v>
      </c>
      <c r="D2936" s="5">
        <v>1.5</v>
      </c>
      <c r="E2936" s="5">
        <v>6.5</v>
      </c>
      <c r="F2936" s="5">
        <v>-1.8</v>
      </c>
      <c r="G2936" s="4">
        <v>96.4</v>
      </c>
      <c r="H2936" s="4">
        <v>83.6</v>
      </c>
      <c r="I2936" s="4">
        <v>1.1000000000000001</v>
      </c>
      <c r="J2936" s="4">
        <v>1.6</v>
      </c>
      <c r="K2936" s="4">
        <v>0.3</v>
      </c>
      <c r="L2936" s="4">
        <v>0</v>
      </c>
      <c r="M2936" s="7">
        <v>0</v>
      </c>
      <c r="N2936" s="5">
        <v>1.5</v>
      </c>
      <c r="O2936" s="5">
        <v>6.6</v>
      </c>
      <c r="P2936" s="5">
        <v>-999</v>
      </c>
      <c r="Q2936" s="5">
        <v>-999</v>
      </c>
      <c r="R2936">
        <v>0.80900000000000005</v>
      </c>
      <c r="S2936" s="34">
        <f>ROUND((0.6105*(EXP((17.273*E2936)/(E2936+237.3))))*(100-H2936)/100,3)</f>
        <v>0.159</v>
      </c>
      <c r="T2936" s="6">
        <f>IF(V2936&lt;V2937,L2936,0)</f>
        <v>0</v>
      </c>
      <c r="U2936" s="6">
        <f>IF(T2936&gt;0,M2936,-999)</f>
        <v>-999</v>
      </c>
      <c r="V2936">
        <v>199908</v>
      </c>
      <c r="W2936">
        <v>1999</v>
      </c>
    </row>
    <row r="2937" spans="1:23" x14ac:dyDescent="0.25">
      <c r="A2937" s="14">
        <v>36404</v>
      </c>
      <c r="B2937" s="3">
        <v>244</v>
      </c>
      <c r="C2937" s="4">
        <v>11.91</v>
      </c>
      <c r="D2937" s="5">
        <v>2.6</v>
      </c>
      <c r="E2937" s="5">
        <v>10.6</v>
      </c>
      <c r="F2937" s="5">
        <v>-2.6</v>
      </c>
      <c r="G2937" s="4">
        <v>85.7</v>
      </c>
      <c r="H2937" s="4">
        <v>49.4</v>
      </c>
      <c r="I2937" s="4">
        <v>0.5</v>
      </c>
      <c r="J2937" s="4">
        <v>1.9</v>
      </c>
      <c r="K2937" s="4">
        <v>0</v>
      </c>
      <c r="L2937" s="4">
        <v>0</v>
      </c>
      <c r="M2937" s="7">
        <v>0</v>
      </c>
      <c r="N2937" s="5">
        <v>2.6</v>
      </c>
      <c r="O2937" s="5">
        <v>5.9</v>
      </c>
      <c r="P2937" s="5">
        <v>-999</v>
      </c>
      <c r="Q2937" s="5">
        <v>-999</v>
      </c>
      <c r="R2937">
        <v>0.63</v>
      </c>
      <c r="S2937" s="34">
        <f>ROUND((0.6105*(EXP((17.273*E2937)/(E2937+237.3))))*(100-H2937)/100,3)</f>
        <v>0.64700000000000002</v>
      </c>
      <c r="T2937" s="6">
        <f>IF(V2937&lt;V2938,L2937,0)</f>
        <v>0</v>
      </c>
      <c r="U2937" s="6">
        <f>IF(T2937&gt;0,M2937,-999)</f>
        <v>-999</v>
      </c>
      <c r="V2937">
        <v>199909</v>
      </c>
      <c r="W2937">
        <v>1999</v>
      </c>
    </row>
    <row r="2938" spans="1:23" x14ac:dyDescent="0.25">
      <c r="A2938" s="14">
        <v>36405</v>
      </c>
      <c r="B2938" s="3">
        <v>245</v>
      </c>
      <c r="C2938" s="4">
        <v>19.760000000000002</v>
      </c>
      <c r="D2938" s="5">
        <v>5.9</v>
      </c>
      <c r="E2938" s="5">
        <v>13.1</v>
      </c>
      <c r="F2938" s="5">
        <v>0</v>
      </c>
      <c r="G2938" s="4">
        <v>72</v>
      </c>
      <c r="H2938" s="4">
        <v>42.6</v>
      </c>
      <c r="I2938" s="4">
        <v>0.7</v>
      </c>
      <c r="J2938" s="4">
        <v>2.5</v>
      </c>
      <c r="K2938" s="4">
        <v>0</v>
      </c>
      <c r="L2938" s="4">
        <v>0</v>
      </c>
      <c r="M2938" s="7">
        <v>0</v>
      </c>
      <c r="N2938" s="5">
        <v>5.9</v>
      </c>
      <c r="O2938" s="5">
        <v>7.4</v>
      </c>
      <c r="P2938" s="5">
        <v>-999</v>
      </c>
      <c r="Q2938" s="5">
        <v>-999</v>
      </c>
      <c r="R2938">
        <v>0.64400000000000002</v>
      </c>
      <c r="S2938" s="34">
        <f>ROUND((0.6105*(EXP((17.273*E2938)/(E2938+237.3))))*(100-H2938)/100,3)</f>
        <v>0.86499999999999999</v>
      </c>
      <c r="T2938" s="6">
        <f>IF(V2938&lt;V2939,L2938,0)</f>
        <v>0</v>
      </c>
      <c r="U2938" s="6">
        <f>IF(T2938&gt;0,M2938,-999)</f>
        <v>-999</v>
      </c>
      <c r="V2938">
        <v>199909</v>
      </c>
      <c r="W2938">
        <v>1999</v>
      </c>
    </row>
    <row r="2939" spans="1:23" x14ac:dyDescent="0.25">
      <c r="A2939" s="14">
        <v>36406</v>
      </c>
      <c r="B2939" s="3">
        <v>246</v>
      </c>
      <c r="C2939" s="4">
        <v>17.03</v>
      </c>
      <c r="D2939" s="5">
        <v>7.4</v>
      </c>
      <c r="E2939" s="5">
        <v>17.399999999999999</v>
      </c>
      <c r="F2939" s="5">
        <v>-0.2</v>
      </c>
      <c r="G2939" s="4">
        <v>65.8</v>
      </c>
      <c r="H2939" s="4">
        <v>31.6</v>
      </c>
      <c r="I2939" s="4">
        <v>0.6</v>
      </c>
      <c r="J2939" s="4">
        <v>2</v>
      </c>
      <c r="K2939" s="4">
        <v>0</v>
      </c>
      <c r="L2939" s="4">
        <v>0</v>
      </c>
      <c r="M2939" s="7">
        <v>0</v>
      </c>
      <c r="N2939" s="5">
        <v>7.4</v>
      </c>
      <c r="O2939" s="5">
        <v>7.7</v>
      </c>
      <c r="P2939" s="5">
        <v>-999</v>
      </c>
      <c r="Q2939" s="5">
        <v>-999</v>
      </c>
      <c r="R2939">
        <v>0.627</v>
      </c>
      <c r="S2939" s="34">
        <f>ROUND((0.6105*(EXP((17.273*E2939)/(E2939+237.3))))*(100-H2939)/100,3)</f>
        <v>1.359</v>
      </c>
      <c r="T2939" s="6">
        <f>IF(V2939&lt;V2940,L2939,0)</f>
        <v>0</v>
      </c>
      <c r="U2939" s="6">
        <f>IF(T2939&gt;0,M2939,-999)</f>
        <v>-999</v>
      </c>
      <c r="V2939">
        <v>199909</v>
      </c>
      <c r="W2939">
        <v>1999</v>
      </c>
    </row>
    <row r="2940" spans="1:23" x14ac:dyDescent="0.25">
      <c r="A2940" s="14">
        <v>36407</v>
      </c>
      <c r="B2940" s="3">
        <v>247</v>
      </c>
      <c r="C2940" s="4">
        <v>6.98</v>
      </c>
      <c r="D2940" s="5">
        <v>7.3</v>
      </c>
      <c r="E2940" s="5">
        <v>10.8</v>
      </c>
      <c r="F2940" s="5">
        <v>3.9</v>
      </c>
      <c r="G2940" s="4">
        <v>70.5</v>
      </c>
      <c r="H2940" s="4">
        <v>51.5</v>
      </c>
      <c r="I2940" s="4">
        <v>0.4</v>
      </c>
      <c r="J2940" s="4">
        <v>1.9</v>
      </c>
      <c r="K2940" s="4">
        <v>0</v>
      </c>
      <c r="L2940" s="4">
        <v>0</v>
      </c>
      <c r="M2940" s="7">
        <v>0</v>
      </c>
      <c r="N2940" s="5">
        <v>7.3</v>
      </c>
      <c r="O2940" s="5">
        <v>8.1999999999999993</v>
      </c>
      <c r="P2940" s="5">
        <v>-999</v>
      </c>
      <c r="Q2940" s="5">
        <v>-999</v>
      </c>
      <c r="R2940">
        <v>0.66600000000000004</v>
      </c>
      <c r="S2940" s="34">
        <f>ROUND((0.6105*(EXP((17.273*E2940)/(E2940+237.3))))*(100-H2940)/100,3)</f>
        <v>0.628</v>
      </c>
      <c r="T2940" s="6">
        <f>IF(V2940&lt;V2941,L2940,0)</f>
        <v>0</v>
      </c>
      <c r="U2940" s="6">
        <f>IF(T2940&gt;0,M2940,-999)</f>
        <v>-999</v>
      </c>
      <c r="V2940">
        <v>199909</v>
      </c>
      <c r="W2940">
        <v>1999</v>
      </c>
    </row>
    <row r="2941" spans="1:23" x14ac:dyDescent="0.25">
      <c r="A2941" s="14">
        <v>36408</v>
      </c>
      <c r="B2941" s="3">
        <v>248</v>
      </c>
      <c r="C2941" s="4">
        <v>7.45</v>
      </c>
      <c r="D2941" s="5">
        <v>7.4</v>
      </c>
      <c r="E2941" s="5">
        <v>11.8</v>
      </c>
      <c r="F2941" s="5">
        <v>3.2</v>
      </c>
      <c r="G2941" s="4">
        <v>87.1</v>
      </c>
      <c r="H2941" s="4">
        <v>69.900000000000006</v>
      </c>
      <c r="I2941" s="4">
        <v>1</v>
      </c>
      <c r="J2941" s="4">
        <v>3.2</v>
      </c>
      <c r="K2941" s="4">
        <v>4</v>
      </c>
      <c r="L2941" s="4">
        <v>0</v>
      </c>
      <c r="M2941" s="7">
        <v>0</v>
      </c>
      <c r="N2941" s="5">
        <v>7.4</v>
      </c>
      <c r="O2941" s="5">
        <v>9.1</v>
      </c>
      <c r="P2941" s="5">
        <v>-999</v>
      </c>
      <c r="Q2941" s="5">
        <v>-999</v>
      </c>
      <c r="R2941">
        <v>0.96499999999999997</v>
      </c>
      <c r="S2941" s="34">
        <f>ROUND((0.6105*(EXP((17.273*E2941)/(E2941+237.3))))*(100-H2941)/100,3)</f>
        <v>0.41599999999999998</v>
      </c>
      <c r="T2941" s="6">
        <f>IF(V2941&lt;V2942,L2941,0)</f>
        <v>0</v>
      </c>
      <c r="U2941" s="6">
        <f>IF(T2941&gt;0,M2941,-999)</f>
        <v>-999</v>
      </c>
      <c r="V2941">
        <v>199909</v>
      </c>
      <c r="W2941">
        <v>1999</v>
      </c>
    </row>
    <row r="2942" spans="1:23" x14ac:dyDescent="0.25">
      <c r="A2942" s="14">
        <v>36409</v>
      </c>
      <c r="B2942" s="3">
        <v>249</v>
      </c>
      <c r="C2942" s="4">
        <v>7.58</v>
      </c>
      <c r="D2942" s="5">
        <v>2.4</v>
      </c>
      <c r="E2942" s="5">
        <v>7.5</v>
      </c>
      <c r="F2942" s="5">
        <v>-0.3</v>
      </c>
      <c r="G2942" s="4">
        <v>93.9</v>
      </c>
      <c r="H2942" s="4">
        <v>78.3</v>
      </c>
      <c r="I2942" s="4">
        <v>0.9</v>
      </c>
      <c r="J2942" s="4">
        <v>3.2</v>
      </c>
      <c r="K2942" s="4">
        <v>5.9</v>
      </c>
      <c r="L2942" s="4">
        <v>0</v>
      </c>
      <c r="M2942" s="7">
        <v>0</v>
      </c>
      <c r="N2942" s="5">
        <v>2.4</v>
      </c>
      <c r="O2942" s="5">
        <v>6.3</v>
      </c>
      <c r="P2942" s="5">
        <v>-999</v>
      </c>
      <c r="Q2942" s="5">
        <v>-999</v>
      </c>
      <c r="R2942">
        <v>0.81299999999999994</v>
      </c>
      <c r="S2942" s="34">
        <f>ROUND((0.6105*(EXP((17.273*E2942)/(E2942+237.3))))*(100-H2942)/100,3)</f>
        <v>0.22500000000000001</v>
      </c>
      <c r="T2942" s="6">
        <f>IF(V2942&lt;V2943,L2942,0)</f>
        <v>0</v>
      </c>
      <c r="U2942" s="6">
        <f>IF(T2942&gt;0,M2942,-999)</f>
        <v>-999</v>
      </c>
      <c r="V2942">
        <v>199909</v>
      </c>
      <c r="W2942">
        <v>1999</v>
      </c>
    </row>
    <row r="2943" spans="1:23" x14ac:dyDescent="0.25">
      <c r="A2943" s="14">
        <v>36410</v>
      </c>
      <c r="B2943" s="3">
        <v>250</v>
      </c>
      <c r="C2943" s="4">
        <v>18.850000000000001</v>
      </c>
      <c r="D2943" s="5">
        <v>5.2</v>
      </c>
      <c r="E2943" s="5">
        <v>14.1</v>
      </c>
      <c r="F2943" s="5">
        <v>-1.1000000000000001</v>
      </c>
      <c r="G2943" s="4">
        <v>79.5</v>
      </c>
      <c r="H2943" s="4">
        <v>42.9</v>
      </c>
      <c r="I2943" s="4">
        <v>0.5</v>
      </c>
      <c r="J2943" s="4">
        <v>1.7</v>
      </c>
      <c r="K2943" s="4">
        <v>0</v>
      </c>
      <c r="L2943" s="4">
        <v>0</v>
      </c>
      <c r="M2943" s="7">
        <v>0</v>
      </c>
      <c r="N2943" s="5">
        <v>5.2</v>
      </c>
      <c r="O2943" s="5">
        <v>6.8</v>
      </c>
      <c r="P2943" s="5">
        <v>-999</v>
      </c>
      <c r="Q2943" s="5">
        <v>-999</v>
      </c>
      <c r="R2943">
        <v>0.68899999999999995</v>
      </c>
      <c r="S2943" s="34">
        <f>ROUND((0.6105*(EXP((17.273*E2943)/(E2943+237.3))))*(100-H2943)/100,3)</f>
        <v>0.91800000000000004</v>
      </c>
      <c r="T2943" s="6">
        <f>IF(V2943&lt;V2944,L2943,0)</f>
        <v>0</v>
      </c>
      <c r="U2943" s="6">
        <f>IF(T2943&gt;0,M2943,-999)</f>
        <v>-999</v>
      </c>
      <c r="V2943">
        <v>199909</v>
      </c>
      <c r="W2943">
        <v>1999</v>
      </c>
    </row>
    <row r="2944" spans="1:23" x14ac:dyDescent="0.25">
      <c r="A2944" s="14">
        <v>36411</v>
      </c>
      <c r="B2944" s="3">
        <v>251</v>
      </c>
      <c r="C2944" s="4">
        <v>19.79</v>
      </c>
      <c r="D2944" s="5">
        <v>9.8000000000000007</v>
      </c>
      <c r="E2944" s="5">
        <v>16.899999999999999</v>
      </c>
      <c r="F2944" s="5">
        <v>2.2000000000000002</v>
      </c>
      <c r="G2944" s="4">
        <v>61.5</v>
      </c>
      <c r="H2944" s="4">
        <v>39.1</v>
      </c>
      <c r="I2944" s="4">
        <v>1.2</v>
      </c>
      <c r="J2944" s="4">
        <v>3.2</v>
      </c>
      <c r="K2944" s="4">
        <v>0</v>
      </c>
      <c r="L2944" s="4">
        <v>0</v>
      </c>
      <c r="M2944" s="7">
        <v>0</v>
      </c>
      <c r="N2944" s="5">
        <v>9.8000000000000007</v>
      </c>
      <c r="O2944" s="5">
        <v>8.8000000000000007</v>
      </c>
      <c r="P2944" s="5">
        <v>-999</v>
      </c>
      <c r="Q2944" s="5">
        <v>-999</v>
      </c>
      <c r="R2944">
        <v>0.755</v>
      </c>
      <c r="S2944" s="34">
        <f>ROUND((0.6105*(EXP((17.273*E2944)/(E2944+237.3))))*(100-H2944)/100,3)</f>
        <v>1.1719999999999999</v>
      </c>
      <c r="T2944" s="6">
        <f>IF(V2944&lt;V2945,L2944,0)</f>
        <v>0</v>
      </c>
      <c r="U2944" s="6">
        <f>IF(T2944&gt;0,M2944,-999)</f>
        <v>-999</v>
      </c>
      <c r="V2944">
        <v>199909</v>
      </c>
      <c r="W2944">
        <v>1999</v>
      </c>
    </row>
    <row r="2945" spans="1:23" x14ac:dyDescent="0.25">
      <c r="A2945" s="14">
        <v>36412</v>
      </c>
      <c r="B2945" s="3">
        <v>252</v>
      </c>
      <c r="C2945" s="4">
        <v>15.29</v>
      </c>
      <c r="D2945" s="5">
        <v>9.8000000000000007</v>
      </c>
      <c r="E2945" s="5">
        <v>19.600000000000001</v>
      </c>
      <c r="F2945" s="5">
        <v>1.6</v>
      </c>
      <c r="G2945" s="4">
        <v>58.3</v>
      </c>
      <c r="H2945" s="4">
        <v>34.5</v>
      </c>
      <c r="I2945" s="4">
        <v>0.7</v>
      </c>
      <c r="J2945" s="4">
        <v>2.6</v>
      </c>
      <c r="K2945" s="4">
        <v>0</v>
      </c>
      <c r="L2945" s="4">
        <v>0</v>
      </c>
      <c r="M2945" s="7">
        <v>0</v>
      </c>
      <c r="N2945" s="5">
        <v>9.8000000000000007</v>
      </c>
      <c r="O2945" s="5">
        <v>9</v>
      </c>
      <c r="P2945" s="5">
        <v>-999</v>
      </c>
      <c r="Q2945" s="5">
        <v>-999</v>
      </c>
      <c r="R2945">
        <v>0.78900000000000003</v>
      </c>
      <c r="S2945" s="34">
        <f>ROUND((0.6105*(EXP((17.273*E2945)/(E2945+237.3))))*(100-H2945)/100,3)</f>
        <v>1.494</v>
      </c>
      <c r="T2945" s="6">
        <f>IF(V2945&lt;V2946,L2945,0)</f>
        <v>0</v>
      </c>
      <c r="U2945" s="6">
        <f>IF(T2945&gt;0,M2945,-999)</f>
        <v>-999</v>
      </c>
      <c r="V2945">
        <v>199909</v>
      </c>
      <c r="W2945">
        <v>1999</v>
      </c>
    </row>
    <row r="2946" spans="1:23" x14ac:dyDescent="0.25">
      <c r="A2946" s="14">
        <v>36413</v>
      </c>
      <c r="B2946" s="3">
        <v>253</v>
      </c>
      <c r="C2946" s="4">
        <v>10.52</v>
      </c>
      <c r="D2946" s="5">
        <v>3.8</v>
      </c>
      <c r="E2946" s="5">
        <v>8.6</v>
      </c>
      <c r="F2946" s="5">
        <v>-0.6</v>
      </c>
      <c r="G2946" s="4">
        <v>85.8</v>
      </c>
      <c r="H2946" s="4">
        <v>62.5</v>
      </c>
      <c r="I2946" s="4">
        <v>0.5</v>
      </c>
      <c r="J2946" s="4">
        <v>2.1</v>
      </c>
      <c r="K2946" s="4">
        <v>0</v>
      </c>
      <c r="L2946" s="4">
        <v>0</v>
      </c>
      <c r="M2946" s="7">
        <v>0</v>
      </c>
      <c r="N2946" s="5">
        <v>3.8</v>
      </c>
      <c r="O2946" s="5">
        <v>6.4</v>
      </c>
      <c r="P2946" s="5">
        <v>-999</v>
      </c>
      <c r="Q2946" s="5">
        <v>-999</v>
      </c>
      <c r="R2946">
        <v>0.69699999999999995</v>
      </c>
      <c r="S2946" s="34">
        <f>ROUND((0.6105*(EXP((17.273*E2946)/(E2946+237.3))))*(100-H2946)/100,3)</f>
        <v>0.41899999999999998</v>
      </c>
      <c r="T2946" s="6">
        <f>IF(V2946&lt;V2947,L2946,0)</f>
        <v>0</v>
      </c>
      <c r="U2946" s="6">
        <f>IF(T2946&gt;0,M2946,-999)</f>
        <v>-999</v>
      </c>
      <c r="V2946">
        <v>199909</v>
      </c>
      <c r="W2946">
        <v>1999</v>
      </c>
    </row>
    <row r="2947" spans="1:23" x14ac:dyDescent="0.25">
      <c r="A2947" s="14">
        <v>36414</v>
      </c>
      <c r="B2947" s="3">
        <v>254</v>
      </c>
      <c r="C2947" s="4">
        <v>19.53</v>
      </c>
      <c r="D2947" s="5">
        <v>5.7</v>
      </c>
      <c r="E2947" s="5">
        <v>12.5</v>
      </c>
      <c r="F2947" s="5">
        <v>-0.8</v>
      </c>
      <c r="G2947" s="4">
        <v>62.2</v>
      </c>
      <c r="H2947" s="4">
        <v>32.299999999999997</v>
      </c>
      <c r="I2947" s="4">
        <v>0.8</v>
      </c>
      <c r="J2947" s="4">
        <v>2.6</v>
      </c>
      <c r="K2947" s="4">
        <v>0</v>
      </c>
      <c r="L2947" s="4">
        <v>0</v>
      </c>
      <c r="M2947" s="7">
        <v>0</v>
      </c>
      <c r="N2947" s="5">
        <v>5.7</v>
      </c>
      <c r="O2947" s="5">
        <v>6.2</v>
      </c>
      <c r="P2947" s="5">
        <v>-999</v>
      </c>
      <c r="Q2947" s="5">
        <v>-999</v>
      </c>
      <c r="R2947">
        <v>0.46800000000000003</v>
      </c>
      <c r="S2947" s="34">
        <f>ROUND((0.6105*(EXP((17.273*E2947)/(E2947+237.3))))*(100-H2947)/100,3)</f>
        <v>0.98099999999999998</v>
      </c>
      <c r="T2947" s="6">
        <f>IF(V2947&lt;V2948,L2947,0)</f>
        <v>0</v>
      </c>
      <c r="U2947" s="6">
        <f>IF(T2947&gt;0,M2947,-999)</f>
        <v>-999</v>
      </c>
      <c r="V2947">
        <v>199909</v>
      </c>
      <c r="W2947">
        <v>1999</v>
      </c>
    </row>
    <row r="2948" spans="1:23" x14ac:dyDescent="0.25">
      <c r="A2948" s="14">
        <v>36415</v>
      </c>
      <c r="B2948" s="3">
        <v>255</v>
      </c>
      <c r="C2948" s="4">
        <v>19</v>
      </c>
      <c r="D2948" s="5">
        <v>9</v>
      </c>
      <c r="E2948" s="5">
        <v>17.7</v>
      </c>
      <c r="F2948" s="5">
        <v>3.2</v>
      </c>
      <c r="G2948" s="4">
        <v>53.6</v>
      </c>
      <c r="H2948" s="4">
        <v>28.7</v>
      </c>
      <c r="I2948" s="4">
        <v>0.6</v>
      </c>
      <c r="J2948" s="4">
        <v>2.1</v>
      </c>
      <c r="K2948" s="4">
        <v>0</v>
      </c>
      <c r="L2948" s="4">
        <v>0</v>
      </c>
      <c r="M2948" s="7">
        <v>0</v>
      </c>
      <c r="N2948" s="5">
        <v>9</v>
      </c>
      <c r="O2948" s="5">
        <v>7.6</v>
      </c>
      <c r="P2948" s="5">
        <v>-999</v>
      </c>
      <c r="Q2948" s="5">
        <v>-999</v>
      </c>
      <c r="R2948">
        <v>0.58099999999999996</v>
      </c>
      <c r="S2948" s="34">
        <f>ROUND((0.6105*(EXP((17.273*E2948)/(E2948+237.3))))*(100-H2948)/100,3)</f>
        <v>1.444</v>
      </c>
      <c r="T2948" s="6">
        <f>IF(V2948&lt;V2949,L2948,0)</f>
        <v>0</v>
      </c>
      <c r="U2948" s="6">
        <f>IF(T2948&gt;0,M2948,-999)</f>
        <v>-999</v>
      </c>
      <c r="V2948">
        <v>199909</v>
      </c>
      <c r="W2948">
        <v>1999</v>
      </c>
    </row>
    <row r="2949" spans="1:23" x14ac:dyDescent="0.25">
      <c r="A2949" s="14">
        <v>36416</v>
      </c>
      <c r="B2949" s="3">
        <v>256</v>
      </c>
      <c r="C2949" s="4">
        <v>18.899999999999999</v>
      </c>
      <c r="D2949" s="5">
        <v>12</v>
      </c>
      <c r="E2949" s="5">
        <v>21.7</v>
      </c>
      <c r="F2949" s="5">
        <v>4.9000000000000004</v>
      </c>
      <c r="G2949" s="4">
        <v>47.8</v>
      </c>
      <c r="H2949" s="4">
        <v>29.3</v>
      </c>
      <c r="I2949" s="4">
        <v>0.7</v>
      </c>
      <c r="J2949" s="4">
        <v>2</v>
      </c>
      <c r="K2949" s="4">
        <v>0</v>
      </c>
      <c r="L2949" s="4">
        <v>0</v>
      </c>
      <c r="M2949" s="7">
        <v>0</v>
      </c>
      <c r="N2949" s="5">
        <v>12</v>
      </c>
      <c r="O2949" s="5">
        <v>9</v>
      </c>
      <c r="P2949" s="5">
        <v>-999</v>
      </c>
      <c r="Q2949" s="5">
        <v>-999</v>
      </c>
      <c r="R2949">
        <v>0.75900000000000001</v>
      </c>
      <c r="S2949" s="34">
        <f>ROUND((0.6105*(EXP((17.273*E2949)/(E2949+237.3))))*(100-H2949)/100,3)</f>
        <v>1.835</v>
      </c>
      <c r="T2949" s="6">
        <f>IF(V2949&lt;V2950,L2949,0)</f>
        <v>0</v>
      </c>
      <c r="U2949" s="6">
        <f>IF(T2949&gt;0,M2949,-999)</f>
        <v>-999</v>
      </c>
      <c r="V2949">
        <v>199909</v>
      </c>
      <c r="W2949">
        <v>1999</v>
      </c>
    </row>
    <row r="2950" spans="1:23" x14ac:dyDescent="0.25">
      <c r="A2950" s="14">
        <v>36417</v>
      </c>
      <c r="B2950" s="3">
        <v>257</v>
      </c>
      <c r="C2950" s="4">
        <v>18.190000000000001</v>
      </c>
      <c r="D2950" s="5">
        <v>13.2</v>
      </c>
      <c r="E2950" s="5">
        <v>23.4</v>
      </c>
      <c r="F2950" s="5">
        <v>5.8</v>
      </c>
      <c r="G2950" s="4">
        <v>50.2</v>
      </c>
      <c r="H2950" s="4">
        <v>21.8</v>
      </c>
      <c r="I2950" s="4">
        <v>0.6</v>
      </c>
      <c r="J2950" s="4">
        <v>1.8</v>
      </c>
      <c r="K2950" s="4">
        <v>0</v>
      </c>
      <c r="L2950" s="4">
        <v>0</v>
      </c>
      <c r="M2950" s="7">
        <v>0</v>
      </c>
      <c r="N2950" s="5">
        <v>13.2</v>
      </c>
      <c r="O2950" s="5">
        <v>9.8000000000000007</v>
      </c>
      <c r="P2950" s="5">
        <v>-999</v>
      </c>
      <c r="Q2950" s="5">
        <v>-999</v>
      </c>
      <c r="R2950">
        <v>0.627</v>
      </c>
      <c r="S2950" s="34">
        <f>ROUND((0.6105*(EXP((17.273*E2950)/(E2950+237.3))))*(100-H2950)/100,3)</f>
        <v>2.25</v>
      </c>
      <c r="T2950" s="6">
        <f>IF(V2950&lt;V2951,L2950,0)</f>
        <v>0</v>
      </c>
      <c r="U2950" s="6">
        <f>IF(T2950&gt;0,M2950,-999)</f>
        <v>-999</v>
      </c>
      <c r="V2950">
        <v>199909</v>
      </c>
      <c r="W2950">
        <v>1999</v>
      </c>
    </row>
    <row r="2951" spans="1:23" x14ac:dyDescent="0.25">
      <c r="A2951" s="14">
        <v>36418</v>
      </c>
      <c r="B2951" s="3">
        <v>258</v>
      </c>
      <c r="C2951" s="4">
        <v>18.53</v>
      </c>
      <c r="D2951" s="5">
        <v>13.5</v>
      </c>
      <c r="E2951" s="5">
        <v>22.3</v>
      </c>
      <c r="F2951" s="5">
        <v>6.7</v>
      </c>
      <c r="G2951" s="4">
        <v>54.2</v>
      </c>
      <c r="H2951" s="4">
        <v>32.200000000000003</v>
      </c>
      <c r="I2951" s="4">
        <v>0.7</v>
      </c>
      <c r="J2951" s="4">
        <v>2.2999999999999998</v>
      </c>
      <c r="K2951" s="4">
        <v>0</v>
      </c>
      <c r="L2951" s="4">
        <v>0</v>
      </c>
      <c r="M2951" s="7">
        <v>0</v>
      </c>
      <c r="N2951" s="5">
        <v>13.5</v>
      </c>
      <c r="O2951" s="5">
        <v>10.8</v>
      </c>
      <c r="P2951" s="5">
        <v>-999</v>
      </c>
      <c r="Q2951" s="5">
        <v>-999</v>
      </c>
      <c r="R2951">
        <v>0.86799999999999999</v>
      </c>
      <c r="S2951" s="34">
        <f>ROUND((0.6105*(EXP((17.273*E2951)/(E2951+237.3))))*(100-H2951)/100,3)</f>
        <v>1.825</v>
      </c>
      <c r="T2951" s="6">
        <f>IF(V2951&lt;V2952,L2951,0)</f>
        <v>0</v>
      </c>
      <c r="U2951" s="6">
        <f>IF(T2951&gt;0,M2951,-999)</f>
        <v>-999</v>
      </c>
      <c r="V2951">
        <v>199909</v>
      </c>
      <c r="W2951">
        <v>1999</v>
      </c>
    </row>
    <row r="2952" spans="1:23" x14ac:dyDescent="0.25">
      <c r="A2952" s="14">
        <v>36419</v>
      </c>
      <c r="B2952" s="3">
        <v>259</v>
      </c>
      <c r="C2952" s="4">
        <v>16.21</v>
      </c>
      <c r="D2952" s="5">
        <v>11.4</v>
      </c>
      <c r="E2952" s="5">
        <v>19.899999999999999</v>
      </c>
      <c r="F2952" s="5">
        <v>5.2</v>
      </c>
      <c r="G2952" s="4">
        <v>55.8</v>
      </c>
      <c r="H2952" s="4">
        <v>33.6</v>
      </c>
      <c r="I2952" s="4">
        <v>0.6</v>
      </c>
      <c r="J2952" s="4">
        <v>1.8</v>
      </c>
      <c r="K2952" s="4">
        <v>0</v>
      </c>
      <c r="L2952" s="4">
        <v>0</v>
      </c>
      <c r="M2952" s="7">
        <v>0</v>
      </c>
      <c r="N2952" s="5">
        <v>11.4</v>
      </c>
      <c r="O2952" s="5">
        <v>9.9</v>
      </c>
      <c r="P2952" s="5">
        <v>-999</v>
      </c>
      <c r="Q2952" s="5">
        <v>-999</v>
      </c>
      <c r="R2952">
        <v>0.77900000000000003</v>
      </c>
      <c r="S2952" s="34">
        <f>ROUND((0.6105*(EXP((17.273*E2952)/(E2952+237.3))))*(100-H2952)/100,3)</f>
        <v>1.5429999999999999</v>
      </c>
      <c r="T2952" s="6">
        <f>IF(V2952&lt;V2953,L2952,0)</f>
        <v>0</v>
      </c>
      <c r="U2952" s="6">
        <f>IF(T2952&gt;0,M2952,-999)</f>
        <v>-999</v>
      </c>
      <c r="V2952">
        <v>199909</v>
      </c>
      <c r="W2952">
        <v>1999</v>
      </c>
    </row>
    <row r="2953" spans="1:23" x14ac:dyDescent="0.25">
      <c r="A2953" s="14">
        <v>36420</v>
      </c>
      <c r="B2953" s="3">
        <v>260</v>
      </c>
      <c r="C2953" s="4">
        <v>18.02</v>
      </c>
      <c r="D2953" s="5">
        <v>11.1</v>
      </c>
      <c r="E2953" s="5">
        <v>18.5</v>
      </c>
      <c r="F2953" s="5">
        <v>5.4</v>
      </c>
      <c r="G2953" s="4">
        <v>61.6</v>
      </c>
      <c r="H2953" s="4">
        <v>30.9</v>
      </c>
      <c r="I2953" s="4">
        <v>0.6</v>
      </c>
      <c r="J2953" s="4">
        <v>1.8</v>
      </c>
      <c r="K2953" s="4">
        <v>0</v>
      </c>
      <c r="L2953" s="4">
        <v>0</v>
      </c>
      <c r="M2953" s="7">
        <v>0</v>
      </c>
      <c r="N2953" s="5">
        <v>11.1</v>
      </c>
      <c r="O2953" s="5">
        <v>9.3000000000000007</v>
      </c>
      <c r="P2953" s="5">
        <v>-999</v>
      </c>
      <c r="Q2953" s="5">
        <v>-999</v>
      </c>
      <c r="R2953">
        <v>0.65800000000000003</v>
      </c>
      <c r="S2953" s="34">
        <f>ROUND((0.6105*(EXP((17.273*E2953)/(E2953+237.3))))*(100-H2953)/100,3)</f>
        <v>1.4710000000000001</v>
      </c>
      <c r="T2953" s="6">
        <f>IF(V2953&lt;V2954,L2953,0)</f>
        <v>0</v>
      </c>
      <c r="U2953" s="6">
        <f>IF(T2953&gt;0,M2953,-999)</f>
        <v>-999</v>
      </c>
      <c r="V2953">
        <v>199909</v>
      </c>
      <c r="W2953">
        <v>1999</v>
      </c>
    </row>
    <row r="2954" spans="1:23" x14ac:dyDescent="0.25">
      <c r="A2954" s="14">
        <v>36421</v>
      </c>
      <c r="B2954" s="3">
        <v>261</v>
      </c>
      <c r="C2954" s="4">
        <v>17.91</v>
      </c>
      <c r="D2954" s="5">
        <v>11.2</v>
      </c>
      <c r="E2954" s="5">
        <v>17.8</v>
      </c>
      <c r="F2954" s="5">
        <v>5.9</v>
      </c>
      <c r="G2954" s="4">
        <v>57.4</v>
      </c>
      <c r="H2954" s="4">
        <v>39.200000000000003</v>
      </c>
      <c r="I2954" s="4">
        <v>0.6</v>
      </c>
      <c r="J2954" s="4">
        <v>2.7</v>
      </c>
      <c r="K2954" s="4">
        <v>0</v>
      </c>
      <c r="L2954" s="4">
        <v>0</v>
      </c>
      <c r="M2954" s="7">
        <v>0</v>
      </c>
      <c r="N2954" s="5">
        <v>11.2</v>
      </c>
      <c r="O2954" s="5">
        <v>9.5</v>
      </c>
      <c r="P2954" s="5">
        <v>-999</v>
      </c>
      <c r="Q2954" s="5">
        <v>-999</v>
      </c>
      <c r="R2954">
        <v>0.80100000000000005</v>
      </c>
      <c r="S2954" s="34">
        <f>ROUND((0.6105*(EXP((17.273*E2954)/(E2954+237.3))))*(100-H2954)/100,3)</f>
        <v>1.2390000000000001</v>
      </c>
      <c r="T2954" s="6">
        <f>IF(V2954&lt;V2955,L2954,0)</f>
        <v>0</v>
      </c>
      <c r="U2954" s="6">
        <f>IF(T2954&gt;0,M2954,-999)</f>
        <v>-999</v>
      </c>
      <c r="V2954">
        <v>199909</v>
      </c>
      <c r="W2954">
        <v>1999</v>
      </c>
    </row>
    <row r="2955" spans="1:23" x14ac:dyDescent="0.25">
      <c r="A2955" s="14">
        <v>36422</v>
      </c>
      <c r="B2955" s="3">
        <v>262</v>
      </c>
      <c r="C2955" s="4">
        <v>17.329999999999998</v>
      </c>
      <c r="D2955" s="5">
        <v>12.9</v>
      </c>
      <c r="E2955" s="5">
        <v>21.8</v>
      </c>
      <c r="F2955" s="5">
        <v>6.4</v>
      </c>
      <c r="G2955" s="4">
        <v>56.6</v>
      </c>
      <c r="H2955" s="4">
        <v>34.700000000000003</v>
      </c>
      <c r="I2955" s="4">
        <v>0.6</v>
      </c>
      <c r="J2955" s="4">
        <v>1.7</v>
      </c>
      <c r="K2955" s="4">
        <v>0</v>
      </c>
      <c r="L2955" s="4">
        <v>0</v>
      </c>
      <c r="M2955" s="7">
        <v>0</v>
      </c>
      <c r="N2955" s="5">
        <v>12.9</v>
      </c>
      <c r="O2955" s="5">
        <v>10</v>
      </c>
      <c r="P2955" s="5">
        <v>-999</v>
      </c>
      <c r="Q2955" s="5">
        <v>-999</v>
      </c>
      <c r="R2955">
        <v>0.90700000000000003</v>
      </c>
      <c r="S2955" s="34">
        <f>ROUND((0.6105*(EXP((17.273*E2955)/(E2955+237.3))))*(100-H2955)/100,3)</f>
        <v>1.7050000000000001</v>
      </c>
      <c r="T2955" s="6">
        <f>IF(V2955&lt;V2956,L2955,0)</f>
        <v>0</v>
      </c>
      <c r="U2955" s="6">
        <f>IF(T2955&gt;0,M2955,-999)</f>
        <v>-999</v>
      </c>
      <c r="V2955">
        <v>199909</v>
      </c>
      <c r="W2955">
        <v>1999</v>
      </c>
    </row>
    <row r="2956" spans="1:23" x14ac:dyDescent="0.25">
      <c r="A2956" s="14">
        <v>36423</v>
      </c>
      <c r="B2956" s="3">
        <v>263</v>
      </c>
      <c r="C2956" s="4">
        <v>17.170000000000002</v>
      </c>
      <c r="D2956" s="5">
        <v>14.4</v>
      </c>
      <c r="E2956" s="5">
        <v>23.6</v>
      </c>
      <c r="F2956" s="5">
        <v>8.6</v>
      </c>
      <c r="G2956" s="4">
        <v>54.7</v>
      </c>
      <c r="H2956" s="4">
        <v>29.3</v>
      </c>
      <c r="I2956" s="4">
        <v>0.6</v>
      </c>
      <c r="J2956" s="4">
        <v>2</v>
      </c>
      <c r="K2956" s="4">
        <v>0</v>
      </c>
      <c r="L2956" s="4">
        <v>0</v>
      </c>
      <c r="M2956" s="7">
        <v>0</v>
      </c>
      <c r="N2956" s="5">
        <v>14.4</v>
      </c>
      <c r="O2956" s="5">
        <v>10.7</v>
      </c>
      <c r="P2956" s="5">
        <v>-999</v>
      </c>
      <c r="Q2956" s="5">
        <v>-999</v>
      </c>
      <c r="R2956">
        <v>0.85299999999999998</v>
      </c>
      <c r="S2956" s="34">
        <f>ROUND((0.6105*(EXP((17.273*E2956)/(E2956+237.3))))*(100-H2956)/100,3)</f>
        <v>2.0590000000000002</v>
      </c>
      <c r="T2956" s="6">
        <f>IF(V2956&lt;V2957,L2956,0)</f>
        <v>0</v>
      </c>
      <c r="U2956" s="6">
        <f>IF(T2956&gt;0,M2956,-999)</f>
        <v>-999</v>
      </c>
      <c r="V2956">
        <v>199909</v>
      </c>
      <c r="W2956">
        <v>1999</v>
      </c>
    </row>
    <row r="2957" spans="1:23" x14ac:dyDescent="0.25">
      <c r="A2957" s="14">
        <v>36424</v>
      </c>
      <c r="B2957" s="3">
        <v>264</v>
      </c>
      <c r="C2957" s="4">
        <v>16.97</v>
      </c>
      <c r="D2957" s="5">
        <v>15</v>
      </c>
      <c r="E2957" s="5">
        <v>24.7</v>
      </c>
      <c r="F2957" s="5">
        <v>7.9</v>
      </c>
      <c r="G2957" s="4">
        <v>47.6</v>
      </c>
      <c r="H2957" s="4">
        <v>26.4</v>
      </c>
      <c r="I2957" s="4">
        <v>0.7</v>
      </c>
      <c r="J2957" s="4">
        <v>2.2000000000000002</v>
      </c>
      <c r="K2957" s="4">
        <v>0</v>
      </c>
      <c r="L2957" s="4">
        <v>0</v>
      </c>
      <c r="M2957" s="7">
        <v>0</v>
      </c>
      <c r="N2957" s="5">
        <v>15</v>
      </c>
      <c r="O2957" s="5">
        <v>10.9</v>
      </c>
      <c r="P2957" s="5">
        <v>-999</v>
      </c>
      <c r="Q2957" s="5">
        <v>-999</v>
      </c>
      <c r="R2957">
        <v>0.82099999999999995</v>
      </c>
      <c r="S2957" s="34">
        <f>ROUND((0.6105*(EXP((17.273*E2957)/(E2957+237.3))))*(100-H2957)/100,3)</f>
        <v>2.29</v>
      </c>
      <c r="T2957" s="6">
        <f>IF(V2957&lt;V2958,L2957,0)</f>
        <v>0</v>
      </c>
      <c r="U2957" s="6">
        <f>IF(T2957&gt;0,M2957,-999)</f>
        <v>-999</v>
      </c>
      <c r="V2957">
        <v>199909</v>
      </c>
      <c r="W2957">
        <v>1999</v>
      </c>
    </row>
    <row r="2958" spans="1:23" x14ac:dyDescent="0.25">
      <c r="A2958" s="14">
        <v>36425</v>
      </c>
      <c r="B2958" s="3">
        <v>265</v>
      </c>
      <c r="C2958" s="4">
        <v>16.670000000000002</v>
      </c>
      <c r="D2958" s="5">
        <v>14.2</v>
      </c>
      <c r="E2958" s="5">
        <v>23.3</v>
      </c>
      <c r="F2958" s="5">
        <v>7.9</v>
      </c>
      <c r="G2958" s="4">
        <v>45.6</v>
      </c>
      <c r="H2958" s="4">
        <v>21</v>
      </c>
      <c r="I2958" s="4">
        <v>0.6</v>
      </c>
      <c r="J2958" s="4">
        <v>2.2999999999999998</v>
      </c>
      <c r="K2958" s="4">
        <v>0</v>
      </c>
      <c r="L2958" s="4">
        <v>0</v>
      </c>
      <c r="M2958" s="7">
        <v>0</v>
      </c>
      <c r="N2958" s="5">
        <v>14.2</v>
      </c>
      <c r="O2958" s="5">
        <v>10.4</v>
      </c>
      <c r="P2958" s="5">
        <v>-999</v>
      </c>
      <c r="Q2958" s="5">
        <v>-999</v>
      </c>
      <c r="R2958">
        <v>0.59899999999999998</v>
      </c>
      <c r="S2958" s="34">
        <f>ROUND((0.6105*(EXP((17.273*E2958)/(E2958+237.3))))*(100-H2958)/100,3)</f>
        <v>2.2599999999999998</v>
      </c>
      <c r="T2958" s="6">
        <f>IF(V2958&lt;V2959,L2958,0)</f>
        <v>0</v>
      </c>
      <c r="U2958" s="6">
        <f>IF(T2958&gt;0,M2958,-999)</f>
        <v>-999</v>
      </c>
      <c r="V2958">
        <v>199909</v>
      </c>
      <c r="W2958">
        <v>1999</v>
      </c>
    </row>
    <row r="2959" spans="1:23" x14ac:dyDescent="0.25">
      <c r="A2959" s="14">
        <v>36426</v>
      </c>
      <c r="B2959" s="3">
        <v>266</v>
      </c>
      <c r="C2959" s="4">
        <v>8.48</v>
      </c>
      <c r="D2959" s="5">
        <v>8.1999999999999993</v>
      </c>
      <c r="E2959" s="5">
        <v>14.5</v>
      </c>
      <c r="F2959" s="5">
        <v>1.2</v>
      </c>
      <c r="G2959" s="4">
        <v>60.8</v>
      </c>
      <c r="H2959" s="4">
        <v>37.200000000000003</v>
      </c>
      <c r="I2959" s="4">
        <v>1</v>
      </c>
      <c r="J2959" s="4">
        <v>4.0999999999999996</v>
      </c>
      <c r="K2959" s="4">
        <v>0</v>
      </c>
      <c r="L2959" s="4">
        <v>0</v>
      </c>
      <c r="M2959" s="7">
        <v>0</v>
      </c>
      <c r="N2959" s="5">
        <v>8.1999999999999993</v>
      </c>
      <c r="O2959" s="5">
        <v>8.9</v>
      </c>
      <c r="P2959" s="5">
        <v>-999</v>
      </c>
      <c r="Q2959" s="5">
        <v>-999</v>
      </c>
      <c r="R2959">
        <v>0.61199999999999999</v>
      </c>
      <c r="S2959" s="34">
        <f>ROUND((0.6105*(EXP((17.273*E2959)/(E2959+237.3))))*(100-H2959)/100,3)</f>
        <v>1.0369999999999999</v>
      </c>
      <c r="T2959" s="6">
        <f>IF(V2959&lt;V2960,L2959,0)</f>
        <v>0</v>
      </c>
      <c r="U2959" s="6">
        <f>IF(T2959&gt;0,M2959,-999)</f>
        <v>-999</v>
      </c>
      <c r="V2959">
        <v>199909</v>
      </c>
      <c r="W2959">
        <v>1999</v>
      </c>
    </row>
    <row r="2960" spans="1:23" x14ac:dyDescent="0.25">
      <c r="A2960" s="14">
        <v>36427</v>
      </c>
      <c r="B2960" s="3">
        <v>267</v>
      </c>
      <c r="C2960" s="4">
        <v>7.58</v>
      </c>
      <c r="D2960" s="5">
        <v>1.2</v>
      </c>
      <c r="E2960" s="5">
        <v>8</v>
      </c>
      <c r="F2960" s="5">
        <v>-1.1000000000000001</v>
      </c>
      <c r="G2960" s="4">
        <v>83.8</v>
      </c>
      <c r="H2960" s="4">
        <v>45.7</v>
      </c>
      <c r="I2960" s="4">
        <v>1</v>
      </c>
      <c r="J2960" s="4">
        <v>2.5</v>
      </c>
      <c r="K2960" s="4">
        <v>0</v>
      </c>
      <c r="L2960" s="4">
        <v>0</v>
      </c>
      <c r="M2960" s="7">
        <v>0</v>
      </c>
      <c r="N2960" s="5">
        <v>1.2</v>
      </c>
      <c r="O2960" s="5">
        <v>5.7</v>
      </c>
      <c r="P2960" s="5">
        <v>-999</v>
      </c>
      <c r="Q2960" s="5">
        <v>-999</v>
      </c>
      <c r="R2960">
        <v>0.49</v>
      </c>
      <c r="S2960" s="34">
        <f>ROUND((0.6105*(EXP((17.273*E2960)/(E2960+237.3))))*(100-H2960)/100,3)</f>
        <v>0.58199999999999996</v>
      </c>
      <c r="T2960" s="6">
        <f>IF(V2960&lt;V2961,L2960,0)</f>
        <v>0</v>
      </c>
      <c r="U2960" s="6">
        <f>IF(T2960&gt;0,M2960,-999)</f>
        <v>-999</v>
      </c>
      <c r="V2960">
        <v>199909</v>
      </c>
      <c r="W2960">
        <v>1999</v>
      </c>
    </row>
    <row r="2961" spans="1:23" x14ac:dyDescent="0.25">
      <c r="A2961" s="14">
        <v>36428</v>
      </c>
      <c r="B2961" s="3">
        <v>268</v>
      </c>
      <c r="C2961" s="4">
        <v>2.4500000000000002</v>
      </c>
      <c r="D2961" s="5">
        <v>-0.4</v>
      </c>
      <c r="E2961" s="5">
        <v>1.1000000000000001</v>
      </c>
      <c r="F2961" s="5">
        <v>-2.4</v>
      </c>
      <c r="G2961" s="4">
        <v>98.2</v>
      </c>
      <c r="H2961" s="4">
        <v>93.3</v>
      </c>
      <c r="I2961" s="4">
        <v>1.3</v>
      </c>
      <c r="J2961" s="4">
        <v>3.3</v>
      </c>
      <c r="K2961" s="4">
        <v>16.3</v>
      </c>
      <c r="L2961" s="4">
        <v>0</v>
      </c>
      <c r="M2961" s="7">
        <v>0</v>
      </c>
      <c r="N2961" s="5">
        <v>-0.4</v>
      </c>
      <c r="O2961" s="5">
        <v>3.1</v>
      </c>
      <c r="P2961" s="5">
        <v>-999</v>
      </c>
      <c r="Q2961" s="5">
        <v>-999</v>
      </c>
      <c r="R2961">
        <v>0.61599999999999999</v>
      </c>
      <c r="S2961" s="34">
        <f>ROUND((0.6105*(EXP((17.273*E2961)/(E2961+237.3))))*(100-H2961)/100,3)</f>
        <v>4.3999999999999997E-2</v>
      </c>
      <c r="T2961" s="6">
        <f>IF(V2961&lt;V2962,L2961,0)</f>
        <v>0</v>
      </c>
      <c r="U2961" s="6">
        <f>IF(T2961&gt;0,M2961,-999)</f>
        <v>-999</v>
      </c>
      <c r="V2961">
        <v>199909</v>
      </c>
      <c r="W2961">
        <v>1999</v>
      </c>
    </row>
    <row r="2962" spans="1:23" x14ac:dyDescent="0.25">
      <c r="A2962" s="14">
        <v>36429</v>
      </c>
      <c r="B2962" s="3">
        <v>269</v>
      </c>
      <c r="C2962" s="4">
        <v>10.16</v>
      </c>
      <c r="D2962" s="5">
        <v>-1.4</v>
      </c>
      <c r="E2962" s="5">
        <v>4.0999999999999996</v>
      </c>
      <c r="F2962" s="5">
        <v>-4.5999999999999996</v>
      </c>
      <c r="G2962" s="4">
        <v>93.5</v>
      </c>
      <c r="H2962" s="4">
        <v>63.8</v>
      </c>
      <c r="I2962" s="4">
        <v>0.6</v>
      </c>
      <c r="J2962" s="4">
        <v>2.1</v>
      </c>
      <c r="K2962" s="4">
        <v>5.9</v>
      </c>
      <c r="L2962" s="4">
        <v>0</v>
      </c>
      <c r="M2962" s="7">
        <v>0</v>
      </c>
      <c r="N2962" s="5">
        <v>-1.4</v>
      </c>
      <c r="O2962" s="5">
        <v>2.7</v>
      </c>
      <c r="P2962" s="5">
        <v>-999</v>
      </c>
      <c r="Q2962" s="5">
        <v>-999</v>
      </c>
      <c r="R2962">
        <v>0.52100000000000002</v>
      </c>
      <c r="S2962" s="34">
        <f>ROUND((0.6105*(EXP((17.273*E2962)/(E2962+237.3))))*(100-H2962)/100,3)</f>
        <v>0.29599999999999999</v>
      </c>
      <c r="T2962" s="6">
        <f>IF(V2962&lt;V2963,L2962,0)</f>
        <v>0</v>
      </c>
      <c r="U2962" s="6">
        <f>IF(T2962&gt;0,M2962,-999)</f>
        <v>-999</v>
      </c>
      <c r="V2962">
        <v>199909</v>
      </c>
      <c r="W2962">
        <v>1999</v>
      </c>
    </row>
    <row r="2963" spans="1:23" x14ac:dyDescent="0.25">
      <c r="A2963" s="14">
        <v>36430</v>
      </c>
      <c r="B2963" s="3">
        <v>270</v>
      </c>
      <c r="C2963" s="4">
        <v>10.18</v>
      </c>
      <c r="D2963" s="5">
        <v>-1.9</v>
      </c>
      <c r="E2963" s="5">
        <v>3.9</v>
      </c>
      <c r="F2963" s="5">
        <v>-5.7</v>
      </c>
      <c r="G2963" s="4">
        <v>87.9</v>
      </c>
      <c r="H2963" s="4">
        <v>59.7</v>
      </c>
      <c r="I2963" s="4">
        <v>0.5</v>
      </c>
      <c r="J2963" s="4">
        <v>2</v>
      </c>
      <c r="K2963" s="4">
        <v>1.3</v>
      </c>
      <c r="L2963" s="4">
        <v>0</v>
      </c>
      <c r="M2963" s="7">
        <v>0</v>
      </c>
      <c r="N2963" s="5">
        <v>-1.9</v>
      </c>
      <c r="O2963" s="5">
        <v>1.7</v>
      </c>
      <c r="P2963" s="5">
        <v>-999</v>
      </c>
      <c r="Q2963" s="5">
        <v>-999</v>
      </c>
      <c r="R2963">
        <v>0.48299999999999998</v>
      </c>
      <c r="S2963" s="34">
        <f>ROUND((0.6105*(EXP((17.273*E2963)/(E2963+237.3))))*(100-H2963)/100,3)</f>
        <v>0.32500000000000001</v>
      </c>
      <c r="T2963" s="6">
        <f>IF(V2963&lt;V2964,L2963,0)</f>
        <v>0</v>
      </c>
      <c r="U2963" s="6">
        <f>IF(T2963&gt;0,M2963,-999)</f>
        <v>-999</v>
      </c>
      <c r="V2963">
        <v>199909</v>
      </c>
      <c r="W2963">
        <v>1999</v>
      </c>
    </row>
    <row r="2964" spans="1:23" x14ac:dyDescent="0.25">
      <c r="A2964" s="14">
        <v>36431</v>
      </c>
      <c r="B2964" s="3">
        <v>271</v>
      </c>
      <c r="C2964" s="4">
        <v>6.76</v>
      </c>
      <c r="D2964" s="5">
        <v>0.4</v>
      </c>
      <c r="E2964" s="5">
        <v>5</v>
      </c>
      <c r="F2964" s="5">
        <v>-5.8</v>
      </c>
      <c r="G2964" s="4">
        <v>68.599999999999994</v>
      </c>
      <c r="H2964" s="4">
        <v>48.9</v>
      </c>
      <c r="I2964" s="4">
        <v>0.9</v>
      </c>
      <c r="J2964" s="4">
        <v>2.2999999999999998</v>
      </c>
      <c r="K2964" s="4">
        <v>1.6</v>
      </c>
      <c r="L2964" s="4">
        <v>0</v>
      </c>
      <c r="M2964" s="7">
        <v>0</v>
      </c>
      <c r="N2964" s="5">
        <v>0.4</v>
      </c>
      <c r="O2964" s="5">
        <v>1</v>
      </c>
      <c r="P2964" s="5">
        <v>-999</v>
      </c>
      <c r="Q2964" s="5">
        <v>-999</v>
      </c>
      <c r="R2964">
        <v>0.42799999999999999</v>
      </c>
      <c r="S2964" s="34">
        <f>ROUND((0.6105*(EXP((17.273*E2964)/(E2964+237.3))))*(100-H2964)/100,3)</f>
        <v>0.44600000000000001</v>
      </c>
      <c r="T2964" s="6">
        <f>IF(V2964&lt;V2965,L2964,0)</f>
        <v>0</v>
      </c>
      <c r="U2964" s="6">
        <f>IF(T2964&gt;0,M2964,-999)</f>
        <v>-999</v>
      </c>
      <c r="V2964">
        <v>199909</v>
      </c>
      <c r="W2964">
        <v>1999</v>
      </c>
    </row>
    <row r="2965" spans="1:23" x14ac:dyDescent="0.25">
      <c r="A2965" s="14">
        <v>36432</v>
      </c>
      <c r="B2965" s="3">
        <v>272</v>
      </c>
      <c r="C2965" s="4">
        <v>8.36</v>
      </c>
      <c r="D2965" s="5">
        <v>4</v>
      </c>
      <c r="E2965" s="5">
        <v>9.3000000000000007</v>
      </c>
      <c r="F2965" s="5">
        <v>-0.2</v>
      </c>
      <c r="G2965" s="4">
        <v>74.900000000000006</v>
      </c>
      <c r="H2965" s="4">
        <v>47.8</v>
      </c>
      <c r="I2965" s="4">
        <v>0.6</v>
      </c>
      <c r="J2965" s="4">
        <v>2</v>
      </c>
      <c r="K2965" s="4">
        <v>0.5</v>
      </c>
      <c r="L2965" s="4">
        <v>0</v>
      </c>
      <c r="M2965" s="7">
        <v>0</v>
      </c>
      <c r="N2965" s="5">
        <v>4</v>
      </c>
      <c r="O2965" s="5">
        <v>4.3</v>
      </c>
      <c r="P2965" s="5">
        <v>-999</v>
      </c>
      <c r="Q2965" s="5">
        <v>-999</v>
      </c>
      <c r="R2965">
        <v>0.55900000000000005</v>
      </c>
      <c r="S2965" s="34">
        <f>ROUND((0.6105*(EXP((17.273*E2965)/(E2965+237.3))))*(100-H2965)/100,3)</f>
        <v>0.61099999999999999</v>
      </c>
      <c r="T2965" s="6">
        <f>IF(V2965&lt;V2966,L2965,0)</f>
        <v>0</v>
      </c>
      <c r="U2965" s="6">
        <f>IF(T2965&gt;0,M2965,-999)</f>
        <v>-999</v>
      </c>
      <c r="V2965">
        <v>199909</v>
      </c>
      <c r="W2965">
        <v>1999</v>
      </c>
    </row>
    <row r="2966" spans="1:23" x14ac:dyDescent="0.25">
      <c r="A2966" s="14">
        <v>36433</v>
      </c>
      <c r="B2966" s="3">
        <v>273</v>
      </c>
      <c r="C2966" s="4">
        <v>12.4</v>
      </c>
      <c r="D2966" s="5">
        <v>3</v>
      </c>
      <c r="E2966" s="5">
        <v>9.9</v>
      </c>
      <c r="F2966" s="5">
        <v>-1.5</v>
      </c>
      <c r="G2966" s="4">
        <v>70.400000000000006</v>
      </c>
      <c r="H2966" s="4">
        <v>40.9</v>
      </c>
      <c r="I2966" s="4">
        <v>0.5</v>
      </c>
      <c r="J2966" s="4">
        <v>2.2000000000000002</v>
      </c>
      <c r="K2966" s="4">
        <v>0</v>
      </c>
      <c r="L2966" s="4">
        <v>0</v>
      </c>
      <c r="M2966" s="7">
        <v>0</v>
      </c>
      <c r="N2966" s="5">
        <v>3</v>
      </c>
      <c r="O2966" s="5">
        <v>4.5999999999999996</v>
      </c>
      <c r="P2966" s="5">
        <v>-999</v>
      </c>
      <c r="Q2966" s="5">
        <v>-999</v>
      </c>
      <c r="R2966">
        <v>0.498</v>
      </c>
      <c r="S2966" s="34">
        <f>ROUND((0.6105*(EXP((17.273*E2966)/(E2966+237.3))))*(100-H2966)/100,3)</f>
        <v>0.72099999999999997</v>
      </c>
      <c r="T2966" s="6">
        <f>IF(V2966&lt;V2967,L2966,0)</f>
        <v>0</v>
      </c>
      <c r="U2966" s="6">
        <f>IF(T2966&gt;0,M2966,-999)</f>
        <v>-999</v>
      </c>
      <c r="V2966">
        <v>199909</v>
      </c>
      <c r="W2966">
        <v>1999</v>
      </c>
    </row>
    <row r="2967" spans="1:23" x14ac:dyDescent="0.25">
      <c r="A2967" s="14">
        <v>36434</v>
      </c>
      <c r="B2967" s="3">
        <v>274</v>
      </c>
      <c r="C2967" s="4">
        <v>14.66</v>
      </c>
      <c r="D2967" s="5">
        <v>-0.3</v>
      </c>
      <c r="E2967" s="5">
        <v>7</v>
      </c>
      <c r="F2967" s="5">
        <v>-4.3</v>
      </c>
      <c r="G2967" s="4">
        <v>68.5</v>
      </c>
      <c r="H2967" s="4">
        <v>37.299999999999997</v>
      </c>
      <c r="I2967" s="4">
        <v>0.7</v>
      </c>
      <c r="J2967" s="4">
        <v>2.6</v>
      </c>
      <c r="K2967" s="4">
        <v>0</v>
      </c>
      <c r="L2967" s="4">
        <v>0</v>
      </c>
      <c r="M2967" s="7">
        <v>0</v>
      </c>
      <c r="N2967" s="5">
        <v>-0.3</v>
      </c>
      <c r="O2967" s="5">
        <v>1.8</v>
      </c>
      <c r="P2967" s="5">
        <v>-999</v>
      </c>
      <c r="Q2967" s="5">
        <v>-999</v>
      </c>
      <c r="R2967">
        <v>0.373</v>
      </c>
      <c r="S2967" s="34">
        <f>ROUND((0.6105*(EXP((17.273*E2967)/(E2967+237.3))))*(100-H2967)/100,3)</f>
        <v>0.628</v>
      </c>
      <c r="T2967" s="6">
        <f>IF(V2967&lt;V2968,L2967,0)</f>
        <v>0</v>
      </c>
      <c r="U2967" s="6">
        <f>IF(T2967&gt;0,M2967,-999)</f>
        <v>-999</v>
      </c>
      <c r="V2967">
        <v>199910</v>
      </c>
      <c r="W2967">
        <v>1999</v>
      </c>
    </row>
    <row r="2968" spans="1:23" x14ac:dyDescent="0.25">
      <c r="A2968" s="14">
        <v>36435</v>
      </c>
      <c r="B2968" s="3">
        <v>275</v>
      </c>
      <c r="C2968" s="4">
        <v>14.55</v>
      </c>
      <c r="D2968" s="5">
        <v>-0.1</v>
      </c>
      <c r="E2968" s="5">
        <v>7.7</v>
      </c>
      <c r="F2968" s="5">
        <v>-6.2</v>
      </c>
      <c r="G2968" s="4">
        <v>55.3</v>
      </c>
      <c r="H2968" s="4">
        <v>12.7</v>
      </c>
      <c r="I2968" s="4">
        <v>0.5</v>
      </c>
      <c r="J2968" s="4">
        <v>1.9</v>
      </c>
      <c r="K2968" s="4">
        <v>0</v>
      </c>
      <c r="L2968" s="4">
        <v>0</v>
      </c>
      <c r="M2968" s="7">
        <v>0</v>
      </c>
      <c r="N2968" s="5">
        <v>-0.1</v>
      </c>
      <c r="O2968" s="5">
        <v>0.6</v>
      </c>
      <c r="P2968" s="5">
        <v>-999</v>
      </c>
      <c r="Q2968" s="5">
        <v>-999</v>
      </c>
      <c r="R2968">
        <v>0.13300000000000001</v>
      </c>
      <c r="S2968" s="34">
        <f>ROUND((0.6105*(EXP((17.273*E2968)/(E2968+237.3))))*(100-H2968)/100,3)</f>
        <v>0.91700000000000004</v>
      </c>
      <c r="T2968" s="6">
        <f>IF(V2968&lt;V2969,L2968,0)</f>
        <v>0</v>
      </c>
      <c r="U2968" s="6">
        <f>IF(T2968&gt;0,M2968,-999)</f>
        <v>-999</v>
      </c>
      <c r="V2968">
        <v>199910</v>
      </c>
      <c r="W2968">
        <v>1999</v>
      </c>
    </row>
    <row r="2969" spans="1:23" x14ac:dyDescent="0.25">
      <c r="A2969" s="14">
        <v>36436</v>
      </c>
      <c r="B2969" s="3">
        <v>276</v>
      </c>
      <c r="C2969" s="4">
        <v>14.02</v>
      </c>
      <c r="D2969" s="5">
        <v>4.8</v>
      </c>
      <c r="E2969" s="5">
        <v>15</v>
      </c>
      <c r="F2969" s="5">
        <v>-1.7</v>
      </c>
      <c r="G2969" s="4">
        <v>57.8</v>
      </c>
      <c r="H2969" s="4">
        <v>33.6</v>
      </c>
      <c r="I2969" s="4">
        <v>0.5</v>
      </c>
      <c r="J2969" s="4">
        <v>1.8</v>
      </c>
      <c r="K2969" s="4">
        <v>0</v>
      </c>
      <c r="L2969" s="4">
        <v>0</v>
      </c>
      <c r="M2969" s="7">
        <v>0</v>
      </c>
      <c r="N2969" s="5">
        <v>4.8</v>
      </c>
      <c r="O2969" s="5">
        <v>2.4</v>
      </c>
      <c r="P2969" s="5">
        <v>-999</v>
      </c>
      <c r="Q2969" s="5">
        <v>-999</v>
      </c>
      <c r="R2969">
        <v>0.57299999999999995</v>
      </c>
      <c r="S2969" s="34">
        <f>ROUND((0.6105*(EXP((17.273*E2969)/(E2969+237.3))))*(100-H2969)/100,3)</f>
        <v>1.1319999999999999</v>
      </c>
      <c r="T2969" s="6">
        <f>IF(V2969&lt;V2970,L2969,0)</f>
        <v>0</v>
      </c>
      <c r="U2969" s="6">
        <f>IF(T2969&gt;0,M2969,-999)</f>
        <v>-999</v>
      </c>
      <c r="V2969">
        <v>199910</v>
      </c>
      <c r="W2969">
        <v>1999</v>
      </c>
    </row>
    <row r="2970" spans="1:23" x14ac:dyDescent="0.25">
      <c r="A2970" s="14">
        <v>36437</v>
      </c>
      <c r="B2970" s="3">
        <v>277</v>
      </c>
      <c r="C2970" s="4">
        <v>14.15</v>
      </c>
      <c r="D2970" s="5">
        <v>6.6</v>
      </c>
      <c r="E2970" s="5">
        <v>16.100000000000001</v>
      </c>
      <c r="F2970" s="5">
        <v>-1.4</v>
      </c>
      <c r="G2970" s="4">
        <v>49.4</v>
      </c>
      <c r="H2970" s="4">
        <v>28.6</v>
      </c>
      <c r="I2970" s="4">
        <v>0.8</v>
      </c>
      <c r="J2970" s="4">
        <v>2.5</v>
      </c>
      <c r="K2970" s="4">
        <v>0</v>
      </c>
      <c r="L2970" s="4">
        <v>0</v>
      </c>
      <c r="M2970" s="7">
        <v>0</v>
      </c>
      <c r="N2970" s="5">
        <v>6.6</v>
      </c>
      <c r="O2970" s="5">
        <v>3.1</v>
      </c>
      <c r="P2970" s="5">
        <v>-999</v>
      </c>
      <c r="Q2970" s="5">
        <v>-999</v>
      </c>
      <c r="R2970">
        <v>0.52300000000000002</v>
      </c>
      <c r="S2970" s="34">
        <f>ROUND((0.6105*(EXP((17.273*E2970)/(E2970+237.3))))*(100-H2970)/100,3)</f>
        <v>1.306</v>
      </c>
      <c r="T2970" s="6">
        <f>IF(V2970&lt;V2971,L2970,0)</f>
        <v>0</v>
      </c>
      <c r="U2970" s="6">
        <f>IF(T2970&gt;0,M2970,-999)</f>
        <v>-999</v>
      </c>
      <c r="V2970">
        <v>199910</v>
      </c>
      <c r="W2970">
        <v>1999</v>
      </c>
    </row>
    <row r="2971" spans="1:23" x14ac:dyDescent="0.25">
      <c r="A2971" s="14">
        <v>36438</v>
      </c>
      <c r="B2971" s="3">
        <v>278</v>
      </c>
      <c r="C2971" s="4">
        <v>10.41</v>
      </c>
      <c r="D2971" s="5">
        <v>7.1</v>
      </c>
      <c r="E2971" s="5">
        <v>13.5</v>
      </c>
      <c r="F2971" s="5">
        <v>3.2</v>
      </c>
      <c r="G2971" s="4">
        <v>56.2</v>
      </c>
      <c r="H2971" s="4">
        <v>37.200000000000003</v>
      </c>
      <c r="I2971" s="4">
        <v>0.6</v>
      </c>
      <c r="J2971" s="4">
        <v>2.2000000000000002</v>
      </c>
      <c r="K2971" s="4">
        <v>0</v>
      </c>
      <c r="L2971" s="4">
        <v>0</v>
      </c>
      <c r="M2971" s="7">
        <v>0</v>
      </c>
      <c r="N2971" s="5">
        <v>7.1</v>
      </c>
      <c r="O2971" s="5">
        <v>5.2</v>
      </c>
      <c r="P2971" s="5">
        <v>-999</v>
      </c>
      <c r="Q2971" s="5">
        <v>-999</v>
      </c>
      <c r="R2971">
        <v>0.57399999999999995</v>
      </c>
      <c r="S2971" s="34">
        <f>ROUND((0.6105*(EXP((17.273*E2971)/(E2971+237.3))))*(100-H2971)/100,3)</f>
        <v>0.97099999999999997</v>
      </c>
      <c r="T2971" s="6">
        <f>IF(V2971&lt;V2972,L2971,0)</f>
        <v>0</v>
      </c>
      <c r="U2971" s="6">
        <f>IF(T2971&gt;0,M2971,-999)</f>
        <v>-999</v>
      </c>
      <c r="V2971">
        <v>199910</v>
      </c>
      <c r="W2971">
        <v>1999</v>
      </c>
    </row>
    <row r="2972" spans="1:23" x14ac:dyDescent="0.25">
      <c r="A2972" s="14">
        <v>36439</v>
      </c>
      <c r="B2972" s="3">
        <v>279</v>
      </c>
      <c r="C2972" s="4">
        <v>5.54</v>
      </c>
      <c r="D2972" s="5">
        <v>4.2</v>
      </c>
      <c r="E2972" s="5">
        <v>10.199999999999999</v>
      </c>
      <c r="F2972" s="5">
        <v>2.2000000000000002</v>
      </c>
      <c r="G2972" s="4">
        <v>82.6</v>
      </c>
      <c r="H2972" s="4">
        <v>56.6</v>
      </c>
      <c r="I2972" s="4">
        <v>0.6</v>
      </c>
      <c r="J2972" s="4">
        <v>2.2000000000000002</v>
      </c>
      <c r="K2972" s="4">
        <v>0.3</v>
      </c>
      <c r="L2972" s="4">
        <v>0</v>
      </c>
      <c r="M2972" s="7">
        <v>0</v>
      </c>
      <c r="N2972" s="5">
        <v>4.2</v>
      </c>
      <c r="O2972" s="5">
        <v>5</v>
      </c>
      <c r="P2972" s="5">
        <v>-999</v>
      </c>
      <c r="Q2972" s="5">
        <v>-999</v>
      </c>
      <c r="R2972">
        <v>0.70199999999999996</v>
      </c>
      <c r="S2972" s="34">
        <f>ROUND((0.6105*(EXP((17.273*E2972)/(E2972+237.3))))*(100-H2972)/100,3)</f>
        <v>0.54</v>
      </c>
      <c r="T2972" s="6">
        <f>IF(V2972&lt;V2973,L2972,0)</f>
        <v>0</v>
      </c>
      <c r="U2972" s="6">
        <f>IF(T2972&gt;0,M2972,-999)</f>
        <v>-999</v>
      </c>
      <c r="V2972">
        <v>199910</v>
      </c>
      <c r="W2972">
        <v>1999</v>
      </c>
    </row>
    <row r="2973" spans="1:23" x14ac:dyDescent="0.25">
      <c r="A2973" s="14">
        <v>36440</v>
      </c>
      <c r="B2973" s="3">
        <v>280</v>
      </c>
      <c r="C2973" s="4">
        <v>2.57</v>
      </c>
      <c r="D2973" s="5">
        <v>3.5</v>
      </c>
      <c r="E2973" s="5">
        <v>5.3</v>
      </c>
      <c r="F2973" s="5">
        <v>2.4</v>
      </c>
      <c r="G2973" s="4">
        <v>88.1</v>
      </c>
      <c r="H2973" s="4">
        <v>73.8</v>
      </c>
      <c r="I2973" s="4">
        <v>1</v>
      </c>
      <c r="J2973" s="4">
        <v>3.3</v>
      </c>
      <c r="K2973" s="4">
        <v>1.6</v>
      </c>
      <c r="L2973" s="4">
        <v>0</v>
      </c>
      <c r="M2973" s="7">
        <v>0</v>
      </c>
      <c r="N2973" s="5">
        <v>3.5</v>
      </c>
      <c r="O2973" s="5">
        <v>4.5999999999999996</v>
      </c>
      <c r="P2973" s="5">
        <v>-999</v>
      </c>
      <c r="Q2973" s="5">
        <v>-999</v>
      </c>
      <c r="R2973">
        <v>0.65500000000000003</v>
      </c>
      <c r="S2973" s="34">
        <f>ROUND((0.6105*(EXP((17.273*E2973)/(E2973+237.3))))*(100-H2973)/100,3)</f>
        <v>0.23300000000000001</v>
      </c>
      <c r="T2973" s="6">
        <f>IF(V2973&lt;V2974,L2973,0)</f>
        <v>0</v>
      </c>
      <c r="U2973" s="6">
        <f>IF(T2973&gt;0,M2973,-999)</f>
        <v>-999</v>
      </c>
      <c r="V2973">
        <v>199910</v>
      </c>
      <c r="W2973">
        <v>1999</v>
      </c>
    </row>
    <row r="2974" spans="1:23" x14ac:dyDescent="0.25">
      <c r="A2974" s="14">
        <v>36441</v>
      </c>
      <c r="B2974" s="3">
        <v>281</v>
      </c>
      <c r="C2974" s="4">
        <v>2.68</v>
      </c>
      <c r="D2974" s="5">
        <v>1.3</v>
      </c>
      <c r="E2974" s="5">
        <v>3.8</v>
      </c>
      <c r="F2974" s="5">
        <v>-1.3</v>
      </c>
      <c r="G2974" s="4">
        <v>98.3</v>
      </c>
      <c r="H2974" s="4">
        <v>93.1</v>
      </c>
      <c r="I2974" s="4">
        <v>1.1000000000000001</v>
      </c>
      <c r="J2974" s="4">
        <v>2.5</v>
      </c>
      <c r="K2974" s="4">
        <v>8.8000000000000007</v>
      </c>
      <c r="L2974" s="4">
        <v>0</v>
      </c>
      <c r="M2974" s="7">
        <v>0</v>
      </c>
      <c r="N2974" s="5">
        <v>1.3</v>
      </c>
      <c r="O2974" s="5">
        <v>3.8</v>
      </c>
      <c r="P2974" s="5">
        <v>-999</v>
      </c>
      <c r="Q2974" s="5">
        <v>-999</v>
      </c>
      <c r="R2974">
        <v>0.745</v>
      </c>
      <c r="S2974" s="34">
        <f>ROUND((0.6105*(EXP((17.273*E2974)/(E2974+237.3))))*(100-H2974)/100,3)</f>
        <v>5.5E-2</v>
      </c>
      <c r="T2974" s="6">
        <f>IF(V2974&lt;V2975,L2974,0)</f>
        <v>0</v>
      </c>
      <c r="U2974" s="6">
        <f>IF(T2974&gt;0,M2974,-999)</f>
        <v>-999</v>
      </c>
      <c r="V2974">
        <v>199910</v>
      </c>
      <c r="W2974">
        <v>1999</v>
      </c>
    </row>
    <row r="2975" spans="1:23" x14ac:dyDescent="0.25">
      <c r="A2975" s="14">
        <v>36442</v>
      </c>
      <c r="B2975" s="3">
        <v>282</v>
      </c>
      <c r="C2975" s="4">
        <v>10.98</v>
      </c>
      <c r="D2975" s="5">
        <v>-0.3</v>
      </c>
      <c r="E2975" s="5">
        <v>6.3</v>
      </c>
      <c r="F2975" s="5">
        <v>-3.3</v>
      </c>
      <c r="G2975" s="4">
        <v>82.9</v>
      </c>
      <c r="H2975" s="4">
        <v>45</v>
      </c>
      <c r="I2975" s="4">
        <v>0.7</v>
      </c>
      <c r="J2975" s="4">
        <v>2.4</v>
      </c>
      <c r="K2975" s="4">
        <v>1.1000000000000001</v>
      </c>
      <c r="L2975" s="4">
        <v>0</v>
      </c>
      <c r="M2975" s="7">
        <v>0</v>
      </c>
      <c r="N2975" s="5">
        <v>-0.3</v>
      </c>
      <c r="O2975" s="5">
        <v>2.4</v>
      </c>
      <c r="P2975" s="5">
        <v>-999</v>
      </c>
      <c r="Q2975" s="5">
        <v>-999</v>
      </c>
      <c r="R2975">
        <v>0.42899999999999999</v>
      </c>
      <c r="S2975" s="34">
        <f>ROUND((0.6105*(EXP((17.273*E2975)/(E2975+237.3))))*(100-H2975)/100,3)</f>
        <v>0.52500000000000002</v>
      </c>
      <c r="T2975" s="6">
        <f>IF(V2975&lt;V2976,L2975,0)</f>
        <v>0</v>
      </c>
      <c r="U2975" s="6">
        <f>IF(T2975&gt;0,M2975,-999)</f>
        <v>-999</v>
      </c>
      <c r="V2975">
        <v>199910</v>
      </c>
      <c r="W2975">
        <v>1999</v>
      </c>
    </row>
    <row r="2976" spans="1:23" x14ac:dyDescent="0.25">
      <c r="A2976" s="14">
        <v>36443</v>
      </c>
      <c r="B2976" s="3">
        <v>283</v>
      </c>
      <c r="C2976" s="4">
        <v>8.8699999999999992</v>
      </c>
      <c r="D2976" s="5">
        <v>-0.3</v>
      </c>
      <c r="E2976" s="5">
        <v>6.1</v>
      </c>
      <c r="F2976" s="5">
        <v>-6.3</v>
      </c>
      <c r="G2976" s="4">
        <v>77</v>
      </c>
      <c r="H2976" s="4">
        <v>46.7</v>
      </c>
      <c r="I2976" s="4">
        <v>0.6</v>
      </c>
      <c r="J2976" s="4">
        <v>2.5</v>
      </c>
      <c r="K2976" s="4">
        <v>0</v>
      </c>
      <c r="L2976" s="4">
        <v>0</v>
      </c>
      <c r="M2976" s="7">
        <v>0</v>
      </c>
      <c r="N2976" s="5">
        <v>-0.3</v>
      </c>
      <c r="O2976" s="5">
        <v>1</v>
      </c>
      <c r="P2976" s="5">
        <v>-999</v>
      </c>
      <c r="Q2976" s="5">
        <v>-999</v>
      </c>
      <c r="R2976">
        <v>0.441</v>
      </c>
      <c r="S2976" s="34">
        <f>ROUND((0.6105*(EXP((17.273*E2976)/(E2976+237.3))))*(100-H2976)/100,3)</f>
        <v>0.502</v>
      </c>
      <c r="T2976" s="6">
        <f>IF(V2976&lt;V2977,L2976,0)</f>
        <v>0</v>
      </c>
      <c r="U2976" s="6">
        <f>IF(T2976&gt;0,M2976,-999)</f>
        <v>-999</v>
      </c>
      <c r="V2976">
        <v>199910</v>
      </c>
      <c r="W2976">
        <v>1999</v>
      </c>
    </row>
    <row r="2977" spans="1:23" x14ac:dyDescent="0.25">
      <c r="A2977" s="14">
        <v>36444</v>
      </c>
      <c r="B2977" s="3">
        <v>284</v>
      </c>
      <c r="C2977" s="4">
        <v>3.61</v>
      </c>
      <c r="D2977" s="5">
        <v>-0.6</v>
      </c>
      <c r="E2977" s="5">
        <v>1.3</v>
      </c>
      <c r="F2977" s="5">
        <v>-2</v>
      </c>
      <c r="G2977" s="4">
        <v>96.5</v>
      </c>
      <c r="H2977" s="4">
        <v>87.9</v>
      </c>
      <c r="I2977" s="4">
        <v>0.4</v>
      </c>
      <c r="J2977" s="4">
        <v>1.6</v>
      </c>
      <c r="K2977" s="4">
        <v>3.2</v>
      </c>
      <c r="L2977" s="4">
        <v>0</v>
      </c>
      <c r="M2977" s="7">
        <v>0</v>
      </c>
      <c r="N2977" s="5">
        <v>-0.6</v>
      </c>
      <c r="O2977" s="5">
        <v>1.7</v>
      </c>
      <c r="P2977" s="5">
        <v>-999</v>
      </c>
      <c r="Q2977" s="5">
        <v>-999</v>
      </c>
      <c r="R2977">
        <v>0.58799999999999997</v>
      </c>
      <c r="S2977" s="34">
        <f>ROUND((0.6105*(EXP((17.273*E2977)/(E2977+237.3))))*(100-H2977)/100,3)</f>
        <v>8.1000000000000003E-2</v>
      </c>
      <c r="T2977" s="6">
        <f>IF(V2977&lt;V2978,L2977,0)</f>
        <v>0</v>
      </c>
      <c r="U2977" s="6">
        <f>IF(T2977&gt;0,M2977,-999)</f>
        <v>-999</v>
      </c>
      <c r="V2977">
        <v>199910</v>
      </c>
      <c r="W2977">
        <v>1999</v>
      </c>
    </row>
    <row r="2978" spans="1:23" x14ac:dyDescent="0.25">
      <c r="A2978" s="14">
        <v>36445</v>
      </c>
      <c r="B2978" s="3">
        <v>285</v>
      </c>
      <c r="C2978" s="4">
        <v>5.07</v>
      </c>
      <c r="D2978" s="5">
        <v>1.5</v>
      </c>
      <c r="E2978" s="5">
        <v>5.5</v>
      </c>
      <c r="F2978" s="5">
        <v>-1.6</v>
      </c>
      <c r="G2978" s="4">
        <v>96.6</v>
      </c>
      <c r="H2978" s="4">
        <v>74.5</v>
      </c>
      <c r="I2978" s="4">
        <v>0.7</v>
      </c>
      <c r="J2978" s="4">
        <v>2.2999999999999998</v>
      </c>
      <c r="K2978" s="4">
        <v>5.6</v>
      </c>
      <c r="L2978" s="4">
        <v>0</v>
      </c>
      <c r="M2978" s="7">
        <v>0</v>
      </c>
      <c r="N2978" s="5">
        <v>1.5</v>
      </c>
      <c r="O2978" s="5">
        <v>2.2999999999999998</v>
      </c>
      <c r="P2978" s="5">
        <v>-999</v>
      </c>
      <c r="Q2978" s="5">
        <v>-999</v>
      </c>
      <c r="R2978">
        <v>0.67100000000000004</v>
      </c>
      <c r="S2978" s="34">
        <f>ROUND((0.6105*(EXP((17.273*E2978)/(E2978+237.3))))*(100-H2978)/100,3)</f>
        <v>0.23</v>
      </c>
      <c r="T2978" s="6">
        <f>IF(V2978&lt;V2979,L2978,0)</f>
        <v>0</v>
      </c>
      <c r="U2978" s="6">
        <f>IF(T2978&gt;0,M2978,-999)</f>
        <v>-999</v>
      </c>
      <c r="V2978">
        <v>199910</v>
      </c>
      <c r="W2978">
        <v>1999</v>
      </c>
    </row>
    <row r="2979" spans="1:23" x14ac:dyDescent="0.25">
      <c r="A2979" s="14">
        <v>36446</v>
      </c>
      <c r="B2979" s="3">
        <v>286</v>
      </c>
      <c r="C2979" s="4">
        <v>11.48</v>
      </c>
      <c r="D2979" s="5">
        <v>4.0999999999999996</v>
      </c>
      <c r="E2979" s="5">
        <v>10.5</v>
      </c>
      <c r="F2979" s="5">
        <v>-3</v>
      </c>
      <c r="G2979" s="4">
        <v>79</v>
      </c>
      <c r="H2979" s="4">
        <v>46.7</v>
      </c>
      <c r="I2979" s="4">
        <v>1.5</v>
      </c>
      <c r="J2979" s="4">
        <v>3.2</v>
      </c>
      <c r="K2979" s="4">
        <v>0.3</v>
      </c>
      <c r="L2979" s="4">
        <v>0</v>
      </c>
      <c r="M2979" s="7">
        <v>0</v>
      </c>
      <c r="N2979" s="5">
        <v>4.0999999999999996</v>
      </c>
      <c r="O2979" s="5">
        <v>4.2</v>
      </c>
      <c r="P2979" s="5">
        <v>-999</v>
      </c>
      <c r="Q2979" s="5">
        <v>-999</v>
      </c>
      <c r="R2979">
        <v>0.59199999999999997</v>
      </c>
      <c r="S2979" s="34">
        <f>ROUND((0.6105*(EXP((17.273*E2979)/(E2979+237.3))))*(100-H2979)/100,3)</f>
        <v>0.67700000000000005</v>
      </c>
      <c r="T2979" s="6">
        <f>IF(V2979&lt;V2980,L2979,0)</f>
        <v>0</v>
      </c>
      <c r="U2979" s="6">
        <f>IF(T2979&gt;0,M2979,-999)</f>
        <v>-999</v>
      </c>
      <c r="V2979">
        <v>199910</v>
      </c>
      <c r="W2979">
        <v>1999</v>
      </c>
    </row>
    <row r="2980" spans="1:23" x14ac:dyDescent="0.25">
      <c r="A2980" s="14">
        <v>36447</v>
      </c>
      <c r="B2980" s="3">
        <v>287</v>
      </c>
      <c r="C2980" s="4">
        <v>3.21</v>
      </c>
      <c r="D2980" s="5">
        <v>-2.4</v>
      </c>
      <c r="E2980" s="5">
        <v>0.7</v>
      </c>
      <c r="F2980" s="5">
        <v>-5.2</v>
      </c>
      <c r="G2980" s="4">
        <v>91.3</v>
      </c>
      <c r="H2980" s="4">
        <v>77.2</v>
      </c>
      <c r="I2980" s="4">
        <v>0.9</v>
      </c>
      <c r="J2980" s="4">
        <v>3.1</v>
      </c>
      <c r="K2980" s="4">
        <v>0.5</v>
      </c>
      <c r="L2980" s="4">
        <v>0</v>
      </c>
      <c r="M2980" s="7">
        <v>0</v>
      </c>
      <c r="N2980" s="5">
        <v>-2.4</v>
      </c>
      <c r="O2980" s="5">
        <v>1.1000000000000001</v>
      </c>
      <c r="P2980" s="5">
        <v>-999</v>
      </c>
      <c r="Q2980" s="5">
        <v>-999</v>
      </c>
      <c r="R2980">
        <v>0.49399999999999999</v>
      </c>
      <c r="S2980" s="34">
        <f>ROUND((0.6105*(EXP((17.273*E2980)/(E2980+237.3))))*(100-H2980)/100,3)</f>
        <v>0.14599999999999999</v>
      </c>
      <c r="T2980" s="6">
        <f>IF(V2980&lt;V2981,L2980,0)</f>
        <v>0</v>
      </c>
      <c r="U2980" s="6">
        <f>IF(T2980&gt;0,M2980,-999)</f>
        <v>-999</v>
      </c>
      <c r="V2980">
        <v>199910</v>
      </c>
      <c r="W2980">
        <v>1999</v>
      </c>
    </row>
    <row r="2981" spans="1:23" x14ac:dyDescent="0.25">
      <c r="A2981" s="14">
        <v>36448</v>
      </c>
      <c r="B2981" s="3">
        <v>288</v>
      </c>
      <c r="C2981" s="4">
        <v>5.79</v>
      </c>
      <c r="D2981" s="5">
        <v>-4.8</v>
      </c>
      <c r="E2981" s="5">
        <v>0.9</v>
      </c>
      <c r="F2981" s="5">
        <v>-8.9</v>
      </c>
      <c r="G2981" s="4">
        <v>90.3</v>
      </c>
      <c r="H2981" s="4">
        <v>62.6</v>
      </c>
      <c r="I2981" s="4">
        <v>0.5</v>
      </c>
      <c r="J2981" s="4">
        <v>2</v>
      </c>
      <c r="K2981" s="4">
        <v>4.3</v>
      </c>
      <c r="L2981" s="4">
        <v>0</v>
      </c>
      <c r="M2981" s="7">
        <v>0</v>
      </c>
      <c r="N2981" s="5">
        <v>-4.8</v>
      </c>
      <c r="O2981" s="5">
        <v>1.2</v>
      </c>
      <c r="P2981" s="5">
        <v>-999</v>
      </c>
      <c r="Q2981" s="5">
        <v>-999</v>
      </c>
      <c r="R2981">
        <v>0.40799999999999997</v>
      </c>
      <c r="S2981" s="34">
        <f>ROUND((0.6105*(EXP((17.273*E2981)/(E2981+237.3))))*(100-H2981)/100,3)</f>
        <v>0.24399999999999999</v>
      </c>
      <c r="T2981" s="6">
        <f>IF(V2981&lt;V2982,L2981,0)</f>
        <v>0</v>
      </c>
      <c r="U2981" s="6">
        <f>IF(T2981&gt;0,M2981,-999)</f>
        <v>-999</v>
      </c>
      <c r="V2981">
        <v>199910</v>
      </c>
      <c r="W2981">
        <v>1999</v>
      </c>
    </row>
    <row r="2982" spans="1:23" x14ac:dyDescent="0.25">
      <c r="A2982" s="14">
        <v>36449</v>
      </c>
      <c r="B2982" s="3">
        <v>289</v>
      </c>
      <c r="C2982" s="4">
        <v>8.77</v>
      </c>
      <c r="D2982" s="5">
        <v>-2.4</v>
      </c>
      <c r="E2982" s="5">
        <v>6</v>
      </c>
      <c r="F2982" s="5">
        <v>-9.8000000000000007</v>
      </c>
      <c r="G2982" s="4">
        <v>76.900000000000006</v>
      </c>
      <c r="H2982" s="4">
        <v>38.700000000000003</v>
      </c>
      <c r="I2982" s="4">
        <v>0.4</v>
      </c>
      <c r="J2982" s="4">
        <v>1.6</v>
      </c>
      <c r="K2982" s="4">
        <v>0</v>
      </c>
      <c r="L2982" s="4">
        <v>0</v>
      </c>
      <c r="M2982" s="7">
        <v>0</v>
      </c>
      <c r="N2982" s="5">
        <v>-2.4</v>
      </c>
      <c r="O2982" s="5">
        <v>0.6</v>
      </c>
      <c r="P2982" s="5">
        <v>-999</v>
      </c>
      <c r="Q2982" s="5">
        <v>-999</v>
      </c>
      <c r="R2982">
        <v>0.36299999999999999</v>
      </c>
      <c r="S2982" s="34">
        <f>ROUND((0.6105*(EXP((17.273*E2982)/(E2982+237.3))))*(100-H2982)/100,3)</f>
        <v>0.57299999999999995</v>
      </c>
      <c r="T2982" s="6">
        <f>IF(V2982&lt;V2983,L2982,0)</f>
        <v>0</v>
      </c>
      <c r="U2982" s="6">
        <f>IF(T2982&gt;0,M2982,-999)</f>
        <v>-999</v>
      </c>
      <c r="V2982">
        <v>199910</v>
      </c>
      <c r="W2982">
        <v>1999</v>
      </c>
    </row>
    <row r="2983" spans="1:23" x14ac:dyDescent="0.25">
      <c r="A2983" s="14">
        <v>36450</v>
      </c>
      <c r="B2983" s="3">
        <v>290</v>
      </c>
      <c r="C2983" s="4">
        <v>4.5199999999999996</v>
      </c>
      <c r="D2983" s="5">
        <v>1.5</v>
      </c>
      <c r="E2983" s="5">
        <v>6.6</v>
      </c>
      <c r="F2983" s="5">
        <v>-1.3</v>
      </c>
      <c r="G2983" s="4">
        <v>90.3</v>
      </c>
      <c r="H2983" s="4">
        <v>70.400000000000006</v>
      </c>
      <c r="I2983" s="4">
        <v>0.3</v>
      </c>
      <c r="J2983" s="4">
        <v>1.6</v>
      </c>
      <c r="K2983" s="4">
        <v>1.6</v>
      </c>
      <c r="L2983" s="4">
        <v>0</v>
      </c>
      <c r="M2983" s="7">
        <v>0</v>
      </c>
      <c r="N2983" s="5">
        <v>1.5</v>
      </c>
      <c r="O2983" s="5">
        <v>1.2</v>
      </c>
      <c r="P2983" s="5">
        <v>-999</v>
      </c>
      <c r="Q2983" s="5">
        <v>-999</v>
      </c>
      <c r="R2983">
        <v>0.68799999999999994</v>
      </c>
      <c r="S2983" s="34">
        <f>ROUND((0.6105*(EXP((17.273*E2983)/(E2983+237.3))))*(100-H2983)/100,3)</f>
        <v>0.28799999999999998</v>
      </c>
      <c r="T2983" s="6">
        <f>IF(V2983&lt;V2984,L2983,0)</f>
        <v>0</v>
      </c>
      <c r="U2983" s="6">
        <f>IF(T2983&gt;0,M2983,-999)</f>
        <v>-999</v>
      </c>
      <c r="V2983">
        <v>199910</v>
      </c>
      <c r="W2983">
        <v>1999</v>
      </c>
    </row>
    <row r="2984" spans="1:23" x14ac:dyDescent="0.25">
      <c r="A2984" s="14">
        <v>36451</v>
      </c>
      <c r="B2984" s="3">
        <v>291</v>
      </c>
      <c r="C2984" s="4">
        <v>11.26</v>
      </c>
      <c r="D2984" s="5">
        <v>2.1</v>
      </c>
      <c r="E2984" s="5">
        <v>10.7</v>
      </c>
      <c r="F2984" s="5">
        <v>-2.2999999999999998</v>
      </c>
      <c r="G2984" s="4">
        <v>77.3</v>
      </c>
      <c r="H2984" s="4">
        <v>43.6</v>
      </c>
      <c r="I2984" s="4">
        <v>0.5</v>
      </c>
      <c r="J2984" s="4">
        <v>2</v>
      </c>
      <c r="K2984" s="4">
        <v>0</v>
      </c>
      <c r="L2984" s="4">
        <v>0</v>
      </c>
      <c r="M2984" s="7">
        <v>0</v>
      </c>
      <c r="N2984" s="5">
        <v>2.1</v>
      </c>
      <c r="O2984" s="5">
        <v>0.7</v>
      </c>
      <c r="P2984" s="5">
        <v>-999</v>
      </c>
      <c r="Q2984" s="5">
        <v>-999</v>
      </c>
      <c r="R2984">
        <v>0.56100000000000005</v>
      </c>
      <c r="S2984" s="34">
        <f>ROUND((0.6105*(EXP((17.273*E2984)/(E2984+237.3))))*(100-H2984)/100,3)</f>
        <v>0.72499999999999998</v>
      </c>
      <c r="T2984" s="6">
        <f>IF(V2984&lt;V2985,L2984,0)</f>
        <v>0</v>
      </c>
      <c r="U2984" s="6">
        <f>IF(T2984&gt;0,M2984,-999)</f>
        <v>-999</v>
      </c>
      <c r="V2984">
        <v>199910</v>
      </c>
      <c r="W2984">
        <v>1999</v>
      </c>
    </row>
    <row r="2985" spans="1:23" x14ac:dyDescent="0.25">
      <c r="A2985" s="14">
        <v>36452</v>
      </c>
      <c r="B2985" s="3">
        <v>292</v>
      </c>
      <c r="C2985" s="4">
        <v>11.05</v>
      </c>
      <c r="D2985" s="5">
        <v>5.7</v>
      </c>
      <c r="E2985" s="5">
        <v>14.7</v>
      </c>
      <c r="F2985" s="5">
        <v>-0.2</v>
      </c>
      <c r="G2985" s="4">
        <v>64.5</v>
      </c>
      <c r="H2985" s="4">
        <v>39.700000000000003</v>
      </c>
      <c r="I2985" s="4">
        <v>0.6</v>
      </c>
      <c r="J2985" s="4">
        <v>2.7</v>
      </c>
      <c r="K2985" s="4">
        <v>0</v>
      </c>
      <c r="L2985" s="4">
        <v>0</v>
      </c>
      <c r="M2985" s="7">
        <v>0</v>
      </c>
      <c r="N2985" s="5">
        <v>5.7</v>
      </c>
      <c r="O2985" s="5">
        <v>1.7</v>
      </c>
      <c r="P2985" s="5">
        <v>-999</v>
      </c>
      <c r="Q2985" s="5">
        <v>-999</v>
      </c>
      <c r="R2985">
        <v>0.66200000000000003</v>
      </c>
      <c r="S2985" s="34">
        <f>ROUND((0.6105*(EXP((17.273*E2985)/(E2985+237.3))))*(100-H2985)/100,3)</f>
        <v>1.008</v>
      </c>
      <c r="T2985" s="6">
        <f>IF(V2985&lt;V2986,L2985,0)</f>
        <v>0</v>
      </c>
      <c r="U2985" s="6">
        <f>IF(T2985&gt;0,M2985,-999)</f>
        <v>-999</v>
      </c>
      <c r="V2985">
        <v>199910</v>
      </c>
      <c r="W2985">
        <v>1999</v>
      </c>
    </row>
    <row r="2986" spans="1:23" x14ac:dyDescent="0.25">
      <c r="A2986" s="14">
        <v>36453</v>
      </c>
      <c r="B2986" s="3">
        <v>293</v>
      </c>
      <c r="C2986" s="4">
        <v>10.91</v>
      </c>
      <c r="D2986" s="5">
        <v>7.6</v>
      </c>
      <c r="E2986" s="5">
        <v>15.5</v>
      </c>
      <c r="F2986" s="5">
        <v>3.8</v>
      </c>
      <c r="G2986" s="4">
        <v>55.5</v>
      </c>
      <c r="H2986" s="4">
        <v>33.6</v>
      </c>
      <c r="I2986" s="4">
        <v>0.6</v>
      </c>
      <c r="J2986" s="4">
        <v>2.2000000000000002</v>
      </c>
      <c r="K2986" s="4">
        <v>0</v>
      </c>
      <c r="L2986" s="4">
        <v>0</v>
      </c>
      <c r="M2986" s="7">
        <v>0</v>
      </c>
      <c r="N2986" s="5">
        <v>7.6</v>
      </c>
      <c r="O2986" s="5">
        <v>2.7</v>
      </c>
      <c r="P2986" s="5">
        <v>-999</v>
      </c>
      <c r="Q2986" s="5">
        <v>-999</v>
      </c>
      <c r="R2986">
        <v>0.59099999999999997</v>
      </c>
      <c r="S2986" s="34">
        <f>ROUND((0.6105*(EXP((17.273*E2986)/(E2986+237.3))))*(100-H2986)/100,3)</f>
        <v>1.169</v>
      </c>
      <c r="T2986" s="6">
        <f>IF(V2986&lt;V2987,L2986,0)</f>
        <v>0</v>
      </c>
      <c r="U2986" s="6">
        <f>IF(T2986&gt;0,M2986,-999)</f>
        <v>-999</v>
      </c>
      <c r="V2986">
        <v>199910</v>
      </c>
      <c r="W2986">
        <v>1999</v>
      </c>
    </row>
    <row r="2987" spans="1:23" x14ac:dyDescent="0.25">
      <c r="A2987" s="14">
        <v>36454</v>
      </c>
      <c r="B2987" s="3">
        <v>294</v>
      </c>
      <c r="C2987" s="4">
        <v>11.05</v>
      </c>
      <c r="D2987" s="5">
        <v>10.6</v>
      </c>
      <c r="E2987" s="5">
        <v>18.8</v>
      </c>
      <c r="F2987" s="5">
        <v>5.9</v>
      </c>
      <c r="G2987" s="4">
        <v>54.2</v>
      </c>
      <c r="H2987" s="4">
        <v>32.9</v>
      </c>
      <c r="I2987" s="4">
        <v>0.7</v>
      </c>
      <c r="J2987" s="4">
        <v>1.9</v>
      </c>
      <c r="K2987" s="4">
        <v>0</v>
      </c>
      <c r="L2987" s="4">
        <v>0</v>
      </c>
      <c r="M2987" s="7">
        <v>0</v>
      </c>
      <c r="N2987" s="5">
        <v>10.6</v>
      </c>
      <c r="O2987" s="5">
        <v>0</v>
      </c>
      <c r="P2987" s="5">
        <v>-999</v>
      </c>
      <c r="Q2987" s="5">
        <v>-999</v>
      </c>
      <c r="R2987">
        <v>0.71399999999999997</v>
      </c>
      <c r="S2987" s="34">
        <f>ROUND((0.6105*(EXP((17.273*E2987)/(E2987+237.3))))*(100-H2987)/100,3)</f>
        <v>1.456</v>
      </c>
      <c r="T2987" s="6">
        <f>IF(V2987&lt;V2988,L2987,0)</f>
        <v>0</v>
      </c>
      <c r="U2987" s="6">
        <f>IF(T2987&gt;0,M2987,-999)</f>
        <v>-999</v>
      </c>
      <c r="V2987">
        <v>199910</v>
      </c>
      <c r="W2987">
        <v>1999</v>
      </c>
    </row>
    <row r="2988" spans="1:23" x14ac:dyDescent="0.25">
      <c r="A2988" s="14">
        <v>36455</v>
      </c>
      <c r="B2988" s="3">
        <v>295</v>
      </c>
      <c r="C2988" s="4">
        <v>9.82</v>
      </c>
      <c r="D2988" s="5">
        <v>8.6</v>
      </c>
      <c r="E2988" s="5">
        <v>16.5</v>
      </c>
      <c r="F2988" s="5">
        <v>3.4</v>
      </c>
      <c r="G2988" s="4">
        <v>43</v>
      </c>
      <c r="H2988" s="4">
        <v>30</v>
      </c>
      <c r="I2988" s="4">
        <v>0.5</v>
      </c>
      <c r="J2988" s="4">
        <v>1.6</v>
      </c>
      <c r="K2988" s="4">
        <v>0</v>
      </c>
      <c r="L2988" s="4">
        <v>0</v>
      </c>
      <c r="M2988" s="7">
        <v>0</v>
      </c>
      <c r="N2988" s="5">
        <v>8.6</v>
      </c>
      <c r="O2988" s="5">
        <v>2.7</v>
      </c>
      <c r="P2988" s="5">
        <v>-999</v>
      </c>
      <c r="Q2988" s="5">
        <v>-999</v>
      </c>
      <c r="R2988">
        <v>0.56100000000000005</v>
      </c>
      <c r="S2988" s="34">
        <f>ROUND((0.6105*(EXP((17.273*E2988)/(E2988+237.3))))*(100-H2988)/100,3)</f>
        <v>1.3140000000000001</v>
      </c>
      <c r="T2988" s="6">
        <f>IF(V2988&lt;V2989,L2988,0)</f>
        <v>0</v>
      </c>
      <c r="U2988" s="6">
        <f>IF(T2988&gt;0,M2988,-999)</f>
        <v>-999</v>
      </c>
      <c r="V2988">
        <v>199910</v>
      </c>
      <c r="W2988">
        <v>1999</v>
      </c>
    </row>
    <row r="2989" spans="1:23" x14ac:dyDescent="0.25">
      <c r="A2989" s="14">
        <v>36456</v>
      </c>
      <c r="B2989" s="3">
        <v>296</v>
      </c>
      <c r="C2989" s="4">
        <v>9.16</v>
      </c>
      <c r="D2989" s="5">
        <v>8.8000000000000007</v>
      </c>
      <c r="E2989" s="5">
        <v>16.399999999999999</v>
      </c>
      <c r="F2989" s="5">
        <v>2.2000000000000002</v>
      </c>
      <c r="G2989" s="4">
        <v>48.3</v>
      </c>
      <c r="H2989" s="4">
        <v>30.9</v>
      </c>
      <c r="I2989" s="4">
        <v>1</v>
      </c>
      <c r="J2989" s="4">
        <v>2.4</v>
      </c>
      <c r="K2989" s="4">
        <v>0</v>
      </c>
      <c r="L2989" s="4">
        <v>0</v>
      </c>
      <c r="M2989" s="7">
        <v>0</v>
      </c>
      <c r="N2989" s="5">
        <v>8.8000000000000007</v>
      </c>
      <c r="O2989" s="5">
        <v>3.6</v>
      </c>
      <c r="P2989" s="5">
        <v>-999</v>
      </c>
      <c r="Q2989" s="5">
        <v>-999</v>
      </c>
      <c r="R2989">
        <v>0.57399999999999995</v>
      </c>
      <c r="S2989" s="34">
        <f>ROUND((0.6105*(EXP((17.273*E2989)/(E2989+237.3))))*(100-H2989)/100,3)</f>
        <v>1.2889999999999999</v>
      </c>
      <c r="T2989" s="6">
        <f>IF(V2989&lt;V2990,L2989,0)</f>
        <v>0</v>
      </c>
      <c r="U2989" s="6">
        <f>IF(T2989&gt;0,M2989,-999)</f>
        <v>-999</v>
      </c>
      <c r="V2989">
        <v>199910</v>
      </c>
      <c r="W2989">
        <v>1999</v>
      </c>
    </row>
    <row r="2990" spans="1:23" x14ac:dyDescent="0.25">
      <c r="A2990" s="14">
        <v>36457</v>
      </c>
      <c r="B2990" s="3">
        <v>297</v>
      </c>
      <c r="C2990" s="4">
        <v>10.18</v>
      </c>
      <c r="D2990" s="5">
        <v>1.4</v>
      </c>
      <c r="E2990" s="5">
        <v>7.8</v>
      </c>
      <c r="F2990" s="5">
        <v>-3</v>
      </c>
      <c r="G2990" s="4">
        <v>54.8</v>
      </c>
      <c r="H2990" s="4">
        <v>23.7</v>
      </c>
      <c r="I2990" s="4">
        <v>1</v>
      </c>
      <c r="J2990" s="4">
        <v>2.6</v>
      </c>
      <c r="K2990" s="4">
        <v>0</v>
      </c>
      <c r="L2990" s="4">
        <v>0</v>
      </c>
      <c r="M2990" s="7">
        <v>0</v>
      </c>
      <c r="N2990" s="5">
        <v>1.4</v>
      </c>
      <c r="O2990" s="5">
        <v>0.9</v>
      </c>
      <c r="P2990" s="5">
        <v>-999</v>
      </c>
      <c r="Q2990" s="5">
        <v>-999</v>
      </c>
      <c r="R2990">
        <v>0.25</v>
      </c>
      <c r="S2990" s="34">
        <f>ROUND((0.6105*(EXP((17.273*E2990)/(E2990+237.3))))*(100-H2990)/100,3)</f>
        <v>0.80700000000000005</v>
      </c>
      <c r="T2990" s="6">
        <f>IF(V2990&lt;V2991,L2990,0)</f>
        <v>0</v>
      </c>
      <c r="U2990" s="6">
        <f>IF(T2990&gt;0,M2990,-999)</f>
        <v>-999</v>
      </c>
      <c r="V2990">
        <v>199910</v>
      </c>
      <c r="W2990">
        <v>1999</v>
      </c>
    </row>
    <row r="2991" spans="1:23" x14ac:dyDescent="0.25">
      <c r="A2991" s="14">
        <v>36458</v>
      </c>
      <c r="B2991" s="3">
        <v>298</v>
      </c>
      <c r="C2991" s="4">
        <v>4.33</v>
      </c>
      <c r="D2991" s="5">
        <v>2.2999999999999998</v>
      </c>
      <c r="E2991" s="5">
        <v>6.8</v>
      </c>
      <c r="F2991" s="5">
        <v>-1</v>
      </c>
      <c r="G2991" s="4">
        <v>75.8</v>
      </c>
      <c r="H2991" s="4">
        <v>45.3</v>
      </c>
      <c r="I2991" s="4">
        <v>1</v>
      </c>
      <c r="J2991" s="4">
        <v>2.9</v>
      </c>
      <c r="K2991" s="4">
        <v>0</v>
      </c>
      <c r="L2991" s="4">
        <v>0</v>
      </c>
      <c r="M2991" s="7">
        <v>0</v>
      </c>
      <c r="N2991" s="5">
        <v>2.2999999999999998</v>
      </c>
      <c r="O2991" s="5">
        <v>2</v>
      </c>
      <c r="P2991" s="5">
        <v>-999</v>
      </c>
      <c r="Q2991" s="5">
        <v>-999</v>
      </c>
      <c r="R2991">
        <v>0.44800000000000001</v>
      </c>
      <c r="S2991" s="34">
        <f>ROUND((0.6105*(EXP((17.273*E2991)/(E2991+237.3))))*(100-H2991)/100,3)</f>
        <v>0.54</v>
      </c>
      <c r="T2991" s="6">
        <f>IF(V2991&lt;V2992,L2991,0)</f>
        <v>0</v>
      </c>
      <c r="U2991" s="6">
        <f>IF(T2991&gt;0,M2991,-999)</f>
        <v>-999</v>
      </c>
      <c r="V2991">
        <v>199910</v>
      </c>
      <c r="W2991">
        <v>1999</v>
      </c>
    </row>
    <row r="2992" spans="1:23" x14ac:dyDescent="0.25">
      <c r="A2992" s="14">
        <v>36459</v>
      </c>
      <c r="B2992" s="3">
        <v>299</v>
      </c>
      <c r="C2992" s="4">
        <v>4.9800000000000004</v>
      </c>
      <c r="D2992" s="5">
        <v>-3.3</v>
      </c>
      <c r="E2992" s="5">
        <v>2.5</v>
      </c>
      <c r="F2992" s="5">
        <v>-7.3</v>
      </c>
      <c r="G2992" s="4">
        <v>86.9</v>
      </c>
      <c r="H2992" s="4">
        <v>61.3</v>
      </c>
      <c r="I2992" s="4">
        <v>0.6</v>
      </c>
      <c r="J2992" s="4">
        <v>2.1</v>
      </c>
      <c r="K2992" s="4">
        <v>0</v>
      </c>
      <c r="L2992" s="4">
        <v>0</v>
      </c>
      <c r="M2992" s="7">
        <v>0</v>
      </c>
      <c r="N2992" s="5">
        <v>-3.3</v>
      </c>
      <c r="O2992" s="5">
        <v>0.4</v>
      </c>
      <c r="P2992" s="5">
        <v>-999</v>
      </c>
      <c r="Q2992" s="5">
        <v>-999</v>
      </c>
      <c r="R2992">
        <v>0.44900000000000001</v>
      </c>
      <c r="S2992" s="34">
        <f>ROUND((0.6105*(EXP((17.273*E2992)/(E2992+237.3))))*(100-H2992)/100,3)</f>
        <v>0.28299999999999997</v>
      </c>
      <c r="T2992" s="6">
        <f>IF(V2992&lt;V2993,L2992,0)</f>
        <v>0</v>
      </c>
      <c r="U2992" s="6">
        <f>IF(T2992&gt;0,M2992,-999)</f>
        <v>-999</v>
      </c>
      <c r="V2992">
        <v>199910</v>
      </c>
      <c r="W2992">
        <v>1999</v>
      </c>
    </row>
    <row r="2993" spans="1:23" x14ac:dyDescent="0.25">
      <c r="A2993" s="14">
        <v>36460</v>
      </c>
      <c r="B2993" s="3">
        <v>300</v>
      </c>
      <c r="C2993" s="4">
        <v>4.07</v>
      </c>
      <c r="D2993" s="5">
        <v>-3.7</v>
      </c>
      <c r="E2993" s="5">
        <v>-0.9</v>
      </c>
      <c r="F2993" s="5">
        <v>-7.8</v>
      </c>
      <c r="G2993" s="4">
        <v>81</v>
      </c>
      <c r="H2993" s="4">
        <v>60.6</v>
      </c>
      <c r="I2993" s="4">
        <v>2.5</v>
      </c>
      <c r="J2993" s="4">
        <v>6.2</v>
      </c>
      <c r="K2993" s="4">
        <v>0</v>
      </c>
      <c r="L2993" s="4">
        <v>0</v>
      </c>
      <c r="M2993" s="7">
        <v>0</v>
      </c>
      <c r="N2993" s="5">
        <v>-3.7</v>
      </c>
      <c r="O2993" s="5">
        <v>-0.4</v>
      </c>
      <c r="P2993" s="5">
        <v>-999</v>
      </c>
      <c r="Q2993" s="5">
        <v>-999</v>
      </c>
      <c r="R2993">
        <v>0.34699999999999998</v>
      </c>
      <c r="S2993" s="34">
        <f>ROUND((0.6105*(EXP((17.273*E2993)/(E2993+237.3))))*(100-H2993)/100,3)</f>
        <v>0.22500000000000001</v>
      </c>
      <c r="T2993" s="6">
        <f>IF(V2993&lt;V2994,L2993,0)</f>
        <v>0</v>
      </c>
      <c r="U2993" s="6">
        <f>IF(T2993&gt;0,M2993,-999)</f>
        <v>-999</v>
      </c>
      <c r="V2993">
        <v>199910</v>
      </c>
      <c r="W2993">
        <v>1999</v>
      </c>
    </row>
    <row r="2994" spans="1:23" x14ac:dyDescent="0.25">
      <c r="A2994" s="14">
        <v>36461</v>
      </c>
      <c r="B2994" s="3">
        <v>301</v>
      </c>
      <c r="C2994" s="4">
        <v>3.27</v>
      </c>
      <c r="D2994" s="5">
        <v>-0.2</v>
      </c>
      <c r="E2994" s="5">
        <v>1.3</v>
      </c>
      <c r="F2994" s="5">
        <v>-1.8</v>
      </c>
      <c r="G2994" s="4">
        <v>97.8</v>
      </c>
      <c r="H2994" s="4">
        <v>89.6</v>
      </c>
      <c r="I2994" s="4">
        <v>1.6</v>
      </c>
      <c r="J2994" s="4">
        <v>3.7</v>
      </c>
      <c r="K2994" s="4">
        <v>2.1</v>
      </c>
      <c r="L2994" s="4">
        <v>0</v>
      </c>
      <c r="M2994" s="7">
        <v>0</v>
      </c>
      <c r="N2994" s="5">
        <v>-0.2</v>
      </c>
      <c r="O2994" s="5">
        <v>-0.2</v>
      </c>
      <c r="P2994" s="5">
        <v>-999</v>
      </c>
      <c r="Q2994" s="5">
        <v>-999</v>
      </c>
      <c r="R2994">
        <v>0.6</v>
      </c>
      <c r="S2994" s="34">
        <f>ROUND((0.6105*(EXP((17.273*E2994)/(E2994+237.3))))*(100-H2994)/100,3)</f>
        <v>7.0000000000000007E-2</v>
      </c>
      <c r="T2994" s="6">
        <f>IF(V2994&lt;V2995,L2994,0)</f>
        <v>0</v>
      </c>
      <c r="U2994" s="6">
        <f>IF(T2994&gt;0,M2994,-999)</f>
        <v>-999</v>
      </c>
      <c r="V2994">
        <v>199910</v>
      </c>
      <c r="W2994">
        <v>1999</v>
      </c>
    </row>
    <row r="2995" spans="1:23" x14ac:dyDescent="0.25">
      <c r="A2995" s="14">
        <v>36462</v>
      </c>
      <c r="B2995" s="3">
        <v>302</v>
      </c>
      <c r="C2995" s="4">
        <v>2.42</v>
      </c>
      <c r="D2995" s="5">
        <v>-1.5</v>
      </c>
      <c r="E2995" s="5">
        <v>0</v>
      </c>
      <c r="F2995" s="5">
        <v>-3.4</v>
      </c>
      <c r="G2995" s="4">
        <v>87.7</v>
      </c>
      <c r="H2995" s="4">
        <v>68</v>
      </c>
      <c r="I2995" s="4">
        <v>1.2</v>
      </c>
      <c r="J2995" s="4">
        <v>3.5</v>
      </c>
      <c r="K2995" s="4">
        <v>0</v>
      </c>
      <c r="L2995" s="4">
        <v>0</v>
      </c>
      <c r="M2995" s="7">
        <v>0</v>
      </c>
      <c r="N2995" s="5">
        <v>-1.5</v>
      </c>
      <c r="O2995" s="5">
        <v>-0.2</v>
      </c>
      <c r="P2995" s="5">
        <v>-999</v>
      </c>
      <c r="Q2995" s="5">
        <v>-999</v>
      </c>
      <c r="R2995">
        <v>0.41499999999999998</v>
      </c>
      <c r="S2995" s="34">
        <f>ROUND((0.6105*(EXP((17.273*E2995)/(E2995+237.3))))*(100-H2995)/100,3)</f>
        <v>0.19500000000000001</v>
      </c>
      <c r="T2995" s="6">
        <f>IF(V2995&lt;V2996,L2995,0)</f>
        <v>0</v>
      </c>
      <c r="U2995" s="6">
        <f>IF(T2995&gt;0,M2995,-999)</f>
        <v>-999</v>
      </c>
      <c r="V2995">
        <v>199910</v>
      </c>
      <c r="W2995">
        <v>1999</v>
      </c>
    </row>
    <row r="2996" spans="1:23" x14ac:dyDescent="0.25">
      <c r="A2996" s="14">
        <v>36463</v>
      </c>
      <c r="B2996" s="3">
        <v>303</v>
      </c>
      <c r="C2996" s="4">
        <v>1.77</v>
      </c>
      <c r="D2996" s="5">
        <v>1</v>
      </c>
      <c r="E2996" s="5">
        <v>2</v>
      </c>
      <c r="F2996" s="5">
        <v>-0.5</v>
      </c>
      <c r="G2996" s="4">
        <v>98.9</v>
      </c>
      <c r="H2996" s="4">
        <v>87.7</v>
      </c>
      <c r="I2996" s="4">
        <v>0.8</v>
      </c>
      <c r="J2996" s="4">
        <v>2.6</v>
      </c>
      <c r="K2996" s="4">
        <v>5.0999999999999996</v>
      </c>
      <c r="L2996" s="4">
        <v>0</v>
      </c>
      <c r="M2996" s="7">
        <v>0</v>
      </c>
      <c r="N2996" s="5">
        <v>1</v>
      </c>
      <c r="O2996" s="5">
        <v>0.1</v>
      </c>
      <c r="P2996" s="5">
        <v>-999</v>
      </c>
      <c r="Q2996" s="5">
        <v>-999</v>
      </c>
      <c r="R2996">
        <v>0.62</v>
      </c>
      <c r="S2996" s="34">
        <f>ROUND((0.6105*(EXP((17.273*E2996)/(E2996+237.3))))*(100-H2996)/100,3)</f>
        <v>8.6999999999999994E-2</v>
      </c>
      <c r="T2996" s="6">
        <f>IF(V2996&lt;V2997,L2996,0)</f>
        <v>0</v>
      </c>
      <c r="U2996" s="6">
        <f>IF(T2996&gt;0,M2996,-999)</f>
        <v>-999</v>
      </c>
      <c r="V2996">
        <v>199910</v>
      </c>
      <c r="W2996">
        <v>1999</v>
      </c>
    </row>
    <row r="2997" spans="1:23" x14ac:dyDescent="0.25">
      <c r="A2997" s="14">
        <v>36464</v>
      </c>
      <c r="B2997" s="3">
        <v>304</v>
      </c>
      <c r="C2997" s="4">
        <v>2.0699999999999998</v>
      </c>
      <c r="D2997" s="5">
        <v>-4.0999999999999996</v>
      </c>
      <c r="E2997" s="5">
        <v>1.7</v>
      </c>
      <c r="F2997" s="5">
        <v>-9.6</v>
      </c>
      <c r="G2997" s="4">
        <v>95.1</v>
      </c>
      <c r="H2997" s="4">
        <v>86.7</v>
      </c>
      <c r="I2997" s="4">
        <v>1.2</v>
      </c>
      <c r="J2997" s="4">
        <v>4.5</v>
      </c>
      <c r="K2997" s="4">
        <v>6.2</v>
      </c>
      <c r="L2997" s="4">
        <v>45</v>
      </c>
      <c r="M2997" s="7">
        <v>0</v>
      </c>
      <c r="N2997" s="5">
        <v>-4.0999999999999996</v>
      </c>
      <c r="O2997" s="5">
        <v>0.2</v>
      </c>
      <c r="P2997" s="5">
        <v>-999</v>
      </c>
      <c r="Q2997" s="5">
        <v>-999</v>
      </c>
      <c r="R2997">
        <v>0.59899999999999998</v>
      </c>
      <c r="S2997" s="34">
        <f>ROUND((0.6105*(EXP((17.273*E2997)/(E2997+237.3))))*(100-H2997)/100,3)</f>
        <v>9.1999999999999998E-2</v>
      </c>
      <c r="T2997" s="6">
        <f>IF(V2997&lt;V2998,L2997,0)</f>
        <v>45</v>
      </c>
      <c r="U2997" s="6">
        <f>IF(T2997&gt;0,M2997,-999)</f>
        <v>0</v>
      </c>
      <c r="V2997">
        <v>199910</v>
      </c>
      <c r="W2997">
        <v>1999</v>
      </c>
    </row>
    <row r="2998" spans="1:23" x14ac:dyDescent="0.25">
      <c r="A2998" s="14">
        <v>36465</v>
      </c>
      <c r="B2998" s="3">
        <v>305</v>
      </c>
      <c r="C2998" s="4">
        <v>8.5399999999999991</v>
      </c>
      <c r="D2998" s="5">
        <v>-5.5</v>
      </c>
      <c r="E2998" s="5">
        <v>0.7</v>
      </c>
      <c r="F2998" s="5">
        <v>-11</v>
      </c>
      <c r="G2998" s="4">
        <v>74</v>
      </c>
      <c r="H2998" s="4">
        <v>38.6</v>
      </c>
      <c r="I2998" s="4">
        <v>1.1000000000000001</v>
      </c>
      <c r="J2998" s="4">
        <v>2.9</v>
      </c>
      <c r="K2998" s="4">
        <v>0</v>
      </c>
      <c r="L2998" s="4">
        <v>45</v>
      </c>
      <c r="M2998" s="7">
        <v>0</v>
      </c>
      <c r="N2998" s="5">
        <v>-5.5</v>
      </c>
      <c r="O2998" s="5">
        <v>-0.2</v>
      </c>
      <c r="P2998" s="5">
        <v>-999</v>
      </c>
      <c r="Q2998" s="5">
        <v>-999</v>
      </c>
      <c r="R2998">
        <v>0.248</v>
      </c>
      <c r="S2998" s="34">
        <f>ROUND((0.6105*(EXP((17.273*E2998)/(E2998+237.3))))*(100-H2998)/100,3)</f>
        <v>0.39400000000000002</v>
      </c>
      <c r="T2998" s="6">
        <f>IF(V2998&lt;V2999,L2998,0)</f>
        <v>0</v>
      </c>
      <c r="U2998" s="6">
        <f>IF(T2998&gt;0,M2998,-999)</f>
        <v>-999</v>
      </c>
      <c r="V2998">
        <v>199911</v>
      </c>
      <c r="W2998">
        <v>1999</v>
      </c>
    </row>
    <row r="2999" spans="1:23" x14ac:dyDescent="0.25">
      <c r="A2999" s="14">
        <v>36466</v>
      </c>
      <c r="B2999" s="3">
        <v>306</v>
      </c>
      <c r="C2999" s="4">
        <v>6.6</v>
      </c>
      <c r="D2999" s="5">
        <v>-2.7</v>
      </c>
      <c r="E2999" s="5">
        <v>4.9000000000000004</v>
      </c>
      <c r="F2999" s="5">
        <v>-8.4</v>
      </c>
      <c r="G2999" s="4">
        <v>57</v>
      </c>
      <c r="H2999" s="4">
        <v>29.4</v>
      </c>
      <c r="I2999" s="4">
        <v>0.4</v>
      </c>
      <c r="J2999" s="4">
        <v>1.9</v>
      </c>
      <c r="K2999" s="4">
        <v>0</v>
      </c>
      <c r="L2999" s="4">
        <v>47</v>
      </c>
      <c r="M2999" s="7">
        <v>0</v>
      </c>
      <c r="N2999" s="5">
        <v>-2.7</v>
      </c>
      <c r="O2999" s="5">
        <v>-0.2</v>
      </c>
      <c r="P2999" s="5">
        <v>-999</v>
      </c>
      <c r="Q2999" s="5">
        <v>-999</v>
      </c>
      <c r="R2999">
        <v>0.255</v>
      </c>
      <c r="S2999" s="34">
        <f>ROUND((0.6105*(EXP((17.273*E2999)/(E2999+237.3))))*(100-H2999)/100,3)</f>
        <v>0.61099999999999999</v>
      </c>
      <c r="T2999" s="6">
        <f>IF(V2999&lt;V3000,L2999,0)</f>
        <v>0</v>
      </c>
      <c r="U2999" s="6">
        <f>IF(T2999&gt;0,M2999,-999)</f>
        <v>-999</v>
      </c>
      <c r="V2999">
        <v>199911</v>
      </c>
      <c r="W2999">
        <v>1999</v>
      </c>
    </row>
    <row r="3000" spans="1:23" x14ac:dyDescent="0.25">
      <c r="A3000" s="14">
        <v>36467</v>
      </c>
      <c r="B3000" s="3">
        <v>307</v>
      </c>
      <c r="C3000" s="4">
        <v>3.96</v>
      </c>
      <c r="D3000" s="5">
        <v>-0.8</v>
      </c>
      <c r="E3000" s="5">
        <v>3.5</v>
      </c>
      <c r="F3000" s="5">
        <v>-4.0999999999999996</v>
      </c>
      <c r="G3000" s="4">
        <v>65.900000000000006</v>
      </c>
      <c r="H3000" s="4">
        <v>38</v>
      </c>
      <c r="I3000" s="4">
        <v>0.9</v>
      </c>
      <c r="J3000" s="4">
        <v>3.5</v>
      </c>
      <c r="K3000" s="4">
        <v>4.9000000000000004</v>
      </c>
      <c r="L3000" s="4">
        <v>80</v>
      </c>
      <c r="M3000" s="7">
        <v>0</v>
      </c>
      <c r="N3000" s="5">
        <v>-0.8</v>
      </c>
      <c r="O3000" s="5">
        <v>-0.3</v>
      </c>
      <c r="P3000" s="5">
        <v>-999</v>
      </c>
      <c r="Q3000" s="5">
        <v>-999</v>
      </c>
      <c r="R3000">
        <v>0.29899999999999999</v>
      </c>
      <c r="S3000" s="34">
        <f>ROUND((0.6105*(EXP((17.273*E3000)/(E3000+237.3))))*(100-H3000)/100,3)</f>
        <v>0.48699999999999999</v>
      </c>
      <c r="T3000" s="6">
        <f>IF(V3000&lt;V3001,L3000,0)</f>
        <v>0</v>
      </c>
      <c r="U3000" s="6">
        <f>IF(T3000&gt;0,M3000,-999)</f>
        <v>-999</v>
      </c>
      <c r="V3000">
        <v>199911</v>
      </c>
      <c r="W3000">
        <v>1999</v>
      </c>
    </row>
    <row r="3001" spans="1:23" x14ac:dyDescent="0.25">
      <c r="A3001" s="14">
        <v>36468</v>
      </c>
      <c r="B3001" s="3">
        <v>308</v>
      </c>
      <c r="C3001" s="4">
        <v>5.03</v>
      </c>
      <c r="D3001" s="5">
        <v>-6.2</v>
      </c>
      <c r="E3001" s="5">
        <v>-1.3</v>
      </c>
      <c r="F3001" s="5">
        <v>-10.1</v>
      </c>
      <c r="G3001" s="4">
        <v>87.7</v>
      </c>
      <c r="H3001" s="4">
        <v>61.1</v>
      </c>
      <c r="I3001" s="4">
        <v>1.2</v>
      </c>
      <c r="J3001" s="4">
        <v>4.3</v>
      </c>
      <c r="K3001" s="4">
        <v>0</v>
      </c>
      <c r="L3001" s="4">
        <v>67</v>
      </c>
      <c r="M3001" s="7">
        <v>-0.3</v>
      </c>
      <c r="N3001" s="5">
        <v>-6.2</v>
      </c>
      <c r="O3001" s="5">
        <v>-0.3</v>
      </c>
      <c r="P3001" s="5">
        <v>-999</v>
      </c>
      <c r="Q3001" s="5">
        <v>-999</v>
      </c>
      <c r="R3001">
        <v>0.34</v>
      </c>
      <c r="S3001" s="34">
        <f>ROUND((0.6105*(EXP((17.273*E3001)/(E3001+237.3))))*(100-H3001)/100,3)</f>
        <v>0.216</v>
      </c>
      <c r="T3001" s="6">
        <f>IF(V3001&lt;V3002,L3001,0)</f>
        <v>0</v>
      </c>
      <c r="U3001" s="6">
        <f>IF(T3001&gt;0,M3001,-999)</f>
        <v>-999</v>
      </c>
      <c r="V3001">
        <v>199911</v>
      </c>
      <c r="W3001">
        <v>1999</v>
      </c>
    </row>
    <row r="3002" spans="1:23" x14ac:dyDescent="0.25">
      <c r="A3002" s="14">
        <v>36469</v>
      </c>
      <c r="B3002" s="3">
        <v>309</v>
      </c>
      <c r="C3002" s="4">
        <v>4.4400000000000004</v>
      </c>
      <c r="D3002" s="5">
        <v>-4.7</v>
      </c>
      <c r="E3002" s="5">
        <v>1.3</v>
      </c>
      <c r="F3002" s="5">
        <v>-7.7</v>
      </c>
      <c r="G3002" s="4">
        <v>83.1</v>
      </c>
      <c r="H3002" s="4">
        <v>54.5</v>
      </c>
      <c r="I3002" s="4">
        <v>1.2</v>
      </c>
      <c r="J3002" s="4">
        <v>4.3</v>
      </c>
      <c r="K3002" s="4">
        <v>2</v>
      </c>
      <c r="L3002" s="4">
        <v>71</v>
      </c>
      <c r="M3002" s="7">
        <v>-0.3</v>
      </c>
      <c r="N3002" s="5">
        <v>-4.7</v>
      </c>
      <c r="O3002" s="5">
        <v>-0.3</v>
      </c>
      <c r="P3002" s="5">
        <v>-999</v>
      </c>
      <c r="Q3002" s="5">
        <v>-999</v>
      </c>
      <c r="R3002">
        <v>0.36599999999999999</v>
      </c>
      <c r="S3002" s="34">
        <f>ROUND((0.6105*(EXP((17.273*E3002)/(E3002+237.3))))*(100-H3002)/100,3)</f>
        <v>0.30499999999999999</v>
      </c>
      <c r="T3002" s="6">
        <f>IF(V3002&lt;V3003,L3002,0)</f>
        <v>0</v>
      </c>
      <c r="U3002" s="6">
        <f>IF(T3002&gt;0,M3002,-999)</f>
        <v>-999</v>
      </c>
      <c r="V3002">
        <v>199911</v>
      </c>
      <c r="W3002">
        <v>1999</v>
      </c>
    </row>
    <row r="3003" spans="1:23" x14ac:dyDescent="0.25">
      <c r="A3003" s="14">
        <v>36470</v>
      </c>
      <c r="B3003" s="3">
        <v>310</v>
      </c>
      <c r="C3003" s="4">
        <v>2.42</v>
      </c>
      <c r="D3003" s="5">
        <v>3.2</v>
      </c>
      <c r="E3003" s="5">
        <v>6.6</v>
      </c>
      <c r="F3003" s="5">
        <v>-3.2</v>
      </c>
      <c r="G3003" s="4">
        <v>88.2</v>
      </c>
      <c r="H3003" s="4">
        <v>55.1</v>
      </c>
      <c r="I3003" s="4">
        <v>2.1</v>
      </c>
      <c r="J3003" s="4">
        <v>4.5999999999999996</v>
      </c>
      <c r="K3003" s="4">
        <v>1.8</v>
      </c>
      <c r="L3003" s="4">
        <v>43</v>
      </c>
      <c r="M3003" s="7">
        <v>-0.2</v>
      </c>
      <c r="N3003" s="5">
        <v>3.2</v>
      </c>
      <c r="O3003" s="5">
        <v>-0.2</v>
      </c>
      <c r="P3003" s="5">
        <v>-999</v>
      </c>
      <c r="Q3003" s="5">
        <v>-999</v>
      </c>
      <c r="R3003">
        <v>0.53800000000000003</v>
      </c>
      <c r="S3003" s="34">
        <f>ROUND((0.6105*(EXP((17.273*E3003)/(E3003+237.3))))*(100-H3003)/100,3)</f>
        <v>0.437</v>
      </c>
      <c r="T3003" s="6">
        <f>IF(V3003&lt;V3004,L3003,0)</f>
        <v>0</v>
      </c>
      <c r="U3003" s="6">
        <f>IF(T3003&gt;0,M3003,-999)</f>
        <v>-999</v>
      </c>
      <c r="V3003">
        <v>199911</v>
      </c>
      <c r="W3003">
        <v>1999</v>
      </c>
    </row>
    <row r="3004" spans="1:23" x14ac:dyDescent="0.25">
      <c r="A3004" s="14">
        <v>36471</v>
      </c>
      <c r="B3004" s="3">
        <v>311</v>
      </c>
      <c r="C3004" s="4">
        <v>5.36</v>
      </c>
      <c r="D3004" s="5">
        <v>5.6</v>
      </c>
      <c r="E3004" s="5">
        <v>10.9</v>
      </c>
      <c r="F3004" s="5">
        <v>1.6</v>
      </c>
      <c r="G3004" s="4">
        <v>59</v>
      </c>
      <c r="H3004" s="4">
        <v>32.200000000000003</v>
      </c>
      <c r="I3004" s="4">
        <v>1</v>
      </c>
      <c r="J3004" s="4">
        <v>3.5</v>
      </c>
      <c r="K3004" s="4">
        <v>0.2</v>
      </c>
      <c r="L3004" s="4">
        <v>29</v>
      </c>
      <c r="M3004" s="7">
        <v>-0.1</v>
      </c>
      <c r="N3004" s="5">
        <v>5.6</v>
      </c>
      <c r="O3004" s="5">
        <v>-0.1</v>
      </c>
      <c r="P3004" s="5">
        <v>-999</v>
      </c>
      <c r="Q3004" s="5">
        <v>-999</v>
      </c>
      <c r="R3004">
        <v>0.42</v>
      </c>
      <c r="S3004" s="34">
        <f>ROUND((0.6105*(EXP((17.273*E3004)/(E3004+237.3))))*(100-H3004)/100,3)</f>
        <v>0.88400000000000001</v>
      </c>
      <c r="T3004" s="6">
        <f>IF(V3004&lt;V3005,L3004,0)</f>
        <v>0</v>
      </c>
      <c r="U3004" s="6">
        <f>IF(T3004&gt;0,M3004,-999)</f>
        <v>-999</v>
      </c>
      <c r="V3004">
        <v>199911</v>
      </c>
      <c r="W3004">
        <v>1999</v>
      </c>
    </row>
    <row r="3005" spans="1:23" x14ac:dyDescent="0.25">
      <c r="A3005" s="14">
        <v>36472</v>
      </c>
      <c r="B3005" s="3">
        <v>312</v>
      </c>
      <c r="C3005" s="4">
        <v>2.2799999999999998</v>
      </c>
      <c r="D3005" s="5">
        <v>2.9</v>
      </c>
      <c r="E3005" s="5">
        <v>7</v>
      </c>
      <c r="F3005" s="5">
        <v>-1.1000000000000001</v>
      </c>
      <c r="G3005" s="4">
        <v>75.3</v>
      </c>
      <c r="H3005" s="4">
        <v>41.3</v>
      </c>
      <c r="I3005" s="4">
        <v>0.8</v>
      </c>
      <c r="J3005" s="4">
        <v>2.6</v>
      </c>
      <c r="K3005" s="4">
        <v>1.9</v>
      </c>
      <c r="L3005" s="4">
        <v>26</v>
      </c>
      <c r="M3005" s="7">
        <v>-0.1</v>
      </c>
      <c r="N3005" s="5">
        <v>2.9</v>
      </c>
      <c r="O3005" s="5">
        <v>-0.1</v>
      </c>
      <c r="P3005" s="5">
        <v>-999</v>
      </c>
      <c r="Q3005" s="5">
        <v>-999</v>
      </c>
      <c r="R3005">
        <v>0.41399999999999998</v>
      </c>
      <c r="S3005" s="34">
        <f>ROUND((0.6105*(EXP((17.273*E3005)/(E3005+237.3))))*(100-H3005)/100,3)</f>
        <v>0.58799999999999997</v>
      </c>
      <c r="T3005" s="6">
        <f>IF(V3005&lt;V3006,L3005,0)</f>
        <v>0</v>
      </c>
      <c r="U3005" s="6">
        <f>IF(T3005&gt;0,M3005,-999)</f>
        <v>-999</v>
      </c>
      <c r="V3005">
        <v>199911</v>
      </c>
      <c r="W3005">
        <v>1999</v>
      </c>
    </row>
    <row r="3006" spans="1:23" x14ac:dyDescent="0.25">
      <c r="A3006" s="14">
        <v>36473</v>
      </c>
      <c r="B3006" s="3">
        <v>313</v>
      </c>
      <c r="C3006" s="4">
        <v>1.03</v>
      </c>
      <c r="D3006" s="5">
        <v>-0.1</v>
      </c>
      <c r="E3006" s="5">
        <v>1.1000000000000001</v>
      </c>
      <c r="F3006" s="5">
        <v>-1.3</v>
      </c>
      <c r="G3006" s="4">
        <v>96.1</v>
      </c>
      <c r="H3006" s="4">
        <v>90.7</v>
      </c>
      <c r="I3006" s="4">
        <v>2.7</v>
      </c>
      <c r="J3006" s="4">
        <v>7.4</v>
      </c>
      <c r="K3006" s="4">
        <v>3.6</v>
      </c>
      <c r="L3006" s="4">
        <v>25</v>
      </c>
      <c r="M3006" s="7">
        <v>-0.1</v>
      </c>
      <c r="N3006" s="5">
        <v>-0.1</v>
      </c>
      <c r="O3006" s="5">
        <v>-0.1</v>
      </c>
      <c r="P3006" s="5">
        <v>-999</v>
      </c>
      <c r="Q3006" s="5">
        <v>-999</v>
      </c>
      <c r="R3006">
        <v>0.6</v>
      </c>
      <c r="S3006" s="34">
        <f>ROUND((0.6105*(EXP((17.273*E3006)/(E3006+237.3))))*(100-H3006)/100,3)</f>
        <v>6.0999999999999999E-2</v>
      </c>
      <c r="T3006" s="6">
        <f>IF(V3006&lt;V3007,L3006,0)</f>
        <v>0</v>
      </c>
      <c r="U3006" s="6">
        <f>IF(T3006&gt;0,M3006,-999)</f>
        <v>-999</v>
      </c>
      <c r="V3006">
        <v>199911</v>
      </c>
      <c r="W3006">
        <v>1999</v>
      </c>
    </row>
    <row r="3007" spans="1:23" x14ac:dyDescent="0.25">
      <c r="A3007" s="14">
        <v>36474</v>
      </c>
      <c r="B3007" s="3">
        <v>314</v>
      </c>
      <c r="C3007" s="4">
        <v>1.62</v>
      </c>
      <c r="D3007" s="5">
        <v>0.3</v>
      </c>
      <c r="E3007" s="5">
        <v>1.3</v>
      </c>
      <c r="F3007" s="5">
        <v>-0.5</v>
      </c>
      <c r="G3007" s="4">
        <v>97.6</v>
      </c>
      <c r="H3007" s="4">
        <v>91.4</v>
      </c>
      <c r="I3007" s="4">
        <v>2.8</v>
      </c>
      <c r="J3007" s="4">
        <v>5.6</v>
      </c>
      <c r="K3007" s="4">
        <v>4.7</v>
      </c>
      <c r="L3007" s="4">
        <v>24</v>
      </c>
      <c r="M3007" s="7">
        <v>0.1</v>
      </c>
      <c r="N3007" s="5">
        <v>0.3</v>
      </c>
      <c r="O3007" s="5">
        <v>0.1</v>
      </c>
      <c r="P3007" s="5">
        <v>-999</v>
      </c>
      <c r="Q3007" s="5">
        <v>-999</v>
      </c>
      <c r="R3007">
        <v>0.61199999999999999</v>
      </c>
      <c r="S3007" s="34">
        <f>ROUND((0.6105*(EXP((17.273*E3007)/(E3007+237.3))))*(100-H3007)/100,3)</f>
        <v>5.8000000000000003E-2</v>
      </c>
      <c r="T3007" s="6">
        <f>IF(V3007&lt;V3008,L3007,0)</f>
        <v>0</v>
      </c>
      <c r="U3007" s="6">
        <f>IF(T3007&gt;0,M3007,-999)</f>
        <v>-999</v>
      </c>
      <c r="V3007">
        <v>199911</v>
      </c>
      <c r="W3007">
        <v>1999</v>
      </c>
    </row>
    <row r="3008" spans="1:23" x14ac:dyDescent="0.25">
      <c r="A3008" s="14">
        <v>36475</v>
      </c>
      <c r="B3008" s="3">
        <v>315</v>
      </c>
      <c r="C3008" s="4">
        <v>1.87</v>
      </c>
      <c r="D3008" s="5">
        <v>2.6</v>
      </c>
      <c r="E3008" s="5">
        <v>5.7</v>
      </c>
      <c r="F3008" s="5">
        <v>0.3</v>
      </c>
      <c r="G3008" s="4">
        <v>95.9</v>
      </c>
      <c r="H3008" s="4">
        <v>88.7</v>
      </c>
      <c r="I3008" s="4">
        <v>3.9</v>
      </c>
      <c r="J3008" s="4">
        <v>8.6999999999999993</v>
      </c>
      <c r="K3008" s="4">
        <v>4</v>
      </c>
      <c r="L3008" s="4">
        <v>0</v>
      </c>
      <c r="M3008" s="7">
        <v>0.5</v>
      </c>
      <c r="N3008" s="5">
        <v>2.6</v>
      </c>
      <c r="O3008" s="5">
        <v>0.5</v>
      </c>
      <c r="P3008" s="5">
        <v>-999</v>
      </c>
      <c r="Q3008" s="5">
        <v>-999</v>
      </c>
      <c r="R3008">
        <v>0.81399999999999995</v>
      </c>
      <c r="S3008" s="34">
        <f>ROUND((0.6105*(EXP((17.273*E3008)/(E3008+237.3))))*(100-H3008)/100,3)</f>
        <v>0.10299999999999999</v>
      </c>
      <c r="T3008" s="6">
        <f>IF(V3008&lt;V3009,L3008,0)</f>
        <v>0</v>
      </c>
      <c r="U3008" s="6">
        <f>IF(T3008&gt;0,M3008,-999)</f>
        <v>-999</v>
      </c>
      <c r="V3008">
        <v>199911</v>
      </c>
      <c r="W3008">
        <v>1999</v>
      </c>
    </row>
    <row r="3009" spans="1:23" x14ac:dyDescent="0.25">
      <c r="A3009" s="14">
        <v>36476</v>
      </c>
      <c r="B3009" s="3">
        <v>316</v>
      </c>
      <c r="C3009" s="4">
        <v>1.23</v>
      </c>
      <c r="D3009" s="5">
        <v>4.0999999999999996</v>
      </c>
      <c r="E3009" s="5">
        <v>6.7</v>
      </c>
      <c r="F3009" s="5">
        <v>-0.3</v>
      </c>
      <c r="G3009" s="4">
        <v>98.3</v>
      </c>
      <c r="H3009" s="4">
        <v>92</v>
      </c>
      <c r="I3009" s="4">
        <v>2.2999999999999998</v>
      </c>
      <c r="J3009" s="4">
        <v>6.3</v>
      </c>
      <c r="K3009" s="4">
        <v>8.4</v>
      </c>
      <c r="L3009" s="4">
        <v>0</v>
      </c>
      <c r="M3009" s="7">
        <v>3.1</v>
      </c>
      <c r="N3009" s="5">
        <v>4.0999999999999996</v>
      </c>
      <c r="O3009" s="5">
        <v>3.1</v>
      </c>
      <c r="P3009" s="5">
        <v>-999</v>
      </c>
      <c r="Q3009" s="5">
        <v>-999</v>
      </c>
      <c r="R3009">
        <v>0.90500000000000003</v>
      </c>
      <c r="S3009" s="34">
        <f>ROUND((0.6105*(EXP((17.273*E3009)/(E3009+237.3))))*(100-H3009)/100,3)</f>
        <v>7.8E-2</v>
      </c>
      <c r="T3009" s="6">
        <f>IF(V3009&lt;V3010,L3009,0)</f>
        <v>0</v>
      </c>
      <c r="U3009" s="6">
        <f>IF(T3009&gt;0,M3009,-999)</f>
        <v>-999</v>
      </c>
      <c r="V3009">
        <v>199911</v>
      </c>
      <c r="W3009">
        <v>1999</v>
      </c>
    </row>
    <row r="3010" spans="1:23" x14ac:dyDescent="0.25">
      <c r="A3010" s="14">
        <v>36477</v>
      </c>
      <c r="B3010" s="3">
        <v>317</v>
      </c>
      <c r="C3010" s="4">
        <v>0.86</v>
      </c>
      <c r="D3010" s="5">
        <v>1.4</v>
      </c>
      <c r="E3010" s="5">
        <v>3.9</v>
      </c>
      <c r="F3010" s="5">
        <v>-0.7</v>
      </c>
      <c r="G3010" s="4">
        <v>99.3</v>
      </c>
      <c r="H3010" s="4">
        <v>95.7</v>
      </c>
      <c r="I3010" s="4">
        <v>0.7</v>
      </c>
      <c r="J3010" s="4">
        <v>3</v>
      </c>
      <c r="K3010" s="4">
        <v>9.8000000000000007</v>
      </c>
      <c r="L3010" s="4">
        <v>0</v>
      </c>
      <c r="M3010" s="7">
        <v>1.3</v>
      </c>
      <c r="N3010" s="5">
        <v>1.4</v>
      </c>
      <c r="O3010" s="5">
        <v>1.3</v>
      </c>
      <c r="P3010" s="5">
        <v>-999</v>
      </c>
      <c r="Q3010" s="5">
        <v>-999</v>
      </c>
      <c r="R3010">
        <v>0.77200000000000002</v>
      </c>
      <c r="S3010" s="34">
        <f>ROUND((0.6105*(EXP((17.273*E3010)/(E3010+237.3))))*(100-H3010)/100,3)</f>
        <v>3.5000000000000003E-2</v>
      </c>
      <c r="T3010" s="6">
        <f>IF(V3010&lt;V3011,L3010,0)</f>
        <v>0</v>
      </c>
      <c r="U3010" s="6">
        <f>IF(T3010&gt;0,M3010,-999)</f>
        <v>-999</v>
      </c>
      <c r="V3010">
        <v>199911</v>
      </c>
      <c r="W3010">
        <v>1999</v>
      </c>
    </row>
    <row r="3011" spans="1:23" x14ac:dyDescent="0.25">
      <c r="A3011" s="14">
        <v>36478</v>
      </c>
      <c r="B3011" s="3">
        <v>318</v>
      </c>
      <c r="C3011" s="4">
        <v>4.8099999999999996</v>
      </c>
      <c r="D3011" s="5">
        <v>6.1</v>
      </c>
      <c r="E3011" s="5">
        <v>10.8</v>
      </c>
      <c r="F3011" s="5">
        <v>3.3</v>
      </c>
      <c r="G3011" s="4">
        <v>90.7</v>
      </c>
      <c r="H3011" s="4">
        <v>75.7</v>
      </c>
      <c r="I3011" s="4">
        <v>2</v>
      </c>
      <c r="J3011" s="4">
        <v>4.2</v>
      </c>
      <c r="K3011" s="4">
        <v>0</v>
      </c>
      <c r="L3011" s="4">
        <v>0</v>
      </c>
      <c r="M3011" s="7">
        <v>3.6</v>
      </c>
      <c r="N3011" s="5">
        <v>6.1</v>
      </c>
      <c r="O3011" s="5">
        <v>3.6</v>
      </c>
      <c r="P3011" s="5">
        <v>-999</v>
      </c>
      <c r="Q3011" s="5">
        <v>-999</v>
      </c>
      <c r="R3011">
        <v>0.98299999999999998</v>
      </c>
      <c r="S3011" s="34">
        <f>ROUND((0.6105*(EXP((17.273*E3011)/(E3011+237.3))))*(100-H3011)/100,3)</f>
        <v>0.315</v>
      </c>
      <c r="T3011" s="6">
        <f>IF(V3011&lt;V3012,L3011,0)</f>
        <v>0</v>
      </c>
      <c r="U3011" s="6">
        <f>IF(T3011&gt;0,M3011,-999)</f>
        <v>-999</v>
      </c>
      <c r="V3011">
        <v>199911</v>
      </c>
      <c r="W3011">
        <v>1999</v>
      </c>
    </row>
    <row r="3012" spans="1:23" x14ac:dyDescent="0.25">
      <c r="A3012" s="14">
        <v>36479</v>
      </c>
      <c r="B3012" s="3">
        <v>319</v>
      </c>
      <c r="C3012" s="4">
        <v>4.38</v>
      </c>
      <c r="D3012" s="5">
        <v>6.5</v>
      </c>
      <c r="E3012" s="5">
        <v>12.7</v>
      </c>
      <c r="F3012" s="5">
        <v>0.2</v>
      </c>
      <c r="G3012" s="4">
        <v>64.2</v>
      </c>
      <c r="H3012" s="4">
        <v>37</v>
      </c>
      <c r="I3012" s="4">
        <v>1.9</v>
      </c>
      <c r="J3012" s="4">
        <v>4</v>
      </c>
      <c r="K3012" s="4">
        <v>0</v>
      </c>
      <c r="L3012" s="4">
        <v>0</v>
      </c>
      <c r="M3012" s="7">
        <v>3.2</v>
      </c>
      <c r="N3012" s="5">
        <v>6.5</v>
      </c>
      <c r="O3012" s="5">
        <v>3.2</v>
      </c>
      <c r="P3012" s="5">
        <v>-999</v>
      </c>
      <c r="Q3012" s="5">
        <v>-999</v>
      </c>
      <c r="R3012">
        <v>0.54400000000000004</v>
      </c>
      <c r="S3012" s="34">
        <f>ROUND((0.6105*(EXP((17.273*E3012)/(E3012+237.3))))*(100-H3012)/100,3)</f>
        <v>0.92500000000000004</v>
      </c>
      <c r="T3012" s="6">
        <f>IF(V3012&lt;V3013,L3012,0)</f>
        <v>0</v>
      </c>
      <c r="U3012" s="6">
        <f>IF(T3012&gt;0,M3012,-999)</f>
        <v>-999</v>
      </c>
      <c r="V3012">
        <v>199911</v>
      </c>
      <c r="W3012">
        <v>1999</v>
      </c>
    </row>
    <row r="3013" spans="1:23" x14ac:dyDescent="0.25">
      <c r="A3013" s="14">
        <v>36480</v>
      </c>
      <c r="B3013" s="3">
        <v>320</v>
      </c>
      <c r="C3013" s="4">
        <v>3.21</v>
      </c>
      <c r="D3013" s="5">
        <v>3.4</v>
      </c>
      <c r="E3013" s="5">
        <v>5.3</v>
      </c>
      <c r="F3013" s="5">
        <v>1.8</v>
      </c>
      <c r="G3013" s="4">
        <v>88.6</v>
      </c>
      <c r="H3013" s="4">
        <v>74.2</v>
      </c>
      <c r="I3013" s="4">
        <v>3.3</v>
      </c>
      <c r="J3013" s="4">
        <v>6.8</v>
      </c>
      <c r="K3013" s="4">
        <v>0</v>
      </c>
      <c r="L3013" s="4">
        <v>0</v>
      </c>
      <c r="M3013" s="7">
        <v>2</v>
      </c>
      <c r="N3013" s="5">
        <v>3.4</v>
      </c>
      <c r="O3013" s="5">
        <v>2</v>
      </c>
      <c r="P3013" s="5">
        <v>-999</v>
      </c>
      <c r="Q3013" s="5">
        <v>-999</v>
      </c>
      <c r="R3013">
        <v>0.66300000000000003</v>
      </c>
      <c r="S3013" s="34">
        <f>ROUND((0.6105*(EXP((17.273*E3013)/(E3013+237.3))))*(100-H3013)/100,3)</f>
        <v>0.23</v>
      </c>
      <c r="T3013" s="6">
        <f>IF(V3013&lt;V3014,L3013,0)</f>
        <v>0</v>
      </c>
      <c r="U3013" s="6">
        <f>IF(T3013&gt;0,M3013,-999)</f>
        <v>-999</v>
      </c>
      <c r="V3013">
        <v>199911</v>
      </c>
      <c r="W3013">
        <v>1999</v>
      </c>
    </row>
    <row r="3014" spans="1:23" x14ac:dyDescent="0.25">
      <c r="A3014" s="14">
        <v>36481</v>
      </c>
      <c r="B3014" s="3">
        <v>321</v>
      </c>
      <c r="C3014" s="4">
        <v>0.53</v>
      </c>
      <c r="D3014" s="5">
        <v>-0.9</v>
      </c>
      <c r="E3014" s="5">
        <v>3.9</v>
      </c>
      <c r="F3014" s="5">
        <v>-5.5</v>
      </c>
      <c r="G3014" s="4">
        <v>96.9</v>
      </c>
      <c r="H3014" s="4">
        <v>83.1</v>
      </c>
      <c r="I3014" s="4">
        <v>1.2</v>
      </c>
      <c r="J3014" s="4">
        <v>3.1</v>
      </c>
      <c r="K3014" s="4">
        <v>6.2</v>
      </c>
      <c r="L3014" s="4">
        <v>19</v>
      </c>
      <c r="M3014" s="7">
        <v>1.2</v>
      </c>
      <c r="N3014" s="5">
        <v>-0.9</v>
      </c>
      <c r="O3014" s="5">
        <v>1.2</v>
      </c>
      <c r="P3014" s="5">
        <v>-999</v>
      </c>
      <c r="Q3014" s="5">
        <v>-999</v>
      </c>
      <c r="R3014">
        <v>0.67300000000000004</v>
      </c>
      <c r="S3014" s="34">
        <f>ROUND((0.6105*(EXP((17.273*E3014)/(E3014+237.3))))*(100-H3014)/100,3)</f>
        <v>0.13600000000000001</v>
      </c>
      <c r="T3014" s="6">
        <f>IF(V3014&lt;V3015,L3014,0)</f>
        <v>0</v>
      </c>
      <c r="U3014" s="6">
        <f>IF(T3014&gt;0,M3014,-999)</f>
        <v>-999</v>
      </c>
      <c r="V3014">
        <v>199911</v>
      </c>
      <c r="W3014">
        <v>1999</v>
      </c>
    </row>
    <row r="3015" spans="1:23" x14ac:dyDescent="0.25">
      <c r="A3015" s="14">
        <v>36482</v>
      </c>
      <c r="B3015" s="3">
        <v>322</v>
      </c>
      <c r="C3015" s="4">
        <v>5.47</v>
      </c>
      <c r="D3015" s="5">
        <v>-3.1</v>
      </c>
      <c r="E3015" s="5">
        <v>1.4</v>
      </c>
      <c r="F3015" s="5">
        <v>-7.5</v>
      </c>
      <c r="G3015" s="4">
        <v>88.6</v>
      </c>
      <c r="H3015" s="4">
        <v>67.900000000000006</v>
      </c>
      <c r="I3015" s="4">
        <v>1.4</v>
      </c>
      <c r="J3015" s="4">
        <v>5.2</v>
      </c>
      <c r="K3015" s="4">
        <v>0.6</v>
      </c>
      <c r="L3015" s="4">
        <v>12</v>
      </c>
      <c r="M3015" s="7">
        <v>-0.1</v>
      </c>
      <c r="N3015" s="5">
        <v>-3.1</v>
      </c>
      <c r="O3015" s="5">
        <v>-0.1</v>
      </c>
      <c r="P3015" s="5">
        <v>-999</v>
      </c>
      <c r="Q3015" s="5">
        <v>-999</v>
      </c>
      <c r="R3015">
        <v>0.45700000000000002</v>
      </c>
      <c r="S3015" s="34">
        <f>ROUND((0.6105*(EXP((17.273*E3015)/(E3015+237.3))))*(100-H3015)/100,3)</f>
        <v>0.217</v>
      </c>
      <c r="T3015" s="6">
        <f>IF(V3015&lt;V3016,L3015,0)</f>
        <v>0</v>
      </c>
      <c r="U3015" s="6">
        <f>IF(T3015&gt;0,M3015,-999)</f>
        <v>-999</v>
      </c>
      <c r="V3015">
        <v>199911</v>
      </c>
      <c r="W3015">
        <v>1999</v>
      </c>
    </row>
    <row r="3016" spans="1:23" x14ac:dyDescent="0.25">
      <c r="A3016" s="14">
        <v>36483</v>
      </c>
      <c r="B3016" s="3">
        <v>323</v>
      </c>
      <c r="C3016" s="4">
        <v>1.92</v>
      </c>
      <c r="D3016" s="5">
        <v>-2</v>
      </c>
      <c r="E3016" s="5">
        <v>-0.7</v>
      </c>
      <c r="F3016" s="5">
        <v>-3</v>
      </c>
      <c r="G3016" s="4">
        <v>92.7</v>
      </c>
      <c r="H3016" s="4">
        <v>79.900000000000006</v>
      </c>
      <c r="I3016" s="4">
        <v>2.9</v>
      </c>
      <c r="J3016" s="4">
        <v>5.8</v>
      </c>
      <c r="K3016" s="4">
        <v>4.5</v>
      </c>
      <c r="L3016" s="4">
        <v>38</v>
      </c>
      <c r="M3016" s="7">
        <v>-0.1</v>
      </c>
      <c r="N3016" s="5">
        <v>-2</v>
      </c>
      <c r="O3016" s="5">
        <v>-0.1</v>
      </c>
      <c r="P3016" s="5">
        <v>-999</v>
      </c>
      <c r="Q3016" s="5">
        <v>-999</v>
      </c>
      <c r="R3016">
        <v>0.46500000000000002</v>
      </c>
      <c r="S3016" s="34">
        <f>ROUND((0.6105*(EXP((17.273*E3016)/(E3016+237.3))))*(100-H3016)/100,3)</f>
        <v>0.11700000000000001</v>
      </c>
      <c r="T3016" s="6">
        <f>IF(V3016&lt;V3017,L3016,0)</f>
        <v>0</v>
      </c>
      <c r="U3016" s="6">
        <f>IF(T3016&gt;0,M3016,-999)</f>
        <v>-999</v>
      </c>
      <c r="V3016">
        <v>199911</v>
      </c>
      <c r="W3016">
        <v>1999</v>
      </c>
    </row>
    <row r="3017" spans="1:23" x14ac:dyDescent="0.25">
      <c r="A3017" s="14">
        <v>36484</v>
      </c>
      <c r="B3017" s="3">
        <v>324</v>
      </c>
      <c r="C3017" s="4">
        <v>5.28</v>
      </c>
      <c r="D3017" s="5">
        <v>-3.4</v>
      </c>
      <c r="E3017" s="5">
        <v>0.3</v>
      </c>
      <c r="F3017" s="5">
        <v>-7.3</v>
      </c>
      <c r="G3017" s="4">
        <v>89.2</v>
      </c>
      <c r="H3017" s="4">
        <v>57.8</v>
      </c>
      <c r="I3017" s="4">
        <v>1.6</v>
      </c>
      <c r="J3017" s="4">
        <v>4.4000000000000004</v>
      </c>
      <c r="K3017" s="4">
        <v>1.3</v>
      </c>
      <c r="L3017" s="4">
        <v>45</v>
      </c>
      <c r="M3017" s="7">
        <v>-0.1</v>
      </c>
      <c r="N3017" s="5">
        <v>-3.4</v>
      </c>
      <c r="O3017" s="5">
        <v>-0.1</v>
      </c>
      <c r="P3017" s="5">
        <v>-999</v>
      </c>
      <c r="Q3017" s="5">
        <v>-999</v>
      </c>
      <c r="R3017">
        <v>0.36199999999999999</v>
      </c>
      <c r="S3017" s="34">
        <f>ROUND((0.6105*(EXP((17.273*E3017)/(E3017+237.3))))*(100-H3017)/100,3)</f>
        <v>0.26300000000000001</v>
      </c>
      <c r="T3017" s="6">
        <f>IF(V3017&lt;V3018,L3017,0)</f>
        <v>0</v>
      </c>
      <c r="U3017" s="6">
        <f>IF(T3017&gt;0,M3017,-999)</f>
        <v>-999</v>
      </c>
      <c r="V3017">
        <v>199911</v>
      </c>
      <c r="W3017">
        <v>1999</v>
      </c>
    </row>
    <row r="3018" spans="1:23" x14ac:dyDescent="0.25">
      <c r="A3018" s="14">
        <v>36485</v>
      </c>
      <c r="B3018" s="3">
        <v>325</v>
      </c>
      <c r="C3018" s="4">
        <v>0.85</v>
      </c>
      <c r="D3018" s="5">
        <v>-5.6</v>
      </c>
      <c r="E3018" s="5">
        <v>-3.8</v>
      </c>
      <c r="F3018" s="5">
        <v>-7.8</v>
      </c>
      <c r="G3018" s="4">
        <v>95.9</v>
      </c>
      <c r="H3018" s="4">
        <v>92.8</v>
      </c>
      <c r="I3018" s="4">
        <v>1</v>
      </c>
      <c r="J3018" s="4">
        <v>3.1</v>
      </c>
      <c r="K3018" s="4">
        <v>15.5</v>
      </c>
      <c r="L3018" s="4">
        <v>147</v>
      </c>
      <c r="M3018" s="7">
        <v>-0.2</v>
      </c>
      <c r="N3018" s="5">
        <v>-5.6</v>
      </c>
      <c r="O3018" s="5">
        <v>-0.2</v>
      </c>
      <c r="P3018" s="5">
        <v>-999</v>
      </c>
      <c r="Q3018" s="5">
        <v>-999</v>
      </c>
      <c r="R3018">
        <v>0.42899999999999999</v>
      </c>
      <c r="S3018" s="34">
        <f>ROUND((0.6105*(EXP((17.273*E3018)/(E3018+237.3))))*(100-H3018)/100,3)</f>
        <v>3.3000000000000002E-2</v>
      </c>
      <c r="T3018" s="6">
        <f>IF(V3018&lt;V3019,L3018,0)</f>
        <v>0</v>
      </c>
      <c r="U3018" s="6">
        <f>IF(T3018&gt;0,M3018,-999)</f>
        <v>-999</v>
      </c>
      <c r="V3018">
        <v>199911</v>
      </c>
      <c r="W3018">
        <v>1999</v>
      </c>
    </row>
    <row r="3019" spans="1:23" x14ac:dyDescent="0.25">
      <c r="A3019" s="14">
        <v>36486</v>
      </c>
      <c r="B3019" s="3">
        <v>326</v>
      </c>
      <c r="C3019" s="4">
        <v>1.5</v>
      </c>
      <c r="D3019" s="5">
        <v>-6.1</v>
      </c>
      <c r="E3019" s="5">
        <v>-3.1</v>
      </c>
      <c r="F3019" s="5">
        <v>-9.3000000000000007</v>
      </c>
      <c r="G3019" s="4">
        <v>92.1</v>
      </c>
      <c r="H3019" s="4">
        <v>74.599999999999994</v>
      </c>
      <c r="I3019" s="4">
        <v>1.3</v>
      </c>
      <c r="J3019" s="4">
        <v>4.5999999999999996</v>
      </c>
      <c r="K3019" s="4">
        <v>0</v>
      </c>
      <c r="L3019" s="4">
        <v>133</v>
      </c>
      <c r="M3019" s="7">
        <v>-0.1</v>
      </c>
      <c r="N3019" s="5">
        <v>-6.1</v>
      </c>
      <c r="O3019" s="5">
        <v>-0.1</v>
      </c>
      <c r="P3019" s="5">
        <v>-999</v>
      </c>
      <c r="Q3019" s="5">
        <v>-999</v>
      </c>
      <c r="R3019">
        <v>0.36299999999999999</v>
      </c>
      <c r="S3019" s="34">
        <f>ROUND((0.6105*(EXP((17.273*E3019)/(E3019+237.3))))*(100-H3019)/100,3)</f>
        <v>0.123</v>
      </c>
      <c r="T3019" s="6">
        <f>IF(V3019&lt;V3020,L3019,0)</f>
        <v>0</v>
      </c>
      <c r="U3019" s="6">
        <f>IF(T3019&gt;0,M3019,-999)</f>
        <v>-999</v>
      </c>
      <c r="V3019">
        <v>199911</v>
      </c>
      <c r="W3019">
        <v>1999</v>
      </c>
    </row>
    <row r="3020" spans="1:23" x14ac:dyDescent="0.25">
      <c r="A3020" s="14">
        <v>36487</v>
      </c>
      <c r="B3020" s="3">
        <v>327</v>
      </c>
      <c r="C3020" s="4">
        <v>1.32</v>
      </c>
      <c r="D3020" s="5">
        <v>-5.0999999999999996</v>
      </c>
      <c r="E3020" s="5">
        <v>-1.8</v>
      </c>
      <c r="F3020" s="5">
        <v>-7.5</v>
      </c>
      <c r="G3020" s="4">
        <v>95.7</v>
      </c>
      <c r="H3020" s="4">
        <v>83.8</v>
      </c>
      <c r="I3020" s="4">
        <v>0.5</v>
      </c>
      <c r="J3020" s="4">
        <v>1.9</v>
      </c>
      <c r="K3020" s="4">
        <v>0</v>
      </c>
      <c r="L3020" s="4">
        <v>123</v>
      </c>
      <c r="M3020" s="7">
        <v>-0.1</v>
      </c>
      <c r="N3020" s="5">
        <v>-5.0999999999999996</v>
      </c>
      <c r="O3020" s="5">
        <v>-0.1</v>
      </c>
      <c r="P3020" s="5">
        <v>-999</v>
      </c>
      <c r="Q3020" s="5">
        <v>-999</v>
      </c>
      <c r="R3020">
        <v>0.44800000000000001</v>
      </c>
      <c r="S3020" s="34">
        <f>ROUND((0.6105*(EXP((17.273*E3020)/(E3020+237.3))))*(100-H3020)/100,3)</f>
        <v>8.6999999999999994E-2</v>
      </c>
      <c r="T3020" s="6">
        <f>IF(V3020&lt;V3021,L3020,0)</f>
        <v>0</v>
      </c>
      <c r="U3020" s="6">
        <f>IF(T3020&gt;0,M3020,-999)</f>
        <v>-999</v>
      </c>
      <c r="V3020">
        <v>199911</v>
      </c>
      <c r="W3020">
        <v>1999</v>
      </c>
    </row>
    <row r="3021" spans="1:23" x14ac:dyDescent="0.25">
      <c r="A3021" s="14">
        <v>36488</v>
      </c>
      <c r="B3021" s="3">
        <v>328</v>
      </c>
      <c r="C3021" s="4">
        <v>0.4</v>
      </c>
      <c r="D3021" s="5">
        <v>-3.6</v>
      </c>
      <c r="E3021" s="5">
        <v>-1.8</v>
      </c>
      <c r="F3021" s="5">
        <v>-5.4</v>
      </c>
      <c r="G3021" s="4">
        <v>97.6</v>
      </c>
      <c r="H3021" s="4">
        <v>92.8</v>
      </c>
      <c r="I3021" s="4">
        <v>2.2000000000000002</v>
      </c>
      <c r="J3021" s="4">
        <v>6.8</v>
      </c>
      <c r="K3021" s="4">
        <v>2.2999999999999998</v>
      </c>
      <c r="L3021" s="4">
        <v>141</v>
      </c>
      <c r="M3021" s="7">
        <v>-0.1</v>
      </c>
      <c r="N3021" s="5">
        <v>-3.6</v>
      </c>
      <c r="O3021" s="5">
        <v>-0.1</v>
      </c>
      <c r="P3021" s="5">
        <v>-999</v>
      </c>
      <c r="Q3021" s="5">
        <v>-999</v>
      </c>
      <c r="R3021">
        <v>0.495</v>
      </c>
      <c r="S3021" s="34">
        <f>ROUND((0.6105*(EXP((17.273*E3021)/(E3021+237.3))))*(100-H3021)/100,3)</f>
        <v>3.9E-2</v>
      </c>
      <c r="T3021" s="6">
        <f>IF(V3021&lt;V3022,L3021,0)</f>
        <v>0</v>
      </c>
      <c r="U3021" s="6">
        <f>IF(T3021&gt;0,M3021,-999)</f>
        <v>-999</v>
      </c>
      <c r="V3021">
        <v>199911</v>
      </c>
      <c r="W3021">
        <v>1999</v>
      </c>
    </row>
    <row r="3022" spans="1:23" x14ac:dyDescent="0.25">
      <c r="A3022" s="14">
        <v>36489</v>
      </c>
      <c r="B3022" s="3">
        <v>329</v>
      </c>
      <c r="C3022" s="4">
        <v>0.45</v>
      </c>
      <c r="D3022" s="5">
        <v>-4.2</v>
      </c>
      <c r="E3022" s="5">
        <v>-2.6</v>
      </c>
      <c r="F3022" s="5">
        <v>-5.6</v>
      </c>
      <c r="G3022" s="4">
        <v>98.5</v>
      </c>
      <c r="H3022" s="4">
        <v>97.2</v>
      </c>
      <c r="I3022" s="4">
        <v>0.9</v>
      </c>
      <c r="J3022" s="4">
        <v>3.8</v>
      </c>
      <c r="K3022" s="4">
        <v>6.1</v>
      </c>
      <c r="L3022" s="4">
        <v>177</v>
      </c>
      <c r="M3022" s="7">
        <v>0</v>
      </c>
      <c r="N3022" s="5">
        <v>-4.2</v>
      </c>
      <c r="O3022" s="5">
        <v>0</v>
      </c>
      <c r="P3022" s="5">
        <v>-999</v>
      </c>
      <c r="Q3022" s="5">
        <v>-999</v>
      </c>
      <c r="R3022">
        <v>0.49099999999999999</v>
      </c>
      <c r="S3022" s="34">
        <f>ROUND((0.6105*(EXP((17.273*E3022)/(E3022+237.3))))*(100-H3022)/100,3)</f>
        <v>1.4E-2</v>
      </c>
      <c r="T3022" s="6">
        <f>IF(V3022&lt;V3023,L3022,0)</f>
        <v>0</v>
      </c>
      <c r="U3022" s="6">
        <f>IF(T3022&gt;0,M3022,-999)</f>
        <v>-999</v>
      </c>
      <c r="V3022">
        <v>199911</v>
      </c>
      <c r="W3022">
        <v>1999</v>
      </c>
    </row>
    <row r="3023" spans="1:23" x14ac:dyDescent="0.25">
      <c r="A3023" s="14">
        <v>36490</v>
      </c>
      <c r="B3023" s="3">
        <v>330</v>
      </c>
      <c r="C3023" s="4">
        <v>0.59</v>
      </c>
      <c r="D3023" s="5">
        <v>-7.7</v>
      </c>
      <c r="E3023" s="5">
        <v>-4.2</v>
      </c>
      <c r="F3023" s="5">
        <v>-13.2</v>
      </c>
      <c r="G3023" s="4">
        <v>95.7</v>
      </c>
      <c r="H3023" s="4">
        <v>90.3</v>
      </c>
      <c r="I3023" s="4">
        <v>0.7</v>
      </c>
      <c r="J3023" s="4">
        <v>3.8</v>
      </c>
      <c r="K3023" s="4">
        <v>4.9000000000000004</v>
      </c>
      <c r="L3023" s="4">
        <v>201</v>
      </c>
      <c r="M3023" s="7">
        <v>0.1</v>
      </c>
      <c r="N3023" s="5">
        <v>-7.7</v>
      </c>
      <c r="O3023" s="5">
        <v>0.1</v>
      </c>
      <c r="P3023" s="5">
        <v>-999</v>
      </c>
      <c r="Q3023" s="5">
        <v>-999</v>
      </c>
      <c r="R3023">
        <v>0.40500000000000003</v>
      </c>
      <c r="S3023" s="34">
        <f>ROUND((0.6105*(EXP((17.273*E3023)/(E3023+237.3))))*(100-H3023)/100,3)</f>
        <v>4.2999999999999997E-2</v>
      </c>
      <c r="T3023" s="6">
        <f>IF(V3023&lt;V3024,L3023,0)</f>
        <v>0</v>
      </c>
      <c r="U3023" s="6">
        <f>IF(T3023&gt;0,M3023,-999)</f>
        <v>-999</v>
      </c>
      <c r="V3023">
        <v>199911</v>
      </c>
      <c r="W3023">
        <v>1999</v>
      </c>
    </row>
    <row r="3024" spans="1:23" x14ac:dyDescent="0.25">
      <c r="A3024" s="14">
        <v>36491</v>
      </c>
      <c r="B3024" s="3">
        <v>331</v>
      </c>
      <c r="C3024" s="4">
        <v>0.44</v>
      </c>
      <c r="D3024" s="5">
        <v>-7.8</v>
      </c>
      <c r="E3024" s="5">
        <v>-5.0999999999999996</v>
      </c>
      <c r="F3024" s="5">
        <v>-13.1</v>
      </c>
      <c r="G3024" s="4">
        <v>94.2</v>
      </c>
      <c r="H3024" s="4">
        <v>88.7</v>
      </c>
      <c r="I3024" s="4">
        <v>1.4</v>
      </c>
      <c r="J3024" s="4">
        <v>4.2</v>
      </c>
      <c r="K3024" s="4">
        <v>0</v>
      </c>
      <c r="L3024" s="4">
        <v>198</v>
      </c>
      <c r="M3024" s="7">
        <v>0</v>
      </c>
      <c r="N3024" s="5">
        <v>-7.8</v>
      </c>
      <c r="O3024" s="5">
        <v>0</v>
      </c>
      <c r="P3024" s="5">
        <v>-999</v>
      </c>
      <c r="Q3024" s="5">
        <v>-999</v>
      </c>
      <c r="R3024">
        <v>0.37</v>
      </c>
      <c r="S3024" s="34">
        <f>ROUND((0.6105*(EXP((17.273*E3024)/(E3024+237.3))))*(100-H3024)/100,3)</f>
        <v>4.7E-2</v>
      </c>
      <c r="T3024" s="6">
        <f>IF(V3024&lt;V3025,L3024,0)</f>
        <v>0</v>
      </c>
      <c r="U3024" s="6">
        <f>IF(T3024&gt;0,M3024,-999)</f>
        <v>-999</v>
      </c>
      <c r="V3024">
        <v>199911</v>
      </c>
      <c r="W3024">
        <v>1999</v>
      </c>
    </row>
    <row r="3025" spans="1:23" x14ac:dyDescent="0.25">
      <c r="A3025" s="14">
        <v>36492</v>
      </c>
      <c r="B3025" s="3">
        <v>332</v>
      </c>
      <c r="C3025" s="4">
        <v>1.1399999999999999</v>
      </c>
      <c r="D3025" s="5">
        <v>-2.6</v>
      </c>
      <c r="E3025" s="5">
        <v>0.2</v>
      </c>
      <c r="F3025" s="5">
        <v>-5.3</v>
      </c>
      <c r="G3025" s="4">
        <v>94</v>
      </c>
      <c r="H3025" s="4">
        <v>83.5</v>
      </c>
      <c r="I3025" s="4">
        <v>2.2000000000000002</v>
      </c>
      <c r="J3025" s="4">
        <v>6.1</v>
      </c>
      <c r="K3025" s="4">
        <v>0</v>
      </c>
      <c r="L3025" s="4">
        <v>168</v>
      </c>
      <c r="M3025" s="7">
        <v>0.1</v>
      </c>
      <c r="N3025" s="5">
        <v>-2.6</v>
      </c>
      <c r="O3025" s="5">
        <v>0.1</v>
      </c>
      <c r="P3025" s="5">
        <v>-999</v>
      </c>
      <c r="Q3025" s="5">
        <v>-999</v>
      </c>
      <c r="R3025">
        <v>0.51500000000000001</v>
      </c>
      <c r="S3025" s="34">
        <f>ROUND((0.6105*(EXP((17.273*E3025)/(E3025+237.3))))*(100-H3025)/100,3)</f>
        <v>0.10199999999999999</v>
      </c>
      <c r="T3025" s="6">
        <f>IF(V3025&lt;V3026,L3025,0)</f>
        <v>0</v>
      </c>
      <c r="U3025" s="6">
        <f>IF(T3025&gt;0,M3025,-999)</f>
        <v>-999</v>
      </c>
      <c r="V3025">
        <v>199911</v>
      </c>
      <c r="W3025">
        <v>1999</v>
      </c>
    </row>
    <row r="3026" spans="1:23" x14ac:dyDescent="0.25">
      <c r="A3026" s="14">
        <v>36493</v>
      </c>
      <c r="B3026" s="3">
        <v>333</v>
      </c>
      <c r="C3026" s="4">
        <v>3.97</v>
      </c>
      <c r="D3026" s="5">
        <v>0.9</v>
      </c>
      <c r="E3026" s="5">
        <v>3.7</v>
      </c>
      <c r="F3026" s="5">
        <v>-0.9</v>
      </c>
      <c r="G3026" s="4">
        <v>90.8</v>
      </c>
      <c r="H3026" s="4">
        <v>72.599999999999994</v>
      </c>
      <c r="I3026" s="4">
        <v>3.6</v>
      </c>
      <c r="J3026" s="4">
        <v>7.1</v>
      </c>
      <c r="K3026" s="4">
        <v>0.3</v>
      </c>
      <c r="L3026" s="4">
        <v>167</v>
      </c>
      <c r="M3026" s="7">
        <v>0.2</v>
      </c>
      <c r="N3026" s="5">
        <v>0.9</v>
      </c>
      <c r="O3026" s="5">
        <v>0.2</v>
      </c>
      <c r="P3026" s="5">
        <v>-999</v>
      </c>
      <c r="Q3026" s="5">
        <v>-999</v>
      </c>
      <c r="R3026">
        <v>0.57899999999999996</v>
      </c>
      <c r="S3026" s="34">
        <f>ROUND((0.6105*(EXP((17.273*E3026)/(E3026+237.3))))*(100-H3026)/100,3)</f>
        <v>0.218</v>
      </c>
      <c r="T3026" s="6">
        <f>IF(V3026&lt;V3027,L3026,0)</f>
        <v>0</v>
      </c>
      <c r="U3026" s="6">
        <f>IF(T3026&gt;0,M3026,-999)</f>
        <v>-999</v>
      </c>
      <c r="V3026">
        <v>199911</v>
      </c>
      <c r="W3026">
        <v>1999</v>
      </c>
    </row>
    <row r="3027" spans="1:23" x14ac:dyDescent="0.25">
      <c r="A3027" s="14">
        <v>36494</v>
      </c>
      <c r="B3027" s="3">
        <v>334</v>
      </c>
      <c r="C3027" s="4">
        <v>1.77</v>
      </c>
      <c r="D3027" s="5">
        <v>-1.8</v>
      </c>
      <c r="E3027" s="5">
        <v>1.5</v>
      </c>
      <c r="F3027" s="5">
        <v>-3.5</v>
      </c>
      <c r="G3027" s="4">
        <v>98.8</v>
      </c>
      <c r="H3027" s="4">
        <v>94.6</v>
      </c>
      <c r="I3027" s="4">
        <v>1.6</v>
      </c>
      <c r="J3027" s="4">
        <v>5.6</v>
      </c>
      <c r="K3027" s="4">
        <v>7.5</v>
      </c>
      <c r="L3027" s="4">
        <v>197</v>
      </c>
      <c r="M3027" s="7">
        <v>0.2</v>
      </c>
      <c r="N3027" s="5">
        <v>-1.8</v>
      </c>
      <c r="O3027" s="5">
        <v>0.2</v>
      </c>
      <c r="P3027" s="5">
        <v>-999</v>
      </c>
      <c r="Q3027" s="5">
        <v>-999</v>
      </c>
      <c r="R3027">
        <v>0.64600000000000002</v>
      </c>
      <c r="S3027" s="34">
        <f>ROUND((0.6105*(EXP((17.273*E3027)/(E3027+237.3))))*(100-H3027)/100,3)</f>
        <v>3.6999999999999998E-2</v>
      </c>
      <c r="T3027" s="6">
        <f>IF(V3027&lt;V3028,L3027,0)</f>
        <v>197</v>
      </c>
      <c r="U3027" s="6">
        <f>IF(T3027&gt;0,M3027,-999)</f>
        <v>0.2</v>
      </c>
      <c r="V3027">
        <v>199911</v>
      </c>
      <c r="W3027">
        <v>1999</v>
      </c>
    </row>
    <row r="3028" spans="1:23" x14ac:dyDescent="0.25">
      <c r="A3028" s="14">
        <v>36495</v>
      </c>
      <c r="B3028" s="3">
        <v>335</v>
      </c>
      <c r="C3028" s="4">
        <v>1.53</v>
      </c>
      <c r="D3028" s="5">
        <v>-3.7</v>
      </c>
      <c r="E3028" s="5">
        <v>-2</v>
      </c>
      <c r="F3028" s="5">
        <v>-5.2</v>
      </c>
      <c r="G3028" s="4">
        <v>97.2</v>
      </c>
      <c r="H3028" s="4">
        <v>88.9</v>
      </c>
      <c r="I3028" s="4">
        <v>2</v>
      </c>
      <c r="J3028" s="4">
        <v>6.8</v>
      </c>
      <c r="K3028" s="4">
        <v>4.4000000000000004</v>
      </c>
      <c r="L3028" s="4">
        <v>242</v>
      </c>
      <c r="M3028" s="7">
        <v>-1.9</v>
      </c>
      <c r="N3028" s="5">
        <v>-3.7</v>
      </c>
      <c r="O3028" s="5">
        <v>0.3</v>
      </c>
      <c r="P3028" s="5">
        <v>-999</v>
      </c>
      <c r="Q3028" s="5">
        <v>-999</v>
      </c>
      <c r="R3028">
        <v>0.47</v>
      </c>
      <c r="S3028" s="34">
        <f>ROUND((0.6105*(EXP((17.273*E3028)/(E3028+237.3))))*(100-H3028)/100,3)</f>
        <v>5.8999999999999997E-2</v>
      </c>
      <c r="T3028" s="6">
        <f>IF(V3028&lt;V3029,L3028,0)</f>
        <v>0</v>
      </c>
      <c r="U3028" s="6">
        <f>IF(T3028&gt;0,M3028,-999)</f>
        <v>-999</v>
      </c>
      <c r="V3028">
        <v>199912</v>
      </c>
      <c r="W3028">
        <v>1999</v>
      </c>
    </row>
    <row r="3029" spans="1:23" x14ac:dyDescent="0.25">
      <c r="A3029" s="14">
        <v>36496</v>
      </c>
      <c r="B3029" s="3">
        <v>336</v>
      </c>
      <c r="C3029" s="4">
        <v>2.0499999999999998</v>
      </c>
      <c r="D3029" s="5">
        <v>-4.7</v>
      </c>
      <c r="E3029" s="5">
        <v>-1.9</v>
      </c>
      <c r="F3029" s="5">
        <v>-9.1999999999999993</v>
      </c>
      <c r="G3029" s="4">
        <v>97.4</v>
      </c>
      <c r="H3029" s="4">
        <v>92.8</v>
      </c>
      <c r="I3029" s="4">
        <v>2.9</v>
      </c>
      <c r="J3029" s="4">
        <v>7.9</v>
      </c>
      <c r="K3029" s="4">
        <v>2.7</v>
      </c>
      <c r="L3029" s="4">
        <v>251</v>
      </c>
      <c r="M3029" s="7">
        <v>-2.1</v>
      </c>
      <c r="N3029" s="5">
        <v>-4.7</v>
      </c>
      <c r="O3029" s="5">
        <v>0.3</v>
      </c>
      <c r="P3029" s="5">
        <v>-999</v>
      </c>
      <c r="Q3029" s="5">
        <v>-999</v>
      </c>
      <c r="R3029">
        <v>0.49399999999999999</v>
      </c>
      <c r="S3029" s="34">
        <f>ROUND((0.6105*(EXP((17.273*E3029)/(E3029+237.3))))*(100-H3029)/100,3)</f>
        <v>3.7999999999999999E-2</v>
      </c>
      <c r="T3029" s="6">
        <f>IF(V3029&lt;V3030,L3029,0)</f>
        <v>0</v>
      </c>
      <c r="U3029" s="6">
        <f>IF(T3029&gt;0,M3029,-999)</f>
        <v>-999</v>
      </c>
      <c r="V3029">
        <v>199912</v>
      </c>
      <c r="W3029">
        <v>1999</v>
      </c>
    </row>
    <row r="3030" spans="1:23" x14ac:dyDescent="0.25">
      <c r="A3030" s="14">
        <v>36497</v>
      </c>
      <c r="B3030" s="3">
        <v>337</v>
      </c>
      <c r="C3030" s="4">
        <v>4.8099999999999996</v>
      </c>
      <c r="D3030" s="5">
        <v>-7.8</v>
      </c>
      <c r="E3030" s="5">
        <v>-3.2</v>
      </c>
      <c r="F3030" s="5">
        <v>-12</v>
      </c>
      <c r="G3030" s="4">
        <v>89.5</v>
      </c>
      <c r="H3030" s="4">
        <v>73.7</v>
      </c>
      <c r="I3030" s="4">
        <v>0.7</v>
      </c>
      <c r="J3030" s="4">
        <v>2.7</v>
      </c>
      <c r="K3030" s="4">
        <v>0</v>
      </c>
      <c r="L3030" s="4">
        <v>234</v>
      </c>
      <c r="M3030" s="7">
        <v>-5.8</v>
      </c>
      <c r="N3030" s="5">
        <v>-7.8</v>
      </c>
      <c r="O3030" s="5">
        <v>0.1</v>
      </c>
      <c r="P3030" s="5">
        <v>-999</v>
      </c>
      <c r="Q3030" s="5">
        <v>-999</v>
      </c>
      <c r="R3030">
        <v>0.35599999999999998</v>
      </c>
      <c r="S3030" s="34">
        <f>ROUND((0.6105*(EXP((17.273*E3030)/(E3030+237.3))))*(100-H3030)/100,3)</f>
        <v>0.127</v>
      </c>
      <c r="T3030" s="6">
        <f>IF(V3030&lt;V3031,L3030,0)</f>
        <v>0</v>
      </c>
      <c r="U3030" s="6">
        <f>IF(T3030&gt;0,M3030,-999)</f>
        <v>-999</v>
      </c>
      <c r="V3030">
        <v>199912</v>
      </c>
      <c r="W3030">
        <v>1999</v>
      </c>
    </row>
    <row r="3031" spans="1:23" x14ac:dyDescent="0.25">
      <c r="A3031" s="14">
        <v>36498</v>
      </c>
      <c r="B3031" s="3">
        <v>338</v>
      </c>
      <c r="C3031" s="4">
        <v>3.59</v>
      </c>
      <c r="D3031" s="5">
        <v>-6.3</v>
      </c>
      <c r="E3031" s="5">
        <v>-4.0999999999999996</v>
      </c>
      <c r="F3031" s="5">
        <v>-8.8000000000000007</v>
      </c>
      <c r="G3031" s="4">
        <v>76</v>
      </c>
      <c r="H3031" s="4">
        <v>50.9</v>
      </c>
      <c r="I3031" s="4">
        <v>2</v>
      </c>
      <c r="J3031" s="4">
        <v>6.6</v>
      </c>
      <c r="K3031" s="4">
        <v>0</v>
      </c>
      <c r="L3031" s="4">
        <v>221</v>
      </c>
      <c r="M3031" s="7">
        <v>-4.5999999999999996</v>
      </c>
      <c r="N3031" s="5">
        <v>-6.3</v>
      </c>
      <c r="O3031" s="5">
        <v>-0.2</v>
      </c>
      <c r="P3031" s="5">
        <v>-999</v>
      </c>
      <c r="Q3031" s="5">
        <v>-999</v>
      </c>
      <c r="R3031">
        <v>0.22900000000000001</v>
      </c>
      <c r="S3031" s="34">
        <f>ROUND((0.6105*(EXP((17.273*E3031)/(E3031+237.3))))*(100-H3031)/100,3)</f>
        <v>0.221</v>
      </c>
      <c r="T3031" s="6">
        <f>IF(V3031&lt;V3032,L3031,0)</f>
        <v>0</v>
      </c>
      <c r="U3031" s="6">
        <f>IF(T3031&gt;0,M3031,-999)</f>
        <v>-999</v>
      </c>
      <c r="V3031">
        <v>199912</v>
      </c>
      <c r="W3031">
        <v>1999</v>
      </c>
    </row>
    <row r="3032" spans="1:23" x14ac:dyDescent="0.25">
      <c r="A3032" s="14">
        <v>36499</v>
      </c>
      <c r="B3032" s="3">
        <v>339</v>
      </c>
      <c r="C3032" s="4">
        <v>1.76</v>
      </c>
      <c r="D3032" s="5">
        <v>-5.2</v>
      </c>
      <c r="E3032" s="5">
        <v>-3.3</v>
      </c>
      <c r="F3032" s="5">
        <v>-7</v>
      </c>
      <c r="G3032" s="4">
        <v>85.8</v>
      </c>
      <c r="H3032" s="4">
        <v>70.599999999999994</v>
      </c>
      <c r="I3032" s="4">
        <v>1.9</v>
      </c>
      <c r="J3032" s="4">
        <v>6.8</v>
      </c>
      <c r="K3032" s="4">
        <v>0</v>
      </c>
      <c r="L3032" s="4">
        <v>221</v>
      </c>
      <c r="M3032" s="7">
        <v>-3.2</v>
      </c>
      <c r="N3032" s="5">
        <v>-5.2</v>
      </c>
      <c r="O3032" s="5">
        <v>-0.2</v>
      </c>
      <c r="P3032" s="5">
        <v>-999</v>
      </c>
      <c r="Q3032" s="5">
        <v>-999</v>
      </c>
      <c r="R3032">
        <v>0.33700000000000002</v>
      </c>
      <c r="S3032" s="34">
        <f>ROUND((0.6105*(EXP((17.273*E3032)/(E3032+237.3))))*(100-H3032)/100,3)</f>
        <v>0.14099999999999999</v>
      </c>
      <c r="T3032" s="6">
        <f>IF(V3032&lt;V3033,L3032,0)</f>
        <v>0</v>
      </c>
      <c r="U3032" s="6">
        <f>IF(T3032&gt;0,M3032,-999)</f>
        <v>-999</v>
      </c>
      <c r="V3032">
        <v>199912</v>
      </c>
      <c r="W3032">
        <v>1999</v>
      </c>
    </row>
    <row r="3033" spans="1:23" x14ac:dyDescent="0.25">
      <c r="A3033" s="14">
        <v>36500</v>
      </c>
      <c r="B3033" s="3">
        <v>340</v>
      </c>
      <c r="C3033" s="4">
        <v>1.23</v>
      </c>
      <c r="D3033" s="5">
        <v>-4.7</v>
      </c>
      <c r="E3033" s="5">
        <v>-2.4</v>
      </c>
      <c r="F3033" s="5">
        <v>-6.9</v>
      </c>
      <c r="G3033" s="4">
        <v>95</v>
      </c>
      <c r="H3033" s="4">
        <v>88.8</v>
      </c>
      <c r="I3033" s="4">
        <v>2.4</v>
      </c>
      <c r="J3033" s="4">
        <v>6.4</v>
      </c>
      <c r="K3033" s="4">
        <v>0</v>
      </c>
      <c r="L3033" s="4">
        <v>215</v>
      </c>
      <c r="M3033" s="7">
        <v>-2.7</v>
      </c>
      <c r="N3033" s="5">
        <v>-4.7</v>
      </c>
      <c r="O3033" s="5">
        <v>-0.2</v>
      </c>
      <c r="P3033" s="5">
        <v>-999</v>
      </c>
      <c r="Q3033" s="5">
        <v>-999</v>
      </c>
      <c r="R3033">
        <v>0.45600000000000002</v>
      </c>
      <c r="S3033" s="34">
        <f>ROUND((0.6105*(EXP((17.273*E3033)/(E3033+237.3))))*(100-H3033)/100,3)</f>
        <v>5.7000000000000002E-2</v>
      </c>
      <c r="T3033" s="6">
        <f>IF(V3033&lt;V3034,L3033,0)</f>
        <v>0</v>
      </c>
      <c r="U3033" s="6">
        <f>IF(T3033&gt;0,M3033,-999)</f>
        <v>-999</v>
      </c>
      <c r="V3033">
        <v>199912</v>
      </c>
      <c r="W3033">
        <v>1999</v>
      </c>
    </row>
    <row r="3034" spans="1:23" x14ac:dyDescent="0.25">
      <c r="A3034" s="14">
        <v>36501</v>
      </c>
      <c r="B3034" s="3">
        <v>341</v>
      </c>
      <c r="C3034" s="4">
        <v>4.0999999999999996</v>
      </c>
      <c r="D3034" s="5">
        <v>-7.4</v>
      </c>
      <c r="E3034" s="5">
        <v>-0.9</v>
      </c>
      <c r="F3034" s="5">
        <v>-10.7</v>
      </c>
      <c r="G3034" s="4">
        <v>88.8</v>
      </c>
      <c r="H3034" s="4">
        <v>54.3</v>
      </c>
      <c r="I3034" s="4">
        <v>0.6</v>
      </c>
      <c r="J3034" s="4">
        <v>2.5</v>
      </c>
      <c r="K3034" s="4">
        <v>0.7</v>
      </c>
      <c r="L3034" s="4">
        <v>227</v>
      </c>
      <c r="M3034" s="7">
        <v>-6.6</v>
      </c>
      <c r="N3034" s="5">
        <v>-7.4</v>
      </c>
      <c r="O3034" s="5">
        <v>-0.2</v>
      </c>
      <c r="P3034" s="5">
        <v>-999</v>
      </c>
      <c r="Q3034" s="5">
        <v>-999</v>
      </c>
      <c r="R3034">
        <v>0.31</v>
      </c>
      <c r="S3034" s="34">
        <f>ROUND((0.6105*(EXP((17.273*E3034)/(E3034+237.3))))*(100-H3034)/100,3)</f>
        <v>0.26100000000000001</v>
      </c>
      <c r="T3034" s="6">
        <f>IF(V3034&lt;V3035,L3034,0)</f>
        <v>0</v>
      </c>
      <c r="U3034" s="6">
        <f>IF(T3034&gt;0,M3034,-999)</f>
        <v>-999</v>
      </c>
      <c r="V3034">
        <v>199912</v>
      </c>
      <c r="W3034">
        <v>1999</v>
      </c>
    </row>
    <row r="3035" spans="1:23" x14ac:dyDescent="0.25">
      <c r="A3035" s="14">
        <v>36502</v>
      </c>
      <c r="B3035" s="3">
        <v>342</v>
      </c>
      <c r="C3035" s="4">
        <v>2.35</v>
      </c>
      <c r="D3035" s="5">
        <v>-9.4</v>
      </c>
      <c r="E3035" s="5">
        <v>-6.7</v>
      </c>
      <c r="F3035" s="5">
        <v>-13.6</v>
      </c>
      <c r="G3035" s="4">
        <v>92.8</v>
      </c>
      <c r="H3035" s="4">
        <v>77</v>
      </c>
      <c r="I3035" s="4">
        <v>2.7</v>
      </c>
      <c r="J3035" s="4">
        <v>7.3</v>
      </c>
      <c r="K3035" s="4">
        <v>0.9</v>
      </c>
      <c r="L3035" s="4">
        <v>221</v>
      </c>
      <c r="M3035" s="7">
        <v>-6.6</v>
      </c>
      <c r="N3035" s="5">
        <v>-9.4</v>
      </c>
      <c r="O3035" s="5">
        <v>-0.3</v>
      </c>
      <c r="P3035" s="5">
        <v>-999</v>
      </c>
      <c r="Q3035" s="5">
        <v>-999</v>
      </c>
      <c r="R3035">
        <v>0.28499999999999998</v>
      </c>
      <c r="S3035" s="34">
        <f>ROUND((0.6105*(EXP((17.273*E3035)/(E3035+237.3))))*(100-H3035)/100,3)</f>
        <v>8.5000000000000006E-2</v>
      </c>
      <c r="T3035" s="6">
        <f>IF(V3035&lt;V3036,L3035,0)</f>
        <v>0</v>
      </c>
      <c r="U3035" s="6">
        <f>IF(T3035&gt;0,M3035,-999)</f>
        <v>-999</v>
      </c>
      <c r="V3035">
        <v>199912</v>
      </c>
      <c r="W3035">
        <v>1999</v>
      </c>
    </row>
    <row r="3036" spans="1:23" x14ac:dyDescent="0.25">
      <c r="A3036" s="14">
        <v>36503</v>
      </c>
      <c r="B3036" s="3">
        <v>343</v>
      </c>
      <c r="C3036" s="4">
        <v>1.96</v>
      </c>
      <c r="D3036" s="5">
        <v>-6</v>
      </c>
      <c r="E3036" s="5">
        <v>-2.5</v>
      </c>
      <c r="F3036" s="5">
        <v>-7.9</v>
      </c>
      <c r="G3036" s="4">
        <v>96.6</v>
      </c>
      <c r="H3036" s="4">
        <v>92.2</v>
      </c>
      <c r="I3036" s="4">
        <v>1.9</v>
      </c>
      <c r="J3036" s="4">
        <v>8</v>
      </c>
      <c r="K3036" s="4">
        <v>3.6</v>
      </c>
      <c r="L3036" s="4">
        <v>253</v>
      </c>
      <c r="M3036" s="7">
        <v>-3.8</v>
      </c>
      <c r="N3036" s="5">
        <v>-6</v>
      </c>
      <c r="O3036" s="5">
        <v>-0.3</v>
      </c>
      <c r="P3036" s="5">
        <v>-999</v>
      </c>
      <c r="Q3036" s="5">
        <v>-999</v>
      </c>
      <c r="R3036">
        <v>0.46700000000000003</v>
      </c>
      <c r="S3036" s="34">
        <f>ROUND((0.6105*(EXP((17.273*E3036)/(E3036+237.3))))*(100-H3036)/100,3)</f>
        <v>0.04</v>
      </c>
      <c r="T3036" s="6">
        <f>IF(V3036&lt;V3037,L3036,0)</f>
        <v>0</v>
      </c>
      <c r="U3036" s="6">
        <f>IF(T3036&gt;0,M3036,-999)</f>
        <v>-999</v>
      </c>
      <c r="V3036">
        <v>199912</v>
      </c>
      <c r="W3036">
        <v>1999</v>
      </c>
    </row>
    <row r="3037" spans="1:23" x14ac:dyDescent="0.25">
      <c r="A3037" s="14">
        <v>36504</v>
      </c>
      <c r="B3037" s="3">
        <v>344</v>
      </c>
      <c r="C3037" s="4">
        <v>1.7</v>
      </c>
      <c r="D3037" s="5">
        <v>-6.1</v>
      </c>
      <c r="E3037" s="5">
        <v>-4.5999999999999996</v>
      </c>
      <c r="F3037" s="5">
        <v>-7.9</v>
      </c>
      <c r="G3037" s="4">
        <v>96.2</v>
      </c>
      <c r="H3037" s="4">
        <v>92</v>
      </c>
      <c r="I3037" s="4">
        <v>1.1000000000000001</v>
      </c>
      <c r="J3037" s="4">
        <v>2.9</v>
      </c>
      <c r="K3037" s="4">
        <v>6.9</v>
      </c>
      <c r="L3037" s="4">
        <v>282</v>
      </c>
      <c r="M3037" s="7">
        <v>-3.4</v>
      </c>
      <c r="N3037" s="5">
        <v>-6.1</v>
      </c>
      <c r="O3037" s="5">
        <v>-0.3</v>
      </c>
      <c r="P3037" s="5">
        <v>-999</v>
      </c>
      <c r="Q3037" s="5">
        <v>-999</v>
      </c>
      <c r="R3037">
        <v>0.39900000000000002</v>
      </c>
      <c r="S3037" s="34">
        <f>ROUND((0.6105*(EXP((17.273*E3037)/(E3037+237.3))))*(100-H3037)/100,3)</f>
        <v>3.5000000000000003E-2</v>
      </c>
      <c r="T3037" s="6">
        <f>IF(V3037&lt;V3038,L3037,0)</f>
        <v>0</v>
      </c>
      <c r="U3037" s="6">
        <f>IF(T3037&gt;0,M3037,-999)</f>
        <v>-999</v>
      </c>
      <c r="V3037">
        <v>199912</v>
      </c>
      <c r="W3037">
        <v>1999</v>
      </c>
    </row>
    <row r="3038" spans="1:23" x14ac:dyDescent="0.25">
      <c r="A3038" s="14">
        <v>36505</v>
      </c>
      <c r="B3038" s="3">
        <v>345</v>
      </c>
      <c r="C3038" s="4">
        <v>1.1100000000000001</v>
      </c>
      <c r="D3038" s="5">
        <v>-2.8</v>
      </c>
      <c r="E3038" s="5">
        <v>-0.3</v>
      </c>
      <c r="F3038" s="5">
        <v>-5.3</v>
      </c>
      <c r="G3038" s="4">
        <v>96.1</v>
      </c>
      <c r="H3038" s="4">
        <v>84.7</v>
      </c>
      <c r="I3038" s="4">
        <v>1.6</v>
      </c>
      <c r="J3038" s="4">
        <v>4</v>
      </c>
      <c r="K3038" s="4">
        <v>1.5</v>
      </c>
      <c r="L3038" s="4">
        <v>285</v>
      </c>
      <c r="M3038" s="7">
        <v>-1.5</v>
      </c>
      <c r="N3038" s="5">
        <v>-2.8</v>
      </c>
      <c r="O3038" s="5">
        <v>-0.3</v>
      </c>
      <c r="P3038" s="5">
        <v>-999</v>
      </c>
      <c r="Q3038" s="5">
        <v>-999</v>
      </c>
      <c r="R3038">
        <v>0.504</v>
      </c>
      <c r="S3038" s="34">
        <f>ROUND((0.6105*(EXP((17.273*E3038)/(E3038+237.3))))*(100-H3038)/100,3)</f>
        <v>9.0999999999999998E-2</v>
      </c>
      <c r="T3038" s="6">
        <f>IF(V3038&lt;V3039,L3038,0)</f>
        <v>0</v>
      </c>
      <c r="U3038" s="6">
        <f>IF(T3038&gt;0,M3038,-999)</f>
        <v>-999</v>
      </c>
      <c r="V3038">
        <v>199912</v>
      </c>
      <c r="W3038">
        <v>1999</v>
      </c>
    </row>
    <row r="3039" spans="1:23" x14ac:dyDescent="0.25">
      <c r="A3039" s="14">
        <v>36506</v>
      </c>
      <c r="B3039" s="3">
        <v>346</v>
      </c>
      <c r="C3039" s="4">
        <v>1.46</v>
      </c>
      <c r="D3039" s="5">
        <v>-3.7</v>
      </c>
      <c r="E3039" s="5">
        <v>-0.6</v>
      </c>
      <c r="F3039" s="5">
        <v>-11</v>
      </c>
      <c r="G3039" s="4">
        <v>96.1</v>
      </c>
      <c r="H3039" s="4">
        <v>85.6</v>
      </c>
      <c r="I3039" s="4">
        <v>2.6</v>
      </c>
      <c r="J3039" s="4">
        <v>6.4</v>
      </c>
      <c r="K3039" s="4">
        <v>5.2</v>
      </c>
      <c r="L3039" s="4">
        <v>313</v>
      </c>
      <c r="M3039" s="7">
        <v>-1.1000000000000001</v>
      </c>
      <c r="N3039" s="5">
        <v>-3.7</v>
      </c>
      <c r="O3039" s="5">
        <v>-0.3</v>
      </c>
      <c r="P3039" s="5">
        <v>-999</v>
      </c>
      <c r="Q3039" s="5">
        <v>-999</v>
      </c>
      <c r="R3039">
        <v>0.501</v>
      </c>
      <c r="S3039" s="34">
        <f>ROUND((0.6105*(EXP((17.273*E3039)/(E3039+237.3))))*(100-H3039)/100,3)</f>
        <v>8.4000000000000005E-2</v>
      </c>
      <c r="T3039" s="6">
        <f>IF(V3039&lt;V3040,L3039,0)</f>
        <v>0</v>
      </c>
      <c r="U3039" s="6">
        <f>IF(T3039&gt;0,M3039,-999)</f>
        <v>-999</v>
      </c>
      <c r="V3039">
        <v>199912</v>
      </c>
      <c r="W3039">
        <v>1999</v>
      </c>
    </row>
    <row r="3040" spans="1:23" x14ac:dyDescent="0.25">
      <c r="A3040" s="14">
        <v>36507</v>
      </c>
      <c r="B3040" s="3">
        <v>347</v>
      </c>
      <c r="C3040" s="4">
        <v>2.41</v>
      </c>
      <c r="D3040" s="5">
        <v>-8.8000000000000007</v>
      </c>
      <c r="E3040" s="5">
        <v>-5.3</v>
      </c>
      <c r="F3040" s="5">
        <v>-10.8</v>
      </c>
      <c r="G3040" s="4">
        <v>92</v>
      </c>
      <c r="H3040" s="4">
        <v>77.5</v>
      </c>
      <c r="I3040" s="4">
        <v>1.6</v>
      </c>
      <c r="J3040" s="4">
        <v>4.9000000000000004</v>
      </c>
      <c r="K3040" s="4">
        <v>0</v>
      </c>
      <c r="L3040" s="4">
        <v>310</v>
      </c>
      <c r="M3040" s="7">
        <v>-2.9</v>
      </c>
      <c r="N3040" s="5">
        <v>-8.8000000000000007</v>
      </c>
      <c r="O3040" s="5">
        <v>-0.3</v>
      </c>
      <c r="P3040" s="5">
        <v>-999</v>
      </c>
      <c r="Q3040" s="5">
        <v>-999</v>
      </c>
      <c r="R3040">
        <v>0.318</v>
      </c>
      <c r="S3040" s="34">
        <f>ROUND((0.6105*(EXP((17.273*E3040)/(E3040+237.3))))*(100-H3040)/100,3)</f>
        <v>9.2999999999999999E-2</v>
      </c>
      <c r="T3040" s="6">
        <f>IF(V3040&lt;V3041,L3040,0)</f>
        <v>0</v>
      </c>
      <c r="U3040" s="6">
        <f>IF(T3040&gt;0,M3040,-999)</f>
        <v>-999</v>
      </c>
      <c r="V3040">
        <v>199912</v>
      </c>
      <c r="W3040">
        <v>1999</v>
      </c>
    </row>
    <row r="3041" spans="1:23" x14ac:dyDescent="0.25">
      <c r="A3041" s="14">
        <v>36508</v>
      </c>
      <c r="B3041" s="3">
        <v>348</v>
      </c>
      <c r="C3041" s="4">
        <v>0.49</v>
      </c>
      <c r="D3041" s="5">
        <v>-7.4</v>
      </c>
      <c r="E3041" s="5">
        <v>-3.7</v>
      </c>
      <c r="F3041" s="5">
        <v>-10.3</v>
      </c>
      <c r="G3041" s="4">
        <v>95.7</v>
      </c>
      <c r="H3041" s="4">
        <v>90.1</v>
      </c>
      <c r="I3041" s="4">
        <v>1</v>
      </c>
      <c r="J3041" s="4">
        <v>3.8</v>
      </c>
      <c r="K3041" s="4">
        <v>9.8000000000000007</v>
      </c>
      <c r="L3041" s="4">
        <v>381</v>
      </c>
      <c r="M3041" s="7">
        <v>-2.8</v>
      </c>
      <c r="N3041" s="5">
        <v>-7.4</v>
      </c>
      <c r="O3041" s="5">
        <v>-0.3</v>
      </c>
      <c r="P3041" s="5">
        <v>-999</v>
      </c>
      <c r="Q3041" s="5">
        <v>-999</v>
      </c>
      <c r="R3041">
        <v>0.41799999999999998</v>
      </c>
      <c r="S3041" s="34">
        <f>ROUND((0.6105*(EXP((17.273*E3041)/(E3041+237.3))))*(100-H3041)/100,3)</f>
        <v>4.5999999999999999E-2</v>
      </c>
      <c r="T3041" s="6">
        <f>IF(V3041&lt;V3042,L3041,0)</f>
        <v>0</v>
      </c>
      <c r="U3041" s="6">
        <f>IF(T3041&gt;0,M3041,-999)</f>
        <v>-999</v>
      </c>
      <c r="V3041">
        <v>199912</v>
      </c>
      <c r="W3041">
        <v>1999</v>
      </c>
    </row>
    <row r="3042" spans="1:23" x14ac:dyDescent="0.25">
      <c r="A3042" s="14">
        <v>36509</v>
      </c>
      <c r="B3042" s="3">
        <v>349</v>
      </c>
      <c r="C3042" s="4">
        <v>0.18</v>
      </c>
      <c r="D3042" s="5">
        <v>-1.4</v>
      </c>
      <c r="E3042" s="5">
        <v>-0.1</v>
      </c>
      <c r="F3042" s="5">
        <v>-4.0999999999999996</v>
      </c>
      <c r="G3042" s="4">
        <v>97.4</v>
      </c>
      <c r="H3042" s="4">
        <v>81.2</v>
      </c>
      <c r="I3042" s="4">
        <v>2.2999999999999998</v>
      </c>
      <c r="J3042" s="4">
        <v>6</v>
      </c>
      <c r="K3042" s="4">
        <v>5.6</v>
      </c>
      <c r="L3042" s="4">
        <v>413</v>
      </c>
      <c r="M3042" s="7">
        <v>-1.4</v>
      </c>
      <c r="N3042" s="5">
        <v>-1.4</v>
      </c>
      <c r="O3042" s="5">
        <v>-0.2</v>
      </c>
      <c r="P3042" s="5">
        <v>-999</v>
      </c>
      <c r="Q3042" s="5">
        <v>-999</v>
      </c>
      <c r="R3042">
        <v>0.49099999999999999</v>
      </c>
      <c r="S3042" s="34">
        <f>ROUND((0.6105*(EXP((17.273*E3042)/(E3042+237.3))))*(100-H3042)/100,3)</f>
        <v>0.114</v>
      </c>
      <c r="T3042" s="6">
        <f>IF(V3042&lt;V3043,L3042,0)</f>
        <v>0</v>
      </c>
      <c r="U3042" s="6">
        <f>IF(T3042&gt;0,M3042,-999)</f>
        <v>-999</v>
      </c>
      <c r="V3042">
        <v>199912</v>
      </c>
      <c r="W3042">
        <v>1999</v>
      </c>
    </row>
    <row r="3043" spans="1:23" x14ac:dyDescent="0.25">
      <c r="A3043" s="14">
        <v>36510</v>
      </c>
      <c r="B3043" s="3">
        <v>350</v>
      </c>
      <c r="C3043" s="4">
        <v>1.28</v>
      </c>
      <c r="D3043" s="5">
        <v>-2.1</v>
      </c>
      <c r="E3043" s="5">
        <v>-0.1</v>
      </c>
      <c r="F3043" s="5">
        <v>-5.6</v>
      </c>
      <c r="G3043" s="4">
        <v>84.8</v>
      </c>
      <c r="H3043" s="4">
        <v>73.7</v>
      </c>
      <c r="I3043" s="4">
        <v>2.2999999999999998</v>
      </c>
      <c r="J3043" s="4">
        <v>6.1</v>
      </c>
      <c r="K3043" s="4">
        <v>0</v>
      </c>
      <c r="L3043" s="4">
        <v>395</v>
      </c>
      <c r="M3043" s="7">
        <v>-1.1000000000000001</v>
      </c>
      <c r="N3043" s="5">
        <v>-2.1</v>
      </c>
      <c r="O3043" s="5">
        <v>-0.2</v>
      </c>
      <c r="P3043" s="5">
        <v>-999</v>
      </c>
      <c r="Q3043" s="5">
        <v>-999</v>
      </c>
      <c r="R3043">
        <v>0.44800000000000001</v>
      </c>
      <c r="S3043" s="34">
        <f>ROUND((0.6105*(EXP((17.273*E3043)/(E3043+237.3))))*(100-H3043)/100,3)</f>
        <v>0.159</v>
      </c>
      <c r="T3043" s="6">
        <f>IF(V3043&lt;V3044,L3043,0)</f>
        <v>0</v>
      </c>
      <c r="U3043" s="6">
        <f>IF(T3043&gt;0,M3043,-999)</f>
        <v>-999</v>
      </c>
      <c r="V3043">
        <v>199912</v>
      </c>
      <c r="W3043">
        <v>1999</v>
      </c>
    </row>
    <row r="3044" spans="1:23" x14ac:dyDescent="0.25">
      <c r="A3044" s="14">
        <v>36511</v>
      </c>
      <c r="B3044" s="3">
        <v>351</v>
      </c>
      <c r="C3044" s="4">
        <v>0.98</v>
      </c>
      <c r="D3044" s="5">
        <v>-2.4</v>
      </c>
      <c r="E3044" s="5">
        <v>-0.6</v>
      </c>
      <c r="F3044" s="5">
        <v>-5.2</v>
      </c>
      <c r="G3044" s="4">
        <v>89.7</v>
      </c>
      <c r="H3044" s="4">
        <v>72.400000000000006</v>
      </c>
      <c r="I3044" s="4">
        <v>2.2000000000000002</v>
      </c>
      <c r="J3044" s="4">
        <v>7.1</v>
      </c>
      <c r="K3044" s="4">
        <v>5.7</v>
      </c>
      <c r="L3044" s="4">
        <v>428</v>
      </c>
      <c r="M3044" s="7">
        <v>-1.7</v>
      </c>
      <c r="N3044" s="5">
        <v>-2.4</v>
      </c>
      <c r="O3044" s="5">
        <v>-0.2</v>
      </c>
      <c r="P3044" s="5">
        <v>-999</v>
      </c>
      <c r="Q3044" s="5">
        <v>-999</v>
      </c>
      <c r="R3044">
        <v>0.42199999999999999</v>
      </c>
      <c r="S3044" s="34">
        <f>ROUND((0.6105*(EXP((17.273*E3044)/(E3044+237.3))))*(100-H3044)/100,3)</f>
        <v>0.161</v>
      </c>
      <c r="T3044" s="6">
        <f>IF(V3044&lt;V3045,L3044,0)</f>
        <v>0</v>
      </c>
      <c r="U3044" s="6">
        <f>IF(T3044&gt;0,M3044,-999)</f>
        <v>-999</v>
      </c>
      <c r="V3044">
        <v>199912</v>
      </c>
      <c r="W3044">
        <v>1999</v>
      </c>
    </row>
    <row r="3045" spans="1:23" x14ac:dyDescent="0.25">
      <c r="A3045" s="14">
        <v>36512</v>
      </c>
      <c r="B3045" s="3">
        <v>352</v>
      </c>
      <c r="C3045" s="4">
        <v>0.92</v>
      </c>
      <c r="D3045" s="5">
        <v>-5.8</v>
      </c>
      <c r="E3045" s="5">
        <v>-2.2999999999999998</v>
      </c>
      <c r="F3045" s="5">
        <v>-11.3</v>
      </c>
      <c r="G3045" s="4">
        <v>97.6</v>
      </c>
      <c r="H3045" s="4">
        <v>94.1</v>
      </c>
      <c r="I3045" s="4">
        <v>1.5</v>
      </c>
      <c r="J3045" s="4">
        <v>4.4000000000000004</v>
      </c>
      <c r="K3045" s="4">
        <v>19.399999999999999</v>
      </c>
      <c r="L3045" s="4">
        <v>552</v>
      </c>
      <c r="M3045" s="7">
        <v>-1.1000000000000001</v>
      </c>
      <c r="N3045" s="5">
        <v>-5.8</v>
      </c>
      <c r="O3045" s="5">
        <v>-0.2</v>
      </c>
      <c r="P3045" s="5">
        <v>-999</v>
      </c>
      <c r="Q3045" s="5">
        <v>-999</v>
      </c>
      <c r="R3045">
        <v>0.48399999999999999</v>
      </c>
      <c r="S3045" s="34">
        <f>ROUND((0.6105*(EXP((17.273*E3045)/(E3045+237.3))))*(100-H3045)/100,3)</f>
        <v>0.03</v>
      </c>
      <c r="T3045" s="6">
        <f>IF(V3045&lt;V3046,L3045,0)</f>
        <v>0</v>
      </c>
      <c r="U3045" s="6">
        <f>IF(T3045&gt;0,M3045,-999)</f>
        <v>-999</v>
      </c>
      <c r="V3045">
        <v>199912</v>
      </c>
      <c r="W3045">
        <v>1999</v>
      </c>
    </row>
    <row r="3046" spans="1:23" x14ac:dyDescent="0.25">
      <c r="A3046" s="14">
        <v>36513</v>
      </c>
      <c r="B3046" s="3">
        <v>353</v>
      </c>
      <c r="C3046" s="4">
        <v>1.2</v>
      </c>
      <c r="D3046" s="5">
        <v>-7.2</v>
      </c>
      <c r="E3046" s="5">
        <v>-4.8</v>
      </c>
      <c r="F3046" s="5">
        <v>-11.1</v>
      </c>
      <c r="G3046" s="4">
        <v>96.7</v>
      </c>
      <c r="H3046" s="4">
        <v>94.1</v>
      </c>
      <c r="I3046" s="4">
        <v>1.1000000000000001</v>
      </c>
      <c r="J3046" s="4">
        <v>2.9</v>
      </c>
      <c r="K3046" s="4">
        <v>0</v>
      </c>
      <c r="L3046" s="4">
        <v>537</v>
      </c>
      <c r="M3046" s="7">
        <v>-1.1000000000000001</v>
      </c>
      <c r="N3046" s="5">
        <v>-7.2</v>
      </c>
      <c r="O3046" s="5">
        <v>-0.2</v>
      </c>
      <c r="P3046" s="5">
        <v>-999</v>
      </c>
      <c r="Q3046" s="5">
        <v>-999</v>
      </c>
      <c r="R3046">
        <v>0.40300000000000002</v>
      </c>
      <c r="S3046" s="34">
        <f>ROUND((0.6105*(EXP((17.273*E3046)/(E3046+237.3))))*(100-H3046)/100,3)</f>
        <v>2.5000000000000001E-2</v>
      </c>
      <c r="T3046" s="6">
        <f>IF(V3046&lt;V3047,L3046,0)</f>
        <v>0</v>
      </c>
      <c r="U3046" s="6">
        <f>IF(T3046&gt;0,M3046,-999)</f>
        <v>-999</v>
      </c>
      <c r="V3046">
        <v>199912</v>
      </c>
      <c r="W3046">
        <v>1999</v>
      </c>
    </row>
    <row r="3047" spans="1:23" x14ac:dyDescent="0.25">
      <c r="A3047" s="14">
        <v>36514</v>
      </c>
      <c r="B3047" s="3">
        <v>354</v>
      </c>
      <c r="C3047" s="4">
        <v>2.4300000000000002</v>
      </c>
      <c r="D3047" s="5">
        <v>-2.6</v>
      </c>
      <c r="E3047" s="5">
        <v>0.3</v>
      </c>
      <c r="F3047" s="5">
        <v>-5.5</v>
      </c>
      <c r="G3047" s="4">
        <v>96.6</v>
      </c>
      <c r="H3047" s="4">
        <v>89.5</v>
      </c>
      <c r="I3047" s="4">
        <v>1.2</v>
      </c>
      <c r="J3047" s="4">
        <v>4.4000000000000004</v>
      </c>
      <c r="K3047" s="4">
        <v>0</v>
      </c>
      <c r="L3047" s="4">
        <v>516</v>
      </c>
      <c r="M3047" s="7">
        <v>-1.1000000000000001</v>
      </c>
      <c r="N3047" s="5">
        <v>-2.6</v>
      </c>
      <c r="O3047" s="5">
        <v>-0.2</v>
      </c>
      <c r="P3047" s="5">
        <v>-999</v>
      </c>
      <c r="Q3047" s="5">
        <v>-999</v>
      </c>
      <c r="R3047">
        <v>0.55900000000000005</v>
      </c>
      <c r="S3047" s="34">
        <f>ROUND((0.6105*(EXP((17.273*E3047)/(E3047+237.3))))*(100-H3047)/100,3)</f>
        <v>6.6000000000000003E-2</v>
      </c>
      <c r="T3047" s="6">
        <f>IF(V3047&lt;V3048,L3047,0)</f>
        <v>0</v>
      </c>
      <c r="U3047" s="6">
        <f>IF(T3047&gt;0,M3047,-999)</f>
        <v>-999</v>
      </c>
      <c r="V3047">
        <v>199912</v>
      </c>
      <c r="W3047">
        <v>1999</v>
      </c>
    </row>
    <row r="3048" spans="1:23" x14ac:dyDescent="0.25">
      <c r="A3048" s="14">
        <v>36515</v>
      </c>
      <c r="B3048" s="3">
        <v>355</v>
      </c>
      <c r="C3048" s="4">
        <v>4.3899999999999997</v>
      </c>
      <c r="D3048" s="5">
        <v>-1.7</v>
      </c>
      <c r="E3048" s="5">
        <v>2.1</v>
      </c>
      <c r="F3048" s="5">
        <v>-3.8</v>
      </c>
      <c r="G3048" s="4">
        <v>91.9</v>
      </c>
      <c r="H3048" s="4">
        <v>68.2</v>
      </c>
      <c r="I3048" s="4">
        <v>1.1000000000000001</v>
      </c>
      <c r="J3048" s="4">
        <v>3.5</v>
      </c>
      <c r="K3048" s="4">
        <v>0</v>
      </c>
      <c r="L3048" s="4">
        <v>490</v>
      </c>
      <c r="M3048" s="7">
        <v>-0.9</v>
      </c>
      <c r="N3048" s="5">
        <v>-1.7</v>
      </c>
      <c r="O3048" s="5">
        <v>-0.1</v>
      </c>
      <c r="P3048" s="5">
        <v>-999</v>
      </c>
      <c r="Q3048" s="5">
        <v>-999</v>
      </c>
      <c r="R3048">
        <v>0.48599999999999999</v>
      </c>
      <c r="S3048" s="34">
        <f>ROUND((0.6105*(EXP((17.273*E3048)/(E3048+237.3))))*(100-H3048)/100,3)</f>
        <v>0.22600000000000001</v>
      </c>
      <c r="T3048" s="6">
        <f>IF(V3048&lt;V3049,L3048,0)</f>
        <v>0</v>
      </c>
      <c r="U3048" s="6">
        <f>IF(T3048&gt;0,M3048,-999)</f>
        <v>-999</v>
      </c>
      <c r="V3048">
        <v>199912</v>
      </c>
      <c r="W3048">
        <v>1999</v>
      </c>
    </row>
    <row r="3049" spans="1:23" x14ac:dyDescent="0.25">
      <c r="A3049" s="14">
        <v>36516</v>
      </c>
      <c r="B3049" s="3">
        <v>356</v>
      </c>
      <c r="C3049" s="4">
        <v>4.97</v>
      </c>
      <c r="D3049" s="5">
        <v>0.2</v>
      </c>
      <c r="E3049" s="5">
        <v>7.1</v>
      </c>
      <c r="F3049" s="5">
        <v>-3</v>
      </c>
      <c r="G3049" s="4">
        <v>90.2</v>
      </c>
      <c r="H3049" s="4">
        <v>58</v>
      </c>
      <c r="I3049" s="4">
        <v>0.9</v>
      </c>
      <c r="J3049" s="4">
        <v>2.7</v>
      </c>
      <c r="K3049" s="4">
        <v>0</v>
      </c>
      <c r="L3049" s="4">
        <v>471</v>
      </c>
      <c r="M3049" s="7">
        <v>-0.8</v>
      </c>
      <c r="N3049" s="5">
        <v>0.2</v>
      </c>
      <c r="O3049" s="5">
        <v>0</v>
      </c>
      <c r="P3049" s="5">
        <v>-999</v>
      </c>
      <c r="Q3049" s="5">
        <v>-999</v>
      </c>
      <c r="R3049">
        <v>0.58499999999999996</v>
      </c>
      <c r="S3049" s="34">
        <f>ROUND((0.6105*(EXP((17.273*E3049)/(E3049+237.3))))*(100-H3049)/100,3)</f>
        <v>0.42399999999999999</v>
      </c>
      <c r="T3049" s="6">
        <f>IF(V3049&lt;V3050,L3049,0)</f>
        <v>0</v>
      </c>
      <c r="U3049" s="6">
        <f>IF(T3049&gt;0,M3049,-999)</f>
        <v>-999</v>
      </c>
      <c r="V3049">
        <v>199912</v>
      </c>
      <c r="W3049">
        <v>1999</v>
      </c>
    </row>
    <row r="3050" spans="1:23" x14ac:dyDescent="0.25">
      <c r="A3050" s="14">
        <v>36517</v>
      </c>
      <c r="B3050" s="3">
        <v>357</v>
      </c>
      <c r="C3050" s="4">
        <v>4.6100000000000003</v>
      </c>
      <c r="D3050" s="5">
        <v>0.5</v>
      </c>
      <c r="E3050" s="5">
        <v>8.5</v>
      </c>
      <c r="F3050" s="5">
        <v>-3.8</v>
      </c>
      <c r="G3050" s="4">
        <v>66.8</v>
      </c>
      <c r="H3050" s="4">
        <v>33.200000000000003</v>
      </c>
      <c r="I3050" s="4">
        <v>0.6</v>
      </c>
      <c r="J3050" s="4">
        <v>1.6</v>
      </c>
      <c r="K3050" s="4">
        <v>0</v>
      </c>
      <c r="L3050" s="4">
        <v>459</v>
      </c>
      <c r="M3050" s="7">
        <v>-1.2</v>
      </c>
      <c r="N3050" s="5">
        <v>0.5</v>
      </c>
      <c r="O3050" s="5">
        <v>0</v>
      </c>
      <c r="P3050" s="5">
        <v>-999</v>
      </c>
      <c r="Q3050" s="5">
        <v>-999</v>
      </c>
      <c r="R3050">
        <v>0.36899999999999999</v>
      </c>
      <c r="S3050" s="34">
        <f>ROUND((0.6105*(EXP((17.273*E3050)/(E3050+237.3))))*(100-H3050)/100,3)</f>
        <v>0.74099999999999999</v>
      </c>
      <c r="T3050" s="6">
        <f>IF(V3050&lt;V3051,L3050,0)</f>
        <v>0</v>
      </c>
      <c r="U3050" s="6">
        <f>IF(T3050&gt;0,M3050,-999)</f>
        <v>-999</v>
      </c>
      <c r="V3050">
        <v>199912</v>
      </c>
      <c r="W3050">
        <v>1999</v>
      </c>
    </row>
    <row r="3051" spans="1:23" x14ac:dyDescent="0.25">
      <c r="A3051" s="14">
        <v>36518</v>
      </c>
      <c r="B3051" s="3">
        <v>358</v>
      </c>
      <c r="C3051" s="4">
        <v>2.99</v>
      </c>
      <c r="D3051" s="5">
        <v>1.8</v>
      </c>
      <c r="E3051" s="5">
        <v>8.6999999999999993</v>
      </c>
      <c r="F3051" s="5">
        <v>-3.2</v>
      </c>
      <c r="G3051" s="4">
        <v>43.6</v>
      </c>
      <c r="H3051" s="4">
        <v>24.9</v>
      </c>
      <c r="I3051" s="4">
        <v>0.7</v>
      </c>
      <c r="J3051" s="4">
        <v>2.6</v>
      </c>
      <c r="K3051" s="4">
        <v>0</v>
      </c>
      <c r="L3051" s="4">
        <v>438</v>
      </c>
      <c r="M3051" s="7">
        <v>-1.5</v>
      </c>
      <c r="N3051" s="5">
        <v>1.8</v>
      </c>
      <c r="O3051" s="5">
        <v>0</v>
      </c>
      <c r="P3051" s="5">
        <v>-999</v>
      </c>
      <c r="Q3051" s="5">
        <v>-999</v>
      </c>
      <c r="R3051">
        <v>0.28100000000000003</v>
      </c>
      <c r="S3051" s="34">
        <f>ROUND((0.6105*(EXP((17.273*E3051)/(E3051+237.3))))*(100-H3051)/100,3)</f>
        <v>0.84499999999999997</v>
      </c>
      <c r="T3051" s="6">
        <f>IF(V3051&lt;V3052,L3051,0)</f>
        <v>0</v>
      </c>
      <c r="U3051" s="6">
        <f>IF(T3051&gt;0,M3051,-999)</f>
        <v>-999</v>
      </c>
      <c r="V3051">
        <v>199912</v>
      </c>
      <c r="W3051">
        <v>1999</v>
      </c>
    </row>
    <row r="3052" spans="1:23" x14ac:dyDescent="0.25">
      <c r="A3052" s="14">
        <v>36519</v>
      </c>
      <c r="B3052" s="3">
        <v>359</v>
      </c>
      <c r="C3052" s="4">
        <v>4.9400000000000004</v>
      </c>
      <c r="D3052" s="5">
        <v>2.9</v>
      </c>
      <c r="E3052" s="5">
        <v>11.6</v>
      </c>
      <c r="F3052" s="5">
        <v>-1.8</v>
      </c>
      <c r="G3052" s="4">
        <v>48.6</v>
      </c>
      <c r="H3052" s="4">
        <v>25.5</v>
      </c>
      <c r="I3052" s="4">
        <v>0.7</v>
      </c>
      <c r="J3052" s="4">
        <v>1.7</v>
      </c>
      <c r="K3052" s="4">
        <v>0</v>
      </c>
      <c r="L3052" s="4">
        <v>441</v>
      </c>
      <c r="M3052" s="7">
        <v>-1.5</v>
      </c>
      <c r="N3052" s="5">
        <v>2.9</v>
      </c>
      <c r="O3052" s="5">
        <v>0</v>
      </c>
      <c r="P3052" s="5">
        <v>-999</v>
      </c>
      <c r="Q3052" s="5">
        <v>-999</v>
      </c>
      <c r="R3052">
        <v>0.34899999999999998</v>
      </c>
      <c r="S3052" s="34">
        <f>ROUND((0.6105*(EXP((17.273*E3052)/(E3052+237.3))))*(100-H3052)/100,3)</f>
        <v>1.0169999999999999</v>
      </c>
      <c r="T3052" s="6">
        <f>IF(V3052&lt;V3053,L3052,0)</f>
        <v>0</v>
      </c>
      <c r="U3052" s="6">
        <f>IF(T3052&gt;0,M3052,-999)</f>
        <v>-999</v>
      </c>
      <c r="V3052">
        <v>199912</v>
      </c>
      <c r="W3052">
        <v>1999</v>
      </c>
    </row>
    <row r="3053" spans="1:23" x14ac:dyDescent="0.25">
      <c r="A3053" s="14">
        <v>36520</v>
      </c>
      <c r="B3053" s="3">
        <v>360</v>
      </c>
      <c r="C3053" s="4">
        <v>5.35</v>
      </c>
      <c r="D3053" s="5">
        <v>5.9</v>
      </c>
      <c r="E3053" s="5">
        <v>15</v>
      </c>
      <c r="F3053" s="5">
        <v>0.1</v>
      </c>
      <c r="G3053" s="4">
        <v>52.1</v>
      </c>
      <c r="H3053" s="4">
        <v>31</v>
      </c>
      <c r="I3053" s="4">
        <v>0.8</v>
      </c>
      <c r="J3053" s="4">
        <v>2.2999999999999998</v>
      </c>
      <c r="K3053" s="4">
        <v>0</v>
      </c>
      <c r="L3053" s="4">
        <v>432</v>
      </c>
      <c r="M3053" s="7">
        <v>-1.2</v>
      </c>
      <c r="N3053" s="5">
        <v>5.9</v>
      </c>
      <c r="O3053" s="5">
        <v>0.1</v>
      </c>
      <c r="P3053" s="5">
        <v>-999</v>
      </c>
      <c r="Q3053" s="5">
        <v>-999</v>
      </c>
      <c r="R3053">
        <v>0.52800000000000002</v>
      </c>
      <c r="S3053" s="34">
        <f>ROUND((0.6105*(EXP((17.273*E3053)/(E3053+237.3))))*(100-H3053)/100,3)</f>
        <v>1.1759999999999999</v>
      </c>
      <c r="T3053" s="6">
        <f>IF(V3053&lt;V3054,L3053,0)</f>
        <v>0</v>
      </c>
      <c r="U3053" s="6">
        <f>IF(T3053&gt;0,M3053,-999)</f>
        <v>-999</v>
      </c>
      <c r="V3053">
        <v>199912</v>
      </c>
      <c r="W3053">
        <v>1999</v>
      </c>
    </row>
    <row r="3054" spans="1:23" x14ac:dyDescent="0.25">
      <c r="A3054" s="14">
        <v>36521</v>
      </c>
      <c r="B3054" s="3">
        <v>361</v>
      </c>
      <c r="C3054" s="4">
        <v>5.32</v>
      </c>
      <c r="D3054" s="5">
        <v>7.4</v>
      </c>
      <c r="E3054" s="5">
        <v>17.2</v>
      </c>
      <c r="F3054" s="5">
        <v>2.2999999999999998</v>
      </c>
      <c r="G3054" s="4">
        <v>37.9</v>
      </c>
      <c r="H3054" s="4">
        <v>15.9</v>
      </c>
      <c r="I3054" s="4">
        <v>0.6</v>
      </c>
      <c r="J3054" s="4">
        <v>1.6</v>
      </c>
      <c r="K3054" s="4">
        <v>0</v>
      </c>
      <c r="L3054" s="4">
        <v>410</v>
      </c>
      <c r="M3054" s="7">
        <v>-0.9</v>
      </c>
      <c r="N3054" s="5">
        <v>7.4</v>
      </c>
      <c r="O3054" s="5">
        <v>0.2</v>
      </c>
      <c r="P3054" s="5">
        <v>-999</v>
      </c>
      <c r="Q3054" s="5">
        <v>-999</v>
      </c>
      <c r="R3054">
        <v>0.313</v>
      </c>
      <c r="S3054" s="34">
        <f>ROUND((0.6105*(EXP((17.273*E3054)/(E3054+237.3))))*(100-H3054)/100,3)</f>
        <v>1.65</v>
      </c>
      <c r="T3054" s="6">
        <f>IF(V3054&lt;V3055,L3054,0)</f>
        <v>0</v>
      </c>
      <c r="U3054" s="6">
        <f>IF(T3054&gt;0,M3054,-999)</f>
        <v>-999</v>
      </c>
      <c r="V3054">
        <v>199912</v>
      </c>
      <c r="W3054">
        <v>1999</v>
      </c>
    </row>
    <row r="3055" spans="1:23" x14ac:dyDescent="0.25">
      <c r="A3055" s="14">
        <v>36522</v>
      </c>
      <c r="B3055" s="3">
        <v>362</v>
      </c>
      <c r="C3055" s="4">
        <v>5.09</v>
      </c>
      <c r="D3055" s="5">
        <v>5.4</v>
      </c>
      <c r="E3055" s="5">
        <v>12.8</v>
      </c>
      <c r="F3055" s="5">
        <v>-1.2</v>
      </c>
      <c r="G3055" s="4">
        <v>38.9</v>
      </c>
      <c r="H3055" s="4">
        <v>24.1</v>
      </c>
      <c r="I3055" s="4">
        <v>0.8</v>
      </c>
      <c r="J3055" s="4">
        <v>2.7</v>
      </c>
      <c r="K3055" s="4">
        <v>0</v>
      </c>
      <c r="L3055" s="4">
        <v>408</v>
      </c>
      <c r="M3055" s="7">
        <v>-1</v>
      </c>
      <c r="N3055" s="5">
        <v>5.4</v>
      </c>
      <c r="O3055" s="5">
        <v>0.2</v>
      </c>
      <c r="P3055" s="5">
        <v>-999</v>
      </c>
      <c r="Q3055" s="5">
        <v>-999</v>
      </c>
      <c r="R3055">
        <v>0.35499999999999998</v>
      </c>
      <c r="S3055" s="34">
        <f>ROUND((0.6105*(EXP((17.273*E3055)/(E3055+237.3))))*(100-H3055)/100,3)</f>
        <v>1.1220000000000001</v>
      </c>
      <c r="T3055" s="6">
        <f>IF(V3055&lt;V3056,L3055,0)</f>
        <v>0</v>
      </c>
      <c r="U3055" s="6">
        <f>IF(T3055&gt;0,M3055,-999)</f>
        <v>-999</v>
      </c>
      <c r="V3055">
        <v>199912</v>
      </c>
      <c r="W3055">
        <v>1999</v>
      </c>
    </row>
    <row r="3056" spans="1:23" x14ac:dyDescent="0.25">
      <c r="A3056" s="14">
        <v>36523</v>
      </c>
      <c r="B3056" s="3">
        <v>363</v>
      </c>
      <c r="C3056" s="4">
        <v>5.08</v>
      </c>
      <c r="D3056" s="5">
        <v>-0.2</v>
      </c>
      <c r="E3056" s="5">
        <v>7.3</v>
      </c>
      <c r="F3056" s="5">
        <v>-4.2</v>
      </c>
      <c r="G3056" s="4">
        <v>56.3</v>
      </c>
      <c r="H3056" s="4">
        <v>31.9</v>
      </c>
      <c r="I3056" s="4">
        <v>0.7</v>
      </c>
      <c r="J3056" s="4">
        <v>2</v>
      </c>
      <c r="K3056" s="4">
        <v>0</v>
      </c>
      <c r="L3056" s="4">
        <v>410</v>
      </c>
      <c r="M3056" s="7">
        <v>-1.7</v>
      </c>
      <c r="N3056" s="5">
        <v>-0.2</v>
      </c>
      <c r="O3056" s="5">
        <v>0.1</v>
      </c>
      <c r="P3056" s="5">
        <v>-999</v>
      </c>
      <c r="Q3056" s="5">
        <v>-999</v>
      </c>
      <c r="R3056">
        <v>0.32600000000000001</v>
      </c>
      <c r="S3056" s="34">
        <f>ROUND((0.6105*(EXP((17.273*E3056)/(E3056+237.3))))*(100-H3056)/100,3)</f>
        <v>0.69599999999999995</v>
      </c>
      <c r="T3056" s="6">
        <f>IF(V3056&lt;V3057,L3056,0)</f>
        <v>0</v>
      </c>
      <c r="U3056" s="6">
        <f>IF(T3056&gt;0,M3056,-999)</f>
        <v>-999</v>
      </c>
      <c r="V3056">
        <v>199912</v>
      </c>
      <c r="W3056">
        <v>1999</v>
      </c>
    </row>
    <row r="3057" spans="1:23" x14ac:dyDescent="0.25">
      <c r="A3057" s="14">
        <v>36524</v>
      </c>
      <c r="B3057" s="3">
        <v>364</v>
      </c>
      <c r="C3057" s="4">
        <v>3.7</v>
      </c>
      <c r="D3057" s="5">
        <v>-3.9</v>
      </c>
      <c r="E3057" s="5">
        <v>1.8</v>
      </c>
      <c r="F3057" s="5">
        <v>-6</v>
      </c>
      <c r="G3057" s="4">
        <v>75.5</v>
      </c>
      <c r="H3057" s="4">
        <v>34.799999999999997</v>
      </c>
      <c r="I3057" s="4">
        <v>0.7</v>
      </c>
      <c r="J3057" s="4">
        <v>3.2</v>
      </c>
      <c r="K3057" s="4">
        <v>2.4</v>
      </c>
      <c r="L3057" s="4">
        <v>414</v>
      </c>
      <c r="M3057" s="7">
        <v>-2.5</v>
      </c>
      <c r="N3057" s="5">
        <v>-3.9</v>
      </c>
      <c r="O3057" s="5">
        <v>-0.1</v>
      </c>
      <c r="P3057" s="5">
        <v>-999</v>
      </c>
      <c r="Q3057" s="5">
        <v>-999</v>
      </c>
      <c r="R3057">
        <v>0.24299999999999999</v>
      </c>
      <c r="S3057" s="34">
        <f>ROUND((0.6105*(EXP((17.273*E3057)/(E3057+237.3))))*(100-H3057)/100,3)</f>
        <v>0.45300000000000001</v>
      </c>
      <c r="T3057" s="6">
        <f>IF(V3057&lt;V3058,L3057,0)</f>
        <v>0</v>
      </c>
      <c r="U3057" s="6">
        <f>IF(T3057&gt;0,M3057,-999)</f>
        <v>-999</v>
      </c>
      <c r="V3057">
        <v>199912</v>
      </c>
      <c r="W3057">
        <v>1999</v>
      </c>
    </row>
    <row r="3058" spans="1:23" x14ac:dyDescent="0.25">
      <c r="A3058" s="14">
        <v>36525</v>
      </c>
      <c r="B3058" s="3">
        <v>365</v>
      </c>
      <c r="C3058" s="4">
        <v>0.68</v>
      </c>
      <c r="D3058" s="5">
        <v>-5.5</v>
      </c>
      <c r="E3058" s="5">
        <v>-3.5</v>
      </c>
      <c r="F3058" s="5">
        <v>-7.9</v>
      </c>
      <c r="G3058" s="4">
        <v>96.9</v>
      </c>
      <c r="H3058" s="4">
        <v>91.1</v>
      </c>
      <c r="I3058" s="4">
        <v>0.8</v>
      </c>
      <c r="J3058" s="4">
        <v>2.2999999999999998</v>
      </c>
      <c r="K3058" s="4">
        <v>5.8</v>
      </c>
      <c r="L3058" s="4">
        <v>460</v>
      </c>
      <c r="M3058" s="7">
        <v>-1.8</v>
      </c>
      <c r="N3058" s="5">
        <v>-5.5</v>
      </c>
      <c r="O3058" s="5">
        <v>-0.2</v>
      </c>
      <c r="P3058" s="5">
        <v>-999</v>
      </c>
      <c r="Q3058" s="5">
        <v>-999</v>
      </c>
      <c r="R3058">
        <v>0.43</v>
      </c>
      <c r="S3058" s="34">
        <f>ROUND((0.6105*(EXP((17.273*E3058)/(E3058+237.3))))*(100-H3058)/100,3)</f>
        <v>4.2000000000000003E-2</v>
      </c>
      <c r="T3058" s="6">
        <f>IF(V3058&lt;V3059,L3058,0)</f>
        <v>460</v>
      </c>
      <c r="U3058" s="6">
        <f>IF(T3058&gt;0,M3058,-999)</f>
        <v>-1.8</v>
      </c>
      <c r="V3058">
        <v>199912</v>
      </c>
      <c r="W3058">
        <v>1999</v>
      </c>
    </row>
    <row r="3059" spans="1:23" x14ac:dyDescent="0.25">
      <c r="A3059" s="14">
        <v>36526</v>
      </c>
      <c r="B3059" s="3">
        <v>1</v>
      </c>
      <c r="C3059" s="4">
        <v>0.44</v>
      </c>
      <c r="D3059" s="5">
        <v>-7.5</v>
      </c>
      <c r="E3059" s="5">
        <v>-6</v>
      </c>
      <c r="F3059" s="5">
        <v>-9.4</v>
      </c>
      <c r="G3059" s="4">
        <v>95.2</v>
      </c>
      <c r="H3059" s="4">
        <v>91.1</v>
      </c>
      <c r="I3059" s="4">
        <v>0.9</v>
      </c>
      <c r="J3059" s="4">
        <v>4</v>
      </c>
      <c r="K3059" s="4">
        <v>5.2</v>
      </c>
      <c r="L3059" s="4">
        <v>497</v>
      </c>
      <c r="M3059" s="7">
        <v>-1.6</v>
      </c>
      <c r="N3059" s="5">
        <v>-7.5</v>
      </c>
      <c r="O3059" s="5">
        <v>-0.1</v>
      </c>
      <c r="P3059" s="5">
        <v>-999</v>
      </c>
      <c r="Q3059" s="5">
        <v>-999</v>
      </c>
      <c r="R3059">
        <v>0.35699999999999998</v>
      </c>
      <c r="S3059" s="34">
        <f>ROUND((0.6105*(EXP((17.273*E3059)/(E3059+237.3))))*(100-H3059)/100,3)</f>
        <v>3.5000000000000003E-2</v>
      </c>
      <c r="T3059" s="6">
        <f>IF(V3059&lt;V3060,L3059,0)</f>
        <v>0</v>
      </c>
      <c r="U3059" s="6">
        <f>IF(T3059&gt;0,M3059,-999)</f>
        <v>-999</v>
      </c>
      <c r="V3059">
        <v>200001</v>
      </c>
      <c r="W3059">
        <v>2000</v>
      </c>
    </row>
    <row r="3060" spans="1:23" x14ac:dyDescent="0.25">
      <c r="A3060" s="14">
        <v>36527</v>
      </c>
      <c r="B3060" s="3">
        <v>2</v>
      </c>
      <c r="C3060" s="4">
        <v>0.32</v>
      </c>
      <c r="D3060" s="5">
        <v>-9</v>
      </c>
      <c r="E3060" s="5">
        <v>-7.1</v>
      </c>
      <c r="F3060" s="5">
        <v>-11.7</v>
      </c>
      <c r="G3060" s="4">
        <v>94.9</v>
      </c>
      <c r="H3060" s="4">
        <v>92.4</v>
      </c>
      <c r="I3060" s="4">
        <v>0.5</v>
      </c>
      <c r="J3060" s="4">
        <v>1.6</v>
      </c>
      <c r="K3060" s="4">
        <v>4.2</v>
      </c>
      <c r="L3060" s="4">
        <v>519</v>
      </c>
      <c r="M3060" s="7">
        <v>-4.4000000000000004</v>
      </c>
      <c r="N3060" s="5">
        <v>-9</v>
      </c>
      <c r="O3060" s="5">
        <v>-0.1</v>
      </c>
      <c r="P3060" s="5">
        <v>-999</v>
      </c>
      <c r="Q3060" s="5">
        <v>-999</v>
      </c>
      <c r="R3060">
        <v>0.33200000000000002</v>
      </c>
      <c r="S3060" s="34">
        <f>ROUND((0.6105*(EXP((17.273*E3060)/(E3060+237.3))))*(100-H3060)/100,3)</f>
        <v>2.7E-2</v>
      </c>
      <c r="T3060" s="6">
        <f>IF(V3060&lt;V3061,L3060,0)</f>
        <v>0</v>
      </c>
      <c r="U3060" s="6">
        <f>IF(T3060&gt;0,M3060,-999)</f>
        <v>-999</v>
      </c>
      <c r="V3060">
        <v>200001</v>
      </c>
      <c r="W3060">
        <v>2000</v>
      </c>
    </row>
    <row r="3061" spans="1:23" x14ac:dyDescent="0.25">
      <c r="A3061" s="14">
        <v>36528</v>
      </c>
      <c r="B3061" s="3">
        <v>3</v>
      </c>
      <c r="C3061" s="4">
        <v>0.34</v>
      </c>
      <c r="D3061" s="5">
        <v>-8.6999999999999993</v>
      </c>
      <c r="E3061" s="5">
        <v>-5.6</v>
      </c>
      <c r="F3061" s="5">
        <v>-11.2</v>
      </c>
      <c r="G3061" s="4">
        <v>93</v>
      </c>
      <c r="H3061" s="4">
        <v>86.3</v>
      </c>
      <c r="I3061" s="4">
        <v>1</v>
      </c>
      <c r="J3061" s="4">
        <v>5.3</v>
      </c>
      <c r="K3061" s="4">
        <v>6.8</v>
      </c>
      <c r="L3061" s="4">
        <v>566</v>
      </c>
      <c r="M3061" s="7">
        <v>-4.2</v>
      </c>
      <c r="N3061" s="5">
        <v>-8.6999999999999993</v>
      </c>
      <c r="O3061" s="5">
        <v>-0.1</v>
      </c>
      <c r="P3061" s="5">
        <v>-999</v>
      </c>
      <c r="Q3061" s="5">
        <v>-999</v>
      </c>
      <c r="R3061">
        <v>0.34599999999999997</v>
      </c>
      <c r="S3061" s="34">
        <f>ROUND((0.6105*(EXP((17.273*E3061)/(E3061+237.3))))*(100-H3061)/100,3)</f>
        <v>5.5E-2</v>
      </c>
      <c r="T3061" s="6">
        <f>IF(V3061&lt;V3062,L3061,0)</f>
        <v>0</v>
      </c>
      <c r="U3061" s="6">
        <f>IF(T3061&gt;0,M3061,-999)</f>
        <v>-999</v>
      </c>
      <c r="V3061">
        <v>200001</v>
      </c>
      <c r="W3061">
        <v>2000</v>
      </c>
    </row>
    <row r="3062" spans="1:23" x14ac:dyDescent="0.25">
      <c r="A3062" s="14">
        <v>36529</v>
      </c>
      <c r="B3062" s="3">
        <v>4</v>
      </c>
      <c r="C3062" s="4">
        <v>0.61</v>
      </c>
      <c r="D3062" s="5">
        <v>-4.9000000000000004</v>
      </c>
      <c r="E3062" s="5">
        <v>-2.1</v>
      </c>
      <c r="F3062" s="5">
        <v>-6.6</v>
      </c>
      <c r="G3062" s="4">
        <v>94.7</v>
      </c>
      <c r="H3062" s="4">
        <v>86.4</v>
      </c>
      <c r="I3062" s="4">
        <v>2.2999999999999998</v>
      </c>
      <c r="J3062" s="4">
        <v>5.4</v>
      </c>
      <c r="K3062" s="4">
        <v>1.7</v>
      </c>
      <c r="L3062" s="4">
        <v>557</v>
      </c>
      <c r="M3062" s="7">
        <v>-3.3</v>
      </c>
      <c r="N3062" s="5">
        <v>-4.9000000000000004</v>
      </c>
      <c r="O3062" s="5">
        <v>-0.1</v>
      </c>
      <c r="P3062" s="5">
        <v>-999</v>
      </c>
      <c r="Q3062" s="5">
        <v>-999</v>
      </c>
      <c r="R3062">
        <v>0.45200000000000001</v>
      </c>
      <c r="S3062" s="34">
        <f>ROUND((0.6105*(EXP((17.273*E3062)/(E3062+237.3))))*(100-H3062)/100,3)</f>
        <v>7.0999999999999994E-2</v>
      </c>
      <c r="T3062" s="6">
        <f>IF(V3062&lt;V3063,L3062,0)</f>
        <v>0</v>
      </c>
      <c r="U3062" s="6">
        <f>IF(T3062&gt;0,M3062,-999)</f>
        <v>-999</v>
      </c>
      <c r="V3062">
        <v>200001</v>
      </c>
      <c r="W3062">
        <v>2000</v>
      </c>
    </row>
    <row r="3063" spans="1:23" x14ac:dyDescent="0.25">
      <c r="A3063" s="14">
        <v>36530</v>
      </c>
      <c r="B3063" s="3">
        <v>5</v>
      </c>
      <c r="C3063" s="4">
        <v>1.58</v>
      </c>
      <c r="D3063" s="5">
        <v>-7.5</v>
      </c>
      <c r="E3063" s="5">
        <v>-3.7</v>
      </c>
      <c r="F3063" s="5">
        <v>-10.6</v>
      </c>
      <c r="G3063" s="4">
        <v>91.6</v>
      </c>
      <c r="H3063" s="4">
        <v>76.7</v>
      </c>
      <c r="I3063" s="4">
        <v>1.1000000000000001</v>
      </c>
      <c r="J3063" s="4">
        <v>3.3</v>
      </c>
      <c r="K3063" s="4">
        <v>0</v>
      </c>
      <c r="L3063" s="4">
        <v>533</v>
      </c>
      <c r="M3063" s="7">
        <v>-3.6</v>
      </c>
      <c r="N3063" s="5">
        <v>-7.5</v>
      </c>
      <c r="O3063" s="5">
        <v>-0.1</v>
      </c>
      <c r="P3063" s="5">
        <v>-999</v>
      </c>
      <c r="Q3063" s="5">
        <v>-999</v>
      </c>
      <c r="R3063">
        <v>0.35599999999999998</v>
      </c>
      <c r="S3063" s="34">
        <f>ROUND((0.6105*(EXP((17.273*E3063)/(E3063+237.3))))*(100-H3063)/100,3)</f>
        <v>0.108</v>
      </c>
      <c r="T3063" s="6">
        <f>IF(V3063&lt;V3064,L3063,0)</f>
        <v>0</v>
      </c>
      <c r="U3063" s="6">
        <f>IF(T3063&gt;0,M3063,-999)</f>
        <v>-999</v>
      </c>
      <c r="V3063">
        <v>200001</v>
      </c>
      <c r="W3063">
        <v>2000</v>
      </c>
    </row>
    <row r="3064" spans="1:23" x14ac:dyDescent="0.25">
      <c r="A3064" s="14">
        <v>36531</v>
      </c>
      <c r="B3064" s="3">
        <v>6</v>
      </c>
      <c r="C3064" s="4">
        <v>0.55000000000000004</v>
      </c>
      <c r="D3064" s="5">
        <v>-5.4</v>
      </c>
      <c r="E3064" s="5">
        <v>-2.7</v>
      </c>
      <c r="F3064" s="5">
        <v>-9.5</v>
      </c>
      <c r="G3064" s="4">
        <v>91.7</v>
      </c>
      <c r="H3064" s="4">
        <v>76.400000000000006</v>
      </c>
      <c r="I3064" s="4">
        <v>0.8</v>
      </c>
      <c r="J3064" s="4">
        <v>2.6</v>
      </c>
      <c r="K3064" s="4">
        <v>1.4</v>
      </c>
      <c r="L3064" s="4">
        <v>544</v>
      </c>
      <c r="M3064" s="7">
        <v>-4.2</v>
      </c>
      <c r="N3064" s="5">
        <v>-5.4</v>
      </c>
      <c r="O3064" s="5">
        <v>-0.1</v>
      </c>
      <c r="P3064" s="5">
        <v>-999</v>
      </c>
      <c r="Q3064" s="5">
        <v>-999</v>
      </c>
      <c r="R3064">
        <v>0.38300000000000001</v>
      </c>
      <c r="S3064" s="34">
        <f>ROUND((0.6105*(EXP((17.273*E3064)/(E3064+237.3))))*(100-H3064)/100,3)</f>
        <v>0.11799999999999999</v>
      </c>
      <c r="T3064" s="6">
        <f>IF(V3064&lt;V3065,L3064,0)</f>
        <v>0</v>
      </c>
      <c r="U3064" s="6">
        <f>IF(T3064&gt;0,M3064,-999)</f>
        <v>-999</v>
      </c>
      <c r="V3064">
        <v>200001</v>
      </c>
      <c r="W3064">
        <v>2000</v>
      </c>
    </row>
    <row r="3065" spans="1:23" x14ac:dyDescent="0.25">
      <c r="A3065" s="14">
        <v>36532</v>
      </c>
      <c r="B3065" s="3">
        <v>7</v>
      </c>
      <c r="C3065" s="4">
        <v>0.96</v>
      </c>
      <c r="D3065" s="5">
        <v>-4.7</v>
      </c>
      <c r="E3065" s="5">
        <v>-3.1</v>
      </c>
      <c r="F3065" s="5">
        <v>-5.9</v>
      </c>
      <c r="G3065" s="4">
        <v>91.6</v>
      </c>
      <c r="H3065" s="4">
        <v>82.3</v>
      </c>
      <c r="I3065" s="4">
        <v>1.7</v>
      </c>
      <c r="J3065" s="4">
        <v>5.3</v>
      </c>
      <c r="K3065" s="4">
        <v>5.0999999999999996</v>
      </c>
      <c r="L3065" s="4">
        <v>582</v>
      </c>
      <c r="M3065" s="7">
        <v>-3.3</v>
      </c>
      <c r="N3065" s="5">
        <v>-4.7</v>
      </c>
      <c r="O3065" s="5">
        <v>-0.1</v>
      </c>
      <c r="P3065" s="5">
        <v>-999</v>
      </c>
      <c r="Q3065" s="5">
        <v>-999</v>
      </c>
      <c r="R3065">
        <v>0.39900000000000002</v>
      </c>
      <c r="S3065" s="34">
        <f>ROUND((0.6105*(EXP((17.273*E3065)/(E3065+237.3))))*(100-H3065)/100,3)</f>
        <v>8.5999999999999993E-2</v>
      </c>
      <c r="T3065" s="6">
        <f>IF(V3065&lt;V3066,L3065,0)</f>
        <v>0</v>
      </c>
      <c r="U3065" s="6">
        <f>IF(T3065&gt;0,M3065,-999)</f>
        <v>-999</v>
      </c>
      <c r="V3065">
        <v>200001</v>
      </c>
      <c r="W3065">
        <v>2000</v>
      </c>
    </row>
    <row r="3066" spans="1:23" x14ac:dyDescent="0.25">
      <c r="A3066" s="14">
        <v>36533</v>
      </c>
      <c r="B3066" s="3">
        <v>8</v>
      </c>
      <c r="C3066" s="4">
        <v>1.94</v>
      </c>
      <c r="D3066" s="5">
        <v>-5.2</v>
      </c>
      <c r="E3066" s="5">
        <v>-1.4</v>
      </c>
      <c r="F3066" s="5">
        <v>-8.5</v>
      </c>
      <c r="G3066" s="4">
        <v>95.5</v>
      </c>
      <c r="H3066" s="4">
        <v>87.6</v>
      </c>
      <c r="I3066" s="4">
        <v>1.8</v>
      </c>
      <c r="J3066" s="4">
        <v>5.4</v>
      </c>
      <c r="K3066" s="4">
        <v>2.2000000000000002</v>
      </c>
      <c r="L3066" s="4">
        <v>589</v>
      </c>
      <c r="M3066" s="7">
        <v>-2.7</v>
      </c>
      <c r="N3066" s="5">
        <v>-5.2</v>
      </c>
      <c r="O3066" s="5">
        <v>-0.1</v>
      </c>
      <c r="P3066" s="5">
        <v>-999</v>
      </c>
      <c r="Q3066" s="5">
        <v>-999</v>
      </c>
      <c r="R3066">
        <v>0.48299999999999998</v>
      </c>
      <c r="S3066" s="34">
        <f>ROUND((0.6105*(EXP((17.273*E3066)/(E3066+237.3))))*(100-H3066)/100,3)</f>
        <v>6.8000000000000005E-2</v>
      </c>
      <c r="T3066" s="6">
        <f>IF(V3066&lt;V3067,L3066,0)</f>
        <v>0</v>
      </c>
      <c r="U3066" s="6">
        <f>IF(T3066&gt;0,M3066,-999)</f>
        <v>-999</v>
      </c>
      <c r="V3066">
        <v>200001</v>
      </c>
      <c r="W3066">
        <v>2000</v>
      </c>
    </row>
    <row r="3067" spans="1:23" x14ac:dyDescent="0.25">
      <c r="A3067" s="14">
        <v>36534</v>
      </c>
      <c r="B3067" s="3">
        <v>9</v>
      </c>
      <c r="C3067" s="4">
        <v>2.1800000000000002</v>
      </c>
      <c r="D3067" s="5">
        <v>-8.9</v>
      </c>
      <c r="E3067" s="5">
        <v>-6.1</v>
      </c>
      <c r="F3067" s="5">
        <v>-11.5</v>
      </c>
      <c r="G3067" s="4">
        <v>85</v>
      </c>
      <c r="H3067" s="4">
        <v>70.2</v>
      </c>
      <c r="I3067" s="4">
        <v>2.7</v>
      </c>
      <c r="J3067" s="4">
        <v>6.9</v>
      </c>
      <c r="K3067" s="4">
        <v>0</v>
      </c>
      <c r="L3067" s="4">
        <v>575</v>
      </c>
      <c r="M3067" s="7">
        <v>-3</v>
      </c>
      <c r="N3067" s="5">
        <v>-8.9</v>
      </c>
      <c r="O3067" s="5">
        <v>0</v>
      </c>
      <c r="P3067" s="5">
        <v>-999</v>
      </c>
      <c r="Q3067" s="5">
        <v>-999</v>
      </c>
      <c r="R3067">
        <v>0.27100000000000002</v>
      </c>
      <c r="S3067" s="34">
        <f>ROUND((0.6105*(EXP((17.273*E3067)/(E3067+237.3))))*(100-H3067)/100,3)</f>
        <v>0.115</v>
      </c>
      <c r="T3067" s="6">
        <f>IF(V3067&lt;V3068,L3067,0)</f>
        <v>0</v>
      </c>
      <c r="U3067" s="6">
        <f>IF(T3067&gt;0,M3067,-999)</f>
        <v>-999</v>
      </c>
      <c r="V3067">
        <v>200001</v>
      </c>
      <c r="W3067">
        <v>2000</v>
      </c>
    </row>
    <row r="3068" spans="1:23" x14ac:dyDescent="0.25">
      <c r="A3068" s="14">
        <v>36535</v>
      </c>
      <c r="B3068" s="3">
        <v>10</v>
      </c>
      <c r="C3068" s="4">
        <v>5.49</v>
      </c>
      <c r="D3068" s="5">
        <v>-10.6</v>
      </c>
      <c r="E3068" s="5">
        <v>-3.9</v>
      </c>
      <c r="F3068" s="5">
        <v>-13.7</v>
      </c>
      <c r="G3068" s="4">
        <v>82</v>
      </c>
      <c r="H3068" s="4">
        <v>47.3</v>
      </c>
      <c r="I3068" s="4">
        <v>1.7</v>
      </c>
      <c r="J3068" s="4">
        <v>5.5</v>
      </c>
      <c r="K3068" s="4">
        <v>0</v>
      </c>
      <c r="L3068" s="4">
        <v>565</v>
      </c>
      <c r="M3068" s="7">
        <v>-4.2</v>
      </c>
      <c r="N3068" s="5">
        <v>-10.6</v>
      </c>
      <c r="O3068" s="5">
        <v>0</v>
      </c>
      <c r="P3068" s="5">
        <v>-999</v>
      </c>
      <c r="Q3068" s="5">
        <v>-999</v>
      </c>
      <c r="R3068">
        <v>0.217</v>
      </c>
      <c r="S3068" s="34">
        <f>ROUND((0.6105*(EXP((17.273*E3068)/(E3068+237.3))))*(100-H3068)/100,3)</f>
        <v>0.24099999999999999</v>
      </c>
      <c r="T3068" s="6">
        <f>IF(V3068&lt;V3069,L3068,0)</f>
        <v>0</v>
      </c>
      <c r="U3068" s="6">
        <f>IF(T3068&gt;0,M3068,-999)</f>
        <v>-999</v>
      </c>
      <c r="V3068">
        <v>200001</v>
      </c>
      <c r="W3068">
        <v>2000</v>
      </c>
    </row>
    <row r="3069" spans="1:23" x14ac:dyDescent="0.25">
      <c r="A3069" s="14">
        <v>36536</v>
      </c>
      <c r="B3069" s="3">
        <v>11</v>
      </c>
      <c r="C3069" s="4">
        <v>1.85</v>
      </c>
      <c r="D3069" s="5">
        <v>-10.8</v>
      </c>
      <c r="E3069" s="5">
        <v>-7.1</v>
      </c>
      <c r="F3069" s="5">
        <v>-15</v>
      </c>
      <c r="G3069" s="4">
        <v>92.6</v>
      </c>
      <c r="H3069" s="4">
        <v>82.7</v>
      </c>
      <c r="I3069" s="4">
        <v>0.9</v>
      </c>
      <c r="J3069" s="4">
        <v>4.5</v>
      </c>
      <c r="K3069" s="4">
        <v>0</v>
      </c>
      <c r="L3069" s="4">
        <v>577</v>
      </c>
      <c r="M3069" s="7">
        <v>-4.9000000000000004</v>
      </c>
      <c r="N3069" s="5">
        <v>-10.8</v>
      </c>
      <c r="O3069" s="5">
        <v>-0.1</v>
      </c>
      <c r="P3069" s="5">
        <v>-999</v>
      </c>
      <c r="Q3069" s="5">
        <v>-999</v>
      </c>
      <c r="R3069">
        <v>0.29699999999999999</v>
      </c>
      <c r="S3069" s="34">
        <f>ROUND((0.6105*(EXP((17.273*E3069)/(E3069+237.3))))*(100-H3069)/100,3)</f>
        <v>6.2E-2</v>
      </c>
      <c r="T3069" s="6">
        <f>IF(V3069&lt;V3070,L3069,0)</f>
        <v>0</v>
      </c>
      <c r="U3069" s="6">
        <f>IF(T3069&gt;0,M3069,-999)</f>
        <v>-999</v>
      </c>
      <c r="V3069">
        <v>200001</v>
      </c>
      <c r="W3069">
        <v>2000</v>
      </c>
    </row>
    <row r="3070" spans="1:23" x14ac:dyDescent="0.25">
      <c r="A3070" s="14">
        <v>36537</v>
      </c>
      <c r="B3070" s="3">
        <v>12</v>
      </c>
      <c r="C3070" s="4">
        <v>5.64</v>
      </c>
      <c r="D3070" s="5">
        <v>-10.9</v>
      </c>
      <c r="E3070" s="5">
        <v>-6.3</v>
      </c>
      <c r="F3070" s="5">
        <v>-14.5</v>
      </c>
      <c r="G3070" s="4">
        <v>87.4</v>
      </c>
      <c r="H3070" s="4">
        <v>62.5</v>
      </c>
      <c r="I3070" s="4">
        <v>1.7</v>
      </c>
      <c r="J3070" s="4">
        <v>6</v>
      </c>
      <c r="K3070" s="4">
        <v>0</v>
      </c>
      <c r="L3070" s="4">
        <v>569</v>
      </c>
      <c r="M3070" s="7">
        <v>-5.6</v>
      </c>
      <c r="N3070" s="5">
        <v>-10.9</v>
      </c>
      <c r="O3070" s="5">
        <v>-0.1</v>
      </c>
      <c r="P3070" s="5">
        <v>-999</v>
      </c>
      <c r="Q3070" s="5">
        <v>-999</v>
      </c>
      <c r="R3070">
        <v>0.23899999999999999</v>
      </c>
      <c r="S3070" s="34">
        <f>ROUND((0.6105*(EXP((17.273*E3070)/(E3070+237.3))))*(100-H3070)/100,3)</f>
        <v>0.14299999999999999</v>
      </c>
      <c r="T3070" s="6">
        <f>IF(V3070&lt;V3071,L3070,0)</f>
        <v>0</v>
      </c>
      <c r="U3070" s="6">
        <f>IF(T3070&gt;0,M3070,-999)</f>
        <v>-999</v>
      </c>
      <c r="V3070">
        <v>200001</v>
      </c>
      <c r="W3070">
        <v>2000</v>
      </c>
    </row>
    <row r="3071" spans="1:23" x14ac:dyDescent="0.25">
      <c r="A3071" s="14">
        <v>36538</v>
      </c>
      <c r="B3071" s="3">
        <v>13</v>
      </c>
      <c r="C3071" s="4">
        <v>2.57</v>
      </c>
      <c r="D3071" s="5">
        <v>-7.4</v>
      </c>
      <c r="E3071" s="5">
        <v>-5.7</v>
      </c>
      <c r="F3071" s="5">
        <v>-10.4</v>
      </c>
      <c r="G3071" s="4">
        <v>96</v>
      </c>
      <c r="H3071" s="4">
        <v>94</v>
      </c>
      <c r="I3071" s="4">
        <v>2.2999999999999998</v>
      </c>
      <c r="J3071" s="4">
        <v>6.1</v>
      </c>
      <c r="K3071" s="4">
        <v>0.9</v>
      </c>
      <c r="L3071" s="4">
        <v>575</v>
      </c>
      <c r="M3071" s="7">
        <v>-5.2</v>
      </c>
      <c r="N3071" s="5">
        <v>-7.4</v>
      </c>
      <c r="O3071" s="5">
        <v>-0.2</v>
      </c>
      <c r="P3071" s="5">
        <v>-999</v>
      </c>
      <c r="Q3071" s="5">
        <v>-999</v>
      </c>
      <c r="R3071">
        <v>0.376</v>
      </c>
      <c r="S3071" s="34">
        <f>ROUND((0.6105*(EXP((17.273*E3071)/(E3071+237.3))))*(100-H3071)/100,3)</f>
        <v>2.4E-2</v>
      </c>
      <c r="T3071" s="6">
        <f>IF(V3071&lt;V3072,L3071,0)</f>
        <v>0</v>
      </c>
      <c r="U3071" s="6">
        <f>IF(T3071&gt;0,M3071,-999)</f>
        <v>-999</v>
      </c>
      <c r="V3071">
        <v>200001</v>
      </c>
      <c r="W3071">
        <v>2000</v>
      </c>
    </row>
    <row r="3072" spans="1:23" x14ac:dyDescent="0.25">
      <c r="A3072" s="14">
        <v>36539</v>
      </c>
      <c r="B3072" s="3">
        <v>14</v>
      </c>
      <c r="C3072" s="4">
        <v>2.11</v>
      </c>
      <c r="D3072" s="5">
        <v>-6</v>
      </c>
      <c r="E3072" s="5">
        <v>-3.6</v>
      </c>
      <c r="F3072" s="5">
        <v>-7.6</v>
      </c>
      <c r="G3072" s="4">
        <v>96.9</v>
      </c>
      <c r="H3072" s="4">
        <v>94.2</v>
      </c>
      <c r="I3072" s="4">
        <v>1.9</v>
      </c>
      <c r="J3072" s="4">
        <v>5.8</v>
      </c>
      <c r="K3072" s="4">
        <v>18.2</v>
      </c>
      <c r="L3072" s="4">
        <v>715</v>
      </c>
      <c r="M3072" s="7">
        <v>-4.0999999999999996</v>
      </c>
      <c r="N3072" s="5">
        <v>-6</v>
      </c>
      <c r="O3072" s="5">
        <v>-0.2</v>
      </c>
      <c r="P3072" s="5">
        <v>-999</v>
      </c>
      <c r="Q3072" s="5">
        <v>-999</v>
      </c>
      <c r="R3072">
        <v>0.44</v>
      </c>
      <c r="S3072" s="34">
        <f>ROUND((0.6105*(EXP((17.273*E3072)/(E3072+237.3))))*(100-H3072)/100,3)</f>
        <v>2.7E-2</v>
      </c>
      <c r="T3072" s="6">
        <f>IF(V3072&lt;V3073,L3072,0)</f>
        <v>0</v>
      </c>
      <c r="U3072" s="6">
        <f>IF(T3072&gt;0,M3072,-999)</f>
        <v>-999</v>
      </c>
      <c r="V3072">
        <v>200001</v>
      </c>
      <c r="W3072">
        <v>2000</v>
      </c>
    </row>
    <row r="3073" spans="1:23" x14ac:dyDescent="0.25">
      <c r="A3073" s="14">
        <v>36540</v>
      </c>
      <c r="B3073" s="3">
        <v>15</v>
      </c>
      <c r="C3073" s="4">
        <v>2.17</v>
      </c>
      <c r="D3073" s="5">
        <v>-9</v>
      </c>
      <c r="E3073" s="5">
        <v>-4.3</v>
      </c>
      <c r="F3073" s="5">
        <v>-12.3</v>
      </c>
      <c r="G3073" s="4">
        <v>90.3</v>
      </c>
      <c r="H3073" s="4">
        <v>68</v>
      </c>
      <c r="I3073" s="4">
        <v>2.2000000000000002</v>
      </c>
      <c r="J3073" s="4">
        <v>5.9</v>
      </c>
      <c r="K3073" s="4">
        <v>0</v>
      </c>
      <c r="L3073" s="4">
        <v>680</v>
      </c>
      <c r="M3073" s="7">
        <v>-3.7</v>
      </c>
      <c r="N3073" s="5">
        <v>-9</v>
      </c>
      <c r="O3073" s="5">
        <v>-0.2</v>
      </c>
      <c r="P3073" s="5">
        <v>-999</v>
      </c>
      <c r="Q3073" s="5">
        <v>-999</v>
      </c>
      <c r="R3073">
        <v>0.30299999999999999</v>
      </c>
      <c r="S3073" s="34">
        <f>ROUND((0.6105*(EXP((17.273*E3073)/(E3073+237.3))))*(100-H3073)/100,3)</f>
        <v>0.14199999999999999</v>
      </c>
      <c r="T3073" s="6">
        <f>IF(V3073&lt;V3074,L3073,0)</f>
        <v>0</v>
      </c>
      <c r="U3073" s="6">
        <f>IF(T3073&gt;0,M3073,-999)</f>
        <v>-999</v>
      </c>
      <c r="V3073">
        <v>200001</v>
      </c>
      <c r="W3073">
        <v>2000</v>
      </c>
    </row>
    <row r="3074" spans="1:23" x14ac:dyDescent="0.25">
      <c r="A3074" s="14">
        <v>36541</v>
      </c>
      <c r="B3074" s="3">
        <v>16</v>
      </c>
      <c r="C3074" s="4">
        <v>1.62</v>
      </c>
      <c r="D3074" s="5">
        <v>-6.2</v>
      </c>
      <c r="E3074" s="5">
        <v>-3.1</v>
      </c>
      <c r="F3074" s="5">
        <v>-9.6999999999999993</v>
      </c>
      <c r="G3074" s="4">
        <v>94.4</v>
      </c>
      <c r="H3074" s="4">
        <v>62.1</v>
      </c>
      <c r="I3074" s="4">
        <v>3</v>
      </c>
      <c r="J3074" s="4">
        <v>7.5</v>
      </c>
      <c r="K3074" s="4">
        <v>3.5</v>
      </c>
      <c r="L3074" s="4">
        <v>708</v>
      </c>
      <c r="M3074" s="7">
        <v>-3.5</v>
      </c>
      <c r="N3074" s="5">
        <v>-6.2</v>
      </c>
      <c r="O3074" s="5">
        <v>-0.2</v>
      </c>
      <c r="P3074" s="5">
        <v>-999</v>
      </c>
      <c r="Q3074" s="5">
        <v>-999</v>
      </c>
      <c r="R3074">
        <v>0.30099999999999999</v>
      </c>
      <c r="S3074" s="34">
        <f>ROUND((0.6105*(EXP((17.273*E3074)/(E3074+237.3))))*(100-H3074)/100,3)</f>
        <v>0.184</v>
      </c>
      <c r="T3074" s="6">
        <f>IF(V3074&lt;V3075,L3074,0)</f>
        <v>0</v>
      </c>
      <c r="U3074" s="6">
        <f>IF(T3074&gt;0,M3074,-999)</f>
        <v>-999</v>
      </c>
      <c r="V3074">
        <v>200001</v>
      </c>
      <c r="W3074">
        <v>2000</v>
      </c>
    </row>
    <row r="3075" spans="1:23" x14ac:dyDescent="0.25">
      <c r="A3075" s="14">
        <v>36542</v>
      </c>
      <c r="B3075" s="3">
        <v>17</v>
      </c>
      <c r="C3075" s="4">
        <v>6.79</v>
      </c>
      <c r="D3075" s="5">
        <v>-6.4</v>
      </c>
      <c r="E3075" s="5">
        <v>-2.6</v>
      </c>
      <c r="F3075" s="5">
        <v>-10.7</v>
      </c>
      <c r="G3075" s="4">
        <v>83.6</v>
      </c>
      <c r="H3075" s="4">
        <v>55.4</v>
      </c>
      <c r="I3075" s="4">
        <v>1.4</v>
      </c>
      <c r="J3075" s="4">
        <v>4.0999999999999996</v>
      </c>
      <c r="K3075" s="4">
        <v>0</v>
      </c>
      <c r="L3075" s="4">
        <v>680</v>
      </c>
      <c r="M3075" s="7">
        <v>-2.8</v>
      </c>
      <c r="N3075" s="5">
        <v>-6.4</v>
      </c>
      <c r="O3075" s="5">
        <v>-0.1</v>
      </c>
      <c r="P3075" s="5">
        <v>-999</v>
      </c>
      <c r="Q3075" s="5">
        <v>-999</v>
      </c>
      <c r="R3075">
        <v>0.28000000000000003</v>
      </c>
      <c r="S3075" s="34">
        <f>ROUND((0.6105*(EXP((17.273*E3075)/(E3075+237.3))))*(100-H3075)/100,3)</f>
        <v>0.22500000000000001</v>
      </c>
      <c r="T3075" s="6">
        <f>IF(V3075&lt;V3076,L3075,0)</f>
        <v>0</v>
      </c>
      <c r="U3075" s="6">
        <f>IF(T3075&gt;0,M3075,-999)</f>
        <v>-999</v>
      </c>
      <c r="V3075">
        <v>200001</v>
      </c>
      <c r="W3075">
        <v>2000</v>
      </c>
    </row>
    <row r="3076" spans="1:23" x14ac:dyDescent="0.25">
      <c r="A3076" s="14">
        <v>36543</v>
      </c>
      <c r="B3076" s="3">
        <v>18</v>
      </c>
      <c r="C3076" s="4">
        <v>4.6500000000000004</v>
      </c>
      <c r="D3076" s="5">
        <v>-8.9</v>
      </c>
      <c r="E3076" s="5">
        <v>-1.3</v>
      </c>
      <c r="F3076" s="5">
        <v>-15.9</v>
      </c>
      <c r="G3076" s="4">
        <v>79.3</v>
      </c>
      <c r="H3076" s="4">
        <v>56.1</v>
      </c>
      <c r="I3076" s="4">
        <v>0.8</v>
      </c>
      <c r="J3076" s="4">
        <v>3.2</v>
      </c>
      <c r="K3076" s="4">
        <v>0</v>
      </c>
      <c r="L3076" s="4">
        <v>660</v>
      </c>
      <c r="M3076" s="7">
        <v>-3</v>
      </c>
      <c r="N3076" s="5">
        <v>-8.9</v>
      </c>
      <c r="O3076" s="5">
        <v>-0.1</v>
      </c>
      <c r="P3076" s="5">
        <v>-999</v>
      </c>
      <c r="Q3076" s="5">
        <v>-999</v>
      </c>
      <c r="R3076">
        <v>0.312</v>
      </c>
      <c r="S3076" s="34">
        <f>ROUND((0.6105*(EXP((17.273*E3076)/(E3076+237.3))))*(100-H3076)/100,3)</f>
        <v>0.24399999999999999</v>
      </c>
      <c r="T3076" s="6">
        <f>IF(V3076&lt;V3077,L3076,0)</f>
        <v>0</v>
      </c>
      <c r="U3076" s="6">
        <f>IF(T3076&gt;0,M3076,-999)</f>
        <v>-999</v>
      </c>
      <c r="V3076">
        <v>200001</v>
      </c>
      <c r="W3076">
        <v>2000</v>
      </c>
    </row>
    <row r="3077" spans="1:23" x14ac:dyDescent="0.25">
      <c r="A3077" s="14">
        <v>36544</v>
      </c>
      <c r="B3077" s="3">
        <v>19</v>
      </c>
      <c r="C3077" s="4">
        <v>6.47</v>
      </c>
      <c r="D3077" s="5">
        <v>-11.2</v>
      </c>
      <c r="E3077" s="5">
        <v>-2.2999999999999998</v>
      </c>
      <c r="F3077" s="5">
        <v>-16.8</v>
      </c>
      <c r="G3077" s="4">
        <v>66.3</v>
      </c>
      <c r="H3077" s="4">
        <v>33.700000000000003</v>
      </c>
      <c r="I3077" s="4">
        <v>0.9</v>
      </c>
      <c r="J3077" s="4">
        <v>3.1</v>
      </c>
      <c r="K3077" s="4">
        <v>0</v>
      </c>
      <c r="L3077" s="4">
        <v>645</v>
      </c>
      <c r="M3077" s="7">
        <v>-3.8</v>
      </c>
      <c r="N3077" s="5">
        <v>-11.2</v>
      </c>
      <c r="O3077" s="5">
        <v>-0.1</v>
      </c>
      <c r="P3077" s="5">
        <v>-999</v>
      </c>
      <c r="Q3077" s="5">
        <v>-999</v>
      </c>
      <c r="R3077">
        <v>0.17299999999999999</v>
      </c>
      <c r="S3077" s="34">
        <f>ROUND((0.6105*(EXP((17.273*E3077)/(E3077+237.3))))*(100-H3077)/100,3)</f>
        <v>0.34200000000000003</v>
      </c>
      <c r="T3077" s="6">
        <f>IF(V3077&lt;V3078,L3077,0)</f>
        <v>0</v>
      </c>
      <c r="U3077" s="6">
        <f>IF(T3077&gt;0,M3077,-999)</f>
        <v>-999</v>
      </c>
      <c r="V3077">
        <v>200001</v>
      </c>
      <c r="W3077">
        <v>2000</v>
      </c>
    </row>
    <row r="3078" spans="1:23" x14ac:dyDescent="0.25">
      <c r="A3078" s="14">
        <v>36545</v>
      </c>
      <c r="B3078" s="3">
        <v>20</v>
      </c>
      <c r="C3078" s="4">
        <v>4.0599999999999996</v>
      </c>
      <c r="D3078" s="5">
        <v>-6.5</v>
      </c>
      <c r="E3078" s="5">
        <v>-0.9</v>
      </c>
      <c r="F3078" s="5">
        <v>-10.9</v>
      </c>
      <c r="G3078" s="4">
        <v>89.9</v>
      </c>
      <c r="H3078" s="4">
        <v>67.900000000000006</v>
      </c>
      <c r="I3078" s="4">
        <v>0.4</v>
      </c>
      <c r="J3078" s="4">
        <v>1.8</v>
      </c>
      <c r="K3078" s="4">
        <v>5.6</v>
      </c>
      <c r="L3078" s="4">
        <v>684</v>
      </c>
      <c r="M3078" s="7">
        <v>-4.3</v>
      </c>
      <c r="N3078" s="5">
        <v>-6.5</v>
      </c>
      <c r="O3078" s="5">
        <v>-0.1</v>
      </c>
      <c r="P3078" s="5">
        <v>-999</v>
      </c>
      <c r="Q3078" s="5">
        <v>-999</v>
      </c>
      <c r="R3078">
        <v>0.38800000000000001</v>
      </c>
      <c r="S3078" s="34">
        <f>ROUND((0.6105*(EXP((17.273*E3078)/(E3078+237.3))))*(100-H3078)/100,3)</f>
        <v>0.183</v>
      </c>
      <c r="T3078" s="6">
        <f>IF(V3078&lt;V3079,L3078,0)</f>
        <v>0</v>
      </c>
      <c r="U3078" s="6">
        <f>IF(T3078&gt;0,M3078,-999)</f>
        <v>-999</v>
      </c>
      <c r="V3078">
        <v>200001</v>
      </c>
      <c r="W3078">
        <v>2000</v>
      </c>
    </row>
    <row r="3079" spans="1:23" x14ac:dyDescent="0.25">
      <c r="A3079" s="14">
        <v>36546</v>
      </c>
      <c r="B3079" s="3">
        <v>21</v>
      </c>
      <c r="C3079" s="4">
        <v>1.02</v>
      </c>
      <c r="D3079" s="5">
        <v>-5.6</v>
      </c>
      <c r="E3079" s="5">
        <v>-1.8</v>
      </c>
      <c r="F3079" s="5">
        <v>-8.1999999999999993</v>
      </c>
      <c r="G3079" s="4">
        <v>94.4</v>
      </c>
      <c r="H3079" s="4">
        <v>76.2</v>
      </c>
      <c r="I3079" s="4">
        <v>0.3</v>
      </c>
      <c r="J3079" s="4">
        <v>1.5</v>
      </c>
      <c r="K3079" s="4">
        <v>0</v>
      </c>
      <c r="L3079" s="4">
        <v>681</v>
      </c>
      <c r="M3079" s="7">
        <v>-4</v>
      </c>
      <c r="N3079" s="5">
        <v>-5.6</v>
      </c>
      <c r="O3079" s="5">
        <v>-0.2</v>
      </c>
      <c r="P3079" s="5">
        <v>-999</v>
      </c>
      <c r="Q3079" s="5">
        <v>-999</v>
      </c>
      <c r="R3079">
        <v>0.40600000000000003</v>
      </c>
      <c r="S3079" s="34">
        <f>ROUND((0.6105*(EXP((17.273*E3079)/(E3079+237.3))))*(100-H3079)/100,3)</f>
        <v>0.127</v>
      </c>
      <c r="T3079" s="6">
        <f>IF(V3079&lt;V3080,L3079,0)</f>
        <v>0</v>
      </c>
      <c r="U3079" s="6">
        <f>IF(T3079&gt;0,M3079,-999)</f>
        <v>-999</v>
      </c>
      <c r="V3079">
        <v>200001</v>
      </c>
      <c r="W3079">
        <v>2000</v>
      </c>
    </row>
    <row r="3080" spans="1:23" x14ac:dyDescent="0.25">
      <c r="A3080" s="14">
        <v>36547</v>
      </c>
      <c r="B3080" s="3">
        <v>22</v>
      </c>
      <c r="C3080" s="4">
        <v>0.99</v>
      </c>
      <c r="D3080" s="5">
        <v>-5.6</v>
      </c>
      <c r="E3080" s="5">
        <v>-2.5</v>
      </c>
      <c r="F3080" s="5">
        <v>-7.7</v>
      </c>
      <c r="G3080" s="4">
        <v>92.6</v>
      </c>
      <c r="H3080" s="4">
        <v>78.2</v>
      </c>
      <c r="I3080" s="4">
        <v>0.4</v>
      </c>
      <c r="J3080" s="4">
        <v>1.5</v>
      </c>
      <c r="K3080" s="4">
        <v>2.9</v>
      </c>
      <c r="L3080" s="4">
        <v>683</v>
      </c>
      <c r="M3080" s="7">
        <v>-3.3</v>
      </c>
      <c r="N3080" s="5">
        <v>-5.6</v>
      </c>
      <c r="O3080" s="5">
        <v>-0.2</v>
      </c>
      <c r="P3080" s="5">
        <v>-999</v>
      </c>
      <c r="Q3080" s="5">
        <v>-999</v>
      </c>
      <c r="R3080">
        <v>0.39700000000000002</v>
      </c>
      <c r="S3080" s="34">
        <f>ROUND((0.6105*(EXP((17.273*E3080)/(E3080+237.3))))*(100-H3080)/100,3)</f>
        <v>0.111</v>
      </c>
      <c r="T3080" s="6">
        <f>IF(V3080&lt;V3081,L3080,0)</f>
        <v>0</v>
      </c>
      <c r="U3080" s="6">
        <f>IF(T3080&gt;0,M3080,-999)</f>
        <v>-999</v>
      </c>
      <c r="V3080">
        <v>200001</v>
      </c>
      <c r="W3080">
        <v>2000</v>
      </c>
    </row>
    <row r="3081" spans="1:23" x14ac:dyDescent="0.25">
      <c r="A3081" s="14">
        <v>36548</v>
      </c>
      <c r="B3081" s="3">
        <v>23</v>
      </c>
      <c r="C3081" s="4">
        <v>5.48</v>
      </c>
      <c r="D3081" s="5">
        <v>-6</v>
      </c>
      <c r="E3081" s="5">
        <v>-1.2</v>
      </c>
      <c r="F3081" s="5">
        <v>-9.9</v>
      </c>
      <c r="G3081" s="4">
        <v>84.8</v>
      </c>
      <c r="H3081" s="4">
        <v>61.8</v>
      </c>
      <c r="I3081" s="4">
        <v>0.8</v>
      </c>
      <c r="J3081" s="4">
        <v>4.4000000000000004</v>
      </c>
      <c r="K3081" s="4">
        <v>0</v>
      </c>
      <c r="L3081" s="4">
        <v>665</v>
      </c>
      <c r="M3081" s="7">
        <v>-2.7</v>
      </c>
      <c r="N3081" s="5">
        <v>-6</v>
      </c>
      <c r="O3081" s="5">
        <v>-0.1</v>
      </c>
      <c r="P3081" s="5">
        <v>-999</v>
      </c>
      <c r="Q3081" s="5">
        <v>-999</v>
      </c>
      <c r="R3081">
        <v>0.34599999999999997</v>
      </c>
      <c r="S3081" s="34">
        <f>ROUND((0.6105*(EXP((17.273*E3081)/(E3081+237.3))))*(100-H3081)/100,3)</f>
        <v>0.214</v>
      </c>
      <c r="T3081" s="6">
        <f>IF(V3081&lt;V3082,L3081,0)</f>
        <v>0</v>
      </c>
      <c r="U3081" s="6">
        <f>IF(T3081&gt;0,M3081,-999)</f>
        <v>-999</v>
      </c>
      <c r="V3081">
        <v>200001</v>
      </c>
      <c r="W3081">
        <v>2000</v>
      </c>
    </row>
    <row r="3082" spans="1:23" x14ac:dyDescent="0.25">
      <c r="A3082" s="14">
        <v>36549</v>
      </c>
      <c r="B3082" s="3">
        <v>24</v>
      </c>
      <c r="C3082" s="4">
        <v>6.84</v>
      </c>
      <c r="D3082" s="5">
        <v>-6.1</v>
      </c>
      <c r="E3082" s="5">
        <v>-0.5</v>
      </c>
      <c r="F3082" s="5">
        <v>-11.1</v>
      </c>
      <c r="G3082" s="4">
        <v>82.7</v>
      </c>
      <c r="H3082" s="4">
        <v>58.2</v>
      </c>
      <c r="I3082" s="4">
        <v>1.5</v>
      </c>
      <c r="J3082" s="4">
        <v>5.5</v>
      </c>
      <c r="K3082" s="4">
        <v>0</v>
      </c>
      <c r="L3082" s="4">
        <v>663</v>
      </c>
      <c r="M3082" s="7">
        <v>-3</v>
      </c>
      <c r="N3082" s="5">
        <v>-6.1</v>
      </c>
      <c r="O3082" s="5">
        <v>-0.1</v>
      </c>
      <c r="P3082" s="5">
        <v>-999</v>
      </c>
      <c r="Q3082" s="5">
        <v>-999</v>
      </c>
      <c r="R3082">
        <v>0.34200000000000003</v>
      </c>
      <c r="S3082" s="34">
        <f>ROUND((0.6105*(EXP((17.273*E3082)/(E3082+237.3))))*(100-H3082)/100,3)</f>
        <v>0.246</v>
      </c>
      <c r="T3082" s="6">
        <f>IF(V3082&lt;V3083,L3082,0)</f>
        <v>0</v>
      </c>
      <c r="U3082" s="6">
        <f>IF(T3082&gt;0,M3082,-999)</f>
        <v>-999</v>
      </c>
      <c r="V3082">
        <v>200001</v>
      </c>
      <c r="W3082">
        <v>2000</v>
      </c>
    </row>
    <row r="3083" spans="1:23" x14ac:dyDescent="0.25">
      <c r="A3083" s="14">
        <v>36550</v>
      </c>
      <c r="B3083" s="3">
        <v>25</v>
      </c>
      <c r="C3083" s="4">
        <v>4.09</v>
      </c>
      <c r="D3083" s="5">
        <v>-3.1</v>
      </c>
      <c r="E3083" s="5">
        <v>0.5</v>
      </c>
      <c r="F3083" s="5">
        <v>-5.3</v>
      </c>
      <c r="G3083" s="4">
        <v>92.9</v>
      </c>
      <c r="H3083" s="4">
        <v>78.7</v>
      </c>
      <c r="I3083" s="4">
        <v>0.7</v>
      </c>
      <c r="J3083" s="4">
        <v>2.7</v>
      </c>
      <c r="K3083" s="4">
        <v>4.3</v>
      </c>
      <c r="L3083" s="4">
        <v>687</v>
      </c>
      <c r="M3083" s="7">
        <v>-3</v>
      </c>
      <c r="N3083" s="5">
        <v>-3.1</v>
      </c>
      <c r="O3083" s="5">
        <v>-0.1</v>
      </c>
      <c r="P3083" s="5">
        <v>-999</v>
      </c>
      <c r="Q3083" s="5">
        <v>-999</v>
      </c>
      <c r="R3083">
        <v>0.498</v>
      </c>
      <c r="S3083" s="34">
        <f>ROUND((0.6105*(EXP((17.273*E3083)/(E3083+237.3))))*(100-H3083)/100,3)</f>
        <v>0.13500000000000001</v>
      </c>
      <c r="T3083" s="6">
        <f>IF(V3083&lt;V3084,L3083,0)</f>
        <v>0</v>
      </c>
      <c r="U3083" s="6">
        <f>IF(T3083&gt;0,M3083,-999)</f>
        <v>-999</v>
      </c>
      <c r="V3083">
        <v>200001</v>
      </c>
      <c r="W3083">
        <v>2000</v>
      </c>
    </row>
    <row r="3084" spans="1:23" x14ac:dyDescent="0.25">
      <c r="A3084" s="14">
        <v>36551</v>
      </c>
      <c r="B3084" s="3">
        <v>26</v>
      </c>
      <c r="C3084" s="4">
        <v>1.87</v>
      </c>
      <c r="D3084" s="5">
        <v>-6.5</v>
      </c>
      <c r="E3084" s="5">
        <v>-4.7</v>
      </c>
      <c r="F3084" s="5">
        <v>-7.6</v>
      </c>
      <c r="G3084" s="4">
        <v>94.5</v>
      </c>
      <c r="H3084" s="4">
        <v>88.3</v>
      </c>
      <c r="I3084" s="4">
        <v>1.2</v>
      </c>
      <c r="J3084" s="4">
        <v>2.9</v>
      </c>
      <c r="K3084" s="4">
        <v>2.7</v>
      </c>
      <c r="L3084" s="4">
        <v>708</v>
      </c>
      <c r="M3084" s="7">
        <v>-2.4</v>
      </c>
      <c r="N3084" s="5">
        <v>-6.5</v>
      </c>
      <c r="O3084" s="5">
        <v>-0.2</v>
      </c>
      <c r="P3084" s="5">
        <v>-999</v>
      </c>
      <c r="Q3084" s="5">
        <v>-999</v>
      </c>
      <c r="R3084">
        <v>0.38200000000000001</v>
      </c>
      <c r="S3084" s="34">
        <f>ROUND((0.6105*(EXP((17.273*E3084)/(E3084+237.3))))*(100-H3084)/100,3)</f>
        <v>0.05</v>
      </c>
      <c r="T3084" s="6">
        <f>IF(V3084&lt;V3085,L3084,0)</f>
        <v>0</v>
      </c>
      <c r="U3084" s="6">
        <f>IF(T3084&gt;0,M3084,-999)</f>
        <v>-999</v>
      </c>
      <c r="V3084">
        <v>200001</v>
      </c>
      <c r="W3084">
        <v>2000</v>
      </c>
    </row>
    <row r="3085" spans="1:23" x14ac:dyDescent="0.25">
      <c r="A3085" s="14">
        <v>36552</v>
      </c>
      <c r="B3085" s="3">
        <v>27</v>
      </c>
      <c r="C3085" s="4">
        <v>7.22</v>
      </c>
      <c r="D3085" s="5">
        <v>-6.6</v>
      </c>
      <c r="E3085" s="5">
        <v>1.1000000000000001</v>
      </c>
      <c r="F3085" s="5">
        <v>-9.9</v>
      </c>
      <c r="G3085" s="4">
        <v>87</v>
      </c>
      <c r="H3085" s="4">
        <v>59</v>
      </c>
      <c r="I3085" s="4">
        <v>0.6</v>
      </c>
      <c r="J3085" s="4">
        <v>2.1</v>
      </c>
      <c r="K3085" s="4">
        <v>0</v>
      </c>
      <c r="L3085" s="4">
        <v>691</v>
      </c>
      <c r="M3085" s="7">
        <v>-2.1</v>
      </c>
      <c r="N3085" s="5">
        <v>-6.6</v>
      </c>
      <c r="O3085" s="5">
        <v>-0.1</v>
      </c>
      <c r="P3085" s="5">
        <v>-999</v>
      </c>
      <c r="Q3085" s="5">
        <v>-999</v>
      </c>
      <c r="R3085">
        <v>0.39</v>
      </c>
      <c r="S3085" s="34">
        <f>ROUND((0.6105*(EXP((17.273*E3085)/(E3085+237.3))))*(100-H3085)/100,3)</f>
        <v>0.27100000000000002</v>
      </c>
      <c r="T3085" s="6">
        <f>IF(V3085&lt;V3086,L3085,0)</f>
        <v>0</v>
      </c>
      <c r="U3085" s="6">
        <f>IF(T3085&gt;0,M3085,-999)</f>
        <v>-999</v>
      </c>
      <c r="V3085">
        <v>200001</v>
      </c>
      <c r="W3085">
        <v>2000</v>
      </c>
    </row>
    <row r="3086" spans="1:23" x14ac:dyDescent="0.25">
      <c r="A3086" s="14">
        <v>36553</v>
      </c>
      <c r="B3086" s="3">
        <v>28</v>
      </c>
      <c r="C3086" s="4">
        <v>7.18</v>
      </c>
      <c r="D3086" s="5">
        <v>-6.3</v>
      </c>
      <c r="E3086" s="5">
        <v>2</v>
      </c>
      <c r="F3086" s="5">
        <v>-10.8</v>
      </c>
      <c r="G3086" s="4">
        <v>82.6</v>
      </c>
      <c r="H3086" s="4">
        <v>47.3</v>
      </c>
      <c r="I3086" s="4">
        <v>0.5</v>
      </c>
      <c r="J3086" s="4">
        <v>1.5</v>
      </c>
      <c r="K3086" s="4">
        <v>0</v>
      </c>
      <c r="L3086" s="4">
        <v>666</v>
      </c>
      <c r="M3086" s="7">
        <v>-2.4</v>
      </c>
      <c r="N3086" s="5">
        <v>-6.3</v>
      </c>
      <c r="O3086" s="5">
        <v>0</v>
      </c>
      <c r="P3086" s="5">
        <v>-999</v>
      </c>
      <c r="Q3086" s="5">
        <v>-999</v>
      </c>
      <c r="R3086">
        <v>0.33400000000000002</v>
      </c>
      <c r="S3086" s="34">
        <f>ROUND((0.6105*(EXP((17.273*E3086)/(E3086+237.3))))*(100-H3086)/100,3)</f>
        <v>0.372</v>
      </c>
      <c r="T3086" s="6">
        <f>IF(V3086&lt;V3087,L3086,0)</f>
        <v>0</v>
      </c>
      <c r="U3086" s="6">
        <f>IF(T3086&gt;0,M3086,-999)</f>
        <v>-999</v>
      </c>
      <c r="V3086">
        <v>200001</v>
      </c>
      <c r="W3086">
        <v>2000</v>
      </c>
    </row>
    <row r="3087" spans="1:23" x14ac:dyDescent="0.25">
      <c r="A3087" s="14">
        <v>36554</v>
      </c>
      <c r="B3087" s="3">
        <v>29</v>
      </c>
      <c r="C3087" s="4">
        <v>8.0399999999999991</v>
      </c>
      <c r="D3087" s="5">
        <v>-6.6</v>
      </c>
      <c r="E3087" s="5">
        <v>-0.2</v>
      </c>
      <c r="F3087" s="5">
        <v>-12.6</v>
      </c>
      <c r="G3087" s="4">
        <v>68.599999999999994</v>
      </c>
      <c r="H3087" s="4">
        <v>16.399999999999999</v>
      </c>
      <c r="I3087" s="4">
        <v>0.7</v>
      </c>
      <c r="J3087" s="4">
        <v>3.1</v>
      </c>
      <c r="K3087" s="4">
        <v>0</v>
      </c>
      <c r="L3087" s="4">
        <v>666</v>
      </c>
      <c r="M3087" s="7">
        <v>-3.1</v>
      </c>
      <c r="N3087" s="5">
        <v>-6.6</v>
      </c>
      <c r="O3087" s="5">
        <v>0</v>
      </c>
      <c r="P3087" s="5">
        <v>-999</v>
      </c>
      <c r="Q3087" s="5">
        <v>-999</v>
      </c>
      <c r="R3087">
        <v>9.9000000000000005E-2</v>
      </c>
      <c r="S3087" s="34">
        <f>ROUND((0.6105*(EXP((17.273*E3087)/(E3087+237.3))))*(100-H3087)/100,3)</f>
        <v>0.503</v>
      </c>
      <c r="T3087" s="6">
        <f>IF(V3087&lt;V3088,L3087,0)</f>
        <v>0</v>
      </c>
      <c r="U3087" s="6">
        <f>IF(T3087&gt;0,M3087,-999)</f>
        <v>-999</v>
      </c>
      <c r="V3087">
        <v>200001</v>
      </c>
      <c r="W3087">
        <v>2000</v>
      </c>
    </row>
    <row r="3088" spans="1:23" x14ac:dyDescent="0.25">
      <c r="A3088" s="14">
        <v>36555</v>
      </c>
      <c r="B3088" s="3">
        <v>30</v>
      </c>
      <c r="C3088" s="4">
        <v>8.0299999999999994</v>
      </c>
      <c r="D3088" s="5">
        <v>-2.8</v>
      </c>
      <c r="E3088" s="5">
        <v>2.2000000000000002</v>
      </c>
      <c r="F3088" s="5">
        <v>-6.7</v>
      </c>
      <c r="G3088" s="4">
        <v>36.700000000000003</v>
      </c>
      <c r="H3088" s="4">
        <v>17.100000000000001</v>
      </c>
      <c r="I3088" s="4">
        <v>2.6</v>
      </c>
      <c r="J3088" s="4">
        <v>6.6</v>
      </c>
      <c r="K3088" s="4">
        <v>0</v>
      </c>
      <c r="L3088" s="4">
        <v>662</v>
      </c>
      <c r="M3088" s="7">
        <v>-3.5</v>
      </c>
      <c r="N3088" s="5">
        <v>-2.8</v>
      </c>
      <c r="O3088" s="5">
        <v>-0.1</v>
      </c>
      <c r="P3088" s="5">
        <v>-999</v>
      </c>
      <c r="Q3088" s="5">
        <v>-999</v>
      </c>
      <c r="R3088">
        <v>0.122</v>
      </c>
      <c r="S3088" s="34">
        <f>ROUND((0.6105*(EXP((17.273*E3088)/(E3088+237.3))))*(100-H3088)/100,3)</f>
        <v>0.59299999999999997</v>
      </c>
      <c r="T3088" s="6">
        <f>IF(V3088&lt;V3089,L3088,0)</f>
        <v>0</v>
      </c>
      <c r="U3088" s="6">
        <f>IF(T3088&gt;0,M3088,-999)</f>
        <v>-999</v>
      </c>
      <c r="V3088">
        <v>200001</v>
      </c>
      <c r="W3088">
        <v>2000</v>
      </c>
    </row>
    <row r="3089" spans="1:23" x14ac:dyDescent="0.25">
      <c r="A3089" s="14">
        <v>36556</v>
      </c>
      <c r="B3089" s="3">
        <v>31</v>
      </c>
      <c r="C3089" s="4">
        <v>7.29</v>
      </c>
      <c r="D3089" s="5">
        <v>-6</v>
      </c>
      <c r="E3089" s="5">
        <v>-0.5</v>
      </c>
      <c r="F3089" s="5">
        <v>-7.9</v>
      </c>
      <c r="G3089" s="4">
        <v>88.9</v>
      </c>
      <c r="H3089" s="4">
        <v>65</v>
      </c>
      <c r="I3089" s="4">
        <v>1.8</v>
      </c>
      <c r="J3089" s="4">
        <v>6.4</v>
      </c>
      <c r="K3089" s="4">
        <v>7.3</v>
      </c>
      <c r="L3089" s="4">
        <v>709</v>
      </c>
      <c r="M3089" s="7">
        <v>-3.2</v>
      </c>
      <c r="N3089" s="5">
        <v>-6</v>
      </c>
      <c r="O3089" s="5">
        <v>-0.1</v>
      </c>
      <c r="P3089" s="5">
        <v>-999</v>
      </c>
      <c r="Q3089" s="5">
        <v>-999</v>
      </c>
      <c r="R3089">
        <v>0.38200000000000001</v>
      </c>
      <c r="S3089" s="34">
        <f>ROUND((0.6105*(EXP((17.273*E3089)/(E3089+237.3))))*(100-H3089)/100,3)</f>
        <v>0.20599999999999999</v>
      </c>
      <c r="T3089" s="6">
        <f>IF(V3089&lt;V3090,L3089,0)</f>
        <v>709</v>
      </c>
      <c r="U3089" s="6">
        <f>IF(T3089&gt;0,M3089,-999)</f>
        <v>-3.2</v>
      </c>
      <c r="V3089">
        <v>200001</v>
      </c>
      <c r="W3089">
        <v>2000</v>
      </c>
    </row>
    <row r="3090" spans="1:23" x14ac:dyDescent="0.25">
      <c r="A3090" s="14">
        <v>36557</v>
      </c>
      <c r="B3090" s="3">
        <v>32</v>
      </c>
      <c r="C3090" s="4">
        <v>2.0499999999999998</v>
      </c>
      <c r="D3090" s="5">
        <v>-3.7</v>
      </c>
      <c r="E3090" s="5">
        <v>-1.6</v>
      </c>
      <c r="F3090" s="5">
        <v>-6.3</v>
      </c>
      <c r="G3090" s="4">
        <v>96.8</v>
      </c>
      <c r="H3090" s="4">
        <v>88.1</v>
      </c>
      <c r="I3090" s="4">
        <v>2.8</v>
      </c>
      <c r="J3090" s="4">
        <v>6.7</v>
      </c>
      <c r="K3090" s="4">
        <v>3.8</v>
      </c>
      <c r="L3090" s="4">
        <v>718</v>
      </c>
      <c r="M3090" s="7">
        <v>-2.8</v>
      </c>
      <c r="N3090" s="5">
        <v>-3.7</v>
      </c>
      <c r="O3090" s="5">
        <v>-0.1</v>
      </c>
      <c r="P3090" s="5">
        <v>-999</v>
      </c>
      <c r="Q3090" s="5">
        <v>-999</v>
      </c>
      <c r="R3090">
        <v>0.47699999999999998</v>
      </c>
      <c r="S3090" s="34">
        <f>ROUND((0.6105*(EXP((17.273*E3090)/(E3090+237.3))))*(100-H3090)/100,3)</f>
        <v>6.5000000000000002E-2</v>
      </c>
      <c r="T3090" s="6">
        <f>IF(V3090&lt;V3091,L3090,0)</f>
        <v>0</v>
      </c>
      <c r="U3090" s="6">
        <f>IF(T3090&gt;0,M3090,-999)</f>
        <v>-999</v>
      </c>
      <c r="V3090">
        <v>200002</v>
      </c>
      <c r="W3090">
        <v>2000</v>
      </c>
    </row>
    <row r="3091" spans="1:23" x14ac:dyDescent="0.25">
      <c r="A3091" s="14">
        <v>36558</v>
      </c>
      <c r="B3091" s="3">
        <v>33</v>
      </c>
      <c r="C3091" s="4">
        <v>5.18</v>
      </c>
      <c r="D3091" s="5">
        <v>-4.7</v>
      </c>
      <c r="E3091" s="5">
        <v>0.7</v>
      </c>
      <c r="F3091" s="5">
        <v>-7.5</v>
      </c>
      <c r="G3091" s="4">
        <v>88.9</v>
      </c>
      <c r="H3091" s="4">
        <v>67.900000000000006</v>
      </c>
      <c r="I3091" s="4">
        <v>0.8</v>
      </c>
      <c r="J3091" s="4">
        <v>3.6</v>
      </c>
      <c r="K3091" s="4">
        <v>0</v>
      </c>
      <c r="L3091" s="4">
        <v>697</v>
      </c>
      <c r="M3091" s="7">
        <v>-2.5</v>
      </c>
      <c r="N3091" s="5">
        <v>-4.7</v>
      </c>
      <c r="O3091" s="5">
        <v>-0.1</v>
      </c>
      <c r="P3091" s="5">
        <v>-999</v>
      </c>
      <c r="Q3091" s="5">
        <v>-999</v>
      </c>
      <c r="R3091">
        <v>0.437</v>
      </c>
      <c r="S3091" s="34">
        <f>ROUND((0.6105*(EXP((17.273*E3091)/(E3091+237.3))))*(100-H3091)/100,3)</f>
        <v>0.20599999999999999</v>
      </c>
      <c r="T3091" s="6">
        <f>IF(V3091&lt;V3092,L3091,0)</f>
        <v>0</v>
      </c>
      <c r="U3091" s="6">
        <f>IF(T3091&gt;0,M3091,-999)</f>
        <v>-999</v>
      </c>
      <c r="V3091">
        <v>200002</v>
      </c>
      <c r="W3091">
        <v>2000</v>
      </c>
    </row>
    <row r="3092" spans="1:23" x14ac:dyDescent="0.25">
      <c r="A3092" s="14">
        <v>36559</v>
      </c>
      <c r="B3092" s="3">
        <v>34</v>
      </c>
      <c r="C3092" s="4">
        <v>8.6199999999999992</v>
      </c>
      <c r="D3092" s="5">
        <v>-3.9</v>
      </c>
      <c r="E3092" s="5">
        <v>1.5</v>
      </c>
      <c r="F3092" s="5">
        <v>-10.3</v>
      </c>
      <c r="G3092" s="4">
        <v>63.9</v>
      </c>
      <c r="H3092" s="4">
        <v>33.700000000000003</v>
      </c>
      <c r="I3092" s="4">
        <v>1.9</v>
      </c>
      <c r="J3092" s="4">
        <v>6.2</v>
      </c>
      <c r="K3092" s="4">
        <v>0</v>
      </c>
      <c r="L3092" s="4">
        <v>692</v>
      </c>
      <c r="M3092" s="7">
        <v>-2.8</v>
      </c>
      <c r="N3092" s="5">
        <v>-3.9</v>
      </c>
      <c r="O3092" s="5">
        <v>0</v>
      </c>
      <c r="P3092" s="5">
        <v>-999</v>
      </c>
      <c r="Q3092" s="5">
        <v>-999</v>
      </c>
      <c r="R3092">
        <v>0.23</v>
      </c>
      <c r="S3092" s="34">
        <f>ROUND((0.6105*(EXP((17.273*E3092)/(E3092+237.3))))*(100-H3092)/100,3)</f>
        <v>0.45100000000000001</v>
      </c>
      <c r="T3092" s="6">
        <f>IF(V3092&lt;V3093,L3092,0)</f>
        <v>0</v>
      </c>
      <c r="U3092" s="6">
        <f>IF(T3092&gt;0,M3092,-999)</f>
        <v>-999</v>
      </c>
      <c r="V3092">
        <v>200002</v>
      </c>
      <c r="W3092">
        <v>2000</v>
      </c>
    </row>
    <row r="3093" spans="1:23" x14ac:dyDescent="0.25">
      <c r="A3093" s="14">
        <v>36560</v>
      </c>
      <c r="B3093" s="3">
        <v>35</v>
      </c>
      <c r="C3093" s="4">
        <v>6.05</v>
      </c>
      <c r="D3093" s="5">
        <v>-3.2</v>
      </c>
      <c r="E3093" s="5">
        <v>3.5</v>
      </c>
      <c r="F3093" s="5">
        <v>-8.1999999999999993</v>
      </c>
      <c r="G3093" s="4">
        <v>37.4</v>
      </c>
      <c r="H3093" s="4">
        <v>18.3</v>
      </c>
      <c r="I3093" s="4">
        <v>1</v>
      </c>
      <c r="J3093" s="4">
        <v>4.4000000000000004</v>
      </c>
      <c r="K3093" s="4">
        <v>0</v>
      </c>
      <c r="L3093" s="4">
        <v>687</v>
      </c>
      <c r="M3093" s="7">
        <v>-3.3</v>
      </c>
      <c r="N3093" s="5">
        <v>-3.2</v>
      </c>
      <c r="O3093" s="5">
        <v>-0.1</v>
      </c>
      <c r="P3093" s="5">
        <v>-999</v>
      </c>
      <c r="Q3093" s="5">
        <v>-999</v>
      </c>
      <c r="R3093">
        <v>0.14399999999999999</v>
      </c>
      <c r="S3093" s="34">
        <f>ROUND((0.6105*(EXP((17.273*E3093)/(E3093+237.3))))*(100-H3093)/100,3)</f>
        <v>0.64100000000000001</v>
      </c>
      <c r="T3093" s="6">
        <f>IF(V3093&lt;V3094,L3093,0)</f>
        <v>0</v>
      </c>
      <c r="U3093" s="6">
        <f>IF(T3093&gt;0,M3093,-999)</f>
        <v>-999</v>
      </c>
      <c r="V3093">
        <v>200002</v>
      </c>
      <c r="W3093">
        <v>2000</v>
      </c>
    </row>
    <row r="3094" spans="1:23" x14ac:dyDescent="0.25">
      <c r="A3094" s="14">
        <v>36561</v>
      </c>
      <c r="B3094" s="3">
        <v>36</v>
      </c>
      <c r="C3094" s="4">
        <v>4.16</v>
      </c>
      <c r="D3094" s="5">
        <v>-3.8</v>
      </c>
      <c r="E3094" s="5">
        <v>-1.7</v>
      </c>
      <c r="F3094" s="5">
        <v>-7.6</v>
      </c>
      <c r="G3094" s="4">
        <v>85.2</v>
      </c>
      <c r="H3094" s="4">
        <v>52.6</v>
      </c>
      <c r="I3094" s="4">
        <v>1.7</v>
      </c>
      <c r="J3094" s="4">
        <v>3.6</v>
      </c>
      <c r="K3094" s="4">
        <v>0</v>
      </c>
      <c r="L3094" s="4">
        <v>683</v>
      </c>
      <c r="M3094" s="7">
        <v>-3.7</v>
      </c>
      <c r="N3094" s="5">
        <v>-3.8</v>
      </c>
      <c r="O3094" s="5">
        <v>-0.1</v>
      </c>
      <c r="P3094" s="5">
        <v>-999</v>
      </c>
      <c r="Q3094" s="5">
        <v>-999</v>
      </c>
      <c r="R3094">
        <v>0.28299999999999997</v>
      </c>
      <c r="S3094" s="34">
        <f>ROUND((0.6105*(EXP((17.273*E3094)/(E3094+237.3))))*(100-H3094)/100,3)</f>
        <v>0.255</v>
      </c>
      <c r="T3094" s="6">
        <f>IF(V3094&lt;V3095,L3094,0)</f>
        <v>0</v>
      </c>
      <c r="U3094" s="6">
        <f>IF(T3094&gt;0,M3094,-999)</f>
        <v>-999</v>
      </c>
      <c r="V3094">
        <v>200002</v>
      </c>
      <c r="W3094">
        <v>2000</v>
      </c>
    </row>
    <row r="3095" spans="1:23" x14ac:dyDescent="0.25">
      <c r="A3095" s="14">
        <v>36562</v>
      </c>
      <c r="B3095" s="3">
        <v>37</v>
      </c>
      <c r="C3095" s="4">
        <v>7.76</v>
      </c>
      <c r="D3095" s="5">
        <v>-0.9</v>
      </c>
      <c r="E3095" s="5">
        <v>4.5</v>
      </c>
      <c r="F3095" s="5">
        <v>-3.5</v>
      </c>
      <c r="G3095" s="4">
        <v>90</v>
      </c>
      <c r="H3095" s="4">
        <v>65</v>
      </c>
      <c r="I3095" s="4">
        <v>0.7</v>
      </c>
      <c r="J3095" s="4">
        <v>3.5</v>
      </c>
      <c r="K3095" s="4">
        <v>0</v>
      </c>
      <c r="L3095" s="4">
        <v>678</v>
      </c>
      <c r="M3095" s="7">
        <v>-3</v>
      </c>
      <c r="N3095" s="5">
        <v>-0.9</v>
      </c>
      <c r="O3095" s="5">
        <v>-0.1</v>
      </c>
      <c r="P3095" s="5">
        <v>-999</v>
      </c>
      <c r="Q3095" s="5">
        <v>-999</v>
      </c>
      <c r="R3095">
        <v>0.54800000000000004</v>
      </c>
      <c r="S3095" s="34">
        <f>ROUND((0.6105*(EXP((17.273*E3095)/(E3095+237.3))))*(100-H3095)/100,3)</f>
        <v>0.29499999999999998</v>
      </c>
      <c r="T3095" s="6">
        <f>IF(V3095&lt;V3096,L3095,0)</f>
        <v>0</v>
      </c>
      <c r="U3095" s="6">
        <f>IF(T3095&gt;0,M3095,-999)</f>
        <v>-999</v>
      </c>
      <c r="V3095">
        <v>200002</v>
      </c>
      <c r="W3095">
        <v>2000</v>
      </c>
    </row>
    <row r="3096" spans="1:23" x14ac:dyDescent="0.25">
      <c r="A3096" s="14">
        <v>36563</v>
      </c>
      <c r="B3096" s="3">
        <v>38</v>
      </c>
      <c r="C3096" s="4">
        <v>3.5</v>
      </c>
      <c r="D3096" s="5">
        <v>-0.6</v>
      </c>
      <c r="E3096" s="5">
        <v>2.1</v>
      </c>
      <c r="F3096" s="5">
        <v>-4</v>
      </c>
      <c r="G3096" s="4">
        <v>90.3</v>
      </c>
      <c r="H3096" s="4">
        <v>75.8</v>
      </c>
      <c r="I3096" s="4">
        <v>1.7</v>
      </c>
      <c r="J3096" s="4">
        <v>5.5</v>
      </c>
      <c r="K3096" s="4">
        <v>0</v>
      </c>
      <c r="L3096" s="4">
        <v>673</v>
      </c>
      <c r="M3096" s="7">
        <v>-2.2999999999999998</v>
      </c>
      <c r="N3096" s="5">
        <v>-0.6</v>
      </c>
      <c r="O3096" s="5">
        <v>-0.1</v>
      </c>
      <c r="P3096" s="5">
        <v>-999</v>
      </c>
      <c r="Q3096" s="5">
        <v>-999</v>
      </c>
      <c r="R3096">
        <v>0.53900000000000003</v>
      </c>
      <c r="S3096" s="34">
        <f>ROUND((0.6105*(EXP((17.273*E3096)/(E3096+237.3))))*(100-H3096)/100,3)</f>
        <v>0.17199999999999999</v>
      </c>
      <c r="T3096" s="6">
        <f>IF(V3096&lt;V3097,L3096,0)</f>
        <v>0</v>
      </c>
      <c r="U3096" s="6">
        <f>IF(T3096&gt;0,M3096,-999)</f>
        <v>-999</v>
      </c>
      <c r="V3096">
        <v>200002</v>
      </c>
      <c r="W3096">
        <v>2000</v>
      </c>
    </row>
    <row r="3097" spans="1:23" x14ac:dyDescent="0.25">
      <c r="A3097" s="14">
        <v>36564</v>
      </c>
      <c r="B3097" s="3">
        <v>39</v>
      </c>
      <c r="C3097" s="4">
        <v>2.4700000000000002</v>
      </c>
      <c r="D3097" s="5">
        <v>-1.7</v>
      </c>
      <c r="E3097" s="5">
        <v>0.4</v>
      </c>
      <c r="F3097" s="5">
        <v>-4.8</v>
      </c>
      <c r="G3097" s="4">
        <v>97.2</v>
      </c>
      <c r="H3097" s="4">
        <v>89</v>
      </c>
      <c r="I3097" s="4">
        <v>0.9</v>
      </c>
      <c r="J3097" s="4">
        <v>3.4</v>
      </c>
      <c r="K3097" s="4">
        <v>9</v>
      </c>
      <c r="L3097" s="4">
        <v>732</v>
      </c>
      <c r="M3097" s="7">
        <v>-1.4</v>
      </c>
      <c r="N3097" s="5">
        <v>-1.7</v>
      </c>
      <c r="O3097" s="5">
        <v>-0.1</v>
      </c>
      <c r="P3097" s="5">
        <v>-999</v>
      </c>
      <c r="Q3097" s="5">
        <v>-999</v>
      </c>
      <c r="R3097">
        <v>0.56000000000000005</v>
      </c>
      <c r="S3097" s="34">
        <f>ROUND((0.6105*(EXP((17.273*E3097)/(E3097+237.3))))*(100-H3097)/100,3)</f>
        <v>6.9000000000000006E-2</v>
      </c>
      <c r="T3097" s="6">
        <f>IF(V3097&lt;V3098,L3097,0)</f>
        <v>0</v>
      </c>
      <c r="U3097" s="6">
        <f>IF(T3097&gt;0,M3097,-999)</f>
        <v>-999</v>
      </c>
      <c r="V3097">
        <v>200002</v>
      </c>
      <c r="W3097">
        <v>2000</v>
      </c>
    </row>
    <row r="3098" spans="1:23" x14ac:dyDescent="0.25">
      <c r="A3098" s="14">
        <v>36565</v>
      </c>
      <c r="B3098" s="3">
        <v>40</v>
      </c>
      <c r="C3098" s="4">
        <v>2.09</v>
      </c>
      <c r="D3098" s="5">
        <v>-5.9</v>
      </c>
      <c r="E3098" s="5">
        <v>-2.1</v>
      </c>
      <c r="F3098" s="5">
        <v>-8.5</v>
      </c>
      <c r="G3098" s="4">
        <v>96.7</v>
      </c>
      <c r="H3098" s="4">
        <v>94.2</v>
      </c>
      <c r="I3098" s="4">
        <v>0.9</v>
      </c>
      <c r="J3098" s="4">
        <v>2.7</v>
      </c>
      <c r="K3098" s="4">
        <v>2.9</v>
      </c>
      <c r="L3098" s="4">
        <v>743</v>
      </c>
      <c r="M3098" s="7">
        <v>-1.2</v>
      </c>
      <c r="N3098" s="5">
        <v>-5.9</v>
      </c>
      <c r="O3098" s="5">
        <v>-0.1</v>
      </c>
      <c r="P3098" s="5">
        <v>-999</v>
      </c>
      <c r="Q3098" s="5">
        <v>-999</v>
      </c>
      <c r="R3098">
        <v>0.495</v>
      </c>
      <c r="S3098" s="34">
        <f>ROUND((0.6105*(EXP((17.273*E3098)/(E3098+237.3))))*(100-H3098)/100,3)</f>
        <v>0.03</v>
      </c>
      <c r="T3098" s="6">
        <f>IF(V3098&lt;V3099,L3098,0)</f>
        <v>0</v>
      </c>
      <c r="U3098" s="6">
        <f>IF(T3098&gt;0,M3098,-999)</f>
        <v>-999</v>
      </c>
      <c r="V3098">
        <v>200002</v>
      </c>
      <c r="W3098">
        <v>2000</v>
      </c>
    </row>
    <row r="3099" spans="1:23" x14ac:dyDescent="0.25">
      <c r="A3099" s="14">
        <v>36566</v>
      </c>
      <c r="B3099" s="3">
        <v>41</v>
      </c>
      <c r="C3099" s="4">
        <v>2.8</v>
      </c>
      <c r="D3099" s="5">
        <v>-6.1</v>
      </c>
      <c r="E3099" s="5">
        <v>-0.9</v>
      </c>
      <c r="F3099" s="5">
        <v>-10</v>
      </c>
      <c r="G3099" s="4">
        <v>94.1</v>
      </c>
      <c r="H3099" s="4">
        <v>82.2</v>
      </c>
      <c r="I3099" s="4">
        <v>0.5</v>
      </c>
      <c r="J3099" s="4">
        <v>1.4</v>
      </c>
      <c r="K3099" s="4">
        <v>0</v>
      </c>
      <c r="L3099" s="4">
        <v>738</v>
      </c>
      <c r="M3099" s="7">
        <v>-1.3</v>
      </c>
      <c r="N3099" s="5">
        <v>-6.1</v>
      </c>
      <c r="O3099" s="5">
        <v>-0.1</v>
      </c>
      <c r="P3099" s="5">
        <v>-999</v>
      </c>
      <c r="Q3099" s="5">
        <v>-999</v>
      </c>
      <c r="R3099">
        <v>0.46899999999999997</v>
      </c>
      <c r="S3099" s="34">
        <f>ROUND((0.6105*(EXP((17.273*E3099)/(E3099+237.3))))*(100-H3099)/100,3)</f>
        <v>0.10199999999999999</v>
      </c>
      <c r="T3099" s="6">
        <f>IF(V3099&lt;V3100,L3099,0)</f>
        <v>0</v>
      </c>
      <c r="U3099" s="6">
        <f>IF(T3099&gt;0,M3099,-999)</f>
        <v>-999</v>
      </c>
      <c r="V3099">
        <v>200002</v>
      </c>
      <c r="W3099">
        <v>2000</v>
      </c>
    </row>
    <row r="3100" spans="1:23" x14ac:dyDescent="0.25">
      <c r="A3100" s="14">
        <v>36567</v>
      </c>
      <c r="B3100" s="3">
        <v>42</v>
      </c>
      <c r="C3100" s="4">
        <v>1.64</v>
      </c>
      <c r="D3100" s="5">
        <v>-8</v>
      </c>
      <c r="E3100" s="5">
        <v>-5.8</v>
      </c>
      <c r="F3100" s="5">
        <v>-11.5</v>
      </c>
      <c r="G3100" s="4">
        <v>94.6</v>
      </c>
      <c r="H3100" s="4">
        <v>89.8</v>
      </c>
      <c r="I3100" s="4">
        <v>0.6</v>
      </c>
      <c r="J3100" s="4">
        <v>2</v>
      </c>
      <c r="K3100" s="4">
        <v>0</v>
      </c>
      <c r="L3100" s="4">
        <v>714</v>
      </c>
      <c r="M3100" s="7">
        <v>-1.5</v>
      </c>
      <c r="N3100" s="5">
        <v>-8</v>
      </c>
      <c r="O3100" s="5">
        <v>-0.1</v>
      </c>
      <c r="P3100" s="5">
        <v>-999</v>
      </c>
      <c r="Q3100" s="5">
        <v>-999</v>
      </c>
      <c r="R3100">
        <v>0.35499999999999998</v>
      </c>
      <c r="S3100" s="34">
        <f>ROUND((0.6105*(EXP((17.273*E3100)/(E3100+237.3))))*(100-H3100)/100,3)</f>
        <v>0.04</v>
      </c>
      <c r="T3100" s="6">
        <f>IF(V3100&lt;V3101,L3100,0)</f>
        <v>0</v>
      </c>
      <c r="U3100" s="6">
        <f>IF(T3100&gt;0,M3100,-999)</f>
        <v>-999</v>
      </c>
      <c r="V3100">
        <v>200002</v>
      </c>
      <c r="W3100">
        <v>2000</v>
      </c>
    </row>
    <row r="3101" spans="1:23" x14ac:dyDescent="0.25">
      <c r="A3101" s="14">
        <v>36568</v>
      </c>
      <c r="B3101" s="3">
        <v>43</v>
      </c>
      <c r="C3101" s="4">
        <v>2.92</v>
      </c>
      <c r="D3101" s="5">
        <v>-7.4</v>
      </c>
      <c r="E3101" s="5">
        <v>-4</v>
      </c>
      <c r="F3101" s="5">
        <v>-10.4</v>
      </c>
      <c r="G3101" s="4">
        <v>92</v>
      </c>
      <c r="H3101" s="4">
        <v>77.2</v>
      </c>
      <c r="I3101" s="4">
        <v>0.6</v>
      </c>
      <c r="J3101" s="4">
        <v>1.9</v>
      </c>
      <c r="K3101" s="4">
        <v>0</v>
      </c>
      <c r="L3101" s="4">
        <v>718</v>
      </c>
      <c r="M3101" s="7">
        <v>-1.7</v>
      </c>
      <c r="N3101" s="5">
        <v>-7.4</v>
      </c>
      <c r="O3101" s="5">
        <v>-0.1</v>
      </c>
      <c r="P3101" s="5">
        <v>-999</v>
      </c>
      <c r="Q3101" s="5">
        <v>-999</v>
      </c>
      <c r="R3101">
        <v>0.35</v>
      </c>
      <c r="S3101" s="34">
        <f>ROUND((0.6105*(EXP((17.273*E3101)/(E3101+237.3))))*(100-H3101)/100,3)</f>
        <v>0.104</v>
      </c>
      <c r="T3101" s="6">
        <f>IF(V3101&lt;V3102,L3101,0)</f>
        <v>0</v>
      </c>
      <c r="U3101" s="6">
        <f>IF(T3101&gt;0,M3101,-999)</f>
        <v>-999</v>
      </c>
      <c r="V3101">
        <v>200002</v>
      </c>
      <c r="W3101">
        <v>2000</v>
      </c>
    </row>
    <row r="3102" spans="1:23" x14ac:dyDescent="0.25">
      <c r="A3102" s="14">
        <v>36569</v>
      </c>
      <c r="B3102" s="3">
        <v>44</v>
      </c>
      <c r="C3102" s="4">
        <v>5.54</v>
      </c>
      <c r="D3102" s="5">
        <v>-8.3000000000000007</v>
      </c>
      <c r="E3102" s="5">
        <v>-4</v>
      </c>
      <c r="F3102" s="5">
        <v>-11.9</v>
      </c>
      <c r="G3102" s="4">
        <v>86</v>
      </c>
      <c r="H3102" s="4">
        <v>60.1</v>
      </c>
      <c r="I3102" s="4">
        <v>0.9</v>
      </c>
      <c r="J3102" s="4">
        <v>2.7</v>
      </c>
      <c r="K3102" s="4">
        <v>0</v>
      </c>
      <c r="L3102" s="4">
        <v>717</v>
      </c>
      <c r="M3102" s="7">
        <v>-1.8</v>
      </c>
      <c r="N3102" s="5">
        <v>-8.3000000000000007</v>
      </c>
      <c r="O3102" s="5">
        <v>-0.1</v>
      </c>
      <c r="P3102" s="5">
        <v>-999</v>
      </c>
      <c r="Q3102" s="5">
        <v>-999</v>
      </c>
      <c r="R3102">
        <v>0.27300000000000002</v>
      </c>
      <c r="S3102" s="34">
        <f>ROUND((0.6105*(EXP((17.273*E3102)/(E3102+237.3))))*(100-H3102)/100,3)</f>
        <v>0.18099999999999999</v>
      </c>
      <c r="T3102" s="6">
        <f>IF(V3102&lt;V3103,L3102,0)</f>
        <v>0</v>
      </c>
      <c r="U3102" s="6">
        <f>IF(T3102&gt;0,M3102,-999)</f>
        <v>-999</v>
      </c>
      <c r="V3102">
        <v>200002</v>
      </c>
      <c r="W3102">
        <v>2000</v>
      </c>
    </row>
    <row r="3103" spans="1:23" x14ac:dyDescent="0.25">
      <c r="A3103" s="14">
        <v>36570</v>
      </c>
      <c r="B3103" s="3">
        <v>45</v>
      </c>
      <c r="C3103" s="4">
        <v>2.29</v>
      </c>
      <c r="D3103" s="5">
        <v>-8.1999999999999993</v>
      </c>
      <c r="E3103" s="5">
        <v>-5.4</v>
      </c>
      <c r="F3103" s="5">
        <v>-10.4</v>
      </c>
      <c r="G3103" s="4">
        <v>88.4</v>
      </c>
      <c r="H3103" s="4">
        <v>61.7</v>
      </c>
      <c r="I3103" s="4">
        <v>1</v>
      </c>
      <c r="J3103" s="4">
        <v>3.4</v>
      </c>
      <c r="K3103" s="4">
        <v>7.9</v>
      </c>
      <c r="L3103" s="4">
        <v>787</v>
      </c>
      <c r="M3103" s="7">
        <v>-1.9</v>
      </c>
      <c r="N3103" s="5">
        <v>-8.1999999999999993</v>
      </c>
      <c r="O3103" s="5">
        <v>-0.1</v>
      </c>
      <c r="P3103" s="5">
        <v>-999</v>
      </c>
      <c r="Q3103" s="5">
        <v>-999</v>
      </c>
      <c r="R3103">
        <v>0.252</v>
      </c>
      <c r="S3103" s="34">
        <f>ROUND((0.6105*(EXP((17.273*E3103)/(E3103+237.3))))*(100-H3103)/100,3)</f>
        <v>0.156</v>
      </c>
      <c r="T3103" s="6">
        <f>IF(V3103&lt;V3104,L3103,0)</f>
        <v>0</v>
      </c>
      <c r="U3103" s="6">
        <f>IF(T3103&gt;0,M3103,-999)</f>
        <v>-999</v>
      </c>
      <c r="V3103">
        <v>200002</v>
      </c>
      <c r="W3103">
        <v>2000</v>
      </c>
    </row>
    <row r="3104" spans="1:23" x14ac:dyDescent="0.25">
      <c r="A3104" s="14">
        <v>36571</v>
      </c>
      <c r="B3104" s="3">
        <v>46</v>
      </c>
      <c r="C3104" s="4">
        <v>1.63</v>
      </c>
      <c r="D3104" s="5">
        <v>-7.7</v>
      </c>
      <c r="E3104" s="5">
        <v>-3.2</v>
      </c>
      <c r="F3104" s="5">
        <v>-11.9</v>
      </c>
      <c r="G3104" s="4">
        <v>90.8</v>
      </c>
      <c r="H3104" s="4">
        <v>71.2</v>
      </c>
      <c r="I3104" s="4">
        <v>1.1000000000000001</v>
      </c>
      <c r="J3104" s="4">
        <v>3.1</v>
      </c>
      <c r="K3104" s="4">
        <v>0</v>
      </c>
      <c r="L3104" s="4">
        <v>765</v>
      </c>
      <c r="M3104" s="7">
        <v>-1.8</v>
      </c>
      <c r="N3104" s="5">
        <v>-7.7</v>
      </c>
      <c r="O3104" s="5">
        <v>-0.1</v>
      </c>
      <c r="P3104" s="5">
        <v>-999</v>
      </c>
      <c r="Q3104" s="5">
        <v>-999</v>
      </c>
      <c r="R3104">
        <v>0.34300000000000003</v>
      </c>
      <c r="S3104" s="34">
        <f>ROUND((0.6105*(EXP((17.273*E3104)/(E3104+237.3))))*(100-H3104)/100,3)</f>
        <v>0.13900000000000001</v>
      </c>
      <c r="T3104" s="6">
        <f>IF(V3104&lt;V3105,L3104,0)</f>
        <v>0</v>
      </c>
      <c r="U3104" s="6">
        <f>IF(T3104&gt;0,M3104,-999)</f>
        <v>-999</v>
      </c>
      <c r="V3104">
        <v>200002</v>
      </c>
      <c r="W3104">
        <v>2000</v>
      </c>
    </row>
    <row r="3105" spans="1:23" x14ac:dyDescent="0.25">
      <c r="A3105" s="14">
        <v>36572</v>
      </c>
      <c r="B3105" s="3">
        <v>47</v>
      </c>
      <c r="C3105" s="4">
        <v>8.84</v>
      </c>
      <c r="D3105" s="5">
        <v>-9.4</v>
      </c>
      <c r="E3105" s="5">
        <v>-0.6</v>
      </c>
      <c r="F3105" s="5">
        <v>-14</v>
      </c>
      <c r="G3105" s="4">
        <v>86.7</v>
      </c>
      <c r="H3105" s="4">
        <v>59.3</v>
      </c>
      <c r="I3105" s="4">
        <v>0.8</v>
      </c>
      <c r="J3105" s="4">
        <v>2.5</v>
      </c>
      <c r="K3105" s="4">
        <v>0</v>
      </c>
      <c r="L3105" s="4">
        <v>759</v>
      </c>
      <c r="M3105" s="7">
        <v>-1.8</v>
      </c>
      <c r="N3105" s="5">
        <v>-9.4</v>
      </c>
      <c r="O3105" s="5">
        <v>-0.1</v>
      </c>
      <c r="P3105" s="5">
        <v>-999</v>
      </c>
      <c r="Q3105" s="5">
        <v>-999</v>
      </c>
      <c r="R3105">
        <v>0.34699999999999998</v>
      </c>
      <c r="S3105" s="34">
        <f>ROUND((0.6105*(EXP((17.273*E3105)/(E3105+237.3))))*(100-H3105)/100,3)</f>
        <v>0.23799999999999999</v>
      </c>
      <c r="T3105" s="6">
        <f>IF(V3105&lt;V3106,L3105,0)</f>
        <v>0</v>
      </c>
      <c r="U3105" s="6">
        <f>IF(T3105&gt;0,M3105,-999)</f>
        <v>-999</v>
      </c>
      <c r="V3105">
        <v>200002</v>
      </c>
      <c r="W3105">
        <v>2000</v>
      </c>
    </row>
    <row r="3106" spans="1:23" x14ac:dyDescent="0.25">
      <c r="A3106" s="14">
        <v>36573</v>
      </c>
      <c r="B3106" s="3">
        <v>48</v>
      </c>
      <c r="C3106" s="4">
        <v>10.69</v>
      </c>
      <c r="D3106" s="5">
        <v>-9.1999999999999993</v>
      </c>
      <c r="E3106" s="5">
        <v>-1.1000000000000001</v>
      </c>
      <c r="F3106" s="5">
        <v>-14.2</v>
      </c>
      <c r="G3106" s="4">
        <v>78.599999999999994</v>
      </c>
      <c r="H3106" s="4">
        <v>48.1</v>
      </c>
      <c r="I3106" s="4">
        <v>0.8</v>
      </c>
      <c r="J3106" s="4">
        <v>2.2999999999999998</v>
      </c>
      <c r="K3106" s="4">
        <v>0</v>
      </c>
      <c r="L3106" s="4">
        <v>756</v>
      </c>
      <c r="M3106" s="7">
        <v>-1.9</v>
      </c>
      <c r="N3106" s="5">
        <v>-9.1999999999999993</v>
      </c>
      <c r="O3106" s="5">
        <v>0</v>
      </c>
      <c r="P3106" s="5">
        <v>-999</v>
      </c>
      <c r="Q3106" s="5">
        <v>-999</v>
      </c>
      <c r="R3106">
        <v>0.27200000000000002</v>
      </c>
      <c r="S3106" s="34">
        <f>ROUND((0.6105*(EXP((17.273*E3106)/(E3106+237.3))))*(100-H3106)/100,3)</f>
        <v>0.29199999999999998</v>
      </c>
      <c r="T3106" s="6">
        <f>IF(V3106&lt;V3107,L3106,0)</f>
        <v>0</v>
      </c>
      <c r="U3106" s="6">
        <f>IF(T3106&gt;0,M3106,-999)</f>
        <v>-999</v>
      </c>
      <c r="V3106">
        <v>200002</v>
      </c>
      <c r="W3106">
        <v>2000</v>
      </c>
    </row>
    <row r="3107" spans="1:23" x14ac:dyDescent="0.25">
      <c r="A3107" s="14">
        <v>36574</v>
      </c>
      <c r="B3107" s="3">
        <v>49</v>
      </c>
      <c r="C3107" s="4">
        <v>11.01</v>
      </c>
      <c r="D3107" s="5">
        <v>-7.2</v>
      </c>
      <c r="E3107" s="5">
        <v>0.8</v>
      </c>
      <c r="F3107" s="5">
        <v>-11.9</v>
      </c>
      <c r="G3107" s="4">
        <v>74.900000000000006</v>
      </c>
      <c r="H3107" s="4">
        <v>39.1</v>
      </c>
      <c r="I3107" s="4">
        <v>0.7</v>
      </c>
      <c r="J3107" s="4">
        <v>2.8</v>
      </c>
      <c r="K3107" s="4">
        <v>0</v>
      </c>
      <c r="L3107" s="4">
        <v>750</v>
      </c>
      <c r="M3107" s="7">
        <v>-2.2000000000000002</v>
      </c>
      <c r="N3107" s="5">
        <v>-7.2</v>
      </c>
      <c r="O3107" s="5">
        <v>0</v>
      </c>
      <c r="P3107" s="5">
        <v>-999</v>
      </c>
      <c r="Q3107" s="5">
        <v>-999</v>
      </c>
      <c r="R3107">
        <v>0.253</v>
      </c>
      <c r="S3107" s="34">
        <f>ROUND((0.6105*(EXP((17.273*E3107)/(E3107+237.3))))*(100-H3107)/100,3)</f>
        <v>0.39400000000000002</v>
      </c>
      <c r="T3107" s="6">
        <f>IF(V3107&lt;V3108,L3107,0)</f>
        <v>0</v>
      </c>
      <c r="U3107" s="6">
        <f>IF(T3107&gt;0,M3107,-999)</f>
        <v>-999</v>
      </c>
      <c r="V3107">
        <v>200002</v>
      </c>
      <c r="W3107">
        <v>2000</v>
      </c>
    </row>
    <row r="3108" spans="1:23" x14ac:dyDescent="0.25">
      <c r="A3108" s="14">
        <v>36575</v>
      </c>
      <c r="B3108" s="3">
        <v>50</v>
      </c>
      <c r="C3108" s="4">
        <v>9.7899999999999991</v>
      </c>
      <c r="D3108" s="5">
        <v>-5.3</v>
      </c>
      <c r="E3108" s="5">
        <v>1.3</v>
      </c>
      <c r="F3108" s="5">
        <v>-10.6</v>
      </c>
      <c r="G3108" s="4">
        <v>62.2</v>
      </c>
      <c r="H3108" s="4">
        <v>33.9</v>
      </c>
      <c r="I3108" s="4">
        <v>1.6</v>
      </c>
      <c r="J3108" s="4">
        <v>4.5</v>
      </c>
      <c r="K3108" s="4">
        <v>0</v>
      </c>
      <c r="L3108" s="4">
        <v>747</v>
      </c>
      <c r="M3108" s="7">
        <v>-2.4</v>
      </c>
      <c r="N3108" s="5">
        <v>-5.3</v>
      </c>
      <c r="O3108" s="5">
        <v>0</v>
      </c>
      <c r="P3108" s="5">
        <v>-999</v>
      </c>
      <c r="Q3108" s="5">
        <v>-999</v>
      </c>
      <c r="R3108">
        <v>0.22700000000000001</v>
      </c>
      <c r="S3108" s="34">
        <f>ROUND((0.6105*(EXP((17.273*E3108)/(E3108+237.3))))*(100-H3108)/100,3)</f>
        <v>0.443</v>
      </c>
      <c r="T3108" s="6">
        <f>IF(V3108&lt;V3109,L3108,0)</f>
        <v>0</v>
      </c>
      <c r="U3108" s="6">
        <f>IF(T3108&gt;0,M3108,-999)</f>
        <v>-999</v>
      </c>
      <c r="V3108">
        <v>200002</v>
      </c>
      <c r="W3108">
        <v>2000</v>
      </c>
    </row>
    <row r="3109" spans="1:23" x14ac:dyDescent="0.25">
      <c r="A3109" s="14">
        <v>36576</v>
      </c>
      <c r="B3109" s="3">
        <v>51</v>
      </c>
      <c r="C3109" s="4">
        <v>10.24</v>
      </c>
      <c r="D3109" s="5">
        <v>-1.8</v>
      </c>
      <c r="E3109" s="5">
        <v>4</v>
      </c>
      <c r="F3109" s="5">
        <v>-6.7</v>
      </c>
      <c r="G3109" s="4">
        <v>63.7</v>
      </c>
      <c r="H3109" s="4">
        <v>46</v>
      </c>
      <c r="I3109" s="4">
        <v>2.2000000000000002</v>
      </c>
      <c r="J3109" s="4">
        <v>6.2</v>
      </c>
      <c r="K3109" s="4">
        <v>0</v>
      </c>
      <c r="L3109" s="4">
        <v>736</v>
      </c>
      <c r="M3109" s="7">
        <v>-2.2999999999999998</v>
      </c>
      <c r="N3109" s="5">
        <v>-1.8</v>
      </c>
      <c r="O3109" s="5">
        <v>0</v>
      </c>
      <c r="P3109" s="5">
        <v>-999</v>
      </c>
      <c r="Q3109" s="5">
        <v>-999</v>
      </c>
      <c r="R3109">
        <v>0.374</v>
      </c>
      <c r="S3109" s="34">
        <f>ROUND((0.6105*(EXP((17.273*E3109)/(E3109+237.3))))*(100-H3109)/100,3)</f>
        <v>0.439</v>
      </c>
      <c r="T3109" s="6">
        <f>IF(V3109&lt;V3110,L3109,0)</f>
        <v>0</v>
      </c>
      <c r="U3109" s="6">
        <f>IF(T3109&gt;0,M3109,-999)</f>
        <v>-999</v>
      </c>
      <c r="V3109">
        <v>200002</v>
      </c>
      <c r="W3109">
        <v>2000</v>
      </c>
    </row>
    <row r="3110" spans="1:23" x14ac:dyDescent="0.25">
      <c r="A3110" s="14">
        <v>36577</v>
      </c>
      <c r="B3110" s="3">
        <v>52</v>
      </c>
      <c r="C3110" s="4">
        <v>3.2</v>
      </c>
      <c r="D3110" s="5">
        <v>-1.9</v>
      </c>
      <c r="E3110" s="5">
        <v>0.8</v>
      </c>
      <c r="F3110" s="5">
        <v>-4.8</v>
      </c>
      <c r="G3110" s="4">
        <v>96.9</v>
      </c>
      <c r="H3110" s="4">
        <v>89.9</v>
      </c>
      <c r="I3110" s="4">
        <v>1.3</v>
      </c>
      <c r="J3110" s="4">
        <v>4.8</v>
      </c>
      <c r="K3110" s="4">
        <v>6.1</v>
      </c>
      <c r="L3110" s="4">
        <v>773</v>
      </c>
      <c r="M3110" s="7">
        <v>-1.9</v>
      </c>
      <c r="N3110" s="5">
        <v>-1.9</v>
      </c>
      <c r="O3110" s="5">
        <v>-0.1</v>
      </c>
      <c r="P3110" s="5">
        <v>-999</v>
      </c>
      <c r="Q3110" s="5">
        <v>-999</v>
      </c>
      <c r="R3110">
        <v>0.58099999999999996</v>
      </c>
      <c r="S3110" s="34">
        <f>ROUND((0.6105*(EXP((17.273*E3110)/(E3110+237.3))))*(100-H3110)/100,3)</f>
        <v>6.5000000000000002E-2</v>
      </c>
      <c r="T3110" s="6">
        <f>IF(V3110&lt;V3111,L3110,0)</f>
        <v>0</v>
      </c>
      <c r="U3110" s="6">
        <f>IF(T3110&gt;0,M3110,-999)</f>
        <v>-999</v>
      </c>
      <c r="V3110">
        <v>200002</v>
      </c>
      <c r="W3110">
        <v>2000</v>
      </c>
    </row>
    <row r="3111" spans="1:23" x14ac:dyDescent="0.25">
      <c r="A3111" s="14">
        <v>36578</v>
      </c>
      <c r="B3111" s="3">
        <v>53</v>
      </c>
      <c r="C3111" s="4">
        <v>3.94</v>
      </c>
      <c r="D3111" s="5">
        <v>-1.2</v>
      </c>
      <c r="E3111" s="5">
        <v>0</v>
      </c>
      <c r="F3111" s="5">
        <v>-3.2</v>
      </c>
      <c r="G3111" s="4">
        <v>98.5</v>
      </c>
      <c r="H3111" s="4">
        <v>95.4</v>
      </c>
      <c r="I3111" s="4">
        <v>2.8</v>
      </c>
      <c r="J3111" s="4">
        <v>6.5</v>
      </c>
      <c r="K3111" s="4">
        <v>13.4</v>
      </c>
      <c r="L3111" s="4">
        <v>878</v>
      </c>
      <c r="M3111" s="7">
        <v>-1.5</v>
      </c>
      <c r="N3111" s="5">
        <v>-1.2</v>
      </c>
      <c r="O3111" s="5">
        <v>-0.1</v>
      </c>
      <c r="P3111" s="5">
        <v>-999</v>
      </c>
      <c r="Q3111" s="5">
        <v>-999</v>
      </c>
      <c r="R3111">
        <v>0.58399999999999996</v>
      </c>
      <c r="S3111" s="34">
        <f>ROUND((0.6105*(EXP((17.273*E3111)/(E3111+237.3))))*(100-H3111)/100,3)</f>
        <v>2.8000000000000001E-2</v>
      </c>
      <c r="T3111" s="6">
        <f>IF(V3111&lt;V3112,L3111,0)</f>
        <v>0</v>
      </c>
      <c r="U3111" s="6">
        <f>IF(T3111&gt;0,M3111,-999)</f>
        <v>-999</v>
      </c>
      <c r="V3111">
        <v>200002</v>
      </c>
      <c r="W3111">
        <v>2000</v>
      </c>
    </row>
    <row r="3112" spans="1:23" x14ac:dyDescent="0.25">
      <c r="A3112" s="14">
        <v>36579</v>
      </c>
      <c r="B3112" s="3">
        <v>54</v>
      </c>
      <c r="C3112" s="4">
        <v>2.92</v>
      </c>
      <c r="D3112" s="5">
        <v>-5</v>
      </c>
      <c r="E3112" s="5">
        <v>-1.2</v>
      </c>
      <c r="F3112" s="5">
        <v>-10.199999999999999</v>
      </c>
      <c r="G3112" s="4">
        <v>97.7</v>
      </c>
      <c r="H3112" s="4">
        <v>94.8</v>
      </c>
      <c r="I3112" s="4">
        <v>0.6</v>
      </c>
      <c r="J3112" s="4">
        <v>1.9</v>
      </c>
      <c r="K3112" s="4">
        <v>0</v>
      </c>
      <c r="L3112" s="4">
        <v>850</v>
      </c>
      <c r="M3112" s="7">
        <v>-1.2</v>
      </c>
      <c r="N3112" s="5">
        <v>-5</v>
      </c>
      <c r="O3112" s="5">
        <v>-0.1</v>
      </c>
      <c r="P3112" s="5">
        <v>-999</v>
      </c>
      <c r="Q3112" s="5">
        <v>-999</v>
      </c>
      <c r="R3112">
        <v>0.53200000000000003</v>
      </c>
      <c r="S3112" s="34">
        <f>ROUND((0.6105*(EXP((17.273*E3112)/(E3112+237.3))))*(100-H3112)/100,3)</f>
        <v>2.9000000000000001E-2</v>
      </c>
      <c r="T3112" s="6">
        <f>IF(V3112&lt;V3113,L3112,0)</f>
        <v>0</v>
      </c>
      <c r="U3112" s="6">
        <f>IF(T3112&gt;0,M3112,-999)</f>
        <v>-999</v>
      </c>
      <c r="V3112">
        <v>200002</v>
      </c>
      <c r="W3112">
        <v>2000</v>
      </c>
    </row>
    <row r="3113" spans="1:23" x14ac:dyDescent="0.25">
      <c r="A3113" s="14">
        <v>36580</v>
      </c>
      <c r="B3113" s="3">
        <v>55</v>
      </c>
      <c r="C3113" s="4">
        <v>8.52</v>
      </c>
      <c r="D3113" s="5">
        <v>-7.4</v>
      </c>
      <c r="E3113" s="5">
        <v>-0.1</v>
      </c>
      <c r="F3113" s="5">
        <v>-11.3</v>
      </c>
      <c r="G3113" s="4">
        <v>92.3</v>
      </c>
      <c r="H3113" s="4">
        <v>74.900000000000006</v>
      </c>
      <c r="I3113" s="4">
        <v>0.7</v>
      </c>
      <c r="J3113" s="4">
        <v>2</v>
      </c>
      <c r="K3113" s="4">
        <v>0</v>
      </c>
      <c r="L3113" s="4">
        <v>838</v>
      </c>
      <c r="M3113" s="7">
        <v>-1.1000000000000001</v>
      </c>
      <c r="N3113" s="5">
        <v>-7.4</v>
      </c>
      <c r="O3113" s="5">
        <v>0</v>
      </c>
      <c r="P3113" s="5">
        <v>-999</v>
      </c>
      <c r="Q3113" s="5">
        <v>-999</v>
      </c>
      <c r="R3113">
        <v>0.45400000000000001</v>
      </c>
      <c r="S3113" s="34">
        <f>ROUND((0.6105*(EXP((17.273*E3113)/(E3113+237.3))))*(100-H3113)/100,3)</f>
        <v>0.152</v>
      </c>
      <c r="T3113" s="6">
        <f>IF(V3113&lt;V3114,L3113,0)</f>
        <v>0</v>
      </c>
      <c r="U3113" s="6">
        <f>IF(T3113&gt;0,M3113,-999)</f>
        <v>-999</v>
      </c>
      <c r="V3113">
        <v>200002</v>
      </c>
      <c r="W3113">
        <v>2000</v>
      </c>
    </row>
    <row r="3114" spans="1:23" x14ac:dyDescent="0.25">
      <c r="A3114" s="14">
        <v>36581</v>
      </c>
      <c r="B3114" s="3">
        <v>56</v>
      </c>
      <c r="C3114" s="4">
        <v>9.9700000000000006</v>
      </c>
      <c r="D3114" s="5">
        <v>-7</v>
      </c>
      <c r="E3114" s="5">
        <v>-1.9</v>
      </c>
      <c r="F3114" s="5">
        <v>-12.3</v>
      </c>
      <c r="G3114" s="4">
        <v>86.5</v>
      </c>
      <c r="H3114" s="4">
        <v>65</v>
      </c>
      <c r="I3114" s="4">
        <v>2.1</v>
      </c>
      <c r="J3114" s="4">
        <v>5.6</v>
      </c>
      <c r="K3114" s="4">
        <v>1.3</v>
      </c>
      <c r="L3114" s="4">
        <v>845</v>
      </c>
      <c r="M3114" s="7">
        <v>-1.3</v>
      </c>
      <c r="N3114" s="5">
        <v>-7</v>
      </c>
      <c r="O3114" s="5">
        <v>0</v>
      </c>
      <c r="P3114" s="5">
        <v>-999</v>
      </c>
      <c r="Q3114" s="5">
        <v>-999</v>
      </c>
      <c r="R3114">
        <v>0.34599999999999997</v>
      </c>
      <c r="S3114" s="34">
        <f>ROUND((0.6105*(EXP((17.273*E3114)/(E3114+237.3))))*(100-H3114)/100,3)</f>
        <v>0.186</v>
      </c>
      <c r="T3114" s="6">
        <f>IF(V3114&lt;V3115,L3114,0)</f>
        <v>0</v>
      </c>
      <c r="U3114" s="6">
        <f>IF(T3114&gt;0,M3114,-999)</f>
        <v>-999</v>
      </c>
      <c r="V3114">
        <v>200002</v>
      </c>
      <c r="W3114">
        <v>2000</v>
      </c>
    </row>
    <row r="3115" spans="1:23" x14ac:dyDescent="0.25">
      <c r="A3115" s="14">
        <v>36582</v>
      </c>
      <c r="B3115" s="3">
        <v>57</v>
      </c>
      <c r="C3115" s="4">
        <v>9.85</v>
      </c>
      <c r="D3115" s="5">
        <v>-5.0999999999999996</v>
      </c>
      <c r="E3115" s="5">
        <v>-0.4</v>
      </c>
      <c r="F3115" s="5">
        <v>-9.9</v>
      </c>
      <c r="G3115" s="4">
        <v>90.7</v>
      </c>
      <c r="H3115" s="4">
        <v>63.5</v>
      </c>
      <c r="I3115" s="4">
        <v>1.9</v>
      </c>
      <c r="J3115" s="4">
        <v>4.9000000000000004</v>
      </c>
      <c r="K3115" s="4">
        <v>0</v>
      </c>
      <c r="L3115" s="4">
        <v>832</v>
      </c>
      <c r="M3115" s="7">
        <v>-1.5</v>
      </c>
      <c r="N3115" s="5">
        <v>-5.0999999999999996</v>
      </c>
      <c r="O3115" s="5">
        <v>0</v>
      </c>
      <c r="P3115" s="5">
        <v>-999</v>
      </c>
      <c r="Q3115" s="5">
        <v>-999</v>
      </c>
      <c r="R3115">
        <v>0.375</v>
      </c>
      <c r="S3115" s="34">
        <f>ROUND((0.6105*(EXP((17.273*E3115)/(E3115+237.3))))*(100-H3115)/100,3)</f>
        <v>0.216</v>
      </c>
      <c r="T3115" s="6">
        <f>IF(V3115&lt;V3116,L3115,0)</f>
        <v>0</v>
      </c>
      <c r="U3115" s="6">
        <f>IF(T3115&gt;0,M3115,-999)</f>
        <v>-999</v>
      </c>
      <c r="V3115">
        <v>200002</v>
      </c>
      <c r="W3115">
        <v>2000</v>
      </c>
    </row>
    <row r="3116" spans="1:23" x14ac:dyDescent="0.25">
      <c r="A3116" s="14">
        <v>36583</v>
      </c>
      <c r="B3116" s="3">
        <v>58</v>
      </c>
      <c r="C3116" s="4">
        <v>4.59</v>
      </c>
      <c r="D3116" s="5">
        <v>-2.7</v>
      </c>
      <c r="E3116" s="5">
        <v>1.4</v>
      </c>
      <c r="F3116" s="5">
        <v>-4.8</v>
      </c>
      <c r="G3116" s="4">
        <v>96.8</v>
      </c>
      <c r="H3116" s="4">
        <v>87.2</v>
      </c>
      <c r="I3116" s="4">
        <v>1.5</v>
      </c>
      <c r="J3116" s="4">
        <v>5</v>
      </c>
      <c r="K3116" s="4">
        <v>5.5</v>
      </c>
      <c r="L3116" s="4">
        <v>860</v>
      </c>
      <c r="M3116" s="7">
        <v>-1.4</v>
      </c>
      <c r="N3116" s="5">
        <v>-2.7</v>
      </c>
      <c r="O3116" s="5">
        <v>0</v>
      </c>
      <c r="P3116" s="5">
        <v>-999</v>
      </c>
      <c r="Q3116" s="5">
        <v>-999</v>
      </c>
      <c r="R3116">
        <v>0.59</v>
      </c>
      <c r="S3116" s="34">
        <f>ROUND((0.6105*(EXP((17.273*E3116)/(E3116+237.3))))*(100-H3116)/100,3)</f>
        <v>8.5999999999999993E-2</v>
      </c>
      <c r="T3116" s="6">
        <f>IF(V3116&lt;V3117,L3116,0)</f>
        <v>0</v>
      </c>
      <c r="U3116" s="6">
        <f>IF(T3116&gt;0,M3116,-999)</f>
        <v>-999</v>
      </c>
      <c r="V3116">
        <v>200002</v>
      </c>
      <c r="W3116">
        <v>2000</v>
      </c>
    </row>
    <row r="3117" spans="1:23" x14ac:dyDescent="0.25">
      <c r="A3117" s="14">
        <v>36584</v>
      </c>
      <c r="B3117" s="3">
        <v>59</v>
      </c>
      <c r="C3117" s="4">
        <v>5.58</v>
      </c>
      <c r="D3117" s="5">
        <v>-4.0999999999999996</v>
      </c>
      <c r="E3117" s="5">
        <v>-1</v>
      </c>
      <c r="F3117" s="5">
        <v>-6.7</v>
      </c>
      <c r="G3117" s="4">
        <v>95.3</v>
      </c>
      <c r="H3117" s="4">
        <v>82.7</v>
      </c>
      <c r="I3117" s="4">
        <v>1.1000000000000001</v>
      </c>
      <c r="J3117" s="4">
        <v>2.9</v>
      </c>
      <c r="K3117" s="4">
        <v>0</v>
      </c>
      <c r="L3117" s="4">
        <v>856</v>
      </c>
      <c r="M3117" s="7">
        <v>-1.3</v>
      </c>
      <c r="N3117" s="5">
        <v>-4.0999999999999996</v>
      </c>
      <c r="O3117" s="5">
        <v>0</v>
      </c>
      <c r="P3117" s="5">
        <v>-999</v>
      </c>
      <c r="Q3117" s="5">
        <v>-999</v>
      </c>
      <c r="R3117">
        <v>0.46899999999999997</v>
      </c>
      <c r="S3117" s="34">
        <f>ROUND((0.6105*(EXP((17.273*E3117)/(E3117+237.3))))*(100-H3117)/100,3)</f>
        <v>9.8000000000000004E-2</v>
      </c>
      <c r="T3117" s="6">
        <f>IF(V3117&lt;V3118,L3117,0)</f>
        <v>0</v>
      </c>
      <c r="U3117" s="6">
        <f>IF(T3117&gt;0,M3117,-999)</f>
        <v>-999</v>
      </c>
      <c r="V3117">
        <v>200002</v>
      </c>
      <c r="W3117">
        <v>2000</v>
      </c>
    </row>
    <row r="3118" spans="1:23" x14ac:dyDescent="0.25">
      <c r="A3118" s="14">
        <v>36585</v>
      </c>
      <c r="B3118" s="3">
        <v>60</v>
      </c>
      <c r="C3118" s="4">
        <v>4.78</v>
      </c>
      <c r="D3118" s="5">
        <v>-3.4</v>
      </c>
      <c r="E3118" s="5">
        <v>-1</v>
      </c>
      <c r="F3118" s="5">
        <v>-6.3</v>
      </c>
      <c r="G3118" s="4">
        <v>94.7</v>
      </c>
      <c r="H3118" s="4">
        <v>86.3</v>
      </c>
      <c r="I3118" s="4">
        <v>2</v>
      </c>
      <c r="J3118" s="4">
        <v>6.2</v>
      </c>
      <c r="K3118" s="4">
        <v>1.4</v>
      </c>
      <c r="L3118" s="4">
        <v>864</v>
      </c>
      <c r="M3118" s="7">
        <v>-1.2</v>
      </c>
      <c r="N3118" s="5">
        <v>-3.4</v>
      </c>
      <c r="O3118" s="5">
        <v>0</v>
      </c>
      <c r="P3118" s="5">
        <v>-999</v>
      </c>
      <c r="Q3118" s="5">
        <v>-999</v>
      </c>
      <c r="R3118">
        <v>0.49099999999999999</v>
      </c>
      <c r="S3118" s="34">
        <f>ROUND((0.6105*(EXP((17.273*E3118)/(E3118+237.3))))*(100-H3118)/100,3)</f>
        <v>7.8E-2</v>
      </c>
      <c r="T3118" s="6">
        <f>IF(V3118&lt;V3119,L3118,0)</f>
        <v>864</v>
      </c>
      <c r="U3118" s="6">
        <f>IF(T3118&gt;0,M3118,-999)</f>
        <v>-1.2</v>
      </c>
      <c r="V3118">
        <v>200002</v>
      </c>
      <c r="W3118">
        <v>2000</v>
      </c>
    </row>
    <row r="3119" spans="1:23" x14ac:dyDescent="0.25">
      <c r="A3119" s="14">
        <v>36586</v>
      </c>
      <c r="B3119" s="3">
        <v>61</v>
      </c>
      <c r="C3119" s="4">
        <v>8.19</v>
      </c>
      <c r="D3119" s="5">
        <v>-3.8</v>
      </c>
      <c r="E3119" s="5">
        <v>-0.1</v>
      </c>
      <c r="F3119" s="5">
        <v>-6.7</v>
      </c>
      <c r="G3119" s="4">
        <v>88.2</v>
      </c>
      <c r="H3119" s="4">
        <v>71.3</v>
      </c>
      <c r="I3119" s="4">
        <v>2.2000000000000002</v>
      </c>
      <c r="J3119" s="4">
        <v>5.9</v>
      </c>
      <c r="K3119" s="4">
        <v>0</v>
      </c>
      <c r="L3119" s="4">
        <v>860</v>
      </c>
      <c r="M3119" s="7">
        <v>-1.1000000000000001</v>
      </c>
      <c r="N3119" s="5">
        <v>-3.8</v>
      </c>
      <c r="O3119" s="5">
        <v>0</v>
      </c>
      <c r="P3119" s="5">
        <v>-999</v>
      </c>
      <c r="Q3119" s="5">
        <v>-999</v>
      </c>
      <c r="R3119">
        <v>0.432</v>
      </c>
      <c r="S3119" s="34">
        <f>ROUND((0.6105*(EXP((17.273*E3119)/(E3119+237.3))))*(100-H3119)/100,3)</f>
        <v>0.17399999999999999</v>
      </c>
      <c r="T3119" s="6">
        <f>IF(V3119&lt;V3120,L3119,0)</f>
        <v>0</v>
      </c>
      <c r="U3119" s="6">
        <f>IF(T3119&gt;0,M3119,-999)</f>
        <v>-999</v>
      </c>
      <c r="V3119">
        <v>200003</v>
      </c>
      <c r="W3119">
        <v>2000</v>
      </c>
    </row>
    <row r="3120" spans="1:23" x14ac:dyDescent="0.25">
      <c r="A3120" s="14">
        <v>36587</v>
      </c>
      <c r="B3120" s="3">
        <v>62</v>
      </c>
      <c r="C3120" s="4">
        <v>5.91</v>
      </c>
      <c r="D3120" s="5">
        <v>-2.4</v>
      </c>
      <c r="E3120" s="5">
        <v>3</v>
      </c>
      <c r="F3120" s="5">
        <v>-4.8</v>
      </c>
      <c r="G3120" s="4">
        <v>93.1</v>
      </c>
      <c r="H3120" s="4">
        <v>73.400000000000006</v>
      </c>
      <c r="I3120" s="4">
        <v>1.1000000000000001</v>
      </c>
      <c r="J3120" s="4">
        <v>4.5999999999999996</v>
      </c>
      <c r="K3120" s="4">
        <v>0</v>
      </c>
      <c r="L3120" s="4">
        <v>847</v>
      </c>
      <c r="M3120" s="7">
        <v>-1</v>
      </c>
      <c r="N3120" s="5">
        <v>-2.4</v>
      </c>
      <c r="O3120" s="5">
        <v>0</v>
      </c>
      <c r="P3120" s="5">
        <v>-999</v>
      </c>
      <c r="Q3120" s="5">
        <v>-999</v>
      </c>
      <c r="R3120">
        <v>0.55700000000000005</v>
      </c>
      <c r="S3120" s="34">
        <f>ROUND((0.6105*(EXP((17.273*E3120)/(E3120+237.3))))*(100-H3120)/100,3)</f>
        <v>0.20100000000000001</v>
      </c>
      <c r="T3120" s="6">
        <f>IF(V3120&lt;V3121,L3120,0)</f>
        <v>0</v>
      </c>
      <c r="U3120" s="6">
        <f>IF(T3120&gt;0,M3120,-999)</f>
        <v>-999</v>
      </c>
      <c r="V3120">
        <v>200003</v>
      </c>
      <c r="W3120">
        <v>2000</v>
      </c>
    </row>
    <row r="3121" spans="1:23" x14ac:dyDescent="0.25">
      <c r="A3121" s="14">
        <v>36588</v>
      </c>
      <c r="B3121" s="3">
        <v>63</v>
      </c>
      <c r="C3121" s="4">
        <v>5.42</v>
      </c>
      <c r="D3121" s="5">
        <v>-3.2</v>
      </c>
      <c r="E3121" s="5">
        <v>0.9</v>
      </c>
      <c r="F3121" s="5">
        <v>-5.7</v>
      </c>
      <c r="G3121" s="4">
        <v>94.4</v>
      </c>
      <c r="H3121" s="4">
        <v>75.8</v>
      </c>
      <c r="I3121" s="4">
        <v>1.7</v>
      </c>
      <c r="J3121" s="4">
        <v>5.3</v>
      </c>
      <c r="K3121" s="4">
        <v>0</v>
      </c>
      <c r="L3121" s="4">
        <v>848</v>
      </c>
      <c r="M3121" s="7">
        <v>-1</v>
      </c>
      <c r="N3121" s="5">
        <v>-3.2</v>
      </c>
      <c r="O3121" s="5">
        <v>0</v>
      </c>
      <c r="P3121" s="5">
        <v>-999</v>
      </c>
      <c r="Q3121" s="5">
        <v>-999</v>
      </c>
      <c r="R3121">
        <v>0.49399999999999999</v>
      </c>
      <c r="S3121" s="34">
        <f>ROUND((0.6105*(EXP((17.273*E3121)/(E3121+237.3))))*(100-H3121)/100,3)</f>
        <v>0.158</v>
      </c>
      <c r="T3121" s="6">
        <f>IF(V3121&lt;V3122,L3121,0)</f>
        <v>0</v>
      </c>
      <c r="U3121" s="6">
        <f>IF(T3121&gt;0,M3121,-999)</f>
        <v>-999</v>
      </c>
      <c r="V3121">
        <v>200003</v>
      </c>
      <c r="W3121">
        <v>2000</v>
      </c>
    </row>
    <row r="3122" spans="1:23" x14ac:dyDescent="0.25">
      <c r="A3122" s="14">
        <v>36589</v>
      </c>
      <c r="B3122" s="3">
        <v>64</v>
      </c>
      <c r="C3122" s="4">
        <v>2.52</v>
      </c>
      <c r="D3122" s="5">
        <v>-4.0999999999999996</v>
      </c>
      <c r="E3122" s="5">
        <v>-1.1000000000000001</v>
      </c>
      <c r="F3122" s="5">
        <v>-8.1999999999999993</v>
      </c>
      <c r="G3122" s="4">
        <v>94.7</v>
      </c>
      <c r="H3122" s="4">
        <v>87.2</v>
      </c>
      <c r="I3122" s="4">
        <v>0.6</v>
      </c>
      <c r="J3122" s="4">
        <v>2.7</v>
      </c>
      <c r="K3122" s="4">
        <v>6</v>
      </c>
      <c r="L3122" s="4">
        <v>897</v>
      </c>
      <c r="M3122" s="7">
        <v>-0.9</v>
      </c>
      <c r="N3122" s="5">
        <v>-4.0999999999999996</v>
      </c>
      <c r="O3122" s="5">
        <v>0</v>
      </c>
      <c r="P3122" s="5">
        <v>-999</v>
      </c>
      <c r="Q3122" s="5">
        <v>-999</v>
      </c>
      <c r="R3122">
        <v>0.49199999999999999</v>
      </c>
      <c r="S3122" s="34">
        <f>ROUND((0.6105*(EXP((17.273*E3122)/(E3122+237.3))))*(100-H3122)/100,3)</f>
        <v>7.1999999999999995E-2</v>
      </c>
      <c r="T3122" s="6">
        <f>IF(V3122&lt;V3123,L3122,0)</f>
        <v>0</v>
      </c>
      <c r="U3122" s="6">
        <f>IF(T3122&gt;0,M3122,-999)</f>
        <v>-999</v>
      </c>
      <c r="V3122">
        <v>200003</v>
      </c>
      <c r="W3122">
        <v>2000</v>
      </c>
    </row>
    <row r="3123" spans="1:23" x14ac:dyDescent="0.25">
      <c r="A3123" s="14">
        <v>36590</v>
      </c>
      <c r="B3123" s="3">
        <v>65</v>
      </c>
      <c r="C3123" s="4">
        <v>9.36</v>
      </c>
      <c r="D3123" s="5">
        <v>-6.1</v>
      </c>
      <c r="E3123" s="5">
        <v>-0.3</v>
      </c>
      <c r="F3123" s="5">
        <v>-10.7</v>
      </c>
      <c r="G3123" s="4">
        <v>73.599999999999994</v>
      </c>
      <c r="H3123" s="4">
        <v>49.5</v>
      </c>
      <c r="I3123" s="4">
        <v>0.9</v>
      </c>
      <c r="J3123" s="4">
        <v>2.9</v>
      </c>
      <c r="K3123" s="4">
        <v>0</v>
      </c>
      <c r="L3123" s="4">
        <v>882</v>
      </c>
      <c r="M3123" s="7">
        <v>-0.9</v>
      </c>
      <c r="N3123" s="5">
        <v>-6.1</v>
      </c>
      <c r="O3123" s="5">
        <v>0</v>
      </c>
      <c r="P3123" s="5">
        <v>-999</v>
      </c>
      <c r="Q3123" s="5">
        <v>-999</v>
      </c>
      <c r="R3123">
        <v>0.29599999999999999</v>
      </c>
      <c r="S3123" s="34">
        <f>ROUND((0.6105*(EXP((17.273*E3123)/(E3123+237.3))))*(100-H3123)/100,3)</f>
        <v>0.30199999999999999</v>
      </c>
      <c r="T3123" s="6">
        <f>IF(V3123&lt;V3124,L3123,0)</f>
        <v>0</v>
      </c>
      <c r="U3123" s="6">
        <f>IF(T3123&gt;0,M3123,-999)</f>
        <v>-999</v>
      </c>
      <c r="V3123">
        <v>200003</v>
      </c>
      <c r="W3123">
        <v>2000</v>
      </c>
    </row>
    <row r="3124" spans="1:23" x14ac:dyDescent="0.25">
      <c r="A3124" s="14">
        <v>36591</v>
      </c>
      <c r="B3124" s="3">
        <v>66</v>
      </c>
      <c r="C3124" s="4">
        <v>4.53</v>
      </c>
      <c r="D3124" s="5">
        <v>-7.2</v>
      </c>
      <c r="E3124" s="5">
        <v>-2.4</v>
      </c>
      <c r="F3124" s="5">
        <v>-12.3</v>
      </c>
      <c r="G3124" s="4">
        <v>86.9</v>
      </c>
      <c r="H3124" s="4">
        <v>56.8</v>
      </c>
      <c r="I3124" s="4">
        <v>0.6</v>
      </c>
      <c r="J3124" s="4">
        <v>2</v>
      </c>
      <c r="K3124" s="4">
        <v>4</v>
      </c>
      <c r="L3124" s="4">
        <v>913</v>
      </c>
      <c r="M3124" s="7">
        <v>-1</v>
      </c>
      <c r="N3124" s="5">
        <v>-7.2</v>
      </c>
      <c r="O3124" s="5">
        <v>0</v>
      </c>
      <c r="P3124" s="5">
        <v>-999</v>
      </c>
      <c r="Q3124" s="5">
        <v>-999</v>
      </c>
      <c r="R3124">
        <v>0.29099999999999998</v>
      </c>
      <c r="S3124" s="34">
        <f>ROUND((0.6105*(EXP((17.273*E3124)/(E3124+237.3))))*(100-H3124)/100,3)</f>
        <v>0.221</v>
      </c>
      <c r="T3124" s="6">
        <f>IF(V3124&lt;V3125,L3124,0)</f>
        <v>0</v>
      </c>
      <c r="U3124" s="6">
        <f>IF(T3124&gt;0,M3124,-999)</f>
        <v>-999</v>
      </c>
      <c r="V3124">
        <v>200003</v>
      </c>
      <c r="W3124">
        <v>2000</v>
      </c>
    </row>
    <row r="3125" spans="1:23" x14ac:dyDescent="0.25">
      <c r="A3125" s="14">
        <v>36592</v>
      </c>
      <c r="B3125" s="3">
        <v>67</v>
      </c>
      <c r="C3125" s="4">
        <v>10.35</v>
      </c>
      <c r="D3125" s="5">
        <v>-7.1</v>
      </c>
      <c r="E3125" s="5">
        <v>-2.9</v>
      </c>
      <c r="F3125" s="5">
        <v>-12.4</v>
      </c>
      <c r="G3125" s="4">
        <v>85.2</v>
      </c>
      <c r="H3125" s="4">
        <v>70.099999999999994</v>
      </c>
      <c r="I3125" s="4">
        <v>1.9</v>
      </c>
      <c r="J3125" s="4">
        <v>4.5999999999999996</v>
      </c>
      <c r="K3125" s="4">
        <v>0</v>
      </c>
      <c r="L3125" s="4">
        <v>903</v>
      </c>
      <c r="M3125" s="7">
        <v>-1.1000000000000001</v>
      </c>
      <c r="N3125" s="5">
        <v>-7.1</v>
      </c>
      <c r="O3125" s="5">
        <v>0</v>
      </c>
      <c r="P3125" s="5">
        <v>-999</v>
      </c>
      <c r="Q3125" s="5">
        <v>-999</v>
      </c>
      <c r="R3125">
        <v>0.34699999999999998</v>
      </c>
      <c r="S3125" s="34">
        <f>ROUND((0.6105*(EXP((17.273*E3125)/(E3125+237.3))))*(100-H3125)/100,3)</f>
        <v>0.14699999999999999</v>
      </c>
      <c r="T3125" s="6">
        <f>IF(V3125&lt;V3126,L3125,0)</f>
        <v>0</v>
      </c>
      <c r="U3125" s="6">
        <f>IF(T3125&gt;0,M3125,-999)</f>
        <v>-999</v>
      </c>
      <c r="V3125">
        <v>200003</v>
      </c>
      <c r="W3125">
        <v>2000</v>
      </c>
    </row>
    <row r="3126" spans="1:23" x14ac:dyDescent="0.25">
      <c r="A3126" s="14">
        <v>36593</v>
      </c>
      <c r="B3126" s="3">
        <v>68</v>
      </c>
      <c r="C3126" s="4">
        <v>8.51</v>
      </c>
      <c r="D3126" s="5">
        <v>-3.2</v>
      </c>
      <c r="E3126" s="5">
        <v>1.6</v>
      </c>
      <c r="F3126" s="5">
        <v>-6.4</v>
      </c>
      <c r="G3126" s="4">
        <v>82.1</v>
      </c>
      <c r="H3126" s="4">
        <v>61.7</v>
      </c>
      <c r="I3126" s="4">
        <v>1.8</v>
      </c>
      <c r="J3126" s="4">
        <v>4.5</v>
      </c>
      <c r="K3126" s="4">
        <v>0</v>
      </c>
      <c r="L3126" s="4">
        <v>884</v>
      </c>
      <c r="M3126" s="7">
        <v>-1.2</v>
      </c>
      <c r="N3126" s="5">
        <v>-3.2</v>
      </c>
      <c r="O3126" s="5">
        <v>0</v>
      </c>
      <c r="P3126" s="5">
        <v>-999</v>
      </c>
      <c r="Q3126" s="5">
        <v>-999</v>
      </c>
      <c r="R3126">
        <v>0.42399999999999999</v>
      </c>
      <c r="S3126" s="34">
        <f>ROUND((0.6105*(EXP((17.273*E3126)/(E3126+237.3))))*(100-H3126)/100,3)</f>
        <v>0.26200000000000001</v>
      </c>
      <c r="T3126" s="6">
        <f>IF(V3126&lt;V3127,L3126,0)</f>
        <v>0</v>
      </c>
      <c r="U3126" s="6">
        <f>IF(T3126&gt;0,M3126,-999)</f>
        <v>-999</v>
      </c>
      <c r="V3126">
        <v>200003</v>
      </c>
      <c r="W3126">
        <v>2000</v>
      </c>
    </row>
    <row r="3127" spans="1:23" x14ac:dyDescent="0.25">
      <c r="A3127" s="14">
        <v>36594</v>
      </c>
      <c r="B3127" s="3">
        <v>69</v>
      </c>
      <c r="C3127" s="4">
        <v>7</v>
      </c>
      <c r="D3127" s="5">
        <v>-1.8</v>
      </c>
      <c r="E3127" s="5">
        <v>3</v>
      </c>
      <c r="F3127" s="5">
        <v>-3.5</v>
      </c>
      <c r="G3127" s="4">
        <v>92</v>
      </c>
      <c r="H3127" s="4">
        <v>61</v>
      </c>
      <c r="I3127" s="4">
        <v>1.1000000000000001</v>
      </c>
      <c r="J3127" s="4">
        <v>3.6</v>
      </c>
      <c r="K3127" s="4">
        <v>1.6</v>
      </c>
      <c r="L3127" s="4">
        <v>882</v>
      </c>
      <c r="M3127" s="7">
        <v>-1.1000000000000001</v>
      </c>
      <c r="N3127" s="5">
        <v>-1.8</v>
      </c>
      <c r="O3127" s="5">
        <v>0.1</v>
      </c>
      <c r="P3127" s="5">
        <v>-999</v>
      </c>
      <c r="Q3127" s="5">
        <v>-999</v>
      </c>
      <c r="R3127">
        <v>0.46200000000000002</v>
      </c>
      <c r="S3127" s="34">
        <f>ROUND((0.6105*(EXP((17.273*E3127)/(E3127+237.3))))*(100-H3127)/100,3)</f>
        <v>0.29499999999999998</v>
      </c>
      <c r="T3127" s="6">
        <f>IF(V3127&lt;V3128,L3127,0)</f>
        <v>0</v>
      </c>
      <c r="U3127" s="6">
        <f>IF(T3127&gt;0,M3127,-999)</f>
        <v>-999</v>
      </c>
      <c r="V3127">
        <v>200003</v>
      </c>
      <c r="W3127">
        <v>2000</v>
      </c>
    </row>
    <row r="3128" spans="1:23" x14ac:dyDescent="0.25">
      <c r="A3128" s="14">
        <v>36595</v>
      </c>
      <c r="B3128" s="3">
        <v>70</v>
      </c>
      <c r="C3128" s="4">
        <v>10.18</v>
      </c>
      <c r="D3128" s="5">
        <v>-2.7</v>
      </c>
      <c r="E3128" s="5">
        <v>2.1</v>
      </c>
      <c r="F3128" s="5">
        <v>-7.6</v>
      </c>
      <c r="G3128" s="4">
        <v>83.2</v>
      </c>
      <c r="H3128" s="4">
        <v>56.6</v>
      </c>
      <c r="I3128" s="4">
        <v>1.8</v>
      </c>
      <c r="J3128" s="4">
        <v>5.6</v>
      </c>
      <c r="K3128" s="4">
        <v>0</v>
      </c>
      <c r="L3128" s="4">
        <v>883</v>
      </c>
      <c r="M3128" s="7">
        <v>-0.9</v>
      </c>
      <c r="N3128" s="5">
        <v>-2.7</v>
      </c>
      <c r="O3128" s="5">
        <v>0.1</v>
      </c>
      <c r="P3128" s="5">
        <v>-999</v>
      </c>
      <c r="Q3128" s="5">
        <v>-999</v>
      </c>
      <c r="R3128">
        <v>0.40300000000000002</v>
      </c>
      <c r="S3128" s="34">
        <f>ROUND((0.6105*(EXP((17.273*E3128)/(E3128+237.3))))*(100-H3128)/100,3)</f>
        <v>0.308</v>
      </c>
      <c r="T3128" s="6">
        <f>IF(V3128&lt;V3129,L3128,0)</f>
        <v>0</v>
      </c>
      <c r="U3128" s="6">
        <f>IF(T3128&gt;0,M3128,-999)</f>
        <v>-999</v>
      </c>
      <c r="V3128">
        <v>200003</v>
      </c>
      <c r="W3128">
        <v>2000</v>
      </c>
    </row>
    <row r="3129" spans="1:23" x14ac:dyDescent="0.25">
      <c r="A3129" s="14">
        <v>36596</v>
      </c>
      <c r="B3129" s="3">
        <v>71</v>
      </c>
      <c r="C3129" s="4">
        <v>7.52</v>
      </c>
      <c r="D3129" s="5">
        <v>-3.6</v>
      </c>
      <c r="E3129" s="5">
        <v>0.7</v>
      </c>
      <c r="F3129" s="5">
        <v>-7.5</v>
      </c>
      <c r="G3129" s="4">
        <v>81.7</v>
      </c>
      <c r="H3129" s="4">
        <v>57.5</v>
      </c>
      <c r="I3129" s="4">
        <v>1.5</v>
      </c>
      <c r="J3129" s="4">
        <v>4</v>
      </c>
      <c r="K3129" s="4">
        <v>0</v>
      </c>
      <c r="L3129" s="4">
        <v>882</v>
      </c>
      <c r="M3129" s="7">
        <v>-0.9</v>
      </c>
      <c r="N3129" s="5">
        <v>-3.6</v>
      </c>
      <c r="O3129" s="5">
        <v>0</v>
      </c>
      <c r="P3129" s="5">
        <v>-999</v>
      </c>
      <c r="Q3129" s="5">
        <v>-999</v>
      </c>
      <c r="R3129">
        <v>0.36799999999999999</v>
      </c>
      <c r="S3129" s="34">
        <f>ROUND((0.6105*(EXP((17.273*E3129)/(E3129+237.3))))*(100-H3129)/100,3)</f>
        <v>0.27300000000000002</v>
      </c>
      <c r="T3129" s="6">
        <f>IF(V3129&lt;V3130,L3129,0)</f>
        <v>0</v>
      </c>
      <c r="U3129" s="6">
        <f>IF(T3129&gt;0,M3129,-999)</f>
        <v>-999</v>
      </c>
      <c r="V3129">
        <v>200003</v>
      </c>
      <c r="W3129">
        <v>2000</v>
      </c>
    </row>
    <row r="3130" spans="1:23" x14ac:dyDescent="0.25">
      <c r="A3130" s="14">
        <v>36597</v>
      </c>
      <c r="B3130" s="3">
        <v>72</v>
      </c>
      <c r="C3130" s="4">
        <v>11.5</v>
      </c>
      <c r="D3130" s="5">
        <v>-5</v>
      </c>
      <c r="E3130" s="5">
        <v>2.1</v>
      </c>
      <c r="F3130" s="5">
        <v>-10.3</v>
      </c>
      <c r="G3130" s="4">
        <v>78.2</v>
      </c>
      <c r="H3130" s="4">
        <v>35.5</v>
      </c>
      <c r="I3130" s="4">
        <v>0.8</v>
      </c>
      <c r="J3130" s="4">
        <v>3.1</v>
      </c>
      <c r="K3130" s="4">
        <v>0</v>
      </c>
      <c r="L3130" s="4">
        <v>875</v>
      </c>
      <c r="M3130" s="7">
        <v>-0.8</v>
      </c>
      <c r="N3130" s="5">
        <v>-5</v>
      </c>
      <c r="O3130" s="5">
        <v>0</v>
      </c>
      <c r="P3130" s="5">
        <v>-999</v>
      </c>
      <c r="Q3130" s="5">
        <v>-999</v>
      </c>
      <c r="R3130">
        <v>0.252</v>
      </c>
      <c r="S3130" s="34">
        <f>ROUND((0.6105*(EXP((17.273*E3130)/(E3130+237.3))))*(100-H3130)/100,3)</f>
        <v>0.45800000000000002</v>
      </c>
      <c r="T3130" s="6">
        <f>IF(V3130&lt;V3131,L3130,0)</f>
        <v>0</v>
      </c>
      <c r="U3130" s="6">
        <f>IF(T3130&gt;0,M3130,-999)</f>
        <v>-999</v>
      </c>
      <c r="V3130">
        <v>200003</v>
      </c>
      <c r="W3130">
        <v>2000</v>
      </c>
    </row>
    <row r="3131" spans="1:23" x14ac:dyDescent="0.25">
      <c r="A3131" s="14">
        <v>36598</v>
      </c>
      <c r="B3131" s="3">
        <v>73</v>
      </c>
      <c r="C3131" s="4">
        <v>14.64</v>
      </c>
      <c r="D3131" s="5">
        <v>-2.1</v>
      </c>
      <c r="E3131" s="5">
        <v>6.4</v>
      </c>
      <c r="F3131" s="5">
        <v>-9</v>
      </c>
      <c r="G3131" s="4">
        <v>80.7</v>
      </c>
      <c r="H3131" s="4">
        <v>40.200000000000003</v>
      </c>
      <c r="I3131" s="4">
        <v>1.4</v>
      </c>
      <c r="J3131" s="4">
        <v>5.4</v>
      </c>
      <c r="K3131" s="4">
        <v>11.3</v>
      </c>
      <c r="L3131" s="4">
        <v>940</v>
      </c>
      <c r="M3131" s="7">
        <v>-0.9</v>
      </c>
      <c r="N3131" s="5">
        <v>-2.1</v>
      </c>
      <c r="O3131" s="5">
        <v>0.1</v>
      </c>
      <c r="P3131" s="5">
        <v>-999</v>
      </c>
      <c r="Q3131" s="5">
        <v>-999</v>
      </c>
      <c r="R3131">
        <v>0.38600000000000001</v>
      </c>
      <c r="S3131" s="34">
        <f>ROUND((0.6105*(EXP((17.273*E3131)/(E3131+237.3))))*(100-H3131)/100,3)</f>
        <v>0.57499999999999996</v>
      </c>
      <c r="T3131" s="6">
        <f>IF(V3131&lt;V3132,L3131,0)</f>
        <v>0</v>
      </c>
      <c r="U3131" s="6">
        <f>IF(T3131&gt;0,M3131,-999)</f>
        <v>-999</v>
      </c>
      <c r="V3131">
        <v>200003</v>
      </c>
      <c r="W3131">
        <v>2000</v>
      </c>
    </row>
    <row r="3132" spans="1:23" x14ac:dyDescent="0.25">
      <c r="A3132" s="14">
        <v>36599</v>
      </c>
      <c r="B3132" s="3">
        <v>74</v>
      </c>
      <c r="C3132" s="4">
        <v>9.98</v>
      </c>
      <c r="D3132" s="5">
        <v>-4.2</v>
      </c>
      <c r="E3132" s="5">
        <v>-1</v>
      </c>
      <c r="F3132" s="5">
        <v>-7.9</v>
      </c>
      <c r="G3132" s="4">
        <v>95.6</v>
      </c>
      <c r="H3132" s="4">
        <v>82.7</v>
      </c>
      <c r="I3132" s="4">
        <v>2.5</v>
      </c>
      <c r="J3132" s="4">
        <v>6.6</v>
      </c>
      <c r="K3132" s="4">
        <v>6.1</v>
      </c>
      <c r="L3132" s="4">
        <v>950</v>
      </c>
      <c r="M3132" s="7">
        <v>-0.9</v>
      </c>
      <c r="N3132" s="5">
        <v>-4.2</v>
      </c>
      <c r="O3132" s="5">
        <v>0.1</v>
      </c>
      <c r="P3132" s="5">
        <v>-999</v>
      </c>
      <c r="Q3132" s="5">
        <v>-999</v>
      </c>
      <c r="R3132">
        <v>0.46899999999999997</v>
      </c>
      <c r="S3132" s="34">
        <f>ROUND((0.6105*(EXP((17.273*E3132)/(E3132+237.3))))*(100-H3132)/100,3)</f>
        <v>9.8000000000000004E-2</v>
      </c>
      <c r="T3132" s="6">
        <f>IF(V3132&lt;V3133,L3132,0)</f>
        <v>0</v>
      </c>
      <c r="U3132" s="6">
        <f>IF(T3132&gt;0,M3132,-999)</f>
        <v>-999</v>
      </c>
      <c r="V3132">
        <v>200003</v>
      </c>
      <c r="W3132">
        <v>2000</v>
      </c>
    </row>
    <row r="3133" spans="1:23" x14ac:dyDescent="0.25">
      <c r="A3133" s="14">
        <v>36600</v>
      </c>
      <c r="B3133" s="3">
        <v>75</v>
      </c>
      <c r="C3133" s="4">
        <v>13.8</v>
      </c>
      <c r="D3133" s="5">
        <v>-3.5</v>
      </c>
      <c r="E3133" s="5">
        <v>4.5</v>
      </c>
      <c r="F3133" s="5">
        <v>-9.5</v>
      </c>
      <c r="G3133" s="4">
        <v>76.2</v>
      </c>
      <c r="H3133" s="4">
        <v>26.6</v>
      </c>
      <c r="I3133" s="4">
        <v>1.1000000000000001</v>
      </c>
      <c r="J3133" s="4">
        <v>3.9</v>
      </c>
      <c r="K3133" s="4">
        <v>0</v>
      </c>
      <c r="L3133" s="4">
        <v>922</v>
      </c>
      <c r="M3133" s="7">
        <v>-0.7</v>
      </c>
      <c r="N3133" s="5">
        <v>-3.5</v>
      </c>
      <c r="O3133" s="5">
        <v>0.1</v>
      </c>
      <c r="P3133" s="5">
        <v>-999</v>
      </c>
      <c r="Q3133" s="5">
        <v>-999</v>
      </c>
      <c r="R3133">
        <v>0.224</v>
      </c>
      <c r="S3133" s="34">
        <f>ROUND((0.6105*(EXP((17.273*E3133)/(E3133+237.3))))*(100-H3133)/100,3)</f>
        <v>0.61799999999999999</v>
      </c>
      <c r="T3133" s="6">
        <f>IF(V3133&lt;V3134,L3133,0)</f>
        <v>0</v>
      </c>
      <c r="U3133" s="6">
        <f>IF(T3133&gt;0,M3133,-999)</f>
        <v>-999</v>
      </c>
      <c r="V3133">
        <v>200003</v>
      </c>
      <c r="W3133">
        <v>2000</v>
      </c>
    </row>
    <row r="3134" spans="1:23" x14ac:dyDescent="0.25">
      <c r="A3134" s="14">
        <v>36601</v>
      </c>
      <c r="B3134" s="3">
        <v>76</v>
      </c>
      <c r="C3134" s="4">
        <v>8.34</v>
      </c>
      <c r="D3134" s="5">
        <v>-3.7</v>
      </c>
      <c r="E3134" s="5">
        <v>2.5</v>
      </c>
      <c r="F3134" s="5">
        <v>-6</v>
      </c>
      <c r="G3134" s="4">
        <v>91.7</v>
      </c>
      <c r="H3134" s="4">
        <v>74.8</v>
      </c>
      <c r="I3134" s="4">
        <v>2.7</v>
      </c>
      <c r="J3134" s="4">
        <v>5.6</v>
      </c>
      <c r="K3134" s="4">
        <v>7.5</v>
      </c>
      <c r="L3134" s="4">
        <v>963</v>
      </c>
      <c r="M3134" s="7">
        <v>-0.7</v>
      </c>
      <c r="N3134" s="5">
        <v>-3.7</v>
      </c>
      <c r="O3134" s="5">
        <v>0.1</v>
      </c>
      <c r="P3134" s="5">
        <v>-999</v>
      </c>
      <c r="Q3134" s="5">
        <v>-999</v>
      </c>
      <c r="R3134">
        <v>0.54600000000000004</v>
      </c>
      <c r="S3134" s="34">
        <f>ROUND((0.6105*(EXP((17.273*E3134)/(E3134+237.3))))*(100-H3134)/100,3)</f>
        <v>0.184</v>
      </c>
      <c r="T3134" s="6">
        <f>IF(V3134&lt;V3135,L3134,0)</f>
        <v>0</v>
      </c>
      <c r="U3134" s="6">
        <f>IF(T3134&gt;0,M3134,-999)</f>
        <v>-999</v>
      </c>
      <c r="V3134">
        <v>200003</v>
      </c>
      <c r="W3134">
        <v>2000</v>
      </c>
    </row>
    <row r="3135" spans="1:23" x14ac:dyDescent="0.25">
      <c r="A3135" s="14">
        <v>36602</v>
      </c>
      <c r="B3135" s="3">
        <v>77</v>
      </c>
      <c r="C3135" s="4">
        <v>5.71</v>
      </c>
      <c r="D3135" s="5">
        <v>-5.0999999999999996</v>
      </c>
      <c r="E3135" s="5">
        <v>-1.9</v>
      </c>
      <c r="F3135" s="5">
        <v>-6.9</v>
      </c>
      <c r="G3135" s="4">
        <v>87.6</v>
      </c>
      <c r="H3135" s="4">
        <v>64.400000000000006</v>
      </c>
      <c r="I3135" s="4">
        <v>1.5</v>
      </c>
      <c r="J3135" s="4">
        <v>4.3</v>
      </c>
      <c r="K3135" s="4">
        <v>0</v>
      </c>
      <c r="L3135" s="4">
        <v>969</v>
      </c>
      <c r="M3135" s="7">
        <v>-0.7</v>
      </c>
      <c r="N3135" s="5">
        <v>-5.0999999999999996</v>
      </c>
      <c r="O3135" s="5">
        <v>0</v>
      </c>
      <c r="P3135" s="5">
        <v>-999</v>
      </c>
      <c r="Q3135" s="5">
        <v>-999</v>
      </c>
      <c r="R3135">
        <v>0.34300000000000003</v>
      </c>
      <c r="S3135" s="34">
        <f>ROUND((0.6105*(EXP((17.273*E3135)/(E3135+237.3))))*(100-H3135)/100,3)</f>
        <v>0.189</v>
      </c>
      <c r="T3135" s="6">
        <f>IF(V3135&lt;V3136,L3135,0)</f>
        <v>0</v>
      </c>
      <c r="U3135" s="6">
        <f>IF(T3135&gt;0,M3135,-999)</f>
        <v>-999</v>
      </c>
      <c r="V3135">
        <v>200003</v>
      </c>
      <c r="W3135">
        <v>2000</v>
      </c>
    </row>
    <row r="3136" spans="1:23" x14ac:dyDescent="0.25">
      <c r="A3136" s="14">
        <v>36603</v>
      </c>
      <c r="B3136" s="3">
        <v>78</v>
      </c>
      <c r="C3136" s="4">
        <v>5.93</v>
      </c>
      <c r="D3136" s="5">
        <v>-3.8</v>
      </c>
      <c r="E3136" s="5">
        <v>-1.4</v>
      </c>
      <c r="F3136" s="5">
        <v>-6.9</v>
      </c>
      <c r="G3136" s="4">
        <v>91.1</v>
      </c>
      <c r="H3136" s="4">
        <v>80.599999999999994</v>
      </c>
      <c r="I3136" s="4">
        <v>2.9</v>
      </c>
      <c r="J3136" s="4">
        <v>6.6</v>
      </c>
      <c r="K3136" s="4">
        <v>8.1999999999999993</v>
      </c>
      <c r="L3136" s="4">
        <v>1033</v>
      </c>
      <c r="M3136" s="7">
        <v>-0.8</v>
      </c>
      <c r="N3136" s="5">
        <v>-3.8</v>
      </c>
      <c r="O3136" s="5">
        <v>0</v>
      </c>
      <c r="P3136" s="5">
        <v>-999</v>
      </c>
      <c r="Q3136" s="5">
        <v>-999</v>
      </c>
      <c r="R3136">
        <v>0.44500000000000001</v>
      </c>
      <c r="S3136" s="34">
        <f>ROUND((0.6105*(EXP((17.273*E3136)/(E3136+237.3))))*(100-H3136)/100,3)</f>
        <v>0.107</v>
      </c>
      <c r="T3136" s="6">
        <f>IF(V3136&lt;V3137,L3136,0)</f>
        <v>0</v>
      </c>
      <c r="U3136" s="6">
        <f>IF(T3136&gt;0,M3136,-999)</f>
        <v>-999</v>
      </c>
      <c r="V3136">
        <v>200003</v>
      </c>
      <c r="W3136">
        <v>2000</v>
      </c>
    </row>
    <row r="3137" spans="1:23" x14ac:dyDescent="0.25">
      <c r="A3137" s="14">
        <v>36604</v>
      </c>
      <c r="B3137" s="3">
        <v>79</v>
      </c>
      <c r="C3137" s="4">
        <v>8.94</v>
      </c>
      <c r="D3137" s="5">
        <v>-6.4</v>
      </c>
      <c r="E3137" s="5">
        <v>1.4</v>
      </c>
      <c r="F3137" s="5">
        <v>-9.5</v>
      </c>
      <c r="G3137" s="4">
        <v>86.5</v>
      </c>
      <c r="H3137" s="4">
        <v>60.1</v>
      </c>
      <c r="I3137" s="4">
        <v>1.7</v>
      </c>
      <c r="J3137" s="4">
        <v>4.9000000000000004</v>
      </c>
      <c r="K3137" s="4">
        <v>0</v>
      </c>
      <c r="L3137" s="4">
        <v>1006</v>
      </c>
      <c r="M3137" s="7">
        <v>-0.8</v>
      </c>
      <c r="N3137" s="5">
        <v>-6.4</v>
      </c>
      <c r="O3137" s="5">
        <v>0</v>
      </c>
      <c r="P3137" s="5">
        <v>-999</v>
      </c>
      <c r="Q3137" s="5">
        <v>-999</v>
      </c>
      <c r="R3137">
        <v>0.40600000000000003</v>
      </c>
      <c r="S3137" s="34">
        <f>ROUND((0.6105*(EXP((17.273*E3137)/(E3137+237.3))))*(100-H3137)/100,3)</f>
        <v>0.27</v>
      </c>
      <c r="T3137" s="6">
        <f>IF(V3137&lt;V3138,L3137,0)</f>
        <v>0</v>
      </c>
      <c r="U3137" s="6">
        <f>IF(T3137&gt;0,M3137,-999)</f>
        <v>-999</v>
      </c>
      <c r="V3137">
        <v>200003</v>
      </c>
      <c r="W3137">
        <v>2000</v>
      </c>
    </row>
    <row r="3138" spans="1:23" x14ac:dyDescent="0.25">
      <c r="A3138" s="14">
        <v>36605</v>
      </c>
      <c r="B3138" s="3">
        <v>80</v>
      </c>
      <c r="C3138" s="4">
        <v>10.25</v>
      </c>
      <c r="D3138" s="5">
        <v>-4.9000000000000004</v>
      </c>
      <c r="E3138" s="5">
        <v>1.6</v>
      </c>
      <c r="F3138" s="5">
        <v>-10.8</v>
      </c>
      <c r="G3138" s="4">
        <v>73.400000000000006</v>
      </c>
      <c r="H3138" s="4">
        <v>37.6</v>
      </c>
      <c r="I3138" s="4">
        <v>1.1000000000000001</v>
      </c>
      <c r="J3138" s="4">
        <v>3.1</v>
      </c>
      <c r="K3138" s="4">
        <v>0</v>
      </c>
      <c r="L3138" s="4">
        <v>993</v>
      </c>
      <c r="M3138" s="7">
        <v>-0.8</v>
      </c>
      <c r="N3138" s="5">
        <v>-4.9000000000000004</v>
      </c>
      <c r="O3138" s="5">
        <v>0.1</v>
      </c>
      <c r="P3138" s="5">
        <v>-999</v>
      </c>
      <c r="Q3138" s="5">
        <v>-999</v>
      </c>
      <c r="R3138">
        <v>0.25800000000000001</v>
      </c>
      <c r="S3138" s="34">
        <f>ROUND((0.6105*(EXP((17.273*E3138)/(E3138+237.3))))*(100-H3138)/100,3)</f>
        <v>0.42799999999999999</v>
      </c>
      <c r="T3138" s="6">
        <f>IF(V3138&lt;V3139,L3138,0)</f>
        <v>0</v>
      </c>
      <c r="U3138" s="6">
        <f>IF(T3138&gt;0,M3138,-999)</f>
        <v>-999</v>
      </c>
      <c r="V3138">
        <v>200003</v>
      </c>
      <c r="W3138">
        <v>2000</v>
      </c>
    </row>
    <row r="3139" spans="1:23" x14ac:dyDescent="0.25">
      <c r="A3139" s="14">
        <v>36606</v>
      </c>
      <c r="B3139" s="3">
        <v>81</v>
      </c>
      <c r="C3139" s="4">
        <v>17.25</v>
      </c>
      <c r="D3139" s="5">
        <v>0.4</v>
      </c>
      <c r="E3139" s="5">
        <v>9.1999999999999993</v>
      </c>
      <c r="F3139" s="5">
        <v>-5.8</v>
      </c>
      <c r="G3139" s="4">
        <v>71.400000000000006</v>
      </c>
      <c r="H3139" s="4">
        <v>34.200000000000003</v>
      </c>
      <c r="I3139" s="4">
        <v>1.2</v>
      </c>
      <c r="J3139" s="4">
        <v>3.8</v>
      </c>
      <c r="K3139" s="4">
        <v>0</v>
      </c>
      <c r="L3139" s="4">
        <v>950</v>
      </c>
      <c r="M3139" s="7">
        <v>-0.8</v>
      </c>
      <c r="N3139" s="5">
        <v>0.4</v>
      </c>
      <c r="O3139" s="5">
        <v>0.1</v>
      </c>
      <c r="P3139" s="5">
        <v>-999</v>
      </c>
      <c r="Q3139" s="5">
        <v>-999</v>
      </c>
      <c r="R3139">
        <v>0.39800000000000002</v>
      </c>
      <c r="S3139" s="34">
        <f>ROUND((0.6105*(EXP((17.273*E3139)/(E3139+237.3))))*(100-H3139)/100,3)</f>
        <v>0.76500000000000001</v>
      </c>
      <c r="T3139" s="6">
        <f>IF(V3139&lt;V3140,L3139,0)</f>
        <v>0</v>
      </c>
      <c r="U3139" s="6">
        <f>IF(T3139&gt;0,M3139,-999)</f>
        <v>-999</v>
      </c>
      <c r="V3139">
        <v>200003</v>
      </c>
      <c r="W3139">
        <v>2000</v>
      </c>
    </row>
    <row r="3140" spans="1:23" x14ac:dyDescent="0.25">
      <c r="A3140" s="14">
        <v>36607</v>
      </c>
      <c r="B3140" s="3">
        <v>82</v>
      </c>
      <c r="C3140" s="4">
        <v>4.8600000000000003</v>
      </c>
      <c r="D3140" s="5">
        <v>-0.4</v>
      </c>
      <c r="E3140" s="5">
        <v>3.2</v>
      </c>
      <c r="F3140" s="5">
        <v>-5.4</v>
      </c>
      <c r="G3140" s="4">
        <v>93.9</v>
      </c>
      <c r="H3140" s="4">
        <v>77.2</v>
      </c>
      <c r="I3140" s="4">
        <v>2.2999999999999998</v>
      </c>
      <c r="J3140" s="4">
        <v>6</v>
      </c>
      <c r="K3140" s="4">
        <v>11.5</v>
      </c>
      <c r="L3140" s="4">
        <v>1005</v>
      </c>
      <c r="M3140" s="7">
        <v>-0.8</v>
      </c>
      <c r="N3140" s="5">
        <v>-0.4</v>
      </c>
      <c r="O3140" s="5">
        <v>0.1</v>
      </c>
      <c r="P3140" s="5">
        <v>-999</v>
      </c>
      <c r="Q3140" s="5">
        <v>-999</v>
      </c>
      <c r="R3140">
        <v>0.59399999999999997</v>
      </c>
      <c r="S3140" s="34">
        <f>ROUND((0.6105*(EXP((17.273*E3140)/(E3140+237.3))))*(100-H3140)/100,3)</f>
        <v>0.17499999999999999</v>
      </c>
      <c r="T3140" s="6">
        <f>IF(V3140&lt;V3141,L3140,0)</f>
        <v>0</v>
      </c>
      <c r="U3140" s="6">
        <f>IF(T3140&gt;0,M3140,-999)</f>
        <v>-999</v>
      </c>
      <c r="V3140">
        <v>200003</v>
      </c>
      <c r="W3140">
        <v>2000</v>
      </c>
    </row>
    <row r="3141" spans="1:23" x14ac:dyDescent="0.25">
      <c r="A3141" s="14">
        <v>36608</v>
      </c>
      <c r="B3141" s="3">
        <v>83</v>
      </c>
      <c r="C3141" s="4">
        <v>11.1</v>
      </c>
      <c r="D3141" s="5">
        <v>-5.4</v>
      </c>
      <c r="E3141" s="5">
        <v>1</v>
      </c>
      <c r="F3141" s="5">
        <v>-10.1</v>
      </c>
      <c r="G3141" s="4">
        <v>91.8</v>
      </c>
      <c r="H3141" s="4">
        <v>75</v>
      </c>
      <c r="I3141" s="4">
        <v>1.5</v>
      </c>
      <c r="J3141" s="4">
        <v>4</v>
      </c>
      <c r="K3141" s="4">
        <v>12.7</v>
      </c>
      <c r="L3141" s="4">
        <v>1048</v>
      </c>
      <c r="M3141" s="7">
        <v>-0.7</v>
      </c>
      <c r="N3141" s="5">
        <v>-5.4</v>
      </c>
      <c r="O3141" s="5">
        <v>0.1</v>
      </c>
      <c r="P3141" s="5">
        <v>-999</v>
      </c>
      <c r="Q3141" s="5">
        <v>-999</v>
      </c>
      <c r="R3141">
        <v>0.49099999999999999</v>
      </c>
      <c r="S3141" s="34">
        <f>ROUND((0.6105*(EXP((17.273*E3141)/(E3141+237.3))))*(100-H3141)/100,3)</f>
        <v>0.16400000000000001</v>
      </c>
      <c r="T3141" s="6">
        <f>IF(V3141&lt;V3142,L3141,0)</f>
        <v>0</v>
      </c>
      <c r="U3141" s="6">
        <f>IF(T3141&gt;0,M3141,-999)</f>
        <v>-999</v>
      </c>
      <c r="V3141">
        <v>200003</v>
      </c>
      <c r="W3141">
        <v>2000</v>
      </c>
    </row>
    <row r="3142" spans="1:23" x14ac:dyDescent="0.25">
      <c r="A3142" s="14">
        <v>36609</v>
      </c>
      <c r="B3142" s="3">
        <v>84</v>
      </c>
      <c r="C3142" s="4">
        <v>17.059999999999999</v>
      </c>
      <c r="D3142" s="5">
        <v>-3.6</v>
      </c>
      <c r="E3142" s="5">
        <v>2.2999999999999998</v>
      </c>
      <c r="F3142" s="5">
        <v>-10.199999999999999</v>
      </c>
      <c r="G3142" s="4">
        <v>73.3</v>
      </c>
      <c r="H3142" s="4">
        <v>49.5</v>
      </c>
      <c r="I3142" s="4">
        <v>1.5</v>
      </c>
      <c r="J3142" s="4">
        <v>4</v>
      </c>
      <c r="K3142" s="4">
        <v>0</v>
      </c>
      <c r="L3142" s="4">
        <v>1013</v>
      </c>
      <c r="M3142" s="7">
        <v>-0.6</v>
      </c>
      <c r="N3142" s="5">
        <v>-3.6</v>
      </c>
      <c r="O3142" s="5">
        <v>0.1</v>
      </c>
      <c r="P3142" s="5">
        <v>-999</v>
      </c>
      <c r="Q3142" s="5">
        <v>-999</v>
      </c>
      <c r="R3142">
        <v>0.35699999999999998</v>
      </c>
      <c r="S3142" s="34">
        <f>ROUND((0.6105*(EXP((17.273*E3142)/(E3142+237.3))))*(100-H3142)/100,3)</f>
        <v>0.36399999999999999</v>
      </c>
      <c r="T3142" s="6">
        <f>IF(V3142&lt;V3143,L3142,0)</f>
        <v>0</v>
      </c>
      <c r="U3142" s="6">
        <f>IF(T3142&gt;0,M3142,-999)</f>
        <v>-999</v>
      </c>
      <c r="V3142">
        <v>200003</v>
      </c>
      <c r="W3142">
        <v>2000</v>
      </c>
    </row>
    <row r="3143" spans="1:23" x14ac:dyDescent="0.25">
      <c r="A3143" s="14">
        <v>36610</v>
      </c>
      <c r="B3143" s="3">
        <v>85</v>
      </c>
      <c r="C3143" s="4">
        <v>6.17</v>
      </c>
      <c r="D3143" s="5">
        <v>-3.1</v>
      </c>
      <c r="E3143" s="5">
        <v>1.2</v>
      </c>
      <c r="F3143" s="5">
        <v>-7.3</v>
      </c>
      <c r="G3143" s="4">
        <v>82.6</v>
      </c>
      <c r="H3143" s="4">
        <v>67</v>
      </c>
      <c r="I3143" s="4">
        <v>1</v>
      </c>
      <c r="J3143" s="4">
        <v>3.2</v>
      </c>
      <c r="K3143" s="4">
        <v>0</v>
      </c>
      <c r="L3143" s="4">
        <v>1014</v>
      </c>
      <c r="M3143" s="7">
        <v>-0.6</v>
      </c>
      <c r="N3143" s="5">
        <v>-3.1</v>
      </c>
      <c r="O3143" s="5">
        <v>0</v>
      </c>
      <c r="P3143" s="5">
        <v>-999</v>
      </c>
      <c r="Q3143" s="5">
        <v>-999</v>
      </c>
      <c r="R3143">
        <v>0.44800000000000001</v>
      </c>
      <c r="S3143" s="34">
        <f>ROUND((0.6105*(EXP((17.273*E3143)/(E3143+237.3))))*(100-H3143)/100,3)</f>
        <v>0.22</v>
      </c>
      <c r="T3143" s="6">
        <f>IF(V3143&lt;V3144,L3143,0)</f>
        <v>0</v>
      </c>
      <c r="U3143" s="6">
        <f>IF(T3143&gt;0,M3143,-999)</f>
        <v>-999</v>
      </c>
      <c r="V3143">
        <v>200003</v>
      </c>
      <c r="W3143">
        <v>2000</v>
      </c>
    </row>
    <row r="3144" spans="1:23" x14ac:dyDescent="0.25">
      <c r="A3144" s="14">
        <v>36611</v>
      </c>
      <c r="B3144" s="3">
        <v>86</v>
      </c>
      <c r="C3144" s="4">
        <v>16.440000000000001</v>
      </c>
      <c r="D3144" s="5">
        <v>-0.2</v>
      </c>
      <c r="E3144" s="5">
        <v>7.5</v>
      </c>
      <c r="F3144" s="5">
        <v>-7.3</v>
      </c>
      <c r="G3144" s="4">
        <v>67.599999999999994</v>
      </c>
      <c r="H3144" s="4">
        <v>37.6</v>
      </c>
      <c r="I3144" s="4">
        <v>1.3</v>
      </c>
      <c r="J3144" s="4">
        <v>3.8</v>
      </c>
      <c r="K3144" s="4">
        <v>0</v>
      </c>
      <c r="L3144" s="4">
        <v>966</v>
      </c>
      <c r="M3144" s="7">
        <v>-0.6</v>
      </c>
      <c r="N3144" s="5">
        <v>-0.2</v>
      </c>
      <c r="O3144" s="5">
        <v>0.2</v>
      </c>
      <c r="P3144" s="5">
        <v>-999</v>
      </c>
      <c r="Q3144" s="5">
        <v>-999</v>
      </c>
      <c r="R3144">
        <v>0.38900000000000001</v>
      </c>
      <c r="S3144" s="34">
        <f>ROUND((0.6105*(EXP((17.273*E3144)/(E3144+237.3))))*(100-H3144)/100,3)</f>
        <v>0.64700000000000002</v>
      </c>
      <c r="T3144" s="6">
        <f>IF(V3144&lt;V3145,L3144,0)</f>
        <v>0</v>
      </c>
      <c r="U3144" s="6">
        <f>IF(T3144&gt;0,M3144,-999)</f>
        <v>-999</v>
      </c>
      <c r="V3144">
        <v>200003</v>
      </c>
      <c r="W3144">
        <v>2000</v>
      </c>
    </row>
    <row r="3145" spans="1:23" x14ac:dyDescent="0.25">
      <c r="A3145" s="14">
        <v>36612</v>
      </c>
      <c r="B3145" s="3">
        <v>87</v>
      </c>
      <c r="C3145" s="4">
        <v>10.59</v>
      </c>
      <c r="D3145" s="5">
        <v>0.1</v>
      </c>
      <c r="E3145" s="5">
        <v>5.8</v>
      </c>
      <c r="F3145" s="5">
        <v>-5.5</v>
      </c>
      <c r="G3145" s="4">
        <v>77.900000000000006</v>
      </c>
      <c r="H3145" s="4">
        <v>47.4</v>
      </c>
      <c r="I3145" s="4">
        <v>1.1000000000000001</v>
      </c>
      <c r="J3145" s="4">
        <v>3.9</v>
      </c>
      <c r="K3145" s="4">
        <v>0</v>
      </c>
      <c r="L3145" s="4">
        <v>966</v>
      </c>
      <c r="M3145" s="7">
        <v>-0.6</v>
      </c>
      <c r="N3145" s="5">
        <v>0.1</v>
      </c>
      <c r="O3145" s="5">
        <v>0.1</v>
      </c>
      <c r="P3145" s="5">
        <v>-999</v>
      </c>
      <c r="Q3145" s="5">
        <v>-999</v>
      </c>
      <c r="R3145">
        <v>0.438</v>
      </c>
      <c r="S3145" s="34">
        <f>ROUND((0.6105*(EXP((17.273*E3145)/(E3145+237.3))))*(100-H3145)/100,3)</f>
        <v>0.48499999999999999</v>
      </c>
      <c r="T3145" s="6">
        <f>IF(V3145&lt;V3146,L3145,0)</f>
        <v>0</v>
      </c>
      <c r="U3145" s="6">
        <f>IF(T3145&gt;0,M3145,-999)</f>
        <v>-999</v>
      </c>
      <c r="V3145">
        <v>200003</v>
      </c>
      <c r="W3145">
        <v>2000</v>
      </c>
    </row>
    <row r="3146" spans="1:23" x14ac:dyDescent="0.25">
      <c r="A3146" s="14">
        <v>36613</v>
      </c>
      <c r="B3146" s="3">
        <v>88</v>
      </c>
      <c r="C3146" s="4">
        <v>10.44</v>
      </c>
      <c r="D3146" s="5">
        <v>-3.4</v>
      </c>
      <c r="E3146" s="5">
        <v>4.4000000000000004</v>
      </c>
      <c r="F3146" s="5">
        <v>-8.1999999999999993</v>
      </c>
      <c r="G3146" s="4">
        <v>79.400000000000006</v>
      </c>
      <c r="H3146" s="4">
        <v>37.200000000000003</v>
      </c>
      <c r="I3146" s="4">
        <v>1.2</v>
      </c>
      <c r="J3146" s="4">
        <v>3.3</v>
      </c>
      <c r="K3146" s="4">
        <v>0</v>
      </c>
      <c r="L3146" s="4">
        <v>940</v>
      </c>
      <c r="M3146" s="7">
        <v>-0.6</v>
      </c>
      <c r="N3146" s="5">
        <v>-3.4</v>
      </c>
      <c r="O3146" s="5">
        <v>0.1</v>
      </c>
      <c r="P3146" s="5">
        <v>-999</v>
      </c>
      <c r="Q3146" s="5">
        <v>-999</v>
      </c>
      <c r="R3146">
        <v>0.312</v>
      </c>
      <c r="S3146" s="34">
        <f>ROUND((0.6105*(EXP((17.273*E3146)/(E3146+237.3))))*(100-H3146)/100,3)</f>
        <v>0.52500000000000002</v>
      </c>
      <c r="T3146" s="6">
        <f>IF(V3146&lt;V3147,L3146,0)</f>
        <v>0</v>
      </c>
      <c r="U3146" s="6">
        <f>IF(T3146&gt;0,M3146,-999)</f>
        <v>-999</v>
      </c>
      <c r="V3146">
        <v>200003</v>
      </c>
      <c r="W3146">
        <v>2000</v>
      </c>
    </row>
    <row r="3147" spans="1:23" x14ac:dyDescent="0.25">
      <c r="A3147" s="14">
        <v>36614</v>
      </c>
      <c r="B3147" s="3">
        <v>89</v>
      </c>
      <c r="C3147" s="4">
        <v>19.28</v>
      </c>
      <c r="D3147" s="5">
        <v>-3.3</v>
      </c>
      <c r="E3147" s="5">
        <v>4.5</v>
      </c>
      <c r="F3147" s="5">
        <v>-8.1</v>
      </c>
      <c r="G3147" s="4">
        <v>71</v>
      </c>
      <c r="H3147" s="4">
        <v>35.1</v>
      </c>
      <c r="I3147" s="4">
        <v>0.8</v>
      </c>
      <c r="J3147" s="4">
        <v>2.9</v>
      </c>
      <c r="K3147" s="4">
        <v>2.9</v>
      </c>
      <c r="L3147" s="4">
        <v>940</v>
      </c>
      <c r="M3147" s="7">
        <v>-0.5</v>
      </c>
      <c r="N3147" s="5">
        <v>-3.3</v>
      </c>
      <c r="O3147" s="5">
        <v>0.1</v>
      </c>
      <c r="P3147" s="5">
        <v>-999</v>
      </c>
      <c r="Q3147" s="5">
        <v>-999</v>
      </c>
      <c r="R3147">
        <v>0.29599999999999999</v>
      </c>
      <c r="S3147" s="34">
        <f>ROUND((0.6105*(EXP((17.273*E3147)/(E3147+237.3))))*(100-H3147)/100,3)</f>
        <v>0.54600000000000004</v>
      </c>
      <c r="T3147" s="6">
        <f>IF(V3147&lt;V3148,L3147,0)</f>
        <v>0</v>
      </c>
      <c r="U3147" s="6">
        <f>IF(T3147&gt;0,M3147,-999)</f>
        <v>-999</v>
      </c>
      <c r="V3147">
        <v>200003</v>
      </c>
      <c r="W3147">
        <v>2000</v>
      </c>
    </row>
    <row r="3148" spans="1:23" x14ac:dyDescent="0.25">
      <c r="A3148" s="14">
        <v>36615</v>
      </c>
      <c r="B3148" s="3">
        <v>90</v>
      </c>
      <c r="C3148" s="4">
        <v>16.86</v>
      </c>
      <c r="D3148" s="5">
        <v>-0.8</v>
      </c>
      <c r="E3148" s="5">
        <v>7.7</v>
      </c>
      <c r="F3148" s="5">
        <v>-8</v>
      </c>
      <c r="G3148" s="4">
        <v>53.3</v>
      </c>
      <c r="H3148" s="4">
        <v>20.3</v>
      </c>
      <c r="I3148" s="4">
        <v>1</v>
      </c>
      <c r="J3148" s="4">
        <v>2.6</v>
      </c>
      <c r="K3148" s="4">
        <v>0</v>
      </c>
      <c r="L3148" s="4">
        <v>930</v>
      </c>
      <c r="M3148" s="7">
        <v>-0.5</v>
      </c>
      <c r="N3148" s="5">
        <v>-0.8</v>
      </c>
      <c r="O3148" s="5">
        <v>0.1</v>
      </c>
      <c r="P3148" s="5">
        <v>-999</v>
      </c>
      <c r="Q3148" s="5">
        <v>-999</v>
      </c>
      <c r="R3148">
        <v>0.21299999999999999</v>
      </c>
      <c r="S3148" s="34">
        <f>ROUND((0.6105*(EXP((17.273*E3148)/(E3148+237.3))))*(100-H3148)/100,3)</f>
        <v>0.83699999999999997</v>
      </c>
      <c r="T3148" s="6">
        <f>IF(V3148&lt;V3149,L3148,0)</f>
        <v>0</v>
      </c>
      <c r="U3148" s="6">
        <f>IF(T3148&gt;0,M3148,-999)</f>
        <v>-999</v>
      </c>
      <c r="V3148">
        <v>200003</v>
      </c>
      <c r="W3148">
        <v>2000</v>
      </c>
    </row>
    <row r="3149" spans="1:23" x14ac:dyDescent="0.25">
      <c r="A3149" s="14">
        <v>36616</v>
      </c>
      <c r="B3149" s="3">
        <v>91</v>
      </c>
      <c r="C3149" s="4">
        <v>17.54</v>
      </c>
      <c r="D3149" s="5">
        <v>3.1</v>
      </c>
      <c r="E3149" s="5">
        <v>10.6</v>
      </c>
      <c r="F3149" s="5">
        <v>-4.5</v>
      </c>
      <c r="G3149" s="4">
        <v>57.4</v>
      </c>
      <c r="H3149" s="4">
        <v>33.700000000000003</v>
      </c>
      <c r="I3149" s="4">
        <v>0.9</v>
      </c>
      <c r="J3149" s="4">
        <v>3.1</v>
      </c>
      <c r="K3149" s="4">
        <v>0</v>
      </c>
      <c r="L3149" s="4">
        <v>902</v>
      </c>
      <c r="M3149" s="7">
        <v>-0.5</v>
      </c>
      <c r="N3149" s="5">
        <v>3.1</v>
      </c>
      <c r="O3149" s="5">
        <v>0.2</v>
      </c>
      <c r="P3149" s="5">
        <v>-999</v>
      </c>
      <c r="Q3149" s="5">
        <v>-999</v>
      </c>
      <c r="R3149">
        <v>0.42899999999999999</v>
      </c>
      <c r="S3149" s="34">
        <f>ROUND((0.6105*(EXP((17.273*E3149)/(E3149+237.3))))*(100-H3149)/100,3)</f>
        <v>0.84699999999999998</v>
      </c>
      <c r="T3149" s="6">
        <f>IF(V3149&lt;V3150,L3149,0)</f>
        <v>902</v>
      </c>
      <c r="U3149" s="6">
        <f>IF(T3149&gt;0,M3149,-999)</f>
        <v>-0.5</v>
      </c>
      <c r="V3149">
        <v>200003</v>
      </c>
      <c r="W3149">
        <v>2000</v>
      </c>
    </row>
    <row r="3150" spans="1:23" x14ac:dyDescent="0.25">
      <c r="A3150" s="14">
        <v>36617</v>
      </c>
      <c r="B3150" s="3">
        <v>92</v>
      </c>
      <c r="C3150" s="4">
        <v>17.37</v>
      </c>
      <c r="D3150" s="5">
        <v>5</v>
      </c>
      <c r="E3150" s="5">
        <v>11.4</v>
      </c>
      <c r="F3150" s="5">
        <v>-0.6</v>
      </c>
      <c r="G3150" s="4">
        <v>70.2</v>
      </c>
      <c r="H3150" s="4">
        <v>42.8</v>
      </c>
      <c r="I3150" s="4">
        <v>1.3</v>
      </c>
      <c r="J3150" s="4">
        <v>3.6</v>
      </c>
      <c r="K3150" s="4">
        <v>0</v>
      </c>
      <c r="L3150" s="4">
        <v>853</v>
      </c>
      <c r="M3150" s="7">
        <v>-0.4</v>
      </c>
      <c r="N3150" s="5">
        <v>5</v>
      </c>
      <c r="O3150" s="5">
        <v>0.2</v>
      </c>
      <c r="P3150" s="5">
        <v>-999</v>
      </c>
      <c r="Q3150" s="5">
        <v>-999</v>
      </c>
      <c r="R3150">
        <v>0.57499999999999996</v>
      </c>
      <c r="S3150" s="34">
        <f>ROUND((0.6105*(EXP((17.273*E3150)/(E3150+237.3))))*(100-H3150)/100,3)</f>
        <v>0.77100000000000002</v>
      </c>
      <c r="T3150" s="6">
        <f>IF(V3150&lt;V3151,L3150,0)</f>
        <v>0</v>
      </c>
      <c r="U3150" s="6">
        <f>IF(T3150&gt;0,M3150,-999)</f>
        <v>-999</v>
      </c>
      <c r="V3150">
        <v>200004</v>
      </c>
      <c r="W3150">
        <v>2000</v>
      </c>
    </row>
    <row r="3151" spans="1:23" x14ac:dyDescent="0.25">
      <c r="A3151" s="14">
        <v>36618</v>
      </c>
      <c r="B3151" s="3">
        <v>93</v>
      </c>
      <c r="C3151" s="4">
        <v>17.670000000000002</v>
      </c>
      <c r="D3151" s="5">
        <v>4.5999999999999996</v>
      </c>
      <c r="E3151" s="5">
        <v>11.4</v>
      </c>
      <c r="F3151" s="5">
        <v>0</v>
      </c>
      <c r="G3151" s="4">
        <v>70.7</v>
      </c>
      <c r="H3151" s="4">
        <v>38.5</v>
      </c>
      <c r="I3151" s="4">
        <v>1.1000000000000001</v>
      </c>
      <c r="J3151" s="4">
        <v>3.8</v>
      </c>
      <c r="K3151" s="4">
        <v>0</v>
      </c>
      <c r="L3151" s="4">
        <v>811</v>
      </c>
      <c r="M3151" s="7">
        <v>-0.2</v>
      </c>
      <c r="N3151" s="5">
        <v>4.5999999999999996</v>
      </c>
      <c r="O3151" s="5">
        <v>0.1</v>
      </c>
      <c r="P3151" s="5">
        <v>-999</v>
      </c>
      <c r="Q3151" s="5">
        <v>-999</v>
      </c>
      <c r="R3151">
        <v>0.52</v>
      </c>
      <c r="S3151" s="34">
        <f>ROUND((0.6105*(EXP((17.273*E3151)/(E3151+237.3))))*(100-H3151)/100,3)</f>
        <v>0.82899999999999996</v>
      </c>
      <c r="T3151" s="6">
        <f>IF(V3151&lt;V3152,L3151,0)</f>
        <v>0</v>
      </c>
      <c r="U3151" s="6">
        <f>IF(T3151&gt;0,M3151,-999)</f>
        <v>-999</v>
      </c>
      <c r="V3151">
        <v>200004</v>
      </c>
      <c r="W3151">
        <v>2000</v>
      </c>
    </row>
    <row r="3152" spans="1:23" x14ac:dyDescent="0.25">
      <c r="A3152" s="14">
        <v>36619</v>
      </c>
      <c r="B3152" s="3">
        <v>94</v>
      </c>
      <c r="C3152" s="4">
        <v>12.86</v>
      </c>
      <c r="D3152" s="5">
        <v>6.5</v>
      </c>
      <c r="E3152" s="5">
        <v>14.7</v>
      </c>
      <c r="F3152" s="5">
        <v>1.3</v>
      </c>
      <c r="G3152" s="4">
        <v>63.9</v>
      </c>
      <c r="H3152" s="4">
        <v>31.7</v>
      </c>
      <c r="I3152" s="4">
        <v>0.9</v>
      </c>
      <c r="J3152" s="4">
        <v>3</v>
      </c>
      <c r="K3152" s="4">
        <v>0</v>
      </c>
      <c r="L3152" s="4">
        <v>786</v>
      </c>
      <c r="M3152" s="7">
        <v>-0.1</v>
      </c>
      <c r="N3152" s="5">
        <v>6.5</v>
      </c>
      <c r="O3152" s="5">
        <v>0.1</v>
      </c>
      <c r="P3152" s="5">
        <v>-999</v>
      </c>
      <c r="Q3152" s="5">
        <v>-999</v>
      </c>
      <c r="R3152">
        <v>0.53100000000000003</v>
      </c>
      <c r="S3152" s="34">
        <f>ROUND((0.6105*(EXP((17.273*E3152)/(E3152+237.3))))*(100-H3152)/100,3)</f>
        <v>1.1419999999999999</v>
      </c>
      <c r="T3152" s="6">
        <f>IF(V3152&lt;V3153,L3152,0)</f>
        <v>0</v>
      </c>
      <c r="U3152" s="6">
        <f>IF(T3152&gt;0,M3152,-999)</f>
        <v>-999</v>
      </c>
      <c r="V3152">
        <v>200004</v>
      </c>
      <c r="W3152">
        <v>2000</v>
      </c>
    </row>
    <row r="3153" spans="1:23" x14ac:dyDescent="0.25">
      <c r="A3153" s="14">
        <v>36620</v>
      </c>
      <c r="B3153" s="3">
        <v>95</v>
      </c>
      <c r="C3153" s="4">
        <v>5.3</v>
      </c>
      <c r="D3153" s="5">
        <v>-0.2</v>
      </c>
      <c r="E3153" s="5">
        <v>3.7</v>
      </c>
      <c r="F3153" s="5">
        <v>-5.9</v>
      </c>
      <c r="G3153" s="4">
        <v>79.2</v>
      </c>
      <c r="H3153" s="4">
        <v>40.299999999999997</v>
      </c>
      <c r="I3153" s="4">
        <v>1.9</v>
      </c>
      <c r="J3153" s="4">
        <v>5.2</v>
      </c>
      <c r="K3153" s="4">
        <v>1.1000000000000001</v>
      </c>
      <c r="L3153" s="4">
        <v>779</v>
      </c>
      <c r="M3153" s="7">
        <v>-0.2</v>
      </c>
      <c r="N3153" s="5">
        <v>-0.2</v>
      </c>
      <c r="O3153" s="5">
        <v>0</v>
      </c>
      <c r="P3153" s="5">
        <v>-999</v>
      </c>
      <c r="Q3153" s="5">
        <v>-999</v>
      </c>
      <c r="R3153">
        <v>0.32100000000000001</v>
      </c>
      <c r="S3153" s="34">
        <f>ROUND((0.6105*(EXP((17.273*E3153)/(E3153+237.3))))*(100-H3153)/100,3)</f>
        <v>0.47499999999999998</v>
      </c>
      <c r="T3153" s="6">
        <f>IF(V3153&lt;V3154,L3153,0)</f>
        <v>0</v>
      </c>
      <c r="U3153" s="6">
        <f>IF(T3153&gt;0,M3153,-999)</f>
        <v>-999</v>
      </c>
      <c r="V3153">
        <v>200004</v>
      </c>
      <c r="W3153">
        <v>2000</v>
      </c>
    </row>
    <row r="3154" spans="1:23" x14ac:dyDescent="0.25">
      <c r="A3154" s="14">
        <v>36621</v>
      </c>
      <c r="B3154" s="3">
        <v>96</v>
      </c>
      <c r="C3154" s="4">
        <v>14.34</v>
      </c>
      <c r="D3154" s="5">
        <v>-3.1</v>
      </c>
      <c r="E3154" s="5">
        <v>2.7</v>
      </c>
      <c r="F3154" s="5">
        <v>-6</v>
      </c>
      <c r="G3154" s="4">
        <v>70.7</v>
      </c>
      <c r="H3154" s="4">
        <v>39.1</v>
      </c>
      <c r="I3154" s="4">
        <v>1.5</v>
      </c>
      <c r="J3154" s="4">
        <v>4</v>
      </c>
      <c r="K3154" s="4">
        <v>0</v>
      </c>
      <c r="L3154" s="4">
        <v>772</v>
      </c>
      <c r="M3154" s="7">
        <v>-0.2</v>
      </c>
      <c r="N3154" s="5">
        <v>-3.1</v>
      </c>
      <c r="O3154" s="5">
        <v>0</v>
      </c>
      <c r="P3154" s="5">
        <v>-999</v>
      </c>
      <c r="Q3154" s="5">
        <v>-999</v>
      </c>
      <c r="R3154">
        <v>0.29099999999999998</v>
      </c>
      <c r="S3154" s="34">
        <f>ROUND((0.6105*(EXP((17.273*E3154)/(E3154+237.3))))*(100-H3154)/100,3)</f>
        <v>0.45200000000000001</v>
      </c>
      <c r="T3154" s="6">
        <f>IF(V3154&lt;V3155,L3154,0)</f>
        <v>0</v>
      </c>
      <c r="U3154" s="6">
        <f>IF(T3154&gt;0,M3154,-999)</f>
        <v>-999</v>
      </c>
      <c r="V3154">
        <v>200004</v>
      </c>
      <c r="W3154">
        <v>2000</v>
      </c>
    </row>
    <row r="3155" spans="1:23" x14ac:dyDescent="0.25">
      <c r="A3155" s="14">
        <v>36622</v>
      </c>
      <c r="B3155" s="3">
        <v>97</v>
      </c>
      <c r="C3155" s="4">
        <v>11.5</v>
      </c>
      <c r="D3155" s="5">
        <v>-5.5</v>
      </c>
      <c r="E3155" s="5">
        <v>-1</v>
      </c>
      <c r="F3155" s="5">
        <v>-8.6</v>
      </c>
      <c r="G3155" s="4">
        <v>94.6</v>
      </c>
      <c r="H3155" s="4">
        <v>77.3</v>
      </c>
      <c r="I3155" s="4">
        <v>1.3</v>
      </c>
      <c r="J3155" s="4">
        <v>3.4</v>
      </c>
      <c r="K3155" s="4">
        <v>18.2</v>
      </c>
      <c r="L3155" s="4">
        <v>877</v>
      </c>
      <c r="M3155" s="7">
        <v>-0.2</v>
      </c>
      <c r="N3155" s="5">
        <v>-5.5</v>
      </c>
      <c r="O3155" s="5">
        <v>0</v>
      </c>
      <c r="P3155" s="5">
        <v>-999</v>
      </c>
      <c r="Q3155" s="5">
        <v>-999</v>
      </c>
      <c r="R3155">
        <v>0.437</v>
      </c>
      <c r="S3155" s="34">
        <f>ROUND((0.6105*(EXP((17.273*E3155)/(E3155+237.3))))*(100-H3155)/100,3)</f>
        <v>0.129</v>
      </c>
      <c r="T3155" s="6">
        <f>IF(V3155&lt;V3156,L3155,0)</f>
        <v>0</v>
      </c>
      <c r="U3155" s="6">
        <f>IF(T3155&gt;0,M3155,-999)</f>
        <v>-999</v>
      </c>
      <c r="V3155">
        <v>200004</v>
      </c>
      <c r="W3155">
        <v>2000</v>
      </c>
    </row>
    <row r="3156" spans="1:23" x14ac:dyDescent="0.25">
      <c r="A3156" s="14">
        <v>36623</v>
      </c>
      <c r="B3156" s="3">
        <v>98</v>
      </c>
      <c r="C3156" s="4">
        <v>21.54</v>
      </c>
      <c r="D3156" s="5">
        <v>-1.4</v>
      </c>
      <c r="E3156" s="5">
        <v>7.8</v>
      </c>
      <c r="F3156" s="5">
        <v>-10.3</v>
      </c>
      <c r="G3156" s="4">
        <v>65</v>
      </c>
      <c r="H3156" s="4">
        <v>31.7</v>
      </c>
      <c r="I3156" s="4">
        <v>0.9</v>
      </c>
      <c r="J3156" s="4">
        <v>3.1</v>
      </c>
      <c r="K3156" s="4">
        <v>0</v>
      </c>
      <c r="L3156" s="4">
        <v>790</v>
      </c>
      <c r="M3156" s="7">
        <v>-0.3</v>
      </c>
      <c r="N3156" s="5">
        <v>-1.4</v>
      </c>
      <c r="O3156" s="5">
        <v>0.1</v>
      </c>
      <c r="P3156" s="5">
        <v>-999</v>
      </c>
      <c r="Q3156" s="5">
        <v>-999</v>
      </c>
      <c r="R3156">
        <v>0.33600000000000002</v>
      </c>
      <c r="S3156" s="34">
        <f>ROUND((0.6105*(EXP((17.273*E3156)/(E3156+237.3))))*(100-H3156)/100,3)</f>
        <v>0.72199999999999998</v>
      </c>
      <c r="T3156" s="6">
        <f>IF(V3156&lt;V3157,L3156,0)</f>
        <v>0</v>
      </c>
      <c r="U3156" s="6">
        <f>IF(T3156&gt;0,M3156,-999)</f>
        <v>-999</v>
      </c>
      <c r="V3156">
        <v>200004</v>
      </c>
      <c r="W3156">
        <v>2000</v>
      </c>
    </row>
    <row r="3157" spans="1:23" x14ac:dyDescent="0.25">
      <c r="A3157" s="14">
        <v>36624</v>
      </c>
      <c r="B3157" s="3">
        <v>99</v>
      </c>
      <c r="C3157" s="4">
        <v>21.73</v>
      </c>
      <c r="D3157" s="5">
        <v>5</v>
      </c>
      <c r="E3157" s="5">
        <v>13.6</v>
      </c>
      <c r="F3157" s="5">
        <v>-2.2000000000000002</v>
      </c>
      <c r="G3157" s="4">
        <v>56.9</v>
      </c>
      <c r="H3157" s="4">
        <v>26.6</v>
      </c>
      <c r="I3157" s="4">
        <v>0.8</v>
      </c>
      <c r="J3157" s="4">
        <v>2.2999999999999998</v>
      </c>
      <c r="K3157" s="4">
        <v>0</v>
      </c>
      <c r="L3157" s="4">
        <v>755</v>
      </c>
      <c r="M3157" s="7">
        <v>-0.2</v>
      </c>
      <c r="N3157" s="5">
        <v>5</v>
      </c>
      <c r="O3157" s="5">
        <v>0.1</v>
      </c>
      <c r="P3157" s="5">
        <v>-999</v>
      </c>
      <c r="Q3157" s="5">
        <v>-999</v>
      </c>
      <c r="R3157">
        <v>0.41399999999999998</v>
      </c>
      <c r="S3157" s="34">
        <f>ROUND((0.6105*(EXP((17.273*E3157)/(E3157+237.3))))*(100-H3157)/100,3)</f>
        <v>1.143</v>
      </c>
      <c r="T3157" s="6">
        <f>IF(V3157&lt;V3158,L3157,0)</f>
        <v>0</v>
      </c>
      <c r="U3157" s="6">
        <f>IF(T3157&gt;0,M3157,-999)</f>
        <v>-999</v>
      </c>
      <c r="V3157">
        <v>200004</v>
      </c>
      <c r="W3157">
        <v>2000</v>
      </c>
    </row>
    <row r="3158" spans="1:23" x14ac:dyDescent="0.25">
      <c r="A3158" s="14">
        <v>36625</v>
      </c>
      <c r="B3158" s="3">
        <v>100</v>
      </c>
      <c r="C3158" s="4">
        <v>20.49</v>
      </c>
      <c r="D3158" s="5">
        <v>5.4</v>
      </c>
      <c r="E3158" s="5">
        <v>12.5</v>
      </c>
      <c r="F3158" s="5">
        <v>-0.4</v>
      </c>
      <c r="G3158" s="4">
        <v>55.6</v>
      </c>
      <c r="H3158" s="4">
        <v>28.8</v>
      </c>
      <c r="I3158" s="4">
        <v>0.9</v>
      </c>
      <c r="J3158" s="4">
        <v>3</v>
      </c>
      <c r="K3158" s="4">
        <v>0</v>
      </c>
      <c r="L3158" s="4">
        <v>725</v>
      </c>
      <c r="M3158" s="7">
        <v>-0.2</v>
      </c>
      <c r="N3158" s="5">
        <v>5.4</v>
      </c>
      <c r="O3158" s="5">
        <v>0.1</v>
      </c>
      <c r="P3158" s="5">
        <v>-999</v>
      </c>
      <c r="Q3158" s="5">
        <v>-999</v>
      </c>
      <c r="R3158">
        <v>0.41599999999999998</v>
      </c>
      <c r="S3158" s="34">
        <f>ROUND((0.6105*(EXP((17.273*E3158)/(E3158+237.3))))*(100-H3158)/100,3)</f>
        <v>1.032</v>
      </c>
      <c r="T3158" s="6">
        <f>IF(V3158&lt;V3159,L3158,0)</f>
        <v>0</v>
      </c>
      <c r="U3158" s="6">
        <f>IF(T3158&gt;0,M3158,-999)</f>
        <v>-999</v>
      </c>
      <c r="V3158">
        <v>200004</v>
      </c>
      <c r="W3158">
        <v>2000</v>
      </c>
    </row>
    <row r="3159" spans="1:23" x14ac:dyDescent="0.25">
      <c r="A3159" s="14">
        <v>36626</v>
      </c>
      <c r="B3159" s="3">
        <v>101</v>
      </c>
      <c r="C3159" s="4">
        <v>21.63</v>
      </c>
      <c r="D3159" s="5">
        <v>4.5</v>
      </c>
      <c r="E3159" s="5">
        <v>12.9</v>
      </c>
      <c r="F3159" s="5">
        <v>-1.7</v>
      </c>
      <c r="G3159" s="4">
        <v>55.8</v>
      </c>
      <c r="H3159" s="4">
        <v>31.3</v>
      </c>
      <c r="I3159" s="4">
        <v>0.8</v>
      </c>
      <c r="J3159" s="4">
        <v>2.6</v>
      </c>
      <c r="K3159" s="4">
        <v>0</v>
      </c>
      <c r="L3159" s="4">
        <v>680</v>
      </c>
      <c r="M3159" s="7">
        <v>-0.1</v>
      </c>
      <c r="N3159" s="5">
        <v>4.5</v>
      </c>
      <c r="O3159" s="5">
        <v>0.1</v>
      </c>
      <c r="P3159" s="5">
        <v>-999</v>
      </c>
      <c r="Q3159" s="5">
        <v>-999</v>
      </c>
      <c r="R3159">
        <v>0.46600000000000003</v>
      </c>
      <c r="S3159" s="34">
        <f>ROUND((0.6105*(EXP((17.273*E3159)/(E3159+237.3))))*(100-H3159)/100,3)</f>
        <v>1.022</v>
      </c>
      <c r="T3159" s="6">
        <f>IF(V3159&lt;V3160,L3159,0)</f>
        <v>0</v>
      </c>
      <c r="U3159" s="6">
        <f>IF(T3159&gt;0,M3159,-999)</f>
        <v>-999</v>
      </c>
      <c r="V3159">
        <v>200004</v>
      </c>
      <c r="W3159">
        <v>2000</v>
      </c>
    </row>
    <row r="3160" spans="1:23" x14ac:dyDescent="0.25">
      <c r="A3160" s="14">
        <v>36627</v>
      </c>
      <c r="B3160" s="3">
        <v>102</v>
      </c>
      <c r="C3160" s="4">
        <v>16.350000000000001</v>
      </c>
      <c r="D3160" s="5">
        <v>5.7</v>
      </c>
      <c r="E3160" s="5">
        <v>13.6</v>
      </c>
      <c r="F3160" s="5">
        <v>0</v>
      </c>
      <c r="G3160" s="4">
        <v>57</v>
      </c>
      <c r="H3160" s="4">
        <v>27.8</v>
      </c>
      <c r="I3160" s="4">
        <v>1</v>
      </c>
      <c r="J3160" s="4">
        <v>3.7</v>
      </c>
      <c r="K3160" s="4">
        <v>0</v>
      </c>
      <c r="L3160" s="4">
        <v>649</v>
      </c>
      <c r="M3160" s="7">
        <v>-0.1</v>
      </c>
      <c r="N3160" s="5">
        <v>5.7</v>
      </c>
      <c r="O3160" s="5">
        <v>0.1</v>
      </c>
      <c r="P3160" s="5">
        <v>-999</v>
      </c>
      <c r="Q3160" s="5">
        <v>-999</v>
      </c>
      <c r="R3160">
        <v>0.43099999999999999</v>
      </c>
      <c r="S3160" s="34">
        <f>ROUND((0.6105*(EXP((17.273*E3160)/(E3160+237.3))))*(100-H3160)/100,3)</f>
        <v>1.1240000000000001</v>
      </c>
      <c r="T3160" s="6">
        <f>IF(V3160&lt;V3161,L3160,0)</f>
        <v>0</v>
      </c>
      <c r="U3160" s="6">
        <f>IF(T3160&gt;0,M3160,-999)</f>
        <v>-999</v>
      </c>
      <c r="V3160">
        <v>200004</v>
      </c>
      <c r="W3160">
        <v>2000</v>
      </c>
    </row>
    <row r="3161" spans="1:23" x14ac:dyDescent="0.25">
      <c r="A3161" s="14">
        <v>36628</v>
      </c>
      <c r="B3161" s="3">
        <v>103</v>
      </c>
      <c r="C3161" s="4">
        <v>18.59</v>
      </c>
      <c r="D3161" s="5">
        <v>5.2</v>
      </c>
      <c r="E3161" s="5">
        <v>12.9</v>
      </c>
      <c r="F3161" s="5">
        <v>-1.9</v>
      </c>
      <c r="G3161" s="4">
        <v>62.9</v>
      </c>
      <c r="H3161" s="4">
        <v>36.6</v>
      </c>
      <c r="I3161" s="4">
        <v>1.3</v>
      </c>
      <c r="J3161" s="4">
        <v>4.2</v>
      </c>
      <c r="K3161" s="4">
        <v>0</v>
      </c>
      <c r="L3161" s="4">
        <v>602</v>
      </c>
      <c r="M3161" s="7">
        <v>-0.1</v>
      </c>
      <c r="N3161" s="5">
        <v>5.2</v>
      </c>
      <c r="O3161" s="5">
        <v>0.1</v>
      </c>
      <c r="P3161" s="5">
        <v>-999</v>
      </c>
      <c r="Q3161" s="5">
        <v>-999</v>
      </c>
      <c r="R3161">
        <v>0.54400000000000004</v>
      </c>
      <c r="S3161" s="34">
        <f>ROUND((0.6105*(EXP((17.273*E3161)/(E3161+237.3))))*(100-H3161)/100,3)</f>
        <v>0.94299999999999995</v>
      </c>
      <c r="T3161" s="6">
        <f>IF(V3161&lt;V3162,L3161,0)</f>
        <v>0</v>
      </c>
      <c r="U3161" s="6">
        <f>IF(T3161&gt;0,M3161,-999)</f>
        <v>-999</v>
      </c>
      <c r="V3161">
        <v>200004</v>
      </c>
      <c r="W3161">
        <v>2000</v>
      </c>
    </row>
    <row r="3162" spans="1:23" x14ac:dyDescent="0.25">
      <c r="A3162" s="14">
        <v>36629</v>
      </c>
      <c r="B3162" s="3">
        <v>104</v>
      </c>
      <c r="C3162" s="4">
        <v>7.5</v>
      </c>
      <c r="D3162" s="5">
        <v>1.6</v>
      </c>
      <c r="E3162" s="5">
        <v>6.6</v>
      </c>
      <c r="F3162" s="5">
        <v>-3.6</v>
      </c>
      <c r="G3162" s="4">
        <v>85.1</v>
      </c>
      <c r="H3162" s="4">
        <v>58.4</v>
      </c>
      <c r="I3162" s="4">
        <v>0.7</v>
      </c>
      <c r="J3162" s="4">
        <v>2.9</v>
      </c>
      <c r="K3162" s="4">
        <v>6.5</v>
      </c>
      <c r="L3162" s="4">
        <v>606</v>
      </c>
      <c r="M3162" s="7">
        <v>-0.1</v>
      </c>
      <c r="N3162" s="5">
        <v>1.6</v>
      </c>
      <c r="O3162" s="5">
        <v>0</v>
      </c>
      <c r="P3162" s="5">
        <v>-999</v>
      </c>
      <c r="Q3162" s="5">
        <v>-999</v>
      </c>
      <c r="R3162">
        <v>0.56799999999999995</v>
      </c>
      <c r="S3162" s="34">
        <f>ROUND((0.6105*(EXP((17.273*E3162)/(E3162+237.3))))*(100-H3162)/100,3)</f>
        <v>0.40500000000000003</v>
      </c>
      <c r="T3162" s="6">
        <f>IF(V3162&lt;V3163,L3162,0)</f>
        <v>0</v>
      </c>
      <c r="U3162" s="6">
        <f>IF(T3162&gt;0,M3162,-999)</f>
        <v>-999</v>
      </c>
      <c r="V3162">
        <v>200004</v>
      </c>
      <c r="W3162">
        <v>2000</v>
      </c>
    </row>
    <row r="3163" spans="1:23" x14ac:dyDescent="0.25">
      <c r="A3163" s="14">
        <v>36630</v>
      </c>
      <c r="B3163" s="3">
        <v>105</v>
      </c>
      <c r="C3163" s="4">
        <v>5.69</v>
      </c>
      <c r="D3163" s="5">
        <v>-0.9</v>
      </c>
      <c r="E3163" s="5">
        <v>1.4</v>
      </c>
      <c r="F3163" s="5">
        <v>-3.7</v>
      </c>
      <c r="G3163" s="4">
        <v>98</v>
      </c>
      <c r="H3163" s="4">
        <v>88.2</v>
      </c>
      <c r="I3163" s="4">
        <v>1.1000000000000001</v>
      </c>
      <c r="J3163" s="4">
        <v>4.7</v>
      </c>
      <c r="K3163" s="4">
        <v>20</v>
      </c>
      <c r="L3163" s="4">
        <v>668</v>
      </c>
      <c r="M3163" s="7">
        <v>-0.2</v>
      </c>
      <c r="N3163" s="5">
        <v>-0.9</v>
      </c>
      <c r="O3163" s="5">
        <v>0</v>
      </c>
      <c r="P3163" s="5">
        <v>-999</v>
      </c>
      <c r="Q3163" s="5">
        <v>-999</v>
      </c>
      <c r="R3163">
        <v>0.59699999999999998</v>
      </c>
      <c r="S3163" s="34">
        <f>ROUND((0.6105*(EXP((17.273*E3163)/(E3163+237.3))))*(100-H3163)/100,3)</f>
        <v>0.08</v>
      </c>
      <c r="T3163" s="6">
        <f>IF(V3163&lt;V3164,L3163,0)</f>
        <v>0</v>
      </c>
      <c r="U3163" s="6">
        <f>IF(T3163&gt;0,M3163,-999)</f>
        <v>-999</v>
      </c>
      <c r="V3163">
        <v>200004</v>
      </c>
      <c r="W3163">
        <v>2000</v>
      </c>
    </row>
    <row r="3164" spans="1:23" x14ac:dyDescent="0.25">
      <c r="A3164" s="14">
        <v>36631</v>
      </c>
      <c r="B3164" s="3">
        <v>106</v>
      </c>
      <c r="C3164" s="4">
        <v>6.57</v>
      </c>
      <c r="D3164" s="5">
        <v>-0.4</v>
      </c>
      <c r="E3164" s="5">
        <v>2.5</v>
      </c>
      <c r="F3164" s="5">
        <v>-3.9</v>
      </c>
      <c r="G3164" s="4">
        <v>97.4</v>
      </c>
      <c r="H3164" s="4">
        <v>81.599999999999994</v>
      </c>
      <c r="I3164" s="4">
        <v>0.6</v>
      </c>
      <c r="J3164" s="4">
        <v>3.1</v>
      </c>
      <c r="K3164" s="4">
        <v>12.7</v>
      </c>
      <c r="L3164" s="4">
        <v>662</v>
      </c>
      <c r="M3164" s="7">
        <v>-0.1</v>
      </c>
      <c r="N3164" s="5">
        <v>-0.4</v>
      </c>
      <c r="O3164" s="5">
        <v>0</v>
      </c>
      <c r="P3164" s="5">
        <v>-999</v>
      </c>
      <c r="Q3164" s="5">
        <v>-999</v>
      </c>
      <c r="R3164">
        <v>0.59599999999999997</v>
      </c>
      <c r="S3164" s="34">
        <f>ROUND((0.6105*(EXP((17.273*E3164)/(E3164+237.3))))*(100-H3164)/100,3)</f>
        <v>0.13400000000000001</v>
      </c>
      <c r="T3164" s="6">
        <f>IF(V3164&lt;V3165,L3164,0)</f>
        <v>0</v>
      </c>
      <c r="U3164" s="6">
        <f>IF(T3164&gt;0,M3164,-999)</f>
        <v>-999</v>
      </c>
      <c r="V3164">
        <v>200004</v>
      </c>
      <c r="W3164">
        <v>2000</v>
      </c>
    </row>
    <row r="3165" spans="1:23" x14ac:dyDescent="0.25">
      <c r="A3165" s="14">
        <v>36632</v>
      </c>
      <c r="B3165" s="3">
        <v>107</v>
      </c>
      <c r="C3165" s="4">
        <v>14.79</v>
      </c>
      <c r="D3165" s="5">
        <v>0.6</v>
      </c>
      <c r="E3165" s="5">
        <v>7.7</v>
      </c>
      <c r="F3165" s="5">
        <v>-3.8</v>
      </c>
      <c r="G3165" s="4">
        <v>91.3</v>
      </c>
      <c r="H3165" s="4">
        <v>54.5</v>
      </c>
      <c r="I3165" s="4">
        <v>1.1000000000000001</v>
      </c>
      <c r="J3165" s="4">
        <v>2.8</v>
      </c>
      <c r="K3165" s="4">
        <v>2.9</v>
      </c>
      <c r="L3165" s="4">
        <v>638</v>
      </c>
      <c r="M3165" s="7">
        <v>-0.1</v>
      </c>
      <c r="N3165" s="5">
        <v>0.6</v>
      </c>
      <c r="O3165" s="5">
        <v>0</v>
      </c>
      <c r="P3165" s="5">
        <v>-999</v>
      </c>
      <c r="Q3165" s="5">
        <v>-999</v>
      </c>
      <c r="R3165">
        <v>0.57299999999999995</v>
      </c>
      <c r="S3165" s="34">
        <f>ROUND((0.6105*(EXP((17.273*E3165)/(E3165+237.3))))*(100-H3165)/100,3)</f>
        <v>0.47799999999999998</v>
      </c>
      <c r="T3165" s="6">
        <f>IF(V3165&lt;V3166,L3165,0)</f>
        <v>0</v>
      </c>
      <c r="U3165" s="6">
        <f>IF(T3165&gt;0,M3165,-999)</f>
        <v>-999</v>
      </c>
      <c r="V3165">
        <v>200004</v>
      </c>
      <c r="W3165">
        <v>2000</v>
      </c>
    </row>
    <row r="3166" spans="1:23" x14ac:dyDescent="0.25">
      <c r="A3166" s="14">
        <v>36633</v>
      </c>
      <c r="B3166" s="3">
        <v>108</v>
      </c>
      <c r="C3166" s="4">
        <v>21.95</v>
      </c>
      <c r="D3166" s="5">
        <v>2</v>
      </c>
      <c r="E3166" s="5">
        <v>10</v>
      </c>
      <c r="F3166" s="5">
        <v>-5.8</v>
      </c>
      <c r="G3166" s="4">
        <v>63.9</v>
      </c>
      <c r="H3166" s="4">
        <v>29</v>
      </c>
      <c r="I3166" s="4">
        <v>0.9</v>
      </c>
      <c r="J3166" s="4">
        <v>2.8</v>
      </c>
      <c r="K3166" s="4">
        <v>0.9</v>
      </c>
      <c r="L3166" s="4">
        <v>611</v>
      </c>
      <c r="M3166" s="7">
        <v>-0.1</v>
      </c>
      <c r="N3166" s="5">
        <v>2</v>
      </c>
      <c r="O3166" s="5">
        <v>0.1</v>
      </c>
      <c r="P3166" s="5">
        <v>-999</v>
      </c>
      <c r="Q3166" s="5">
        <v>-999</v>
      </c>
      <c r="R3166">
        <v>0.35499999999999998</v>
      </c>
      <c r="S3166" s="34">
        <f>ROUND((0.6105*(EXP((17.273*E3166)/(E3166+237.3))))*(100-H3166)/100,3)</f>
        <v>0.872</v>
      </c>
      <c r="T3166" s="6">
        <f>IF(V3166&lt;V3167,L3166,0)</f>
        <v>0</v>
      </c>
      <c r="U3166" s="6">
        <f>IF(T3166&gt;0,M3166,-999)</f>
        <v>-999</v>
      </c>
      <c r="V3166">
        <v>200004</v>
      </c>
      <c r="W3166">
        <v>2000</v>
      </c>
    </row>
    <row r="3167" spans="1:23" x14ac:dyDescent="0.25">
      <c r="A3167" s="14">
        <v>36634</v>
      </c>
      <c r="B3167" s="3">
        <v>109</v>
      </c>
      <c r="C3167" s="4">
        <v>22.24</v>
      </c>
      <c r="D3167" s="5">
        <v>5.6</v>
      </c>
      <c r="E3167" s="5">
        <v>13.5</v>
      </c>
      <c r="F3167" s="5">
        <v>-1.2</v>
      </c>
      <c r="G3167" s="4">
        <v>53.4</v>
      </c>
      <c r="H3167" s="4">
        <v>30.8</v>
      </c>
      <c r="I3167" s="4">
        <v>1.1000000000000001</v>
      </c>
      <c r="J3167" s="4">
        <v>3.1</v>
      </c>
      <c r="K3167" s="4">
        <v>0</v>
      </c>
      <c r="L3167" s="4">
        <v>567</v>
      </c>
      <c r="M3167" s="7">
        <v>-0.1</v>
      </c>
      <c r="N3167" s="5">
        <v>5.6</v>
      </c>
      <c r="O3167" s="5">
        <v>0.1</v>
      </c>
      <c r="P3167" s="5">
        <v>-999</v>
      </c>
      <c r="Q3167" s="5">
        <v>-999</v>
      </c>
      <c r="R3167">
        <v>0.47699999999999998</v>
      </c>
      <c r="S3167" s="34">
        <f>ROUND((0.6105*(EXP((17.273*E3167)/(E3167+237.3))))*(100-H3167)/100,3)</f>
        <v>1.07</v>
      </c>
      <c r="T3167" s="6">
        <f>IF(V3167&lt;V3168,L3167,0)</f>
        <v>0</v>
      </c>
      <c r="U3167" s="6">
        <f>IF(T3167&gt;0,M3167,-999)</f>
        <v>-999</v>
      </c>
      <c r="V3167">
        <v>200004</v>
      </c>
      <c r="W3167">
        <v>2000</v>
      </c>
    </row>
    <row r="3168" spans="1:23" x14ac:dyDescent="0.25">
      <c r="A3168" s="14">
        <v>36635</v>
      </c>
      <c r="B3168" s="3">
        <v>110</v>
      </c>
      <c r="C3168" s="4">
        <v>24.24</v>
      </c>
      <c r="D3168" s="5">
        <v>5.8</v>
      </c>
      <c r="E3168" s="5">
        <v>14.4</v>
      </c>
      <c r="F3168" s="5">
        <v>-2.4</v>
      </c>
      <c r="G3168" s="4">
        <v>49.7</v>
      </c>
      <c r="H3168" s="4">
        <v>12.1</v>
      </c>
      <c r="I3168" s="4">
        <v>0.9</v>
      </c>
      <c r="J3168" s="4">
        <v>2.6</v>
      </c>
      <c r="K3168" s="4">
        <v>0</v>
      </c>
      <c r="L3168" s="4">
        <v>519</v>
      </c>
      <c r="M3168" s="7">
        <v>-0.1</v>
      </c>
      <c r="N3168" s="5">
        <v>5.8</v>
      </c>
      <c r="O3168" s="5">
        <v>0.1</v>
      </c>
      <c r="P3168" s="5">
        <v>-999</v>
      </c>
      <c r="Q3168" s="5">
        <v>-999</v>
      </c>
      <c r="R3168">
        <v>0.19800000000000001</v>
      </c>
      <c r="S3168" s="34">
        <f>ROUND((0.6105*(EXP((17.273*E3168)/(E3168+237.3))))*(100-H3168)/100,3)</f>
        <v>1.4419999999999999</v>
      </c>
      <c r="T3168" s="6">
        <f>IF(V3168&lt;V3169,L3168,0)</f>
        <v>0</v>
      </c>
      <c r="U3168" s="6">
        <f>IF(T3168&gt;0,M3168,-999)</f>
        <v>-999</v>
      </c>
      <c r="V3168">
        <v>200004</v>
      </c>
      <c r="W3168">
        <v>2000</v>
      </c>
    </row>
    <row r="3169" spans="1:23" x14ac:dyDescent="0.25">
      <c r="A3169" s="14">
        <v>36636</v>
      </c>
      <c r="B3169" s="3">
        <v>111</v>
      </c>
      <c r="C3169" s="4">
        <v>16.52</v>
      </c>
      <c r="D3169" s="5">
        <v>4</v>
      </c>
      <c r="E3169" s="5">
        <v>10.7</v>
      </c>
      <c r="F3169" s="5">
        <v>-1</v>
      </c>
      <c r="G3169" s="4">
        <v>71.599999999999994</v>
      </c>
      <c r="H3169" s="4">
        <v>44.1</v>
      </c>
      <c r="I3169" s="4">
        <v>0.9</v>
      </c>
      <c r="J3169" s="4">
        <v>3.6</v>
      </c>
      <c r="K3169" s="4">
        <v>0</v>
      </c>
      <c r="L3169" s="4">
        <v>491</v>
      </c>
      <c r="M3169" s="7">
        <v>0</v>
      </c>
      <c r="N3169" s="5">
        <v>4</v>
      </c>
      <c r="O3169" s="5">
        <v>0.1</v>
      </c>
      <c r="P3169" s="5">
        <v>-999</v>
      </c>
      <c r="Q3169" s="5">
        <v>-999</v>
      </c>
      <c r="R3169">
        <v>0.56599999999999995</v>
      </c>
      <c r="S3169" s="34">
        <f>ROUND((0.6105*(EXP((17.273*E3169)/(E3169+237.3))))*(100-H3169)/100,3)</f>
        <v>0.71899999999999997</v>
      </c>
      <c r="T3169" s="6">
        <f>IF(V3169&lt;V3170,L3169,0)</f>
        <v>0</v>
      </c>
      <c r="U3169" s="6">
        <f>IF(T3169&gt;0,M3169,-999)</f>
        <v>-999</v>
      </c>
      <c r="V3169">
        <v>200004</v>
      </c>
      <c r="W3169">
        <v>2000</v>
      </c>
    </row>
    <row r="3170" spans="1:23" x14ac:dyDescent="0.25">
      <c r="A3170" s="14">
        <v>36637</v>
      </c>
      <c r="B3170" s="3">
        <v>112</v>
      </c>
      <c r="C3170" s="4">
        <v>16.48</v>
      </c>
      <c r="D3170" s="5">
        <v>5.9</v>
      </c>
      <c r="E3170" s="5">
        <v>10.3</v>
      </c>
      <c r="F3170" s="5">
        <v>2.1</v>
      </c>
      <c r="G3170" s="4">
        <v>73.7</v>
      </c>
      <c r="H3170" s="4">
        <v>48.8</v>
      </c>
      <c r="I3170" s="4">
        <v>2.9</v>
      </c>
      <c r="J3170" s="4">
        <v>6.5</v>
      </c>
      <c r="K3170" s="4">
        <v>1.6</v>
      </c>
      <c r="L3170" s="4">
        <v>434</v>
      </c>
      <c r="M3170" s="7">
        <v>0</v>
      </c>
      <c r="N3170" s="5">
        <v>5.9</v>
      </c>
      <c r="O3170" s="5">
        <v>0.1</v>
      </c>
      <c r="P3170" s="5">
        <v>-999</v>
      </c>
      <c r="Q3170" s="5">
        <v>-999</v>
      </c>
      <c r="R3170">
        <v>0.61299999999999999</v>
      </c>
      <c r="S3170" s="34">
        <f>ROUND((0.6105*(EXP((17.273*E3170)/(E3170+237.3))))*(100-H3170)/100,3)</f>
        <v>0.64100000000000001</v>
      </c>
      <c r="T3170" s="6">
        <f>IF(V3170&lt;V3171,L3170,0)</f>
        <v>0</v>
      </c>
      <c r="U3170" s="6">
        <f>IF(T3170&gt;0,M3170,-999)</f>
        <v>-999</v>
      </c>
      <c r="V3170">
        <v>200004</v>
      </c>
      <c r="W3170">
        <v>2000</v>
      </c>
    </row>
    <row r="3171" spans="1:23" x14ac:dyDescent="0.25">
      <c r="A3171" s="14">
        <v>36638</v>
      </c>
      <c r="B3171" s="3">
        <v>113</v>
      </c>
      <c r="C3171" s="4">
        <v>15</v>
      </c>
      <c r="D3171" s="5">
        <v>1.4</v>
      </c>
      <c r="E3171" s="5">
        <v>6.5</v>
      </c>
      <c r="F3171" s="5">
        <v>-4.5999999999999996</v>
      </c>
      <c r="G3171" s="4">
        <v>77.7</v>
      </c>
      <c r="H3171" s="4">
        <v>50</v>
      </c>
      <c r="I3171" s="4">
        <v>1.7</v>
      </c>
      <c r="J3171" s="4">
        <v>6.3</v>
      </c>
      <c r="K3171" s="4">
        <v>2.8</v>
      </c>
      <c r="L3171" s="4">
        <v>421</v>
      </c>
      <c r="M3171" s="7">
        <v>-0.1</v>
      </c>
      <c r="N3171" s="5">
        <v>1.4</v>
      </c>
      <c r="O3171" s="5">
        <v>0</v>
      </c>
      <c r="P3171" s="5">
        <v>-999</v>
      </c>
      <c r="Q3171" s="5">
        <v>-999</v>
      </c>
      <c r="R3171">
        <v>0.48299999999999998</v>
      </c>
      <c r="S3171" s="34">
        <f>ROUND((0.6105*(EXP((17.273*E3171)/(E3171+237.3))))*(100-H3171)/100,3)</f>
        <v>0.48399999999999999</v>
      </c>
      <c r="T3171" s="6">
        <f>IF(V3171&lt;V3172,L3171,0)</f>
        <v>0</v>
      </c>
      <c r="U3171" s="6">
        <f>IF(T3171&gt;0,M3171,-999)</f>
        <v>-999</v>
      </c>
      <c r="V3171">
        <v>200004</v>
      </c>
      <c r="W3171">
        <v>2000</v>
      </c>
    </row>
    <row r="3172" spans="1:23" x14ac:dyDescent="0.25">
      <c r="A3172" s="14">
        <v>36639</v>
      </c>
      <c r="B3172" s="3">
        <v>114</v>
      </c>
      <c r="C3172" s="4">
        <v>20.91</v>
      </c>
      <c r="D3172" s="5">
        <v>-1.1000000000000001</v>
      </c>
      <c r="E3172" s="5">
        <v>6.6</v>
      </c>
      <c r="F3172" s="5">
        <v>-6.7</v>
      </c>
      <c r="G3172" s="4">
        <v>70.5</v>
      </c>
      <c r="H3172" s="4">
        <v>32.700000000000003</v>
      </c>
      <c r="I3172" s="4">
        <v>1.3</v>
      </c>
      <c r="J3172" s="4">
        <v>4.7</v>
      </c>
      <c r="K3172" s="4">
        <v>6.4</v>
      </c>
      <c r="L3172" s="4">
        <v>432</v>
      </c>
      <c r="M3172" s="7">
        <v>-0.1</v>
      </c>
      <c r="N3172" s="5">
        <v>-1.1000000000000001</v>
      </c>
      <c r="O3172" s="5">
        <v>0</v>
      </c>
      <c r="P3172" s="5">
        <v>-999</v>
      </c>
      <c r="Q3172" s="5">
        <v>-999</v>
      </c>
      <c r="R3172">
        <v>0.318</v>
      </c>
      <c r="S3172" s="34">
        <f>ROUND((0.6105*(EXP((17.273*E3172)/(E3172+237.3))))*(100-H3172)/100,3)</f>
        <v>0.65600000000000003</v>
      </c>
      <c r="T3172" s="6">
        <f>IF(V3172&lt;V3173,L3172,0)</f>
        <v>0</v>
      </c>
      <c r="U3172" s="6">
        <f>IF(T3172&gt;0,M3172,-999)</f>
        <v>-999</v>
      </c>
      <c r="V3172">
        <v>200004</v>
      </c>
      <c r="W3172">
        <v>2000</v>
      </c>
    </row>
    <row r="3173" spans="1:23" x14ac:dyDescent="0.25">
      <c r="A3173" s="14">
        <v>36640</v>
      </c>
      <c r="B3173" s="3">
        <v>115</v>
      </c>
      <c r="C3173" s="4">
        <v>16.98</v>
      </c>
      <c r="D3173" s="5">
        <v>-2.8</v>
      </c>
      <c r="E3173" s="5">
        <v>4.4000000000000004</v>
      </c>
      <c r="F3173" s="5">
        <v>-8.1</v>
      </c>
      <c r="G3173" s="4">
        <v>71.3</v>
      </c>
      <c r="H3173" s="4">
        <v>32.5</v>
      </c>
      <c r="I3173" s="4">
        <v>1.4</v>
      </c>
      <c r="J3173" s="4">
        <v>4</v>
      </c>
      <c r="K3173" s="4">
        <v>13.9</v>
      </c>
      <c r="L3173" s="4">
        <v>425</v>
      </c>
      <c r="M3173" s="7">
        <v>-0.1</v>
      </c>
      <c r="N3173" s="5">
        <v>-2.8</v>
      </c>
      <c r="O3173" s="5">
        <v>0</v>
      </c>
      <c r="P3173" s="5">
        <v>-999</v>
      </c>
      <c r="Q3173" s="5">
        <v>-999</v>
      </c>
      <c r="R3173">
        <v>0.27200000000000002</v>
      </c>
      <c r="S3173" s="34">
        <f>ROUND((0.6105*(EXP((17.273*E3173)/(E3173+237.3))))*(100-H3173)/100,3)</f>
        <v>0.56399999999999995</v>
      </c>
      <c r="T3173" s="6">
        <f>IF(V3173&lt;V3174,L3173,0)</f>
        <v>0</v>
      </c>
      <c r="U3173" s="6">
        <f>IF(T3173&gt;0,M3173,-999)</f>
        <v>-999</v>
      </c>
      <c r="V3173">
        <v>200004</v>
      </c>
      <c r="W3173">
        <v>2000</v>
      </c>
    </row>
    <row r="3174" spans="1:23" x14ac:dyDescent="0.25">
      <c r="A3174" s="14">
        <v>36641</v>
      </c>
      <c r="B3174" s="3">
        <v>116</v>
      </c>
      <c r="C3174" s="4">
        <v>13.09</v>
      </c>
      <c r="D3174" s="5">
        <v>-1.3</v>
      </c>
      <c r="E3174" s="5">
        <v>5.5</v>
      </c>
      <c r="F3174" s="5">
        <v>-4.3</v>
      </c>
      <c r="G3174" s="4">
        <v>78.8</v>
      </c>
      <c r="H3174" s="4">
        <v>48.1</v>
      </c>
      <c r="I3174" s="4">
        <v>1.6</v>
      </c>
      <c r="J3174" s="4">
        <v>4.8</v>
      </c>
      <c r="K3174" s="4">
        <v>0</v>
      </c>
      <c r="L3174" s="4">
        <v>422</v>
      </c>
      <c r="M3174" s="7">
        <v>-0.1</v>
      </c>
      <c r="N3174" s="5">
        <v>-1.3</v>
      </c>
      <c r="O3174" s="5">
        <v>0</v>
      </c>
      <c r="P3174" s="5">
        <v>-999</v>
      </c>
      <c r="Q3174" s="5">
        <v>-999</v>
      </c>
      <c r="R3174">
        <v>0.433</v>
      </c>
      <c r="S3174" s="34">
        <f>ROUND((0.6105*(EXP((17.273*E3174)/(E3174+237.3))))*(100-H3174)/100,3)</f>
        <v>0.46899999999999997</v>
      </c>
      <c r="T3174" s="6">
        <f>IF(V3174&lt;V3175,L3174,0)</f>
        <v>0</v>
      </c>
      <c r="U3174" s="6">
        <f>IF(T3174&gt;0,M3174,-999)</f>
        <v>-999</v>
      </c>
      <c r="V3174">
        <v>200004</v>
      </c>
      <c r="W3174">
        <v>2000</v>
      </c>
    </row>
    <row r="3175" spans="1:23" x14ac:dyDescent="0.25">
      <c r="A3175" s="14">
        <v>36642</v>
      </c>
      <c r="B3175" s="3">
        <v>117</v>
      </c>
      <c r="C3175" s="4">
        <v>21.89</v>
      </c>
      <c r="D3175" s="5">
        <v>1.2</v>
      </c>
      <c r="E3175" s="5">
        <v>7.4</v>
      </c>
      <c r="F3175" s="5">
        <v>-6</v>
      </c>
      <c r="G3175" s="4">
        <v>69.099999999999994</v>
      </c>
      <c r="H3175" s="4">
        <v>40.299999999999997</v>
      </c>
      <c r="I3175" s="4">
        <v>2.2999999999999998</v>
      </c>
      <c r="J3175" s="4">
        <v>6.2</v>
      </c>
      <c r="K3175" s="4">
        <v>0</v>
      </c>
      <c r="L3175" s="4">
        <v>382</v>
      </c>
      <c r="M3175" s="7">
        <v>0</v>
      </c>
      <c r="N3175" s="5">
        <v>1.2</v>
      </c>
      <c r="O3175" s="5">
        <v>0</v>
      </c>
      <c r="P3175" s="5">
        <v>-999</v>
      </c>
      <c r="Q3175" s="5">
        <v>-999</v>
      </c>
      <c r="R3175">
        <v>0.41399999999999998</v>
      </c>
      <c r="S3175" s="34">
        <f>ROUND((0.6105*(EXP((17.273*E3175)/(E3175+237.3))))*(100-H3175)/100,3)</f>
        <v>0.61399999999999999</v>
      </c>
      <c r="T3175" s="6">
        <f>IF(V3175&lt;V3176,L3175,0)</f>
        <v>0</v>
      </c>
      <c r="U3175" s="6">
        <f>IF(T3175&gt;0,M3175,-999)</f>
        <v>-999</v>
      </c>
      <c r="V3175">
        <v>200004</v>
      </c>
      <c r="W3175">
        <v>2000</v>
      </c>
    </row>
    <row r="3176" spans="1:23" x14ac:dyDescent="0.25">
      <c r="A3176" s="14">
        <v>36643</v>
      </c>
      <c r="B3176" s="3">
        <v>118</v>
      </c>
      <c r="C3176" s="4">
        <v>19.38</v>
      </c>
      <c r="D3176" s="5">
        <v>6.4</v>
      </c>
      <c r="E3176" s="5">
        <v>13.3</v>
      </c>
      <c r="F3176" s="5">
        <v>-1.4</v>
      </c>
      <c r="G3176" s="4">
        <v>64.5</v>
      </c>
      <c r="H3176" s="4">
        <v>41.6</v>
      </c>
      <c r="I3176" s="4">
        <v>3.7</v>
      </c>
      <c r="J3176" s="4">
        <v>7.1</v>
      </c>
      <c r="K3176" s="4">
        <v>6.6</v>
      </c>
      <c r="L3176" s="4">
        <v>320</v>
      </c>
      <c r="M3176" s="7">
        <v>0.1</v>
      </c>
      <c r="N3176" s="5">
        <v>6.4</v>
      </c>
      <c r="O3176" s="5">
        <v>0.1</v>
      </c>
      <c r="P3176" s="5">
        <v>-999</v>
      </c>
      <c r="Q3176" s="5">
        <v>-999</v>
      </c>
      <c r="R3176">
        <v>0.63300000000000001</v>
      </c>
      <c r="S3176" s="34">
        <f>ROUND((0.6105*(EXP((17.273*E3176)/(E3176+237.3))))*(100-H3176)/100,3)</f>
        <v>0.89200000000000002</v>
      </c>
      <c r="T3176" s="6">
        <f>IF(V3176&lt;V3177,L3176,0)</f>
        <v>0</v>
      </c>
      <c r="U3176" s="6">
        <f>IF(T3176&gt;0,M3176,-999)</f>
        <v>-999</v>
      </c>
      <c r="V3176">
        <v>200004</v>
      </c>
      <c r="W3176">
        <v>2000</v>
      </c>
    </row>
    <row r="3177" spans="1:23" x14ac:dyDescent="0.25">
      <c r="A3177" s="14">
        <v>36644</v>
      </c>
      <c r="B3177" s="3">
        <v>119</v>
      </c>
      <c r="C3177" s="4">
        <v>17.579999999999998</v>
      </c>
      <c r="D3177" s="5">
        <v>-0.7</v>
      </c>
      <c r="E3177" s="5">
        <v>4.7</v>
      </c>
      <c r="F3177" s="5">
        <v>-4.9000000000000004</v>
      </c>
      <c r="G3177" s="4">
        <v>84.5</v>
      </c>
      <c r="H3177" s="4">
        <v>55.8</v>
      </c>
      <c r="I3177" s="4">
        <v>1.1000000000000001</v>
      </c>
      <c r="J3177" s="4">
        <v>3.6</v>
      </c>
      <c r="K3177" s="4">
        <v>4</v>
      </c>
      <c r="L3177" s="4">
        <v>338</v>
      </c>
      <c r="M3177" s="7">
        <v>0</v>
      </c>
      <c r="N3177" s="5">
        <v>-0.7</v>
      </c>
      <c r="O3177" s="5">
        <v>0.1</v>
      </c>
      <c r="P3177" s="5">
        <v>-999</v>
      </c>
      <c r="Q3177" s="5">
        <v>-999</v>
      </c>
      <c r="R3177">
        <v>0.47699999999999998</v>
      </c>
      <c r="S3177" s="34">
        <f>ROUND((0.6105*(EXP((17.273*E3177)/(E3177+237.3))))*(100-H3177)/100,3)</f>
        <v>0.377</v>
      </c>
      <c r="T3177" s="6">
        <f>IF(V3177&lt;V3178,L3177,0)</f>
        <v>0</v>
      </c>
      <c r="U3177" s="6">
        <f>IF(T3177&gt;0,M3177,-999)</f>
        <v>-999</v>
      </c>
      <c r="V3177">
        <v>200004</v>
      </c>
      <c r="W3177">
        <v>2000</v>
      </c>
    </row>
    <row r="3178" spans="1:23" x14ac:dyDescent="0.25">
      <c r="A3178" s="14">
        <v>36645</v>
      </c>
      <c r="B3178" s="3">
        <v>120</v>
      </c>
      <c r="C3178" s="4">
        <v>22.42</v>
      </c>
      <c r="D3178" s="5">
        <v>0.6</v>
      </c>
      <c r="E3178" s="5">
        <v>7.3</v>
      </c>
      <c r="F3178" s="5">
        <v>-6.5</v>
      </c>
      <c r="G3178" s="4">
        <v>65.900000000000006</v>
      </c>
      <c r="H3178" s="4">
        <v>36.9</v>
      </c>
      <c r="I3178" s="4">
        <v>1.6</v>
      </c>
      <c r="J3178" s="4">
        <v>5.2</v>
      </c>
      <c r="K3178" s="4">
        <v>0</v>
      </c>
      <c r="L3178" s="4">
        <v>310</v>
      </c>
      <c r="M3178" s="7">
        <v>0.1</v>
      </c>
      <c r="N3178" s="5">
        <v>0.6</v>
      </c>
      <c r="O3178" s="5">
        <v>0.1</v>
      </c>
      <c r="P3178" s="5">
        <v>-999</v>
      </c>
      <c r="Q3178" s="5">
        <v>-999</v>
      </c>
      <c r="R3178">
        <v>0.376</v>
      </c>
      <c r="S3178" s="34">
        <f>ROUND((0.6105*(EXP((17.273*E3178)/(E3178+237.3))))*(100-H3178)/100,3)</f>
        <v>0.64500000000000002</v>
      </c>
      <c r="T3178" s="6">
        <f>IF(V3178&lt;V3179,L3178,0)</f>
        <v>0</v>
      </c>
      <c r="U3178" s="6">
        <f>IF(T3178&gt;0,M3178,-999)</f>
        <v>-999</v>
      </c>
      <c r="V3178">
        <v>200004</v>
      </c>
      <c r="W3178">
        <v>2000</v>
      </c>
    </row>
    <row r="3179" spans="1:23" x14ac:dyDescent="0.25">
      <c r="A3179" s="14">
        <v>36646</v>
      </c>
      <c r="B3179" s="3">
        <v>121</v>
      </c>
      <c r="C3179" s="4">
        <v>13.78</v>
      </c>
      <c r="D3179" s="5">
        <v>4.2</v>
      </c>
      <c r="E3179" s="5">
        <v>10.3</v>
      </c>
      <c r="F3179" s="5">
        <v>-1.8</v>
      </c>
      <c r="G3179" s="4">
        <v>62.6</v>
      </c>
      <c r="H3179" s="4">
        <v>34.299999999999997</v>
      </c>
      <c r="I3179" s="4">
        <v>2.8</v>
      </c>
      <c r="J3179" s="4">
        <v>5.5</v>
      </c>
      <c r="K3179" s="4">
        <v>0</v>
      </c>
      <c r="L3179" s="4">
        <v>274</v>
      </c>
      <c r="M3179" s="7">
        <v>0.1</v>
      </c>
      <c r="N3179" s="5">
        <v>4.2</v>
      </c>
      <c r="O3179" s="5">
        <v>0.1</v>
      </c>
      <c r="P3179" s="5">
        <v>-999</v>
      </c>
      <c r="Q3179" s="5">
        <v>-999</v>
      </c>
      <c r="R3179">
        <v>0.42799999999999999</v>
      </c>
      <c r="S3179" s="34">
        <f>ROUND((0.6105*(EXP((17.273*E3179)/(E3179+237.3))))*(100-H3179)/100,3)</f>
        <v>0.82299999999999995</v>
      </c>
      <c r="T3179" s="6">
        <f>IF(V3179&lt;V3180,L3179,0)</f>
        <v>274</v>
      </c>
      <c r="U3179" s="6">
        <f>IF(T3179&gt;0,M3179,-999)</f>
        <v>0.1</v>
      </c>
      <c r="V3179">
        <v>200004</v>
      </c>
      <c r="W3179">
        <v>2000</v>
      </c>
    </row>
    <row r="3180" spans="1:23" x14ac:dyDescent="0.25">
      <c r="A3180" s="14">
        <v>36647</v>
      </c>
      <c r="B3180" s="3">
        <v>122</v>
      </c>
      <c r="C3180" s="4">
        <v>15.67</v>
      </c>
      <c r="D3180" s="5">
        <v>4.8</v>
      </c>
      <c r="E3180" s="5">
        <v>10.6</v>
      </c>
      <c r="F3180" s="5">
        <v>0.3</v>
      </c>
      <c r="G3180" s="4">
        <v>75.900000000000006</v>
      </c>
      <c r="H3180" s="4">
        <v>46.4</v>
      </c>
      <c r="I3180" s="4">
        <v>1.1000000000000001</v>
      </c>
      <c r="J3180" s="4">
        <v>3.1</v>
      </c>
      <c r="K3180" s="4">
        <v>5.5</v>
      </c>
      <c r="L3180" s="4">
        <v>245</v>
      </c>
      <c r="M3180" s="7">
        <v>0.1</v>
      </c>
      <c r="N3180" s="5">
        <v>4.8</v>
      </c>
      <c r="O3180" s="5">
        <v>0.1</v>
      </c>
      <c r="P3180" s="5">
        <v>-999</v>
      </c>
      <c r="Q3180" s="5">
        <v>-999</v>
      </c>
      <c r="R3180">
        <v>0.59399999999999997</v>
      </c>
      <c r="S3180" s="34">
        <f>ROUND((0.6105*(EXP((17.273*E3180)/(E3180+237.3))))*(100-H3180)/100,3)</f>
        <v>0.68500000000000005</v>
      </c>
      <c r="T3180" s="6">
        <f>IF(V3180&lt;V3181,L3180,0)</f>
        <v>0</v>
      </c>
      <c r="U3180" s="6">
        <f>IF(T3180&gt;0,M3180,-999)</f>
        <v>-999</v>
      </c>
      <c r="V3180">
        <v>200005</v>
      </c>
      <c r="W3180">
        <v>2000</v>
      </c>
    </row>
    <row r="3181" spans="1:23" x14ac:dyDescent="0.25">
      <c r="A3181" s="14">
        <v>36648</v>
      </c>
      <c r="B3181" s="3">
        <v>123</v>
      </c>
      <c r="C3181" s="4">
        <v>22.3</v>
      </c>
      <c r="D3181" s="5">
        <v>5.7</v>
      </c>
      <c r="E3181" s="5">
        <v>12.6</v>
      </c>
      <c r="F3181" s="5">
        <v>0.4</v>
      </c>
      <c r="G3181" s="4">
        <v>65</v>
      </c>
      <c r="H3181" s="4">
        <v>32.200000000000003</v>
      </c>
      <c r="I3181" s="4">
        <v>1.8</v>
      </c>
      <c r="J3181" s="4">
        <v>5.7</v>
      </c>
      <c r="K3181" s="4">
        <v>0</v>
      </c>
      <c r="L3181" s="4">
        <v>194</v>
      </c>
      <c r="M3181" s="7">
        <v>0.2</v>
      </c>
      <c r="N3181" s="5">
        <v>5.7</v>
      </c>
      <c r="O3181" s="5">
        <v>0.2</v>
      </c>
      <c r="P3181" s="5">
        <v>-999</v>
      </c>
      <c r="Q3181" s="5">
        <v>-999</v>
      </c>
      <c r="R3181">
        <v>0.47099999999999997</v>
      </c>
      <c r="S3181" s="34">
        <f>ROUND((0.6105*(EXP((17.273*E3181)/(E3181+237.3))))*(100-H3181)/100,3)</f>
        <v>0.98899999999999999</v>
      </c>
      <c r="T3181" s="6">
        <f>IF(V3181&lt;V3182,L3181,0)</f>
        <v>0</v>
      </c>
      <c r="U3181" s="6">
        <f>IF(T3181&gt;0,M3181,-999)</f>
        <v>-999</v>
      </c>
      <c r="V3181">
        <v>200005</v>
      </c>
      <c r="W3181">
        <v>2000</v>
      </c>
    </row>
    <row r="3182" spans="1:23" x14ac:dyDescent="0.25">
      <c r="A3182" s="14">
        <v>36649</v>
      </c>
      <c r="B3182" s="3">
        <v>124</v>
      </c>
      <c r="C3182" s="4">
        <v>8.15</v>
      </c>
      <c r="D3182" s="5">
        <v>1.2</v>
      </c>
      <c r="E3182" s="5">
        <v>5.5</v>
      </c>
      <c r="F3182" s="5">
        <v>-4.2</v>
      </c>
      <c r="G3182" s="4">
        <v>87.3</v>
      </c>
      <c r="H3182" s="4">
        <v>74.2</v>
      </c>
      <c r="I3182" s="4">
        <v>2.2000000000000002</v>
      </c>
      <c r="J3182" s="4">
        <v>5.5</v>
      </c>
      <c r="K3182" s="4">
        <v>11.3</v>
      </c>
      <c r="L3182" s="4">
        <v>191</v>
      </c>
      <c r="M3182" s="7">
        <v>0.1</v>
      </c>
      <c r="N3182" s="5">
        <v>1.2</v>
      </c>
      <c r="O3182" s="5">
        <v>0.1</v>
      </c>
      <c r="P3182" s="5">
        <v>-999</v>
      </c>
      <c r="Q3182" s="5">
        <v>-999</v>
      </c>
      <c r="R3182">
        <v>0.67200000000000004</v>
      </c>
      <c r="S3182" s="34">
        <f>ROUND((0.6105*(EXP((17.273*E3182)/(E3182+237.3))))*(100-H3182)/100,3)</f>
        <v>0.23300000000000001</v>
      </c>
      <c r="T3182" s="6">
        <f>IF(V3182&lt;V3183,L3182,0)</f>
        <v>0</v>
      </c>
      <c r="U3182" s="6">
        <f>IF(T3182&gt;0,M3182,-999)</f>
        <v>-999</v>
      </c>
      <c r="V3182">
        <v>200005</v>
      </c>
      <c r="W3182">
        <v>2000</v>
      </c>
    </row>
    <row r="3183" spans="1:23" x14ac:dyDescent="0.25">
      <c r="A3183" s="14">
        <v>36650</v>
      </c>
      <c r="B3183" s="3">
        <v>125</v>
      </c>
      <c r="C3183" s="4">
        <v>17.02</v>
      </c>
      <c r="D3183" s="5">
        <v>-0.4</v>
      </c>
      <c r="E3183" s="5">
        <v>5</v>
      </c>
      <c r="F3183" s="5">
        <v>-4.9000000000000004</v>
      </c>
      <c r="G3183" s="4">
        <v>75.3</v>
      </c>
      <c r="H3183" s="4">
        <v>51.7</v>
      </c>
      <c r="I3183" s="4">
        <v>1.3</v>
      </c>
      <c r="J3183" s="4">
        <v>4.2</v>
      </c>
      <c r="K3183" s="4">
        <v>0</v>
      </c>
      <c r="L3183" s="4">
        <v>179</v>
      </c>
      <c r="M3183" s="7">
        <v>0.1</v>
      </c>
      <c r="N3183" s="5">
        <v>-0.4</v>
      </c>
      <c r="O3183" s="5">
        <v>0.1</v>
      </c>
      <c r="P3183" s="5">
        <v>-999</v>
      </c>
      <c r="Q3183" s="5">
        <v>-999</v>
      </c>
      <c r="R3183">
        <v>0.44900000000000001</v>
      </c>
      <c r="S3183" s="34">
        <f>ROUND((0.6105*(EXP((17.273*E3183)/(E3183+237.3))))*(100-H3183)/100,3)</f>
        <v>0.42099999999999999</v>
      </c>
      <c r="T3183" s="6">
        <f>IF(V3183&lt;V3184,L3183,0)</f>
        <v>0</v>
      </c>
      <c r="U3183" s="6">
        <f>IF(T3183&gt;0,M3183,-999)</f>
        <v>-999</v>
      </c>
      <c r="V3183">
        <v>200005</v>
      </c>
      <c r="W3183">
        <v>2000</v>
      </c>
    </row>
    <row r="3184" spans="1:23" x14ac:dyDescent="0.25">
      <c r="A3184" s="14">
        <v>36651</v>
      </c>
      <c r="B3184" s="3">
        <v>126</v>
      </c>
      <c r="C3184" s="4">
        <v>10.25</v>
      </c>
      <c r="D3184" s="5">
        <v>-1.7</v>
      </c>
      <c r="E3184" s="5">
        <v>2.2999999999999998</v>
      </c>
      <c r="F3184" s="5">
        <v>-6.9</v>
      </c>
      <c r="G3184" s="4">
        <v>90.8</v>
      </c>
      <c r="H3184" s="4">
        <v>70.400000000000006</v>
      </c>
      <c r="I3184" s="4">
        <v>1.2</v>
      </c>
      <c r="J3184" s="4">
        <v>4.5</v>
      </c>
      <c r="K3184" s="4">
        <v>7</v>
      </c>
      <c r="L3184" s="4">
        <v>208</v>
      </c>
      <c r="M3184" s="7">
        <v>0.1</v>
      </c>
      <c r="N3184" s="5">
        <v>-1.7</v>
      </c>
      <c r="O3184" s="5">
        <v>0.1</v>
      </c>
      <c r="P3184" s="5">
        <v>-999</v>
      </c>
      <c r="Q3184" s="5">
        <v>-999</v>
      </c>
      <c r="R3184">
        <v>0.50800000000000001</v>
      </c>
      <c r="S3184" s="34">
        <f>ROUND((0.6105*(EXP((17.273*E3184)/(E3184+237.3))))*(100-H3184)/100,3)</f>
        <v>0.21299999999999999</v>
      </c>
      <c r="T3184" s="6">
        <f>IF(V3184&lt;V3185,L3184,0)</f>
        <v>0</v>
      </c>
      <c r="U3184" s="6">
        <f>IF(T3184&gt;0,M3184,-999)</f>
        <v>-999</v>
      </c>
      <c r="V3184">
        <v>200005</v>
      </c>
      <c r="W3184">
        <v>2000</v>
      </c>
    </row>
    <row r="3185" spans="1:23" x14ac:dyDescent="0.25">
      <c r="A3185" s="14">
        <v>36652</v>
      </c>
      <c r="B3185" s="3">
        <v>127</v>
      </c>
      <c r="C3185" s="4">
        <v>20.86</v>
      </c>
      <c r="D3185" s="5">
        <v>-1.9</v>
      </c>
      <c r="E3185" s="5">
        <v>4.7</v>
      </c>
      <c r="F3185" s="5">
        <v>-7.7</v>
      </c>
      <c r="G3185" s="4">
        <v>78.7</v>
      </c>
      <c r="H3185" s="4">
        <v>41.8</v>
      </c>
      <c r="I3185" s="4">
        <v>0.8</v>
      </c>
      <c r="J3185" s="4">
        <v>3.3</v>
      </c>
      <c r="K3185" s="4">
        <v>0</v>
      </c>
      <c r="L3185" s="4">
        <v>185</v>
      </c>
      <c r="M3185" s="7">
        <v>0.1</v>
      </c>
      <c r="N3185" s="5">
        <v>-1.9</v>
      </c>
      <c r="O3185" s="5">
        <v>0.1</v>
      </c>
      <c r="P3185" s="5">
        <v>-999</v>
      </c>
      <c r="Q3185" s="5">
        <v>-999</v>
      </c>
      <c r="R3185">
        <v>0.35699999999999998</v>
      </c>
      <c r="S3185" s="34">
        <f>ROUND((0.6105*(EXP((17.273*E3185)/(E3185+237.3))))*(100-H3185)/100,3)</f>
        <v>0.497</v>
      </c>
      <c r="T3185" s="6">
        <f>IF(V3185&lt;V3186,L3185,0)</f>
        <v>0</v>
      </c>
      <c r="U3185" s="6">
        <f>IF(T3185&gt;0,M3185,-999)</f>
        <v>-999</v>
      </c>
      <c r="V3185">
        <v>200005</v>
      </c>
      <c r="W3185">
        <v>2000</v>
      </c>
    </row>
    <row r="3186" spans="1:23" x14ac:dyDescent="0.25">
      <c r="A3186" s="14">
        <v>36653</v>
      </c>
      <c r="B3186" s="3">
        <v>128</v>
      </c>
      <c r="C3186" s="4">
        <v>17.989999999999998</v>
      </c>
      <c r="D3186" s="5">
        <v>0</v>
      </c>
      <c r="E3186" s="5">
        <v>7.9</v>
      </c>
      <c r="F3186" s="5">
        <v>-6.8</v>
      </c>
      <c r="G3186" s="4">
        <v>65.2</v>
      </c>
      <c r="H3186" s="4">
        <v>23</v>
      </c>
      <c r="I3186" s="4">
        <v>0.9</v>
      </c>
      <c r="J3186" s="4">
        <v>3.6</v>
      </c>
      <c r="K3186" s="4">
        <v>0</v>
      </c>
      <c r="L3186" s="4">
        <v>171</v>
      </c>
      <c r="M3186" s="7">
        <v>0.2</v>
      </c>
      <c r="N3186" s="5">
        <v>0</v>
      </c>
      <c r="O3186" s="5">
        <v>0.2</v>
      </c>
      <c r="P3186" s="5">
        <v>-999</v>
      </c>
      <c r="Q3186" s="5">
        <v>-999</v>
      </c>
      <c r="R3186">
        <v>0.245</v>
      </c>
      <c r="S3186" s="34">
        <f>ROUND((0.6105*(EXP((17.273*E3186)/(E3186+237.3))))*(100-H3186)/100,3)</f>
        <v>0.82</v>
      </c>
      <c r="T3186" s="6">
        <f>IF(V3186&lt;V3187,L3186,0)</f>
        <v>0</v>
      </c>
      <c r="U3186" s="6">
        <f>IF(T3186&gt;0,M3186,-999)</f>
        <v>-999</v>
      </c>
      <c r="V3186">
        <v>200005</v>
      </c>
      <c r="W3186">
        <v>2000</v>
      </c>
    </row>
    <row r="3187" spans="1:23" x14ac:dyDescent="0.25">
      <c r="A3187" s="14">
        <v>36654</v>
      </c>
      <c r="B3187" s="3">
        <v>129</v>
      </c>
      <c r="C3187" s="4">
        <v>12.78</v>
      </c>
      <c r="D3187" s="5">
        <v>2.4</v>
      </c>
      <c r="E3187" s="5">
        <v>8.1999999999999993</v>
      </c>
      <c r="F3187" s="5">
        <v>-1.8</v>
      </c>
      <c r="G3187" s="4">
        <v>67.3</v>
      </c>
      <c r="H3187" s="4">
        <v>41</v>
      </c>
      <c r="I3187" s="4">
        <v>1.5</v>
      </c>
      <c r="J3187" s="4">
        <v>4.5999999999999996</v>
      </c>
      <c r="K3187" s="4">
        <v>4.7</v>
      </c>
      <c r="L3187" s="4">
        <v>163</v>
      </c>
      <c r="M3187" s="7">
        <v>0.2</v>
      </c>
      <c r="N3187" s="5">
        <v>2.4</v>
      </c>
      <c r="O3187" s="5">
        <v>0.2</v>
      </c>
      <c r="P3187" s="5">
        <v>-999</v>
      </c>
      <c r="Q3187" s="5">
        <v>-999</v>
      </c>
      <c r="R3187">
        <v>0.44600000000000001</v>
      </c>
      <c r="S3187" s="34">
        <f>ROUND((0.6105*(EXP((17.273*E3187)/(E3187+237.3))))*(100-H3187)/100,3)</f>
        <v>0.64100000000000001</v>
      </c>
      <c r="T3187" s="6">
        <f>IF(V3187&lt;V3188,L3187,0)</f>
        <v>0</v>
      </c>
      <c r="U3187" s="6">
        <f>IF(T3187&gt;0,M3187,-999)</f>
        <v>-999</v>
      </c>
      <c r="V3187">
        <v>200005</v>
      </c>
      <c r="W3187">
        <v>2000</v>
      </c>
    </row>
    <row r="3188" spans="1:23" x14ac:dyDescent="0.25">
      <c r="A3188" s="14">
        <v>36655</v>
      </c>
      <c r="B3188" s="3">
        <v>130</v>
      </c>
      <c r="C3188" s="4">
        <v>12.1</v>
      </c>
      <c r="D3188" s="5">
        <v>0</v>
      </c>
      <c r="E3188" s="5">
        <v>6.5</v>
      </c>
      <c r="F3188" s="5">
        <v>-3</v>
      </c>
      <c r="G3188" s="4">
        <v>92.4</v>
      </c>
      <c r="H3188" s="4">
        <v>64.099999999999994</v>
      </c>
      <c r="I3188" s="4">
        <v>1.3</v>
      </c>
      <c r="J3188" s="4">
        <v>4</v>
      </c>
      <c r="K3188" s="4">
        <v>9.5</v>
      </c>
      <c r="L3188" s="4">
        <v>228</v>
      </c>
      <c r="M3188" s="7">
        <v>0.2</v>
      </c>
      <c r="N3188" s="5">
        <v>0</v>
      </c>
      <c r="O3188" s="5">
        <v>0.2</v>
      </c>
      <c r="P3188" s="5">
        <v>-999</v>
      </c>
      <c r="Q3188" s="5">
        <v>-999</v>
      </c>
      <c r="R3188">
        <v>0.61899999999999999</v>
      </c>
      <c r="S3188" s="34">
        <f>ROUND((0.6105*(EXP((17.273*E3188)/(E3188+237.3))))*(100-H3188)/100,3)</f>
        <v>0.34699999999999998</v>
      </c>
      <c r="T3188" s="6">
        <f>IF(V3188&lt;V3189,L3188,0)</f>
        <v>0</v>
      </c>
      <c r="U3188" s="6">
        <f>IF(T3188&gt;0,M3188,-999)</f>
        <v>-999</v>
      </c>
      <c r="V3188">
        <v>200005</v>
      </c>
      <c r="W3188">
        <v>2000</v>
      </c>
    </row>
    <row r="3189" spans="1:23" x14ac:dyDescent="0.25">
      <c r="A3189" s="14">
        <v>36656</v>
      </c>
      <c r="B3189" s="3">
        <v>131</v>
      </c>
      <c r="C3189" s="4">
        <v>10.199999999999999</v>
      </c>
      <c r="D3189" s="5">
        <v>-1.5</v>
      </c>
      <c r="E3189" s="5">
        <v>1.5</v>
      </c>
      <c r="F3189" s="5">
        <v>-3</v>
      </c>
      <c r="G3189" s="4">
        <v>96.6</v>
      </c>
      <c r="H3189" s="4">
        <v>81.099999999999994</v>
      </c>
      <c r="I3189" s="4">
        <v>1.3</v>
      </c>
      <c r="J3189" s="4">
        <v>3.5</v>
      </c>
      <c r="K3189" s="4">
        <v>4.9000000000000004</v>
      </c>
      <c r="L3189" s="4">
        <v>227</v>
      </c>
      <c r="M3189" s="7">
        <v>0.2</v>
      </c>
      <c r="N3189" s="5">
        <v>-1.5</v>
      </c>
      <c r="O3189" s="5">
        <v>0.2</v>
      </c>
      <c r="P3189" s="5">
        <v>-999</v>
      </c>
      <c r="Q3189" s="5">
        <v>-999</v>
      </c>
      <c r="R3189">
        <v>0.55300000000000005</v>
      </c>
      <c r="S3189" s="34">
        <f>ROUND((0.6105*(EXP((17.273*E3189)/(E3189+237.3))))*(100-H3189)/100,3)</f>
        <v>0.129</v>
      </c>
      <c r="T3189" s="6">
        <f>IF(V3189&lt;V3190,L3189,0)</f>
        <v>0</v>
      </c>
      <c r="U3189" s="6">
        <f>IF(T3189&gt;0,M3189,-999)</f>
        <v>-999</v>
      </c>
      <c r="V3189">
        <v>200005</v>
      </c>
      <c r="W3189">
        <v>2000</v>
      </c>
    </row>
    <row r="3190" spans="1:23" x14ac:dyDescent="0.25">
      <c r="A3190" s="14">
        <v>36657</v>
      </c>
      <c r="B3190" s="3">
        <v>132</v>
      </c>
      <c r="C3190" s="4">
        <v>6.79</v>
      </c>
      <c r="D3190" s="5">
        <v>-1.4</v>
      </c>
      <c r="E3190" s="5">
        <v>1.4</v>
      </c>
      <c r="F3190" s="5">
        <v>-3.1</v>
      </c>
      <c r="G3190" s="4">
        <v>96.9</v>
      </c>
      <c r="H3190" s="4">
        <v>87.7</v>
      </c>
      <c r="I3190" s="4">
        <v>1.1000000000000001</v>
      </c>
      <c r="J3190" s="4">
        <v>2.8</v>
      </c>
      <c r="K3190" s="4">
        <v>17</v>
      </c>
      <c r="L3190" s="4">
        <v>331</v>
      </c>
      <c r="M3190" s="7">
        <v>0.2</v>
      </c>
      <c r="N3190" s="5">
        <v>-1.4</v>
      </c>
      <c r="O3190" s="5">
        <v>0.2</v>
      </c>
      <c r="P3190" s="5">
        <v>-999</v>
      </c>
      <c r="Q3190" s="5">
        <v>-999</v>
      </c>
      <c r="R3190">
        <v>0.59399999999999997</v>
      </c>
      <c r="S3190" s="34">
        <f>ROUND((0.6105*(EXP((17.273*E3190)/(E3190+237.3))))*(100-H3190)/100,3)</f>
        <v>8.3000000000000004E-2</v>
      </c>
      <c r="T3190" s="6">
        <f>IF(V3190&lt;V3191,L3190,0)</f>
        <v>0</v>
      </c>
      <c r="U3190" s="6">
        <f>IF(T3190&gt;0,M3190,-999)</f>
        <v>-999</v>
      </c>
      <c r="V3190">
        <v>200005</v>
      </c>
      <c r="W3190">
        <v>2000</v>
      </c>
    </row>
    <row r="3191" spans="1:23" x14ac:dyDescent="0.25">
      <c r="A3191" s="14">
        <v>36658</v>
      </c>
      <c r="B3191" s="3">
        <v>133</v>
      </c>
      <c r="C3191" s="4">
        <v>19.899999999999999</v>
      </c>
      <c r="D3191" s="5">
        <v>1.2</v>
      </c>
      <c r="E3191" s="5">
        <v>8.4</v>
      </c>
      <c r="F3191" s="5">
        <v>-2.5</v>
      </c>
      <c r="G3191" s="4">
        <v>84.8</v>
      </c>
      <c r="H3191" s="4">
        <v>51.4</v>
      </c>
      <c r="I3191" s="4">
        <v>0.9</v>
      </c>
      <c r="J3191" s="4">
        <v>2.7</v>
      </c>
      <c r="K3191" s="4">
        <v>5.7</v>
      </c>
      <c r="L3191" s="4">
        <v>274</v>
      </c>
      <c r="M3191" s="7">
        <v>0.3</v>
      </c>
      <c r="N3191" s="5">
        <v>1.2</v>
      </c>
      <c r="O3191" s="5">
        <v>0.3</v>
      </c>
      <c r="P3191" s="5">
        <v>-999</v>
      </c>
      <c r="Q3191" s="5">
        <v>-999</v>
      </c>
      <c r="R3191">
        <v>0.56699999999999995</v>
      </c>
      <c r="S3191" s="34">
        <f>ROUND((0.6105*(EXP((17.273*E3191)/(E3191+237.3))))*(100-H3191)/100,3)</f>
        <v>0.53600000000000003</v>
      </c>
      <c r="T3191" s="6">
        <f>IF(V3191&lt;V3192,L3191,0)</f>
        <v>0</v>
      </c>
      <c r="U3191" s="6">
        <f>IF(T3191&gt;0,M3191,-999)</f>
        <v>-999</v>
      </c>
      <c r="V3191">
        <v>200005</v>
      </c>
      <c r="W3191">
        <v>2000</v>
      </c>
    </row>
    <row r="3192" spans="1:23" x14ac:dyDescent="0.25">
      <c r="A3192" s="14">
        <v>36659</v>
      </c>
      <c r="B3192" s="3">
        <v>134</v>
      </c>
      <c r="C3192" s="4">
        <v>22.89</v>
      </c>
      <c r="D3192" s="5">
        <v>3.4</v>
      </c>
      <c r="E3192" s="5">
        <v>10.7</v>
      </c>
      <c r="F3192" s="5">
        <v>-3</v>
      </c>
      <c r="G3192" s="4">
        <v>57.6</v>
      </c>
      <c r="H3192" s="4">
        <v>29.9</v>
      </c>
      <c r="I3192" s="4">
        <v>1.2</v>
      </c>
      <c r="J3192" s="4">
        <v>3.9</v>
      </c>
      <c r="K3192" s="4">
        <v>0</v>
      </c>
      <c r="L3192" s="4">
        <v>210</v>
      </c>
      <c r="M3192" s="7">
        <v>0.3</v>
      </c>
      <c r="N3192" s="5">
        <v>3.4</v>
      </c>
      <c r="O3192" s="5">
        <v>0.3</v>
      </c>
      <c r="P3192" s="5">
        <v>-999</v>
      </c>
      <c r="Q3192" s="5">
        <v>-999</v>
      </c>
      <c r="R3192">
        <v>0.38300000000000001</v>
      </c>
      <c r="S3192" s="34">
        <f>ROUND((0.6105*(EXP((17.273*E3192)/(E3192+237.3))))*(100-H3192)/100,3)</f>
        <v>0.90200000000000002</v>
      </c>
      <c r="T3192" s="6">
        <f>IF(V3192&lt;V3193,L3192,0)</f>
        <v>0</v>
      </c>
      <c r="U3192" s="6">
        <f>IF(T3192&gt;0,M3192,-999)</f>
        <v>-999</v>
      </c>
      <c r="V3192">
        <v>200005</v>
      </c>
      <c r="W3192">
        <v>2000</v>
      </c>
    </row>
    <row r="3193" spans="1:23" x14ac:dyDescent="0.25">
      <c r="A3193" s="14">
        <v>36660</v>
      </c>
      <c r="B3193" s="3">
        <v>135</v>
      </c>
      <c r="C3193" s="4">
        <v>13.34</v>
      </c>
      <c r="D3193" s="5">
        <v>4.8</v>
      </c>
      <c r="E3193" s="5">
        <v>8.9</v>
      </c>
      <c r="F3193" s="5">
        <v>0.8</v>
      </c>
      <c r="G3193" s="4">
        <v>71.7</v>
      </c>
      <c r="H3193" s="4">
        <v>40</v>
      </c>
      <c r="I3193" s="4">
        <v>1.1000000000000001</v>
      </c>
      <c r="J3193" s="4">
        <v>3.5</v>
      </c>
      <c r="K3193" s="4">
        <v>0</v>
      </c>
      <c r="L3193" s="4">
        <v>168</v>
      </c>
      <c r="M3193" s="7">
        <v>0.3</v>
      </c>
      <c r="N3193" s="5">
        <v>4.8</v>
      </c>
      <c r="O3193" s="5">
        <v>0.3</v>
      </c>
      <c r="P3193" s="5">
        <v>-999</v>
      </c>
      <c r="Q3193" s="5">
        <v>-999</v>
      </c>
      <c r="R3193">
        <v>0.45600000000000002</v>
      </c>
      <c r="S3193" s="34">
        <f>ROUND((0.6105*(EXP((17.273*E3193)/(E3193+237.3))))*(100-H3193)/100,3)</f>
        <v>0.68400000000000005</v>
      </c>
      <c r="T3193" s="6">
        <f>IF(V3193&lt;V3194,L3193,0)</f>
        <v>0</v>
      </c>
      <c r="U3193" s="6">
        <f>IF(T3193&gt;0,M3193,-999)</f>
        <v>-999</v>
      </c>
      <c r="V3193">
        <v>200005</v>
      </c>
      <c r="W3193">
        <v>2000</v>
      </c>
    </row>
    <row r="3194" spans="1:23" x14ac:dyDescent="0.25">
      <c r="A3194" s="14">
        <v>36661</v>
      </c>
      <c r="B3194" s="3">
        <v>136</v>
      </c>
      <c r="C3194" s="4">
        <v>14.89</v>
      </c>
      <c r="D3194" s="5">
        <v>7</v>
      </c>
      <c r="E3194" s="5">
        <v>13.9</v>
      </c>
      <c r="F3194" s="5">
        <v>2.2000000000000002</v>
      </c>
      <c r="G3194" s="4">
        <v>75.400000000000006</v>
      </c>
      <c r="H3194" s="4">
        <v>42.5</v>
      </c>
      <c r="I3194" s="4">
        <v>0.8</v>
      </c>
      <c r="J3194" s="4">
        <v>3.3</v>
      </c>
      <c r="K3194" s="4">
        <v>0</v>
      </c>
      <c r="L3194" s="4">
        <v>121</v>
      </c>
      <c r="M3194" s="7">
        <v>0.4</v>
      </c>
      <c r="N3194" s="5">
        <v>7</v>
      </c>
      <c r="O3194" s="5">
        <v>0.4</v>
      </c>
      <c r="P3194" s="5">
        <v>-999</v>
      </c>
      <c r="Q3194" s="5">
        <v>-999</v>
      </c>
      <c r="R3194">
        <v>0.67700000000000005</v>
      </c>
      <c r="S3194" s="34">
        <f>ROUND((0.6105*(EXP((17.273*E3194)/(E3194+237.3))))*(100-H3194)/100,3)</f>
        <v>0.91300000000000003</v>
      </c>
      <c r="T3194" s="6">
        <f>IF(V3194&lt;V3195,L3194,0)</f>
        <v>0</v>
      </c>
      <c r="U3194" s="6">
        <f>IF(T3194&gt;0,M3194,-999)</f>
        <v>-999</v>
      </c>
      <c r="V3194">
        <v>200005</v>
      </c>
      <c r="W3194">
        <v>2000</v>
      </c>
    </row>
    <row r="3195" spans="1:23" x14ac:dyDescent="0.25">
      <c r="A3195" s="14">
        <v>36662</v>
      </c>
      <c r="B3195" s="3">
        <v>137</v>
      </c>
      <c r="C3195" s="4">
        <v>26.08</v>
      </c>
      <c r="D3195" s="5">
        <v>9.1999999999999993</v>
      </c>
      <c r="E3195" s="5">
        <v>17.600000000000001</v>
      </c>
      <c r="F3195" s="5">
        <v>1.7</v>
      </c>
      <c r="G3195" s="4">
        <v>57.8</v>
      </c>
      <c r="H3195" s="4">
        <v>28.1</v>
      </c>
      <c r="I3195" s="4">
        <v>1</v>
      </c>
      <c r="J3195" s="4">
        <v>3</v>
      </c>
      <c r="K3195" s="4">
        <v>0</v>
      </c>
      <c r="L3195" s="4">
        <v>27</v>
      </c>
      <c r="M3195" s="7">
        <v>0.4</v>
      </c>
      <c r="N3195" s="5">
        <v>9.1999999999999993</v>
      </c>
      <c r="O3195" s="5">
        <v>0.4</v>
      </c>
      <c r="P3195" s="5">
        <v>-999</v>
      </c>
      <c r="Q3195" s="5">
        <v>-999</v>
      </c>
      <c r="R3195">
        <v>0.56499999999999995</v>
      </c>
      <c r="S3195" s="34">
        <f>ROUND((0.6105*(EXP((17.273*E3195)/(E3195+237.3))))*(100-H3195)/100,3)</f>
        <v>1.4470000000000001</v>
      </c>
      <c r="T3195" s="6">
        <f>IF(V3195&lt;V3196,L3195,0)</f>
        <v>0</v>
      </c>
      <c r="U3195" s="6">
        <f>IF(T3195&gt;0,M3195,-999)</f>
        <v>-999</v>
      </c>
      <c r="V3195">
        <v>200005</v>
      </c>
      <c r="W3195">
        <v>2000</v>
      </c>
    </row>
    <row r="3196" spans="1:23" x14ac:dyDescent="0.25">
      <c r="A3196" s="14">
        <v>36663</v>
      </c>
      <c r="B3196" s="3">
        <v>138</v>
      </c>
      <c r="C3196" s="4">
        <v>25.32</v>
      </c>
      <c r="D3196" s="5">
        <v>5.7</v>
      </c>
      <c r="E3196" s="5">
        <v>12.5</v>
      </c>
      <c r="F3196" s="5">
        <v>-1.8</v>
      </c>
      <c r="G3196" s="4">
        <v>68.3</v>
      </c>
      <c r="H3196" s="4">
        <v>40.1</v>
      </c>
      <c r="I3196" s="4">
        <v>1.2</v>
      </c>
      <c r="J3196" s="4">
        <v>3.1</v>
      </c>
      <c r="K3196" s="4">
        <v>0</v>
      </c>
      <c r="L3196" s="4">
        <v>0</v>
      </c>
      <c r="M3196" s="7">
        <v>0</v>
      </c>
      <c r="N3196" s="5">
        <v>5.7</v>
      </c>
      <c r="O3196" s="5">
        <v>1.9</v>
      </c>
      <c r="P3196" s="5">
        <v>-999</v>
      </c>
      <c r="Q3196" s="5">
        <v>-999</v>
      </c>
      <c r="R3196">
        <v>0.58099999999999996</v>
      </c>
      <c r="S3196" s="34">
        <f>ROUND((0.6105*(EXP((17.273*E3196)/(E3196+237.3))))*(100-H3196)/100,3)</f>
        <v>0.86799999999999999</v>
      </c>
      <c r="T3196" s="6">
        <f>IF(V3196&lt;V3197,L3196,0)</f>
        <v>0</v>
      </c>
      <c r="U3196" s="6">
        <f>IF(T3196&gt;0,M3196,-999)</f>
        <v>-999</v>
      </c>
      <c r="V3196">
        <v>200005</v>
      </c>
      <c r="W3196">
        <v>2000</v>
      </c>
    </row>
    <row r="3197" spans="1:23" x14ac:dyDescent="0.25">
      <c r="A3197" s="14">
        <v>36664</v>
      </c>
      <c r="B3197" s="3">
        <v>139</v>
      </c>
      <c r="C3197" s="4">
        <v>24.72</v>
      </c>
      <c r="D3197" s="5">
        <v>5.7</v>
      </c>
      <c r="E3197" s="5">
        <v>14.4</v>
      </c>
      <c r="F3197" s="5">
        <v>-2.2999999999999998</v>
      </c>
      <c r="G3197" s="4">
        <v>67.900000000000006</v>
      </c>
      <c r="H3197" s="4">
        <v>33.799999999999997</v>
      </c>
      <c r="I3197" s="4">
        <v>0.9</v>
      </c>
      <c r="J3197" s="4">
        <v>3.2</v>
      </c>
      <c r="K3197" s="4">
        <v>0</v>
      </c>
      <c r="L3197" s="4">
        <v>0</v>
      </c>
      <c r="M3197" s="7">
        <v>0</v>
      </c>
      <c r="N3197" s="5">
        <v>5.7</v>
      </c>
      <c r="O3197" s="5">
        <v>6.1</v>
      </c>
      <c r="P3197" s="5">
        <v>-999</v>
      </c>
      <c r="Q3197" s="5">
        <v>-999</v>
      </c>
      <c r="R3197">
        <v>0.55400000000000005</v>
      </c>
      <c r="S3197" s="34">
        <f>ROUND((0.6105*(EXP((17.273*E3197)/(E3197+237.3))))*(100-H3197)/100,3)</f>
        <v>1.0860000000000001</v>
      </c>
      <c r="T3197" s="6">
        <f>IF(V3197&lt;V3198,L3197,0)</f>
        <v>0</v>
      </c>
      <c r="U3197" s="6">
        <f>IF(T3197&gt;0,M3197,-999)</f>
        <v>-999</v>
      </c>
      <c r="V3197">
        <v>200005</v>
      </c>
      <c r="W3197">
        <v>2000</v>
      </c>
    </row>
    <row r="3198" spans="1:23" x14ac:dyDescent="0.25">
      <c r="A3198" s="14">
        <v>36665</v>
      </c>
      <c r="B3198" s="3">
        <v>140</v>
      </c>
      <c r="C3198" s="4">
        <v>16.62</v>
      </c>
      <c r="D3198" s="5">
        <v>5.3</v>
      </c>
      <c r="E3198" s="5">
        <v>12.8</v>
      </c>
      <c r="F3198" s="5">
        <v>1</v>
      </c>
      <c r="G3198" s="4">
        <v>83.9</v>
      </c>
      <c r="H3198" s="4">
        <v>52.8</v>
      </c>
      <c r="I3198" s="4">
        <v>1.4</v>
      </c>
      <c r="J3198" s="4">
        <v>4.4000000000000004</v>
      </c>
      <c r="K3198" s="4">
        <v>3.5</v>
      </c>
      <c r="L3198" s="4">
        <v>0</v>
      </c>
      <c r="M3198" s="7">
        <v>0</v>
      </c>
      <c r="N3198" s="5">
        <v>5.3</v>
      </c>
      <c r="O3198" s="5">
        <v>8</v>
      </c>
      <c r="P3198" s="5">
        <v>-999</v>
      </c>
      <c r="Q3198" s="5">
        <v>-999</v>
      </c>
      <c r="R3198">
        <v>0.78200000000000003</v>
      </c>
      <c r="S3198" s="34">
        <f>ROUND((0.6105*(EXP((17.273*E3198)/(E3198+237.3))))*(100-H3198)/100,3)</f>
        <v>0.69799999999999995</v>
      </c>
      <c r="T3198" s="6">
        <f>IF(V3198&lt;V3199,L3198,0)</f>
        <v>0</v>
      </c>
      <c r="U3198" s="6">
        <f>IF(T3198&gt;0,M3198,-999)</f>
        <v>-999</v>
      </c>
      <c r="V3198">
        <v>200005</v>
      </c>
      <c r="W3198">
        <v>2000</v>
      </c>
    </row>
    <row r="3199" spans="1:23" x14ac:dyDescent="0.25">
      <c r="A3199" s="14">
        <v>36666</v>
      </c>
      <c r="B3199" s="3">
        <v>141</v>
      </c>
      <c r="C3199" s="4">
        <v>14.67</v>
      </c>
      <c r="D3199" s="5">
        <v>5.7</v>
      </c>
      <c r="E3199" s="5">
        <v>11.8</v>
      </c>
      <c r="F3199" s="5">
        <v>0.9</v>
      </c>
      <c r="G3199" s="4">
        <v>80.7</v>
      </c>
      <c r="H3199" s="4">
        <v>45.9</v>
      </c>
      <c r="I3199" s="4">
        <v>1.3</v>
      </c>
      <c r="J3199" s="4">
        <v>3.6</v>
      </c>
      <c r="K3199" s="4">
        <v>2.1</v>
      </c>
      <c r="L3199" s="4">
        <v>0</v>
      </c>
      <c r="M3199" s="7">
        <v>0</v>
      </c>
      <c r="N3199" s="5">
        <v>5.7</v>
      </c>
      <c r="O3199" s="5">
        <v>8.1</v>
      </c>
      <c r="P3199" s="5">
        <v>-999</v>
      </c>
      <c r="Q3199" s="5">
        <v>-999</v>
      </c>
      <c r="R3199">
        <v>0.63300000000000001</v>
      </c>
      <c r="S3199" s="34">
        <f>ROUND((0.6105*(EXP((17.273*E3199)/(E3199+237.3))))*(100-H3199)/100,3)</f>
        <v>0.749</v>
      </c>
      <c r="T3199" s="6">
        <f>IF(V3199&lt;V3200,L3199,0)</f>
        <v>0</v>
      </c>
      <c r="U3199" s="6">
        <f>IF(T3199&gt;0,M3199,-999)</f>
        <v>-999</v>
      </c>
      <c r="V3199">
        <v>200005</v>
      </c>
      <c r="W3199">
        <v>2000</v>
      </c>
    </row>
    <row r="3200" spans="1:23" x14ac:dyDescent="0.25">
      <c r="A3200" s="14">
        <v>36667</v>
      </c>
      <c r="B3200" s="3">
        <v>142</v>
      </c>
      <c r="C3200" s="4">
        <v>15.76</v>
      </c>
      <c r="D3200" s="5">
        <v>8.6999999999999993</v>
      </c>
      <c r="E3200" s="5">
        <v>15.8</v>
      </c>
      <c r="F3200" s="5">
        <v>3.4</v>
      </c>
      <c r="G3200" s="4">
        <v>76.7</v>
      </c>
      <c r="H3200" s="4">
        <v>39.9</v>
      </c>
      <c r="I3200" s="4">
        <v>2.1</v>
      </c>
      <c r="J3200" s="4">
        <v>4.5</v>
      </c>
      <c r="K3200" s="4">
        <v>0.5</v>
      </c>
      <c r="L3200" s="4">
        <v>0</v>
      </c>
      <c r="M3200" s="7">
        <v>0</v>
      </c>
      <c r="N3200" s="5">
        <v>8.6999999999999993</v>
      </c>
      <c r="O3200" s="5">
        <v>10.4</v>
      </c>
      <c r="P3200" s="5">
        <v>-999</v>
      </c>
      <c r="Q3200" s="5">
        <v>-999</v>
      </c>
      <c r="R3200">
        <v>0.71499999999999997</v>
      </c>
      <c r="S3200" s="34">
        <f>ROUND((0.6105*(EXP((17.273*E3200)/(E3200+237.3))))*(100-H3200)/100,3)</f>
        <v>1.079</v>
      </c>
      <c r="T3200" s="6">
        <f>IF(V3200&lt;V3201,L3200,0)</f>
        <v>0</v>
      </c>
      <c r="U3200" s="6">
        <f>IF(T3200&gt;0,M3200,-999)</f>
        <v>-999</v>
      </c>
      <c r="V3200">
        <v>200005</v>
      </c>
      <c r="W3200">
        <v>2000</v>
      </c>
    </row>
    <row r="3201" spans="1:23" x14ac:dyDescent="0.25">
      <c r="A3201" s="14">
        <v>36668</v>
      </c>
      <c r="B3201" s="3">
        <v>143</v>
      </c>
      <c r="C3201" s="4">
        <v>10.25</v>
      </c>
      <c r="D3201" s="5">
        <v>3.7</v>
      </c>
      <c r="E3201" s="5">
        <v>8.1999999999999993</v>
      </c>
      <c r="F3201" s="5">
        <v>-0.3</v>
      </c>
      <c r="G3201" s="4">
        <v>75.599999999999994</v>
      </c>
      <c r="H3201" s="4">
        <v>54.8</v>
      </c>
      <c r="I3201" s="4">
        <v>1.3</v>
      </c>
      <c r="J3201" s="4">
        <v>4.3</v>
      </c>
      <c r="K3201" s="4">
        <v>0</v>
      </c>
      <c r="L3201" s="4">
        <v>0</v>
      </c>
      <c r="M3201" s="7">
        <v>0</v>
      </c>
      <c r="N3201" s="5">
        <v>3.7</v>
      </c>
      <c r="O3201" s="5">
        <v>6.2</v>
      </c>
      <c r="P3201" s="5">
        <v>-999</v>
      </c>
      <c r="Q3201" s="5">
        <v>-999</v>
      </c>
      <c r="R3201">
        <v>0.59499999999999997</v>
      </c>
      <c r="S3201" s="34">
        <f>ROUND((0.6105*(EXP((17.273*E3201)/(E3201+237.3))))*(100-H3201)/100,3)</f>
        <v>0.49099999999999999</v>
      </c>
      <c r="T3201" s="6">
        <f>IF(V3201&lt;V3202,L3201,0)</f>
        <v>0</v>
      </c>
      <c r="U3201" s="6">
        <f>IF(T3201&gt;0,M3201,-999)</f>
        <v>-999</v>
      </c>
      <c r="V3201">
        <v>200005</v>
      </c>
      <c r="W3201">
        <v>2000</v>
      </c>
    </row>
    <row r="3202" spans="1:23" x14ac:dyDescent="0.25">
      <c r="A3202" s="14">
        <v>36669</v>
      </c>
      <c r="B3202" s="3">
        <v>144</v>
      </c>
      <c r="C3202" s="4">
        <v>23.46</v>
      </c>
      <c r="D3202" s="5">
        <v>3.3</v>
      </c>
      <c r="E3202" s="5">
        <v>11</v>
      </c>
      <c r="F3202" s="5">
        <v>-3.3</v>
      </c>
      <c r="G3202" s="4">
        <v>65</v>
      </c>
      <c r="H3202" s="4">
        <v>35.5</v>
      </c>
      <c r="I3202" s="4">
        <v>1.1000000000000001</v>
      </c>
      <c r="J3202" s="4">
        <v>4.8</v>
      </c>
      <c r="K3202" s="4">
        <v>0</v>
      </c>
      <c r="L3202" s="4">
        <v>0</v>
      </c>
      <c r="M3202" s="7">
        <v>0</v>
      </c>
      <c r="N3202" s="5">
        <v>3.3</v>
      </c>
      <c r="O3202" s="5">
        <v>7.1</v>
      </c>
      <c r="P3202" s="5">
        <v>-999</v>
      </c>
      <c r="Q3202" s="5">
        <v>-999</v>
      </c>
      <c r="R3202">
        <v>0.46700000000000003</v>
      </c>
      <c r="S3202" s="34">
        <f>ROUND((0.6105*(EXP((17.273*E3202)/(E3202+237.3))))*(100-H3202)/100,3)</f>
        <v>0.84599999999999997</v>
      </c>
      <c r="T3202" s="6">
        <f>IF(V3202&lt;V3203,L3202,0)</f>
        <v>0</v>
      </c>
      <c r="U3202" s="6">
        <f>IF(T3202&gt;0,M3202,-999)</f>
        <v>-999</v>
      </c>
      <c r="V3202">
        <v>200005</v>
      </c>
      <c r="W3202">
        <v>2000</v>
      </c>
    </row>
    <row r="3203" spans="1:23" x14ac:dyDescent="0.25">
      <c r="A3203" s="14">
        <v>36670</v>
      </c>
      <c r="B3203" s="3">
        <v>145</v>
      </c>
      <c r="C3203" s="4">
        <v>27.99</v>
      </c>
      <c r="D3203" s="5">
        <v>6.2</v>
      </c>
      <c r="E3203" s="5">
        <v>13.2</v>
      </c>
      <c r="F3203" s="5">
        <v>-1.6</v>
      </c>
      <c r="G3203" s="4">
        <v>47</v>
      </c>
      <c r="H3203" s="4">
        <v>21</v>
      </c>
      <c r="I3203" s="4">
        <v>1.3</v>
      </c>
      <c r="J3203" s="4">
        <v>3.4</v>
      </c>
      <c r="K3203" s="4">
        <v>0</v>
      </c>
      <c r="L3203" s="4">
        <v>0</v>
      </c>
      <c r="M3203" s="7">
        <v>0</v>
      </c>
      <c r="N3203" s="5">
        <v>6.2</v>
      </c>
      <c r="O3203" s="5">
        <v>8.9</v>
      </c>
      <c r="P3203" s="5">
        <v>-999</v>
      </c>
      <c r="Q3203" s="5">
        <v>-999</v>
      </c>
      <c r="R3203">
        <v>0.318</v>
      </c>
      <c r="S3203" s="34">
        <f>ROUND((0.6105*(EXP((17.273*E3203)/(E3203+237.3))))*(100-H3203)/100,3)</f>
        <v>1.198</v>
      </c>
      <c r="T3203" s="6">
        <f>IF(V3203&lt;V3204,L3203,0)</f>
        <v>0</v>
      </c>
      <c r="U3203" s="6">
        <f>IF(T3203&gt;0,M3203,-999)</f>
        <v>-999</v>
      </c>
      <c r="V3203">
        <v>200005</v>
      </c>
      <c r="W3203">
        <v>2000</v>
      </c>
    </row>
    <row r="3204" spans="1:23" x14ac:dyDescent="0.25">
      <c r="A3204" s="14">
        <v>36671</v>
      </c>
      <c r="B3204" s="3">
        <v>146</v>
      </c>
      <c r="C3204" s="4">
        <v>26.67</v>
      </c>
      <c r="D3204" s="5">
        <v>4.5999999999999996</v>
      </c>
      <c r="E3204" s="5">
        <v>12.5</v>
      </c>
      <c r="F3204" s="5">
        <v>-2.6</v>
      </c>
      <c r="G3204" s="4">
        <v>54.4</v>
      </c>
      <c r="H3204" s="4">
        <v>27.7</v>
      </c>
      <c r="I3204" s="4">
        <v>1</v>
      </c>
      <c r="J3204" s="4">
        <v>3.3</v>
      </c>
      <c r="K3204" s="4">
        <v>0</v>
      </c>
      <c r="L3204" s="4">
        <v>0</v>
      </c>
      <c r="M3204" s="7">
        <v>0</v>
      </c>
      <c r="N3204" s="5">
        <v>4.5999999999999996</v>
      </c>
      <c r="O3204" s="5">
        <v>8.8000000000000007</v>
      </c>
      <c r="P3204" s="5">
        <v>-999</v>
      </c>
      <c r="Q3204" s="5">
        <v>-999</v>
      </c>
      <c r="R3204">
        <v>0.40100000000000002</v>
      </c>
      <c r="S3204" s="34">
        <f>ROUND((0.6105*(EXP((17.273*E3204)/(E3204+237.3))))*(100-H3204)/100,3)</f>
        <v>1.048</v>
      </c>
      <c r="T3204" s="6">
        <f>IF(V3204&lt;V3205,L3204,0)</f>
        <v>0</v>
      </c>
      <c r="U3204" s="6">
        <f>IF(T3204&gt;0,M3204,-999)</f>
        <v>-999</v>
      </c>
      <c r="V3204">
        <v>200005</v>
      </c>
      <c r="W3204">
        <v>2000</v>
      </c>
    </row>
    <row r="3205" spans="1:23" x14ac:dyDescent="0.25">
      <c r="A3205" s="14">
        <v>36672</v>
      </c>
      <c r="B3205" s="3">
        <v>147</v>
      </c>
      <c r="C3205" s="4">
        <v>10</v>
      </c>
      <c r="D3205" s="5">
        <v>2.9</v>
      </c>
      <c r="E3205" s="5">
        <v>5.8</v>
      </c>
      <c r="F3205" s="5">
        <v>-0.2</v>
      </c>
      <c r="G3205" s="4">
        <v>88.3</v>
      </c>
      <c r="H3205" s="4">
        <v>69.2</v>
      </c>
      <c r="I3205" s="4">
        <v>1.4</v>
      </c>
      <c r="J3205" s="4">
        <v>4.3</v>
      </c>
      <c r="K3205" s="4">
        <v>2.4</v>
      </c>
      <c r="L3205" s="4">
        <v>0</v>
      </c>
      <c r="M3205" s="7">
        <v>0</v>
      </c>
      <c r="N3205" s="5">
        <v>2.9</v>
      </c>
      <c r="O3205" s="5">
        <v>6.9</v>
      </c>
      <c r="P3205" s="5">
        <v>-999</v>
      </c>
      <c r="Q3205" s="5">
        <v>-999</v>
      </c>
      <c r="R3205">
        <v>0.63700000000000001</v>
      </c>
      <c r="S3205" s="34">
        <f>ROUND((0.6105*(EXP((17.273*E3205)/(E3205+237.3))))*(100-H3205)/100,3)</f>
        <v>0.28399999999999997</v>
      </c>
      <c r="T3205" s="6">
        <f>IF(V3205&lt;V3206,L3205,0)</f>
        <v>0</v>
      </c>
      <c r="U3205" s="6">
        <f>IF(T3205&gt;0,M3205,-999)</f>
        <v>-999</v>
      </c>
      <c r="V3205">
        <v>200005</v>
      </c>
      <c r="W3205">
        <v>2000</v>
      </c>
    </row>
    <row r="3206" spans="1:23" x14ac:dyDescent="0.25">
      <c r="A3206" s="14">
        <v>36673</v>
      </c>
      <c r="B3206" s="3">
        <v>148</v>
      </c>
      <c r="C3206" s="4">
        <v>11.12</v>
      </c>
      <c r="D3206" s="5">
        <v>4.2</v>
      </c>
      <c r="E3206" s="5">
        <v>11.1</v>
      </c>
      <c r="F3206" s="5">
        <v>-0.2</v>
      </c>
      <c r="G3206" s="4">
        <v>79.400000000000006</v>
      </c>
      <c r="H3206" s="4">
        <v>45.7</v>
      </c>
      <c r="I3206" s="4">
        <v>2</v>
      </c>
      <c r="J3206" s="4">
        <v>6.6</v>
      </c>
      <c r="K3206" s="4">
        <v>0.5</v>
      </c>
      <c r="L3206" s="4">
        <v>0</v>
      </c>
      <c r="M3206" s="7">
        <v>0</v>
      </c>
      <c r="N3206" s="5">
        <v>4.2</v>
      </c>
      <c r="O3206" s="5">
        <v>5.5</v>
      </c>
      <c r="P3206" s="5">
        <v>-999</v>
      </c>
      <c r="Q3206" s="5">
        <v>-999</v>
      </c>
      <c r="R3206">
        <v>0.60399999999999998</v>
      </c>
      <c r="S3206" s="34">
        <f>ROUND((0.6105*(EXP((17.273*E3206)/(E3206+237.3))))*(100-H3206)/100,3)</f>
        <v>0.71699999999999997</v>
      </c>
      <c r="T3206" s="6">
        <f>IF(V3206&lt;V3207,L3206,0)</f>
        <v>0</v>
      </c>
      <c r="U3206" s="6">
        <f>IF(T3206&gt;0,M3206,-999)</f>
        <v>-999</v>
      </c>
      <c r="V3206">
        <v>200005</v>
      </c>
      <c r="W3206">
        <v>2000</v>
      </c>
    </row>
    <row r="3207" spans="1:23" x14ac:dyDescent="0.25">
      <c r="A3207" s="14">
        <v>36674</v>
      </c>
      <c r="B3207" s="3">
        <v>149</v>
      </c>
      <c r="C3207" s="4">
        <v>18.64</v>
      </c>
      <c r="D3207" s="5">
        <v>2.4</v>
      </c>
      <c r="E3207" s="5">
        <v>9.1999999999999993</v>
      </c>
      <c r="F3207" s="5">
        <v>-1.9</v>
      </c>
      <c r="G3207" s="4">
        <v>85.5</v>
      </c>
      <c r="H3207" s="4">
        <v>49.9</v>
      </c>
      <c r="I3207" s="4">
        <v>1</v>
      </c>
      <c r="J3207" s="4">
        <v>3.5</v>
      </c>
      <c r="K3207" s="4">
        <v>1.1000000000000001</v>
      </c>
      <c r="L3207" s="4">
        <v>0</v>
      </c>
      <c r="M3207" s="7">
        <v>0</v>
      </c>
      <c r="N3207" s="5">
        <v>2.4</v>
      </c>
      <c r="O3207" s="5">
        <v>7.6</v>
      </c>
      <c r="P3207" s="5">
        <v>-999</v>
      </c>
      <c r="Q3207" s="5">
        <v>-999</v>
      </c>
      <c r="R3207">
        <v>0.57899999999999996</v>
      </c>
      <c r="S3207" s="34">
        <f>ROUND((0.6105*(EXP((17.273*E3207)/(E3207+237.3))))*(100-H3207)/100,3)</f>
        <v>0.58299999999999996</v>
      </c>
      <c r="T3207" s="6">
        <f>IF(V3207&lt;V3208,L3207,0)</f>
        <v>0</v>
      </c>
      <c r="U3207" s="6">
        <f>IF(T3207&gt;0,M3207,-999)</f>
        <v>-999</v>
      </c>
      <c r="V3207">
        <v>200005</v>
      </c>
      <c r="W3207">
        <v>2000</v>
      </c>
    </row>
    <row r="3208" spans="1:23" x14ac:dyDescent="0.25">
      <c r="A3208" s="14">
        <v>36675</v>
      </c>
      <c r="B3208" s="3">
        <v>150</v>
      </c>
      <c r="C3208" s="4">
        <v>13.52</v>
      </c>
      <c r="D3208" s="5">
        <v>2.6</v>
      </c>
      <c r="E3208" s="5">
        <v>9.1999999999999993</v>
      </c>
      <c r="F3208" s="5">
        <v>-3</v>
      </c>
      <c r="G3208" s="4">
        <v>85.4</v>
      </c>
      <c r="H3208" s="4">
        <v>55</v>
      </c>
      <c r="I3208" s="4">
        <v>0.6</v>
      </c>
      <c r="J3208" s="4">
        <v>2.2999999999999998</v>
      </c>
      <c r="K3208" s="4">
        <v>2.4</v>
      </c>
      <c r="L3208" s="4">
        <v>0</v>
      </c>
      <c r="M3208" s="7">
        <v>0</v>
      </c>
      <c r="N3208" s="5">
        <v>2.6</v>
      </c>
      <c r="O3208" s="5">
        <v>5.5</v>
      </c>
      <c r="P3208" s="5">
        <v>-999</v>
      </c>
      <c r="Q3208" s="5">
        <v>-999</v>
      </c>
      <c r="R3208">
        <v>0.64</v>
      </c>
      <c r="S3208" s="34">
        <f>ROUND((0.6105*(EXP((17.273*E3208)/(E3208+237.3))))*(100-H3208)/100,3)</f>
        <v>0.52300000000000002</v>
      </c>
      <c r="T3208" s="6">
        <f>IF(V3208&lt;V3209,L3208,0)</f>
        <v>0</v>
      </c>
      <c r="U3208" s="6">
        <f>IF(T3208&gt;0,M3208,-999)</f>
        <v>-999</v>
      </c>
      <c r="V3208">
        <v>200005</v>
      </c>
      <c r="W3208">
        <v>2000</v>
      </c>
    </row>
    <row r="3209" spans="1:23" x14ac:dyDescent="0.25">
      <c r="A3209" s="14">
        <v>36676</v>
      </c>
      <c r="B3209" s="3">
        <v>151</v>
      </c>
      <c r="C3209" s="4">
        <v>12.35</v>
      </c>
      <c r="D3209" s="5">
        <v>3.4</v>
      </c>
      <c r="E3209" s="5">
        <v>9.5</v>
      </c>
      <c r="F3209" s="5">
        <v>-0.4</v>
      </c>
      <c r="G3209" s="4">
        <v>90.4</v>
      </c>
      <c r="H3209" s="4">
        <v>59.9</v>
      </c>
      <c r="I3209" s="4">
        <v>1</v>
      </c>
      <c r="J3209" s="4">
        <v>4.5</v>
      </c>
      <c r="K3209" s="4">
        <v>7.5</v>
      </c>
      <c r="L3209" s="4">
        <v>0</v>
      </c>
      <c r="M3209" s="7">
        <v>0</v>
      </c>
      <c r="N3209" s="5">
        <v>3.4</v>
      </c>
      <c r="O3209" s="5">
        <v>5.3</v>
      </c>
      <c r="P3209" s="5">
        <v>-999</v>
      </c>
      <c r="Q3209" s="5">
        <v>-999</v>
      </c>
      <c r="R3209">
        <v>0.71099999999999997</v>
      </c>
      <c r="S3209" s="34">
        <f>ROUND((0.6105*(EXP((17.273*E3209)/(E3209+237.3))))*(100-H3209)/100,3)</f>
        <v>0.47599999999999998</v>
      </c>
      <c r="T3209" s="6">
        <f>IF(V3209&lt;V3210,L3209,0)</f>
        <v>0</v>
      </c>
      <c r="U3209" s="6">
        <f>IF(T3209&gt;0,M3209,-999)</f>
        <v>-999</v>
      </c>
      <c r="V3209">
        <v>200005</v>
      </c>
      <c r="W3209">
        <v>2000</v>
      </c>
    </row>
    <row r="3210" spans="1:23" x14ac:dyDescent="0.25">
      <c r="A3210" s="14">
        <v>36677</v>
      </c>
      <c r="B3210" s="3">
        <v>152</v>
      </c>
      <c r="C3210" s="4">
        <v>12.89</v>
      </c>
      <c r="D3210" s="5">
        <v>3.6</v>
      </c>
      <c r="E3210" s="5">
        <v>8</v>
      </c>
      <c r="F3210" s="5">
        <v>-0.5</v>
      </c>
      <c r="G3210" s="4">
        <v>84.3</v>
      </c>
      <c r="H3210" s="4">
        <v>57.5</v>
      </c>
      <c r="I3210" s="4">
        <v>1.3</v>
      </c>
      <c r="J3210" s="4">
        <v>3.5</v>
      </c>
      <c r="K3210" s="4">
        <v>0.3</v>
      </c>
      <c r="L3210" s="4">
        <v>0</v>
      </c>
      <c r="M3210" s="7">
        <v>0</v>
      </c>
      <c r="N3210" s="5">
        <v>3.6</v>
      </c>
      <c r="O3210" s="5">
        <v>6.4</v>
      </c>
      <c r="P3210" s="5">
        <v>-999</v>
      </c>
      <c r="Q3210" s="5">
        <v>-999</v>
      </c>
      <c r="R3210">
        <v>0.61699999999999999</v>
      </c>
      <c r="S3210" s="34">
        <f>ROUND((0.6105*(EXP((17.273*E3210)/(E3210+237.3))))*(100-H3210)/100,3)</f>
        <v>0.45600000000000002</v>
      </c>
      <c r="T3210" s="6">
        <f>IF(V3210&lt;V3211,L3210,0)</f>
        <v>0</v>
      </c>
      <c r="U3210" s="6">
        <f>IF(T3210&gt;0,M3210,-999)</f>
        <v>-999</v>
      </c>
      <c r="V3210">
        <v>200005</v>
      </c>
      <c r="W3210">
        <v>2000</v>
      </c>
    </row>
    <row r="3211" spans="1:23" x14ac:dyDescent="0.25">
      <c r="A3211" s="14">
        <v>36678</v>
      </c>
      <c r="B3211" s="3">
        <v>153</v>
      </c>
      <c r="C3211" s="4">
        <v>21.86</v>
      </c>
      <c r="D3211" s="5">
        <v>5.0999999999999996</v>
      </c>
      <c r="E3211" s="5">
        <v>10.4</v>
      </c>
      <c r="F3211" s="5">
        <v>-0.6</v>
      </c>
      <c r="G3211" s="4">
        <v>67.599999999999994</v>
      </c>
      <c r="H3211" s="4">
        <v>38.6</v>
      </c>
      <c r="I3211" s="4">
        <v>1.9</v>
      </c>
      <c r="J3211" s="4">
        <v>5.6</v>
      </c>
      <c r="K3211" s="4">
        <v>0</v>
      </c>
      <c r="L3211" s="4">
        <v>0</v>
      </c>
      <c r="M3211" s="7">
        <v>0</v>
      </c>
      <c r="N3211" s="5">
        <v>5.0999999999999996</v>
      </c>
      <c r="O3211" s="5">
        <v>7.7</v>
      </c>
      <c r="P3211" s="5">
        <v>-999</v>
      </c>
      <c r="Q3211" s="5">
        <v>-999</v>
      </c>
      <c r="R3211">
        <v>0.48499999999999999</v>
      </c>
      <c r="S3211" s="34">
        <f>ROUND((0.6105*(EXP((17.273*E3211)/(E3211+237.3))))*(100-H3211)/100,3)</f>
        <v>0.77400000000000002</v>
      </c>
      <c r="T3211" s="6">
        <f>IF(V3211&lt;V3212,L3211,0)</f>
        <v>0</v>
      </c>
      <c r="U3211" s="6">
        <f>IF(T3211&gt;0,M3211,-999)</f>
        <v>-999</v>
      </c>
      <c r="V3211">
        <v>200006</v>
      </c>
      <c r="W3211">
        <v>2000</v>
      </c>
    </row>
    <row r="3212" spans="1:23" x14ac:dyDescent="0.25">
      <c r="A3212" s="14">
        <v>36679</v>
      </c>
      <c r="B3212" s="3">
        <v>154</v>
      </c>
      <c r="C3212" s="4">
        <v>15.82</v>
      </c>
      <c r="D3212" s="5">
        <v>5.6</v>
      </c>
      <c r="E3212" s="5">
        <v>12.2</v>
      </c>
      <c r="F3212" s="5">
        <v>1.1000000000000001</v>
      </c>
      <c r="G3212" s="4">
        <v>76.5</v>
      </c>
      <c r="H3212" s="4">
        <v>45</v>
      </c>
      <c r="I3212" s="4">
        <v>1.4</v>
      </c>
      <c r="J3212" s="4">
        <v>3.6</v>
      </c>
      <c r="K3212" s="4">
        <v>0</v>
      </c>
      <c r="L3212" s="4">
        <v>0</v>
      </c>
      <c r="M3212" s="7">
        <v>0</v>
      </c>
      <c r="N3212" s="5">
        <v>5.6</v>
      </c>
      <c r="O3212" s="5">
        <v>7.8</v>
      </c>
      <c r="P3212" s="5">
        <v>-999</v>
      </c>
      <c r="Q3212" s="5">
        <v>-999</v>
      </c>
      <c r="R3212">
        <v>0.64100000000000001</v>
      </c>
      <c r="S3212" s="34">
        <f>ROUND((0.6105*(EXP((17.273*E3212)/(E3212+237.3))))*(100-H3212)/100,3)</f>
        <v>0.78100000000000003</v>
      </c>
      <c r="T3212" s="6">
        <f>IF(V3212&lt;V3213,L3212,0)</f>
        <v>0</v>
      </c>
      <c r="U3212" s="6">
        <f>IF(T3212&gt;0,M3212,-999)</f>
        <v>-999</v>
      </c>
      <c r="V3212">
        <v>200006</v>
      </c>
      <c r="W3212">
        <v>2000</v>
      </c>
    </row>
    <row r="3213" spans="1:23" x14ac:dyDescent="0.25">
      <c r="A3213" s="14">
        <v>36680</v>
      </c>
      <c r="B3213" s="3">
        <v>155</v>
      </c>
      <c r="C3213" s="4">
        <v>27.49</v>
      </c>
      <c r="D3213" s="5">
        <v>10.3</v>
      </c>
      <c r="E3213" s="5">
        <v>18.399999999999999</v>
      </c>
      <c r="F3213" s="5">
        <v>1.3</v>
      </c>
      <c r="G3213" s="4">
        <v>58.4</v>
      </c>
      <c r="H3213" s="4">
        <v>23.4</v>
      </c>
      <c r="I3213" s="4">
        <v>1.1000000000000001</v>
      </c>
      <c r="J3213" s="4">
        <v>2.8</v>
      </c>
      <c r="K3213" s="4">
        <v>0</v>
      </c>
      <c r="L3213" s="4">
        <v>0</v>
      </c>
      <c r="M3213" s="7">
        <v>0</v>
      </c>
      <c r="N3213" s="5">
        <v>10.3</v>
      </c>
      <c r="O3213" s="5">
        <v>11.3</v>
      </c>
      <c r="P3213" s="5">
        <v>-999</v>
      </c>
      <c r="Q3213" s="5">
        <v>-999</v>
      </c>
      <c r="R3213">
        <v>0.495</v>
      </c>
      <c r="S3213" s="34">
        <f>ROUND((0.6105*(EXP((17.273*E3213)/(E3213+237.3))))*(100-H3213)/100,3)</f>
        <v>1.621</v>
      </c>
      <c r="T3213" s="6">
        <f>IF(V3213&lt;V3214,L3213,0)</f>
        <v>0</v>
      </c>
      <c r="U3213" s="6">
        <f>IF(T3213&gt;0,M3213,-999)</f>
        <v>-999</v>
      </c>
      <c r="V3213">
        <v>200006</v>
      </c>
      <c r="W3213">
        <v>2000</v>
      </c>
    </row>
    <row r="3214" spans="1:23" x14ac:dyDescent="0.25">
      <c r="A3214" s="14">
        <v>36681</v>
      </c>
      <c r="B3214" s="3">
        <v>156</v>
      </c>
      <c r="C3214" s="4">
        <v>25.56</v>
      </c>
      <c r="D3214" s="5">
        <v>12.6</v>
      </c>
      <c r="E3214" s="5">
        <v>20</v>
      </c>
      <c r="F3214" s="5">
        <v>2.5</v>
      </c>
      <c r="G3214" s="4">
        <v>52.4</v>
      </c>
      <c r="H3214" s="4">
        <v>29.8</v>
      </c>
      <c r="I3214" s="4">
        <v>1.7</v>
      </c>
      <c r="J3214" s="4">
        <v>4</v>
      </c>
      <c r="K3214" s="4">
        <v>0</v>
      </c>
      <c r="L3214" s="4">
        <v>0</v>
      </c>
      <c r="M3214" s="7">
        <v>0</v>
      </c>
      <c r="N3214" s="5">
        <v>12.6</v>
      </c>
      <c r="O3214" s="5">
        <v>0</v>
      </c>
      <c r="P3214" s="5">
        <v>-999</v>
      </c>
      <c r="Q3214" s="5">
        <v>-999</v>
      </c>
      <c r="R3214">
        <v>0.69699999999999995</v>
      </c>
      <c r="S3214" s="34">
        <f>ROUND((0.6105*(EXP((17.273*E3214)/(E3214+237.3))))*(100-H3214)/100,3)</f>
        <v>1.641</v>
      </c>
      <c r="T3214" s="6">
        <f>IF(V3214&lt;V3215,L3214,0)</f>
        <v>0</v>
      </c>
      <c r="U3214" s="6">
        <f>IF(T3214&gt;0,M3214,-999)</f>
        <v>-999</v>
      </c>
      <c r="V3214">
        <v>200006</v>
      </c>
      <c r="W3214">
        <v>2000</v>
      </c>
    </row>
    <row r="3215" spans="1:23" x14ac:dyDescent="0.25">
      <c r="A3215" s="14">
        <v>36682</v>
      </c>
      <c r="B3215" s="3">
        <v>157</v>
      </c>
      <c r="C3215" s="4">
        <v>17.05</v>
      </c>
      <c r="D3215" s="5">
        <v>11.5</v>
      </c>
      <c r="E3215" s="5">
        <v>19.5</v>
      </c>
      <c r="F3215" s="5">
        <v>4.3</v>
      </c>
      <c r="G3215" s="4">
        <v>61.6</v>
      </c>
      <c r="H3215" s="4">
        <v>35.5</v>
      </c>
      <c r="I3215" s="4">
        <v>1.9</v>
      </c>
      <c r="J3215" s="4">
        <v>5.5</v>
      </c>
      <c r="K3215" s="4">
        <v>0.8</v>
      </c>
      <c r="L3215" s="4">
        <v>0</v>
      </c>
      <c r="M3215" s="7">
        <v>0</v>
      </c>
      <c r="N3215" s="5">
        <v>11.5</v>
      </c>
      <c r="O3215" s="5">
        <v>0</v>
      </c>
      <c r="P3215" s="5">
        <v>-999</v>
      </c>
      <c r="Q3215" s="5">
        <v>-999</v>
      </c>
      <c r="R3215">
        <v>0.80500000000000005</v>
      </c>
      <c r="S3215" s="34">
        <f>ROUND((0.6105*(EXP((17.273*E3215)/(E3215+237.3))))*(100-H3215)/100,3)</f>
        <v>1.462</v>
      </c>
      <c r="T3215" s="6">
        <f>IF(V3215&lt;V3216,L3215,0)</f>
        <v>0</v>
      </c>
      <c r="U3215" s="6">
        <f>IF(T3215&gt;0,M3215,-999)</f>
        <v>-999</v>
      </c>
      <c r="V3215">
        <v>200006</v>
      </c>
      <c r="W3215">
        <v>2000</v>
      </c>
    </row>
    <row r="3216" spans="1:23" x14ac:dyDescent="0.25">
      <c r="A3216" s="14">
        <v>36683</v>
      </c>
      <c r="B3216" s="3">
        <v>158</v>
      </c>
      <c r="C3216" s="4">
        <v>21.9</v>
      </c>
      <c r="D3216" s="5">
        <v>7.7</v>
      </c>
      <c r="E3216" s="5">
        <v>13.8</v>
      </c>
      <c r="F3216" s="5">
        <v>2.6</v>
      </c>
      <c r="G3216" s="4">
        <v>67.900000000000006</v>
      </c>
      <c r="H3216" s="4">
        <v>33.5</v>
      </c>
      <c r="I3216" s="4">
        <v>1.5</v>
      </c>
      <c r="J3216" s="4">
        <v>4.4000000000000004</v>
      </c>
      <c r="K3216" s="4">
        <v>0</v>
      </c>
      <c r="L3216" s="4">
        <v>0</v>
      </c>
      <c r="M3216" s="7">
        <v>0</v>
      </c>
      <c r="N3216" s="5">
        <v>7.7</v>
      </c>
      <c r="O3216" s="5">
        <v>0</v>
      </c>
      <c r="P3216" s="5">
        <v>-999</v>
      </c>
      <c r="Q3216" s="5">
        <v>-999</v>
      </c>
      <c r="R3216">
        <v>0.52800000000000002</v>
      </c>
      <c r="S3216" s="34">
        <f>ROUND((0.6105*(EXP((17.273*E3216)/(E3216+237.3))))*(100-H3216)/100,3)</f>
        <v>1.0489999999999999</v>
      </c>
      <c r="T3216" s="6">
        <f>IF(V3216&lt;V3217,L3216,0)</f>
        <v>0</v>
      </c>
      <c r="U3216" s="6">
        <f>IF(T3216&gt;0,M3216,-999)</f>
        <v>-999</v>
      </c>
      <c r="V3216">
        <v>200006</v>
      </c>
      <c r="W3216">
        <v>2000</v>
      </c>
    </row>
    <row r="3217" spans="1:23" x14ac:dyDescent="0.25">
      <c r="A3217" s="14">
        <v>36684</v>
      </c>
      <c r="B3217" s="3">
        <v>159</v>
      </c>
      <c r="C3217" s="4">
        <v>12.84</v>
      </c>
      <c r="D3217" s="5">
        <v>8.6999999999999993</v>
      </c>
      <c r="E3217" s="5">
        <v>13</v>
      </c>
      <c r="F3217" s="5">
        <v>4.4000000000000004</v>
      </c>
      <c r="G3217" s="4">
        <v>76.599999999999994</v>
      </c>
      <c r="H3217" s="4">
        <v>53.9</v>
      </c>
      <c r="I3217" s="4">
        <v>0.9</v>
      </c>
      <c r="J3217" s="4">
        <v>2.9</v>
      </c>
      <c r="K3217" s="4">
        <v>0</v>
      </c>
      <c r="L3217" s="4">
        <v>0</v>
      </c>
      <c r="M3217" s="7">
        <v>0</v>
      </c>
      <c r="N3217" s="5">
        <v>8.6999999999999993</v>
      </c>
      <c r="O3217" s="5">
        <v>0</v>
      </c>
      <c r="P3217" s="5">
        <v>-999</v>
      </c>
      <c r="Q3217" s="5">
        <v>-999</v>
      </c>
      <c r="R3217">
        <v>0.80700000000000005</v>
      </c>
      <c r="S3217" s="34">
        <f>ROUND((0.6105*(EXP((17.273*E3217)/(E3217+237.3))))*(100-H3217)/100,3)</f>
        <v>0.69</v>
      </c>
      <c r="T3217" s="6">
        <f>IF(V3217&lt;V3218,L3217,0)</f>
        <v>0</v>
      </c>
      <c r="U3217" s="6">
        <f>IF(T3217&gt;0,M3217,-999)</f>
        <v>-999</v>
      </c>
      <c r="V3217">
        <v>200006</v>
      </c>
      <c r="W3217">
        <v>2000</v>
      </c>
    </row>
    <row r="3218" spans="1:23" x14ac:dyDescent="0.25">
      <c r="A3218" s="14">
        <v>36685</v>
      </c>
      <c r="B3218" s="3">
        <v>160</v>
      </c>
      <c r="C3218" s="4">
        <v>8.31</v>
      </c>
      <c r="D3218" s="5">
        <v>6.7</v>
      </c>
      <c r="E3218" s="5">
        <v>9.5</v>
      </c>
      <c r="F3218" s="5">
        <v>1.2</v>
      </c>
      <c r="G3218" s="4">
        <v>89</v>
      </c>
      <c r="H3218" s="4">
        <v>73.599999999999994</v>
      </c>
      <c r="I3218" s="4">
        <v>1.4</v>
      </c>
      <c r="J3218" s="4">
        <v>3.2</v>
      </c>
      <c r="K3218" s="4">
        <v>5.3</v>
      </c>
      <c r="L3218" s="4">
        <v>0</v>
      </c>
      <c r="M3218" s="7">
        <v>0</v>
      </c>
      <c r="N3218" s="5">
        <v>6.7</v>
      </c>
      <c r="O3218" s="5">
        <v>0</v>
      </c>
      <c r="P3218" s="5">
        <v>-999</v>
      </c>
      <c r="Q3218" s="5">
        <v>-999</v>
      </c>
      <c r="R3218">
        <v>0.874</v>
      </c>
      <c r="S3218" s="34">
        <f>ROUND((0.6105*(EXP((17.273*E3218)/(E3218+237.3))))*(100-H3218)/100,3)</f>
        <v>0.313</v>
      </c>
      <c r="T3218" s="6">
        <f>IF(V3218&lt;V3219,L3218,0)</f>
        <v>0</v>
      </c>
      <c r="U3218" s="6">
        <f>IF(T3218&gt;0,M3218,-999)</f>
        <v>-999</v>
      </c>
      <c r="V3218">
        <v>200006</v>
      </c>
      <c r="W3218">
        <v>2000</v>
      </c>
    </row>
    <row r="3219" spans="1:23" x14ac:dyDescent="0.25">
      <c r="A3219" s="14">
        <v>36686</v>
      </c>
      <c r="B3219" s="3">
        <v>161</v>
      </c>
      <c r="C3219" s="4">
        <v>15.93</v>
      </c>
      <c r="D3219" s="5">
        <v>4.9000000000000004</v>
      </c>
      <c r="E3219" s="5">
        <v>10.7</v>
      </c>
      <c r="F3219" s="5">
        <v>0.6</v>
      </c>
      <c r="G3219" s="4">
        <v>79.2</v>
      </c>
      <c r="H3219" s="4">
        <v>45.8</v>
      </c>
      <c r="I3219" s="4">
        <v>1.2</v>
      </c>
      <c r="J3219" s="4">
        <v>3.8</v>
      </c>
      <c r="K3219" s="4">
        <v>5.0999999999999996</v>
      </c>
      <c r="L3219" s="4">
        <v>0</v>
      </c>
      <c r="M3219" s="7">
        <v>0</v>
      </c>
      <c r="N3219" s="5">
        <v>4.9000000000000004</v>
      </c>
      <c r="O3219" s="5">
        <v>0</v>
      </c>
      <c r="P3219" s="5">
        <v>-999</v>
      </c>
      <c r="Q3219" s="5">
        <v>-999</v>
      </c>
      <c r="R3219">
        <v>0.58899999999999997</v>
      </c>
      <c r="S3219" s="34">
        <f>ROUND((0.6105*(EXP((17.273*E3219)/(E3219+237.3))))*(100-H3219)/100,3)</f>
        <v>0.69699999999999995</v>
      </c>
      <c r="T3219" s="6">
        <f>IF(V3219&lt;V3220,L3219,0)</f>
        <v>0</v>
      </c>
      <c r="U3219" s="6">
        <f>IF(T3219&gt;0,M3219,-999)</f>
        <v>-999</v>
      </c>
      <c r="V3219">
        <v>200006</v>
      </c>
      <c r="W3219">
        <v>2000</v>
      </c>
    </row>
    <row r="3220" spans="1:23" x14ac:dyDescent="0.25">
      <c r="A3220" s="14">
        <v>36687</v>
      </c>
      <c r="B3220" s="3">
        <v>162</v>
      </c>
      <c r="C3220" s="4">
        <v>13.99</v>
      </c>
      <c r="D3220" s="5">
        <v>1.8</v>
      </c>
      <c r="E3220" s="5">
        <v>5.7</v>
      </c>
      <c r="F3220" s="5">
        <v>-1</v>
      </c>
      <c r="G3220" s="4">
        <v>91.1</v>
      </c>
      <c r="H3220" s="4">
        <v>59.6</v>
      </c>
      <c r="I3220" s="4">
        <v>1.3</v>
      </c>
      <c r="J3220" s="4">
        <v>3.6</v>
      </c>
      <c r="K3220" s="4">
        <v>1.5</v>
      </c>
      <c r="L3220" s="4">
        <v>0</v>
      </c>
      <c r="M3220" s="7">
        <v>0</v>
      </c>
      <c r="N3220" s="5">
        <v>1.8</v>
      </c>
      <c r="O3220" s="5">
        <v>0</v>
      </c>
      <c r="P3220" s="5">
        <v>-999</v>
      </c>
      <c r="Q3220" s="5">
        <v>-999</v>
      </c>
      <c r="R3220">
        <v>0.54600000000000004</v>
      </c>
      <c r="S3220" s="34">
        <f>ROUND((0.6105*(EXP((17.273*E3220)/(E3220+237.3))))*(100-H3220)/100,3)</f>
        <v>0.37</v>
      </c>
      <c r="T3220" s="6">
        <f>IF(V3220&lt;V3221,L3220,0)</f>
        <v>0</v>
      </c>
      <c r="U3220" s="6">
        <f>IF(T3220&gt;0,M3220,-999)</f>
        <v>-999</v>
      </c>
      <c r="V3220">
        <v>200006</v>
      </c>
      <c r="W3220">
        <v>2000</v>
      </c>
    </row>
    <row r="3221" spans="1:23" x14ac:dyDescent="0.25">
      <c r="A3221" s="14">
        <v>36688</v>
      </c>
      <c r="B3221" s="3">
        <v>163</v>
      </c>
      <c r="C3221" s="4">
        <v>17.149999999999999</v>
      </c>
      <c r="D3221" s="5">
        <v>2.8</v>
      </c>
      <c r="E3221" s="5">
        <v>6.9</v>
      </c>
      <c r="F3221" s="5">
        <v>-1.6</v>
      </c>
      <c r="G3221" s="4">
        <v>78.900000000000006</v>
      </c>
      <c r="H3221" s="4">
        <v>47.6</v>
      </c>
      <c r="I3221" s="4">
        <v>1.9</v>
      </c>
      <c r="J3221" s="4">
        <v>4.9000000000000004</v>
      </c>
      <c r="K3221" s="4">
        <v>0.8</v>
      </c>
      <c r="L3221" s="4">
        <v>0</v>
      </c>
      <c r="M3221" s="7">
        <v>0</v>
      </c>
      <c r="N3221" s="5">
        <v>2.8</v>
      </c>
      <c r="O3221" s="5">
        <v>0</v>
      </c>
      <c r="P3221" s="5">
        <v>-999</v>
      </c>
      <c r="Q3221" s="5">
        <v>-999</v>
      </c>
      <c r="R3221">
        <v>0.47299999999999998</v>
      </c>
      <c r="S3221" s="34">
        <f>ROUND((0.6105*(EXP((17.273*E3221)/(E3221+237.3))))*(100-H3221)/100,3)</f>
        <v>0.52100000000000002</v>
      </c>
      <c r="T3221" s="6">
        <f>IF(V3221&lt;V3222,L3221,0)</f>
        <v>0</v>
      </c>
      <c r="U3221" s="6">
        <f>IF(T3221&gt;0,M3221,-999)</f>
        <v>-999</v>
      </c>
      <c r="V3221">
        <v>200006</v>
      </c>
      <c r="W3221">
        <v>2000</v>
      </c>
    </row>
    <row r="3222" spans="1:23" x14ac:dyDescent="0.25">
      <c r="A3222" s="14">
        <v>36689</v>
      </c>
      <c r="B3222" s="3">
        <v>164</v>
      </c>
      <c r="C3222" s="4">
        <v>11.32</v>
      </c>
      <c r="D3222" s="5">
        <v>5.4</v>
      </c>
      <c r="E3222" s="5">
        <v>9.8000000000000007</v>
      </c>
      <c r="F3222" s="5">
        <v>2.1</v>
      </c>
      <c r="G3222" s="4">
        <v>90</v>
      </c>
      <c r="H3222" s="4">
        <v>66.099999999999994</v>
      </c>
      <c r="I3222" s="4">
        <v>2.1</v>
      </c>
      <c r="J3222" s="4">
        <v>4.8</v>
      </c>
      <c r="K3222" s="4">
        <v>10.4</v>
      </c>
      <c r="L3222" s="4">
        <v>0</v>
      </c>
      <c r="M3222" s="7">
        <v>0</v>
      </c>
      <c r="N3222" s="5">
        <v>5.4</v>
      </c>
      <c r="O3222" s="5">
        <v>0</v>
      </c>
      <c r="P3222" s="5">
        <v>-999</v>
      </c>
      <c r="Q3222" s="5">
        <v>-999</v>
      </c>
      <c r="R3222">
        <v>0.80100000000000005</v>
      </c>
      <c r="S3222" s="34">
        <f>ROUND((0.6105*(EXP((17.273*E3222)/(E3222+237.3))))*(100-H3222)/100,3)</f>
        <v>0.41099999999999998</v>
      </c>
      <c r="T3222" s="6">
        <f>IF(V3222&lt;V3223,L3222,0)</f>
        <v>0</v>
      </c>
      <c r="U3222" s="6">
        <f>IF(T3222&gt;0,M3222,-999)</f>
        <v>-999</v>
      </c>
      <c r="V3222">
        <v>200006</v>
      </c>
      <c r="W3222">
        <v>2000</v>
      </c>
    </row>
    <row r="3223" spans="1:23" x14ac:dyDescent="0.25">
      <c r="A3223" s="14">
        <v>36690</v>
      </c>
      <c r="B3223" s="3">
        <v>165</v>
      </c>
      <c r="C3223" s="4">
        <v>18.100000000000001</v>
      </c>
      <c r="D3223" s="5">
        <v>6.8</v>
      </c>
      <c r="E3223" s="5">
        <v>10.3</v>
      </c>
      <c r="F3223" s="5">
        <v>1.8</v>
      </c>
      <c r="G3223" s="4">
        <v>83.5</v>
      </c>
      <c r="H3223" s="4">
        <v>63.9</v>
      </c>
      <c r="I3223" s="4">
        <v>1.6</v>
      </c>
      <c r="J3223" s="4">
        <v>3.6</v>
      </c>
      <c r="K3223" s="4">
        <v>2.1</v>
      </c>
      <c r="L3223" s="4">
        <v>0</v>
      </c>
      <c r="M3223" s="7">
        <v>0</v>
      </c>
      <c r="N3223" s="5">
        <v>6.8</v>
      </c>
      <c r="O3223" s="5">
        <v>11.4</v>
      </c>
      <c r="P3223" s="5">
        <v>-999</v>
      </c>
      <c r="Q3223" s="5">
        <v>-999</v>
      </c>
      <c r="R3223">
        <v>0.79800000000000004</v>
      </c>
      <c r="S3223" s="34">
        <f>ROUND((0.6105*(EXP((17.273*E3223)/(E3223+237.3))))*(100-H3223)/100,3)</f>
        <v>0.45200000000000001</v>
      </c>
      <c r="T3223" s="6">
        <f>IF(V3223&lt;V3224,L3223,0)</f>
        <v>0</v>
      </c>
      <c r="U3223" s="6">
        <f>IF(T3223&gt;0,M3223,-999)</f>
        <v>-999</v>
      </c>
      <c r="V3223">
        <v>200006</v>
      </c>
      <c r="W3223">
        <v>2000</v>
      </c>
    </row>
    <row r="3224" spans="1:23" x14ac:dyDescent="0.25">
      <c r="A3224" s="14">
        <v>36691</v>
      </c>
      <c r="B3224" s="3">
        <v>166</v>
      </c>
      <c r="C3224" s="4">
        <v>7.31</v>
      </c>
      <c r="D3224" s="5">
        <v>6.6</v>
      </c>
      <c r="E3224" s="5">
        <v>9.6999999999999993</v>
      </c>
      <c r="F3224" s="5">
        <v>2.5</v>
      </c>
      <c r="G3224" s="4">
        <v>92.3</v>
      </c>
      <c r="H3224" s="4">
        <v>77.5</v>
      </c>
      <c r="I3224" s="4">
        <v>1.7</v>
      </c>
      <c r="J3224" s="4">
        <v>4.9000000000000004</v>
      </c>
      <c r="K3224" s="4">
        <v>9.9</v>
      </c>
      <c r="L3224" s="4">
        <v>0</v>
      </c>
      <c r="M3224" s="7">
        <v>0</v>
      </c>
      <c r="N3224" s="5">
        <v>6.6</v>
      </c>
      <c r="O3224" s="5">
        <v>8.6999999999999993</v>
      </c>
      <c r="P3224" s="5">
        <v>-999</v>
      </c>
      <c r="Q3224" s="5">
        <v>-999</v>
      </c>
      <c r="R3224">
        <v>0.93200000000000005</v>
      </c>
      <c r="S3224" s="34">
        <f>ROUND((0.6105*(EXP((17.273*E3224)/(E3224+237.3))))*(100-H3224)/100,3)</f>
        <v>0.27100000000000002</v>
      </c>
      <c r="T3224" s="6">
        <f>IF(V3224&lt;V3225,L3224,0)</f>
        <v>0</v>
      </c>
      <c r="U3224" s="6">
        <f>IF(T3224&gt;0,M3224,-999)</f>
        <v>-999</v>
      </c>
      <c r="V3224">
        <v>200006</v>
      </c>
      <c r="W3224">
        <v>2000</v>
      </c>
    </row>
    <row r="3225" spans="1:23" x14ac:dyDescent="0.25">
      <c r="A3225" s="14">
        <v>36692</v>
      </c>
      <c r="B3225" s="3">
        <v>167</v>
      </c>
      <c r="C3225" s="4">
        <v>19.41</v>
      </c>
      <c r="D3225" s="5">
        <v>3.9</v>
      </c>
      <c r="E3225" s="5">
        <v>11</v>
      </c>
      <c r="F3225" s="5">
        <v>0.5</v>
      </c>
      <c r="G3225" s="4">
        <v>80.400000000000006</v>
      </c>
      <c r="H3225" s="4">
        <v>49</v>
      </c>
      <c r="I3225" s="4">
        <v>1.3</v>
      </c>
      <c r="J3225" s="4">
        <v>4</v>
      </c>
      <c r="K3225" s="4">
        <v>2.7</v>
      </c>
      <c r="L3225" s="4">
        <v>0</v>
      </c>
      <c r="M3225" s="7">
        <v>0</v>
      </c>
      <c r="N3225" s="5">
        <v>3.9</v>
      </c>
      <c r="O3225" s="5">
        <v>8.4</v>
      </c>
      <c r="P3225" s="5">
        <v>-999</v>
      </c>
      <c r="Q3225" s="5">
        <v>-999</v>
      </c>
      <c r="R3225">
        <v>0.64100000000000001</v>
      </c>
      <c r="S3225" s="34">
        <f>ROUND((0.6105*(EXP((17.273*E3225)/(E3225+237.3))))*(100-H3225)/100,3)</f>
        <v>0.66900000000000004</v>
      </c>
      <c r="T3225" s="6">
        <f>IF(V3225&lt;V3226,L3225,0)</f>
        <v>0</v>
      </c>
      <c r="U3225" s="6">
        <f>IF(T3225&gt;0,M3225,-999)</f>
        <v>-999</v>
      </c>
      <c r="V3225">
        <v>200006</v>
      </c>
      <c r="W3225">
        <v>2000</v>
      </c>
    </row>
    <row r="3226" spans="1:23" x14ac:dyDescent="0.25">
      <c r="A3226" s="14">
        <v>36693</v>
      </c>
      <c r="B3226" s="3">
        <v>168</v>
      </c>
      <c r="C3226" s="4">
        <v>29.29</v>
      </c>
      <c r="D3226" s="5">
        <v>8.4</v>
      </c>
      <c r="E3226" s="5">
        <v>16.2</v>
      </c>
      <c r="F3226" s="5">
        <v>1.2</v>
      </c>
      <c r="G3226" s="4">
        <v>59.9</v>
      </c>
      <c r="H3226" s="4">
        <v>34.1</v>
      </c>
      <c r="I3226" s="4">
        <v>1.1000000000000001</v>
      </c>
      <c r="J3226" s="4">
        <v>3.6</v>
      </c>
      <c r="K3226" s="4">
        <v>0</v>
      </c>
      <c r="L3226" s="4">
        <v>0</v>
      </c>
      <c r="M3226" s="7">
        <v>0</v>
      </c>
      <c r="N3226" s="5">
        <v>8.4</v>
      </c>
      <c r="O3226" s="5">
        <v>11.2</v>
      </c>
      <c r="P3226" s="5">
        <v>-999</v>
      </c>
      <c r="Q3226" s="5">
        <v>-999</v>
      </c>
      <c r="R3226">
        <v>0.627</v>
      </c>
      <c r="S3226" s="34">
        <f>ROUND((0.6105*(EXP((17.273*E3226)/(E3226+237.3))))*(100-H3226)/100,3)</f>
        <v>1.2130000000000001</v>
      </c>
      <c r="T3226" s="6">
        <f>IF(V3226&lt;V3227,L3226,0)</f>
        <v>0</v>
      </c>
      <c r="U3226" s="6">
        <f>IF(T3226&gt;0,M3226,-999)</f>
        <v>-999</v>
      </c>
      <c r="V3226">
        <v>200006</v>
      </c>
      <c r="W3226">
        <v>2000</v>
      </c>
    </row>
    <row r="3227" spans="1:23" x14ac:dyDescent="0.25">
      <c r="A3227" s="14">
        <v>36694</v>
      </c>
      <c r="B3227" s="3">
        <v>169</v>
      </c>
      <c r="C3227" s="4">
        <v>20.83</v>
      </c>
      <c r="D3227" s="5">
        <v>11.4</v>
      </c>
      <c r="E3227" s="5">
        <v>18.100000000000001</v>
      </c>
      <c r="F3227" s="5">
        <v>4.3</v>
      </c>
      <c r="G3227" s="4">
        <v>54</v>
      </c>
      <c r="H3227" s="4">
        <v>33.200000000000003</v>
      </c>
      <c r="I3227" s="4">
        <v>1</v>
      </c>
      <c r="J3227" s="4">
        <v>3.5</v>
      </c>
      <c r="K3227" s="4">
        <v>0</v>
      </c>
      <c r="L3227" s="4">
        <v>0</v>
      </c>
      <c r="M3227" s="7">
        <v>0</v>
      </c>
      <c r="N3227" s="5">
        <v>11.4</v>
      </c>
      <c r="O3227" s="5">
        <v>11.9</v>
      </c>
      <c r="P3227" s="5">
        <v>-999</v>
      </c>
      <c r="Q3227" s="5">
        <v>-999</v>
      </c>
      <c r="R3227">
        <v>0.68799999999999994</v>
      </c>
      <c r="S3227" s="34">
        <f>ROUND((0.6105*(EXP((17.273*E3227)/(E3227+237.3))))*(100-H3227)/100,3)</f>
        <v>1.387</v>
      </c>
      <c r="T3227" s="6">
        <f>IF(V3227&lt;V3228,L3227,0)</f>
        <v>0</v>
      </c>
      <c r="U3227" s="6">
        <f>IF(T3227&gt;0,M3227,-999)</f>
        <v>-999</v>
      </c>
      <c r="V3227">
        <v>200006</v>
      </c>
      <c r="W3227">
        <v>2000</v>
      </c>
    </row>
    <row r="3228" spans="1:23" x14ac:dyDescent="0.25">
      <c r="A3228" s="14">
        <v>36695</v>
      </c>
      <c r="B3228" s="3">
        <v>170</v>
      </c>
      <c r="C3228" s="4">
        <v>11.3</v>
      </c>
      <c r="D3228" s="5">
        <v>6.6</v>
      </c>
      <c r="E3228" s="5">
        <v>11.3</v>
      </c>
      <c r="F3228" s="5">
        <v>2.9</v>
      </c>
      <c r="G3228" s="4">
        <v>88.2</v>
      </c>
      <c r="H3228" s="4">
        <v>68.599999999999994</v>
      </c>
      <c r="I3228" s="4">
        <v>1.1000000000000001</v>
      </c>
      <c r="J3228" s="4">
        <v>2.8</v>
      </c>
      <c r="K3228" s="4">
        <v>8.3000000000000007</v>
      </c>
      <c r="L3228" s="4">
        <v>0</v>
      </c>
      <c r="M3228" s="7">
        <v>0</v>
      </c>
      <c r="N3228" s="5">
        <v>6.6</v>
      </c>
      <c r="O3228" s="5">
        <v>9.9</v>
      </c>
      <c r="P3228" s="5">
        <v>-999</v>
      </c>
      <c r="Q3228" s="5">
        <v>-999</v>
      </c>
      <c r="R3228">
        <v>0.91800000000000004</v>
      </c>
      <c r="S3228" s="34">
        <f>ROUND((0.6105*(EXP((17.273*E3228)/(E3228+237.3))))*(100-H3228)/100,3)</f>
        <v>0.42</v>
      </c>
      <c r="T3228" s="6">
        <f>IF(V3228&lt;V3229,L3228,0)</f>
        <v>0</v>
      </c>
      <c r="U3228" s="6">
        <f>IF(T3228&gt;0,M3228,-999)</f>
        <v>-999</v>
      </c>
      <c r="V3228">
        <v>200006</v>
      </c>
      <c r="W3228">
        <v>2000</v>
      </c>
    </row>
    <row r="3229" spans="1:23" x14ac:dyDescent="0.25">
      <c r="A3229" s="14">
        <v>36696</v>
      </c>
      <c r="B3229" s="3">
        <v>171</v>
      </c>
      <c r="C3229" s="4">
        <v>16.57</v>
      </c>
      <c r="D3229" s="5">
        <v>5.7</v>
      </c>
      <c r="E3229" s="5">
        <v>12.3</v>
      </c>
      <c r="F3229" s="5">
        <v>2.2999999999999998</v>
      </c>
      <c r="G3229" s="4">
        <v>83.6</v>
      </c>
      <c r="H3229" s="4">
        <v>55.8</v>
      </c>
      <c r="I3229" s="4">
        <v>1.2</v>
      </c>
      <c r="J3229" s="4">
        <v>4.0999999999999996</v>
      </c>
      <c r="K3229" s="4">
        <v>0.5</v>
      </c>
      <c r="L3229" s="4">
        <v>0</v>
      </c>
      <c r="M3229" s="7">
        <v>0</v>
      </c>
      <c r="N3229" s="5">
        <v>5.7</v>
      </c>
      <c r="O3229" s="5">
        <v>9.8000000000000007</v>
      </c>
      <c r="P3229" s="5">
        <v>-999</v>
      </c>
      <c r="Q3229" s="5">
        <v>-999</v>
      </c>
      <c r="R3229">
        <v>0.79700000000000004</v>
      </c>
      <c r="S3229" s="34">
        <f>ROUND((0.6105*(EXP((17.273*E3229)/(E3229+237.3))))*(100-H3229)/100,3)</f>
        <v>0.63200000000000001</v>
      </c>
      <c r="T3229" s="6">
        <f>IF(V3229&lt;V3230,L3229,0)</f>
        <v>0</v>
      </c>
      <c r="U3229" s="6">
        <f>IF(T3229&gt;0,M3229,-999)</f>
        <v>-999</v>
      </c>
      <c r="V3229">
        <v>200006</v>
      </c>
      <c r="W3229">
        <v>2000</v>
      </c>
    </row>
    <row r="3230" spans="1:23" x14ac:dyDescent="0.25">
      <c r="A3230" s="14">
        <v>36697</v>
      </c>
      <c r="B3230" s="3">
        <v>172</v>
      </c>
      <c r="C3230" s="4">
        <v>27</v>
      </c>
      <c r="D3230" s="5">
        <v>10.3</v>
      </c>
      <c r="E3230" s="5">
        <v>18.7</v>
      </c>
      <c r="F3230" s="5">
        <v>1.1000000000000001</v>
      </c>
      <c r="G3230" s="4">
        <v>69.5</v>
      </c>
      <c r="H3230" s="4">
        <v>40</v>
      </c>
      <c r="I3230" s="4">
        <v>1.3</v>
      </c>
      <c r="J3230" s="4">
        <v>3.3</v>
      </c>
      <c r="K3230" s="4">
        <v>0</v>
      </c>
      <c r="L3230" s="4">
        <v>0</v>
      </c>
      <c r="M3230" s="7">
        <v>0</v>
      </c>
      <c r="N3230" s="5">
        <v>10.3</v>
      </c>
      <c r="O3230" s="5">
        <v>12.5</v>
      </c>
      <c r="P3230" s="5">
        <v>-999</v>
      </c>
      <c r="Q3230" s="5">
        <v>-999</v>
      </c>
      <c r="R3230">
        <v>0.86399999999999999</v>
      </c>
      <c r="S3230" s="34">
        <f>ROUND((0.6105*(EXP((17.273*E3230)/(E3230+237.3))))*(100-H3230)/100,3)</f>
        <v>1.294</v>
      </c>
      <c r="T3230" s="6">
        <f>IF(V3230&lt;V3231,L3230,0)</f>
        <v>0</v>
      </c>
      <c r="U3230" s="6">
        <f>IF(T3230&gt;0,M3230,-999)</f>
        <v>-999</v>
      </c>
      <c r="V3230">
        <v>200006</v>
      </c>
      <c r="W3230">
        <v>2000</v>
      </c>
    </row>
    <row r="3231" spans="1:23" x14ac:dyDescent="0.25">
      <c r="A3231" s="14">
        <v>36698</v>
      </c>
      <c r="B3231" s="3">
        <v>173</v>
      </c>
      <c r="C3231" s="4">
        <v>17.45</v>
      </c>
      <c r="D3231" s="5">
        <v>9</v>
      </c>
      <c r="E3231" s="5">
        <v>16.2</v>
      </c>
      <c r="F3231" s="5">
        <v>1.4</v>
      </c>
      <c r="G3231" s="4">
        <v>69.2</v>
      </c>
      <c r="H3231" s="4">
        <v>36.4</v>
      </c>
      <c r="I3231" s="4">
        <v>1.4</v>
      </c>
      <c r="J3231" s="4">
        <v>3.7</v>
      </c>
      <c r="K3231" s="4">
        <v>0</v>
      </c>
      <c r="L3231" s="4">
        <v>0</v>
      </c>
      <c r="M3231" s="7">
        <v>0</v>
      </c>
      <c r="N3231" s="5">
        <v>9</v>
      </c>
      <c r="O3231" s="5">
        <v>12.1</v>
      </c>
      <c r="P3231" s="5">
        <v>-999</v>
      </c>
      <c r="Q3231" s="5">
        <v>-999</v>
      </c>
      <c r="R3231">
        <v>0.66900000000000004</v>
      </c>
      <c r="S3231" s="34">
        <f>ROUND((0.6105*(EXP((17.273*E3231)/(E3231+237.3))))*(100-H3231)/100,3)</f>
        <v>1.171</v>
      </c>
      <c r="T3231" s="6">
        <f>IF(V3231&lt;V3232,L3231,0)</f>
        <v>0</v>
      </c>
      <c r="U3231" s="6">
        <f>IF(T3231&gt;0,M3231,-999)</f>
        <v>-999</v>
      </c>
      <c r="V3231">
        <v>200006</v>
      </c>
      <c r="W3231">
        <v>2000</v>
      </c>
    </row>
    <row r="3232" spans="1:23" x14ac:dyDescent="0.25">
      <c r="A3232" s="14">
        <v>36699</v>
      </c>
      <c r="B3232" s="3">
        <v>174</v>
      </c>
      <c r="C3232" s="4">
        <v>24.37</v>
      </c>
      <c r="D3232" s="5">
        <v>8.5</v>
      </c>
      <c r="E3232" s="5">
        <v>16.8</v>
      </c>
      <c r="F3232" s="5">
        <v>1</v>
      </c>
      <c r="G3232" s="4">
        <v>65.099999999999994</v>
      </c>
      <c r="H3232" s="4">
        <v>27.2</v>
      </c>
      <c r="I3232" s="4">
        <v>1</v>
      </c>
      <c r="J3232" s="4">
        <v>3.6</v>
      </c>
      <c r="K3232" s="4">
        <v>0</v>
      </c>
      <c r="L3232" s="4">
        <v>0</v>
      </c>
      <c r="M3232" s="7">
        <v>0</v>
      </c>
      <c r="N3232" s="5">
        <v>8.5</v>
      </c>
      <c r="O3232" s="5">
        <v>10.9</v>
      </c>
      <c r="P3232" s="5">
        <v>-999</v>
      </c>
      <c r="Q3232" s="5">
        <v>-999</v>
      </c>
      <c r="R3232">
        <v>0.51900000000000002</v>
      </c>
      <c r="S3232" s="34">
        <f>ROUND((0.6105*(EXP((17.273*E3232)/(E3232+237.3))))*(100-H3232)/100,3)</f>
        <v>1.3919999999999999</v>
      </c>
      <c r="T3232" s="6">
        <f>IF(V3232&lt;V3233,L3232,0)</f>
        <v>0</v>
      </c>
      <c r="U3232" s="6">
        <f>IF(T3232&gt;0,M3232,-999)</f>
        <v>-999</v>
      </c>
      <c r="V3232">
        <v>200006</v>
      </c>
      <c r="W3232">
        <v>2000</v>
      </c>
    </row>
    <row r="3233" spans="1:23" x14ac:dyDescent="0.25">
      <c r="A3233" s="14">
        <v>36700</v>
      </c>
      <c r="B3233" s="3">
        <v>175</v>
      </c>
      <c r="C3233" s="4">
        <v>24.95</v>
      </c>
      <c r="D3233" s="5">
        <v>9.3000000000000007</v>
      </c>
      <c r="E3233" s="5">
        <v>16.899999999999999</v>
      </c>
      <c r="F3233" s="5">
        <v>1.4</v>
      </c>
      <c r="G3233" s="4">
        <v>63.9</v>
      </c>
      <c r="H3233" s="4">
        <v>31.9</v>
      </c>
      <c r="I3233" s="4">
        <v>1.4</v>
      </c>
      <c r="J3233" s="4">
        <v>3.7</v>
      </c>
      <c r="K3233" s="4">
        <v>0</v>
      </c>
      <c r="L3233" s="4">
        <v>0</v>
      </c>
      <c r="M3233" s="7">
        <v>0</v>
      </c>
      <c r="N3233" s="5">
        <v>9.3000000000000007</v>
      </c>
      <c r="O3233" s="5">
        <v>12.7</v>
      </c>
      <c r="P3233" s="5">
        <v>-999</v>
      </c>
      <c r="Q3233" s="5">
        <v>-999</v>
      </c>
      <c r="R3233">
        <v>0.61399999999999999</v>
      </c>
      <c r="S3233" s="34">
        <f>ROUND((0.6105*(EXP((17.273*E3233)/(E3233+237.3))))*(100-H3233)/100,3)</f>
        <v>1.3109999999999999</v>
      </c>
      <c r="T3233" s="6">
        <f>IF(V3233&lt;V3234,L3233,0)</f>
        <v>0</v>
      </c>
      <c r="U3233" s="6">
        <f>IF(T3233&gt;0,M3233,-999)</f>
        <v>-999</v>
      </c>
      <c r="V3233">
        <v>200006</v>
      </c>
      <c r="W3233">
        <v>2000</v>
      </c>
    </row>
    <row r="3234" spans="1:23" x14ac:dyDescent="0.25">
      <c r="A3234" s="14">
        <v>36701</v>
      </c>
      <c r="B3234" s="3">
        <v>176</v>
      </c>
      <c r="C3234" s="4">
        <v>12.66</v>
      </c>
      <c r="D3234" s="5">
        <v>6.3</v>
      </c>
      <c r="E3234" s="5">
        <v>10.4</v>
      </c>
      <c r="F3234" s="5">
        <v>3</v>
      </c>
      <c r="G3234" s="4">
        <v>84</v>
      </c>
      <c r="H3234" s="4">
        <v>62.4</v>
      </c>
      <c r="I3234" s="4">
        <v>1.2</v>
      </c>
      <c r="J3234" s="4">
        <v>3.6</v>
      </c>
      <c r="K3234" s="4">
        <v>1.3</v>
      </c>
      <c r="L3234" s="4">
        <v>0</v>
      </c>
      <c r="M3234" s="7">
        <v>0</v>
      </c>
      <c r="N3234" s="5">
        <v>6.3</v>
      </c>
      <c r="O3234" s="5">
        <v>10.4</v>
      </c>
      <c r="P3234" s="5">
        <v>-999</v>
      </c>
      <c r="Q3234" s="5">
        <v>-999</v>
      </c>
      <c r="R3234">
        <v>0.78600000000000003</v>
      </c>
      <c r="S3234" s="34">
        <f>ROUND((0.6105*(EXP((17.273*E3234)/(E3234+237.3))))*(100-H3234)/100,3)</f>
        <v>0.47399999999999998</v>
      </c>
      <c r="T3234" s="6">
        <f>IF(V3234&lt;V3235,L3234,0)</f>
        <v>0</v>
      </c>
      <c r="U3234" s="6">
        <f>IF(T3234&gt;0,M3234,-999)</f>
        <v>-999</v>
      </c>
      <c r="V3234">
        <v>200006</v>
      </c>
      <c r="W3234">
        <v>2000</v>
      </c>
    </row>
    <row r="3235" spans="1:23" x14ac:dyDescent="0.25">
      <c r="A3235" s="14">
        <v>36702</v>
      </c>
      <c r="B3235" s="3">
        <v>177</v>
      </c>
      <c r="C3235" s="4">
        <v>28.83</v>
      </c>
      <c r="D3235" s="5">
        <v>11.2</v>
      </c>
      <c r="E3235" s="5">
        <v>18.899999999999999</v>
      </c>
      <c r="F3235" s="5">
        <v>3.4</v>
      </c>
      <c r="G3235" s="4">
        <v>57.7</v>
      </c>
      <c r="H3235" s="4">
        <v>27.4</v>
      </c>
      <c r="I3235" s="4">
        <v>0.9</v>
      </c>
      <c r="J3235" s="4">
        <v>2.9</v>
      </c>
      <c r="K3235" s="4">
        <v>0</v>
      </c>
      <c r="L3235" s="4">
        <v>0</v>
      </c>
      <c r="M3235" s="7">
        <v>0</v>
      </c>
      <c r="N3235" s="5">
        <v>11.2</v>
      </c>
      <c r="O3235" s="5">
        <v>12.8</v>
      </c>
      <c r="P3235" s="5">
        <v>-999</v>
      </c>
      <c r="Q3235" s="5">
        <v>-999</v>
      </c>
      <c r="R3235">
        <v>0.59899999999999998</v>
      </c>
      <c r="S3235" s="34">
        <f>ROUND((0.6105*(EXP((17.273*E3235)/(E3235+237.3))))*(100-H3235)/100,3)</f>
        <v>1.585</v>
      </c>
      <c r="T3235" s="6">
        <f>IF(V3235&lt;V3236,L3235,0)</f>
        <v>0</v>
      </c>
      <c r="U3235" s="6">
        <f>IF(T3235&gt;0,M3235,-999)</f>
        <v>-999</v>
      </c>
      <c r="V3235">
        <v>200006</v>
      </c>
      <c r="W3235">
        <v>2000</v>
      </c>
    </row>
    <row r="3236" spans="1:23" x14ac:dyDescent="0.25">
      <c r="A3236" s="14">
        <v>36703</v>
      </c>
      <c r="B3236" s="3">
        <v>178</v>
      </c>
      <c r="C3236" s="4">
        <v>29.48</v>
      </c>
      <c r="D3236" s="5">
        <v>14</v>
      </c>
      <c r="E3236" s="5">
        <v>20.9</v>
      </c>
      <c r="F3236" s="5">
        <v>6.4</v>
      </c>
      <c r="G3236" s="4">
        <v>46</v>
      </c>
      <c r="H3236" s="4">
        <v>23.2</v>
      </c>
      <c r="I3236" s="4">
        <v>1</v>
      </c>
      <c r="J3236" s="4">
        <v>2.9</v>
      </c>
      <c r="K3236" s="4">
        <v>0</v>
      </c>
      <c r="L3236" s="4">
        <v>0</v>
      </c>
      <c r="M3236" s="7">
        <v>0</v>
      </c>
      <c r="N3236" s="5">
        <v>14</v>
      </c>
      <c r="O3236" s="5">
        <v>14.2</v>
      </c>
      <c r="P3236" s="5">
        <v>-999</v>
      </c>
      <c r="Q3236" s="5">
        <v>-999</v>
      </c>
      <c r="R3236">
        <v>0.57199999999999995</v>
      </c>
      <c r="S3236" s="34">
        <f>ROUND((0.6105*(EXP((17.273*E3236)/(E3236+237.3))))*(100-H3236)/100,3)</f>
        <v>1.8979999999999999</v>
      </c>
      <c r="T3236" s="6">
        <f>IF(V3236&lt;V3237,L3236,0)</f>
        <v>0</v>
      </c>
      <c r="U3236" s="6">
        <f>IF(T3236&gt;0,M3236,-999)</f>
        <v>-999</v>
      </c>
      <c r="V3236">
        <v>200006</v>
      </c>
      <c r="W3236">
        <v>2000</v>
      </c>
    </row>
    <row r="3237" spans="1:23" x14ac:dyDescent="0.25">
      <c r="A3237" s="14">
        <v>36704</v>
      </c>
      <c r="B3237" s="3">
        <v>179</v>
      </c>
      <c r="C3237" s="4">
        <v>30.53</v>
      </c>
      <c r="D3237" s="5">
        <v>16</v>
      </c>
      <c r="E3237" s="5">
        <v>23.4</v>
      </c>
      <c r="F3237" s="5">
        <v>8</v>
      </c>
      <c r="G3237" s="4">
        <v>41.6</v>
      </c>
      <c r="H3237" s="4">
        <v>18.399999999999999</v>
      </c>
      <c r="I3237" s="4">
        <v>0.9</v>
      </c>
      <c r="J3237" s="4">
        <v>3</v>
      </c>
      <c r="K3237" s="4">
        <v>0</v>
      </c>
      <c r="L3237" s="4">
        <v>0</v>
      </c>
      <c r="M3237" s="7">
        <v>0</v>
      </c>
      <c r="N3237" s="5">
        <v>16</v>
      </c>
      <c r="O3237" s="5">
        <v>15.5</v>
      </c>
      <c r="P3237" s="5">
        <v>-999</v>
      </c>
      <c r="Q3237" s="5">
        <v>-999</v>
      </c>
      <c r="R3237">
        <v>0.52900000000000003</v>
      </c>
      <c r="S3237" s="34">
        <f>ROUND((0.6105*(EXP((17.273*E3237)/(E3237+237.3))))*(100-H3237)/100,3)</f>
        <v>2.3479999999999999</v>
      </c>
      <c r="T3237" s="6">
        <f>IF(V3237&lt;V3238,L3237,0)</f>
        <v>0</v>
      </c>
      <c r="U3237" s="6">
        <f>IF(T3237&gt;0,M3237,-999)</f>
        <v>-999</v>
      </c>
      <c r="V3237">
        <v>200006</v>
      </c>
      <c r="W3237">
        <v>2000</v>
      </c>
    </row>
    <row r="3238" spans="1:23" x14ac:dyDescent="0.25">
      <c r="A3238" s="14">
        <v>36705</v>
      </c>
      <c r="B3238" s="3">
        <v>180</v>
      </c>
      <c r="C3238" s="4">
        <v>24.07</v>
      </c>
      <c r="D3238" s="5">
        <v>16.100000000000001</v>
      </c>
      <c r="E3238" s="5">
        <v>24</v>
      </c>
      <c r="F3238" s="5">
        <v>10.6</v>
      </c>
      <c r="G3238" s="4">
        <v>42.4</v>
      </c>
      <c r="H3238" s="4">
        <v>24.6</v>
      </c>
      <c r="I3238" s="4">
        <v>1.2</v>
      </c>
      <c r="J3238" s="4">
        <v>3.7</v>
      </c>
      <c r="K3238" s="4">
        <v>0</v>
      </c>
      <c r="L3238" s="4">
        <v>0</v>
      </c>
      <c r="M3238" s="7">
        <v>0</v>
      </c>
      <c r="N3238" s="5">
        <v>16.100000000000001</v>
      </c>
      <c r="O3238" s="5">
        <v>15.7</v>
      </c>
      <c r="P3238" s="5">
        <v>-999</v>
      </c>
      <c r="Q3238" s="5">
        <v>-999</v>
      </c>
      <c r="R3238">
        <v>0.73399999999999999</v>
      </c>
      <c r="S3238" s="34">
        <f>ROUND((0.6105*(EXP((17.273*E3238)/(E3238+237.3))))*(100-H3238)/100,3)</f>
        <v>2.2490000000000001</v>
      </c>
      <c r="T3238" s="6">
        <f>IF(V3238&lt;V3239,L3238,0)</f>
        <v>0</v>
      </c>
      <c r="U3238" s="6">
        <f>IF(T3238&gt;0,M3238,-999)</f>
        <v>-999</v>
      </c>
      <c r="V3238">
        <v>200006</v>
      </c>
      <c r="W3238">
        <v>2000</v>
      </c>
    </row>
    <row r="3239" spans="1:23" x14ac:dyDescent="0.25">
      <c r="A3239" s="14">
        <v>36706</v>
      </c>
      <c r="B3239" s="3">
        <v>181</v>
      </c>
      <c r="C3239" s="4">
        <v>23.19</v>
      </c>
      <c r="D3239" s="5">
        <v>14.4</v>
      </c>
      <c r="E3239" s="5">
        <v>22.6</v>
      </c>
      <c r="F3239" s="5">
        <v>7.5</v>
      </c>
      <c r="G3239" s="4">
        <v>50.1</v>
      </c>
      <c r="H3239" s="4">
        <v>24.9</v>
      </c>
      <c r="I3239" s="4">
        <v>1</v>
      </c>
      <c r="J3239" s="4">
        <v>3.3</v>
      </c>
      <c r="K3239" s="4">
        <v>2.9</v>
      </c>
      <c r="L3239" s="4">
        <v>0</v>
      </c>
      <c r="M3239" s="7">
        <v>0</v>
      </c>
      <c r="N3239" s="5">
        <v>14.4</v>
      </c>
      <c r="O3239" s="5">
        <v>15.3</v>
      </c>
      <c r="P3239" s="5">
        <v>-999</v>
      </c>
      <c r="Q3239" s="5">
        <v>-999</v>
      </c>
      <c r="R3239">
        <v>0.68100000000000005</v>
      </c>
      <c r="S3239" s="34">
        <f>ROUND((0.6105*(EXP((17.273*E3239)/(E3239+237.3))))*(100-H3239)/100,3)</f>
        <v>2.0590000000000002</v>
      </c>
      <c r="T3239" s="6">
        <f>IF(V3239&lt;V3240,L3239,0)</f>
        <v>0</v>
      </c>
      <c r="U3239" s="6">
        <f>IF(T3239&gt;0,M3239,-999)</f>
        <v>-999</v>
      </c>
      <c r="V3239">
        <v>200006</v>
      </c>
      <c r="W3239">
        <v>2000</v>
      </c>
    </row>
    <row r="3240" spans="1:23" x14ac:dyDescent="0.25">
      <c r="A3240" s="14">
        <v>36707</v>
      </c>
      <c r="B3240" s="3">
        <v>182</v>
      </c>
      <c r="C3240" s="4">
        <v>20.64</v>
      </c>
      <c r="D3240" s="5">
        <v>10.6</v>
      </c>
      <c r="E3240" s="5">
        <v>18.100000000000001</v>
      </c>
      <c r="F3240" s="5">
        <v>5</v>
      </c>
      <c r="G3240" s="4">
        <v>75.3</v>
      </c>
      <c r="H3240" s="4">
        <v>45.2</v>
      </c>
      <c r="I3240" s="4">
        <v>1</v>
      </c>
      <c r="J3240" s="4">
        <v>3.3</v>
      </c>
      <c r="K3240" s="4">
        <v>0.8</v>
      </c>
      <c r="L3240" s="4">
        <v>0</v>
      </c>
      <c r="M3240" s="7">
        <v>0</v>
      </c>
      <c r="N3240" s="5">
        <v>10.6</v>
      </c>
      <c r="O3240" s="5">
        <v>15</v>
      </c>
      <c r="P3240" s="5">
        <v>-999</v>
      </c>
      <c r="Q3240" s="5">
        <v>-999</v>
      </c>
      <c r="R3240">
        <v>0.93700000000000006</v>
      </c>
      <c r="S3240" s="34">
        <f>ROUND((0.6105*(EXP((17.273*E3240)/(E3240+237.3))))*(100-H3240)/100,3)</f>
        <v>1.1379999999999999</v>
      </c>
      <c r="T3240" s="6">
        <f>IF(V3240&lt;V3241,L3240,0)</f>
        <v>0</v>
      </c>
      <c r="U3240" s="6">
        <f>IF(T3240&gt;0,M3240,-999)</f>
        <v>-999</v>
      </c>
      <c r="V3240">
        <v>200006</v>
      </c>
      <c r="W3240">
        <v>2000</v>
      </c>
    </row>
    <row r="3241" spans="1:23" x14ac:dyDescent="0.25">
      <c r="A3241" s="14">
        <v>36708</v>
      </c>
      <c r="B3241" s="3">
        <v>183</v>
      </c>
      <c r="C3241" s="4">
        <v>22.47</v>
      </c>
      <c r="D3241" s="5">
        <v>7.1</v>
      </c>
      <c r="E3241" s="5">
        <v>16.7</v>
      </c>
      <c r="F3241" s="5">
        <v>0</v>
      </c>
      <c r="G3241" s="4">
        <v>74.3</v>
      </c>
      <c r="H3241" s="4">
        <v>34.1</v>
      </c>
      <c r="I3241" s="4">
        <v>1</v>
      </c>
      <c r="J3241" s="4">
        <v>3.3</v>
      </c>
      <c r="K3241" s="4">
        <v>1.3</v>
      </c>
      <c r="L3241" s="4">
        <v>0</v>
      </c>
      <c r="M3241" s="7">
        <v>0</v>
      </c>
      <c r="N3241" s="5">
        <v>7.1</v>
      </c>
      <c r="O3241" s="5">
        <v>13.1</v>
      </c>
      <c r="P3241" s="5">
        <v>-999</v>
      </c>
      <c r="Q3241" s="5">
        <v>-999</v>
      </c>
      <c r="R3241">
        <v>0.64700000000000002</v>
      </c>
      <c r="S3241" s="34">
        <f>ROUND((0.6105*(EXP((17.273*E3241)/(E3241+237.3))))*(100-H3241)/100,3)</f>
        <v>1.2529999999999999</v>
      </c>
      <c r="T3241" s="6">
        <f>IF(V3241&lt;V3242,L3241,0)</f>
        <v>0</v>
      </c>
      <c r="U3241" s="6">
        <f>IF(T3241&gt;0,M3241,-999)</f>
        <v>-999</v>
      </c>
      <c r="V3241">
        <v>200007</v>
      </c>
      <c r="W3241">
        <v>2000</v>
      </c>
    </row>
    <row r="3242" spans="1:23" x14ac:dyDescent="0.25">
      <c r="A3242" s="14">
        <v>36709</v>
      </c>
      <c r="B3242" s="3">
        <v>184</v>
      </c>
      <c r="C3242" s="4">
        <v>24.33</v>
      </c>
      <c r="D3242" s="5">
        <v>5.9</v>
      </c>
      <c r="E3242" s="5">
        <v>14</v>
      </c>
      <c r="F3242" s="5">
        <v>-1.2</v>
      </c>
      <c r="G3242" s="4">
        <v>67.099999999999994</v>
      </c>
      <c r="H3242" s="4">
        <v>31.7</v>
      </c>
      <c r="I3242" s="4">
        <v>1</v>
      </c>
      <c r="J3242" s="4">
        <v>2.8</v>
      </c>
      <c r="K3242" s="4">
        <v>0</v>
      </c>
      <c r="L3242" s="4">
        <v>0</v>
      </c>
      <c r="M3242" s="7">
        <v>0</v>
      </c>
      <c r="N3242" s="5">
        <v>5.9</v>
      </c>
      <c r="O3242" s="5">
        <v>12.2</v>
      </c>
      <c r="P3242" s="5">
        <v>-999</v>
      </c>
      <c r="Q3242" s="5">
        <v>-999</v>
      </c>
      <c r="R3242">
        <v>0.505</v>
      </c>
      <c r="S3242" s="34">
        <f>ROUND((0.6105*(EXP((17.273*E3242)/(E3242+237.3))))*(100-H3242)/100,3)</f>
        <v>1.091</v>
      </c>
      <c r="T3242" s="6">
        <f>IF(V3242&lt;V3243,L3242,0)</f>
        <v>0</v>
      </c>
      <c r="U3242" s="6">
        <f>IF(T3242&gt;0,M3242,-999)</f>
        <v>-999</v>
      </c>
      <c r="V3242">
        <v>200007</v>
      </c>
      <c r="W3242">
        <v>2000</v>
      </c>
    </row>
    <row r="3243" spans="1:23" x14ac:dyDescent="0.25">
      <c r="A3243" s="14">
        <v>36710</v>
      </c>
      <c r="B3243" s="3">
        <v>185</v>
      </c>
      <c r="C3243" s="4">
        <v>11.25</v>
      </c>
      <c r="D3243" s="5">
        <v>5.5</v>
      </c>
      <c r="E3243" s="5">
        <v>11.7</v>
      </c>
      <c r="F3243" s="5">
        <v>2.2000000000000002</v>
      </c>
      <c r="G3243" s="4">
        <v>84.2</v>
      </c>
      <c r="H3243" s="4">
        <v>52.3</v>
      </c>
      <c r="I3243" s="4">
        <v>0.9</v>
      </c>
      <c r="J3243" s="4">
        <v>3.3</v>
      </c>
      <c r="K3243" s="4">
        <v>6.4</v>
      </c>
      <c r="L3243" s="4">
        <v>0</v>
      </c>
      <c r="M3243" s="7">
        <v>0</v>
      </c>
      <c r="N3243" s="5">
        <v>5.5</v>
      </c>
      <c r="O3243" s="5">
        <v>10.3</v>
      </c>
      <c r="P3243" s="5">
        <v>-999</v>
      </c>
      <c r="Q3243" s="5">
        <v>-999</v>
      </c>
      <c r="R3243">
        <v>0.72</v>
      </c>
      <c r="S3243" s="34">
        <f>ROUND((0.6105*(EXP((17.273*E3243)/(E3243+237.3))))*(100-H3243)/100,3)</f>
        <v>0.65600000000000003</v>
      </c>
      <c r="T3243" s="6">
        <f>IF(V3243&lt;V3244,L3243,0)</f>
        <v>0</v>
      </c>
      <c r="U3243" s="6">
        <f>IF(T3243&gt;0,M3243,-999)</f>
        <v>-999</v>
      </c>
      <c r="V3243">
        <v>200007</v>
      </c>
      <c r="W3243">
        <v>2000</v>
      </c>
    </row>
    <row r="3244" spans="1:23" x14ac:dyDescent="0.25">
      <c r="A3244" s="14">
        <v>36711</v>
      </c>
      <c r="B3244" s="3">
        <v>186</v>
      </c>
      <c r="C3244" s="4">
        <v>4.9400000000000004</v>
      </c>
      <c r="D3244" s="5">
        <v>3.1</v>
      </c>
      <c r="E3244" s="5">
        <v>5.7</v>
      </c>
      <c r="F3244" s="5">
        <v>1.2</v>
      </c>
      <c r="G3244" s="4">
        <v>99.2</v>
      </c>
      <c r="H3244" s="4">
        <v>97.2</v>
      </c>
      <c r="I3244" s="4">
        <v>0.9</v>
      </c>
      <c r="J3244" s="4">
        <v>2.2999999999999998</v>
      </c>
      <c r="K3244" s="4">
        <v>7.2</v>
      </c>
      <c r="L3244" s="4">
        <v>0</v>
      </c>
      <c r="M3244" s="7">
        <v>0</v>
      </c>
      <c r="N3244" s="5">
        <v>3.1</v>
      </c>
      <c r="O3244" s="5">
        <v>8.1</v>
      </c>
      <c r="P3244" s="5">
        <v>-999</v>
      </c>
      <c r="Q3244" s="5">
        <v>-999</v>
      </c>
      <c r="R3244">
        <v>0.89200000000000002</v>
      </c>
      <c r="S3244" s="34">
        <f>ROUND((0.6105*(EXP((17.273*E3244)/(E3244+237.3))))*(100-H3244)/100,3)</f>
        <v>2.5999999999999999E-2</v>
      </c>
      <c r="T3244" s="6">
        <f>IF(V3244&lt;V3245,L3244,0)</f>
        <v>0</v>
      </c>
      <c r="U3244" s="6">
        <f>IF(T3244&gt;0,M3244,-999)</f>
        <v>-999</v>
      </c>
      <c r="V3244">
        <v>200007</v>
      </c>
      <c r="W3244">
        <v>2000</v>
      </c>
    </row>
    <row r="3245" spans="1:23" x14ac:dyDescent="0.25">
      <c r="A3245" s="14">
        <v>36712</v>
      </c>
      <c r="B3245" s="3">
        <v>187</v>
      </c>
      <c r="C3245" s="4">
        <v>20.47</v>
      </c>
      <c r="D3245" s="5">
        <v>7.2</v>
      </c>
      <c r="E3245" s="5">
        <v>14</v>
      </c>
      <c r="F3245" s="5">
        <v>1.7</v>
      </c>
      <c r="G3245" s="4">
        <v>84</v>
      </c>
      <c r="H3245" s="4">
        <v>53.3</v>
      </c>
      <c r="I3245" s="4">
        <v>1</v>
      </c>
      <c r="J3245" s="4">
        <v>4.5</v>
      </c>
      <c r="K3245" s="4">
        <v>0.5</v>
      </c>
      <c r="L3245" s="4">
        <v>0</v>
      </c>
      <c r="M3245" s="7">
        <v>0</v>
      </c>
      <c r="N3245" s="5">
        <v>7.2</v>
      </c>
      <c r="O3245" s="5">
        <v>12.2</v>
      </c>
      <c r="P3245" s="5">
        <v>-999</v>
      </c>
      <c r="Q3245" s="5">
        <v>-999</v>
      </c>
      <c r="R3245">
        <v>0.85199999999999998</v>
      </c>
      <c r="S3245" s="34">
        <f>ROUND((0.6105*(EXP((17.273*E3245)/(E3245+237.3))))*(100-H3245)/100,3)</f>
        <v>0.746</v>
      </c>
      <c r="T3245" s="6">
        <f>IF(V3245&lt;V3246,L3245,0)</f>
        <v>0</v>
      </c>
      <c r="U3245" s="6">
        <f>IF(T3245&gt;0,M3245,-999)</f>
        <v>-999</v>
      </c>
      <c r="V3245">
        <v>200007</v>
      </c>
      <c r="W3245">
        <v>2000</v>
      </c>
    </row>
    <row r="3246" spans="1:23" x14ac:dyDescent="0.25">
      <c r="A3246" s="14">
        <v>36713</v>
      </c>
      <c r="B3246" s="3">
        <v>188</v>
      </c>
      <c r="C3246" s="4">
        <v>13.9</v>
      </c>
      <c r="D3246" s="5">
        <v>8.1999999999999993</v>
      </c>
      <c r="E3246" s="5">
        <v>14.4</v>
      </c>
      <c r="F3246" s="5">
        <v>3.9</v>
      </c>
      <c r="G3246" s="4">
        <v>85.9</v>
      </c>
      <c r="H3246" s="4">
        <v>57.9</v>
      </c>
      <c r="I3246" s="4">
        <v>0.7</v>
      </c>
      <c r="J3246" s="4">
        <v>3.3</v>
      </c>
      <c r="K3246" s="4">
        <v>2.7</v>
      </c>
      <c r="L3246" s="4">
        <v>0</v>
      </c>
      <c r="M3246" s="7">
        <v>0</v>
      </c>
      <c r="N3246" s="5">
        <v>8.1999999999999993</v>
      </c>
      <c r="O3246" s="5">
        <v>11.6</v>
      </c>
      <c r="P3246" s="5">
        <v>-999</v>
      </c>
      <c r="Q3246" s="5">
        <v>-999</v>
      </c>
      <c r="R3246">
        <v>0.95099999999999996</v>
      </c>
      <c r="S3246" s="34">
        <f>ROUND((0.6105*(EXP((17.273*E3246)/(E3246+237.3))))*(100-H3246)/100,3)</f>
        <v>0.69</v>
      </c>
      <c r="T3246" s="6">
        <f>IF(V3246&lt;V3247,L3246,0)</f>
        <v>0</v>
      </c>
      <c r="U3246" s="6">
        <f>IF(T3246&gt;0,M3246,-999)</f>
        <v>-999</v>
      </c>
      <c r="V3246">
        <v>200007</v>
      </c>
      <c r="W3246">
        <v>2000</v>
      </c>
    </row>
    <row r="3247" spans="1:23" x14ac:dyDescent="0.25">
      <c r="A3247" s="14">
        <v>36714</v>
      </c>
      <c r="B3247" s="3">
        <v>189</v>
      </c>
      <c r="C3247" s="4">
        <v>21.5</v>
      </c>
      <c r="D3247" s="5">
        <v>9.4</v>
      </c>
      <c r="E3247" s="5">
        <v>16.8</v>
      </c>
      <c r="F3247" s="5">
        <v>3.1</v>
      </c>
      <c r="G3247" s="4">
        <v>79.5</v>
      </c>
      <c r="H3247" s="4">
        <v>46</v>
      </c>
      <c r="I3247" s="4">
        <v>1</v>
      </c>
      <c r="J3247" s="4">
        <v>3.6</v>
      </c>
      <c r="K3247" s="4">
        <v>0.8</v>
      </c>
      <c r="L3247" s="4">
        <v>0</v>
      </c>
      <c r="M3247" s="7">
        <v>0</v>
      </c>
      <c r="N3247" s="5">
        <v>9.4</v>
      </c>
      <c r="O3247" s="5">
        <v>12.4</v>
      </c>
      <c r="P3247" s="5">
        <v>-999</v>
      </c>
      <c r="Q3247" s="5">
        <v>-999</v>
      </c>
      <c r="R3247">
        <v>0.88200000000000001</v>
      </c>
      <c r="S3247" s="34">
        <f>ROUND((0.6105*(EXP((17.273*E3247)/(E3247+237.3))))*(100-H3247)/100,3)</f>
        <v>1.0329999999999999</v>
      </c>
      <c r="T3247" s="6">
        <f>IF(V3247&lt;V3248,L3247,0)</f>
        <v>0</v>
      </c>
      <c r="U3247" s="6">
        <f>IF(T3247&gt;0,M3247,-999)</f>
        <v>-999</v>
      </c>
      <c r="V3247">
        <v>200007</v>
      </c>
      <c r="W3247">
        <v>2000</v>
      </c>
    </row>
    <row r="3248" spans="1:23" x14ac:dyDescent="0.25">
      <c r="A3248" s="14">
        <v>36715</v>
      </c>
      <c r="B3248" s="3">
        <v>190</v>
      </c>
      <c r="C3248" s="4">
        <v>13.56</v>
      </c>
      <c r="D3248" s="5">
        <v>9.3000000000000007</v>
      </c>
      <c r="E3248" s="5">
        <v>15.1</v>
      </c>
      <c r="F3248" s="5">
        <v>4.8</v>
      </c>
      <c r="G3248" s="4">
        <v>81.900000000000006</v>
      </c>
      <c r="H3248" s="4">
        <v>49</v>
      </c>
      <c r="I3248" s="4">
        <v>0.7</v>
      </c>
      <c r="J3248" s="4">
        <v>2.8</v>
      </c>
      <c r="K3248" s="4">
        <v>0.8</v>
      </c>
      <c r="L3248" s="4">
        <v>0</v>
      </c>
      <c r="M3248" s="7">
        <v>0</v>
      </c>
      <c r="N3248" s="5">
        <v>9.3000000000000007</v>
      </c>
      <c r="O3248" s="5">
        <v>12</v>
      </c>
      <c r="P3248" s="5">
        <v>-999</v>
      </c>
      <c r="Q3248" s="5">
        <v>-999</v>
      </c>
      <c r="R3248">
        <v>0.83899999999999997</v>
      </c>
      <c r="S3248" s="34">
        <f>ROUND((0.6105*(EXP((17.273*E3248)/(E3248+237.3))))*(100-H3248)/100,3)</f>
        <v>0.875</v>
      </c>
      <c r="T3248" s="6">
        <f>IF(V3248&lt;V3249,L3248,0)</f>
        <v>0</v>
      </c>
      <c r="U3248" s="6">
        <f>IF(T3248&gt;0,M3248,-999)</f>
        <v>-999</v>
      </c>
      <c r="V3248">
        <v>200007</v>
      </c>
      <c r="W3248">
        <v>2000</v>
      </c>
    </row>
    <row r="3249" spans="1:23" x14ac:dyDescent="0.25">
      <c r="A3249" s="14">
        <v>36716</v>
      </c>
      <c r="B3249" s="3">
        <v>191</v>
      </c>
      <c r="C3249" s="4">
        <v>13.7</v>
      </c>
      <c r="D3249" s="5">
        <v>7.6</v>
      </c>
      <c r="E3249" s="5">
        <v>14.7</v>
      </c>
      <c r="F3249" s="5">
        <v>3.7</v>
      </c>
      <c r="G3249" s="4">
        <v>90.6</v>
      </c>
      <c r="H3249" s="4">
        <v>54.6</v>
      </c>
      <c r="I3249" s="4">
        <v>0.6</v>
      </c>
      <c r="J3249" s="4">
        <v>2.6</v>
      </c>
      <c r="K3249" s="4">
        <v>7.2</v>
      </c>
      <c r="L3249" s="4">
        <v>0</v>
      </c>
      <c r="M3249" s="7">
        <v>0</v>
      </c>
      <c r="N3249" s="5">
        <v>7.6</v>
      </c>
      <c r="O3249" s="5">
        <v>11.6</v>
      </c>
      <c r="P3249" s="5">
        <v>-999</v>
      </c>
      <c r="Q3249" s="5">
        <v>-999</v>
      </c>
      <c r="R3249">
        <v>0.91400000000000003</v>
      </c>
      <c r="S3249" s="34">
        <f>ROUND((0.6105*(EXP((17.273*E3249)/(E3249+237.3))))*(100-H3249)/100,3)</f>
        <v>0.75900000000000001</v>
      </c>
      <c r="T3249" s="6">
        <f>IF(V3249&lt;V3250,L3249,0)</f>
        <v>0</v>
      </c>
      <c r="U3249" s="6">
        <f>IF(T3249&gt;0,M3249,-999)</f>
        <v>-999</v>
      </c>
      <c r="V3249">
        <v>200007</v>
      </c>
      <c r="W3249">
        <v>2000</v>
      </c>
    </row>
    <row r="3250" spans="1:23" x14ac:dyDescent="0.25">
      <c r="A3250" s="14">
        <v>36717</v>
      </c>
      <c r="B3250" s="3">
        <v>192</v>
      </c>
      <c r="C3250" s="4">
        <v>14.18</v>
      </c>
      <c r="D3250" s="5">
        <v>9</v>
      </c>
      <c r="E3250" s="5">
        <v>16.8</v>
      </c>
      <c r="F3250" s="5">
        <v>5.2</v>
      </c>
      <c r="G3250" s="4">
        <v>85.6</v>
      </c>
      <c r="H3250" s="4">
        <v>46.6</v>
      </c>
      <c r="I3250" s="4">
        <v>0.6</v>
      </c>
      <c r="J3250" s="4">
        <v>2.4</v>
      </c>
      <c r="K3250" s="4">
        <v>0.3</v>
      </c>
      <c r="L3250" s="4">
        <v>0</v>
      </c>
      <c r="M3250" s="7">
        <v>0</v>
      </c>
      <c r="N3250" s="5">
        <v>9</v>
      </c>
      <c r="O3250" s="5">
        <v>12.5</v>
      </c>
      <c r="P3250" s="5">
        <v>-999</v>
      </c>
      <c r="Q3250" s="5">
        <v>-999</v>
      </c>
      <c r="R3250">
        <v>0.89100000000000001</v>
      </c>
      <c r="S3250" s="34">
        <f>ROUND((0.6105*(EXP((17.273*E3250)/(E3250+237.3))))*(100-H3250)/100,3)</f>
        <v>1.0209999999999999</v>
      </c>
      <c r="T3250" s="6">
        <f>IF(V3250&lt;V3251,L3250,0)</f>
        <v>0</v>
      </c>
      <c r="U3250" s="6">
        <f>IF(T3250&gt;0,M3250,-999)</f>
        <v>-999</v>
      </c>
      <c r="V3250">
        <v>200007</v>
      </c>
      <c r="W3250">
        <v>2000</v>
      </c>
    </row>
    <row r="3251" spans="1:23" x14ac:dyDescent="0.25">
      <c r="A3251" s="14">
        <v>36718</v>
      </c>
      <c r="B3251" s="3">
        <v>193</v>
      </c>
      <c r="C3251" s="4">
        <v>26.04</v>
      </c>
      <c r="D3251" s="5">
        <v>12.2</v>
      </c>
      <c r="E3251" s="5">
        <v>20.3</v>
      </c>
      <c r="F3251" s="5">
        <v>4.3</v>
      </c>
      <c r="G3251" s="4">
        <v>70.8</v>
      </c>
      <c r="H3251" s="4">
        <v>40.6</v>
      </c>
      <c r="I3251" s="4">
        <v>1</v>
      </c>
      <c r="J3251" s="4">
        <v>3.3</v>
      </c>
      <c r="K3251" s="4">
        <v>0</v>
      </c>
      <c r="L3251" s="4">
        <v>0</v>
      </c>
      <c r="M3251" s="7">
        <v>0</v>
      </c>
      <c r="N3251" s="5">
        <v>12.2</v>
      </c>
      <c r="O3251" s="5">
        <v>14.3</v>
      </c>
      <c r="P3251" s="5">
        <v>-999</v>
      </c>
      <c r="Q3251" s="5">
        <v>-999</v>
      </c>
      <c r="R3251">
        <v>0.96599999999999997</v>
      </c>
      <c r="S3251" s="34">
        <f>ROUND((0.6105*(EXP((17.273*E3251)/(E3251+237.3))))*(100-H3251)/100,3)</f>
        <v>1.415</v>
      </c>
      <c r="T3251" s="6">
        <f>IF(V3251&lt;V3252,L3251,0)</f>
        <v>0</v>
      </c>
      <c r="U3251" s="6">
        <f>IF(T3251&gt;0,M3251,-999)</f>
        <v>-999</v>
      </c>
      <c r="V3251">
        <v>200007</v>
      </c>
      <c r="W3251">
        <v>2000</v>
      </c>
    </row>
    <row r="3252" spans="1:23" x14ac:dyDescent="0.25">
      <c r="A3252" s="14">
        <v>36719</v>
      </c>
      <c r="B3252" s="3">
        <v>194</v>
      </c>
      <c r="C3252" s="4">
        <v>29.03</v>
      </c>
      <c r="D3252" s="5">
        <v>15.4</v>
      </c>
      <c r="E3252" s="5">
        <v>22.9</v>
      </c>
      <c r="F3252" s="5">
        <v>6.9</v>
      </c>
      <c r="G3252" s="4">
        <v>52.3</v>
      </c>
      <c r="H3252" s="4">
        <v>23.5</v>
      </c>
      <c r="I3252" s="4">
        <v>1.2</v>
      </c>
      <c r="J3252" s="4">
        <v>3.6</v>
      </c>
      <c r="K3252" s="4">
        <v>0</v>
      </c>
      <c r="L3252" s="4">
        <v>0</v>
      </c>
      <c r="M3252" s="7">
        <v>0</v>
      </c>
      <c r="N3252" s="5">
        <v>15.4</v>
      </c>
      <c r="O3252" s="5">
        <v>15.4</v>
      </c>
      <c r="P3252" s="5">
        <v>-999</v>
      </c>
      <c r="Q3252" s="5">
        <v>-999</v>
      </c>
      <c r="R3252">
        <v>0.65600000000000003</v>
      </c>
      <c r="S3252" s="34">
        <f>ROUND((0.6105*(EXP((17.273*E3252)/(E3252+237.3))))*(100-H3252)/100,3)</f>
        <v>2.1360000000000001</v>
      </c>
      <c r="T3252" s="6">
        <f>IF(V3252&lt;V3253,L3252,0)</f>
        <v>0</v>
      </c>
      <c r="U3252" s="6">
        <f>IF(T3252&gt;0,M3252,-999)</f>
        <v>-999</v>
      </c>
      <c r="V3252">
        <v>200007</v>
      </c>
      <c r="W3252">
        <v>2000</v>
      </c>
    </row>
    <row r="3253" spans="1:23" x14ac:dyDescent="0.25">
      <c r="A3253" s="14">
        <v>36720</v>
      </c>
      <c r="B3253" s="3">
        <v>195</v>
      </c>
      <c r="C3253" s="4">
        <v>25.72</v>
      </c>
      <c r="D3253" s="5">
        <v>15.2</v>
      </c>
      <c r="E3253" s="5">
        <v>23.3</v>
      </c>
      <c r="F3253" s="5">
        <v>6</v>
      </c>
      <c r="G3253" s="4">
        <v>45.1</v>
      </c>
      <c r="H3253" s="4">
        <v>18.5</v>
      </c>
      <c r="I3253" s="4">
        <v>1.7</v>
      </c>
      <c r="J3253" s="4">
        <v>6</v>
      </c>
      <c r="K3253" s="4">
        <v>0</v>
      </c>
      <c r="L3253" s="4">
        <v>0</v>
      </c>
      <c r="M3253" s="7">
        <v>0</v>
      </c>
      <c r="N3253" s="5">
        <v>15.2</v>
      </c>
      <c r="O3253" s="5">
        <v>15.2</v>
      </c>
      <c r="P3253" s="5">
        <v>-999</v>
      </c>
      <c r="Q3253" s="5">
        <v>-999</v>
      </c>
      <c r="R3253">
        <v>0.53</v>
      </c>
      <c r="S3253" s="34">
        <f>ROUND((0.6105*(EXP((17.273*E3253)/(E3253+237.3))))*(100-H3253)/100,3)</f>
        <v>2.331</v>
      </c>
      <c r="T3253" s="6">
        <f>IF(V3253&lt;V3254,L3253,0)</f>
        <v>0</v>
      </c>
      <c r="U3253" s="6">
        <f>IF(T3253&gt;0,M3253,-999)</f>
        <v>-999</v>
      </c>
      <c r="V3253">
        <v>200007</v>
      </c>
      <c r="W3253">
        <v>2000</v>
      </c>
    </row>
    <row r="3254" spans="1:23" x14ac:dyDescent="0.25">
      <c r="A3254" s="14">
        <v>36721</v>
      </c>
      <c r="B3254" s="3">
        <v>196</v>
      </c>
      <c r="C3254" s="4">
        <v>22.87</v>
      </c>
      <c r="D3254" s="5">
        <v>8.5</v>
      </c>
      <c r="E3254" s="5">
        <v>18.100000000000001</v>
      </c>
      <c r="F3254" s="5">
        <v>2.5</v>
      </c>
      <c r="G3254" s="4">
        <v>72.400000000000006</v>
      </c>
      <c r="H3254" s="4">
        <v>32.799999999999997</v>
      </c>
      <c r="I3254" s="4">
        <v>1</v>
      </c>
      <c r="J3254" s="4">
        <v>3.7</v>
      </c>
      <c r="K3254" s="4">
        <v>1.3</v>
      </c>
      <c r="L3254" s="4">
        <v>0</v>
      </c>
      <c r="M3254" s="7">
        <v>0</v>
      </c>
      <c r="N3254" s="5">
        <v>8.5</v>
      </c>
      <c r="O3254" s="5">
        <v>13.3</v>
      </c>
      <c r="P3254" s="5">
        <v>-999</v>
      </c>
      <c r="Q3254" s="5">
        <v>-999</v>
      </c>
      <c r="R3254">
        <v>0.68100000000000005</v>
      </c>
      <c r="S3254" s="34">
        <f>ROUND((0.6105*(EXP((17.273*E3254)/(E3254+237.3))))*(100-H3254)/100,3)</f>
        <v>1.395</v>
      </c>
      <c r="T3254" s="6">
        <f>IF(V3254&lt;V3255,L3254,0)</f>
        <v>0</v>
      </c>
      <c r="U3254" s="6">
        <f>IF(T3254&gt;0,M3254,-999)</f>
        <v>-999</v>
      </c>
      <c r="V3254">
        <v>200007</v>
      </c>
      <c r="W3254">
        <v>2000</v>
      </c>
    </row>
    <row r="3255" spans="1:23" x14ac:dyDescent="0.25">
      <c r="A3255" s="14">
        <v>36722</v>
      </c>
      <c r="B3255" s="3">
        <v>197</v>
      </c>
      <c r="C3255" s="4">
        <v>19.440000000000001</v>
      </c>
      <c r="D3255" s="5">
        <v>7</v>
      </c>
      <c r="E3255" s="5">
        <v>13.7</v>
      </c>
      <c r="F3255" s="5">
        <v>1.9</v>
      </c>
      <c r="G3255" s="4">
        <v>80.7</v>
      </c>
      <c r="H3255" s="4">
        <v>52.4</v>
      </c>
      <c r="I3255" s="4">
        <v>0.9</v>
      </c>
      <c r="J3255" s="4">
        <v>2.8</v>
      </c>
      <c r="K3255" s="4">
        <v>0.3</v>
      </c>
      <c r="L3255" s="4">
        <v>0</v>
      </c>
      <c r="M3255" s="7">
        <v>0</v>
      </c>
      <c r="N3255" s="5">
        <v>7</v>
      </c>
      <c r="O3255" s="5">
        <v>12.2</v>
      </c>
      <c r="P3255" s="5">
        <v>-999</v>
      </c>
      <c r="Q3255" s="5">
        <v>-999</v>
      </c>
      <c r="R3255">
        <v>0.82099999999999995</v>
      </c>
      <c r="S3255" s="34">
        <f>ROUND((0.6105*(EXP((17.273*E3255)/(E3255+237.3))))*(100-H3255)/100,3)</f>
        <v>0.746</v>
      </c>
      <c r="T3255" s="6">
        <f>IF(V3255&lt;V3256,L3255,0)</f>
        <v>0</v>
      </c>
      <c r="U3255" s="6">
        <f>IF(T3255&gt;0,M3255,-999)</f>
        <v>-999</v>
      </c>
      <c r="V3255">
        <v>200007</v>
      </c>
      <c r="W3255">
        <v>2000</v>
      </c>
    </row>
    <row r="3256" spans="1:23" x14ac:dyDescent="0.25">
      <c r="A3256" s="14">
        <v>36723</v>
      </c>
      <c r="B3256" s="3">
        <v>198</v>
      </c>
      <c r="C3256" s="4">
        <v>29.81</v>
      </c>
      <c r="D3256" s="5">
        <v>12.8</v>
      </c>
      <c r="E3256" s="5">
        <v>20.9</v>
      </c>
      <c r="F3256" s="5">
        <v>2.6</v>
      </c>
      <c r="G3256" s="4">
        <v>54.8</v>
      </c>
      <c r="H3256" s="4">
        <v>28.3</v>
      </c>
      <c r="I3256" s="4">
        <v>0.9</v>
      </c>
      <c r="J3256" s="4">
        <v>3.5</v>
      </c>
      <c r="K3256" s="4">
        <v>0</v>
      </c>
      <c r="L3256" s="4">
        <v>0</v>
      </c>
      <c r="M3256" s="7">
        <v>0</v>
      </c>
      <c r="N3256" s="5">
        <v>12.8</v>
      </c>
      <c r="O3256" s="5">
        <v>14</v>
      </c>
      <c r="P3256" s="5">
        <v>-999</v>
      </c>
      <c r="Q3256" s="5">
        <v>-999</v>
      </c>
      <c r="R3256">
        <v>0.69899999999999995</v>
      </c>
      <c r="S3256" s="34">
        <f>ROUND((0.6105*(EXP((17.273*E3256)/(E3256+237.3))))*(100-H3256)/100,3)</f>
        <v>1.772</v>
      </c>
      <c r="T3256" s="6">
        <f>IF(V3256&lt;V3257,L3256,0)</f>
        <v>0</v>
      </c>
      <c r="U3256" s="6">
        <f>IF(T3256&gt;0,M3256,-999)</f>
        <v>-999</v>
      </c>
      <c r="V3256">
        <v>200007</v>
      </c>
      <c r="W3256">
        <v>2000</v>
      </c>
    </row>
    <row r="3257" spans="1:23" x14ac:dyDescent="0.25">
      <c r="A3257" s="14">
        <v>36724</v>
      </c>
      <c r="B3257" s="3">
        <v>199</v>
      </c>
      <c r="C3257" s="4">
        <v>28.71</v>
      </c>
      <c r="D3257" s="5">
        <v>15.8</v>
      </c>
      <c r="E3257" s="5">
        <v>23.4</v>
      </c>
      <c r="F3257" s="5">
        <v>7.8</v>
      </c>
      <c r="G3257" s="4">
        <v>42</v>
      </c>
      <c r="H3257" s="4">
        <v>18.8</v>
      </c>
      <c r="I3257" s="4">
        <v>1</v>
      </c>
      <c r="J3257" s="4">
        <v>3.1</v>
      </c>
      <c r="K3257" s="4">
        <v>0</v>
      </c>
      <c r="L3257" s="4">
        <v>0</v>
      </c>
      <c r="M3257" s="7">
        <v>0</v>
      </c>
      <c r="N3257" s="5">
        <v>15.8</v>
      </c>
      <c r="O3257" s="5">
        <v>15</v>
      </c>
      <c r="P3257" s="5">
        <v>-999</v>
      </c>
      <c r="Q3257" s="5">
        <v>-999</v>
      </c>
      <c r="R3257">
        <v>0.54100000000000004</v>
      </c>
      <c r="S3257" s="34">
        <f>ROUND((0.6105*(EXP((17.273*E3257)/(E3257+237.3))))*(100-H3257)/100,3)</f>
        <v>2.3370000000000002</v>
      </c>
      <c r="T3257" s="6">
        <f>IF(V3257&lt;V3258,L3257,0)</f>
        <v>0</v>
      </c>
      <c r="U3257" s="6">
        <f>IF(T3257&gt;0,M3257,-999)</f>
        <v>-999</v>
      </c>
      <c r="V3257">
        <v>200007</v>
      </c>
      <c r="W3257">
        <v>2000</v>
      </c>
    </row>
    <row r="3258" spans="1:23" x14ac:dyDescent="0.25">
      <c r="A3258" s="14">
        <v>36725</v>
      </c>
      <c r="B3258" s="3">
        <v>200</v>
      </c>
      <c r="C3258" s="4">
        <v>28.49</v>
      </c>
      <c r="D3258" s="5">
        <v>15.6</v>
      </c>
      <c r="E3258" s="5">
        <v>23.5</v>
      </c>
      <c r="F3258" s="5">
        <v>7.2</v>
      </c>
      <c r="G3258" s="4">
        <v>42.4</v>
      </c>
      <c r="H3258" s="4">
        <v>20.9</v>
      </c>
      <c r="I3258" s="4">
        <v>1</v>
      </c>
      <c r="J3258" s="4">
        <v>3.1</v>
      </c>
      <c r="K3258" s="4">
        <v>0</v>
      </c>
      <c r="L3258" s="4">
        <v>0</v>
      </c>
      <c r="M3258" s="7">
        <v>0</v>
      </c>
      <c r="N3258" s="5">
        <v>15.6</v>
      </c>
      <c r="O3258" s="5">
        <v>15.3</v>
      </c>
      <c r="P3258" s="5">
        <v>-999</v>
      </c>
      <c r="Q3258" s="5">
        <v>-999</v>
      </c>
      <c r="R3258">
        <v>0.60599999999999998</v>
      </c>
      <c r="S3258" s="34">
        <f>ROUND((0.6105*(EXP((17.273*E3258)/(E3258+237.3))))*(100-H3258)/100,3)</f>
        <v>2.29</v>
      </c>
      <c r="T3258" s="6">
        <f>IF(V3258&lt;V3259,L3258,0)</f>
        <v>0</v>
      </c>
      <c r="U3258" s="6">
        <f>IF(T3258&gt;0,M3258,-999)</f>
        <v>-999</v>
      </c>
      <c r="V3258">
        <v>200007</v>
      </c>
      <c r="W3258">
        <v>2000</v>
      </c>
    </row>
    <row r="3259" spans="1:23" x14ac:dyDescent="0.25">
      <c r="A3259" s="14">
        <v>36726</v>
      </c>
      <c r="B3259" s="3">
        <v>201</v>
      </c>
      <c r="C3259" s="4">
        <v>27.07</v>
      </c>
      <c r="D3259" s="5">
        <v>17.3</v>
      </c>
      <c r="E3259" s="5">
        <v>25.2</v>
      </c>
      <c r="F3259" s="5">
        <v>9.3000000000000007</v>
      </c>
      <c r="G3259" s="4">
        <v>46.3</v>
      </c>
      <c r="H3259" s="4">
        <v>26.6</v>
      </c>
      <c r="I3259" s="4">
        <v>0.9</v>
      </c>
      <c r="J3259" s="4">
        <v>2.8</v>
      </c>
      <c r="K3259" s="4">
        <v>0</v>
      </c>
      <c r="L3259" s="4">
        <v>0</v>
      </c>
      <c r="M3259" s="7">
        <v>0</v>
      </c>
      <c r="N3259" s="5">
        <v>17.3</v>
      </c>
      <c r="O3259" s="5">
        <v>16.3</v>
      </c>
      <c r="P3259" s="5">
        <v>-999</v>
      </c>
      <c r="Q3259" s="5">
        <v>-999</v>
      </c>
      <c r="R3259">
        <v>0.85499999999999998</v>
      </c>
      <c r="S3259" s="34">
        <f>ROUND((0.6105*(EXP((17.273*E3259)/(E3259+237.3))))*(100-H3259)/100,3)</f>
        <v>2.3530000000000002</v>
      </c>
      <c r="T3259" s="6">
        <f>IF(V3259&lt;V3260,L3259,0)</f>
        <v>0</v>
      </c>
      <c r="U3259" s="6">
        <f>IF(T3259&gt;0,M3259,-999)</f>
        <v>-999</v>
      </c>
      <c r="V3259">
        <v>200007</v>
      </c>
      <c r="W3259">
        <v>2000</v>
      </c>
    </row>
    <row r="3260" spans="1:23" x14ac:dyDescent="0.25">
      <c r="A3260" s="14">
        <v>36727</v>
      </c>
      <c r="B3260" s="3">
        <v>202</v>
      </c>
      <c r="C3260" s="4">
        <v>22.36</v>
      </c>
      <c r="D3260" s="5">
        <v>16.899999999999999</v>
      </c>
      <c r="E3260" s="5">
        <v>25.5</v>
      </c>
      <c r="F3260" s="5">
        <v>10.3</v>
      </c>
      <c r="G3260" s="4">
        <v>48.7</v>
      </c>
      <c r="H3260" s="4">
        <v>27.1</v>
      </c>
      <c r="I3260" s="4">
        <v>0.9</v>
      </c>
      <c r="J3260" s="4">
        <v>4</v>
      </c>
      <c r="K3260" s="4">
        <v>0</v>
      </c>
      <c r="L3260" s="4">
        <v>0</v>
      </c>
      <c r="M3260" s="7">
        <v>0</v>
      </c>
      <c r="N3260" s="5">
        <v>16.899999999999999</v>
      </c>
      <c r="O3260" s="5">
        <v>16.2</v>
      </c>
      <c r="P3260" s="5">
        <v>-999</v>
      </c>
      <c r="Q3260" s="5">
        <v>-999</v>
      </c>
      <c r="R3260">
        <v>0.88500000000000001</v>
      </c>
      <c r="S3260" s="34">
        <f>ROUND((0.6105*(EXP((17.273*E3260)/(E3260+237.3))))*(100-H3260)/100,3)</f>
        <v>2.379</v>
      </c>
      <c r="T3260" s="6">
        <f>IF(V3260&lt;V3261,L3260,0)</f>
        <v>0</v>
      </c>
      <c r="U3260" s="6">
        <f>IF(T3260&gt;0,M3260,-999)</f>
        <v>-999</v>
      </c>
      <c r="V3260">
        <v>200007</v>
      </c>
      <c r="W3260">
        <v>2000</v>
      </c>
    </row>
    <row r="3261" spans="1:23" x14ac:dyDescent="0.25">
      <c r="A3261" s="14">
        <v>36728</v>
      </c>
      <c r="B3261" s="3">
        <v>203</v>
      </c>
      <c r="C3261" s="4">
        <v>26.9</v>
      </c>
      <c r="D3261" s="5">
        <v>18.600000000000001</v>
      </c>
      <c r="E3261" s="5">
        <v>26.1</v>
      </c>
      <c r="F3261" s="5">
        <v>10.6</v>
      </c>
      <c r="G3261" s="4">
        <v>47</v>
      </c>
      <c r="H3261" s="4">
        <v>23.8</v>
      </c>
      <c r="I3261" s="4">
        <v>1</v>
      </c>
      <c r="J3261" s="4">
        <v>3.8</v>
      </c>
      <c r="K3261" s="4">
        <v>0</v>
      </c>
      <c r="L3261" s="4">
        <v>0</v>
      </c>
      <c r="M3261" s="7">
        <v>0</v>
      </c>
      <c r="N3261" s="5">
        <v>18.600000000000001</v>
      </c>
      <c r="O3261" s="5">
        <v>16.899999999999999</v>
      </c>
      <c r="P3261" s="5">
        <v>-999</v>
      </c>
      <c r="Q3261" s="5">
        <v>-999</v>
      </c>
      <c r="R3261">
        <v>0.80700000000000005</v>
      </c>
      <c r="S3261" s="34">
        <f>ROUND((0.6105*(EXP((17.273*E3261)/(E3261+237.3))))*(100-H3261)/100,3)</f>
        <v>2.5760000000000001</v>
      </c>
      <c r="T3261" s="6">
        <f>IF(V3261&lt;V3262,L3261,0)</f>
        <v>0</v>
      </c>
      <c r="U3261" s="6">
        <f>IF(T3261&gt;0,M3261,-999)</f>
        <v>-999</v>
      </c>
      <c r="V3261">
        <v>200007</v>
      </c>
      <c r="W3261">
        <v>2000</v>
      </c>
    </row>
    <row r="3262" spans="1:23" x14ac:dyDescent="0.25">
      <c r="A3262" s="14">
        <v>36729</v>
      </c>
      <c r="B3262" s="3">
        <v>204</v>
      </c>
      <c r="C3262" s="4">
        <v>15.17</v>
      </c>
      <c r="D3262" s="5">
        <v>14.8</v>
      </c>
      <c r="E3262" s="5">
        <v>24.6</v>
      </c>
      <c r="F3262" s="5">
        <v>5.0999999999999996</v>
      </c>
      <c r="G3262" s="4">
        <v>62.7</v>
      </c>
      <c r="H3262" s="4">
        <v>34.5</v>
      </c>
      <c r="I3262" s="4">
        <v>1.2</v>
      </c>
      <c r="J3262" s="4">
        <v>5.3</v>
      </c>
      <c r="K3262" s="4">
        <v>9.9</v>
      </c>
      <c r="L3262" s="4">
        <v>0</v>
      </c>
      <c r="M3262" s="7">
        <v>0</v>
      </c>
      <c r="N3262" s="5">
        <v>14.8</v>
      </c>
      <c r="O3262" s="5">
        <v>15.1</v>
      </c>
      <c r="P3262" s="5">
        <v>-999</v>
      </c>
      <c r="Q3262" s="5">
        <v>-999</v>
      </c>
      <c r="R3262">
        <v>1.069</v>
      </c>
      <c r="S3262" s="34">
        <f>ROUND((0.6105*(EXP((17.273*E3262)/(E3262+237.3))))*(100-H3262)/100,3)</f>
        <v>2.0259999999999998</v>
      </c>
      <c r="T3262" s="6">
        <f>IF(V3262&lt;V3263,L3262,0)</f>
        <v>0</v>
      </c>
      <c r="U3262" s="6">
        <f>IF(T3262&gt;0,M3262,-999)</f>
        <v>-999</v>
      </c>
      <c r="V3262">
        <v>200007</v>
      </c>
      <c r="W3262">
        <v>2000</v>
      </c>
    </row>
    <row r="3263" spans="1:23" x14ac:dyDescent="0.25">
      <c r="A3263" s="14">
        <v>36730</v>
      </c>
      <c r="B3263" s="3">
        <v>205</v>
      </c>
      <c r="C3263" s="4">
        <v>9.8800000000000008</v>
      </c>
      <c r="D3263" s="5">
        <v>7.9</v>
      </c>
      <c r="E3263" s="5">
        <v>14.3</v>
      </c>
      <c r="F3263" s="5">
        <v>5.0999999999999996</v>
      </c>
      <c r="G3263" s="4">
        <v>93.9</v>
      </c>
      <c r="H3263" s="4">
        <v>69.099999999999994</v>
      </c>
      <c r="I3263" s="4">
        <v>1.1000000000000001</v>
      </c>
      <c r="J3263" s="4">
        <v>2.8</v>
      </c>
      <c r="K3263" s="4">
        <v>17.600000000000001</v>
      </c>
      <c r="L3263" s="4">
        <v>0</v>
      </c>
      <c r="M3263" s="7">
        <v>0</v>
      </c>
      <c r="N3263" s="5">
        <v>7.9</v>
      </c>
      <c r="O3263" s="5">
        <v>11.3</v>
      </c>
      <c r="P3263" s="5">
        <v>-999</v>
      </c>
      <c r="Q3263" s="5">
        <v>-999</v>
      </c>
      <c r="R3263">
        <v>1.1240000000000001</v>
      </c>
      <c r="S3263" s="34">
        <f>ROUND((0.6105*(EXP((17.273*E3263)/(E3263+237.3))))*(100-H3263)/100,3)</f>
        <v>0.504</v>
      </c>
      <c r="T3263" s="6">
        <f>IF(V3263&lt;V3264,L3263,0)</f>
        <v>0</v>
      </c>
      <c r="U3263" s="6">
        <f>IF(T3263&gt;0,M3263,-999)</f>
        <v>-999</v>
      </c>
      <c r="V3263">
        <v>200007</v>
      </c>
      <c r="W3263">
        <v>2000</v>
      </c>
    </row>
    <row r="3264" spans="1:23" x14ac:dyDescent="0.25">
      <c r="A3264" s="14">
        <v>36731</v>
      </c>
      <c r="B3264" s="3">
        <v>206</v>
      </c>
      <c r="C3264" s="4">
        <v>17.899999999999999</v>
      </c>
      <c r="D3264" s="5">
        <v>12.9</v>
      </c>
      <c r="E3264" s="5">
        <v>21</v>
      </c>
      <c r="F3264" s="5">
        <v>5.0999999999999996</v>
      </c>
      <c r="G3264" s="4">
        <v>72.599999999999994</v>
      </c>
      <c r="H3264" s="4">
        <v>44.9</v>
      </c>
      <c r="I3264" s="4">
        <v>0.8</v>
      </c>
      <c r="J3264" s="4">
        <v>2.2000000000000002</v>
      </c>
      <c r="K3264" s="4">
        <v>0</v>
      </c>
      <c r="L3264" s="4">
        <v>0</v>
      </c>
      <c r="M3264" s="7">
        <v>0</v>
      </c>
      <c r="N3264" s="5">
        <v>12.9</v>
      </c>
      <c r="O3264" s="5">
        <v>12.9</v>
      </c>
      <c r="P3264" s="5">
        <v>-999</v>
      </c>
      <c r="Q3264" s="5">
        <v>-999</v>
      </c>
      <c r="R3264">
        <v>1.1180000000000001</v>
      </c>
      <c r="S3264" s="34">
        <f>ROUND((0.6105*(EXP((17.273*E3264)/(E3264+237.3))))*(100-H3264)/100,3)</f>
        <v>1.37</v>
      </c>
      <c r="T3264" s="6">
        <f>IF(V3264&lt;V3265,L3264,0)</f>
        <v>0</v>
      </c>
      <c r="U3264" s="6">
        <f>IF(T3264&gt;0,M3264,-999)</f>
        <v>-999</v>
      </c>
      <c r="V3264">
        <v>200007</v>
      </c>
      <c r="W3264">
        <v>2000</v>
      </c>
    </row>
    <row r="3265" spans="1:23" x14ac:dyDescent="0.25">
      <c r="A3265" s="14">
        <v>36732</v>
      </c>
      <c r="B3265" s="3">
        <v>207</v>
      </c>
      <c r="C3265" s="4">
        <v>13.6</v>
      </c>
      <c r="D3265" s="5">
        <v>12.5</v>
      </c>
      <c r="E3265" s="5">
        <v>18.3</v>
      </c>
      <c r="F3265" s="5">
        <v>6.5</v>
      </c>
      <c r="G3265" s="4">
        <v>70.8</v>
      </c>
      <c r="H3265" s="4">
        <v>47.9</v>
      </c>
      <c r="I3265" s="4">
        <v>0.7</v>
      </c>
      <c r="J3265" s="4">
        <v>2.8</v>
      </c>
      <c r="K3265" s="4">
        <v>0</v>
      </c>
      <c r="L3265" s="4">
        <v>0</v>
      </c>
      <c r="M3265" s="7">
        <v>0</v>
      </c>
      <c r="N3265" s="5">
        <v>12.5</v>
      </c>
      <c r="O3265" s="5">
        <v>12.9</v>
      </c>
      <c r="P3265" s="5">
        <v>-999</v>
      </c>
      <c r="Q3265" s="5">
        <v>-999</v>
      </c>
      <c r="R3265">
        <v>1.0049999999999999</v>
      </c>
      <c r="S3265" s="34">
        <f>ROUND((0.6105*(EXP((17.273*E3265)/(E3265+237.3))))*(100-H3265)/100,3)</f>
        <v>1.095</v>
      </c>
      <c r="T3265" s="6">
        <f>IF(V3265&lt;V3266,L3265,0)</f>
        <v>0</v>
      </c>
      <c r="U3265" s="6">
        <f>IF(T3265&gt;0,M3265,-999)</f>
        <v>-999</v>
      </c>
      <c r="V3265">
        <v>200007</v>
      </c>
      <c r="W3265">
        <v>2000</v>
      </c>
    </row>
    <row r="3266" spans="1:23" x14ac:dyDescent="0.25">
      <c r="A3266" s="14">
        <v>36733</v>
      </c>
      <c r="B3266" s="3">
        <v>208</v>
      </c>
      <c r="C3266" s="4">
        <v>21.54</v>
      </c>
      <c r="D3266" s="5">
        <v>12.1</v>
      </c>
      <c r="E3266" s="5">
        <v>20.399999999999999</v>
      </c>
      <c r="F3266" s="5">
        <v>4.0999999999999996</v>
      </c>
      <c r="G3266" s="4">
        <v>72.900000000000006</v>
      </c>
      <c r="H3266" s="4">
        <v>42.3</v>
      </c>
      <c r="I3266" s="4">
        <v>0.8</v>
      </c>
      <c r="J3266" s="4">
        <v>2.9</v>
      </c>
      <c r="K3266" s="4">
        <v>0</v>
      </c>
      <c r="L3266" s="4">
        <v>0</v>
      </c>
      <c r="M3266" s="7">
        <v>0</v>
      </c>
      <c r="N3266" s="5">
        <v>12.1</v>
      </c>
      <c r="O3266" s="5">
        <v>13.5</v>
      </c>
      <c r="P3266" s="5">
        <v>-999</v>
      </c>
      <c r="Q3266" s="5">
        <v>-999</v>
      </c>
      <c r="R3266">
        <v>1.0149999999999999</v>
      </c>
      <c r="S3266" s="34">
        <f>ROUND((0.6105*(EXP((17.273*E3266)/(E3266+237.3))))*(100-H3266)/100,3)</f>
        <v>1.383</v>
      </c>
      <c r="T3266" s="6">
        <f>IF(V3266&lt;V3267,L3266,0)</f>
        <v>0</v>
      </c>
      <c r="U3266" s="6">
        <f>IF(T3266&gt;0,M3266,-999)</f>
        <v>-999</v>
      </c>
      <c r="V3266">
        <v>200007</v>
      </c>
      <c r="W3266">
        <v>2000</v>
      </c>
    </row>
    <row r="3267" spans="1:23" x14ac:dyDescent="0.25">
      <c r="A3267" s="14">
        <v>36734</v>
      </c>
      <c r="B3267" s="3">
        <v>209</v>
      </c>
      <c r="C3267" s="4">
        <v>15.61</v>
      </c>
      <c r="D3267" s="5">
        <v>12.7</v>
      </c>
      <c r="E3267" s="5">
        <v>19.3</v>
      </c>
      <c r="F3267" s="5">
        <v>7.9</v>
      </c>
      <c r="G3267" s="4">
        <v>76.099999999999994</v>
      </c>
      <c r="H3267" s="4">
        <v>53.5</v>
      </c>
      <c r="I3267" s="4">
        <v>0.8</v>
      </c>
      <c r="J3267" s="4">
        <v>3.9</v>
      </c>
      <c r="K3267" s="4">
        <v>0</v>
      </c>
      <c r="L3267" s="4">
        <v>0</v>
      </c>
      <c r="M3267" s="7">
        <v>0</v>
      </c>
      <c r="N3267" s="5">
        <v>12.7</v>
      </c>
      <c r="O3267" s="5">
        <v>14.5</v>
      </c>
      <c r="P3267" s="5">
        <v>-999</v>
      </c>
      <c r="Q3267" s="5">
        <v>-999</v>
      </c>
      <c r="R3267">
        <v>1.1970000000000001</v>
      </c>
      <c r="S3267" s="34">
        <f>ROUND((0.6105*(EXP((17.273*E3267)/(E3267+237.3))))*(100-H3267)/100,3)</f>
        <v>1.0409999999999999</v>
      </c>
      <c r="T3267" s="6">
        <f>IF(V3267&lt;V3268,L3267,0)</f>
        <v>0</v>
      </c>
      <c r="U3267" s="6">
        <f>IF(T3267&gt;0,M3267,-999)</f>
        <v>-999</v>
      </c>
      <c r="V3267">
        <v>200007</v>
      </c>
      <c r="W3267">
        <v>2000</v>
      </c>
    </row>
    <row r="3268" spans="1:23" x14ac:dyDescent="0.25">
      <c r="A3268" s="14">
        <v>36735</v>
      </c>
      <c r="B3268" s="3">
        <v>210</v>
      </c>
      <c r="C3268" s="4">
        <v>11.51</v>
      </c>
      <c r="D3268" s="5">
        <v>12.1</v>
      </c>
      <c r="E3268" s="5">
        <v>18.100000000000001</v>
      </c>
      <c r="F3268" s="5">
        <v>6.4</v>
      </c>
      <c r="G3268" s="4">
        <v>75.7</v>
      </c>
      <c r="H3268" s="4">
        <v>47.5</v>
      </c>
      <c r="I3268" s="4">
        <v>1.1000000000000001</v>
      </c>
      <c r="J3268" s="4">
        <v>5.0999999999999996</v>
      </c>
      <c r="K3268" s="4">
        <v>0.3</v>
      </c>
      <c r="L3268" s="4">
        <v>0</v>
      </c>
      <c r="M3268" s="7">
        <v>0</v>
      </c>
      <c r="N3268" s="5">
        <v>12.1</v>
      </c>
      <c r="O3268" s="5">
        <v>12.6</v>
      </c>
      <c r="P3268" s="5">
        <v>-999</v>
      </c>
      <c r="Q3268" s="5">
        <v>-999</v>
      </c>
      <c r="R3268">
        <v>0.98699999999999999</v>
      </c>
      <c r="S3268" s="34">
        <f>ROUND((0.6105*(EXP((17.273*E3268)/(E3268+237.3))))*(100-H3268)/100,3)</f>
        <v>1.0900000000000001</v>
      </c>
      <c r="T3268" s="6">
        <f>IF(V3268&lt;V3269,L3268,0)</f>
        <v>0</v>
      </c>
      <c r="U3268" s="6">
        <f>IF(T3268&gt;0,M3268,-999)</f>
        <v>-999</v>
      </c>
      <c r="V3268">
        <v>200007</v>
      </c>
      <c r="W3268">
        <v>2000</v>
      </c>
    </row>
    <row r="3269" spans="1:23" x14ac:dyDescent="0.25">
      <c r="A3269" s="14">
        <v>36736</v>
      </c>
      <c r="B3269" s="3">
        <v>211</v>
      </c>
      <c r="C3269" s="4">
        <v>27.17</v>
      </c>
      <c r="D3269" s="5">
        <v>14.2</v>
      </c>
      <c r="E3269" s="5">
        <v>23.1</v>
      </c>
      <c r="F3269" s="5">
        <v>5.2</v>
      </c>
      <c r="G3269" s="4">
        <v>65.599999999999994</v>
      </c>
      <c r="H3269" s="4">
        <v>27.4</v>
      </c>
      <c r="I3269" s="4">
        <v>0.9</v>
      </c>
      <c r="J3269" s="4">
        <v>3.2</v>
      </c>
      <c r="K3269" s="4">
        <v>0</v>
      </c>
      <c r="L3269" s="4">
        <v>0</v>
      </c>
      <c r="M3269" s="7">
        <v>0</v>
      </c>
      <c r="N3269" s="5">
        <v>14.2</v>
      </c>
      <c r="O3269" s="5">
        <v>14.3</v>
      </c>
      <c r="P3269" s="5">
        <v>-999</v>
      </c>
      <c r="Q3269" s="5">
        <v>-999</v>
      </c>
      <c r="R3269">
        <v>0.77500000000000002</v>
      </c>
      <c r="S3269" s="34">
        <f>ROUND((0.6105*(EXP((17.273*E3269)/(E3269+237.3))))*(100-H3269)/100,3)</f>
        <v>2.052</v>
      </c>
      <c r="T3269" s="6">
        <f>IF(V3269&lt;V3270,L3269,0)</f>
        <v>0</v>
      </c>
      <c r="U3269" s="6">
        <f>IF(T3269&gt;0,M3269,-999)</f>
        <v>-999</v>
      </c>
      <c r="V3269">
        <v>200007</v>
      </c>
      <c r="W3269">
        <v>2000</v>
      </c>
    </row>
    <row r="3270" spans="1:23" x14ac:dyDescent="0.25">
      <c r="A3270" s="14">
        <v>36737</v>
      </c>
      <c r="B3270" s="3">
        <v>212</v>
      </c>
      <c r="C3270" s="4">
        <v>26.98</v>
      </c>
      <c r="D3270" s="5">
        <v>19.2</v>
      </c>
      <c r="E3270" s="5">
        <v>27.6</v>
      </c>
      <c r="F3270" s="5">
        <v>11</v>
      </c>
      <c r="G3270" s="4">
        <v>51.1</v>
      </c>
      <c r="H3270" s="4">
        <v>28.7</v>
      </c>
      <c r="I3270" s="4">
        <v>0.9</v>
      </c>
      <c r="J3270" s="4">
        <v>2.7</v>
      </c>
      <c r="K3270" s="4">
        <v>0</v>
      </c>
      <c r="L3270" s="4">
        <v>0</v>
      </c>
      <c r="M3270" s="7">
        <v>0</v>
      </c>
      <c r="N3270" s="5">
        <v>19.2</v>
      </c>
      <c r="O3270" s="5">
        <v>16.5</v>
      </c>
      <c r="P3270" s="5">
        <v>-999</v>
      </c>
      <c r="Q3270" s="5">
        <v>-999</v>
      </c>
      <c r="R3270">
        <v>1.0569999999999999</v>
      </c>
      <c r="S3270" s="34">
        <f>ROUND((0.6105*(EXP((17.273*E3270)/(E3270+237.3))))*(100-H3270)/100,3)</f>
        <v>2.6320000000000001</v>
      </c>
      <c r="T3270" s="6">
        <f>IF(V3270&lt;V3271,L3270,0)</f>
        <v>0</v>
      </c>
      <c r="U3270" s="6">
        <f>IF(T3270&gt;0,M3270,-999)</f>
        <v>-999</v>
      </c>
      <c r="V3270">
        <v>200007</v>
      </c>
      <c r="W3270">
        <v>2000</v>
      </c>
    </row>
    <row r="3271" spans="1:23" x14ac:dyDescent="0.25">
      <c r="A3271" s="14">
        <v>36738</v>
      </c>
      <c r="B3271" s="3">
        <v>213</v>
      </c>
      <c r="C3271" s="4">
        <v>16.53</v>
      </c>
      <c r="D3271" s="5">
        <v>18.2</v>
      </c>
      <c r="E3271" s="5">
        <v>27.5</v>
      </c>
      <c r="F3271" s="5">
        <v>10.8</v>
      </c>
      <c r="G3271" s="4">
        <v>62.9</v>
      </c>
      <c r="H3271" s="4">
        <v>26.1</v>
      </c>
      <c r="I3271" s="4">
        <v>0.8</v>
      </c>
      <c r="J3271" s="4">
        <v>5.7</v>
      </c>
      <c r="K3271" s="4">
        <v>1.9</v>
      </c>
      <c r="L3271" s="4">
        <v>0</v>
      </c>
      <c r="M3271" s="7">
        <v>0</v>
      </c>
      <c r="N3271" s="5">
        <v>18.2</v>
      </c>
      <c r="O3271" s="5">
        <v>16</v>
      </c>
      <c r="P3271" s="5">
        <v>-999</v>
      </c>
      <c r="Q3271" s="5">
        <v>-999</v>
      </c>
      <c r="R3271">
        <v>0.95899999999999996</v>
      </c>
      <c r="S3271" s="34">
        <f>ROUND((0.6105*(EXP((17.273*E3271)/(E3271+237.3))))*(100-H3271)/100,3)</f>
        <v>2.7130000000000001</v>
      </c>
      <c r="T3271" s="6">
        <f>IF(V3271&lt;V3272,L3271,0)</f>
        <v>0</v>
      </c>
      <c r="U3271" s="6">
        <f>IF(T3271&gt;0,M3271,-999)</f>
        <v>-999</v>
      </c>
      <c r="V3271">
        <v>200007</v>
      </c>
      <c r="W3271">
        <v>2000</v>
      </c>
    </row>
    <row r="3272" spans="1:23" x14ac:dyDescent="0.25">
      <c r="A3272" s="14">
        <v>36739</v>
      </c>
      <c r="B3272" s="3">
        <v>214</v>
      </c>
      <c r="C3272" s="4">
        <v>26.59</v>
      </c>
      <c r="D3272" s="5">
        <v>13.4</v>
      </c>
      <c r="E3272" s="5">
        <v>20.399999999999999</v>
      </c>
      <c r="F3272" s="5">
        <v>6.3</v>
      </c>
      <c r="G3272" s="4">
        <v>62.8</v>
      </c>
      <c r="H3272" s="4">
        <v>33.700000000000003</v>
      </c>
      <c r="I3272" s="4">
        <v>0.9</v>
      </c>
      <c r="J3272" s="4">
        <v>2.8</v>
      </c>
      <c r="K3272" s="4">
        <v>0</v>
      </c>
      <c r="L3272" s="4">
        <v>0</v>
      </c>
      <c r="M3272" s="7">
        <v>0</v>
      </c>
      <c r="N3272" s="5">
        <v>13.4</v>
      </c>
      <c r="O3272" s="5">
        <v>15</v>
      </c>
      <c r="P3272" s="5">
        <v>-999</v>
      </c>
      <c r="Q3272" s="5">
        <v>-999</v>
      </c>
      <c r="R3272">
        <v>0.80600000000000005</v>
      </c>
      <c r="S3272" s="34">
        <f>ROUND((0.6105*(EXP((17.273*E3272)/(E3272+237.3))))*(100-H3272)/100,3)</f>
        <v>1.589</v>
      </c>
      <c r="T3272" s="6">
        <f>IF(V3272&lt;V3273,L3272,0)</f>
        <v>0</v>
      </c>
      <c r="U3272" s="6">
        <f>IF(T3272&gt;0,M3272,-999)</f>
        <v>-999</v>
      </c>
      <c r="V3272">
        <v>200008</v>
      </c>
      <c r="W3272">
        <v>2000</v>
      </c>
    </row>
    <row r="3273" spans="1:23" x14ac:dyDescent="0.25">
      <c r="A3273" s="14">
        <v>36740</v>
      </c>
      <c r="B3273" s="3">
        <v>215</v>
      </c>
      <c r="C3273" s="4">
        <v>24.89</v>
      </c>
      <c r="D3273" s="5">
        <v>15.3</v>
      </c>
      <c r="E3273" s="5">
        <v>22.4</v>
      </c>
      <c r="F3273" s="5">
        <v>8.5</v>
      </c>
      <c r="G3273" s="4">
        <v>55.6</v>
      </c>
      <c r="H3273" s="4">
        <v>36.4</v>
      </c>
      <c r="I3273" s="4">
        <v>0.9</v>
      </c>
      <c r="J3273" s="4">
        <v>3</v>
      </c>
      <c r="K3273" s="4">
        <v>0</v>
      </c>
      <c r="L3273" s="4">
        <v>0</v>
      </c>
      <c r="M3273" s="7">
        <v>0</v>
      </c>
      <c r="N3273" s="5">
        <v>15.3</v>
      </c>
      <c r="O3273" s="5">
        <v>15.4</v>
      </c>
      <c r="P3273" s="5">
        <v>-999</v>
      </c>
      <c r="Q3273" s="5">
        <v>-999</v>
      </c>
      <c r="R3273">
        <v>0.98499999999999999</v>
      </c>
      <c r="S3273" s="34">
        <f>ROUND((0.6105*(EXP((17.273*E3273)/(E3273+237.3))))*(100-H3273)/100,3)</f>
        <v>1.7230000000000001</v>
      </c>
      <c r="T3273" s="6">
        <f>IF(V3273&lt;V3274,L3273,0)</f>
        <v>0</v>
      </c>
      <c r="U3273" s="6">
        <f>IF(T3273&gt;0,M3273,-999)</f>
        <v>-999</v>
      </c>
      <c r="V3273">
        <v>200008</v>
      </c>
      <c r="W3273">
        <v>2000</v>
      </c>
    </row>
    <row r="3274" spans="1:23" x14ac:dyDescent="0.25">
      <c r="A3274" s="14">
        <v>36741</v>
      </c>
      <c r="B3274" s="3">
        <v>216</v>
      </c>
      <c r="C3274" s="4">
        <v>21.79</v>
      </c>
      <c r="D3274" s="5">
        <v>15.3</v>
      </c>
      <c r="E3274" s="5">
        <v>22.5</v>
      </c>
      <c r="F3274" s="5">
        <v>9.6999999999999993</v>
      </c>
      <c r="G3274" s="4">
        <v>66.5</v>
      </c>
      <c r="H3274" s="4">
        <v>42</v>
      </c>
      <c r="I3274" s="4">
        <v>1.1000000000000001</v>
      </c>
      <c r="J3274" s="4">
        <v>3.9</v>
      </c>
      <c r="K3274" s="4">
        <v>0</v>
      </c>
      <c r="L3274" s="4">
        <v>0</v>
      </c>
      <c r="M3274" s="7">
        <v>0</v>
      </c>
      <c r="N3274" s="5">
        <v>15.3</v>
      </c>
      <c r="O3274" s="5">
        <v>16</v>
      </c>
      <c r="P3274" s="5">
        <v>-999</v>
      </c>
      <c r="Q3274" s="5">
        <v>-999</v>
      </c>
      <c r="R3274">
        <v>1.147</v>
      </c>
      <c r="S3274" s="34">
        <f>ROUND((0.6105*(EXP((17.273*E3274)/(E3274+237.3))))*(100-H3274)/100,3)</f>
        <v>1.58</v>
      </c>
      <c r="T3274" s="6">
        <f>IF(V3274&lt;V3275,L3274,0)</f>
        <v>0</v>
      </c>
      <c r="U3274" s="6">
        <f>IF(T3274&gt;0,M3274,-999)</f>
        <v>-999</v>
      </c>
      <c r="V3274">
        <v>200008</v>
      </c>
      <c r="W3274">
        <v>2000</v>
      </c>
    </row>
    <row r="3275" spans="1:23" x14ac:dyDescent="0.25">
      <c r="A3275" s="14">
        <v>36742</v>
      </c>
      <c r="B3275" s="3">
        <v>217</v>
      </c>
      <c r="C3275" s="4">
        <v>21.95</v>
      </c>
      <c r="D3275" s="5">
        <v>15.8</v>
      </c>
      <c r="E3275" s="5">
        <v>22.9</v>
      </c>
      <c r="F3275" s="5">
        <v>11.8</v>
      </c>
      <c r="G3275" s="4">
        <v>63.1</v>
      </c>
      <c r="H3275" s="4">
        <v>32.799999999999997</v>
      </c>
      <c r="I3275" s="4">
        <v>0.9</v>
      </c>
      <c r="J3275" s="4">
        <v>3.2</v>
      </c>
      <c r="K3275" s="4">
        <v>0</v>
      </c>
      <c r="L3275" s="4">
        <v>0</v>
      </c>
      <c r="M3275" s="7">
        <v>0</v>
      </c>
      <c r="N3275" s="5">
        <v>15.8</v>
      </c>
      <c r="O3275" s="5">
        <v>15.9</v>
      </c>
      <c r="P3275" s="5">
        <v>-999</v>
      </c>
      <c r="Q3275" s="5">
        <v>-999</v>
      </c>
      <c r="R3275">
        <v>0.91800000000000004</v>
      </c>
      <c r="S3275" s="34">
        <f>ROUND((0.6105*(EXP((17.273*E3275)/(E3275+237.3))))*(100-H3275)/100,3)</f>
        <v>1.8759999999999999</v>
      </c>
      <c r="T3275" s="6">
        <f>IF(V3275&lt;V3276,L3275,0)</f>
        <v>0</v>
      </c>
      <c r="U3275" s="6">
        <f>IF(T3275&gt;0,M3275,-999)</f>
        <v>-999</v>
      </c>
      <c r="V3275">
        <v>200008</v>
      </c>
      <c r="W3275">
        <v>2000</v>
      </c>
    </row>
    <row r="3276" spans="1:23" x14ac:dyDescent="0.25">
      <c r="A3276" s="14">
        <v>36743</v>
      </c>
      <c r="B3276" s="3">
        <v>218</v>
      </c>
      <c r="C3276" s="4">
        <v>18.72</v>
      </c>
      <c r="D3276" s="5">
        <v>17.3</v>
      </c>
      <c r="E3276" s="5">
        <v>24.5</v>
      </c>
      <c r="F3276" s="5">
        <v>10.7</v>
      </c>
      <c r="G3276" s="4">
        <v>56.2</v>
      </c>
      <c r="H3276" s="4">
        <v>32.4</v>
      </c>
      <c r="I3276" s="4">
        <v>0.7</v>
      </c>
      <c r="J3276" s="4">
        <v>3</v>
      </c>
      <c r="K3276" s="4">
        <v>0</v>
      </c>
      <c r="L3276" s="4">
        <v>0</v>
      </c>
      <c r="M3276" s="7">
        <v>0</v>
      </c>
      <c r="N3276" s="5">
        <v>17.3</v>
      </c>
      <c r="O3276" s="5">
        <v>15.2</v>
      </c>
      <c r="P3276" s="5">
        <v>-999</v>
      </c>
      <c r="Q3276" s="5">
        <v>-999</v>
      </c>
      <c r="R3276">
        <v>0.996</v>
      </c>
      <c r="S3276" s="34">
        <f>ROUND((0.6105*(EXP((17.273*E3276)/(E3276+237.3))))*(100-H3276)/100,3)</f>
        <v>2.0779999999999998</v>
      </c>
      <c r="T3276" s="6">
        <f>IF(V3276&lt;V3277,L3276,0)</f>
        <v>0</v>
      </c>
      <c r="U3276" s="6">
        <f>IF(T3276&gt;0,M3276,-999)</f>
        <v>-999</v>
      </c>
      <c r="V3276">
        <v>200008</v>
      </c>
      <c r="W3276">
        <v>2000</v>
      </c>
    </row>
    <row r="3277" spans="1:23" x14ac:dyDescent="0.25">
      <c r="A3277" s="14">
        <v>36744</v>
      </c>
      <c r="B3277" s="3">
        <v>219</v>
      </c>
      <c r="C3277" s="4">
        <v>22.49</v>
      </c>
      <c r="D3277" s="5">
        <v>15.9</v>
      </c>
      <c r="E3277" s="5">
        <v>23.7</v>
      </c>
      <c r="F3277" s="5">
        <v>10.199999999999999</v>
      </c>
      <c r="G3277" s="4">
        <v>60.5</v>
      </c>
      <c r="H3277" s="4">
        <v>38.6</v>
      </c>
      <c r="I3277" s="4">
        <v>0.9</v>
      </c>
      <c r="J3277" s="4">
        <v>2.7</v>
      </c>
      <c r="K3277" s="4">
        <v>0</v>
      </c>
      <c r="L3277" s="4">
        <v>0</v>
      </c>
      <c r="M3277" s="7">
        <v>0</v>
      </c>
      <c r="N3277" s="5">
        <v>15.9</v>
      </c>
      <c r="O3277" s="5">
        <v>15.4</v>
      </c>
      <c r="P3277" s="5">
        <v>-999</v>
      </c>
      <c r="Q3277" s="5">
        <v>-999</v>
      </c>
      <c r="R3277">
        <v>1.1339999999999999</v>
      </c>
      <c r="S3277" s="34">
        <f>ROUND((0.6105*(EXP((17.273*E3277)/(E3277+237.3))))*(100-H3277)/100,3)</f>
        <v>1.7989999999999999</v>
      </c>
      <c r="T3277" s="6">
        <f>IF(V3277&lt;V3278,L3277,0)</f>
        <v>0</v>
      </c>
      <c r="U3277" s="6">
        <f>IF(T3277&gt;0,M3277,-999)</f>
        <v>-999</v>
      </c>
      <c r="V3277">
        <v>200008</v>
      </c>
      <c r="W3277">
        <v>2000</v>
      </c>
    </row>
    <row r="3278" spans="1:23" x14ac:dyDescent="0.25">
      <c r="A3278" s="14">
        <v>36745</v>
      </c>
      <c r="B3278" s="3">
        <v>220</v>
      </c>
      <c r="C3278" s="4">
        <v>24.93</v>
      </c>
      <c r="D3278" s="5">
        <v>16.600000000000001</v>
      </c>
      <c r="E3278" s="5">
        <v>24.6</v>
      </c>
      <c r="F3278" s="5">
        <v>9.1</v>
      </c>
      <c r="G3278" s="4">
        <v>58.1</v>
      </c>
      <c r="H3278" s="4">
        <v>30.5</v>
      </c>
      <c r="I3278" s="4">
        <v>1</v>
      </c>
      <c r="J3278" s="4">
        <v>3</v>
      </c>
      <c r="K3278" s="4">
        <v>0</v>
      </c>
      <c r="L3278" s="4">
        <v>0</v>
      </c>
      <c r="M3278" s="7">
        <v>0</v>
      </c>
      <c r="N3278" s="5">
        <v>16.600000000000001</v>
      </c>
      <c r="O3278" s="5">
        <v>15.8</v>
      </c>
      <c r="P3278" s="5">
        <v>-999</v>
      </c>
      <c r="Q3278" s="5">
        <v>-999</v>
      </c>
      <c r="R3278">
        <v>0.94099999999999995</v>
      </c>
      <c r="S3278" s="34">
        <f>ROUND((0.6105*(EXP((17.273*E3278)/(E3278+237.3))))*(100-H3278)/100,3)</f>
        <v>2.149</v>
      </c>
      <c r="T3278" s="6">
        <f>IF(V3278&lt;V3279,L3278,0)</f>
        <v>0</v>
      </c>
      <c r="U3278" s="6">
        <f>IF(T3278&gt;0,M3278,-999)</f>
        <v>-999</v>
      </c>
      <c r="V3278">
        <v>200008</v>
      </c>
      <c r="W3278">
        <v>2000</v>
      </c>
    </row>
    <row r="3279" spans="1:23" x14ac:dyDescent="0.25">
      <c r="A3279" s="14">
        <v>36746</v>
      </c>
      <c r="B3279" s="3">
        <v>221</v>
      </c>
      <c r="C3279" s="4">
        <v>25.56</v>
      </c>
      <c r="D3279" s="5">
        <v>18.5</v>
      </c>
      <c r="E3279" s="5">
        <v>26.4</v>
      </c>
      <c r="F3279" s="5">
        <v>10.7</v>
      </c>
      <c r="G3279" s="4">
        <v>52.1</v>
      </c>
      <c r="H3279" s="4">
        <v>28.4</v>
      </c>
      <c r="I3279" s="4">
        <v>1</v>
      </c>
      <c r="J3279" s="4">
        <v>3.1</v>
      </c>
      <c r="K3279" s="4">
        <v>0</v>
      </c>
      <c r="L3279" s="4">
        <v>0</v>
      </c>
      <c r="M3279" s="7">
        <v>0</v>
      </c>
      <c r="N3279" s="5">
        <v>18.5</v>
      </c>
      <c r="O3279" s="5">
        <v>16.7</v>
      </c>
      <c r="P3279" s="5">
        <v>-999</v>
      </c>
      <c r="Q3279" s="5">
        <v>-999</v>
      </c>
      <c r="R3279">
        <v>0.97799999999999998</v>
      </c>
      <c r="S3279" s="34">
        <f>ROUND((0.6105*(EXP((17.273*E3279)/(E3279+237.3))))*(100-H3279)/100,3)</f>
        <v>2.464</v>
      </c>
      <c r="T3279" s="6">
        <f>IF(V3279&lt;V3280,L3279,0)</f>
        <v>0</v>
      </c>
      <c r="U3279" s="6">
        <f>IF(T3279&gt;0,M3279,-999)</f>
        <v>-999</v>
      </c>
      <c r="V3279">
        <v>200008</v>
      </c>
      <c r="W3279">
        <v>2000</v>
      </c>
    </row>
    <row r="3280" spans="1:23" x14ac:dyDescent="0.25">
      <c r="A3280" s="14">
        <v>36747</v>
      </c>
      <c r="B3280" s="3">
        <v>222</v>
      </c>
      <c r="C3280" s="4">
        <v>26.11</v>
      </c>
      <c r="D3280" s="5">
        <v>17</v>
      </c>
      <c r="E3280" s="5">
        <v>25.3</v>
      </c>
      <c r="F3280" s="5">
        <v>9.6999999999999993</v>
      </c>
      <c r="G3280" s="4">
        <v>41.2</v>
      </c>
      <c r="H3280" s="4">
        <v>22</v>
      </c>
      <c r="I3280" s="4">
        <v>1</v>
      </c>
      <c r="J3280" s="4">
        <v>3.4</v>
      </c>
      <c r="K3280" s="4">
        <v>0</v>
      </c>
      <c r="L3280" s="4">
        <v>0</v>
      </c>
      <c r="M3280" s="7">
        <v>0</v>
      </c>
      <c r="N3280" s="5">
        <v>17</v>
      </c>
      <c r="O3280" s="5">
        <v>16</v>
      </c>
      <c r="P3280" s="5">
        <v>-999</v>
      </c>
      <c r="Q3280" s="5">
        <v>-999</v>
      </c>
      <c r="R3280">
        <v>0.71099999999999997</v>
      </c>
      <c r="S3280" s="34">
        <f>ROUND((0.6105*(EXP((17.273*E3280)/(E3280+237.3))))*(100-H3280)/100,3)</f>
        <v>2.5150000000000001</v>
      </c>
      <c r="T3280" s="6">
        <f>IF(V3280&lt;V3281,L3280,0)</f>
        <v>0</v>
      </c>
      <c r="U3280" s="6">
        <f>IF(T3280&gt;0,M3280,-999)</f>
        <v>-999</v>
      </c>
      <c r="V3280">
        <v>200008</v>
      </c>
      <c r="W3280">
        <v>2000</v>
      </c>
    </row>
    <row r="3281" spans="1:23" x14ac:dyDescent="0.25">
      <c r="A3281" s="14">
        <v>36748</v>
      </c>
      <c r="B3281" s="3">
        <v>223</v>
      </c>
      <c r="C3281" s="4">
        <v>23.61</v>
      </c>
      <c r="D3281" s="5">
        <v>15.5</v>
      </c>
      <c r="E3281" s="5">
        <v>24.3</v>
      </c>
      <c r="F3281" s="5">
        <v>7.4</v>
      </c>
      <c r="G3281" s="4">
        <v>37.9</v>
      </c>
      <c r="H3281" s="4">
        <v>16.399999999999999</v>
      </c>
      <c r="I3281" s="4">
        <v>0.8</v>
      </c>
      <c r="J3281" s="4">
        <v>2.7</v>
      </c>
      <c r="K3281" s="4">
        <v>0</v>
      </c>
      <c r="L3281" s="4">
        <v>0</v>
      </c>
      <c r="M3281" s="7">
        <v>0</v>
      </c>
      <c r="N3281" s="5">
        <v>15.5</v>
      </c>
      <c r="O3281" s="5">
        <v>15</v>
      </c>
      <c r="P3281" s="5">
        <v>-999</v>
      </c>
      <c r="Q3281" s="5">
        <v>-999</v>
      </c>
      <c r="R3281">
        <v>0.499</v>
      </c>
      <c r="S3281" s="34">
        <f>ROUND((0.6105*(EXP((17.273*E3281)/(E3281+237.3))))*(100-H3281)/100,3)</f>
        <v>2.5390000000000001</v>
      </c>
      <c r="T3281" s="6">
        <f>IF(V3281&lt;V3282,L3281,0)</f>
        <v>0</v>
      </c>
      <c r="U3281" s="6">
        <f>IF(T3281&gt;0,M3281,-999)</f>
        <v>-999</v>
      </c>
      <c r="V3281">
        <v>200008</v>
      </c>
      <c r="W3281">
        <v>2000</v>
      </c>
    </row>
    <row r="3282" spans="1:23" x14ac:dyDescent="0.25">
      <c r="A3282" s="14">
        <v>36749</v>
      </c>
      <c r="B3282" s="3">
        <v>224</v>
      </c>
      <c r="C3282" s="4">
        <v>24.35</v>
      </c>
      <c r="D3282" s="5">
        <v>11.2</v>
      </c>
      <c r="E3282" s="5">
        <v>19</v>
      </c>
      <c r="F3282" s="5">
        <v>3.9</v>
      </c>
      <c r="G3282" s="4">
        <v>51.8</v>
      </c>
      <c r="H3282" s="4">
        <v>29.7</v>
      </c>
      <c r="I3282" s="4">
        <v>0.9</v>
      </c>
      <c r="J3282" s="4">
        <v>3.3</v>
      </c>
      <c r="K3282" s="4">
        <v>0</v>
      </c>
      <c r="L3282" s="4">
        <v>0</v>
      </c>
      <c r="M3282" s="7">
        <v>0</v>
      </c>
      <c r="N3282" s="5">
        <v>11.2</v>
      </c>
      <c r="O3282" s="5">
        <v>14.2</v>
      </c>
      <c r="P3282" s="5">
        <v>-999</v>
      </c>
      <c r="Q3282" s="5">
        <v>-999</v>
      </c>
      <c r="R3282">
        <v>0.65400000000000003</v>
      </c>
      <c r="S3282" s="34">
        <f>ROUND((0.6105*(EXP((17.273*E3282)/(E3282+237.3))))*(100-H3282)/100,3)</f>
        <v>1.544</v>
      </c>
      <c r="T3282" s="6">
        <f>IF(V3282&lt;V3283,L3282,0)</f>
        <v>0</v>
      </c>
      <c r="U3282" s="6">
        <f>IF(T3282&gt;0,M3282,-999)</f>
        <v>-999</v>
      </c>
      <c r="V3282">
        <v>200008</v>
      </c>
      <c r="W3282">
        <v>2000</v>
      </c>
    </row>
    <row r="3283" spans="1:23" x14ac:dyDescent="0.25">
      <c r="A3283" s="14">
        <v>36750</v>
      </c>
      <c r="B3283" s="3">
        <v>225</v>
      </c>
      <c r="C3283" s="4">
        <v>24.18</v>
      </c>
      <c r="D3283" s="5">
        <v>11.8</v>
      </c>
      <c r="E3283" s="5">
        <v>19.7</v>
      </c>
      <c r="F3283" s="5">
        <v>5.3</v>
      </c>
      <c r="G3283" s="4">
        <v>56.2</v>
      </c>
      <c r="H3283" s="4">
        <v>22.7</v>
      </c>
      <c r="I3283" s="4">
        <v>1</v>
      </c>
      <c r="J3283" s="4">
        <v>3.3</v>
      </c>
      <c r="K3283" s="4">
        <v>0</v>
      </c>
      <c r="L3283" s="4">
        <v>0</v>
      </c>
      <c r="M3283" s="7">
        <v>0</v>
      </c>
      <c r="N3283" s="5">
        <v>11.8</v>
      </c>
      <c r="O3283" s="5">
        <v>13.8</v>
      </c>
      <c r="P3283" s="5">
        <v>-999</v>
      </c>
      <c r="Q3283" s="5">
        <v>-999</v>
      </c>
      <c r="R3283">
        <v>0.52</v>
      </c>
      <c r="S3283" s="34">
        <f>ROUND((0.6105*(EXP((17.273*E3283)/(E3283+237.3))))*(100-H3283)/100,3)</f>
        <v>1.774</v>
      </c>
      <c r="T3283" s="6">
        <f>IF(V3283&lt;V3284,L3283,0)</f>
        <v>0</v>
      </c>
      <c r="U3283" s="6">
        <f>IF(T3283&gt;0,M3283,-999)</f>
        <v>-999</v>
      </c>
      <c r="V3283">
        <v>200008</v>
      </c>
      <c r="W3283">
        <v>2000</v>
      </c>
    </row>
    <row r="3284" spans="1:23" x14ac:dyDescent="0.25">
      <c r="A3284" s="14">
        <v>36751</v>
      </c>
      <c r="B3284" s="3">
        <v>226</v>
      </c>
      <c r="C3284" s="4">
        <v>21.54</v>
      </c>
      <c r="D3284" s="5">
        <v>9.8000000000000007</v>
      </c>
      <c r="E3284" s="5">
        <v>18.2</v>
      </c>
      <c r="F3284" s="5">
        <v>3.6</v>
      </c>
      <c r="G3284" s="4">
        <v>57.5</v>
      </c>
      <c r="H3284" s="4">
        <v>34.6</v>
      </c>
      <c r="I3284" s="4">
        <v>0.9</v>
      </c>
      <c r="J3284" s="4">
        <v>3.7</v>
      </c>
      <c r="K3284" s="4">
        <v>0</v>
      </c>
      <c r="L3284" s="4">
        <v>0</v>
      </c>
      <c r="M3284" s="7">
        <v>0</v>
      </c>
      <c r="N3284" s="5">
        <v>9.8000000000000007</v>
      </c>
      <c r="O3284" s="5">
        <v>12.5</v>
      </c>
      <c r="P3284" s="5">
        <v>-999</v>
      </c>
      <c r="Q3284" s="5">
        <v>-999</v>
      </c>
      <c r="R3284">
        <v>0.72499999999999998</v>
      </c>
      <c r="S3284" s="34">
        <f>ROUND((0.6105*(EXP((17.273*E3284)/(E3284+237.3))))*(100-H3284)/100,3)</f>
        <v>1.367</v>
      </c>
      <c r="T3284" s="6">
        <f>IF(V3284&lt;V3285,L3284,0)</f>
        <v>0</v>
      </c>
      <c r="U3284" s="6">
        <f>IF(T3284&gt;0,M3284,-999)</f>
        <v>-999</v>
      </c>
      <c r="V3284">
        <v>200008</v>
      </c>
      <c r="W3284">
        <v>2000</v>
      </c>
    </row>
    <row r="3285" spans="1:23" x14ac:dyDescent="0.25">
      <c r="A3285" s="14">
        <v>36752</v>
      </c>
      <c r="B3285" s="3">
        <v>227</v>
      </c>
      <c r="C3285" s="4">
        <v>19.82</v>
      </c>
      <c r="D3285" s="5">
        <v>10.7</v>
      </c>
      <c r="E3285" s="5">
        <v>18.8</v>
      </c>
      <c r="F3285" s="5">
        <v>4.0999999999999996</v>
      </c>
      <c r="G3285" s="4">
        <v>55.9</v>
      </c>
      <c r="H3285" s="4">
        <v>30</v>
      </c>
      <c r="I3285" s="4">
        <v>0.8</v>
      </c>
      <c r="J3285" s="4">
        <v>2.7</v>
      </c>
      <c r="K3285" s="4">
        <v>0</v>
      </c>
      <c r="L3285" s="4">
        <v>0</v>
      </c>
      <c r="M3285" s="7">
        <v>0</v>
      </c>
      <c r="N3285" s="5">
        <v>10.7</v>
      </c>
      <c r="O3285" s="5">
        <v>11.8</v>
      </c>
      <c r="P3285" s="5">
        <v>-999</v>
      </c>
      <c r="Q3285" s="5">
        <v>-999</v>
      </c>
      <c r="R3285">
        <v>0.65</v>
      </c>
      <c r="S3285" s="34">
        <f>ROUND((0.6105*(EXP((17.273*E3285)/(E3285+237.3))))*(100-H3285)/100,3)</f>
        <v>1.5189999999999999</v>
      </c>
      <c r="T3285" s="6">
        <f>IF(V3285&lt;V3286,L3285,0)</f>
        <v>0</v>
      </c>
      <c r="U3285" s="6">
        <f>IF(T3285&gt;0,M3285,-999)</f>
        <v>-999</v>
      </c>
      <c r="V3285">
        <v>200008</v>
      </c>
      <c r="W3285">
        <v>2000</v>
      </c>
    </row>
    <row r="3286" spans="1:23" x14ac:dyDescent="0.25">
      <c r="A3286" s="14">
        <v>36753</v>
      </c>
      <c r="B3286" s="3">
        <v>228</v>
      </c>
      <c r="C3286" s="4">
        <v>20.18</v>
      </c>
      <c r="D3286" s="5">
        <v>10.3</v>
      </c>
      <c r="E3286" s="5">
        <v>17.5</v>
      </c>
      <c r="F3286" s="5">
        <v>5</v>
      </c>
      <c r="G3286" s="4">
        <v>54.6</v>
      </c>
      <c r="H3286" s="4">
        <v>30.6</v>
      </c>
      <c r="I3286" s="4">
        <v>1</v>
      </c>
      <c r="J3286" s="4">
        <v>3.2</v>
      </c>
      <c r="K3286" s="4">
        <v>0</v>
      </c>
      <c r="L3286" s="4">
        <v>0</v>
      </c>
      <c r="M3286" s="7">
        <v>0</v>
      </c>
      <c r="N3286" s="5">
        <v>10.3</v>
      </c>
      <c r="O3286" s="5">
        <v>11.4</v>
      </c>
      <c r="P3286" s="5">
        <v>-999</v>
      </c>
      <c r="Q3286" s="5">
        <v>-999</v>
      </c>
      <c r="R3286">
        <v>0.61099999999999999</v>
      </c>
      <c r="S3286" s="34">
        <f>ROUND((0.6105*(EXP((17.273*E3286)/(E3286+237.3))))*(100-H3286)/100,3)</f>
        <v>1.3879999999999999</v>
      </c>
      <c r="T3286" s="6">
        <f>IF(V3286&lt;V3287,L3286,0)</f>
        <v>0</v>
      </c>
      <c r="U3286" s="6">
        <f>IF(T3286&gt;0,M3286,-999)</f>
        <v>-999</v>
      </c>
      <c r="V3286">
        <v>200008</v>
      </c>
      <c r="W3286">
        <v>2000</v>
      </c>
    </row>
    <row r="3287" spans="1:23" x14ac:dyDescent="0.25">
      <c r="A3287" s="14">
        <v>36754</v>
      </c>
      <c r="B3287" s="3">
        <v>229</v>
      </c>
      <c r="C3287" s="4">
        <v>23.96</v>
      </c>
      <c r="D3287" s="5">
        <v>13</v>
      </c>
      <c r="E3287" s="5">
        <v>21.3</v>
      </c>
      <c r="F3287" s="5">
        <v>3.2</v>
      </c>
      <c r="G3287" s="4">
        <v>38.4</v>
      </c>
      <c r="H3287" s="4">
        <v>18.7</v>
      </c>
      <c r="I3287" s="4">
        <v>1</v>
      </c>
      <c r="J3287" s="4">
        <v>3.2</v>
      </c>
      <c r="K3287" s="4">
        <v>0</v>
      </c>
      <c r="L3287" s="4">
        <v>0</v>
      </c>
      <c r="M3287" s="7">
        <v>0</v>
      </c>
      <c r="N3287" s="5">
        <v>13</v>
      </c>
      <c r="O3287" s="5">
        <v>12.6</v>
      </c>
      <c r="P3287" s="5">
        <v>-999</v>
      </c>
      <c r="Q3287" s="5">
        <v>-999</v>
      </c>
      <c r="R3287">
        <v>0.47399999999999998</v>
      </c>
      <c r="S3287" s="34">
        <f>ROUND((0.6105*(EXP((17.273*E3287)/(E3287+237.3))))*(100-H3287)/100,3)</f>
        <v>2.0590000000000002</v>
      </c>
      <c r="T3287" s="6">
        <f>IF(V3287&lt;V3288,L3287,0)</f>
        <v>0</v>
      </c>
      <c r="U3287" s="6">
        <f>IF(T3287&gt;0,M3287,-999)</f>
        <v>-999</v>
      </c>
      <c r="V3287">
        <v>200008</v>
      </c>
      <c r="W3287">
        <v>2000</v>
      </c>
    </row>
    <row r="3288" spans="1:23" x14ac:dyDescent="0.25">
      <c r="A3288" s="14">
        <v>36755</v>
      </c>
      <c r="B3288" s="3">
        <v>230</v>
      </c>
      <c r="C3288" s="4">
        <v>23.82</v>
      </c>
      <c r="D3288" s="5">
        <v>15.1</v>
      </c>
      <c r="E3288" s="5">
        <v>23</v>
      </c>
      <c r="F3288" s="5">
        <v>8.1</v>
      </c>
      <c r="G3288" s="4">
        <v>34.700000000000003</v>
      </c>
      <c r="H3288" s="4">
        <v>16.600000000000001</v>
      </c>
      <c r="I3288" s="4">
        <v>1.4</v>
      </c>
      <c r="J3288" s="4">
        <v>4.0999999999999996</v>
      </c>
      <c r="K3288" s="4">
        <v>0</v>
      </c>
      <c r="L3288" s="4">
        <v>0</v>
      </c>
      <c r="M3288" s="7">
        <v>0</v>
      </c>
      <c r="N3288" s="5">
        <v>15.1</v>
      </c>
      <c r="O3288" s="5">
        <v>14.1</v>
      </c>
      <c r="P3288" s="5">
        <v>-999</v>
      </c>
      <c r="Q3288" s="5">
        <v>-999</v>
      </c>
      <c r="R3288">
        <v>0.46600000000000003</v>
      </c>
      <c r="S3288" s="34">
        <f>ROUND((0.6105*(EXP((17.273*E3288)/(E3288+237.3))))*(100-H3288)/100,3)</f>
        <v>2.343</v>
      </c>
      <c r="T3288" s="6">
        <f>IF(V3288&lt;V3289,L3288,0)</f>
        <v>0</v>
      </c>
      <c r="U3288" s="6">
        <f>IF(T3288&gt;0,M3288,-999)</f>
        <v>-999</v>
      </c>
      <c r="V3288">
        <v>200008</v>
      </c>
      <c r="W3288">
        <v>2000</v>
      </c>
    </row>
    <row r="3289" spans="1:23" x14ac:dyDescent="0.25">
      <c r="A3289" s="14">
        <v>36756</v>
      </c>
      <c r="B3289" s="3">
        <v>231</v>
      </c>
      <c r="C3289" s="4">
        <v>10.119999999999999</v>
      </c>
      <c r="D3289" s="5">
        <v>7.6</v>
      </c>
      <c r="E3289" s="5">
        <v>14.7</v>
      </c>
      <c r="F3289" s="5">
        <v>2.7</v>
      </c>
      <c r="G3289" s="4">
        <v>74.8</v>
      </c>
      <c r="H3289" s="4">
        <v>37.799999999999997</v>
      </c>
      <c r="I3289" s="4">
        <v>0.7</v>
      </c>
      <c r="J3289" s="4">
        <v>2.8</v>
      </c>
      <c r="K3289" s="4">
        <v>4.5</v>
      </c>
      <c r="L3289" s="4">
        <v>0</v>
      </c>
      <c r="M3289" s="7">
        <v>0</v>
      </c>
      <c r="N3289" s="5">
        <v>7.6</v>
      </c>
      <c r="O3289" s="5">
        <v>9.8000000000000007</v>
      </c>
      <c r="P3289" s="5">
        <v>-999</v>
      </c>
      <c r="Q3289" s="5">
        <v>-999</v>
      </c>
      <c r="R3289">
        <v>0.63200000000000001</v>
      </c>
      <c r="S3289" s="34">
        <f>ROUND((0.6105*(EXP((17.273*E3289)/(E3289+237.3))))*(100-H3289)/100,3)</f>
        <v>1.04</v>
      </c>
      <c r="T3289" s="6">
        <f>IF(V3289&lt;V3290,L3289,0)</f>
        <v>0</v>
      </c>
      <c r="U3289" s="6">
        <f>IF(T3289&gt;0,M3289,-999)</f>
        <v>-999</v>
      </c>
      <c r="V3289">
        <v>200008</v>
      </c>
      <c r="W3289">
        <v>2000</v>
      </c>
    </row>
    <row r="3290" spans="1:23" x14ac:dyDescent="0.25">
      <c r="A3290" s="14">
        <v>36757</v>
      </c>
      <c r="B3290" s="3">
        <v>232</v>
      </c>
      <c r="C3290" s="4">
        <v>11.24</v>
      </c>
      <c r="D3290" s="5">
        <v>4.5999999999999996</v>
      </c>
      <c r="E3290" s="5">
        <v>10.6</v>
      </c>
      <c r="F3290" s="5">
        <v>0.8</v>
      </c>
      <c r="G3290" s="4">
        <v>90.9</v>
      </c>
      <c r="H3290" s="4">
        <v>64.5</v>
      </c>
      <c r="I3290" s="4">
        <v>0.9</v>
      </c>
      <c r="J3290" s="4">
        <v>2.9</v>
      </c>
      <c r="K3290" s="4">
        <v>1.9</v>
      </c>
      <c r="L3290" s="4">
        <v>0</v>
      </c>
      <c r="M3290" s="7">
        <v>0</v>
      </c>
      <c r="N3290" s="5">
        <v>4.5999999999999996</v>
      </c>
      <c r="O3290" s="5">
        <v>9.1999999999999993</v>
      </c>
      <c r="P3290" s="5">
        <v>-999</v>
      </c>
      <c r="Q3290" s="5">
        <v>-999</v>
      </c>
      <c r="R3290">
        <v>0.82199999999999995</v>
      </c>
      <c r="S3290" s="34">
        <f>ROUND((0.6105*(EXP((17.273*E3290)/(E3290+237.3))))*(100-H3290)/100,3)</f>
        <v>0.45400000000000001</v>
      </c>
      <c r="T3290" s="6">
        <f>IF(V3290&lt;V3291,L3290,0)</f>
        <v>0</v>
      </c>
      <c r="U3290" s="6">
        <f>IF(T3290&gt;0,M3290,-999)</f>
        <v>-999</v>
      </c>
      <c r="V3290">
        <v>200008</v>
      </c>
      <c r="W3290">
        <v>2000</v>
      </c>
    </row>
    <row r="3291" spans="1:23" x14ac:dyDescent="0.25">
      <c r="A3291" s="14">
        <v>36758</v>
      </c>
      <c r="B3291" s="3">
        <v>233</v>
      </c>
      <c r="C3291" s="4">
        <v>14.59</v>
      </c>
      <c r="D3291" s="5">
        <v>5</v>
      </c>
      <c r="E3291" s="5">
        <v>11.5</v>
      </c>
      <c r="F3291" s="5">
        <v>0.4</v>
      </c>
      <c r="G3291" s="4">
        <v>82.1</v>
      </c>
      <c r="H3291" s="4">
        <v>51.1</v>
      </c>
      <c r="I3291" s="4">
        <v>0.8</v>
      </c>
      <c r="J3291" s="4">
        <v>3.3</v>
      </c>
      <c r="K3291" s="4">
        <v>0</v>
      </c>
      <c r="L3291" s="4">
        <v>0</v>
      </c>
      <c r="M3291" s="7">
        <v>0</v>
      </c>
      <c r="N3291" s="5">
        <v>5</v>
      </c>
      <c r="O3291" s="5">
        <v>9.1</v>
      </c>
      <c r="P3291" s="5">
        <v>-999</v>
      </c>
      <c r="Q3291" s="5">
        <v>-999</v>
      </c>
      <c r="R3291">
        <v>0.69099999999999995</v>
      </c>
      <c r="S3291" s="34">
        <f>ROUND((0.6105*(EXP((17.273*E3291)/(E3291+237.3))))*(100-H3291)/100,3)</f>
        <v>0.66300000000000003</v>
      </c>
      <c r="T3291" s="6">
        <f>IF(V3291&lt;V3292,L3291,0)</f>
        <v>0</v>
      </c>
      <c r="U3291" s="6">
        <f>IF(T3291&gt;0,M3291,-999)</f>
        <v>-999</v>
      </c>
      <c r="V3291">
        <v>200008</v>
      </c>
      <c r="W3291">
        <v>2000</v>
      </c>
    </row>
    <row r="3292" spans="1:23" x14ac:dyDescent="0.25">
      <c r="A3292" s="14">
        <v>36759</v>
      </c>
      <c r="B3292" s="3">
        <v>234</v>
      </c>
      <c r="C3292" s="4">
        <v>23.33</v>
      </c>
      <c r="D3292" s="5">
        <v>9.1</v>
      </c>
      <c r="E3292" s="5">
        <v>17.600000000000001</v>
      </c>
      <c r="F3292" s="5">
        <v>-0.4</v>
      </c>
      <c r="G3292" s="4">
        <v>68.400000000000006</v>
      </c>
      <c r="H3292" s="4">
        <v>35.200000000000003</v>
      </c>
      <c r="I3292" s="4">
        <v>0.8</v>
      </c>
      <c r="J3292" s="4">
        <v>3.1</v>
      </c>
      <c r="K3292" s="4">
        <v>0</v>
      </c>
      <c r="L3292" s="4">
        <v>0</v>
      </c>
      <c r="M3292" s="7">
        <v>0</v>
      </c>
      <c r="N3292" s="5">
        <v>9.1</v>
      </c>
      <c r="O3292" s="5">
        <v>10.5</v>
      </c>
      <c r="P3292" s="5">
        <v>-999</v>
      </c>
      <c r="Q3292" s="5">
        <v>-999</v>
      </c>
      <c r="R3292">
        <v>0.71</v>
      </c>
      <c r="S3292" s="34">
        <f>ROUND((0.6105*(EXP((17.273*E3292)/(E3292+237.3))))*(100-H3292)/100,3)</f>
        <v>1.304</v>
      </c>
      <c r="T3292" s="6">
        <f>IF(V3292&lt;V3293,L3292,0)</f>
        <v>0</v>
      </c>
      <c r="U3292" s="6">
        <f>IF(T3292&gt;0,M3292,-999)</f>
        <v>-999</v>
      </c>
      <c r="V3292">
        <v>200008</v>
      </c>
      <c r="W3292">
        <v>2000</v>
      </c>
    </row>
    <row r="3293" spans="1:23" x14ac:dyDescent="0.25">
      <c r="A3293" s="14">
        <v>36760</v>
      </c>
      <c r="B3293" s="3">
        <v>235</v>
      </c>
      <c r="C3293" s="4">
        <v>23.48</v>
      </c>
      <c r="D3293" s="5">
        <v>14.7</v>
      </c>
      <c r="E3293" s="5">
        <v>22.8</v>
      </c>
      <c r="F3293" s="5">
        <v>7.4</v>
      </c>
      <c r="G3293" s="4">
        <v>41.9</v>
      </c>
      <c r="H3293" s="4">
        <v>26.2</v>
      </c>
      <c r="I3293" s="4">
        <v>1.2</v>
      </c>
      <c r="J3293" s="4">
        <v>3.5</v>
      </c>
      <c r="K3293" s="4">
        <v>0</v>
      </c>
      <c r="L3293" s="4">
        <v>0</v>
      </c>
      <c r="M3293" s="7">
        <v>0</v>
      </c>
      <c r="N3293" s="5">
        <v>14.7</v>
      </c>
      <c r="O3293" s="5">
        <v>12.4</v>
      </c>
      <c r="P3293" s="5">
        <v>-999</v>
      </c>
      <c r="Q3293" s="5">
        <v>-999</v>
      </c>
      <c r="R3293">
        <v>0.72799999999999998</v>
      </c>
      <c r="S3293" s="34">
        <f>ROUND((0.6105*(EXP((17.273*E3293)/(E3293+237.3))))*(100-H3293)/100,3)</f>
        <v>2.048</v>
      </c>
      <c r="T3293" s="6">
        <f>IF(V3293&lt;V3294,L3293,0)</f>
        <v>0</v>
      </c>
      <c r="U3293" s="6">
        <f>IF(T3293&gt;0,M3293,-999)</f>
        <v>-999</v>
      </c>
      <c r="V3293">
        <v>200008</v>
      </c>
      <c r="W3293">
        <v>2000</v>
      </c>
    </row>
    <row r="3294" spans="1:23" x14ac:dyDescent="0.25">
      <c r="A3294" s="14">
        <v>36761</v>
      </c>
      <c r="B3294" s="3">
        <v>236</v>
      </c>
      <c r="C3294" s="4">
        <v>23.02</v>
      </c>
      <c r="D3294" s="5">
        <v>16.7</v>
      </c>
      <c r="E3294" s="5">
        <v>25.5</v>
      </c>
      <c r="F3294" s="5">
        <v>8.9</v>
      </c>
      <c r="G3294" s="4">
        <v>37</v>
      </c>
      <c r="H3294" s="4">
        <v>20.8</v>
      </c>
      <c r="I3294" s="4">
        <v>0.9</v>
      </c>
      <c r="J3294" s="4">
        <v>3.2</v>
      </c>
      <c r="K3294" s="4">
        <v>0</v>
      </c>
      <c r="L3294" s="4">
        <v>0</v>
      </c>
      <c r="M3294" s="7">
        <v>0</v>
      </c>
      <c r="N3294" s="5">
        <v>16.7</v>
      </c>
      <c r="O3294" s="5">
        <v>13.2</v>
      </c>
      <c r="P3294" s="5">
        <v>-999</v>
      </c>
      <c r="Q3294" s="5">
        <v>-999</v>
      </c>
      <c r="R3294">
        <v>0.67700000000000005</v>
      </c>
      <c r="S3294" s="34">
        <f>ROUND((0.6105*(EXP((17.273*E3294)/(E3294+237.3))))*(100-H3294)/100,3)</f>
        <v>2.5840000000000001</v>
      </c>
      <c r="T3294" s="6">
        <f>IF(V3294&lt;V3295,L3294,0)</f>
        <v>0</v>
      </c>
      <c r="U3294" s="6">
        <f>IF(T3294&gt;0,M3294,-999)</f>
        <v>-999</v>
      </c>
      <c r="V3294">
        <v>200008</v>
      </c>
      <c r="W3294">
        <v>2000</v>
      </c>
    </row>
    <row r="3295" spans="1:23" x14ac:dyDescent="0.25">
      <c r="A3295" s="14">
        <v>36762</v>
      </c>
      <c r="B3295" s="3">
        <v>237</v>
      </c>
      <c r="C3295" s="4">
        <v>12.16</v>
      </c>
      <c r="D3295" s="5">
        <v>14.4</v>
      </c>
      <c r="E3295" s="5">
        <v>21.9</v>
      </c>
      <c r="F3295" s="5">
        <v>8.9</v>
      </c>
      <c r="G3295" s="4">
        <v>54.8</v>
      </c>
      <c r="H3295" s="4">
        <v>33.9</v>
      </c>
      <c r="I3295" s="4">
        <v>0.7</v>
      </c>
      <c r="J3295" s="4">
        <v>3.7</v>
      </c>
      <c r="K3295" s="4">
        <v>0.3</v>
      </c>
      <c r="L3295" s="4">
        <v>0</v>
      </c>
      <c r="M3295" s="7">
        <v>0</v>
      </c>
      <c r="N3295" s="5">
        <v>14.4</v>
      </c>
      <c r="O3295" s="5">
        <v>11.7</v>
      </c>
      <c r="P3295" s="5">
        <v>-999</v>
      </c>
      <c r="Q3295" s="5">
        <v>-999</v>
      </c>
      <c r="R3295">
        <v>0.88900000000000001</v>
      </c>
      <c r="S3295" s="34">
        <f>ROUND((0.6105*(EXP((17.273*E3295)/(E3295+237.3))))*(100-H3295)/100,3)</f>
        <v>1.7370000000000001</v>
      </c>
      <c r="T3295" s="6">
        <f>IF(V3295&lt;V3296,L3295,0)</f>
        <v>0</v>
      </c>
      <c r="U3295" s="6">
        <f>IF(T3295&gt;0,M3295,-999)</f>
        <v>-999</v>
      </c>
      <c r="V3295">
        <v>200008</v>
      </c>
      <c r="W3295">
        <v>2000</v>
      </c>
    </row>
    <row r="3296" spans="1:23" x14ac:dyDescent="0.25">
      <c r="A3296" s="14">
        <v>36763</v>
      </c>
      <c r="B3296" s="3">
        <v>238</v>
      </c>
      <c r="C3296" s="4">
        <v>18.3</v>
      </c>
      <c r="D3296" s="5">
        <v>12.4</v>
      </c>
      <c r="E3296" s="5">
        <v>21.2</v>
      </c>
      <c r="F3296" s="5">
        <v>6.6</v>
      </c>
      <c r="G3296" s="4">
        <v>68.2</v>
      </c>
      <c r="H3296" s="4">
        <v>38.1</v>
      </c>
      <c r="I3296" s="4">
        <v>1</v>
      </c>
      <c r="J3296" s="4">
        <v>3.2</v>
      </c>
      <c r="K3296" s="4">
        <v>0</v>
      </c>
      <c r="L3296" s="4">
        <v>0</v>
      </c>
      <c r="M3296" s="7">
        <v>0</v>
      </c>
      <c r="N3296" s="5">
        <v>12.4</v>
      </c>
      <c r="O3296" s="5">
        <v>12.5</v>
      </c>
      <c r="P3296" s="5">
        <v>-999</v>
      </c>
      <c r="Q3296" s="5">
        <v>-999</v>
      </c>
      <c r="R3296">
        <v>0.95799999999999996</v>
      </c>
      <c r="S3296" s="34">
        <f>ROUND((0.6105*(EXP((17.273*E3296)/(E3296+237.3))))*(100-H3296)/100,3)</f>
        <v>1.5580000000000001</v>
      </c>
      <c r="T3296" s="6">
        <f>IF(V3296&lt;V3297,L3296,0)</f>
        <v>0</v>
      </c>
      <c r="U3296" s="6">
        <f>IF(T3296&gt;0,M3296,-999)</f>
        <v>-999</v>
      </c>
      <c r="V3296">
        <v>200008</v>
      </c>
      <c r="W3296">
        <v>2000</v>
      </c>
    </row>
    <row r="3297" spans="1:23" x14ac:dyDescent="0.25">
      <c r="A3297" s="14">
        <v>36764</v>
      </c>
      <c r="B3297" s="3">
        <v>239</v>
      </c>
      <c r="C3297" s="4">
        <v>13.54</v>
      </c>
      <c r="D3297" s="5">
        <v>6.8</v>
      </c>
      <c r="E3297" s="5">
        <v>14.6</v>
      </c>
      <c r="F3297" s="5">
        <v>1.7</v>
      </c>
      <c r="G3297" s="4">
        <v>74</v>
      </c>
      <c r="H3297" s="4">
        <v>41.2</v>
      </c>
      <c r="I3297" s="4">
        <v>1.2</v>
      </c>
      <c r="J3297" s="4">
        <v>3.9</v>
      </c>
      <c r="K3297" s="4">
        <v>0</v>
      </c>
      <c r="L3297" s="4">
        <v>0</v>
      </c>
      <c r="M3297" s="7">
        <v>0</v>
      </c>
      <c r="N3297" s="5">
        <v>6.8</v>
      </c>
      <c r="O3297" s="5">
        <v>9.9</v>
      </c>
      <c r="P3297" s="5">
        <v>-999</v>
      </c>
      <c r="Q3297" s="5">
        <v>-999</v>
      </c>
      <c r="R3297">
        <v>0.68300000000000005</v>
      </c>
      <c r="S3297" s="34">
        <f>ROUND((0.6105*(EXP((17.273*E3297)/(E3297+237.3))))*(100-H3297)/100,3)</f>
        <v>0.97699999999999998</v>
      </c>
      <c r="T3297" s="6">
        <f>IF(V3297&lt;V3298,L3297,0)</f>
        <v>0</v>
      </c>
      <c r="U3297" s="6">
        <f>IF(T3297&gt;0,M3297,-999)</f>
        <v>-999</v>
      </c>
      <c r="V3297">
        <v>200008</v>
      </c>
      <c r="W3297">
        <v>2000</v>
      </c>
    </row>
    <row r="3298" spans="1:23" x14ac:dyDescent="0.25">
      <c r="A3298" s="14">
        <v>36765</v>
      </c>
      <c r="B3298" s="3">
        <v>240</v>
      </c>
      <c r="C3298" s="4">
        <v>15.09</v>
      </c>
      <c r="D3298" s="5">
        <v>4.0999999999999996</v>
      </c>
      <c r="E3298" s="5">
        <v>9.5</v>
      </c>
      <c r="F3298" s="5">
        <v>-0.4</v>
      </c>
      <c r="G3298" s="4">
        <v>79.3</v>
      </c>
      <c r="H3298" s="4">
        <v>45.8</v>
      </c>
      <c r="I3298" s="4">
        <v>0.9</v>
      </c>
      <c r="J3298" s="4">
        <v>2.7</v>
      </c>
      <c r="K3298" s="4">
        <v>0</v>
      </c>
      <c r="L3298" s="4">
        <v>0</v>
      </c>
      <c r="M3298" s="7">
        <v>0</v>
      </c>
      <c r="N3298" s="5">
        <v>4.0999999999999996</v>
      </c>
      <c r="O3298" s="5">
        <v>9.1</v>
      </c>
      <c r="P3298" s="5">
        <v>-999</v>
      </c>
      <c r="Q3298" s="5">
        <v>-999</v>
      </c>
      <c r="R3298">
        <v>0.54400000000000004</v>
      </c>
      <c r="S3298" s="34">
        <f>ROUND((0.6105*(EXP((17.273*E3298)/(E3298+237.3))))*(100-H3298)/100,3)</f>
        <v>0.64300000000000002</v>
      </c>
      <c r="T3298" s="6">
        <f>IF(V3298&lt;V3299,L3298,0)</f>
        <v>0</v>
      </c>
      <c r="U3298" s="6">
        <f>IF(T3298&gt;0,M3298,-999)</f>
        <v>-999</v>
      </c>
      <c r="V3298">
        <v>200008</v>
      </c>
      <c r="W3298">
        <v>2000</v>
      </c>
    </row>
    <row r="3299" spans="1:23" x14ac:dyDescent="0.25">
      <c r="A3299" s="14">
        <v>36766</v>
      </c>
      <c r="B3299" s="3">
        <v>241</v>
      </c>
      <c r="C3299" s="4">
        <v>20.63</v>
      </c>
      <c r="D3299" s="5">
        <v>7.8</v>
      </c>
      <c r="E3299" s="5">
        <v>16.5</v>
      </c>
      <c r="F3299" s="5">
        <v>-1.9</v>
      </c>
      <c r="G3299" s="4">
        <v>56.5</v>
      </c>
      <c r="H3299" s="4">
        <v>26.6</v>
      </c>
      <c r="I3299" s="4">
        <v>0.9</v>
      </c>
      <c r="J3299" s="4">
        <v>2.5</v>
      </c>
      <c r="K3299" s="4">
        <v>0</v>
      </c>
      <c r="L3299" s="4">
        <v>0</v>
      </c>
      <c r="M3299" s="7">
        <v>0</v>
      </c>
      <c r="N3299" s="5">
        <v>7.8</v>
      </c>
      <c r="O3299" s="5">
        <v>9.1</v>
      </c>
      <c r="P3299" s="5">
        <v>-999</v>
      </c>
      <c r="Q3299" s="5">
        <v>-999</v>
      </c>
      <c r="R3299">
        <v>0.5</v>
      </c>
      <c r="S3299" s="34">
        <f>ROUND((0.6105*(EXP((17.273*E3299)/(E3299+237.3))))*(100-H3299)/100,3)</f>
        <v>1.377</v>
      </c>
      <c r="T3299" s="6">
        <f>IF(V3299&lt;V3300,L3299,0)</f>
        <v>0</v>
      </c>
      <c r="U3299" s="6">
        <f>IF(T3299&gt;0,M3299,-999)</f>
        <v>-999</v>
      </c>
      <c r="V3299">
        <v>200008</v>
      </c>
      <c r="W3299">
        <v>2000</v>
      </c>
    </row>
    <row r="3300" spans="1:23" x14ac:dyDescent="0.25">
      <c r="A3300" s="14">
        <v>36767</v>
      </c>
      <c r="B3300" s="3">
        <v>242</v>
      </c>
      <c r="C3300" s="4">
        <v>3.73</v>
      </c>
      <c r="D3300" s="5">
        <v>6.5</v>
      </c>
      <c r="E3300" s="5">
        <v>8.4</v>
      </c>
      <c r="F3300" s="5">
        <v>5</v>
      </c>
      <c r="G3300" s="4">
        <v>96.4</v>
      </c>
      <c r="H3300" s="4">
        <v>77.400000000000006</v>
      </c>
      <c r="I3300" s="4">
        <v>0.6</v>
      </c>
      <c r="J3300" s="4">
        <v>2.2999999999999998</v>
      </c>
      <c r="K3300" s="4">
        <v>8.8000000000000007</v>
      </c>
      <c r="L3300" s="4">
        <v>0</v>
      </c>
      <c r="M3300" s="7">
        <v>0</v>
      </c>
      <c r="N3300" s="5">
        <v>6.5</v>
      </c>
      <c r="O3300" s="5">
        <v>8.9</v>
      </c>
      <c r="P3300" s="5">
        <v>-999</v>
      </c>
      <c r="Q3300" s="5">
        <v>-999</v>
      </c>
      <c r="R3300">
        <v>0.85</v>
      </c>
      <c r="S3300" s="34">
        <f>ROUND((0.6105*(EXP((17.273*E3300)/(E3300+237.3))))*(100-H3300)/100,3)</f>
        <v>0.249</v>
      </c>
      <c r="T3300" s="6">
        <f>IF(V3300&lt;V3301,L3300,0)</f>
        <v>0</v>
      </c>
      <c r="U3300" s="6">
        <f>IF(T3300&gt;0,M3300,-999)</f>
        <v>-999</v>
      </c>
      <c r="V3300">
        <v>200008</v>
      </c>
      <c r="W3300">
        <v>2000</v>
      </c>
    </row>
    <row r="3301" spans="1:23" x14ac:dyDescent="0.25">
      <c r="A3301" s="14">
        <v>36768</v>
      </c>
      <c r="B3301" s="3">
        <v>243</v>
      </c>
      <c r="C3301" s="4">
        <v>21.19</v>
      </c>
      <c r="D3301" s="5">
        <v>7.8</v>
      </c>
      <c r="E3301" s="5">
        <v>14.2</v>
      </c>
      <c r="F3301" s="5">
        <v>3.7</v>
      </c>
      <c r="G3301" s="4">
        <v>75.5</v>
      </c>
      <c r="H3301" s="4">
        <v>36.700000000000003</v>
      </c>
      <c r="I3301" s="4">
        <v>0.8</v>
      </c>
      <c r="J3301" s="4">
        <v>2.4</v>
      </c>
      <c r="K3301" s="4">
        <v>0.3</v>
      </c>
      <c r="L3301" s="4">
        <v>0</v>
      </c>
      <c r="M3301" s="7">
        <v>0</v>
      </c>
      <c r="N3301" s="5">
        <v>7.8</v>
      </c>
      <c r="O3301" s="5">
        <v>11.2</v>
      </c>
      <c r="P3301" s="5">
        <v>-999</v>
      </c>
      <c r="Q3301" s="5">
        <v>-999</v>
      </c>
      <c r="R3301">
        <v>0.59299999999999997</v>
      </c>
      <c r="S3301" s="34">
        <f>ROUND((0.6105*(EXP((17.273*E3301)/(E3301+237.3))))*(100-H3301)/100,3)</f>
        <v>1.0249999999999999</v>
      </c>
      <c r="T3301" s="6">
        <f>IF(V3301&lt;V3302,L3301,0)</f>
        <v>0</v>
      </c>
      <c r="U3301" s="6">
        <f>IF(T3301&gt;0,M3301,-999)</f>
        <v>-999</v>
      </c>
      <c r="V3301">
        <v>200008</v>
      </c>
      <c r="W3301">
        <v>2000</v>
      </c>
    </row>
    <row r="3302" spans="1:23" x14ac:dyDescent="0.25">
      <c r="A3302" s="14">
        <v>36769</v>
      </c>
      <c r="B3302" s="3">
        <v>244</v>
      </c>
      <c r="C3302" s="4">
        <v>13.92</v>
      </c>
      <c r="D3302" s="5">
        <v>7.6</v>
      </c>
      <c r="E3302" s="5">
        <v>15.9</v>
      </c>
      <c r="F3302" s="5">
        <v>2.8</v>
      </c>
      <c r="G3302" s="4">
        <v>75.3</v>
      </c>
      <c r="H3302" s="4">
        <v>37.6</v>
      </c>
      <c r="I3302" s="4">
        <v>0.8</v>
      </c>
      <c r="J3302" s="4">
        <v>2.8</v>
      </c>
      <c r="K3302" s="4">
        <v>0.5</v>
      </c>
      <c r="L3302" s="4">
        <v>0</v>
      </c>
      <c r="M3302" s="7">
        <v>0</v>
      </c>
      <c r="N3302" s="5">
        <v>7.6</v>
      </c>
      <c r="O3302" s="5">
        <v>10</v>
      </c>
      <c r="P3302" s="5">
        <v>-999</v>
      </c>
      <c r="Q3302" s="5">
        <v>-999</v>
      </c>
      <c r="R3302">
        <v>0.67700000000000005</v>
      </c>
      <c r="S3302" s="34">
        <f>ROUND((0.6105*(EXP((17.273*E3302)/(E3302+237.3))))*(100-H3302)/100,3)</f>
        <v>1.127</v>
      </c>
      <c r="T3302" s="6">
        <f>IF(V3302&lt;V3303,L3302,0)</f>
        <v>0</v>
      </c>
      <c r="U3302" s="6">
        <f>IF(T3302&gt;0,M3302,-999)</f>
        <v>-999</v>
      </c>
      <c r="V3302">
        <v>200008</v>
      </c>
      <c r="W3302">
        <v>2000</v>
      </c>
    </row>
    <row r="3303" spans="1:23" x14ac:dyDescent="0.25">
      <c r="A3303" s="14">
        <v>36770</v>
      </c>
      <c r="B3303" s="3">
        <v>245</v>
      </c>
      <c r="C3303" s="4">
        <v>9.8000000000000007</v>
      </c>
      <c r="D3303" s="5">
        <v>4.5999999999999996</v>
      </c>
      <c r="E3303" s="5">
        <v>9.6999999999999993</v>
      </c>
      <c r="F3303" s="5">
        <v>1.2</v>
      </c>
      <c r="G3303" s="4">
        <v>82.2</v>
      </c>
      <c r="H3303" s="4">
        <v>53.8</v>
      </c>
      <c r="I3303" s="4">
        <v>0.8</v>
      </c>
      <c r="J3303" s="4">
        <v>3.2</v>
      </c>
      <c r="K3303" s="4">
        <v>0.3</v>
      </c>
      <c r="L3303" s="4">
        <v>0</v>
      </c>
      <c r="M3303" s="7">
        <v>0</v>
      </c>
      <c r="N3303" s="5">
        <v>4.5999999999999996</v>
      </c>
      <c r="O3303" s="5">
        <v>8.5</v>
      </c>
      <c r="P3303" s="5">
        <v>-999</v>
      </c>
      <c r="Q3303" s="5">
        <v>-999</v>
      </c>
      <c r="R3303">
        <v>0.64800000000000002</v>
      </c>
      <c r="S3303" s="34">
        <f>ROUND((0.6105*(EXP((17.273*E3303)/(E3303+237.3))))*(100-H3303)/100,3)</f>
        <v>0.55600000000000005</v>
      </c>
      <c r="T3303" s="6">
        <f>IF(V3303&lt;V3304,L3303,0)</f>
        <v>0</v>
      </c>
      <c r="U3303" s="6">
        <f>IF(T3303&gt;0,M3303,-999)</f>
        <v>-999</v>
      </c>
      <c r="V3303">
        <v>200009</v>
      </c>
      <c r="W3303">
        <v>2000</v>
      </c>
    </row>
    <row r="3304" spans="1:23" x14ac:dyDescent="0.25">
      <c r="A3304" s="14">
        <v>36771</v>
      </c>
      <c r="B3304" s="3">
        <v>246</v>
      </c>
      <c r="C3304" s="4">
        <v>3.12</v>
      </c>
      <c r="D3304" s="5">
        <v>3.1</v>
      </c>
      <c r="E3304" s="5">
        <v>6.5</v>
      </c>
      <c r="F3304" s="5">
        <v>0.1</v>
      </c>
      <c r="G3304" s="4">
        <v>91.8</v>
      </c>
      <c r="H3304" s="4">
        <v>75.599999999999994</v>
      </c>
      <c r="I3304" s="4">
        <v>0.5</v>
      </c>
      <c r="J3304" s="4">
        <v>1.8</v>
      </c>
      <c r="K3304" s="4">
        <v>15.2</v>
      </c>
      <c r="L3304" s="4">
        <v>0</v>
      </c>
      <c r="M3304" s="7">
        <v>0</v>
      </c>
      <c r="N3304" s="5">
        <v>3.1</v>
      </c>
      <c r="O3304" s="5">
        <v>6.3</v>
      </c>
      <c r="P3304" s="5">
        <v>-999</v>
      </c>
      <c r="Q3304" s="5">
        <v>-999</v>
      </c>
      <c r="R3304">
        <v>0.73199999999999998</v>
      </c>
      <c r="S3304" s="34">
        <f>ROUND((0.6105*(EXP((17.273*E3304)/(E3304+237.3))))*(100-H3304)/100,3)</f>
        <v>0.23599999999999999</v>
      </c>
      <c r="T3304" s="6">
        <f>IF(V3304&lt;V3305,L3304,0)</f>
        <v>0</v>
      </c>
      <c r="U3304" s="6">
        <f>IF(T3304&gt;0,M3304,-999)</f>
        <v>-999</v>
      </c>
      <c r="V3304">
        <v>200009</v>
      </c>
      <c r="W3304">
        <v>2000</v>
      </c>
    </row>
    <row r="3305" spans="1:23" x14ac:dyDescent="0.25">
      <c r="A3305" s="14">
        <v>36772</v>
      </c>
      <c r="B3305" s="3">
        <v>247</v>
      </c>
      <c r="C3305" s="4">
        <v>6.29</v>
      </c>
      <c r="D3305" s="5">
        <v>1.7</v>
      </c>
      <c r="E3305" s="5">
        <v>5.8</v>
      </c>
      <c r="F3305" s="5">
        <v>-0.3</v>
      </c>
      <c r="G3305" s="4">
        <v>96.4</v>
      </c>
      <c r="H3305" s="4">
        <v>79.5</v>
      </c>
      <c r="I3305" s="4">
        <v>0.3</v>
      </c>
      <c r="J3305" s="4">
        <v>1.3</v>
      </c>
      <c r="K3305" s="4">
        <v>8.8000000000000007</v>
      </c>
      <c r="L3305" s="4">
        <v>0</v>
      </c>
      <c r="M3305" s="7">
        <v>0</v>
      </c>
      <c r="N3305" s="5">
        <v>1.7</v>
      </c>
      <c r="O3305" s="5">
        <v>4.9000000000000004</v>
      </c>
      <c r="P3305" s="5">
        <v>-999</v>
      </c>
      <c r="Q3305" s="5">
        <v>-999</v>
      </c>
      <c r="R3305">
        <v>0.73099999999999998</v>
      </c>
      <c r="S3305" s="34">
        <f>ROUND((0.6105*(EXP((17.273*E3305)/(E3305+237.3))))*(100-H3305)/100,3)</f>
        <v>0.189</v>
      </c>
      <c r="T3305" s="6">
        <f>IF(V3305&lt;V3306,L3305,0)</f>
        <v>0</v>
      </c>
      <c r="U3305" s="6">
        <f>IF(T3305&gt;0,M3305,-999)</f>
        <v>-999</v>
      </c>
      <c r="V3305">
        <v>200009</v>
      </c>
      <c r="W3305">
        <v>2000</v>
      </c>
    </row>
    <row r="3306" spans="1:23" x14ac:dyDescent="0.25">
      <c r="A3306" s="14">
        <v>36773</v>
      </c>
      <c r="B3306" s="3">
        <v>248</v>
      </c>
      <c r="C3306" s="4">
        <v>13.19</v>
      </c>
      <c r="D3306" s="5">
        <v>4</v>
      </c>
      <c r="E3306" s="5">
        <v>10.7</v>
      </c>
      <c r="F3306" s="5">
        <v>-1.1000000000000001</v>
      </c>
      <c r="G3306" s="4">
        <v>86.7</v>
      </c>
      <c r="H3306" s="4">
        <v>58.1</v>
      </c>
      <c r="I3306" s="4">
        <v>0.7</v>
      </c>
      <c r="J3306" s="4">
        <v>2.2000000000000002</v>
      </c>
      <c r="K3306" s="4">
        <v>0</v>
      </c>
      <c r="L3306" s="4">
        <v>0</v>
      </c>
      <c r="M3306" s="7">
        <v>0</v>
      </c>
      <c r="N3306" s="5">
        <v>4</v>
      </c>
      <c r="O3306" s="5">
        <v>5.9</v>
      </c>
      <c r="P3306" s="5">
        <v>-999</v>
      </c>
      <c r="Q3306" s="5">
        <v>-999</v>
      </c>
      <c r="R3306">
        <v>0.749</v>
      </c>
      <c r="S3306" s="34">
        <f>ROUND((0.6105*(EXP((17.273*E3306)/(E3306+237.3))))*(100-H3306)/100,3)</f>
        <v>0.53900000000000003</v>
      </c>
      <c r="T3306" s="6">
        <f>IF(V3306&lt;V3307,L3306,0)</f>
        <v>0</v>
      </c>
      <c r="U3306" s="6">
        <f>IF(T3306&gt;0,M3306,-999)</f>
        <v>-999</v>
      </c>
      <c r="V3306">
        <v>200009</v>
      </c>
      <c r="W3306">
        <v>2000</v>
      </c>
    </row>
    <row r="3307" spans="1:23" x14ac:dyDescent="0.25">
      <c r="A3307" s="14">
        <v>36774</v>
      </c>
      <c r="B3307" s="3">
        <v>249</v>
      </c>
      <c r="C3307" s="4">
        <v>9.2100000000000009</v>
      </c>
      <c r="D3307" s="5">
        <v>4.9000000000000004</v>
      </c>
      <c r="E3307" s="5">
        <v>11.9</v>
      </c>
      <c r="F3307" s="5">
        <v>0.3</v>
      </c>
      <c r="G3307" s="4">
        <v>92.8</v>
      </c>
      <c r="H3307" s="4">
        <v>61.1</v>
      </c>
      <c r="I3307" s="4">
        <v>0.6</v>
      </c>
      <c r="J3307" s="4">
        <v>2.2999999999999998</v>
      </c>
      <c r="K3307" s="4">
        <v>0.5</v>
      </c>
      <c r="L3307" s="4">
        <v>0</v>
      </c>
      <c r="M3307" s="7">
        <v>0</v>
      </c>
      <c r="N3307" s="5">
        <v>4.9000000000000004</v>
      </c>
      <c r="O3307" s="5">
        <v>6.6</v>
      </c>
      <c r="P3307" s="5">
        <v>-999</v>
      </c>
      <c r="Q3307" s="5">
        <v>-999</v>
      </c>
      <c r="R3307">
        <v>0.84799999999999998</v>
      </c>
      <c r="S3307" s="34">
        <f>ROUND((0.6105*(EXP((17.273*E3307)/(E3307+237.3))))*(100-H3307)/100,3)</f>
        <v>0.54200000000000004</v>
      </c>
      <c r="T3307" s="6">
        <f>IF(V3307&lt;V3308,L3307,0)</f>
        <v>0</v>
      </c>
      <c r="U3307" s="6">
        <f>IF(T3307&gt;0,M3307,-999)</f>
        <v>-999</v>
      </c>
      <c r="V3307">
        <v>200009</v>
      </c>
      <c r="W3307">
        <v>2000</v>
      </c>
    </row>
    <row r="3308" spans="1:23" x14ac:dyDescent="0.25">
      <c r="A3308" s="14">
        <v>36775</v>
      </c>
      <c r="B3308" s="3">
        <v>250</v>
      </c>
      <c r="C3308" s="4">
        <v>15.41</v>
      </c>
      <c r="D3308" s="5">
        <v>8.3000000000000007</v>
      </c>
      <c r="E3308" s="5">
        <v>14.8</v>
      </c>
      <c r="F3308" s="5">
        <v>3.3</v>
      </c>
      <c r="G3308" s="4">
        <v>79.599999999999994</v>
      </c>
      <c r="H3308" s="4">
        <v>47</v>
      </c>
      <c r="I3308" s="4">
        <v>0.8</v>
      </c>
      <c r="J3308" s="4">
        <v>2.7</v>
      </c>
      <c r="K3308" s="4">
        <v>1.6</v>
      </c>
      <c r="L3308" s="4">
        <v>0</v>
      </c>
      <c r="M3308" s="7">
        <v>0</v>
      </c>
      <c r="N3308" s="5">
        <v>8.3000000000000007</v>
      </c>
      <c r="O3308" s="5">
        <v>9.5</v>
      </c>
      <c r="P3308" s="5">
        <v>-999</v>
      </c>
      <c r="Q3308" s="5">
        <v>-999</v>
      </c>
      <c r="R3308">
        <v>0.79300000000000004</v>
      </c>
      <c r="S3308" s="34">
        <f>ROUND((0.6105*(EXP((17.273*E3308)/(E3308+237.3))))*(100-H3308)/100,3)</f>
        <v>0.89200000000000002</v>
      </c>
      <c r="T3308" s="6">
        <f>IF(V3308&lt;V3309,L3308,0)</f>
        <v>0</v>
      </c>
      <c r="U3308" s="6">
        <f>IF(T3308&gt;0,M3308,-999)</f>
        <v>-999</v>
      </c>
      <c r="V3308">
        <v>200009</v>
      </c>
      <c r="W3308">
        <v>2000</v>
      </c>
    </row>
    <row r="3309" spans="1:23" x14ac:dyDescent="0.25">
      <c r="A3309" s="14">
        <v>36776</v>
      </c>
      <c r="B3309" s="3">
        <v>251</v>
      </c>
      <c r="C3309" s="4">
        <v>10.54</v>
      </c>
      <c r="D3309" s="5">
        <v>8.1999999999999993</v>
      </c>
      <c r="E3309" s="5">
        <v>11.6</v>
      </c>
      <c r="F3309" s="5">
        <v>5.3</v>
      </c>
      <c r="G3309" s="4">
        <v>77.3</v>
      </c>
      <c r="H3309" s="4">
        <v>63.4</v>
      </c>
      <c r="I3309" s="4">
        <v>2.2000000000000002</v>
      </c>
      <c r="J3309" s="4">
        <v>5.4</v>
      </c>
      <c r="K3309" s="4">
        <v>0.5</v>
      </c>
      <c r="L3309" s="4">
        <v>0</v>
      </c>
      <c r="M3309" s="7">
        <v>0</v>
      </c>
      <c r="N3309" s="5">
        <v>8.1999999999999993</v>
      </c>
      <c r="O3309" s="5">
        <v>8.5</v>
      </c>
      <c r="P3309" s="5">
        <v>-999</v>
      </c>
      <c r="Q3309" s="5">
        <v>-999</v>
      </c>
      <c r="R3309">
        <v>0.86799999999999999</v>
      </c>
      <c r="S3309" s="34">
        <f>ROUND((0.6105*(EXP((17.273*E3309)/(E3309+237.3))))*(100-H3309)/100,3)</f>
        <v>0.5</v>
      </c>
      <c r="T3309" s="6">
        <f>IF(V3309&lt;V3310,L3309,0)</f>
        <v>0</v>
      </c>
      <c r="U3309" s="6">
        <f>IF(T3309&gt;0,M3309,-999)</f>
        <v>-999</v>
      </c>
      <c r="V3309">
        <v>200009</v>
      </c>
      <c r="W3309">
        <v>2000</v>
      </c>
    </row>
    <row r="3310" spans="1:23" x14ac:dyDescent="0.25">
      <c r="A3310" s="14">
        <v>36777</v>
      </c>
      <c r="B3310" s="3">
        <v>252</v>
      </c>
      <c r="C3310" s="4">
        <v>7.99</v>
      </c>
      <c r="D3310" s="5">
        <v>2.2999999999999998</v>
      </c>
      <c r="E3310" s="5">
        <v>5.4</v>
      </c>
      <c r="F3310" s="5">
        <v>-0.4</v>
      </c>
      <c r="G3310" s="4">
        <v>95.5</v>
      </c>
      <c r="H3310" s="4">
        <v>81.599999999999994</v>
      </c>
      <c r="I3310" s="4">
        <v>1.2</v>
      </c>
      <c r="J3310" s="4">
        <v>3.5</v>
      </c>
      <c r="K3310" s="4">
        <v>8</v>
      </c>
      <c r="L3310" s="4">
        <v>0</v>
      </c>
      <c r="M3310" s="7">
        <v>0</v>
      </c>
      <c r="N3310" s="5">
        <v>2.2999999999999998</v>
      </c>
      <c r="O3310" s="5">
        <v>5.8</v>
      </c>
      <c r="P3310" s="5">
        <v>-999</v>
      </c>
      <c r="Q3310" s="5">
        <v>-999</v>
      </c>
      <c r="R3310">
        <v>0.73199999999999998</v>
      </c>
      <c r="S3310" s="34">
        <f>ROUND((0.6105*(EXP((17.273*E3310)/(E3310+237.3))))*(100-H3310)/100,3)</f>
        <v>0.16500000000000001</v>
      </c>
      <c r="T3310" s="6">
        <f>IF(V3310&lt;V3311,L3310,0)</f>
        <v>0</v>
      </c>
      <c r="U3310" s="6">
        <f>IF(T3310&gt;0,M3310,-999)</f>
        <v>-999</v>
      </c>
      <c r="V3310">
        <v>200009</v>
      </c>
      <c r="W3310">
        <v>2000</v>
      </c>
    </row>
    <row r="3311" spans="1:23" x14ac:dyDescent="0.25">
      <c r="A3311" s="14">
        <v>36778</v>
      </c>
      <c r="B3311" s="3">
        <v>253</v>
      </c>
      <c r="C3311" s="4">
        <v>2.34</v>
      </c>
      <c r="D3311" s="5">
        <v>0.6</v>
      </c>
      <c r="E3311" s="5">
        <v>2.4</v>
      </c>
      <c r="F3311" s="5">
        <v>-1</v>
      </c>
      <c r="G3311" s="4">
        <v>98.6</v>
      </c>
      <c r="H3311" s="4">
        <v>94.2</v>
      </c>
      <c r="I3311" s="4">
        <v>1.2</v>
      </c>
      <c r="J3311" s="4">
        <v>3.4</v>
      </c>
      <c r="K3311" s="4">
        <v>13.6</v>
      </c>
      <c r="L3311" s="4">
        <v>0</v>
      </c>
      <c r="M3311" s="7">
        <v>0</v>
      </c>
      <c r="N3311" s="5">
        <v>0.6</v>
      </c>
      <c r="O3311" s="5">
        <v>3.5</v>
      </c>
      <c r="P3311" s="5">
        <v>-999</v>
      </c>
      <c r="Q3311" s="5">
        <v>-999</v>
      </c>
      <c r="R3311">
        <v>0.68100000000000005</v>
      </c>
      <c r="S3311" s="34">
        <f>ROUND((0.6105*(EXP((17.273*E3311)/(E3311+237.3))))*(100-H3311)/100,3)</f>
        <v>4.2000000000000003E-2</v>
      </c>
      <c r="T3311" s="6">
        <f>IF(V3311&lt;V3312,L3311,0)</f>
        <v>0</v>
      </c>
      <c r="U3311" s="6">
        <f>IF(T3311&gt;0,M3311,-999)</f>
        <v>-999</v>
      </c>
      <c r="V3311">
        <v>200009</v>
      </c>
      <c r="W3311">
        <v>2000</v>
      </c>
    </row>
    <row r="3312" spans="1:23" x14ac:dyDescent="0.25">
      <c r="A3312" s="14">
        <v>36779</v>
      </c>
      <c r="B3312" s="3">
        <v>254</v>
      </c>
      <c r="C3312" s="4">
        <v>14.39</v>
      </c>
      <c r="D3312" s="5">
        <v>4</v>
      </c>
      <c r="E3312" s="5">
        <v>10.3</v>
      </c>
      <c r="F3312" s="5">
        <v>0.1</v>
      </c>
      <c r="G3312" s="4">
        <v>84.1</v>
      </c>
      <c r="H3312" s="4">
        <v>50.5</v>
      </c>
      <c r="I3312" s="4">
        <v>0.7</v>
      </c>
      <c r="J3312" s="4">
        <v>2.2999999999999998</v>
      </c>
      <c r="K3312" s="4">
        <v>3.7</v>
      </c>
      <c r="L3312" s="4">
        <v>0</v>
      </c>
      <c r="M3312" s="7">
        <v>0</v>
      </c>
      <c r="N3312" s="5">
        <v>4</v>
      </c>
      <c r="O3312" s="5">
        <v>6.4</v>
      </c>
      <c r="P3312" s="5">
        <v>-999</v>
      </c>
      <c r="Q3312" s="5">
        <v>-999</v>
      </c>
      <c r="R3312">
        <v>0.63300000000000001</v>
      </c>
      <c r="S3312" s="34">
        <f>ROUND((0.6105*(EXP((17.273*E3312)/(E3312+237.3))))*(100-H3312)/100,3)</f>
        <v>0.62</v>
      </c>
      <c r="T3312" s="6">
        <f>IF(V3312&lt;V3313,L3312,0)</f>
        <v>0</v>
      </c>
      <c r="U3312" s="6">
        <f>IF(T3312&gt;0,M3312,-999)</f>
        <v>-999</v>
      </c>
      <c r="V3312">
        <v>200009</v>
      </c>
      <c r="W3312">
        <v>2000</v>
      </c>
    </row>
    <row r="3313" spans="1:23" x14ac:dyDescent="0.25">
      <c r="A3313" s="14">
        <v>36780</v>
      </c>
      <c r="B3313" s="3">
        <v>255</v>
      </c>
      <c r="C3313" s="4">
        <v>16.649999999999999</v>
      </c>
      <c r="D3313" s="5">
        <v>6.7</v>
      </c>
      <c r="E3313" s="5">
        <v>14.1</v>
      </c>
      <c r="F3313" s="5">
        <v>-0.1</v>
      </c>
      <c r="G3313" s="4">
        <v>77.900000000000006</v>
      </c>
      <c r="H3313" s="4">
        <v>43.6</v>
      </c>
      <c r="I3313" s="4">
        <v>1.1000000000000001</v>
      </c>
      <c r="J3313" s="4">
        <v>3.8</v>
      </c>
      <c r="K3313" s="4">
        <v>0.3</v>
      </c>
      <c r="L3313" s="4">
        <v>0</v>
      </c>
      <c r="M3313" s="7">
        <v>0</v>
      </c>
      <c r="N3313" s="5">
        <v>6.7</v>
      </c>
      <c r="O3313" s="5">
        <v>7.7</v>
      </c>
      <c r="P3313" s="5">
        <v>-999</v>
      </c>
      <c r="Q3313" s="5">
        <v>-999</v>
      </c>
      <c r="R3313">
        <v>0.7</v>
      </c>
      <c r="S3313" s="34">
        <f>ROUND((0.6105*(EXP((17.273*E3313)/(E3313+237.3))))*(100-H3313)/100,3)</f>
        <v>0.90700000000000003</v>
      </c>
      <c r="T3313" s="6">
        <f>IF(V3313&lt;V3314,L3313,0)</f>
        <v>0</v>
      </c>
      <c r="U3313" s="6">
        <f>IF(T3313&gt;0,M3313,-999)</f>
        <v>-999</v>
      </c>
      <c r="V3313">
        <v>200009</v>
      </c>
      <c r="W3313">
        <v>2000</v>
      </c>
    </row>
    <row r="3314" spans="1:23" x14ac:dyDescent="0.25">
      <c r="A3314" s="14">
        <v>36781</v>
      </c>
      <c r="B3314" s="3">
        <v>256</v>
      </c>
      <c r="C3314" s="4">
        <v>12.56</v>
      </c>
      <c r="D3314" s="5">
        <v>9.8000000000000007</v>
      </c>
      <c r="E3314" s="5">
        <v>15.4</v>
      </c>
      <c r="F3314" s="5">
        <v>5</v>
      </c>
      <c r="G3314" s="4">
        <v>84.8</v>
      </c>
      <c r="H3314" s="4">
        <v>64.7</v>
      </c>
      <c r="I3314" s="4">
        <v>1</v>
      </c>
      <c r="J3314" s="4">
        <v>2.9</v>
      </c>
      <c r="K3314" s="4">
        <v>0</v>
      </c>
      <c r="L3314" s="4">
        <v>0</v>
      </c>
      <c r="M3314" s="7">
        <v>0</v>
      </c>
      <c r="N3314" s="5">
        <v>9.8000000000000007</v>
      </c>
      <c r="O3314" s="5">
        <v>10.5</v>
      </c>
      <c r="P3314" s="5">
        <v>-999</v>
      </c>
      <c r="Q3314" s="5">
        <v>-999</v>
      </c>
      <c r="R3314">
        <v>1.1319999999999999</v>
      </c>
      <c r="S3314" s="34">
        <f>ROUND((0.6105*(EXP((17.273*E3314)/(E3314+237.3))))*(100-H3314)/100,3)</f>
        <v>0.61699999999999999</v>
      </c>
      <c r="T3314" s="6">
        <f>IF(V3314&lt;V3315,L3314,0)</f>
        <v>0</v>
      </c>
      <c r="U3314" s="6">
        <f>IF(T3314&gt;0,M3314,-999)</f>
        <v>-999</v>
      </c>
      <c r="V3314">
        <v>200009</v>
      </c>
      <c r="W3314">
        <v>2000</v>
      </c>
    </row>
    <row r="3315" spans="1:23" x14ac:dyDescent="0.25">
      <c r="A3315" s="14">
        <v>36782</v>
      </c>
      <c r="B3315" s="3">
        <v>257</v>
      </c>
      <c r="C3315" s="4">
        <v>18.75</v>
      </c>
      <c r="D3315" s="5">
        <v>11.9</v>
      </c>
      <c r="E3315" s="5">
        <v>20.6</v>
      </c>
      <c r="F3315" s="5">
        <v>3</v>
      </c>
      <c r="G3315" s="4">
        <v>45.4</v>
      </c>
      <c r="H3315" s="4">
        <v>14.9</v>
      </c>
      <c r="I3315" s="4">
        <v>0.9</v>
      </c>
      <c r="J3315" s="4">
        <v>3.3</v>
      </c>
      <c r="K3315" s="4">
        <v>0</v>
      </c>
      <c r="L3315" s="4">
        <v>0</v>
      </c>
      <c r="M3315" s="7">
        <v>0</v>
      </c>
      <c r="N3315" s="5">
        <v>11.9</v>
      </c>
      <c r="O3315" s="5">
        <v>8.9</v>
      </c>
      <c r="P3315" s="5">
        <v>-999</v>
      </c>
      <c r="Q3315" s="5">
        <v>-999</v>
      </c>
      <c r="R3315">
        <v>0.36099999999999999</v>
      </c>
      <c r="S3315" s="34">
        <f>ROUND((0.6105*(EXP((17.273*E3315)/(E3315+237.3))))*(100-H3315)/100,3)</f>
        <v>2.0640000000000001</v>
      </c>
      <c r="T3315" s="6">
        <f>IF(V3315&lt;V3316,L3315,0)</f>
        <v>0</v>
      </c>
      <c r="U3315" s="6">
        <f>IF(T3315&gt;0,M3315,-999)</f>
        <v>-999</v>
      </c>
      <c r="V3315">
        <v>200009</v>
      </c>
      <c r="W3315">
        <v>2000</v>
      </c>
    </row>
    <row r="3316" spans="1:23" x14ac:dyDescent="0.25">
      <c r="A3316" s="14">
        <v>36783</v>
      </c>
      <c r="B3316" s="3">
        <v>258</v>
      </c>
      <c r="C3316" s="4">
        <v>14.94</v>
      </c>
      <c r="D3316" s="5">
        <v>16.399999999999999</v>
      </c>
      <c r="E3316" s="5">
        <v>24.7</v>
      </c>
      <c r="F3316" s="5">
        <v>10.5</v>
      </c>
      <c r="G3316" s="4">
        <v>41.2</v>
      </c>
      <c r="H3316" s="4">
        <v>22.3</v>
      </c>
      <c r="I3316" s="4">
        <v>1.4</v>
      </c>
      <c r="J3316" s="4">
        <v>4.4000000000000004</v>
      </c>
      <c r="K3316" s="4">
        <v>0</v>
      </c>
      <c r="L3316" s="4">
        <v>0</v>
      </c>
      <c r="M3316" s="7">
        <v>0</v>
      </c>
      <c r="N3316" s="5">
        <v>16.399999999999999</v>
      </c>
      <c r="O3316" s="5">
        <v>11.4</v>
      </c>
      <c r="P3316" s="5">
        <v>-999</v>
      </c>
      <c r="Q3316" s="5">
        <v>-999</v>
      </c>
      <c r="R3316">
        <v>0.69499999999999995</v>
      </c>
      <c r="S3316" s="34">
        <f>ROUND((0.6105*(EXP((17.273*E3316)/(E3316+237.3))))*(100-H3316)/100,3)</f>
        <v>2.4169999999999998</v>
      </c>
      <c r="T3316" s="6">
        <f>IF(V3316&lt;V3317,L3316,0)</f>
        <v>0</v>
      </c>
      <c r="U3316" s="6">
        <f>IF(T3316&gt;0,M3316,-999)</f>
        <v>-999</v>
      </c>
      <c r="V3316">
        <v>200009</v>
      </c>
      <c r="W3316">
        <v>2000</v>
      </c>
    </row>
    <row r="3317" spans="1:23" x14ac:dyDescent="0.25">
      <c r="A3317" s="14">
        <v>36784</v>
      </c>
      <c r="B3317" s="3">
        <v>259</v>
      </c>
      <c r="C3317" s="4">
        <v>13.79</v>
      </c>
      <c r="D3317" s="5">
        <v>14.6</v>
      </c>
      <c r="E3317" s="5">
        <v>20.399999999999999</v>
      </c>
      <c r="F3317" s="5">
        <v>8.9</v>
      </c>
      <c r="G3317" s="4">
        <v>69.400000000000006</v>
      </c>
      <c r="H3317" s="4">
        <v>47.9</v>
      </c>
      <c r="I3317" s="4">
        <v>0.7</v>
      </c>
      <c r="J3317" s="4">
        <v>2.2999999999999998</v>
      </c>
      <c r="K3317" s="4">
        <v>0</v>
      </c>
      <c r="L3317" s="4">
        <v>0</v>
      </c>
      <c r="M3317" s="7">
        <v>0</v>
      </c>
      <c r="N3317" s="5">
        <v>14.6</v>
      </c>
      <c r="O3317" s="5">
        <v>11.8</v>
      </c>
      <c r="P3317" s="5">
        <v>-999</v>
      </c>
      <c r="Q3317" s="5">
        <v>-999</v>
      </c>
      <c r="R3317">
        <v>1.151</v>
      </c>
      <c r="S3317" s="34">
        <f>ROUND((0.6105*(EXP((17.273*E3317)/(E3317+237.3))))*(100-H3317)/100,3)</f>
        <v>1.248</v>
      </c>
      <c r="T3317" s="6">
        <f>IF(V3317&lt;V3318,L3317,0)</f>
        <v>0</v>
      </c>
      <c r="U3317" s="6">
        <f>IF(T3317&gt;0,M3317,-999)</f>
        <v>-999</v>
      </c>
      <c r="V3317">
        <v>200009</v>
      </c>
      <c r="W3317">
        <v>2000</v>
      </c>
    </row>
    <row r="3318" spans="1:23" x14ac:dyDescent="0.25">
      <c r="A3318" s="14">
        <v>36785</v>
      </c>
      <c r="B3318" s="3">
        <v>260</v>
      </c>
      <c r="C3318" s="4">
        <v>17.7</v>
      </c>
      <c r="D3318" s="5">
        <v>13.5</v>
      </c>
      <c r="E3318" s="5">
        <v>21.2</v>
      </c>
      <c r="F3318" s="5">
        <v>8</v>
      </c>
      <c r="G3318" s="4">
        <v>73.400000000000006</v>
      </c>
      <c r="H3318" s="4">
        <v>31</v>
      </c>
      <c r="I3318" s="4">
        <v>0.8</v>
      </c>
      <c r="J3318" s="4">
        <v>2.9</v>
      </c>
      <c r="K3318" s="4">
        <v>0</v>
      </c>
      <c r="L3318" s="4">
        <v>0</v>
      </c>
      <c r="M3318" s="7">
        <v>0</v>
      </c>
      <c r="N3318" s="5">
        <v>13.5</v>
      </c>
      <c r="O3318" s="5">
        <v>11.6</v>
      </c>
      <c r="P3318" s="5">
        <v>-999</v>
      </c>
      <c r="Q3318" s="5">
        <v>-999</v>
      </c>
      <c r="R3318">
        <v>0.78</v>
      </c>
      <c r="S3318" s="34">
        <f>ROUND((0.6105*(EXP((17.273*E3318)/(E3318+237.3))))*(100-H3318)/100,3)</f>
        <v>1.7370000000000001</v>
      </c>
      <c r="T3318" s="6">
        <f>IF(V3318&lt;V3319,L3318,0)</f>
        <v>0</v>
      </c>
      <c r="U3318" s="6">
        <f>IF(T3318&gt;0,M3318,-999)</f>
        <v>-999</v>
      </c>
      <c r="V3318">
        <v>200009</v>
      </c>
      <c r="W3318">
        <v>2000</v>
      </c>
    </row>
    <row r="3319" spans="1:23" x14ac:dyDescent="0.25">
      <c r="A3319" s="14">
        <v>36786</v>
      </c>
      <c r="B3319" s="3">
        <v>261</v>
      </c>
      <c r="C3319" s="4">
        <v>11.67</v>
      </c>
      <c r="D3319" s="5">
        <v>12</v>
      </c>
      <c r="E3319" s="5">
        <v>20.100000000000001</v>
      </c>
      <c r="F3319" s="5">
        <v>8.1999999999999993</v>
      </c>
      <c r="G3319" s="4">
        <v>77.5</v>
      </c>
      <c r="H3319" s="4">
        <v>57.5</v>
      </c>
      <c r="I3319" s="4">
        <v>1.5</v>
      </c>
      <c r="J3319" s="4">
        <v>4.4000000000000004</v>
      </c>
      <c r="K3319" s="4">
        <v>0</v>
      </c>
      <c r="L3319" s="4">
        <v>0</v>
      </c>
      <c r="M3319" s="7">
        <v>0</v>
      </c>
      <c r="N3319" s="5">
        <v>12</v>
      </c>
      <c r="O3319" s="5">
        <v>10.9</v>
      </c>
      <c r="P3319" s="5">
        <v>-999</v>
      </c>
      <c r="Q3319" s="5">
        <v>-999</v>
      </c>
      <c r="R3319">
        <v>1.351</v>
      </c>
      <c r="S3319" s="34">
        <f>ROUND((0.6105*(EXP((17.273*E3319)/(E3319+237.3))))*(100-H3319)/100,3)</f>
        <v>1</v>
      </c>
      <c r="T3319" s="6">
        <f>IF(V3319&lt;V3320,L3319,0)</f>
        <v>0</v>
      </c>
      <c r="U3319" s="6">
        <f>IF(T3319&gt;0,M3319,-999)</f>
        <v>-999</v>
      </c>
      <c r="V3319">
        <v>200009</v>
      </c>
      <c r="W3319">
        <v>2000</v>
      </c>
    </row>
    <row r="3320" spans="1:23" x14ac:dyDescent="0.25">
      <c r="A3320" s="14">
        <v>36787</v>
      </c>
      <c r="B3320" s="3">
        <v>262</v>
      </c>
      <c r="C3320" s="4">
        <v>8.24</v>
      </c>
      <c r="D3320" s="5">
        <v>8.9</v>
      </c>
      <c r="E3320" s="5">
        <v>13.7</v>
      </c>
      <c r="F3320" s="5">
        <v>6.7</v>
      </c>
      <c r="G3320" s="4">
        <v>91.1</v>
      </c>
      <c r="H3320" s="4">
        <v>71.400000000000006</v>
      </c>
      <c r="I3320" s="4">
        <v>1.4</v>
      </c>
      <c r="J3320" s="4">
        <v>3.5</v>
      </c>
      <c r="K3320" s="4">
        <v>0</v>
      </c>
      <c r="L3320" s="4">
        <v>0</v>
      </c>
      <c r="M3320" s="7">
        <v>0</v>
      </c>
      <c r="N3320" s="5">
        <v>8.9</v>
      </c>
      <c r="O3320" s="5">
        <v>11</v>
      </c>
      <c r="P3320" s="5">
        <v>-999</v>
      </c>
      <c r="Q3320" s="5">
        <v>-999</v>
      </c>
      <c r="R3320">
        <v>1.1200000000000001</v>
      </c>
      <c r="S3320" s="34">
        <f>ROUND((0.6105*(EXP((17.273*E3320)/(E3320+237.3))))*(100-H3320)/100,3)</f>
        <v>0.44800000000000001</v>
      </c>
      <c r="T3320" s="6">
        <f>IF(V3320&lt;V3321,L3320,0)</f>
        <v>0</v>
      </c>
      <c r="U3320" s="6">
        <f>IF(T3320&gt;0,M3320,-999)</f>
        <v>-999</v>
      </c>
      <c r="V3320">
        <v>200009</v>
      </c>
      <c r="W3320">
        <v>2000</v>
      </c>
    </row>
    <row r="3321" spans="1:23" x14ac:dyDescent="0.25">
      <c r="A3321" s="14">
        <v>36788</v>
      </c>
      <c r="B3321" s="3">
        <v>263</v>
      </c>
      <c r="C3321" s="4">
        <v>17.649999999999999</v>
      </c>
      <c r="D3321" s="5">
        <v>6.6</v>
      </c>
      <c r="E3321" s="5">
        <v>11.7</v>
      </c>
      <c r="F3321" s="5">
        <v>2.4</v>
      </c>
      <c r="G3321" s="4">
        <v>69.2</v>
      </c>
      <c r="H3321" s="4">
        <v>43.2</v>
      </c>
      <c r="I3321" s="4">
        <v>1.1000000000000001</v>
      </c>
      <c r="J3321" s="4">
        <v>3.8</v>
      </c>
      <c r="K3321" s="4">
        <v>0</v>
      </c>
      <c r="L3321" s="4">
        <v>0</v>
      </c>
      <c r="M3321" s="7">
        <v>0</v>
      </c>
      <c r="N3321" s="5">
        <v>6.6</v>
      </c>
      <c r="O3321" s="5">
        <v>9.1</v>
      </c>
      <c r="P3321" s="5">
        <v>-999</v>
      </c>
      <c r="Q3321" s="5">
        <v>-999</v>
      </c>
      <c r="R3321">
        <v>0.59299999999999997</v>
      </c>
      <c r="S3321" s="34">
        <f>ROUND((0.6105*(EXP((17.273*E3321)/(E3321+237.3))))*(100-H3321)/100,3)</f>
        <v>0.78100000000000003</v>
      </c>
      <c r="T3321" s="6">
        <f>IF(V3321&lt;V3322,L3321,0)</f>
        <v>0</v>
      </c>
      <c r="U3321" s="6">
        <f>IF(T3321&gt;0,M3321,-999)</f>
        <v>-999</v>
      </c>
      <c r="V3321">
        <v>200009</v>
      </c>
      <c r="W3321">
        <v>2000</v>
      </c>
    </row>
    <row r="3322" spans="1:23" x14ac:dyDescent="0.25">
      <c r="A3322" s="14">
        <v>36789</v>
      </c>
      <c r="B3322" s="3">
        <v>264</v>
      </c>
      <c r="C3322" s="4">
        <v>5.93</v>
      </c>
      <c r="D3322" s="5">
        <v>5</v>
      </c>
      <c r="E3322" s="5">
        <v>9</v>
      </c>
      <c r="F3322" s="5">
        <v>0.6</v>
      </c>
      <c r="G3322" s="4">
        <v>83.6</v>
      </c>
      <c r="H3322" s="4">
        <v>36.299999999999997</v>
      </c>
      <c r="I3322" s="4">
        <v>0.7</v>
      </c>
      <c r="J3322" s="4">
        <v>2.2999999999999998</v>
      </c>
      <c r="K3322" s="4">
        <v>2.9</v>
      </c>
      <c r="L3322" s="4">
        <v>0</v>
      </c>
      <c r="M3322" s="7">
        <v>0</v>
      </c>
      <c r="N3322" s="5">
        <v>5</v>
      </c>
      <c r="O3322" s="5">
        <v>7.8</v>
      </c>
      <c r="P3322" s="5">
        <v>-999</v>
      </c>
      <c r="Q3322" s="5">
        <v>-999</v>
      </c>
      <c r="R3322">
        <v>0.41599999999999998</v>
      </c>
      <c r="S3322" s="34">
        <f>ROUND((0.6105*(EXP((17.273*E3322)/(E3322+237.3))))*(100-H3322)/100,3)</f>
        <v>0.73099999999999998</v>
      </c>
      <c r="T3322" s="6">
        <f>IF(V3322&lt;V3323,L3322,0)</f>
        <v>0</v>
      </c>
      <c r="U3322" s="6">
        <f>IF(T3322&gt;0,M3322,-999)</f>
        <v>-999</v>
      </c>
      <c r="V3322">
        <v>200009</v>
      </c>
      <c r="W3322">
        <v>2000</v>
      </c>
    </row>
    <row r="3323" spans="1:23" x14ac:dyDescent="0.25">
      <c r="A3323" s="14">
        <v>36790</v>
      </c>
      <c r="B3323" s="3">
        <v>265</v>
      </c>
      <c r="C3323" s="4">
        <v>5.22</v>
      </c>
      <c r="D3323" s="5">
        <v>0.2</v>
      </c>
      <c r="E3323" s="5">
        <v>4</v>
      </c>
      <c r="F3323" s="5">
        <v>-3.4</v>
      </c>
      <c r="G3323" s="4">
        <v>94.5</v>
      </c>
      <c r="H3323" s="4">
        <v>79.400000000000006</v>
      </c>
      <c r="I3323" s="4">
        <v>0.9</v>
      </c>
      <c r="J3323" s="4">
        <v>2.8</v>
      </c>
      <c r="K3323" s="4">
        <v>9.6</v>
      </c>
      <c r="L3323" s="4">
        <v>0</v>
      </c>
      <c r="M3323" s="7">
        <v>0</v>
      </c>
      <c r="N3323" s="5">
        <v>0.2</v>
      </c>
      <c r="O3323" s="5">
        <v>4.2</v>
      </c>
      <c r="P3323" s="5">
        <v>-999</v>
      </c>
      <c r="Q3323" s="5">
        <v>-999</v>
      </c>
      <c r="R3323">
        <v>0.64700000000000002</v>
      </c>
      <c r="S3323" s="34">
        <f>ROUND((0.6105*(EXP((17.273*E3323)/(E3323+237.3))))*(100-H3323)/100,3)</f>
        <v>0.16700000000000001</v>
      </c>
      <c r="T3323" s="6">
        <f>IF(V3323&lt;V3324,L3323,0)</f>
        <v>0</v>
      </c>
      <c r="U3323" s="6">
        <f>IF(T3323&gt;0,M3323,-999)</f>
        <v>-999</v>
      </c>
      <c r="V3323">
        <v>200009</v>
      </c>
      <c r="W3323">
        <v>2000</v>
      </c>
    </row>
    <row r="3324" spans="1:23" x14ac:dyDescent="0.25">
      <c r="A3324" s="14">
        <v>36791</v>
      </c>
      <c r="B3324" s="3">
        <v>266</v>
      </c>
      <c r="C3324" s="4">
        <v>17.38</v>
      </c>
      <c r="D3324" s="5">
        <v>-0.6</v>
      </c>
      <c r="E3324" s="5">
        <v>6.7</v>
      </c>
      <c r="F3324" s="5">
        <v>-6.8</v>
      </c>
      <c r="G3324" s="4">
        <v>57.2</v>
      </c>
      <c r="H3324" s="4">
        <v>28</v>
      </c>
      <c r="I3324" s="4">
        <v>1</v>
      </c>
      <c r="J3324" s="4">
        <v>2.6</v>
      </c>
      <c r="K3324" s="4">
        <v>0</v>
      </c>
      <c r="L3324" s="4">
        <v>0</v>
      </c>
      <c r="M3324" s="7">
        <v>0</v>
      </c>
      <c r="N3324" s="5">
        <v>-0.6</v>
      </c>
      <c r="O3324" s="5">
        <v>3.1</v>
      </c>
      <c r="P3324" s="5">
        <v>-999</v>
      </c>
      <c r="Q3324" s="5">
        <v>-999</v>
      </c>
      <c r="R3324">
        <v>0.27500000000000002</v>
      </c>
      <c r="S3324" s="34">
        <f>ROUND((0.6105*(EXP((17.273*E3324)/(E3324+237.3))))*(100-H3324)/100,3)</f>
        <v>0.70599999999999996</v>
      </c>
      <c r="T3324" s="6">
        <f>IF(V3324&lt;V3325,L3324,0)</f>
        <v>0</v>
      </c>
      <c r="U3324" s="6">
        <f>IF(T3324&gt;0,M3324,-999)</f>
        <v>-999</v>
      </c>
      <c r="V3324">
        <v>200009</v>
      </c>
      <c r="W3324">
        <v>2000</v>
      </c>
    </row>
    <row r="3325" spans="1:23" x14ac:dyDescent="0.25">
      <c r="A3325" s="14">
        <v>36792</v>
      </c>
      <c r="B3325" s="3">
        <v>267</v>
      </c>
      <c r="C3325" s="4">
        <v>16.66</v>
      </c>
      <c r="D3325" s="5">
        <v>4.2</v>
      </c>
      <c r="E3325" s="5">
        <v>12.8</v>
      </c>
      <c r="F3325" s="5">
        <v>-3.4</v>
      </c>
      <c r="G3325" s="4">
        <v>49.2</v>
      </c>
      <c r="H3325" s="4">
        <v>23.4</v>
      </c>
      <c r="I3325" s="4">
        <v>0.7</v>
      </c>
      <c r="J3325" s="4">
        <v>2.2000000000000002</v>
      </c>
      <c r="K3325" s="4">
        <v>0</v>
      </c>
      <c r="L3325" s="4">
        <v>0</v>
      </c>
      <c r="M3325" s="7">
        <v>0</v>
      </c>
      <c r="N3325" s="5">
        <v>4.2</v>
      </c>
      <c r="O3325" s="5">
        <v>3.9</v>
      </c>
      <c r="P3325" s="5">
        <v>-999</v>
      </c>
      <c r="Q3325" s="5">
        <v>-999</v>
      </c>
      <c r="R3325">
        <v>0.34599999999999997</v>
      </c>
      <c r="S3325" s="34">
        <f>ROUND((0.6105*(EXP((17.273*E3325)/(E3325+237.3))))*(100-H3325)/100,3)</f>
        <v>1.1319999999999999</v>
      </c>
      <c r="T3325" s="6">
        <f>IF(V3325&lt;V3326,L3325,0)</f>
        <v>0</v>
      </c>
      <c r="U3325" s="6">
        <f>IF(T3325&gt;0,M3325,-999)</f>
        <v>-999</v>
      </c>
      <c r="V3325">
        <v>200009</v>
      </c>
      <c r="W3325">
        <v>2000</v>
      </c>
    </row>
    <row r="3326" spans="1:23" x14ac:dyDescent="0.25">
      <c r="A3326" s="14">
        <v>36793</v>
      </c>
      <c r="B3326" s="3">
        <v>268</v>
      </c>
      <c r="C3326" s="4">
        <v>16.5</v>
      </c>
      <c r="D3326" s="5">
        <v>7.5</v>
      </c>
      <c r="E3326" s="5">
        <v>16.2</v>
      </c>
      <c r="F3326" s="5">
        <v>1.2</v>
      </c>
      <c r="G3326" s="4">
        <v>56.5</v>
      </c>
      <c r="H3326" s="4">
        <v>31.7</v>
      </c>
      <c r="I3326" s="4">
        <v>0.8</v>
      </c>
      <c r="J3326" s="4">
        <v>2</v>
      </c>
      <c r="K3326" s="4">
        <v>0</v>
      </c>
      <c r="L3326" s="4">
        <v>0</v>
      </c>
      <c r="M3326" s="7">
        <v>0</v>
      </c>
      <c r="N3326" s="5">
        <v>7.5</v>
      </c>
      <c r="O3326" s="5">
        <v>5.8</v>
      </c>
      <c r="P3326" s="5">
        <v>-999</v>
      </c>
      <c r="Q3326" s="5">
        <v>-999</v>
      </c>
      <c r="R3326">
        <v>0.58399999999999996</v>
      </c>
      <c r="S3326" s="34">
        <f>ROUND((0.6105*(EXP((17.273*E3326)/(E3326+237.3))))*(100-H3326)/100,3)</f>
        <v>1.2569999999999999</v>
      </c>
      <c r="T3326" s="6">
        <f>IF(V3326&lt;V3327,L3326,0)</f>
        <v>0</v>
      </c>
      <c r="U3326" s="6">
        <f>IF(T3326&gt;0,M3326,-999)</f>
        <v>-999</v>
      </c>
      <c r="V3326">
        <v>200009</v>
      </c>
      <c r="W3326">
        <v>2000</v>
      </c>
    </row>
    <row r="3327" spans="1:23" x14ac:dyDescent="0.25">
      <c r="A3327" s="14">
        <v>36794</v>
      </c>
      <c r="B3327" s="3">
        <v>269</v>
      </c>
      <c r="C3327" s="4">
        <v>15.75</v>
      </c>
      <c r="D3327" s="5">
        <v>9</v>
      </c>
      <c r="E3327" s="5">
        <v>17.100000000000001</v>
      </c>
      <c r="F3327" s="5">
        <v>3.8</v>
      </c>
      <c r="G3327" s="4">
        <v>56.8</v>
      </c>
      <c r="H3327" s="4">
        <v>34.5</v>
      </c>
      <c r="I3327" s="4">
        <v>0.8</v>
      </c>
      <c r="J3327" s="4">
        <v>2.1</v>
      </c>
      <c r="K3327" s="4">
        <v>0</v>
      </c>
      <c r="L3327" s="4">
        <v>0</v>
      </c>
      <c r="M3327" s="7">
        <v>0</v>
      </c>
      <c r="N3327" s="5">
        <v>9</v>
      </c>
      <c r="O3327" s="5">
        <v>6.4</v>
      </c>
      <c r="P3327" s="5">
        <v>-999</v>
      </c>
      <c r="Q3327" s="5">
        <v>-999</v>
      </c>
      <c r="R3327">
        <v>0.67200000000000004</v>
      </c>
      <c r="S3327" s="34">
        <f>ROUND((0.6105*(EXP((17.273*E3327)/(E3327+237.3))))*(100-H3327)/100,3)</f>
        <v>1.2769999999999999</v>
      </c>
      <c r="T3327" s="6">
        <f>IF(V3327&lt;V3328,L3327,0)</f>
        <v>0</v>
      </c>
      <c r="U3327" s="6">
        <f>IF(T3327&gt;0,M3327,-999)</f>
        <v>-999</v>
      </c>
      <c r="V3327">
        <v>200009</v>
      </c>
      <c r="W3327">
        <v>2000</v>
      </c>
    </row>
    <row r="3328" spans="1:23" x14ac:dyDescent="0.25">
      <c r="A3328" s="14">
        <v>36795</v>
      </c>
      <c r="B3328" s="3">
        <v>270</v>
      </c>
      <c r="C3328" s="4">
        <v>16.239999999999998</v>
      </c>
      <c r="D3328" s="5">
        <v>10.3</v>
      </c>
      <c r="E3328" s="5">
        <v>18.8</v>
      </c>
      <c r="F3328" s="5">
        <v>4.2</v>
      </c>
      <c r="G3328" s="4">
        <v>50.9</v>
      </c>
      <c r="H3328" s="4">
        <v>29.8</v>
      </c>
      <c r="I3328" s="4">
        <v>0.8</v>
      </c>
      <c r="J3328" s="4">
        <v>2.8</v>
      </c>
      <c r="K3328" s="4">
        <v>0</v>
      </c>
      <c r="L3328" s="4">
        <v>0</v>
      </c>
      <c r="M3328" s="7">
        <v>0</v>
      </c>
      <c r="N3328" s="5">
        <v>10.3</v>
      </c>
      <c r="O3328" s="5">
        <v>6.7</v>
      </c>
      <c r="P3328" s="5">
        <v>-999</v>
      </c>
      <c r="Q3328" s="5">
        <v>-999</v>
      </c>
      <c r="R3328">
        <v>0.64600000000000002</v>
      </c>
      <c r="S3328" s="34">
        <f>ROUND((0.6105*(EXP((17.273*E3328)/(E3328+237.3))))*(100-H3328)/100,3)</f>
        <v>1.5229999999999999</v>
      </c>
      <c r="T3328" s="6">
        <f>IF(V3328&lt;V3329,L3328,0)</f>
        <v>0</v>
      </c>
      <c r="U3328" s="6">
        <f>IF(T3328&gt;0,M3328,-999)</f>
        <v>-999</v>
      </c>
      <c r="V3328">
        <v>200009</v>
      </c>
      <c r="W3328">
        <v>2000</v>
      </c>
    </row>
    <row r="3329" spans="1:23" x14ac:dyDescent="0.25">
      <c r="A3329" s="14">
        <v>36796</v>
      </c>
      <c r="B3329" s="3">
        <v>271</v>
      </c>
      <c r="C3329" s="4">
        <v>15.88</v>
      </c>
      <c r="D3329" s="5">
        <v>11.2</v>
      </c>
      <c r="E3329" s="5">
        <v>19.2</v>
      </c>
      <c r="F3329" s="5">
        <v>5.3</v>
      </c>
      <c r="G3329" s="4">
        <v>37.700000000000003</v>
      </c>
      <c r="H3329" s="4">
        <v>21.3</v>
      </c>
      <c r="I3329" s="4">
        <v>0.9</v>
      </c>
      <c r="J3329" s="4">
        <v>3</v>
      </c>
      <c r="K3329" s="4">
        <v>0</v>
      </c>
      <c r="L3329" s="4">
        <v>0</v>
      </c>
      <c r="M3329" s="7">
        <v>0</v>
      </c>
      <c r="N3329" s="5">
        <v>11.2</v>
      </c>
      <c r="O3329" s="5">
        <v>6.8</v>
      </c>
      <c r="P3329" s="5">
        <v>-999</v>
      </c>
      <c r="Q3329" s="5">
        <v>-999</v>
      </c>
      <c r="R3329">
        <v>0.47299999999999998</v>
      </c>
      <c r="S3329" s="34">
        <f>ROUND((0.6105*(EXP((17.273*E3329)/(E3329+237.3))))*(100-H3329)/100,3)</f>
        <v>1.7509999999999999</v>
      </c>
      <c r="T3329" s="6">
        <f>IF(V3329&lt;V3330,L3329,0)</f>
        <v>0</v>
      </c>
      <c r="U3329" s="6">
        <f>IF(T3329&gt;0,M3329,-999)</f>
        <v>-999</v>
      </c>
      <c r="V3329">
        <v>200009</v>
      </c>
      <c r="W3329">
        <v>2000</v>
      </c>
    </row>
    <row r="3330" spans="1:23" x14ac:dyDescent="0.25">
      <c r="A3330" s="14">
        <v>36797</v>
      </c>
      <c r="B3330" s="3">
        <v>272</v>
      </c>
      <c r="C3330" s="4">
        <v>12.74</v>
      </c>
      <c r="D3330" s="5">
        <v>9.9</v>
      </c>
      <c r="E3330" s="5">
        <v>16.899999999999999</v>
      </c>
      <c r="F3330" s="5">
        <v>5</v>
      </c>
      <c r="G3330" s="4">
        <v>55.5</v>
      </c>
      <c r="H3330" s="4">
        <v>36.9</v>
      </c>
      <c r="I3330" s="4">
        <v>1</v>
      </c>
      <c r="J3330" s="4">
        <v>3.7</v>
      </c>
      <c r="K3330" s="4">
        <v>1.1000000000000001</v>
      </c>
      <c r="L3330" s="4">
        <v>0</v>
      </c>
      <c r="M3330" s="7">
        <v>0</v>
      </c>
      <c r="N3330" s="5">
        <v>9.9</v>
      </c>
      <c r="O3330" s="5">
        <v>7.5</v>
      </c>
      <c r="P3330" s="5">
        <v>-999</v>
      </c>
      <c r="Q3330" s="5">
        <v>-999</v>
      </c>
      <c r="R3330">
        <v>0.71</v>
      </c>
      <c r="S3330" s="34">
        <f>ROUND((0.6105*(EXP((17.273*E3330)/(E3330+237.3))))*(100-H3330)/100,3)</f>
        <v>1.2150000000000001</v>
      </c>
      <c r="T3330" s="6">
        <f>IF(V3330&lt;V3331,L3330,0)</f>
        <v>0</v>
      </c>
      <c r="U3330" s="6">
        <f>IF(T3330&gt;0,M3330,-999)</f>
        <v>-999</v>
      </c>
      <c r="V3330">
        <v>200009</v>
      </c>
      <c r="W3330">
        <v>2000</v>
      </c>
    </row>
    <row r="3331" spans="1:23" x14ac:dyDescent="0.25">
      <c r="A3331" s="14">
        <v>36798</v>
      </c>
      <c r="B3331" s="3">
        <v>273</v>
      </c>
      <c r="C3331" s="4">
        <v>5.0999999999999996</v>
      </c>
      <c r="D3331" s="5">
        <v>6.5</v>
      </c>
      <c r="E3331" s="5">
        <v>10.6</v>
      </c>
      <c r="F3331" s="5">
        <v>4.4000000000000004</v>
      </c>
      <c r="G3331" s="4">
        <v>94.4</v>
      </c>
      <c r="H3331" s="4">
        <v>84.5</v>
      </c>
      <c r="I3331" s="4">
        <v>1</v>
      </c>
      <c r="J3331" s="4">
        <v>3</v>
      </c>
      <c r="K3331" s="4">
        <v>13.1</v>
      </c>
      <c r="L3331" s="4">
        <v>0</v>
      </c>
      <c r="M3331" s="7">
        <v>0</v>
      </c>
      <c r="N3331" s="5">
        <v>6.5</v>
      </c>
      <c r="O3331" s="5">
        <v>8</v>
      </c>
      <c r="P3331" s="5">
        <v>-999</v>
      </c>
      <c r="Q3331" s="5">
        <v>-999</v>
      </c>
      <c r="R3331">
        <v>1.0780000000000001</v>
      </c>
      <c r="S3331" s="34">
        <f>ROUND((0.6105*(EXP((17.273*E3331)/(E3331+237.3))))*(100-H3331)/100,3)</f>
        <v>0.19800000000000001</v>
      </c>
      <c r="T3331" s="6">
        <f>IF(V3331&lt;V3332,L3331,0)</f>
        <v>0</v>
      </c>
      <c r="U3331" s="6">
        <f>IF(T3331&gt;0,M3331,-999)</f>
        <v>-999</v>
      </c>
      <c r="V3331">
        <v>200009</v>
      </c>
      <c r="W3331">
        <v>2000</v>
      </c>
    </row>
    <row r="3332" spans="1:23" x14ac:dyDescent="0.25">
      <c r="A3332" s="14">
        <v>36799</v>
      </c>
      <c r="B3332" s="3">
        <v>274</v>
      </c>
      <c r="C3332" s="4">
        <v>11.55</v>
      </c>
      <c r="D3332" s="5">
        <v>6.9</v>
      </c>
      <c r="E3332" s="5">
        <v>12.5</v>
      </c>
      <c r="F3332" s="5">
        <v>0.5</v>
      </c>
      <c r="G3332" s="4">
        <v>77.8</v>
      </c>
      <c r="H3332" s="4">
        <v>48.3</v>
      </c>
      <c r="I3332" s="4">
        <v>1.7</v>
      </c>
      <c r="J3332" s="4">
        <v>4.7</v>
      </c>
      <c r="K3332" s="4">
        <v>0.8</v>
      </c>
      <c r="L3332" s="4">
        <v>0</v>
      </c>
      <c r="M3332" s="7">
        <v>0</v>
      </c>
      <c r="N3332" s="5">
        <v>6.9</v>
      </c>
      <c r="O3332" s="5">
        <v>7.9</v>
      </c>
      <c r="P3332" s="5">
        <v>-999</v>
      </c>
      <c r="Q3332" s="5">
        <v>-999</v>
      </c>
      <c r="R3332">
        <v>0.70099999999999996</v>
      </c>
      <c r="S3332" s="34">
        <f>ROUND((0.6105*(EXP((17.273*E3332)/(E3332+237.3))))*(100-H3332)/100,3)</f>
        <v>0.749</v>
      </c>
      <c r="T3332" s="6">
        <f>IF(V3332&lt;V3333,L3332,0)</f>
        <v>0</v>
      </c>
      <c r="U3332" s="6">
        <f>IF(T3332&gt;0,M3332,-999)</f>
        <v>-999</v>
      </c>
      <c r="V3332">
        <v>200009</v>
      </c>
      <c r="W3332">
        <v>2000</v>
      </c>
    </row>
    <row r="3333" spans="1:23" x14ac:dyDescent="0.25">
      <c r="A3333" s="14">
        <v>36800</v>
      </c>
      <c r="B3333" s="3">
        <v>275</v>
      </c>
      <c r="C3333" s="4">
        <v>12.36</v>
      </c>
      <c r="D3333" s="5">
        <v>1.8</v>
      </c>
      <c r="E3333" s="5">
        <v>9.1</v>
      </c>
      <c r="F3333" s="5">
        <v>-2.1</v>
      </c>
      <c r="G3333" s="4">
        <v>69.8</v>
      </c>
      <c r="H3333" s="4">
        <v>46</v>
      </c>
      <c r="I3333" s="4">
        <v>1.1000000000000001</v>
      </c>
      <c r="J3333" s="4">
        <v>3.9</v>
      </c>
      <c r="K3333" s="4">
        <v>0</v>
      </c>
      <c r="L3333" s="4">
        <v>0</v>
      </c>
      <c r="M3333" s="7">
        <v>0</v>
      </c>
      <c r="N3333" s="5">
        <v>1.8</v>
      </c>
      <c r="O3333" s="5">
        <v>4.0999999999999996</v>
      </c>
      <c r="P3333" s="5">
        <v>-999</v>
      </c>
      <c r="Q3333" s="5">
        <v>-999</v>
      </c>
      <c r="R3333">
        <v>0.53200000000000003</v>
      </c>
      <c r="S3333" s="34">
        <f>ROUND((0.6105*(EXP((17.273*E3333)/(E3333+237.3))))*(100-H3333)/100,3)</f>
        <v>0.624</v>
      </c>
      <c r="T3333" s="6">
        <f>IF(V3333&lt;V3334,L3333,0)</f>
        <v>0</v>
      </c>
      <c r="U3333" s="6">
        <f>IF(T3333&gt;0,M3333,-999)</f>
        <v>-999</v>
      </c>
      <c r="V3333">
        <v>200010</v>
      </c>
      <c r="W3333">
        <v>2000</v>
      </c>
    </row>
    <row r="3334" spans="1:23" x14ac:dyDescent="0.25">
      <c r="A3334" s="14">
        <v>36801</v>
      </c>
      <c r="B3334" s="3">
        <v>276</v>
      </c>
      <c r="C3334" s="4">
        <v>5.71</v>
      </c>
      <c r="D3334" s="5">
        <v>0.1</v>
      </c>
      <c r="E3334" s="5">
        <v>5.5</v>
      </c>
      <c r="F3334" s="5">
        <v>-3.1</v>
      </c>
      <c r="G3334" s="4">
        <v>85.8</v>
      </c>
      <c r="H3334" s="4">
        <v>58</v>
      </c>
      <c r="I3334" s="4">
        <v>0.7</v>
      </c>
      <c r="J3334" s="4">
        <v>2.9</v>
      </c>
      <c r="K3334" s="4">
        <v>0</v>
      </c>
      <c r="L3334" s="4">
        <v>0</v>
      </c>
      <c r="M3334" s="7">
        <v>0</v>
      </c>
      <c r="N3334" s="5">
        <v>0.1</v>
      </c>
      <c r="O3334" s="5">
        <v>4.0999999999999996</v>
      </c>
      <c r="P3334" s="5">
        <v>-999</v>
      </c>
      <c r="Q3334" s="5">
        <v>-999</v>
      </c>
      <c r="R3334">
        <v>0.52500000000000002</v>
      </c>
      <c r="S3334" s="34">
        <f>ROUND((0.6105*(EXP((17.273*E3334)/(E3334+237.3))))*(100-H3334)/100,3)</f>
        <v>0.379</v>
      </c>
      <c r="T3334" s="6">
        <f>IF(V3334&lt;V3335,L3334,0)</f>
        <v>0</v>
      </c>
      <c r="U3334" s="6">
        <f>IF(T3334&gt;0,M3334,-999)</f>
        <v>-999</v>
      </c>
      <c r="V3334">
        <v>200010</v>
      </c>
      <c r="W3334">
        <v>2000</v>
      </c>
    </row>
    <row r="3335" spans="1:23" x14ac:dyDescent="0.25">
      <c r="A3335" s="14">
        <v>36802</v>
      </c>
      <c r="B3335" s="3">
        <v>277</v>
      </c>
      <c r="C3335" s="4">
        <v>10.95</v>
      </c>
      <c r="D3335" s="5">
        <v>0.5</v>
      </c>
      <c r="E3335" s="5">
        <v>7.8</v>
      </c>
      <c r="F3335" s="5">
        <v>-4</v>
      </c>
      <c r="G3335" s="4">
        <v>81.599999999999994</v>
      </c>
      <c r="H3335" s="4">
        <v>41.3</v>
      </c>
      <c r="I3335" s="4">
        <v>0.6</v>
      </c>
      <c r="J3335" s="4">
        <v>2.1</v>
      </c>
      <c r="K3335" s="4">
        <v>0</v>
      </c>
      <c r="L3335" s="4">
        <v>0</v>
      </c>
      <c r="M3335" s="7">
        <v>0</v>
      </c>
      <c r="N3335" s="5">
        <v>0.5</v>
      </c>
      <c r="O3335" s="5">
        <v>3.1</v>
      </c>
      <c r="P3335" s="5">
        <v>-999</v>
      </c>
      <c r="Q3335" s="5">
        <v>-999</v>
      </c>
      <c r="R3335">
        <v>0.437</v>
      </c>
      <c r="S3335" s="34">
        <f>ROUND((0.6105*(EXP((17.273*E3335)/(E3335+237.3))))*(100-H3335)/100,3)</f>
        <v>0.621</v>
      </c>
      <c r="T3335" s="6">
        <f>IF(V3335&lt;V3336,L3335,0)</f>
        <v>0</v>
      </c>
      <c r="U3335" s="6">
        <f>IF(T3335&gt;0,M3335,-999)</f>
        <v>-999</v>
      </c>
      <c r="V3335">
        <v>200010</v>
      </c>
      <c r="W3335">
        <v>2000</v>
      </c>
    </row>
    <row r="3336" spans="1:23" x14ac:dyDescent="0.25">
      <c r="A3336" s="14">
        <v>36803</v>
      </c>
      <c r="B3336" s="3">
        <v>278</v>
      </c>
      <c r="C3336" s="4">
        <v>12.82</v>
      </c>
      <c r="D3336" s="5">
        <v>-0.5</v>
      </c>
      <c r="E3336" s="5">
        <v>5.5</v>
      </c>
      <c r="F3336" s="5">
        <v>-5.7</v>
      </c>
      <c r="G3336" s="4">
        <v>67.7</v>
      </c>
      <c r="H3336" s="4">
        <v>37.299999999999997</v>
      </c>
      <c r="I3336" s="4">
        <v>1.1000000000000001</v>
      </c>
      <c r="J3336" s="4">
        <v>3.5</v>
      </c>
      <c r="K3336" s="4">
        <v>0</v>
      </c>
      <c r="L3336" s="4">
        <v>0</v>
      </c>
      <c r="M3336" s="7">
        <v>0</v>
      </c>
      <c r="N3336" s="5">
        <v>-0.5</v>
      </c>
      <c r="O3336" s="5">
        <v>2</v>
      </c>
      <c r="P3336" s="5">
        <v>-999</v>
      </c>
      <c r="Q3336" s="5">
        <v>-999</v>
      </c>
      <c r="R3336">
        <v>0.33700000000000002</v>
      </c>
      <c r="S3336" s="34">
        <f>ROUND((0.6105*(EXP((17.273*E3336)/(E3336+237.3))))*(100-H3336)/100,3)</f>
        <v>0.56599999999999995</v>
      </c>
      <c r="T3336" s="6">
        <f>IF(V3336&lt;V3337,L3336,0)</f>
        <v>0</v>
      </c>
      <c r="U3336" s="6">
        <f>IF(T3336&gt;0,M3336,-999)</f>
        <v>-999</v>
      </c>
      <c r="V3336">
        <v>200010</v>
      </c>
      <c r="W3336">
        <v>2000</v>
      </c>
    </row>
    <row r="3337" spans="1:23" x14ac:dyDescent="0.25">
      <c r="A3337" s="14">
        <v>36804</v>
      </c>
      <c r="B3337" s="3">
        <v>279</v>
      </c>
      <c r="C3337" s="4">
        <v>14.51</v>
      </c>
      <c r="D3337" s="5">
        <v>0</v>
      </c>
      <c r="E3337" s="5">
        <v>8.6999999999999993</v>
      </c>
      <c r="F3337" s="5">
        <v>-6</v>
      </c>
      <c r="G3337" s="4">
        <v>44.4</v>
      </c>
      <c r="H3337" s="4">
        <v>17.600000000000001</v>
      </c>
      <c r="I3337" s="4">
        <v>1</v>
      </c>
      <c r="J3337" s="4">
        <v>3.6</v>
      </c>
      <c r="K3337" s="4">
        <v>0</v>
      </c>
      <c r="L3337" s="4">
        <v>0</v>
      </c>
      <c r="M3337" s="7">
        <v>0</v>
      </c>
      <c r="N3337" s="5">
        <v>0</v>
      </c>
      <c r="O3337" s="5">
        <v>0.7</v>
      </c>
      <c r="P3337" s="5">
        <v>-999</v>
      </c>
      <c r="Q3337" s="5">
        <v>-999</v>
      </c>
      <c r="R3337">
        <v>0.19800000000000001</v>
      </c>
      <c r="S3337" s="34">
        <f>ROUND((0.6105*(EXP((17.273*E3337)/(E3337+237.3))))*(100-H3337)/100,3)</f>
        <v>0.92700000000000005</v>
      </c>
      <c r="T3337" s="6">
        <f>IF(V3337&lt;V3338,L3337,0)</f>
        <v>0</v>
      </c>
      <c r="U3337" s="6">
        <f>IF(T3337&gt;0,M3337,-999)</f>
        <v>-999</v>
      </c>
      <c r="V3337">
        <v>200010</v>
      </c>
      <c r="W3337">
        <v>2000</v>
      </c>
    </row>
    <row r="3338" spans="1:23" x14ac:dyDescent="0.25">
      <c r="A3338" s="14">
        <v>36805</v>
      </c>
      <c r="B3338" s="3">
        <v>280</v>
      </c>
      <c r="C3338" s="4">
        <v>13.99</v>
      </c>
      <c r="D3338" s="5">
        <v>4.7</v>
      </c>
      <c r="E3338" s="5">
        <v>11.3</v>
      </c>
      <c r="F3338" s="5">
        <v>-2.4</v>
      </c>
      <c r="G3338" s="4">
        <v>21.6</v>
      </c>
      <c r="H3338" s="4">
        <v>9.6999999999999993</v>
      </c>
      <c r="I3338" s="4">
        <v>1.7</v>
      </c>
      <c r="J3338" s="4">
        <v>4.9000000000000004</v>
      </c>
      <c r="K3338" s="4">
        <v>0</v>
      </c>
      <c r="L3338" s="4">
        <v>0</v>
      </c>
      <c r="M3338" s="7">
        <v>0</v>
      </c>
      <c r="N3338" s="5">
        <v>4.7</v>
      </c>
      <c r="O3338" s="5">
        <v>1.6</v>
      </c>
      <c r="P3338" s="5">
        <v>-999</v>
      </c>
      <c r="Q3338" s="5">
        <v>-999</v>
      </c>
      <c r="R3338">
        <v>0.13</v>
      </c>
      <c r="S3338" s="34">
        <f>ROUND((0.6105*(EXP((17.273*E3338)/(E3338+237.3))))*(100-H3338)/100,3)</f>
        <v>1.2090000000000001</v>
      </c>
      <c r="T3338" s="6">
        <f>IF(V3338&lt;V3339,L3338,0)</f>
        <v>0</v>
      </c>
      <c r="U3338" s="6">
        <f>IF(T3338&gt;0,M3338,-999)</f>
        <v>-999</v>
      </c>
      <c r="V3338">
        <v>200010</v>
      </c>
      <c r="W3338">
        <v>2000</v>
      </c>
    </row>
    <row r="3339" spans="1:23" x14ac:dyDescent="0.25">
      <c r="A3339" s="14">
        <v>36806</v>
      </c>
      <c r="B3339" s="3">
        <v>281</v>
      </c>
      <c r="C3339" s="4">
        <v>13.6</v>
      </c>
      <c r="D3339" s="5">
        <v>8.8000000000000007</v>
      </c>
      <c r="E3339" s="5">
        <v>16.2</v>
      </c>
      <c r="F3339" s="5">
        <v>2.5</v>
      </c>
      <c r="G3339" s="4">
        <v>22.6</v>
      </c>
      <c r="H3339" s="4">
        <v>10.1</v>
      </c>
      <c r="I3339" s="4">
        <v>1.6</v>
      </c>
      <c r="J3339" s="4">
        <v>4</v>
      </c>
      <c r="K3339" s="4">
        <v>0</v>
      </c>
      <c r="L3339" s="4">
        <v>0</v>
      </c>
      <c r="M3339" s="7">
        <v>0</v>
      </c>
      <c r="N3339" s="5">
        <v>8.8000000000000007</v>
      </c>
      <c r="O3339" s="5">
        <v>3.9</v>
      </c>
      <c r="P3339" s="5">
        <v>-999</v>
      </c>
      <c r="Q3339" s="5">
        <v>-999</v>
      </c>
      <c r="R3339">
        <v>0.186</v>
      </c>
      <c r="S3339" s="34">
        <f>ROUND((0.6105*(EXP((17.273*E3339)/(E3339+237.3))))*(100-H3339)/100,3)</f>
        <v>1.655</v>
      </c>
      <c r="T3339" s="6">
        <f>IF(V3339&lt;V3340,L3339,0)</f>
        <v>0</v>
      </c>
      <c r="U3339" s="6">
        <f>IF(T3339&gt;0,M3339,-999)</f>
        <v>-999</v>
      </c>
      <c r="V3339">
        <v>200010</v>
      </c>
      <c r="W3339">
        <v>2000</v>
      </c>
    </row>
    <row r="3340" spans="1:23" x14ac:dyDescent="0.25">
      <c r="A3340" s="14">
        <v>36807</v>
      </c>
      <c r="B3340" s="3">
        <v>282</v>
      </c>
      <c r="C3340" s="4">
        <v>12.29</v>
      </c>
      <c r="D3340" s="5">
        <v>9.6999999999999993</v>
      </c>
      <c r="E3340" s="5">
        <v>17.399999999999999</v>
      </c>
      <c r="F3340" s="5">
        <v>3.4</v>
      </c>
      <c r="G3340" s="4">
        <v>37.6</v>
      </c>
      <c r="H3340" s="4">
        <v>26.9</v>
      </c>
      <c r="I3340" s="4">
        <v>1</v>
      </c>
      <c r="J3340" s="4">
        <v>4.2</v>
      </c>
      <c r="K3340" s="4">
        <v>0</v>
      </c>
      <c r="L3340" s="4">
        <v>0</v>
      </c>
      <c r="M3340" s="7">
        <v>0</v>
      </c>
      <c r="N3340" s="5">
        <v>9.6999999999999993</v>
      </c>
      <c r="O3340" s="5">
        <v>5.2</v>
      </c>
      <c r="P3340" s="5">
        <v>-999</v>
      </c>
      <c r="Q3340" s="5">
        <v>-999</v>
      </c>
      <c r="R3340">
        <v>0.53400000000000003</v>
      </c>
      <c r="S3340" s="34">
        <f>ROUND((0.6105*(EXP((17.273*E3340)/(E3340+237.3))))*(100-H3340)/100,3)</f>
        <v>1.452</v>
      </c>
      <c r="T3340" s="6">
        <f>IF(V3340&lt;V3341,L3340,0)</f>
        <v>0</v>
      </c>
      <c r="U3340" s="6">
        <f>IF(T3340&gt;0,M3340,-999)</f>
        <v>-999</v>
      </c>
      <c r="V3340">
        <v>200010</v>
      </c>
      <c r="W3340">
        <v>2000</v>
      </c>
    </row>
    <row r="3341" spans="1:23" x14ac:dyDescent="0.25">
      <c r="A3341" s="14">
        <v>36808</v>
      </c>
      <c r="B3341" s="3">
        <v>283</v>
      </c>
      <c r="C3341" s="4">
        <v>6.22</v>
      </c>
      <c r="D3341" s="5">
        <v>8.3000000000000007</v>
      </c>
      <c r="E3341" s="5">
        <v>12.5</v>
      </c>
      <c r="F3341" s="5">
        <v>2.5</v>
      </c>
      <c r="G3341" s="4">
        <v>46.2</v>
      </c>
      <c r="H3341" s="4">
        <v>33.6</v>
      </c>
      <c r="I3341" s="4">
        <v>1.3</v>
      </c>
      <c r="J3341" s="4">
        <v>3.7</v>
      </c>
      <c r="K3341" s="4">
        <v>0</v>
      </c>
      <c r="L3341" s="4">
        <v>0</v>
      </c>
      <c r="M3341" s="7">
        <v>0</v>
      </c>
      <c r="N3341" s="5">
        <v>8.3000000000000007</v>
      </c>
      <c r="O3341" s="5">
        <v>6.2</v>
      </c>
      <c r="P3341" s="5">
        <v>-999</v>
      </c>
      <c r="Q3341" s="5">
        <v>-999</v>
      </c>
      <c r="R3341">
        <v>0.48599999999999999</v>
      </c>
      <c r="S3341" s="34">
        <f>ROUND((0.6105*(EXP((17.273*E3341)/(E3341+237.3))))*(100-H3341)/100,3)</f>
        <v>0.96199999999999997</v>
      </c>
      <c r="T3341" s="6">
        <f>IF(V3341&lt;V3342,L3341,0)</f>
        <v>0</v>
      </c>
      <c r="U3341" s="6">
        <f>IF(T3341&gt;0,M3341,-999)</f>
        <v>-999</v>
      </c>
      <c r="V3341">
        <v>200010</v>
      </c>
      <c r="W3341">
        <v>2000</v>
      </c>
    </row>
    <row r="3342" spans="1:23" x14ac:dyDescent="0.25">
      <c r="A3342" s="14">
        <v>36809</v>
      </c>
      <c r="B3342" s="3">
        <v>284</v>
      </c>
      <c r="C3342" s="4">
        <v>4.09</v>
      </c>
      <c r="D3342" s="5">
        <v>3</v>
      </c>
      <c r="E3342" s="5">
        <v>6.5</v>
      </c>
      <c r="F3342" s="5">
        <v>0.2</v>
      </c>
      <c r="G3342" s="4">
        <v>90.1</v>
      </c>
      <c r="H3342" s="4">
        <v>73.099999999999994</v>
      </c>
      <c r="I3342" s="4">
        <v>1.1000000000000001</v>
      </c>
      <c r="J3342" s="4">
        <v>4.4000000000000004</v>
      </c>
      <c r="K3342" s="4">
        <v>0</v>
      </c>
      <c r="L3342" s="4">
        <v>0</v>
      </c>
      <c r="M3342" s="7">
        <v>0</v>
      </c>
      <c r="N3342" s="5">
        <v>3</v>
      </c>
      <c r="O3342" s="5">
        <v>4.2</v>
      </c>
      <c r="P3342" s="5">
        <v>-999</v>
      </c>
      <c r="Q3342" s="5">
        <v>-999</v>
      </c>
      <c r="R3342">
        <v>0.70499999999999996</v>
      </c>
      <c r="S3342" s="34">
        <f>ROUND((0.6105*(EXP((17.273*E3342)/(E3342+237.3))))*(100-H3342)/100,3)</f>
        <v>0.26</v>
      </c>
      <c r="T3342" s="6">
        <f>IF(V3342&lt;V3343,L3342,0)</f>
        <v>0</v>
      </c>
      <c r="U3342" s="6">
        <f>IF(T3342&gt;0,M3342,-999)</f>
        <v>-999</v>
      </c>
      <c r="V3342">
        <v>200010</v>
      </c>
      <c r="W3342">
        <v>2000</v>
      </c>
    </row>
    <row r="3343" spans="1:23" x14ac:dyDescent="0.25">
      <c r="A3343" s="14">
        <v>36810</v>
      </c>
      <c r="B3343" s="3">
        <v>285</v>
      </c>
      <c r="C3343" s="4">
        <v>8.9600000000000009</v>
      </c>
      <c r="D3343" s="5">
        <v>3.1</v>
      </c>
      <c r="E3343" s="5">
        <v>9.6</v>
      </c>
      <c r="F3343" s="5">
        <v>-0.5</v>
      </c>
      <c r="G3343" s="4">
        <v>88.7</v>
      </c>
      <c r="H3343" s="4">
        <v>63.9</v>
      </c>
      <c r="I3343" s="4">
        <v>0.7</v>
      </c>
      <c r="J3343" s="4">
        <v>2.6</v>
      </c>
      <c r="K3343" s="4">
        <v>0</v>
      </c>
      <c r="L3343" s="4">
        <v>0</v>
      </c>
      <c r="M3343" s="7">
        <v>0</v>
      </c>
      <c r="N3343" s="5">
        <v>3.1</v>
      </c>
      <c r="O3343" s="5">
        <v>4.5999999999999996</v>
      </c>
      <c r="P3343" s="5">
        <v>-999</v>
      </c>
      <c r="Q3343" s="5">
        <v>-999</v>
      </c>
      <c r="R3343">
        <v>0.76300000000000001</v>
      </c>
      <c r="S3343" s="34">
        <f>ROUND((0.6105*(EXP((17.273*E3343)/(E3343+237.3))))*(100-H3343)/100,3)</f>
        <v>0.43099999999999999</v>
      </c>
      <c r="T3343" s="6">
        <f>IF(V3343&lt;V3344,L3343,0)</f>
        <v>0</v>
      </c>
      <c r="U3343" s="6">
        <f>IF(T3343&gt;0,M3343,-999)</f>
        <v>-999</v>
      </c>
      <c r="V3343">
        <v>200010</v>
      </c>
      <c r="W3343">
        <v>2000</v>
      </c>
    </row>
    <row r="3344" spans="1:23" x14ac:dyDescent="0.25">
      <c r="A3344" s="14">
        <v>36811</v>
      </c>
      <c r="B3344" s="3">
        <v>286</v>
      </c>
      <c r="C3344" s="4">
        <v>12.42</v>
      </c>
      <c r="D3344" s="5">
        <v>6.6</v>
      </c>
      <c r="E3344" s="5">
        <v>15.9</v>
      </c>
      <c r="F3344" s="5">
        <v>-0.4</v>
      </c>
      <c r="G3344" s="4">
        <v>66.900000000000006</v>
      </c>
      <c r="H3344" s="4">
        <v>34.700000000000003</v>
      </c>
      <c r="I3344" s="4">
        <v>0.6</v>
      </c>
      <c r="J3344" s="4">
        <v>2.2000000000000002</v>
      </c>
      <c r="K3344" s="4">
        <v>0</v>
      </c>
      <c r="L3344" s="4">
        <v>0</v>
      </c>
      <c r="M3344" s="7">
        <v>0</v>
      </c>
      <c r="N3344" s="5">
        <v>6.6</v>
      </c>
      <c r="O3344" s="5">
        <v>3.8</v>
      </c>
      <c r="P3344" s="5">
        <v>-999</v>
      </c>
      <c r="Q3344" s="5">
        <v>-999</v>
      </c>
      <c r="R3344">
        <v>0.626</v>
      </c>
      <c r="S3344" s="34">
        <f>ROUND((0.6105*(EXP((17.273*E3344)/(E3344+237.3))))*(100-H3344)/100,3)</f>
        <v>1.179</v>
      </c>
      <c r="T3344" s="6">
        <f>IF(V3344&lt;V3345,L3344,0)</f>
        <v>0</v>
      </c>
      <c r="U3344" s="6">
        <f>IF(T3344&gt;0,M3344,-999)</f>
        <v>-999</v>
      </c>
      <c r="V3344">
        <v>200010</v>
      </c>
      <c r="W3344">
        <v>2000</v>
      </c>
    </row>
    <row r="3345" spans="1:23" x14ac:dyDescent="0.25">
      <c r="A3345" s="14">
        <v>36812</v>
      </c>
      <c r="B3345" s="3">
        <v>287</v>
      </c>
      <c r="C3345" s="4">
        <v>12.12</v>
      </c>
      <c r="D3345" s="5">
        <v>3.7</v>
      </c>
      <c r="E3345" s="5">
        <v>11.6</v>
      </c>
      <c r="F3345" s="5">
        <v>-1.1000000000000001</v>
      </c>
      <c r="G3345" s="4">
        <v>79.599999999999994</v>
      </c>
      <c r="H3345" s="4">
        <v>45.3</v>
      </c>
      <c r="I3345" s="4">
        <v>0.8</v>
      </c>
      <c r="J3345" s="4">
        <v>3</v>
      </c>
      <c r="K3345" s="4">
        <v>0</v>
      </c>
      <c r="L3345" s="4">
        <v>0</v>
      </c>
      <c r="M3345" s="7">
        <v>0</v>
      </c>
      <c r="N3345" s="5">
        <v>3.7</v>
      </c>
      <c r="O3345" s="5">
        <v>3.2</v>
      </c>
      <c r="P3345" s="5">
        <v>-999</v>
      </c>
      <c r="Q3345" s="5">
        <v>-999</v>
      </c>
      <c r="R3345">
        <v>0.61899999999999999</v>
      </c>
      <c r="S3345" s="34">
        <f>ROUND((0.6105*(EXP((17.273*E3345)/(E3345+237.3))))*(100-H3345)/100,3)</f>
        <v>0.747</v>
      </c>
      <c r="T3345" s="6">
        <f>IF(V3345&lt;V3346,L3345,0)</f>
        <v>0</v>
      </c>
      <c r="U3345" s="6">
        <f>IF(T3345&gt;0,M3345,-999)</f>
        <v>-999</v>
      </c>
      <c r="V3345">
        <v>200010</v>
      </c>
      <c r="W3345">
        <v>2000</v>
      </c>
    </row>
    <row r="3346" spans="1:23" x14ac:dyDescent="0.25">
      <c r="A3346" s="14">
        <v>36813</v>
      </c>
      <c r="B3346" s="3">
        <v>288</v>
      </c>
      <c r="C3346" s="4">
        <v>7.66</v>
      </c>
      <c r="D3346" s="5">
        <v>1.6</v>
      </c>
      <c r="E3346" s="5">
        <v>8.6</v>
      </c>
      <c r="F3346" s="5">
        <v>-2.5</v>
      </c>
      <c r="G3346" s="4">
        <v>82.2</v>
      </c>
      <c r="H3346" s="4">
        <v>51</v>
      </c>
      <c r="I3346" s="4">
        <v>0.8</v>
      </c>
      <c r="J3346" s="4">
        <v>2.4</v>
      </c>
      <c r="K3346" s="4">
        <v>0</v>
      </c>
      <c r="L3346" s="4">
        <v>0</v>
      </c>
      <c r="M3346" s="7">
        <v>0</v>
      </c>
      <c r="N3346" s="5">
        <v>1.6</v>
      </c>
      <c r="O3346" s="5">
        <v>3</v>
      </c>
      <c r="P3346" s="5">
        <v>-999</v>
      </c>
      <c r="Q3346" s="5">
        <v>-999</v>
      </c>
      <c r="R3346">
        <v>0.56799999999999995</v>
      </c>
      <c r="S3346" s="34">
        <f>ROUND((0.6105*(EXP((17.273*E3346)/(E3346+237.3))))*(100-H3346)/100,3)</f>
        <v>0.54700000000000004</v>
      </c>
      <c r="T3346" s="6">
        <f>IF(V3346&lt;V3347,L3346,0)</f>
        <v>0</v>
      </c>
      <c r="U3346" s="6">
        <f>IF(T3346&gt;0,M3346,-999)</f>
        <v>-999</v>
      </c>
      <c r="V3346">
        <v>200010</v>
      </c>
      <c r="W3346">
        <v>2000</v>
      </c>
    </row>
    <row r="3347" spans="1:23" x14ac:dyDescent="0.25">
      <c r="A3347" s="14">
        <v>36814</v>
      </c>
      <c r="B3347" s="3">
        <v>289</v>
      </c>
      <c r="C3347" s="4">
        <v>7.95</v>
      </c>
      <c r="D3347" s="5">
        <v>1.7</v>
      </c>
      <c r="E3347" s="5">
        <v>6.2</v>
      </c>
      <c r="F3347" s="5">
        <v>-1.6</v>
      </c>
      <c r="G3347" s="4">
        <v>75.400000000000006</v>
      </c>
      <c r="H3347" s="4">
        <v>52.5</v>
      </c>
      <c r="I3347" s="4">
        <v>1.6</v>
      </c>
      <c r="J3347" s="4">
        <v>3.9</v>
      </c>
      <c r="K3347" s="4">
        <v>0.3</v>
      </c>
      <c r="L3347" s="4">
        <v>0</v>
      </c>
      <c r="M3347" s="7">
        <v>0</v>
      </c>
      <c r="N3347" s="5">
        <v>1.7</v>
      </c>
      <c r="O3347" s="5">
        <v>2</v>
      </c>
      <c r="P3347" s="5">
        <v>-999</v>
      </c>
      <c r="Q3347" s="5">
        <v>-999</v>
      </c>
      <c r="R3347">
        <v>0.497</v>
      </c>
      <c r="S3347" s="34">
        <f>ROUND((0.6105*(EXP((17.273*E3347)/(E3347+237.3))))*(100-H3347)/100,3)</f>
        <v>0.45</v>
      </c>
      <c r="T3347" s="6">
        <f>IF(V3347&lt;V3348,L3347,0)</f>
        <v>0</v>
      </c>
      <c r="U3347" s="6">
        <f>IF(T3347&gt;0,M3347,-999)</f>
        <v>-999</v>
      </c>
      <c r="V3347">
        <v>200010</v>
      </c>
      <c r="W3347">
        <v>2000</v>
      </c>
    </row>
    <row r="3348" spans="1:23" x14ac:dyDescent="0.25">
      <c r="A3348" s="14">
        <v>36815</v>
      </c>
      <c r="B3348" s="3">
        <v>290</v>
      </c>
      <c r="C3348" s="4">
        <v>3.42</v>
      </c>
      <c r="D3348" s="5">
        <v>1.6</v>
      </c>
      <c r="E3348" s="5">
        <v>4.7</v>
      </c>
      <c r="F3348" s="5">
        <v>-0.5</v>
      </c>
      <c r="G3348" s="4">
        <v>87</v>
      </c>
      <c r="H3348" s="4">
        <v>63.8</v>
      </c>
      <c r="I3348" s="4">
        <v>1.4</v>
      </c>
      <c r="J3348" s="4">
        <v>3.6</v>
      </c>
      <c r="K3348" s="4">
        <v>8</v>
      </c>
      <c r="L3348" s="4">
        <v>0</v>
      </c>
      <c r="M3348" s="7">
        <v>0</v>
      </c>
      <c r="N3348" s="5">
        <v>1.6</v>
      </c>
      <c r="O3348" s="5">
        <v>2.7</v>
      </c>
      <c r="P3348" s="5">
        <v>-999</v>
      </c>
      <c r="Q3348" s="5">
        <v>-999</v>
      </c>
      <c r="R3348">
        <v>0.54600000000000004</v>
      </c>
      <c r="S3348" s="34">
        <f>ROUND((0.6105*(EXP((17.273*E3348)/(E3348+237.3))))*(100-H3348)/100,3)</f>
        <v>0.309</v>
      </c>
      <c r="T3348" s="6">
        <f>IF(V3348&lt;V3349,L3348,0)</f>
        <v>0</v>
      </c>
      <c r="U3348" s="6">
        <f>IF(T3348&gt;0,M3348,-999)</f>
        <v>-999</v>
      </c>
      <c r="V3348">
        <v>200010</v>
      </c>
      <c r="W3348">
        <v>2000</v>
      </c>
    </row>
    <row r="3349" spans="1:23" x14ac:dyDescent="0.25">
      <c r="A3349" s="14">
        <v>36816</v>
      </c>
      <c r="B3349" s="3">
        <v>291</v>
      </c>
      <c r="C3349" s="4">
        <v>7.14</v>
      </c>
      <c r="D3349" s="5">
        <v>5.6</v>
      </c>
      <c r="E3349" s="5">
        <v>8.9</v>
      </c>
      <c r="F3349" s="5">
        <v>2.2999999999999998</v>
      </c>
      <c r="G3349" s="4">
        <v>80.7</v>
      </c>
      <c r="H3349" s="4">
        <v>60.5</v>
      </c>
      <c r="I3349" s="4">
        <v>2.5</v>
      </c>
      <c r="J3349" s="4">
        <v>8.5</v>
      </c>
      <c r="K3349" s="4">
        <v>1.1000000000000001</v>
      </c>
      <c r="L3349" s="4">
        <v>0</v>
      </c>
      <c r="M3349" s="7">
        <v>0</v>
      </c>
      <c r="N3349" s="5">
        <v>5.6</v>
      </c>
      <c r="O3349" s="5">
        <v>4.8</v>
      </c>
      <c r="P3349" s="5">
        <v>-999</v>
      </c>
      <c r="Q3349" s="5">
        <v>-999</v>
      </c>
      <c r="R3349">
        <v>0.68799999999999994</v>
      </c>
      <c r="S3349" s="34">
        <f>ROUND((0.6105*(EXP((17.273*E3349)/(E3349+237.3))))*(100-H3349)/100,3)</f>
        <v>0.45</v>
      </c>
      <c r="T3349" s="6">
        <f>IF(V3349&lt;V3350,L3349,0)</f>
        <v>0</v>
      </c>
      <c r="U3349" s="6">
        <f>IF(T3349&gt;0,M3349,-999)</f>
        <v>-999</v>
      </c>
      <c r="V3349">
        <v>200010</v>
      </c>
      <c r="W3349">
        <v>2000</v>
      </c>
    </row>
    <row r="3350" spans="1:23" x14ac:dyDescent="0.25">
      <c r="A3350" s="14">
        <v>36817</v>
      </c>
      <c r="B3350" s="3">
        <v>292</v>
      </c>
      <c r="C3350" s="4">
        <v>5.68</v>
      </c>
      <c r="D3350" s="5">
        <v>3</v>
      </c>
      <c r="E3350" s="5">
        <v>8.3000000000000007</v>
      </c>
      <c r="F3350" s="5">
        <v>-2.6</v>
      </c>
      <c r="G3350" s="4">
        <v>87.2</v>
      </c>
      <c r="H3350" s="4">
        <v>61.6</v>
      </c>
      <c r="I3350" s="4">
        <v>1.3</v>
      </c>
      <c r="J3350" s="4">
        <v>7.2</v>
      </c>
      <c r="K3350" s="4">
        <v>2.7</v>
      </c>
      <c r="L3350" s="4">
        <v>0</v>
      </c>
      <c r="M3350" s="7">
        <v>0</v>
      </c>
      <c r="N3350" s="5">
        <v>3</v>
      </c>
      <c r="O3350" s="5">
        <v>4.2</v>
      </c>
      <c r="P3350" s="5">
        <v>-999</v>
      </c>
      <c r="Q3350" s="5">
        <v>-999</v>
      </c>
      <c r="R3350">
        <v>0.67600000000000005</v>
      </c>
      <c r="S3350" s="34">
        <f>ROUND((0.6105*(EXP((17.273*E3350)/(E3350+237.3))))*(100-H3350)/100,3)</f>
        <v>0.42</v>
      </c>
      <c r="T3350" s="6">
        <f>IF(V3350&lt;V3351,L3350,0)</f>
        <v>0</v>
      </c>
      <c r="U3350" s="6">
        <f>IF(T3350&gt;0,M3350,-999)</f>
        <v>-999</v>
      </c>
      <c r="V3350">
        <v>200010</v>
      </c>
      <c r="W3350">
        <v>2000</v>
      </c>
    </row>
    <row r="3351" spans="1:23" x14ac:dyDescent="0.25">
      <c r="A3351" s="14">
        <v>36818</v>
      </c>
      <c r="B3351" s="3">
        <v>293</v>
      </c>
      <c r="C3351" s="4">
        <v>7.01</v>
      </c>
      <c r="D3351" s="5">
        <v>0.8</v>
      </c>
      <c r="E3351" s="5">
        <v>6.5</v>
      </c>
      <c r="F3351" s="5">
        <v>-4.0999999999999996</v>
      </c>
      <c r="G3351" s="4">
        <v>78.8</v>
      </c>
      <c r="H3351" s="4">
        <v>28.9</v>
      </c>
      <c r="I3351" s="4">
        <v>1.9</v>
      </c>
      <c r="J3351" s="4">
        <v>7.1</v>
      </c>
      <c r="K3351" s="4">
        <v>0</v>
      </c>
      <c r="L3351" s="4">
        <v>0</v>
      </c>
      <c r="M3351" s="7">
        <v>0</v>
      </c>
      <c r="N3351" s="5">
        <v>0.8</v>
      </c>
      <c r="O3351" s="5">
        <v>2.1</v>
      </c>
      <c r="P3351" s="5">
        <v>-999</v>
      </c>
      <c r="Q3351" s="5">
        <v>-999</v>
      </c>
      <c r="R3351">
        <v>0.27900000000000003</v>
      </c>
      <c r="S3351" s="34">
        <f>ROUND((0.6105*(EXP((17.273*E3351)/(E3351+237.3))))*(100-H3351)/100,3)</f>
        <v>0.68799999999999994</v>
      </c>
      <c r="T3351" s="6">
        <f>IF(V3351&lt;V3352,L3351,0)</f>
        <v>0</v>
      </c>
      <c r="U3351" s="6">
        <f>IF(T3351&gt;0,M3351,-999)</f>
        <v>-999</v>
      </c>
      <c r="V3351">
        <v>200010</v>
      </c>
      <c r="W3351">
        <v>2000</v>
      </c>
    </row>
    <row r="3352" spans="1:23" x14ac:dyDescent="0.25">
      <c r="A3352" s="14">
        <v>36819</v>
      </c>
      <c r="B3352" s="3">
        <v>294</v>
      </c>
      <c r="C3352" s="4">
        <v>2.95</v>
      </c>
      <c r="D3352" s="5">
        <v>1.9</v>
      </c>
      <c r="E3352" s="5">
        <v>5.9</v>
      </c>
      <c r="F3352" s="5">
        <v>-2.6</v>
      </c>
      <c r="G3352" s="4">
        <v>93.8</v>
      </c>
      <c r="H3352" s="4">
        <v>77.599999999999994</v>
      </c>
      <c r="I3352" s="4">
        <v>2.7</v>
      </c>
      <c r="J3352" s="4">
        <v>7.2</v>
      </c>
      <c r="K3352" s="4">
        <v>3.7</v>
      </c>
      <c r="L3352" s="4">
        <v>0</v>
      </c>
      <c r="M3352" s="7">
        <v>0</v>
      </c>
      <c r="N3352" s="5">
        <v>1.9</v>
      </c>
      <c r="O3352" s="5">
        <v>3.1</v>
      </c>
      <c r="P3352" s="5">
        <v>-999</v>
      </c>
      <c r="Q3352" s="5">
        <v>-999</v>
      </c>
      <c r="R3352">
        <v>0.72</v>
      </c>
      <c r="S3352" s="34">
        <f>ROUND((0.6105*(EXP((17.273*E3352)/(E3352+237.3))))*(100-H3352)/100,3)</f>
        <v>0.20799999999999999</v>
      </c>
      <c r="T3352" s="6">
        <f>IF(V3352&lt;V3353,L3352,0)</f>
        <v>0</v>
      </c>
      <c r="U3352" s="6">
        <f>IF(T3352&gt;0,M3352,-999)</f>
        <v>-999</v>
      </c>
      <c r="V3352">
        <v>200010</v>
      </c>
      <c r="W3352">
        <v>2000</v>
      </c>
    </row>
    <row r="3353" spans="1:23" x14ac:dyDescent="0.25">
      <c r="A3353" s="14">
        <v>36820</v>
      </c>
      <c r="B3353" s="3">
        <v>295</v>
      </c>
      <c r="C3353" s="4">
        <v>4.03</v>
      </c>
      <c r="D3353" s="5">
        <v>-3.5</v>
      </c>
      <c r="E3353" s="5">
        <v>1.1000000000000001</v>
      </c>
      <c r="F3353" s="5">
        <v>-7.2</v>
      </c>
      <c r="G3353" s="4">
        <v>93.5</v>
      </c>
      <c r="H3353" s="4">
        <v>72.5</v>
      </c>
      <c r="I3353" s="4">
        <v>1</v>
      </c>
      <c r="J3353" s="4">
        <v>3.1</v>
      </c>
      <c r="K3353" s="4">
        <v>4.0999999999999996</v>
      </c>
      <c r="L3353" s="4">
        <v>0</v>
      </c>
      <c r="M3353" s="7">
        <v>0</v>
      </c>
      <c r="N3353" s="5">
        <v>-3.5</v>
      </c>
      <c r="O3353" s="5">
        <v>1.2</v>
      </c>
      <c r="P3353" s="5">
        <v>-999</v>
      </c>
      <c r="Q3353" s="5">
        <v>-999</v>
      </c>
      <c r="R3353">
        <v>0.47899999999999998</v>
      </c>
      <c r="S3353" s="34">
        <f>ROUND((0.6105*(EXP((17.273*E3353)/(E3353+237.3))))*(100-H3353)/100,3)</f>
        <v>0.182</v>
      </c>
      <c r="T3353" s="6">
        <f>IF(V3353&lt;V3354,L3353,0)</f>
        <v>0</v>
      </c>
      <c r="U3353" s="6">
        <f>IF(T3353&gt;0,M3353,-999)</f>
        <v>-999</v>
      </c>
      <c r="V3353">
        <v>200010</v>
      </c>
      <c r="W3353">
        <v>2000</v>
      </c>
    </row>
    <row r="3354" spans="1:23" x14ac:dyDescent="0.25">
      <c r="A3354" s="14">
        <v>36821</v>
      </c>
      <c r="B3354" s="3">
        <v>296</v>
      </c>
      <c r="C3354" s="4">
        <v>6.81</v>
      </c>
      <c r="D3354" s="5">
        <v>-1.1000000000000001</v>
      </c>
      <c r="E3354" s="5">
        <v>5.0999999999999996</v>
      </c>
      <c r="F3354" s="5">
        <v>-6.3</v>
      </c>
      <c r="G3354" s="4">
        <v>79.400000000000006</v>
      </c>
      <c r="H3354" s="4">
        <v>58.7</v>
      </c>
      <c r="I3354" s="4">
        <v>0.5</v>
      </c>
      <c r="J3354" s="4">
        <v>2.2999999999999998</v>
      </c>
      <c r="K3354" s="4">
        <v>0</v>
      </c>
      <c r="L3354" s="4">
        <v>0</v>
      </c>
      <c r="M3354" s="7">
        <v>0</v>
      </c>
      <c r="N3354" s="5">
        <v>-1.1000000000000001</v>
      </c>
      <c r="O3354" s="5">
        <v>0.5</v>
      </c>
      <c r="P3354" s="5">
        <v>-999</v>
      </c>
      <c r="Q3354" s="5">
        <v>-999</v>
      </c>
      <c r="R3354">
        <v>0.51400000000000001</v>
      </c>
      <c r="S3354" s="34">
        <f>ROUND((0.6105*(EXP((17.273*E3354)/(E3354+237.3))))*(100-H3354)/100,3)</f>
        <v>0.36299999999999999</v>
      </c>
      <c r="T3354" s="6">
        <f>IF(V3354&lt;V3355,L3354,0)</f>
        <v>0</v>
      </c>
      <c r="U3354" s="6">
        <f>IF(T3354&gt;0,M3354,-999)</f>
        <v>-999</v>
      </c>
      <c r="V3354">
        <v>200010</v>
      </c>
      <c r="W3354">
        <v>2000</v>
      </c>
    </row>
    <row r="3355" spans="1:23" x14ac:dyDescent="0.25">
      <c r="A3355" s="14">
        <v>36822</v>
      </c>
      <c r="B3355" s="3">
        <v>297</v>
      </c>
      <c r="C3355" s="4">
        <v>9.8000000000000007</v>
      </c>
      <c r="D3355" s="5">
        <v>3.7</v>
      </c>
      <c r="E3355" s="5">
        <v>10.8</v>
      </c>
      <c r="F3355" s="5">
        <v>-1.9</v>
      </c>
      <c r="G3355" s="4">
        <v>57.1</v>
      </c>
      <c r="H3355" s="4">
        <v>20.100000000000001</v>
      </c>
      <c r="I3355" s="4">
        <v>0.8</v>
      </c>
      <c r="J3355" s="4">
        <v>2.5</v>
      </c>
      <c r="K3355" s="4">
        <v>0</v>
      </c>
      <c r="L3355" s="4">
        <v>0</v>
      </c>
      <c r="M3355" s="7">
        <v>0</v>
      </c>
      <c r="N3355" s="5">
        <v>3.7</v>
      </c>
      <c r="O3355" s="5">
        <v>1.6</v>
      </c>
      <c r="P3355" s="5">
        <v>-999</v>
      </c>
      <c r="Q3355" s="5">
        <v>-999</v>
      </c>
      <c r="R3355">
        <v>0.26</v>
      </c>
      <c r="S3355" s="34">
        <f>ROUND((0.6105*(EXP((17.273*E3355)/(E3355+237.3))))*(100-H3355)/100,3)</f>
        <v>1.0349999999999999</v>
      </c>
      <c r="T3355" s="6">
        <f>IF(V3355&lt;V3356,L3355,0)</f>
        <v>0</v>
      </c>
      <c r="U3355" s="6">
        <f>IF(T3355&gt;0,M3355,-999)</f>
        <v>-999</v>
      </c>
      <c r="V3355">
        <v>200010</v>
      </c>
      <c r="W3355">
        <v>2000</v>
      </c>
    </row>
    <row r="3356" spans="1:23" x14ac:dyDescent="0.25">
      <c r="A3356" s="14">
        <v>36823</v>
      </c>
      <c r="B3356" s="3">
        <v>298</v>
      </c>
      <c r="C3356" s="4">
        <v>8.89</v>
      </c>
      <c r="D3356" s="5">
        <v>4.5999999999999996</v>
      </c>
      <c r="E3356" s="5">
        <v>11.4</v>
      </c>
      <c r="F3356" s="5">
        <v>0.1</v>
      </c>
      <c r="G3356" s="4">
        <v>52.6</v>
      </c>
      <c r="H3356" s="4">
        <v>20.399999999999999</v>
      </c>
      <c r="I3356" s="4">
        <v>0.7</v>
      </c>
      <c r="J3356" s="4">
        <v>2.1</v>
      </c>
      <c r="K3356" s="4">
        <v>0</v>
      </c>
      <c r="L3356" s="4">
        <v>0</v>
      </c>
      <c r="M3356" s="7">
        <v>0</v>
      </c>
      <c r="N3356" s="5">
        <v>4.5999999999999996</v>
      </c>
      <c r="O3356" s="5">
        <v>2.6</v>
      </c>
      <c r="P3356" s="5">
        <v>-999</v>
      </c>
      <c r="Q3356" s="5">
        <v>-999</v>
      </c>
      <c r="R3356">
        <v>0.27500000000000002</v>
      </c>
      <c r="S3356" s="34">
        <f>ROUND((0.6105*(EXP((17.273*E3356)/(E3356+237.3))))*(100-H3356)/100,3)</f>
        <v>1.073</v>
      </c>
      <c r="T3356" s="6">
        <f>IF(V3356&lt;V3357,L3356,0)</f>
        <v>0</v>
      </c>
      <c r="U3356" s="6">
        <f>IF(T3356&gt;0,M3356,-999)</f>
        <v>-999</v>
      </c>
      <c r="V3356">
        <v>200010</v>
      </c>
      <c r="W3356">
        <v>2000</v>
      </c>
    </row>
    <row r="3357" spans="1:23" x14ac:dyDescent="0.25">
      <c r="A3357" s="14">
        <v>36824</v>
      </c>
      <c r="B3357" s="3">
        <v>299</v>
      </c>
      <c r="C3357" s="4">
        <v>8.49</v>
      </c>
      <c r="D3357" s="5">
        <v>3.3</v>
      </c>
      <c r="E3357" s="5">
        <v>10</v>
      </c>
      <c r="F3357" s="5">
        <v>-1</v>
      </c>
      <c r="G3357" s="4">
        <v>72.5</v>
      </c>
      <c r="H3357" s="4">
        <v>48.8</v>
      </c>
      <c r="I3357" s="4">
        <v>0.7</v>
      </c>
      <c r="J3357" s="4">
        <v>2</v>
      </c>
      <c r="K3357" s="4">
        <v>0</v>
      </c>
      <c r="L3357" s="4">
        <v>0</v>
      </c>
      <c r="M3357" s="7">
        <v>0</v>
      </c>
      <c r="N3357" s="5">
        <v>3.3</v>
      </c>
      <c r="O3357" s="5">
        <v>1.6</v>
      </c>
      <c r="P3357" s="5">
        <v>-999</v>
      </c>
      <c r="Q3357" s="5">
        <v>-999</v>
      </c>
      <c r="R3357">
        <v>0.59699999999999998</v>
      </c>
      <c r="S3357" s="34">
        <f>ROUND((0.6105*(EXP((17.273*E3357)/(E3357+237.3))))*(100-H3357)/100,3)</f>
        <v>0.628</v>
      </c>
      <c r="T3357" s="6">
        <f>IF(V3357&lt;V3358,L3357,0)</f>
        <v>0</v>
      </c>
      <c r="U3357" s="6">
        <f>IF(T3357&gt;0,M3357,-999)</f>
        <v>-999</v>
      </c>
      <c r="V3357">
        <v>200010</v>
      </c>
      <c r="W3357">
        <v>2000</v>
      </c>
    </row>
    <row r="3358" spans="1:23" x14ac:dyDescent="0.25">
      <c r="A3358" s="14">
        <v>36825</v>
      </c>
      <c r="B3358" s="3">
        <v>300</v>
      </c>
      <c r="C3358" s="4">
        <v>6.95</v>
      </c>
      <c r="D3358" s="5">
        <v>4.8</v>
      </c>
      <c r="E3358" s="5">
        <v>10.4</v>
      </c>
      <c r="F3358" s="5">
        <v>0.5</v>
      </c>
      <c r="G3358" s="4">
        <v>75.099999999999994</v>
      </c>
      <c r="H3358" s="4">
        <v>52.5</v>
      </c>
      <c r="I3358" s="4">
        <v>1.1000000000000001</v>
      </c>
      <c r="J3358" s="4">
        <v>3.1</v>
      </c>
      <c r="K3358" s="4">
        <v>0.3</v>
      </c>
      <c r="L3358" s="4">
        <v>0</v>
      </c>
      <c r="M3358" s="7">
        <v>0</v>
      </c>
      <c r="N3358" s="5">
        <v>4.8</v>
      </c>
      <c r="O3358" s="5">
        <v>2.1</v>
      </c>
      <c r="P3358" s="5">
        <v>-999</v>
      </c>
      <c r="Q3358" s="5">
        <v>-999</v>
      </c>
      <c r="R3358">
        <v>0.66100000000000003</v>
      </c>
      <c r="S3358" s="34">
        <f>ROUND((0.6105*(EXP((17.273*E3358)/(E3358+237.3))))*(100-H3358)/100,3)</f>
        <v>0.59899999999999998</v>
      </c>
      <c r="T3358" s="6">
        <f>IF(V3358&lt;V3359,L3358,0)</f>
        <v>0</v>
      </c>
      <c r="U3358" s="6">
        <f>IF(T3358&gt;0,M3358,-999)</f>
        <v>-999</v>
      </c>
      <c r="V3358">
        <v>200010</v>
      </c>
      <c r="W3358">
        <v>2000</v>
      </c>
    </row>
    <row r="3359" spans="1:23" x14ac:dyDescent="0.25">
      <c r="A3359" s="14">
        <v>36826</v>
      </c>
      <c r="B3359" s="3">
        <v>301</v>
      </c>
      <c r="C3359" s="4">
        <v>1.0900000000000001</v>
      </c>
      <c r="D3359" s="5">
        <v>1.8</v>
      </c>
      <c r="E3359" s="5">
        <v>4.3</v>
      </c>
      <c r="F3359" s="5">
        <v>-0.2</v>
      </c>
      <c r="G3359" s="4">
        <v>94.7</v>
      </c>
      <c r="H3359" s="4">
        <v>82.6</v>
      </c>
      <c r="I3359" s="4">
        <v>2</v>
      </c>
      <c r="J3359" s="4">
        <v>6</v>
      </c>
      <c r="K3359" s="4">
        <v>1.6</v>
      </c>
      <c r="L3359" s="4">
        <v>0</v>
      </c>
      <c r="M3359" s="7">
        <v>0</v>
      </c>
      <c r="N3359" s="5">
        <v>1.8</v>
      </c>
      <c r="O3359" s="5">
        <v>2.5</v>
      </c>
      <c r="P3359" s="5">
        <v>-999</v>
      </c>
      <c r="Q3359" s="5">
        <v>-999</v>
      </c>
      <c r="R3359">
        <v>0.68600000000000005</v>
      </c>
      <c r="S3359" s="34">
        <f>ROUND((0.6105*(EXP((17.273*E3359)/(E3359+237.3))))*(100-H3359)/100,3)</f>
        <v>0.14399999999999999</v>
      </c>
      <c r="T3359" s="6">
        <f>IF(V3359&lt;V3360,L3359,0)</f>
        <v>0</v>
      </c>
      <c r="U3359" s="6">
        <f>IF(T3359&gt;0,M3359,-999)</f>
        <v>-999</v>
      </c>
      <c r="V3359">
        <v>200010</v>
      </c>
      <c r="W3359">
        <v>2000</v>
      </c>
    </row>
    <row r="3360" spans="1:23" x14ac:dyDescent="0.25">
      <c r="A3360" s="14">
        <v>36827</v>
      </c>
      <c r="B3360" s="3">
        <v>302</v>
      </c>
      <c r="C3360" s="4">
        <v>1.5</v>
      </c>
      <c r="D3360" s="5">
        <v>-0.3</v>
      </c>
      <c r="E3360" s="5">
        <v>1.2</v>
      </c>
      <c r="F3360" s="5">
        <v>-2.2999999999999998</v>
      </c>
      <c r="G3360" s="4">
        <v>99.1</v>
      </c>
      <c r="H3360" s="4">
        <v>96.6</v>
      </c>
      <c r="I3360" s="4">
        <v>2.1</v>
      </c>
      <c r="J3360" s="4">
        <v>5.7</v>
      </c>
      <c r="K3360" s="4">
        <v>16</v>
      </c>
      <c r="L3360" s="4">
        <v>72</v>
      </c>
      <c r="M3360" s="7">
        <v>1.3</v>
      </c>
      <c r="N3360" s="5">
        <v>-0.3</v>
      </c>
      <c r="O3360" s="5">
        <v>1.3</v>
      </c>
      <c r="P3360" s="5">
        <v>-999</v>
      </c>
      <c r="Q3360" s="5">
        <v>-999</v>
      </c>
      <c r="R3360">
        <v>0.64300000000000002</v>
      </c>
      <c r="S3360" s="34">
        <f>ROUND((0.6105*(EXP((17.273*E3360)/(E3360+237.3))))*(100-H3360)/100,3)</f>
        <v>2.3E-2</v>
      </c>
      <c r="T3360" s="6">
        <f>IF(V3360&lt;V3361,L3360,0)</f>
        <v>0</v>
      </c>
      <c r="U3360" s="6">
        <f>IF(T3360&gt;0,M3360,-999)</f>
        <v>-999</v>
      </c>
      <c r="V3360">
        <v>200010</v>
      </c>
      <c r="W3360">
        <v>2000</v>
      </c>
    </row>
    <row r="3361" spans="1:23" x14ac:dyDescent="0.25">
      <c r="A3361" s="14">
        <v>36828</v>
      </c>
      <c r="B3361" s="3">
        <v>303</v>
      </c>
      <c r="C3361" s="4">
        <v>3.49</v>
      </c>
      <c r="D3361" s="5">
        <v>-1.3</v>
      </c>
      <c r="E3361" s="5">
        <v>1.7</v>
      </c>
      <c r="F3361" s="5">
        <v>-3.8</v>
      </c>
      <c r="G3361" s="4">
        <v>96.7</v>
      </c>
      <c r="H3361" s="4">
        <v>87.2</v>
      </c>
      <c r="I3361" s="4">
        <v>0.5</v>
      </c>
      <c r="J3361" s="4">
        <v>2.9</v>
      </c>
      <c r="K3361" s="4">
        <v>3.2</v>
      </c>
      <c r="L3361" s="4">
        <v>60</v>
      </c>
      <c r="M3361" s="7">
        <v>1.3</v>
      </c>
      <c r="N3361" s="5">
        <v>-1.3</v>
      </c>
      <c r="O3361" s="5">
        <v>1.3</v>
      </c>
      <c r="P3361" s="5">
        <v>-999</v>
      </c>
      <c r="Q3361" s="5">
        <v>-999</v>
      </c>
      <c r="R3361">
        <v>0.60199999999999998</v>
      </c>
      <c r="S3361" s="34">
        <f>ROUND((0.6105*(EXP((17.273*E3361)/(E3361+237.3))))*(100-H3361)/100,3)</f>
        <v>8.7999999999999995E-2</v>
      </c>
      <c r="T3361" s="6">
        <f>IF(V3361&lt;V3362,L3361,0)</f>
        <v>0</v>
      </c>
      <c r="U3361" s="6">
        <f>IF(T3361&gt;0,M3361,-999)</f>
        <v>-999</v>
      </c>
      <c r="V3361">
        <v>200010</v>
      </c>
      <c r="W3361">
        <v>2000</v>
      </c>
    </row>
    <row r="3362" spans="1:23" x14ac:dyDescent="0.25">
      <c r="A3362" s="14">
        <v>36829</v>
      </c>
      <c r="B3362" s="3">
        <v>304</v>
      </c>
      <c r="C3362" s="4">
        <v>7.92</v>
      </c>
      <c r="D3362" s="5">
        <v>-1.5</v>
      </c>
      <c r="E3362" s="5">
        <v>5.0999999999999996</v>
      </c>
      <c r="F3362" s="5">
        <v>-6.2</v>
      </c>
      <c r="G3362" s="4">
        <v>92</v>
      </c>
      <c r="H3362" s="4">
        <v>65.3</v>
      </c>
      <c r="I3362" s="4">
        <v>0.5</v>
      </c>
      <c r="J3362" s="4">
        <v>1.6</v>
      </c>
      <c r="K3362" s="4">
        <v>0.8</v>
      </c>
      <c r="L3362" s="4">
        <v>47</v>
      </c>
      <c r="M3362" s="7">
        <v>0.2</v>
      </c>
      <c r="N3362" s="5">
        <v>-1.5</v>
      </c>
      <c r="O3362" s="5">
        <v>0.2</v>
      </c>
      <c r="P3362" s="5">
        <v>-999</v>
      </c>
      <c r="Q3362" s="5">
        <v>-999</v>
      </c>
      <c r="R3362">
        <v>0.57099999999999995</v>
      </c>
      <c r="S3362" s="34">
        <f>ROUND((0.6105*(EXP((17.273*E3362)/(E3362+237.3))))*(100-H3362)/100,3)</f>
        <v>0.30499999999999999</v>
      </c>
      <c r="T3362" s="6">
        <f>IF(V3362&lt;V3363,L3362,0)</f>
        <v>0</v>
      </c>
      <c r="U3362" s="6">
        <f>IF(T3362&gt;0,M3362,-999)</f>
        <v>-999</v>
      </c>
      <c r="V3362">
        <v>200010</v>
      </c>
      <c r="W3362">
        <v>2000</v>
      </c>
    </row>
    <row r="3363" spans="1:23" x14ac:dyDescent="0.25">
      <c r="A3363" s="14">
        <v>36830</v>
      </c>
      <c r="B3363" s="3">
        <v>305</v>
      </c>
      <c r="C3363" s="4">
        <v>4.1399999999999997</v>
      </c>
      <c r="D3363" s="5">
        <v>-1.9</v>
      </c>
      <c r="E3363" s="5">
        <v>1.1000000000000001</v>
      </c>
      <c r="F3363" s="5">
        <v>-4.5999999999999996</v>
      </c>
      <c r="G3363" s="4">
        <v>95.9</v>
      </c>
      <c r="H3363" s="4">
        <v>89.5</v>
      </c>
      <c r="I3363" s="4">
        <v>1.2</v>
      </c>
      <c r="J3363" s="4">
        <v>3.1</v>
      </c>
      <c r="K3363" s="4">
        <v>5</v>
      </c>
      <c r="L3363" s="4">
        <v>82</v>
      </c>
      <c r="M3363" s="7">
        <v>0</v>
      </c>
      <c r="N3363" s="5">
        <v>-1.9</v>
      </c>
      <c r="O3363" s="5">
        <v>0</v>
      </c>
      <c r="P3363" s="5">
        <v>-999</v>
      </c>
      <c r="Q3363" s="5">
        <v>-999</v>
      </c>
      <c r="R3363">
        <v>0.59299999999999997</v>
      </c>
      <c r="S3363" s="34">
        <f>ROUND((0.6105*(EXP((17.273*E3363)/(E3363+237.3))))*(100-H3363)/100,3)</f>
        <v>6.9000000000000006E-2</v>
      </c>
      <c r="T3363" s="6">
        <f>IF(V3363&lt;V3364,L3363,0)</f>
        <v>82</v>
      </c>
      <c r="U3363" s="6">
        <f>IF(T3363&gt;0,M3363,-999)</f>
        <v>0</v>
      </c>
      <c r="V3363">
        <v>200010</v>
      </c>
      <c r="W3363">
        <v>2000</v>
      </c>
    </row>
    <row r="3364" spans="1:23" x14ac:dyDescent="0.25">
      <c r="A3364" s="14">
        <v>36831</v>
      </c>
      <c r="B3364" s="3">
        <v>306</v>
      </c>
      <c r="C3364" s="4">
        <v>7.78</v>
      </c>
      <c r="D3364" s="5">
        <v>-2.9</v>
      </c>
      <c r="E3364" s="5">
        <v>3.1</v>
      </c>
      <c r="F3364" s="5">
        <v>-6.1</v>
      </c>
      <c r="G3364" s="4">
        <v>88.8</v>
      </c>
      <c r="H3364" s="4">
        <v>58.8</v>
      </c>
      <c r="I3364" s="4">
        <v>0.5</v>
      </c>
      <c r="J3364" s="4">
        <v>2</v>
      </c>
      <c r="K3364" s="4">
        <v>0.5</v>
      </c>
      <c r="L3364" s="4">
        <v>82</v>
      </c>
      <c r="M3364" s="7">
        <v>0.2</v>
      </c>
      <c r="N3364" s="5">
        <v>-2.9</v>
      </c>
      <c r="O3364" s="5">
        <v>0.2</v>
      </c>
      <c r="P3364" s="5">
        <v>-999</v>
      </c>
      <c r="Q3364" s="5">
        <v>-999</v>
      </c>
      <c r="R3364">
        <v>0.44900000000000001</v>
      </c>
      <c r="S3364" s="34">
        <f>ROUND((0.6105*(EXP((17.273*E3364)/(E3364+237.3))))*(100-H3364)/100,3)</f>
        <v>0.314</v>
      </c>
      <c r="T3364" s="6">
        <f>IF(V3364&lt;V3365,L3364,0)</f>
        <v>0</v>
      </c>
      <c r="U3364" s="6">
        <f>IF(T3364&gt;0,M3364,-999)</f>
        <v>-999</v>
      </c>
      <c r="V3364">
        <v>200011</v>
      </c>
      <c r="W3364">
        <v>2000</v>
      </c>
    </row>
    <row r="3365" spans="1:23" x14ac:dyDescent="0.25">
      <c r="A3365" s="14">
        <v>36832</v>
      </c>
      <c r="B3365" s="3">
        <v>307</v>
      </c>
      <c r="C3365" s="4">
        <v>4.29</v>
      </c>
      <c r="D3365" s="5">
        <v>-2.1</v>
      </c>
      <c r="E3365" s="5">
        <v>1.9</v>
      </c>
      <c r="F3365" s="5">
        <v>-5.8</v>
      </c>
      <c r="G3365" s="4">
        <v>88.1</v>
      </c>
      <c r="H3365" s="4">
        <v>65.8</v>
      </c>
      <c r="I3365" s="4">
        <v>0.4</v>
      </c>
      <c r="J3365" s="4">
        <v>1.5</v>
      </c>
      <c r="K3365" s="4">
        <v>0</v>
      </c>
      <c r="L3365" s="4">
        <v>71</v>
      </c>
      <c r="M3365" s="7">
        <v>0</v>
      </c>
      <c r="N3365" s="5">
        <v>-2.1</v>
      </c>
      <c r="O3365" s="5">
        <v>0</v>
      </c>
      <c r="P3365" s="5">
        <v>-999</v>
      </c>
      <c r="Q3365" s="5">
        <v>-999</v>
      </c>
      <c r="R3365">
        <v>0.46100000000000002</v>
      </c>
      <c r="S3365" s="34">
        <f>ROUND((0.6105*(EXP((17.273*E3365)/(E3365+237.3))))*(100-H3365)/100,3)</f>
        <v>0.23899999999999999</v>
      </c>
      <c r="T3365" s="6">
        <f>IF(V3365&lt;V3366,L3365,0)</f>
        <v>0</v>
      </c>
      <c r="U3365" s="6">
        <f>IF(T3365&gt;0,M3365,-999)</f>
        <v>-999</v>
      </c>
      <c r="V3365">
        <v>200011</v>
      </c>
      <c r="W3365">
        <v>2000</v>
      </c>
    </row>
    <row r="3366" spans="1:23" x14ac:dyDescent="0.25">
      <c r="A3366" s="14">
        <v>36833</v>
      </c>
      <c r="B3366" s="3">
        <v>308</v>
      </c>
      <c r="C3366" s="4">
        <v>5.98</v>
      </c>
      <c r="D3366" s="5">
        <v>1.6</v>
      </c>
      <c r="E3366" s="5">
        <v>6.8</v>
      </c>
      <c r="F3366" s="5">
        <v>-2.6</v>
      </c>
      <c r="G3366" s="4">
        <v>87.6</v>
      </c>
      <c r="H3366" s="4">
        <v>68.5</v>
      </c>
      <c r="I3366" s="4">
        <v>0.7</v>
      </c>
      <c r="J3366" s="4">
        <v>3</v>
      </c>
      <c r="K3366" s="4">
        <v>0</v>
      </c>
      <c r="L3366" s="4">
        <v>59</v>
      </c>
      <c r="M3366" s="7">
        <v>0.2</v>
      </c>
      <c r="N3366" s="5">
        <v>1.6</v>
      </c>
      <c r="O3366" s="5">
        <v>0.2</v>
      </c>
      <c r="P3366" s="5">
        <v>-999</v>
      </c>
      <c r="Q3366" s="5">
        <v>-999</v>
      </c>
      <c r="R3366">
        <v>0.67700000000000005</v>
      </c>
      <c r="S3366" s="34">
        <f>ROUND((0.6105*(EXP((17.273*E3366)/(E3366+237.3))))*(100-H3366)/100,3)</f>
        <v>0.311</v>
      </c>
      <c r="T3366" s="6">
        <f>IF(V3366&lt;V3367,L3366,0)</f>
        <v>0</v>
      </c>
      <c r="U3366" s="6">
        <f>IF(T3366&gt;0,M3366,-999)</f>
        <v>-999</v>
      </c>
      <c r="V3366">
        <v>200011</v>
      </c>
      <c r="W3366">
        <v>2000</v>
      </c>
    </row>
    <row r="3367" spans="1:23" x14ac:dyDescent="0.25">
      <c r="A3367" s="14">
        <v>36834</v>
      </c>
      <c r="B3367" s="3">
        <v>309</v>
      </c>
      <c r="C3367" s="4">
        <v>1.65</v>
      </c>
      <c r="D3367" s="5">
        <v>-2</v>
      </c>
      <c r="E3367" s="5">
        <v>1</v>
      </c>
      <c r="F3367" s="5">
        <v>-4.8</v>
      </c>
      <c r="G3367" s="4">
        <v>99</v>
      </c>
      <c r="H3367" s="4">
        <v>94.6</v>
      </c>
      <c r="I3367" s="4">
        <v>2.4</v>
      </c>
      <c r="J3367" s="4">
        <v>5.6</v>
      </c>
      <c r="K3367" s="4">
        <v>18.3</v>
      </c>
      <c r="L3367" s="4">
        <v>227</v>
      </c>
      <c r="M3367" s="7">
        <v>0.5</v>
      </c>
      <c r="N3367" s="5">
        <v>-2</v>
      </c>
      <c r="O3367" s="5">
        <v>0.5</v>
      </c>
      <c r="P3367" s="5">
        <v>-999</v>
      </c>
      <c r="Q3367" s="5">
        <v>-999</v>
      </c>
      <c r="R3367">
        <v>0.622</v>
      </c>
      <c r="S3367" s="34">
        <f>ROUND((0.6105*(EXP((17.273*E3367)/(E3367+237.3))))*(100-H3367)/100,3)</f>
        <v>3.5000000000000003E-2</v>
      </c>
      <c r="T3367" s="6">
        <f>IF(V3367&lt;V3368,L3367,0)</f>
        <v>0</v>
      </c>
      <c r="U3367" s="6">
        <f>IF(T3367&gt;0,M3367,-999)</f>
        <v>-999</v>
      </c>
      <c r="V3367">
        <v>200011</v>
      </c>
      <c r="W3367">
        <v>2000</v>
      </c>
    </row>
    <row r="3368" spans="1:23" x14ac:dyDescent="0.25">
      <c r="A3368" s="14">
        <v>36835</v>
      </c>
      <c r="B3368" s="3">
        <v>310</v>
      </c>
      <c r="C3368" s="4">
        <v>4.66</v>
      </c>
      <c r="D3368" s="5">
        <v>-4.0999999999999996</v>
      </c>
      <c r="E3368" s="5">
        <v>-1.2</v>
      </c>
      <c r="F3368" s="5">
        <v>-7.3</v>
      </c>
      <c r="G3368" s="4">
        <v>98.4</v>
      </c>
      <c r="H3368" s="4">
        <v>96</v>
      </c>
      <c r="I3368" s="4">
        <v>0.6</v>
      </c>
      <c r="J3368" s="4">
        <v>2.8</v>
      </c>
      <c r="K3368" s="4">
        <v>0</v>
      </c>
      <c r="L3368" s="4">
        <v>198</v>
      </c>
      <c r="M3368" s="7">
        <v>0.7</v>
      </c>
      <c r="N3368" s="5">
        <v>-4.0999999999999996</v>
      </c>
      <c r="O3368" s="5">
        <v>0.7</v>
      </c>
      <c r="P3368" s="5">
        <v>-999</v>
      </c>
      <c r="Q3368" s="5">
        <v>-999</v>
      </c>
      <c r="R3368">
        <v>0.53500000000000003</v>
      </c>
      <c r="S3368" s="34">
        <f>ROUND((0.6105*(EXP((17.273*E3368)/(E3368+237.3))))*(100-H3368)/100,3)</f>
        <v>2.1999999999999999E-2</v>
      </c>
      <c r="T3368" s="6">
        <f>IF(V3368&lt;V3369,L3368,0)</f>
        <v>0</v>
      </c>
      <c r="U3368" s="6">
        <f>IF(T3368&gt;0,M3368,-999)</f>
        <v>-999</v>
      </c>
      <c r="V3368">
        <v>200011</v>
      </c>
      <c r="W3368">
        <v>2000</v>
      </c>
    </row>
    <row r="3369" spans="1:23" x14ac:dyDescent="0.25">
      <c r="A3369" s="14">
        <v>36836</v>
      </c>
      <c r="B3369" s="3">
        <v>311</v>
      </c>
      <c r="C3369" s="4">
        <v>7.27</v>
      </c>
      <c r="D3369" s="5">
        <v>-6</v>
      </c>
      <c r="E3369" s="5">
        <v>-0.5</v>
      </c>
      <c r="F3369" s="5">
        <v>-9.3000000000000007</v>
      </c>
      <c r="G3369" s="4">
        <v>97.5</v>
      </c>
      <c r="H3369" s="4">
        <v>95.8</v>
      </c>
      <c r="I3369" s="4">
        <v>0.6</v>
      </c>
      <c r="J3369" s="4">
        <v>2.1</v>
      </c>
      <c r="K3369" s="4">
        <v>0</v>
      </c>
      <c r="L3369" s="4">
        <v>180</v>
      </c>
      <c r="M3369" s="7">
        <v>0.6</v>
      </c>
      <c r="N3369" s="5">
        <v>-6</v>
      </c>
      <c r="O3369" s="5">
        <v>0.6</v>
      </c>
      <c r="P3369" s="5">
        <v>-999</v>
      </c>
      <c r="Q3369" s="5">
        <v>-999</v>
      </c>
      <c r="R3369">
        <v>0.56399999999999995</v>
      </c>
      <c r="S3369" s="34">
        <f>ROUND((0.6105*(EXP((17.273*E3369)/(E3369+237.3))))*(100-H3369)/100,3)</f>
        <v>2.5000000000000001E-2</v>
      </c>
      <c r="T3369" s="6">
        <f>IF(V3369&lt;V3370,L3369,0)</f>
        <v>0</v>
      </c>
      <c r="U3369" s="6">
        <f>IF(T3369&gt;0,M3369,-999)</f>
        <v>-999</v>
      </c>
      <c r="V3369">
        <v>200011</v>
      </c>
      <c r="W3369">
        <v>2000</v>
      </c>
    </row>
    <row r="3370" spans="1:23" x14ac:dyDescent="0.25">
      <c r="A3370" s="14">
        <v>36837</v>
      </c>
      <c r="B3370" s="3">
        <v>312</v>
      </c>
      <c r="C3370" s="4">
        <v>4.91</v>
      </c>
      <c r="D3370" s="5">
        <v>-4.8</v>
      </c>
      <c r="E3370" s="5">
        <v>0.5</v>
      </c>
      <c r="F3370" s="5">
        <v>-8.3000000000000007</v>
      </c>
      <c r="G3370" s="4">
        <v>98.4</v>
      </c>
      <c r="H3370" s="4">
        <v>96.5</v>
      </c>
      <c r="I3370" s="4">
        <v>0.6</v>
      </c>
      <c r="J3370" s="4">
        <v>2.7</v>
      </c>
      <c r="K3370" s="4">
        <v>0</v>
      </c>
      <c r="L3370" s="4">
        <v>164</v>
      </c>
      <c r="M3370" s="7">
        <v>0.2</v>
      </c>
      <c r="N3370" s="5">
        <v>-4.8</v>
      </c>
      <c r="O3370" s="5">
        <v>0.2</v>
      </c>
      <c r="P3370" s="5">
        <v>-999</v>
      </c>
      <c r="Q3370" s="5">
        <v>-999</v>
      </c>
      <c r="R3370">
        <v>0.61199999999999999</v>
      </c>
      <c r="S3370" s="34">
        <f>ROUND((0.6105*(EXP((17.273*E3370)/(E3370+237.3))))*(100-H3370)/100,3)</f>
        <v>2.1999999999999999E-2</v>
      </c>
      <c r="T3370" s="6">
        <f>IF(V3370&lt;V3371,L3370,0)</f>
        <v>0</v>
      </c>
      <c r="U3370" s="6">
        <f>IF(T3370&gt;0,M3370,-999)</f>
        <v>-999</v>
      </c>
      <c r="V3370">
        <v>200011</v>
      </c>
      <c r="W3370">
        <v>2000</v>
      </c>
    </row>
    <row r="3371" spans="1:23" x14ac:dyDescent="0.25">
      <c r="A3371" s="14">
        <v>36838</v>
      </c>
      <c r="B3371" s="3">
        <v>313</v>
      </c>
      <c r="C3371" s="4">
        <v>0.97</v>
      </c>
      <c r="D3371" s="5">
        <v>-4.8</v>
      </c>
      <c r="E3371" s="5">
        <v>-3.2</v>
      </c>
      <c r="F3371" s="5">
        <v>-5.8</v>
      </c>
      <c r="G3371" s="4">
        <v>98.3</v>
      </c>
      <c r="H3371" s="4">
        <v>97.8</v>
      </c>
      <c r="I3371" s="4">
        <v>1.2</v>
      </c>
      <c r="J3371" s="4">
        <v>3.9</v>
      </c>
      <c r="K3371" s="4">
        <v>9.9</v>
      </c>
      <c r="L3371" s="4">
        <v>264</v>
      </c>
      <c r="M3371" s="7">
        <v>0.2</v>
      </c>
      <c r="N3371" s="5">
        <v>-4.8</v>
      </c>
      <c r="O3371" s="5">
        <v>0.2</v>
      </c>
      <c r="P3371" s="5">
        <v>-999</v>
      </c>
      <c r="Q3371" s="5">
        <v>-999</v>
      </c>
      <c r="R3371">
        <v>0.47</v>
      </c>
      <c r="S3371" s="34">
        <f>ROUND((0.6105*(EXP((17.273*E3371)/(E3371+237.3))))*(100-H3371)/100,3)</f>
        <v>1.0999999999999999E-2</v>
      </c>
      <c r="T3371" s="6">
        <f>IF(V3371&lt;V3372,L3371,0)</f>
        <v>0</v>
      </c>
      <c r="U3371" s="6">
        <f>IF(T3371&gt;0,M3371,-999)</f>
        <v>-999</v>
      </c>
      <c r="V3371">
        <v>200011</v>
      </c>
      <c r="W3371">
        <v>2000</v>
      </c>
    </row>
    <row r="3372" spans="1:23" x14ac:dyDescent="0.25">
      <c r="A3372" s="14">
        <v>36839</v>
      </c>
      <c r="B3372" s="3">
        <v>314</v>
      </c>
      <c r="C3372" s="4">
        <v>2.4</v>
      </c>
      <c r="D3372" s="5">
        <v>-7.3</v>
      </c>
      <c r="E3372" s="5">
        <v>-5.0999999999999996</v>
      </c>
      <c r="F3372" s="5">
        <v>-11.3</v>
      </c>
      <c r="G3372" s="4">
        <v>96.7</v>
      </c>
      <c r="H3372" s="4">
        <v>94.8</v>
      </c>
      <c r="I3372" s="4">
        <v>1.1000000000000001</v>
      </c>
      <c r="J3372" s="4">
        <v>2.8</v>
      </c>
      <c r="K3372" s="4">
        <v>0.9</v>
      </c>
      <c r="L3372" s="4">
        <v>261</v>
      </c>
      <c r="M3372" s="7">
        <v>0.4</v>
      </c>
      <c r="N3372" s="5">
        <v>-7.3</v>
      </c>
      <c r="O3372" s="5">
        <v>0.4</v>
      </c>
      <c r="P3372" s="5">
        <v>-999</v>
      </c>
      <c r="Q3372" s="5">
        <v>-999</v>
      </c>
      <c r="R3372">
        <v>0.39600000000000002</v>
      </c>
      <c r="S3372" s="34">
        <f>ROUND((0.6105*(EXP((17.273*E3372)/(E3372+237.3))))*(100-H3372)/100,3)</f>
        <v>2.1999999999999999E-2</v>
      </c>
      <c r="T3372" s="6">
        <f>IF(V3372&lt;V3373,L3372,0)</f>
        <v>0</v>
      </c>
      <c r="U3372" s="6">
        <f>IF(T3372&gt;0,M3372,-999)</f>
        <v>-999</v>
      </c>
      <c r="V3372">
        <v>200011</v>
      </c>
      <c r="W3372">
        <v>2000</v>
      </c>
    </row>
    <row r="3373" spans="1:23" x14ac:dyDescent="0.25">
      <c r="A3373" s="14">
        <v>36840</v>
      </c>
      <c r="B3373" s="3">
        <v>315</v>
      </c>
      <c r="C3373" s="4">
        <v>4.5999999999999996</v>
      </c>
      <c r="D3373" s="5">
        <v>-11</v>
      </c>
      <c r="E3373" s="5">
        <v>-6.3</v>
      </c>
      <c r="F3373" s="5">
        <v>-15.5</v>
      </c>
      <c r="G3373" s="4">
        <v>94.1</v>
      </c>
      <c r="H3373" s="4">
        <v>91</v>
      </c>
      <c r="I3373" s="4">
        <v>0.6</v>
      </c>
      <c r="J3373" s="4">
        <v>1.9</v>
      </c>
      <c r="K3373" s="4">
        <v>0</v>
      </c>
      <c r="L3373" s="4">
        <v>247</v>
      </c>
      <c r="M3373" s="7">
        <v>0.2</v>
      </c>
      <c r="N3373" s="5">
        <v>-11</v>
      </c>
      <c r="O3373" s="5">
        <v>0.2</v>
      </c>
      <c r="P3373" s="5">
        <v>-999</v>
      </c>
      <c r="Q3373" s="5">
        <v>-999</v>
      </c>
      <c r="R3373">
        <v>0.34799999999999998</v>
      </c>
      <c r="S3373" s="34">
        <f>ROUND((0.6105*(EXP((17.273*E3373)/(E3373+237.3))))*(100-H3373)/100,3)</f>
        <v>3.4000000000000002E-2</v>
      </c>
      <c r="T3373" s="6">
        <f>IF(V3373&lt;V3374,L3373,0)</f>
        <v>0</v>
      </c>
      <c r="U3373" s="6">
        <f>IF(T3373&gt;0,M3373,-999)</f>
        <v>-999</v>
      </c>
      <c r="V3373">
        <v>200011</v>
      </c>
      <c r="W3373">
        <v>2000</v>
      </c>
    </row>
    <row r="3374" spans="1:23" x14ac:dyDescent="0.25">
      <c r="A3374" s="14">
        <v>36841</v>
      </c>
      <c r="B3374" s="3">
        <v>316</v>
      </c>
      <c r="C3374" s="4">
        <v>3.79</v>
      </c>
      <c r="D3374" s="5">
        <v>-9.6999999999999993</v>
      </c>
      <c r="E3374" s="5">
        <v>-7.1</v>
      </c>
      <c r="F3374" s="5">
        <v>-14.6</v>
      </c>
      <c r="G3374" s="4">
        <v>94.7</v>
      </c>
      <c r="H3374" s="4">
        <v>90.3</v>
      </c>
      <c r="I3374" s="4">
        <v>0.5</v>
      </c>
      <c r="J3374" s="4">
        <v>2</v>
      </c>
      <c r="K3374" s="4">
        <v>0.7</v>
      </c>
      <c r="L3374" s="4">
        <v>245</v>
      </c>
      <c r="M3374" s="7">
        <v>0.1</v>
      </c>
      <c r="N3374" s="5">
        <v>-9.6999999999999993</v>
      </c>
      <c r="O3374" s="5">
        <v>0.1</v>
      </c>
      <c r="P3374" s="5">
        <v>-999</v>
      </c>
      <c r="Q3374" s="5">
        <v>-999</v>
      </c>
      <c r="R3374">
        <v>0.32500000000000001</v>
      </c>
      <c r="S3374" s="34">
        <f>ROUND((0.6105*(EXP((17.273*E3374)/(E3374+237.3))))*(100-H3374)/100,3)</f>
        <v>3.5000000000000003E-2</v>
      </c>
      <c r="T3374" s="6">
        <f>IF(V3374&lt;V3375,L3374,0)</f>
        <v>0</v>
      </c>
      <c r="U3374" s="6">
        <f>IF(T3374&gt;0,M3374,-999)</f>
        <v>-999</v>
      </c>
      <c r="V3374">
        <v>200011</v>
      </c>
      <c r="W3374">
        <v>2000</v>
      </c>
    </row>
    <row r="3375" spans="1:23" x14ac:dyDescent="0.25">
      <c r="A3375" s="14">
        <v>36842</v>
      </c>
      <c r="B3375" s="3">
        <v>317</v>
      </c>
      <c r="C3375" s="4">
        <v>7</v>
      </c>
      <c r="D3375" s="5">
        <v>-5.6</v>
      </c>
      <c r="E3375" s="5">
        <v>-0.6</v>
      </c>
      <c r="F3375" s="5">
        <v>-7.9</v>
      </c>
      <c r="G3375" s="4">
        <v>96.8</v>
      </c>
      <c r="H3375" s="4">
        <v>91.8</v>
      </c>
      <c r="I3375" s="4">
        <v>0.5</v>
      </c>
      <c r="J3375" s="4">
        <v>2.2000000000000002</v>
      </c>
      <c r="K3375" s="4">
        <v>0</v>
      </c>
      <c r="L3375" s="4">
        <v>244</v>
      </c>
      <c r="M3375" s="7">
        <v>0.3</v>
      </c>
      <c r="N3375" s="5">
        <v>-5.6</v>
      </c>
      <c r="O3375" s="5">
        <v>0.3</v>
      </c>
      <c r="P3375" s="5">
        <v>-999</v>
      </c>
      <c r="Q3375" s="5">
        <v>-999</v>
      </c>
      <c r="R3375">
        <v>0.53700000000000003</v>
      </c>
      <c r="S3375" s="34">
        <f>ROUND((0.6105*(EXP((17.273*E3375)/(E3375+237.3))))*(100-H3375)/100,3)</f>
        <v>4.8000000000000001E-2</v>
      </c>
      <c r="T3375" s="6">
        <f>IF(V3375&lt;V3376,L3375,0)</f>
        <v>0</v>
      </c>
      <c r="U3375" s="6">
        <f>IF(T3375&gt;0,M3375,-999)</f>
        <v>-999</v>
      </c>
      <c r="V3375">
        <v>200011</v>
      </c>
      <c r="W3375">
        <v>2000</v>
      </c>
    </row>
    <row r="3376" spans="1:23" x14ac:dyDescent="0.25">
      <c r="A3376" s="14">
        <v>36843</v>
      </c>
      <c r="B3376" s="3">
        <v>318</v>
      </c>
      <c r="C3376" s="4">
        <v>2.97</v>
      </c>
      <c r="D3376" s="5">
        <v>-8.4</v>
      </c>
      <c r="E3376" s="5">
        <v>-6.8</v>
      </c>
      <c r="F3376" s="5">
        <v>-11.6</v>
      </c>
      <c r="G3376" s="4">
        <v>95.9</v>
      </c>
      <c r="H3376" s="4">
        <v>93.9</v>
      </c>
      <c r="I3376" s="4">
        <v>1.2</v>
      </c>
      <c r="J3376" s="4">
        <v>3.2</v>
      </c>
      <c r="K3376" s="4">
        <v>0</v>
      </c>
      <c r="L3376" s="4">
        <v>244</v>
      </c>
      <c r="M3376" s="7">
        <v>0.3</v>
      </c>
      <c r="N3376" s="5">
        <v>-8.4</v>
      </c>
      <c r="O3376" s="5">
        <v>0.3</v>
      </c>
      <c r="P3376" s="5">
        <v>-999</v>
      </c>
      <c r="Q3376" s="5">
        <v>-999</v>
      </c>
      <c r="R3376">
        <v>0.34499999999999997</v>
      </c>
      <c r="S3376" s="34">
        <f>ROUND((0.6105*(EXP((17.273*E3376)/(E3376+237.3))))*(100-H3376)/100,3)</f>
        <v>2.1999999999999999E-2</v>
      </c>
      <c r="T3376" s="6">
        <f>IF(V3376&lt;V3377,L3376,0)</f>
        <v>0</v>
      </c>
      <c r="U3376" s="6">
        <f>IF(T3376&gt;0,M3376,-999)</f>
        <v>-999</v>
      </c>
      <c r="V3376">
        <v>200011</v>
      </c>
      <c r="W3376">
        <v>2000</v>
      </c>
    </row>
    <row r="3377" spans="1:23" x14ac:dyDescent="0.25">
      <c r="A3377" s="14">
        <v>36844</v>
      </c>
      <c r="B3377" s="3">
        <v>319</v>
      </c>
      <c r="C3377" s="4">
        <v>7.18</v>
      </c>
      <c r="D3377" s="5">
        <v>-7.3</v>
      </c>
      <c r="E3377" s="5">
        <v>-0.5</v>
      </c>
      <c r="F3377" s="5">
        <v>-11.5</v>
      </c>
      <c r="G3377" s="4">
        <v>95.5</v>
      </c>
      <c r="H3377" s="4">
        <v>90.4</v>
      </c>
      <c r="I3377" s="4">
        <v>0.6</v>
      </c>
      <c r="J3377" s="4">
        <v>1.8</v>
      </c>
      <c r="K3377" s="4">
        <v>0</v>
      </c>
      <c r="L3377" s="4">
        <v>225</v>
      </c>
      <c r="M3377" s="7">
        <v>0.1</v>
      </c>
      <c r="N3377" s="5">
        <v>-7.3</v>
      </c>
      <c r="O3377" s="5">
        <v>0.1</v>
      </c>
      <c r="P3377" s="5">
        <v>-999</v>
      </c>
      <c r="Q3377" s="5">
        <v>-999</v>
      </c>
      <c r="R3377">
        <v>0.53</v>
      </c>
      <c r="S3377" s="34">
        <f>ROUND((0.6105*(EXP((17.273*E3377)/(E3377+237.3))))*(100-H3377)/100,3)</f>
        <v>5.7000000000000002E-2</v>
      </c>
      <c r="T3377" s="6">
        <f>IF(V3377&lt;V3378,L3377,0)</f>
        <v>0</v>
      </c>
      <c r="U3377" s="6">
        <f>IF(T3377&gt;0,M3377,-999)</f>
        <v>-999</v>
      </c>
      <c r="V3377">
        <v>200011</v>
      </c>
      <c r="W3377">
        <v>2000</v>
      </c>
    </row>
    <row r="3378" spans="1:23" x14ac:dyDescent="0.25">
      <c r="A3378" s="14">
        <v>36845</v>
      </c>
      <c r="B3378" s="3">
        <v>320</v>
      </c>
      <c r="C3378" s="4">
        <v>6.74</v>
      </c>
      <c r="D3378" s="5">
        <v>-7.7</v>
      </c>
      <c r="E3378" s="5">
        <v>-1</v>
      </c>
      <c r="F3378" s="5">
        <v>-12.5</v>
      </c>
      <c r="G3378" s="4">
        <v>91.2</v>
      </c>
      <c r="H3378" s="4">
        <v>68.599999999999994</v>
      </c>
      <c r="I3378" s="4">
        <v>0.6</v>
      </c>
      <c r="J3378" s="4">
        <v>2.2000000000000002</v>
      </c>
      <c r="K3378" s="4">
        <v>0</v>
      </c>
      <c r="L3378" s="4">
        <v>231</v>
      </c>
      <c r="M3378" s="7">
        <v>-0.1</v>
      </c>
      <c r="N3378" s="5">
        <v>-7.7</v>
      </c>
      <c r="O3378" s="5">
        <v>-0.1</v>
      </c>
      <c r="P3378" s="5">
        <v>-999</v>
      </c>
      <c r="Q3378" s="5">
        <v>-999</v>
      </c>
      <c r="R3378">
        <v>0.38800000000000001</v>
      </c>
      <c r="S3378" s="34">
        <f>ROUND((0.6105*(EXP((17.273*E3378)/(E3378+237.3))))*(100-H3378)/100,3)</f>
        <v>0.17799999999999999</v>
      </c>
      <c r="T3378" s="6">
        <f>IF(V3378&lt;V3379,L3378,0)</f>
        <v>0</v>
      </c>
      <c r="U3378" s="6">
        <f>IF(T3378&gt;0,M3378,-999)</f>
        <v>-999</v>
      </c>
      <c r="V3378">
        <v>200011</v>
      </c>
      <c r="W3378">
        <v>2000</v>
      </c>
    </row>
    <row r="3379" spans="1:23" x14ac:dyDescent="0.25">
      <c r="A3379" s="14">
        <v>36846</v>
      </c>
      <c r="B3379" s="3">
        <v>321</v>
      </c>
      <c r="C3379" s="4">
        <v>5.75</v>
      </c>
      <c r="D3379" s="5">
        <v>-9.9</v>
      </c>
      <c r="E3379" s="5">
        <v>-3.7</v>
      </c>
      <c r="F3379" s="5">
        <v>-13.1</v>
      </c>
      <c r="G3379" s="4">
        <v>91.4</v>
      </c>
      <c r="H3379" s="4">
        <v>73.900000000000006</v>
      </c>
      <c r="I3379" s="4">
        <v>0.7</v>
      </c>
      <c r="J3379" s="4">
        <v>3.6</v>
      </c>
      <c r="K3379" s="4">
        <v>0</v>
      </c>
      <c r="L3379" s="4">
        <v>230</v>
      </c>
      <c r="M3379" s="7">
        <v>-0.2</v>
      </c>
      <c r="N3379" s="5">
        <v>-9.9</v>
      </c>
      <c r="O3379" s="5">
        <v>-0.2</v>
      </c>
      <c r="P3379" s="5">
        <v>-999</v>
      </c>
      <c r="Q3379" s="5">
        <v>-999</v>
      </c>
      <c r="R3379">
        <v>0.34300000000000003</v>
      </c>
      <c r="S3379" s="34">
        <f>ROUND((0.6105*(EXP((17.273*E3379)/(E3379+237.3))))*(100-H3379)/100,3)</f>
        <v>0.121</v>
      </c>
      <c r="T3379" s="6">
        <f>IF(V3379&lt;V3380,L3379,0)</f>
        <v>0</v>
      </c>
      <c r="U3379" s="6">
        <f>IF(T3379&gt;0,M3379,-999)</f>
        <v>-999</v>
      </c>
      <c r="V3379">
        <v>200011</v>
      </c>
      <c r="W3379">
        <v>2000</v>
      </c>
    </row>
    <row r="3380" spans="1:23" x14ac:dyDescent="0.25">
      <c r="A3380" s="14">
        <v>36847</v>
      </c>
      <c r="B3380" s="3">
        <v>322</v>
      </c>
      <c r="C3380" s="4">
        <v>5.89</v>
      </c>
      <c r="D3380" s="5">
        <v>-9.1</v>
      </c>
      <c r="E3380" s="5">
        <v>-2.7</v>
      </c>
      <c r="F3380" s="5">
        <v>-15.2</v>
      </c>
      <c r="G3380" s="4">
        <v>89.4</v>
      </c>
      <c r="H3380" s="4">
        <v>71</v>
      </c>
      <c r="I3380" s="4">
        <v>0.4</v>
      </c>
      <c r="J3380" s="4">
        <v>1.9</v>
      </c>
      <c r="K3380" s="4">
        <v>0</v>
      </c>
      <c r="L3380" s="4">
        <v>220</v>
      </c>
      <c r="M3380" s="7">
        <v>-0.2</v>
      </c>
      <c r="N3380" s="5">
        <v>-9.1</v>
      </c>
      <c r="O3380" s="5">
        <v>-0.2</v>
      </c>
      <c r="P3380" s="5">
        <v>-999</v>
      </c>
      <c r="Q3380" s="5">
        <v>-999</v>
      </c>
      <c r="R3380">
        <v>0.35399999999999998</v>
      </c>
      <c r="S3380" s="34">
        <f>ROUND((0.6105*(EXP((17.273*E3380)/(E3380+237.3))))*(100-H3380)/100,3)</f>
        <v>0.14499999999999999</v>
      </c>
      <c r="T3380" s="6">
        <f>IF(V3380&lt;V3381,L3380,0)</f>
        <v>0</v>
      </c>
      <c r="U3380" s="6">
        <f>IF(T3380&gt;0,M3380,-999)</f>
        <v>-999</v>
      </c>
      <c r="V3380">
        <v>200011</v>
      </c>
      <c r="W3380">
        <v>2000</v>
      </c>
    </row>
    <row r="3381" spans="1:23" x14ac:dyDescent="0.25">
      <c r="A3381" s="14">
        <v>36848</v>
      </c>
      <c r="B3381" s="3">
        <v>323</v>
      </c>
      <c r="C3381" s="4">
        <v>2.0299999999999998</v>
      </c>
      <c r="D3381" s="5">
        <v>-3.8</v>
      </c>
      <c r="E3381" s="5">
        <v>-0.9</v>
      </c>
      <c r="F3381" s="5">
        <v>-6.4</v>
      </c>
      <c r="G3381" s="4">
        <v>93.5</v>
      </c>
      <c r="H3381" s="4">
        <v>70.5</v>
      </c>
      <c r="I3381" s="4">
        <v>0.6</v>
      </c>
      <c r="J3381" s="4">
        <v>2.7</v>
      </c>
      <c r="K3381" s="4">
        <v>0</v>
      </c>
      <c r="L3381" s="4">
        <v>212</v>
      </c>
      <c r="M3381" s="7">
        <v>-0.2</v>
      </c>
      <c r="N3381" s="5">
        <v>-3.8</v>
      </c>
      <c r="O3381" s="5">
        <v>-0.2</v>
      </c>
      <c r="P3381" s="5">
        <v>-999</v>
      </c>
      <c r="Q3381" s="5">
        <v>-999</v>
      </c>
      <c r="R3381">
        <v>0.40300000000000002</v>
      </c>
      <c r="S3381" s="34">
        <f>ROUND((0.6105*(EXP((17.273*E3381)/(E3381+237.3))))*(100-H3381)/100,3)</f>
        <v>0.16900000000000001</v>
      </c>
      <c r="T3381" s="6">
        <f>IF(V3381&lt;V3382,L3381,0)</f>
        <v>0</v>
      </c>
      <c r="U3381" s="6">
        <f>IF(T3381&gt;0,M3381,-999)</f>
        <v>-999</v>
      </c>
      <c r="V3381">
        <v>200011</v>
      </c>
      <c r="W3381">
        <v>2000</v>
      </c>
    </row>
    <row r="3382" spans="1:23" x14ac:dyDescent="0.25">
      <c r="A3382" s="14">
        <v>36849</v>
      </c>
      <c r="B3382" s="3">
        <v>324</v>
      </c>
      <c r="C3382" s="4">
        <v>4.76</v>
      </c>
      <c r="D3382" s="5">
        <v>-4.9000000000000004</v>
      </c>
      <c r="E3382" s="5">
        <v>0.8</v>
      </c>
      <c r="F3382" s="5">
        <v>-8.1</v>
      </c>
      <c r="G3382" s="4">
        <v>91.8</v>
      </c>
      <c r="H3382" s="4">
        <v>69.5</v>
      </c>
      <c r="I3382" s="4">
        <v>0.5</v>
      </c>
      <c r="J3382" s="4">
        <v>1.7</v>
      </c>
      <c r="K3382" s="4">
        <v>0</v>
      </c>
      <c r="L3382" s="4">
        <v>225</v>
      </c>
      <c r="M3382" s="7">
        <v>-0.1</v>
      </c>
      <c r="N3382" s="5">
        <v>-4.9000000000000004</v>
      </c>
      <c r="O3382" s="5">
        <v>-0.1</v>
      </c>
      <c r="P3382" s="5">
        <v>-999</v>
      </c>
      <c r="Q3382" s="5">
        <v>-999</v>
      </c>
      <c r="R3382">
        <v>0.45</v>
      </c>
      <c r="S3382" s="34">
        <f>ROUND((0.6105*(EXP((17.273*E3382)/(E3382+237.3))))*(100-H3382)/100,3)</f>
        <v>0.19700000000000001</v>
      </c>
      <c r="T3382" s="6">
        <f>IF(V3382&lt;V3383,L3382,0)</f>
        <v>0</v>
      </c>
      <c r="U3382" s="6">
        <f>IF(T3382&gt;0,M3382,-999)</f>
        <v>-999</v>
      </c>
      <c r="V3382">
        <v>200011</v>
      </c>
      <c r="W3382">
        <v>2000</v>
      </c>
    </row>
    <row r="3383" spans="1:23" x14ac:dyDescent="0.25">
      <c r="A3383" s="14">
        <v>36850</v>
      </c>
      <c r="B3383" s="3">
        <v>325</v>
      </c>
      <c r="C3383" s="4">
        <v>5.8</v>
      </c>
      <c r="D3383" s="5">
        <v>-4</v>
      </c>
      <c r="E3383" s="5">
        <v>2.1</v>
      </c>
      <c r="F3383" s="5">
        <v>-8.6</v>
      </c>
      <c r="G3383" s="4">
        <v>81.400000000000006</v>
      </c>
      <c r="H3383" s="4">
        <v>45.6</v>
      </c>
      <c r="I3383" s="4">
        <v>0.6</v>
      </c>
      <c r="J3383" s="4">
        <v>2.5</v>
      </c>
      <c r="K3383" s="4">
        <v>0</v>
      </c>
      <c r="L3383" s="4">
        <v>220</v>
      </c>
      <c r="M3383" s="7">
        <v>-0.1</v>
      </c>
      <c r="N3383" s="5">
        <v>-4</v>
      </c>
      <c r="O3383" s="5">
        <v>-0.1</v>
      </c>
      <c r="P3383" s="5">
        <v>-999</v>
      </c>
      <c r="Q3383" s="5">
        <v>-999</v>
      </c>
      <c r="R3383">
        <v>0.32400000000000001</v>
      </c>
      <c r="S3383" s="34">
        <f>ROUND((0.6105*(EXP((17.273*E3383)/(E3383+237.3))))*(100-H3383)/100,3)</f>
        <v>0.38600000000000001</v>
      </c>
      <c r="T3383" s="6">
        <f>IF(V3383&lt;V3384,L3383,0)</f>
        <v>0</v>
      </c>
      <c r="U3383" s="6">
        <f>IF(T3383&gt;0,M3383,-999)</f>
        <v>-999</v>
      </c>
      <c r="V3383">
        <v>200011</v>
      </c>
      <c r="W3383">
        <v>2000</v>
      </c>
    </row>
    <row r="3384" spans="1:23" x14ac:dyDescent="0.25">
      <c r="A3384" s="14">
        <v>36851</v>
      </c>
      <c r="B3384" s="3">
        <v>326</v>
      </c>
      <c r="C3384" s="4">
        <v>5.52</v>
      </c>
      <c r="D3384" s="5">
        <v>-1.1000000000000001</v>
      </c>
      <c r="E3384" s="5">
        <v>5</v>
      </c>
      <c r="F3384" s="5">
        <v>-5.7</v>
      </c>
      <c r="G3384" s="4">
        <v>57</v>
      </c>
      <c r="H3384" s="4">
        <v>30.3</v>
      </c>
      <c r="I3384" s="4">
        <v>0.7</v>
      </c>
      <c r="J3384" s="4">
        <v>3</v>
      </c>
      <c r="K3384" s="4">
        <v>0</v>
      </c>
      <c r="L3384" s="4">
        <v>225</v>
      </c>
      <c r="M3384" s="7">
        <v>-0.1</v>
      </c>
      <c r="N3384" s="5">
        <v>-1.1000000000000001</v>
      </c>
      <c r="O3384" s="5">
        <v>-0.1</v>
      </c>
      <c r="P3384" s="5">
        <v>-999</v>
      </c>
      <c r="Q3384" s="5">
        <v>-999</v>
      </c>
      <c r="R3384">
        <v>0.26500000000000001</v>
      </c>
      <c r="S3384" s="34">
        <f>ROUND((0.6105*(EXP((17.273*E3384)/(E3384+237.3))))*(100-H3384)/100,3)</f>
        <v>0.60799999999999998</v>
      </c>
      <c r="T3384" s="6">
        <f>IF(V3384&lt;V3385,L3384,0)</f>
        <v>0</v>
      </c>
      <c r="U3384" s="6">
        <f>IF(T3384&gt;0,M3384,-999)</f>
        <v>-999</v>
      </c>
      <c r="V3384">
        <v>200011</v>
      </c>
      <c r="W3384">
        <v>2000</v>
      </c>
    </row>
    <row r="3385" spans="1:23" x14ac:dyDescent="0.25">
      <c r="A3385" s="14">
        <v>36852</v>
      </c>
      <c r="B3385" s="3">
        <v>327</v>
      </c>
      <c r="C3385" s="4">
        <v>6.34</v>
      </c>
      <c r="D3385" s="5">
        <v>-1.3</v>
      </c>
      <c r="E3385" s="5">
        <v>7.4</v>
      </c>
      <c r="F3385" s="5">
        <v>-5.5</v>
      </c>
      <c r="G3385" s="4">
        <v>52.9</v>
      </c>
      <c r="H3385" s="4">
        <v>26.2</v>
      </c>
      <c r="I3385" s="4">
        <v>0.6</v>
      </c>
      <c r="J3385" s="4">
        <v>1.4</v>
      </c>
      <c r="K3385" s="4">
        <v>0</v>
      </c>
      <c r="L3385" s="4">
        <v>227</v>
      </c>
      <c r="M3385" s="7">
        <v>-0.2</v>
      </c>
      <c r="N3385" s="5">
        <v>-1.3</v>
      </c>
      <c r="O3385" s="5">
        <v>-0.2</v>
      </c>
      <c r="P3385" s="5">
        <v>-999</v>
      </c>
      <c r="Q3385" s="5">
        <v>-999</v>
      </c>
      <c r="R3385">
        <v>0.27</v>
      </c>
      <c r="S3385" s="34">
        <f>ROUND((0.6105*(EXP((17.273*E3385)/(E3385+237.3))))*(100-H3385)/100,3)</f>
        <v>0.76</v>
      </c>
      <c r="T3385" s="6">
        <f>IF(V3385&lt;V3386,L3385,0)</f>
        <v>0</v>
      </c>
      <c r="U3385" s="6">
        <f>IF(T3385&gt;0,M3385,-999)</f>
        <v>-999</v>
      </c>
      <c r="V3385">
        <v>200011</v>
      </c>
      <c r="W3385">
        <v>2000</v>
      </c>
    </row>
    <row r="3386" spans="1:23" x14ac:dyDescent="0.25">
      <c r="A3386" s="14">
        <v>36853</v>
      </c>
      <c r="B3386" s="3">
        <v>328</v>
      </c>
      <c r="C3386" s="4">
        <v>1.34</v>
      </c>
      <c r="D3386" s="5">
        <v>-3.5</v>
      </c>
      <c r="E3386" s="5">
        <v>0.4</v>
      </c>
      <c r="F3386" s="5">
        <v>-6.1</v>
      </c>
      <c r="G3386" s="4">
        <v>79.7</v>
      </c>
      <c r="H3386" s="4">
        <v>39.200000000000003</v>
      </c>
      <c r="I3386" s="4">
        <v>1</v>
      </c>
      <c r="J3386" s="4">
        <v>4.3</v>
      </c>
      <c r="K3386" s="4">
        <v>0</v>
      </c>
      <c r="L3386" s="4">
        <v>226</v>
      </c>
      <c r="M3386" s="7">
        <v>-0.3</v>
      </c>
      <c r="N3386" s="5">
        <v>-3.5</v>
      </c>
      <c r="O3386" s="5">
        <v>-0.3</v>
      </c>
      <c r="P3386" s="5">
        <v>-999</v>
      </c>
      <c r="Q3386" s="5">
        <v>-999</v>
      </c>
      <c r="R3386">
        <v>0.247</v>
      </c>
      <c r="S3386" s="34">
        <f>ROUND((0.6105*(EXP((17.273*E3386)/(E3386+237.3))))*(100-H3386)/100,3)</f>
        <v>0.38200000000000001</v>
      </c>
      <c r="T3386" s="6">
        <f>IF(V3386&lt;V3387,L3386,0)</f>
        <v>0</v>
      </c>
      <c r="U3386" s="6">
        <f>IF(T3386&gt;0,M3386,-999)</f>
        <v>-999</v>
      </c>
      <c r="V3386">
        <v>200011</v>
      </c>
      <c r="W3386">
        <v>2000</v>
      </c>
    </row>
    <row r="3387" spans="1:23" x14ac:dyDescent="0.25">
      <c r="A3387" s="14">
        <v>36854</v>
      </c>
      <c r="B3387" s="3">
        <v>329</v>
      </c>
      <c r="C3387" s="4">
        <v>4.2</v>
      </c>
      <c r="D3387" s="5">
        <v>-3.4</v>
      </c>
      <c r="E3387" s="5">
        <v>1.8</v>
      </c>
      <c r="F3387" s="5">
        <v>-6.5</v>
      </c>
      <c r="G3387" s="4">
        <v>88</v>
      </c>
      <c r="H3387" s="4">
        <v>59.4</v>
      </c>
      <c r="I3387" s="4">
        <v>1</v>
      </c>
      <c r="J3387" s="4">
        <v>3.2</v>
      </c>
      <c r="K3387" s="4">
        <v>3</v>
      </c>
      <c r="L3387" s="4">
        <v>255</v>
      </c>
      <c r="M3387" s="7">
        <v>-0.2</v>
      </c>
      <c r="N3387" s="5">
        <v>-3.4</v>
      </c>
      <c r="O3387" s="5">
        <v>-0.2</v>
      </c>
      <c r="P3387" s="5">
        <v>-999</v>
      </c>
      <c r="Q3387" s="5">
        <v>-999</v>
      </c>
      <c r="R3387">
        <v>0.41399999999999998</v>
      </c>
      <c r="S3387" s="34">
        <f>ROUND((0.6105*(EXP((17.273*E3387)/(E3387+237.3))))*(100-H3387)/100,3)</f>
        <v>0.28199999999999997</v>
      </c>
      <c r="T3387" s="6">
        <f>IF(V3387&lt;V3388,L3387,0)</f>
        <v>0</v>
      </c>
      <c r="U3387" s="6">
        <f>IF(T3387&gt;0,M3387,-999)</f>
        <v>-999</v>
      </c>
      <c r="V3387">
        <v>200011</v>
      </c>
      <c r="W3387">
        <v>2000</v>
      </c>
    </row>
    <row r="3388" spans="1:23" x14ac:dyDescent="0.25">
      <c r="A3388" s="14">
        <v>36855</v>
      </c>
      <c r="B3388" s="3">
        <v>330</v>
      </c>
      <c r="C3388" s="4">
        <v>2.09</v>
      </c>
      <c r="D3388" s="5">
        <v>-4.5</v>
      </c>
      <c r="E3388" s="5">
        <v>-2.2000000000000002</v>
      </c>
      <c r="F3388" s="5">
        <v>-7.6</v>
      </c>
      <c r="G3388" s="4">
        <v>90.1</v>
      </c>
      <c r="H3388" s="4">
        <v>67.3</v>
      </c>
      <c r="I3388" s="4">
        <v>1.4</v>
      </c>
      <c r="J3388" s="4">
        <v>4.8</v>
      </c>
      <c r="K3388" s="4">
        <v>1.3</v>
      </c>
      <c r="L3388" s="4">
        <v>261</v>
      </c>
      <c r="M3388" s="7">
        <v>-0.3</v>
      </c>
      <c r="N3388" s="5">
        <v>-4.5</v>
      </c>
      <c r="O3388" s="5">
        <v>-0.3</v>
      </c>
      <c r="P3388" s="5">
        <v>-999</v>
      </c>
      <c r="Q3388" s="5">
        <v>-999</v>
      </c>
      <c r="R3388">
        <v>0.35</v>
      </c>
      <c r="S3388" s="34">
        <f>ROUND((0.6105*(EXP((17.273*E3388)/(E3388+237.3))))*(100-H3388)/100,3)</f>
        <v>0.17</v>
      </c>
      <c r="T3388" s="6">
        <f>IF(V3388&lt;V3389,L3388,0)</f>
        <v>0</v>
      </c>
      <c r="U3388" s="6">
        <f>IF(T3388&gt;0,M3388,-999)</f>
        <v>-999</v>
      </c>
      <c r="V3388">
        <v>200011</v>
      </c>
      <c r="W3388">
        <v>2000</v>
      </c>
    </row>
    <row r="3389" spans="1:23" x14ac:dyDescent="0.25">
      <c r="A3389" s="14">
        <v>36856</v>
      </c>
      <c r="B3389" s="3">
        <v>331</v>
      </c>
      <c r="C3389" s="4">
        <v>3.18</v>
      </c>
      <c r="D3389" s="5">
        <v>-4.5999999999999996</v>
      </c>
      <c r="E3389" s="5">
        <v>-0.6</v>
      </c>
      <c r="F3389" s="5">
        <v>-7.6</v>
      </c>
      <c r="G3389" s="4">
        <v>91.1</v>
      </c>
      <c r="H3389" s="4">
        <v>69.400000000000006</v>
      </c>
      <c r="I3389" s="4">
        <v>1.5</v>
      </c>
      <c r="J3389" s="4">
        <v>5.5</v>
      </c>
      <c r="K3389" s="4">
        <v>3.5</v>
      </c>
      <c r="L3389" s="4">
        <v>294</v>
      </c>
      <c r="M3389" s="7">
        <v>-0.3</v>
      </c>
      <c r="N3389" s="5">
        <v>-4.5999999999999996</v>
      </c>
      <c r="O3389" s="5">
        <v>-0.3</v>
      </c>
      <c r="P3389" s="5">
        <v>-999</v>
      </c>
      <c r="Q3389" s="5">
        <v>-999</v>
      </c>
      <c r="R3389">
        <v>0.40500000000000003</v>
      </c>
      <c r="S3389" s="34">
        <f>ROUND((0.6105*(EXP((17.273*E3389)/(E3389+237.3))))*(100-H3389)/100,3)</f>
        <v>0.17899999999999999</v>
      </c>
      <c r="T3389" s="6">
        <f>IF(V3389&lt;V3390,L3389,0)</f>
        <v>0</v>
      </c>
      <c r="U3389" s="6">
        <f>IF(T3389&gt;0,M3389,-999)</f>
        <v>-999</v>
      </c>
      <c r="V3389">
        <v>200011</v>
      </c>
      <c r="W3389">
        <v>2000</v>
      </c>
    </row>
    <row r="3390" spans="1:23" x14ac:dyDescent="0.25">
      <c r="A3390" s="14">
        <v>36857</v>
      </c>
      <c r="B3390" s="3">
        <v>332</v>
      </c>
      <c r="C3390" s="4">
        <v>1.59</v>
      </c>
      <c r="D3390" s="5">
        <v>-6.6</v>
      </c>
      <c r="E3390" s="5">
        <v>-2.2000000000000002</v>
      </c>
      <c r="F3390" s="5">
        <v>-10.3</v>
      </c>
      <c r="G3390" s="4">
        <v>96.4</v>
      </c>
      <c r="H3390" s="4">
        <v>90.6</v>
      </c>
      <c r="I3390" s="4">
        <v>1</v>
      </c>
      <c r="J3390" s="4">
        <v>3.2</v>
      </c>
      <c r="K3390" s="4">
        <v>6.6</v>
      </c>
      <c r="L3390" s="4">
        <v>344</v>
      </c>
      <c r="M3390" s="7">
        <v>-2.1</v>
      </c>
      <c r="N3390" s="5">
        <v>-6.6</v>
      </c>
      <c r="O3390" s="5">
        <v>-0.2</v>
      </c>
      <c r="P3390" s="5">
        <v>-999</v>
      </c>
      <c r="Q3390" s="5">
        <v>-999</v>
      </c>
      <c r="R3390">
        <v>0.47</v>
      </c>
      <c r="S3390" s="34">
        <f>ROUND((0.6105*(EXP((17.273*E3390)/(E3390+237.3))))*(100-H3390)/100,3)</f>
        <v>4.9000000000000002E-2</v>
      </c>
      <c r="T3390" s="6">
        <f>IF(V3390&lt;V3391,L3390,0)</f>
        <v>0</v>
      </c>
      <c r="U3390" s="6">
        <f>IF(T3390&gt;0,M3390,-999)</f>
        <v>-999</v>
      </c>
      <c r="V3390">
        <v>200011</v>
      </c>
      <c r="W3390">
        <v>2000</v>
      </c>
    </row>
    <row r="3391" spans="1:23" x14ac:dyDescent="0.25">
      <c r="A3391" s="14">
        <v>36858</v>
      </c>
      <c r="B3391" s="3">
        <v>333</v>
      </c>
      <c r="C3391" s="4">
        <v>5.05</v>
      </c>
      <c r="D3391" s="5">
        <v>-7.8</v>
      </c>
      <c r="E3391" s="5">
        <v>-3</v>
      </c>
      <c r="F3391" s="5">
        <v>-11.6</v>
      </c>
      <c r="G3391" s="4">
        <v>91</v>
      </c>
      <c r="H3391" s="4">
        <v>76.7</v>
      </c>
      <c r="I3391" s="4">
        <v>2.2999999999999998</v>
      </c>
      <c r="J3391" s="4">
        <v>6</v>
      </c>
      <c r="K3391" s="4">
        <v>0</v>
      </c>
      <c r="L3391" s="4">
        <v>331</v>
      </c>
      <c r="M3391" s="7">
        <v>-3</v>
      </c>
      <c r="N3391" s="5">
        <v>-7.8</v>
      </c>
      <c r="O3391" s="5">
        <v>-0.2</v>
      </c>
      <c r="P3391" s="5">
        <v>-999</v>
      </c>
      <c r="Q3391" s="5">
        <v>-999</v>
      </c>
      <c r="R3391">
        <v>0.376</v>
      </c>
      <c r="S3391" s="34">
        <f>ROUND((0.6105*(EXP((17.273*E3391)/(E3391+237.3))))*(100-H3391)/100,3)</f>
        <v>0.114</v>
      </c>
      <c r="T3391" s="6">
        <f>IF(V3391&lt;V3392,L3391,0)</f>
        <v>0</v>
      </c>
      <c r="U3391" s="6">
        <f>IF(T3391&gt;0,M3391,-999)</f>
        <v>-999</v>
      </c>
      <c r="V3391">
        <v>200011</v>
      </c>
      <c r="W3391">
        <v>2000</v>
      </c>
    </row>
    <row r="3392" spans="1:23" x14ac:dyDescent="0.25">
      <c r="A3392" s="14">
        <v>36859</v>
      </c>
      <c r="B3392" s="3">
        <v>334</v>
      </c>
      <c r="C3392" s="4">
        <v>1.28</v>
      </c>
      <c r="D3392" s="5">
        <v>-6</v>
      </c>
      <c r="E3392" s="5">
        <v>-4.8</v>
      </c>
      <c r="F3392" s="5">
        <v>-7.7</v>
      </c>
      <c r="G3392" s="4">
        <v>89.1</v>
      </c>
      <c r="H3392" s="4">
        <v>63</v>
      </c>
      <c r="I3392" s="4">
        <v>1.8</v>
      </c>
      <c r="J3392" s="4">
        <v>6</v>
      </c>
      <c r="K3392" s="4">
        <v>7</v>
      </c>
      <c r="L3392" s="4">
        <v>389</v>
      </c>
      <c r="M3392" s="7">
        <v>-2.2000000000000002</v>
      </c>
      <c r="N3392" s="5">
        <v>-6</v>
      </c>
      <c r="O3392" s="5">
        <v>-0.3</v>
      </c>
      <c r="P3392" s="5">
        <v>-999</v>
      </c>
      <c r="Q3392" s="5">
        <v>-999</v>
      </c>
      <c r="R3392">
        <v>0.26900000000000002</v>
      </c>
      <c r="S3392" s="34">
        <f>ROUND((0.6105*(EXP((17.273*E3392)/(E3392+237.3))))*(100-H3392)/100,3)</f>
        <v>0.158</v>
      </c>
      <c r="T3392" s="6">
        <f>IF(V3392&lt;V3393,L3392,0)</f>
        <v>0</v>
      </c>
      <c r="U3392" s="6">
        <f>IF(T3392&gt;0,M3392,-999)</f>
        <v>-999</v>
      </c>
      <c r="V3392">
        <v>200011</v>
      </c>
      <c r="W3392">
        <v>2000</v>
      </c>
    </row>
    <row r="3393" spans="1:23" x14ac:dyDescent="0.25">
      <c r="A3393" s="14">
        <v>36860</v>
      </c>
      <c r="B3393" s="3">
        <v>335</v>
      </c>
      <c r="C3393" s="4">
        <v>2.5</v>
      </c>
      <c r="D3393" s="5">
        <v>-4.7</v>
      </c>
      <c r="E3393" s="5">
        <v>-0.9</v>
      </c>
      <c r="F3393" s="5">
        <v>-7</v>
      </c>
      <c r="G3393" s="4">
        <v>93.9</v>
      </c>
      <c r="H3393" s="4">
        <v>78.599999999999994</v>
      </c>
      <c r="I3393" s="4">
        <v>0.8</v>
      </c>
      <c r="J3393" s="4">
        <v>4.3</v>
      </c>
      <c r="K3393" s="4">
        <v>0</v>
      </c>
      <c r="L3393" s="4">
        <v>356</v>
      </c>
      <c r="M3393" s="7">
        <v>-2.1</v>
      </c>
      <c r="N3393" s="5">
        <v>-4.7</v>
      </c>
      <c r="O3393" s="5">
        <v>-0.2</v>
      </c>
      <c r="P3393" s="5">
        <v>-999</v>
      </c>
      <c r="Q3393" s="5">
        <v>-999</v>
      </c>
      <c r="R3393">
        <v>0.44900000000000001</v>
      </c>
      <c r="S3393" s="34">
        <f>ROUND((0.6105*(EXP((17.273*E3393)/(E3393+237.3))))*(100-H3393)/100,3)</f>
        <v>0.122</v>
      </c>
      <c r="T3393" s="6">
        <f>IF(V3393&lt;V3394,L3393,0)</f>
        <v>356</v>
      </c>
      <c r="U3393" s="6">
        <f>IF(T3393&gt;0,M3393,-999)</f>
        <v>-2.1</v>
      </c>
      <c r="V3393">
        <v>200011</v>
      </c>
      <c r="W3393">
        <v>2000</v>
      </c>
    </row>
    <row r="3394" spans="1:23" x14ac:dyDescent="0.25">
      <c r="A3394" s="14">
        <v>36861</v>
      </c>
      <c r="B3394" s="3">
        <v>336</v>
      </c>
      <c r="C3394" s="4">
        <v>3.14</v>
      </c>
      <c r="D3394" s="5">
        <v>-3.1</v>
      </c>
      <c r="E3394" s="5">
        <v>-0.3</v>
      </c>
      <c r="F3394" s="5">
        <v>-5</v>
      </c>
      <c r="G3394" s="4">
        <v>92.6</v>
      </c>
      <c r="H3394" s="4">
        <v>83.5</v>
      </c>
      <c r="I3394" s="4">
        <v>2.4</v>
      </c>
      <c r="J3394" s="4">
        <v>5.8</v>
      </c>
      <c r="K3394" s="4">
        <v>0</v>
      </c>
      <c r="L3394" s="4">
        <v>357</v>
      </c>
      <c r="M3394" s="7">
        <v>-1.5</v>
      </c>
      <c r="N3394" s="5">
        <v>-3.1</v>
      </c>
      <c r="O3394" s="5">
        <v>-0.2</v>
      </c>
      <c r="P3394" s="5">
        <v>-999</v>
      </c>
      <c r="Q3394" s="5">
        <v>-999</v>
      </c>
      <c r="R3394">
        <v>0.497</v>
      </c>
      <c r="S3394" s="34">
        <f>ROUND((0.6105*(EXP((17.273*E3394)/(E3394+237.3))))*(100-H3394)/100,3)</f>
        <v>9.9000000000000005E-2</v>
      </c>
      <c r="T3394" s="6">
        <f>IF(V3394&lt;V3395,L3394,0)</f>
        <v>0</v>
      </c>
      <c r="U3394" s="6">
        <f>IF(T3394&gt;0,M3394,-999)</f>
        <v>-999</v>
      </c>
      <c r="V3394">
        <v>200012</v>
      </c>
      <c r="W3394">
        <v>2000</v>
      </c>
    </row>
    <row r="3395" spans="1:23" x14ac:dyDescent="0.25">
      <c r="A3395" s="14">
        <v>36862</v>
      </c>
      <c r="B3395" s="3">
        <v>337</v>
      </c>
      <c r="C3395" s="4">
        <v>2.4300000000000002</v>
      </c>
      <c r="D3395" s="5">
        <v>-3.2</v>
      </c>
      <c r="E3395" s="5">
        <v>-0.5</v>
      </c>
      <c r="F3395" s="5">
        <v>-4.8</v>
      </c>
      <c r="G3395" s="4">
        <v>92.5</v>
      </c>
      <c r="H3395" s="4">
        <v>81.5</v>
      </c>
      <c r="I3395" s="4">
        <v>1.2</v>
      </c>
      <c r="J3395" s="4">
        <v>5.8</v>
      </c>
      <c r="K3395" s="4">
        <v>0</v>
      </c>
      <c r="L3395" s="4">
        <v>347</v>
      </c>
      <c r="M3395" s="7">
        <v>-1.1000000000000001</v>
      </c>
      <c r="N3395" s="5">
        <v>-3.2</v>
      </c>
      <c r="O3395" s="5">
        <v>-0.2</v>
      </c>
      <c r="P3395" s="5">
        <v>-999</v>
      </c>
      <c r="Q3395" s="5">
        <v>-999</v>
      </c>
      <c r="R3395">
        <v>0.48</v>
      </c>
      <c r="S3395" s="34">
        <f>ROUND((0.6105*(EXP((17.273*E3395)/(E3395+237.3))))*(100-H3395)/100,3)</f>
        <v>0.109</v>
      </c>
      <c r="T3395" s="6">
        <f>IF(V3395&lt;V3396,L3395,0)</f>
        <v>0</v>
      </c>
      <c r="U3395" s="6">
        <f>IF(T3395&gt;0,M3395,-999)</f>
        <v>-999</v>
      </c>
      <c r="V3395">
        <v>200012</v>
      </c>
      <c r="W3395">
        <v>2000</v>
      </c>
    </row>
    <row r="3396" spans="1:23" x14ac:dyDescent="0.25">
      <c r="A3396" s="14">
        <v>36863</v>
      </c>
      <c r="B3396" s="3">
        <v>338</v>
      </c>
      <c r="C3396" s="4">
        <v>5.08</v>
      </c>
      <c r="D3396" s="5">
        <v>-5.7</v>
      </c>
      <c r="E3396" s="5">
        <v>2.4</v>
      </c>
      <c r="F3396" s="5">
        <v>-9.8000000000000007</v>
      </c>
      <c r="G3396" s="4">
        <v>87.4</v>
      </c>
      <c r="H3396" s="4">
        <v>57.4</v>
      </c>
      <c r="I3396" s="4">
        <v>0.6</v>
      </c>
      <c r="J3396" s="4">
        <v>1.9</v>
      </c>
      <c r="K3396" s="4">
        <v>0</v>
      </c>
      <c r="L3396" s="4">
        <v>347</v>
      </c>
      <c r="M3396" s="7">
        <v>-2.2999999999999998</v>
      </c>
      <c r="N3396" s="5">
        <v>-5.7</v>
      </c>
      <c r="O3396" s="5">
        <v>-0.2</v>
      </c>
      <c r="P3396" s="5">
        <v>-999</v>
      </c>
      <c r="Q3396" s="5">
        <v>-999</v>
      </c>
      <c r="R3396">
        <v>0.41699999999999998</v>
      </c>
      <c r="S3396" s="34">
        <f>ROUND((0.6105*(EXP((17.273*E3396)/(E3396+237.3))))*(100-H3396)/100,3)</f>
        <v>0.309</v>
      </c>
      <c r="T3396" s="6">
        <f>IF(V3396&lt;V3397,L3396,0)</f>
        <v>0</v>
      </c>
      <c r="U3396" s="6">
        <f>IF(T3396&gt;0,M3396,-999)</f>
        <v>-999</v>
      </c>
      <c r="V3396">
        <v>200012</v>
      </c>
      <c r="W3396">
        <v>2000</v>
      </c>
    </row>
    <row r="3397" spans="1:23" x14ac:dyDescent="0.25">
      <c r="A3397" s="14">
        <v>36864</v>
      </c>
      <c r="B3397" s="3">
        <v>339</v>
      </c>
      <c r="C3397" s="4">
        <v>5.18</v>
      </c>
      <c r="D3397" s="5">
        <v>-4.2</v>
      </c>
      <c r="E3397" s="5">
        <v>1.3</v>
      </c>
      <c r="F3397" s="5">
        <v>-8.6</v>
      </c>
      <c r="G3397" s="4">
        <v>72.2</v>
      </c>
      <c r="H3397" s="4">
        <v>51.1</v>
      </c>
      <c r="I3397" s="4">
        <v>0.6</v>
      </c>
      <c r="J3397" s="4">
        <v>2.6</v>
      </c>
      <c r="K3397" s="4">
        <v>0</v>
      </c>
      <c r="L3397" s="4">
        <v>350</v>
      </c>
      <c r="M3397" s="7">
        <v>-3.2</v>
      </c>
      <c r="N3397" s="5">
        <v>-4.2</v>
      </c>
      <c r="O3397" s="5">
        <v>-0.2</v>
      </c>
      <c r="P3397" s="5">
        <v>-999</v>
      </c>
      <c r="Q3397" s="5">
        <v>-999</v>
      </c>
      <c r="R3397">
        <v>0.34200000000000003</v>
      </c>
      <c r="S3397" s="34">
        <f>ROUND((0.6105*(EXP((17.273*E3397)/(E3397+237.3))))*(100-H3397)/100,3)</f>
        <v>0.32800000000000001</v>
      </c>
      <c r="T3397" s="6">
        <f>IF(V3397&lt;V3398,L3397,0)</f>
        <v>0</v>
      </c>
      <c r="U3397" s="6">
        <f>IF(T3397&gt;0,M3397,-999)</f>
        <v>-999</v>
      </c>
      <c r="V3397">
        <v>200012</v>
      </c>
      <c r="W3397">
        <v>2000</v>
      </c>
    </row>
    <row r="3398" spans="1:23" x14ac:dyDescent="0.25">
      <c r="A3398" s="14">
        <v>36865</v>
      </c>
      <c r="B3398" s="3">
        <v>340</v>
      </c>
      <c r="C3398" s="4">
        <v>5.03</v>
      </c>
      <c r="D3398" s="5">
        <v>-1.3</v>
      </c>
      <c r="E3398" s="5">
        <v>5.6</v>
      </c>
      <c r="F3398" s="5">
        <v>-4.7</v>
      </c>
      <c r="G3398" s="4">
        <v>89.1</v>
      </c>
      <c r="H3398" s="4">
        <v>62.1</v>
      </c>
      <c r="I3398" s="4">
        <v>0.4</v>
      </c>
      <c r="J3398" s="4">
        <v>1.4</v>
      </c>
      <c r="K3398" s="4">
        <v>0</v>
      </c>
      <c r="L3398" s="4">
        <v>337</v>
      </c>
      <c r="M3398" s="7">
        <v>-1.8</v>
      </c>
      <c r="N3398" s="5">
        <v>-1.3</v>
      </c>
      <c r="O3398" s="5">
        <v>-0.2</v>
      </c>
      <c r="P3398" s="5">
        <v>-999</v>
      </c>
      <c r="Q3398" s="5">
        <v>-999</v>
      </c>
      <c r="R3398">
        <v>0.56599999999999995</v>
      </c>
      <c r="S3398" s="34">
        <f>ROUND((0.6105*(EXP((17.273*E3398)/(E3398+237.3))))*(100-H3398)/100,3)</f>
        <v>0.34499999999999997</v>
      </c>
      <c r="T3398" s="6">
        <f>IF(V3398&lt;V3399,L3398,0)</f>
        <v>0</v>
      </c>
      <c r="U3398" s="6">
        <f>IF(T3398&gt;0,M3398,-999)</f>
        <v>-999</v>
      </c>
      <c r="V3398">
        <v>200012</v>
      </c>
      <c r="W3398">
        <v>2000</v>
      </c>
    </row>
    <row r="3399" spans="1:23" x14ac:dyDescent="0.25">
      <c r="A3399" s="14">
        <v>36866</v>
      </c>
      <c r="B3399" s="3">
        <v>341</v>
      </c>
      <c r="C3399" s="4">
        <v>3.44</v>
      </c>
      <c r="D3399" s="5">
        <v>0.8</v>
      </c>
      <c r="E3399" s="5">
        <v>7.6</v>
      </c>
      <c r="F3399" s="5">
        <v>-2.8</v>
      </c>
      <c r="G3399" s="4">
        <v>78.599999999999994</v>
      </c>
      <c r="H3399" s="4">
        <v>50.8</v>
      </c>
      <c r="I3399" s="4">
        <v>0.5</v>
      </c>
      <c r="J3399" s="4">
        <v>1.8</v>
      </c>
      <c r="K3399" s="4">
        <v>0</v>
      </c>
      <c r="L3399" s="4">
        <v>343</v>
      </c>
      <c r="M3399" s="7">
        <v>-1.9</v>
      </c>
      <c r="N3399" s="5">
        <v>0.8</v>
      </c>
      <c r="O3399" s="5">
        <v>-0.2</v>
      </c>
      <c r="P3399" s="5">
        <v>-999</v>
      </c>
      <c r="Q3399" s="5">
        <v>-999</v>
      </c>
      <c r="R3399">
        <v>0.53</v>
      </c>
      <c r="S3399" s="34">
        <f>ROUND((0.6105*(EXP((17.273*E3399)/(E3399+237.3))))*(100-H3399)/100,3)</f>
        <v>0.51300000000000001</v>
      </c>
      <c r="T3399" s="6">
        <f>IF(V3399&lt;V3400,L3399,0)</f>
        <v>0</v>
      </c>
      <c r="U3399" s="6">
        <f>IF(T3399&gt;0,M3399,-999)</f>
        <v>-999</v>
      </c>
      <c r="V3399">
        <v>200012</v>
      </c>
      <c r="W3399">
        <v>2000</v>
      </c>
    </row>
    <row r="3400" spans="1:23" x14ac:dyDescent="0.25">
      <c r="A3400" s="14">
        <v>36867</v>
      </c>
      <c r="B3400" s="3">
        <v>342</v>
      </c>
      <c r="C3400" s="4">
        <v>5.0999999999999996</v>
      </c>
      <c r="D3400" s="5">
        <v>-5.0999999999999996</v>
      </c>
      <c r="E3400" s="5">
        <v>1.6</v>
      </c>
      <c r="F3400" s="5">
        <v>-10.199999999999999</v>
      </c>
      <c r="G3400" s="4">
        <v>75.8</v>
      </c>
      <c r="H3400" s="4">
        <v>41.4</v>
      </c>
      <c r="I3400" s="4">
        <v>0.6</v>
      </c>
      <c r="J3400" s="4">
        <v>2.7</v>
      </c>
      <c r="K3400" s="4">
        <v>0</v>
      </c>
      <c r="L3400" s="4">
        <v>340</v>
      </c>
      <c r="M3400" s="7">
        <v>-2.7</v>
      </c>
      <c r="N3400" s="5">
        <v>-5.0999999999999996</v>
      </c>
      <c r="O3400" s="5">
        <v>-0.2</v>
      </c>
      <c r="P3400" s="5">
        <v>-999</v>
      </c>
      <c r="Q3400" s="5">
        <v>-999</v>
      </c>
      <c r="R3400">
        <v>0.28299999999999997</v>
      </c>
      <c r="S3400" s="34">
        <f>ROUND((0.6105*(EXP((17.273*E3400)/(E3400+237.3))))*(100-H3400)/100,3)</f>
        <v>0.40200000000000002</v>
      </c>
      <c r="T3400" s="6">
        <f>IF(V3400&lt;V3401,L3400,0)</f>
        <v>0</v>
      </c>
      <c r="U3400" s="6">
        <f>IF(T3400&gt;0,M3400,-999)</f>
        <v>-999</v>
      </c>
      <c r="V3400">
        <v>200012</v>
      </c>
      <c r="W3400">
        <v>2000</v>
      </c>
    </row>
    <row r="3401" spans="1:23" x14ac:dyDescent="0.25">
      <c r="A3401" s="14">
        <v>36868</v>
      </c>
      <c r="B3401" s="3">
        <v>343</v>
      </c>
      <c r="C3401" s="4">
        <v>4.43</v>
      </c>
      <c r="D3401" s="5">
        <v>-6.4</v>
      </c>
      <c r="E3401" s="5">
        <v>0.6</v>
      </c>
      <c r="F3401" s="5">
        <v>-10.3</v>
      </c>
      <c r="G3401" s="4">
        <v>88.2</v>
      </c>
      <c r="H3401" s="4">
        <v>58.3</v>
      </c>
      <c r="I3401" s="4">
        <v>0.4</v>
      </c>
      <c r="J3401" s="4">
        <v>1.6</v>
      </c>
      <c r="K3401" s="4">
        <v>0</v>
      </c>
      <c r="L3401" s="4">
        <v>335</v>
      </c>
      <c r="M3401" s="7">
        <v>-3.4</v>
      </c>
      <c r="N3401" s="5">
        <v>-6.4</v>
      </c>
      <c r="O3401" s="5">
        <v>-0.2</v>
      </c>
      <c r="P3401" s="5">
        <v>-999</v>
      </c>
      <c r="Q3401" s="5">
        <v>-999</v>
      </c>
      <c r="R3401">
        <v>0.373</v>
      </c>
      <c r="S3401" s="34">
        <f>ROUND((0.6105*(EXP((17.273*E3401)/(E3401+237.3))))*(100-H3401)/100,3)</f>
        <v>0.26600000000000001</v>
      </c>
      <c r="T3401" s="6">
        <f>IF(V3401&lt;V3402,L3401,0)</f>
        <v>0</v>
      </c>
      <c r="U3401" s="6">
        <f>IF(T3401&gt;0,M3401,-999)</f>
        <v>-999</v>
      </c>
      <c r="V3401">
        <v>200012</v>
      </c>
      <c r="W3401">
        <v>2000</v>
      </c>
    </row>
    <row r="3402" spans="1:23" x14ac:dyDescent="0.25">
      <c r="A3402" s="14">
        <v>36869</v>
      </c>
      <c r="B3402" s="3">
        <v>344</v>
      </c>
      <c r="C3402" s="4">
        <v>1.21</v>
      </c>
      <c r="D3402" s="5">
        <v>-11.6</v>
      </c>
      <c r="E3402" s="5">
        <v>-8.1999999999999993</v>
      </c>
      <c r="F3402" s="5">
        <v>-13</v>
      </c>
      <c r="G3402" s="4">
        <v>92.8</v>
      </c>
      <c r="H3402" s="4">
        <v>81.8</v>
      </c>
      <c r="I3402" s="4">
        <v>0.6</v>
      </c>
      <c r="J3402" s="4">
        <v>2.5</v>
      </c>
      <c r="K3402" s="4">
        <v>5.0999999999999996</v>
      </c>
      <c r="L3402" s="4">
        <v>380</v>
      </c>
      <c r="M3402" s="7">
        <v>-2.6</v>
      </c>
      <c r="N3402" s="5">
        <v>-11.6</v>
      </c>
      <c r="O3402" s="5">
        <v>-0.3</v>
      </c>
      <c r="P3402" s="5">
        <v>-999</v>
      </c>
      <c r="Q3402" s="5">
        <v>-999</v>
      </c>
      <c r="R3402">
        <v>0.26900000000000002</v>
      </c>
      <c r="S3402" s="34">
        <f>ROUND((0.6105*(EXP((17.273*E3402)/(E3402+237.3))))*(100-H3402)/100,3)</f>
        <v>0.06</v>
      </c>
      <c r="T3402" s="6">
        <f>IF(V3402&lt;V3403,L3402,0)</f>
        <v>0</v>
      </c>
      <c r="U3402" s="6">
        <f>IF(T3402&gt;0,M3402,-999)</f>
        <v>-999</v>
      </c>
      <c r="V3402">
        <v>200012</v>
      </c>
      <c r="W3402">
        <v>2000</v>
      </c>
    </row>
    <row r="3403" spans="1:23" x14ac:dyDescent="0.25">
      <c r="A3403" s="14">
        <v>36870</v>
      </c>
      <c r="B3403" s="3">
        <v>345</v>
      </c>
      <c r="C3403" s="4">
        <v>2.4700000000000002</v>
      </c>
      <c r="D3403" s="5">
        <v>-16.600000000000001</v>
      </c>
      <c r="E3403" s="5">
        <v>-12</v>
      </c>
      <c r="F3403" s="5">
        <v>-22.3</v>
      </c>
      <c r="G3403" s="4">
        <v>88.1</v>
      </c>
      <c r="H3403" s="4">
        <v>70.2</v>
      </c>
      <c r="I3403" s="4">
        <v>0.8</v>
      </c>
      <c r="J3403" s="4">
        <v>2.9</v>
      </c>
      <c r="K3403" s="4">
        <v>6.1</v>
      </c>
      <c r="L3403" s="4">
        <v>424</v>
      </c>
      <c r="M3403" s="7">
        <v>-2.6</v>
      </c>
      <c r="N3403" s="5">
        <v>-16.600000000000001</v>
      </c>
      <c r="O3403" s="5">
        <v>-0.3</v>
      </c>
      <c r="P3403" s="5">
        <v>-999</v>
      </c>
      <c r="Q3403" s="5">
        <v>-999</v>
      </c>
      <c r="R3403">
        <v>0.17</v>
      </c>
      <c r="S3403" s="34">
        <f>ROUND((0.6105*(EXP((17.273*E3403)/(E3403+237.3))))*(100-H3403)/100,3)</f>
        <v>7.2999999999999995E-2</v>
      </c>
      <c r="T3403" s="6">
        <f>IF(V3403&lt;V3404,L3403,0)</f>
        <v>0</v>
      </c>
      <c r="U3403" s="6">
        <f>IF(T3403&gt;0,M3403,-999)</f>
        <v>-999</v>
      </c>
      <c r="V3403">
        <v>200012</v>
      </c>
      <c r="W3403">
        <v>2000</v>
      </c>
    </row>
    <row r="3404" spans="1:23" x14ac:dyDescent="0.25">
      <c r="A3404" s="14">
        <v>36871</v>
      </c>
      <c r="B3404" s="3">
        <v>346</v>
      </c>
      <c r="C3404" s="4">
        <v>4.33</v>
      </c>
      <c r="D3404" s="5">
        <v>-15.7</v>
      </c>
      <c r="E3404" s="5">
        <v>-7.4</v>
      </c>
      <c r="F3404" s="5">
        <v>-20.8</v>
      </c>
      <c r="G3404" s="4">
        <v>78.099999999999994</v>
      </c>
      <c r="H3404" s="4">
        <v>39.4</v>
      </c>
      <c r="I3404" s="4">
        <v>0.6</v>
      </c>
      <c r="J3404" s="4">
        <v>2.1</v>
      </c>
      <c r="K3404" s="4">
        <v>0</v>
      </c>
      <c r="L3404" s="4">
        <v>410</v>
      </c>
      <c r="M3404" s="7">
        <v>-3.9</v>
      </c>
      <c r="N3404" s="5">
        <v>-15.7</v>
      </c>
      <c r="O3404" s="5">
        <v>-0.4</v>
      </c>
      <c r="P3404" s="5">
        <v>-999</v>
      </c>
      <c r="Q3404" s="5">
        <v>-999</v>
      </c>
      <c r="R3404">
        <v>0.13800000000000001</v>
      </c>
      <c r="S3404" s="34">
        <f>ROUND((0.6105*(EXP((17.273*E3404)/(E3404+237.3))))*(100-H3404)/100,3)</f>
        <v>0.21199999999999999</v>
      </c>
      <c r="T3404" s="6">
        <f>IF(V3404&lt;V3405,L3404,0)</f>
        <v>0</v>
      </c>
      <c r="U3404" s="6">
        <f>IF(T3404&gt;0,M3404,-999)</f>
        <v>-999</v>
      </c>
      <c r="V3404">
        <v>200012</v>
      </c>
      <c r="W3404">
        <v>2000</v>
      </c>
    </row>
    <row r="3405" spans="1:23" x14ac:dyDescent="0.25">
      <c r="A3405" s="14">
        <v>36872</v>
      </c>
      <c r="B3405" s="3">
        <v>347</v>
      </c>
      <c r="C3405" s="4">
        <v>2.38</v>
      </c>
      <c r="D3405" s="5">
        <v>-15.6</v>
      </c>
      <c r="E3405" s="5">
        <v>-10.8</v>
      </c>
      <c r="F3405" s="5">
        <v>-17.600000000000001</v>
      </c>
      <c r="G3405" s="4">
        <v>74.099999999999994</v>
      </c>
      <c r="H3405" s="4">
        <v>44</v>
      </c>
      <c r="I3405" s="4">
        <v>0.6</v>
      </c>
      <c r="J3405" s="4">
        <v>2.2000000000000002</v>
      </c>
      <c r="K3405" s="4">
        <v>0</v>
      </c>
      <c r="L3405" s="4">
        <v>405</v>
      </c>
      <c r="M3405" s="7">
        <v>-4.3</v>
      </c>
      <c r="N3405" s="5">
        <v>-15.6</v>
      </c>
      <c r="O3405" s="5">
        <v>-0.4</v>
      </c>
      <c r="P3405" s="5">
        <v>-999</v>
      </c>
      <c r="Q3405" s="5">
        <v>-999</v>
      </c>
      <c r="R3405">
        <v>0.11799999999999999</v>
      </c>
      <c r="S3405" s="34">
        <f>ROUND((0.6105*(EXP((17.273*E3405)/(E3405+237.3))))*(100-H3405)/100,3)</f>
        <v>0.15</v>
      </c>
      <c r="T3405" s="6">
        <f>IF(V3405&lt;V3406,L3405,0)</f>
        <v>0</v>
      </c>
      <c r="U3405" s="6">
        <f>IF(T3405&gt;0,M3405,-999)</f>
        <v>-999</v>
      </c>
      <c r="V3405">
        <v>200012</v>
      </c>
      <c r="W3405">
        <v>2000</v>
      </c>
    </row>
    <row r="3406" spans="1:23" x14ac:dyDescent="0.25">
      <c r="A3406" s="14">
        <v>36873</v>
      </c>
      <c r="B3406" s="3">
        <v>348</v>
      </c>
      <c r="C3406" s="4">
        <v>1.73</v>
      </c>
      <c r="D3406" s="5">
        <v>-15.3</v>
      </c>
      <c r="E3406" s="5">
        <v>-9.8000000000000007</v>
      </c>
      <c r="F3406" s="5">
        <v>-17.100000000000001</v>
      </c>
      <c r="G3406" s="4">
        <v>88</v>
      </c>
      <c r="H3406" s="4">
        <v>69.3</v>
      </c>
      <c r="I3406" s="4">
        <v>0.3</v>
      </c>
      <c r="J3406" s="4">
        <v>1.6</v>
      </c>
      <c r="K3406" s="4">
        <v>0</v>
      </c>
      <c r="L3406" s="4">
        <v>405</v>
      </c>
      <c r="M3406" s="7">
        <v>-3.7</v>
      </c>
      <c r="N3406" s="5">
        <v>-15.3</v>
      </c>
      <c r="O3406" s="5">
        <v>-0.4</v>
      </c>
      <c r="P3406" s="5">
        <v>-999</v>
      </c>
      <c r="Q3406" s="5">
        <v>-999</v>
      </c>
      <c r="R3406">
        <v>0.2</v>
      </c>
      <c r="S3406" s="34">
        <f>ROUND((0.6105*(EXP((17.273*E3406)/(E3406+237.3))))*(100-H3406)/100,3)</f>
        <v>8.8999999999999996E-2</v>
      </c>
      <c r="T3406" s="6">
        <f>IF(V3406&lt;V3407,L3406,0)</f>
        <v>0</v>
      </c>
      <c r="U3406" s="6">
        <f>IF(T3406&gt;0,M3406,-999)</f>
        <v>-999</v>
      </c>
      <c r="V3406">
        <v>200012</v>
      </c>
      <c r="W3406">
        <v>2000</v>
      </c>
    </row>
    <row r="3407" spans="1:23" x14ac:dyDescent="0.25">
      <c r="A3407" s="14">
        <v>36874</v>
      </c>
      <c r="B3407" s="3">
        <v>349</v>
      </c>
      <c r="C3407" s="4">
        <v>0.84</v>
      </c>
      <c r="D3407" s="5">
        <v>-12.5</v>
      </c>
      <c r="E3407" s="5">
        <v>-9.6</v>
      </c>
      <c r="F3407" s="5">
        <v>-16.600000000000001</v>
      </c>
      <c r="G3407" s="4">
        <v>90.1</v>
      </c>
      <c r="H3407" s="4">
        <v>79.400000000000006</v>
      </c>
      <c r="I3407" s="4">
        <v>1.3</v>
      </c>
      <c r="J3407" s="4">
        <v>5.7</v>
      </c>
      <c r="K3407" s="4">
        <v>2.2000000000000002</v>
      </c>
      <c r="L3407" s="4">
        <v>424</v>
      </c>
      <c r="M3407" s="7">
        <v>-3.4</v>
      </c>
      <c r="N3407" s="5">
        <v>-12.5</v>
      </c>
      <c r="O3407" s="5">
        <v>-0.4</v>
      </c>
      <c r="P3407" s="5">
        <v>-999</v>
      </c>
      <c r="Q3407" s="5">
        <v>-999</v>
      </c>
      <c r="R3407">
        <v>0.23400000000000001</v>
      </c>
      <c r="S3407" s="34">
        <f>ROUND((0.6105*(EXP((17.273*E3407)/(E3407+237.3))))*(100-H3407)/100,3)</f>
        <v>6.0999999999999999E-2</v>
      </c>
      <c r="T3407" s="6">
        <f>IF(V3407&lt;V3408,L3407,0)</f>
        <v>0</v>
      </c>
      <c r="U3407" s="6">
        <f>IF(T3407&gt;0,M3407,-999)</f>
        <v>-999</v>
      </c>
      <c r="V3407">
        <v>200012</v>
      </c>
      <c r="W3407">
        <v>2000</v>
      </c>
    </row>
    <row r="3408" spans="1:23" x14ac:dyDescent="0.25">
      <c r="A3408" s="14">
        <v>36875</v>
      </c>
      <c r="B3408" s="3">
        <v>350</v>
      </c>
      <c r="C3408" s="4">
        <v>2.19</v>
      </c>
      <c r="D3408" s="5">
        <v>-19.899999999999999</v>
      </c>
      <c r="E3408" s="5">
        <v>-10.4</v>
      </c>
      <c r="F3408" s="5">
        <v>-24.9</v>
      </c>
      <c r="G3408" s="4">
        <v>85.8</v>
      </c>
      <c r="H3408" s="4">
        <v>79.400000000000006</v>
      </c>
      <c r="I3408" s="4">
        <v>0.9</v>
      </c>
      <c r="J3408" s="4">
        <v>2.7</v>
      </c>
      <c r="K3408" s="4">
        <v>8.4</v>
      </c>
      <c r="L3408" s="4">
        <v>503</v>
      </c>
      <c r="M3408" s="7">
        <v>-8.8000000000000007</v>
      </c>
      <c r="N3408" s="5">
        <v>-19.899999999999999</v>
      </c>
      <c r="O3408" s="5">
        <v>-0.4</v>
      </c>
      <c r="P3408" s="5">
        <v>-999</v>
      </c>
      <c r="Q3408" s="5">
        <v>-999</v>
      </c>
      <c r="R3408">
        <v>0.22</v>
      </c>
      <c r="S3408" s="34">
        <f>ROUND((0.6105*(EXP((17.273*E3408)/(E3408+237.3))))*(100-H3408)/100,3)</f>
        <v>5.7000000000000002E-2</v>
      </c>
      <c r="T3408" s="6">
        <f>IF(V3408&lt;V3409,L3408,0)</f>
        <v>0</v>
      </c>
      <c r="U3408" s="6">
        <f>IF(T3408&gt;0,M3408,-999)</f>
        <v>-999</v>
      </c>
      <c r="V3408">
        <v>200012</v>
      </c>
      <c r="W3408">
        <v>2000</v>
      </c>
    </row>
    <row r="3409" spans="1:23" x14ac:dyDescent="0.25">
      <c r="A3409" s="14">
        <v>36876</v>
      </c>
      <c r="B3409" s="3">
        <v>351</v>
      </c>
      <c r="C3409" s="4">
        <v>0.28999999999999998</v>
      </c>
      <c r="D3409" s="5">
        <v>-12.8</v>
      </c>
      <c r="E3409" s="5">
        <v>-6.6</v>
      </c>
      <c r="F3409" s="5">
        <v>-18.100000000000001</v>
      </c>
      <c r="G3409" s="4">
        <v>92.5</v>
      </c>
      <c r="H3409" s="4">
        <v>88.5</v>
      </c>
      <c r="I3409" s="4">
        <v>1.2</v>
      </c>
      <c r="J3409" s="4">
        <v>4</v>
      </c>
      <c r="K3409" s="4">
        <v>8.8000000000000007</v>
      </c>
      <c r="L3409" s="4">
        <v>550</v>
      </c>
      <c r="M3409" s="7">
        <v>-7.8</v>
      </c>
      <c r="N3409" s="5">
        <v>-12.8</v>
      </c>
      <c r="O3409" s="5">
        <v>-0.4</v>
      </c>
      <c r="P3409" s="5">
        <v>-999</v>
      </c>
      <c r="Q3409" s="5">
        <v>-999</v>
      </c>
      <c r="R3409">
        <v>0.33</v>
      </c>
      <c r="S3409" s="34">
        <f>ROUND((0.6105*(EXP((17.273*E3409)/(E3409+237.3))))*(100-H3409)/100,3)</f>
        <v>4.2999999999999997E-2</v>
      </c>
      <c r="T3409" s="6">
        <f>IF(V3409&lt;V3410,L3409,0)</f>
        <v>0</v>
      </c>
      <c r="U3409" s="6">
        <f>IF(T3409&gt;0,M3409,-999)</f>
        <v>-999</v>
      </c>
      <c r="V3409">
        <v>200012</v>
      </c>
      <c r="W3409">
        <v>2000</v>
      </c>
    </row>
    <row r="3410" spans="1:23" x14ac:dyDescent="0.25">
      <c r="A3410" s="14">
        <v>36877</v>
      </c>
      <c r="B3410" s="3">
        <v>352</v>
      </c>
      <c r="C3410" s="4">
        <v>1.02</v>
      </c>
      <c r="D3410" s="5">
        <v>-7.2</v>
      </c>
      <c r="E3410" s="5">
        <v>-4.7</v>
      </c>
      <c r="F3410" s="5">
        <v>-11</v>
      </c>
      <c r="G3410" s="4">
        <v>96</v>
      </c>
      <c r="H3410" s="4">
        <v>93.2</v>
      </c>
      <c r="I3410" s="4">
        <v>1.5</v>
      </c>
      <c r="J3410" s="4">
        <v>3.4</v>
      </c>
      <c r="K3410" s="4">
        <v>1.1000000000000001</v>
      </c>
      <c r="L3410" s="4">
        <v>548</v>
      </c>
      <c r="M3410" s="7">
        <v>-5</v>
      </c>
      <c r="N3410" s="5">
        <v>-7.2</v>
      </c>
      <c r="O3410" s="5">
        <v>-0.4</v>
      </c>
      <c r="P3410" s="5">
        <v>-999</v>
      </c>
      <c r="Q3410" s="5">
        <v>-999</v>
      </c>
      <c r="R3410">
        <v>0.4</v>
      </c>
      <c r="S3410" s="34">
        <f>ROUND((0.6105*(EXP((17.273*E3410)/(E3410+237.3))))*(100-H3410)/100,3)</f>
        <v>2.9000000000000001E-2</v>
      </c>
      <c r="T3410" s="6">
        <f>IF(V3410&lt;V3411,L3410,0)</f>
        <v>0</v>
      </c>
      <c r="U3410" s="6">
        <f>IF(T3410&gt;0,M3410,-999)</f>
        <v>-999</v>
      </c>
      <c r="V3410">
        <v>200012</v>
      </c>
      <c r="W3410">
        <v>2000</v>
      </c>
    </row>
    <row r="3411" spans="1:23" x14ac:dyDescent="0.25">
      <c r="A3411" s="14">
        <v>36878</v>
      </c>
      <c r="B3411" s="3">
        <v>353</v>
      </c>
      <c r="C3411" s="4">
        <v>0.73</v>
      </c>
      <c r="D3411" s="5">
        <v>-7.6</v>
      </c>
      <c r="E3411" s="5">
        <v>-4</v>
      </c>
      <c r="F3411" s="5">
        <v>-11</v>
      </c>
      <c r="G3411" s="4">
        <v>89.3</v>
      </c>
      <c r="H3411" s="4">
        <v>72.8</v>
      </c>
      <c r="I3411" s="4">
        <v>0.9</v>
      </c>
      <c r="J3411" s="4">
        <v>4</v>
      </c>
      <c r="K3411" s="4">
        <v>0</v>
      </c>
      <c r="L3411" s="4">
        <v>534</v>
      </c>
      <c r="M3411" s="7">
        <v>-5.5</v>
      </c>
      <c r="N3411" s="5">
        <v>-7.6</v>
      </c>
      <c r="O3411" s="5">
        <v>-0.3</v>
      </c>
      <c r="P3411" s="5">
        <v>-999</v>
      </c>
      <c r="Q3411" s="5">
        <v>-999</v>
      </c>
      <c r="R3411">
        <v>0.33</v>
      </c>
      <c r="S3411" s="34">
        <f>ROUND((0.6105*(EXP((17.273*E3411)/(E3411+237.3))))*(100-H3411)/100,3)</f>
        <v>0.123</v>
      </c>
      <c r="T3411" s="6">
        <f>IF(V3411&lt;V3412,L3411,0)</f>
        <v>0</v>
      </c>
      <c r="U3411" s="6">
        <f>IF(T3411&gt;0,M3411,-999)</f>
        <v>-999</v>
      </c>
      <c r="V3411">
        <v>200012</v>
      </c>
      <c r="W3411">
        <v>2000</v>
      </c>
    </row>
    <row r="3412" spans="1:23" x14ac:dyDescent="0.25">
      <c r="A3412" s="14">
        <v>36879</v>
      </c>
      <c r="B3412" s="3">
        <v>354</v>
      </c>
      <c r="C3412" s="4">
        <v>2.94</v>
      </c>
      <c r="D3412" s="5">
        <v>-9.3000000000000007</v>
      </c>
      <c r="E3412" s="5">
        <v>-4.9000000000000004</v>
      </c>
      <c r="F3412" s="5">
        <v>-12.3</v>
      </c>
      <c r="G3412" s="4">
        <v>89.2</v>
      </c>
      <c r="H3412" s="4">
        <v>67.3</v>
      </c>
      <c r="I3412" s="4">
        <v>0.9</v>
      </c>
      <c r="J3412" s="4">
        <v>2.9</v>
      </c>
      <c r="K3412" s="4">
        <v>0</v>
      </c>
      <c r="L3412" s="4">
        <v>530</v>
      </c>
      <c r="M3412" s="7">
        <v>-5.0999999999999996</v>
      </c>
      <c r="N3412" s="5">
        <v>-9.3000000000000007</v>
      </c>
      <c r="O3412" s="5">
        <v>-0.3</v>
      </c>
      <c r="P3412" s="5">
        <v>-999</v>
      </c>
      <c r="Q3412" s="5">
        <v>-999</v>
      </c>
      <c r="R3412">
        <v>0.28499999999999998</v>
      </c>
      <c r="S3412" s="34">
        <f>ROUND((0.6105*(EXP((17.273*E3412)/(E3412+237.3))))*(100-H3412)/100,3)</f>
        <v>0.13900000000000001</v>
      </c>
      <c r="T3412" s="6">
        <f>IF(V3412&lt;V3413,L3412,0)</f>
        <v>0</v>
      </c>
      <c r="U3412" s="6">
        <f>IF(T3412&gt;0,M3412,-999)</f>
        <v>-999</v>
      </c>
      <c r="V3412">
        <v>200012</v>
      </c>
      <c r="W3412">
        <v>2000</v>
      </c>
    </row>
    <row r="3413" spans="1:23" x14ac:dyDescent="0.25">
      <c r="A3413" s="14">
        <v>36880</v>
      </c>
      <c r="B3413" s="3">
        <v>355</v>
      </c>
      <c r="C3413" s="4">
        <v>1.92</v>
      </c>
      <c r="D3413" s="5">
        <v>-11.1</v>
      </c>
      <c r="E3413" s="5">
        <v>-5.5</v>
      </c>
      <c r="F3413" s="5">
        <v>-15.4</v>
      </c>
      <c r="G3413" s="4">
        <v>88.7</v>
      </c>
      <c r="H3413" s="4">
        <v>67</v>
      </c>
      <c r="I3413" s="4">
        <v>0.7</v>
      </c>
      <c r="J3413" s="4">
        <v>4.0999999999999996</v>
      </c>
      <c r="K3413" s="4">
        <v>0</v>
      </c>
      <c r="L3413" s="4">
        <v>511</v>
      </c>
      <c r="M3413" s="7">
        <v>-6.3</v>
      </c>
      <c r="N3413" s="5">
        <v>-11.1</v>
      </c>
      <c r="O3413" s="5">
        <v>-0.3</v>
      </c>
      <c r="P3413" s="5">
        <v>-999</v>
      </c>
      <c r="Q3413" s="5">
        <v>-999</v>
      </c>
      <c r="R3413">
        <v>0.27200000000000002</v>
      </c>
      <c r="S3413" s="34">
        <f>ROUND((0.6105*(EXP((17.273*E3413)/(E3413+237.3))))*(100-H3413)/100,3)</f>
        <v>0.13400000000000001</v>
      </c>
      <c r="T3413" s="6">
        <f>IF(V3413&lt;V3414,L3413,0)</f>
        <v>0</v>
      </c>
      <c r="U3413" s="6">
        <f>IF(T3413&gt;0,M3413,-999)</f>
        <v>-999</v>
      </c>
      <c r="V3413">
        <v>200012</v>
      </c>
      <c r="W3413">
        <v>2000</v>
      </c>
    </row>
    <row r="3414" spans="1:23" x14ac:dyDescent="0.25">
      <c r="A3414" s="14">
        <v>36881</v>
      </c>
      <c r="B3414" s="3">
        <v>356</v>
      </c>
      <c r="C3414" s="4">
        <v>1.36</v>
      </c>
      <c r="D3414" s="5">
        <v>-8</v>
      </c>
      <c r="E3414" s="5">
        <v>-4.5</v>
      </c>
      <c r="F3414" s="5">
        <v>-10.7</v>
      </c>
      <c r="G3414" s="4">
        <v>92.8</v>
      </c>
      <c r="H3414" s="4">
        <v>80.8</v>
      </c>
      <c r="I3414" s="4">
        <v>1.8</v>
      </c>
      <c r="J3414" s="4">
        <v>5.7</v>
      </c>
      <c r="K3414" s="4">
        <v>4.0999999999999996</v>
      </c>
      <c r="L3414" s="4">
        <v>550</v>
      </c>
      <c r="M3414" s="7">
        <v>-5.3</v>
      </c>
      <c r="N3414" s="5">
        <v>-8</v>
      </c>
      <c r="O3414" s="5">
        <v>-0.3</v>
      </c>
      <c r="P3414" s="5">
        <v>-999</v>
      </c>
      <c r="Q3414" s="5">
        <v>-999</v>
      </c>
      <c r="R3414">
        <v>0.35399999999999998</v>
      </c>
      <c r="S3414" s="34">
        <f>ROUND((0.6105*(EXP((17.273*E3414)/(E3414+237.3))))*(100-H3414)/100,3)</f>
        <v>8.4000000000000005E-2</v>
      </c>
      <c r="T3414" s="6">
        <f>IF(V3414&lt;V3415,L3414,0)</f>
        <v>0</v>
      </c>
      <c r="U3414" s="6">
        <f>IF(T3414&gt;0,M3414,-999)</f>
        <v>-999</v>
      </c>
      <c r="V3414">
        <v>200012</v>
      </c>
      <c r="W3414">
        <v>2000</v>
      </c>
    </row>
    <row r="3415" spans="1:23" x14ac:dyDescent="0.25">
      <c r="A3415" s="14">
        <v>36882</v>
      </c>
      <c r="B3415" s="3">
        <v>357</v>
      </c>
      <c r="C3415" s="4">
        <v>0.62</v>
      </c>
      <c r="D3415" s="5">
        <v>-5.9</v>
      </c>
      <c r="E3415" s="5">
        <v>-1.6</v>
      </c>
      <c r="F3415" s="5">
        <v>-10.3</v>
      </c>
      <c r="G3415" s="4">
        <v>96.4</v>
      </c>
      <c r="H3415" s="4">
        <v>82.2</v>
      </c>
      <c r="I3415" s="4">
        <v>0.9</v>
      </c>
      <c r="J3415" s="4">
        <v>3.9</v>
      </c>
      <c r="K3415" s="4">
        <v>0</v>
      </c>
      <c r="L3415" s="4">
        <v>524</v>
      </c>
      <c r="M3415" s="7">
        <v>-4.4000000000000004</v>
      </c>
      <c r="N3415" s="5">
        <v>-5.9</v>
      </c>
      <c r="O3415" s="5">
        <v>-0.3</v>
      </c>
      <c r="P3415" s="5">
        <v>-999</v>
      </c>
      <c r="Q3415" s="5">
        <v>-999</v>
      </c>
      <c r="R3415">
        <v>0.44600000000000001</v>
      </c>
      <c r="S3415" s="34">
        <f>ROUND((0.6105*(EXP((17.273*E3415)/(E3415+237.3))))*(100-H3415)/100,3)</f>
        <v>9.7000000000000003E-2</v>
      </c>
      <c r="T3415" s="6">
        <f>IF(V3415&lt;V3416,L3415,0)</f>
        <v>0</v>
      </c>
      <c r="U3415" s="6">
        <f>IF(T3415&gt;0,M3415,-999)</f>
        <v>-999</v>
      </c>
      <c r="V3415">
        <v>200012</v>
      </c>
      <c r="W3415">
        <v>2000</v>
      </c>
    </row>
    <row r="3416" spans="1:23" x14ac:dyDescent="0.25">
      <c r="A3416" s="14">
        <v>36883</v>
      </c>
      <c r="B3416" s="3">
        <v>358</v>
      </c>
      <c r="C3416" s="4">
        <v>0.64</v>
      </c>
      <c r="D3416" s="5">
        <v>-4.8</v>
      </c>
      <c r="E3416" s="5">
        <v>-1.6</v>
      </c>
      <c r="F3416" s="5">
        <v>-7.2</v>
      </c>
      <c r="G3416" s="4">
        <v>95.7</v>
      </c>
      <c r="H3416" s="4">
        <v>86.8</v>
      </c>
      <c r="I3416" s="4">
        <v>1.3</v>
      </c>
      <c r="J3416" s="4">
        <v>4.8</v>
      </c>
      <c r="K3416" s="4">
        <v>0.8</v>
      </c>
      <c r="L3416" s="4">
        <v>539</v>
      </c>
      <c r="M3416" s="7">
        <v>-3.6</v>
      </c>
      <c r="N3416" s="5">
        <v>-4.8</v>
      </c>
      <c r="O3416" s="5">
        <v>-0.3</v>
      </c>
      <c r="P3416" s="5">
        <v>-999</v>
      </c>
      <c r="Q3416" s="5">
        <v>-999</v>
      </c>
      <c r="R3416">
        <v>0.47099999999999997</v>
      </c>
      <c r="S3416" s="34">
        <f>ROUND((0.6105*(EXP((17.273*E3416)/(E3416+237.3))))*(100-H3416)/100,3)</f>
        <v>7.1999999999999995E-2</v>
      </c>
      <c r="T3416" s="6">
        <f>IF(V3416&lt;V3417,L3416,0)</f>
        <v>0</v>
      </c>
      <c r="U3416" s="6">
        <f>IF(T3416&gt;0,M3416,-999)</f>
        <v>-999</v>
      </c>
      <c r="V3416">
        <v>200012</v>
      </c>
      <c r="W3416">
        <v>2000</v>
      </c>
    </row>
    <row r="3417" spans="1:23" x14ac:dyDescent="0.25">
      <c r="A3417" s="14">
        <v>36884</v>
      </c>
      <c r="B3417" s="3">
        <v>359</v>
      </c>
      <c r="C3417" s="4">
        <v>0.31</v>
      </c>
      <c r="D3417" s="5">
        <v>-4.5999999999999996</v>
      </c>
      <c r="E3417" s="5">
        <v>-2.7</v>
      </c>
      <c r="F3417" s="5">
        <v>-7.8</v>
      </c>
      <c r="G3417" s="4">
        <v>96.7</v>
      </c>
      <c r="H3417" s="4">
        <v>91.4</v>
      </c>
      <c r="I3417" s="4">
        <v>0.6</v>
      </c>
      <c r="J3417" s="4">
        <v>2.4</v>
      </c>
      <c r="K3417" s="4">
        <v>0.8</v>
      </c>
      <c r="L3417" s="4">
        <v>537</v>
      </c>
      <c r="M3417" s="7">
        <v>-2.9</v>
      </c>
      <c r="N3417" s="5">
        <v>-4.5999999999999996</v>
      </c>
      <c r="O3417" s="5">
        <v>-0.3</v>
      </c>
      <c r="P3417" s="5">
        <v>-999</v>
      </c>
      <c r="Q3417" s="5">
        <v>-999</v>
      </c>
      <c r="R3417">
        <v>0.45700000000000002</v>
      </c>
      <c r="S3417" s="34">
        <f>ROUND((0.6105*(EXP((17.273*E3417)/(E3417+237.3))))*(100-H3417)/100,3)</f>
        <v>4.2999999999999997E-2</v>
      </c>
      <c r="T3417" s="6">
        <f>IF(V3417&lt;V3418,L3417,0)</f>
        <v>0</v>
      </c>
      <c r="U3417" s="6">
        <f>IF(T3417&gt;0,M3417,-999)</f>
        <v>-999</v>
      </c>
      <c r="V3417">
        <v>200012</v>
      </c>
      <c r="W3417">
        <v>2000</v>
      </c>
    </row>
    <row r="3418" spans="1:23" x14ac:dyDescent="0.25">
      <c r="A3418" s="14">
        <v>36885</v>
      </c>
      <c r="B3418" s="3">
        <v>360</v>
      </c>
      <c r="C3418" s="4">
        <v>0.21</v>
      </c>
      <c r="D3418" s="5">
        <v>-3.6</v>
      </c>
      <c r="E3418" s="5">
        <v>-0.7</v>
      </c>
      <c r="F3418" s="5">
        <v>-5.4</v>
      </c>
      <c r="G3418" s="4">
        <v>95.8</v>
      </c>
      <c r="H3418" s="4">
        <v>88.8</v>
      </c>
      <c r="I3418" s="4">
        <v>0.5</v>
      </c>
      <c r="J3418" s="4">
        <v>2.8</v>
      </c>
      <c r="K3418" s="4">
        <v>2.4</v>
      </c>
      <c r="L3418" s="4">
        <v>556</v>
      </c>
      <c r="M3418" s="7">
        <v>-3.3</v>
      </c>
      <c r="N3418" s="5">
        <v>-3.6</v>
      </c>
      <c r="O3418" s="5">
        <v>-0.3</v>
      </c>
      <c r="P3418" s="5">
        <v>-999</v>
      </c>
      <c r="Q3418" s="5">
        <v>-999</v>
      </c>
      <c r="R3418">
        <v>0.51400000000000001</v>
      </c>
      <c r="S3418" s="34">
        <f>ROUND((0.6105*(EXP((17.273*E3418)/(E3418+237.3))))*(100-H3418)/100,3)</f>
        <v>6.5000000000000002E-2</v>
      </c>
      <c r="T3418" s="6">
        <f>IF(V3418&lt;V3419,L3418,0)</f>
        <v>0</v>
      </c>
      <c r="U3418" s="6">
        <f>IF(T3418&gt;0,M3418,-999)</f>
        <v>-999</v>
      </c>
      <c r="V3418">
        <v>200012</v>
      </c>
      <c r="W3418">
        <v>2000</v>
      </c>
    </row>
    <row r="3419" spans="1:23" x14ac:dyDescent="0.25">
      <c r="A3419" s="14">
        <v>36886</v>
      </c>
      <c r="B3419" s="3">
        <v>361</v>
      </c>
      <c r="C3419" s="4">
        <v>0.69</v>
      </c>
      <c r="D3419" s="5">
        <v>-2.2999999999999998</v>
      </c>
      <c r="E3419" s="5">
        <v>1.5</v>
      </c>
      <c r="F3419" s="5">
        <v>-5.0999999999999996</v>
      </c>
      <c r="G3419" s="4">
        <v>95.9</v>
      </c>
      <c r="H3419" s="4">
        <v>81.5</v>
      </c>
      <c r="I3419" s="4">
        <v>0.5</v>
      </c>
      <c r="J3419" s="4">
        <v>2.5</v>
      </c>
      <c r="K3419" s="4">
        <v>0</v>
      </c>
      <c r="L3419" s="4">
        <v>553</v>
      </c>
      <c r="M3419" s="7">
        <v>-2.5</v>
      </c>
      <c r="N3419" s="5">
        <v>-2.2999999999999998</v>
      </c>
      <c r="O3419" s="5">
        <v>-0.3</v>
      </c>
      <c r="P3419" s="5">
        <v>-999</v>
      </c>
      <c r="Q3419" s="5">
        <v>-999</v>
      </c>
      <c r="R3419">
        <v>0.55500000000000005</v>
      </c>
      <c r="S3419" s="34">
        <f>ROUND((0.6105*(EXP((17.273*E3419)/(E3419+237.3))))*(100-H3419)/100,3)</f>
        <v>0.126</v>
      </c>
      <c r="T3419" s="6">
        <f>IF(V3419&lt;V3420,L3419,0)</f>
        <v>0</v>
      </c>
      <c r="U3419" s="6">
        <f>IF(T3419&gt;0,M3419,-999)</f>
        <v>-999</v>
      </c>
      <c r="V3419">
        <v>200012</v>
      </c>
      <c r="W3419">
        <v>2000</v>
      </c>
    </row>
    <row r="3420" spans="1:23" x14ac:dyDescent="0.25">
      <c r="A3420" s="14">
        <v>36887</v>
      </c>
      <c r="B3420" s="3">
        <v>362</v>
      </c>
      <c r="C3420" s="4">
        <v>0.92</v>
      </c>
      <c r="D3420" s="5">
        <v>-5</v>
      </c>
      <c r="E3420" s="5">
        <v>-1.7</v>
      </c>
      <c r="F3420" s="5">
        <v>-9.4</v>
      </c>
      <c r="G3420" s="4">
        <v>95.9</v>
      </c>
      <c r="H3420" s="4">
        <v>86.6</v>
      </c>
      <c r="I3420" s="4">
        <v>1</v>
      </c>
      <c r="J3420" s="4">
        <v>3.3</v>
      </c>
      <c r="K3420" s="4">
        <v>0</v>
      </c>
      <c r="L3420" s="4">
        <v>557</v>
      </c>
      <c r="M3420" s="7">
        <v>-2.2999999999999998</v>
      </c>
      <c r="N3420" s="5">
        <v>-5</v>
      </c>
      <c r="O3420" s="5">
        <v>-0.3</v>
      </c>
      <c r="P3420" s="5">
        <v>-999</v>
      </c>
      <c r="Q3420" s="5">
        <v>-999</v>
      </c>
      <c r="R3420">
        <v>0.46600000000000003</v>
      </c>
      <c r="S3420" s="34">
        <f>ROUND((0.6105*(EXP((17.273*E3420)/(E3420+237.3))))*(100-H3420)/100,3)</f>
        <v>7.1999999999999995E-2</v>
      </c>
      <c r="T3420" s="6">
        <f>IF(V3420&lt;V3421,L3420,0)</f>
        <v>0</v>
      </c>
      <c r="U3420" s="6">
        <f>IF(T3420&gt;0,M3420,-999)</f>
        <v>-999</v>
      </c>
      <c r="V3420">
        <v>200012</v>
      </c>
      <c r="W3420">
        <v>2000</v>
      </c>
    </row>
    <row r="3421" spans="1:23" x14ac:dyDescent="0.25">
      <c r="A3421" s="14">
        <v>36888</v>
      </c>
      <c r="B3421" s="3">
        <v>363</v>
      </c>
      <c r="C3421" s="4">
        <v>2.99</v>
      </c>
      <c r="D3421" s="5">
        <v>-6</v>
      </c>
      <c r="E3421" s="5">
        <v>0.3</v>
      </c>
      <c r="F3421" s="5">
        <v>-10.7</v>
      </c>
      <c r="G3421" s="4">
        <v>80.2</v>
      </c>
      <c r="H3421" s="4">
        <v>43.2</v>
      </c>
      <c r="I3421" s="4">
        <v>0.6</v>
      </c>
      <c r="J3421" s="4">
        <v>2.4</v>
      </c>
      <c r="K3421" s="4">
        <v>0</v>
      </c>
      <c r="L3421" s="4">
        <v>549</v>
      </c>
      <c r="M3421" s="7">
        <v>-4.4000000000000004</v>
      </c>
      <c r="N3421" s="5">
        <v>-6</v>
      </c>
      <c r="O3421" s="5">
        <v>-0.3</v>
      </c>
      <c r="P3421" s="5">
        <v>-999</v>
      </c>
      <c r="Q3421" s="5">
        <v>-999</v>
      </c>
      <c r="R3421">
        <v>0.27</v>
      </c>
      <c r="S3421" s="34">
        <f>ROUND((0.6105*(EXP((17.273*E3421)/(E3421+237.3))))*(100-H3421)/100,3)</f>
        <v>0.35399999999999998</v>
      </c>
      <c r="T3421" s="6">
        <f>IF(V3421&lt;V3422,L3421,0)</f>
        <v>0</v>
      </c>
      <c r="U3421" s="6">
        <f>IF(T3421&gt;0,M3421,-999)</f>
        <v>-999</v>
      </c>
      <c r="V3421">
        <v>200012</v>
      </c>
      <c r="W3421">
        <v>2000</v>
      </c>
    </row>
    <row r="3422" spans="1:23" x14ac:dyDescent="0.25">
      <c r="A3422" s="14">
        <v>36889</v>
      </c>
      <c r="B3422" s="3">
        <v>364</v>
      </c>
      <c r="C3422" s="4">
        <v>2</v>
      </c>
      <c r="D3422" s="5">
        <v>-4.5</v>
      </c>
      <c r="E3422" s="5">
        <v>-1.6</v>
      </c>
      <c r="F3422" s="5">
        <v>-6.6</v>
      </c>
      <c r="G3422" s="4">
        <v>90.4</v>
      </c>
      <c r="H3422" s="4">
        <v>71.400000000000006</v>
      </c>
      <c r="I3422" s="4">
        <v>0.3</v>
      </c>
      <c r="J3422" s="4">
        <v>1.4</v>
      </c>
      <c r="K3422" s="4">
        <v>0</v>
      </c>
      <c r="L3422" s="4">
        <v>542</v>
      </c>
      <c r="M3422" s="7">
        <v>-4.0999999999999996</v>
      </c>
      <c r="N3422" s="5">
        <v>-4.5</v>
      </c>
      <c r="O3422" s="5">
        <v>-0.3</v>
      </c>
      <c r="P3422" s="5">
        <v>-999</v>
      </c>
      <c r="Q3422" s="5">
        <v>-999</v>
      </c>
      <c r="R3422">
        <v>0.38600000000000001</v>
      </c>
      <c r="S3422" s="34">
        <f>ROUND((0.6105*(EXP((17.273*E3422)/(E3422+237.3))))*(100-H3422)/100,3)</f>
        <v>0.155</v>
      </c>
      <c r="T3422" s="6">
        <f>IF(V3422&lt;V3423,L3422,0)</f>
        <v>0</v>
      </c>
      <c r="U3422" s="6">
        <f>IF(T3422&gt;0,M3422,-999)</f>
        <v>-999</v>
      </c>
      <c r="V3422">
        <v>200012</v>
      </c>
      <c r="W3422">
        <v>2000</v>
      </c>
    </row>
    <row r="3423" spans="1:23" x14ac:dyDescent="0.25">
      <c r="A3423" s="14">
        <v>36890</v>
      </c>
      <c r="B3423" s="3">
        <v>365</v>
      </c>
      <c r="C3423" s="4">
        <v>4.97</v>
      </c>
      <c r="D3423" s="5">
        <v>-2.2999999999999998</v>
      </c>
      <c r="E3423" s="5">
        <v>5.0999999999999996</v>
      </c>
      <c r="F3423" s="5">
        <v>-6.2</v>
      </c>
      <c r="G3423" s="4">
        <v>88.6</v>
      </c>
      <c r="H3423" s="4">
        <v>55.5</v>
      </c>
      <c r="I3423" s="4">
        <v>0.5</v>
      </c>
      <c r="J3423" s="4">
        <v>1.9</v>
      </c>
      <c r="K3423" s="4">
        <v>0</v>
      </c>
      <c r="L3423" s="4">
        <v>520</v>
      </c>
      <c r="M3423" s="7">
        <v>-3.7</v>
      </c>
      <c r="N3423" s="5">
        <v>-2.2999999999999998</v>
      </c>
      <c r="O3423" s="5">
        <v>-0.2</v>
      </c>
      <c r="P3423" s="5">
        <v>-999</v>
      </c>
      <c r="Q3423" s="5">
        <v>-999</v>
      </c>
      <c r="R3423">
        <v>0.48799999999999999</v>
      </c>
      <c r="S3423" s="34">
        <f>ROUND((0.6105*(EXP((17.273*E3423)/(E3423+237.3))))*(100-H3423)/100,3)</f>
        <v>0.39100000000000001</v>
      </c>
      <c r="T3423" s="6">
        <f>IF(V3423&lt;V3424,L3423,0)</f>
        <v>0</v>
      </c>
      <c r="U3423" s="6">
        <f>IF(T3423&gt;0,M3423,-999)</f>
        <v>-999</v>
      </c>
      <c r="V3423">
        <v>200012</v>
      </c>
      <c r="W3423">
        <v>2000</v>
      </c>
    </row>
    <row r="3424" spans="1:23" x14ac:dyDescent="0.25">
      <c r="A3424" s="14">
        <v>36891</v>
      </c>
      <c r="B3424" s="3">
        <v>366</v>
      </c>
      <c r="C3424" s="4">
        <v>0.52</v>
      </c>
      <c r="D3424" s="5">
        <v>-3.9</v>
      </c>
      <c r="E3424" s="5">
        <v>-2.6</v>
      </c>
      <c r="F3424" s="5">
        <v>-6.4</v>
      </c>
      <c r="G3424" s="4">
        <v>98.6</v>
      </c>
      <c r="H3424" s="4">
        <v>96.8</v>
      </c>
      <c r="I3424" s="4">
        <v>0.7</v>
      </c>
      <c r="J3424" s="4">
        <v>3.2</v>
      </c>
      <c r="K3424" s="4">
        <v>7</v>
      </c>
      <c r="L3424" s="4">
        <v>567</v>
      </c>
      <c r="M3424" s="7">
        <v>-3.7</v>
      </c>
      <c r="N3424" s="5">
        <v>-3.9</v>
      </c>
      <c r="O3424" s="5">
        <v>-0.3</v>
      </c>
      <c r="P3424" s="5">
        <v>-999</v>
      </c>
      <c r="Q3424" s="5">
        <v>-999</v>
      </c>
      <c r="R3424">
        <v>0.49</v>
      </c>
      <c r="S3424" s="34">
        <f>ROUND((0.6105*(EXP((17.273*E3424)/(E3424+237.3))))*(100-H3424)/100,3)</f>
        <v>1.6E-2</v>
      </c>
      <c r="T3424" s="6">
        <f>IF(V3424&lt;V3425,L3424,0)</f>
        <v>567</v>
      </c>
      <c r="U3424" s="6">
        <f>IF(T3424&gt;0,M3424,-999)</f>
        <v>-3.7</v>
      </c>
      <c r="V3424">
        <v>200012</v>
      </c>
      <c r="W3424">
        <v>2000</v>
      </c>
    </row>
    <row r="3425" spans="1:23" x14ac:dyDescent="0.25">
      <c r="A3425" s="14">
        <v>36892</v>
      </c>
      <c r="B3425" s="3">
        <v>1</v>
      </c>
      <c r="C3425" s="4">
        <v>4.71</v>
      </c>
      <c r="D3425" s="5">
        <v>-3.2</v>
      </c>
      <c r="E3425" s="5">
        <v>2.2000000000000002</v>
      </c>
      <c r="F3425" s="5">
        <v>-6.3</v>
      </c>
      <c r="G3425" s="4">
        <v>86.9</v>
      </c>
      <c r="H3425" s="4">
        <v>57.6</v>
      </c>
      <c r="I3425" s="4">
        <v>0.6</v>
      </c>
      <c r="J3425" s="4">
        <v>2</v>
      </c>
      <c r="K3425" s="4">
        <v>0</v>
      </c>
      <c r="L3425" s="4">
        <v>567</v>
      </c>
      <c r="M3425" s="7">
        <v>-3.1</v>
      </c>
      <c r="N3425" s="5">
        <v>-3.2</v>
      </c>
      <c r="O3425" s="5">
        <v>-0.2</v>
      </c>
      <c r="P3425" s="5">
        <v>-999</v>
      </c>
      <c r="Q3425" s="5">
        <v>-999</v>
      </c>
      <c r="R3425">
        <v>0.41199999999999998</v>
      </c>
      <c r="S3425" s="34">
        <f>ROUND((0.6105*(EXP((17.273*E3425)/(E3425+237.3))))*(100-H3425)/100,3)</f>
        <v>0.30299999999999999</v>
      </c>
      <c r="T3425" s="6">
        <f>IF(V3425&lt;V3426,L3425,0)</f>
        <v>0</v>
      </c>
      <c r="U3425" s="6">
        <f>IF(T3425&gt;0,M3425,-999)</f>
        <v>-999</v>
      </c>
      <c r="V3425">
        <v>200101</v>
      </c>
      <c r="W3425">
        <v>2001</v>
      </c>
    </row>
    <row r="3426" spans="1:23" x14ac:dyDescent="0.25">
      <c r="A3426" s="14">
        <v>36893</v>
      </c>
      <c r="B3426" s="3">
        <v>2</v>
      </c>
      <c r="C3426" s="4">
        <v>1.92</v>
      </c>
      <c r="D3426" s="5">
        <v>-0.9</v>
      </c>
      <c r="E3426" s="5">
        <v>2.7</v>
      </c>
      <c r="F3426" s="5">
        <v>-5.7</v>
      </c>
      <c r="G3426" s="4">
        <v>76.7</v>
      </c>
      <c r="H3426" s="4">
        <v>47.8</v>
      </c>
      <c r="I3426" s="4">
        <v>0.6</v>
      </c>
      <c r="J3426" s="4">
        <v>2.9</v>
      </c>
      <c r="K3426" s="4">
        <v>0</v>
      </c>
      <c r="L3426" s="4">
        <v>554</v>
      </c>
      <c r="M3426" s="7">
        <v>-3.1</v>
      </c>
      <c r="N3426" s="5">
        <v>-0.9</v>
      </c>
      <c r="O3426" s="5">
        <v>-0.2</v>
      </c>
      <c r="P3426" s="5">
        <v>-999</v>
      </c>
      <c r="Q3426" s="5">
        <v>-999</v>
      </c>
      <c r="R3426">
        <v>0.35399999999999998</v>
      </c>
      <c r="S3426" s="34">
        <f>ROUND((0.6105*(EXP((17.273*E3426)/(E3426+237.3))))*(100-H3426)/100,3)</f>
        <v>0.38700000000000001</v>
      </c>
      <c r="T3426" s="6">
        <f>IF(V3426&lt;V3427,L3426,0)</f>
        <v>0</v>
      </c>
      <c r="U3426" s="6">
        <f>IF(T3426&gt;0,M3426,-999)</f>
        <v>-999</v>
      </c>
      <c r="V3426">
        <v>200101</v>
      </c>
      <c r="W3426">
        <v>2001</v>
      </c>
    </row>
    <row r="3427" spans="1:23" x14ac:dyDescent="0.25">
      <c r="A3427" s="14">
        <v>36894</v>
      </c>
      <c r="B3427" s="3">
        <v>3</v>
      </c>
      <c r="C3427" s="4">
        <v>2.34</v>
      </c>
      <c r="D3427" s="5">
        <v>-1.6</v>
      </c>
      <c r="E3427" s="5">
        <v>2.4</v>
      </c>
      <c r="F3427" s="5">
        <v>-5</v>
      </c>
      <c r="G3427" s="4">
        <v>75.400000000000006</v>
      </c>
      <c r="H3427" s="4">
        <v>50.8</v>
      </c>
      <c r="I3427" s="4">
        <v>0.8</v>
      </c>
      <c r="J3427" s="4">
        <v>2.9</v>
      </c>
      <c r="K3427" s="4">
        <v>0</v>
      </c>
      <c r="L3427" s="4">
        <v>553</v>
      </c>
      <c r="M3427" s="7">
        <v>-2.5</v>
      </c>
      <c r="N3427" s="5">
        <v>-1.6</v>
      </c>
      <c r="O3427" s="5">
        <v>-0.2</v>
      </c>
      <c r="P3427" s="5">
        <v>-999</v>
      </c>
      <c r="Q3427" s="5">
        <v>-999</v>
      </c>
      <c r="R3427">
        <v>0.36799999999999999</v>
      </c>
      <c r="S3427" s="34">
        <f>ROUND((0.6105*(EXP((17.273*E3427)/(E3427+237.3))))*(100-H3427)/100,3)</f>
        <v>0.35699999999999998</v>
      </c>
      <c r="T3427" s="6">
        <f>IF(V3427&lt;V3428,L3427,0)</f>
        <v>0</v>
      </c>
      <c r="U3427" s="6">
        <f>IF(T3427&gt;0,M3427,-999)</f>
        <v>-999</v>
      </c>
      <c r="V3427">
        <v>200101</v>
      </c>
      <c r="W3427">
        <v>2001</v>
      </c>
    </row>
    <row r="3428" spans="1:23" x14ac:dyDescent="0.25">
      <c r="A3428" s="14">
        <v>36895</v>
      </c>
      <c r="B3428" s="3">
        <v>4</v>
      </c>
      <c r="C3428" s="4">
        <v>2.9</v>
      </c>
      <c r="D3428" s="5">
        <v>-2.4</v>
      </c>
      <c r="E3428" s="5">
        <v>1.2</v>
      </c>
      <c r="F3428" s="5">
        <v>-7.4</v>
      </c>
      <c r="G3428" s="4">
        <v>86.3</v>
      </c>
      <c r="H3428" s="4">
        <v>33.5</v>
      </c>
      <c r="I3428" s="4">
        <v>1.6</v>
      </c>
      <c r="J3428" s="4">
        <v>5.3</v>
      </c>
      <c r="K3428" s="4">
        <v>0</v>
      </c>
      <c r="L3428" s="4">
        <v>553</v>
      </c>
      <c r="M3428" s="7">
        <v>-3.1</v>
      </c>
      <c r="N3428" s="5">
        <v>-2.4</v>
      </c>
      <c r="O3428" s="5">
        <v>-0.2</v>
      </c>
      <c r="P3428" s="5">
        <v>-999</v>
      </c>
      <c r="Q3428" s="5">
        <v>-999</v>
      </c>
      <c r="R3428">
        <v>0.223</v>
      </c>
      <c r="S3428" s="34">
        <f>ROUND((0.6105*(EXP((17.273*E3428)/(E3428+237.3))))*(100-H3428)/100,3)</f>
        <v>0.443</v>
      </c>
      <c r="T3428" s="6">
        <f>IF(V3428&lt;V3429,L3428,0)</f>
        <v>0</v>
      </c>
      <c r="U3428" s="6">
        <f>IF(T3428&gt;0,M3428,-999)</f>
        <v>-999</v>
      </c>
      <c r="V3428">
        <v>200101</v>
      </c>
      <c r="W3428">
        <v>2001</v>
      </c>
    </row>
    <row r="3429" spans="1:23" x14ac:dyDescent="0.25">
      <c r="A3429" s="14">
        <v>36896</v>
      </c>
      <c r="B3429" s="3">
        <v>5</v>
      </c>
      <c r="C3429" s="4">
        <v>3.19</v>
      </c>
      <c r="D3429" s="5">
        <v>-1.9</v>
      </c>
      <c r="E3429" s="5">
        <v>2</v>
      </c>
      <c r="F3429" s="5">
        <v>-5.5</v>
      </c>
      <c r="G3429" s="4">
        <v>88.7</v>
      </c>
      <c r="H3429" s="4">
        <v>71.900000000000006</v>
      </c>
      <c r="I3429" s="4">
        <v>2.1</v>
      </c>
      <c r="J3429" s="4">
        <v>4.5999999999999996</v>
      </c>
      <c r="K3429" s="4">
        <v>4.2</v>
      </c>
      <c r="L3429" s="4">
        <v>592</v>
      </c>
      <c r="M3429" s="7">
        <v>-1.9</v>
      </c>
      <c r="N3429" s="5">
        <v>-1.9</v>
      </c>
      <c r="O3429" s="5">
        <v>-0.2</v>
      </c>
      <c r="P3429" s="5">
        <v>-999</v>
      </c>
      <c r="Q3429" s="5">
        <v>-999</v>
      </c>
      <c r="R3429">
        <v>0.50600000000000001</v>
      </c>
      <c r="S3429" s="34">
        <f>ROUND((0.6105*(EXP((17.273*E3429)/(E3429+237.3))))*(100-H3429)/100,3)</f>
        <v>0.19800000000000001</v>
      </c>
      <c r="T3429" s="6">
        <f>IF(V3429&lt;V3430,L3429,0)</f>
        <v>0</v>
      </c>
      <c r="U3429" s="6">
        <f>IF(T3429&gt;0,M3429,-999)</f>
        <v>-999</v>
      </c>
      <c r="V3429">
        <v>200101</v>
      </c>
      <c r="W3429">
        <v>2001</v>
      </c>
    </row>
    <row r="3430" spans="1:23" x14ac:dyDescent="0.25">
      <c r="A3430" s="14">
        <v>36897</v>
      </c>
      <c r="B3430" s="3">
        <v>6</v>
      </c>
      <c r="C3430" s="4">
        <v>5.39</v>
      </c>
      <c r="D3430" s="5">
        <v>-5.6</v>
      </c>
      <c r="E3430" s="5">
        <v>1.9</v>
      </c>
      <c r="F3430" s="5">
        <v>-9.8000000000000007</v>
      </c>
      <c r="G3430" s="4">
        <v>72.5</v>
      </c>
      <c r="H3430" s="4">
        <v>38.1</v>
      </c>
      <c r="I3430" s="4">
        <v>0.7</v>
      </c>
      <c r="J3430" s="4">
        <v>2.7</v>
      </c>
      <c r="K3430" s="4">
        <v>0</v>
      </c>
      <c r="L3430" s="4">
        <v>576</v>
      </c>
      <c r="M3430" s="7">
        <v>-2.8</v>
      </c>
      <c r="N3430" s="5">
        <v>-5.6</v>
      </c>
      <c r="O3430" s="5">
        <v>-0.2</v>
      </c>
      <c r="P3430" s="5">
        <v>-999</v>
      </c>
      <c r="Q3430" s="5">
        <v>-999</v>
      </c>
      <c r="R3430">
        <v>0.26700000000000002</v>
      </c>
      <c r="S3430" s="34">
        <f>ROUND((0.6105*(EXP((17.273*E3430)/(E3430+237.3))))*(100-H3430)/100,3)</f>
        <v>0.433</v>
      </c>
      <c r="T3430" s="6">
        <f>IF(V3430&lt;V3431,L3430,0)</f>
        <v>0</v>
      </c>
      <c r="U3430" s="6">
        <f>IF(T3430&gt;0,M3430,-999)</f>
        <v>-999</v>
      </c>
      <c r="V3430">
        <v>200101</v>
      </c>
      <c r="W3430">
        <v>2001</v>
      </c>
    </row>
    <row r="3431" spans="1:23" x14ac:dyDescent="0.25">
      <c r="A3431" s="14">
        <v>36898</v>
      </c>
      <c r="B3431" s="3">
        <v>7</v>
      </c>
      <c r="C3431" s="4">
        <v>4.3499999999999996</v>
      </c>
      <c r="D3431" s="5">
        <v>-1.8</v>
      </c>
      <c r="E3431" s="5">
        <v>2.7</v>
      </c>
      <c r="F3431" s="5">
        <v>-5.7</v>
      </c>
      <c r="G3431" s="4">
        <v>32.700000000000003</v>
      </c>
      <c r="H3431" s="4">
        <v>16.399999999999999</v>
      </c>
      <c r="I3431" s="4">
        <v>2.1</v>
      </c>
      <c r="J3431" s="4">
        <v>5.8</v>
      </c>
      <c r="K3431" s="4">
        <v>0</v>
      </c>
      <c r="L3431" s="4">
        <v>572</v>
      </c>
      <c r="M3431" s="7">
        <v>-4.5</v>
      </c>
      <c r="N3431" s="5">
        <v>-1.8</v>
      </c>
      <c r="O3431" s="5">
        <v>-0.2</v>
      </c>
      <c r="P3431" s="5">
        <v>-999</v>
      </c>
      <c r="Q3431" s="5">
        <v>-999</v>
      </c>
      <c r="R3431">
        <v>0.122</v>
      </c>
      <c r="S3431" s="34">
        <f>ROUND((0.6105*(EXP((17.273*E3431)/(E3431+237.3))))*(100-H3431)/100,3)</f>
        <v>0.62</v>
      </c>
      <c r="T3431" s="6">
        <f>IF(V3431&lt;V3432,L3431,0)</f>
        <v>0</v>
      </c>
      <c r="U3431" s="6">
        <f>IF(T3431&gt;0,M3431,-999)</f>
        <v>-999</v>
      </c>
      <c r="V3431">
        <v>200101</v>
      </c>
      <c r="W3431">
        <v>2001</v>
      </c>
    </row>
    <row r="3432" spans="1:23" x14ac:dyDescent="0.25">
      <c r="A3432" s="14">
        <v>36899</v>
      </c>
      <c r="B3432" s="3">
        <v>8</v>
      </c>
      <c r="C3432" s="4">
        <v>0.96</v>
      </c>
      <c r="D3432" s="5">
        <v>-2.5</v>
      </c>
      <c r="E3432" s="5">
        <v>-1.1000000000000001</v>
      </c>
      <c r="F3432" s="5">
        <v>-4.5</v>
      </c>
      <c r="G3432" s="4">
        <v>78.5</v>
      </c>
      <c r="H3432" s="4">
        <v>34</v>
      </c>
      <c r="I3432" s="4">
        <v>1.9</v>
      </c>
      <c r="J3432" s="4">
        <v>6</v>
      </c>
      <c r="K3432" s="4">
        <v>7.1</v>
      </c>
      <c r="L3432" s="4">
        <v>626</v>
      </c>
      <c r="M3432" s="7">
        <v>-3.6</v>
      </c>
      <c r="N3432" s="5">
        <v>-2.5</v>
      </c>
      <c r="O3432" s="5">
        <v>-0.2</v>
      </c>
      <c r="P3432" s="5">
        <v>-999</v>
      </c>
      <c r="Q3432" s="5">
        <v>-999</v>
      </c>
      <c r="R3432">
        <v>0.192</v>
      </c>
      <c r="S3432" s="34">
        <f>ROUND((0.6105*(EXP((17.273*E3432)/(E3432+237.3))))*(100-H3432)/100,3)</f>
        <v>0.372</v>
      </c>
      <c r="T3432" s="6">
        <f>IF(V3432&lt;V3433,L3432,0)</f>
        <v>0</v>
      </c>
      <c r="U3432" s="6">
        <f>IF(T3432&gt;0,M3432,-999)</f>
        <v>-999</v>
      </c>
      <c r="V3432">
        <v>200101</v>
      </c>
      <c r="W3432">
        <v>2001</v>
      </c>
    </row>
    <row r="3433" spans="1:23" x14ac:dyDescent="0.25">
      <c r="A3433" s="14">
        <v>36900</v>
      </c>
      <c r="B3433" s="3">
        <v>9</v>
      </c>
      <c r="C3433" s="4">
        <v>2.59</v>
      </c>
      <c r="D3433" s="5">
        <v>-5.8</v>
      </c>
      <c r="E3433" s="5">
        <v>-3.8</v>
      </c>
      <c r="F3433" s="5">
        <v>-8.4</v>
      </c>
      <c r="G3433" s="4">
        <v>96.9</v>
      </c>
      <c r="H3433" s="4">
        <v>90.2</v>
      </c>
      <c r="I3433" s="4">
        <v>2.5</v>
      </c>
      <c r="J3433" s="4">
        <v>5.9</v>
      </c>
      <c r="K3433" s="4">
        <v>0</v>
      </c>
      <c r="L3433" s="4">
        <v>603</v>
      </c>
      <c r="M3433" s="7">
        <v>-3.1</v>
      </c>
      <c r="N3433" s="5">
        <v>-5.8</v>
      </c>
      <c r="O3433" s="5">
        <v>-0.3</v>
      </c>
      <c r="P3433" s="5">
        <v>-999</v>
      </c>
      <c r="Q3433" s="5">
        <v>-999</v>
      </c>
      <c r="R3433">
        <v>0.41599999999999998</v>
      </c>
      <c r="S3433" s="34">
        <f>ROUND((0.6105*(EXP((17.273*E3433)/(E3433+237.3))))*(100-H3433)/100,3)</f>
        <v>4.4999999999999998E-2</v>
      </c>
      <c r="T3433" s="6">
        <f>IF(V3433&lt;V3434,L3433,0)</f>
        <v>0</v>
      </c>
      <c r="U3433" s="6">
        <f>IF(T3433&gt;0,M3433,-999)</f>
        <v>-999</v>
      </c>
      <c r="V3433">
        <v>200101</v>
      </c>
      <c r="W3433">
        <v>2001</v>
      </c>
    </row>
    <row r="3434" spans="1:23" x14ac:dyDescent="0.25">
      <c r="A3434" s="14">
        <v>36901</v>
      </c>
      <c r="B3434" s="3">
        <v>10</v>
      </c>
      <c r="C3434" s="4">
        <v>5.15</v>
      </c>
      <c r="D3434" s="5">
        <v>-4.0999999999999996</v>
      </c>
      <c r="E3434" s="5">
        <v>2.2000000000000002</v>
      </c>
      <c r="F3434" s="5">
        <v>-6.5</v>
      </c>
      <c r="G3434" s="4">
        <v>90.5</v>
      </c>
      <c r="H3434" s="4">
        <v>51.2</v>
      </c>
      <c r="I3434" s="4">
        <v>1.6</v>
      </c>
      <c r="J3434" s="4">
        <v>4.8</v>
      </c>
      <c r="K3434" s="4">
        <v>0</v>
      </c>
      <c r="L3434" s="4">
        <v>595</v>
      </c>
      <c r="M3434" s="7">
        <v>-2.7</v>
      </c>
      <c r="N3434" s="5">
        <v>-4.0999999999999996</v>
      </c>
      <c r="O3434" s="5">
        <v>-0.2</v>
      </c>
      <c r="P3434" s="5">
        <v>-999</v>
      </c>
      <c r="Q3434" s="5">
        <v>-999</v>
      </c>
      <c r="R3434">
        <v>0.36699999999999999</v>
      </c>
      <c r="S3434" s="34">
        <f>ROUND((0.6105*(EXP((17.273*E3434)/(E3434+237.3))))*(100-H3434)/100,3)</f>
        <v>0.34899999999999998</v>
      </c>
      <c r="T3434" s="6">
        <f>IF(V3434&lt;V3435,L3434,0)</f>
        <v>0</v>
      </c>
      <c r="U3434" s="6">
        <f>IF(T3434&gt;0,M3434,-999)</f>
        <v>-999</v>
      </c>
      <c r="V3434">
        <v>200101</v>
      </c>
      <c r="W3434">
        <v>2001</v>
      </c>
    </row>
    <row r="3435" spans="1:23" x14ac:dyDescent="0.25">
      <c r="A3435" s="14">
        <v>36902</v>
      </c>
      <c r="B3435" s="3">
        <v>11</v>
      </c>
      <c r="C3435" s="4">
        <v>1.7</v>
      </c>
      <c r="D3435" s="5">
        <v>-4.5999999999999996</v>
      </c>
      <c r="E3435" s="5">
        <v>-1.4</v>
      </c>
      <c r="F3435" s="5">
        <v>-7.5</v>
      </c>
      <c r="G3435" s="4">
        <v>83.5</v>
      </c>
      <c r="H3435" s="4">
        <v>72.400000000000006</v>
      </c>
      <c r="I3435" s="4">
        <v>1.1000000000000001</v>
      </c>
      <c r="J3435" s="4">
        <v>4</v>
      </c>
      <c r="K3435" s="4">
        <v>0</v>
      </c>
      <c r="L3435" s="4">
        <v>584</v>
      </c>
      <c r="M3435" s="7">
        <v>-3.1</v>
      </c>
      <c r="N3435" s="5">
        <v>-4.5999999999999996</v>
      </c>
      <c r="O3435" s="5">
        <v>-0.2</v>
      </c>
      <c r="P3435" s="5">
        <v>-999</v>
      </c>
      <c r="Q3435" s="5">
        <v>-999</v>
      </c>
      <c r="R3435">
        <v>0.39900000000000002</v>
      </c>
      <c r="S3435" s="34">
        <f>ROUND((0.6105*(EXP((17.273*E3435)/(E3435+237.3))))*(100-H3435)/100,3)</f>
        <v>0.152</v>
      </c>
      <c r="T3435" s="6">
        <f>IF(V3435&lt;V3436,L3435,0)</f>
        <v>0</v>
      </c>
      <c r="U3435" s="6">
        <f>IF(T3435&gt;0,M3435,-999)</f>
        <v>-999</v>
      </c>
      <c r="V3435">
        <v>200101</v>
      </c>
      <c r="W3435">
        <v>2001</v>
      </c>
    </row>
    <row r="3436" spans="1:23" x14ac:dyDescent="0.25">
      <c r="A3436" s="14">
        <v>36903</v>
      </c>
      <c r="B3436" s="3">
        <v>12</v>
      </c>
      <c r="C3436" s="4">
        <v>2.4700000000000002</v>
      </c>
      <c r="D3436" s="5">
        <v>-6.3</v>
      </c>
      <c r="E3436" s="5">
        <v>-4.4000000000000004</v>
      </c>
      <c r="F3436" s="5">
        <v>-7.7</v>
      </c>
      <c r="G3436" s="4">
        <v>95.7</v>
      </c>
      <c r="H3436" s="4">
        <v>72.400000000000006</v>
      </c>
      <c r="I3436" s="4">
        <v>0.6</v>
      </c>
      <c r="J3436" s="4">
        <v>2.5</v>
      </c>
      <c r="K3436" s="4">
        <v>0</v>
      </c>
      <c r="L3436" s="4">
        <v>576</v>
      </c>
      <c r="M3436" s="7">
        <v>-3.1</v>
      </c>
      <c r="N3436" s="5">
        <v>-6.3</v>
      </c>
      <c r="O3436" s="5">
        <v>-0.2</v>
      </c>
      <c r="P3436" s="5">
        <v>-999</v>
      </c>
      <c r="Q3436" s="5">
        <v>-999</v>
      </c>
      <c r="R3436">
        <v>0.318</v>
      </c>
      <c r="S3436" s="34">
        <f>ROUND((0.6105*(EXP((17.273*E3436)/(E3436+237.3))))*(100-H3436)/100,3)</f>
        <v>0.122</v>
      </c>
      <c r="T3436" s="6">
        <f>IF(V3436&lt;V3437,L3436,0)</f>
        <v>0</v>
      </c>
      <c r="U3436" s="6">
        <f>IF(T3436&gt;0,M3436,-999)</f>
        <v>-999</v>
      </c>
      <c r="V3436">
        <v>200101</v>
      </c>
      <c r="W3436">
        <v>2001</v>
      </c>
    </row>
    <row r="3437" spans="1:23" x14ac:dyDescent="0.25">
      <c r="A3437" s="14">
        <v>36904</v>
      </c>
      <c r="B3437" s="3">
        <v>13</v>
      </c>
      <c r="C3437" s="4">
        <v>2.23</v>
      </c>
      <c r="D3437" s="5">
        <v>-7.4</v>
      </c>
      <c r="E3437" s="5">
        <v>-2.1</v>
      </c>
      <c r="F3437" s="5">
        <v>-9.5</v>
      </c>
      <c r="G3437" s="4">
        <v>95.2</v>
      </c>
      <c r="H3437" s="4">
        <v>78.599999999999994</v>
      </c>
      <c r="I3437" s="4">
        <v>0.3</v>
      </c>
      <c r="J3437" s="4">
        <v>1.8</v>
      </c>
      <c r="K3437" s="4">
        <v>0</v>
      </c>
      <c r="L3437" s="4">
        <v>583</v>
      </c>
      <c r="M3437" s="7">
        <v>-3.2</v>
      </c>
      <c r="N3437" s="5">
        <v>-7.4</v>
      </c>
      <c r="O3437" s="5">
        <v>-0.2</v>
      </c>
      <c r="P3437" s="5">
        <v>-999</v>
      </c>
      <c r="Q3437" s="5">
        <v>-999</v>
      </c>
      <c r="R3437">
        <v>0.41199999999999998</v>
      </c>
      <c r="S3437" s="34">
        <f>ROUND((0.6105*(EXP((17.273*E3437)/(E3437+237.3))))*(100-H3437)/100,3)</f>
        <v>0.112</v>
      </c>
      <c r="T3437" s="6">
        <f>IF(V3437&lt;V3438,L3437,0)</f>
        <v>0</v>
      </c>
      <c r="U3437" s="6">
        <f>IF(T3437&gt;0,M3437,-999)</f>
        <v>-999</v>
      </c>
      <c r="V3437">
        <v>200101</v>
      </c>
      <c r="W3437">
        <v>2001</v>
      </c>
    </row>
    <row r="3438" spans="1:23" x14ac:dyDescent="0.25">
      <c r="A3438" s="14">
        <v>36905</v>
      </c>
      <c r="B3438" s="3">
        <v>14</v>
      </c>
      <c r="C3438" s="4">
        <v>0.72</v>
      </c>
      <c r="D3438" s="5">
        <v>-8.5</v>
      </c>
      <c r="E3438" s="5">
        <v>-6.8</v>
      </c>
      <c r="F3438" s="5">
        <v>-11</v>
      </c>
      <c r="G3438" s="4">
        <v>95.5</v>
      </c>
      <c r="H3438" s="4">
        <v>92.8</v>
      </c>
      <c r="I3438" s="4">
        <v>0.6</v>
      </c>
      <c r="J3438" s="4">
        <v>2.2999999999999998</v>
      </c>
      <c r="K3438" s="4">
        <v>2</v>
      </c>
      <c r="L3438" s="4">
        <v>589</v>
      </c>
      <c r="M3438" s="7">
        <v>-3.8</v>
      </c>
      <c r="N3438" s="5">
        <v>-8.5</v>
      </c>
      <c r="O3438" s="5">
        <v>-0.2</v>
      </c>
      <c r="P3438" s="5">
        <v>-999</v>
      </c>
      <c r="Q3438" s="5">
        <v>-999</v>
      </c>
      <c r="R3438">
        <v>0.34</v>
      </c>
      <c r="S3438" s="34">
        <f>ROUND((0.6105*(EXP((17.273*E3438)/(E3438+237.3))))*(100-H3438)/100,3)</f>
        <v>2.5999999999999999E-2</v>
      </c>
      <c r="T3438" s="6">
        <f>IF(V3438&lt;V3439,L3438,0)</f>
        <v>0</v>
      </c>
      <c r="U3438" s="6">
        <f>IF(T3438&gt;0,M3438,-999)</f>
        <v>-999</v>
      </c>
      <c r="V3438">
        <v>200101</v>
      </c>
      <c r="W3438">
        <v>2001</v>
      </c>
    </row>
    <row r="3439" spans="1:23" x14ac:dyDescent="0.25">
      <c r="A3439" s="14">
        <v>36906</v>
      </c>
      <c r="B3439" s="3">
        <v>15</v>
      </c>
      <c r="C3439" s="4">
        <v>2.4300000000000002</v>
      </c>
      <c r="D3439" s="5">
        <v>-10.3</v>
      </c>
      <c r="E3439" s="5">
        <v>-3.1</v>
      </c>
      <c r="F3439" s="5">
        <v>-14.2</v>
      </c>
      <c r="G3439" s="4">
        <v>90.6</v>
      </c>
      <c r="H3439" s="4">
        <v>69</v>
      </c>
      <c r="I3439" s="4">
        <v>0.6</v>
      </c>
      <c r="J3439" s="4">
        <v>2.2999999999999998</v>
      </c>
      <c r="K3439" s="4">
        <v>0</v>
      </c>
      <c r="L3439" s="4">
        <v>586</v>
      </c>
      <c r="M3439" s="7">
        <v>-3.9</v>
      </c>
      <c r="N3439" s="5">
        <v>-10.3</v>
      </c>
      <c r="O3439" s="5">
        <v>-0.2</v>
      </c>
      <c r="P3439" s="5">
        <v>-999</v>
      </c>
      <c r="Q3439" s="5">
        <v>-999</v>
      </c>
      <c r="R3439">
        <v>0.33500000000000002</v>
      </c>
      <c r="S3439" s="34">
        <f>ROUND((0.6105*(EXP((17.273*E3439)/(E3439+237.3))))*(100-H3439)/100,3)</f>
        <v>0.151</v>
      </c>
      <c r="T3439" s="6">
        <f>IF(V3439&lt;V3440,L3439,0)</f>
        <v>0</v>
      </c>
      <c r="U3439" s="6">
        <f>IF(T3439&gt;0,M3439,-999)</f>
        <v>-999</v>
      </c>
      <c r="V3439">
        <v>200101</v>
      </c>
      <c r="W3439">
        <v>2001</v>
      </c>
    </row>
    <row r="3440" spans="1:23" x14ac:dyDescent="0.25">
      <c r="A3440" s="14">
        <v>36907</v>
      </c>
      <c r="B3440" s="3">
        <v>16</v>
      </c>
      <c r="C3440" s="4">
        <v>5.01</v>
      </c>
      <c r="D3440" s="5">
        <v>-5.5</v>
      </c>
      <c r="E3440" s="5">
        <v>1</v>
      </c>
      <c r="F3440" s="5">
        <v>-11</v>
      </c>
      <c r="G3440" s="4">
        <v>68.5</v>
      </c>
      <c r="H3440" s="4">
        <v>33.299999999999997</v>
      </c>
      <c r="I3440" s="4">
        <v>0.6</v>
      </c>
      <c r="J3440" s="4">
        <v>1.8</v>
      </c>
      <c r="K3440" s="4">
        <v>0</v>
      </c>
      <c r="L3440" s="4">
        <v>584</v>
      </c>
      <c r="M3440" s="7">
        <v>-4.4000000000000004</v>
      </c>
      <c r="N3440" s="5">
        <v>-5.5</v>
      </c>
      <c r="O3440" s="5">
        <v>-0.2</v>
      </c>
      <c r="P3440" s="5">
        <v>-999</v>
      </c>
      <c r="Q3440" s="5">
        <v>-999</v>
      </c>
      <c r="R3440">
        <v>0.219</v>
      </c>
      <c r="S3440" s="34">
        <f>ROUND((0.6105*(EXP((17.273*E3440)/(E3440+237.3))))*(100-H3440)/100,3)</f>
        <v>0.438</v>
      </c>
      <c r="T3440" s="6">
        <f>IF(V3440&lt;V3441,L3440,0)</f>
        <v>0</v>
      </c>
      <c r="U3440" s="6">
        <f>IF(T3440&gt;0,M3440,-999)</f>
        <v>-999</v>
      </c>
      <c r="V3440">
        <v>200101</v>
      </c>
      <c r="W3440">
        <v>2001</v>
      </c>
    </row>
    <row r="3441" spans="1:23" x14ac:dyDescent="0.25">
      <c r="A3441" s="14">
        <v>36908</v>
      </c>
      <c r="B3441" s="3">
        <v>17</v>
      </c>
      <c r="C3441" s="4">
        <v>4.78</v>
      </c>
      <c r="D3441" s="5">
        <v>-3.2</v>
      </c>
      <c r="E3441" s="5">
        <v>3.7</v>
      </c>
      <c r="F3441" s="5">
        <v>-6.5</v>
      </c>
      <c r="G3441" s="4">
        <v>53.8</v>
      </c>
      <c r="H3441" s="4">
        <v>22.6</v>
      </c>
      <c r="I3441" s="4">
        <v>0.5</v>
      </c>
      <c r="J3441" s="4">
        <v>1.8</v>
      </c>
      <c r="K3441" s="4">
        <v>3.1</v>
      </c>
      <c r="L3441" s="4">
        <v>616</v>
      </c>
      <c r="M3441" s="7">
        <v>-4</v>
      </c>
      <c r="N3441" s="5">
        <v>-3.2</v>
      </c>
      <c r="O3441" s="5">
        <v>-0.2</v>
      </c>
      <c r="P3441" s="5">
        <v>-999</v>
      </c>
      <c r="Q3441" s="5">
        <v>-999</v>
      </c>
      <c r="R3441">
        <v>0.18</v>
      </c>
      <c r="S3441" s="34">
        <f>ROUND((0.6105*(EXP((17.273*E3441)/(E3441+237.3))))*(100-H3441)/100,3)</f>
        <v>0.61599999999999999</v>
      </c>
      <c r="T3441" s="6">
        <f>IF(V3441&lt;V3442,L3441,0)</f>
        <v>0</v>
      </c>
      <c r="U3441" s="6">
        <f>IF(T3441&gt;0,M3441,-999)</f>
        <v>-999</v>
      </c>
      <c r="V3441">
        <v>200101</v>
      </c>
      <c r="W3441">
        <v>2001</v>
      </c>
    </row>
    <row r="3442" spans="1:23" x14ac:dyDescent="0.25">
      <c r="A3442" s="14">
        <v>36909</v>
      </c>
      <c r="B3442" s="3">
        <v>18</v>
      </c>
      <c r="C3442" s="4">
        <v>1.02</v>
      </c>
      <c r="D3442" s="5">
        <v>-3.5</v>
      </c>
      <c r="E3442" s="5">
        <v>0.3</v>
      </c>
      <c r="F3442" s="5">
        <v>-5.9</v>
      </c>
      <c r="G3442" s="4">
        <v>96.7</v>
      </c>
      <c r="H3442" s="4">
        <v>80.900000000000006</v>
      </c>
      <c r="I3442" s="4">
        <v>0.3</v>
      </c>
      <c r="J3442" s="4">
        <v>1.6</v>
      </c>
      <c r="K3442" s="4">
        <v>0</v>
      </c>
      <c r="L3442" s="4">
        <v>620</v>
      </c>
      <c r="M3442" s="7">
        <v>-2.9</v>
      </c>
      <c r="N3442" s="5">
        <v>-3.5</v>
      </c>
      <c r="O3442" s="5">
        <v>-0.2</v>
      </c>
      <c r="P3442" s="5">
        <v>-999</v>
      </c>
      <c r="Q3442" s="5">
        <v>-999</v>
      </c>
      <c r="R3442">
        <v>0.50600000000000001</v>
      </c>
      <c r="S3442" s="34">
        <f>ROUND((0.6105*(EXP((17.273*E3442)/(E3442+237.3))))*(100-H3442)/100,3)</f>
        <v>0.11899999999999999</v>
      </c>
      <c r="T3442" s="6">
        <f>IF(V3442&lt;V3443,L3442,0)</f>
        <v>0</v>
      </c>
      <c r="U3442" s="6">
        <f>IF(T3442&gt;0,M3442,-999)</f>
        <v>-999</v>
      </c>
      <c r="V3442">
        <v>200101</v>
      </c>
      <c r="W3442">
        <v>2001</v>
      </c>
    </row>
    <row r="3443" spans="1:23" x14ac:dyDescent="0.25">
      <c r="A3443" s="14">
        <v>36910</v>
      </c>
      <c r="B3443" s="3">
        <v>19</v>
      </c>
      <c r="C3443" s="4">
        <v>0.94</v>
      </c>
      <c r="D3443" s="5">
        <v>-5.8</v>
      </c>
      <c r="E3443" s="5">
        <v>-3.6</v>
      </c>
      <c r="F3443" s="5">
        <v>-9.4</v>
      </c>
      <c r="G3443" s="4">
        <v>95.4</v>
      </c>
      <c r="H3443" s="4">
        <v>88.2</v>
      </c>
      <c r="I3443" s="4">
        <v>0.4</v>
      </c>
      <c r="J3443" s="4">
        <v>2.1</v>
      </c>
      <c r="K3443" s="4">
        <v>0</v>
      </c>
      <c r="L3443" s="4">
        <v>613</v>
      </c>
      <c r="M3443" s="7">
        <v>-2.4</v>
      </c>
      <c r="N3443" s="5">
        <v>-5.8</v>
      </c>
      <c r="O3443" s="5">
        <v>-0.2</v>
      </c>
      <c r="P3443" s="5">
        <v>-999</v>
      </c>
      <c r="Q3443" s="5">
        <v>-999</v>
      </c>
      <c r="R3443">
        <v>0.41199999999999998</v>
      </c>
      <c r="S3443" s="34">
        <f>ROUND((0.6105*(EXP((17.273*E3443)/(E3443+237.3))))*(100-H3443)/100,3)</f>
        <v>5.5E-2</v>
      </c>
      <c r="T3443" s="6">
        <f>IF(V3443&lt;V3444,L3443,0)</f>
        <v>0</v>
      </c>
      <c r="U3443" s="6">
        <f>IF(T3443&gt;0,M3443,-999)</f>
        <v>-999</v>
      </c>
      <c r="V3443">
        <v>200101</v>
      </c>
      <c r="W3443">
        <v>2001</v>
      </c>
    </row>
    <row r="3444" spans="1:23" x14ac:dyDescent="0.25">
      <c r="A3444" s="14">
        <v>36911</v>
      </c>
      <c r="B3444" s="3">
        <v>20</v>
      </c>
      <c r="C3444" s="4">
        <v>1.99</v>
      </c>
      <c r="D3444" s="5">
        <v>-6</v>
      </c>
      <c r="E3444" s="5">
        <v>-4</v>
      </c>
      <c r="F3444" s="5">
        <v>-8.6</v>
      </c>
      <c r="G3444" s="4">
        <v>86.3</v>
      </c>
      <c r="H3444" s="4">
        <v>71.099999999999994</v>
      </c>
      <c r="I3444" s="4">
        <v>1.8</v>
      </c>
      <c r="J3444" s="4">
        <v>5.5</v>
      </c>
      <c r="K3444" s="4">
        <v>0</v>
      </c>
      <c r="L3444" s="4">
        <v>617</v>
      </c>
      <c r="M3444" s="7">
        <v>-3.3</v>
      </c>
      <c r="N3444" s="5">
        <v>-6</v>
      </c>
      <c r="O3444" s="5">
        <v>-0.2</v>
      </c>
      <c r="P3444" s="5">
        <v>-999</v>
      </c>
      <c r="Q3444" s="5">
        <v>-999</v>
      </c>
      <c r="R3444">
        <v>0.32200000000000001</v>
      </c>
      <c r="S3444" s="34">
        <f>ROUND((0.6105*(EXP((17.273*E3444)/(E3444+237.3))))*(100-H3444)/100,3)</f>
        <v>0.13100000000000001</v>
      </c>
      <c r="T3444" s="6">
        <f>IF(V3444&lt;V3445,L3444,0)</f>
        <v>0</v>
      </c>
      <c r="U3444" s="6">
        <f>IF(T3444&gt;0,M3444,-999)</f>
        <v>-999</v>
      </c>
      <c r="V3444">
        <v>200101</v>
      </c>
      <c r="W3444">
        <v>2001</v>
      </c>
    </row>
    <row r="3445" spans="1:23" x14ac:dyDescent="0.25">
      <c r="A3445" s="14">
        <v>36912</v>
      </c>
      <c r="B3445" s="3">
        <v>21</v>
      </c>
      <c r="C3445" s="4">
        <v>2.0099999999999998</v>
      </c>
      <c r="D3445" s="5">
        <v>-5.8</v>
      </c>
      <c r="E3445" s="5">
        <v>-2.8</v>
      </c>
      <c r="F3445" s="5">
        <v>-11.2</v>
      </c>
      <c r="G3445" s="4">
        <v>93.4</v>
      </c>
      <c r="H3445" s="4">
        <v>80.8</v>
      </c>
      <c r="I3445" s="4">
        <v>0.9</v>
      </c>
      <c r="J3445" s="4">
        <v>4.4000000000000004</v>
      </c>
      <c r="K3445" s="4">
        <v>6.7</v>
      </c>
      <c r="L3445" s="4">
        <v>680</v>
      </c>
      <c r="M3445" s="7">
        <v>-3</v>
      </c>
      <c r="N3445" s="5">
        <v>-5.8</v>
      </c>
      <c r="O3445" s="5">
        <v>-0.2</v>
      </c>
      <c r="P3445" s="5">
        <v>-999</v>
      </c>
      <c r="Q3445" s="5">
        <v>-999</v>
      </c>
      <c r="R3445">
        <v>0.40300000000000002</v>
      </c>
      <c r="S3445" s="34">
        <f>ROUND((0.6105*(EXP((17.273*E3445)/(E3445+237.3))))*(100-H3445)/100,3)</f>
        <v>9.5000000000000001E-2</v>
      </c>
      <c r="T3445" s="6">
        <f>IF(V3445&lt;V3446,L3445,0)</f>
        <v>0</v>
      </c>
      <c r="U3445" s="6">
        <f>IF(T3445&gt;0,M3445,-999)</f>
        <v>-999</v>
      </c>
      <c r="V3445">
        <v>200101</v>
      </c>
      <c r="W3445">
        <v>2001</v>
      </c>
    </row>
    <row r="3446" spans="1:23" x14ac:dyDescent="0.25">
      <c r="A3446" s="14">
        <v>36913</v>
      </c>
      <c r="B3446" s="3">
        <v>22</v>
      </c>
      <c r="C3446" s="4">
        <v>5.75</v>
      </c>
      <c r="D3446" s="5">
        <v>-5.7</v>
      </c>
      <c r="E3446" s="5">
        <v>-0.1</v>
      </c>
      <c r="F3446" s="5">
        <v>-12.5</v>
      </c>
      <c r="G3446" s="4">
        <v>88.6</v>
      </c>
      <c r="H3446" s="4">
        <v>71.900000000000006</v>
      </c>
      <c r="I3446" s="4">
        <v>0.7</v>
      </c>
      <c r="J3446" s="4">
        <v>3.1</v>
      </c>
      <c r="K3446" s="4">
        <v>0</v>
      </c>
      <c r="L3446" s="4">
        <v>660</v>
      </c>
      <c r="M3446" s="7">
        <v>-3</v>
      </c>
      <c r="N3446" s="5">
        <v>-5.7</v>
      </c>
      <c r="O3446" s="5">
        <v>-0.2</v>
      </c>
      <c r="P3446" s="5">
        <v>-999</v>
      </c>
      <c r="Q3446" s="5">
        <v>-999</v>
      </c>
      <c r="R3446">
        <v>0.437</v>
      </c>
      <c r="S3446" s="34">
        <f>ROUND((0.6105*(EXP((17.273*E3446)/(E3446+237.3))))*(100-H3446)/100,3)</f>
        <v>0.17</v>
      </c>
      <c r="T3446" s="6">
        <f>IF(V3446&lt;V3447,L3446,0)</f>
        <v>0</v>
      </c>
      <c r="U3446" s="6">
        <f>IF(T3446&gt;0,M3446,-999)</f>
        <v>-999</v>
      </c>
      <c r="V3446">
        <v>200101</v>
      </c>
      <c r="W3446">
        <v>2001</v>
      </c>
    </row>
    <row r="3447" spans="1:23" x14ac:dyDescent="0.25">
      <c r="A3447" s="14">
        <v>36914</v>
      </c>
      <c r="B3447" s="3">
        <v>23</v>
      </c>
      <c r="C3447" s="4">
        <v>7.13</v>
      </c>
      <c r="D3447" s="5">
        <v>-1.4</v>
      </c>
      <c r="E3447" s="5">
        <v>3.8</v>
      </c>
      <c r="F3447" s="5">
        <v>-6.1</v>
      </c>
      <c r="G3447" s="4">
        <v>56.1</v>
      </c>
      <c r="H3447" s="4">
        <v>36.299999999999997</v>
      </c>
      <c r="I3447" s="4">
        <v>2.9</v>
      </c>
      <c r="J3447" s="4">
        <v>6.1</v>
      </c>
      <c r="K3447" s="4">
        <v>0</v>
      </c>
      <c r="L3447" s="4">
        <v>651</v>
      </c>
      <c r="M3447" s="7">
        <v>-3</v>
      </c>
      <c r="N3447" s="5">
        <v>-1.4</v>
      </c>
      <c r="O3447" s="5">
        <v>-0.1</v>
      </c>
      <c r="P3447" s="5">
        <v>-999</v>
      </c>
      <c r="Q3447" s="5">
        <v>-999</v>
      </c>
      <c r="R3447">
        <v>0.29199999999999998</v>
      </c>
      <c r="S3447" s="34">
        <f>ROUND((0.6105*(EXP((17.273*E3447)/(E3447+237.3))))*(100-H3447)/100,3)</f>
        <v>0.51100000000000001</v>
      </c>
      <c r="T3447" s="6">
        <f>IF(V3447&lt;V3448,L3447,0)</f>
        <v>0</v>
      </c>
      <c r="U3447" s="6">
        <f>IF(T3447&gt;0,M3447,-999)</f>
        <v>-999</v>
      </c>
      <c r="V3447">
        <v>200101</v>
      </c>
      <c r="W3447">
        <v>2001</v>
      </c>
    </row>
    <row r="3448" spans="1:23" x14ac:dyDescent="0.25">
      <c r="A3448" s="14">
        <v>36915</v>
      </c>
      <c r="B3448" s="3">
        <v>24</v>
      </c>
      <c r="C3448" s="4">
        <v>6.1</v>
      </c>
      <c r="D3448" s="5">
        <v>-1.1000000000000001</v>
      </c>
      <c r="E3448" s="5">
        <v>5.6</v>
      </c>
      <c r="F3448" s="5">
        <v>-4.3</v>
      </c>
      <c r="G3448" s="4">
        <v>67</v>
      </c>
      <c r="H3448" s="4">
        <v>47.7</v>
      </c>
      <c r="I3448" s="4">
        <v>1.8</v>
      </c>
      <c r="J3448" s="4">
        <v>5.9</v>
      </c>
      <c r="K3448" s="4">
        <v>0.8</v>
      </c>
      <c r="L3448" s="4">
        <v>654</v>
      </c>
      <c r="M3448" s="7">
        <v>-2.5</v>
      </c>
      <c r="N3448" s="5">
        <v>-1.1000000000000001</v>
      </c>
      <c r="O3448" s="5">
        <v>-0.1</v>
      </c>
      <c r="P3448" s="5">
        <v>-999</v>
      </c>
      <c r="Q3448" s="5">
        <v>-999</v>
      </c>
      <c r="R3448">
        <v>0.434</v>
      </c>
      <c r="S3448" s="34">
        <f>ROUND((0.6105*(EXP((17.273*E3448)/(E3448+237.3))))*(100-H3448)/100,3)</f>
        <v>0.47499999999999998</v>
      </c>
      <c r="T3448" s="6">
        <f>IF(V3448&lt;V3449,L3448,0)</f>
        <v>0</v>
      </c>
      <c r="U3448" s="6">
        <f>IF(T3448&gt;0,M3448,-999)</f>
        <v>-999</v>
      </c>
      <c r="V3448">
        <v>200101</v>
      </c>
      <c r="W3448">
        <v>2001</v>
      </c>
    </row>
    <row r="3449" spans="1:23" x14ac:dyDescent="0.25">
      <c r="A3449" s="14">
        <v>36916</v>
      </c>
      <c r="B3449" s="3">
        <v>25</v>
      </c>
      <c r="C3449" s="4">
        <v>0.81</v>
      </c>
      <c r="D3449" s="5">
        <v>-3.9</v>
      </c>
      <c r="E3449" s="5">
        <v>-1.9</v>
      </c>
      <c r="F3449" s="5">
        <v>-5.0999999999999996</v>
      </c>
      <c r="G3449" s="4">
        <v>95.2</v>
      </c>
      <c r="H3449" s="4">
        <v>89.1</v>
      </c>
      <c r="I3449" s="4">
        <v>0.9</v>
      </c>
      <c r="J3449" s="4">
        <v>4.0999999999999996</v>
      </c>
      <c r="K3449" s="4">
        <v>4.0999999999999996</v>
      </c>
      <c r="L3449" s="4">
        <v>685</v>
      </c>
      <c r="M3449" s="7">
        <v>-2.2000000000000002</v>
      </c>
      <c r="N3449" s="5">
        <v>-3.9</v>
      </c>
      <c r="O3449" s="5">
        <v>-0.2</v>
      </c>
      <c r="P3449" s="5">
        <v>-999</v>
      </c>
      <c r="Q3449" s="5">
        <v>-999</v>
      </c>
      <c r="R3449">
        <v>0.47199999999999998</v>
      </c>
      <c r="S3449" s="34">
        <f>ROUND((0.6105*(EXP((17.273*E3449)/(E3449+237.3))))*(100-H3449)/100,3)</f>
        <v>5.8000000000000003E-2</v>
      </c>
      <c r="T3449" s="6">
        <f>IF(V3449&lt;V3450,L3449,0)</f>
        <v>0</v>
      </c>
      <c r="U3449" s="6">
        <f>IF(T3449&gt;0,M3449,-999)</f>
        <v>-999</v>
      </c>
      <c r="V3449">
        <v>200101</v>
      </c>
      <c r="W3449">
        <v>2001</v>
      </c>
    </row>
    <row r="3450" spans="1:23" x14ac:dyDescent="0.25">
      <c r="A3450" s="14">
        <v>36917</v>
      </c>
      <c r="B3450" s="3">
        <v>26</v>
      </c>
      <c r="C3450" s="4">
        <v>5.05</v>
      </c>
      <c r="D3450" s="5">
        <v>-5.4</v>
      </c>
      <c r="E3450" s="5">
        <v>1.4</v>
      </c>
      <c r="F3450" s="5">
        <v>-9</v>
      </c>
      <c r="G3450" s="4">
        <v>90.3</v>
      </c>
      <c r="H3450" s="4">
        <v>64.7</v>
      </c>
      <c r="I3450" s="4">
        <v>0.6</v>
      </c>
      <c r="J3450" s="4">
        <v>1.9</v>
      </c>
      <c r="K3450" s="4">
        <v>0</v>
      </c>
      <c r="L3450" s="4">
        <v>673</v>
      </c>
      <c r="M3450" s="7">
        <v>-2.1</v>
      </c>
      <c r="N3450" s="5">
        <v>-5.4</v>
      </c>
      <c r="O3450" s="5">
        <v>-0.1</v>
      </c>
      <c r="P3450" s="5">
        <v>-999</v>
      </c>
      <c r="Q3450" s="5">
        <v>-999</v>
      </c>
      <c r="R3450">
        <v>0.439</v>
      </c>
      <c r="S3450" s="34">
        <f>ROUND((0.6105*(EXP((17.273*E3450)/(E3450+237.3))))*(100-H3450)/100,3)</f>
        <v>0.23799999999999999</v>
      </c>
      <c r="T3450" s="6">
        <f>IF(V3450&lt;V3451,L3450,0)</f>
        <v>0</v>
      </c>
      <c r="U3450" s="6">
        <f>IF(T3450&gt;0,M3450,-999)</f>
        <v>-999</v>
      </c>
      <c r="V3450">
        <v>200101</v>
      </c>
      <c r="W3450">
        <v>2001</v>
      </c>
    </row>
    <row r="3451" spans="1:23" x14ac:dyDescent="0.25">
      <c r="A3451" s="14">
        <v>36918</v>
      </c>
      <c r="B3451" s="3">
        <v>27</v>
      </c>
      <c r="C3451" s="4">
        <v>6.8</v>
      </c>
      <c r="D3451" s="5">
        <v>-3.9</v>
      </c>
      <c r="E3451" s="5">
        <v>4.5</v>
      </c>
      <c r="F3451" s="5">
        <v>-9.4</v>
      </c>
      <c r="G3451" s="4">
        <v>73</v>
      </c>
      <c r="H3451" s="4">
        <v>42.8</v>
      </c>
      <c r="I3451" s="4">
        <v>0.6</v>
      </c>
      <c r="J3451" s="4">
        <v>1.8</v>
      </c>
      <c r="K3451" s="4">
        <v>0</v>
      </c>
      <c r="L3451" s="4">
        <v>663</v>
      </c>
      <c r="M3451" s="7">
        <v>-2.9</v>
      </c>
      <c r="N3451" s="5">
        <v>-3.9</v>
      </c>
      <c r="O3451" s="5">
        <v>-0.1</v>
      </c>
      <c r="P3451" s="5">
        <v>-999</v>
      </c>
      <c r="Q3451" s="5">
        <v>-999</v>
      </c>
      <c r="R3451">
        <v>0.35899999999999999</v>
      </c>
      <c r="S3451" s="34">
        <f>ROUND((0.6105*(EXP((17.273*E3451)/(E3451+237.3))))*(100-H3451)/100,3)</f>
        <v>0.48199999999999998</v>
      </c>
      <c r="T3451" s="6">
        <f>IF(V3451&lt;V3452,L3451,0)</f>
        <v>0</v>
      </c>
      <c r="U3451" s="6">
        <f>IF(T3451&gt;0,M3451,-999)</f>
        <v>-999</v>
      </c>
      <c r="V3451">
        <v>200101</v>
      </c>
      <c r="W3451">
        <v>2001</v>
      </c>
    </row>
    <row r="3452" spans="1:23" x14ac:dyDescent="0.25">
      <c r="A3452" s="14">
        <v>36919</v>
      </c>
      <c r="B3452" s="3">
        <v>28</v>
      </c>
      <c r="C3452" s="4">
        <v>2.65</v>
      </c>
      <c r="D3452" s="5">
        <v>-4.5</v>
      </c>
      <c r="E3452" s="5">
        <v>-1.6</v>
      </c>
      <c r="F3452" s="5">
        <v>-7.3</v>
      </c>
      <c r="G3452" s="4">
        <v>68.7</v>
      </c>
      <c r="H3452" s="4">
        <v>34.5</v>
      </c>
      <c r="I3452" s="4">
        <v>0.8</v>
      </c>
      <c r="J3452" s="4">
        <v>4.3</v>
      </c>
      <c r="K3452" s="4">
        <v>0</v>
      </c>
      <c r="L3452" s="4">
        <v>666</v>
      </c>
      <c r="M3452" s="7">
        <v>-3.3</v>
      </c>
      <c r="N3452" s="5">
        <v>-4.5</v>
      </c>
      <c r="O3452" s="5">
        <v>-0.1</v>
      </c>
      <c r="P3452" s="5">
        <v>-999</v>
      </c>
      <c r="Q3452" s="5">
        <v>-999</v>
      </c>
      <c r="R3452">
        <v>0.188</v>
      </c>
      <c r="S3452" s="34">
        <f>ROUND((0.6105*(EXP((17.273*E3452)/(E3452+237.3))))*(100-H3452)/100,3)</f>
        <v>0.35599999999999998</v>
      </c>
      <c r="T3452" s="6">
        <f>IF(V3452&lt;V3453,L3452,0)</f>
        <v>0</v>
      </c>
      <c r="U3452" s="6">
        <f>IF(T3452&gt;0,M3452,-999)</f>
        <v>-999</v>
      </c>
      <c r="V3452">
        <v>200101</v>
      </c>
      <c r="W3452">
        <v>2001</v>
      </c>
    </row>
    <row r="3453" spans="1:23" x14ac:dyDescent="0.25">
      <c r="A3453" s="14">
        <v>36920</v>
      </c>
      <c r="B3453" s="3">
        <v>29</v>
      </c>
      <c r="C3453" s="4">
        <v>4.59</v>
      </c>
      <c r="D3453" s="5">
        <v>-7.3</v>
      </c>
      <c r="E3453" s="5">
        <v>-1.5</v>
      </c>
      <c r="F3453" s="5">
        <v>-10.3</v>
      </c>
      <c r="G3453" s="4">
        <v>87</v>
      </c>
      <c r="H3453" s="4">
        <v>55.3</v>
      </c>
      <c r="I3453" s="4">
        <v>1.3</v>
      </c>
      <c r="J3453" s="4">
        <v>3.4</v>
      </c>
      <c r="K3453" s="4">
        <v>1.7</v>
      </c>
      <c r="L3453" s="4">
        <v>682</v>
      </c>
      <c r="M3453" s="7">
        <v>-3</v>
      </c>
      <c r="N3453" s="5">
        <v>-7.3</v>
      </c>
      <c r="O3453" s="5">
        <v>-0.1</v>
      </c>
      <c r="P3453" s="5">
        <v>-999</v>
      </c>
      <c r="Q3453" s="5">
        <v>-999</v>
      </c>
      <c r="R3453">
        <v>0.30299999999999999</v>
      </c>
      <c r="S3453" s="34">
        <f>ROUND((0.6105*(EXP((17.273*E3453)/(E3453+237.3))))*(100-H3453)/100,3)</f>
        <v>0.24399999999999999</v>
      </c>
      <c r="T3453" s="6">
        <f>IF(V3453&lt;V3454,L3453,0)</f>
        <v>0</v>
      </c>
      <c r="U3453" s="6">
        <f>IF(T3453&gt;0,M3453,-999)</f>
        <v>-999</v>
      </c>
      <c r="V3453">
        <v>200101</v>
      </c>
      <c r="W3453">
        <v>2001</v>
      </c>
    </row>
    <row r="3454" spans="1:23" x14ac:dyDescent="0.25">
      <c r="A3454" s="14">
        <v>36921</v>
      </c>
      <c r="B3454" s="3">
        <v>30</v>
      </c>
      <c r="C3454" s="4">
        <v>2.83</v>
      </c>
      <c r="D3454" s="5">
        <v>-5.6</v>
      </c>
      <c r="E3454" s="5">
        <v>-3.6</v>
      </c>
      <c r="F3454" s="5">
        <v>-8.4</v>
      </c>
      <c r="G3454" s="4">
        <v>88.8</v>
      </c>
      <c r="H3454" s="4">
        <v>77.099999999999994</v>
      </c>
      <c r="I3454" s="4">
        <v>1.8</v>
      </c>
      <c r="J3454" s="4">
        <v>3.8</v>
      </c>
      <c r="K3454" s="4">
        <v>0</v>
      </c>
      <c r="L3454" s="4">
        <v>673</v>
      </c>
      <c r="M3454" s="7">
        <v>-2.7</v>
      </c>
      <c r="N3454" s="5">
        <v>-5.6</v>
      </c>
      <c r="O3454" s="5">
        <v>-0.1</v>
      </c>
      <c r="P3454" s="5">
        <v>-999</v>
      </c>
      <c r="Q3454" s="5">
        <v>-999</v>
      </c>
      <c r="R3454">
        <v>0.36099999999999999</v>
      </c>
      <c r="S3454" s="34">
        <f>ROUND((0.6105*(EXP((17.273*E3454)/(E3454+237.3))))*(100-H3454)/100,3)</f>
        <v>0.107</v>
      </c>
      <c r="T3454" s="6">
        <f>IF(V3454&lt;V3455,L3454,0)</f>
        <v>0</v>
      </c>
      <c r="U3454" s="6">
        <f>IF(T3454&gt;0,M3454,-999)</f>
        <v>-999</v>
      </c>
      <c r="V3454">
        <v>200101</v>
      </c>
      <c r="W3454">
        <v>2001</v>
      </c>
    </row>
    <row r="3455" spans="1:23" x14ac:dyDescent="0.25">
      <c r="A3455" s="14">
        <v>36922</v>
      </c>
      <c r="B3455" s="3">
        <v>31</v>
      </c>
      <c r="C3455" s="4">
        <v>3</v>
      </c>
      <c r="D3455" s="5">
        <v>-3</v>
      </c>
      <c r="E3455" s="5">
        <v>0.6</v>
      </c>
      <c r="F3455" s="5">
        <v>-5.2</v>
      </c>
      <c r="G3455" s="4">
        <v>95.4</v>
      </c>
      <c r="H3455" s="4">
        <v>83.2</v>
      </c>
      <c r="I3455" s="4">
        <v>1</v>
      </c>
      <c r="J3455" s="4">
        <v>2.9</v>
      </c>
      <c r="K3455" s="4">
        <v>1.5</v>
      </c>
      <c r="L3455" s="4">
        <v>683</v>
      </c>
      <c r="M3455" s="7">
        <v>-2.2000000000000002</v>
      </c>
      <c r="N3455" s="5">
        <v>-3</v>
      </c>
      <c r="O3455" s="5">
        <v>-0.1</v>
      </c>
      <c r="P3455" s="5">
        <v>-999</v>
      </c>
      <c r="Q3455" s="5">
        <v>-999</v>
      </c>
      <c r="R3455">
        <v>0.53200000000000003</v>
      </c>
      <c r="S3455" s="34">
        <f>ROUND((0.6105*(EXP((17.273*E3455)/(E3455+237.3))))*(100-H3455)/100,3)</f>
        <v>0.107</v>
      </c>
      <c r="T3455" s="6">
        <f>IF(V3455&lt;V3456,L3455,0)</f>
        <v>683</v>
      </c>
      <c r="U3455" s="6">
        <f>IF(T3455&gt;0,M3455,-999)</f>
        <v>-2.2000000000000002</v>
      </c>
      <c r="V3455">
        <v>200101</v>
      </c>
      <c r="W3455">
        <v>2001</v>
      </c>
    </row>
    <row r="3456" spans="1:23" x14ac:dyDescent="0.25">
      <c r="A3456" s="14">
        <v>36923</v>
      </c>
      <c r="B3456" s="3">
        <v>32</v>
      </c>
      <c r="C3456" s="4">
        <v>4.34</v>
      </c>
      <c r="D3456" s="5">
        <v>-2.1</v>
      </c>
      <c r="E3456" s="5">
        <v>3.3</v>
      </c>
      <c r="F3456" s="5">
        <v>-5</v>
      </c>
      <c r="G3456" s="4">
        <v>76.7</v>
      </c>
      <c r="H3456" s="4">
        <v>53.3</v>
      </c>
      <c r="I3456" s="4">
        <v>0.7</v>
      </c>
      <c r="J3456" s="4">
        <v>4.4000000000000004</v>
      </c>
      <c r="K3456" s="4">
        <v>0</v>
      </c>
      <c r="L3456" s="4">
        <v>675</v>
      </c>
      <c r="M3456" s="7">
        <v>-2</v>
      </c>
      <c r="N3456" s="5">
        <v>-2.1</v>
      </c>
      <c r="O3456" s="5">
        <v>0</v>
      </c>
      <c r="P3456" s="5">
        <v>-999</v>
      </c>
      <c r="Q3456" s="5">
        <v>-999</v>
      </c>
      <c r="R3456">
        <v>0.41199999999999998</v>
      </c>
      <c r="S3456" s="34">
        <f>ROUND((0.6105*(EXP((17.273*E3456)/(E3456+237.3))))*(100-H3456)/100,3)</f>
        <v>0.36099999999999999</v>
      </c>
      <c r="T3456" s="6">
        <f>IF(V3456&lt;V3457,L3456,0)</f>
        <v>0</v>
      </c>
      <c r="U3456" s="6">
        <f>IF(T3456&gt;0,M3456,-999)</f>
        <v>-999</v>
      </c>
      <c r="V3456">
        <v>200102</v>
      </c>
      <c r="W3456">
        <v>2001</v>
      </c>
    </row>
    <row r="3457" spans="1:23" x14ac:dyDescent="0.25">
      <c r="A3457" s="14">
        <v>36924</v>
      </c>
      <c r="B3457" s="3">
        <v>33</v>
      </c>
      <c r="C3457" s="4">
        <v>5.89</v>
      </c>
      <c r="D3457" s="5">
        <v>-3.7</v>
      </c>
      <c r="E3457" s="5">
        <v>0</v>
      </c>
      <c r="F3457" s="5">
        <v>-6.8</v>
      </c>
      <c r="G3457" s="4">
        <v>87.1</v>
      </c>
      <c r="H3457" s="4">
        <v>61.3</v>
      </c>
      <c r="I3457" s="4">
        <v>1.9</v>
      </c>
      <c r="J3457" s="4">
        <v>5.7</v>
      </c>
      <c r="K3457" s="4">
        <v>0</v>
      </c>
      <c r="L3457" s="4">
        <v>674</v>
      </c>
      <c r="M3457" s="7">
        <v>-1.8</v>
      </c>
      <c r="N3457" s="5">
        <v>-3.7</v>
      </c>
      <c r="O3457" s="5">
        <v>0</v>
      </c>
      <c r="P3457" s="5">
        <v>-999</v>
      </c>
      <c r="Q3457" s="5">
        <v>-999</v>
      </c>
      <c r="R3457">
        <v>0.374</v>
      </c>
      <c r="S3457" s="34">
        <f>ROUND((0.6105*(EXP((17.273*E3457)/(E3457+237.3))))*(100-H3457)/100,3)</f>
        <v>0.23599999999999999</v>
      </c>
      <c r="T3457" s="6">
        <f>IF(V3457&lt;V3458,L3457,0)</f>
        <v>0</v>
      </c>
      <c r="U3457" s="6">
        <f>IF(T3457&gt;0,M3457,-999)</f>
        <v>-999</v>
      </c>
      <c r="V3457">
        <v>200102</v>
      </c>
      <c r="W3457">
        <v>2001</v>
      </c>
    </row>
    <row r="3458" spans="1:23" x14ac:dyDescent="0.25">
      <c r="A3458" s="14">
        <v>36925</v>
      </c>
      <c r="B3458" s="3">
        <v>34</v>
      </c>
      <c r="C3458" s="4">
        <v>7.44</v>
      </c>
      <c r="D3458" s="5">
        <v>-5.9</v>
      </c>
      <c r="E3458" s="5">
        <v>-0.3</v>
      </c>
      <c r="F3458" s="5">
        <v>-9.9</v>
      </c>
      <c r="G3458" s="4">
        <v>75</v>
      </c>
      <c r="H3458" s="4">
        <v>48.1</v>
      </c>
      <c r="I3458" s="4">
        <v>1</v>
      </c>
      <c r="J3458" s="4">
        <v>3.2</v>
      </c>
      <c r="K3458" s="4">
        <v>0</v>
      </c>
      <c r="L3458" s="4">
        <v>673</v>
      </c>
      <c r="M3458" s="7">
        <v>-2.1</v>
      </c>
      <c r="N3458" s="5">
        <v>-5.9</v>
      </c>
      <c r="O3458" s="5">
        <v>0</v>
      </c>
      <c r="P3458" s="5">
        <v>-999</v>
      </c>
      <c r="Q3458" s="5">
        <v>-999</v>
      </c>
      <c r="R3458">
        <v>0.28599999999999998</v>
      </c>
      <c r="S3458" s="34">
        <f>ROUND((0.6105*(EXP((17.273*E3458)/(E3458+237.3))))*(100-H3458)/100,3)</f>
        <v>0.31</v>
      </c>
      <c r="T3458" s="6">
        <f>IF(V3458&lt;V3459,L3458,0)</f>
        <v>0</v>
      </c>
      <c r="U3458" s="6">
        <f>IF(T3458&gt;0,M3458,-999)</f>
        <v>-999</v>
      </c>
      <c r="V3458">
        <v>200102</v>
      </c>
      <c r="W3458">
        <v>2001</v>
      </c>
    </row>
    <row r="3459" spans="1:23" x14ac:dyDescent="0.25">
      <c r="A3459" s="14">
        <v>36926</v>
      </c>
      <c r="B3459" s="3">
        <v>35</v>
      </c>
      <c r="C3459" s="4">
        <v>5.79</v>
      </c>
      <c r="D3459" s="5">
        <v>-4.7</v>
      </c>
      <c r="E3459" s="5">
        <v>0.2</v>
      </c>
      <c r="F3459" s="5">
        <v>-7.5</v>
      </c>
      <c r="G3459" s="4">
        <v>92.8</v>
      </c>
      <c r="H3459" s="4">
        <v>75.5</v>
      </c>
      <c r="I3459" s="4">
        <v>0.9</v>
      </c>
      <c r="J3459" s="4">
        <v>2.9</v>
      </c>
      <c r="K3459" s="4">
        <v>4.0999999999999996</v>
      </c>
      <c r="L3459" s="4">
        <v>703</v>
      </c>
      <c r="M3459" s="7">
        <v>-3.2</v>
      </c>
      <c r="N3459" s="5">
        <v>-4.7</v>
      </c>
      <c r="O3459" s="5">
        <v>0</v>
      </c>
      <c r="P3459" s="5">
        <v>-999</v>
      </c>
      <c r="Q3459" s="5">
        <v>-999</v>
      </c>
      <c r="R3459">
        <v>0.46800000000000003</v>
      </c>
      <c r="S3459" s="34">
        <f>ROUND((0.6105*(EXP((17.273*E3459)/(E3459+237.3))))*(100-H3459)/100,3)</f>
        <v>0.152</v>
      </c>
      <c r="T3459" s="6">
        <f>IF(V3459&lt;V3460,L3459,0)</f>
        <v>0</v>
      </c>
      <c r="U3459" s="6">
        <f>IF(T3459&gt;0,M3459,-999)</f>
        <v>-999</v>
      </c>
      <c r="V3459">
        <v>200102</v>
      </c>
      <c r="W3459">
        <v>2001</v>
      </c>
    </row>
    <row r="3460" spans="1:23" x14ac:dyDescent="0.25">
      <c r="A3460" s="14">
        <v>36927</v>
      </c>
      <c r="B3460" s="3">
        <v>36</v>
      </c>
      <c r="C3460" s="4">
        <v>4.9000000000000004</v>
      </c>
      <c r="D3460" s="5">
        <v>-9.4</v>
      </c>
      <c r="E3460" s="5">
        <v>-4.3</v>
      </c>
      <c r="F3460" s="5">
        <v>-16.100000000000001</v>
      </c>
      <c r="G3460" s="4">
        <v>87.7</v>
      </c>
      <c r="H3460" s="4">
        <v>65.900000000000006</v>
      </c>
      <c r="I3460" s="4">
        <v>0.9</v>
      </c>
      <c r="J3460" s="4">
        <v>3</v>
      </c>
      <c r="K3460" s="4">
        <v>1.3</v>
      </c>
      <c r="L3460" s="4">
        <v>711</v>
      </c>
      <c r="M3460" s="7">
        <v>-3.4</v>
      </c>
      <c r="N3460" s="5">
        <v>-9.4</v>
      </c>
      <c r="O3460" s="5">
        <v>0</v>
      </c>
      <c r="P3460" s="5">
        <v>-999</v>
      </c>
      <c r="Q3460" s="5">
        <v>-999</v>
      </c>
      <c r="R3460">
        <v>0.29299999999999998</v>
      </c>
      <c r="S3460" s="34">
        <f>ROUND((0.6105*(EXP((17.273*E3460)/(E3460+237.3))))*(100-H3460)/100,3)</f>
        <v>0.151</v>
      </c>
      <c r="T3460" s="6">
        <f>IF(V3460&lt;V3461,L3460,0)</f>
        <v>0</v>
      </c>
      <c r="U3460" s="6">
        <f>IF(T3460&gt;0,M3460,-999)</f>
        <v>-999</v>
      </c>
      <c r="V3460">
        <v>200102</v>
      </c>
      <c r="W3460">
        <v>2001</v>
      </c>
    </row>
    <row r="3461" spans="1:23" x14ac:dyDescent="0.25">
      <c r="A3461" s="14">
        <v>36928</v>
      </c>
      <c r="B3461" s="3">
        <v>37</v>
      </c>
      <c r="C3461" s="4">
        <v>6.18</v>
      </c>
      <c r="D3461" s="5">
        <v>-14.1</v>
      </c>
      <c r="E3461" s="5">
        <v>-10.1</v>
      </c>
      <c r="F3461" s="5">
        <v>-16.7</v>
      </c>
      <c r="G3461" s="4">
        <v>86.7</v>
      </c>
      <c r="H3461" s="4">
        <v>68</v>
      </c>
      <c r="I3461" s="4">
        <v>1</v>
      </c>
      <c r="J3461" s="4">
        <v>3.2</v>
      </c>
      <c r="K3461" s="4">
        <v>0</v>
      </c>
      <c r="L3461" s="4">
        <v>705</v>
      </c>
      <c r="M3461" s="7">
        <v>-5.0999999999999996</v>
      </c>
      <c r="N3461" s="5">
        <v>-14.1</v>
      </c>
      <c r="O3461" s="5">
        <v>-0.1</v>
      </c>
      <c r="P3461" s="5">
        <v>-999</v>
      </c>
      <c r="Q3461" s="5">
        <v>-999</v>
      </c>
      <c r="R3461">
        <v>0.192</v>
      </c>
      <c r="S3461" s="34">
        <f>ROUND((0.6105*(EXP((17.273*E3461)/(E3461+237.3))))*(100-H3461)/100,3)</f>
        <v>9.0999999999999998E-2</v>
      </c>
      <c r="T3461" s="6">
        <f>IF(V3461&lt;V3462,L3461,0)</f>
        <v>0</v>
      </c>
      <c r="U3461" s="6">
        <f>IF(T3461&gt;0,M3461,-999)</f>
        <v>-999</v>
      </c>
      <c r="V3461">
        <v>200102</v>
      </c>
      <c r="W3461">
        <v>2001</v>
      </c>
    </row>
    <row r="3462" spans="1:23" x14ac:dyDescent="0.25">
      <c r="A3462" s="14">
        <v>36929</v>
      </c>
      <c r="B3462" s="3">
        <v>38</v>
      </c>
      <c r="C3462" s="4">
        <v>8.58</v>
      </c>
      <c r="D3462" s="5">
        <v>-13.8</v>
      </c>
      <c r="E3462" s="5">
        <v>-6.7</v>
      </c>
      <c r="F3462" s="5">
        <v>-18.899999999999999</v>
      </c>
      <c r="G3462" s="4">
        <v>73.7</v>
      </c>
      <c r="H3462" s="4">
        <v>40</v>
      </c>
      <c r="I3462" s="4">
        <v>0.6</v>
      </c>
      <c r="J3462" s="4">
        <v>2.1</v>
      </c>
      <c r="K3462" s="4">
        <v>0</v>
      </c>
      <c r="L3462" s="4">
        <v>704</v>
      </c>
      <c r="M3462" s="7">
        <v>-6.5</v>
      </c>
      <c r="N3462" s="5">
        <v>-13.8</v>
      </c>
      <c r="O3462" s="5">
        <v>-0.1</v>
      </c>
      <c r="P3462" s="5">
        <v>-999</v>
      </c>
      <c r="Q3462" s="5">
        <v>-999</v>
      </c>
      <c r="R3462">
        <v>0.14799999999999999</v>
      </c>
      <c r="S3462" s="34">
        <f>ROUND((0.6105*(EXP((17.273*E3462)/(E3462+237.3))))*(100-H3462)/100,3)</f>
        <v>0.222</v>
      </c>
      <c r="T3462" s="6">
        <f>IF(V3462&lt;V3463,L3462,0)</f>
        <v>0</v>
      </c>
      <c r="U3462" s="6">
        <f>IF(T3462&gt;0,M3462,-999)</f>
        <v>-999</v>
      </c>
      <c r="V3462">
        <v>200102</v>
      </c>
      <c r="W3462">
        <v>2001</v>
      </c>
    </row>
    <row r="3463" spans="1:23" x14ac:dyDescent="0.25">
      <c r="A3463" s="14">
        <v>36930</v>
      </c>
      <c r="B3463" s="3">
        <v>39</v>
      </c>
      <c r="C3463" s="4">
        <v>2.25</v>
      </c>
      <c r="D3463" s="5">
        <v>-11.6</v>
      </c>
      <c r="E3463" s="5">
        <v>-8</v>
      </c>
      <c r="F3463" s="5">
        <v>-13.8</v>
      </c>
      <c r="G3463" s="4">
        <v>86.1</v>
      </c>
      <c r="H3463" s="4">
        <v>62.2</v>
      </c>
      <c r="I3463" s="4">
        <v>0.7</v>
      </c>
      <c r="J3463" s="4">
        <v>2.2000000000000002</v>
      </c>
      <c r="K3463" s="4">
        <v>4.2</v>
      </c>
      <c r="L3463" s="4">
        <v>742</v>
      </c>
      <c r="M3463" s="7">
        <v>-6</v>
      </c>
      <c r="N3463" s="5">
        <v>-11.6</v>
      </c>
      <c r="O3463" s="5">
        <v>-0.1</v>
      </c>
      <c r="P3463" s="5">
        <v>-999</v>
      </c>
      <c r="Q3463" s="5">
        <v>-999</v>
      </c>
      <c r="R3463">
        <v>0.20799999999999999</v>
      </c>
      <c r="S3463" s="34">
        <f>ROUND((0.6105*(EXP((17.273*E3463)/(E3463+237.3))))*(100-H3463)/100,3)</f>
        <v>0.126</v>
      </c>
      <c r="T3463" s="6">
        <f>IF(V3463&lt;V3464,L3463,0)</f>
        <v>0</v>
      </c>
      <c r="U3463" s="6">
        <f>IF(T3463&gt;0,M3463,-999)</f>
        <v>-999</v>
      </c>
      <c r="V3463">
        <v>200102</v>
      </c>
      <c r="W3463">
        <v>2001</v>
      </c>
    </row>
    <row r="3464" spans="1:23" x14ac:dyDescent="0.25">
      <c r="A3464" s="14">
        <v>36931</v>
      </c>
      <c r="B3464" s="3">
        <v>40</v>
      </c>
      <c r="C3464" s="4">
        <v>2.93</v>
      </c>
      <c r="D3464" s="5">
        <v>-10.199999999999999</v>
      </c>
      <c r="E3464" s="5">
        <v>-4.9000000000000004</v>
      </c>
      <c r="F3464" s="5">
        <v>-12.6</v>
      </c>
      <c r="G3464" s="4">
        <v>89.4</v>
      </c>
      <c r="H3464" s="4">
        <v>71</v>
      </c>
      <c r="I3464" s="4">
        <v>0.4</v>
      </c>
      <c r="J3464" s="4">
        <v>2</v>
      </c>
      <c r="K3464" s="4">
        <v>0</v>
      </c>
      <c r="L3464" s="4">
        <v>739</v>
      </c>
      <c r="M3464" s="7">
        <v>-5.0999999999999996</v>
      </c>
      <c r="N3464" s="5">
        <v>-10.199999999999999</v>
      </c>
      <c r="O3464" s="5">
        <v>-0.2</v>
      </c>
      <c r="P3464" s="5">
        <v>-999</v>
      </c>
      <c r="Q3464" s="5">
        <v>-999</v>
      </c>
      <c r="R3464">
        <v>0.30099999999999999</v>
      </c>
      <c r="S3464" s="34">
        <f>ROUND((0.6105*(EXP((17.273*E3464)/(E3464+237.3))))*(100-H3464)/100,3)</f>
        <v>0.123</v>
      </c>
      <c r="T3464" s="6">
        <f>IF(V3464&lt;V3465,L3464,0)</f>
        <v>0</v>
      </c>
      <c r="U3464" s="6">
        <f>IF(T3464&gt;0,M3464,-999)</f>
        <v>-999</v>
      </c>
      <c r="V3464">
        <v>200102</v>
      </c>
      <c r="W3464">
        <v>2001</v>
      </c>
    </row>
    <row r="3465" spans="1:23" x14ac:dyDescent="0.25">
      <c r="A3465" s="14">
        <v>36932</v>
      </c>
      <c r="B3465" s="3">
        <v>41</v>
      </c>
      <c r="C3465" s="4">
        <v>3.48</v>
      </c>
      <c r="D3465" s="5">
        <v>-9.6</v>
      </c>
      <c r="E3465" s="5">
        <v>-7.3</v>
      </c>
      <c r="F3465" s="5">
        <v>-11.6</v>
      </c>
      <c r="G3465" s="4">
        <v>91.4</v>
      </c>
      <c r="H3465" s="4">
        <v>80.599999999999994</v>
      </c>
      <c r="I3465" s="4">
        <v>1.8</v>
      </c>
      <c r="J3465" s="4">
        <v>4.4000000000000004</v>
      </c>
      <c r="K3465" s="4">
        <v>0</v>
      </c>
      <c r="L3465" s="4">
        <v>736</v>
      </c>
      <c r="M3465" s="7">
        <v>-4.5999999999999996</v>
      </c>
      <c r="N3465" s="5">
        <v>-9.6</v>
      </c>
      <c r="O3465" s="5">
        <v>-0.2</v>
      </c>
      <c r="P3465" s="5">
        <v>-999</v>
      </c>
      <c r="Q3465" s="5">
        <v>-999</v>
      </c>
      <c r="R3465">
        <v>0.28499999999999998</v>
      </c>
      <c r="S3465" s="34">
        <f>ROUND((0.6105*(EXP((17.273*E3465)/(E3465+237.3))))*(100-H3465)/100,3)</f>
        <v>6.8000000000000005E-2</v>
      </c>
      <c r="T3465" s="6">
        <f>IF(V3465&lt;V3466,L3465,0)</f>
        <v>0</v>
      </c>
      <c r="U3465" s="6">
        <f>IF(T3465&gt;0,M3465,-999)</f>
        <v>-999</v>
      </c>
      <c r="V3465">
        <v>200102</v>
      </c>
      <c r="W3465">
        <v>2001</v>
      </c>
    </row>
    <row r="3466" spans="1:23" x14ac:dyDescent="0.25">
      <c r="A3466" s="14">
        <v>36933</v>
      </c>
      <c r="B3466" s="3">
        <v>42</v>
      </c>
      <c r="C3466" s="4">
        <v>3.75</v>
      </c>
      <c r="D3466" s="5">
        <v>-8.4</v>
      </c>
      <c r="E3466" s="5">
        <v>-4.4000000000000004</v>
      </c>
      <c r="F3466" s="5">
        <v>-12.2</v>
      </c>
      <c r="G3466" s="4">
        <v>90.6</v>
      </c>
      <c r="H3466" s="4">
        <v>70</v>
      </c>
      <c r="I3466" s="4">
        <v>0.6</v>
      </c>
      <c r="J3466" s="4">
        <v>2.5</v>
      </c>
      <c r="K3466" s="4">
        <v>0</v>
      </c>
      <c r="L3466" s="4">
        <v>717</v>
      </c>
      <c r="M3466" s="7">
        <v>-4.3</v>
      </c>
      <c r="N3466" s="5">
        <v>-8.4</v>
      </c>
      <c r="O3466" s="5">
        <v>-0.2</v>
      </c>
      <c r="P3466" s="5">
        <v>-999</v>
      </c>
      <c r="Q3466" s="5">
        <v>-999</v>
      </c>
      <c r="R3466">
        <v>0.307</v>
      </c>
      <c r="S3466" s="34">
        <f>ROUND((0.6105*(EXP((17.273*E3466)/(E3466+237.3))))*(100-H3466)/100,3)</f>
        <v>0.13200000000000001</v>
      </c>
      <c r="T3466" s="6">
        <f>IF(V3466&lt;V3467,L3466,0)</f>
        <v>0</v>
      </c>
      <c r="U3466" s="6">
        <f>IF(T3466&gt;0,M3466,-999)</f>
        <v>-999</v>
      </c>
      <c r="V3466">
        <v>200102</v>
      </c>
      <c r="W3466">
        <v>2001</v>
      </c>
    </row>
    <row r="3467" spans="1:23" x14ac:dyDescent="0.25">
      <c r="A3467" s="14">
        <v>36934</v>
      </c>
      <c r="B3467" s="3">
        <v>43</v>
      </c>
      <c r="C3467" s="4">
        <v>7.31</v>
      </c>
      <c r="D3467" s="5">
        <v>-8.3000000000000007</v>
      </c>
      <c r="E3467" s="5">
        <v>-3.3</v>
      </c>
      <c r="F3467" s="5">
        <v>-11.5</v>
      </c>
      <c r="G3467" s="4">
        <v>82.6</v>
      </c>
      <c r="H3467" s="4">
        <v>48</v>
      </c>
      <c r="I3467" s="4">
        <v>0.6</v>
      </c>
      <c r="J3467" s="4">
        <v>2.7</v>
      </c>
      <c r="K3467" s="4">
        <v>0</v>
      </c>
      <c r="L3467" s="4">
        <v>716</v>
      </c>
      <c r="M3467" s="7">
        <v>-4.2</v>
      </c>
      <c r="N3467" s="5">
        <v>-8.3000000000000007</v>
      </c>
      <c r="O3467" s="5">
        <v>-0.1</v>
      </c>
      <c r="P3467" s="5">
        <v>-999</v>
      </c>
      <c r="Q3467" s="5">
        <v>-999</v>
      </c>
      <c r="R3467">
        <v>0.23</v>
      </c>
      <c r="S3467" s="34">
        <f>ROUND((0.6105*(EXP((17.273*E3467)/(E3467+237.3))))*(100-H3467)/100,3)</f>
        <v>0.249</v>
      </c>
      <c r="T3467" s="6">
        <f>IF(V3467&lt;V3468,L3467,0)</f>
        <v>0</v>
      </c>
      <c r="U3467" s="6">
        <f>IF(T3467&gt;0,M3467,-999)</f>
        <v>-999</v>
      </c>
      <c r="V3467">
        <v>200102</v>
      </c>
      <c r="W3467">
        <v>2001</v>
      </c>
    </row>
    <row r="3468" spans="1:23" x14ac:dyDescent="0.25">
      <c r="A3468" s="14">
        <v>36935</v>
      </c>
      <c r="B3468" s="3">
        <v>44</v>
      </c>
      <c r="C3468" s="4">
        <v>4.6900000000000004</v>
      </c>
      <c r="D3468" s="5">
        <v>-7.1</v>
      </c>
      <c r="E3468" s="5">
        <v>-2.6</v>
      </c>
      <c r="F3468" s="5">
        <v>-12.5</v>
      </c>
      <c r="G3468" s="4">
        <v>78.5</v>
      </c>
      <c r="H3468" s="4">
        <v>43.9</v>
      </c>
      <c r="I3468" s="4">
        <v>0.6</v>
      </c>
      <c r="J3468" s="4">
        <v>1.9</v>
      </c>
      <c r="K3468" s="4">
        <v>0</v>
      </c>
      <c r="L3468" s="4">
        <v>717</v>
      </c>
      <c r="M3468" s="7">
        <v>-4.0999999999999996</v>
      </c>
      <c r="N3468" s="5">
        <v>-7.1</v>
      </c>
      <c r="O3468" s="5">
        <v>-0.2</v>
      </c>
      <c r="P3468" s="5">
        <v>-999</v>
      </c>
      <c r="Q3468" s="5">
        <v>-999</v>
      </c>
      <c r="R3468">
        <v>0.221</v>
      </c>
      <c r="S3468" s="34">
        <f>ROUND((0.6105*(EXP((17.273*E3468)/(E3468+237.3))))*(100-H3468)/100,3)</f>
        <v>0.28299999999999997</v>
      </c>
      <c r="T3468" s="6">
        <f>IF(V3468&lt;V3469,L3468,0)</f>
        <v>0</v>
      </c>
      <c r="U3468" s="6">
        <f>IF(T3468&gt;0,M3468,-999)</f>
        <v>-999</v>
      </c>
      <c r="V3468">
        <v>200102</v>
      </c>
      <c r="W3468">
        <v>2001</v>
      </c>
    </row>
    <row r="3469" spans="1:23" x14ac:dyDescent="0.25">
      <c r="A3469" s="14">
        <v>36936</v>
      </c>
      <c r="B3469" s="3">
        <v>45</v>
      </c>
      <c r="C3469" s="4">
        <v>9.15</v>
      </c>
      <c r="D3469" s="5">
        <v>-2.2999999999999998</v>
      </c>
      <c r="E3469" s="5">
        <v>3.9</v>
      </c>
      <c r="F3469" s="5">
        <v>-9.1999999999999993</v>
      </c>
      <c r="G3469" s="4">
        <v>82.6</v>
      </c>
      <c r="H3469" s="4">
        <v>38.6</v>
      </c>
      <c r="I3469" s="4">
        <v>1.1000000000000001</v>
      </c>
      <c r="J3469" s="4">
        <v>4.2</v>
      </c>
      <c r="K3469" s="4">
        <v>5.8</v>
      </c>
      <c r="L3469" s="4">
        <v>758</v>
      </c>
      <c r="M3469" s="7">
        <v>-2.8</v>
      </c>
      <c r="N3469" s="5">
        <v>-2.2999999999999998</v>
      </c>
      <c r="O3469" s="5">
        <v>-0.1</v>
      </c>
      <c r="P3469" s="5">
        <v>-999</v>
      </c>
      <c r="Q3469" s="5">
        <v>-999</v>
      </c>
      <c r="R3469">
        <v>0.311</v>
      </c>
      <c r="S3469" s="34">
        <f>ROUND((0.6105*(EXP((17.273*E3469)/(E3469+237.3))))*(100-H3469)/100,3)</f>
        <v>0.496</v>
      </c>
      <c r="T3469" s="6">
        <f>IF(V3469&lt;V3470,L3469,0)</f>
        <v>0</v>
      </c>
      <c r="U3469" s="6">
        <f>IF(T3469&gt;0,M3469,-999)</f>
        <v>-999</v>
      </c>
      <c r="V3469">
        <v>200102</v>
      </c>
      <c r="W3469">
        <v>2001</v>
      </c>
    </row>
    <row r="3470" spans="1:23" x14ac:dyDescent="0.25">
      <c r="A3470" s="14">
        <v>36937</v>
      </c>
      <c r="B3470" s="3">
        <v>46</v>
      </c>
      <c r="C3470" s="4">
        <v>2.0299999999999998</v>
      </c>
      <c r="D3470" s="5">
        <v>-14.8</v>
      </c>
      <c r="E3470" s="5">
        <v>-9.1999999999999993</v>
      </c>
      <c r="F3470" s="5">
        <v>-17</v>
      </c>
      <c r="G3470" s="4">
        <v>87.3</v>
      </c>
      <c r="H3470" s="4">
        <v>72</v>
      </c>
      <c r="I3470" s="4">
        <v>0.8</v>
      </c>
      <c r="J3470" s="4">
        <v>2.8</v>
      </c>
      <c r="K3470" s="4">
        <v>1.8</v>
      </c>
      <c r="L3470" s="4">
        <v>766</v>
      </c>
      <c r="M3470" s="7">
        <v>-3</v>
      </c>
      <c r="N3470" s="5">
        <v>-14.8</v>
      </c>
      <c r="O3470" s="5">
        <v>-0.2</v>
      </c>
      <c r="P3470" s="5">
        <v>-999</v>
      </c>
      <c r="Q3470" s="5">
        <v>-999</v>
      </c>
      <c r="R3470">
        <v>0.219</v>
      </c>
      <c r="S3470" s="34">
        <f>ROUND((0.6105*(EXP((17.273*E3470)/(E3470+237.3))))*(100-H3470)/100,3)</f>
        <v>8.5000000000000006E-2</v>
      </c>
      <c r="T3470" s="6">
        <f>IF(V3470&lt;V3471,L3470,0)</f>
        <v>0</v>
      </c>
      <c r="U3470" s="6">
        <f>IF(T3470&gt;0,M3470,-999)</f>
        <v>-999</v>
      </c>
      <c r="V3470">
        <v>200102</v>
      </c>
      <c r="W3470">
        <v>2001</v>
      </c>
    </row>
    <row r="3471" spans="1:23" x14ac:dyDescent="0.25">
      <c r="A3471" s="14">
        <v>36938</v>
      </c>
      <c r="B3471" s="3">
        <v>47</v>
      </c>
      <c r="C3471" s="4">
        <v>2.0099999999999998</v>
      </c>
      <c r="D3471" s="5">
        <v>-11</v>
      </c>
      <c r="E3471" s="5">
        <v>-6.3</v>
      </c>
      <c r="F3471" s="5">
        <v>-15.1</v>
      </c>
      <c r="G3471" s="4">
        <v>87.1</v>
      </c>
      <c r="H3471" s="4">
        <v>69.3</v>
      </c>
      <c r="I3471" s="4">
        <v>0.6</v>
      </c>
      <c r="J3471" s="4">
        <v>2.6</v>
      </c>
      <c r="K3471" s="4">
        <v>0</v>
      </c>
      <c r="L3471" s="4">
        <v>752</v>
      </c>
      <c r="M3471" s="7">
        <v>-3.6</v>
      </c>
      <c r="N3471" s="5">
        <v>-11</v>
      </c>
      <c r="O3471" s="5">
        <v>-0.1</v>
      </c>
      <c r="P3471" s="5">
        <v>-999</v>
      </c>
      <c r="Q3471" s="5">
        <v>-999</v>
      </c>
      <c r="R3471">
        <v>0.26400000000000001</v>
      </c>
      <c r="S3471" s="34">
        <f>ROUND((0.6105*(EXP((17.273*E3471)/(E3471+237.3))))*(100-H3471)/100,3)</f>
        <v>0.11700000000000001</v>
      </c>
      <c r="T3471" s="6">
        <f>IF(V3471&lt;V3472,L3471,0)</f>
        <v>0</v>
      </c>
      <c r="U3471" s="6">
        <f>IF(T3471&gt;0,M3471,-999)</f>
        <v>-999</v>
      </c>
      <c r="V3471">
        <v>200102</v>
      </c>
      <c r="W3471">
        <v>2001</v>
      </c>
    </row>
    <row r="3472" spans="1:23" x14ac:dyDescent="0.25">
      <c r="A3472" s="14">
        <v>36939</v>
      </c>
      <c r="B3472" s="3">
        <v>48</v>
      </c>
      <c r="C3472" s="4">
        <v>3.63</v>
      </c>
      <c r="D3472" s="5">
        <v>-5.5</v>
      </c>
      <c r="E3472" s="5">
        <v>-1</v>
      </c>
      <c r="F3472" s="5">
        <v>-11.2</v>
      </c>
      <c r="G3472" s="4">
        <v>89.9</v>
      </c>
      <c r="H3472" s="4">
        <v>76</v>
      </c>
      <c r="I3472" s="4">
        <v>1.7</v>
      </c>
      <c r="J3472" s="4">
        <v>4.7</v>
      </c>
      <c r="K3472" s="4">
        <v>0</v>
      </c>
      <c r="L3472" s="4">
        <v>743</v>
      </c>
      <c r="M3472" s="7">
        <v>-3.4</v>
      </c>
      <c r="N3472" s="5">
        <v>-5.5</v>
      </c>
      <c r="O3472" s="5">
        <v>-0.1</v>
      </c>
      <c r="P3472" s="5">
        <v>-999</v>
      </c>
      <c r="Q3472" s="5">
        <v>-999</v>
      </c>
      <c r="R3472">
        <v>0.43</v>
      </c>
      <c r="S3472" s="34">
        <f>ROUND((0.6105*(EXP((17.273*E3472)/(E3472+237.3))))*(100-H3472)/100,3)</f>
        <v>0.13600000000000001</v>
      </c>
      <c r="T3472" s="6">
        <f>IF(V3472&lt;V3473,L3472,0)</f>
        <v>0</v>
      </c>
      <c r="U3472" s="6">
        <f>IF(T3472&gt;0,M3472,-999)</f>
        <v>-999</v>
      </c>
      <c r="V3472">
        <v>200102</v>
      </c>
      <c r="W3472">
        <v>2001</v>
      </c>
    </row>
    <row r="3473" spans="1:23" x14ac:dyDescent="0.25">
      <c r="A3473" s="14">
        <v>36940</v>
      </c>
      <c r="B3473" s="3">
        <v>49</v>
      </c>
      <c r="C3473" s="4">
        <v>8.07</v>
      </c>
      <c r="D3473" s="5">
        <v>-4.2</v>
      </c>
      <c r="E3473" s="5">
        <v>2.4</v>
      </c>
      <c r="F3473" s="5">
        <v>-9.3000000000000007</v>
      </c>
      <c r="G3473" s="4">
        <v>91.5</v>
      </c>
      <c r="H3473" s="4">
        <v>65.900000000000006</v>
      </c>
      <c r="I3473" s="4">
        <v>1.2</v>
      </c>
      <c r="J3473" s="4">
        <v>4.4000000000000004</v>
      </c>
      <c r="K3473" s="4">
        <v>1.9</v>
      </c>
      <c r="L3473" s="4">
        <v>738</v>
      </c>
      <c r="M3473" s="7">
        <v>-2.8</v>
      </c>
      <c r="N3473" s="5">
        <v>-4.2</v>
      </c>
      <c r="O3473" s="5">
        <v>0</v>
      </c>
      <c r="P3473" s="5">
        <v>-999</v>
      </c>
      <c r="Q3473" s="5">
        <v>-999</v>
      </c>
      <c r="R3473">
        <v>0.47799999999999998</v>
      </c>
      <c r="S3473" s="34">
        <f>ROUND((0.6105*(EXP((17.273*E3473)/(E3473+237.3))))*(100-H3473)/100,3)</f>
        <v>0.247</v>
      </c>
      <c r="T3473" s="6">
        <f>IF(V3473&lt;V3474,L3473,0)</f>
        <v>0</v>
      </c>
      <c r="U3473" s="6">
        <f>IF(T3473&gt;0,M3473,-999)</f>
        <v>-999</v>
      </c>
      <c r="V3473">
        <v>200102</v>
      </c>
      <c r="W3473">
        <v>2001</v>
      </c>
    </row>
    <row r="3474" spans="1:23" x14ac:dyDescent="0.25">
      <c r="A3474" s="14">
        <v>36941</v>
      </c>
      <c r="B3474" s="3">
        <v>50</v>
      </c>
      <c r="C3474" s="4">
        <v>8.2899999999999991</v>
      </c>
      <c r="D3474" s="5">
        <v>-6.1</v>
      </c>
      <c r="E3474" s="5">
        <v>2.2000000000000002</v>
      </c>
      <c r="F3474" s="5">
        <v>-11.5</v>
      </c>
      <c r="G3474" s="4">
        <v>85</v>
      </c>
      <c r="H3474" s="4">
        <v>54.8</v>
      </c>
      <c r="I3474" s="4">
        <v>0.7</v>
      </c>
      <c r="J3474" s="4">
        <v>3</v>
      </c>
      <c r="K3474" s="4">
        <v>0</v>
      </c>
      <c r="L3474" s="4">
        <v>743</v>
      </c>
      <c r="M3474" s="7">
        <v>-3.6</v>
      </c>
      <c r="N3474" s="5">
        <v>-6.1</v>
      </c>
      <c r="O3474" s="5">
        <v>0</v>
      </c>
      <c r="P3474" s="5">
        <v>-999</v>
      </c>
      <c r="Q3474" s="5">
        <v>-999</v>
      </c>
      <c r="R3474">
        <v>0.39300000000000002</v>
      </c>
      <c r="S3474" s="34">
        <f>ROUND((0.6105*(EXP((17.273*E3474)/(E3474+237.3))))*(100-H3474)/100,3)</f>
        <v>0.32300000000000001</v>
      </c>
      <c r="T3474" s="6">
        <f>IF(V3474&lt;V3475,L3474,0)</f>
        <v>0</v>
      </c>
      <c r="U3474" s="6">
        <f>IF(T3474&gt;0,M3474,-999)</f>
        <v>-999</v>
      </c>
      <c r="V3474">
        <v>200102</v>
      </c>
      <c r="W3474">
        <v>2001</v>
      </c>
    </row>
    <row r="3475" spans="1:23" x14ac:dyDescent="0.25">
      <c r="A3475" s="14">
        <v>36942</v>
      </c>
      <c r="B3475" s="3">
        <v>51</v>
      </c>
      <c r="C3475" s="4">
        <v>11.36</v>
      </c>
      <c r="D3475" s="5">
        <v>-4</v>
      </c>
      <c r="E3475" s="5">
        <v>3.9</v>
      </c>
      <c r="F3475" s="5">
        <v>-9</v>
      </c>
      <c r="G3475" s="4">
        <v>79.900000000000006</v>
      </c>
      <c r="H3475" s="4">
        <v>52.3</v>
      </c>
      <c r="I3475" s="4">
        <v>1</v>
      </c>
      <c r="J3475" s="4">
        <v>3.6</v>
      </c>
      <c r="K3475" s="4">
        <v>0</v>
      </c>
      <c r="L3475" s="4">
        <v>737</v>
      </c>
      <c r="M3475" s="7">
        <v>-4</v>
      </c>
      <c r="N3475" s="5">
        <v>-4</v>
      </c>
      <c r="O3475" s="5">
        <v>0</v>
      </c>
      <c r="P3475" s="5">
        <v>-999</v>
      </c>
      <c r="Q3475" s="5">
        <v>-999</v>
      </c>
      <c r="R3475">
        <v>0.42199999999999999</v>
      </c>
      <c r="S3475" s="34">
        <f>ROUND((0.6105*(EXP((17.273*E3475)/(E3475+237.3))))*(100-H3475)/100,3)</f>
        <v>0.38500000000000001</v>
      </c>
      <c r="T3475" s="6">
        <f>IF(V3475&lt;V3476,L3475,0)</f>
        <v>0</v>
      </c>
      <c r="U3475" s="6">
        <f>IF(T3475&gt;0,M3475,-999)</f>
        <v>-999</v>
      </c>
      <c r="V3475">
        <v>200102</v>
      </c>
      <c r="W3475">
        <v>2001</v>
      </c>
    </row>
    <row r="3476" spans="1:23" x14ac:dyDescent="0.25">
      <c r="A3476" s="14">
        <v>36943</v>
      </c>
      <c r="B3476" s="3">
        <v>52</v>
      </c>
      <c r="C3476" s="4">
        <v>10.16</v>
      </c>
      <c r="D3476" s="5">
        <v>-2.2000000000000002</v>
      </c>
      <c r="E3476" s="5">
        <v>5.2</v>
      </c>
      <c r="F3476" s="5">
        <v>-5.3</v>
      </c>
      <c r="G3476" s="4">
        <v>82</v>
      </c>
      <c r="H3476" s="4">
        <v>51.4</v>
      </c>
      <c r="I3476" s="4">
        <v>0.5</v>
      </c>
      <c r="J3476" s="4">
        <v>1.8</v>
      </c>
      <c r="K3476" s="4">
        <v>0</v>
      </c>
      <c r="L3476" s="4">
        <v>731</v>
      </c>
      <c r="M3476" s="7">
        <v>-3.2</v>
      </c>
      <c r="N3476" s="5">
        <v>-2.2000000000000002</v>
      </c>
      <c r="O3476" s="5">
        <v>0</v>
      </c>
      <c r="P3476" s="5">
        <v>-999</v>
      </c>
      <c r="Q3476" s="5">
        <v>-999</v>
      </c>
      <c r="R3476">
        <v>0.45300000000000001</v>
      </c>
      <c r="S3476" s="34">
        <f>ROUND((0.6105*(EXP((17.273*E3476)/(E3476+237.3))))*(100-H3476)/100,3)</f>
        <v>0.43</v>
      </c>
      <c r="T3476" s="6">
        <f>IF(V3476&lt;V3477,L3476,0)</f>
        <v>0</v>
      </c>
      <c r="U3476" s="6">
        <f>IF(T3476&gt;0,M3476,-999)</f>
        <v>-999</v>
      </c>
      <c r="V3476">
        <v>200102</v>
      </c>
      <c r="W3476">
        <v>2001</v>
      </c>
    </row>
    <row r="3477" spans="1:23" x14ac:dyDescent="0.25">
      <c r="A3477" s="14">
        <v>36944</v>
      </c>
      <c r="B3477" s="3">
        <v>53</v>
      </c>
      <c r="C3477" s="4">
        <v>6.18</v>
      </c>
      <c r="D3477" s="5">
        <v>-3.3</v>
      </c>
      <c r="E3477" s="5">
        <v>2.7</v>
      </c>
      <c r="F3477" s="5">
        <v>-7.1</v>
      </c>
      <c r="G3477" s="4">
        <v>91.2</v>
      </c>
      <c r="H3477" s="4">
        <v>64.099999999999994</v>
      </c>
      <c r="I3477" s="4">
        <v>0.5</v>
      </c>
      <c r="J3477" s="4">
        <v>1.9</v>
      </c>
      <c r="K3477" s="4">
        <v>0</v>
      </c>
      <c r="L3477" s="4">
        <v>721</v>
      </c>
      <c r="M3477" s="7">
        <v>-2.9</v>
      </c>
      <c r="N3477" s="5">
        <v>-3.3</v>
      </c>
      <c r="O3477" s="5">
        <v>0</v>
      </c>
      <c r="P3477" s="5">
        <v>-999</v>
      </c>
      <c r="Q3477" s="5">
        <v>-999</v>
      </c>
      <c r="R3477">
        <v>0.47499999999999998</v>
      </c>
      <c r="S3477" s="34">
        <f>ROUND((0.6105*(EXP((17.273*E3477)/(E3477+237.3))))*(100-H3477)/100,3)</f>
        <v>0.26600000000000001</v>
      </c>
      <c r="T3477" s="6">
        <f>IF(V3477&lt;V3478,L3477,0)</f>
        <v>0</v>
      </c>
      <c r="U3477" s="6">
        <f>IF(T3477&gt;0,M3477,-999)</f>
        <v>-999</v>
      </c>
      <c r="V3477">
        <v>200102</v>
      </c>
      <c r="W3477">
        <v>2001</v>
      </c>
    </row>
    <row r="3478" spans="1:23" x14ac:dyDescent="0.25">
      <c r="A3478" s="14">
        <v>36945</v>
      </c>
      <c r="B3478" s="3">
        <v>54</v>
      </c>
      <c r="C3478" s="4">
        <v>3.48</v>
      </c>
      <c r="D3478" s="5">
        <v>-5.2</v>
      </c>
      <c r="E3478" s="5">
        <v>-2.2999999999999998</v>
      </c>
      <c r="F3478" s="5">
        <v>-7.6</v>
      </c>
      <c r="G3478" s="4">
        <v>92.6</v>
      </c>
      <c r="H3478" s="4">
        <v>74.900000000000006</v>
      </c>
      <c r="I3478" s="4">
        <v>0.9</v>
      </c>
      <c r="J3478" s="4">
        <v>2.4</v>
      </c>
      <c r="K3478" s="4">
        <v>0</v>
      </c>
      <c r="L3478" s="4">
        <v>725</v>
      </c>
      <c r="M3478" s="7">
        <v>-3.3</v>
      </c>
      <c r="N3478" s="5">
        <v>-5.2</v>
      </c>
      <c r="O3478" s="5">
        <v>-0.1</v>
      </c>
      <c r="P3478" s="5">
        <v>-999</v>
      </c>
      <c r="Q3478" s="5">
        <v>-999</v>
      </c>
      <c r="R3478">
        <v>0.38600000000000001</v>
      </c>
      <c r="S3478" s="34">
        <f>ROUND((0.6105*(EXP((17.273*E3478)/(E3478+237.3))))*(100-H3478)/100,3)</f>
        <v>0.129</v>
      </c>
      <c r="T3478" s="6">
        <f>IF(V3478&lt;V3479,L3478,0)</f>
        <v>0</v>
      </c>
      <c r="U3478" s="6">
        <f>IF(T3478&gt;0,M3478,-999)</f>
        <v>-999</v>
      </c>
      <c r="V3478">
        <v>200102</v>
      </c>
      <c r="W3478">
        <v>2001</v>
      </c>
    </row>
    <row r="3479" spans="1:23" x14ac:dyDescent="0.25">
      <c r="A3479" s="14">
        <v>36946</v>
      </c>
      <c r="B3479" s="3">
        <v>55</v>
      </c>
      <c r="C3479" s="4">
        <v>3.64</v>
      </c>
      <c r="D3479" s="5">
        <v>-7.1</v>
      </c>
      <c r="E3479" s="5">
        <v>-4</v>
      </c>
      <c r="F3479" s="5">
        <v>-9.5</v>
      </c>
      <c r="G3479" s="4">
        <v>91.8</v>
      </c>
      <c r="H3479" s="4">
        <v>66.2</v>
      </c>
      <c r="I3479" s="4">
        <v>0.5</v>
      </c>
      <c r="J3479" s="4">
        <v>3.1</v>
      </c>
      <c r="K3479" s="4">
        <v>11.9</v>
      </c>
      <c r="L3479" s="4">
        <v>820</v>
      </c>
      <c r="M3479" s="7">
        <v>-3</v>
      </c>
      <c r="N3479" s="5">
        <v>-7.1</v>
      </c>
      <c r="O3479" s="5">
        <v>-0.1</v>
      </c>
      <c r="P3479" s="5">
        <v>-999</v>
      </c>
      <c r="Q3479" s="5">
        <v>-999</v>
      </c>
      <c r="R3479">
        <v>0.3</v>
      </c>
      <c r="S3479" s="34">
        <f>ROUND((0.6105*(EXP((17.273*E3479)/(E3479+237.3))))*(100-H3479)/100,3)</f>
        <v>0.153</v>
      </c>
      <c r="T3479" s="6">
        <f>IF(V3479&lt;V3480,L3479,0)</f>
        <v>0</v>
      </c>
      <c r="U3479" s="6">
        <f>IF(T3479&gt;0,M3479,-999)</f>
        <v>-999</v>
      </c>
      <c r="V3479">
        <v>200102</v>
      </c>
      <c r="W3479">
        <v>2001</v>
      </c>
    </row>
    <row r="3480" spans="1:23" x14ac:dyDescent="0.25">
      <c r="A3480" s="14">
        <v>36947</v>
      </c>
      <c r="B3480" s="3">
        <v>56</v>
      </c>
      <c r="C3480" s="4">
        <v>11.81</v>
      </c>
      <c r="D3480" s="5">
        <v>-8.8000000000000007</v>
      </c>
      <c r="E3480" s="5">
        <v>-2.9</v>
      </c>
      <c r="F3480" s="5">
        <v>-12.6</v>
      </c>
      <c r="G3480" s="4">
        <v>80.5</v>
      </c>
      <c r="H3480" s="4">
        <v>48.2</v>
      </c>
      <c r="I3480" s="4">
        <v>0.6</v>
      </c>
      <c r="J3480" s="4">
        <v>2.4</v>
      </c>
      <c r="K3480" s="4">
        <v>0</v>
      </c>
      <c r="L3480" s="4">
        <v>802</v>
      </c>
      <c r="M3480" s="7">
        <v>-2.7</v>
      </c>
      <c r="N3480" s="5">
        <v>-8.8000000000000007</v>
      </c>
      <c r="O3480" s="5">
        <v>0</v>
      </c>
      <c r="P3480" s="5">
        <v>-999</v>
      </c>
      <c r="Q3480" s="5">
        <v>-999</v>
      </c>
      <c r="R3480">
        <v>0.23799999999999999</v>
      </c>
      <c r="S3480" s="34">
        <f>ROUND((0.6105*(EXP((17.273*E3480)/(E3480+237.3))))*(100-H3480)/100,3)</f>
        <v>0.255</v>
      </c>
      <c r="T3480" s="6">
        <f>IF(V3480&lt;V3481,L3480,0)</f>
        <v>0</v>
      </c>
      <c r="U3480" s="6">
        <f>IF(T3480&gt;0,M3480,-999)</f>
        <v>-999</v>
      </c>
      <c r="V3480">
        <v>200102</v>
      </c>
      <c r="W3480">
        <v>2001</v>
      </c>
    </row>
    <row r="3481" spans="1:23" x14ac:dyDescent="0.25">
      <c r="A3481" s="14">
        <v>36948</v>
      </c>
      <c r="B3481" s="3">
        <v>57</v>
      </c>
      <c r="C3481" s="4">
        <v>9.86</v>
      </c>
      <c r="D3481" s="5">
        <v>-8.1999999999999993</v>
      </c>
      <c r="E3481" s="5">
        <v>-0.9</v>
      </c>
      <c r="F3481" s="5">
        <v>-13</v>
      </c>
      <c r="G3481" s="4">
        <v>73.7</v>
      </c>
      <c r="H3481" s="4">
        <v>47.4</v>
      </c>
      <c r="I3481" s="4">
        <v>0.7</v>
      </c>
      <c r="J3481" s="4">
        <v>2.6</v>
      </c>
      <c r="K3481" s="4">
        <v>0</v>
      </c>
      <c r="L3481" s="4">
        <v>792</v>
      </c>
      <c r="M3481" s="7">
        <v>-3.1</v>
      </c>
      <c r="N3481" s="5">
        <v>-8.1999999999999993</v>
      </c>
      <c r="O3481" s="5">
        <v>0</v>
      </c>
      <c r="P3481" s="5">
        <v>-999</v>
      </c>
      <c r="Q3481" s="5">
        <v>-999</v>
      </c>
      <c r="R3481">
        <v>0.27100000000000002</v>
      </c>
      <c r="S3481" s="34">
        <f>ROUND((0.6105*(EXP((17.273*E3481)/(E3481+237.3))))*(100-H3481)/100,3)</f>
        <v>0.30099999999999999</v>
      </c>
      <c r="T3481" s="6">
        <f>IF(V3481&lt;V3482,L3481,0)</f>
        <v>0</v>
      </c>
      <c r="U3481" s="6">
        <f>IF(T3481&gt;0,M3481,-999)</f>
        <v>-999</v>
      </c>
      <c r="V3481">
        <v>200102</v>
      </c>
      <c r="W3481">
        <v>2001</v>
      </c>
    </row>
    <row r="3482" spans="1:23" x14ac:dyDescent="0.25">
      <c r="A3482" s="14">
        <v>36949</v>
      </c>
      <c r="B3482" s="3">
        <v>58</v>
      </c>
      <c r="C3482" s="4">
        <v>12.65</v>
      </c>
      <c r="D3482" s="5">
        <v>-4.4000000000000004</v>
      </c>
      <c r="E3482" s="5">
        <v>4.9000000000000004</v>
      </c>
      <c r="F3482" s="5">
        <v>-11.3</v>
      </c>
      <c r="G3482" s="4">
        <v>64.3</v>
      </c>
      <c r="H3482" s="4">
        <v>34</v>
      </c>
      <c r="I3482" s="4">
        <v>0.7</v>
      </c>
      <c r="J3482" s="4">
        <v>2.1</v>
      </c>
      <c r="K3482" s="4">
        <v>0</v>
      </c>
      <c r="L3482" s="4">
        <v>776</v>
      </c>
      <c r="M3482" s="7">
        <v>-3.4</v>
      </c>
      <c r="N3482" s="5">
        <v>-4.4000000000000004</v>
      </c>
      <c r="O3482" s="5">
        <v>0</v>
      </c>
      <c r="P3482" s="5">
        <v>-999</v>
      </c>
      <c r="Q3482" s="5">
        <v>-999</v>
      </c>
      <c r="R3482">
        <v>0.29399999999999998</v>
      </c>
      <c r="S3482" s="34">
        <f>ROUND((0.6105*(EXP((17.273*E3482)/(E3482+237.3))))*(100-H3482)/100,3)</f>
        <v>0.57099999999999995</v>
      </c>
      <c r="T3482" s="6">
        <f>IF(V3482&lt;V3483,L3482,0)</f>
        <v>0</v>
      </c>
      <c r="U3482" s="6">
        <f>IF(T3482&gt;0,M3482,-999)</f>
        <v>-999</v>
      </c>
      <c r="V3482">
        <v>200102</v>
      </c>
      <c r="W3482">
        <v>2001</v>
      </c>
    </row>
    <row r="3483" spans="1:23" x14ac:dyDescent="0.25">
      <c r="A3483" s="14">
        <v>36950</v>
      </c>
      <c r="B3483" s="3">
        <v>59</v>
      </c>
      <c r="C3483" s="4">
        <v>12.18</v>
      </c>
      <c r="D3483" s="5">
        <v>-3</v>
      </c>
      <c r="E3483" s="5">
        <v>5.3</v>
      </c>
      <c r="F3483" s="5">
        <v>-8.6</v>
      </c>
      <c r="G3483" s="4">
        <v>61.3</v>
      </c>
      <c r="H3483" s="4">
        <v>34.9</v>
      </c>
      <c r="I3483" s="4">
        <v>0.8</v>
      </c>
      <c r="J3483" s="4">
        <v>2.6</v>
      </c>
      <c r="K3483" s="4">
        <v>0</v>
      </c>
      <c r="L3483" s="4">
        <v>764</v>
      </c>
      <c r="M3483" s="7">
        <v>-3.3</v>
      </c>
      <c r="N3483" s="5">
        <v>-3</v>
      </c>
      <c r="O3483" s="5">
        <v>0</v>
      </c>
      <c r="P3483" s="5">
        <v>-999</v>
      </c>
      <c r="Q3483" s="5">
        <v>-999</v>
      </c>
      <c r="R3483">
        <v>0.311</v>
      </c>
      <c r="S3483" s="34">
        <f>ROUND((0.6105*(EXP((17.273*E3483)/(E3483+237.3))))*(100-H3483)/100,3)</f>
        <v>0.57999999999999996</v>
      </c>
      <c r="T3483" s="6">
        <f>IF(V3483&lt;V3484,L3483,0)</f>
        <v>764</v>
      </c>
      <c r="U3483" s="6">
        <f>IF(T3483&gt;0,M3483,-999)</f>
        <v>-3.3</v>
      </c>
      <c r="V3483">
        <v>200102</v>
      </c>
      <c r="W3483">
        <v>2001</v>
      </c>
    </row>
    <row r="3484" spans="1:23" x14ac:dyDescent="0.25">
      <c r="A3484" s="14">
        <v>36951</v>
      </c>
      <c r="B3484" s="3">
        <v>60</v>
      </c>
      <c r="C3484" s="4">
        <v>4.82</v>
      </c>
      <c r="D3484" s="5">
        <v>-4.5999999999999996</v>
      </c>
      <c r="E3484" s="5">
        <v>-0.7</v>
      </c>
      <c r="F3484" s="5">
        <v>-8.3000000000000007</v>
      </c>
      <c r="G3484" s="4">
        <v>71.7</v>
      </c>
      <c r="H3484" s="4">
        <v>35.299999999999997</v>
      </c>
      <c r="I3484" s="4">
        <v>2.2000000000000002</v>
      </c>
      <c r="J3484" s="4">
        <v>6.5</v>
      </c>
      <c r="K3484" s="4">
        <v>0</v>
      </c>
      <c r="L3484" s="4">
        <v>756</v>
      </c>
      <c r="M3484" s="7">
        <v>-3.5</v>
      </c>
      <c r="N3484" s="5">
        <v>-4.5999999999999996</v>
      </c>
      <c r="O3484" s="5">
        <v>-0.1</v>
      </c>
      <c r="P3484" s="5">
        <v>-999</v>
      </c>
      <c r="Q3484" s="5">
        <v>-999</v>
      </c>
      <c r="R3484">
        <v>0.20499999999999999</v>
      </c>
      <c r="S3484" s="34">
        <f>ROUND((0.6105*(EXP((17.273*E3484)/(E3484+237.3))))*(100-H3484)/100,3)</f>
        <v>0.375</v>
      </c>
      <c r="T3484" s="6">
        <f>IF(V3484&lt;V3485,L3484,0)</f>
        <v>0</v>
      </c>
      <c r="U3484" s="6">
        <f>IF(T3484&gt;0,M3484,-999)</f>
        <v>-999</v>
      </c>
      <c r="V3484">
        <v>200103</v>
      </c>
      <c r="W3484">
        <v>2001</v>
      </c>
    </row>
    <row r="3485" spans="1:23" x14ac:dyDescent="0.25">
      <c r="A3485" s="14">
        <v>36952</v>
      </c>
      <c r="B3485" s="3">
        <v>61</v>
      </c>
      <c r="C3485" s="4">
        <v>9.0299999999999994</v>
      </c>
      <c r="D3485" s="5">
        <v>-6.8</v>
      </c>
      <c r="E3485" s="5">
        <v>-0.3</v>
      </c>
      <c r="F3485" s="5">
        <v>-11.6</v>
      </c>
      <c r="G3485" s="4">
        <v>85.6</v>
      </c>
      <c r="H3485" s="4">
        <v>48.5</v>
      </c>
      <c r="I3485" s="4">
        <v>0.9</v>
      </c>
      <c r="J3485" s="4">
        <v>3.1</v>
      </c>
      <c r="K3485" s="4">
        <v>0</v>
      </c>
      <c r="L3485" s="4">
        <v>745</v>
      </c>
      <c r="M3485" s="7">
        <v>-3.1</v>
      </c>
      <c r="N3485" s="5">
        <v>-6.8</v>
      </c>
      <c r="O3485" s="5">
        <v>-0.1</v>
      </c>
      <c r="P3485" s="5">
        <v>-999</v>
      </c>
      <c r="Q3485" s="5">
        <v>-999</v>
      </c>
      <c r="R3485">
        <v>0.28899999999999998</v>
      </c>
      <c r="S3485" s="34">
        <f>ROUND((0.6105*(EXP((17.273*E3485)/(E3485+237.3))))*(100-H3485)/100,3)</f>
        <v>0.308</v>
      </c>
      <c r="T3485" s="6">
        <f>IF(V3485&lt;V3486,L3485,0)</f>
        <v>0</v>
      </c>
      <c r="U3485" s="6">
        <f>IF(T3485&gt;0,M3485,-999)</f>
        <v>-999</v>
      </c>
      <c r="V3485">
        <v>200103</v>
      </c>
      <c r="W3485">
        <v>2001</v>
      </c>
    </row>
    <row r="3486" spans="1:23" x14ac:dyDescent="0.25">
      <c r="A3486" s="14">
        <v>36953</v>
      </c>
      <c r="B3486" s="3">
        <v>62</v>
      </c>
      <c r="C3486" s="4">
        <v>8.7799999999999994</v>
      </c>
      <c r="D3486" s="5">
        <v>-7.9</v>
      </c>
      <c r="E3486" s="5">
        <v>-1.5</v>
      </c>
      <c r="F3486" s="5">
        <v>-13.2</v>
      </c>
      <c r="G3486" s="4">
        <v>85.1</v>
      </c>
      <c r="H3486" s="4">
        <v>51.8</v>
      </c>
      <c r="I3486" s="4">
        <v>1.5</v>
      </c>
      <c r="J3486" s="4">
        <v>4.9000000000000004</v>
      </c>
      <c r="K3486" s="4">
        <v>0</v>
      </c>
      <c r="L3486" s="4">
        <v>761</v>
      </c>
      <c r="M3486" s="7">
        <v>-3.9</v>
      </c>
      <c r="N3486" s="5">
        <v>-7.9</v>
      </c>
      <c r="O3486" s="5">
        <v>-0.1</v>
      </c>
      <c r="P3486" s="5">
        <v>-999</v>
      </c>
      <c r="Q3486" s="5">
        <v>-999</v>
      </c>
      <c r="R3486">
        <v>0.28299999999999997</v>
      </c>
      <c r="S3486" s="34">
        <f>ROUND((0.6105*(EXP((17.273*E3486)/(E3486+237.3))))*(100-H3486)/100,3)</f>
        <v>0.26400000000000001</v>
      </c>
      <c r="T3486" s="6">
        <f>IF(V3486&lt;V3487,L3486,0)</f>
        <v>0</v>
      </c>
      <c r="U3486" s="6">
        <f>IF(T3486&gt;0,M3486,-999)</f>
        <v>-999</v>
      </c>
      <c r="V3486">
        <v>200103</v>
      </c>
      <c r="W3486">
        <v>2001</v>
      </c>
    </row>
    <row r="3487" spans="1:23" x14ac:dyDescent="0.25">
      <c r="A3487" s="14">
        <v>36954</v>
      </c>
      <c r="B3487" s="3">
        <v>63</v>
      </c>
      <c r="C3487" s="4">
        <v>10.09</v>
      </c>
      <c r="D3487" s="5">
        <v>-5</v>
      </c>
      <c r="E3487" s="5">
        <v>0.4</v>
      </c>
      <c r="F3487" s="5">
        <v>-9</v>
      </c>
      <c r="G3487" s="4">
        <v>77.7</v>
      </c>
      <c r="H3487" s="4">
        <v>49.6</v>
      </c>
      <c r="I3487" s="4">
        <v>3</v>
      </c>
      <c r="J3487" s="4">
        <v>5.4</v>
      </c>
      <c r="K3487" s="4">
        <v>0</v>
      </c>
      <c r="L3487" s="4">
        <v>757</v>
      </c>
      <c r="M3487" s="7">
        <v>-3.6</v>
      </c>
      <c r="N3487" s="5">
        <v>-5</v>
      </c>
      <c r="O3487" s="5">
        <v>-0.1</v>
      </c>
      <c r="P3487" s="5">
        <v>-999</v>
      </c>
      <c r="Q3487" s="5">
        <v>-999</v>
      </c>
      <c r="R3487">
        <v>0.312</v>
      </c>
      <c r="S3487" s="34">
        <f>ROUND((0.6105*(EXP((17.273*E3487)/(E3487+237.3))))*(100-H3487)/100,3)</f>
        <v>0.317</v>
      </c>
      <c r="T3487" s="6">
        <f>IF(V3487&lt;V3488,L3487,0)</f>
        <v>0</v>
      </c>
      <c r="U3487" s="6">
        <f>IF(T3487&gt;0,M3487,-999)</f>
        <v>-999</v>
      </c>
      <c r="V3487">
        <v>200103</v>
      </c>
      <c r="W3487">
        <v>2001</v>
      </c>
    </row>
    <row r="3488" spans="1:23" x14ac:dyDescent="0.25">
      <c r="A3488" s="14">
        <v>36955</v>
      </c>
      <c r="B3488" s="3">
        <v>64</v>
      </c>
      <c r="C3488" s="4">
        <v>7.45</v>
      </c>
      <c r="D3488" s="5">
        <v>0.3</v>
      </c>
      <c r="E3488" s="5">
        <v>6.2</v>
      </c>
      <c r="F3488" s="5">
        <v>-3</v>
      </c>
      <c r="G3488" s="4">
        <v>88.7</v>
      </c>
      <c r="H3488" s="4">
        <v>66.8</v>
      </c>
      <c r="I3488" s="4">
        <v>1</v>
      </c>
      <c r="J3488" s="4">
        <v>6</v>
      </c>
      <c r="K3488" s="4">
        <v>0</v>
      </c>
      <c r="L3488" s="4">
        <v>731</v>
      </c>
      <c r="M3488" s="7">
        <v>-2.2999999999999998</v>
      </c>
      <c r="N3488" s="5">
        <v>0.3</v>
      </c>
      <c r="O3488" s="5">
        <v>0</v>
      </c>
      <c r="P3488" s="5">
        <v>-999</v>
      </c>
      <c r="Q3488" s="5">
        <v>-999</v>
      </c>
      <c r="R3488">
        <v>0.63300000000000001</v>
      </c>
      <c r="S3488" s="34">
        <f>ROUND((0.6105*(EXP((17.273*E3488)/(E3488+237.3))))*(100-H3488)/100,3)</f>
        <v>0.315</v>
      </c>
      <c r="T3488" s="6">
        <f>IF(V3488&lt;V3489,L3488,0)</f>
        <v>0</v>
      </c>
      <c r="U3488" s="6">
        <f>IF(T3488&gt;0,M3488,-999)</f>
        <v>-999</v>
      </c>
      <c r="V3488">
        <v>200103</v>
      </c>
      <c r="W3488">
        <v>2001</v>
      </c>
    </row>
    <row r="3489" spans="1:23" x14ac:dyDescent="0.25">
      <c r="A3489" s="14">
        <v>36956</v>
      </c>
      <c r="B3489" s="3">
        <v>65</v>
      </c>
      <c r="C3489" s="4">
        <v>10.95</v>
      </c>
      <c r="D3489" s="5">
        <v>2.2000000000000002</v>
      </c>
      <c r="E3489" s="5">
        <v>9.1999999999999993</v>
      </c>
      <c r="F3489" s="5">
        <v>-2.4</v>
      </c>
      <c r="G3489" s="4">
        <v>77.099999999999994</v>
      </c>
      <c r="H3489" s="4">
        <v>50.1</v>
      </c>
      <c r="I3489" s="4">
        <v>0.8</v>
      </c>
      <c r="J3489" s="4">
        <v>2.4</v>
      </c>
      <c r="K3489" s="4">
        <v>0</v>
      </c>
      <c r="L3489" s="4">
        <v>711</v>
      </c>
      <c r="M3489" s="7">
        <v>-1.7</v>
      </c>
      <c r="N3489" s="5">
        <v>2.2000000000000002</v>
      </c>
      <c r="O3489" s="5">
        <v>0</v>
      </c>
      <c r="P3489" s="5">
        <v>-999</v>
      </c>
      <c r="Q3489" s="5">
        <v>-999</v>
      </c>
      <c r="R3489">
        <v>0.58199999999999996</v>
      </c>
      <c r="S3489" s="34">
        <f>ROUND((0.6105*(EXP((17.273*E3489)/(E3489+237.3))))*(100-H3489)/100,3)</f>
        <v>0.57999999999999996</v>
      </c>
      <c r="T3489" s="6">
        <f>IF(V3489&lt;V3490,L3489,0)</f>
        <v>0</v>
      </c>
      <c r="U3489" s="6">
        <f>IF(T3489&gt;0,M3489,-999)</f>
        <v>-999</v>
      </c>
      <c r="V3489">
        <v>200103</v>
      </c>
      <c r="W3489">
        <v>2001</v>
      </c>
    </row>
    <row r="3490" spans="1:23" x14ac:dyDescent="0.25">
      <c r="A3490" s="14">
        <v>36957</v>
      </c>
      <c r="B3490" s="3">
        <v>66</v>
      </c>
      <c r="C3490" s="4">
        <v>14.87</v>
      </c>
      <c r="D3490" s="5">
        <v>3.8</v>
      </c>
      <c r="E3490" s="5">
        <v>11.5</v>
      </c>
      <c r="F3490" s="5">
        <v>-1.6</v>
      </c>
      <c r="G3490" s="4">
        <v>68</v>
      </c>
      <c r="H3490" s="4">
        <v>39.299999999999997</v>
      </c>
      <c r="I3490" s="4">
        <v>1</v>
      </c>
      <c r="J3490" s="4">
        <v>3.1</v>
      </c>
      <c r="K3490" s="4">
        <v>0</v>
      </c>
      <c r="L3490" s="4">
        <v>686</v>
      </c>
      <c r="M3490" s="7">
        <v>-1.4</v>
      </c>
      <c r="N3490" s="5">
        <v>3.8</v>
      </c>
      <c r="O3490" s="5">
        <v>0.1</v>
      </c>
      <c r="P3490" s="5">
        <v>-999</v>
      </c>
      <c r="Q3490" s="5">
        <v>-999</v>
      </c>
      <c r="R3490">
        <v>0.53100000000000003</v>
      </c>
      <c r="S3490" s="34">
        <f>ROUND((0.6105*(EXP((17.273*E3490)/(E3490+237.3))))*(100-H3490)/100,3)</f>
        <v>0.82299999999999995</v>
      </c>
      <c r="T3490" s="6">
        <f>IF(V3490&lt;V3491,L3490,0)</f>
        <v>0</v>
      </c>
      <c r="U3490" s="6">
        <f>IF(T3490&gt;0,M3490,-999)</f>
        <v>-999</v>
      </c>
      <c r="V3490">
        <v>200103</v>
      </c>
      <c r="W3490">
        <v>2001</v>
      </c>
    </row>
    <row r="3491" spans="1:23" x14ac:dyDescent="0.25">
      <c r="A3491" s="14">
        <v>36958</v>
      </c>
      <c r="B3491" s="3">
        <v>67</v>
      </c>
      <c r="C3491" s="4">
        <v>4.17</v>
      </c>
      <c r="D3491" s="5">
        <v>0.7</v>
      </c>
      <c r="E3491" s="5">
        <v>4.5</v>
      </c>
      <c r="F3491" s="5">
        <v>-3.4</v>
      </c>
      <c r="G3491" s="4">
        <v>90.1</v>
      </c>
      <c r="H3491" s="4">
        <v>74.3</v>
      </c>
      <c r="I3491" s="4">
        <v>0.8</v>
      </c>
      <c r="J3491" s="4">
        <v>3.5</v>
      </c>
      <c r="K3491" s="4">
        <v>5.0999999999999996</v>
      </c>
      <c r="L3491" s="4">
        <v>717</v>
      </c>
      <c r="M3491" s="7">
        <v>-0.6</v>
      </c>
      <c r="N3491" s="5">
        <v>0.7</v>
      </c>
      <c r="O3491" s="5">
        <v>0</v>
      </c>
      <c r="P3491" s="5">
        <v>-999</v>
      </c>
      <c r="Q3491" s="5">
        <v>-999</v>
      </c>
      <c r="R3491">
        <v>0.626</v>
      </c>
      <c r="S3491" s="34">
        <f>ROUND((0.6105*(EXP((17.273*E3491)/(E3491+237.3))))*(100-H3491)/100,3)</f>
        <v>0.216</v>
      </c>
      <c r="T3491" s="6">
        <f>IF(V3491&lt;V3492,L3491,0)</f>
        <v>0</v>
      </c>
      <c r="U3491" s="6">
        <f>IF(T3491&gt;0,M3491,-999)</f>
        <v>-999</v>
      </c>
      <c r="V3491">
        <v>200103</v>
      </c>
      <c r="W3491">
        <v>2001</v>
      </c>
    </row>
    <row r="3492" spans="1:23" x14ac:dyDescent="0.25">
      <c r="A3492" s="14">
        <v>36959</v>
      </c>
      <c r="B3492" s="3">
        <v>68</v>
      </c>
      <c r="C3492" s="4">
        <v>14.18</v>
      </c>
      <c r="D3492" s="5">
        <v>-4</v>
      </c>
      <c r="E3492" s="5">
        <v>1.5</v>
      </c>
      <c r="F3492" s="5">
        <v>-8.4</v>
      </c>
      <c r="G3492" s="4">
        <v>83.9</v>
      </c>
      <c r="H3492" s="4">
        <v>54.9</v>
      </c>
      <c r="I3492" s="4">
        <v>0.8</v>
      </c>
      <c r="J3492" s="4">
        <v>2.5</v>
      </c>
      <c r="K3492" s="4">
        <v>0</v>
      </c>
      <c r="L3492" s="4">
        <v>699</v>
      </c>
      <c r="M3492" s="7">
        <v>-0.3</v>
      </c>
      <c r="N3492" s="5">
        <v>-4</v>
      </c>
      <c r="O3492" s="5">
        <v>0</v>
      </c>
      <c r="P3492" s="5">
        <v>-999</v>
      </c>
      <c r="Q3492" s="5">
        <v>-999</v>
      </c>
      <c r="R3492">
        <v>0.372</v>
      </c>
      <c r="S3492" s="34">
        <f>ROUND((0.6105*(EXP((17.273*E3492)/(E3492+237.3))))*(100-H3492)/100,3)</f>
        <v>0.307</v>
      </c>
      <c r="T3492" s="6">
        <f>IF(V3492&lt;V3493,L3492,0)</f>
        <v>0</v>
      </c>
      <c r="U3492" s="6">
        <f>IF(T3492&gt;0,M3492,-999)</f>
        <v>-999</v>
      </c>
      <c r="V3492">
        <v>200103</v>
      </c>
      <c r="W3492">
        <v>2001</v>
      </c>
    </row>
    <row r="3493" spans="1:23" x14ac:dyDescent="0.25">
      <c r="A3493" s="14">
        <v>36960</v>
      </c>
      <c r="B3493" s="3">
        <v>69</v>
      </c>
      <c r="C3493" s="4">
        <v>6.29</v>
      </c>
      <c r="D3493" s="5">
        <v>-4.8</v>
      </c>
      <c r="E3493" s="5">
        <v>-0.7</v>
      </c>
      <c r="F3493" s="5">
        <v>-8.1999999999999993</v>
      </c>
      <c r="G3493" s="4">
        <v>87.3</v>
      </c>
      <c r="H3493" s="4">
        <v>68.599999999999994</v>
      </c>
      <c r="I3493" s="4">
        <v>1.1000000000000001</v>
      </c>
      <c r="J3493" s="4">
        <v>2.8</v>
      </c>
      <c r="K3493" s="4">
        <v>4.8</v>
      </c>
      <c r="L3493" s="4">
        <v>728</v>
      </c>
      <c r="M3493" s="7">
        <v>-1.9</v>
      </c>
      <c r="N3493" s="5">
        <v>-4.8</v>
      </c>
      <c r="O3493" s="5">
        <v>0</v>
      </c>
      <c r="P3493" s="5">
        <v>-999</v>
      </c>
      <c r="Q3493" s="5">
        <v>-999</v>
      </c>
      <c r="R3493">
        <v>0.39700000000000002</v>
      </c>
      <c r="S3493" s="34">
        <f>ROUND((0.6105*(EXP((17.273*E3493)/(E3493+237.3))))*(100-H3493)/100,3)</f>
        <v>0.182</v>
      </c>
      <c r="T3493" s="6">
        <f>IF(V3493&lt;V3494,L3493,0)</f>
        <v>0</v>
      </c>
      <c r="U3493" s="6">
        <f>IF(T3493&gt;0,M3493,-999)</f>
        <v>-999</v>
      </c>
      <c r="V3493">
        <v>200103</v>
      </c>
      <c r="W3493">
        <v>2001</v>
      </c>
    </row>
    <row r="3494" spans="1:23" x14ac:dyDescent="0.25">
      <c r="A3494" s="14">
        <v>36961</v>
      </c>
      <c r="B3494" s="3">
        <v>70</v>
      </c>
      <c r="C3494" s="4">
        <v>11.71</v>
      </c>
      <c r="D3494" s="5">
        <v>-1.2</v>
      </c>
      <c r="E3494" s="5">
        <v>4.5999999999999996</v>
      </c>
      <c r="F3494" s="5">
        <v>-6.7</v>
      </c>
      <c r="G3494" s="4">
        <v>83.9</v>
      </c>
      <c r="H3494" s="4">
        <v>58.3</v>
      </c>
      <c r="I3494" s="4">
        <v>1.4</v>
      </c>
      <c r="J3494" s="4">
        <v>3.2</v>
      </c>
      <c r="K3494" s="4">
        <v>0</v>
      </c>
      <c r="L3494" s="4">
        <v>711</v>
      </c>
      <c r="M3494" s="7">
        <v>-1.3</v>
      </c>
      <c r="N3494" s="5">
        <v>-1.2</v>
      </c>
      <c r="O3494" s="5">
        <v>0.1</v>
      </c>
      <c r="P3494" s="5">
        <v>-999</v>
      </c>
      <c r="Q3494" s="5">
        <v>-999</v>
      </c>
      <c r="R3494">
        <v>0.495</v>
      </c>
      <c r="S3494" s="34">
        <f>ROUND((0.6105*(EXP((17.273*E3494)/(E3494+237.3))))*(100-H3494)/100,3)</f>
        <v>0.35399999999999998</v>
      </c>
      <c r="T3494" s="6">
        <f>IF(V3494&lt;V3495,L3494,0)</f>
        <v>0</v>
      </c>
      <c r="U3494" s="6">
        <f>IF(T3494&gt;0,M3494,-999)</f>
        <v>-999</v>
      </c>
      <c r="V3494">
        <v>200103</v>
      </c>
      <c r="W3494">
        <v>2001</v>
      </c>
    </row>
    <row r="3495" spans="1:23" x14ac:dyDescent="0.25">
      <c r="A3495" s="14">
        <v>36962</v>
      </c>
      <c r="B3495" s="3">
        <v>71</v>
      </c>
      <c r="C3495" s="4">
        <v>12.21</v>
      </c>
      <c r="D3495" s="5">
        <v>0.1</v>
      </c>
      <c r="E3495" s="5">
        <v>6.6</v>
      </c>
      <c r="F3495" s="5">
        <v>-5.6</v>
      </c>
      <c r="G3495" s="4">
        <v>75</v>
      </c>
      <c r="H3495" s="4">
        <v>43.5</v>
      </c>
      <c r="I3495" s="4">
        <v>1.6</v>
      </c>
      <c r="J3495" s="4">
        <v>4.3</v>
      </c>
      <c r="K3495" s="4">
        <v>0</v>
      </c>
      <c r="L3495" s="4">
        <v>704</v>
      </c>
      <c r="M3495" s="7">
        <v>-1.1000000000000001</v>
      </c>
      <c r="N3495" s="5">
        <v>0.1</v>
      </c>
      <c r="O3495" s="5">
        <v>0.1</v>
      </c>
      <c r="P3495" s="5">
        <v>-999</v>
      </c>
      <c r="Q3495" s="5">
        <v>-999</v>
      </c>
      <c r="R3495">
        <v>0.42399999999999999</v>
      </c>
      <c r="S3495" s="34">
        <f>ROUND((0.6105*(EXP((17.273*E3495)/(E3495+237.3))))*(100-H3495)/100,3)</f>
        <v>0.55000000000000004</v>
      </c>
      <c r="T3495" s="6">
        <f>IF(V3495&lt;V3496,L3495,0)</f>
        <v>0</v>
      </c>
      <c r="U3495" s="6">
        <f>IF(T3495&gt;0,M3495,-999)</f>
        <v>-999</v>
      </c>
      <c r="V3495">
        <v>200103</v>
      </c>
      <c r="W3495">
        <v>2001</v>
      </c>
    </row>
    <row r="3496" spans="1:23" x14ac:dyDescent="0.25">
      <c r="A3496" s="14">
        <v>36963</v>
      </c>
      <c r="B3496" s="3">
        <v>72</v>
      </c>
      <c r="C3496" s="4">
        <v>8.56</v>
      </c>
      <c r="D3496" s="5">
        <v>-2.1</v>
      </c>
      <c r="E3496" s="5">
        <v>3.7</v>
      </c>
      <c r="F3496" s="5">
        <v>-5.8</v>
      </c>
      <c r="G3496" s="4">
        <v>82.8</v>
      </c>
      <c r="H3496" s="4">
        <v>56.9</v>
      </c>
      <c r="I3496" s="4">
        <v>2.4</v>
      </c>
      <c r="J3496" s="4">
        <v>4.9000000000000004</v>
      </c>
      <c r="K3496" s="4">
        <v>4.2</v>
      </c>
      <c r="L3496" s="4">
        <v>740</v>
      </c>
      <c r="M3496" s="7">
        <v>-0.8</v>
      </c>
      <c r="N3496" s="5">
        <v>-2.1</v>
      </c>
      <c r="O3496" s="5">
        <v>0.1</v>
      </c>
      <c r="P3496" s="5">
        <v>-999</v>
      </c>
      <c r="Q3496" s="5">
        <v>-999</v>
      </c>
      <c r="R3496">
        <v>0.45300000000000001</v>
      </c>
      <c r="S3496" s="34">
        <f>ROUND((0.6105*(EXP((17.273*E3496)/(E3496+237.3))))*(100-H3496)/100,3)</f>
        <v>0.34300000000000003</v>
      </c>
      <c r="T3496" s="6">
        <f>IF(V3496&lt;V3497,L3496,0)</f>
        <v>0</v>
      </c>
      <c r="U3496" s="6">
        <f>IF(T3496&gt;0,M3496,-999)</f>
        <v>-999</v>
      </c>
      <c r="V3496">
        <v>200103</v>
      </c>
      <c r="W3496">
        <v>2001</v>
      </c>
    </row>
    <row r="3497" spans="1:23" x14ac:dyDescent="0.25">
      <c r="A3497" s="14">
        <v>36964</v>
      </c>
      <c r="B3497" s="3">
        <v>73</v>
      </c>
      <c r="C3497" s="4">
        <v>7.26</v>
      </c>
      <c r="D3497" s="5">
        <v>-5.0999999999999996</v>
      </c>
      <c r="E3497" s="5">
        <v>-0.1</v>
      </c>
      <c r="F3497" s="5">
        <v>-9.1</v>
      </c>
      <c r="G3497" s="4">
        <v>85.8</v>
      </c>
      <c r="H3497" s="4">
        <v>59.5</v>
      </c>
      <c r="I3497" s="4">
        <v>1.1000000000000001</v>
      </c>
      <c r="J3497" s="4">
        <v>3.2</v>
      </c>
      <c r="K3497" s="4">
        <v>0</v>
      </c>
      <c r="L3497" s="4">
        <v>734</v>
      </c>
      <c r="M3497" s="7">
        <v>-1.4</v>
      </c>
      <c r="N3497" s="5">
        <v>-5.0999999999999996</v>
      </c>
      <c r="O3497" s="5">
        <v>0</v>
      </c>
      <c r="P3497" s="5">
        <v>-999</v>
      </c>
      <c r="Q3497" s="5">
        <v>-999</v>
      </c>
      <c r="R3497">
        <v>0.36099999999999999</v>
      </c>
      <c r="S3497" s="34">
        <f>ROUND((0.6105*(EXP((17.273*E3497)/(E3497+237.3))))*(100-H3497)/100,3)</f>
        <v>0.245</v>
      </c>
      <c r="T3497" s="6">
        <f>IF(V3497&lt;V3498,L3497,0)</f>
        <v>0</v>
      </c>
      <c r="U3497" s="6">
        <f>IF(T3497&gt;0,M3497,-999)</f>
        <v>-999</v>
      </c>
      <c r="V3497">
        <v>200103</v>
      </c>
      <c r="W3497">
        <v>2001</v>
      </c>
    </row>
    <row r="3498" spans="1:23" x14ac:dyDescent="0.25">
      <c r="A3498" s="14">
        <v>36965</v>
      </c>
      <c r="B3498" s="3">
        <v>74</v>
      </c>
      <c r="C3498" s="4">
        <v>7.33</v>
      </c>
      <c r="D3498" s="5">
        <v>-5.0999999999999996</v>
      </c>
      <c r="E3498" s="5">
        <v>-2.8</v>
      </c>
      <c r="F3498" s="5">
        <v>-8.8000000000000007</v>
      </c>
      <c r="G3498" s="4">
        <v>87.3</v>
      </c>
      <c r="H3498" s="4">
        <v>68</v>
      </c>
      <c r="I3498" s="4">
        <v>1.6</v>
      </c>
      <c r="J3498" s="4">
        <v>4.3</v>
      </c>
      <c r="K3498" s="4">
        <v>6</v>
      </c>
      <c r="L3498" s="4">
        <v>797</v>
      </c>
      <c r="M3498" s="7">
        <v>-2.5</v>
      </c>
      <c r="N3498" s="5">
        <v>-5.0999999999999996</v>
      </c>
      <c r="O3498" s="5">
        <v>0</v>
      </c>
      <c r="P3498" s="5">
        <v>-999</v>
      </c>
      <c r="Q3498" s="5">
        <v>-999</v>
      </c>
      <c r="R3498">
        <v>0.33800000000000002</v>
      </c>
      <c r="S3498" s="34">
        <f>ROUND((0.6105*(EXP((17.273*E3498)/(E3498+237.3))))*(100-H3498)/100,3)</f>
        <v>0.159</v>
      </c>
      <c r="T3498" s="6">
        <f>IF(V3498&lt;V3499,L3498,0)</f>
        <v>0</v>
      </c>
      <c r="U3498" s="6">
        <f>IF(T3498&gt;0,M3498,-999)</f>
        <v>-999</v>
      </c>
      <c r="V3498">
        <v>200103</v>
      </c>
      <c r="W3498">
        <v>2001</v>
      </c>
    </row>
    <row r="3499" spans="1:23" x14ac:dyDescent="0.25">
      <c r="A3499" s="14">
        <v>36966</v>
      </c>
      <c r="B3499" s="3">
        <v>75</v>
      </c>
      <c r="C3499" s="4">
        <v>9.6999999999999993</v>
      </c>
      <c r="D3499" s="5">
        <v>-4.3</v>
      </c>
      <c r="E3499" s="5">
        <v>0.3</v>
      </c>
      <c r="F3499" s="5">
        <v>-6.1</v>
      </c>
      <c r="G3499" s="4">
        <v>90.3</v>
      </c>
      <c r="H3499" s="4">
        <v>57.6</v>
      </c>
      <c r="I3499" s="4">
        <v>0.9</v>
      </c>
      <c r="J3499" s="4">
        <v>3.3</v>
      </c>
      <c r="K3499" s="4">
        <v>4.8</v>
      </c>
      <c r="L3499" s="4">
        <v>826</v>
      </c>
      <c r="M3499" s="7">
        <v>-2</v>
      </c>
      <c r="N3499" s="5">
        <v>-4.3</v>
      </c>
      <c r="O3499" s="5">
        <v>0.1</v>
      </c>
      <c r="P3499" s="5">
        <v>-999</v>
      </c>
      <c r="Q3499" s="5">
        <v>-999</v>
      </c>
      <c r="R3499">
        <v>0.35799999999999998</v>
      </c>
      <c r="S3499" s="34">
        <f>ROUND((0.6105*(EXP((17.273*E3499)/(E3499+237.3))))*(100-H3499)/100,3)</f>
        <v>0.26500000000000001</v>
      </c>
      <c r="T3499" s="6">
        <f>IF(V3499&lt;V3500,L3499,0)</f>
        <v>0</v>
      </c>
      <c r="U3499" s="6">
        <f>IF(T3499&gt;0,M3499,-999)</f>
        <v>-999</v>
      </c>
      <c r="V3499">
        <v>200103</v>
      </c>
      <c r="W3499">
        <v>2001</v>
      </c>
    </row>
    <row r="3500" spans="1:23" x14ac:dyDescent="0.25">
      <c r="A3500" s="14">
        <v>36967</v>
      </c>
      <c r="B3500" s="3">
        <v>76</v>
      </c>
      <c r="C3500" s="4">
        <v>9.7799999999999994</v>
      </c>
      <c r="D3500" s="5">
        <v>-3.1</v>
      </c>
      <c r="E3500" s="5">
        <v>2.2999999999999998</v>
      </c>
      <c r="F3500" s="5">
        <v>-6.7</v>
      </c>
      <c r="G3500" s="4">
        <v>91.2</v>
      </c>
      <c r="H3500" s="4">
        <v>69.599999999999994</v>
      </c>
      <c r="I3500" s="4">
        <v>1</v>
      </c>
      <c r="J3500" s="4">
        <v>3</v>
      </c>
      <c r="K3500" s="4">
        <v>0</v>
      </c>
      <c r="L3500" s="4">
        <v>800</v>
      </c>
      <c r="M3500" s="7">
        <v>-1.5</v>
      </c>
      <c r="N3500" s="5">
        <v>-3.1</v>
      </c>
      <c r="O3500" s="5">
        <v>0.1</v>
      </c>
      <c r="P3500" s="5">
        <v>-999</v>
      </c>
      <c r="Q3500" s="5">
        <v>-999</v>
      </c>
      <c r="R3500">
        <v>0.503</v>
      </c>
      <c r="S3500" s="34">
        <f>ROUND((0.6105*(EXP((17.273*E3500)/(E3500+237.3))))*(100-H3500)/100,3)</f>
        <v>0.219</v>
      </c>
      <c r="T3500" s="6">
        <f>IF(V3500&lt;V3501,L3500,0)</f>
        <v>0</v>
      </c>
      <c r="U3500" s="6">
        <f>IF(T3500&gt;0,M3500,-999)</f>
        <v>-999</v>
      </c>
      <c r="V3500">
        <v>200103</v>
      </c>
      <c r="W3500">
        <v>2001</v>
      </c>
    </row>
    <row r="3501" spans="1:23" x14ac:dyDescent="0.25">
      <c r="A3501" s="14">
        <v>36968</v>
      </c>
      <c r="B3501" s="3">
        <v>77</v>
      </c>
      <c r="C3501" s="4">
        <v>3.43</v>
      </c>
      <c r="D3501" s="5">
        <v>-1</v>
      </c>
      <c r="E3501" s="5">
        <v>1.1000000000000001</v>
      </c>
      <c r="F3501" s="5">
        <v>-3.4</v>
      </c>
      <c r="G3501" s="4">
        <v>97.4</v>
      </c>
      <c r="H3501" s="4">
        <v>91.8</v>
      </c>
      <c r="I3501" s="4">
        <v>3.1</v>
      </c>
      <c r="J3501" s="4">
        <v>7.7</v>
      </c>
      <c r="K3501" s="4">
        <v>8.6999999999999993</v>
      </c>
      <c r="L3501" s="4">
        <v>861</v>
      </c>
      <c r="M3501" s="7">
        <v>-1.2</v>
      </c>
      <c r="N3501" s="5">
        <v>-1</v>
      </c>
      <c r="O3501" s="5">
        <v>0.1</v>
      </c>
      <c r="P3501" s="5">
        <v>-999</v>
      </c>
      <c r="Q3501" s="5">
        <v>-999</v>
      </c>
      <c r="R3501">
        <v>0.60599999999999998</v>
      </c>
      <c r="S3501" s="34">
        <f>ROUND((0.6105*(EXP((17.273*E3501)/(E3501+237.3))))*(100-H3501)/100,3)</f>
        <v>5.3999999999999999E-2</v>
      </c>
      <c r="T3501" s="6">
        <f>IF(V3501&lt;V3502,L3501,0)</f>
        <v>0</v>
      </c>
      <c r="U3501" s="6">
        <f>IF(T3501&gt;0,M3501,-999)</f>
        <v>-999</v>
      </c>
      <c r="V3501">
        <v>200103</v>
      </c>
      <c r="W3501">
        <v>2001</v>
      </c>
    </row>
    <row r="3502" spans="1:23" x14ac:dyDescent="0.25">
      <c r="A3502" s="14">
        <v>36969</v>
      </c>
      <c r="B3502" s="3">
        <v>78</v>
      </c>
      <c r="C3502" s="4">
        <v>15.62</v>
      </c>
      <c r="D3502" s="5">
        <v>-3.1</v>
      </c>
      <c r="E3502" s="5">
        <v>3</v>
      </c>
      <c r="F3502" s="5">
        <v>-8.4</v>
      </c>
      <c r="G3502" s="4">
        <v>71.099999999999994</v>
      </c>
      <c r="H3502" s="4">
        <v>37.1</v>
      </c>
      <c r="I3502" s="4">
        <v>2.2999999999999998</v>
      </c>
      <c r="J3502" s="4">
        <v>8.1</v>
      </c>
      <c r="K3502" s="4">
        <v>3.5</v>
      </c>
      <c r="L3502" s="4">
        <v>825</v>
      </c>
      <c r="M3502" s="7">
        <v>-0.9</v>
      </c>
      <c r="N3502" s="5">
        <v>-3.1</v>
      </c>
      <c r="O3502" s="5">
        <v>0.1</v>
      </c>
      <c r="P3502" s="5">
        <v>-999</v>
      </c>
      <c r="Q3502" s="5">
        <v>-999</v>
      </c>
      <c r="R3502">
        <v>0.28000000000000003</v>
      </c>
      <c r="S3502" s="34">
        <f>ROUND((0.6105*(EXP((17.273*E3502)/(E3502+237.3))))*(100-H3502)/100,3)</f>
        <v>0.47599999999999998</v>
      </c>
      <c r="T3502" s="6">
        <f>IF(V3502&lt;V3503,L3502,0)</f>
        <v>0</v>
      </c>
      <c r="U3502" s="6">
        <f>IF(T3502&gt;0,M3502,-999)</f>
        <v>-999</v>
      </c>
      <c r="V3502">
        <v>200103</v>
      </c>
      <c r="W3502">
        <v>2001</v>
      </c>
    </row>
    <row r="3503" spans="1:23" x14ac:dyDescent="0.25">
      <c r="A3503" s="14">
        <v>36970</v>
      </c>
      <c r="B3503" s="3">
        <v>79</v>
      </c>
      <c r="C3503" s="4">
        <v>15.07</v>
      </c>
      <c r="D3503" s="5">
        <v>-2.4</v>
      </c>
      <c r="E3503" s="5">
        <v>4.4000000000000004</v>
      </c>
      <c r="F3503" s="5">
        <v>-7.6</v>
      </c>
      <c r="G3503" s="4">
        <v>65.8</v>
      </c>
      <c r="H3503" s="4">
        <v>38.200000000000003</v>
      </c>
      <c r="I3503" s="4">
        <v>1.4</v>
      </c>
      <c r="J3503" s="4">
        <v>4.7</v>
      </c>
      <c r="K3503" s="4">
        <v>0</v>
      </c>
      <c r="L3503" s="4">
        <v>813</v>
      </c>
      <c r="M3503" s="7">
        <v>-0.8</v>
      </c>
      <c r="N3503" s="5">
        <v>-2.4</v>
      </c>
      <c r="O3503" s="5">
        <v>0.1</v>
      </c>
      <c r="P3503" s="5">
        <v>-999</v>
      </c>
      <c r="Q3503" s="5">
        <v>-999</v>
      </c>
      <c r="R3503">
        <v>0.32</v>
      </c>
      <c r="S3503" s="34">
        <f>ROUND((0.6105*(EXP((17.273*E3503)/(E3503+237.3))))*(100-H3503)/100,3)</f>
        <v>0.51700000000000002</v>
      </c>
      <c r="T3503" s="6">
        <f>IF(V3503&lt;V3504,L3503,0)</f>
        <v>0</v>
      </c>
      <c r="U3503" s="6">
        <f>IF(T3503&gt;0,M3503,-999)</f>
        <v>-999</v>
      </c>
      <c r="V3503">
        <v>200103</v>
      </c>
      <c r="W3503">
        <v>2001</v>
      </c>
    </row>
    <row r="3504" spans="1:23" x14ac:dyDescent="0.25">
      <c r="A3504" s="14">
        <v>36971</v>
      </c>
      <c r="B3504" s="3">
        <v>80</v>
      </c>
      <c r="C3504" s="4">
        <v>17.47</v>
      </c>
      <c r="D3504" s="5">
        <v>-3.1</v>
      </c>
      <c r="E3504" s="5">
        <v>5.5</v>
      </c>
      <c r="F3504" s="5">
        <v>-10.1</v>
      </c>
      <c r="G3504" s="4">
        <v>55.7</v>
      </c>
      <c r="H3504" s="4">
        <v>28</v>
      </c>
      <c r="I3504" s="4">
        <v>0.9</v>
      </c>
      <c r="J3504" s="4">
        <v>3.5</v>
      </c>
      <c r="K3504" s="4">
        <v>0</v>
      </c>
      <c r="L3504" s="4">
        <v>806</v>
      </c>
      <c r="M3504" s="7">
        <v>-1.6</v>
      </c>
      <c r="N3504" s="5">
        <v>-3.1</v>
      </c>
      <c r="O3504" s="5">
        <v>0.1</v>
      </c>
      <c r="P3504" s="5">
        <v>-999</v>
      </c>
      <c r="Q3504" s="5">
        <v>-999</v>
      </c>
      <c r="R3504">
        <v>0.252</v>
      </c>
      <c r="S3504" s="34">
        <f>ROUND((0.6105*(EXP((17.273*E3504)/(E3504+237.3))))*(100-H3504)/100,3)</f>
        <v>0.65</v>
      </c>
      <c r="T3504" s="6">
        <f>IF(V3504&lt;V3505,L3504,0)</f>
        <v>0</v>
      </c>
      <c r="U3504" s="6">
        <f>IF(T3504&gt;0,M3504,-999)</f>
        <v>-999</v>
      </c>
      <c r="V3504">
        <v>200103</v>
      </c>
      <c r="W3504">
        <v>2001</v>
      </c>
    </row>
    <row r="3505" spans="1:23" x14ac:dyDescent="0.25">
      <c r="A3505" s="14">
        <v>36972</v>
      </c>
      <c r="B3505" s="3">
        <v>81</v>
      </c>
      <c r="C3505" s="4">
        <v>18.11</v>
      </c>
      <c r="D3505" s="5">
        <v>0.5</v>
      </c>
      <c r="E3505" s="5">
        <v>8.3000000000000007</v>
      </c>
      <c r="F3505" s="5">
        <v>-5.6</v>
      </c>
      <c r="G3505" s="4">
        <v>37.6</v>
      </c>
      <c r="H3505" s="4">
        <v>13.5</v>
      </c>
      <c r="I3505" s="4">
        <v>0.9</v>
      </c>
      <c r="J3505" s="4">
        <v>3.4</v>
      </c>
      <c r="K3505" s="4">
        <v>0</v>
      </c>
      <c r="L3505" s="4">
        <v>787</v>
      </c>
      <c r="M3505" s="7">
        <v>-2</v>
      </c>
      <c r="N3505" s="5">
        <v>0.5</v>
      </c>
      <c r="O3505" s="5">
        <v>0.1</v>
      </c>
      <c r="P3505" s="5">
        <v>-999</v>
      </c>
      <c r="Q3505" s="5">
        <v>-999</v>
      </c>
      <c r="R3505">
        <v>0.14799999999999999</v>
      </c>
      <c r="S3505" s="34">
        <f>ROUND((0.6105*(EXP((17.273*E3505)/(E3505+237.3))))*(100-H3505)/100,3)</f>
        <v>0.94699999999999995</v>
      </c>
      <c r="T3505" s="6">
        <f>IF(V3505&lt;V3506,L3505,0)</f>
        <v>0</v>
      </c>
      <c r="U3505" s="6">
        <f>IF(T3505&gt;0,M3505,-999)</f>
        <v>-999</v>
      </c>
      <c r="V3505">
        <v>200103</v>
      </c>
      <c r="W3505">
        <v>2001</v>
      </c>
    </row>
    <row r="3506" spans="1:23" x14ac:dyDescent="0.25">
      <c r="A3506" s="14">
        <v>36973</v>
      </c>
      <c r="B3506" s="3">
        <v>82</v>
      </c>
      <c r="C3506" s="4">
        <v>17.16</v>
      </c>
      <c r="D3506" s="5">
        <v>2.2999999999999998</v>
      </c>
      <c r="E3506" s="5">
        <v>11.2</v>
      </c>
      <c r="F3506" s="5">
        <v>-6.3</v>
      </c>
      <c r="G3506" s="4">
        <v>41.9</v>
      </c>
      <c r="H3506" s="4">
        <v>12.2</v>
      </c>
      <c r="I3506" s="4">
        <v>0.9</v>
      </c>
      <c r="J3506" s="4">
        <v>2.1</v>
      </c>
      <c r="K3506" s="4">
        <v>0</v>
      </c>
      <c r="L3506" s="4">
        <v>767</v>
      </c>
      <c r="M3506" s="7">
        <v>-2</v>
      </c>
      <c r="N3506" s="5">
        <v>2.2999999999999998</v>
      </c>
      <c r="O3506" s="5">
        <v>0.2</v>
      </c>
      <c r="P3506" s="5">
        <v>-999</v>
      </c>
      <c r="Q3506" s="5">
        <v>-999</v>
      </c>
      <c r="R3506">
        <v>0.16200000000000001</v>
      </c>
      <c r="S3506" s="34">
        <f>ROUND((0.6105*(EXP((17.273*E3506)/(E3506+237.3))))*(100-H3506)/100,3)</f>
        <v>1.1679999999999999</v>
      </c>
      <c r="T3506" s="6">
        <f>IF(V3506&lt;V3507,L3506,0)</f>
        <v>0</v>
      </c>
      <c r="U3506" s="6">
        <f>IF(T3506&gt;0,M3506,-999)</f>
        <v>-999</v>
      </c>
      <c r="V3506">
        <v>200103</v>
      </c>
      <c r="W3506">
        <v>2001</v>
      </c>
    </row>
    <row r="3507" spans="1:23" x14ac:dyDescent="0.25">
      <c r="A3507" s="14">
        <v>36974</v>
      </c>
      <c r="B3507" s="3">
        <v>83</v>
      </c>
      <c r="C3507" s="4">
        <v>12.49</v>
      </c>
      <c r="D3507" s="5">
        <v>5.2</v>
      </c>
      <c r="E3507" s="5">
        <v>9</v>
      </c>
      <c r="F3507" s="5">
        <v>-0.3</v>
      </c>
      <c r="G3507" s="4">
        <v>45.8</v>
      </c>
      <c r="H3507" s="4">
        <v>30.4</v>
      </c>
      <c r="I3507" s="4">
        <v>2.5</v>
      </c>
      <c r="J3507" s="4">
        <v>6</v>
      </c>
      <c r="K3507" s="4">
        <v>0.3</v>
      </c>
      <c r="L3507" s="4">
        <v>735</v>
      </c>
      <c r="M3507" s="7">
        <v>-0.9</v>
      </c>
      <c r="N3507" s="5">
        <v>5.2</v>
      </c>
      <c r="O3507" s="5">
        <v>0.2</v>
      </c>
      <c r="P3507" s="5">
        <v>-999</v>
      </c>
      <c r="Q3507" s="5">
        <v>-999</v>
      </c>
      <c r="R3507">
        <v>0.34899999999999998</v>
      </c>
      <c r="S3507" s="34">
        <f>ROUND((0.6105*(EXP((17.273*E3507)/(E3507+237.3))))*(100-H3507)/100,3)</f>
        <v>0.79900000000000004</v>
      </c>
      <c r="T3507" s="6">
        <f>IF(V3507&lt;V3508,L3507,0)</f>
        <v>0</v>
      </c>
      <c r="U3507" s="6">
        <f>IF(T3507&gt;0,M3507,-999)</f>
        <v>-999</v>
      </c>
      <c r="V3507">
        <v>200103</v>
      </c>
      <c r="W3507">
        <v>2001</v>
      </c>
    </row>
    <row r="3508" spans="1:23" x14ac:dyDescent="0.25">
      <c r="A3508" s="14">
        <v>36975</v>
      </c>
      <c r="B3508" s="3">
        <v>84</v>
      </c>
      <c r="C3508" s="4">
        <v>4.33</v>
      </c>
      <c r="D3508" s="5">
        <v>0.7</v>
      </c>
      <c r="E3508" s="5">
        <v>5.4</v>
      </c>
      <c r="F3508" s="5">
        <v>-2.9</v>
      </c>
      <c r="G3508" s="4">
        <v>95.2</v>
      </c>
      <c r="H3508" s="4">
        <v>50.8</v>
      </c>
      <c r="I3508" s="4">
        <v>1.8</v>
      </c>
      <c r="J3508" s="4">
        <v>5.7</v>
      </c>
      <c r="K3508" s="4">
        <v>16.899999999999999</v>
      </c>
      <c r="L3508" s="4">
        <v>809</v>
      </c>
      <c r="M3508" s="7">
        <v>-0.1</v>
      </c>
      <c r="N3508" s="5">
        <v>0.7</v>
      </c>
      <c r="O3508" s="5">
        <v>0.1</v>
      </c>
      <c r="P3508" s="5">
        <v>-999</v>
      </c>
      <c r="Q3508" s="5">
        <v>-999</v>
      </c>
      <c r="R3508">
        <v>0.45600000000000002</v>
      </c>
      <c r="S3508" s="34">
        <f>ROUND((0.6105*(EXP((17.273*E3508)/(E3508+237.3))))*(100-H3508)/100,3)</f>
        <v>0.441</v>
      </c>
      <c r="T3508" s="6">
        <f>IF(V3508&lt;V3509,L3508,0)</f>
        <v>0</v>
      </c>
      <c r="U3508" s="6">
        <f>IF(T3508&gt;0,M3508,-999)</f>
        <v>-999</v>
      </c>
      <c r="V3508">
        <v>200103</v>
      </c>
      <c r="W3508">
        <v>2001</v>
      </c>
    </row>
    <row r="3509" spans="1:23" x14ac:dyDescent="0.25">
      <c r="A3509" s="14">
        <v>36976</v>
      </c>
      <c r="B3509" s="3">
        <v>85</v>
      </c>
      <c r="C3509" s="4">
        <v>11.11</v>
      </c>
      <c r="D3509" s="5">
        <v>-3.8</v>
      </c>
      <c r="E3509" s="5">
        <v>2.2999999999999998</v>
      </c>
      <c r="F3509" s="5">
        <v>-8.9</v>
      </c>
      <c r="G3509" s="4">
        <v>85.3</v>
      </c>
      <c r="H3509" s="4">
        <v>58.7</v>
      </c>
      <c r="I3509" s="4">
        <v>1.2</v>
      </c>
      <c r="J3509" s="4">
        <v>3.8</v>
      </c>
      <c r="K3509" s="4">
        <v>0</v>
      </c>
      <c r="L3509" s="4">
        <v>792</v>
      </c>
      <c r="M3509" s="7">
        <v>-0.2</v>
      </c>
      <c r="N3509" s="5">
        <v>-3.8</v>
      </c>
      <c r="O3509" s="5">
        <v>0</v>
      </c>
      <c r="P3509" s="5">
        <v>-999</v>
      </c>
      <c r="Q3509" s="5">
        <v>-999</v>
      </c>
      <c r="R3509">
        <v>0.42199999999999999</v>
      </c>
      <c r="S3509" s="34">
        <f>ROUND((0.6105*(EXP((17.273*E3509)/(E3509+237.3))))*(100-H3509)/100,3)</f>
        <v>0.29799999999999999</v>
      </c>
      <c r="T3509" s="6">
        <f>IF(V3509&lt;V3510,L3509,0)</f>
        <v>0</v>
      </c>
      <c r="U3509" s="6">
        <f>IF(T3509&gt;0,M3509,-999)</f>
        <v>-999</v>
      </c>
      <c r="V3509">
        <v>200103</v>
      </c>
      <c r="W3509">
        <v>2001</v>
      </c>
    </row>
    <row r="3510" spans="1:23" x14ac:dyDescent="0.25">
      <c r="A3510" s="14">
        <v>36977</v>
      </c>
      <c r="B3510" s="3">
        <v>86</v>
      </c>
      <c r="C3510" s="4">
        <v>7.28</v>
      </c>
      <c r="D3510" s="5">
        <v>-6</v>
      </c>
      <c r="E3510" s="5">
        <v>-3</v>
      </c>
      <c r="F3510" s="5">
        <v>-10.3</v>
      </c>
      <c r="G3510" s="4">
        <v>84.7</v>
      </c>
      <c r="H3510" s="4">
        <v>53.3</v>
      </c>
      <c r="I3510" s="4">
        <v>1.5</v>
      </c>
      <c r="J3510" s="4">
        <v>5.4</v>
      </c>
      <c r="K3510" s="4">
        <v>17.2</v>
      </c>
      <c r="L3510" s="4">
        <v>956</v>
      </c>
      <c r="M3510" s="7">
        <v>-0.3</v>
      </c>
      <c r="N3510" s="5">
        <v>-6</v>
      </c>
      <c r="O3510" s="5">
        <v>0</v>
      </c>
      <c r="P3510" s="5">
        <v>-999</v>
      </c>
      <c r="Q3510" s="5">
        <v>-999</v>
      </c>
      <c r="R3510">
        <v>0.26200000000000001</v>
      </c>
      <c r="S3510" s="34">
        <f>ROUND((0.6105*(EXP((17.273*E3510)/(E3510+237.3))))*(100-H3510)/100,3)</f>
        <v>0.22900000000000001</v>
      </c>
      <c r="T3510" s="6">
        <f>IF(V3510&lt;V3511,L3510,0)</f>
        <v>0</v>
      </c>
      <c r="U3510" s="6">
        <f>IF(T3510&gt;0,M3510,-999)</f>
        <v>-999</v>
      </c>
      <c r="V3510">
        <v>200103</v>
      </c>
      <c r="W3510">
        <v>2001</v>
      </c>
    </row>
    <row r="3511" spans="1:23" x14ac:dyDescent="0.25">
      <c r="A3511" s="14">
        <v>36978</v>
      </c>
      <c r="B3511" s="3">
        <v>87</v>
      </c>
      <c r="C3511" s="4">
        <v>15.87</v>
      </c>
      <c r="D3511" s="5">
        <v>-2.9</v>
      </c>
      <c r="E3511" s="5">
        <v>3.8</v>
      </c>
      <c r="F3511" s="5">
        <v>-8.1</v>
      </c>
      <c r="G3511" s="4">
        <v>90.6</v>
      </c>
      <c r="H3511" s="4">
        <v>60</v>
      </c>
      <c r="I3511" s="4">
        <v>1.9</v>
      </c>
      <c r="J3511" s="4">
        <v>5.2</v>
      </c>
      <c r="K3511" s="4">
        <v>0</v>
      </c>
      <c r="L3511" s="4">
        <v>835</v>
      </c>
      <c r="M3511" s="7">
        <v>-0.3</v>
      </c>
      <c r="N3511" s="5">
        <v>-2.9</v>
      </c>
      <c r="O3511" s="5">
        <v>0</v>
      </c>
      <c r="P3511" s="5">
        <v>-999</v>
      </c>
      <c r="Q3511" s="5">
        <v>-999</v>
      </c>
      <c r="R3511">
        <v>0.48199999999999998</v>
      </c>
      <c r="S3511" s="34">
        <f>ROUND((0.6105*(EXP((17.273*E3511)/(E3511+237.3))))*(100-H3511)/100,3)</f>
        <v>0.32100000000000001</v>
      </c>
      <c r="T3511" s="6">
        <f>IF(V3511&lt;V3512,L3511,0)</f>
        <v>0</v>
      </c>
      <c r="U3511" s="6">
        <f>IF(T3511&gt;0,M3511,-999)</f>
        <v>-999</v>
      </c>
      <c r="V3511">
        <v>200103</v>
      </c>
      <c r="W3511">
        <v>2001</v>
      </c>
    </row>
    <row r="3512" spans="1:23" x14ac:dyDescent="0.25">
      <c r="A3512" s="14">
        <v>36979</v>
      </c>
      <c r="B3512" s="3">
        <v>88</v>
      </c>
      <c r="C3512" s="4">
        <v>5.31</v>
      </c>
      <c r="D3512" s="5">
        <v>-5.2</v>
      </c>
      <c r="E3512" s="5">
        <v>-2.5</v>
      </c>
      <c r="F3512" s="5">
        <v>-8.1</v>
      </c>
      <c r="G3512" s="4">
        <v>87.9</v>
      </c>
      <c r="H3512" s="4">
        <v>60.3</v>
      </c>
      <c r="I3512" s="4">
        <v>1.3</v>
      </c>
      <c r="J3512" s="4">
        <v>3.9</v>
      </c>
      <c r="K3512" s="4">
        <v>0</v>
      </c>
      <c r="L3512" s="4">
        <v>832</v>
      </c>
      <c r="M3512" s="7">
        <v>-0.7</v>
      </c>
      <c r="N3512" s="5">
        <v>-5.2</v>
      </c>
      <c r="O3512" s="5">
        <v>-0.1</v>
      </c>
      <c r="P3512" s="5">
        <v>-999</v>
      </c>
      <c r="Q3512" s="5">
        <v>-999</v>
      </c>
      <c r="R3512">
        <v>0.307</v>
      </c>
      <c r="S3512" s="34">
        <f>ROUND((0.6105*(EXP((17.273*E3512)/(E3512+237.3))))*(100-H3512)/100,3)</f>
        <v>0.20200000000000001</v>
      </c>
      <c r="T3512" s="6">
        <f>IF(V3512&lt;V3513,L3512,0)</f>
        <v>0</v>
      </c>
      <c r="U3512" s="6">
        <f>IF(T3512&gt;0,M3512,-999)</f>
        <v>-999</v>
      </c>
      <c r="V3512">
        <v>200103</v>
      </c>
      <c r="W3512">
        <v>2001</v>
      </c>
    </row>
    <row r="3513" spans="1:23" x14ac:dyDescent="0.25">
      <c r="A3513" s="14">
        <v>36980</v>
      </c>
      <c r="B3513" s="3">
        <v>89</v>
      </c>
      <c r="C3513" s="4">
        <v>19.84</v>
      </c>
      <c r="D3513" s="5">
        <v>-3.3</v>
      </c>
      <c r="E3513" s="5">
        <v>3.2</v>
      </c>
      <c r="F3513" s="5">
        <v>-10.199999999999999</v>
      </c>
      <c r="G3513" s="4">
        <v>59.2</v>
      </c>
      <c r="H3513" s="4">
        <v>19</v>
      </c>
      <c r="I3513" s="4">
        <v>1.1000000000000001</v>
      </c>
      <c r="J3513" s="4">
        <v>3.5</v>
      </c>
      <c r="K3513" s="4">
        <v>0</v>
      </c>
      <c r="L3513" s="4">
        <v>825</v>
      </c>
      <c r="M3513" s="7">
        <v>-0.7</v>
      </c>
      <c r="N3513" s="5">
        <v>-3.3</v>
      </c>
      <c r="O3513" s="5">
        <v>0</v>
      </c>
      <c r="P3513" s="5">
        <v>-999</v>
      </c>
      <c r="Q3513" s="5">
        <v>-999</v>
      </c>
      <c r="R3513">
        <v>0.14599999999999999</v>
      </c>
      <c r="S3513" s="34">
        <f>ROUND((0.6105*(EXP((17.273*E3513)/(E3513+237.3))))*(100-H3513)/100,3)</f>
        <v>0.622</v>
      </c>
      <c r="T3513" s="6">
        <f>IF(V3513&lt;V3514,L3513,0)</f>
        <v>0</v>
      </c>
      <c r="U3513" s="6">
        <f>IF(T3513&gt;0,M3513,-999)</f>
        <v>-999</v>
      </c>
      <c r="V3513">
        <v>200103</v>
      </c>
      <c r="W3513">
        <v>2001</v>
      </c>
    </row>
    <row r="3514" spans="1:23" x14ac:dyDescent="0.25">
      <c r="A3514" s="14">
        <v>36981</v>
      </c>
      <c r="B3514" s="3">
        <v>90</v>
      </c>
      <c r="C3514" s="4">
        <v>7.55</v>
      </c>
      <c r="D3514" s="5">
        <v>-1.8</v>
      </c>
      <c r="E3514" s="5">
        <v>2.2999999999999998</v>
      </c>
      <c r="F3514" s="5">
        <v>-3.9</v>
      </c>
      <c r="G3514" s="4">
        <v>94.4</v>
      </c>
      <c r="H3514" s="4">
        <v>73.400000000000006</v>
      </c>
      <c r="I3514" s="4">
        <v>1.7</v>
      </c>
      <c r="J3514" s="4">
        <v>4.5</v>
      </c>
      <c r="K3514" s="4">
        <v>1.9</v>
      </c>
      <c r="L3514" s="4">
        <v>848</v>
      </c>
      <c r="M3514" s="7">
        <v>-0.8</v>
      </c>
      <c r="N3514" s="5">
        <v>-1.8</v>
      </c>
      <c r="O3514" s="5">
        <v>0</v>
      </c>
      <c r="P3514" s="5">
        <v>-999</v>
      </c>
      <c r="Q3514" s="5">
        <v>-999</v>
      </c>
      <c r="R3514">
        <v>0.52900000000000003</v>
      </c>
      <c r="S3514" s="34">
        <f>ROUND((0.6105*(EXP((17.273*E3514)/(E3514+237.3))))*(100-H3514)/100,3)</f>
        <v>0.192</v>
      </c>
      <c r="T3514" s="6">
        <f>IF(V3514&lt;V3515,L3514,0)</f>
        <v>848</v>
      </c>
      <c r="U3514" s="6">
        <f>IF(T3514&gt;0,M3514,-999)</f>
        <v>-0.8</v>
      </c>
      <c r="V3514">
        <v>200103</v>
      </c>
      <c r="W3514">
        <v>2001</v>
      </c>
    </row>
    <row r="3515" spans="1:23" x14ac:dyDescent="0.25">
      <c r="A3515" s="14">
        <v>36982</v>
      </c>
      <c r="B3515" s="3">
        <v>91</v>
      </c>
      <c r="C3515" s="4">
        <v>10.44</v>
      </c>
      <c r="D3515" s="5">
        <v>-4.8</v>
      </c>
      <c r="E3515" s="5">
        <v>-0.4</v>
      </c>
      <c r="F3515" s="5">
        <v>-10.9</v>
      </c>
      <c r="G3515" s="4">
        <v>82.2</v>
      </c>
      <c r="H3515" s="4">
        <v>53.5</v>
      </c>
      <c r="I3515" s="4">
        <v>1</v>
      </c>
      <c r="J3515" s="4">
        <v>3.3</v>
      </c>
      <c r="K3515" s="4">
        <v>0</v>
      </c>
      <c r="L3515" s="4">
        <v>849</v>
      </c>
      <c r="M3515" s="7">
        <v>-0.7</v>
      </c>
      <c r="N3515" s="5">
        <v>-4.8</v>
      </c>
      <c r="O3515" s="5">
        <v>0</v>
      </c>
      <c r="P3515" s="5">
        <v>-999</v>
      </c>
      <c r="Q3515" s="5">
        <v>-999</v>
      </c>
      <c r="R3515">
        <v>0.318</v>
      </c>
      <c r="S3515" s="34">
        <f>ROUND((0.6105*(EXP((17.273*E3515)/(E3515+237.3))))*(100-H3515)/100,3)</f>
        <v>0.27600000000000002</v>
      </c>
      <c r="T3515" s="6">
        <f>IF(V3515&lt;V3516,L3515,0)</f>
        <v>0</v>
      </c>
      <c r="U3515" s="6">
        <f>IF(T3515&gt;0,M3515,-999)</f>
        <v>-999</v>
      </c>
      <c r="V3515">
        <v>200104</v>
      </c>
      <c r="W3515">
        <v>2001</v>
      </c>
    </row>
    <row r="3516" spans="1:23" x14ac:dyDescent="0.25">
      <c r="A3516" s="14">
        <v>36983</v>
      </c>
      <c r="B3516" s="3">
        <v>92</v>
      </c>
      <c r="C3516" s="4">
        <v>8.32</v>
      </c>
      <c r="D3516" s="5">
        <v>-6.1</v>
      </c>
      <c r="E3516" s="5">
        <v>-0.7</v>
      </c>
      <c r="F3516" s="5">
        <v>-11.4</v>
      </c>
      <c r="G3516" s="4">
        <v>89.9</v>
      </c>
      <c r="H3516" s="4">
        <v>64.400000000000006</v>
      </c>
      <c r="I3516" s="4">
        <v>0.7</v>
      </c>
      <c r="J3516" s="4">
        <v>3</v>
      </c>
      <c r="K3516" s="4">
        <v>0.6</v>
      </c>
      <c r="L3516" s="4">
        <v>857</v>
      </c>
      <c r="M3516" s="7">
        <v>-1.4</v>
      </c>
      <c r="N3516" s="5">
        <v>-6.1</v>
      </c>
      <c r="O3516" s="5">
        <v>-0.1</v>
      </c>
      <c r="P3516" s="5">
        <v>-999</v>
      </c>
      <c r="Q3516" s="5">
        <v>-999</v>
      </c>
      <c r="R3516">
        <v>0.373</v>
      </c>
      <c r="S3516" s="34">
        <f>ROUND((0.6105*(EXP((17.273*E3516)/(E3516+237.3))))*(100-H3516)/100,3)</f>
        <v>0.20699999999999999</v>
      </c>
      <c r="T3516" s="6">
        <f>IF(V3516&lt;V3517,L3516,0)</f>
        <v>0</v>
      </c>
      <c r="U3516" s="6">
        <f>IF(T3516&gt;0,M3516,-999)</f>
        <v>-999</v>
      </c>
      <c r="V3516">
        <v>200104</v>
      </c>
      <c r="W3516">
        <v>2001</v>
      </c>
    </row>
    <row r="3517" spans="1:23" x14ac:dyDescent="0.25">
      <c r="A3517" s="14">
        <v>36984</v>
      </c>
      <c r="B3517" s="3">
        <v>93</v>
      </c>
      <c r="C3517" s="4">
        <v>8.89</v>
      </c>
      <c r="D3517" s="5">
        <v>-3.5</v>
      </c>
      <c r="E3517" s="5">
        <v>1</v>
      </c>
      <c r="F3517" s="5">
        <v>-7.8</v>
      </c>
      <c r="G3517" s="4">
        <v>81.2</v>
      </c>
      <c r="H3517" s="4">
        <v>54.4</v>
      </c>
      <c r="I3517" s="4">
        <v>1</v>
      </c>
      <c r="J3517" s="4">
        <v>3.6</v>
      </c>
      <c r="K3517" s="4">
        <v>2.5</v>
      </c>
      <c r="L3517" s="4">
        <v>876</v>
      </c>
      <c r="M3517" s="7">
        <v>-1.4</v>
      </c>
      <c r="N3517" s="5">
        <v>-3.5</v>
      </c>
      <c r="O3517" s="5">
        <v>-0.1</v>
      </c>
      <c r="P3517" s="5">
        <v>-999</v>
      </c>
      <c r="Q3517" s="5">
        <v>-999</v>
      </c>
      <c r="R3517">
        <v>0.35599999999999998</v>
      </c>
      <c r="S3517" s="34">
        <f>ROUND((0.6105*(EXP((17.273*E3517)/(E3517+237.3))))*(100-H3517)/100,3)</f>
        <v>0.29899999999999999</v>
      </c>
      <c r="T3517" s="6">
        <f>IF(V3517&lt;V3518,L3517,0)</f>
        <v>0</v>
      </c>
      <c r="U3517" s="6">
        <f>IF(T3517&gt;0,M3517,-999)</f>
        <v>-999</v>
      </c>
      <c r="V3517">
        <v>200104</v>
      </c>
      <c r="W3517">
        <v>2001</v>
      </c>
    </row>
    <row r="3518" spans="1:23" x14ac:dyDescent="0.25">
      <c r="A3518" s="14">
        <v>36985</v>
      </c>
      <c r="B3518" s="3">
        <v>94</v>
      </c>
      <c r="C3518" s="4">
        <v>20.47</v>
      </c>
      <c r="D3518" s="5">
        <v>-2.1</v>
      </c>
      <c r="E3518" s="5">
        <v>6.3</v>
      </c>
      <c r="F3518" s="5">
        <v>-9.8000000000000007</v>
      </c>
      <c r="G3518" s="4">
        <v>70.2</v>
      </c>
      <c r="H3518" s="4">
        <v>35.799999999999997</v>
      </c>
      <c r="I3518" s="4">
        <v>1.4</v>
      </c>
      <c r="J3518" s="4">
        <v>4</v>
      </c>
      <c r="K3518" s="4">
        <v>0</v>
      </c>
      <c r="L3518" s="4">
        <v>827</v>
      </c>
      <c r="M3518" s="7">
        <v>-1.4</v>
      </c>
      <c r="N3518" s="5">
        <v>-2.1</v>
      </c>
      <c r="O3518" s="5">
        <v>0</v>
      </c>
      <c r="P3518" s="5">
        <v>-999</v>
      </c>
      <c r="Q3518" s="5">
        <v>-999</v>
      </c>
      <c r="R3518">
        <v>0.34100000000000003</v>
      </c>
      <c r="S3518" s="34">
        <f>ROUND((0.6105*(EXP((17.273*E3518)/(E3518+237.3))))*(100-H3518)/100,3)</f>
        <v>0.61299999999999999</v>
      </c>
      <c r="T3518" s="6">
        <f>IF(V3518&lt;V3519,L3518,0)</f>
        <v>0</v>
      </c>
      <c r="U3518" s="6">
        <f>IF(T3518&gt;0,M3518,-999)</f>
        <v>-999</v>
      </c>
      <c r="V3518">
        <v>200104</v>
      </c>
      <c r="W3518">
        <v>2001</v>
      </c>
    </row>
    <row r="3519" spans="1:23" x14ac:dyDescent="0.25">
      <c r="A3519" s="14">
        <v>36986</v>
      </c>
      <c r="B3519" s="3">
        <v>95</v>
      </c>
      <c r="C3519" s="4">
        <v>5.37</v>
      </c>
      <c r="D3519" s="5">
        <v>-3.3</v>
      </c>
      <c r="E3519" s="5">
        <v>-1.8</v>
      </c>
      <c r="F3519" s="5">
        <v>-4.5</v>
      </c>
      <c r="G3519" s="4">
        <v>96.4</v>
      </c>
      <c r="H3519" s="4">
        <v>85</v>
      </c>
      <c r="I3519" s="4">
        <v>1.9</v>
      </c>
      <c r="J3519" s="4">
        <v>5.8</v>
      </c>
      <c r="K3519" s="4">
        <v>13.3</v>
      </c>
      <c r="L3519" s="4">
        <v>962</v>
      </c>
      <c r="M3519" s="7">
        <v>-1.1000000000000001</v>
      </c>
      <c r="N3519" s="5">
        <v>-3.3</v>
      </c>
      <c r="O3519" s="5">
        <v>-0.1</v>
      </c>
      <c r="P3519" s="5">
        <v>-999</v>
      </c>
      <c r="Q3519" s="5">
        <v>-999</v>
      </c>
      <c r="R3519">
        <v>0.45500000000000002</v>
      </c>
      <c r="S3519" s="34">
        <f>ROUND((0.6105*(EXP((17.273*E3519)/(E3519+237.3))))*(100-H3519)/100,3)</f>
        <v>0.08</v>
      </c>
      <c r="T3519" s="6">
        <f>IF(V3519&lt;V3520,L3519,0)</f>
        <v>0</v>
      </c>
      <c r="U3519" s="6">
        <f>IF(T3519&gt;0,M3519,-999)</f>
        <v>-999</v>
      </c>
      <c r="V3519">
        <v>200104</v>
      </c>
      <c r="W3519">
        <v>2001</v>
      </c>
    </row>
    <row r="3520" spans="1:23" x14ac:dyDescent="0.25">
      <c r="A3520" s="14">
        <v>36987</v>
      </c>
      <c r="B3520" s="3">
        <v>96</v>
      </c>
      <c r="C3520" s="4">
        <v>7.2</v>
      </c>
      <c r="D3520" s="5">
        <v>-3.9</v>
      </c>
      <c r="E3520" s="5">
        <v>-0.6</v>
      </c>
      <c r="F3520" s="5">
        <v>-6.8</v>
      </c>
      <c r="G3520" s="4">
        <v>98.2</v>
      </c>
      <c r="H3520" s="4">
        <v>97.1</v>
      </c>
      <c r="I3520" s="4">
        <v>0.8</v>
      </c>
      <c r="J3520" s="4">
        <v>2.6</v>
      </c>
      <c r="K3520" s="4">
        <v>12.6</v>
      </c>
      <c r="L3520" s="4">
        <v>1076</v>
      </c>
      <c r="M3520" s="7">
        <v>-1</v>
      </c>
      <c r="N3520" s="5">
        <v>-3.9</v>
      </c>
      <c r="O3520" s="5">
        <v>0</v>
      </c>
      <c r="P3520" s="5">
        <v>-999</v>
      </c>
      <c r="Q3520" s="5">
        <v>-999</v>
      </c>
      <c r="R3520">
        <v>0.56599999999999995</v>
      </c>
      <c r="S3520" s="34">
        <f>ROUND((0.6105*(EXP((17.273*E3520)/(E3520+237.3))))*(100-H3520)/100,3)</f>
        <v>1.7000000000000001E-2</v>
      </c>
      <c r="T3520" s="6">
        <f>IF(V3520&lt;V3521,L3520,0)</f>
        <v>0</v>
      </c>
      <c r="U3520" s="6">
        <f>IF(T3520&gt;0,M3520,-999)</f>
        <v>-999</v>
      </c>
      <c r="V3520">
        <v>200104</v>
      </c>
      <c r="W3520">
        <v>2001</v>
      </c>
    </row>
    <row r="3521" spans="1:23" x14ac:dyDescent="0.25">
      <c r="A3521" s="14">
        <v>36988</v>
      </c>
      <c r="B3521" s="3">
        <v>97</v>
      </c>
      <c r="C3521" s="4">
        <v>9.33</v>
      </c>
      <c r="D3521" s="5">
        <v>-3.7</v>
      </c>
      <c r="E3521" s="5">
        <v>1.1000000000000001</v>
      </c>
      <c r="F3521" s="5">
        <v>-7</v>
      </c>
      <c r="G3521" s="4">
        <v>97.2</v>
      </c>
      <c r="H3521" s="4">
        <v>88.4</v>
      </c>
      <c r="I3521" s="4">
        <v>0.5</v>
      </c>
      <c r="J3521" s="4">
        <v>1.8</v>
      </c>
      <c r="K3521" s="4">
        <v>3.3</v>
      </c>
      <c r="L3521" s="4">
        <v>1050</v>
      </c>
      <c r="M3521" s="7">
        <v>-0.9</v>
      </c>
      <c r="N3521" s="5">
        <v>-3.7</v>
      </c>
      <c r="O3521" s="5">
        <v>0</v>
      </c>
      <c r="P3521" s="5">
        <v>-999</v>
      </c>
      <c r="Q3521" s="5">
        <v>-999</v>
      </c>
      <c r="R3521">
        <v>0.58599999999999997</v>
      </c>
      <c r="S3521" s="34">
        <f>ROUND((0.6105*(EXP((17.273*E3521)/(E3521+237.3))))*(100-H3521)/100,3)</f>
        <v>7.6999999999999999E-2</v>
      </c>
      <c r="T3521" s="6">
        <f>IF(V3521&lt;V3522,L3521,0)</f>
        <v>0</v>
      </c>
      <c r="U3521" s="6">
        <f>IF(T3521&gt;0,M3521,-999)</f>
        <v>-999</v>
      </c>
      <c r="V3521">
        <v>200104</v>
      </c>
      <c r="W3521">
        <v>2001</v>
      </c>
    </row>
    <row r="3522" spans="1:23" x14ac:dyDescent="0.25">
      <c r="A3522" s="14">
        <v>36989</v>
      </c>
      <c r="B3522" s="3">
        <v>98</v>
      </c>
      <c r="C3522" s="4">
        <v>5.17</v>
      </c>
      <c r="D3522" s="5">
        <v>-4.0999999999999996</v>
      </c>
      <c r="E3522" s="5">
        <v>-1.6</v>
      </c>
      <c r="F3522" s="5">
        <v>-5.9</v>
      </c>
      <c r="G3522" s="4">
        <v>97.3</v>
      </c>
      <c r="H3522" s="4">
        <v>91.7</v>
      </c>
      <c r="I3522" s="4">
        <v>0.8</v>
      </c>
      <c r="J3522" s="4">
        <v>2.2999999999999998</v>
      </c>
      <c r="K3522" s="4">
        <v>4.0999999999999996</v>
      </c>
      <c r="L3522" s="4">
        <v>1095</v>
      </c>
      <c r="M3522" s="7">
        <v>-0.8</v>
      </c>
      <c r="N3522" s="5">
        <v>-4.0999999999999996</v>
      </c>
      <c r="O3522" s="5">
        <v>-0.1</v>
      </c>
      <c r="P3522" s="5">
        <v>-999</v>
      </c>
      <c r="Q3522" s="5">
        <v>-999</v>
      </c>
      <c r="R3522">
        <v>0.498</v>
      </c>
      <c r="S3522" s="34">
        <f>ROUND((0.6105*(EXP((17.273*E3522)/(E3522+237.3))))*(100-H3522)/100,3)</f>
        <v>4.4999999999999998E-2</v>
      </c>
      <c r="T3522" s="6">
        <f>IF(V3522&lt;V3523,L3522,0)</f>
        <v>0</v>
      </c>
      <c r="U3522" s="6">
        <f>IF(T3522&gt;0,M3522,-999)</f>
        <v>-999</v>
      </c>
      <c r="V3522">
        <v>200104</v>
      </c>
      <c r="W3522">
        <v>2001</v>
      </c>
    </row>
    <row r="3523" spans="1:23" x14ac:dyDescent="0.25">
      <c r="A3523" s="14">
        <v>36990</v>
      </c>
      <c r="B3523" s="3">
        <v>99</v>
      </c>
      <c r="C3523" s="4">
        <v>6.37</v>
      </c>
      <c r="D3523" s="5">
        <v>-3.9</v>
      </c>
      <c r="E3523" s="5">
        <v>0.3</v>
      </c>
      <c r="F3523" s="5">
        <v>-5.9</v>
      </c>
      <c r="G3523" s="4">
        <v>95.4</v>
      </c>
      <c r="H3523" s="4">
        <v>86.2</v>
      </c>
      <c r="I3523" s="4">
        <v>1.3</v>
      </c>
      <c r="J3523" s="4">
        <v>4</v>
      </c>
      <c r="K3523" s="4">
        <v>3.5</v>
      </c>
      <c r="L3523" s="4">
        <v>1115</v>
      </c>
      <c r="M3523" s="7">
        <v>-0.8</v>
      </c>
      <c r="N3523" s="5">
        <v>-3.9</v>
      </c>
      <c r="O3523" s="5">
        <v>0</v>
      </c>
      <c r="P3523" s="5">
        <v>-999</v>
      </c>
      <c r="Q3523" s="5">
        <v>-999</v>
      </c>
      <c r="R3523">
        <v>0.54</v>
      </c>
      <c r="S3523" s="34">
        <f>ROUND((0.6105*(EXP((17.273*E3523)/(E3523+237.3))))*(100-H3523)/100,3)</f>
        <v>8.5999999999999993E-2</v>
      </c>
      <c r="T3523" s="6">
        <f>IF(V3523&lt;V3524,L3523,0)</f>
        <v>0</v>
      </c>
      <c r="U3523" s="6">
        <f>IF(T3523&gt;0,M3523,-999)</f>
        <v>-999</v>
      </c>
      <c r="V3523">
        <v>200104</v>
      </c>
      <c r="W3523">
        <v>2001</v>
      </c>
    </row>
    <row r="3524" spans="1:23" x14ac:dyDescent="0.25">
      <c r="A3524" s="14">
        <v>36991</v>
      </c>
      <c r="B3524" s="3">
        <v>100</v>
      </c>
      <c r="C3524" s="4">
        <v>15.34</v>
      </c>
      <c r="D3524" s="5">
        <v>-4.5999999999999996</v>
      </c>
      <c r="E3524" s="5">
        <v>1.7</v>
      </c>
      <c r="F3524" s="5">
        <v>-7.3</v>
      </c>
      <c r="G3524" s="4">
        <v>87</v>
      </c>
      <c r="H3524" s="4">
        <v>53.2</v>
      </c>
      <c r="I3524" s="4">
        <v>0.9</v>
      </c>
      <c r="J3524" s="4">
        <v>2.7</v>
      </c>
      <c r="K3524" s="4">
        <v>2.9</v>
      </c>
      <c r="L3524" s="4">
        <v>1054</v>
      </c>
      <c r="M3524" s="7">
        <v>-0.7</v>
      </c>
      <c r="N3524" s="5">
        <v>-4.5999999999999996</v>
      </c>
      <c r="O3524" s="5">
        <v>0</v>
      </c>
      <c r="P3524" s="5">
        <v>-999</v>
      </c>
      <c r="Q3524" s="5">
        <v>-999</v>
      </c>
      <c r="R3524">
        <v>0.36699999999999999</v>
      </c>
      <c r="S3524" s="34">
        <f>ROUND((0.6105*(EXP((17.273*E3524)/(E3524+237.3))))*(100-H3524)/100,3)</f>
        <v>0.32300000000000001</v>
      </c>
      <c r="T3524" s="6">
        <f>IF(V3524&lt;V3525,L3524,0)</f>
        <v>0</v>
      </c>
      <c r="U3524" s="6">
        <f>IF(T3524&gt;0,M3524,-999)</f>
        <v>-999</v>
      </c>
      <c r="V3524">
        <v>200104</v>
      </c>
      <c r="W3524">
        <v>2001</v>
      </c>
    </row>
    <row r="3525" spans="1:23" x14ac:dyDescent="0.25">
      <c r="A3525" s="14">
        <v>36992</v>
      </c>
      <c r="B3525" s="3">
        <v>101</v>
      </c>
      <c r="C3525" s="4">
        <v>21.07</v>
      </c>
      <c r="D3525" s="5">
        <v>-4.2</v>
      </c>
      <c r="E3525" s="5">
        <v>2.2000000000000002</v>
      </c>
      <c r="F3525" s="5">
        <v>-9.6999999999999993</v>
      </c>
      <c r="G3525" s="4">
        <v>73.3</v>
      </c>
      <c r="H3525" s="4">
        <v>42.4</v>
      </c>
      <c r="I3525" s="4">
        <v>0.9</v>
      </c>
      <c r="J3525" s="4">
        <v>2.6</v>
      </c>
      <c r="K3525" s="4">
        <v>0</v>
      </c>
      <c r="L3525" s="4">
        <v>1027</v>
      </c>
      <c r="M3525" s="7">
        <v>-0.7</v>
      </c>
      <c r="N3525" s="5">
        <v>-4.2</v>
      </c>
      <c r="O3525" s="5">
        <v>0</v>
      </c>
      <c r="P3525" s="5">
        <v>-999</v>
      </c>
      <c r="Q3525" s="5">
        <v>-999</v>
      </c>
      <c r="R3525">
        <v>0.30299999999999999</v>
      </c>
      <c r="S3525" s="34">
        <f>ROUND((0.6105*(EXP((17.273*E3525)/(E3525+237.3))))*(100-H3525)/100,3)</f>
        <v>0.41199999999999998</v>
      </c>
      <c r="T3525" s="6">
        <f>IF(V3525&lt;V3526,L3525,0)</f>
        <v>0</v>
      </c>
      <c r="U3525" s="6">
        <f>IF(T3525&gt;0,M3525,-999)</f>
        <v>-999</v>
      </c>
      <c r="V3525">
        <v>200104</v>
      </c>
      <c r="W3525">
        <v>2001</v>
      </c>
    </row>
    <row r="3526" spans="1:23" x14ac:dyDescent="0.25">
      <c r="A3526" s="14">
        <v>36993</v>
      </c>
      <c r="B3526" s="3">
        <v>102</v>
      </c>
      <c r="C3526" s="4">
        <v>20.170000000000002</v>
      </c>
      <c r="D3526" s="5">
        <v>-3.2</v>
      </c>
      <c r="E3526" s="5">
        <v>5.0999999999999996</v>
      </c>
      <c r="F3526" s="5">
        <v>-10.1</v>
      </c>
      <c r="G3526" s="4">
        <v>64.2</v>
      </c>
      <c r="H3526" s="4">
        <v>25.2</v>
      </c>
      <c r="I3526" s="4">
        <v>1</v>
      </c>
      <c r="J3526" s="4">
        <v>3.9</v>
      </c>
      <c r="K3526" s="4">
        <v>0</v>
      </c>
      <c r="L3526" s="4">
        <v>998</v>
      </c>
      <c r="M3526" s="7">
        <v>-0.7</v>
      </c>
      <c r="N3526" s="5">
        <v>-3.2</v>
      </c>
      <c r="O3526" s="5">
        <v>0</v>
      </c>
      <c r="P3526" s="5">
        <v>-999</v>
      </c>
      <c r="Q3526" s="5">
        <v>-999</v>
      </c>
      <c r="R3526">
        <v>0.221</v>
      </c>
      <c r="S3526" s="34">
        <f>ROUND((0.6105*(EXP((17.273*E3526)/(E3526+237.3))))*(100-H3526)/100,3)</f>
        <v>0.65700000000000003</v>
      </c>
      <c r="T3526" s="6">
        <f>IF(V3526&lt;V3527,L3526,0)</f>
        <v>0</v>
      </c>
      <c r="U3526" s="6">
        <f>IF(T3526&gt;0,M3526,-999)</f>
        <v>-999</v>
      </c>
      <c r="V3526">
        <v>200104</v>
      </c>
      <c r="W3526">
        <v>2001</v>
      </c>
    </row>
    <row r="3527" spans="1:23" x14ac:dyDescent="0.25">
      <c r="A3527" s="14">
        <v>36994</v>
      </c>
      <c r="B3527" s="3">
        <v>103</v>
      </c>
      <c r="C3527" s="4">
        <v>6.74</v>
      </c>
      <c r="D3527" s="5">
        <v>-4.5</v>
      </c>
      <c r="E3527" s="5">
        <v>0.4</v>
      </c>
      <c r="F3527" s="5">
        <v>-9.4</v>
      </c>
      <c r="G3527" s="4">
        <v>88.9</v>
      </c>
      <c r="H3527" s="4">
        <v>71.3</v>
      </c>
      <c r="I3527" s="4">
        <v>0.8</v>
      </c>
      <c r="J3527" s="4">
        <v>2.4</v>
      </c>
      <c r="K3527" s="4">
        <v>10.7</v>
      </c>
      <c r="L3527" s="4">
        <v>1073</v>
      </c>
      <c r="M3527" s="7">
        <v>-0.8</v>
      </c>
      <c r="N3527" s="5">
        <v>-4.5</v>
      </c>
      <c r="O3527" s="5">
        <v>0</v>
      </c>
      <c r="P3527" s="5">
        <v>-999</v>
      </c>
      <c r="Q3527" s="5">
        <v>-999</v>
      </c>
      <c r="R3527">
        <v>0.44900000000000001</v>
      </c>
      <c r="S3527" s="34">
        <f>ROUND((0.6105*(EXP((17.273*E3527)/(E3527+237.3))))*(100-H3527)/100,3)</f>
        <v>0.18</v>
      </c>
      <c r="T3527" s="6">
        <f>IF(V3527&lt;V3528,L3527,0)</f>
        <v>0</v>
      </c>
      <c r="U3527" s="6">
        <f>IF(T3527&gt;0,M3527,-999)</f>
        <v>-999</v>
      </c>
      <c r="V3527">
        <v>200104</v>
      </c>
      <c r="W3527">
        <v>2001</v>
      </c>
    </row>
    <row r="3528" spans="1:23" x14ac:dyDescent="0.25">
      <c r="A3528" s="14">
        <v>36995</v>
      </c>
      <c r="B3528" s="3">
        <v>104</v>
      </c>
      <c r="C3528" s="4">
        <v>19.98</v>
      </c>
      <c r="D3528" s="5">
        <v>-2.5</v>
      </c>
      <c r="E3528" s="5">
        <v>6.4</v>
      </c>
      <c r="F3528" s="5">
        <v>-10.1</v>
      </c>
      <c r="G3528" s="4">
        <v>68.400000000000006</v>
      </c>
      <c r="H3528" s="4">
        <v>32.5</v>
      </c>
      <c r="I3528" s="4">
        <v>0.7</v>
      </c>
      <c r="J3528" s="4">
        <v>2.2999999999999998</v>
      </c>
      <c r="K3528" s="4">
        <v>0</v>
      </c>
      <c r="L3528" s="4">
        <v>991</v>
      </c>
      <c r="M3528" s="7">
        <v>-0.7</v>
      </c>
      <c r="N3528" s="5">
        <v>-2.5</v>
      </c>
      <c r="O3528" s="5">
        <v>0.1</v>
      </c>
      <c r="P3528" s="5">
        <v>-999</v>
      </c>
      <c r="Q3528" s="5">
        <v>-999</v>
      </c>
      <c r="R3528">
        <v>0.312</v>
      </c>
      <c r="S3528" s="34">
        <f>ROUND((0.6105*(EXP((17.273*E3528)/(E3528+237.3))))*(100-H3528)/100,3)</f>
        <v>0.64900000000000002</v>
      </c>
      <c r="T3528" s="6">
        <f>IF(V3528&lt;V3529,L3528,0)</f>
        <v>0</v>
      </c>
      <c r="U3528" s="6">
        <f>IF(T3528&gt;0,M3528,-999)</f>
        <v>-999</v>
      </c>
      <c r="V3528">
        <v>200104</v>
      </c>
      <c r="W3528">
        <v>2001</v>
      </c>
    </row>
    <row r="3529" spans="1:23" x14ac:dyDescent="0.25">
      <c r="A3529" s="14">
        <v>36996</v>
      </c>
      <c r="B3529" s="3">
        <v>105</v>
      </c>
      <c r="C3529" s="4">
        <v>16.38</v>
      </c>
      <c r="D3529" s="5">
        <v>0.2</v>
      </c>
      <c r="E3529" s="5">
        <v>6.9</v>
      </c>
      <c r="F3529" s="5">
        <v>-6.9</v>
      </c>
      <c r="G3529" s="4">
        <v>57.4</v>
      </c>
      <c r="H3529" s="4">
        <v>34.4</v>
      </c>
      <c r="I3529" s="4">
        <v>1.3</v>
      </c>
      <c r="J3529" s="4">
        <v>4.2</v>
      </c>
      <c r="K3529" s="4">
        <v>0</v>
      </c>
      <c r="L3529" s="4">
        <v>970</v>
      </c>
      <c r="M3529" s="7">
        <v>-0.7</v>
      </c>
      <c r="N3529" s="5">
        <v>0.2</v>
      </c>
      <c r="O3529" s="5">
        <v>0.1</v>
      </c>
      <c r="P3529" s="5">
        <v>-999</v>
      </c>
      <c r="Q3529" s="5">
        <v>-999</v>
      </c>
      <c r="R3529">
        <v>0.34100000000000003</v>
      </c>
      <c r="S3529" s="34">
        <f>ROUND((0.6105*(EXP((17.273*E3529)/(E3529+237.3))))*(100-H3529)/100,3)</f>
        <v>0.65200000000000002</v>
      </c>
      <c r="T3529" s="6">
        <f>IF(V3529&lt;V3530,L3529,0)</f>
        <v>0</v>
      </c>
      <c r="U3529" s="6">
        <f>IF(T3529&gt;0,M3529,-999)</f>
        <v>-999</v>
      </c>
      <c r="V3529">
        <v>200104</v>
      </c>
      <c r="W3529">
        <v>2001</v>
      </c>
    </row>
    <row r="3530" spans="1:23" x14ac:dyDescent="0.25">
      <c r="A3530" s="14">
        <v>36997</v>
      </c>
      <c r="B3530" s="3">
        <v>106</v>
      </c>
      <c r="C3530" s="4">
        <v>18.79</v>
      </c>
      <c r="D3530" s="5">
        <v>4.4000000000000004</v>
      </c>
      <c r="E3530" s="5">
        <v>9.4</v>
      </c>
      <c r="F3530" s="5">
        <v>-0.8</v>
      </c>
      <c r="G3530" s="4">
        <v>47</v>
      </c>
      <c r="H3530" s="4">
        <v>34.200000000000003</v>
      </c>
      <c r="I3530" s="4">
        <v>3.5</v>
      </c>
      <c r="J3530" s="4">
        <v>6</v>
      </c>
      <c r="K3530" s="4">
        <v>0</v>
      </c>
      <c r="L3530" s="4">
        <v>921</v>
      </c>
      <c r="M3530" s="7">
        <v>-0.5</v>
      </c>
      <c r="N3530" s="5">
        <v>4.4000000000000004</v>
      </c>
      <c r="O3530" s="5">
        <v>0.1</v>
      </c>
      <c r="P3530" s="5">
        <v>-999</v>
      </c>
      <c r="Q3530" s="5">
        <v>-999</v>
      </c>
      <c r="R3530">
        <v>0.40400000000000003</v>
      </c>
      <c r="S3530" s="34">
        <f>ROUND((0.6105*(EXP((17.273*E3530)/(E3530+237.3))))*(100-H3530)/100,3)</f>
        <v>0.77600000000000002</v>
      </c>
      <c r="T3530" s="6">
        <f>IF(V3530&lt;V3531,L3530,0)</f>
        <v>0</v>
      </c>
      <c r="U3530" s="6">
        <f>IF(T3530&gt;0,M3530,-999)</f>
        <v>-999</v>
      </c>
      <c r="V3530">
        <v>200104</v>
      </c>
      <c r="W3530">
        <v>2001</v>
      </c>
    </row>
    <row r="3531" spans="1:23" x14ac:dyDescent="0.25">
      <c r="A3531" s="14">
        <v>36998</v>
      </c>
      <c r="B3531" s="3">
        <v>107</v>
      </c>
      <c r="C3531" s="4">
        <v>13.73</v>
      </c>
      <c r="D3531" s="5">
        <v>1.9</v>
      </c>
      <c r="E3531" s="5">
        <v>7.6</v>
      </c>
      <c r="F3531" s="5">
        <v>-1.9</v>
      </c>
      <c r="G3531" s="4">
        <v>77.5</v>
      </c>
      <c r="H3531" s="4">
        <v>47.1</v>
      </c>
      <c r="I3531" s="4">
        <v>1.7</v>
      </c>
      <c r="J3531" s="4">
        <v>6.2</v>
      </c>
      <c r="K3531" s="4">
        <v>11.2</v>
      </c>
      <c r="L3531" s="4">
        <v>938</v>
      </c>
      <c r="M3531" s="7">
        <v>-0.2</v>
      </c>
      <c r="N3531" s="5">
        <v>1.9</v>
      </c>
      <c r="O3531" s="5">
        <v>0.1</v>
      </c>
      <c r="P3531" s="5">
        <v>-999</v>
      </c>
      <c r="Q3531" s="5">
        <v>-999</v>
      </c>
      <c r="R3531">
        <v>0.49099999999999999</v>
      </c>
      <c r="S3531" s="34">
        <f>ROUND((0.6105*(EXP((17.273*E3531)/(E3531+237.3))))*(100-H3531)/100,3)</f>
        <v>0.55200000000000005</v>
      </c>
      <c r="T3531" s="6">
        <f>IF(V3531&lt;V3532,L3531,0)</f>
        <v>0</v>
      </c>
      <c r="U3531" s="6">
        <f>IF(T3531&gt;0,M3531,-999)</f>
        <v>-999</v>
      </c>
      <c r="V3531">
        <v>200104</v>
      </c>
      <c r="W3531">
        <v>2001</v>
      </c>
    </row>
    <row r="3532" spans="1:23" x14ac:dyDescent="0.25">
      <c r="A3532" s="14">
        <v>36999</v>
      </c>
      <c r="B3532" s="3">
        <v>108</v>
      </c>
      <c r="C3532" s="4">
        <v>14.69</v>
      </c>
      <c r="D3532" s="5">
        <v>-0.7</v>
      </c>
      <c r="E3532" s="5">
        <v>7</v>
      </c>
      <c r="F3532" s="5">
        <v>-7</v>
      </c>
      <c r="G3532" s="4">
        <v>78.400000000000006</v>
      </c>
      <c r="H3532" s="4">
        <v>40.200000000000003</v>
      </c>
      <c r="I3532" s="4">
        <v>0.9</v>
      </c>
      <c r="J3532" s="4">
        <v>4.0999999999999996</v>
      </c>
      <c r="K3532" s="4">
        <v>1.5</v>
      </c>
      <c r="L3532" s="4">
        <v>914</v>
      </c>
      <c r="M3532" s="7">
        <v>-0.2</v>
      </c>
      <c r="N3532" s="5">
        <v>-0.7</v>
      </c>
      <c r="O3532" s="5">
        <v>0</v>
      </c>
      <c r="P3532" s="5">
        <v>-999</v>
      </c>
      <c r="Q3532" s="5">
        <v>-999</v>
      </c>
      <c r="R3532">
        <v>0.40100000000000002</v>
      </c>
      <c r="S3532" s="34">
        <f>ROUND((0.6105*(EXP((17.273*E3532)/(E3532+237.3))))*(100-H3532)/100,3)</f>
        <v>0.59899999999999998</v>
      </c>
      <c r="T3532" s="6">
        <f>IF(V3532&lt;V3533,L3532,0)</f>
        <v>0</v>
      </c>
      <c r="U3532" s="6">
        <f>IF(T3532&gt;0,M3532,-999)</f>
        <v>-999</v>
      </c>
      <c r="V3532">
        <v>200104</v>
      </c>
      <c r="W3532">
        <v>2001</v>
      </c>
    </row>
    <row r="3533" spans="1:23" x14ac:dyDescent="0.25">
      <c r="A3533" s="14">
        <v>37000</v>
      </c>
      <c r="B3533" s="3">
        <v>109</v>
      </c>
      <c r="C3533" s="4">
        <v>17.399999999999999</v>
      </c>
      <c r="D3533" s="5">
        <v>-1.1000000000000001</v>
      </c>
      <c r="E3533" s="5">
        <v>7</v>
      </c>
      <c r="F3533" s="5">
        <v>-7.6</v>
      </c>
      <c r="G3533" s="4">
        <v>72.900000000000006</v>
      </c>
      <c r="H3533" s="4">
        <v>36</v>
      </c>
      <c r="I3533" s="4">
        <v>0.8</v>
      </c>
      <c r="J3533" s="4">
        <v>2.8</v>
      </c>
      <c r="K3533" s="4">
        <v>0</v>
      </c>
      <c r="L3533" s="4">
        <v>912</v>
      </c>
      <c r="M3533" s="7">
        <v>-0.2</v>
      </c>
      <c r="N3533" s="5">
        <v>-1.1000000000000001</v>
      </c>
      <c r="O3533" s="5">
        <v>0</v>
      </c>
      <c r="P3533" s="5">
        <v>-999</v>
      </c>
      <c r="Q3533" s="5">
        <v>-999</v>
      </c>
      <c r="R3533">
        <v>0.36099999999999999</v>
      </c>
      <c r="S3533" s="34">
        <f>ROUND((0.6105*(EXP((17.273*E3533)/(E3533+237.3))))*(100-H3533)/100,3)</f>
        <v>0.64100000000000001</v>
      </c>
      <c r="T3533" s="6">
        <f>IF(V3533&lt;V3534,L3533,0)</f>
        <v>0</v>
      </c>
      <c r="U3533" s="6">
        <f>IF(T3533&gt;0,M3533,-999)</f>
        <v>-999</v>
      </c>
      <c r="V3533">
        <v>200104</v>
      </c>
      <c r="W3533">
        <v>2001</v>
      </c>
    </row>
    <row r="3534" spans="1:23" x14ac:dyDescent="0.25">
      <c r="A3534" s="14">
        <v>37001</v>
      </c>
      <c r="B3534" s="3">
        <v>110</v>
      </c>
      <c r="C3534" s="4">
        <v>20.100000000000001</v>
      </c>
      <c r="D3534" s="5">
        <v>1.5</v>
      </c>
      <c r="E3534" s="5">
        <v>8.6999999999999993</v>
      </c>
      <c r="F3534" s="5">
        <v>-4.8</v>
      </c>
      <c r="G3534" s="4">
        <v>58.8</v>
      </c>
      <c r="H3534" s="4">
        <v>33.200000000000003</v>
      </c>
      <c r="I3534" s="4">
        <v>1</v>
      </c>
      <c r="J3534" s="4">
        <v>3</v>
      </c>
      <c r="K3534" s="4">
        <v>0</v>
      </c>
      <c r="L3534" s="4">
        <v>873</v>
      </c>
      <c r="M3534" s="7">
        <v>-0.2</v>
      </c>
      <c r="N3534" s="5">
        <v>1.5</v>
      </c>
      <c r="O3534" s="5">
        <v>0.1</v>
      </c>
      <c r="P3534" s="5">
        <v>-999</v>
      </c>
      <c r="Q3534" s="5">
        <v>-999</v>
      </c>
      <c r="R3534">
        <v>0.374</v>
      </c>
      <c r="S3534" s="34">
        <f>ROUND((0.6105*(EXP((17.273*E3534)/(E3534+237.3))))*(100-H3534)/100,3)</f>
        <v>0.751</v>
      </c>
      <c r="T3534" s="6">
        <f>IF(V3534&lt;V3535,L3534,0)</f>
        <v>0</v>
      </c>
      <c r="U3534" s="6">
        <f>IF(T3534&gt;0,M3534,-999)</f>
        <v>-999</v>
      </c>
      <c r="V3534">
        <v>200104</v>
      </c>
      <c r="W3534">
        <v>2001</v>
      </c>
    </row>
    <row r="3535" spans="1:23" x14ac:dyDescent="0.25">
      <c r="A3535" s="14">
        <v>37002</v>
      </c>
      <c r="B3535" s="3">
        <v>111</v>
      </c>
      <c r="C3535" s="4">
        <v>16.329999999999998</v>
      </c>
      <c r="D3535" s="5">
        <v>0.8</v>
      </c>
      <c r="E3535" s="5">
        <v>8.8000000000000007</v>
      </c>
      <c r="F3535" s="5">
        <v>-4.4000000000000004</v>
      </c>
      <c r="G3535" s="4">
        <v>69.7</v>
      </c>
      <c r="H3535" s="4">
        <v>32.200000000000003</v>
      </c>
      <c r="I3535" s="4">
        <v>0.8</v>
      </c>
      <c r="J3535" s="4">
        <v>3.6</v>
      </c>
      <c r="K3535" s="4">
        <v>0</v>
      </c>
      <c r="L3535" s="4">
        <v>865</v>
      </c>
      <c r="M3535" s="7">
        <v>-0.2</v>
      </c>
      <c r="N3535" s="5">
        <v>0.8</v>
      </c>
      <c r="O3535" s="5">
        <v>0</v>
      </c>
      <c r="P3535" s="5">
        <v>-999</v>
      </c>
      <c r="Q3535" s="5">
        <v>-999</v>
      </c>
      <c r="R3535">
        <v>0.36399999999999999</v>
      </c>
      <c r="S3535" s="34">
        <f>ROUND((0.6105*(EXP((17.273*E3535)/(E3535+237.3))))*(100-H3535)/100,3)</f>
        <v>0.76800000000000002</v>
      </c>
      <c r="T3535" s="6">
        <f>IF(V3535&lt;V3536,L3535,0)</f>
        <v>0</v>
      </c>
      <c r="U3535" s="6">
        <f>IF(T3535&gt;0,M3535,-999)</f>
        <v>-999</v>
      </c>
      <c r="V3535">
        <v>200104</v>
      </c>
      <c r="W3535">
        <v>2001</v>
      </c>
    </row>
    <row r="3536" spans="1:23" x14ac:dyDescent="0.25">
      <c r="A3536" s="14">
        <v>37003</v>
      </c>
      <c r="B3536" s="3">
        <v>112</v>
      </c>
      <c r="C3536" s="4">
        <v>16.989999999999998</v>
      </c>
      <c r="D3536" s="5">
        <v>0.1</v>
      </c>
      <c r="E3536" s="5">
        <v>7.4</v>
      </c>
      <c r="F3536" s="5">
        <v>-4.5</v>
      </c>
      <c r="G3536" s="4">
        <v>77.599999999999994</v>
      </c>
      <c r="H3536" s="4">
        <v>39.9</v>
      </c>
      <c r="I3536" s="4">
        <v>1</v>
      </c>
      <c r="J3536" s="4">
        <v>3.8</v>
      </c>
      <c r="K3536" s="4">
        <v>5.2</v>
      </c>
      <c r="L3536" s="4">
        <v>881</v>
      </c>
      <c r="M3536" s="7">
        <v>-0.2</v>
      </c>
      <c r="N3536" s="5">
        <v>0.1</v>
      </c>
      <c r="O3536" s="5">
        <v>0</v>
      </c>
      <c r="P3536" s="5">
        <v>-999</v>
      </c>
      <c r="Q3536" s="5">
        <v>-999</v>
      </c>
      <c r="R3536">
        <v>0.41099999999999998</v>
      </c>
      <c r="S3536" s="34">
        <f>ROUND((0.6105*(EXP((17.273*E3536)/(E3536+237.3))))*(100-H3536)/100,3)</f>
        <v>0.61899999999999999</v>
      </c>
      <c r="T3536" s="6">
        <f>IF(V3536&lt;V3537,L3536,0)</f>
        <v>0</v>
      </c>
      <c r="U3536" s="6">
        <f>IF(T3536&gt;0,M3536,-999)</f>
        <v>-999</v>
      </c>
      <c r="V3536">
        <v>200104</v>
      </c>
      <c r="W3536">
        <v>2001</v>
      </c>
    </row>
    <row r="3537" spans="1:23" x14ac:dyDescent="0.25">
      <c r="A3537" s="14">
        <v>37004</v>
      </c>
      <c r="B3537" s="3">
        <v>113</v>
      </c>
      <c r="C3537" s="4">
        <v>10.14</v>
      </c>
      <c r="D3537" s="5">
        <v>1</v>
      </c>
      <c r="E3537" s="5">
        <v>5.8</v>
      </c>
      <c r="F3537" s="5">
        <v>-2.1</v>
      </c>
      <c r="G3537" s="4">
        <v>90.5</v>
      </c>
      <c r="H3537" s="4">
        <v>67.7</v>
      </c>
      <c r="I3537" s="4">
        <v>1.1000000000000001</v>
      </c>
      <c r="J3537" s="4">
        <v>3.1</v>
      </c>
      <c r="K3537" s="4">
        <v>3.2</v>
      </c>
      <c r="L3537" s="4">
        <v>850</v>
      </c>
      <c r="M3537" s="7">
        <v>-0.1</v>
      </c>
      <c r="N3537" s="5">
        <v>1</v>
      </c>
      <c r="O3537" s="5">
        <v>0</v>
      </c>
      <c r="P3537" s="5">
        <v>-999</v>
      </c>
      <c r="Q3537" s="5">
        <v>-999</v>
      </c>
      <c r="R3537">
        <v>0.622</v>
      </c>
      <c r="S3537" s="34">
        <f>ROUND((0.6105*(EXP((17.273*E3537)/(E3537+237.3))))*(100-H3537)/100,3)</f>
        <v>0.29799999999999999</v>
      </c>
      <c r="T3537" s="6">
        <f>IF(V3537&lt;V3538,L3537,0)</f>
        <v>0</v>
      </c>
      <c r="U3537" s="6">
        <f>IF(T3537&gt;0,M3537,-999)</f>
        <v>-999</v>
      </c>
      <c r="V3537">
        <v>200104</v>
      </c>
      <c r="W3537">
        <v>2001</v>
      </c>
    </row>
    <row r="3538" spans="1:23" x14ac:dyDescent="0.25">
      <c r="A3538" s="14">
        <v>37005</v>
      </c>
      <c r="B3538" s="3">
        <v>114</v>
      </c>
      <c r="C3538" s="4">
        <v>15.17</v>
      </c>
      <c r="D3538" s="5">
        <v>5.7</v>
      </c>
      <c r="E3538" s="5">
        <v>10.1</v>
      </c>
      <c r="F3538" s="5">
        <v>0.2</v>
      </c>
      <c r="G3538" s="4">
        <v>65.7</v>
      </c>
      <c r="H3538" s="4">
        <v>44.3</v>
      </c>
      <c r="I3538" s="4">
        <v>1.8</v>
      </c>
      <c r="J3538" s="4">
        <v>4.4000000000000004</v>
      </c>
      <c r="K3538" s="4">
        <v>0</v>
      </c>
      <c r="L3538" s="4">
        <v>804</v>
      </c>
      <c r="M3538" s="7">
        <v>-0.1</v>
      </c>
      <c r="N3538" s="5">
        <v>5.7</v>
      </c>
      <c r="O3538" s="5">
        <v>0.1</v>
      </c>
      <c r="P3538" s="5">
        <v>-999</v>
      </c>
      <c r="Q3538" s="5">
        <v>-999</v>
      </c>
      <c r="R3538">
        <v>0.54900000000000004</v>
      </c>
      <c r="S3538" s="34">
        <f>ROUND((0.6105*(EXP((17.273*E3538)/(E3538+237.3))))*(100-H3538)/100,3)</f>
        <v>0.68799999999999994</v>
      </c>
      <c r="T3538" s="6">
        <f>IF(V3538&lt;V3539,L3538,0)</f>
        <v>0</v>
      </c>
      <c r="U3538" s="6">
        <f>IF(T3538&gt;0,M3538,-999)</f>
        <v>-999</v>
      </c>
      <c r="V3538">
        <v>200104</v>
      </c>
      <c r="W3538">
        <v>2001</v>
      </c>
    </row>
    <row r="3539" spans="1:23" x14ac:dyDescent="0.25">
      <c r="A3539" s="14">
        <v>37006</v>
      </c>
      <c r="B3539" s="3">
        <v>115</v>
      </c>
      <c r="C3539" s="4">
        <v>21.6</v>
      </c>
      <c r="D3539" s="5">
        <v>8.5</v>
      </c>
      <c r="E3539" s="5">
        <v>17</v>
      </c>
      <c r="F3539" s="5">
        <v>2.2999999999999998</v>
      </c>
      <c r="G3539" s="4">
        <v>59.7</v>
      </c>
      <c r="H3539" s="4">
        <v>30.5</v>
      </c>
      <c r="I3539" s="4">
        <v>1.1000000000000001</v>
      </c>
      <c r="J3539" s="4">
        <v>3.7</v>
      </c>
      <c r="K3539" s="4">
        <v>0</v>
      </c>
      <c r="L3539" s="4">
        <v>729</v>
      </c>
      <c r="M3539" s="7">
        <v>-0.1</v>
      </c>
      <c r="N3539" s="5">
        <v>8.5</v>
      </c>
      <c r="O3539" s="5">
        <v>0.1</v>
      </c>
      <c r="P3539" s="5">
        <v>-999</v>
      </c>
      <c r="Q3539" s="5">
        <v>-999</v>
      </c>
      <c r="R3539">
        <v>0.59199999999999997</v>
      </c>
      <c r="S3539" s="34">
        <f>ROUND((0.6105*(EXP((17.273*E3539)/(E3539+237.3))))*(100-H3539)/100,3)</f>
        <v>1.3460000000000001</v>
      </c>
      <c r="T3539" s="6">
        <f>IF(V3539&lt;V3540,L3539,0)</f>
        <v>0</v>
      </c>
      <c r="U3539" s="6">
        <f>IF(T3539&gt;0,M3539,-999)</f>
        <v>-999</v>
      </c>
      <c r="V3539">
        <v>200104</v>
      </c>
      <c r="W3539">
        <v>2001</v>
      </c>
    </row>
    <row r="3540" spans="1:23" x14ac:dyDescent="0.25">
      <c r="A3540" s="14">
        <v>37007</v>
      </c>
      <c r="B3540" s="3">
        <v>116</v>
      </c>
      <c r="C3540" s="4">
        <v>16.7</v>
      </c>
      <c r="D3540" s="5">
        <v>10</v>
      </c>
      <c r="E3540" s="5">
        <v>15.9</v>
      </c>
      <c r="F3540" s="5">
        <v>4.7</v>
      </c>
      <c r="G3540" s="4">
        <v>57.8</v>
      </c>
      <c r="H3540" s="4">
        <v>34.9</v>
      </c>
      <c r="I3540" s="4">
        <v>1.4</v>
      </c>
      <c r="J3540" s="4">
        <v>4.9000000000000004</v>
      </c>
      <c r="K3540" s="4">
        <v>0</v>
      </c>
      <c r="L3540" s="4">
        <v>663</v>
      </c>
      <c r="M3540" s="7">
        <v>0</v>
      </c>
      <c r="N3540" s="5">
        <v>10</v>
      </c>
      <c r="O3540" s="5">
        <v>0.1</v>
      </c>
      <c r="P3540" s="5">
        <v>-999</v>
      </c>
      <c r="Q3540" s="5">
        <v>-999</v>
      </c>
      <c r="R3540">
        <v>0.63100000000000001</v>
      </c>
      <c r="S3540" s="34">
        <f>ROUND((0.6105*(EXP((17.273*E3540)/(E3540+237.3))))*(100-H3540)/100,3)</f>
        <v>1.1759999999999999</v>
      </c>
      <c r="T3540" s="6">
        <f>IF(V3540&lt;V3541,L3540,0)</f>
        <v>0</v>
      </c>
      <c r="U3540" s="6">
        <f>IF(T3540&gt;0,M3540,-999)</f>
        <v>-999</v>
      </c>
      <c r="V3540">
        <v>200104</v>
      </c>
      <c r="W3540">
        <v>2001</v>
      </c>
    </row>
    <row r="3541" spans="1:23" x14ac:dyDescent="0.25">
      <c r="A3541" s="14">
        <v>37008</v>
      </c>
      <c r="B3541" s="3">
        <v>117</v>
      </c>
      <c r="C3541" s="4">
        <v>17.350000000000001</v>
      </c>
      <c r="D3541" s="5">
        <v>7.7</v>
      </c>
      <c r="E3541" s="5">
        <v>14.3</v>
      </c>
      <c r="F3541" s="5">
        <v>1.9</v>
      </c>
      <c r="G3541" s="4">
        <v>65.599999999999994</v>
      </c>
      <c r="H3541" s="4">
        <v>30.3</v>
      </c>
      <c r="I3541" s="4">
        <v>1.7</v>
      </c>
      <c r="J3541" s="4">
        <v>6.2</v>
      </c>
      <c r="K3541" s="4">
        <v>0</v>
      </c>
      <c r="L3541" s="4">
        <v>591</v>
      </c>
      <c r="M3541" s="7">
        <v>0</v>
      </c>
      <c r="N3541" s="5">
        <v>7.7</v>
      </c>
      <c r="O3541" s="5">
        <v>0.1</v>
      </c>
      <c r="P3541" s="5">
        <v>-999</v>
      </c>
      <c r="Q3541" s="5">
        <v>-999</v>
      </c>
      <c r="R3541">
        <v>0.49199999999999999</v>
      </c>
      <c r="S3541" s="34">
        <f>ROUND((0.6105*(EXP((17.273*E3541)/(E3541+237.3))))*(100-H3541)/100,3)</f>
        <v>1.1359999999999999</v>
      </c>
      <c r="T3541" s="6">
        <f>IF(V3541&lt;V3542,L3541,0)</f>
        <v>0</v>
      </c>
      <c r="U3541" s="6">
        <f>IF(T3541&gt;0,M3541,-999)</f>
        <v>-999</v>
      </c>
      <c r="V3541">
        <v>200104</v>
      </c>
      <c r="W3541">
        <v>2001</v>
      </c>
    </row>
    <row r="3542" spans="1:23" x14ac:dyDescent="0.25">
      <c r="A3542" s="14">
        <v>37009</v>
      </c>
      <c r="B3542" s="3">
        <v>118</v>
      </c>
      <c r="C3542" s="4">
        <v>10.210000000000001</v>
      </c>
      <c r="D3542" s="5">
        <v>1</v>
      </c>
      <c r="E3542" s="5">
        <v>5.9</v>
      </c>
      <c r="F3542" s="5">
        <v>-3.2</v>
      </c>
      <c r="G3542" s="4">
        <v>92.1</v>
      </c>
      <c r="H3542" s="4">
        <v>66.599999999999994</v>
      </c>
      <c r="I3542" s="4">
        <v>1</v>
      </c>
      <c r="J3542" s="4">
        <v>3.6</v>
      </c>
      <c r="K3542" s="4">
        <v>17.5</v>
      </c>
      <c r="L3542" s="4">
        <v>610</v>
      </c>
      <c r="M3542" s="7">
        <v>-0.1</v>
      </c>
      <c r="N3542" s="5">
        <v>1</v>
      </c>
      <c r="O3542" s="5">
        <v>0</v>
      </c>
      <c r="P3542" s="5">
        <v>-999</v>
      </c>
      <c r="Q3542" s="5">
        <v>-999</v>
      </c>
      <c r="R3542">
        <v>0.61899999999999999</v>
      </c>
      <c r="S3542" s="34">
        <f>ROUND((0.6105*(EXP((17.273*E3542)/(E3542+237.3))))*(100-H3542)/100,3)</f>
        <v>0.31</v>
      </c>
      <c r="T3542" s="6">
        <f>IF(V3542&lt;V3543,L3542,0)</f>
        <v>0</v>
      </c>
      <c r="U3542" s="6">
        <f>IF(T3542&gt;0,M3542,-999)</f>
        <v>-999</v>
      </c>
      <c r="V3542">
        <v>200104</v>
      </c>
      <c r="W3542">
        <v>2001</v>
      </c>
    </row>
    <row r="3543" spans="1:23" x14ac:dyDescent="0.25">
      <c r="A3543" s="14">
        <v>37010</v>
      </c>
      <c r="B3543" s="3">
        <v>119</v>
      </c>
      <c r="C3543" s="4">
        <v>12.64</v>
      </c>
      <c r="D3543" s="5">
        <v>-1.1000000000000001</v>
      </c>
      <c r="E3543" s="5">
        <v>2</v>
      </c>
      <c r="F3543" s="5">
        <v>-3</v>
      </c>
      <c r="G3543" s="4">
        <v>84.7</v>
      </c>
      <c r="H3543" s="4">
        <v>68.900000000000006</v>
      </c>
      <c r="I3543" s="4">
        <v>2.4</v>
      </c>
      <c r="J3543" s="4">
        <v>6.2</v>
      </c>
      <c r="K3543" s="4">
        <v>0.7</v>
      </c>
      <c r="L3543" s="4">
        <v>615</v>
      </c>
      <c r="M3543" s="7">
        <v>-0.2</v>
      </c>
      <c r="N3543" s="5">
        <v>-1.1000000000000001</v>
      </c>
      <c r="O3543" s="5">
        <v>0</v>
      </c>
      <c r="P3543" s="5">
        <v>-999</v>
      </c>
      <c r="Q3543" s="5">
        <v>-999</v>
      </c>
      <c r="R3543">
        <v>0.48699999999999999</v>
      </c>
      <c r="S3543" s="34">
        <f>ROUND((0.6105*(EXP((17.273*E3543)/(E3543+237.3))))*(100-H3543)/100,3)</f>
        <v>0.219</v>
      </c>
      <c r="T3543" s="6">
        <f>IF(V3543&lt;V3544,L3543,0)</f>
        <v>0</v>
      </c>
      <c r="U3543" s="6">
        <f>IF(T3543&gt;0,M3543,-999)</f>
        <v>-999</v>
      </c>
      <c r="V3543">
        <v>200104</v>
      </c>
      <c r="W3543">
        <v>2001</v>
      </c>
    </row>
    <row r="3544" spans="1:23" x14ac:dyDescent="0.25">
      <c r="A3544" s="14">
        <v>37011</v>
      </c>
      <c r="B3544" s="3">
        <v>120</v>
      </c>
      <c r="C3544" s="4">
        <v>10.39</v>
      </c>
      <c r="D3544" s="5">
        <v>-1.5</v>
      </c>
      <c r="E3544" s="5">
        <v>3.6</v>
      </c>
      <c r="F3544" s="5">
        <v>-4.5</v>
      </c>
      <c r="G3544" s="4">
        <v>76.5</v>
      </c>
      <c r="H3544" s="4">
        <v>58.4</v>
      </c>
      <c r="I3544" s="4">
        <v>2.4</v>
      </c>
      <c r="J3544" s="4">
        <v>6</v>
      </c>
      <c r="K3544" s="4">
        <v>4.5999999999999996</v>
      </c>
      <c r="L3544" s="4">
        <v>636</v>
      </c>
      <c r="M3544" s="7">
        <v>-0.2</v>
      </c>
      <c r="N3544" s="5">
        <v>-1.5</v>
      </c>
      <c r="O3544" s="5">
        <v>-0.1</v>
      </c>
      <c r="P3544" s="5">
        <v>-999</v>
      </c>
      <c r="Q3544" s="5">
        <v>-999</v>
      </c>
      <c r="R3544">
        <v>0.46100000000000002</v>
      </c>
      <c r="S3544" s="34">
        <f>ROUND((0.6105*(EXP((17.273*E3544)/(E3544+237.3))))*(100-H3544)/100,3)</f>
        <v>0.32900000000000001</v>
      </c>
      <c r="T3544" s="6">
        <f>IF(V3544&lt;V3545,L3544,0)</f>
        <v>636</v>
      </c>
      <c r="U3544" s="6">
        <f>IF(T3544&gt;0,M3544,-999)</f>
        <v>-0.2</v>
      </c>
      <c r="V3544">
        <v>200104</v>
      </c>
      <c r="W3544">
        <v>2001</v>
      </c>
    </row>
    <row r="3545" spans="1:23" x14ac:dyDescent="0.25">
      <c r="A3545" s="14">
        <v>37012</v>
      </c>
      <c r="B3545" s="3">
        <v>121</v>
      </c>
      <c r="C3545" s="4">
        <v>15.6</v>
      </c>
      <c r="D3545" s="5">
        <v>-1.5</v>
      </c>
      <c r="E3545" s="5">
        <v>3.9</v>
      </c>
      <c r="F3545" s="5">
        <v>-4.8</v>
      </c>
      <c r="G3545" s="4">
        <v>70.900000000000006</v>
      </c>
      <c r="H3545" s="4">
        <v>44.8</v>
      </c>
      <c r="I3545" s="4">
        <v>1.8</v>
      </c>
      <c r="J3545" s="4">
        <v>4.3</v>
      </c>
      <c r="K3545" s="4">
        <v>2.2000000000000002</v>
      </c>
      <c r="L3545" s="4">
        <v>648</v>
      </c>
      <c r="M3545" s="7">
        <v>-0.2</v>
      </c>
      <c r="N3545" s="5">
        <v>-1.5</v>
      </c>
      <c r="O3545" s="5">
        <v>0</v>
      </c>
      <c r="P3545" s="5">
        <v>-999</v>
      </c>
      <c r="Q3545" s="5">
        <v>-999</v>
      </c>
      <c r="R3545">
        <v>0.36199999999999999</v>
      </c>
      <c r="S3545" s="34">
        <f>ROUND((0.6105*(EXP((17.273*E3545)/(E3545+237.3))))*(100-H3545)/100,3)</f>
        <v>0.44600000000000001</v>
      </c>
      <c r="T3545" s="6">
        <f>IF(V3545&lt;V3546,L3545,0)</f>
        <v>0</v>
      </c>
      <c r="U3545" s="6">
        <f>IF(T3545&gt;0,M3545,-999)</f>
        <v>-999</v>
      </c>
      <c r="V3545">
        <v>200105</v>
      </c>
      <c r="W3545">
        <v>2001</v>
      </c>
    </row>
    <row r="3546" spans="1:23" x14ac:dyDescent="0.25">
      <c r="A3546" s="14">
        <v>37013</v>
      </c>
      <c r="B3546" s="3">
        <v>122</v>
      </c>
      <c r="C3546" s="4">
        <v>18.5</v>
      </c>
      <c r="D3546" s="5">
        <v>0</v>
      </c>
      <c r="E3546" s="5">
        <v>7.2</v>
      </c>
      <c r="F3546" s="5">
        <v>-4.5999999999999996</v>
      </c>
      <c r="G3546" s="4">
        <v>75</v>
      </c>
      <c r="H3546" s="4">
        <v>37.9</v>
      </c>
      <c r="I3546" s="4">
        <v>0.9</v>
      </c>
      <c r="J3546" s="4">
        <v>2.7</v>
      </c>
      <c r="K3546" s="4">
        <v>0</v>
      </c>
      <c r="L3546" s="4">
        <v>617</v>
      </c>
      <c r="M3546" s="7">
        <v>-0.1</v>
      </c>
      <c r="N3546" s="5">
        <v>0</v>
      </c>
      <c r="O3546" s="5">
        <v>0</v>
      </c>
      <c r="P3546" s="5">
        <v>-999</v>
      </c>
      <c r="Q3546" s="5">
        <v>-999</v>
      </c>
      <c r="R3546">
        <v>0.38300000000000001</v>
      </c>
      <c r="S3546" s="34">
        <f>ROUND((0.6105*(EXP((17.273*E3546)/(E3546+237.3))))*(100-H3546)/100,3)</f>
        <v>0.63</v>
      </c>
      <c r="T3546" s="6">
        <f>IF(V3546&lt;V3547,L3546,0)</f>
        <v>0</v>
      </c>
      <c r="U3546" s="6">
        <f>IF(T3546&gt;0,M3546,-999)</f>
        <v>-999</v>
      </c>
      <c r="V3546">
        <v>200105</v>
      </c>
      <c r="W3546">
        <v>2001</v>
      </c>
    </row>
    <row r="3547" spans="1:23" x14ac:dyDescent="0.25">
      <c r="A3547" s="14">
        <v>37014</v>
      </c>
      <c r="B3547" s="3">
        <v>123</v>
      </c>
      <c r="C3547" s="4">
        <v>15.88</v>
      </c>
      <c r="D3547" s="5">
        <v>2.7</v>
      </c>
      <c r="E3547" s="5">
        <v>9.6999999999999993</v>
      </c>
      <c r="F3547" s="5">
        <v>-3</v>
      </c>
      <c r="G3547" s="4">
        <v>64.8</v>
      </c>
      <c r="H3547" s="4">
        <v>37.799999999999997</v>
      </c>
      <c r="I3547" s="4">
        <v>1.1000000000000001</v>
      </c>
      <c r="J3547" s="4">
        <v>3.3</v>
      </c>
      <c r="K3547" s="4">
        <v>0</v>
      </c>
      <c r="L3547" s="4">
        <v>596</v>
      </c>
      <c r="M3547" s="7">
        <v>-0.1</v>
      </c>
      <c r="N3547" s="5">
        <v>2.7</v>
      </c>
      <c r="O3547" s="5">
        <v>0</v>
      </c>
      <c r="P3547" s="5">
        <v>-999</v>
      </c>
      <c r="Q3547" s="5">
        <v>-999</v>
      </c>
      <c r="R3547">
        <v>0.45600000000000002</v>
      </c>
      <c r="S3547" s="34">
        <f>ROUND((0.6105*(EXP((17.273*E3547)/(E3547+237.3))))*(100-H3547)/100,3)</f>
        <v>0.748</v>
      </c>
      <c r="T3547" s="6">
        <f>IF(V3547&lt;V3548,L3547,0)</f>
        <v>0</v>
      </c>
      <c r="U3547" s="6">
        <f>IF(T3547&gt;0,M3547,-999)</f>
        <v>-999</v>
      </c>
      <c r="V3547">
        <v>200105</v>
      </c>
      <c r="W3547">
        <v>2001</v>
      </c>
    </row>
    <row r="3548" spans="1:23" x14ac:dyDescent="0.25">
      <c r="A3548" s="14">
        <v>37015</v>
      </c>
      <c r="B3548" s="3">
        <v>124</v>
      </c>
      <c r="C3548" s="4">
        <v>10.51</v>
      </c>
      <c r="D3548" s="5">
        <v>3.7</v>
      </c>
      <c r="E3548" s="5">
        <v>8.3000000000000007</v>
      </c>
      <c r="F3548" s="5">
        <v>-1</v>
      </c>
      <c r="G3548" s="4">
        <v>66.7</v>
      </c>
      <c r="H3548" s="4">
        <v>42</v>
      </c>
      <c r="I3548" s="4">
        <v>2</v>
      </c>
      <c r="J3548" s="4">
        <v>8.6</v>
      </c>
      <c r="K3548" s="4">
        <v>2.2000000000000002</v>
      </c>
      <c r="L3548" s="4">
        <v>570</v>
      </c>
      <c r="M3548" s="7">
        <v>-0.1</v>
      </c>
      <c r="N3548" s="5">
        <v>3.7</v>
      </c>
      <c r="O3548" s="5">
        <v>0</v>
      </c>
      <c r="P3548" s="5">
        <v>-999</v>
      </c>
      <c r="Q3548" s="5">
        <v>-999</v>
      </c>
      <c r="R3548">
        <v>0.45800000000000002</v>
      </c>
      <c r="S3548" s="34">
        <f>ROUND((0.6105*(EXP((17.273*E3548)/(E3548+237.3))))*(100-H3548)/100,3)</f>
        <v>0.63500000000000001</v>
      </c>
      <c r="T3548" s="6">
        <f>IF(V3548&lt;V3549,L3548,0)</f>
        <v>0</v>
      </c>
      <c r="U3548" s="6">
        <f>IF(T3548&gt;0,M3548,-999)</f>
        <v>-999</v>
      </c>
      <c r="V3548">
        <v>200105</v>
      </c>
      <c r="W3548">
        <v>2001</v>
      </c>
    </row>
    <row r="3549" spans="1:23" x14ac:dyDescent="0.25">
      <c r="A3549" s="14">
        <v>37016</v>
      </c>
      <c r="B3549" s="3">
        <v>125</v>
      </c>
      <c r="C3549" s="4">
        <v>17.940000000000001</v>
      </c>
      <c r="D3549" s="5">
        <v>-1.8</v>
      </c>
      <c r="E3549" s="5">
        <v>5</v>
      </c>
      <c r="F3549" s="5">
        <v>-6.3</v>
      </c>
      <c r="G3549" s="4">
        <v>73.8</v>
      </c>
      <c r="H3549" s="4">
        <v>41.1</v>
      </c>
      <c r="I3549" s="4">
        <v>1.9</v>
      </c>
      <c r="J3549" s="4">
        <v>4.3</v>
      </c>
      <c r="K3549" s="4">
        <v>1.8</v>
      </c>
      <c r="L3549" s="4">
        <v>574</v>
      </c>
      <c r="M3549" s="7">
        <v>-0.1</v>
      </c>
      <c r="N3549" s="5">
        <v>-1.8</v>
      </c>
      <c r="O3549" s="5">
        <v>0</v>
      </c>
      <c r="P3549" s="5">
        <v>-999</v>
      </c>
      <c r="Q3549" s="5">
        <v>-999</v>
      </c>
      <c r="R3549">
        <v>0.35799999999999998</v>
      </c>
      <c r="S3549" s="34">
        <f>ROUND((0.6105*(EXP((17.273*E3549)/(E3549+237.3))))*(100-H3549)/100,3)</f>
        <v>0.51400000000000001</v>
      </c>
      <c r="T3549" s="6">
        <f>IF(V3549&lt;V3550,L3549,0)</f>
        <v>0</v>
      </c>
      <c r="U3549" s="6">
        <f>IF(T3549&gt;0,M3549,-999)</f>
        <v>-999</v>
      </c>
      <c r="V3549">
        <v>200105</v>
      </c>
      <c r="W3549">
        <v>2001</v>
      </c>
    </row>
    <row r="3550" spans="1:23" x14ac:dyDescent="0.25">
      <c r="A3550" s="14">
        <v>37017</v>
      </c>
      <c r="B3550" s="3">
        <v>126</v>
      </c>
      <c r="C3550" s="4">
        <v>26.4</v>
      </c>
      <c r="D3550" s="5">
        <v>1.5</v>
      </c>
      <c r="E3550" s="5">
        <v>9.3000000000000007</v>
      </c>
      <c r="F3550" s="5">
        <v>-7</v>
      </c>
      <c r="G3550" s="4">
        <v>55</v>
      </c>
      <c r="H3550" s="4">
        <v>18.399999999999999</v>
      </c>
      <c r="I3550" s="4">
        <v>0.7</v>
      </c>
      <c r="J3550" s="4">
        <v>2.4</v>
      </c>
      <c r="K3550" s="4">
        <v>0</v>
      </c>
      <c r="L3550" s="4">
        <v>538</v>
      </c>
      <c r="M3550" s="7">
        <v>0</v>
      </c>
      <c r="N3550" s="5">
        <v>1.5</v>
      </c>
      <c r="O3550" s="5">
        <v>0.1</v>
      </c>
      <c r="P3550" s="5">
        <v>-999</v>
      </c>
      <c r="Q3550" s="5">
        <v>-999</v>
      </c>
      <c r="R3550">
        <v>0.216</v>
      </c>
      <c r="S3550" s="34">
        <f>ROUND((0.6105*(EXP((17.273*E3550)/(E3550+237.3))))*(100-H3550)/100,3)</f>
        <v>0.95599999999999996</v>
      </c>
      <c r="T3550" s="6">
        <f>IF(V3550&lt;V3551,L3550,0)</f>
        <v>0</v>
      </c>
      <c r="U3550" s="6">
        <f>IF(T3550&gt;0,M3550,-999)</f>
        <v>-999</v>
      </c>
      <c r="V3550">
        <v>200105</v>
      </c>
      <c r="W3550">
        <v>2001</v>
      </c>
    </row>
    <row r="3551" spans="1:23" x14ac:dyDescent="0.25">
      <c r="A3551" s="14">
        <v>37018</v>
      </c>
      <c r="B3551" s="3">
        <v>127</v>
      </c>
      <c r="C3551" s="4">
        <v>20.34</v>
      </c>
      <c r="D3551" s="5">
        <v>6.9</v>
      </c>
      <c r="E3551" s="5">
        <v>14.5</v>
      </c>
      <c r="F3551" s="5">
        <v>0.7</v>
      </c>
      <c r="G3551" s="4">
        <v>50.2</v>
      </c>
      <c r="H3551" s="4">
        <v>31.9</v>
      </c>
      <c r="I3551" s="4">
        <v>0.9</v>
      </c>
      <c r="J3551" s="4">
        <v>3.1</v>
      </c>
      <c r="K3551" s="4">
        <v>0</v>
      </c>
      <c r="L3551" s="4">
        <v>488</v>
      </c>
      <c r="M3551" s="7">
        <v>0</v>
      </c>
      <c r="N3551" s="5">
        <v>6.9</v>
      </c>
      <c r="O3551" s="5">
        <v>0.1</v>
      </c>
      <c r="P3551" s="5">
        <v>-999</v>
      </c>
      <c r="Q3551" s="5">
        <v>-999</v>
      </c>
      <c r="R3551">
        <v>0.52600000000000002</v>
      </c>
      <c r="S3551" s="34">
        <f>ROUND((0.6105*(EXP((17.273*E3551)/(E3551+237.3))))*(100-H3551)/100,3)</f>
        <v>1.1240000000000001</v>
      </c>
      <c r="T3551" s="6">
        <f>IF(V3551&lt;V3552,L3551,0)</f>
        <v>0</v>
      </c>
      <c r="U3551" s="6">
        <f>IF(T3551&gt;0,M3551,-999)</f>
        <v>-999</v>
      </c>
      <c r="V3551">
        <v>200105</v>
      </c>
      <c r="W3551">
        <v>2001</v>
      </c>
    </row>
    <row r="3552" spans="1:23" x14ac:dyDescent="0.25">
      <c r="A3552" s="14">
        <v>37019</v>
      </c>
      <c r="B3552" s="3">
        <v>128</v>
      </c>
      <c r="C3552" s="4">
        <v>21.47</v>
      </c>
      <c r="D3552" s="5">
        <v>4.4000000000000004</v>
      </c>
      <c r="E3552" s="5">
        <v>11.6</v>
      </c>
      <c r="F3552" s="5">
        <v>-1.8</v>
      </c>
      <c r="G3552" s="4">
        <v>59.5</v>
      </c>
      <c r="H3552" s="4">
        <v>30.8</v>
      </c>
      <c r="I3552" s="4">
        <v>1.2</v>
      </c>
      <c r="J3552" s="4">
        <v>3.8</v>
      </c>
      <c r="K3552" s="4">
        <v>0</v>
      </c>
      <c r="L3552" s="4">
        <v>417</v>
      </c>
      <c r="M3552" s="7">
        <v>0</v>
      </c>
      <c r="N3552" s="5">
        <v>4.4000000000000004</v>
      </c>
      <c r="O3552" s="5">
        <v>0.1</v>
      </c>
      <c r="P3552" s="5">
        <v>-999</v>
      </c>
      <c r="Q3552" s="5">
        <v>-999</v>
      </c>
      <c r="R3552">
        <v>0.42199999999999999</v>
      </c>
      <c r="S3552" s="34">
        <f>ROUND((0.6105*(EXP((17.273*E3552)/(E3552+237.3))))*(100-H3552)/100,3)</f>
        <v>0.94499999999999995</v>
      </c>
      <c r="T3552" s="6">
        <f>IF(V3552&lt;V3553,L3552,0)</f>
        <v>0</v>
      </c>
      <c r="U3552" s="6">
        <f>IF(T3552&gt;0,M3552,-999)</f>
        <v>-999</v>
      </c>
      <c r="V3552">
        <v>200105</v>
      </c>
      <c r="W3552">
        <v>2001</v>
      </c>
    </row>
    <row r="3553" spans="1:23" x14ac:dyDescent="0.25">
      <c r="A3553" s="14">
        <v>37020</v>
      </c>
      <c r="B3553" s="3">
        <v>129</v>
      </c>
      <c r="C3553" s="4">
        <v>18.93</v>
      </c>
      <c r="D3553" s="5">
        <v>1.8</v>
      </c>
      <c r="E3553" s="5">
        <v>8.8000000000000007</v>
      </c>
      <c r="F3553" s="5">
        <v>-3.2</v>
      </c>
      <c r="G3553" s="4">
        <v>66.3</v>
      </c>
      <c r="H3553" s="4">
        <v>29.5</v>
      </c>
      <c r="I3553" s="4">
        <v>0.9</v>
      </c>
      <c r="J3553" s="4">
        <v>2.9</v>
      </c>
      <c r="K3553" s="4">
        <v>0</v>
      </c>
      <c r="L3553" s="4">
        <v>383</v>
      </c>
      <c r="M3553" s="7">
        <v>0</v>
      </c>
      <c r="N3553" s="5">
        <v>1.8</v>
      </c>
      <c r="O3553" s="5">
        <v>0</v>
      </c>
      <c r="P3553" s="5">
        <v>-999</v>
      </c>
      <c r="Q3553" s="5">
        <v>-999</v>
      </c>
      <c r="R3553">
        <v>0.33500000000000002</v>
      </c>
      <c r="S3553" s="34">
        <f>ROUND((0.6105*(EXP((17.273*E3553)/(E3553+237.3))))*(100-H3553)/100,3)</f>
        <v>0.79800000000000004</v>
      </c>
      <c r="T3553" s="6">
        <f>IF(V3553&lt;V3554,L3553,0)</f>
        <v>0</v>
      </c>
      <c r="U3553" s="6">
        <f>IF(T3553&gt;0,M3553,-999)</f>
        <v>-999</v>
      </c>
      <c r="V3553">
        <v>200105</v>
      </c>
      <c r="W3553">
        <v>2001</v>
      </c>
    </row>
    <row r="3554" spans="1:23" x14ac:dyDescent="0.25">
      <c r="A3554" s="14">
        <v>37021</v>
      </c>
      <c r="B3554" s="3">
        <v>130</v>
      </c>
      <c r="C3554" s="4">
        <v>25.98</v>
      </c>
      <c r="D3554" s="5">
        <v>3.5</v>
      </c>
      <c r="E3554" s="5">
        <v>11.2</v>
      </c>
      <c r="F3554" s="5">
        <v>-4.4000000000000004</v>
      </c>
      <c r="G3554" s="4">
        <v>60.3</v>
      </c>
      <c r="H3554" s="4">
        <v>35.200000000000003</v>
      </c>
      <c r="I3554" s="4">
        <v>0.9</v>
      </c>
      <c r="J3554" s="4">
        <v>3</v>
      </c>
      <c r="K3554" s="4">
        <v>0</v>
      </c>
      <c r="L3554" s="4">
        <v>327</v>
      </c>
      <c r="M3554" s="7">
        <v>0</v>
      </c>
      <c r="N3554" s="5">
        <v>3.5</v>
      </c>
      <c r="O3554" s="5">
        <v>0</v>
      </c>
      <c r="P3554" s="5">
        <v>-999</v>
      </c>
      <c r="Q3554" s="5">
        <v>-999</v>
      </c>
      <c r="R3554">
        <v>0.46700000000000003</v>
      </c>
      <c r="S3554" s="34">
        <f>ROUND((0.6105*(EXP((17.273*E3554)/(E3554+237.3))))*(100-H3554)/100,3)</f>
        <v>0.86199999999999999</v>
      </c>
      <c r="T3554" s="6">
        <f>IF(V3554&lt;V3555,L3554,0)</f>
        <v>0</v>
      </c>
      <c r="U3554" s="6">
        <f>IF(T3554&gt;0,M3554,-999)</f>
        <v>-999</v>
      </c>
      <c r="V3554">
        <v>200105</v>
      </c>
      <c r="W3554">
        <v>2001</v>
      </c>
    </row>
    <row r="3555" spans="1:23" x14ac:dyDescent="0.25">
      <c r="A3555" s="14">
        <v>37022</v>
      </c>
      <c r="B3555" s="3">
        <v>131</v>
      </c>
      <c r="C3555" s="4">
        <v>21.64</v>
      </c>
      <c r="D3555" s="5">
        <v>8.6999999999999993</v>
      </c>
      <c r="E3555" s="5">
        <v>16</v>
      </c>
      <c r="F3555" s="5">
        <v>3.5</v>
      </c>
      <c r="G3555" s="4">
        <v>53</v>
      </c>
      <c r="H3555" s="4">
        <v>32</v>
      </c>
      <c r="I3555" s="4">
        <v>1.5</v>
      </c>
      <c r="J3555" s="4">
        <v>3.9</v>
      </c>
      <c r="K3555" s="4">
        <v>0</v>
      </c>
      <c r="L3555" s="4">
        <v>252</v>
      </c>
      <c r="M3555" s="7">
        <v>0.1</v>
      </c>
      <c r="N3555" s="5">
        <v>8.6999999999999993</v>
      </c>
      <c r="O3555" s="5">
        <v>0.1</v>
      </c>
      <c r="P3555" s="5">
        <v>-999</v>
      </c>
      <c r="Q3555" s="5">
        <v>-999</v>
      </c>
      <c r="R3555">
        <v>0.58199999999999996</v>
      </c>
      <c r="S3555" s="34">
        <f>ROUND((0.6105*(EXP((17.273*E3555)/(E3555+237.3))))*(100-H3555)/100,3)</f>
        <v>1.236</v>
      </c>
      <c r="T3555" s="6">
        <f>IF(V3555&lt;V3556,L3555,0)</f>
        <v>0</v>
      </c>
      <c r="U3555" s="6">
        <f>IF(T3555&gt;0,M3555,-999)</f>
        <v>-999</v>
      </c>
      <c r="V3555">
        <v>200105</v>
      </c>
      <c r="W3555">
        <v>2001</v>
      </c>
    </row>
    <row r="3556" spans="1:23" x14ac:dyDescent="0.25">
      <c r="A3556" s="14">
        <v>37023</v>
      </c>
      <c r="B3556" s="3">
        <v>132</v>
      </c>
      <c r="C3556" s="4">
        <v>18.420000000000002</v>
      </c>
      <c r="D3556" s="5">
        <v>11.9</v>
      </c>
      <c r="E3556" s="5">
        <v>18.3</v>
      </c>
      <c r="F3556" s="5">
        <v>3.9</v>
      </c>
      <c r="G3556" s="4">
        <v>53.3</v>
      </c>
      <c r="H3556" s="4">
        <v>31.7</v>
      </c>
      <c r="I3556" s="4">
        <v>1.6</v>
      </c>
      <c r="J3556" s="4">
        <v>5.0999999999999996</v>
      </c>
      <c r="K3556" s="4">
        <v>2.7</v>
      </c>
      <c r="L3556" s="4">
        <v>150</v>
      </c>
      <c r="M3556" s="7">
        <v>0.2</v>
      </c>
      <c r="N3556" s="5">
        <v>11.9</v>
      </c>
      <c r="O3556" s="5">
        <v>0.2</v>
      </c>
      <c r="P3556" s="5">
        <v>-999</v>
      </c>
      <c r="Q3556" s="5">
        <v>-999</v>
      </c>
      <c r="R3556">
        <v>0.66700000000000004</v>
      </c>
      <c r="S3556" s="34">
        <f>ROUND((0.6105*(EXP((17.273*E3556)/(E3556+237.3))))*(100-H3556)/100,3)</f>
        <v>1.4359999999999999</v>
      </c>
      <c r="T3556" s="6">
        <f>IF(V3556&lt;V3557,L3556,0)</f>
        <v>0</v>
      </c>
      <c r="U3556" s="6">
        <f>IF(T3556&gt;0,M3556,-999)</f>
        <v>-999</v>
      </c>
      <c r="V3556">
        <v>200105</v>
      </c>
      <c r="W3556">
        <v>2001</v>
      </c>
    </row>
    <row r="3557" spans="1:23" x14ac:dyDescent="0.25">
      <c r="A3557" s="14">
        <v>37024</v>
      </c>
      <c r="B3557" s="3">
        <v>133</v>
      </c>
      <c r="C3557" s="4">
        <v>22.93</v>
      </c>
      <c r="D3557" s="5">
        <v>6.2</v>
      </c>
      <c r="E3557" s="5">
        <v>13.5</v>
      </c>
      <c r="F3557" s="5">
        <v>1.1000000000000001</v>
      </c>
      <c r="G3557" s="4">
        <v>73.099999999999994</v>
      </c>
      <c r="H3557" s="4">
        <v>35</v>
      </c>
      <c r="I3557" s="4">
        <v>1.1000000000000001</v>
      </c>
      <c r="J3557" s="4">
        <v>3.6</v>
      </c>
      <c r="K3557" s="4">
        <v>1.4</v>
      </c>
      <c r="L3557" s="4">
        <v>54</v>
      </c>
      <c r="M3557" s="7">
        <v>0.3</v>
      </c>
      <c r="N3557" s="5">
        <v>6.2</v>
      </c>
      <c r="O3557" s="5">
        <v>0.3</v>
      </c>
      <c r="P3557" s="5">
        <v>-999</v>
      </c>
      <c r="Q3557" s="5">
        <v>-999</v>
      </c>
      <c r="R3557">
        <v>0.54</v>
      </c>
      <c r="S3557" s="34">
        <f>ROUND((0.6105*(EXP((17.273*E3557)/(E3557+237.3))))*(100-H3557)/100,3)</f>
        <v>1.006</v>
      </c>
      <c r="T3557" s="6">
        <f>IF(V3557&lt;V3558,L3557,0)</f>
        <v>0</v>
      </c>
      <c r="U3557" s="6">
        <f>IF(T3557&gt;0,M3557,-999)</f>
        <v>-999</v>
      </c>
      <c r="V3557">
        <v>200105</v>
      </c>
      <c r="W3557">
        <v>2001</v>
      </c>
    </row>
    <row r="3558" spans="1:23" x14ac:dyDescent="0.25">
      <c r="A3558" s="14">
        <v>37025</v>
      </c>
      <c r="B3558" s="3">
        <v>134</v>
      </c>
      <c r="C3558" s="4">
        <v>8.5500000000000007</v>
      </c>
      <c r="D3558" s="5">
        <v>1.7</v>
      </c>
      <c r="E3558" s="5">
        <v>5.3</v>
      </c>
      <c r="F3558" s="5">
        <v>-0.1</v>
      </c>
      <c r="G3558" s="4">
        <v>93.2</v>
      </c>
      <c r="H3558" s="4">
        <v>50.3</v>
      </c>
      <c r="I3558" s="4">
        <v>2.2000000000000002</v>
      </c>
      <c r="J3558" s="4">
        <v>5.4</v>
      </c>
      <c r="K3558" s="4">
        <v>15.8</v>
      </c>
      <c r="L3558" s="4">
        <v>52</v>
      </c>
      <c r="M3558" s="7">
        <v>0.3</v>
      </c>
      <c r="N3558" s="5">
        <v>1.7</v>
      </c>
      <c r="O3558" s="5">
        <v>0.3</v>
      </c>
      <c r="P3558" s="5">
        <v>-999</v>
      </c>
      <c r="Q3558" s="5">
        <v>-999</v>
      </c>
      <c r="R3558">
        <v>0.44800000000000001</v>
      </c>
      <c r="S3558" s="34">
        <f>ROUND((0.6105*(EXP((17.273*E3558)/(E3558+237.3))))*(100-H3558)/100,3)</f>
        <v>0.443</v>
      </c>
      <c r="T3558" s="6">
        <f>IF(V3558&lt;V3559,L3558,0)</f>
        <v>0</v>
      </c>
      <c r="U3558" s="6">
        <f>IF(T3558&gt;0,M3558,-999)</f>
        <v>-999</v>
      </c>
      <c r="V3558">
        <v>200105</v>
      </c>
      <c r="W3558">
        <v>2001</v>
      </c>
    </row>
    <row r="3559" spans="1:23" x14ac:dyDescent="0.25">
      <c r="A3559" s="14">
        <v>37026</v>
      </c>
      <c r="B3559" s="3">
        <v>135</v>
      </c>
      <c r="C3559" s="4">
        <v>16.27</v>
      </c>
      <c r="D3559" s="5">
        <v>2</v>
      </c>
      <c r="E3559" s="5">
        <v>7.2</v>
      </c>
      <c r="F3559" s="5">
        <v>-2.4</v>
      </c>
      <c r="G3559" s="4">
        <v>85.1</v>
      </c>
      <c r="H3559" s="4">
        <v>60.1</v>
      </c>
      <c r="I3559" s="4">
        <v>1.5</v>
      </c>
      <c r="J3559" s="4">
        <v>4.9000000000000004</v>
      </c>
      <c r="K3559" s="4">
        <v>10.8</v>
      </c>
      <c r="L3559" s="4">
        <v>42</v>
      </c>
      <c r="M3559" s="7">
        <v>0.4</v>
      </c>
      <c r="N3559" s="5">
        <v>2</v>
      </c>
      <c r="O3559" s="5">
        <v>0.4</v>
      </c>
      <c r="P3559" s="5">
        <v>-999</v>
      </c>
      <c r="Q3559" s="5">
        <v>-999</v>
      </c>
      <c r="R3559">
        <v>0.61099999999999999</v>
      </c>
      <c r="S3559" s="34">
        <f>ROUND((0.6105*(EXP((17.273*E3559)/(E3559+237.3))))*(100-H3559)/100,3)</f>
        <v>0.40500000000000003</v>
      </c>
      <c r="T3559" s="6">
        <f>IF(V3559&lt;V3560,L3559,0)</f>
        <v>0</v>
      </c>
      <c r="U3559" s="6">
        <f>IF(T3559&gt;0,M3559,-999)</f>
        <v>-999</v>
      </c>
      <c r="V3559">
        <v>200105</v>
      </c>
      <c r="W3559">
        <v>2001</v>
      </c>
    </row>
    <row r="3560" spans="1:23" x14ac:dyDescent="0.25">
      <c r="A3560" s="14">
        <v>37027</v>
      </c>
      <c r="B3560" s="3">
        <v>136</v>
      </c>
      <c r="C3560" s="4">
        <v>13.04</v>
      </c>
      <c r="D3560" s="5">
        <v>0.3</v>
      </c>
      <c r="E3560" s="5">
        <v>6.3</v>
      </c>
      <c r="F3560" s="5">
        <v>-3.2</v>
      </c>
      <c r="G3560" s="4">
        <v>87.3</v>
      </c>
      <c r="H3560" s="4">
        <v>56.4</v>
      </c>
      <c r="I3560" s="4">
        <v>1.3</v>
      </c>
      <c r="J3560" s="4">
        <v>4.2</v>
      </c>
      <c r="K3560" s="4">
        <v>5.4</v>
      </c>
      <c r="L3560" s="4">
        <v>40</v>
      </c>
      <c r="M3560" s="7">
        <v>0.3</v>
      </c>
      <c r="N3560" s="5">
        <v>0.3</v>
      </c>
      <c r="O3560" s="5">
        <v>0.3</v>
      </c>
      <c r="P3560" s="5">
        <v>-999</v>
      </c>
      <c r="Q3560" s="5">
        <v>-999</v>
      </c>
      <c r="R3560">
        <v>0.53800000000000003</v>
      </c>
      <c r="S3560" s="34">
        <f>ROUND((0.6105*(EXP((17.273*E3560)/(E3560+237.3))))*(100-H3560)/100,3)</f>
        <v>0.41599999999999998</v>
      </c>
      <c r="T3560" s="6">
        <f>IF(V3560&lt;V3561,L3560,0)</f>
        <v>0</v>
      </c>
      <c r="U3560" s="6">
        <f>IF(T3560&gt;0,M3560,-999)</f>
        <v>-999</v>
      </c>
      <c r="V3560">
        <v>200105</v>
      </c>
      <c r="W3560">
        <v>2001</v>
      </c>
    </row>
    <row r="3561" spans="1:23" x14ac:dyDescent="0.25">
      <c r="A3561" s="14">
        <v>37028</v>
      </c>
      <c r="B3561" s="3">
        <v>137</v>
      </c>
      <c r="C3561" s="4">
        <v>11.72</v>
      </c>
      <c r="D3561" s="5">
        <v>-0.2</v>
      </c>
      <c r="E3561" s="5">
        <v>4.4000000000000004</v>
      </c>
      <c r="F3561" s="5">
        <v>-4.4000000000000004</v>
      </c>
      <c r="G3561" s="4">
        <v>83.3</v>
      </c>
      <c r="H3561" s="4">
        <v>54.2</v>
      </c>
      <c r="I3561" s="4">
        <v>1.1000000000000001</v>
      </c>
      <c r="J3561" s="4">
        <v>4.5999999999999996</v>
      </c>
      <c r="K3561" s="4">
        <v>0</v>
      </c>
      <c r="L3561" s="4">
        <v>21</v>
      </c>
      <c r="M3561" s="7">
        <v>0</v>
      </c>
      <c r="N3561" s="5">
        <v>-0.2</v>
      </c>
      <c r="O3561" s="5">
        <v>0.5</v>
      </c>
      <c r="P3561" s="5">
        <v>-999</v>
      </c>
      <c r="Q3561" s="5">
        <v>-999</v>
      </c>
      <c r="R3561">
        <v>0.45200000000000001</v>
      </c>
      <c r="S3561" s="34">
        <f>ROUND((0.6105*(EXP((17.273*E3561)/(E3561+237.3))))*(100-H3561)/100,3)</f>
        <v>0.38300000000000001</v>
      </c>
      <c r="T3561" s="6">
        <f>IF(V3561&lt;V3562,L3561,0)</f>
        <v>0</v>
      </c>
      <c r="U3561" s="6">
        <f>IF(T3561&gt;0,M3561,-999)</f>
        <v>-999</v>
      </c>
      <c r="V3561">
        <v>200105</v>
      </c>
      <c r="W3561">
        <v>2001</v>
      </c>
    </row>
    <row r="3562" spans="1:23" x14ac:dyDescent="0.25">
      <c r="A3562" s="14">
        <v>37029</v>
      </c>
      <c r="B3562" s="3">
        <v>138</v>
      </c>
      <c r="C3562" s="4">
        <v>18.27</v>
      </c>
      <c r="D3562" s="5">
        <v>2.5</v>
      </c>
      <c r="E3562" s="5">
        <v>9.5</v>
      </c>
      <c r="F3562" s="5">
        <v>-3.8</v>
      </c>
      <c r="G3562" s="4">
        <v>73.900000000000006</v>
      </c>
      <c r="H3562" s="4">
        <v>45.4</v>
      </c>
      <c r="I3562" s="4">
        <v>1.1000000000000001</v>
      </c>
      <c r="J3562" s="4">
        <v>3</v>
      </c>
      <c r="K3562" s="4">
        <v>0</v>
      </c>
      <c r="L3562" s="4">
        <v>0</v>
      </c>
      <c r="M3562" s="7">
        <v>0</v>
      </c>
      <c r="N3562" s="5">
        <v>2.5</v>
      </c>
      <c r="O3562" s="5">
        <v>3</v>
      </c>
      <c r="P3562" s="5">
        <v>-999</v>
      </c>
      <c r="Q3562" s="5">
        <v>-999</v>
      </c>
      <c r="R3562">
        <v>0.53900000000000003</v>
      </c>
      <c r="S3562" s="34">
        <f>ROUND((0.6105*(EXP((17.273*E3562)/(E3562+237.3))))*(100-H3562)/100,3)</f>
        <v>0.64800000000000002</v>
      </c>
      <c r="T3562" s="6">
        <f>IF(V3562&lt;V3563,L3562,0)</f>
        <v>0</v>
      </c>
      <c r="U3562" s="6">
        <f>IF(T3562&gt;0,M3562,-999)</f>
        <v>-999</v>
      </c>
      <c r="V3562">
        <v>200105</v>
      </c>
      <c r="W3562">
        <v>2001</v>
      </c>
    </row>
    <row r="3563" spans="1:23" x14ac:dyDescent="0.25">
      <c r="A3563" s="14">
        <v>37030</v>
      </c>
      <c r="B3563" s="3">
        <v>139</v>
      </c>
      <c r="C3563" s="4">
        <v>12.44</v>
      </c>
      <c r="D3563" s="5">
        <v>0.6</v>
      </c>
      <c r="E3563" s="5">
        <v>4.2</v>
      </c>
      <c r="F3563" s="5">
        <v>-2.2999999999999998</v>
      </c>
      <c r="G3563" s="4">
        <v>85.7</v>
      </c>
      <c r="H3563" s="4">
        <v>60.7</v>
      </c>
      <c r="I3563" s="4">
        <v>1.7</v>
      </c>
      <c r="J3563" s="4">
        <v>4.8</v>
      </c>
      <c r="K3563" s="4">
        <v>3.9</v>
      </c>
      <c r="L3563" s="4">
        <v>0</v>
      </c>
      <c r="M3563" s="7">
        <v>0</v>
      </c>
      <c r="N3563" s="5">
        <v>0.6</v>
      </c>
      <c r="O3563" s="5">
        <v>4.2</v>
      </c>
      <c r="P3563" s="5">
        <v>-999</v>
      </c>
      <c r="Q3563" s="5">
        <v>-999</v>
      </c>
      <c r="R3563">
        <v>0.5</v>
      </c>
      <c r="S3563" s="34">
        <f>ROUND((0.6105*(EXP((17.273*E3563)/(E3563+237.3))))*(100-H3563)/100,3)</f>
        <v>0.32400000000000001</v>
      </c>
      <c r="T3563" s="6">
        <f>IF(V3563&lt;V3564,L3563,0)</f>
        <v>0</v>
      </c>
      <c r="U3563" s="6">
        <f>IF(T3563&gt;0,M3563,-999)</f>
        <v>-999</v>
      </c>
      <c r="V3563">
        <v>200105</v>
      </c>
      <c r="W3563">
        <v>2001</v>
      </c>
    </row>
    <row r="3564" spans="1:23" x14ac:dyDescent="0.25">
      <c r="A3564" s="14">
        <v>37031</v>
      </c>
      <c r="B3564" s="3">
        <v>140</v>
      </c>
      <c r="C3564" s="4">
        <v>23.74</v>
      </c>
      <c r="D3564" s="5">
        <v>1.8</v>
      </c>
      <c r="E3564" s="5">
        <v>9.1999999999999993</v>
      </c>
      <c r="F3564" s="5">
        <v>-3.9</v>
      </c>
      <c r="G3564" s="4">
        <v>69.599999999999994</v>
      </c>
      <c r="H3564" s="4">
        <v>33</v>
      </c>
      <c r="I3564" s="4">
        <v>0.8</v>
      </c>
      <c r="J3564" s="4">
        <v>3</v>
      </c>
      <c r="K3564" s="4">
        <v>0.4</v>
      </c>
      <c r="L3564" s="4">
        <v>0</v>
      </c>
      <c r="M3564" s="7">
        <v>0</v>
      </c>
      <c r="N3564" s="5">
        <v>1.8</v>
      </c>
      <c r="O3564" s="5">
        <v>6.4</v>
      </c>
      <c r="P3564" s="5">
        <v>-999</v>
      </c>
      <c r="Q3564" s="5">
        <v>-999</v>
      </c>
      <c r="R3564">
        <v>0.38300000000000001</v>
      </c>
      <c r="S3564" s="34">
        <f>ROUND((0.6105*(EXP((17.273*E3564)/(E3564+237.3))))*(100-H3564)/100,3)</f>
        <v>0.77900000000000003</v>
      </c>
      <c r="T3564" s="6">
        <f>IF(V3564&lt;V3565,L3564,0)</f>
        <v>0</v>
      </c>
      <c r="U3564" s="6">
        <f>IF(T3564&gt;0,M3564,-999)</f>
        <v>-999</v>
      </c>
      <c r="V3564">
        <v>200105</v>
      </c>
      <c r="W3564">
        <v>2001</v>
      </c>
    </row>
    <row r="3565" spans="1:23" x14ac:dyDescent="0.25">
      <c r="A3565" s="14">
        <v>37032</v>
      </c>
      <c r="B3565" s="3">
        <v>141</v>
      </c>
      <c r="C3565" s="4">
        <v>28.21</v>
      </c>
      <c r="D3565" s="5">
        <v>10.1</v>
      </c>
      <c r="E3565" s="5">
        <v>19.5</v>
      </c>
      <c r="F3565" s="5">
        <v>-0.7</v>
      </c>
      <c r="G3565" s="4">
        <v>57.7</v>
      </c>
      <c r="H3565" s="4">
        <v>34</v>
      </c>
      <c r="I3565" s="4">
        <v>1</v>
      </c>
      <c r="J3565" s="4">
        <v>2.6</v>
      </c>
      <c r="K3565" s="4">
        <v>0</v>
      </c>
      <c r="L3565" s="4">
        <v>0</v>
      </c>
      <c r="M3565" s="7">
        <v>0</v>
      </c>
      <c r="N3565" s="5">
        <v>10.1</v>
      </c>
      <c r="O3565" s="5">
        <v>10.8</v>
      </c>
      <c r="P3565" s="5">
        <v>-999</v>
      </c>
      <c r="Q3565" s="5">
        <v>-999</v>
      </c>
      <c r="R3565">
        <v>0.77100000000000002</v>
      </c>
      <c r="S3565" s="34">
        <f>ROUND((0.6105*(EXP((17.273*E3565)/(E3565+237.3))))*(100-H3565)/100,3)</f>
        <v>1.496</v>
      </c>
      <c r="T3565" s="6">
        <f>IF(V3565&lt;V3566,L3565,0)</f>
        <v>0</v>
      </c>
      <c r="U3565" s="6">
        <f>IF(T3565&gt;0,M3565,-999)</f>
        <v>-999</v>
      </c>
      <c r="V3565">
        <v>200105</v>
      </c>
      <c r="W3565">
        <v>2001</v>
      </c>
    </row>
    <row r="3566" spans="1:23" x14ac:dyDescent="0.25">
      <c r="A3566" s="14">
        <v>37033</v>
      </c>
      <c r="B3566" s="3">
        <v>142</v>
      </c>
      <c r="C3566" s="4">
        <v>26.97</v>
      </c>
      <c r="D3566" s="5">
        <v>15.7</v>
      </c>
      <c r="E3566" s="5">
        <v>23.5</v>
      </c>
      <c r="F3566" s="5">
        <v>8.1</v>
      </c>
      <c r="G3566" s="4">
        <v>47.3</v>
      </c>
      <c r="H3566" s="4">
        <v>27.9</v>
      </c>
      <c r="I3566" s="4">
        <v>1.1000000000000001</v>
      </c>
      <c r="J3566" s="4">
        <v>3.3</v>
      </c>
      <c r="K3566" s="4">
        <v>0</v>
      </c>
      <c r="L3566" s="4">
        <v>0</v>
      </c>
      <c r="M3566" s="7">
        <v>0</v>
      </c>
      <c r="N3566" s="5">
        <v>15.7</v>
      </c>
      <c r="O3566" s="5">
        <v>13.4</v>
      </c>
      <c r="P3566" s="5">
        <v>-999</v>
      </c>
      <c r="Q3566" s="5">
        <v>-999</v>
      </c>
      <c r="R3566">
        <v>0.81</v>
      </c>
      <c r="S3566" s="34">
        <f>ROUND((0.6105*(EXP((17.273*E3566)/(E3566+237.3))))*(100-H3566)/100,3)</f>
        <v>2.0870000000000002</v>
      </c>
      <c r="T3566" s="6">
        <f>IF(V3566&lt;V3567,L3566,0)</f>
        <v>0</v>
      </c>
      <c r="U3566" s="6">
        <f>IF(T3566&gt;0,M3566,-999)</f>
        <v>-999</v>
      </c>
      <c r="V3566">
        <v>200105</v>
      </c>
      <c r="W3566">
        <v>2001</v>
      </c>
    </row>
    <row r="3567" spans="1:23" x14ac:dyDescent="0.25">
      <c r="A3567" s="14">
        <v>37034</v>
      </c>
      <c r="B3567" s="3">
        <v>143</v>
      </c>
      <c r="C3567" s="4">
        <v>25.93</v>
      </c>
      <c r="D3567" s="5">
        <v>17.399999999999999</v>
      </c>
      <c r="E3567" s="5">
        <v>24.9</v>
      </c>
      <c r="F3567" s="5">
        <v>10.1</v>
      </c>
      <c r="G3567" s="4">
        <v>44</v>
      </c>
      <c r="H3567" s="4">
        <v>23.1</v>
      </c>
      <c r="I3567" s="4">
        <v>1.3</v>
      </c>
      <c r="J3567" s="4">
        <v>4.0999999999999996</v>
      </c>
      <c r="K3567" s="4">
        <v>0</v>
      </c>
      <c r="L3567" s="4">
        <v>0</v>
      </c>
      <c r="M3567" s="7">
        <v>0</v>
      </c>
      <c r="N3567" s="5">
        <v>17.399999999999999</v>
      </c>
      <c r="O3567" s="5">
        <v>14.5</v>
      </c>
      <c r="P3567" s="5">
        <v>-999</v>
      </c>
      <c r="Q3567" s="5">
        <v>-999</v>
      </c>
      <c r="R3567">
        <v>0.72799999999999998</v>
      </c>
      <c r="S3567" s="34">
        <f>ROUND((0.6105*(EXP((17.273*E3567)/(E3567+237.3))))*(100-H3567)/100,3)</f>
        <v>2.4209999999999998</v>
      </c>
      <c r="T3567" s="6">
        <f>IF(V3567&lt;V3568,L3567,0)</f>
        <v>0</v>
      </c>
      <c r="U3567" s="6">
        <f>IF(T3567&gt;0,M3567,-999)</f>
        <v>-999</v>
      </c>
      <c r="V3567">
        <v>200105</v>
      </c>
      <c r="W3567">
        <v>2001</v>
      </c>
    </row>
    <row r="3568" spans="1:23" x14ac:dyDescent="0.25">
      <c r="A3568" s="14">
        <v>37035</v>
      </c>
      <c r="B3568" s="3">
        <v>144</v>
      </c>
      <c r="C3568" s="4">
        <v>21.86</v>
      </c>
      <c r="D3568" s="5">
        <v>13.6</v>
      </c>
      <c r="E3568" s="5">
        <v>21.2</v>
      </c>
      <c r="F3568" s="5">
        <v>6.2</v>
      </c>
      <c r="G3568" s="4">
        <v>56</v>
      </c>
      <c r="H3568" s="4">
        <v>29.4</v>
      </c>
      <c r="I3568" s="4">
        <v>0.8</v>
      </c>
      <c r="J3568" s="4">
        <v>3.3</v>
      </c>
      <c r="K3568" s="4">
        <v>0</v>
      </c>
      <c r="L3568" s="4">
        <v>0</v>
      </c>
      <c r="M3568" s="7">
        <v>0</v>
      </c>
      <c r="N3568" s="5">
        <v>13.6</v>
      </c>
      <c r="O3568" s="5">
        <v>14</v>
      </c>
      <c r="P3568" s="5">
        <v>-999</v>
      </c>
      <c r="Q3568" s="5">
        <v>-999</v>
      </c>
      <c r="R3568">
        <v>0.74099999999999999</v>
      </c>
      <c r="S3568" s="34">
        <f>ROUND((0.6105*(EXP((17.273*E3568)/(E3568+237.3))))*(100-H3568)/100,3)</f>
        <v>1.7769999999999999</v>
      </c>
      <c r="T3568" s="6">
        <f>IF(V3568&lt;V3569,L3568,0)</f>
        <v>0</v>
      </c>
      <c r="U3568" s="6">
        <f>IF(T3568&gt;0,M3568,-999)</f>
        <v>-999</v>
      </c>
      <c r="V3568">
        <v>200105</v>
      </c>
      <c r="W3568">
        <v>2001</v>
      </c>
    </row>
    <row r="3569" spans="1:23" x14ac:dyDescent="0.25">
      <c r="A3569" s="14">
        <v>37036</v>
      </c>
      <c r="B3569" s="3">
        <v>145</v>
      </c>
      <c r="C3569" s="4">
        <v>28.7</v>
      </c>
      <c r="D3569" s="5">
        <v>13.2</v>
      </c>
      <c r="E3569" s="5">
        <v>21.2</v>
      </c>
      <c r="F3569" s="5">
        <v>5.0999999999999996</v>
      </c>
      <c r="G3569" s="4">
        <v>50</v>
      </c>
      <c r="H3569" s="4">
        <v>15.6</v>
      </c>
      <c r="I3569" s="4">
        <v>1</v>
      </c>
      <c r="J3569" s="4">
        <v>3</v>
      </c>
      <c r="K3569" s="4">
        <v>0</v>
      </c>
      <c r="L3569" s="4">
        <v>0</v>
      </c>
      <c r="M3569" s="7">
        <v>0</v>
      </c>
      <c r="N3569" s="5">
        <v>13.2</v>
      </c>
      <c r="O3569" s="5">
        <v>13.8</v>
      </c>
      <c r="P3569" s="5">
        <v>-999</v>
      </c>
      <c r="Q3569" s="5">
        <v>-999</v>
      </c>
      <c r="R3569">
        <v>0.39300000000000002</v>
      </c>
      <c r="S3569" s="34">
        <f>ROUND((0.6105*(EXP((17.273*E3569)/(E3569+237.3))))*(100-H3569)/100,3)</f>
        <v>2.1240000000000001</v>
      </c>
      <c r="T3569" s="6">
        <f>IF(V3569&lt;V3570,L3569,0)</f>
        <v>0</v>
      </c>
      <c r="U3569" s="6">
        <f>IF(T3569&gt;0,M3569,-999)</f>
        <v>-999</v>
      </c>
      <c r="V3569">
        <v>200105</v>
      </c>
      <c r="W3569">
        <v>2001</v>
      </c>
    </row>
    <row r="3570" spans="1:23" x14ac:dyDescent="0.25">
      <c r="A3570" s="14">
        <v>37037</v>
      </c>
      <c r="B3570" s="3">
        <v>146</v>
      </c>
      <c r="C3570" s="4">
        <v>27.85</v>
      </c>
      <c r="D3570" s="5">
        <v>14.8</v>
      </c>
      <c r="E3570" s="5">
        <v>22.8</v>
      </c>
      <c r="F3570" s="5">
        <v>5.0999999999999996</v>
      </c>
      <c r="G3570" s="4">
        <v>29.9</v>
      </c>
      <c r="H3570" s="4">
        <v>11.9</v>
      </c>
      <c r="I3570" s="4">
        <v>1.1000000000000001</v>
      </c>
      <c r="J3570" s="4">
        <v>3.5</v>
      </c>
      <c r="K3570" s="4">
        <v>0</v>
      </c>
      <c r="L3570" s="4">
        <v>0</v>
      </c>
      <c r="M3570" s="7">
        <v>0</v>
      </c>
      <c r="N3570" s="5">
        <v>14.8</v>
      </c>
      <c r="O3570" s="5">
        <v>13.8</v>
      </c>
      <c r="P3570" s="5">
        <v>-999</v>
      </c>
      <c r="Q3570" s="5">
        <v>-999</v>
      </c>
      <c r="R3570">
        <v>0.32900000000000001</v>
      </c>
      <c r="S3570" s="34">
        <f>ROUND((0.6105*(EXP((17.273*E3570)/(E3570+237.3))))*(100-H3570)/100,3)</f>
        <v>2.4449999999999998</v>
      </c>
      <c r="T3570" s="6">
        <f>IF(V3570&lt;V3571,L3570,0)</f>
        <v>0</v>
      </c>
      <c r="U3570" s="6">
        <f>IF(T3570&gt;0,M3570,-999)</f>
        <v>-999</v>
      </c>
      <c r="V3570">
        <v>200105</v>
      </c>
      <c r="W3570">
        <v>2001</v>
      </c>
    </row>
    <row r="3571" spans="1:23" x14ac:dyDescent="0.25">
      <c r="A3571" s="14">
        <v>37038</v>
      </c>
      <c r="B3571" s="3">
        <v>147</v>
      </c>
      <c r="C3571" s="4">
        <v>9.81</v>
      </c>
      <c r="D3571" s="5">
        <v>12</v>
      </c>
      <c r="E3571" s="5">
        <v>18.5</v>
      </c>
      <c r="F3571" s="5">
        <v>6.9</v>
      </c>
      <c r="G3571" s="4">
        <v>61.8</v>
      </c>
      <c r="H3571" s="4">
        <v>35.700000000000003</v>
      </c>
      <c r="I3571" s="4">
        <v>2.2000000000000002</v>
      </c>
      <c r="J3571" s="4">
        <v>5.9</v>
      </c>
      <c r="K3571" s="4">
        <v>4.8</v>
      </c>
      <c r="L3571" s="4">
        <v>0</v>
      </c>
      <c r="M3571" s="7">
        <v>0</v>
      </c>
      <c r="N3571" s="5">
        <v>12</v>
      </c>
      <c r="O3571" s="5">
        <v>10.9</v>
      </c>
      <c r="P3571" s="5">
        <v>-999</v>
      </c>
      <c r="Q3571" s="5">
        <v>-999</v>
      </c>
      <c r="R3571">
        <v>0.75900000000000001</v>
      </c>
      <c r="S3571" s="34">
        <f>ROUND((0.6105*(EXP((17.273*E3571)/(E3571+237.3))))*(100-H3571)/100,3)</f>
        <v>1.369</v>
      </c>
      <c r="T3571" s="6">
        <f>IF(V3571&lt;V3572,L3571,0)</f>
        <v>0</v>
      </c>
      <c r="U3571" s="6">
        <f>IF(T3571&gt;0,M3571,-999)</f>
        <v>-999</v>
      </c>
      <c r="V3571">
        <v>200105</v>
      </c>
      <c r="W3571">
        <v>2001</v>
      </c>
    </row>
    <row r="3572" spans="1:23" x14ac:dyDescent="0.25">
      <c r="A3572" s="14">
        <v>37039</v>
      </c>
      <c r="B3572" s="3">
        <v>148</v>
      </c>
      <c r="C3572" s="4">
        <v>16.87</v>
      </c>
      <c r="D3572" s="5">
        <v>4</v>
      </c>
      <c r="E3572" s="5">
        <v>10.5</v>
      </c>
      <c r="F3572" s="5">
        <v>-5.2</v>
      </c>
      <c r="G3572" s="4">
        <v>81.599999999999994</v>
      </c>
      <c r="H3572" s="4">
        <v>32.4</v>
      </c>
      <c r="I3572" s="4">
        <v>2.5</v>
      </c>
      <c r="J3572" s="4">
        <v>6.8</v>
      </c>
      <c r="K3572" s="4">
        <v>12.2</v>
      </c>
      <c r="L3572" s="4">
        <v>0</v>
      </c>
      <c r="M3572" s="7">
        <v>0</v>
      </c>
      <c r="N3572" s="5">
        <v>4</v>
      </c>
      <c r="O3572" s="5">
        <v>9.8000000000000007</v>
      </c>
      <c r="P3572" s="5">
        <v>-999</v>
      </c>
      <c r="Q3572" s="5">
        <v>-999</v>
      </c>
      <c r="R3572">
        <v>0.41199999999999998</v>
      </c>
      <c r="S3572" s="34">
        <f>ROUND((0.6105*(EXP((17.273*E3572)/(E3572+237.3))))*(100-H3572)/100,3)</f>
        <v>0.85799999999999998</v>
      </c>
      <c r="T3572" s="6">
        <f>IF(V3572&lt;V3573,L3572,0)</f>
        <v>0</v>
      </c>
      <c r="U3572" s="6">
        <f>IF(T3572&gt;0,M3572,-999)</f>
        <v>-999</v>
      </c>
      <c r="V3572">
        <v>200105</v>
      </c>
      <c r="W3572">
        <v>2001</v>
      </c>
    </row>
    <row r="3573" spans="1:23" x14ac:dyDescent="0.25">
      <c r="A3573" s="14">
        <v>37040</v>
      </c>
      <c r="B3573" s="3">
        <v>149</v>
      </c>
      <c r="C3573" s="4">
        <v>19.7</v>
      </c>
      <c r="D3573" s="5">
        <v>-0.7</v>
      </c>
      <c r="E3573" s="5">
        <v>5.5</v>
      </c>
      <c r="F3573" s="5">
        <v>-6</v>
      </c>
      <c r="G3573" s="4">
        <v>84.1</v>
      </c>
      <c r="H3573" s="4">
        <v>50.7</v>
      </c>
      <c r="I3573" s="4">
        <v>1.3</v>
      </c>
      <c r="J3573" s="4">
        <v>3.6</v>
      </c>
      <c r="K3573" s="4">
        <v>3.3</v>
      </c>
      <c r="L3573" s="4">
        <v>0</v>
      </c>
      <c r="M3573" s="7">
        <v>0</v>
      </c>
      <c r="N3573" s="5">
        <v>-0.7</v>
      </c>
      <c r="O3573" s="5">
        <v>3.7</v>
      </c>
      <c r="P3573" s="5">
        <v>-999</v>
      </c>
      <c r="Q3573" s="5">
        <v>-999</v>
      </c>
      <c r="R3573">
        <v>0.45600000000000002</v>
      </c>
      <c r="S3573" s="34">
        <f>ROUND((0.6105*(EXP((17.273*E3573)/(E3573+237.3))))*(100-H3573)/100,3)</f>
        <v>0.44500000000000001</v>
      </c>
      <c r="T3573" s="6">
        <f>IF(V3573&lt;V3574,L3573,0)</f>
        <v>0</v>
      </c>
      <c r="U3573" s="6">
        <f>IF(T3573&gt;0,M3573,-999)</f>
        <v>-999</v>
      </c>
      <c r="V3573">
        <v>200105</v>
      </c>
      <c r="W3573">
        <v>2001</v>
      </c>
    </row>
    <row r="3574" spans="1:23" x14ac:dyDescent="0.25">
      <c r="A3574" s="14">
        <v>37041</v>
      </c>
      <c r="B3574" s="3">
        <v>150</v>
      </c>
      <c r="C3574" s="4">
        <v>12.73</v>
      </c>
      <c r="D3574" s="5">
        <v>3.1</v>
      </c>
      <c r="E3574" s="5">
        <v>11.9</v>
      </c>
      <c r="F3574" s="5">
        <v>-3.1</v>
      </c>
      <c r="G3574" s="4">
        <v>80</v>
      </c>
      <c r="H3574" s="4">
        <v>43.1</v>
      </c>
      <c r="I3574" s="4">
        <v>0.9</v>
      </c>
      <c r="J3574" s="4">
        <v>2.9</v>
      </c>
      <c r="K3574" s="4">
        <v>2.1</v>
      </c>
      <c r="L3574" s="4">
        <v>0</v>
      </c>
      <c r="M3574" s="7">
        <v>0</v>
      </c>
      <c r="N3574" s="5">
        <v>3.1</v>
      </c>
      <c r="O3574" s="5">
        <v>4.4000000000000004</v>
      </c>
      <c r="P3574" s="5">
        <v>-999</v>
      </c>
      <c r="Q3574" s="5">
        <v>-999</v>
      </c>
      <c r="R3574">
        <v>0.60099999999999998</v>
      </c>
      <c r="S3574" s="34">
        <f>ROUND((0.6105*(EXP((17.273*E3574)/(E3574+237.3))))*(100-H3574)/100,3)</f>
        <v>0.79300000000000004</v>
      </c>
      <c r="T3574" s="6">
        <f>IF(V3574&lt;V3575,L3574,0)</f>
        <v>0</v>
      </c>
      <c r="U3574" s="6">
        <f>IF(T3574&gt;0,M3574,-999)</f>
        <v>-999</v>
      </c>
      <c r="V3574">
        <v>200105</v>
      </c>
      <c r="W3574">
        <v>2001</v>
      </c>
    </row>
    <row r="3575" spans="1:23" x14ac:dyDescent="0.25">
      <c r="A3575" s="14">
        <v>37042</v>
      </c>
      <c r="B3575" s="3">
        <v>151</v>
      </c>
      <c r="C3575" s="4">
        <v>26.88</v>
      </c>
      <c r="D3575" s="5">
        <v>12.6</v>
      </c>
      <c r="E3575" s="5">
        <v>20.7</v>
      </c>
      <c r="F3575" s="5">
        <v>2.6</v>
      </c>
      <c r="G3575" s="4">
        <v>60.2</v>
      </c>
      <c r="H3575" s="4">
        <v>34.700000000000003</v>
      </c>
      <c r="I3575" s="4">
        <v>1.3</v>
      </c>
      <c r="J3575" s="4">
        <v>4.4000000000000004</v>
      </c>
      <c r="K3575" s="4">
        <v>0</v>
      </c>
      <c r="L3575" s="4">
        <v>0</v>
      </c>
      <c r="M3575" s="7">
        <v>0</v>
      </c>
      <c r="N3575" s="5">
        <v>12.6</v>
      </c>
      <c r="O3575" s="5">
        <v>11.5</v>
      </c>
      <c r="P3575" s="5">
        <v>-999</v>
      </c>
      <c r="Q3575" s="5">
        <v>-999</v>
      </c>
      <c r="R3575">
        <v>0.84799999999999998</v>
      </c>
      <c r="S3575" s="34">
        <f>ROUND((0.6105*(EXP((17.273*E3575)/(E3575+237.3))))*(100-H3575)/100,3)</f>
        <v>1.5940000000000001</v>
      </c>
      <c r="T3575" s="6">
        <f>IF(V3575&lt;V3576,L3575,0)</f>
        <v>0</v>
      </c>
      <c r="U3575" s="6">
        <f>IF(T3575&gt;0,M3575,-999)</f>
        <v>-999</v>
      </c>
      <c r="V3575">
        <v>200105</v>
      </c>
      <c r="W3575">
        <v>2001</v>
      </c>
    </row>
    <row r="3576" spans="1:23" x14ac:dyDescent="0.25">
      <c r="A3576" s="14">
        <v>37043</v>
      </c>
      <c r="B3576" s="3">
        <v>152</v>
      </c>
      <c r="C3576" s="4">
        <v>16.16</v>
      </c>
      <c r="D3576" s="5">
        <v>10</v>
      </c>
      <c r="E3576" s="5">
        <v>18.3</v>
      </c>
      <c r="F3576" s="5">
        <v>-0.7</v>
      </c>
      <c r="G3576" s="4">
        <v>67.3</v>
      </c>
      <c r="H3576" s="4">
        <v>37.9</v>
      </c>
      <c r="I3576" s="4">
        <v>2.2999999999999998</v>
      </c>
      <c r="J3576" s="4">
        <v>6.4</v>
      </c>
      <c r="K3576" s="4">
        <v>5.3</v>
      </c>
      <c r="L3576" s="4">
        <v>0</v>
      </c>
      <c r="M3576" s="7">
        <v>0</v>
      </c>
      <c r="N3576" s="5">
        <v>10</v>
      </c>
      <c r="O3576" s="5">
        <v>10.8</v>
      </c>
      <c r="P3576" s="5">
        <v>-999</v>
      </c>
      <c r="Q3576" s="5">
        <v>-999</v>
      </c>
      <c r="R3576">
        <v>0.79800000000000004</v>
      </c>
      <c r="S3576" s="34">
        <f>ROUND((0.6105*(EXP((17.273*E3576)/(E3576+237.3))))*(100-H3576)/100,3)</f>
        <v>1.306</v>
      </c>
      <c r="T3576" s="6">
        <f>IF(V3576&lt;V3577,L3576,0)</f>
        <v>0</v>
      </c>
      <c r="U3576" s="6">
        <f>IF(T3576&gt;0,M3576,-999)</f>
        <v>-999</v>
      </c>
      <c r="V3576">
        <v>200106</v>
      </c>
      <c r="W3576">
        <v>2001</v>
      </c>
    </row>
    <row r="3577" spans="1:23" x14ac:dyDescent="0.25">
      <c r="A3577" s="14">
        <v>37044</v>
      </c>
      <c r="B3577" s="3">
        <v>153</v>
      </c>
      <c r="C3577" s="4">
        <v>21.77</v>
      </c>
      <c r="D3577" s="5">
        <v>1.3</v>
      </c>
      <c r="E3577" s="5">
        <v>8.4</v>
      </c>
      <c r="F3577" s="5">
        <v>-3.7</v>
      </c>
      <c r="G3577" s="4">
        <v>78.099999999999994</v>
      </c>
      <c r="H3577" s="4">
        <v>38.200000000000003</v>
      </c>
      <c r="I3577" s="4">
        <v>1</v>
      </c>
      <c r="J3577" s="4">
        <v>3.8</v>
      </c>
      <c r="K3577" s="4">
        <v>0</v>
      </c>
      <c r="L3577" s="4">
        <v>0</v>
      </c>
      <c r="M3577" s="7">
        <v>0</v>
      </c>
      <c r="N3577" s="5">
        <v>1.3</v>
      </c>
      <c r="O3577" s="5">
        <v>8.1</v>
      </c>
      <c r="P3577" s="5">
        <v>-999</v>
      </c>
      <c r="Q3577" s="5">
        <v>-999</v>
      </c>
      <c r="R3577">
        <v>0.42099999999999999</v>
      </c>
      <c r="S3577" s="34">
        <f>ROUND((0.6105*(EXP((17.273*E3577)/(E3577+237.3))))*(100-H3577)/100,3)</f>
        <v>0.68100000000000005</v>
      </c>
      <c r="T3577" s="6">
        <f>IF(V3577&lt;V3578,L3577,0)</f>
        <v>0</v>
      </c>
      <c r="U3577" s="6">
        <f>IF(T3577&gt;0,M3577,-999)</f>
        <v>-999</v>
      </c>
      <c r="V3577">
        <v>200106</v>
      </c>
      <c r="W3577">
        <v>2001</v>
      </c>
    </row>
    <row r="3578" spans="1:23" x14ac:dyDescent="0.25">
      <c r="A3578" s="14">
        <v>37045</v>
      </c>
      <c r="B3578" s="3">
        <v>154</v>
      </c>
      <c r="C3578" s="4">
        <v>22.78</v>
      </c>
      <c r="D3578" s="5">
        <v>3.7</v>
      </c>
      <c r="E3578" s="5">
        <v>11</v>
      </c>
      <c r="F3578" s="5">
        <v>-2.8</v>
      </c>
      <c r="G3578" s="4">
        <v>73.099999999999994</v>
      </c>
      <c r="H3578" s="4">
        <v>42.9</v>
      </c>
      <c r="I3578" s="4">
        <v>0.9</v>
      </c>
      <c r="J3578" s="4">
        <v>2.9</v>
      </c>
      <c r="K3578" s="4">
        <v>0</v>
      </c>
      <c r="L3578" s="4">
        <v>0</v>
      </c>
      <c r="M3578" s="7">
        <v>0</v>
      </c>
      <c r="N3578" s="5">
        <v>3.7</v>
      </c>
      <c r="O3578" s="5">
        <v>8.4</v>
      </c>
      <c r="P3578" s="5">
        <v>-999</v>
      </c>
      <c r="Q3578" s="5">
        <v>-999</v>
      </c>
      <c r="R3578">
        <v>0.56100000000000005</v>
      </c>
      <c r="S3578" s="34">
        <f>ROUND((0.6105*(EXP((17.273*E3578)/(E3578+237.3))))*(100-H3578)/100,3)</f>
        <v>0.749</v>
      </c>
      <c r="T3578" s="6">
        <f>IF(V3578&lt;V3579,L3578,0)</f>
        <v>0</v>
      </c>
      <c r="U3578" s="6">
        <f>IF(T3578&gt;0,M3578,-999)</f>
        <v>-999</v>
      </c>
      <c r="V3578">
        <v>200106</v>
      </c>
      <c r="W3578">
        <v>2001</v>
      </c>
    </row>
    <row r="3579" spans="1:23" x14ac:dyDescent="0.25">
      <c r="A3579" s="14">
        <v>37046</v>
      </c>
      <c r="B3579" s="3">
        <v>155</v>
      </c>
      <c r="C3579" s="4">
        <v>13.29</v>
      </c>
      <c r="D3579" s="5">
        <v>5.2</v>
      </c>
      <c r="E3579" s="5">
        <v>12.3</v>
      </c>
      <c r="F3579" s="5">
        <v>1.4</v>
      </c>
      <c r="G3579" s="4">
        <v>79.900000000000006</v>
      </c>
      <c r="H3579" s="4">
        <v>50.9</v>
      </c>
      <c r="I3579" s="4">
        <v>1.7</v>
      </c>
      <c r="J3579" s="4">
        <v>5.2</v>
      </c>
      <c r="K3579" s="4">
        <v>5.9</v>
      </c>
      <c r="L3579" s="4">
        <v>0</v>
      </c>
      <c r="M3579" s="7">
        <v>0</v>
      </c>
      <c r="N3579" s="5">
        <v>5.2</v>
      </c>
      <c r="O3579" s="5">
        <v>7.9</v>
      </c>
      <c r="P3579" s="5">
        <v>-999</v>
      </c>
      <c r="Q3579" s="5">
        <v>-999</v>
      </c>
      <c r="R3579">
        <v>0.72599999999999998</v>
      </c>
      <c r="S3579" s="34">
        <f>ROUND((0.6105*(EXP((17.273*E3579)/(E3579+237.3))))*(100-H3579)/100,3)</f>
        <v>0.70199999999999996</v>
      </c>
      <c r="T3579" s="6">
        <f>IF(V3579&lt;V3580,L3579,0)</f>
        <v>0</v>
      </c>
      <c r="U3579" s="6">
        <f>IF(T3579&gt;0,M3579,-999)</f>
        <v>-999</v>
      </c>
      <c r="V3579">
        <v>200106</v>
      </c>
      <c r="W3579">
        <v>2001</v>
      </c>
    </row>
    <row r="3580" spans="1:23" x14ac:dyDescent="0.25">
      <c r="A3580" s="14">
        <v>37047</v>
      </c>
      <c r="B3580" s="3">
        <v>156</v>
      </c>
      <c r="C3580" s="4">
        <v>6.96</v>
      </c>
      <c r="D3580" s="5">
        <v>3.8</v>
      </c>
      <c r="E3580" s="5">
        <v>7</v>
      </c>
      <c r="F3580" s="5">
        <v>1.9</v>
      </c>
      <c r="G3580" s="4">
        <v>97.5</v>
      </c>
      <c r="H3580" s="4">
        <v>90.5</v>
      </c>
      <c r="I3580" s="4">
        <v>1</v>
      </c>
      <c r="J3580" s="4">
        <v>2.7</v>
      </c>
      <c r="K3580" s="4">
        <v>6.9</v>
      </c>
      <c r="L3580" s="4">
        <v>0</v>
      </c>
      <c r="M3580" s="7">
        <v>0</v>
      </c>
      <c r="N3580" s="5">
        <v>3.8</v>
      </c>
      <c r="O3580" s="5">
        <v>7.9</v>
      </c>
      <c r="P3580" s="5">
        <v>-999</v>
      </c>
      <c r="Q3580" s="5">
        <v>-999</v>
      </c>
      <c r="R3580">
        <v>0.90800000000000003</v>
      </c>
      <c r="S3580" s="34">
        <f>ROUND((0.6105*(EXP((17.273*E3580)/(E3580+237.3))))*(100-H3580)/100,3)</f>
        <v>9.5000000000000001E-2</v>
      </c>
      <c r="T3580" s="6">
        <f>IF(V3580&lt;V3581,L3580,0)</f>
        <v>0</v>
      </c>
      <c r="U3580" s="6">
        <f>IF(T3580&gt;0,M3580,-999)</f>
        <v>-999</v>
      </c>
      <c r="V3580">
        <v>200106</v>
      </c>
      <c r="W3580">
        <v>2001</v>
      </c>
    </row>
    <row r="3581" spans="1:23" x14ac:dyDescent="0.25">
      <c r="A3581" s="14">
        <v>37048</v>
      </c>
      <c r="B3581" s="3">
        <v>157</v>
      </c>
      <c r="C3581" s="4">
        <v>15.69</v>
      </c>
      <c r="D3581" s="5">
        <v>4.3</v>
      </c>
      <c r="E3581" s="5">
        <v>9.3000000000000007</v>
      </c>
      <c r="F3581" s="5">
        <v>1.3</v>
      </c>
      <c r="G3581" s="4">
        <v>92.6</v>
      </c>
      <c r="H3581" s="4">
        <v>64.5</v>
      </c>
      <c r="I3581" s="4">
        <v>0.8</v>
      </c>
      <c r="J3581" s="4">
        <v>3.4</v>
      </c>
      <c r="K3581" s="4">
        <v>3.2</v>
      </c>
      <c r="L3581" s="4">
        <v>0</v>
      </c>
      <c r="M3581" s="7">
        <v>0</v>
      </c>
      <c r="N3581" s="5">
        <v>4.3</v>
      </c>
      <c r="O3581" s="5">
        <v>9.6</v>
      </c>
      <c r="P3581" s="5">
        <v>-999</v>
      </c>
      <c r="Q3581" s="5">
        <v>-999</v>
      </c>
      <c r="R3581">
        <v>0.753</v>
      </c>
      <c r="S3581" s="34">
        <f>ROUND((0.6105*(EXP((17.273*E3581)/(E3581+237.3))))*(100-H3581)/100,3)</f>
        <v>0.41599999999999998</v>
      </c>
      <c r="T3581" s="6">
        <f>IF(V3581&lt;V3582,L3581,0)</f>
        <v>0</v>
      </c>
      <c r="U3581" s="6">
        <f>IF(T3581&gt;0,M3581,-999)</f>
        <v>-999</v>
      </c>
      <c r="V3581">
        <v>200106</v>
      </c>
      <c r="W3581">
        <v>2001</v>
      </c>
    </row>
    <row r="3582" spans="1:23" x14ac:dyDescent="0.25">
      <c r="A3582" s="14">
        <v>37049</v>
      </c>
      <c r="B3582" s="3">
        <v>158</v>
      </c>
      <c r="C3582" s="4">
        <v>27.01</v>
      </c>
      <c r="D3582" s="5">
        <v>7.6</v>
      </c>
      <c r="E3582" s="5">
        <v>15.4</v>
      </c>
      <c r="F3582" s="5">
        <v>-0.2</v>
      </c>
      <c r="G3582" s="4">
        <v>66.7</v>
      </c>
      <c r="H3582" s="4">
        <v>33.200000000000003</v>
      </c>
      <c r="I3582" s="4">
        <v>1</v>
      </c>
      <c r="J3582" s="4">
        <v>3.6</v>
      </c>
      <c r="K3582" s="4">
        <v>0.3</v>
      </c>
      <c r="L3582" s="4">
        <v>0</v>
      </c>
      <c r="M3582" s="7">
        <v>0</v>
      </c>
      <c r="N3582" s="5">
        <v>7.6</v>
      </c>
      <c r="O3582" s="5">
        <v>11.5</v>
      </c>
      <c r="P3582" s="5">
        <v>-999</v>
      </c>
      <c r="Q3582" s="5">
        <v>-999</v>
      </c>
      <c r="R3582">
        <v>0.57999999999999996</v>
      </c>
      <c r="S3582" s="34">
        <f>ROUND((0.6105*(EXP((17.273*E3582)/(E3582+237.3))))*(100-H3582)/100,3)</f>
        <v>1.1679999999999999</v>
      </c>
      <c r="T3582" s="6">
        <f>IF(V3582&lt;V3583,L3582,0)</f>
        <v>0</v>
      </c>
      <c r="U3582" s="6">
        <f>IF(T3582&gt;0,M3582,-999)</f>
        <v>-999</v>
      </c>
      <c r="V3582">
        <v>200106</v>
      </c>
      <c r="W3582">
        <v>2001</v>
      </c>
    </row>
    <row r="3583" spans="1:23" x14ac:dyDescent="0.25">
      <c r="A3583" s="14">
        <v>37050</v>
      </c>
      <c r="B3583" s="3">
        <v>159</v>
      </c>
      <c r="C3583" s="4">
        <v>11.25</v>
      </c>
      <c r="D3583" s="5">
        <v>8.4</v>
      </c>
      <c r="E3583" s="5">
        <v>13.8</v>
      </c>
      <c r="F3583" s="5">
        <v>5.0999999999999996</v>
      </c>
      <c r="G3583" s="4">
        <v>77.900000000000006</v>
      </c>
      <c r="H3583" s="4">
        <v>50</v>
      </c>
      <c r="I3583" s="4">
        <v>1.2</v>
      </c>
      <c r="J3583" s="4">
        <v>4</v>
      </c>
      <c r="K3583" s="4">
        <v>3.2</v>
      </c>
      <c r="L3583" s="4">
        <v>0</v>
      </c>
      <c r="M3583" s="7">
        <v>0</v>
      </c>
      <c r="N3583" s="5">
        <v>8.4</v>
      </c>
      <c r="O3583" s="5">
        <v>9.3000000000000007</v>
      </c>
      <c r="P3583" s="5">
        <v>-999</v>
      </c>
      <c r="Q3583" s="5">
        <v>-999</v>
      </c>
      <c r="R3583">
        <v>0.78700000000000003</v>
      </c>
      <c r="S3583" s="34">
        <f>ROUND((0.6105*(EXP((17.273*E3583)/(E3583+237.3))))*(100-H3583)/100,3)</f>
        <v>0.78900000000000003</v>
      </c>
      <c r="T3583" s="6">
        <f>IF(V3583&lt;V3584,L3583,0)</f>
        <v>0</v>
      </c>
      <c r="U3583" s="6">
        <f>IF(T3583&gt;0,M3583,-999)</f>
        <v>-999</v>
      </c>
      <c r="V3583">
        <v>200106</v>
      </c>
      <c r="W3583">
        <v>2001</v>
      </c>
    </row>
    <row r="3584" spans="1:23" x14ac:dyDescent="0.25">
      <c r="A3584" s="14">
        <v>37051</v>
      </c>
      <c r="B3584" s="3">
        <v>160</v>
      </c>
      <c r="C3584" s="4">
        <v>12.8</v>
      </c>
      <c r="D3584" s="5">
        <v>5.0999999999999996</v>
      </c>
      <c r="E3584" s="5">
        <v>10.5</v>
      </c>
      <c r="F3584" s="5">
        <v>-0.1</v>
      </c>
      <c r="G3584" s="4">
        <v>87.8</v>
      </c>
      <c r="H3584" s="4">
        <v>54.7</v>
      </c>
      <c r="I3584" s="4">
        <v>1</v>
      </c>
      <c r="J3584" s="4">
        <v>4.8</v>
      </c>
      <c r="K3584" s="4">
        <v>10.7</v>
      </c>
      <c r="L3584" s="4">
        <v>0</v>
      </c>
      <c r="M3584" s="7">
        <v>0</v>
      </c>
      <c r="N3584" s="5">
        <v>5.0999999999999996</v>
      </c>
      <c r="O3584" s="5">
        <v>8.6999999999999993</v>
      </c>
      <c r="P3584" s="5">
        <v>-999</v>
      </c>
      <c r="Q3584" s="5">
        <v>-999</v>
      </c>
      <c r="R3584">
        <v>0.69599999999999995</v>
      </c>
      <c r="S3584" s="34">
        <f>ROUND((0.6105*(EXP((17.273*E3584)/(E3584+237.3))))*(100-H3584)/100,3)</f>
        <v>0.57499999999999996</v>
      </c>
      <c r="T3584" s="6">
        <f>IF(V3584&lt;V3585,L3584,0)</f>
        <v>0</v>
      </c>
      <c r="U3584" s="6">
        <f>IF(T3584&gt;0,M3584,-999)</f>
        <v>-999</v>
      </c>
      <c r="V3584">
        <v>200106</v>
      </c>
      <c r="W3584">
        <v>2001</v>
      </c>
    </row>
    <row r="3585" spans="1:23" x14ac:dyDescent="0.25">
      <c r="A3585" s="14">
        <v>37052</v>
      </c>
      <c r="B3585" s="3">
        <v>161</v>
      </c>
      <c r="C3585" s="4">
        <v>14.79</v>
      </c>
      <c r="D3585" s="5">
        <v>2.1</v>
      </c>
      <c r="E3585" s="5">
        <v>7.7</v>
      </c>
      <c r="F3585" s="5">
        <v>-1.1000000000000001</v>
      </c>
      <c r="G3585" s="4">
        <v>88.6</v>
      </c>
      <c r="H3585" s="4">
        <v>61.5</v>
      </c>
      <c r="I3585" s="4">
        <v>0.9</v>
      </c>
      <c r="J3585" s="4">
        <v>3.2</v>
      </c>
      <c r="K3585" s="4">
        <v>9.1</v>
      </c>
      <c r="L3585" s="4">
        <v>0</v>
      </c>
      <c r="M3585" s="7">
        <v>0</v>
      </c>
      <c r="N3585" s="5">
        <v>2.1</v>
      </c>
      <c r="O3585" s="5">
        <v>6.2</v>
      </c>
      <c r="P3585" s="5">
        <v>-999</v>
      </c>
      <c r="Q3585" s="5">
        <v>-999</v>
      </c>
      <c r="R3585">
        <v>0.64400000000000002</v>
      </c>
      <c r="S3585" s="34">
        <f>ROUND((0.6105*(EXP((17.273*E3585)/(E3585+237.3))))*(100-H3585)/100,3)</f>
        <v>0.40400000000000003</v>
      </c>
      <c r="T3585" s="6">
        <f>IF(V3585&lt;V3586,L3585,0)</f>
        <v>0</v>
      </c>
      <c r="U3585" s="6">
        <f>IF(T3585&gt;0,M3585,-999)</f>
        <v>-999</v>
      </c>
      <c r="V3585">
        <v>200106</v>
      </c>
      <c r="W3585">
        <v>2001</v>
      </c>
    </row>
    <row r="3586" spans="1:23" x14ac:dyDescent="0.25">
      <c r="A3586" s="14">
        <v>37053</v>
      </c>
      <c r="B3586" s="3">
        <v>162</v>
      </c>
      <c r="C3586" s="4">
        <v>6.39</v>
      </c>
      <c r="D3586" s="5">
        <v>0.6</v>
      </c>
      <c r="E3586" s="5">
        <v>3.5</v>
      </c>
      <c r="F3586" s="5">
        <v>-0.9</v>
      </c>
      <c r="G3586" s="4">
        <v>96.9</v>
      </c>
      <c r="H3586" s="4">
        <v>77.2</v>
      </c>
      <c r="I3586" s="4">
        <v>0.7</v>
      </c>
      <c r="J3586" s="4">
        <v>3.9</v>
      </c>
      <c r="K3586" s="4">
        <v>7.5</v>
      </c>
      <c r="L3586" s="4">
        <v>0</v>
      </c>
      <c r="M3586" s="7">
        <v>0</v>
      </c>
      <c r="N3586" s="5">
        <v>0.6</v>
      </c>
      <c r="O3586" s="5">
        <v>4.8</v>
      </c>
      <c r="P3586" s="5">
        <v>-999</v>
      </c>
      <c r="Q3586" s="5">
        <v>-999</v>
      </c>
      <c r="R3586">
        <v>0.60699999999999998</v>
      </c>
      <c r="S3586" s="34">
        <f>ROUND((0.6105*(EXP((17.273*E3586)/(E3586+237.3))))*(100-H3586)/100,3)</f>
        <v>0.17899999999999999</v>
      </c>
      <c r="T3586" s="6">
        <f>IF(V3586&lt;V3587,L3586,0)</f>
        <v>0</v>
      </c>
      <c r="U3586" s="6">
        <f>IF(T3586&gt;0,M3586,-999)</f>
        <v>-999</v>
      </c>
      <c r="V3586">
        <v>200106</v>
      </c>
      <c r="W3586">
        <v>2001</v>
      </c>
    </row>
    <row r="3587" spans="1:23" x14ac:dyDescent="0.25">
      <c r="A3587" s="14">
        <v>37054</v>
      </c>
      <c r="B3587" s="3">
        <v>163</v>
      </c>
      <c r="C3587" s="4">
        <v>6.25</v>
      </c>
      <c r="D3587" s="5">
        <v>1.5</v>
      </c>
      <c r="E3587" s="5">
        <v>4.4000000000000004</v>
      </c>
      <c r="F3587" s="5">
        <v>-1.4</v>
      </c>
      <c r="G3587" s="4">
        <v>97.1</v>
      </c>
      <c r="H3587" s="4">
        <v>86.4</v>
      </c>
      <c r="I3587" s="4">
        <v>0.4</v>
      </c>
      <c r="J3587" s="4">
        <v>1.9</v>
      </c>
      <c r="K3587" s="4">
        <v>16.600000000000001</v>
      </c>
      <c r="L3587" s="4">
        <v>0</v>
      </c>
      <c r="M3587" s="7">
        <v>0</v>
      </c>
      <c r="N3587" s="5">
        <v>1.5</v>
      </c>
      <c r="O3587" s="5">
        <v>2.6</v>
      </c>
      <c r="P3587" s="5">
        <v>-999</v>
      </c>
      <c r="Q3587" s="5">
        <v>-999</v>
      </c>
      <c r="R3587">
        <v>0.72499999999999998</v>
      </c>
      <c r="S3587" s="34">
        <f>ROUND((0.6105*(EXP((17.273*E3587)/(E3587+237.3))))*(100-H3587)/100,3)</f>
        <v>0.114</v>
      </c>
      <c r="T3587" s="6">
        <f>IF(V3587&lt;V3588,L3587,0)</f>
        <v>0</v>
      </c>
      <c r="U3587" s="6">
        <f>IF(T3587&gt;0,M3587,-999)</f>
        <v>-999</v>
      </c>
      <c r="V3587">
        <v>200106</v>
      </c>
      <c r="W3587">
        <v>2001</v>
      </c>
    </row>
    <row r="3588" spans="1:23" x14ac:dyDescent="0.25">
      <c r="A3588" s="14">
        <v>37055</v>
      </c>
      <c r="B3588" s="3">
        <v>164</v>
      </c>
      <c r="C3588" s="4">
        <v>23.45</v>
      </c>
      <c r="D3588" s="5">
        <v>7.8</v>
      </c>
      <c r="E3588" s="5">
        <v>15.5</v>
      </c>
      <c r="F3588" s="5">
        <v>0.8</v>
      </c>
      <c r="G3588" s="4">
        <v>77.2</v>
      </c>
      <c r="H3588" s="4">
        <v>45.9</v>
      </c>
      <c r="I3588" s="4">
        <v>1</v>
      </c>
      <c r="J3588" s="4">
        <v>2.7</v>
      </c>
      <c r="K3588" s="4">
        <v>0</v>
      </c>
      <c r="L3588" s="4">
        <v>0</v>
      </c>
      <c r="M3588" s="7">
        <v>0</v>
      </c>
      <c r="N3588" s="5">
        <v>7.8</v>
      </c>
      <c r="O3588" s="5">
        <v>7</v>
      </c>
      <c r="P3588" s="5">
        <v>-999</v>
      </c>
      <c r="Q3588" s="5">
        <v>-999</v>
      </c>
      <c r="R3588">
        <v>0.81</v>
      </c>
      <c r="S3588" s="34">
        <f>ROUND((0.6105*(EXP((17.273*E3588)/(E3588+237.3))))*(100-H3588)/100,3)</f>
        <v>0.95199999999999996</v>
      </c>
      <c r="T3588" s="6">
        <f>IF(V3588&lt;V3589,L3588,0)</f>
        <v>0</v>
      </c>
      <c r="U3588" s="6">
        <f>IF(T3588&gt;0,M3588,-999)</f>
        <v>-999</v>
      </c>
      <c r="V3588">
        <v>200106</v>
      </c>
      <c r="W3588">
        <v>2001</v>
      </c>
    </row>
    <row r="3589" spans="1:23" x14ac:dyDescent="0.25">
      <c r="A3589" s="14">
        <v>37056</v>
      </c>
      <c r="B3589" s="3">
        <v>165</v>
      </c>
      <c r="C3589" s="4">
        <v>13.33</v>
      </c>
      <c r="D3589" s="5">
        <v>4.5999999999999996</v>
      </c>
      <c r="E3589" s="5">
        <v>10.199999999999999</v>
      </c>
      <c r="F3589" s="5">
        <v>0.6</v>
      </c>
      <c r="G3589" s="4">
        <v>80.7</v>
      </c>
      <c r="H3589" s="4">
        <v>52.6</v>
      </c>
      <c r="I3589" s="4">
        <v>1.2</v>
      </c>
      <c r="J3589" s="4">
        <v>3.2</v>
      </c>
      <c r="K3589" s="4">
        <v>0</v>
      </c>
      <c r="L3589" s="4">
        <v>0</v>
      </c>
      <c r="M3589" s="7">
        <v>0</v>
      </c>
      <c r="N3589" s="5">
        <v>4.5999999999999996</v>
      </c>
      <c r="O3589" s="5">
        <v>7.8</v>
      </c>
      <c r="P3589" s="5">
        <v>-999</v>
      </c>
      <c r="Q3589" s="5">
        <v>-999</v>
      </c>
      <c r="R3589">
        <v>0.65500000000000003</v>
      </c>
      <c r="S3589" s="34">
        <f>ROUND((0.6105*(EXP((17.273*E3589)/(E3589+237.3))))*(100-H3589)/100,3)</f>
        <v>0.59</v>
      </c>
      <c r="T3589" s="6">
        <f>IF(V3589&lt;V3590,L3589,0)</f>
        <v>0</v>
      </c>
      <c r="U3589" s="6">
        <f>IF(T3589&gt;0,M3589,-999)</f>
        <v>-999</v>
      </c>
      <c r="V3589">
        <v>200106</v>
      </c>
      <c r="W3589">
        <v>2001</v>
      </c>
    </row>
    <row r="3590" spans="1:23" x14ac:dyDescent="0.25">
      <c r="A3590" s="14">
        <v>37057</v>
      </c>
      <c r="B3590" s="3">
        <v>166</v>
      </c>
      <c r="C3590" s="4">
        <v>17.170000000000002</v>
      </c>
      <c r="D3590" s="5">
        <v>5.4</v>
      </c>
      <c r="E3590" s="5">
        <v>13.3</v>
      </c>
      <c r="F3590" s="5">
        <v>0.3</v>
      </c>
      <c r="G3590" s="4">
        <v>78.400000000000006</v>
      </c>
      <c r="H3590" s="4">
        <v>35.299999999999997</v>
      </c>
      <c r="I3590" s="4">
        <v>0.9</v>
      </c>
      <c r="J3590" s="4">
        <v>2.6</v>
      </c>
      <c r="K3590" s="4">
        <v>1.1000000000000001</v>
      </c>
      <c r="L3590" s="4">
        <v>0</v>
      </c>
      <c r="M3590" s="7">
        <v>0</v>
      </c>
      <c r="N3590" s="5">
        <v>5.4</v>
      </c>
      <c r="O3590" s="5">
        <v>9.6</v>
      </c>
      <c r="P3590" s="5">
        <v>-999</v>
      </c>
      <c r="Q3590" s="5">
        <v>-999</v>
      </c>
      <c r="R3590">
        <v>0.53800000000000003</v>
      </c>
      <c r="S3590" s="34">
        <f>ROUND((0.6105*(EXP((17.273*E3590)/(E3590+237.3))))*(100-H3590)/100,3)</f>
        <v>0.98799999999999999</v>
      </c>
      <c r="T3590" s="6">
        <f>IF(V3590&lt;V3591,L3590,0)</f>
        <v>0</v>
      </c>
      <c r="U3590" s="6">
        <f>IF(T3590&gt;0,M3590,-999)</f>
        <v>-999</v>
      </c>
      <c r="V3590">
        <v>200106</v>
      </c>
      <c r="W3590">
        <v>2001</v>
      </c>
    </row>
    <row r="3591" spans="1:23" x14ac:dyDescent="0.25">
      <c r="A3591" s="14">
        <v>37058</v>
      </c>
      <c r="B3591" s="3">
        <v>167</v>
      </c>
      <c r="C3591" s="4">
        <v>28.75</v>
      </c>
      <c r="D3591" s="5">
        <v>6.6</v>
      </c>
      <c r="E3591" s="5">
        <v>13</v>
      </c>
      <c r="F3591" s="5">
        <v>-0.2</v>
      </c>
      <c r="G3591" s="4">
        <v>68.3</v>
      </c>
      <c r="H3591" s="4">
        <v>32.5</v>
      </c>
      <c r="I3591" s="4">
        <v>1.1000000000000001</v>
      </c>
      <c r="J3591" s="4">
        <v>3.5</v>
      </c>
      <c r="K3591" s="4">
        <v>0</v>
      </c>
      <c r="L3591" s="4">
        <v>0</v>
      </c>
      <c r="M3591" s="7">
        <v>0</v>
      </c>
      <c r="N3591" s="5">
        <v>6.6</v>
      </c>
      <c r="O3591" s="5">
        <v>11.2</v>
      </c>
      <c r="P3591" s="5">
        <v>-999</v>
      </c>
      <c r="Q3591" s="5">
        <v>-999</v>
      </c>
      <c r="R3591">
        <v>0.48599999999999999</v>
      </c>
      <c r="S3591" s="34">
        <f>ROUND((0.6105*(EXP((17.273*E3591)/(E3591+237.3))))*(100-H3591)/100,3)</f>
        <v>1.0109999999999999</v>
      </c>
      <c r="T3591" s="6">
        <f>IF(V3591&lt;V3592,L3591,0)</f>
        <v>0</v>
      </c>
      <c r="U3591" s="6">
        <f>IF(T3591&gt;0,M3591,-999)</f>
        <v>-999</v>
      </c>
      <c r="V3591">
        <v>200106</v>
      </c>
      <c r="W3591">
        <v>2001</v>
      </c>
    </row>
    <row r="3592" spans="1:23" x14ac:dyDescent="0.25">
      <c r="A3592" s="14">
        <v>37059</v>
      </c>
      <c r="B3592" s="3">
        <v>168</v>
      </c>
      <c r="C3592" s="4">
        <v>20.12</v>
      </c>
      <c r="D3592" s="5">
        <v>5.2</v>
      </c>
      <c r="E3592" s="5">
        <v>12.7</v>
      </c>
      <c r="F3592" s="5">
        <v>-0.9</v>
      </c>
      <c r="G3592" s="4">
        <v>78</v>
      </c>
      <c r="H3592" s="4">
        <v>42.1</v>
      </c>
      <c r="I3592" s="4">
        <v>0.8</v>
      </c>
      <c r="J3592" s="4">
        <v>2.4</v>
      </c>
      <c r="K3592" s="4">
        <v>0</v>
      </c>
      <c r="L3592" s="4">
        <v>0</v>
      </c>
      <c r="M3592" s="7">
        <v>0</v>
      </c>
      <c r="N3592" s="5">
        <v>5.2</v>
      </c>
      <c r="O3592" s="5">
        <v>9.6</v>
      </c>
      <c r="P3592" s="5">
        <v>-999</v>
      </c>
      <c r="Q3592" s="5">
        <v>-999</v>
      </c>
      <c r="R3592">
        <v>0.61599999999999999</v>
      </c>
      <c r="S3592" s="34">
        <f>ROUND((0.6105*(EXP((17.273*E3592)/(E3592+237.3))))*(100-H3592)/100,3)</f>
        <v>0.85</v>
      </c>
      <c r="T3592" s="6">
        <f>IF(V3592&lt;V3593,L3592,0)</f>
        <v>0</v>
      </c>
      <c r="U3592" s="6">
        <f>IF(T3592&gt;0,M3592,-999)</f>
        <v>-999</v>
      </c>
      <c r="V3592">
        <v>200106</v>
      </c>
      <c r="W3592">
        <v>2001</v>
      </c>
    </row>
    <row r="3593" spans="1:23" x14ac:dyDescent="0.25">
      <c r="A3593" s="14">
        <v>37060</v>
      </c>
      <c r="B3593" s="3">
        <v>169</v>
      </c>
      <c r="C3593" s="4">
        <v>14.13</v>
      </c>
      <c r="D3593" s="5">
        <v>5.8</v>
      </c>
      <c r="E3593" s="5">
        <v>12.3</v>
      </c>
      <c r="F3593" s="5">
        <v>2.4</v>
      </c>
      <c r="G3593" s="4">
        <v>85.4</v>
      </c>
      <c r="H3593" s="4">
        <v>50.3</v>
      </c>
      <c r="I3593" s="4">
        <v>0.7</v>
      </c>
      <c r="J3593" s="4">
        <v>2.4</v>
      </c>
      <c r="K3593" s="4">
        <v>1.6</v>
      </c>
      <c r="L3593" s="4">
        <v>0</v>
      </c>
      <c r="M3593" s="7">
        <v>0</v>
      </c>
      <c r="N3593" s="5">
        <v>5.8</v>
      </c>
      <c r="O3593" s="5">
        <v>9.6</v>
      </c>
      <c r="P3593" s="5">
        <v>-999</v>
      </c>
      <c r="Q3593" s="5">
        <v>-999</v>
      </c>
      <c r="R3593">
        <v>0.72099999999999997</v>
      </c>
      <c r="S3593" s="34">
        <f>ROUND((0.6105*(EXP((17.273*E3593)/(E3593+237.3))))*(100-H3593)/100,3)</f>
        <v>0.71099999999999997</v>
      </c>
      <c r="T3593" s="6">
        <f>IF(V3593&lt;V3594,L3593,0)</f>
        <v>0</v>
      </c>
      <c r="U3593" s="6">
        <f>IF(T3593&gt;0,M3593,-999)</f>
        <v>-999</v>
      </c>
      <c r="V3593">
        <v>200106</v>
      </c>
      <c r="W3593">
        <v>2001</v>
      </c>
    </row>
    <row r="3594" spans="1:23" x14ac:dyDescent="0.25">
      <c r="A3594" s="14">
        <v>37061</v>
      </c>
      <c r="B3594" s="3">
        <v>170</v>
      </c>
      <c r="C3594" s="4">
        <v>23.67</v>
      </c>
      <c r="D3594" s="5">
        <v>10.6</v>
      </c>
      <c r="E3594" s="5">
        <v>19.600000000000001</v>
      </c>
      <c r="F3594" s="5">
        <v>1.6</v>
      </c>
      <c r="G3594" s="4">
        <v>57.9</v>
      </c>
      <c r="H3594" s="4">
        <v>26.4</v>
      </c>
      <c r="I3594" s="4">
        <v>0.7</v>
      </c>
      <c r="J3594" s="4">
        <v>3</v>
      </c>
      <c r="K3594" s="4">
        <v>0</v>
      </c>
      <c r="L3594" s="4">
        <v>0</v>
      </c>
      <c r="M3594" s="7">
        <v>0</v>
      </c>
      <c r="N3594" s="5">
        <v>10.6</v>
      </c>
      <c r="O3594" s="5">
        <v>10.9</v>
      </c>
      <c r="P3594" s="5">
        <v>-999</v>
      </c>
      <c r="Q3594" s="5">
        <v>-999</v>
      </c>
      <c r="R3594">
        <v>0.60199999999999998</v>
      </c>
      <c r="S3594" s="34">
        <f>ROUND((0.6105*(EXP((17.273*E3594)/(E3594+237.3))))*(100-H3594)/100,3)</f>
        <v>1.6779999999999999</v>
      </c>
      <c r="T3594" s="6">
        <f>IF(V3594&lt;V3595,L3594,0)</f>
        <v>0</v>
      </c>
      <c r="U3594" s="6">
        <f>IF(T3594&gt;0,M3594,-999)</f>
        <v>-999</v>
      </c>
      <c r="V3594">
        <v>200106</v>
      </c>
      <c r="W3594">
        <v>2001</v>
      </c>
    </row>
    <row r="3595" spans="1:23" x14ac:dyDescent="0.25">
      <c r="A3595" s="14">
        <v>37062</v>
      </c>
      <c r="B3595" s="3">
        <v>171</v>
      </c>
      <c r="C3595" s="4">
        <v>22.4</v>
      </c>
      <c r="D3595" s="5">
        <v>14.6</v>
      </c>
      <c r="E3595" s="5">
        <v>21.3</v>
      </c>
      <c r="F3595" s="5">
        <v>6.6</v>
      </c>
      <c r="G3595" s="4">
        <v>47.8</v>
      </c>
      <c r="H3595" s="4">
        <v>29</v>
      </c>
      <c r="I3595" s="4">
        <v>1</v>
      </c>
      <c r="J3595" s="4">
        <v>3.3</v>
      </c>
      <c r="K3595" s="4">
        <v>0</v>
      </c>
      <c r="L3595" s="4">
        <v>0</v>
      </c>
      <c r="M3595" s="7">
        <v>0</v>
      </c>
      <c r="N3595" s="5">
        <v>14.6</v>
      </c>
      <c r="O3595" s="5">
        <v>13</v>
      </c>
      <c r="P3595" s="5">
        <v>-999</v>
      </c>
      <c r="Q3595" s="5">
        <v>-999</v>
      </c>
      <c r="R3595">
        <v>0.73499999999999999</v>
      </c>
      <c r="S3595" s="34">
        <f>ROUND((0.6105*(EXP((17.273*E3595)/(E3595+237.3))))*(100-H3595)/100,3)</f>
        <v>1.798</v>
      </c>
      <c r="T3595" s="6">
        <f>IF(V3595&lt;V3596,L3595,0)</f>
        <v>0</v>
      </c>
      <c r="U3595" s="6">
        <f>IF(T3595&gt;0,M3595,-999)</f>
        <v>-999</v>
      </c>
      <c r="V3595">
        <v>200106</v>
      </c>
      <c r="W3595">
        <v>2001</v>
      </c>
    </row>
    <row r="3596" spans="1:23" x14ac:dyDescent="0.25">
      <c r="A3596" s="14">
        <v>37063</v>
      </c>
      <c r="B3596" s="3">
        <v>172</v>
      </c>
      <c r="C3596" s="4">
        <v>20.63</v>
      </c>
      <c r="D3596" s="5">
        <v>14.3</v>
      </c>
      <c r="E3596" s="5">
        <v>21</v>
      </c>
      <c r="F3596" s="5">
        <v>8.4</v>
      </c>
      <c r="G3596" s="4">
        <v>57.4</v>
      </c>
      <c r="H3596" s="4">
        <v>36.5</v>
      </c>
      <c r="I3596" s="4">
        <v>0.9</v>
      </c>
      <c r="J3596" s="4">
        <v>3</v>
      </c>
      <c r="K3596" s="4">
        <v>0</v>
      </c>
      <c r="L3596" s="4">
        <v>0</v>
      </c>
      <c r="M3596" s="7">
        <v>0</v>
      </c>
      <c r="N3596" s="5">
        <v>14.3</v>
      </c>
      <c r="O3596" s="5">
        <v>13.9</v>
      </c>
      <c r="P3596" s="5">
        <v>-999</v>
      </c>
      <c r="Q3596" s="5">
        <v>-999</v>
      </c>
      <c r="R3596">
        <v>0.90800000000000003</v>
      </c>
      <c r="S3596" s="34">
        <f>ROUND((0.6105*(EXP((17.273*E3596)/(E3596+237.3))))*(100-H3596)/100,3)</f>
        <v>1.579</v>
      </c>
      <c r="T3596" s="6">
        <f>IF(V3596&lt;V3597,L3596,0)</f>
        <v>0</v>
      </c>
      <c r="U3596" s="6">
        <f>IF(T3596&gt;0,M3596,-999)</f>
        <v>-999</v>
      </c>
      <c r="V3596">
        <v>200106</v>
      </c>
      <c r="W3596">
        <v>2001</v>
      </c>
    </row>
    <row r="3597" spans="1:23" x14ac:dyDescent="0.25">
      <c r="A3597" s="14">
        <v>37064</v>
      </c>
      <c r="B3597" s="3">
        <v>173</v>
      </c>
      <c r="C3597" s="4">
        <v>21.45</v>
      </c>
      <c r="D3597" s="5">
        <v>10.9</v>
      </c>
      <c r="E3597" s="5">
        <v>18.5</v>
      </c>
      <c r="F3597" s="5">
        <v>5.4</v>
      </c>
      <c r="G3597" s="4">
        <v>65.099999999999994</v>
      </c>
      <c r="H3597" s="4">
        <v>36.700000000000003</v>
      </c>
      <c r="I3597" s="4">
        <v>1</v>
      </c>
      <c r="J3597" s="4">
        <v>3</v>
      </c>
      <c r="K3597" s="4">
        <v>0</v>
      </c>
      <c r="L3597" s="4">
        <v>0</v>
      </c>
      <c r="M3597" s="7">
        <v>0</v>
      </c>
      <c r="N3597" s="5">
        <v>10.9</v>
      </c>
      <c r="O3597" s="5">
        <v>14.2</v>
      </c>
      <c r="P3597" s="5">
        <v>-999</v>
      </c>
      <c r="Q3597" s="5">
        <v>-999</v>
      </c>
      <c r="R3597">
        <v>0.77900000000000003</v>
      </c>
      <c r="S3597" s="34">
        <f>ROUND((0.6105*(EXP((17.273*E3597)/(E3597+237.3))))*(100-H3597)/100,3)</f>
        <v>1.3480000000000001</v>
      </c>
      <c r="T3597" s="6">
        <f>IF(V3597&lt;V3598,L3597,0)</f>
        <v>0</v>
      </c>
      <c r="U3597" s="6">
        <f>IF(T3597&gt;0,M3597,-999)</f>
        <v>-999</v>
      </c>
      <c r="V3597">
        <v>200106</v>
      </c>
      <c r="W3597">
        <v>2001</v>
      </c>
    </row>
    <row r="3598" spans="1:23" x14ac:dyDescent="0.25">
      <c r="A3598" s="14">
        <v>37065</v>
      </c>
      <c r="B3598" s="3">
        <v>174</v>
      </c>
      <c r="C3598" s="4">
        <v>23.27</v>
      </c>
      <c r="D3598" s="5">
        <v>7.7</v>
      </c>
      <c r="E3598" s="5">
        <v>14.6</v>
      </c>
      <c r="F3598" s="5">
        <v>1.9</v>
      </c>
      <c r="G3598" s="4">
        <v>64.3</v>
      </c>
      <c r="H3598" s="4">
        <v>35.799999999999997</v>
      </c>
      <c r="I3598" s="4">
        <v>1</v>
      </c>
      <c r="J3598" s="4">
        <v>3.4</v>
      </c>
      <c r="K3598" s="4">
        <v>0</v>
      </c>
      <c r="L3598" s="4">
        <v>0</v>
      </c>
      <c r="M3598" s="7">
        <v>0</v>
      </c>
      <c r="N3598" s="5">
        <v>7.7</v>
      </c>
      <c r="O3598" s="5">
        <v>12.4</v>
      </c>
      <c r="P3598" s="5">
        <v>-999</v>
      </c>
      <c r="Q3598" s="5">
        <v>-999</v>
      </c>
      <c r="R3598">
        <v>0.59599999999999997</v>
      </c>
      <c r="S3598" s="34">
        <f>ROUND((0.6105*(EXP((17.273*E3598)/(E3598+237.3))))*(100-H3598)/100,3)</f>
        <v>1.0669999999999999</v>
      </c>
      <c r="T3598" s="6">
        <f>IF(V3598&lt;V3599,L3598,0)</f>
        <v>0</v>
      </c>
      <c r="U3598" s="6">
        <f>IF(T3598&gt;0,M3598,-999)</f>
        <v>-999</v>
      </c>
      <c r="V3598">
        <v>200106</v>
      </c>
      <c r="W3598">
        <v>2001</v>
      </c>
    </row>
    <row r="3599" spans="1:23" x14ac:dyDescent="0.25">
      <c r="A3599" s="14">
        <v>37066</v>
      </c>
      <c r="B3599" s="3">
        <v>175</v>
      </c>
      <c r="C3599" s="4">
        <v>15.43</v>
      </c>
      <c r="D3599" s="5">
        <v>4.8</v>
      </c>
      <c r="E3599" s="5">
        <v>12.3</v>
      </c>
      <c r="F3599" s="5">
        <v>0.3</v>
      </c>
      <c r="G3599" s="4">
        <v>76.599999999999994</v>
      </c>
      <c r="H3599" s="4">
        <v>39.4</v>
      </c>
      <c r="I3599" s="4">
        <v>1</v>
      </c>
      <c r="J3599" s="4">
        <v>4.4000000000000004</v>
      </c>
      <c r="K3599" s="4">
        <v>1.1000000000000001</v>
      </c>
      <c r="L3599" s="4">
        <v>0</v>
      </c>
      <c r="M3599" s="7">
        <v>0</v>
      </c>
      <c r="N3599" s="5">
        <v>4.8</v>
      </c>
      <c r="O3599" s="5">
        <v>10.1</v>
      </c>
      <c r="P3599" s="5">
        <v>-999</v>
      </c>
      <c r="Q3599" s="5">
        <v>-999</v>
      </c>
      <c r="R3599">
        <v>0.56399999999999995</v>
      </c>
      <c r="S3599" s="34">
        <f>ROUND((0.6105*(EXP((17.273*E3599)/(E3599+237.3))))*(100-H3599)/100,3)</f>
        <v>0.86699999999999999</v>
      </c>
      <c r="T3599" s="6">
        <f>IF(V3599&lt;V3600,L3599,0)</f>
        <v>0</v>
      </c>
      <c r="U3599" s="6">
        <f>IF(T3599&gt;0,M3599,-999)</f>
        <v>-999</v>
      </c>
      <c r="V3599">
        <v>200106</v>
      </c>
      <c r="W3599">
        <v>2001</v>
      </c>
    </row>
    <row r="3600" spans="1:23" x14ac:dyDescent="0.25">
      <c r="A3600" s="14">
        <v>37067</v>
      </c>
      <c r="B3600" s="3">
        <v>176</v>
      </c>
      <c r="C3600" s="4">
        <v>20.420000000000002</v>
      </c>
      <c r="D3600" s="5">
        <v>5.9</v>
      </c>
      <c r="E3600" s="5">
        <v>13.3</v>
      </c>
      <c r="F3600" s="5">
        <v>1.1000000000000001</v>
      </c>
      <c r="G3600" s="4">
        <v>78.900000000000006</v>
      </c>
      <c r="H3600" s="4">
        <v>41.1</v>
      </c>
      <c r="I3600" s="4">
        <v>1.4</v>
      </c>
      <c r="J3600" s="4">
        <v>4.0999999999999996</v>
      </c>
      <c r="K3600" s="4">
        <v>0</v>
      </c>
      <c r="L3600" s="4">
        <v>0</v>
      </c>
      <c r="M3600" s="7">
        <v>0</v>
      </c>
      <c r="N3600" s="5">
        <v>5.9</v>
      </c>
      <c r="O3600" s="5">
        <v>12.1</v>
      </c>
      <c r="P3600" s="5">
        <v>-999</v>
      </c>
      <c r="Q3600" s="5">
        <v>-999</v>
      </c>
      <c r="R3600">
        <v>0.628</v>
      </c>
      <c r="S3600" s="34">
        <f>ROUND((0.6105*(EXP((17.273*E3600)/(E3600+237.3))))*(100-H3600)/100,3)</f>
        <v>0.89900000000000002</v>
      </c>
      <c r="T3600" s="6">
        <f>IF(V3600&lt;V3601,L3600,0)</f>
        <v>0</v>
      </c>
      <c r="U3600" s="6">
        <f>IF(T3600&gt;0,M3600,-999)</f>
        <v>-999</v>
      </c>
      <c r="V3600">
        <v>200106</v>
      </c>
      <c r="W3600">
        <v>2001</v>
      </c>
    </row>
    <row r="3601" spans="1:23" x14ac:dyDescent="0.25">
      <c r="A3601" s="14">
        <v>37068</v>
      </c>
      <c r="B3601" s="3">
        <v>177</v>
      </c>
      <c r="C3601" s="4">
        <v>12.12</v>
      </c>
      <c r="D3601" s="5">
        <v>7.9</v>
      </c>
      <c r="E3601" s="5">
        <v>11.6</v>
      </c>
      <c r="F3601" s="5">
        <v>3</v>
      </c>
      <c r="G3601" s="4">
        <v>75.3</v>
      </c>
      <c r="H3601" s="4">
        <v>46.6</v>
      </c>
      <c r="I3601" s="4">
        <v>2</v>
      </c>
      <c r="J3601" s="4">
        <v>4.5</v>
      </c>
      <c r="K3601" s="4">
        <v>0</v>
      </c>
      <c r="L3601" s="4">
        <v>0</v>
      </c>
      <c r="M3601" s="7">
        <v>0</v>
      </c>
      <c r="N3601" s="5">
        <v>7.9</v>
      </c>
      <c r="O3601" s="5">
        <v>10.5</v>
      </c>
      <c r="P3601" s="5">
        <v>-999</v>
      </c>
      <c r="Q3601" s="5">
        <v>-999</v>
      </c>
      <c r="R3601">
        <v>0.63600000000000001</v>
      </c>
      <c r="S3601" s="34">
        <f>ROUND((0.6105*(EXP((17.273*E3601)/(E3601+237.3))))*(100-H3601)/100,3)</f>
        <v>0.72899999999999998</v>
      </c>
      <c r="T3601" s="6">
        <f>IF(V3601&lt;V3602,L3601,0)</f>
        <v>0</v>
      </c>
      <c r="U3601" s="6">
        <f>IF(T3601&gt;0,M3601,-999)</f>
        <v>-999</v>
      </c>
      <c r="V3601">
        <v>200106</v>
      </c>
      <c r="W3601">
        <v>2001</v>
      </c>
    </row>
    <row r="3602" spans="1:23" x14ac:dyDescent="0.25">
      <c r="A3602" s="14">
        <v>37069</v>
      </c>
      <c r="B3602" s="3">
        <v>178</v>
      </c>
      <c r="C3602" s="4">
        <v>8.41</v>
      </c>
      <c r="D3602" s="5">
        <v>8.4</v>
      </c>
      <c r="E3602" s="5">
        <v>11.6</v>
      </c>
      <c r="F3602" s="5">
        <v>4.7</v>
      </c>
      <c r="G3602" s="4">
        <v>94.9</v>
      </c>
      <c r="H3602" s="4">
        <v>80.8</v>
      </c>
      <c r="I3602" s="4">
        <v>1.9</v>
      </c>
      <c r="J3602" s="4">
        <v>5.0999999999999996</v>
      </c>
      <c r="K3602" s="4">
        <v>9.6</v>
      </c>
      <c r="L3602" s="4">
        <v>0</v>
      </c>
      <c r="M3602" s="7">
        <v>0</v>
      </c>
      <c r="N3602" s="5">
        <v>8.4</v>
      </c>
      <c r="O3602" s="5">
        <v>11</v>
      </c>
      <c r="P3602" s="5">
        <v>-999</v>
      </c>
      <c r="Q3602" s="5">
        <v>-999</v>
      </c>
      <c r="R3602">
        <v>1.101</v>
      </c>
      <c r="S3602" s="34">
        <f>ROUND((0.6105*(EXP((17.273*E3602)/(E3602+237.3))))*(100-H3602)/100,3)</f>
        <v>0.26200000000000001</v>
      </c>
      <c r="T3602" s="6">
        <f>IF(V3602&lt;V3603,L3602,0)</f>
        <v>0</v>
      </c>
      <c r="U3602" s="6">
        <f>IF(T3602&gt;0,M3602,-999)</f>
        <v>-999</v>
      </c>
      <c r="V3602">
        <v>200106</v>
      </c>
      <c r="W3602">
        <v>2001</v>
      </c>
    </row>
    <row r="3603" spans="1:23" x14ac:dyDescent="0.25">
      <c r="A3603" s="14">
        <v>37070</v>
      </c>
      <c r="B3603" s="3">
        <v>179</v>
      </c>
      <c r="C3603" s="4">
        <v>13.39</v>
      </c>
      <c r="D3603" s="5">
        <v>8.3000000000000007</v>
      </c>
      <c r="E3603" s="5">
        <v>13.1</v>
      </c>
      <c r="F3603" s="5">
        <v>4.5</v>
      </c>
      <c r="G3603" s="4">
        <v>92.1</v>
      </c>
      <c r="H3603" s="4">
        <v>68.7</v>
      </c>
      <c r="I3603" s="4">
        <v>0.9</v>
      </c>
      <c r="J3603" s="4">
        <v>2.6</v>
      </c>
      <c r="K3603" s="4">
        <v>2.9</v>
      </c>
      <c r="L3603" s="4">
        <v>0</v>
      </c>
      <c r="M3603" s="7">
        <v>0</v>
      </c>
      <c r="N3603" s="5">
        <v>8.3000000000000007</v>
      </c>
      <c r="O3603" s="5">
        <v>12</v>
      </c>
      <c r="P3603" s="5">
        <v>-999</v>
      </c>
      <c r="Q3603" s="5">
        <v>-999</v>
      </c>
      <c r="R3603">
        <v>1.038</v>
      </c>
      <c r="S3603" s="34">
        <f>ROUND((0.6105*(EXP((17.273*E3603)/(E3603+237.3))))*(100-H3603)/100,3)</f>
        <v>0.47199999999999998</v>
      </c>
      <c r="T3603" s="6">
        <f>IF(V3603&lt;V3604,L3603,0)</f>
        <v>0</v>
      </c>
      <c r="U3603" s="6">
        <f>IF(T3603&gt;0,M3603,-999)</f>
        <v>-999</v>
      </c>
      <c r="V3603">
        <v>200106</v>
      </c>
      <c r="W3603">
        <v>2001</v>
      </c>
    </row>
    <row r="3604" spans="1:23" x14ac:dyDescent="0.25">
      <c r="A3604" s="14">
        <v>37071</v>
      </c>
      <c r="B3604" s="3">
        <v>180</v>
      </c>
      <c r="C3604" s="4">
        <v>21.97</v>
      </c>
      <c r="D3604" s="5">
        <v>9.3000000000000007</v>
      </c>
      <c r="E3604" s="5">
        <v>18.5</v>
      </c>
      <c r="F3604" s="5">
        <v>0.8</v>
      </c>
      <c r="G3604" s="4">
        <v>70.2</v>
      </c>
      <c r="H3604" s="4">
        <v>38</v>
      </c>
      <c r="I3604" s="4">
        <v>0.8</v>
      </c>
      <c r="J3604" s="4">
        <v>3.3</v>
      </c>
      <c r="K3604" s="4">
        <v>0.3</v>
      </c>
      <c r="L3604" s="4">
        <v>0</v>
      </c>
      <c r="M3604" s="7">
        <v>0</v>
      </c>
      <c r="N3604" s="5">
        <v>9.3000000000000007</v>
      </c>
      <c r="O3604" s="5">
        <v>12.6</v>
      </c>
      <c r="P3604" s="5">
        <v>-999</v>
      </c>
      <c r="Q3604" s="5">
        <v>-999</v>
      </c>
      <c r="R3604">
        <v>0.80700000000000005</v>
      </c>
      <c r="S3604" s="34">
        <f>ROUND((0.6105*(EXP((17.273*E3604)/(E3604+237.3))))*(100-H3604)/100,3)</f>
        <v>1.32</v>
      </c>
      <c r="T3604" s="6">
        <f>IF(V3604&lt;V3605,L3604,0)</f>
        <v>0</v>
      </c>
      <c r="U3604" s="6">
        <f>IF(T3604&gt;0,M3604,-999)</f>
        <v>-999</v>
      </c>
      <c r="V3604">
        <v>200106</v>
      </c>
      <c r="W3604">
        <v>2001</v>
      </c>
    </row>
    <row r="3605" spans="1:23" x14ac:dyDescent="0.25">
      <c r="A3605" s="14">
        <v>37072</v>
      </c>
      <c r="B3605" s="3">
        <v>181</v>
      </c>
      <c r="C3605" s="4">
        <v>22.14</v>
      </c>
      <c r="D3605" s="5">
        <v>12.7</v>
      </c>
      <c r="E3605" s="5">
        <v>20</v>
      </c>
      <c r="F3605" s="5">
        <v>5.0999999999999996</v>
      </c>
      <c r="G3605" s="4">
        <v>52.4</v>
      </c>
      <c r="H3605" s="4">
        <v>22.6</v>
      </c>
      <c r="I3605" s="4">
        <v>1.5</v>
      </c>
      <c r="J3605" s="4">
        <v>4</v>
      </c>
      <c r="K3605" s="4">
        <v>1.1000000000000001</v>
      </c>
      <c r="L3605" s="4">
        <v>0</v>
      </c>
      <c r="M3605" s="7">
        <v>0</v>
      </c>
      <c r="N3605" s="5">
        <v>12.7</v>
      </c>
      <c r="O3605" s="5">
        <v>13.3</v>
      </c>
      <c r="P3605" s="5">
        <v>-999</v>
      </c>
      <c r="Q3605" s="5">
        <v>-999</v>
      </c>
      <c r="R3605">
        <v>0.52900000000000003</v>
      </c>
      <c r="S3605" s="34">
        <f>ROUND((0.6105*(EXP((17.273*E3605)/(E3605+237.3))))*(100-H3605)/100,3)</f>
        <v>1.8089999999999999</v>
      </c>
      <c r="T3605" s="6">
        <f>IF(V3605&lt;V3606,L3605,0)</f>
        <v>0</v>
      </c>
      <c r="U3605" s="6">
        <f>IF(T3605&gt;0,M3605,-999)</f>
        <v>-999</v>
      </c>
      <c r="V3605">
        <v>200106</v>
      </c>
      <c r="W3605">
        <v>2001</v>
      </c>
    </row>
    <row r="3606" spans="1:23" x14ac:dyDescent="0.25">
      <c r="A3606" s="14">
        <v>37073</v>
      </c>
      <c r="B3606" s="3">
        <v>182</v>
      </c>
      <c r="C3606" s="4">
        <v>26.33</v>
      </c>
      <c r="D3606" s="5">
        <v>11.8</v>
      </c>
      <c r="E3606" s="5">
        <v>19.600000000000001</v>
      </c>
      <c r="F3606" s="5">
        <v>4</v>
      </c>
      <c r="G3606" s="4">
        <v>61.6</v>
      </c>
      <c r="H3606" s="4">
        <v>26.5</v>
      </c>
      <c r="I3606" s="4">
        <v>0.9</v>
      </c>
      <c r="J3606" s="4">
        <v>3.3</v>
      </c>
      <c r="K3606" s="4">
        <v>0.3</v>
      </c>
      <c r="L3606" s="4">
        <v>0</v>
      </c>
      <c r="M3606" s="7">
        <v>0</v>
      </c>
      <c r="N3606" s="5">
        <v>11.8</v>
      </c>
      <c r="O3606" s="5">
        <v>14.6</v>
      </c>
      <c r="P3606" s="5">
        <v>-999</v>
      </c>
      <c r="Q3606" s="5">
        <v>-999</v>
      </c>
      <c r="R3606">
        <v>0.60399999999999998</v>
      </c>
      <c r="S3606" s="34">
        <f>ROUND((0.6105*(EXP((17.273*E3606)/(E3606+237.3))))*(100-H3606)/100,3)</f>
        <v>1.6759999999999999</v>
      </c>
      <c r="T3606" s="6">
        <f>IF(V3606&lt;V3607,L3606,0)</f>
        <v>0</v>
      </c>
      <c r="U3606" s="6">
        <f>IF(T3606&gt;0,M3606,-999)</f>
        <v>-999</v>
      </c>
      <c r="V3606">
        <v>200107</v>
      </c>
      <c r="W3606">
        <v>2001</v>
      </c>
    </row>
    <row r="3607" spans="1:23" x14ac:dyDescent="0.25">
      <c r="A3607" s="14">
        <v>37074</v>
      </c>
      <c r="B3607" s="3">
        <v>183</v>
      </c>
      <c r="C3607" s="4">
        <v>29.25</v>
      </c>
      <c r="D3607" s="5">
        <v>14.7</v>
      </c>
      <c r="E3607" s="5">
        <v>22.8</v>
      </c>
      <c r="F3607" s="5">
        <v>5.7</v>
      </c>
      <c r="G3607" s="4">
        <v>44.3</v>
      </c>
      <c r="H3607" s="4">
        <v>20.9</v>
      </c>
      <c r="I3607" s="4">
        <v>1</v>
      </c>
      <c r="J3607" s="4">
        <v>3.5</v>
      </c>
      <c r="K3607" s="4">
        <v>0</v>
      </c>
      <c r="L3607" s="4">
        <v>0</v>
      </c>
      <c r="M3607" s="7">
        <v>0</v>
      </c>
      <c r="N3607" s="5">
        <v>14.7</v>
      </c>
      <c r="O3607" s="5">
        <v>15</v>
      </c>
      <c r="P3607" s="5">
        <v>-999</v>
      </c>
      <c r="Q3607" s="5">
        <v>-999</v>
      </c>
      <c r="R3607">
        <v>0.58099999999999996</v>
      </c>
      <c r="S3607" s="34">
        <f>ROUND((0.6105*(EXP((17.273*E3607)/(E3607+237.3))))*(100-H3607)/100,3)</f>
        <v>2.1949999999999998</v>
      </c>
      <c r="T3607" s="6">
        <f>IF(V3607&lt;V3608,L3607,0)</f>
        <v>0</v>
      </c>
      <c r="U3607" s="6">
        <f>IF(T3607&gt;0,M3607,-999)</f>
        <v>-999</v>
      </c>
      <c r="V3607">
        <v>200107</v>
      </c>
      <c r="W3607">
        <v>2001</v>
      </c>
    </row>
    <row r="3608" spans="1:23" x14ac:dyDescent="0.25">
      <c r="A3608" s="14">
        <v>37075</v>
      </c>
      <c r="B3608" s="3">
        <v>184</v>
      </c>
      <c r="C3608" s="4">
        <v>28.09</v>
      </c>
      <c r="D3608" s="5">
        <v>18.3</v>
      </c>
      <c r="E3608" s="5">
        <v>26.5</v>
      </c>
      <c r="F3608" s="5">
        <v>8.6999999999999993</v>
      </c>
      <c r="G3608" s="4">
        <v>37.700000000000003</v>
      </c>
      <c r="H3608" s="4">
        <v>20.7</v>
      </c>
      <c r="I3608" s="4">
        <v>0.9</v>
      </c>
      <c r="J3608" s="4">
        <v>3.5</v>
      </c>
      <c r="K3608" s="4">
        <v>0</v>
      </c>
      <c r="L3608" s="4">
        <v>0</v>
      </c>
      <c r="M3608" s="7">
        <v>0</v>
      </c>
      <c r="N3608" s="5">
        <v>18.3</v>
      </c>
      <c r="O3608" s="5">
        <v>16.3</v>
      </c>
      <c r="P3608" s="5">
        <v>-999</v>
      </c>
      <c r="Q3608" s="5">
        <v>-999</v>
      </c>
      <c r="R3608">
        <v>0.71699999999999997</v>
      </c>
      <c r="S3608" s="34">
        <f>ROUND((0.6105*(EXP((17.273*E3608)/(E3608+237.3))))*(100-H3608)/100,3)</f>
        <v>2.7450000000000001</v>
      </c>
      <c r="T3608" s="6">
        <f>IF(V3608&lt;V3609,L3608,0)</f>
        <v>0</v>
      </c>
      <c r="U3608" s="6">
        <f>IF(T3608&gt;0,M3608,-999)</f>
        <v>-999</v>
      </c>
      <c r="V3608">
        <v>200107</v>
      </c>
      <c r="W3608">
        <v>2001</v>
      </c>
    </row>
    <row r="3609" spans="1:23" x14ac:dyDescent="0.25">
      <c r="A3609" s="14">
        <v>37076</v>
      </c>
      <c r="B3609" s="3">
        <v>185</v>
      </c>
      <c r="C3609" s="4">
        <v>28.59</v>
      </c>
      <c r="D3609" s="5">
        <v>19.5</v>
      </c>
      <c r="E3609" s="5">
        <v>28.2</v>
      </c>
      <c r="F3609" s="5">
        <v>11.4</v>
      </c>
      <c r="G3609" s="4">
        <v>38.799999999999997</v>
      </c>
      <c r="H3609" s="4">
        <v>17.899999999999999</v>
      </c>
      <c r="I3609" s="4">
        <v>1</v>
      </c>
      <c r="J3609" s="4">
        <v>4.0999999999999996</v>
      </c>
      <c r="K3609" s="4">
        <v>0</v>
      </c>
      <c r="L3609" s="4">
        <v>0</v>
      </c>
      <c r="M3609" s="7">
        <v>0</v>
      </c>
      <c r="N3609" s="5">
        <v>19.5</v>
      </c>
      <c r="O3609" s="5">
        <v>17.2</v>
      </c>
      <c r="P3609" s="5">
        <v>-999</v>
      </c>
      <c r="Q3609" s="5">
        <v>-999</v>
      </c>
      <c r="R3609">
        <v>0.68300000000000005</v>
      </c>
      <c r="S3609" s="34">
        <f>ROUND((0.6105*(EXP((17.273*E3609)/(E3609+237.3))))*(100-H3609)/100,3)</f>
        <v>3.1389999999999998</v>
      </c>
      <c r="T3609" s="6">
        <f>IF(V3609&lt;V3610,L3609,0)</f>
        <v>0</v>
      </c>
      <c r="U3609" s="6">
        <f>IF(T3609&gt;0,M3609,-999)</f>
        <v>-999</v>
      </c>
      <c r="V3609">
        <v>200107</v>
      </c>
      <c r="W3609">
        <v>2001</v>
      </c>
    </row>
    <row r="3610" spans="1:23" x14ac:dyDescent="0.25">
      <c r="A3610" s="14">
        <v>37077</v>
      </c>
      <c r="B3610" s="3">
        <v>186</v>
      </c>
      <c r="C3610" s="4">
        <v>28.3</v>
      </c>
      <c r="D3610" s="5">
        <v>11.2</v>
      </c>
      <c r="E3610" s="5">
        <v>16.8</v>
      </c>
      <c r="F3610" s="5">
        <v>5.2</v>
      </c>
      <c r="G3610" s="4">
        <v>54.3</v>
      </c>
      <c r="H3610" s="4">
        <v>29.1</v>
      </c>
      <c r="I3610" s="4">
        <v>1.2</v>
      </c>
      <c r="J3610" s="4">
        <v>3.4</v>
      </c>
      <c r="K3610" s="4">
        <v>0</v>
      </c>
      <c r="L3610" s="4">
        <v>0</v>
      </c>
      <c r="M3610" s="7">
        <v>0</v>
      </c>
      <c r="N3610" s="5">
        <v>11.2</v>
      </c>
      <c r="O3610" s="5">
        <v>14.7</v>
      </c>
      <c r="P3610" s="5">
        <v>-999</v>
      </c>
      <c r="Q3610" s="5">
        <v>-999</v>
      </c>
      <c r="R3610">
        <v>0.55600000000000005</v>
      </c>
      <c r="S3610" s="34">
        <f>ROUND((0.6105*(EXP((17.273*E3610)/(E3610+237.3))))*(100-H3610)/100,3)</f>
        <v>1.3560000000000001</v>
      </c>
      <c r="T3610" s="6">
        <f>IF(V3610&lt;V3611,L3610,0)</f>
        <v>0</v>
      </c>
      <c r="U3610" s="6">
        <f>IF(T3610&gt;0,M3610,-999)</f>
        <v>-999</v>
      </c>
      <c r="V3610">
        <v>200107</v>
      </c>
      <c r="W3610">
        <v>2001</v>
      </c>
    </row>
    <row r="3611" spans="1:23" x14ac:dyDescent="0.25">
      <c r="A3611" s="14">
        <v>37078</v>
      </c>
      <c r="B3611" s="3">
        <v>187</v>
      </c>
      <c r="C3611" s="4">
        <v>27.61</v>
      </c>
      <c r="D3611" s="5">
        <v>11.7</v>
      </c>
      <c r="E3611" s="5">
        <v>20</v>
      </c>
      <c r="F3611" s="5">
        <v>3</v>
      </c>
      <c r="G3611" s="4">
        <v>52.4</v>
      </c>
      <c r="H3611" s="4">
        <v>29.3</v>
      </c>
      <c r="I3611" s="4">
        <v>1</v>
      </c>
      <c r="J3611" s="4">
        <v>3</v>
      </c>
      <c r="K3611" s="4">
        <v>0</v>
      </c>
      <c r="L3611" s="4">
        <v>0</v>
      </c>
      <c r="M3611" s="7">
        <v>0</v>
      </c>
      <c r="N3611" s="5">
        <v>11.7</v>
      </c>
      <c r="O3611" s="5">
        <v>14.2</v>
      </c>
      <c r="P3611" s="5">
        <v>-999</v>
      </c>
      <c r="Q3611" s="5">
        <v>-999</v>
      </c>
      <c r="R3611">
        <v>0.68400000000000005</v>
      </c>
      <c r="S3611" s="34">
        <f>ROUND((0.6105*(EXP((17.273*E3611)/(E3611+237.3))))*(100-H3611)/100,3)</f>
        <v>1.653</v>
      </c>
      <c r="T3611" s="6">
        <f>IF(V3611&lt;V3612,L3611,0)</f>
        <v>0</v>
      </c>
      <c r="U3611" s="6">
        <f>IF(T3611&gt;0,M3611,-999)</f>
        <v>-999</v>
      </c>
      <c r="V3611">
        <v>200107</v>
      </c>
      <c r="W3611">
        <v>2001</v>
      </c>
    </row>
    <row r="3612" spans="1:23" x14ac:dyDescent="0.25">
      <c r="A3612" s="14">
        <v>37079</v>
      </c>
      <c r="B3612" s="3">
        <v>188</v>
      </c>
      <c r="C3612" s="4">
        <v>24.95</v>
      </c>
      <c r="D3612" s="5">
        <v>13.8</v>
      </c>
      <c r="E3612" s="5">
        <v>21.9</v>
      </c>
      <c r="F3612" s="5">
        <v>6.1</v>
      </c>
      <c r="G3612" s="4">
        <v>56</v>
      </c>
      <c r="H3612" s="4">
        <v>34.1</v>
      </c>
      <c r="I3612" s="4">
        <v>0.9</v>
      </c>
      <c r="J3612" s="4">
        <v>3.2</v>
      </c>
      <c r="K3612" s="4">
        <v>0</v>
      </c>
      <c r="L3612" s="4">
        <v>0</v>
      </c>
      <c r="M3612" s="7">
        <v>0</v>
      </c>
      <c r="N3612" s="5">
        <v>13.8</v>
      </c>
      <c r="O3612" s="5">
        <v>14.7</v>
      </c>
      <c r="P3612" s="5">
        <v>-999</v>
      </c>
      <c r="Q3612" s="5">
        <v>-999</v>
      </c>
      <c r="R3612">
        <v>0.89700000000000002</v>
      </c>
      <c r="S3612" s="34">
        <f>ROUND((0.6105*(EXP((17.273*E3612)/(E3612+237.3))))*(100-H3612)/100,3)</f>
        <v>1.7310000000000001</v>
      </c>
      <c r="T3612" s="6">
        <f>IF(V3612&lt;V3613,L3612,0)</f>
        <v>0</v>
      </c>
      <c r="U3612" s="6">
        <f>IF(T3612&gt;0,M3612,-999)</f>
        <v>-999</v>
      </c>
      <c r="V3612">
        <v>200107</v>
      </c>
      <c r="W3612">
        <v>2001</v>
      </c>
    </row>
    <row r="3613" spans="1:23" x14ac:dyDescent="0.25">
      <c r="A3613" s="14">
        <v>37080</v>
      </c>
      <c r="B3613" s="3">
        <v>189</v>
      </c>
      <c r="C3613" s="4">
        <v>28.26</v>
      </c>
      <c r="D3613" s="5">
        <v>16</v>
      </c>
      <c r="E3613" s="5">
        <v>24.1</v>
      </c>
      <c r="F3613" s="5">
        <v>8</v>
      </c>
      <c r="G3613" s="4">
        <v>57.1</v>
      </c>
      <c r="H3613" s="4">
        <v>31.9</v>
      </c>
      <c r="I3613" s="4">
        <v>0.9</v>
      </c>
      <c r="J3613" s="4">
        <v>3.1</v>
      </c>
      <c r="K3613" s="4">
        <v>0</v>
      </c>
      <c r="L3613" s="4">
        <v>0</v>
      </c>
      <c r="M3613" s="7">
        <v>0</v>
      </c>
      <c r="N3613" s="5">
        <v>16</v>
      </c>
      <c r="O3613" s="5">
        <v>16.399999999999999</v>
      </c>
      <c r="P3613" s="5">
        <v>-999</v>
      </c>
      <c r="Q3613" s="5">
        <v>-999</v>
      </c>
      <c r="R3613">
        <v>0.95499999999999996</v>
      </c>
      <c r="S3613" s="34">
        <f>ROUND((0.6105*(EXP((17.273*E3613)/(E3613+237.3))))*(100-H3613)/100,3)</f>
        <v>2.044</v>
      </c>
      <c r="T3613" s="6">
        <f>IF(V3613&lt;V3614,L3613,0)</f>
        <v>0</v>
      </c>
      <c r="U3613" s="6">
        <f>IF(T3613&gt;0,M3613,-999)</f>
        <v>-999</v>
      </c>
      <c r="V3613">
        <v>200107</v>
      </c>
      <c r="W3613">
        <v>2001</v>
      </c>
    </row>
    <row r="3614" spans="1:23" x14ac:dyDescent="0.25">
      <c r="A3614" s="14">
        <v>37081</v>
      </c>
      <c r="B3614" s="3">
        <v>190</v>
      </c>
      <c r="C3614" s="4">
        <v>28.97</v>
      </c>
      <c r="D3614" s="5">
        <v>18.899999999999999</v>
      </c>
      <c r="E3614" s="5">
        <v>26.8</v>
      </c>
      <c r="F3614" s="5">
        <v>10.4</v>
      </c>
      <c r="G3614" s="4">
        <v>44.1</v>
      </c>
      <c r="H3614" s="4">
        <v>21.1</v>
      </c>
      <c r="I3614" s="4">
        <v>1</v>
      </c>
      <c r="J3614" s="4">
        <v>3.9</v>
      </c>
      <c r="K3614" s="4">
        <v>0</v>
      </c>
      <c r="L3614" s="4">
        <v>0</v>
      </c>
      <c r="M3614" s="7">
        <v>0</v>
      </c>
      <c r="N3614" s="5">
        <v>18.899999999999999</v>
      </c>
      <c r="O3614" s="5">
        <v>17.3</v>
      </c>
      <c r="P3614" s="5">
        <v>-999</v>
      </c>
      <c r="Q3614" s="5">
        <v>-999</v>
      </c>
      <c r="R3614">
        <v>0.74199999999999999</v>
      </c>
      <c r="S3614" s="34">
        <f>ROUND((0.6105*(EXP((17.273*E3614)/(E3614+237.3))))*(100-H3614)/100,3)</f>
        <v>2.78</v>
      </c>
      <c r="T3614" s="6">
        <f>IF(V3614&lt;V3615,L3614,0)</f>
        <v>0</v>
      </c>
      <c r="U3614" s="6">
        <f>IF(T3614&gt;0,M3614,-999)</f>
        <v>-999</v>
      </c>
      <c r="V3614">
        <v>200107</v>
      </c>
      <c r="W3614">
        <v>2001</v>
      </c>
    </row>
    <row r="3615" spans="1:23" x14ac:dyDescent="0.25">
      <c r="A3615" s="14">
        <v>37082</v>
      </c>
      <c r="B3615" s="3">
        <v>191</v>
      </c>
      <c r="C3615" s="4">
        <v>29.26</v>
      </c>
      <c r="D3615" s="5">
        <v>18.7</v>
      </c>
      <c r="E3615" s="5">
        <v>27.3</v>
      </c>
      <c r="F3615" s="5">
        <v>10.5</v>
      </c>
      <c r="G3615" s="4">
        <v>41.4</v>
      </c>
      <c r="H3615" s="4">
        <v>16.7</v>
      </c>
      <c r="I3615" s="4">
        <v>1</v>
      </c>
      <c r="J3615" s="4">
        <v>3.6</v>
      </c>
      <c r="K3615" s="4">
        <v>0.3</v>
      </c>
      <c r="L3615" s="4">
        <v>0</v>
      </c>
      <c r="M3615" s="7">
        <v>0</v>
      </c>
      <c r="N3615" s="5">
        <v>18.7</v>
      </c>
      <c r="O3615" s="5">
        <v>17.5</v>
      </c>
      <c r="P3615" s="5">
        <v>-999</v>
      </c>
      <c r="Q3615" s="5">
        <v>-999</v>
      </c>
      <c r="R3615">
        <v>0.60599999999999998</v>
      </c>
      <c r="S3615" s="34">
        <f>ROUND((0.6105*(EXP((17.273*E3615)/(E3615+237.3))))*(100-H3615)/100,3)</f>
        <v>3.0219999999999998</v>
      </c>
      <c r="T3615" s="6">
        <f>IF(V3615&lt;V3616,L3615,0)</f>
        <v>0</v>
      </c>
      <c r="U3615" s="6">
        <f>IF(T3615&gt;0,M3615,-999)</f>
        <v>-999</v>
      </c>
      <c r="V3615">
        <v>200107</v>
      </c>
      <c r="W3615">
        <v>2001</v>
      </c>
    </row>
    <row r="3616" spans="1:23" x14ac:dyDescent="0.25">
      <c r="A3616" s="14">
        <v>37083</v>
      </c>
      <c r="B3616" s="3">
        <v>192</v>
      </c>
      <c r="C3616" s="4">
        <v>26.9</v>
      </c>
      <c r="D3616" s="5">
        <v>15.7</v>
      </c>
      <c r="E3616" s="5">
        <v>23.6</v>
      </c>
      <c r="F3616" s="5">
        <v>8.1999999999999993</v>
      </c>
      <c r="G3616" s="4">
        <v>51.8</v>
      </c>
      <c r="H3616" s="4">
        <v>27.1</v>
      </c>
      <c r="I3616" s="4">
        <v>0.8</v>
      </c>
      <c r="J3616" s="4">
        <v>3.4</v>
      </c>
      <c r="K3616" s="4">
        <v>0</v>
      </c>
      <c r="L3616" s="4">
        <v>0</v>
      </c>
      <c r="M3616" s="7">
        <v>0</v>
      </c>
      <c r="N3616" s="5">
        <v>15.7</v>
      </c>
      <c r="O3616" s="5">
        <v>16.8</v>
      </c>
      <c r="P3616" s="5">
        <v>-999</v>
      </c>
      <c r="Q3616" s="5">
        <v>-999</v>
      </c>
      <c r="R3616">
        <v>0.79</v>
      </c>
      <c r="S3616" s="34">
        <f>ROUND((0.6105*(EXP((17.273*E3616)/(E3616+237.3))))*(100-H3616)/100,3)</f>
        <v>2.1230000000000002</v>
      </c>
      <c r="T3616" s="6">
        <f>IF(V3616&lt;V3617,L3616,0)</f>
        <v>0</v>
      </c>
      <c r="U3616" s="6">
        <f>IF(T3616&gt;0,M3616,-999)</f>
        <v>-999</v>
      </c>
      <c r="V3616">
        <v>200107</v>
      </c>
      <c r="W3616">
        <v>2001</v>
      </c>
    </row>
    <row r="3617" spans="1:23" x14ac:dyDescent="0.25">
      <c r="A3617" s="14">
        <v>37084</v>
      </c>
      <c r="B3617" s="3">
        <v>193</v>
      </c>
      <c r="C3617" s="4">
        <v>17.02</v>
      </c>
      <c r="D3617" s="5">
        <v>14.8</v>
      </c>
      <c r="E3617" s="5">
        <v>22</v>
      </c>
      <c r="F3617" s="5">
        <v>9</v>
      </c>
      <c r="G3617" s="4">
        <v>62.7</v>
      </c>
      <c r="H3617" s="4">
        <v>39</v>
      </c>
      <c r="I3617" s="4">
        <v>1</v>
      </c>
      <c r="J3617" s="4">
        <v>4.3</v>
      </c>
      <c r="K3617" s="4">
        <v>5.0999999999999996</v>
      </c>
      <c r="L3617" s="4">
        <v>0</v>
      </c>
      <c r="M3617" s="7">
        <v>0</v>
      </c>
      <c r="N3617" s="5">
        <v>14.8</v>
      </c>
      <c r="O3617" s="5">
        <v>15.5</v>
      </c>
      <c r="P3617" s="5">
        <v>-999</v>
      </c>
      <c r="Q3617" s="5">
        <v>-999</v>
      </c>
      <c r="R3617">
        <v>1.028</v>
      </c>
      <c r="S3617" s="34">
        <f>ROUND((0.6105*(EXP((17.273*E3617)/(E3617+237.3))))*(100-H3617)/100,3)</f>
        <v>1.6120000000000001</v>
      </c>
      <c r="T3617" s="6">
        <f>IF(V3617&lt;V3618,L3617,0)</f>
        <v>0</v>
      </c>
      <c r="U3617" s="6">
        <f>IF(T3617&gt;0,M3617,-999)</f>
        <v>-999</v>
      </c>
      <c r="V3617">
        <v>200107</v>
      </c>
      <c r="W3617">
        <v>2001</v>
      </c>
    </row>
    <row r="3618" spans="1:23" x14ac:dyDescent="0.25">
      <c r="A3618" s="14">
        <v>37085</v>
      </c>
      <c r="B3618" s="3">
        <v>194</v>
      </c>
      <c r="C3618" s="4">
        <v>21.01</v>
      </c>
      <c r="D3618" s="5">
        <v>12.8</v>
      </c>
      <c r="E3618" s="5">
        <v>18.8</v>
      </c>
      <c r="F3618" s="5">
        <v>7.3</v>
      </c>
      <c r="G3618" s="4">
        <v>71.8</v>
      </c>
      <c r="H3618" s="4">
        <v>33.4</v>
      </c>
      <c r="I3618" s="4">
        <v>0.9</v>
      </c>
      <c r="J3618" s="4">
        <v>4.2</v>
      </c>
      <c r="K3618" s="4">
        <v>4.3</v>
      </c>
      <c r="L3618" s="4">
        <v>0</v>
      </c>
      <c r="M3618" s="7">
        <v>0</v>
      </c>
      <c r="N3618" s="5">
        <v>12.8</v>
      </c>
      <c r="O3618" s="5">
        <v>15.7</v>
      </c>
      <c r="P3618" s="5">
        <v>-999</v>
      </c>
      <c r="Q3618" s="5">
        <v>-999</v>
      </c>
      <c r="R3618">
        <v>0.72199999999999998</v>
      </c>
      <c r="S3618" s="34">
        <f>ROUND((0.6105*(EXP((17.273*E3618)/(E3618+237.3))))*(100-H3618)/100,3)</f>
        <v>1.4450000000000001</v>
      </c>
      <c r="T3618" s="6">
        <f>IF(V3618&lt;V3619,L3618,0)</f>
        <v>0</v>
      </c>
      <c r="U3618" s="6">
        <f>IF(T3618&gt;0,M3618,-999)</f>
        <v>-999</v>
      </c>
      <c r="V3618">
        <v>200107</v>
      </c>
      <c r="W3618">
        <v>2001</v>
      </c>
    </row>
    <row r="3619" spans="1:23" x14ac:dyDescent="0.25">
      <c r="A3619" s="14">
        <v>37086</v>
      </c>
      <c r="B3619" s="3">
        <v>195</v>
      </c>
      <c r="C3619" s="4">
        <v>24.94</v>
      </c>
      <c r="D3619" s="5">
        <v>12</v>
      </c>
      <c r="E3619" s="5">
        <v>19.8</v>
      </c>
      <c r="F3619" s="5">
        <v>4.9000000000000004</v>
      </c>
      <c r="G3619" s="4">
        <v>62.6</v>
      </c>
      <c r="H3619" s="4">
        <v>38</v>
      </c>
      <c r="I3619" s="4">
        <v>0.8</v>
      </c>
      <c r="J3619" s="4">
        <v>2.9</v>
      </c>
      <c r="K3619" s="4">
        <v>0</v>
      </c>
      <c r="L3619" s="4">
        <v>0</v>
      </c>
      <c r="M3619" s="7">
        <v>0</v>
      </c>
      <c r="N3619" s="5">
        <v>12</v>
      </c>
      <c r="O3619" s="5">
        <v>15</v>
      </c>
      <c r="P3619" s="5">
        <v>-999</v>
      </c>
      <c r="Q3619" s="5">
        <v>-999</v>
      </c>
      <c r="R3619">
        <v>0.878</v>
      </c>
      <c r="S3619" s="34">
        <f>ROUND((0.6105*(EXP((17.273*E3619)/(E3619+237.3))))*(100-H3619)/100,3)</f>
        <v>1.4319999999999999</v>
      </c>
      <c r="T3619" s="6">
        <f>IF(V3619&lt;V3620,L3619,0)</f>
        <v>0</v>
      </c>
      <c r="U3619" s="6">
        <f>IF(T3619&gt;0,M3619,-999)</f>
        <v>-999</v>
      </c>
      <c r="V3619">
        <v>200107</v>
      </c>
      <c r="W3619">
        <v>2001</v>
      </c>
    </row>
    <row r="3620" spans="1:23" x14ac:dyDescent="0.25">
      <c r="A3620" s="14">
        <v>37087</v>
      </c>
      <c r="B3620" s="3">
        <v>196</v>
      </c>
      <c r="C3620" s="4">
        <v>8.9499999999999993</v>
      </c>
      <c r="D3620" s="5">
        <v>7.6</v>
      </c>
      <c r="E3620" s="5">
        <v>11.4</v>
      </c>
      <c r="F3620" s="5">
        <v>4.0999999999999996</v>
      </c>
      <c r="G3620" s="4">
        <v>84.1</v>
      </c>
      <c r="H3620" s="4">
        <v>59.3</v>
      </c>
      <c r="I3620" s="4">
        <v>0.6</v>
      </c>
      <c r="J3620" s="4">
        <v>2.1</v>
      </c>
      <c r="K3620" s="4">
        <v>12</v>
      </c>
      <c r="L3620" s="4">
        <v>0</v>
      </c>
      <c r="M3620" s="7">
        <v>0</v>
      </c>
      <c r="N3620" s="5">
        <v>7.6</v>
      </c>
      <c r="O3620" s="5">
        <v>12.1</v>
      </c>
      <c r="P3620" s="5">
        <v>-999</v>
      </c>
      <c r="Q3620" s="5">
        <v>-999</v>
      </c>
      <c r="R3620">
        <v>0.79700000000000004</v>
      </c>
      <c r="S3620" s="34">
        <f>ROUND((0.6105*(EXP((17.273*E3620)/(E3620+237.3))))*(100-H3620)/100,3)</f>
        <v>0.54800000000000004</v>
      </c>
      <c r="T3620" s="6">
        <f>IF(V3620&lt;V3621,L3620,0)</f>
        <v>0</v>
      </c>
      <c r="U3620" s="6">
        <f>IF(T3620&gt;0,M3620,-999)</f>
        <v>-999</v>
      </c>
      <c r="V3620">
        <v>200107</v>
      </c>
      <c r="W3620">
        <v>2001</v>
      </c>
    </row>
    <row r="3621" spans="1:23" x14ac:dyDescent="0.25">
      <c r="A3621" s="14">
        <v>37088</v>
      </c>
      <c r="B3621" s="3">
        <v>197</v>
      </c>
      <c r="C3621" s="4">
        <v>7.29</v>
      </c>
      <c r="D3621" s="5">
        <v>4.7</v>
      </c>
      <c r="E3621" s="5">
        <v>8.9</v>
      </c>
      <c r="F3621" s="5">
        <v>2.1</v>
      </c>
      <c r="G3621" s="4">
        <v>98.1</v>
      </c>
      <c r="H3621" s="4">
        <v>88.5</v>
      </c>
      <c r="I3621" s="4">
        <v>0.7</v>
      </c>
      <c r="J3621" s="4">
        <v>3.6</v>
      </c>
      <c r="K3621" s="4">
        <v>8.8000000000000007</v>
      </c>
      <c r="L3621" s="4">
        <v>0</v>
      </c>
      <c r="M3621" s="7">
        <v>0</v>
      </c>
      <c r="N3621" s="5">
        <v>4.7</v>
      </c>
      <c r="O3621" s="5">
        <v>10.3</v>
      </c>
      <c r="P3621" s="5">
        <v>-999</v>
      </c>
      <c r="Q3621" s="5">
        <v>-999</v>
      </c>
      <c r="R3621">
        <v>1.0069999999999999</v>
      </c>
      <c r="S3621" s="34">
        <f>ROUND((0.6105*(EXP((17.273*E3621)/(E3621+237.3))))*(100-H3621)/100,3)</f>
        <v>0.13100000000000001</v>
      </c>
      <c r="T3621" s="6">
        <f>IF(V3621&lt;V3622,L3621,0)</f>
        <v>0</v>
      </c>
      <c r="U3621" s="6">
        <f>IF(T3621&gt;0,M3621,-999)</f>
        <v>-999</v>
      </c>
      <c r="V3621">
        <v>200107</v>
      </c>
      <c r="W3621">
        <v>2001</v>
      </c>
    </row>
    <row r="3622" spans="1:23" x14ac:dyDescent="0.25">
      <c r="A3622" s="14">
        <v>37089</v>
      </c>
      <c r="B3622" s="3">
        <v>198</v>
      </c>
      <c r="C3622" s="4">
        <v>8.49</v>
      </c>
      <c r="D3622" s="5">
        <v>3.7</v>
      </c>
      <c r="E3622" s="5">
        <v>8.5</v>
      </c>
      <c r="F3622" s="5">
        <v>0.2</v>
      </c>
      <c r="G3622" s="4">
        <v>98.3</v>
      </c>
      <c r="H3622" s="4">
        <v>88.6</v>
      </c>
      <c r="I3622" s="4">
        <v>0.9</v>
      </c>
      <c r="J3622" s="4">
        <v>2.8</v>
      </c>
      <c r="K3622" s="4">
        <v>9.3000000000000007</v>
      </c>
      <c r="L3622" s="4">
        <v>0</v>
      </c>
      <c r="M3622" s="7">
        <v>0</v>
      </c>
      <c r="N3622" s="5">
        <v>3.7</v>
      </c>
      <c r="O3622" s="5">
        <v>9.1999999999999993</v>
      </c>
      <c r="P3622" s="5">
        <v>-999</v>
      </c>
      <c r="Q3622" s="5">
        <v>-999</v>
      </c>
      <c r="R3622">
        <v>0.98199999999999998</v>
      </c>
      <c r="S3622" s="34">
        <f>ROUND((0.6105*(EXP((17.273*E3622)/(E3622+237.3))))*(100-H3622)/100,3)</f>
        <v>0.126</v>
      </c>
      <c r="T3622" s="6">
        <f>IF(V3622&lt;V3623,L3622,0)</f>
        <v>0</v>
      </c>
      <c r="U3622" s="6">
        <f>IF(T3622&gt;0,M3622,-999)</f>
        <v>-999</v>
      </c>
      <c r="V3622">
        <v>200107</v>
      </c>
      <c r="W3622">
        <v>2001</v>
      </c>
    </row>
    <row r="3623" spans="1:23" x14ac:dyDescent="0.25">
      <c r="A3623" s="14">
        <v>37090</v>
      </c>
      <c r="B3623" s="3">
        <v>199</v>
      </c>
      <c r="C3623" s="4">
        <v>9.58</v>
      </c>
      <c r="D3623" s="5">
        <v>5.4</v>
      </c>
      <c r="E3623" s="5">
        <v>9.8000000000000007</v>
      </c>
      <c r="F3623" s="5">
        <v>2.2000000000000002</v>
      </c>
      <c r="G3623" s="4">
        <v>92.8</v>
      </c>
      <c r="H3623" s="4">
        <v>73.400000000000006</v>
      </c>
      <c r="I3623" s="4">
        <v>1</v>
      </c>
      <c r="J3623" s="4">
        <v>3.6</v>
      </c>
      <c r="K3623" s="4">
        <v>0.5</v>
      </c>
      <c r="L3623" s="4">
        <v>0</v>
      </c>
      <c r="M3623" s="7">
        <v>0</v>
      </c>
      <c r="N3623" s="5">
        <v>5.4</v>
      </c>
      <c r="O3623" s="5">
        <v>10</v>
      </c>
      <c r="P3623" s="5">
        <v>-999</v>
      </c>
      <c r="Q3623" s="5">
        <v>-999</v>
      </c>
      <c r="R3623">
        <v>0.88700000000000001</v>
      </c>
      <c r="S3623" s="34">
        <f>ROUND((0.6105*(EXP((17.273*E3623)/(E3623+237.3))))*(100-H3623)/100,3)</f>
        <v>0.32200000000000001</v>
      </c>
      <c r="T3623" s="6">
        <f>IF(V3623&lt;V3624,L3623,0)</f>
        <v>0</v>
      </c>
      <c r="U3623" s="6">
        <f>IF(T3623&gt;0,M3623,-999)</f>
        <v>-999</v>
      </c>
      <c r="V3623">
        <v>200107</v>
      </c>
      <c r="W3623">
        <v>2001</v>
      </c>
    </row>
    <row r="3624" spans="1:23" x14ac:dyDescent="0.25">
      <c r="A3624" s="14">
        <v>37091</v>
      </c>
      <c r="B3624" s="3">
        <v>200</v>
      </c>
      <c r="C3624" s="4">
        <v>14.65</v>
      </c>
      <c r="D3624" s="5">
        <v>8.1999999999999993</v>
      </c>
      <c r="E3624" s="5">
        <v>16.5</v>
      </c>
      <c r="F3624" s="5">
        <v>1.6</v>
      </c>
      <c r="G3624" s="4">
        <v>81.7</v>
      </c>
      <c r="H3624" s="4">
        <v>50.1</v>
      </c>
      <c r="I3624" s="4">
        <v>0.6</v>
      </c>
      <c r="J3624" s="4">
        <v>6.5</v>
      </c>
      <c r="K3624" s="4">
        <v>0</v>
      </c>
      <c r="L3624" s="4">
        <v>0</v>
      </c>
      <c r="M3624" s="7">
        <v>0</v>
      </c>
      <c r="N3624" s="5">
        <v>8.1999999999999993</v>
      </c>
      <c r="O3624" s="5">
        <v>10.199999999999999</v>
      </c>
      <c r="P3624" s="5">
        <v>-999</v>
      </c>
      <c r="Q3624" s="5">
        <v>-999</v>
      </c>
      <c r="R3624">
        <v>0.94</v>
      </c>
      <c r="S3624" s="34">
        <f>ROUND((0.6105*(EXP((17.273*E3624)/(E3624+237.3))))*(100-H3624)/100,3)</f>
        <v>0.93600000000000005</v>
      </c>
      <c r="T3624" s="6">
        <f>IF(V3624&lt;V3625,L3624,0)</f>
        <v>0</v>
      </c>
      <c r="U3624" s="6">
        <f>IF(T3624&gt;0,M3624,-999)</f>
        <v>-999</v>
      </c>
      <c r="V3624">
        <v>200107</v>
      </c>
      <c r="W3624">
        <v>2001</v>
      </c>
    </row>
    <row r="3625" spans="1:23" x14ac:dyDescent="0.25">
      <c r="A3625" s="14">
        <v>37092</v>
      </c>
      <c r="B3625" s="3">
        <v>201</v>
      </c>
      <c r="C3625" s="4">
        <v>20.82</v>
      </c>
      <c r="D3625" s="5">
        <v>11.7</v>
      </c>
      <c r="E3625" s="5">
        <v>19.8</v>
      </c>
      <c r="F3625" s="5">
        <v>4.4000000000000004</v>
      </c>
      <c r="G3625" s="4">
        <v>70</v>
      </c>
      <c r="H3625" s="4">
        <v>30.2</v>
      </c>
      <c r="I3625" s="4">
        <v>0.8</v>
      </c>
      <c r="J3625" s="4">
        <v>2.6</v>
      </c>
      <c r="K3625" s="4">
        <v>0</v>
      </c>
      <c r="L3625" s="4">
        <v>0</v>
      </c>
      <c r="M3625" s="7">
        <v>0</v>
      </c>
      <c r="N3625" s="5">
        <v>11.7</v>
      </c>
      <c r="O3625" s="5">
        <v>12</v>
      </c>
      <c r="P3625" s="5">
        <v>-999</v>
      </c>
      <c r="Q3625" s="5">
        <v>-999</v>
      </c>
      <c r="R3625">
        <v>0.69599999999999995</v>
      </c>
      <c r="S3625" s="34">
        <f>ROUND((0.6105*(EXP((17.273*E3625)/(E3625+237.3))))*(100-H3625)/100,3)</f>
        <v>1.6120000000000001</v>
      </c>
      <c r="T3625" s="6">
        <f>IF(V3625&lt;V3626,L3625,0)</f>
        <v>0</v>
      </c>
      <c r="U3625" s="6">
        <f>IF(T3625&gt;0,M3625,-999)</f>
        <v>-999</v>
      </c>
      <c r="V3625">
        <v>200107</v>
      </c>
      <c r="W3625">
        <v>2001</v>
      </c>
    </row>
    <row r="3626" spans="1:23" x14ac:dyDescent="0.25">
      <c r="A3626" s="14">
        <v>37093</v>
      </c>
      <c r="B3626" s="3">
        <v>202</v>
      </c>
      <c r="C3626" s="4">
        <v>8.24</v>
      </c>
      <c r="D3626" s="5">
        <v>10.4</v>
      </c>
      <c r="E3626" s="5">
        <v>14.6</v>
      </c>
      <c r="F3626" s="5">
        <v>8.1</v>
      </c>
      <c r="G3626" s="4">
        <v>88</v>
      </c>
      <c r="H3626" s="4">
        <v>63</v>
      </c>
      <c r="I3626" s="4">
        <v>0.6</v>
      </c>
      <c r="J3626" s="4">
        <v>2.2999999999999998</v>
      </c>
      <c r="K3626" s="4">
        <v>0.3</v>
      </c>
      <c r="L3626" s="4">
        <v>0</v>
      </c>
      <c r="M3626" s="7">
        <v>0</v>
      </c>
      <c r="N3626" s="5">
        <v>10.4</v>
      </c>
      <c r="O3626" s="5">
        <v>12</v>
      </c>
      <c r="P3626" s="5">
        <v>-999</v>
      </c>
      <c r="Q3626" s="5">
        <v>-999</v>
      </c>
      <c r="R3626">
        <v>1.0449999999999999</v>
      </c>
      <c r="S3626" s="34">
        <f>ROUND((0.6105*(EXP((17.273*E3626)/(E3626+237.3))))*(100-H3626)/100,3)</f>
        <v>0.61499999999999999</v>
      </c>
      <c r="T3626" s="6">
        <f>IF(V3626&lt;V3627,L3626,0)</f>
        <v>0</v>
      </c>
      <c r="U3626" s="6">
        <f>IF(T3626&gt;0,M3626,-999)</f>
        <v>-999</v>
      </c>
      <c r="V3626">
        <v>200107</v>
      </c>
      <c r="W3626">
        <v>2001</v>
      </c>
    </row>
    <row r="3627" spans="1:23" x14ac:dyDescent="0.25">
      <c r="A3627" s="14">
        <v>37094</v>
      </c>
      <c r="B3627" s="3">
        <v>203</v>
      </c>
      <c r="C3627" s="4">
        <v>13.68</v>
      </c>
      <c r="D3627" s="5">
        <v>10.7</v>
      </c>
      <c r="E3627" s="5">
        <v>17.600000000000001</v>
      </c>
      <c r="F3627" s="5">
        <v>7.1</v>
      </c>
      <c r="G3627" s="4">
        <v>91.9</v>
      </c>
      <c r="H3627" s="4">
        <v>60.3</v>
      </c>
      <c r="I3627" s="4">
        <v>0.5</v>
      </c>
      <c r="J3627" s="4">
        <v>2.2999999999999998</v>
      </c>
      <c r="K3627" s="4">
        <v>7.7</v>
      </c>
      <c r="L3627" s="4">
        <v>0</v>
      </c>
      <c r="M3627" s="7">
        <v>0</v>
      </c>
      <c r="N3627" s="5">
        <v>10.7</v>
      </c>
      <c r="O3627" s="5">
        <v>13.1</v>
      </c>
      <c r="P3627" s="5">
        <v>-999</v>
      </c>
      <c r="Q3627" s="5">
        <v>-999</v>
      </c>
      <c r="R3627">
        <v>1.21</v>
      </c>
      <c r="S3627" s="34">
        <f>ROUND((0.6105*(EXP((17.273*E3627)/(E3627+237.3))))*(100-H3627)/100,3)</f>
        <v>0.79900000000000004</v>
      </c>
      <c r="T3627" s="6">
        <f>IF(V3627&lt;V3628,L3627,0)</f>
        <v>0</v>
      </c>
      <c r="U3627" s="6">
        <f>IF(T3627&gt;0,M3627,-999)</f>
        <v>-999</v>
      </c>
      <c r="V3627">
        <v>200107</v>
      </c>
      <c r="W3627">
        <v>2001</v>
      </c>
    </row>
    <row r="3628" spans="1:23" x14ac:dyDescent="0.25">
      <c r="A3628" s="14">
        <v>37095</v>
      </c>
      <c r="B3628" s="3">
        <v>204</v>
      </c>
      <c r="C3628" s="4">
        <v>19.670000000000002</v>
      </c>
      <c r="D3628" s="5">
        <v>13.5</v>
      </c>
      <c r="E3628" s="5">
        <v>22</v>
      </c>
      <c r="F3628" s="5">
        <v>7.4</v>
      </c>
      <c r="G3628" s="4">
        <v>75.5</v>
      </c>
      <c r="H3628" s="4">
        <v>36.700000000000003</v>
      </c>
      <c r="I3628" s="4">
        <v>0.7</v>
      </c>
      <c r="J3628" s="4">
        <v>2.4</v>
      </c>
      <c r="K3628" s="4">
        <v>0.8</v>
      </c>
      <c r="L3628" s="4">
        <v>0</v>
      </c>
      <c r="M3628" s="7">
        <v>0</v>
      </c>
      <c r="N3628" s="5">
        <v>13.5</v>
      </c>
      <c r="O3628" s="5">
        <v>14</v>
      </c>
      <c r="P3628" s="5">
        <v>-999</v>
      </c>
      <c r="Q3628" s="5">
        <v>-999</v>
      </c>
      <c r="R3628">
        <v>0.96899999999999997</v>
      </c>
      <c r="S3628" s="34">
        <f>ROUND((0.6105*(EXP((17.273*E3628)/(E3628+237.3))))*(100-H3628)/100,3)</f>
        <v>1.673</v>
      </c>
      <c r="T3628" s="6">
        <f>IF(V3628&lt;V3629,L3628,0)</f>
        <v>0</v>
      </c>
      <c r="U3628" s="6">
        <f>IF(T3628&gt;0,M3628,-999)</f>
        <v>-999</v>
      </c>
      <c r="V3628">
        <v>200107</v>
      </c>
      <c r="W3628">
        <v>2001</v>
      </c>
    </row>
    <row r="3629" spans="1:23" x14ac:dyDescent="0.25">
      <c r="A3629" s="14">
        <v>37096</v>
      </c>
      <c r="B3629" s="3">
        <v>205</v>
      </c>
      <c r="C3629" s="4">
        <v>16.940000000000001</v>
      </c>
      <c r="D3629" s="5">
        <v>10.8</v>
      </c>
      <c r="E3629" s="5">
        <v>17.2</v>
      </c>
      <c r="F3629" s="5">
        <v>5.0999999999999996</v>
      </c>
      <c r="G3629" s="4">
        <v>83.1</v>
      </c>
      <c r="H3629" s="4">
        <v>50.6</v>
      </c>
      <c r="I3629" s="4">
        <v>0.8</v>
      </c>
      <c r="J3629" s="4">
        <v>2.6</v>
      </c>
      <c r="K3629" s="4">
        <v>1.1000000000000001</v>
      </c>
      <c r="L3629" s="4">
        <v>0</v>
      </c>
      <c r="M3629" s="7">
        <v>0</v>
      </c>
      <c r="N3629" s="5">
        <v>10.8</v>
      </c>
      <c r="O3629" s="5">
        <v>14</v>
      </c>
      <c r="P3629" s="5">
        <v>-999</v>
      </c>
      <c r="Q3629" s="5">
        <v>-999</v>
      </c>
      <c r="R3629">
        <v>0.99099999999999999</v>
      </c>
      <c r="S3629" s="34">
        <f>ROUND((0.6105*(EXP((17.273*E3629)/(E3629+237.3))))*(100-H3629)/100,3)</f>
        <v>0.96899999999999997</v>
      </c>
      <c r="T3629" s="6">
        <f>IF(V3629&lt;V3630,L3629,0)</f>
        <v>0</v>
      </c>
      <c r="U3629" s="6">
        <f>IF(T3629&gt;0,M3629,-999)</f>
        <v>-999</v>
      </c>
      <c r="V3629">
        <v>200107</v>
      </c>
      <c r="W3629">
        <v>2001</v>
      </c>
    </row>
    <row r="3630" spans="1:23" x14ac:dyDescent="0.25">
      <c r="A3630" s="14">
        <v>37097</v>
      </c>
      <c r="B3630" s="3">
        <v>206</v>
      </c>
      <c r="C3630" s="4">
        <v>27.48</v>
      </c>
      <c r="D3630" s="5">
        <v>10.7</v>
      </c>
      <c r="E3630" s="5">
        <v>18.600000000000001</v>
      </c>
      <c r="F3630" s="5">
        <v>3</v>
      </c>
      <c r="G3630" s="4">
        <v>67.400000000000006</v>
      </c>
      <c r="H3630" s="4">
        <v>33.1</v>
      </c>
      <c r="I3630" s="4">
        <v>0.8</v>
      </c>
      <c r="J3630" s="4">
        <v>2.6</v>
      </c>
      <c r="K3630" s="4">
        <v>0.3</v>
      </c>
      <c r="L3630" s="4">
        <v>0</v>
      </c>
      <c r="M3630" s="7">
        <v>0</v>
      </c>
      <c r="N3630" s="5">
        <v>10.7</v>
      </c>
      <c r="O3630" s="5">
        <v>13.6</v>
      </c>
      <c r="P3630" s="5">
        <v>-999</v>
      </c>
      <c r="Q3630" s="5">
        <v>-999</v>
      </c>
      <c r="R3630">
        <v>0.71</v>
      </c>
      <c r="S3630" s="34">
        <f>ROUND((0.6105*(EXP((17.273*E3630)/(E3630+237.3))))*(100-H3630)/100,3)</f>
        <v>1.4330000000000001</v>
      </c>
      <c r="T3630" s="6">
        <f>IF(V3630&lt;V3631,L3630,0)</f>
        <v>0</v>
      </c>
      <c r="U3630" s="6">
        <f>IF(T3630&gt;0,M3630,-999)</f>
        <v>-999</v>
      </c>
      <c r="V3630">
        <v>200107</v>
      </c>
      <c r="W3630">
        <v>2001</v>
      </c>
    </row>
    <row r="3631" spans="1:23" x14ac:dyDescent="0.25">
      <c r="A3631" s="14">
        <v>37098</v>
      </c>
      <c r="B3631" s="3">
        <v>207</v>
      </c>
      <c r="C3631" s="4">
        <v>24.64</v>
      </c>
      <c r="D3631" s="5">
        <v>13.6</v>
      </c>
      <c r="E3631" s="5">
        <v>21.9</v>
      </c>
      <c r="F3631" s="5">
        <v>6.2</v>
      </c>
      <c r="G3631" s="4">
        <v>59</v>
      </c>
      <c r="H3631" s="4">
        <v>31.4</v>
      </c>
      <c r="I3631" s="4">
        <v>0.8</v>
      </c>
      <c r="J3631" s="4">
        <v>2.8</v>
      </c>
      <c r="K3631" s="4">
        <v>0</v>
      </c>
      <c r="L3631" s="4">
        <v>0</v>
      </c>
      <c r="M3631" s="7">
        <v>0</v>
      </c>
      <c r="N3631" s="5">
        <v>13.6</v>
      </c>
      <c r="O3631" s="5">
        <v>14</v>
      </c>
      <c r="P3631" s="5">
        <v>-999</v>
      </c>
      <c r="Q3631" s="5">
        <v>-999</v>
      </c>
      <c r="R3631">
        <v>0.82299999999999995</v>
      </c>
      <c r="S3631" s="34">
        <f>ROUND((0.6105*(EXP((17.273*E3631)/(E3631+237.3))))*(100-H3631)/100,3)</f>
        <v>1.802</v>
      </c>
      <c r="T3631" s="6">
        <f>IF(V3631&lt;V3632,L3631,0)</f>
        <v>0</v>
      </c>
      <c r="U3631" s="6">
        <f>IF(T3631&gt;0,M3631,-999)</f>
        <v>-999</v>
      </c>
      <c r="V3631">
        <v>200107</v>
      </c>
      <c r="W3631">
        <v>2001</v>
      </c>
    </row>
    <row r="3632" spans="1:23" x14ac:dyDescent="0.25">
      <c r="A3632" s="14">
        <v>37099</v>
      </c>
      <c r="B3632" s="3">
        <v>208</v>
      </c>
      <c r="C3632" s="4">
        <v>23.81</v>
      </c>
      <c r="D3632" s="5">
        <v>12.6</v>
      </c>
      <c r="E3632" s="5">
        <v>20.399999999999999</v>
      </c>
      <c r="F3632" s="5">
        <v>6.9</v>
      </c>
      <c r="G3632" s="4">
        <v>59.6</v>
      </c>
      <c r="H3632" s="4">
        <v>35.799999999999997</v>
      </c>
      <c r="I3632" s="4">
        <v>0.9</v>
      </c>
      <c r="J3632" s="4">
        <v>3.8</v>
      </c>
      <c r="K3632" s="4">
        <v>0</v>
      </c>
      <c r="L3632" s="4">
        <v>0</v>
      </c>
      <c r="M3632" s="7">
        <v>0</v>
      </c>
      <c r="N3632" s="5">
        <v>12.6</v>
      </c>
      <c r="O3632" s="5">
        <v>14.5</v>
      </c>
      <c r="P3632" s="5">
        <v>-999</v>
      </c>
      <c r="Q3632" s="5">
        <v>-999</v>
      </c>
      <c r="R3632">
        <v>0.85799999999999998</v>
      </c>
      <c r="S3632" s="34">
        <f>ROUND((0.6105*(EXP((17.273*E3632)/(E3632+237.3))))*(100-H3632)/100,3)</f>
        <v>1.538</v>
      </c>
      <c r="T3632" s="6">
        <f>IF(V3632&lt;V3633,L3632,0)</f>
        <v>0</v>
      </c>
      <c r="U3632" s="6">
        <f>IF(T3632&gt;0,M3632,-999)</f>
        <v>-999</v>
      </c>
      <c r="V3632">
        <v>200107</v>
      </c>
      <c r="W3632">
        <v>2001</v>
      </c>
    </row>
    <row r="3633" spans="1:23" x14ac:dyDescent="0.25">
      <c r="A3633" s="14">
        <v>37100</v>
      </c>
      <c r="B3633" s="3">
        <v>209</v>
      </c>
      <c r="C3633" s="4">
        <v>10.66</v>
      </c>
      <c r="D3633" s="5">
        <v>6.3</v>
      </c>
      <c r="E3633" s="5">
        <v>11.6</v>
      </c>
      <c r="F3633" s="5">
        <v>3.1</v>
      </c>
      <c r="G3633" s="4">
        <v>92</v>
      </c>
      <c r="H3633" s="4">
        <v>63</v>
      </c>
      <c r="I3633" s="4">
        <v>1.1000000000000001</v>
      </c>
      <c r="J3633" s="4">
        <v>4.2</v>
      </c>
      <c r="K3633" s="4">
        <v>16</v>
      </c>
      <c r="L3633" s="4">
        <v>0</v>
      </c>
      <c r="M3633" s="7">
        <v>0</v>
      </c>
      <c r="N3633" s="5">
        <v>6.3</v>
      </c>
      <c r="O3633" s="5">
        <v>11.4</v>
      </c>
      <c r="P3633" s="5">
        <v>-999</v>
      </c>
      <c r="Q3633" s="5">
        <v>-999</v>
      </c>
      <c r="R3633">
        <v>0.85899999999999999</v>
      </c>
      <c r="S3633" s="34">
        <f>ROUND((0.6105*(EXP((17.273*E3633)/(E3633+237.3))))*(100-H3633)/100,3)</f>
        <v>0.505</v>
      </c>
      <c r="T3633" s="6">
        <f>IF(V3633&lt;V3634,L3633,0)</f>
        <v>0</v>
      </c>
      <c r="U3633" s="6">
        <f>IF(T3633&gt;0,M3633,-999)</f>
        <v>-999</v>
      </c>
      <c r="V3633">
        <v>200107</v>
      </c>
      <c r="W3633">
        <v>2001</v>
      </c>
    </row>
    <row r="3634" spans="1:23" x14ac:dyDescent="0.25">
      <c r="A3634" s="14">
        <v>37101</v>
      </c>
      <c r="B3634" s="3">
        <v>210</v>
      </c>
      <c r="C3634" s="4">
        <v>16.29</v>
      </c>
      <c r="D3634" s="5">
        <v>6.6</v>
      </c>
      <c r="E3634" s="5">
        <v>13.8</v>
      </c>
      <c r="F3634" s="5">
        <v>2.5</v>
      </c>
      <c r="G3634" s="4">
        <v>84.4</v>
      </c>
      <c r="H3634" s="4">
        <v>53.8</v>
      </c>
      <c r="I3634" s="4">
        <v>0.7</v>
      </c>
      <c r="J3634" s="4">
        <v>2.8</v>
      </c>
      <c r="K3634" s="4">
        <v>1.1000000000000001</v>
      </c>
      <c r="L3634" s="4">
        <v>0</v>
      </c>
      <c r="M3634" s="7">
        <v>0</v>
      </c>
      <c r="N3634" s="5">
        <v>6.6</v>
      </c>
      <c r="O3634" s="5">
        <v>11.5</v>
      </c>
      <c r="P3634" s="5">
        <v>-999</v>
      </c>
      <c r="Q3634" s="5">
        <v>-999</v>
      </c>
      <c r="R3634">
        <v>0.84899999999999998</v>
      </c>
      <c r="S3634" s="34">
        <f>ROUND((0.6105*(EXP((17.273*E3634)/(E3634+237.3))))*(100-H3634)/100,3)</f>
        <v>0.72899999999999998</v>
      </c>
      <c r="T3634" s="6">
        <f>IF(V3634&lt;V3635,L3634,0)</f>
        <v>0</v>
      </c>
      <c r="U3634" s="6">
        <f>IF(T3634&gt;0,M3634,-999)</f>
        <v>-999</v>
      </c>
      <c r="V3634">
        <v>200107</v>
      </c>
      <c r="W3634">
        <v>2001</v>
      </c>
    </row>
    <row r="3635" spans="1:23" x14ac:dyDescent="0.25">
      <c r="A3635" s="14">
        <v>37102</v>
      </c>
      <c r="B3635" s="3">
        <v>211</v>
      </c>
      <c r="C3635" s="4">
        <v>15.26</v>
      </c>
      <c r="D3635" s="5">
        <v>8.1</v>
      </c>
      <c r="E3635" s="5">
        <v>15.4</v>
      </c>
      <c r="F3635" s="5">
        <v>2.4</v>
      </c>
      <c r="G3635" s="4">
        <v>81.099999999999994</v>
      </c>
      <c r="H3635" s="4">
        <v>49</v>
      </c>
      <c r="I3635" s="4">
        <v>0.6</v>
      </c>
      <c r="J3635" s="4">
        <v>2.6</v>
      </c>
      <c r="K3635" s="4">
        <v>0.8</v>
      </c>
      <c r="L3635" s="4">
        <v>0</v>
      </c>
      <c r="M3635" s="7">
        <v>0</v>
      </c>
      <c r="N3635" s="5">
        <v>8.1</v>
      </c>
      <c r="O3635" s="5">
        <v>10.7</v>
      </c>
      <c r="P3635" s="5">
        <v>-999</v>
      </c>
      <c r="Q3635" s="5">
        <v>-999</v>
      </c>
      <c r="R3635">
        <v>0.85399999999999998</v>
      </c>
      <c r="S3635" s="34">
        <f>ROUND((0.6105*(EXP((17.273*E3635)/(E3635+237.3))))*(100-H3635)/100,3)</f>
        <v>0.89200000000000002</v>
      </c>
      <c r="T3635" s="6">
        <f>IF(V3635&lt;V3636,L3635,0)</f>
        <v>0</v>
      </c>
      <c r="U3635" s="6">
        <f>IF(T3635&gt;0,M3635,-999)</f>
        <v>-999</v>
      </c>
      <c r="V3635">
        <v>200107</v>
      </c>
      <c r="W3635">
        <v>2001</v>
      </c>
    </row>
    <row r="3636" spans="1:23" x14ac:dyDescent="0.25">
      <c r="A3636" s="14">
        <v>37103</v>
      </c>
      <c r="B3636" s="3">
        <v>212</v>
      </c>
      <c r="C3636" s="4">
        <v>26.63</v>
      </c>
      <c r="D3636" s="5">
        <v>10.8</v>
      </c>
      <c r="E3636" s="5">
        <v>19.100000000000001</v>
      </c>
      <c r="F3636" s="5">
        <v>2.4</v>
      </c>
      <c r="G3636" s="4">
        <v>67.400000000000006</v>
      </c>
      <c r="H3636" s="4">
        <v>36.4</v>
      </c>
      <c r="I3636" s="4">
        <v>1.2</v>
      </c>
      <c r="J3636" s="4">
        <v>3.3</v>
      </c>
      <c r="K3636" s="4">
        <v>0</v>
      </c>
      <c r="L3636" s="4">
        <v>0</v>
      </c>
      <c r="M3636" s="7">
        <v>0</v>
      </c>
      <c r="N3636" s="5">
        <v>10.8</v>
      </c>
      <c r="O3636" s="5">
        <v>12.7</v>
      </c>
      <c r="P3636" s="5">
        <v>-999</v>
      </c>
      <c r="Q3636" s="5">
        <v>-999</v>
      </c>
      <c r="R3636">
        <v>0.80500000000000005</v>
      </c>
      <c r="S3636" s="34">
        <f>ROUND((0.6105*(EXP((17.273*E3636)/(E3636+237.3))))*(100-H3636)/100,3)</f>
        <v>1.4059999999999999</v>
      </c>
      <c r="T3636" s="6">
        <f>IF(V3636&lt;V3637,L3636,0)</f>
        <v>0</v>
      </c>
      <c r="U3636" s="6">
        <f>IF(T3636&gt;0,M3636,-999)</f>
        <v>-999</v>
      </c>
      <c r="V3636">
        <v>200107</v>
      </c>
      <c r="W3636">
        <v>2001</v>
      </c>
    </row>
    <row r="3637" spans="1:23" x14ac:dyDescent="0.25">
      <c r="A3637" s="14">
        <v>37104</v>
      </c>
      <c r="B3637" s="3">
        <v>213</v>
      </c>
      <c r="C3637" s="4">
        <v>19.8</v>
      </c>
      <c r="D3637" s="5">
        <v>12.3</v>
      </c>
      <c r="E3637" s="5">
        <v>17.7</v>
      </c>
      <c r="F3637" s="5">
        <v>8</v>
      </c>
      <c r="G3637" s="4">
        <v>54.7</v>
      </c>
      <c r="H3637" s="4">
        <v>31.9</v>
      </c>
      <c r="I3637" s="4">
        <v>2.1</v>
      </c>
      <c r="J3637" s="4">
        <v>5.2</v>
      </c>
      <c r="K3637" s="4">
        <v>0</v>
      </c>
      <c r="L3637" s="4">
        <v>0</v>
      </c>
      <c r="M3637" s="7">
        <v>0</v>
      </c>
      <c r="N3637" s="5">
        <v>12.3</v>
      </c>
      <c r="O3637" s="5">
        <v>13.1</v>
      </c>
      <c r="P3637" s="5">
        <v>-999</v>
      </c>
      <c r="Q3637" s="5">
        <v>-999</v>
      </c>
      <c r="R3637">
        <v>0.64600000000000002</v>
      </c>
      <c r="S3637" s="34">
        <f>ROUND((0.6105*(EXP((17.273*E3637)/(E3637+237.3))))*(100-H3637)/100,3)</f>
        <v>1.379</v>
      </c>
      <c r="T3637" s="6">
        <f>IF(V3637&lt;V3638,L3637,0)</f>
        <v>0</v>
      </c>
      <c r="U3637" s="6">
        <f>IF(T3637&gt;0,M3637,-999)</f>
        <v>-999</v>
      </c>
      <c r="V3637">
        <v>200108</v>
      </c>
      <c r="W3637">
        <v>2001</v>
      </c>
    </row>
    <row r="3638" spans="1:23" x14ac:dyDescent="0.25">
      <c r="A3638" s="14">
        <v>37105</v>
      </c>
      <c r="B3638" s="3">
        <v>214</v>
      </c>
      <c r="C3638" s="4">
        <v>21.65</v>
      </c>
      <c r="D3638" s="5">
        <v>14.3</v>
      </c>
      <c r="E3638" s="5">
        <v>19.600000000000001</v>
      </c>
      <c r="F3638" s="5">
        <v>7.7</v>
      </c>
      <c r="G3638" s="4">
        <v>57.9</v>
      </c>
      <c r="H3638" s="4">
        <v>42.3</v>
      </c>
      <c r="I3638" s="4">
        <v>1.6</v>
      </c>
      <c r="J3638" s="4">
        <v>4.3</v>
      </c>
      <c r="K3638" s="4">
        <v>0</v>
      </c>
      <c r="L3638" s="4">
        <v>0</v>
      </c>
      <c r="M3638" s="7">
        <v>0</v>
      </c>
      <c r="N3638" s="5">
        <v>14.3</v>
      </c>
      <c r="O3638" s="5">
        <v>14.6</v>
      </c>
      <c r="P3638" s="5">
        <v>-999</v>
      </c>
      <c r="Q3638" s="5">
        <v>-999</v>
      </c>
      <c r="R3638">
        <v>0.96599999999999997</v>
      </c>
      <c r="S3638" s="34">
        <f>ROUND((0.6105*(EXP((17.273*E3638)/(E3638+237.3))))*(100-H3638)/100,3)</f>
        <v>1.3160000000000001</v>
      </c>
      <c r="T3638" s="6">
        <f>IF(V3638&lt;V3639,L3638,0)</f>
        <v>0</v>
      </c>
      <c r="U3638" s="6">
        <f>IF(T3638&gt;0,M3638,-999)</f>
        <v>-999</v>
      </c>
      <c r="V3638">
        <v>200108</v>
      </c>
      <c r="W3638">
        <v>2001</v>
      </c>
    </row>
    <row r="3639" spans="1:23" x14ac:dyDescent="0.25">
      <c r="A3639" s="14">
        <v>37106</v>
      </c>
      <c r="B3639" s="3">
        <v>215</v>
      </c>
      <c r="C3639" s="4">
        <v>12.99</v>
      </c>
      <c r="D3639" s="5">
        <v>12.4</v>
      </c>
      <c r="E3639" s="5">
        <v>19.600000000000001</v>
      </c>
      <c r="F3639" s="5">
        <v>5.4</v>
      </c>
      <c r="G3639" s="4">
        <v>74.2</v>
      </c>
      <c r="H3639" s="4">
        <v>47.7</v>
      </c>
      <c r="I3639" s="4">
        <v>1.5</v>
      </c>
      <c r="J3639" s="4">
        <v>5.2</v>
      </c>
      <c r="K3639" s="4">
        <v>4</v>
      </c>
      <c r="L3639" s="4">
        <v>0</v>
      </c>
      <c r="M3639" s="7">
        <v>0</v>
      </c>
      <c r="N3639" s="5">
        <v>12.4</v>
      </c>
      <c r="O3639" s="5">
        <v>13.3</v>
      </c>
      <c r="P3639" s="5">
        <v>-999</v>
      </c>
      <c r="Q3639" s="5">
        <v>-999</v>
      </c>
      <c r="R3639">
        <v>1.0880000000000001</v>
      </c>
      <c r="S3639" s="34">
        <f>ROUND((0.6105*(EXP((17.273*E3639)/(E3639+237.3))))*(100-H3639)/100,3)</f>
        <v>1.1930000000000001</v>
      </c>
      <c r="T3639" s="6">
        <f>IF(V3639&lt;V3640,L3639,0)</f>
        <v>0</v>
      </c>
      <c r="U3639" s="6">
        <f>IF(T3639&gt;0,M3639,-999)</f>
        <v>-999</v>
      </c>
      <c r="V3639">
        <v>200108</v>
      </c>
      <c r="W3639">
        <v>2001</v>
      </c>
    </row>
    <row r="3640" spans="1:23" x14ac:dyDescent="0.25">
      <c r="A3640" s="14">
        <v>37107</v>
      </c>
      <c r="B3640" s="3">
        <v>216</v>
      </c>
      <c r="C3640" s="4">
        <v>17.52</v>
      </c>
      <c r="D3640" s="5">
        <v>8.4</v>
      </c>
      <c r="E3640" s="5">
        <v>17.100000000000001</v>
      </c>
      <c r="F3640" s="5">
        <v>3</v>
      </c>
      <c r="G3640" s="4">
        <v>88.5</v>
      </c>
      <c r="H3640" s="4">
        <v>49.5</v>
      </c>
      <c r="I3640" s="4">
        <v>1</v>
      </c>
      <c r="J3640" s="4">
        <v>3.8</v>
      </c>
      <c r="K3640" s="4">
        <v>3.5</v>
      </c>
      <c r="L3640" s="4">
        <v>0</v>
      </c>
      <c r="M3640" s="7">
        <v>0</v>
      </c>
      <c r="N3640" s="5">
        <v>8.4</v>
      </c>
      <c r="O3640" s="5">
        <v>12.9</v>
      </c>
      <c r="P3640" s="5">
        <v>-999</v>
      </c>
      <c r="Q3640" s="5">
        <v>-999</v>
      </c>
      <c r="R3640">
        <v>0.96399999999999997</v>
      </c>
      <c r="S3640" s="34">
        <f>ROUND((0.6105*(EXP((17.273*E3640)/(E3640+237.3))))*(100-H3640)/100,3)</f>
        <v>0.98399999999999999</v>
      </c>
      <c r="T3640" s="6">
        <f>IF(V3640&lt;V3641,L3640,0)</f>
        <v>0</v>
      </c>
      <c r="U3640" s="6">
        <f>IF(T3640&gt;0,M3640,-999)</f>
        <v>-999</v>
      </c>
      <c r="V3640">
        <v>200108</v>
      </c>
      <c r="W3640">
        <v>2001</v>
      </c>
    </row>
    <row r="3641" spans="1:23" x14ac:dyDescent="0.25">
      <c r="A3641" s="14">
        <v>37108</v>
      </c>
      <c r="B3641" s="3">
        <v>217</v>
      </c>
      <c r="C3641" s="4">
        <v>16.329999999999998</v>
      </c>
      <c r="D3641" s="5">
        <v>9.9</v>
      </c>
      <c r="E3641" s="5">
        <v>15.7</v>
      </c>
      <c r="F3641" s="5">
        <v>2.1</v>
      </c>
      <c r="G3641" s="4">
        <v>76</v>
      </c>
      <c r="H3641" s="4">
        <v>50</v>
      </c>
      <c r="I3641" s="4">
        <v>1.5</v>
      </c>
      <c r="J3641" s="4">
        <v>5.4</v>
      </c>
      <c r="K3641" s="4">
        <v>0.3</v>
      </c>
      <c r="L3641" s="4">
        <v>0</v>
      </c>
      <c r="M3641" s="7">
        <v>0</v>
      </c>
      <c r="N3641" s="5">
        <v>9.9</v>
      </c>
      <c r="O3641" s="5">
        <v>12.2</v>
      </c>
      <c r="P3641" s="5">
        <v>-999</v>
      </c>
      <c r="Q3641" s="5">
        <v>-999</v>
      </c>
      <c r="R3641">
        <v>0.89100000000000001</v>
      </c>
      <c r="S3641" s="34">
        <f>ROUND((0.6105*(EXP((17.273*E3641)/(E3641+237.3))))*(100-H3641)/100,3)</f>
        <v>0.89200000000000002</v>
      </c>
      <c r="T3641" s="6">
        <f>IF(V3641&lt;V3642,L3641,0)</f>
        <v>0</v>
      </c>
      <c r="U3641" s="6">
        <f>IF(T3641&gt;0,M3641,-999)</f>
        <v>-999</v>
      </c>
      <c r="V3641">
        <v>200108</v>
      </c>
      <c r="W3641">
        <v>2001</v>
      </c>
    </row>
    <row r="3642" spans="1:23" x14ac:dyDescent="0.25">
      <c r="A3642" s="14">
        <v>37109</v>
      </c>
      <c r="B3642" s="3">
        <v>218</v>
      </c>
      <c r="C3642" s="4">
        <v>20.54</v>
      </c>
      <c r="D3642" s="5">
        <v>14.3</v>
      </c>
      <c r="E3642" s="5">
        <v>22.8</v>
      </c>
      <c r="F3642" s="5">
        <v>7.9</v>
      </c>
      <c r="G3642" s="4">
        <v>72.3</v>
      </c>
      <c r="H3642" s="4">
        <v>44</v>
      </c>
      <c r="I3642" s="4">
        <v>1</v>
      </c>
      <c r="J3642" s="4">
        <v>3.9</v>
      </c>
      <c r="K3642" s="4">
        <v>0</v>
      </c>
      <c r="L3642" s="4">
        <v>0</v>
      </c>
      <c r="M3642" s="7">
        <v>0</v>
      </c>
      <c r="N3642" s="5">
        <v>14.3</v>
      </c>
      <c r="O3642" s="5">
        <v>14.6</v>
      </c>
      <c r="P3642" s="5">
        <v>-999</v>
      </c>
      <c r="Q3642" s="5">
        <v>-999</v>
      </c>
      <c r="R3642">
        <v>1.2170000000000001</v>
      </c>
      <c r="S3642" s="34">
        <f>ROUND((0.6105*(EXP((17.273*E3642)/(E3642+237.3))))*(100-H3642)/100,3)</f>
        <v>1.554</v>
      </c>
      <c r="T3642" s="6">
        <f>IF(V3642&lt;V3643,L3642,0)</f>
        <v>0</v>
      </c>
      <c r="U3642" s="6">
        <f>IF(T3642&gt;0,M3642,-999)</f>
        <v>-999</v>
      </c>
      <c r="V3642">
        <v>200108</v>
      </c>
      <c r="W3642">
        <v>2001</v>
      </c>
    </row>
    <row r="3643" spans="1:23" x14ac:dyDescent="0.25">
      <c r="A3643" s="14">
        <v>37110</v>
      </c>
      <c r="B3643" s="3">
        <v>219</v>
      </c>
      <c r="C3643" s="4">
        <v>26</v>
      </c>
      <c r="D3643" s="5">
        <v>12.3</v>
      </c>
      <c r="E3643" s="5">
        <v>20.2</v>
      </c>
      <c r="F3643" s="5">
        <v>5.8</v>
      </c>
      <c r="G3643" s="4">
        <v>67.400000000000006</v>
      </c>
      <c r="H3643" s="4">
        <v>36.200000000000003</v>
      </c>
      <c r="I3643" s="4">
        <v>0.8</v>
      </c>
      <c r="J3643" s="4">
        <v>2.8</v>
      </c>
      <c r="K3643" s="4">
        <v>0</v>
      </c>
      <c r="L3643" s="4">
        <v>0</v>
      </c>
      <c r="M3643" s="7">
        <v>0</v>
      </c>
      <c r="N3643" s="5">
        <v>12.3</v>
      </c>
      <c r="O3643" s="5">
        <v>14.2</v>
      </c>
      <c r="P3643" s="5">
        <v>-999</v>
      </c>
      <c r="Q3643" s="5">
        <v>-999</v>
      </c>
      <c r="R3643">
        <v>0.85799999999999998</v>
      </c>
      <c r="S3643" s="34">
        <f>ROUND((0.6105*(EXP((17.273*E3643)/(E3643+237.3))))*(100-H3643)/100,3)</f>
        <v>1.51</v>
      </c>
      <c r="T3643" s="6">
        <f>IF(V3643&lt;V3644,L3643,0)</f>
        <v>0</v>
      </c>
      <c r="U3643" s="6">
        <f>IF(T3643&gt;0,M3643,-999)</f>
        <v>-999</v>
      </c>
      <c r="V3643">
        <v>200108</v>
      </c>
      <c r="W3643">
        <v>2001</v>
      </c>
    </row>
    <row r="3644" spans="1:23" x14ac:dyDescent="0.25">
      <c r="A3644" s="14">
        <v>37111</v>
      </c>
      <c r="B3644" s="3">
        <v>220</v>
      </c>
      <c r="C3644" s="4">
        <v>26.13</v>
      </c>
      <c r="D3644" s="5">
        <v>11.5</v>
      </c>
      <c r="E3644" s="5">
        <v>17.7</v>
      </c>
      <c r="F3644" s="5">
        <v>4.5</v>
      </c>
      <c r="G3644" s="4">
        <v>61.7</v>
      </c>
      <c r="H3644" s="4">
        <v>35.6</v>
      </c>
      <c r="I3644" s="4">
        <v>1</v>
      </c>
      <c r="J3644" s="4">
        <v>3.1</v>
      </c>
      <c r="K3644" s="4">
        <v>0</v>
      </c>
      <c r="L3644" s="4">
        <v>0</v>
      </c>
      <c r="M3644" s="7">
        <v>0</v>
      </c>
      <c r="N3644" s="5">
        <v>11.5</v>
      </c>
      <c r="O3644" s="5">
        <v>13.5</v>
      </c>
      <c r="P3644" s="5">
        <v>-999</v>
      </c>
      <c r="Q3644" s="5">
        <v>-999</v>
      </c>
      <c r="R3644">
        <v>0.71899999999999997</v>
      </c>
      <c r="S3644" s="34">
        <f>ROUND((0.6105*(EXP((17.273*E3644)/(E3644+237.3))))*(100-H3644)/100,3)</f>
        <v>1.304</v>
      </c>
      <c r="T3644" s="6">
        <f>IF(V3644&lt;V3645,L3644,0)</f>
        <v>0</v>
      </c>
      <c r="U3644" s="6">
        <f>IF(T3644&gt;0,M3644,-999)</f>
        <v>-999</v>
      </c>
      <c r="V3644">
        <v>200108</v>
      </c>
      <c r="W3644">
        <v>2001</v>
      </c>
    </row>
    <row r="3645" spans="1:23" x14ac:dyDescent="0.25">
      <c r="A3645" s="14">
        <v>37112</v>
      </c>
      <c r="B3645" s="3">
        <v>221</v>
      </c>
      <c r="C3645" s="4">
        <v>25.72</v>
      </c>
      <c r="D3645" s="5">
        <v>15.2</v>
      </c>
      <c r="E3645" s="5">
        <v>22.4</v>
      </c>
      <c r="F3645" s="5">
        <v>6.6</v>
      </c>
      <c r="G3645" s="4">
        <v>55.7</v>
      </c>
      <c r="H3645" s="4">
        <v>24.8</v>
      </c>
      <c r="I3645" s="4">
        <v>0.9</v>
      </c>
      <c r="J3645" s="4">
        <v>2.5</v>
      </c>
      <c r="K3645" s="4">
        <v>0</v>
      </c>
      <c r="L3645" s="4">
        <v>0</v>
      </c>
      <c r="M3645" s="7">
        <v>0</v>
      </c>
      <c r="N3645" s="5">
        <v>15.2</v>
      </c>
      <c r="O3645" s="5">
        <v>14.4</v>
      </c>
      <c r="P3645" s="5">
        <v>-999</v>
      </c>
      <c r="Q3645" s="5">
        <v>-999</v>
      </c>
      <c r="R3645">
        <v>0.67</v>
      </c>
      <c r="S3645" s="34">
        <f>ROUND((0.6105*(EXP((17.273*E3645)/(E3645+237.3))))*(100-H3645)/100,3)</f>
        <v>2.0369999999999999</v>
      </c>
      <c r="T3645" s="6">
        <f>IF(V3645&lt;V3646,L3645,0)</f>
        <v>0</v>
      </c>
      <c r="U3645" s="6">
        <f>IF(T3645&gt;0,M3645,-999)</f>
        <v>-999</v>
      </c>
      <c r="V3645">
        <v>200108</v>
      </c>
      <c r="W3645">
        <v>2001</v>
      </c>
    </row>
    <row r="3646" spans="1:23" x14ac:dyDescent="0.25">
      <c r="A3646" s="14">
        <v>37113</v>
      </c>
      <c r="B3646" s="3">
        <v>222</v>
      </c>
      <c r="C3646" s="4">
        <v>25.33</v>
      </c>
      <c r="D3646" s="5">
        <v>16.600000000000001</v>
      </c>
      <c r="E3646" s="5">
        <v>24.3</v>
      </c>
      <c r="F3646" s="5">
        <v>9.6</v>
      </c>
      <c r="G3646" s="4">
        <v>47.7</v>
      </c>
      <c r="H3646" s="4">
        <v>27.9</v>
      </c>
      <c r="I3646" s="4">
        <v>0.8</v>
      </c>
      <c r="J3646" s="4">
        <v>2.6</v>
      </c>
      <c r="K3646" s="4">
        <v>0</v>
      </c>
      <c r="L3646" s="4">
        <v>0</v>
      </c>
      <c r="M3646" s="7">
        <v>0</v>
      </c>
      <c r="N3646" s="5">
        <v>16.600000000000001</v>
      </c>
      <c r="O3646" s="5">
        <v>15</v>
      </c>
      <c r="P3646" s="5">
        <v>-999</v>
      </c>
      <c r="Q3646" s="5">
        <v>-999</v>
      </c>
      <c r="R3646">
        <v>0.84599999999999997</v>
      </c>
      <c r="S3646" s="34">
        <f>ROUND((0.6105*(EXP((17.273*E3646)/(E3646+237.3))))*(100-H3646)/100,3)</f>
        <v>2.19</v>
      </c>
      <c r="T3646" s="6">
        <f>IF(V3646&lt;V3647,L3646,0)</f>
        <v>0</v>
      </c>
      <c r="U3646" s="6">
        <f>IF(T3646&gt;0,M3646,-999)</f>
        <v>-999</v>
      </c>
      <c r="V3646">
        <v>200108</v>
      </c>
      <c r="W3646">
        <v>2001</v>
      </c>
    </row>
    <row r="3647" spans="1:23" x14ac:dyDescent="0.25">
      <c r="A3647" s="14">
        <v>37114</v>
      </c>
      <c r="B3647" s="3">
        <v>223</v>
      </c>
      <c r="C3647" s="4">
        <v>25.17</v>
      </c>
      <c r="D3647" s="5">
        <v>18.399999999999999</v>
      </c>
      <c r="E3647" s="5">
        <v>26.2</v>
      </c>
      <c r="F3647" s="5">
        <v>10</v>
      </c>
      <c r="G3647" s="4">
        <v>44.3</v>
      </c>
      <c r="H3647" s="4">
        <v>14.7</v>
      </c>
      <c r="I3647" s="4">
        <v>0.9</v>
      </c>
      <c r="J3647" s="4">
        <v>2.5</v>
      </c>
      <c r="K3647" s="4">
        <v>0</v>
      </c>
      <c r="L3647" s="4">
        <v>0</v>
      </c>
      <c r="M3647" s="7">
        <v>0</v>
      </c>
      <c r="N3647" s="5">
        <v>18.399999999999999</v>
      </c>
      <c r="O3647" s="5">
        <v>15.6</v>
      </c>
      <c r="P3647" s="5">
        <v>-999</v>
      </c>
      <c r="Q3647" s="5">
        <v>-999</v>
      </c>
      <c r="R3647">
        <v>0.501</v>
      </c>
      <c r="S3647" s="34">
        <f>ROUND((0.6105*(EXP((17.273*E3647)/(E3647+237.3))))*(100-H3647)/100,3)</f>
        <v>2.9009999999999998</v>
      </c>
      <c r="T3647" s="6">
        <f>IF(V3647&lt;V3648,L3647,0)</f>
        <v>0</v>
      </c>
      <c r="U3647" s="6">
        <f>IF(T3647&gt;0,M3647,-999)</f>
        <v>-999</v>
      </c>
      <c r="V3647">
        <v>200108</v>
      </c>
      <c r="W3647">
        <v>2001</v>
      </c>
    </row>
    <row r="3648" spans="1:23" x14ac:dyDescent="0.25">
      <c r="A3648" s="14">
        <v>37115</v>
      </c>
      <c r="B3648" s="3">
        <v>224</v>
      </c>
      <c r="C3648" s="4">
        <v>24.25</v>
      </c>
      <c r="D3648" s="5">
        <v>20.3</v>
      </c>
      <c r="E3648" s="5">
        <v>28.6</v>
      </c>
      <c r="F3648" s="5">
        <v>13.2</v>
      </c>
      <c r="G3648" s="4">
        <v>39</v>
      </c>
      <c r="H3648" s="4">
        <v>23.1</v>
      </c>
      <c r="I3648" s="4">
        <v>1.3</v>
      </c>
      <c r="J3648" s="4">
        <v>5.0999999999999996</v>
      </c>
      <c r="K3648" s="4">
        <v>1.3</v>
      </c>
      <c r="L3648" s="4">
        <v>0</v>
      </c>
      <c r="M3648" s="7">
        <v>0</v>
      </c>
      <c r="N3648" s="5">
        <v>20.3</v>
      </c>
      <c r="O3648" s="5">
        <v>16.5</v>
      </c>
      <c r="P3648" s="5">
        <v>-999</v>
      </c>
      <c r="Q3648" s="5">
        <v>-999</v>
      </c>
      <c r="R3648">
        <v>0.90400000000000003</v>
      </c>
      <c r="S3648" s="34">
        <f>ROUND((0.6105*(EXP((17.273*E3648)/(E3648+237.3))))*(100-H3648)/100,3)</f>
        <v>3.0089999999999999</v>
      </c>
      <c r="T3648" s="6">
        <f>IF(V3648&lt;V3649,L3648,0)</f>
        <v>0</v>
      </c>
      <c r="U3648" s="6">
        <f>IF(T3648&gt;0,M3648,-999)</f>
        <v>-999</v>
      </c>
      <c r="V3648">
        <v>200108</v>
      </c>
      <c r="W3648">
        <v>2001</v>
      </c>
    </row>
    <row r="3649" spans="1:23" x14ac:dyDescent="0.25">
      <c r="A3649" s="14">
        <v>37116</v>
      </c>
      <c r="B3649" s="3">
        <v>225</v>
      </c>
      <c r="C3649" s="4">
        <v>18.37</v>
      </c>
      <c r="D3649" s="5">
        <v>19.100000000000001</v>
      </c>
      <c r="E3649" s="5">
        <v>27.4</v>
      </c>
      <c r="F3649" s="5">
        <v>14.2</v>
      </c>
      <c r="G3649" s="4">
        <v>42.6</v>
      </c>
      <c r="H3649" s="4">
        <v>26.1</v>
      </c>
      <c r="I3649" s="4">
        <v>0.9</v>
      </c>
      <c r="J3649" s="4">
        <v>3.2</v>
      </c>
      <c r="K3649" s="4">
        <v>0</v>
      </c>
      <c r="L3649" s="4">
        <v>0</v>
      </c>
      <c r="M3649" s="7">
        <v>0</v>
      </c>
      <c r="N3649" s="5">
        <v>19.100000000000001</v>
      </c>
      <c r="O3649" s="5">
        <v>16.5</v>
      </c>
      <c r="P3649" s="5">
        <v>-999</v>
      </c>
      <c r="Q3649" s="5">
        <v>-999</v>
      </c>
      <c r="R3649">
        <v>0.95399999999999996</v>
      </c>
      <c r="S3649" s="34">
        <f>ROUND((0.6105*(EXP((17.273*E3649)/(E3649+237.3))))*(100-H3649)/100,3)</f>
        <v>2.6970000000000001</v>
      </c>
      <c r="T3649" s="6">
        <f>IF(V3649&lt;V3650,L3649,0)</f>
        <v>0</v>
      </c>
      <c r="U3649" s="6">
        <f>IF(T3649&gt;0,M3649,-999)</f>
        <v>-999</v>
      </c>
      <c r="V3649">
        <v>200108</v>
      </c>
      <c r="W3649">
        <v>2001</v>
      </c>
    </row>
    <row r="3650" spans="1:23" x14ac:dyDescent="0.25">
      <c r="A3650" s="14">
        <v>37117</v>
      </c>
      <c r="B3650" s="3">
        <v>226</v>
      </c>
      <c r="C3650" s="4">
        <v>24.8</v>
      </c>
      <c r="D3650" s="5">
        <v>19.600000000000001</v>
      </c>
      <c r="E3650" s="5">
        <v>27</v>
      </c>
      <c r="F3650" s="5">
        <v>11.9</v>
      </c>
      <c r="G3650" s="4">
        <v>32.299999999999997</v>
      </c>
      <c r="H3650" s="4">
        <v>13.2</v>
      </c>
      <c r="I3650" s="4">
        <v>0.8</v>
      </c>
      <c r="J3650" s="4">
        <v>2.9</v>
      </c>
      <c r="K3650" s="4">
        <v>0</v>
      </c>
      <c r="L3650" s="4">
        <v>0</v>
      </c>
      <c r="M3650" s="7">
        <v>0</v>
      </c>
      <c r="N3650" s="5">
        <v>19.600000000000001</v>
      </c>
      <c r="O3650" s="5">
        <v>16.100000000000001</v>
      </c>
      <c r="P3650" s="5">
        <v>-999</v>
      </c>
      <c r="Q3650" s="5">
        <v>-999</v>
      </c>
      <c r="R3650">
        <v>0.47099999999999997</v>
      </c>
      <c r="S3650" s="34">
        <f>ROUND((0.6105*(EXP((17.273*E3650)/(E3650+237.3))))*(100-H3650)/100,3)</f>
        <v>3.0939999999999999</v>
      </c>
      <c r="T3650" s="6">
        <f>IF(V3650&lt;V3651,L3650,0)</f>
        <v>0</v>
      </c>
      <c r="U3650" s="6">
        <f>IF(T3650&gt;0,M3650,-999)</f>
        <v>-999</v>
      </c>
      <c r="V3650">
        <v>200108</v>
      </c>
      <c r="W3650">
        <v>2001</v>
      </c>
    </row>
    <row r="3651" spans="1:23" x14ac:dyDescent="0.25">
      <c r="A3651" s="14">
        <v>37118</v>
      </c>
      <c r="B3651" s="3">
        <v>227</v>
      </c>
      <c r="C3651" s="4">
        <v>21.09</v>
      </c>
      <c r="D3651" s="5">
        <v>19.8</v>
      </c>
      <c r="E3651" s="5">
        <v>26.8</v>
      </c>
      <c r="F3651" s="5">
        <v>12.8</v>
      </c>
      <c r="G3651" s="4">
        <v>35.299999999999997</v>
      </c>
      <c r="H3651" s="4">
        <v>23.2</v>
      </c>
      <c r="I3651" s="4">
        <v>0.7</v>
      </c>
      <c r="J3651" s="4">
        <v>3.4</v>
      </c>
      <c r="K3651" s="4">
        <v>0</v>
      </c>
      <c r="L3651" s="4">
        <v>0</v>
      </c>
      <c r="M3651" s="7">
        <v>0</v>
      </c>
      <c r="N3651" s="5">
        <v>19.8</v>
      </c>
      <c r="O3651" s="5">
        <v>16.100000000000001</v>
      </c>
      <c r="P3651" s="5">
        <v>-999</v>
      </c>
      <c r="Q3651" s="5">
        <v>-999</v>
      </c>
      <c r="R3651">
        <v>0.81699999999999995</v>
      </c>
      <c r="S3651" s="34">
        <f>ROUND((0.6105*(EXP((17.273*E3651)/(E3651+237.3))))*(100-H3651)/100,3)</f>
        <v>2.706</v>
      </c>
      <c r="T3651" s="6">
        <f>IF(V3651&lt;V3652,L3651,0)</f>
        <v>0</v>
      </c>
      <c r="U3651" s="6">
        <f>IF(T3651&gt;0,M3651,-999)</f>
        <v>-999</v>
      </c>
      <c r="V3651">
        <v>200108</v>
      </c>
      <c r="W3651">
        <v>2001</v>
      </c>
    </row>
    <row r="3652" spans="1:23" x14ac:dyDescent="0.25">
      <c r="A3652" s="14">
        <v>37119</v>
      </c>
      <c r="B3652" s="3">
        <v>228</v>
      </c>
      <c r="C3652" s="4">
        <v>20.89</v>
      </c>
      <c r="D3652" s="5">
        <v>20.5</v>
      </c>
      <c r="E3652" s="5">
        <v>28.3</v>
      </c>
      <c r="F3652" s="5">
        <v>14</v>
      </c>
      <c r="G3652" s="4">
        <v>31.9</v>
      </c>
      <c r="H3652" s="4">
        <v>20.100000000000001</v>
      </c>
      <c r="I3652" s="4">
        <v>1</v>
      </c>
      <c r="J3652" s="4">
        <v>2.7</v>
      </c>
      <c r="K3652" s="4">
        <v>0</v>
      </c>
      <c r="L3652" s="4">
        <v>0</v>
      </c>
      <c r="M3652" s="7">
        <v>0</v>
      </c>
      <c r="N3652" s="5">
        <v>20.5</v>
      </c>
      <c r="O3652" s="5">
        <v>16.399999999999999</v>
      </c>
      <c r="P3652" s="5">
        <v>-999</v>
      </c>
      <c r="Q3652" s="5">
        <v>-999</v>
      </c>
      <c r="R3652">
        <v>0.77400000000000002</v>
      </c>
      <c r="S3652" s="34">
        <f>ROUND((0.6105*(EXP((17.273*E3652)/(E3652+237.3))))*(100-H3652)/100,3)</f>
        <v>3.073</v>
      </c>
      <c r="T3652" s="6">
        <f>IF(V3652&lt;V3653,L3652,0)</f>
        <v>0</v>
      </c>
      <c r="U3652" s="6">
        <f>IF(T3652&gt;0,M3652,-999)</f>
        <v>-999</v>
      </c>
      <c r="V3652">
        <v>200108</v>
      </c>
      <c r="W3652">
        <v>2001</v>
      </c>
    </row>
    <row r="3653" spans="1:23" x14ac:dyDescent="0.25">
      <c r="A3653" s="14">
        <v>37120</v>
      </c>
      <c r="B3653" s="3">
        <v>229</v>
      </c>
      <c r="C3653" s="4">
        <v>21.43</v>
      </c>
      <c r="D3653" s="5">
        <v>19.7</v>
      </c>
      <c r="E3653" s="5">
        <v>26.7</v>
      </c>
      <c r="F3653" s="5">
        <v>9.1999999999999993</v>
      </c>
      <c r="G3653" s="4">
        <v>41.1</v>
      </c>
      <c r="H3653" s="4">
        <v>26.6</v>
      </c>
      <c r="I3653" s="4">
        <v>1.5</v>
      </c>
      <c r="J3653" s="4">
        <v>4.0999999999999996</v>
      </c>
      <c r="K3653" s="4">
        <v>0</v>
      </c>
      <c r="L3653" s="4">
        <v>0</v>
      </c>
      <c r="M3653" s="7">
        <v>0</v>
      </c>
      <c r="N3653" s="5">
        <v>19.7</v>
      </c>
      <c r="O3653" s="5">
        <v>17</v>
      </c>
      <c r="P3653" s="5">
        <v>-999</v>
      </c>
      <c r="Q3653" s="5">
        <v>-999</v>
      </c>
      <c r="R3653">
        <v>0.93300000000000005</v>
      </c>
      <c r="S3653" s="34">
        <f>ROUND((0.6105*(EXP((17.273*E3653)/(E3653+237.3))))*(100-H3653)/100,3)</f>
        <v>2.5710000000000002</v>
      </c>
      <c r="T3653" s="6">
        <f>IF(V3653&lt;V3654,L3653,0)</f>
        <v>0</v>
      </c>
      <c r="U3653" s="6">
        <f>IF(T3653&gt;0,M3653,-999)</f>
        <v>-999</v>
      </c>
      <c r="V3653">
        <v>200108</v>
      </c>
      <c r="W3653">
        <v>2001</v>
      </c>
    </row>
    <row r="3654" spans="1:23" x14ac:dyDescent="0.25">
      <c r="A3654" s="14">
        <v>37121</v>
      </c>
      <c r="B3654" s="3">
        <v>230</v>
      </c>
      <c r="C3654" s="4">
        <v>20</v>
      </c>
      <c r="D3654" s="5">
        <v>9.6</v>
      </c>
      <c r="E3654" s="5">
        <v>18.399999999999999</v>
      </c>
      <c r="F3654" s="5">
        <v>2.4</v>
      </c>
      <c r="G3654" s="4">
        <v>63</v>
      </c>
      <c r="H3654" s="4">
        <v>35.5</v>
      </c>
      <c r="I3654" s="4">
        <v>0.9</v>
      </c>
      <c r="J3654" s="4">
        <v>3.6</v>
      </c>
      <c r="K3654" s="4">
        <v>0</v>
      </c>
      <c r="L3654" s="4">
        <v>0</v>
      </c>
      <c r="M3654" s="7">
        <v>0</v>
      </c>
      <c r="N3654" s="5">
        <v>9.6</v>
      </c>
      <c r="O3654" s="5">
        <v>13.5</v>
      </c>
      <c r="P3654" s="5">
        <v>-999</v>
      </c>
      <c r="Q3654" s="5">
        <v>-999</v>
      </c>
      <c r="R3654">
        <v>0.749</v>
      </c>
      <c r="S3654" s="34">
        <f>ROUND((0.6105*(EXP((17.273*E3654)/(E3654+237.3))))*(100-H3654)/100,3)</f>
        <v>1.365</v>
      </c>
      <c r="T3654" s="6">
        <f>IF(V3654&lt;V3655,L3654,0)</f>
        <v>0</v>
      </c>
      <c r="U3654" s="6">
        <f>IF(T3654&gt;0,M3654,-999)</f>
        <v>-999</v>
      </c>
      <c r="V3654">
        <v>200108</v>
      </c>
      <c r="W3654">
        <v>2001</v>
      </c>
    </row>
    <row r="3655" spans="1:23" x14ac:dyDescent="0.25">
      <c r="A3655" s="14">
        <v>37122</v>
      </c>
      <c r="B3655" s="3">
        <v>231</v>
      </c>
      <c r="C3655" s="4">
        <v>19.62</v>
      </c>
      <c r="D3655" s="5">
        <v>8.4</v>
      </c>
      <c r="E3655" s="5">
        <v>17</v>
      </c>
      <c r="F3655" s="5">
        <v>2</v>
      </c>
      <c r="G3655" s="4">
        <v>70.2</v>
      </c>
      <c r="H3655" s="4">
        <v>33.1</v>
      </c>
      <c r="I3655" s="4">
        <v>0.7</v>
      </c>
      <c r="J3655" s="4">
        <v>2.8</v>
      </c>
      <c r="K3655" s="4">
        <v>0</v>
      </c>
      <c r="L3655" s="4">
        <v>0</v>
      </c>
      <c r="M3655" s="7">
        <v>0</v>
      </c>
      <c r="N3655" s="5">
        <v>8.4</v>
      </c>
      <c r="O3655" s="5">
        <v>12.1</v>
      </c>
      <c r="P3655" s="5">
        <v>-999</v>
      </c>
      <c r="Q3655" s="5">
        <v>-999</v>
      </c>
      <c r="R3655">
        <v>0.64</v>
      </c>
      <c r="S3655" s="34">
        <f>ROUND((0.6105*(EXP((17.273*E3655)/(E3655+237.3))))*(100-H3655)/100,3)</f>
        <v>1.296</v>
      </c>
      <c r="T3655" s="6">
        <f>IF(V3655&lt;V3656,L3655,0)</f>
        <v>0</v>
      </c>
      <c r="U3655" s="6">
        <f>IF(T3655&gt;0,M3655,-999)</f>
        <v>-999</v>
      </c>
      <c r="V3655">
        <v>200108</v>
      </c>
      <c r="W3655">
        <v>2001</v>
      </c>
    </row>
    <row r="3656" spans="1:23" x14ac:dyDescent="0.25">
      <c r="A3656" s="14">
        <v>37123</v>
      </c>
      <c r="B3656" s="3">
        <v>232</v>
      </c>
      <c r="C3656" s="4">
        <v>22.29</v>
      </c>
      <c r="D3656" s="5">
        <v>9.1</v>
      </c>
      <c r="E3656" s="5">
        <v>18</v>
      </c>
      <c r="F3656" s="5">
        <v>1.8</v>
      </c>
      <c r="G3656" s="4">
        <v>65.099999999999994</v>
      </c>
      <c r="H3656" s="4">
        <v>34.799999999999997</v>
      </c>
      <c r="I3656" s="4">
        <v>0.8</v>
      </c>
      <c r="J3656" s="4">
        <v>3.2</v>
      </c>
      <c r="K3656" s="4">
        <v>0</v>
      </c>
      <c r="L3656" s="4">
        <v>0</v>
      </c>
      <c r="M3656" s="7">
        <v>0</v>
      </c>
      <c r="N3656" s="5">
        <v>9.1</v>
      </c>
      <c r="O3656" s="5">
        <v>12.2</v>
      </c>
      <c r="P3656" s="5">
        <v>-999</v>
      </c>
      <c r="Q3656" s="5">
        <v>-999</v>
      </c>
      <c r="R3656">
        <v>0.71699999999999997</v>
      </c>
      <c r="S3656" s="34">
        <f>ROUND((0.6105*(EXP((17.273*E3656)/(E3656+237.3))))*(100-H3656)/100,3)</f>
        <v>1.345</v>
      </c>
      <c r="T3656" s="6">
        <f>IF(V3656&lt;V3657,L3656,0)</f>
        <v>0</v>
      </c>
      <c r="U3656" s="6">
        <f>IF(T3656&gt;0,M3656,-999)</f>
        <v>-999</v>
      </c>
      <c r="V3656">
        <v>200108</v>
      </c>
      <c r="W3656">
        <v>2001</v>
      </c>
    </row>
    <row r="3657" spans="1:23" x14ac:dyDescent="0.25">
      <c r="A3657" s="14">
        <v>37124</v>
      </c>
      <c r="B3657" s="3">
        <v>233</v>
      </c>
      <c r="C3657" s="4">
        <v>9.99</v>
      </c>
      <c r="D3657" s="5">
        <v>10</v>
      </c>
      <c r="E3657" s="5">
        <v>16.3</v>
      </c>
      <c r="F3657" s="5">
        <v>3</v>
      </c>
      <c r="G3657" s="4">
        <v>64.5</v>
      </c>
      <c r="H3657" s="4">
        <v>42.1</v>
      </c>
      <c r="I3657" s="4">
        <v>1.6</v>
      </c>
      <c r="J3657" s="4">
        <v>5.2</v>
      </c>
      <c r="K3657" s="4">
        <v>0.3</v>
      </c>
      <c r="L3657" s="4">
        <v>0</v>
      </c>
      <c r="M3657" s="7">
        <v>0</v>
      </c>
      <c r="N3657" s="5">
        <v>10</v>
      </c>
      <c r="O3657" s="5">
        <v>11.3</v>
      </c>
      <c r="P3657" s="5">
        <v>-999</v>
      </c>
      <c r="Q3657" s="5">
        <v>-999</v>
      </c>
      <c r="R3657">
        <v>0.77800000000000002</v>
      </c>
      <c r="S3657" s="34">
        <f>ROUND((0.6105*(EXP((17.273*E3657)/(E3657+237.3))))*(100-H3657)/100,3)</f>
        <v>1.073</v>
      </c>
      <c r="T3657" s="6">
        <f>IF(V3657&lt;V3658,L3657,0)</f>
        <v>0</v>
      </c>
      <c r="U3657" s="6">
        <f>IF(T3657&gt;0,M3657,-999)</f>
        <v>-999</v>
      </c>
      <c r="V3657">
        <v>200108</v>
      </c>
      <c r="W3657">
        <v>2001</v>
      </c>
    </row>
    <row r="3658" spans="1:23" x14ac:dyDescent="0.25">
      <c r="A3658" s="14">
        <v>37125</v>
      </c>
      <c r="B3658" s="3">
        <v>234</v>
      </c>
      <c r="C3658" s="4">
        <v>5.69</v>
      </c>
      <c r="D3658" s="5">
        <v>8.8000000000000007</v>
      </c>
      <c r="E3658" s="5">
        <v>9.9</v>
      </c>
      <c r="F3658" s="5">
        <v>7.8</v>
      </c>
      <c r="G3658" s="4">
        <v>96.1</v>
      </c>
      <c r="H3658" s="4">
        <v>85.5</v>
      </c>
      <c r="I3658" s="4">
        <v>2.5</v>
      </c>
      <c r="J3658" s="4">
        <v>4.7</v>
      </c>
      <c r="K3658" s="4">
        <v>16</v>
      </c>
      <c r="L3658" s="4">
        <v>0</v>
      </c>
      <c r="M3658" s="7">
        <v>0</v>
      </c>
      <c r="N3658" s="5">
        <v>8.8000000000000007</v>
      </c>
      <c r="O3658" s="5">
        <v>11.1</v>
      </c>
      <c r="P3658" s="5">
        <v>-999</v>
      </c>
      <c r="Q3658" s="5">
        <v>-999</v>
      </c>
      <c r="R3658">
        <v>1.042</v>
      </c>
      <c r="S3658" s="34">
        <f>ROUND((0.6105*(EXP((17.273*E3658)/(E3658+237.3))))*(100-H3658)/100,3)</f>
        <v>0.17699999999999999</v>
      </c>
      <c r="T3658" s="6">
        <f>IF(V3658&lt;V3659,L3658,0)</f>
        <v>0</v>
      </c>
      <c r="U3658" s="6">
        <f>IF(T3658&gt;0,M3658,-999)</f>
        <v>-999</v>
      </c>
      <c r="V3658">
        <v>200108</v>
      </c>
      <c r="W3658">
        <v>2001</v>
      </c>
    </row>
    <row r="3659" spans="1:23" x14ac:dyDescent="0.25">
      <c r="A3659" s="14">
        <v>37126</v>
      </c>
      <c r="B3659" s="3">
        <v>235</v>
      </c>
      <c r="C3659" s="4">
        <v>10.1</v>
      </c>
      <c r="D3659" s="5">
        <v>6.7</v>
      </c>
      <c r="E3659" s="5">
        <v>11.6</v>
      </c>
      <c r="F3659" s="5">
        <v>2.1</v>
      </c>
      <c r="G3659" s="4">
        <v>92.7</v>
      </c>
      <c r="H3659" s="4">
        <v>62.8</v>
      </c>
      <c r="I3659" s="4">
        <v>1.5</v>
      </c>
      <c r="J3659" s="4">
        <v>5.0999999999999996</v>
      </c>
      <c r="K3659" s="4">
        <v>18.2</v>
      </c>
      <c r="L3659" s="4">
        <v>0</v>
      </c>
      <c r="M3659" s="7">
        <v>0</v>
      </c>
      <c r="N3659" s="5">
        <v>6.7</v>
      </c>
      <c r="O3659" s="5">
        <v>9.9</v>
      </c>
      <c r="P3659" s="5">
        <v>-999</v>
      </c>
      <c r="Q3659" s="5">
        <v>-999</v>
      </c>
      <c r="R3659">
        <v>0.85699999999999998</v>
      </c>
      <c r="S3659" s="34">
        <f>ROUND((0.6105*(EXP((17.273*E3659)/(E3659+237.3))))*(100-H3659)/100,3)</f>
        <v>0.50800000000000001</v>
      </c>
      <c r="T3659" s="6">
        <f>IF(V3659&lt;V3660,L3659,0)</f>
        <v>0</v>
      </c>
      <c r="U3659" s="6">
        <f>IF(T3659&gt;0,M3659,-999)</f>
        <v>-999</v>
      </c>
      <c r="V3659">
        <v>200108</v>
      </c>
      <c r="W3659">
        <v>2001</v>
      </c>
    </row>
    <row r="3660" spans="1:23" x14ac:dyDescent="0.25">
      <c r="A3660" s="14">
        <v>37127</v>
      </c>
      <c r="B3660" s="3">
        <v>236</v>
      </c>
      <c r="C3660" s="4">
        <v>19.36</v>
      </c>
      <c r="D3660" s="5">
        <v>7.7</v>
      </c>
      <c r="E3660" s="5">
        <v>14.4</v>
      </c>
      <c r="F3660" s="5">
        <v>1.6</v>
      </c>
      <c r="G3660" s="4">
        <v>71.5</v>
      </c>
      <c r="H3660" s="4">
        <v>41.5</v>
      </c>
      <c r="I3660" s="4">
        <v>1</v>
      </c>
      <c r="J3660" s="4">
        <v>3.2</v>
      </c>
      <c r="K3660" s="4">
        <v>0</v>
      </c>
      <c r="L3660" s="4">
        <v>0</v>
      </c>
      <c r="M3660" s="7">
        <v>0</v>
      </c>
      <c r="N3660" s="5">
        <v>7.7</v>
      </c>
      <c r="O3660" s="5">
        <v>10.8</v>
      </c>
      <c r="P3660" s="5">
        <v>-999</v>
      </c>
      <c r="Q3660" s="5">
        <v>-999</v>
      </c>
      <c r="R3660">
        <v>0.68200000000000005</v>
      </c>
      <c r="S3660" s="34">
        <f>ROUND((0.6105*(EXP((17.273*E3660)/(E3660+237.3))))*(100-H3660)/100,3)</f>
        <v>0.95899999999999996</v>
      </c>
      <c r="T3660" s="6">
        <f>IF(V3660&lt;V3661,L3660,0)</f>
        <v>0</v>
      </c>
      <c r="U3660" s="6">
        <f>IF(T3660&gt;0,M3660,-999)</f>
        <v>-999</v>
      </c>
      <c r="V3660">
        <v>200108</v>
      </c>
      <c r="W3660">
        <v>2001</v>
      </c>
    </row>
    <row r="3661" spans="1:23" x14ac:dyDescent="0.25">
      <c r="A3661" s="14">
        <v>37128</v>
      </c>
      <c r="B3661" s="3">
        <v>237</v>
      </c>
      <c r="C3661" s="4">
        <v>19.73</v>
      </c>
      <c r="D3661" s="5">
        <v>11.4</v>
      </c>
      <c r="E3661" s="5">
        <v>19.3</v>
      </c>
      <c r="F3661" s="5">
        <v>4.9000000000000004</v>
      </c>
      <c r="G3661" s="4">
        <v>63.8</v>
      </c>
      <c r="H3661" s="4">
        <v>35.799999999999997</v>
      </c>
      <c r="I3661" s="4">
        <v>0.7</v>
      </c>
      <c r="J3661" s="4">
        <v>2.4</v>
      </c>
      <c r="K3661" s="4">
        <v>0</v>
      </c>
      <c r="L3661" s="4">
        <v>0</v>
      </c>
      <c r="M3661" s="7">
        <v>0</v>
      </c>
      <c r="N3661" s="5">
        <v>11.4</v>
      </c>
      <c r="O3661" s="5">
        <v>12.7</v>
      </c>
      <c r="P3661" s="5">
        <v>-999</v>
      </c>
      <c r="Q3661" s="5">
        <v>-999</v>
      </c>
      <c r="R3661">
        <v>0.80300000000000005</v>
      </c>
      <c r="S3661" s="34">
        <f>ROUND((0.6105*(EXP((17.273*E3661)/(E3661+237.3))))*(100-H3661)/100,3)</f>
        <v>1.4370000000000001</v>
      </c>
      <c r="T3661" s="6">
        <f>IF(V3661&lt;V3662,L3661,0)</f>
        <v>0</v>
      </c>
      <c r="U3661" s="6">
        <f>IF(T3661&gt;0,M3661,-999)</f>
        <v>-999</v>
      </c>
      <c r="V3661">
        <v>200108</v>
      </c>
      <c r="W3661">
        <v>2001</v>
      </c>
    </row>
    <row r="3662" spans="1:23" x14ac:dyDescent="0.25">
      <c r="A3662" s="14">
        <v>37129</v>
      </c>
      <c r="B3662" s="3">
        <v>238</v>
      </c>
      <c r="C3662" s="4">
        <v>22.67</v>
      </c>
      <c r="D3662" s="5">
        <v>15.9</v>
      </c>
      <c r="E3662" s="5">
        <v>23.7</v>
      </c>
      <c r="F3662" s="5">
        <v>8.6999999999999993</v>
      </c>
      <c r="G3662" s="4">
        <v>49.1</v>
      </c>
      <c r="H3662" s="4">
        <v>26.6</v>
      </c>
      <c r="I3662" s="4">
        <v>0.9</v>
      </c>
      <c r="J3662" s="4">
        <v>2.9</v>
      </c>
      <c r="K3662" s="4">
        <v>0</v>
      </c>
      <c r="L3662" s="4">
        <v>0</v>
      </c>
      <c r="M3662" s="7">
        <v>0</v>
      </c>
      <c r="N3662" s="5">
        <v>15.9</v>
      </c>
      <c r="O3662" s="5">
        <v>13.9</v>
      </c>
      <c r="P3662" s="5">
        <v>-999</v>
      </c>
      <c r="Q3662" s="5">
        <v>-999</v>
      </c>
      <c r="R3662">
        <v>0.78100000000000003</v>
      </c>
      <c r="S3662" s="34">
        <f>ROUND((0.6105*(EXP((17.273*E3662)/(E3662+237.3))))*(100-H3662)/100,3)</f>
        <v>2.1509999999999998</v>
      </c>
      <c r="T3662" s="6">
        <f>IF(V3662&lt;V3663,L3662,0)</f>
        <v>0</v>
      </c>
      <c r="U3662" s="6">
        <f>IF(T3662&gt;0,M3662,-999)</f>
        <v>-999</v>
      </c>
      <c r="V3662">
        <v>200108</v>
      </c>
      <c r="W3662">
        <v>2001</v>
      </c>
    </row>
    <row r="3663" spans="1:23" x14ac:dyDescent="0.25">
      <c r="A3663" s="14">
        <v>37130</v>
      </c>
      <c r="B3663" s="3">
        <v>239</v>
      </c>
      <c r="C3663" s="4">
        <v>19.760000000000002</v>
      </c>
      <c r="D3663" s="5">
        <v>14.7</v>
      </c>
      <c r="E3663" s="5">
        <v>22.3</v>
      </c>
      <c r="F3663" s="5">
        <v>9.1</v>
      </c>
      <c r="G3663" s="4">
        <v>54.7</v>
      </c>
      <c r="H3663" s="4">
        <v>25.5</v>
      </c>
      <c r="I3663" s="4">
        <v>0.8</v>
      </c>
      <c r="J3663" s="4">
        <v>2.6</v>
      </c>
      <c r="K3663" s="4">
        <v>0</v>
      </c>
      <c r="L3663" s="4">
        <v>0</v>
      </c>
      <c r="M3663" s="7">
        <v>0</v>
      </c>
      <c r="N3663" s="5">
        <v>14.7</v>
      </c>
      <c r="O3663" s="5">
        <v>13.9</v>
      </c>
      <c r="P3663" s="5">
        <v>-999</v>
      </c>
      <c r="Q3663" s="5">
        <v>-999</v>
      </c>
      <c r="R3663">
        <v>0.68600000000000005</v>
      </c>
      <c r="S3663" s="34">
        <f>ROUND((0.6105*(EXP((17.273*E3663)/(E3663+237.3))))*(100-H3663)/100,3)</f>
        <v>2.0059999999999998</v>
      </c>
      <c r="T3663" s="6">
        <f>IF(V3663&lt;V3664,L3663,0)</f>
        <v>0</v>
      </c>
      <c r="U3663" s="6">
        <f>IF(T3663&gt;0,M3663,-999)</f>
        <v>-999</v>
      </c>
      <c r="V3663">
        <v>200108</v>
      </c>
      <c r="W3663">
        <v>2001</v>
      </c>
    </row>
    <row r="3664" spans="1:23" x14ac:dyDescent="0.25">
      <c r="A3664" s="14">
        <v>37131</v>
      </c>
      <c r="B3664" s="3">
        <v>240</v>
      </c>
      <c r="C3664" s="4">
        <v>19.93</v>
      </c>
      <c r="D3664" s="5">
        <v>13.1</v>
      </c>
      <c r="E3664" s="5">
        <v>19.8</v>
      </c>
      <c r="F3664" s="5">
        <v>7.3</v>
      </c>
      <c r="G3664" s="4">
        <v>71.099999999999994</v>
      </c>
      <c r="H3664" s="4">
        <v>44.4</v>
      </c>
      <c r="I3664" s="4">
        <v>0.7</v>
      </c>
      <c r="J3664" s="4">
        <v>3.1</v>
      </c>
      <c r="K3664" s="4">
        <v>0</v>
      </c>
      <c r="L3664" s="4">
        <v>0</v>
      </c>
      <c r="M3664" s="7">
        <v>0</v>
      </c>
      <c r="N3664" s="5">
        <v>13.1</v>
      </c>
      <c r="O3664" s="5">
        <v>14.1</v>
      </c>
      <c r="P3664" s="5">
        <v>-999</v>
      </c>
      <c r="Q3664" s="5">
        <v>-999</v>
      </c>
      <c r="R3664">
        <v>1.0269999999999999</v>
      </c>
      <c r="S3664" s="34">
        <f>ROUND((0.6105*(EXP((17.273*E3664)/(E3664+237.3))))*(100-H3664)/100,3)</f>
        <v>1.284</v>
      </c>
      <c r="T3664" s="6">
        <f>IF(V3664&lt;V3665,L3664,0)</f>
        <v>0</v>
      </c>
      <c r="U3664" s="6">
        <f>IF(T3664&gt;0,M3664,-999)</f>
        <v>-999</v>
      </c>
      <c r="V3664">
        <v>200108</v>
      </c>
      <c r="W3664">
        <v>2001</v>
      </c>
    </row>
    <row r="3665" spans="1:23" x14ac:dyDescent="0.25">
      <c r="A3665" s="14">
        <v>37132</v>
      </c>
      <c r="B3665" s="3">
        <v>241</v>
      </c>
      <c r="C3665" s="4">
        <v>21.58</v>
      </c>
      <c r="D3665" s="5">
        <v>15.4</v>
      </c>
      <c r="E3665" s="5">
        <v>23.4</v>
      </c>
      <c r="F3665" s="5">
        <v>8.4</v>
      </c>
      <c r="G3665" s="4">
        <v>59.4</v>
      </c>
      <c r="H3665" s="4">
        <v>26.5</v>
      </c>
      <c r="I3665" s="4">
        <v>0.9</v>
      </c>
      <c r="J3665" s="4">
        <v>2.8</v>
      </c>
      <c r="K3665" s="4">
        <v>0</v>
      </c>
      <c r="L3665" s="4">
        <v>0</v>
      </c>
      <c r="M3665" s="7">
        <v>0</v>
      </c>
      <c r="N3665" s="5">
        <v>15.4</v>
      </c>
      <c r="O3665" s="5">
        <v>14.4</v>
      </c>
      <c r="P3665" s="5">
        <v>-999</v>
      </c>
      <c r="Q3665" s="5">
        <v>-999</v>
      </c>
      <c r="R3665">
        <v>0.76100000000000001</v>
      </c>
      <c r="S3665" s="34">
        <f>ROUND((0.6105*(EXP((17.273*E3665)/(E3665+237.3))))*(100-H3665)/100,3)</f>
        <v>2.1150000000000002</v>
      </c>
      <c r="T3665" s="6">
        <f>IF(V3665&lt;V3666,L3665,0)</f>
        <v>0</v>
      </c>
      <c r="U3665" s="6">
        <f>IF(T3665&gt;0,M3665,-999)</f>
        <v>-999</v>
      </c>
      <c r="V3665">
        <v>200108</v>
      </c>
      <c r="W3665">
        <v>2001</v>
      </c>
    </row>
    <row r="3666" spans="1:23" x14ac:dyDescent="0.25">
      <c r="A3666" s="14">
        <v>37133</v>
      </c>
      <c r="B3666" s="3">
        <v>242</v>
      </c>
      <c r="C3666" s="4">
        <v>19.46</v>
      </c>
      <c r="D3666" s="5">
        <v>15.8</v>
      </c>
      <c r="E3666" s="5">
        <v>23.7</v>
      </c>
      <c r="F3666" s="5">
        <v>10.199999999999999</v>
      </c>
      <c r="G3666" s="4">
        <v>59.3</v>
      </c>
      <c r="H3666" s="4">
        <v>33.5</v>
      </c>
      <c r="I3666" s="4">
        <v>0.7</v>
      </c>
      <c r="J3666" s="4">
        <v>2.8</v>
      </c>
      <c r="K3666" s="4">
        <v>0</v>
      </c>
      <c r="L3666" s="4">
        <v>0</v>
      </c>
      <c r="M3666" s="7">
        <v>0</v>
      </c>
      <c r="N3666" s="5">
        <v>15.8</v>
      </c>
      <c r="O3666" s="5">
        <v>14.9</v>
      </c>
      <c r="P3666" s="5">
        <v>-999</v>
      </c>
      <c r="Q3666" s="5">
        <v>-999</v>
      </c>
      <c r="R3666">
        <v>0.98</v>
      </c>
      <c r="S3666" s="34">
        <f>ROUND((0.6105*(EXP((17.273*E3666)/(E3666+237.3))))*(100-H3666)/100,3)</f>
        <v>1.948</v>
      </c>
      <c r="T3666" s="6">
        <f>IF(V3666&lt;V3667,L3666,0)</f>
        <v>0</v>
      </c>
      <c r="U3666" s="6">
        <f>IF(T3666&gt;0,M3666,-999)</f>
        <v>-999</v>
      </c>
      <c r="V3666">
        <v>200108</v>
      </c>
      <c r="W3666">
        <v>2001</v>
      </c>
    </row>
    <row r="3667" spans="1:23" x14ac:dyDescent="0.25">
      <c r="A3667" s="14">
        <v>37134</v>
      </c>
      <c r="B3667" s="3">
        <v>243</v>
      </c>
      <c r="C3667" s="4">
        <v>15.27</v>
      </c>
      <c r="D3667" s="5">
        <v>12</v>
      </c>
      <c r="E3667" s="5">
        <v>18</v>
      </c>
      <c r="F3667" s="5">
        <v>6.6</v>
      </c>
      <c r="G3667" s="4">
        <v>71.599999999999994</v>
      </c>
      <c r="H3667" s="4">
        <v>42.5</v>
      </c>
      <c r="I3667" s="4">
        <v>0.8</v>
      </c>
      <c r="J3667" s="4">
        <v>3.3</v>
      </c>
      <c r="K3667" s="4">
        <v>0.8</v>
      </c>
      <c r="L3667" s="4">
        <v>0</v>
      </c>
      <c r="M3667" s="7">
        <v>0</v>
      </c>
      <c r="N3667" s="5">
        <v>12</v>
      </c>
      <c r="O3667" s="5">
        <v>13.8</v>
      </c>
      <c r="P3667" s="5">
        <v>-999</v>
      </c>
      <c r="Q3667" s="5">
        <v>-999</v>
      </c>
      <c r="R3667">
        <v>0.876</v>
      </c>
      <c r="S3667" s="34">
        <f>ROUND((0.6105*(EXP((17.273*E3667)/(E3667+237.3))))*(100-H3667)/100,3)</f>
        <v>1.1859999999999999</v>
      </c>
      <c r="T3667" s="6">
        <f>IF(V3667&lt;V3668,L3667,0)</f>
        <v>0</v>
      </c>
      <c r="U3667" s="6">
        <f>IF(T3667&gt;0,M3667,-999)</f>
        <v>-999</v>
      </c>
      <c r="V3667">
        <v>200108</v>
      </c>
      <c r="W3667">
        <v>2001</v>
      </c>
    </row>
    <row r="3668" spans="1:23" x14ac:dyDescent="0.25">
      <c r="A3668" s="14">
        <v>37135</v>
      </c>
      <c r="B3668" s="3">
        <v>244</v>
      </c>
      <c r="C3668" s="4">
        <v>13.26</v>
      </c>
      <c r="D3668" s="5">
        <v>7.9</v>
      </c>
      <c r="E3668" s="5">
        <v>14.1</v>
      </c>
      <c r="F3668" s="5">
        <v>2.1</v>
      </c>
      <c r="G3668" s="4">
        <v>78</v>
      </c>
      <c r="H3668" s="4">
        <v>60.8</v>
      </c>
      <c r="I3668" s="4">
        <v>1.6</v>
      </c>
      <c r="J3668" s="4">
        <v>4.5999999999999996</v>
      </c>
      <c r="K3668" s="4">
        <v>1.6</v>
      </c>
      <c r="L3668" s="4">
        <v>0</v>
      </c>
      <c r="M3668" s="7">
        <v>0</v>
      </c>
      <c r="N3668" s="5">
        <v>7.9</v>
      </c>
      <c r="O3668" s="5">
        <v>11.8</v>
      </c>
      <c r="P3668" s="5">
        <v>-999</v>
      </c>
      <c r="Q3668" s="5">
        <v>-999</v>
      </c>
      <c r="R3668">
        <v>0.97699999999999998</v>
      </c>
      <c r="S3668" s="34">
        <f>ROUND((0.6105*(EXP((17.273*E3668)/(E3668+237.3))))*(100-H3668)/100,3)</f>
        <v>0.63100000000000001</v>
      </c>
      <c r="T3668" s="6">
        <f>IF(V3668&lt;V3669,L3668,0)</f>
        <v>0</v>
      </c>
      <c r="U3668" s="6">
        <f>IF(T3668&gt;0,M3668,-999)</f>
        <v>-999</v>
      </c>
      <c r="V3668">
        <v>200109</v>
      </c>
      <c r="W3668">
        <v>2001</v>
      </c>
    </row>
    <row r="3669" spans="1:23" x14ac:dyDescent="0.25">
      <c r="A3669" s="14">
        <v>37136</v>
      </c>
      <c r="B3669" s="3">
        <v>245</v>
      </c>
      <c r="C3669" s="4">
        <v>16.79</v>
      </c>
      <c r="D3669" s="5">
        <v>8.3000000000000007</v>
      </c>
      <c r="E3669" s="5">
        <v>15.7</v>
      </c>
      <c r="F3669" s="5">
        <v>0.1</v>
      </c>
      <c r="G3669" s="4">
        <v>53.4</v>
      </c>
      <c r="H3669" s="4">
        <v>29.1</v>
      </c>
      <c r="I3669" s="4">
        <v>1.3</v>
      </c>
      <c r="J3669" s="4">
        <v>4.5999999999999996</v>
      </c>
      <c r="K3669" s="4">
        <v>0</v>
      </c>
      <c r="L3669" s="4">
        <v>0</v>
      </c>
      <c r="M3669" s="7">
        <v>0</v>
      </c>
      <c r="N3669" s="5">
        <v>8.3000000000000007</v>
      </c>
      <c r="O3669" s="5">
        <v>10.8</v>
      </c>
      <c r="P3669" s="5">
        <v>-999</v>
      </c>
      <c r="Q3669" s="5">
        <v>-999</v>
      </c>
      <c r="R3669">
        <v>0.51800000000000002</v>
      </c>
      <c r="S3669" s="34">
        <f>ROUND((0.6105*(EXP((17.273*E3669)/(E3669+237.3))))*(100-H3669)/100,3)</f>
        <v>1.264</v>
      </c>
      <c r="T3669" s="6">
        <f>IF(V3669&lt;V3670,L3669,0)</f>
        <v>0</v>
      </c>
      <c r="U3669" s="6">
        <f>IF(T3669&gt;0,M3669,-999)</f>
        <v>-999</v>
      </c>
      <c r="V3669">
        <v>200109</v>
      </c>
      <c r="W3669">
        <v>2001</v>
      </c>
    </row>
    <row r="3670" spans="1:23" x14ac:dyDescent="0.25">
      <c r="A3670" s="14">
        <v>37137</v>
      </c>
      <c r="B3670" s="3">
        <v>246</v>
      </c>
      <c r="C3670" s="4">
        <v>16.899999999999999</v>
      </c>
      <c r="D3670" s="5">
        <v>10.5</v>
      </c>
      <c r="E3670" s="5">
        <v>17.100000000000001</v>
      </c>
      <c r="F3670" s="5">
        <v>5.2</v>
      </c>
      <c r="G3670" s="4">
        <v>51.8</v>
      </c>
      <c r="H3670" s="4">
        <v>32.299999999999997</v>
      </c>
      <c r="I3670" s="4">
        <v>1.5</v>
      </c>
      <c r="J3670" s="4">
        <v>5.4</v>
      </c>
      <c r="K3670" s="4">
        <v>0</v>
      </c>
      <c r="L3670" s="4">
        <v>0</v>
      </c>
      <c r="M3670" s="7">
        <v>0</v>
      </c>
      <c r="N3670" s="5">
        <v>10.5</v>
      </c>
      <c r="O3670" s="5">
        <v>11.7</v>
      </c>
      <c r="P3670" s="5">
        <v>-999</v>
      </c>
      <c r="Q3670" s="5">
        <v>-999</v>
      </c>
      <c r="R3670">
        <v>0.63</v>
      </c>
      <c r="S3670" s="34">
        <f>ROUND((0.6105*(EXP((17.273*E3670)/(E3670+237.3))))*(100-H3670)/100,3)</f>
        <v>1.32</v>
      </c>
      <c r="T3670" s="6">
        <f>IF(V3670&lt;V3671,L3670,0)</f>
        <v>0</v>
      </c>
      <c r="U3670" s="6">
        <f>IF(T3670&gt;0,M3670,-999)</f>
        <v>-999</v>
      </c>
      <c r="V3670">
        <v>200109</v>
      </c>
      <c r="W3670">
        <v>2001</v>
      </c>
    </row>
    <row r="3671" spans="1:23" x14ac:dyDescent="0.25">
      <c r="A3671" s="14">
        <v>37138</v>
      </c>
      <c r="B3671" s="3">
        <v>247</v>
      </c>
      <c r="C3671" s="4">
        <v>11.27</v>
      </c>
      <c r="D3671" s="5">
        <v>8.1</v>
      </c>
      <c r="E3671" s="5">
        <v>15.5</v>
      </c>
      <c r="F3671" s="5">
        <v>2.1</v>
      </c>
      <c r="G3671" s="4">
        <v>53.9</v>
      </c>
      <c r="H3671" s="4">
        <v>31.6</v>
      </c>
      <c r="I3671" s="4">
        <v>0.8</v>
      </c>
      <c r="J3671" s="4">
        <v>3.8</v>
      </c>
      <c r="K3671" s="4">
        <v>0</v>
      </c>
      <c r="L3671" s="4">
        <v>0</v>
      </c>
      <c r="M3671" s="7">
        <v>0</v>
      </c>
      <c r="N3671" s="5">
        <v>8.1</v>
      </c>
      <c r="O3671" s="5">
        <v>10.5</v>
      </c>
      <c r="P3671" s="5">
        <v>-999</v>
      </c>
      <c r="Q3671" s="5">
        <v>-999</v>
      </c>
      <c r="R3671">
        <v>0.55500000000000005</v>
      </c>
      <c r="S3671" s="34">
        <f>ROUND((0.6105*(EXP((17.273*E3671)/(E3671+237.3))))*(100-H3671)/100,3)</f>
        <v>1.204</v>
      </c>
      <c r="T3671" s="6">
        <f>IF(V3671&lt;V3672,L3671,0)</f>
        <v>0</v>
      </c>
      <c r="U3671" s="6">
        <f>IF(T3671&gt;0,M3671,-999)</f>
        <v>-999</v>
      </c>
      <c r="V3671">
        <v>200109</v>
      </c>
      <c r="W3671">
        <v>2001</v>
      </c>
    </row>
    <row r="3672" spans="1:23" x14ac:dyDescent="0.25">
      <c r="A3672" s="14">
        <v>37139</v>
      </c>
      <c r="B3672" s="3">
        <v>248</v>
      </c>
      <c r="C3672" s="4">
        <v>16.760000000000002</v>
      </c>
      <c r="D3672" s="5">
        <v>5.6</v>
      </c>
      <c r="E3672" s="5">
        <v>13.2</v>
      </c>
      <c r="F3672" s="5">
        <v>0</v>
      </c>
      <c r="G3672" s="4">
        <v>65.900000000000006</v>
      </c>
      <c r="H3672" s="4">
        <v>36.5</v>
      </c>
      <c r="I3672" s="4">
        <v>0.9</v>
      </c>
      <c r="J3672" s="4">
        <v>3</v>
      </c>
      <c r="K3672" s="4">
        <v>0</v>
      </c>
      <c r="L3672" s="4">
        <v>0</v>
      </c>
      <c r="M3672" s="7">
        <v>0</v>
      </c>
      <c r="N3672" s="5">
        <v>5.6</v>
      </c>
      <c r="O3672" s="5">
        <v>8.6999999999999993</v>
      </c>
      <c r="P3672" s="5">
        <v>-999</v>
      </c>
      <c r="Q3672" s="5">
        <v>-999</v>
      </c>
      <c r="R3672">
        <v>0.55300000000000005</v>
      </c>
      <c r="S3672" s="34">
        <f>ROUND((0.6105*(EXP((17.273*E3672)/(E3672+237.3))))*(100-H3672)/100,3)</f>
        <v>0.96299999999999997</v>
      </c>
      <c r="T3672" s="6">
        <f>IF(V3672&lt;V3673,L3672,0)</f>
        <v>0</v>
      </c>
      <c r="U3672" s="6">
        <f>IF(T3672&gt;0,M3672,-999)</f>
        <v>-999</v>
      </c>
      <c r="V3672">
        <v>200109</v>
      </c>
      <c r="W3672">
        <v>2001</v>
      </c>
    </row>
    <row r="3673" spans="1:23" x14ac:dyDescent="0.25">
      <c r="A3673" s="14">
        <v>37140</v>
      </c>
      <c r="B3673" s="3">
        <v>249</v>
      </c>
      <c r="C3673" s="4">
        <v>10.86</v>
      </c>
      <c r="D3673" s="5">
        <v>5</v>
      </c>
      <c r="E3673" s="5">
        <v>11.8</v>
      </c>
      <c r="F3673" s="5">
        <v>0.2</v>
      </c>
      <c r="G3673" s="4">
        <v>80.599999999999994</v>
      </c>
      <c r="H3673" s="4">
        <v>58.3</v>
      </c>
      <c r="I3673" s="4">
        <v>1.2</v>
      </c>
      <c r="J3673" s="4">
        <v>3.7</v>
      </c>
      <c r="K3673" s="4">
        <v>0</v>
      </c>
      <c r="L3673" s="4">
        <v>0</v>
      </c>
      <c r="M3673" s="7">
        <v>0</v>
      </c>
      <c r="N3673" s="5">
        <v>5</v>
      </c>
      <c r="O3673" s="5">
        <v>8</v>
      </c>
      <c r="P3673" s="5">
        <v>-999</v>
      </c>
      <c r="Q3673" s="5">
        <v>-999</v>
      </c>
      <c r="R3673">
        <v>0.80800000000000005</v>
      </c>
      <c r="S3673" s="34">
        <f>ROUND((0.6105*(EXP((17.273*E3673)/(E3673+237.3))))*(100-H3673)/100,3)</f>
        <v>0.57699999999999996</v>
      </c>
      <c r="T3673" s="6">
        <f>IF(V3673&lt;V3674,L3673,0)</f>
        <v>0</v>
      </c>
      <c r="U3673" s="6">
        <f>IF(T3673&gt;0,M3673,-999)</f>
        <v>-999</v>
      </c>
      <c r="V3673">
        <v>200109</v>
      </c>
      <c r="W3673">
        <v>2001</v>
      </c>
    </row>
    <row r="3674" spans="1:23" x14ac:dyDescent="0.25">
      <c r="A3674" s="14">
        <v>37141</v>
      </c>
      <c r="B3674" s="3">
        <v>250</v>
      </c>
      <c r="C3674" s="4">
        <v>20.36</v>
      </c>
      <c r="D3674" s="5">
        <v>5.3</v>
      </c>
      <c r="E3674" s="5">
        <v>12.3</v>
      </c>
      <c r="F3674" s="5">
        <v>0.3</v>
      </c>
      <c r="G3674" s="4">
        <v>61</v>
      </c>
      <c r="H3674" s="4">
        <v>35.200000000000003</v>
      </c>
      <c r="I3674" s="4">
        <v>1.2</v>
      </c>
      <c r="J3674" s="4">
        <v>3.9</v>
      </c>
      <c r="K3674" s="4">
        <v>0</v>
      </c>
      <c r="L3674" s="4">
        <v>0</v>
      </c>
      <c r="M3674" s="7">
        <v>0</v>
      </c>
      <c r="N3674" s="5">
        <v>5.3</v>
      </c>
      <c r="O3674" s="5">
        <v>8.6999999999999993</v>
      </c>
      <c r="P3674" s="5">
        <v>-999</v>
      </c>
      <c r="Q3674" s="5">
        <v>-999</v>
      </c>
      <c r="R3674">
        <v>0.503</v>
      </c>
      <c r="S3674" s="34">
        <f>ROUND((0.6105*(EXP((17.273*E3674)/(E3674+237.3))))*(100-H3674)/100,3)</f>
        <v>0.92700000000000005</v>
      </c>
      <c r="T3674" s="6">
        <f>IF(V3674&lt;V3675,L3674,0)</f>
        <v>0</v>
      </c>
      <c r="U3674" s="6">
        <f>IF(T3674&gt;0,M3674,-999)</f>
        <v>-999</v>
      </c>
      <c r="V3674">
        <v>200109</v>
      </c>
      <c r="W3674">
        <v>2001</v>
      </c>
    </row>
    <row r="3675" spans="1:23" x14ac:dyDescent="0.25">
      <c r="A3675" s="14">
        <v>37142</v>
      </c>
      <c r="B3675" s="3">
        <v>251</v>
      </c>
      <c r="C3675" s="4">
        <v>19.940000000000001</v>
      </c>
      <c r="D3675" s="5">
        <v>10.5</v>
      </c>
      <c r="E3675" s="5">
        <v>19.5</v>
      </c>
      <c r="F3675" s="5">
        <v>2.6</v>
      </c>
      <c r="G3675" s="4">
        <v>49.4</v>
      </c>
      <c r="H3675" s="4">
        <v>29.9</v>
      </c>
      <c r="I3675" s="4">
        <v>0.8</v>
      </c>
      <c r="J3675" s="4">
        <v>2.6</v>
      </c>
      <c r="K3675" s="4">
        <v>0</v>
      </c>
      <c r="L3675" s="4">
        <v>0</v>
      </c>
      <c r="M3675" s="7">
        <v>0</v>
      </c>
      <c r="N3675" s="5">
        <v>10.5</v>
      </c>
      <c r="O3675" s="5">
        <v>9.6</v>
      </c>
      <c r="P3675" s="5">
        <v>-999</v>
      </c>
      <c r="Q3675" s="5">
        <v>-999</v>
      </c>
      <c r="R3675">
        <v>0.67900000000000005</v>
      </c>
      <c r="S3675" s="34">
        <f>ROUND((0.6105*(EXP((17.273*E3675)/(E3675+237.3))))*(100-H3675)/100,3)</f>
        <v>1.589</v>
      </c>
      <c r="T3675" s="6">
        <f>IF(V3675&lt;V3676,L3675,0)</f>
        <v>0</v>
      </c>
      <c r="U3675" s="6">
        <f>IF(T3675&gt;0,M3675,-999)</f>
        <v>-999</v>
      </c>
      <c r="V3675">
        <v>200109</v>
      </c>
      <c r="W3675">
        <v>2001</v>
      </c>
    </row>
    <row r="3676" spans="1:23" x14ac:dyDescent="0.25">
      <c r="A3676" s="14">
        <v>37143</v>
      </c>
      <c r="B3676" s="3">
        <v>252</v>
      </c>
      <c r="C3676" s="4">
        <v>19.8</v>
      </c>
      <c r="D3676" s="5">
        <v>8.9</v>
      </c>
      <c r="E3676" s="5">
        <v>16.3</v>
      </c>
      <c r="F3676" s="5">
        <v>2.9</v>
      </c>
      <c r="G3676" s="4">
        <v>48.4</v>
      </c>
      <c r="H3676" s="4">
        <v>28.3</v>
      </c>
      <c r="I3676" s="4">
        <v>0.8</v>
      </c>
      <c r="J3676" s="4">
        <v>2.7</v>
      </c>
      <c r="K3676" s="4">
        <v>0</v>
      </c>
      <c r="L3676" s="4">
        <v>0</v>
      </c>
      <c r="M3676" s="7">
        <v>0</v>
      </c>
      <c r="N3676" s="5">
        <v>8.9</v>
      </c>
      <c r="O3676" s="5">
        <v>9.6999999999999993</v>
      </c>
      <c r="P3676" s="5">
        <v>-999</v>
      </c>
      <c r="Q3676" s="5">
        <v>-999</v>
      </c>
      <c r="R3676">
        <v>0.52400000000000002</v>
      </c>
      <c r="S3676" s="34">
        <f>ROUND((0.6105*(EXP((17.273*E3676)/(E3676+237.3))))*(100-H3676)/100,3)</f>
        <v>1.329</v>
      </c>
      <c r="T3676" s="6">
        <f>IF(V3676&lt;V3677,L3676,0)</f>
        <v>0</v>
      </c>
      <c r="U3676" s="6">
        <f>IF(T3676&gt;0,M3676,-999)</f>
        <v>-999</v>
      </c>
      <c r="V3676">
        <v>200109</v>
      </c>
      <c r="W3676">
        <v>2001</v>
      </c>
    </row>
    <row r="3677" spans="1:23" x14ac:dyDescent="0.25">
      <c r="A3677" s="14">
        <v>37144</v>
      </c>
      <c r="B3677" s="3">
        <v>253</v>
      </c>
      <c r="C3677" s="4">
        <v>16.09</v>
      </c>
      <c r="D3677" s="5">
        <v>8.4</v>
      </c>
      <c r="E3677" s="5">
        <v>16</v>
      </c>
      <c r="F3677" s="5">
        <v>3.3</v>
      </c>
      <c r="G3677" s="4">
        <v>58.2</v>
      </c>
      <c r="H3677" s="4">
        <v>42.1</v>
      </c>
      <c r="I3677" s="4">
        <v>0.8</v>
      </c>
      <c r="J3677" s="4">
        <v>2.1</v>
      </c>
      <c r="K3677" s="4">
        <v>0</v>
      </c>
      <c r="L3677" s="4">
        <v>0</v>
      </c>
      <c r="M3677" s="7">
        <v>0</v>
      </c>
      <c r="N3677" s="5">
        <v>8.4</v>
      </c>
      <c r="O3677" s="5">
        <v>9.3000000000000007</v>
      </c>
      <c r="P3677" s="5">
        <v>-999</v>
      </c>
      <c r="Q3677" s="5">
        <v>-999</v>
      </c>
      <c r="R3677">
        <v>0.76600000000000001</v>
      </c>
      <c r="S3677" s="34">
        <f>ROUND((0.6105*(EXP((17.273*E3677)/(E3677+237.3))))*(100-H3677)/100,3)</f>
        <v>1.052</v>
      </c>
      <c r="T3677" s="6">
        <f>IF(V3677&lt;V3678,L3677,0)</f>
        <v>0</v>
      </c>
      <c r="U3677" s="6">
        <f>IF(T3677&gt;0,M3677,-999)</f>
        <v>-999</v>
      </c>
      <c r="V3677">
        <v>200109</v>
      </c>
      <c r="W3677">
        <v>2001</v>
      </c>
    </row>
    <row r="3678" spans="1:23" x14ac:dyDescent="0.25">
      <c r="A3678" s="14">
        <v>37145</v>
      </c>
      <c r="B3678" s="3">
        <v>254</v>
      </c>
      <c r="C3678" s="4">
        <v>17.34</v>
      </c>
      <c r="D3678" s="5">
        <v>10.199999999999999</v>
      </c>
      <c r="E3678" s="5">
        <v>18.2</v>
      </c>
      <c r="F3678" s="5">
        <v>3.5</v>
      </c>
      <c r="G3678" s="4">
        <v>56.2</v>
      </c>
      <c r="H3678" s="4">
        <v>33.9</v>
      </c>
      <c r="I3678" s="4">
        <v>0.8</v>
      </c>
      <c r="J3678" s="4">
        <v>3</v>
      </c>
      <c r="K3678" s="4">
        <v>0</v>
      </c>
      <c r="L3678" s="4">
        <v>0</v>
      </c>
      <c r="M3678" s="7">
        <v>0</v>
      </c>
      <c r="N3678" s="5">
        <v>10.199999999999999</v>
      </c>
      <c r="O3678" s="5">
        <v>9.6</v>
      </c>
      <c r="P3678" s="5">
        <v>-999</v>
      </c>
      <c r="Q3678" s="5">
        <v>-999</v>
      </c>
      <c r="R3678">
        <v>0.70699999999999996</v>
      </c>
      <c r="S3678" s="34">
        <f>ROUND((0.6105*(EXP((17.273*E3678)/(E3678+237.3))))*(100-H3678)/100,3)</f>
        <v>1.381</v>
      </c>
      <c r="T3678" s="6">
        <f>IF(V3678&lt;V3679,L3678,0)</f>
        <v>0</v>
      </c>
      <c r="U3678" s="6">
        <f>IF(T3678&gt;0,M3678,-999)</f>
        <v>-999</v>
      </c>
      <c r="V3678">
        <v>200109</v>
      </c>
      <c r="W3678">
        <v>2001</v>
      </c>
    </row>
    <row r="3679" spans="1:23" x14ac:dyDescent="0.25">
      <c r="A3679" s="14">
        <v>37146</v>
      </c>
      <c r="B3679" s="3">
        <v>255</v>
      </c>
      <c r="C3679" s="4">
        <v>18.93</v>
      </c>
      <c r="D3679" s="5">
        <v>14.3</v>
      </c>
      <c r="E3679" s="5">
        <v>22.4</v>
      </c>
      <c r="F3679" s="5">
        <v>7.9</v>
      </c>
      <c r="G3679" s="4">
        <v>45.9</v>
      </c>
      <c r="H3679" s="4">
        <v>13.4</v>
      </c>
      <c r="I3679" s="4">
        <v>0.8</v>
      </c>
      <c r="J3679" s="4">
        <v>2.7</v>
      </c>
      <c r="K3679" s="4">
        <v>0</v>
      </c>
      <c r="L3679" s="4">
        <v>0</v>
      </c>
      <c r="M3679" s="7">
        <v>0</v>
      </c>
      <c r="N3679" s="5">
        <v>14.3</v>
      </c>
      <c r="O3679" s="5">
        <v>11.2</v>
      </c>
      <c r="P3679" s="5">
        <v>-999</v>
      </c>
      <c r="Q3679" s="5">
        <v>-999</v>
      </c>
      <c r="R3679">
        <v>0.36199999999999999</v>
      </c>
      <c r="S3679" s="34">
        <f>ROUND((0.6105*(EXP((17.273*E3679)/(E3679+237.3))))*(100-H3679)/100,3)</f>
        <v>2.3460000000000001</v>
      </c>
      <c r="T3679" s="6">
        <f>IF(V3679&lt;V3680,L3679,0)</f>
        <v>0</v>
      </c>
      <c r="U3679" s="6">
        <f>IF(T3679&gt;0,M3679,-999)</f>
        <v>-999</v>
      </c>
      <c r="V3679">
        <v>200109</v>
      </c>
      <c r="W3679">
        <v>2001</v>
      </c>
    </row>
    <row r="3680" spans="1:23" x14ac:dyDescent="0.25">
      <c r="A3680" s="14">
        <v>37147</v>
      </c>
      <c r="B3680" s="3">
        <v>256</v>
      </c>
      <c r="C3680" s="4">
        <v>18.79</v>
      </c>
      <c r="D3680" s="5">
        <v>14.5</v>
      </c>
      <c r="E3680" s="5">
        <v>20.8</v>
      </c>
      <c r="F3680" s="5">
        <v>9.1</v>
      </c>
      <c r="G3680" s="4">
        <v>42.8</v>
      </c>
      <c r="H3680" s="4">
        <v>24.5</v>
      </c>
      <c r="I3680" s="4">
        <v>1</v>
      </c>
      <c r="J3680" s="4">
        <v>3.1</v>
      </c>
      <c r="K3680" s="4">
        <v>0</v>
      </c>
      <c r="L3680" s="4">
        <v>0</v>
      </c>
      <c r="M3680" s="7">
        <v>0</v>
      </c>
      <c r="N3680" s="5">
        <v>14.5</v>
      </c>
      <c r="O3680" s="5">
        <v>11.6</v>
      </c>
      <c r="P3680" s="5">
        <v>-999</v>
      </c>
      <c r="Q3680" s="5">
        <v>-999</v>
      </c>
      <c r="R3680">
        <v>0.6</v>
      </c>
      <c r="S3680" s="34">
        <f>ROUND((0.6105*(EXP((17.273*E3680)/(E3680+237.3))))*(100-H3680)/100,3)</f>
        <v>1.8540000000000001</v>
      </c>
      <c r="T3680" s="6">
        <f>IF(V3680&lt;V3681,L3680,0)</f>
        <v>0</v>
      </c>
      <c r="U3680" s="6">
        <f>IF(T3680&gt;0,M3680,-999)</f>
        <v>-999</v>
      </c>
      <c r="V3680">
        <v>200109</v>
      </c>
      <c r="W3680">
        <v>2001</v>
      </c>
    </row>
    <row r="3681" spans="1:23" x14ac:dyDescent="0.25">
      <c r="A3681" s="14">
        <v>37148</v>
      </c>
      <c r="B3681" s="3">
        <v>257</v>
      </c>
      <c r="C3681" s="4">
        <v>18.88</v>
      </c>
      <c r="D3681" s="5">
        <v>15.5</v>
      </c>
      <c r="E3681" s="5">
        <v>24.9</v>
      </c>
      <c r="F3681" s="5">
        <v>7.7</v>
      </c>
      <c r="G3681" s="4">
        <v>35.5</v>
      </c>
      <c r="H3681" s="4">
        <v>15.1</v>
      </c>
      <c r="I3681" s="4">
        <v>0.8</v>
      </c>
      <c r="J3681" s="4">
        <v>2.5</v>
      </c>
      <c r="K3681" s="4">
        <v>0</v>
      </c>
      <c r="L3681" s="4">
        <v>0</v>
      </c>
      <c r="M3681" s="7">
        <v>0</v>
      </c>
      <c r="N3681" s="5">
        <v>15.5</v>
      </c>
      <c r="O3681" s="5">
        <v>11.3</v>
      </c>
      <c r="P3681" s="5">
        <v>-999</v>
      </c>
      <c r="Q3681" s="5">
        <v>-999</v>
      </c>
      <c r="R3681">
        <v>0.47599999999999998</v>
      </c>
      <c r="S3681" s="34">
        <f>ROUND((0.6105*(EXP((17.273*E3681)/(E3681+237.3))))*(100-H3681)/100,3)</f>
        <v>2.673</v>
      </c>
      <c r="T3681" s="6">
        <f>IF(V3681&lt;V3682,L3681,0)</f>
        <v>0</v>
      </c>
      <c r="U3681" s="6">
        <f>IF(T3681&gt;0,M3681,-999)</f>
        <v>-999</v>
      </c>
      <c r="V3681">
        <v>200109</v>
      </c>
      <c r="W3681">
        <v>2001</v>
      </c>
    </row>
    <row r="3682" spans="1:23" x14ac:dyDescent="0.25">
      <c r="A3682" s="14">
        <v>37149</v>
      </c>
      <c r="B3682" s="3">
        <v>258</v>
      </c>
      <c r="C3682" s="4">
        <v>18.09</v>
      </c>
      <c r="D3682" s="5">
        <v>17</v>
      </c>
      <c r="E3682" s="5">
        <v>25.6</v>
      </c>
      <c r="F3682" s="5">
        <v>10.6</v>
      </c>
      <c r="G3682" s="4">
        <v>39.1</v>
      </c>
      <c r="H3682" s="4">
        <v>23.8</v>
      </c>
      <c r="I3682" s="4">
        <v>0.8</v>
      </c>
      <c r="J3682" s="4">
        <v>2.8</v>
      </c>
      <c r="K3682" s="4">
        <v>0</v>
      </c>
      <c r="L3682" s="4">
        <v>0</v>
      </c>
      <c r="M3682" s="7">
        <v>0</v>
      </c>
      <c r="N3682" s="5">
        <v>17</v>
      </c>
      <c r="O3682" s="5">
        <v>12.3</v>
      </c>
      <c r="P3682" s="5">
        <v>-999</v>
      </c>
      <c r="Q3682" s="5">
        <v>-999</v>
      </c>
      <c r="R3682">
        <v>0.77900000000000003</v>
      </c>
      <c r="S3682" s="34">
        <f>ROUND((0.6105*(EXP((17.273*E3682)/(E3682+237.3))))*(100-H3682)/100,3)</f>
        <v>2.5009999999999999</v>
      </c>
      <c r="T3682" s="6">
        <f>IF(V3682&lt;V3683,L3682,0)</f>
        <v>0</v>
      </c>
      <c r="U3682" s="6">
        <f>IF(T3682&gt;0,M3682,-999)</f>
        <v>-999</v>
      </c>
      <c r="V3682">
        <v>200109</v>
      </c>
      <c r="W3682">
        <v>2001</v>
      </c>
    </row>
    <row r="3683" spans="1:23" x14ac:dyDescent="0.25">
      <c r="A3683" s="14">
        <v>37150</v>
      </c>
      <c r="B3683" s="3">
        <v>259</v>
      </c>
      <c r="C3683" s="4">
        <v>17.75</v>
      </c>
      <c r="D3683" s="5">
        <v>15.7</v>
      </c>
      <c r="E3683" s="5">
        <v>23.8</v>
      </c>
      <c r="F3683" s="5">
        <v>10.199999999999999</v>
      </c>
      <c r="G3683" s="4">
        <v>41.9</v>
      </c>
      <c r="H3683" s="4">
        <v>23.3</v>
      </c>
      <c r="I3683" s="4">
        <v>0.7</v>
      </c>
      <c r="J3683" s="4">
        <v>2.8</v>
      </c>
      <c r="K3683" s="4">
        <v>0</v>
      </c>
      <c r="L3683" s="4">
        <v>0</v>
      </c>
      <c r="M3683" s="7">
        <v>0</v>
      </c>
      <c r="N3683" s="5">
        <v>15.7</v>
      </c>
      <c r="O3683" s="5">
        <v>11.9</v>
      </c>
      <c r="P3683" s="5">
        <v>-999</v>
      </c>
      <c r="Q3683" s="5">
        <v>-999</v>
      </c>
      <c r="R3683">
        <v>0.68600000000000005</v>
      </c>
      <c r="S3683" s="34">
        <f>ROUND((0.6105*(EXP((17.273*E3683)/(E3683+237.3))))*(100-H3683)/100,3)</f>
        <v>2.2610000000000001</v>
      </c>
      <c r="T3683" s="6">
        <f>IF(V3683&lt;V3684,L3683,0)</f>
        <v>0</v>
      </c>
      <c r="U3683" s="6">
        <f>IF(T3683&gt;0,M3683,-999)</f>
        <v>-999</v>
      </c>
      <c r="V3683">
        <v>200109</v>
      </c>
      <c r="W3683">
        <v>2001</v>
      </c>
    </row>
    <row r="3684" spans="1:23" x14ac:dyDescent="0.25">
      <c r="A3684" s="14">
        <v>37151</v>
      </c>
      <c r="B3684" s="3">
        <v>260</v>
      </c>
      <c r="C3684" s="4">
        <v>15.26</v>
      </c>
      <c r="D3684" s="5">
        <v>13.4</v>
      </c>
      <c r="E3684" s="5">
        <v>22</v>
      </c>
      <c r="F3684" s="5">
        <v>6.4</v>
      </c>
      <c r="G3684" s="4">
        <v>49.7</v>
      </c>
      <c r="H3684" s="4">
        <v>33.799999999999997</v>
      </c>
      <c r="I3684" s="4">
        <v>0.8</v>
      </c>
      <c r="J3684" s="4">
        <v>3.4</v>
      </c>
      <c r="K3684" s="4">
        <v>0</v>
      </c>
      <c r="L3684" s="4">
        <v>0</v>
      </c>
      <c r="M3684" s="7">
        <v>0</v>
      </c>
      <c r="N3684" s="5">
        <v>13.4</v>
      </c>
      <c r="O3684" s="5">
        <v>11.7</v>
      </c>
      <c r="P3684" s="5">
        <v>-999</v>
      </c>
      <c r="Q3684" s="5">
        <v>-999</v>
      </c>
      <c r="R3684">
        <v>0.89100000000000001</v>
      </c>
      <c r="S3684" s="34">
        <f>ROUND((0.6105*(EXP((17.273*E3684)/(E3684+237.3))))*(100-H3684)/100,3)</f>
        <v>1.75</v>
      </c>
      <c r="T3684" s="6">
        <f>IF(V3684&lt;V3685,L3684,0)</f>
        <v>0</v>
      </c>
      <c r="U3684" s="6">
        <f>IF(T3684&gt;0,M3684,-999)</f>
        <v>-999</v>
      </c>
      <c r="V3684">
        <v>200109</v>
      </c>
      <c r="W3684">
        <v>2001</v>
      </c>
    </row>
    <row r="3685" spans="1:23" x14ac:dyDescent="0.25">
      <c r="A3685" s="14">
        <v>37152</v>
      </c>
      <c r="B3685" s="3">
        <v>261</v>
      </c>
      <c r="C3685" s="4">
        <v>15.35</v>
      </c>
      <c r="D3685" s="5">
        <v>8.1</v>
      </c>
      <c r="E3685" s="5">
        <v>16.7</v>
      </c>
      <c r="F3685" s="5">
        <v>2.6</v>
      </c>
      <c r="G3685" s="4">
        <v>67.5</v>
      </c>
      <c r="H3685" s="4">
        <v>39.1</v>
      </c>
      <c r="I3685" s="4">
        <v>0.9</v>
      </c>
      <c r="J3685" s="4">
        <v>2.6</v>
      </c>
      <c r="K3685" s="4">
        <v>0</v>
      </c>
      <c r="L3685" s="4">
        <v>0</v>
      </c>
      <c r="M3685" s="7">
        <v>0</v>
      </c>
      <c r="N3685" s="5">
        <v>8.1</v>
      </c>
      <c r="O3685" s="5">
        <v>9.9</v>
      </c>
      <c r="P3685" s="5">
        <v>-999</v>
      </c>
      <c r="Q3685" s="5">
        <v>-999</v>
      </c>
      <c r="R3685">
        <v>0.74299999999999999</v>
      </c>
      <c r="S3685" s="34">
        <f>ROUND((0.6105*(EXP((17.273*E3685)/(E3685+237.3))))*(100-H3685)/100,3)</f>
        <v>1.157</v>
      </c>
      <c r="T3685" s="6">
        <f>IF(V3685&lt;V3686,L3685,0)</f>
        <v>0</v>
      </c>
      <c r="U3685" s="6">
        <f>IF(T3685&gt;0,M3685,-999)</f>
        <v>-999</v>
      </c>
      <c r="V3685">
        <v>200109</v>
      </c>
      <c r="W3685">
        <v>2001</v>
      </c>
    </row>
    <row r="3686" spans="1:23" x14ac:dyDescent="0.25">
      <c r="A3686" s="14">
        <v>37153</v>
      </c>
      <c r="B3686" s="3">
        <v>262</v>
      </c>
      <c r="C3686" s="4">
        <v>12.73</v>
      </c>
      <c r="D3686" s="5">
        <v>9.3000000000000007</v>
      </c>
      <c r="E3686" s="5">
        <v>12.5</v>
      </c>
      <c r="F3686" s="5">
        <v>1.5</v>
      </c>
      <c r="G3686" s="4">
        <v>85.3</v>
      </c>
      <c r="H3686" s="4">
        <v>48.8</v>
      </c>
      <c r="I3686" s="4">
        <v>0.8</v>
      </c>
      <c r="J3686" s="4">
        <v>1.5</v>
      </c>
      <c r="K3686" s="4">
        <v>5.3</v>
      </c>
      <c r="L3686" s="4">
        <v>0</v>
      </c>
      <c r="M3686" s="7">
        <v>0</v>
      </c>
      <c r="N3686" s="5">
        <v>9.3000000000000007</v>
      </c>
      <c r="O3686" s="5">
        <v>9.6999999999999993</v>
      </c>
      <c r="P3686" s="5">
        <v>-999</v>
      </c>
      <c r="Q3686" s="5">
        <v>-999</v>
      </c>
      <c r="R3686">
        <v>0.70799999999999996</v>
      </c>
      <c r="S3686" s="34">
        <f>ROUND((0.6105*(EXP((17.273*E3686)/(E3686+237.3))))*(100-H3686)/100,3)</f>
        <v>0.74199999999999999</v>
      </c>
      <c r="T3686" s="6">
        <f>IF(V3686&lt;V3687,L3686,0)</f>
        <v>0</v>
      </c>
      <c r="U3686" s="6">
        <f>IF(T3686&gt;0,M3686,-999)</f>
        <v>-999</v>
      </c>
      <c r="V3686">
        <v>200109</v>
      </c>
      <c r="W3686">
        <v>2001</v>
      </c>
    </row>
    <row r="3687" spans="1:23" x14ac:dyDescent="0.25">
      <c r="A3687" s="14">
        <v>37154</v>
      </c>
      <c r="B3687" s="3">
        <v>263</v>
      </c>
      <c r="C3687" s="4">
        <v>4.47</v>
      </c>
      <c r="D3687" s="5">
        <v>6.1</v>
      </c>
      <c r="E3687" s="5">
        <v>8.4</v>
      </c>
      <c r="F3687" s="5">
        <v>3.2</v>
      </c>
      <c r="G3687" s="4">
        <v>75.400000000000006</v>
      </c>
      <c r="H3687" s="4">
        <v>59.7</v>
      </c>
      <c r="I3687" s="4">
        <v>0.6</v>
      </c>
      <c r="J3687" s="4">
        <v>2.2000000000000002</v>
      </c>
      <c r="K3687" s="4">
        <v>0.8</v>
      </c>
      <c r="L3687" s="4">
        <v>0</v>
      </c>
      <c r="M3687" s="7">
        <v>0</v>
      </c>
      <c r="N3687" s="5">
        <v>6.1</v>
      </c>
      <c r="O3687" s="5">
        <v>7.8</v>
      </c>
      <c r="P3687" s="5">
        <v>-999</v>
      </c>
      <c r="Q3687" s="5">
        <v>-999</v>
      </c>
      <c r="R3687">
        <v>0.65700000000000003</v>
      </c>
      <c r="S3687" s="34">
        <f>ROUND((0.6105*(EXP((17.273*E3687)/(E3687+237.3))))*(100-H3687)/100,3)</f>
        <v>0.44400000000000001</v>
      </c>
      <c r="T3687" s="6">
        <f>IF(V3687&lt;V3688,L3687,0)</f>
        <v>0</v>
      </c>
      <c r="U3687" s="6">
        <f>IF(T3687&gt;0,M3687,-999)</f>
        <v>-999</v>
      </c>
      <c r="V3687">
        <v>200109</v>
      </c>
      <c r="W3687">
        <v>2001</v>
      </c>
    </row>
    <row r="3688" spans="1:23" x14ac:dyDescent="0.25">
      <c r="A3688" s="14">
        <v>37155</v>
      </c>
      <c r="B3688" s="3">
        <v>264</v>
      </c>
      <c r="C3688" s="4">
        <v>10.74</v>
      </c>
      <c r="D3688" s="5">
        <v>8.5</v>
      </c>
      <c r="E3688" s="5">
        <v>14.2</v>
      </c>
      <c r="F3688" s="5">
        <v>4.8</v>
      </c>
      <c r="G3688" s="4">
        <v>76</v>
      </c>
      <c r="H3688" s="4">
        <v>57.4</v>
      </c>
      <c r="I3688" s="4">
        <v>0.8</v>
      </c>
      <c r="J3688" s="4">
        <v>2.2000000000000002</v>
      </c>
      <c r="K3688" s="4">
        <v>2</v>
      </c>
      <c r="L3688" s="4">
        <v>0</v>
      </c>
      <c r="M3688" s="7">
        <v>0</v>
      </c>
      <c r="N3688" s="5">
        <v>8.5</v>
      </c>
      <c r="O3688" s="5">
        <v>10.1</v>
      </c>
      <c r="P3688" s="5">
        <v>-999</v>
      </c>
      <c r="Q3688" s="5">
        <v>-999</v>
      </c>
      <c r="R3688">
        <v>0.93</v>
      </c>
      <c r="S3688" s="34">
        <f>ROUND((0.6105*(EXP((17.273*E3688)/(E3688+237.3))))*(100-H3688)/100,3)</f>
        <v>0.69</v>
      </c>
      <c r="T3688" s="6">
        <f>IF(V3688&lt;V3689,L3688,0)</f>
        <v>0</v>
      </c>
      <c r="U3688" s="6">
        <f>IF(T3688&gt;0,M3688,-999)</f>
        <v>-999</v>
      </c>
      <c r="V3688">
        <v>200109</v>
      </c>
      <c r="W3688">
        <v>2001</v>
      </c>
    </row>
    <row r="3689" spans="1:23" x14ac:dyDescent="0.25">
      <c r="A3689" s="14">
        <v>37156</v>
      </c>
      <c r="B3689" s="3">
        <v>265</v>
      </c>
      <c r="C3689" s="4">
        <v>15.5</v>
      </c>
      <c r="D3689" s="5">
        <v>12.3</v>
      </c>
      <c r="E3689" s="5">
        <v>19.2</v>
      </c>
      <c r="F3689" s="5">
        <v>6.3</v>
      </c>
      <c r="G3689" s="4">
        <v>66.099999999999994</v>
      </c>
      <c r="H3689" s="4">
        <v>46.6</v>
      </c>
      <c r="I3689" s="4">
        <v>1.1000000000000001</v>
      </c>
      <c r="J3689" s="4">
        <v>3.1</v>
      </c>
      <c r="K3689" s="4">
        <v>0</v>
      </c>
      <c r="L3689" s="4">
        <v>0</v>
      </c>
      <c r="M3689" s="7">
        <v>0</v>
      </c>
      <c r="N3689" s="5">
        <v>12.3</v>
      </c>
      <c r="O3689" s="5">
        <v>11.4</v>
      </c>
      <c r="P3689" s="5">
        <v>-999</v>
      </c>
      <c r="Q3689" s="5">
        <v>-999</v>
      </c>
      <c r="R3689">
        <v>1.034</v>
      </c>
      <c r="S3689" s="34">
        <f>ROUND((0.6105*(EXP((17.273*E3689)/(E3689+237.3))))*(100-H3689)/100,3)</f>
        <v>1.1879999999999999</v>
      </c>
      <c r="T3689" s="6">
        <f>IF(V3689&lt;V3690,L3689,0)</f>
        <v>0</v>
      </c>
      <c r="U3689" s="6">
        <f>IF(T3689&gt;0,M3689,-999)</f>
        <v>-999</v>
      </c>
      <c r="V3689">
        <v>200109</v>
      </c>
      <c r="W3689">
        <v>2001</v>
      </c>
    </row>
    <row r="3690" spans="1:23" x14ac:dyDescent="0.25">
      <c r="A3690" s="14">
        <v>37157</v>
      </c>
      <c r="B3690" s="3">
        <v>266</v>
      </c>
      <c r="C3690" s="4">
        <v>16.25</v>
      </c>
      <c r="D3690" s="5">
        <v>16.5</v>
      </c>
      <c r="E3690" s="5">
        <v>23.2</v>
      </c>
      <c r="F3690" s="5">
        <v>10.6</v>
      </c>
      <c r="G3690" s="4">
        <v>44</v>
      </c>
      <c r="H3690" s="4">
        <v>24.1</v>
      </c>
      <c r="I3690" s="4">
        <v>1.5</v>
      </c>
      <c r="J3690" s="4">
        <v>4</v>
      </c>
      <c r="K3690" s="4">
        <v>0</v>
      </c>
      <c r="L3690" s="4">
        <v>0</v>
      </c>
      <c r="M3690" s="7">
        <v>0</v>
      </c>
      <c r="N3690" s="5">
        <v>16.5</v>
      </c>
      <c r="O3690" s="5">
        <v>11.9</v>
      </c>
      <c r="P3690" s="5">
        <v>-999</v>
      </c>
      <c r="Q3690" s="5">
        <v>-999</v>
      </c>
      <c r="R3690">
        <v>0.68600000000000005</v>
      </c>
      <c r="S3690" s="34">
        <f>ROUND((0.6105*(EXP((17.273*E3690)/(E3690+237.3))))*(100-H3690)/100,3)</f>
        <v>2.1579999999999999</v>
      </c>
      <c r="T3690" s="6">
        <f>IF(V3690&lt;V3691,L3690,0)</f>
        <v>0</v>
      </c>
      <c r="U3690" s="6">
        <f>IF(T3690&gt;0,M3690,-999)</f>
        <v>-999</v>
      </c>
      <c r="V3690">
        <v>200109</v>
      </c>
      <c r="W3690">
        <v>2001</v>
      </c>
    </row>
    <row r="3691" spans="1:23" x14ac:dyDescent="0.25">
      <c r="A3691" s="14">
        <v>37158</v>
      </c>
      <c r="B3691" s="3">
        <v>267</v>
      </c>
      <c r="C3691" s="4">
        <v>14.74</v>
      </c>
      <c r="D3691" s="5">
        <v>16.8</v>
      </c>
      <c r="E3691" s="5">
        <v>24.5</v>
      </c>
      <c r="F3691" s="5">
        <v>11.4</v>
      </c>
      <c r="G3691" s="4">
        <v>40.6</v>
      </c>
      <c r="H3691" s="4">
        <v>17.5</v>
      </c>
      <c r="I3691" s="4">
        <v>1.2</v>
      </c>
      <c r="J3691" s="4">
        <v>4.0999999999999996</v>
      </c>
      <c r="K3691" s="4">
        <v>0</v>
      </c>
      <c r="L3691" s="4">
        <v>0</v>
      </c>
      <c r="M3691" s="7">
        <v>0</v>
      </c>
      <c r="N3691" s="5">
        <v>16.8</v>
      </c>
      <c r="O3691" s="5">
        <v>11.6</v>
      </c>
      <c r="P3691" s="5">
        <v>-999</v>
      </c>
      <c r="Q3691" s="5">
        <v>-999</v>
      </c>
      <c r="R3691">
        <v>0.53800000000000003</v>
      </c>
      <c r="S3691" s="34">
        <f>ROUND((0.6105*(EXP((17.273*E3691)/(E3691+237.3))))*(100-H3691)/100,3)</f>
        <v>2.536</v>
      </c>
      <c r="T3691" s="6">
        <f>IF(V3691&lt;V3692,L3691,0)</f>
        <v>0</v>
      </c>
      <c r="U3691" s="6">
        <f>IF(T3691&gt;0,M3691,-999)</f>
        <v>-999</v>
      </c>
      <c r="V3691">
        <v>200109</v>
      </c>
      <c r="W3691">
        <v>2001</v>
      </c>
    </row>
    <row r="3692" spans="1:23" x14ac:dyDescent="0.25">
      <c r="A3692" s="14">
        <v>37159</v>
      </c>
      <c r="B3692" s="3">
        <v>268</v>
      </c>
      <c r="C3692" s="4">
        <v>10.92</v>
      </c>
      <c r="D3692" s="5">
        <v>13.5</v>
      </c>
      <c r="E3692" s="5">
        <v>22.9</v>
      </c>
      <c r="F3692" s="5">
        <v>6.6</v>
      </c>
      <c r="G3692" s="4">
        <v>54.3</v>
      </c>
      <c r="H3692" s="4">
        <v>21.3</v>
      </c>
      <c r="I3692" s="4">
        <v>1.9</v>
      </c>
      <c r="J3692" s="4">
        <v>4.4000000000000004</v>
      </c>
      <c r="K3692" s="4">
        <v>5.6</v>
      </c>
      <c r="L3692" s="4">
        <v>0</v>
      </c>
      <c r="M3692" s="7">
        <v>0</v>
      </c>
      <c r="N3692" s="5">
        <v>13.5</v>
      </c>
      <c r="O3692" s="5">
        <v>10.6</v>
      </c>
      <c r="P3692" s="5">
        <v>-999</v>
      </c>
      <c r="Q3692" s="5">
        <v>-999</v>
      </c>
      <c r="R3692">
        <v>0.59499999999999997</v>
      </c>
      <c r="S3692" s="34">
        <f>ROUND((0.6105*(EXP((17.273*E3692)/(E3692+237.3))))*(100-H3692)/100,3)</f>
        <v>2.1970000000000001</v>
      </c>
      <c r="T3692" s="6">
        <f>IF(V3692&lt;V3693,L3692,0)</f>
        <v>0</v>
      </c>
      <c r="U3692" s="6">
        <f>IF(T3692&gt;0,M3692,-999)</f>
        <v>-999</v>
      </c>
      <c r="V3692">
        <v>200109</v>
      </c>
      <c r="W3692">
        <v>2001</v>
      </c>
    </row>
    <row r="3693" spans="1:23" x14ac:dyDescent="0.25">
      <c r="A3693" s="14">
        <v>37160</v>
      </c>
      <c r="B3693" s="3">
        <v>269</v>
      </c>
      <c r="C3693" s="4">
        <v>5.22</v>
      </c>
      <c r="D3693" s="5">
        <v>4.8</v>
      </c>
      <c r="E3693" s="5">
        <v>8.4</v>
      </c>
      <c r="F3693" s="5">
        <v>-0.9</v>
      </c>
      <c r="G3693" s="4">
        <v>96.4</v>
      </c>
      <c r="H3693" s="4">
        <v>85</v>
      </c>
      <c r="I3693" s="4">
        <v>2</v>
      </c>
      <c r="J3693" s="4">
        <v>4.3</v>
      </c>
      <c r="K3693" s="4">
        <v>17.3</v>
      </c>
      <c r="L3693" s="4">
        <v>0</v>
      </c>
      <c r="M3693" s="7">
        <v>0</v>
      </c>
      <c r="N3693" s="5">
        <v>4.8</v>
      </c>
      <c r="O3693" s="5">
        <v>8.1</v>
      </c>
      <c r="P3693" s="5">
        <v>-999</v>
      </c>
      <c r="Q3693" s="5">
        <v>-999</v>
      </c>
      <c r="R3693">
        <v>0.93700000000000006</v>
      </c>
      <c r="S3693" s="34">
        <f>ROUND((0.6105*(EXP((17.273*E3693)/(E3693+237.3))))*(100-H3693)/100,3)</f>
        <v>0.16500000000000001</v>
      </c>
      <c r="T3693" s="6">
        <f>IF(V3693&lt;V3694,L3693,0)</f>
        <v>0</v>
      </c>
      <c r="U3693" s="6">
        <f>IF(T3693&gt;0,M3693,-999)</f>
        <v>-999</v>
      </c>
      <c r="V3693">
        <v>200109</v>
      </c>
      <c r="W3693">
        <v>2001</v>
      </c>
    </row>
    <row r="3694" spans="1:23" x14ac:dyDescent="0.25">
      <c r="A3694" s="14">
        <v>37161</v>
      </c>
      <c r="B3694" s="3">
        <v>270</v>
      </c>
      <c r="C3694" s="4">
        <v>11.27</v>
      </c>
      <c r="D3694" s="5">
        <v>1.9</v>
      </c>
      <c r="E3694" s="5">
        <v>7.7</v>
      </c>
      <c r="F3694" s="5">
        <v>-3.6</v>
      </c>
      <c r="G3694" s="4">
        <v>84.2</v>
      </c>
      <c r="H3694" s="4">
        <v>48.4</v>
      </c>
      <c r="I3694" s="4">
        <v>0.8</v>
      </c>
      <c r="J3694" s="4">
        <v>2.2999999999999998</v>
      </c>
      <c r="K3694" s="4">
        <v>0.3</v>
      </c>
      <c r="L3694" s="4">
        <v>0</v>
      </c>
      <c r="M3694" s="7">
        <v>0</v>
      </c>
      <c r="N3694" s="5">
        <v>1.9</v>
      </c>
      <c r="O3694" s="5">
        <v>6.1</v>
      </c>
      <c r="P3694" s="5">
        <v>-999</v>
      </c>
      <c r="Q3694" s="5">
        <v>-999</v>
      </c>
      <c r="R3694">
        <v>0.50800000000000001</v>
      </c>
      <c r="S3694" s="34">
        <f>ROUND((0.6105*(EXP((17.273*E3694)/(E3694+237.3))))*(100-H3694)/100,3)</f>
        <v>0.54200000000000004</v>
      </c>
      <c r="T3694" s="6">
        <f>IF(V3694&lt;V3695,L3694,0)</f>
        <v>0</v>
      </c>
      <c r="U3694" s="6">
        <f>IF(T3694&gt;0,M3694,-999)</f>
        <v>-999</v>
      </c>
      <c r="V3694">
        <v>200109</v>
      </c>
      <c r="W3694">
        <v>2001</v>
      </c>
    </row>
    <row r="3695" spans="1:23" x14ac:dyDescent="0.25">
      <c r="A3695" s="14">
        <v>37162</v>
      </c>
      <c r="B3695" s="3">
        <v>271</v>
      </c>
      <c r="C3695" s="4">
        <v>14.09</v>
      </c>
      <c r="D3695" s="5">
        <v>4.5999999999999996</v>
      </c>
      <c r="E3695" s="5">
        <v>12</v>
      </c>
      <c r="F3695" s="5">
        <v>-0.9</v>
      </c>
      <c r="G3695" s="4">
        <v>68.099999999999994</v>
      </c>
      <c r="H3695" s="4">
        <v>25.7</v>
      </c>
      <c r="I3695" s="4">
        <v>0.8</v>
      </c>
      <c r="J3695" s="4">
        <v>2.2999999999999998</v>
      </c>
      <c r="K3695" s="4">
        <v>0</v>
      </c>
      <c r="L3695" s="4">
        <v>0</v>
      </c>
      <c r="M3695" s="7">
        <v>0</v>
      </c>
      <c r="N3695" s="5">
        <v>4.5999999999999996</v>
      </c>
      <c r="O3695" s="5">
        <v>6.8</v>
      </c>
      <c r="P3695" s="5">
        <v>-999</v>
      </c>
      <c r="Q3695" s="5">
        <v>-999</v>
      </c>
      <c r="R3695">
        <v>0.36099999999999999</v>
      </c>
      <c r="S3695" s="34">
        <f>ROUND((0.6105*(EXP((17.273*E3695)/(E3695+237.3))))*(100-H3695)/100,3)</f>
        <v>1.042</v>
      </c>
      <c r="T3695" s="6">
        <f>IF(V3695&lt;V3696,L3695,0)</f>
        <v>0</v>
      </c>
      <c r="U3695" s="6">
        <f>IF(T3695&gt;0,M3695,-999)</f>
        <v>-999</v>
      </c>
      <c r="V3695">
        <v>200109</v>
      </c>
      <c r="W3695">
        <v>2001</v>
      </c>
    </row>
    <row r="3696" spans="1:23" x14ac:dyDescent="0.25">
      <c r="A3696" s="14">
        <v>37163</v>
      </c>
      <c r="B3696" s="3">
        <v>272</v>
      </c>
      <c r="C3696" s="4">
        <v>14.43</v>
      </c>
      <c r="D3696" s="5">
        <v>7.1</v>
      </c>
      <c r="E3696" s="5">
        <v>14.5</v>
      </c>
      <c r="F3696" s="5">
        <v>2.5</v>
      </c>
      <c r="G3696" s="4">
        <v>64.599999999999994</v>
      </c>
      <c r="H3696" s="4">
        <v>42.7</v>
      </c>
      <c r="I3696" s="4">
        <v>1.4</v>
      </c>
      <c r="J3696" s="4">
        <v>4</v>
      </c>
      <c r="K3696" s="4">
        <v>0.3</v>
      </c>
      <c r="L3696" s="4">
        <v>0</v>
      </c>
      <c r="M3696" s="7">
        <v>0</v>
      </c>
      <c r="N3696" s="5">
        <v>7.1</v>
      </c>
      <c r="O3696" s="5">
        <v>7.6</v>
      </c>
      <c r="P3696" s="5">
        <v>-999</v>
      </c>
      <c r="Q3696" s="5">
        <v>-999</v>
      </c>
      <c r="R3696">
        <v>0.70499999999999996</v>
      </c>
      <c r="S3696" s="34">
        <f>ROUND((0.6105*(EXP((17.273*E3696)/(E3696+237.3))))*(100-H3696)/100,3)</f>
        <v>0.94599999999999995</v>
      </c>
      <c r="T3696" s="6">
        <f>IF(V3696&lt;V3697,L3696,0)</f>
        <v>0</v>
      </c>
      <c r="U3696" s="6">
        <f>IF(T3696&gt;0,M3696,-999)</f>
        <v>-999</v>
      </c>
      <c r="V3696">
        <v>200109</v>
      </c>
      <c r="W3696">
        <v>2001</v>
      </c>
    </row>
    <row r="3697" spans="1:23" x14ac:dyDescent="0.25">
      <c r="A3697" s="14">
        <v>37164</v>
      </c>
      <c r="B3697" s="3">
        <v>273</v>
      </c>
      <c r="C3697" s="4">
        <v>15.16</v>
      </c>
      <c r="D3697" s="5">
        <v>9</v>
      </c>
      <c r="E3697" s="5">
        <v>16.899999999999999</v>
      </c>
      <c r="F3697" s="5">
        <v>2.9</v>
      </c>
      <c r="G3697" s="4">
        <v>69.400000000000006</v>
      </c>
      <c r="H3697" s="4">
        <v>43.8</v>
      </c>
      <c r="I3697" s="4">
        <v>0.9</v>
      </c>
      <c r="J3697" s="4">
        <v>2.2999999999999998</v>
      </c>
      <c r="K3697" s="4">
        <v>0</v>
      </c>
      <c r="L3697" s="4">
        <v>0</v>
      </c>
      <c r="M3697" s="7">
        <v>0</v>
      </c>
      <c r="N3697" s="5">
        <v>9</v>
      </c>
      <c r="O3697" s="5">
        <v>7.9</v>
      </c>
      <c r="P3697" s="5">
        <v>-999</v>
      </c>
      <c r="Q3697" s="5">
        <v>-999</v>
      </c>
      <c r="R3697">
        <v>0.84199999999999997</v>
      </c>
      <c r="S3697" s="34">
        <f>ROUND((0.6105*(EXP((17.273*E3697)/(E3697+237.3))))*(100-H3697)/100,3)</f>
        <v>1.0820000000000001</v>
      </c>
      <c r="T3697" s="6">
        <f>IF(V3697&lt;V3698,L3697,0)</f>
        <v>0</v>
      </c>
      <c r="U3697" s="6">
        <f>IF(T3697&gt;0,M3697,-999)</f>
        <v>-999</v>
      </c>
      <c r="V3697">
        <v>200109</v>
      </c>
      <c r="W3697">
        <v>2001</v>
      </c>
    </row>
    <row r="3698" spans="1:23" x14ac:dyDescent="0.25">
      <c r="A3698" s="14">
        <v>37165</v>
      </c>
      <c r="B3698" s="3">
        <v>274</v>
      </c>
      <c r="C3698" s="4">
        <v>10.31</v>
      </c>
      <c r="D3698" s="5">
        <v>8.3000000000000007</v>
      </c>
      <c r="E3698" s="5">
        <v>16.399999999999999</v>
      </c>
      <c r="F3698" s="5">
        <v>1.5</v>
      </c>
      <c r="G3698" s="4">
        <v>65.7</v>
      </c>
      <c r="H3698" s="4">
        <v>42.5</v>
      </c>
      <c r="I3698" s="4">
        <v>0.7</v>
      </c>
      <c r="J3698" s="4">
        <v>2.1</v>
      </c>
      <c r="K3698" s="4">
        <v>0</v>
      </c>
      <c r="L3698" s="4">
        <v>0</v>
      </c>
      <c r="M3698" s="7">
        <v>0</v>
      </c>
      <c r="N3698" s="5">
        <v>8.3000000000000007</v>
      </c>
      <c r="O3698" s="5">
        <v>7.6</v>
      </c>
      <c r="P3698" s="5">
        <v>-999</v>
      </c>
      <c r="Q3698" s="5">
        <v>-999</v>
      </c>
      <c r="R3698">
        <v>0.79300000000000004</v>
      </c>
      <c r="S3698" s="34">
        <f>ROUND((0.6105*(EXP((17.273*E3698)/(E3698+237.3))))*(100-H3698)/100,3)</f>
        <v>1.0720000000000001</v>
      </c>
      <c r="T3698" s="6">
        <f>IF(V3698&lt;V3699,L3698,0)</f>
        <v>0</v>
      </c>
      <c r="U3698" s="6">
        <f>IF(T3698&gt;0,M3698,-999)</f>
        <v>-999</v>
      </c>
      <c r="V3698">
        <v>200110</v>
      </c>
      <c r="W3698">
        <v>2001</v>
      </c>
    </row>
    <row r="3699" spans="1:23" x14ac:dyDescent="0.25">
      <c r="A3699" s="14">
        <v>37166</v>
      </c>
      <c r="B3699" s="3">
        <v>275</v>
      </c>
      <c r="C3699" s="4">
        <v>12.51</v>
      </c>
      <c r="D3699" s="5">
        <v>5.3</v>
      </c>
      <c r="E3699" s="5">
        <v>11.8</v>
      </c>
      <c r="F3699" s="5">
        <v>0.5</v>
      </c>
      <c r="G3699" s="4">
        <v>48.1</v>
      </c>
      <c r="H3699" s="4">
        <v>30.1</v>
      </c>
      <c r="I3699" s="4">
        <v>0.7</v>
      </c>
      <c r="J3699" s="4">
        <v>1.5</v>
      </c>
      <c r="K3699" s="4">
        <v>0</v>
      </c>
      <c r="L3699" s="4">
        <v>0</v>
      </c>
      <c r="M3699" s="7">
        <v>0</v>
      </c>
      <c r="N3699" s="5">
        <v>5.3</v>
      </c>
      <c r="O3699" s="5">
        <v>5.7</v>
      </c>
      <c r="P3699" s="5">
        <v>-999</v>
      </c>
      <c r="Q3699" s="5">
        <v>-999</v>
      </c>
      <c r="R3699">
        <v>0.41599999999999998</v>
      </c>
      <c r="S3699" s="34">
        <f>ROUND((0.6105*(EXP((17.273*E3699)/(E3699+237.3))))*(100-H3699)/100,3)</f>
        <v>0.96699999999999997</v>
      </c>
      <c r="T3699" s="6">
        <f>IF(V3699&lt;V3700,L3699,0)</f>
        <v>0</v>
      </c>
      <c r="U3699" s="6">
        <f>IF(T3699&gt;0,M3699,-999)</f>
        <v>-999</v>
      </c>
      <c r="V3699">
        <v>200110</v>
      </c>
      <c r="W3699">
        <v>2001</v>
      </c>
    </row>
    <row r="3700" spans="1:23" x14ac:dyDescent="0.25">
      <c r="A3700" s="14">
        <v>37167</v>
      </c>
      <c r="B3700" s="3">
        <v>276</v>
      </c>
      <c r="C3700" s="4">
        <v>14.48</v>
      </c>
      <c r="D3700" s="5">
        <v>4.5999999999999996</v>
      </c>
      <c r="E3700" s="5">
        <v>10.6</v>
      </c>
      <c r="F3700" s="5">
        <v>0.2</v>
      </c>
      <c r="G3700" s="4">
        <v>44</v>
      </c>
      <c r="H3700" s="4">
        <v>19.8</v>
      </c>
      <c r="I3700" s="4">
        <v>0.9</v>
      </c>
      <c r="J3700" s="4">
        <v>1.7</v>
      </c>
      <c r="K3700" s="4">
        <v>0</v>
      </c>
      <c r="L3700" s="4">
        <v>0</v>
      </c>
      <c r="M3700" s="7">
        <v>0</v>
      </c>
      <c r="N3700" s="5">
        <v>4.5999999999999996</v>
      </c>
      <c r="O3700" s="5">
        <v>5.0999999999999996</v>
      </c>
      <c r="P3700" s="5">
        <v>-999</v>
      </c>
      <c r="Q3700" s="5">
        <v>-999</v>
      </c>
      <c r="R3700">
        <v>0.252</v>
      </c>
      <c r="S3700" s="34">
        <f>ROUND((0.6105*(EXP((17.273*E3700)/(E3700+237.3))))*(100-H3700)/100,3)</f>
        <v>1.0249999999999999</v>
      </c>
      <c r="T3700" s="6">
        <f>IF(V3700&lt;V3701,L3700,0)</f>
        <v>0</v>
      </c>
      <c r="U3700" s="6">
        <f>IF(T3700&gt;0,M3700,-999)</f>
        <v>-999</v>
      </c>
      <c r="V3700">
        <v>200110</v>
      </c>
      <c r="W3700">
        <v>2001</v>
      </c>
    </row>
    <row r="3701" spans="1:23" x14ac:dyDescent="0.25">
      <c r="A3701" s="14">
        <v>37168</v>
      </c>
      <c r="B3701" s="3">
        <v>277</v>
      </c>
      <c r="C3701" s="4">
        <v>14.8</v>
      </c>
      <c r="D3701" s="5">
        <v>3.1</v>
      </c>
      <c r="E3701" s="5">
        <v>11.3</v>
      </c>
      <c r="F3701" s="5">
        <v>-1.5</v>
      </c>
      <c r="G3701" s="4">
        <v>55.5</v>
      </c>
      <c r="H3701" s="4">
        <v>29.8</v>
      </c>
      <c r="I3701" s="4">
        <v>1</v>
      </c>
      <c r="J3701" s="4">
        <v>2.2999999999999998</v>
      </c>
      <c r="K3701" s="4">
        <v>0</v>
      </c>
      <c r="L3701" s="4">
        <v>0</v>
      </c>
      <c r="M3701" s="7">
        <v>0</v>
      </c>
      <c r="N3701" s="5">
        <v>3.1</v>
      </c>
      <c r="O3701" s="5">
        <v>4.4000000000000004</v>
      </c>
      <c r="P3701" s="5">
        <v>-999</v>
      </c>
      <c r="Q3701" s="5">
        <v>-999</v>
      </c>
      <c r="R3701">
        <v>0.39900000000000002</v>
      </c>
      <c r="S3701" s="34">
        <f>ROUND((0.6105*(EXP((17.273*E3701)/(E3701+237.3))))*(100-H3701)/100,3)</f>
        <v>0.94</v>
      </c>
      <c r="T3701" s="6">
        <f>IF(V3701&lt;V3702,L3701,0)</f>
        <v>0</v>
      </c>
      <c r="U3701" s="6">
        <f>IF(T3701&gt;0,M3701,-999)</f>
        <v>-999</v>
      </c>
      <c r="V3701">
        <v>200110</v>
      </c>
      <c r="W3701">
        <v>2001</v>
      </c>
    </row>
    <row r="3702" spans="1:23" x14ac:dyDescent="0.25">
      <c r="A3702" s="14">
        <v>37169</v>
      </c>
      <c r="B3702" s="3">
        <v>278</v>
      </c>
      <c r="C3702" s="4">
        <v>14.24</v>
      </c>
      <c r="D3702" s="5">
        <v>5.7</v>
      </c>
      <c r="E3702" s="5">
        <v>13.2</v>
      </c>
      <c r="F3702" s="5">
        <v>-0.4</v>
      </c>
      <c r="G3702" s="4">
        <v>42.2</v>
      </c>
      <c r="H3702" s="4">
        <v>12.6</v>
      </c>
      <c r="I3702" s="4">
        <v>0.8</v>
      </c>
      <c r="J3702" s="4">
        <v>1.6</v>
      </c>
      <c r="K3702" s="4">
        <v>0</v>
      </c>
      <c r="L3702" s="4">
        <v>0</v>
      </c>
      <c r="M3702" s="7">
        <v>0</v>
      </c>
      <c r="N3702" s="5">
        <v>5.7</v>
      </c>
      <c r="O3702" s="5">
        <v>4.5</v>
      </c>
      <c r="P3702" s="5">
        <v>-999</v>
      </c>
      <c r="Q3702" s="5">
        <v>-999</v>
      </c>
      <c r="R3702">
        <v>0.192</v>
      </c>
      <c r="S3702" s="34">
        <f>ROUND((0.6105*(EXP((17.273*E3702)/(E3702+237.3))))*(100-H3702)/100,3)</f>
        <v>1.3260000000000001</v>
      </c>
      <c r="T3702" s="6">
        <f>IF(V3702&lt;V3703,L3702,0)</f>
        <v>0</v>
      </c>
      <c r="U3702" s="6">
        <f>IF(T3702&gt;0,M3702,-999)</f>
        <v>-999</v>
      </c>
      <c r="V3702">
        <v>200110</v>
      </c>
      <c r="W3702">
        <v>2001</v>
      </c>
    </row>
    <row r="3703" spans="1:23" x14ac:dyDescent="0.25">
      <c r="A3703" s="14">
        <v>37170</v>
      </c>
      <c r="B3703" s="3">
        <v>279</v>
      </c>
      <c r="C3703" s="4">
        <v>6.2</v>
      </c>
      <c r="D3703" s="5">
        <v>2.2000000000000002</v>
      </c>
      <c r="E3703" s="5">
        <v>9.4</v>
      </c>
      <c r="F3703" s="5">
        <v>-2.2000000000000002</v>
      </c>
      <c r="G3703" s="4">
        <v>67</v>
      </c>
      <c r="H3703" s="4">
        <v>25.3</v>
      </c>
      <c r="I3703" s="4">
        <v>0.6</v>
      </c>
      <c r="J3703" s="4">
        <v>2.1</v>
      </c>
      <c r="K3703" s="4">
        <v>1.6</v>
      </c>
      <c r="L3703" s="4">
        <v>0</v>
      </c>
      <c r="M3703" s="7">
        <v>0</v>
      </c>
      <c r="N3703" s="5">
        <v>2.2000000000000002</v>
      </c>
      <c r="O3703" s="5">
        <v>3.2</v>
      </c>
      <c r="P3703" s="5">
        <v>-999</v>
      </c>
      <c r="Q3703" s="5">
        <v>-999</v>
      </c>
      <c r="R3703">
        <v>0.29699999999999999</v>
      </c>
      <c r="S3703" s="34">
        <f>ROUND((0.6105*(EXP((17.273*E3703)/(E3703+237.3))))*(100-H3703)/100,3)</f>
        <v>0.88100000000000001</v>
      </c>
      <c r="T3703" s="6">
        <f>IF(V3703&lt;V3704,L3703,0)</f>
        <v>0</v>
      </c>
      <c r="U3703" s="6">
        <f>IF(T3703&gt;0,M3703,-999)</f>
        <v>-999</v>
      </c>
      <c r="V3703">
        <v>200110</v>
      </c>
      <c r="W3703">
        <v>2001</v>
      </c>
    </row>
    <row r="3704" spans="1:23" x14ac:dyDescent="0.25">
      <c r="A3704" s="14">
        <v>37171</v>
      </c>
      <c r="B3704" s="3">
        <v>280</v>
      </c>
      <c r="C3704" s="4">
        <v>4.78</v>
      </c>
      <c r="D3704" s="5">
        <v>0.9</v>
      </c>
      <c r="E3704" s="5">
        <v>4.5</v>
      </c>
      <c r="F3704" s="5">
        <v>-2.7</v>
      </c>
      <c r="G3704" s="4">
        <v>82.8</v>
      </c>
      <c r="H3704" s="4">
        <v>66.2</v>
      </c>
      <c r="I3704" s="4">
        <v>0.7</v>
      </c>
      <c r="J3704" s="4">
        <v>2</v>
      </c>
      <c r="K3704" s="4">
        <v>0.3</v>
      </c>
      <c r="L3704" s="4">
        <v>0</v>
      </c>
      <c r="M3704" s="7">
        <v>0</v>
      </c>
      <c r="N3704" s="5">
        <v>0.9</v>
      </c>
      <c r="O3704" s="5">
        <v>2.9</v>
      </c>
      <c r="P3704" s="5">
        <v>-999</v>
      </c>
      <c r="Q3704" s="5">
        <v>-999</v>
      </c>
      <c r="R3704">
        <v>0.55600000000000005</v>
      </c>
      <c r="S3704" s="34">
        <f>ROUND((0.6105*(EXP((17.273*E3704)/(E3704+237.3))))*(100-H3704)/100,3)</f>
        <v>0.28499999999999998</v>
      </c>
      <c r="T3704" s="6">
        <f>IF(V3704&lt;V3705,L3704,0)</f>
        <v>0</v>
      </c>
      <c r="U3704" s="6">
        <f>IF(T3704&gt;0,M3704,-999)</f>
        <v>-999</v>
      </c>
      <c r="V3704">
        <v>200110</v>
      </c>
      <c r="W3704">
        <v>2001</v>
      </c>
    </row>
    <row r="3705" spans="1:23" x14ac:dyDescent="0.25">
      <c r="A3705" s="14">
        <v>37172</v>
      </c>
      <c r="B3705" s="3">
        <v>281</v>
      </c>
      <c r="C3705" s="4">
        <v>6.72</v>
      </c>
      <c r="D3705" s="5">
        <v>0.9</v>
      </c>
      <c r="E3705" s="5">
        <v>6.1</v>
      </c>
      <c r="F3705" s="5">
        <v>-2.5</v>
      </c>
      <c r="G3705" s="4">
        <v>83.9</v>
      </c>
      <c r="H3705" s="4">
        <v>54.9</v>
      </c>
      <c r="I3705" s="4">
        <v>1.2</v>
      </c>
      <c r="J3705" s="4">
        <v>2.8</v>
      </c>
      <c r="K3705" s="4">
        <v>0.3</v>
      </c>
      <c r="L3705" s="4">
        <v>0</v>
      </c>
      <c r="M3705" s="7">
        <v>0</v>
      </c>
      <c r="N3705" s="5">
        <v>0.9</v>
      </c>
      <c r="O3705" s="5">
        <v>3.6</v>
      </c>
      <c r="P3705" s="5">
        <v>-999</v>
      </c>
      <c r="Q3705" s="5">
        <v>-999</v>
      </c>
      <c r="R3705">
        <v>0.51700000000000002</v>
      </c>
      <c r="S3705" s="34">
        <f>ROUND((0.6105*(EXP((17.273*E3705)/(E3705+237.3))))*(100-H3705)/100,3)</f>
        <v>0.42399999999999999</v>
      </c>
      <c r="T3705" s="6">
        <f>IF(V3705&lt;V3706,L3705,0)</f>
        <v>0</v>
      </c>
      <c r="U3705" s="6">
        <f>IF(T3705&gt;0,M3705,-999)</f>
        <v>-999</v>
      </c>
      <c r="V3705">
        <v>200110</v>
      </c>
      <c r="W3705">
        <v>2001</v>
      </c>
    </row>
    <row r="3706" spans="1:23" x14ac:dyDescent="0.25">
      <c r="A3706" s="14">
        <v>37173</v>
      </c>
      <c r="B3706" s="3">
        <v>282</v>
      </c>
      <c r="C3706" s="4">
        <v>4.95</v>
      </c>
      <c r="D3706" s="5">
        <v>-1</v>
      </c>
      <c r="E3706" s="5">
        <v>4.5999999999999996</v>
      </c>
      <c r="F3706" s="5">
        <v>-3.5</v>
      </c>
      <c r="G3706" s="4">
        <v>86.4</v>
      </c>
      <c r="H3706" s="4">
        <v>63.4</v>
      </c>
      <c r="I3706" s="4">
        <v>0.7</v>
      </c>
      <c r="J3706" s="4">
        <v>1.8</v>
      </c>
      <c r="K3706" s="4">
        <v>0</v>
      </c>
      <c r="L3706" s="4">
        <v>0</v>
      </c>
      <c r="M3706" s="7">
        <v>0</v>
      </c>
      <c r="N3706" s="5">
        <v>-1</v>
      </c>
      <c r="O3706" s="5">
        <v>2.5</v>
      </c>
      <c r="P3706" s="5">
        <v>-999</v>
      </c>
      <c r="Q3706" s="5">
        <v>-999</v>
      </c>
      <c r="R3706">
        <v>0.53900000000000003</v>
      </c>
      <c r="S3706" s="34">
        <f>ROUND((0.6105*(EXP((17.273*E3706)/(E3706+237.3))))*(100-H3706)/100,3)</f>
        <v>0.31</v>
      </c>
      <c r="T3706" s="6">
        <f>IF(V3706&lt;V3707,L3706,0)</f>
        <v>0</v>
      </c>
      <c r="U3706" s="6">
        <f>IF(T3706&gt;0,M3706,-999)</f>
        <v>-999</v>
      </c>
      <c r="V3706">
        <v>200110</v>
      </c>
      <c r="W3706">
        <v>2001</v>
      </c>
    </row>
    <row r="3707" spans="1:23" x14ac:dyDescent="0.25">
      <c r="A3707" s="14">
        <v>37174</v>
      </c>
      <c r="B3707" s="3">
        <v>283</v>
      </c>
      <c r="C3707" s="4">
        <v>2</v>
      </c>
      <c r="D3707" s="5">
        <v>-0.8</v>
      </c>
      <c r="E3707" s="5">
        <v>0.7</v>
      </c>
      <c r="F3707" s="5">
        <v>-3.7</v>
      </c>
      <c r="G3707" s="4">
        <v>88.9</v>
      </c>
      <c r="H3707" s="4">
        <v>61.8</v>
      </c>
      <c r="I3707" s="4">
        <v>1.9</v>
      </c>
      <c r="J3707" s="4">
        <v>5.6</v>
      </c>
      <c r="K3707" s="4">
        <v>0.8</v>
      </c>
      <c r="L3707" s="4">
        <v>13</v>
      </c>
      <c r="M3707" s="7">
        <v>0.7</v>
      </c>
      <c r="N3707" s="5">
        <v>-0.8</v>
      </c>
      <c r="O3707" s="5">
        <v>0.7</v>
      </c>
      <c r="P3707" s="5">
        <v>-999</v>
      </c>
      <c r="Q3707" s="5">
        <v>-999</v>
      </c>
      <c r="R3707">
        <v>0.39700000000000002</v>
      </c>
      <c r="S3707" s="34">
        <f>ROUND((0.6105*(EXP((17.273*E3707)/(E3707+237.3))))*(100-H3707)/100,3)</f>
        <v>0.245</v>
      </c>
      <c r="T3707" s="6">
        <f>IF(V3707&lt;V3708,L3707,0)</f>
        <v>0</v>
      </c>
      <c r="U3707" s="6">
        <f>IF(T3707&gt;0,M3707,-999)</f>
        <v>-999</v>
      </c>
      <c r="V3707">
        <v>200110</v>
      </c>
      <c r="W3707">
        <v>2001</v>
      </c>
    </row>
    <row r="3708" spans="1:23" x14ac:dyDescent="0.25">
      <c r="A3708" s="14">
        <v>37175</v>
      </c>
      <c r="B3708" s="3">
        <v>284</v>
      </c>
      <c r="C3708" s="4">
        <v>5.79</v>
      </c>
      <c r="D3708" s="5">
        <v>-1.6</v>
      </c>
      <c r="E3708" s="5">
        <v>3.8</v>
      </c>
      <c r="F3708" s="5">
        <v>-3.6</v>
      </c>
      <c r="G3708" s="4">
        <v>92.9</v>
      </c>
      <c r="H3708" s="4">
        <v>76.599999999999994</v>
      </c>
      <c r="I3708" s="4">
        <v>1.2</v>
      </c>
      <c r="J3708" s="4">
        <v>2.5</v>
      </c>
      <c r="K3708" s="4">
        <v>4.8</v>
      </c>
      <c r="L3708" s="4">
        <v>26</v>
      </c>
      <c r="M3708" s="7">
        <v>1.6</v>
      </c>
      <c r="N3708" s="5">
        <v>-1.6</v>
      </c>
      <c r="O3708" s="5">
        <v>1.6</v>
      </c>
      <c r="P3708" s="5">
        <v>-999</v>
      </c>
      <c r="Q3708" s="5">
        <v>-999</v>
      </c>
      <c r="R3708">
        <v>0.61399999999999999</v>
      </c>
      <c r="S3708" s="34">
        <f>ROUND((0.6105*(EXP((17.273*E3708)/(E3708+237.3))))*(100-H3708)/100,3)</f>
        <v>0.188</v>
      </c>
      <c r="T3708" s="6">
        <f>IF(V3708&lt;V3709,L3708,0)</f>
        <v>0</v>
      </c>
      <c r="U3708" s="6">
        <f>IF(T3708&gt;0,M3708,-999)</f>
        <v>-999</v>
      </c>
      <c r="V3708">
        <v>200110</v>
      </c>
      <c r="W3708">
        <v>2001</v>
      </c>
    </row>
    <row r="3709" spans="1:23" x14ac:dyDescent="0.25">
      <c r="A3709" s="14">
        <v>37176</v>
      </c>
      <c r="B3709" s="3">
        <v>285</v>
      </c>
      <c r="C3709" s="4">
        <v>2.29</v>
      </c>
      <c r="D3709" s="5">
        <v>-1</v>
      </c>
      <c r="E3709" s="5">
        <v>1.3</v>
      </c>
      <c r="F3709" s="5">
        <v>-3.5</v>
      </c>
      <c r="G3709" s="4">
        <v>99.2</v>
      </c>
      <c r="H3709" s="4">
        <v>94.6</v>
      </c>
      <c r="I3709" s="4">
        <v>1.5</v>
      </c>
      <c r="J3709" s="4">
        <v>2.9</v>
      </c>
      <c r="K3709" s="4">
        <v>8.3000000000000007</v>
      </c>
      <c r="L3709" s="4">
        <v>90</v>
      </c>
      <c r="M3709" s="7">
        <v>1.2</v>
      </c>
      <c r="N3709" s="5">
        <v>-1</v>
      </c>
      <c r="O3709" s="5">
        <v>1.2</v>
      </c>
      <c r="P3709" s="5">
        <v>-999</v>
      </c>
      <c r="Q3709" s="5">
        <v>-999</v>
      </c>
      <c r="R3709">
        <v>0.63600000000000001</v>
      </c>
      <c r="S3709" s="34">
        <f>ROUND((0.6105*(EXP((17.273*E3709)/(E3709+237.3))))*(100-H3709)/100,3)</f>
        <v>3.5999999999999997E-2</v>
      </c>
      <c r="T3709" s="6">
        <f>IF(V3709&lt;V3710,L3709,0)</f>
        <v>0</v>
      </c>
      <c r="U3709" s="6">
        <f>IF(T3709&gt;0,M3709,-999)</f>
        <v>-999</v>
      </c>
      <c r="V3709">
        <v>200110</v>
      </c>
      <c r="W3709">
        <v>2001</v>
      </c>
    </row>
    <row r="3710" spans="1:23" x14ac:dyDescent="0.25">
      <c r="A3710" s="14">
        <v>37177</v>
      </c>
      <c r="B3710" s="3">
        <v>286</v>
      </c>
      <c r="C3710" s="4">
        <v>6.01</v>
      </c>
      <c r="D3710" s="5">
        <v>-0.8</v>
      </c>
      <c r="E3710" s="5">
        <v>3.1</v>
      </c>
      <c r="F3710" s="5">
        <v>-2.2999999999999998</v>
      </c>
      <c r="G3710" s="4">
        <v>94.2</v>
      </c>
      <c r="H3710" s="4">
        <v>69.3</v>
      </c>
      <c r="I3710" s="4">
        <v>1.1000000000000001</v>
      </c>
      <c r="J3710" s="4">
        <v>2.2999999999999998</v>
      </c>
      <c r="K3710" s="4">
        <v>0</v>
      </c>
      <c r="L3710" s="4">
        <v>84</v>
      </c>
      <c r="M3710" s="7">
        <v>1.5</v>
      </c>
      <c r="N3710" s="5">
        <v>-0.8</v>
      </c>
      <c r="O3710" s="5">
        <v>1.5</v>
      </c>
      <c r="P3710" s="5">
        <v>-999</v>
      </c>
      <c r="Q3710" s="5">
        <v>-999</v>
      </c>
      <c r="R3710">
        <v>0.52800000000000002</v>
      </c>
      <c r="S3710" s="34">
        <f>ROUND((0.6105*(EXP((17.273*E3710)/(E3710+237.3))))*(100-H3710)/100,3)</f>
        <v>0.23400000000000001</v>
      </c>
      <c r="T3710" s="6">
        <f>IF(V3710&lt;V3711,L3710,0)</f>
        <v>0</v>
      </c>
      <c r="U3710" s="6">
        <f>IF(T3710&gt;0,M3710,-999)</f>
        <v>-999</v>
      </c>
      <c r="V3710">
        <v>200110</v>
      </c>
      <c r="W3710">
        <v>2001</v>
      </c>
    </row>
    <row r="3711" spans="1:23" x14ac:dyDescent="0.25">
      <c r="A3711" s="14">
        <v>37178</v>
      </c>
      <c r="B3711" s="3">
        <v>287</v>
      </c>
      <c r="C3711" s="4">
        <v>5.1100000000000003</v>
      </c>
      <c r="D3711" s="5">
        <v>-3</v>
      </c>
      <c r="E3711" s="5">
        <v>1</v>
      </c>
      <c r="F3711" s="5">
        <v>-7.2</v>
      </c>
      <c r="G3711" s="4">
        <v>95.9</v>
      </c>
      <c r="H3711" s="4">
        <v>79.3</v>
      </c>
      <c r="I3711" s="4">
        <v>0.8</v>
      </c>
      <c r="J3711" s="4">
        <v>1.6</v>
      </c>
      <c r="K3711" s="4">
        <v>5.6</v>
      </c>
      <c r="L3711" s="4">
        <v>84</v>
      </c>
      <c r="M3711" s="7">
        <v>1.5</v>
      </c>
      <c r="N3711" s="5">
        <v>-3</v>
      </c>
      <c r="O3711" s="5">
        <v>1.5</v>
      </c>
      <c r="P3711" s="5">
        <v>-999</v>
      </c>
      <c r="Q3711" s="5">
        <v>-999</v>
      </c>
      <c r="R3711">
        <v>0.52100000000000002</v>
      </c>
      <c r="S3711" s="34">
        <f>ROUND((0.6105*(EXP((17.273*E3711)/(E3711+237.3))))*(100-H3711)/100,3)</f>
        <v>0.13600000000000001</v>
      </c>
      <c r="T3711" s="6">
        <f>IF(V3711&lt;V3712,L3711,0)</f>
        <v>0</v>
      </c>
      <c r="U3711" s="6">
        <f>IF(T3711&gt;0,M3711,-999)</f>
        <v>-999</v>
      </c>
      <c r="V3711">
        <v>200110</v>
      </c>
      <c r="W3711">
        <v>2001</v>
      </c>
    </row>
    <row r="3712" spans="1:23" x14ac:dyDescent="0.25">
      <c r="A3712" s="14">
        <v>37179</v>
      </c>
      <c r="B3712" s="3">
        <v>288</v>
      </c>
      <c r="C3712" s="4">
        <v>9.98</v>
      </c>
      <c r="D3712" s="5">
        <v>0.4</v>
      </c>
      <c r="E3712" s="5">
        <v>5.6</v>
      </c>
      <c r="F3712" s="5">
        <v>-5.9</v>
      </c>
      <c r="G3712" s="4">
        <v>85.1</v>
      </c>
      <c r="H3712" s="4">
        <v>68.3</v>
      </c>
      <c r="I3712" s="4">
        <v>1.2</v>
      </c>
      <c r="J3712" s="4">
        <v>3.6</v>
      </c>
      <c r="K3712" s="4">
        <v>1.6</v>
      </c>
      <c r="L3712" s="4">
        <v>96</v>
      </c>
      <c r="M3712" s="7">
        <v>1.2</v>
      </c>
      <c r="N3712" s="5">
        <v>0.4</v>
      </c>
      <c r="O3712" s="5">
        <v>1.2</v>
      </c>
      <c r="P3712" s="5">
        <v>-999</v>
      </c>
      <c r="Q3712" s="5">
        <v>-999</v>
      </c>
      <c r="R3712">
        <v>0.61899999999999999</v>
      </c>
      <c r="S3712" s="34">
        <f>ROUND((0.6105*(EXP((17.273*E3712)/(E3712+237.3))))*(100-H3712)/100,3)</f>
        <v>0.28799999999999998</v>
      </c>
      <c r="T3712" s="6">
        <f>IF(V3712&lt;V3713,L3712,0)</f>
        <v>0</v>
      </c>
      <c r="U3712" s="6">
        <f>IF(T3712&gt;0,M3712,-999)</f>
        <v>-999</v>
      </c>
      <c r="V3712">
        <v>200110</v>
      </c>
      <c r="W3712">
        <v>2001</v>
      </c>
    </row>
    <row r="3713" spans="1:23" x14ac:dyDescent="0.25">
      <c r="A3713" s="14">
        <v>37180</v>
      </c>
      <c r="B3713" s="3">
        <v>289</v>
      </c>
      <c r="C3713" s="4">
        <v>3.35</v>
      </c>
      <c r="D3713" s="5">
        <v>2.2000000000000002</v>
      </c>
      <c r="E3713" s="5">
        <v>7.2</v>
      </c>
      <c r="F3713" s="5">
        <v>-2.8</v>
      </c>
      <c r="G3713" s="4">
        <v>80.599999999999994</v>
      </c>
      <c r="H3713" s="4">
        <v>61.5</v>
      </c>
      <c r="I3713" s="4">
        <v>1.9</v>
      </c>
      <c r="J3713" s="4">
        <v>4.4000000000000004</v>
      </c>
      <c r="K3713" s="4">
        <v>0</v>
      </c>
      <c r="L3713" s="4">
        <v>68</v>
      </c>
      <c r="M3713" s="7">
        <v>1.5</v>
      </c>
      <c r="N3713" s="5">
        <v>2.2000000000000002</v>
      </c>
      <c r="O3713" s="5">
        <v>1.5</v>
      </c>
      <c r="P3713" s="5">
        <v>-999</v>
      </c>
      <c r="Q3713" s="5">
        <v>-999</v>
      </c>
      <c r="R3713">
        <v>0.623</v>
      </c>
      <c r="S3713" s="34">
        <f>ROUND((0.6105*(EXP((17.273*E3713)/(E3713+237.3))))*(100-H3713)/100,3)</f>
        <v>0.39100000000000001</v>
      </c>
      <c r="T3713" s="6">
        <f>IF(V3713&lt;V3714,L3713,0)</f>
        <v>0</v>
      </c>
      <c r="U3713" s="6">
        <f>IF(T3713&gt;0,M3713,-999)</f>
        <v>-999</v>
      </c>
      <c r="V3713">
        <v>200110</v>
      </c>
      <c r="W3713">
        <v>2001</v>
      </c>
    </row>
    <row r="3714" spans="1:23" x14ac:dyDescent="0.25">
      <c r="A3714" s="14">
        <v>37181</v>
      </c>
      <c r="B3714" s="3">
        <v>290</v>
      </c>
      <c r="C3714" s="4">
        <v>7.7</v>
      </c>
      <c r="D3714" s="5">
        <v>-2.2000000000000002</v>
      </c>
      <c r="E3714" s="5">
        <v>3.3</v>
      </c>
      <c r="F3714" s="5">
        <v>-4.0999999999999996</v>
      </c>
      <c r="G3714" s="4">
        <v>80.8</v>
      </c>
      <c r="H3714" s="4">
        <v>49.4</v>
      </c>
      <c r="I3714" s="4">
        <v>1.6</v>
      </c>
      <c r="J3714" s="4">
        <v>2.8</v>
      </c>
      <c r="K3714" s="4">
        <v>0</v>
      </c>
      <c r="L3714" s="4">
        <v>54</v>
      </c>
      <c r="M3714" s="7">
        <v>0.9</v>
      </c>
      <c r="N3714" s="5">
        <v>-2.2000000000000002</v>
      </c>
      <c r="O3714" s="5">
        <v>0.9</v>
      </c>
      <c r="P3714" s="5">
        <v>-999</v>
      </c>
      <c r="Q3714" s="5">
        <v>-999</v>
      </c>
      <c r="R3714">
        <v>0.38100000000000001</v>
      </c>
      <c r="S3714" s="34">
        <f>ROUND((0.6105*(EXP((17.273*E3714)/(E3714+237.3))))*(100-H3714)/100,3)</f>
        <v>0.39100000000000001</v>
      </c>
      <c r="T3714" s="6">
        <f>IF(V3714&lt;V3715,L3714,0)</f>
        <v>0</v>
      </c>
      <c r="U3714" s="6">
        <f>IF(T3714&gt;0,M3714,-999)</f>
        <v>-999</v>
      </c>
      <c r="V3714">
        <v>200110</v>
      </c>
      <c r="W3714">
        <v>2001</v>
      </c>
    </row>
    <row r="3715" spans="1:23" x14ac:dyDescent="0.25">
      <c r="A3715" s="14">
        <v>37182</v>
      </c>
      <c r="B3715" s="3">
        <v>291</v>
      </c>
      <c r="C3715" s="4">
        <v>1</v>
      </c>
      <c r="D3715" s="5">
        <v>-1.9</v>
      </c>
      <c r="E3715" s="5">
        <v>-0.6</v>
      </c>
      <c r="F3715" s="5">
        <v>-4</v>
      </c>
      <c r="G3715" s="4">
        <v>98.7</v>
      </c>
      <c r="H3715" s="4">
        <v>90</v>
      </c>
      <c r="I3715" s="4">
        <v>1.1000000000000001</v>
      </c>
      <c r="J3715" s="4">
        <v>1.8</v>
      </c>
      <c r="K3715" s="4">
        <v>19.5</v>
      </c>
      <c r="L3715" s="4">
        <v>204</v>
      </c>
      <c r="M3715" s="7">
        <v>0.5</v>
      </c>
      <c r="N3715" s="5">
        <v>-1.9</v>
      </c>
      <c r="O3715" s="5">
        <v>0.5</v>
      </c>
      <c r="P3715" s="5">
        <v>-999</v>
      </c>
      <c r="Q3715" s="5">
        <v>-999</v>
      </c>
      <c r="R3715">
        <v>0.52600000000000002</v>
      </c>
      <c r="S3715" s="34">
        <f>ROUND((0.6105*(EXP((17.273*E3715)/(E3715+237.3))))*(100-H3715)/100,3)</f>
        <v>5.8000000000000003E-2</v>
      </c>
      <c r="T3715" s="6">
        <f>IF(V3715&lt;V3716,L3715,0)</f>
        <v>0</v>
      </c>
      <c r="U3715" s="6">
        <f>IF(T3715&gt;0,M3715,-999)</f>
        <v>-999</v>
      </c>
      <c r="V3715">
        <v>200110</v>
      </c>
      <c r="W3715">
        <v>2001</v>
      </c>
    </row>
    <row r="3716" spans="1:23" x14ac:dyDescent="0.25">
      <c r="A3716" s="14">
        <v>37183</v>
      </c>
      <c r="B3716" s="3">
        <v>292</v>
      </c>
      <c r="C3716" s="4">
        <v>5.26</v>
      </c>
      <c r="D3716" s="5">
        <v>0.3</v>
      </c>
      <c r="E3716" s="5">
        <v>4.7</v>
      </c>
      <c r="F3716" s="5">
        <v>-2.2999999999999998</v>
      </c>
      <c r="G3716" s="4">
        <v>97.6</v>
      </c>
      <c r="H3716" s="4">
        <v>87</v>
      </c>
      <c r="I3716" s="4">
        <v>1.1000000000000001</v>
      </c>
      <c r="J3716" s="4">
        <v>2.2999999999999998</v>
      </c>
      <c r="K3716" s="4">
        <v>3.1</v>
      </c>
      <c r="L3716" s="4">
        <v>228</v>
      </c>
      <c r="M3716" s="7">
        <v>1.1000000000000001</v>
      </c>
      <c r="N3716" s="5">
        <v>0.3</v>
      </c>
      <c r="O3716" s="5">
        <v>1.1000000000000001</v>
      </c>
      <c r="P3716" s="5">
        <v>-999</v>
      </c>
      <c r="Q3716" s="5">
        <v>-999</v>
      </c>
      <c r="R3716">
        <v>0.745</v>
      </c>
      <c r="S3716" s="34">
        <f>ROUND((0.6105*(EXP((17.273*E3716)/(E3716+237.3))))*(100-H3716)/100,3)</f>
        <v>0.111</v>
      </c>
      <c r="T3716" s="6">
        <f>IF(V3716&lt;V3717,L3716,0)</f>
        <v>0</v>
      </c>
      <c r="U3716" s="6">
        <f>IF(T3716&gt;0,M3716,-999)</f>
        <v>-999</v>
      </c>
      <c r="V3716">
        <v>200110</v>
      </c>
      <c r="W3716">
        <v>2001</v>
      </c>
    </row>
    <row r="3717" spans="1:23" x14ac:dyDescent="0.25">
      <c r="A3717" s="14">
        <v>37184</v>
      </c>
      <c r="B3717" s="3">
        <v>293</v>
      </c>
      <c r="C3717" s="4">
        <v>7.01</v>
      </c>
      <c r="D3717" s="5">
        <v>-0.9</v>
      </c>
      <c r="E3717" s="5">
        <v>4.9000000000000004</v>
      </c>
      <c r="F3717" s="5">
        <v>-4</v>
      </c>
      <c r="G3717" s="4">
        <v>89.8</v>
      </c>
      <c r="H3717" s="4">
        <v>65.099999999999994</v>
      </c>
      <c r="I3717" s="4">
        <v>0.5</v>
      </c>
      <c r="J3717" s="4">
        <v>1.4</v>
      </c>
      <c r="K3717" s="4">
        <v>0</v>
      </c>
      <c r="L3717" s="4">
        <v>228</v>
      </c>
      <c r="M3717" s="7">
        <v>1.2</v>
      </c>
      <c r="N3717" s="5">
        <v>-0.9</v>
      </c>
      <c r="O3717" s="5">
        <v>1.2</v>
      </c>
      <c r="P3717" s="5">
        <v>-999</v>
      </c>
      <c r="Q3717" s="5">
        <v>-999</v>
      </c>
      <c r="R3717">
        <v>0.56200000000000006</v>
      </c>
      <c r="S3717" s="34">
        <f>ROUND((0.6105*(EXP((17.273*E3717)/(E3717+237.3))))*(100-H3717)/100,3)</f>
        <v>0.30199999999999999</v>
      </c>
      <c r="T3717" s="6">
        <f>IF(V3717&lt;V3718,L3717,0)</f>
        <v>0</v>
      </c>
      <c r="U3717" s="6">
        <f>IF(T3717&gt;0,M3717,-999)</f>
        <v>-999</v>
      </c>
      <c r="V3717">
        <v>200110</v>
      </c>
      <c r="W3717">
        <v>2001</v>
      </c>
    </row>
    <row r="3718" spans="1:23" x14ac:dyDescent="0.25">
      <c r="A3718" s="14">
        <v>37185</v>
      </c>
      <c r="B3718" s="3">
        <v>294</v>
      </c>
      <c r="C3718" s="4">
        <v>2.2000000000000002</v>
      </c>
      <c r="D3718" s="5">
        <v>-0.9</v>
      </c>
      <c r="E3718" s="5">
        <v>0.9</v>
      </c>
      <c r="F3718" s="5">
        <v>-2.1</v>
      </c>
      <c r="G3718" s="4">
        <v>93.9</v>
      </c>
      <c r="H3718" s="4">
        <v>79.2</v>
      </c>
      <c r="I3718" s="4">
        <v>0.9</v>
      </c>
      <c r="J3718" s="4">
        <v>2.2999999999999998</v>
      </c>
      <c r="K3718" s="4">
        <v>0</v>
      </c>
      <c r="L3718" s="4">
        <v>216</v>
      </c>
      <c r="M3718" s="7">
        <v>1.2</v>
      </c>
      <c r="N3718" s="5">
        <v>-0.9</v>
      </c>
      <c r="O3718" s="5">
        <v>1.2</v>
      </c>
      <c r="P3718" s="5">
        <v>-999</v>
      </c>
      <c r="Q3718" s="5">
        <v>-999</v>
      </c>
      <c r="R3718">
        <v>0.51700000000000002</v>
      </c>
      <c r="S3718" s="34">
        <f>ROUND((0.6105*(EXP((17.273*E3718)/(E3718+237.3))))*(100-H3718)/100,3)</f>
        <v>0.13600000000000001</v>
      </c>
      <c r="T3718" s="6">
        <f>IF(V3718&lt;V3719,L3718,0)</f>
        <v>0</v>
      </c>
      <c r="U3718" s="6">
        <f>IF(T3718&gt;0,M3718,-999)</f>
        <v>-999</v>
      </c>
      <c r="V3718">
        <v>200110</v>
      </c>
      <c r="W3718">
        <v>2001</v>
      </c>
    </row>
    <row r="3719" spans="1:23" x14ac:dyDescent="0.25">
      <c r="A3719" s="14">
        <v>37186</v>
      </c>
      <c r="B3719" s="3">
        <v>295</v>
      </c>
      <c r="C3719" s="4">
        <v>2.95</v>
      </c>
      <c r="D3719" s="5">
        <v>-1.4</v>
      </c>
      <c r="E3719" s="5">
        <v>0.5</v>
      </c>
      <c r="F3719" s="5">
        <v>-2.8</v>
      </c>
      <c r="G3719" s="4">
        <v>97.3</v>
      </c>
      <c r="H3719" s="4">
        <v>87.8</v>
      </c>
      <c r="I3719" s="4">
        <v>2</v>
      </c>
      <c r="J3719" s="4">
        <v>5.9</v>
      </c>
      <c r="K3719" s="4">
        <v>4.7</v>
      </c>
      <c r="L3719" s="4">
        <v>252</v>
      </c>
      <c r="M3719" s="7">
        <v>1.2</v>
      </c>
      <c r="N3719" s="5">
        <v>-1.4</v>
      </c>
      <c r="O3719" s="5">
        <v>1.2</v>
      </c>
      <c r="P3719" s="5">
        <v>-999</v>
      </c>
      <c r="Q3719" s="5">
        <v>-999</v>
      </c>
      <c r="R3719">
        <v>0.55600000000000005</v>
      </c>
      <c r="S3719" s="34">
        <f>ROUND((0.6105*(EXP((17.273*E3719)/(E3719+237.3))))*(100-H3719)/100,3)</f>
        <v>7.6999999999999999E-2</v>
      </c>
      <c r="T3719" s="6">
        <f>IF(V3719&lt;V3720,L3719,0)</f>
        <v>0</v>
      </c>
      <c r="U3719" s="6">
        <f>IF(T3719&gt;0,M3719,-999)</f>
        <v>-999</v>
      </c>
      <c r="V3719">
        <v>200110</v>
      </c>
      <c r="W3719">
        <v>2001</v>
      </c>
    </row>
    <row r="3720" spans="1:23" x14ac:dyDescent="0.25">
      <c r="A3720" s="14">
        <v>37187</v>
      </c>
      <c r="B3720" s="3">
        <v>296</v>
      </c>
      <c r="C3720" s="4">
        <v>2.25</v>
      </c>
      <c r="D3720" s="5">
        <v>-3.2</v>
      </c>
      <c r="E3720" s="5">
        <v>-1.3</v>
      </c>
      <c r="F3720" s="5">
        <v>-6.3</v>
      </c>
      <c r="G3720" s="4">
        <v>98.3</v>
      </c>
      <c r="H3720" s="4">
        <v>95.6</v>
      </c>
      <c r="I3720" s="4">
        <v>1.7</v>
      </c>
      <c r="J3720" s="4">
        <v>3.2</v>
      </c>
      <c r="K3720" s="4">
        <v>15.3</v>
      </c>
      <c r="L3720" s="4">
        <v>370</v>
      </c>
      <c r="M3720" s="7">
        <v>1.2</v>
      </c>
      <c r="N3720" s="5">
        <v>-3.2</v>
      </c>
      <c r="O3720" s="5">
        <v>1.2</v>
      </c>
      <c r="P3720" s="5">
        <v>-999</v>
      </c>
      <c r="Q3720" s="5">
        <v>-999</v>
      </c>
      <c r="R3720">
        <v>0.53</v>
      </c>
      <c r="S3720" s="34">
        <f>ROUND((0.6105*(EXP((17.273*E3720)/(E3720+237.3))))*(100-H3720)/100,3)</f>
        <v>2.4E-2</v>
      </c>
      <c r="T3720" s="6">
        <f>IF(V3720&lt;V3721,L3720,0)</f>
        <v>0</v>
      </c>
      <c r="U3720" s="6">
        <f>IF(T3720&gt;0,M3720,-999)</f>
        <v>-999</v>
      </c>
      <c r="V3720">
        <v>200110</v>
      </c>
      <c r="W3720">
        <v>2001</v>
      </c>
    </row>
    <row r="3721" spans="1:23" x14ac:dyDescent="0.25">
      <c r="A3721" s="14">
        <v>37188</v>
      </c>
      <c r="B3721" s="3">
        <v>297</v>
      </c>
      <c r="C3721" s="4">
        <v>5.08</v>
      </c>
      <c r="D3721" s="5">
        <v>-4.2</v>
      </c>
      <c r="E3721" s="5">
        <v>-1.2</v>
      </c>
      <c r="F3721" s="5">
        <v>-6.8</v>
      </c>
      <c r="G3721" s="4">
        <v>98.4</v>
      </c>
      <c r="H3721" s="4">
        <v>96.6</v>
      </c>
      <c r="I3721" s="4">
        <v>1.1000000000000001</v>
      </c>
      <c r="J3721" s="4">
        <v>2.7</v>
      </c>
      <c r="K3721" s="4">
        <v>0</v>
      </c>
      <c r="L3721" s="4">
        <v>345</v>
      </c>
      <c r="M3721" s="7">
        <v>1.2</v>
      </c>
      <c r="N3721" s="5">
        <v>-4.2</v>
      </c>
      <c r="O3721" s="5">
        <v>1.2</v>
      </c>
      <c r="P3721" s="5">
        <v>-999</v>
      </c>
      <c r="Q3721" s="5">
        <v>-999</v>
      </c>
      <c r="R3721">
        <v>0.54</v>
      </c>
      <c r="S3721" s="34">
        <f>ROUND((0.6105*(EXP((17.273*E3721)/(E3721+237.3))))*(100-H3721)/100,3)</f>
        <v>1.9E-2</v>
      </c>
      <c r="T3721" s="6">
        <f>IF(V3721&lt;V3722,L3721,0)</f>
        <v>0</v>
      </c>
      <c r="U3721" s="6">
        <f>IF(T3721&gt;0,M3721,-999)</f>
        <v>-999</v>
      </c>
      <c r="V3721">
        <v>200110</v>
      </c>
      <c r="W3721">
        <v>2001</v>
      </c>
    </row>
    <row r="3722" spans="1:23" x14ac:dyDescent="0.25">
      <c r="A3722" s="14">
        <v>37189</v>
      </c>
      <c r="B3722" s="3">
        <v>298</v>
      </c>
      <c r="C3722" s="4">
        <v>1.59</v>
      </c>
      <c r="D3722" s="5">
        <v>-2.2999999999999998</v>
      </c>
      <c r="E3722" s="5">
        <v>-0.2</v>
      </c>
      <c r="F3722" s="5">
        <v>-4.2</v>
      </c>
      <c r="G3722" s="4">
        <v>99.3</v>
      </c>
      <c r="H3722" s="4">
        <v>98.3</v>
      </c>
      <c r="I3722" s="4">
        <v>1.2</v>
      </c>
      <c r="J3722" s="4">
        <v>3.8</v>
      </c>
      <c r="K3722" s="4">
        <v>0</v>
      </c>
      <c r="L3722" s="4">
        <v>338</v>
      </c>
      <c r="M3722" s="7">
        <v>1.2</v>
      </c>
      <c r="N3722" s="5">
        <v>-2.2999999999999998</v>
      </c>
      <c r="O3722" s="5">
        <v>1.2</v>
      </c>
      <c r="P3722" s="5">
        <v>-999</v>
      </c>
      <c r="Q3722" s="5">
        <v>-999</v>
      </c>
      <c r="R3722">
        <v>0.59299999999999997</v>
      </c>
      <c r="S3722" s="34">
        <f>ROUND((0.6105*(EXP((17.273*E3722)/(E3722+237.3))))*(100-H3722)/100,3)</f>
        <v>0.01</v>
      </c>
      <c r="T3722" s="6">
        <f>IF(V3722&lt;V3723,L3722,0)</f>
        <v>0</v>
      </c>
      <c r="U3722" s="6">
        <f>IF(T3722&gt;0,M3722,-999)</f>
        <v>-999</v>
      </c>
      <c r="V3722">
        <v>200110</v>
      </c>
      <c r="W3722">
        <v>2001</v>
      </c>
    </row>
    <row r="3723" spans="1:23" x14ac:dyDescent="0.25">
      <c r="A3723" s="14">
        <v>37190</v>
      </c>
      <c r="B3723" s="3">
        <v>299</v>
      </c>
      <c r="C3723" s="4">
        <v>4.87</v>
      </c>
      <c r="D3723" s="5">
        <v>1.7</v>
      </c>
      <c r="E3723" s="5">
        <v>4.7</v>
      </c>
      <c r="F3723" s="5">
        <v>-0.9</v>
      </c>
      <c r="G3723" s="4">
        <v>91.3</v>
      </c>
      <c r="H3723" s="4">
        <v>77.3</v>
      </c>
      <c r="I3723" s="4">
        <v>3.1</v>
      </c>
      <c r="J3723" s="4">
        <v>5.6</v>
      </c>
      <c r="K3723" s="4">
        <v>0</v>
      </c>
      <c r="L3723" s="4">
        <v>278</v>
      </c>
      <c r="M3723" s="7">
        <v>1.2</v>
      </c>
      <c r="N3723" s="5">
        <v>1.7</v>
      </c>
      <c r="O3723" s="5">
        <v>1.2</v>
      </c>
      <c r="P3723" s="5">
        <v>-999</v>
      </c>
      <c r="Q3723" s="5">
        <v>-999</v>
      </c>
      <c r="R3723">
        <v>0.65900000000000003</v>
      </c>
      <c r="S3723" s="34">
        <f>ROUND((0.6105*(EXP((17.273*E3723)/(E3723+237.3))))*(100-H3723)/100,3)</f>
        <v>0.19400000000000001</v>
      </c>
      <c r="T3723" s="6">
        <f>IF(V3723&lt;V3724,L3723,0)</f>
        <v>0</v>
      </c>
      <c r="U3723" s="6">
        <f>IF(T3723&gt;0,M3723,-999)</f>
        <v>-999</v>
      </c>
      <c r="V3723">
        <v>200110</v>
      </c>
      <c r="W3723">
        <v>2001</v>
      </c>
    </row>
    <row r="3724" spans="1:23" x14ac:dyDescent="0.25">
      <c r="A3724" s="14">
        <v>37191</v>
      </c>
      <c r="B3724" s="3">
        <v>300</v>
      </c>
      <c r="C3724" s="4">
        <v>1.95</v>
      </c>
      <c r="D3724" s="5">
        <v>-3</v>
      </c>
      <c r="E3724" s="5">
        <v>0.7</v>
      </c>
      <c r="F3724" s="5">
        <v>-9.1</v>
      </c>
      <c r="G3724" s="4">
        <v>96.6</v>
      </c>
      <c r="H3724" s="4">
        <v>88.8</v>
      </c>
      <c r="I3724" s="4">
        <v>0.8</v>
      </c>
      <c r="J3724" s="4">
        <v>2.2000000000000002</v>
      </c>
      <c r="K3724" s="4">
        <v>0</v>
      </c>
      <c r="L3724" s="4">
        <v>270</v>
      </c>
      <c r="M3724" s="7">
        <v>1.1000000000000001</v>
      </c>
      <c r="N3724" s="5">
        <v>-3</v>
      </c>
      <c r="O3724" s="5">
        <v>1.1000000000000001</v>
      </c>
      <c r="P3724" s="5">
        <v>-999</v>
      </c>
      <c r="Q3724" s="5">
        <v>-999</v>
      </c>
      <c r="R3724">
        <v>0.57199999999999995</v>
      </c>
      <c r="S3724" s="34">
        <f>ROUND((0.6105*(EXP((17.273*E3724)/(E3724+237.3))))*(100-H3724)/100,3)</f>
        <v>7.1999999999999995E-2</v>
      </c>
      <c r="T3724" s="6">
        <f>IF(V3724&lt;V3725,L3724,0)</f>
        <v>0</v>
      </c>
      <c r="U3724" s="6">
        <f>IF(T3724&gt;0,M3724,-999)</f>
        <v>-999</v>
      </c>
      <c r="V3724">
        <v>200110</v>
      </c>
      <c r="W3724">
        <v>2001</v>
      </c>
    </row>
    <row r="3725" spans="1:23" x14ac:dyDescent="0.25">
      <c r="A3725" s="14">
        <v>37192</v>
      </c>
      <c r="B3725" s="3">
        <v>301</v>
      </c>
      <c r="C3725" s="4">
        <v>8.56</v>
      </c>
      <c r="D3725" s="5">
        <v>-4.4000000000000004</v>
      </c>
      <c r="E3725" s="5">
        <v>3.2</v>
      </c>
      <c r="F3725" s="5">
        <v>-10.199999999999999</v>
      </c>
      <c r="G3725" s="4">
        <v>72.099999999999994</v>
      </c>
      <c r="H3725" s="4">
        <v>40.6</v>
      </c>
      <c r="I3725" s="4">
        <v>1.3</v>
      </c>
      <c r="J3725" s="4">
        <v>3.3</v>
      </c>
      <c r="K3725" s="4">
        <v>0</v>
      </c>
      <c r="L3725" s="4">
        <v>270</v>
      </c>
      <c r="M3725" s="7">
        <v>1</v>
      </c>
      <c r="N3725" s="5">
        <v>-4.4000000000000004</v>
      </c>
      <c r="O3725" s="5">
        <v>1</v>
      </c>
      <c r="P3725" s="5">
        <v>-999</v>
      </c>
      <c r="Q3725" s="5">
        <v>-999</v>
      </c>
      <c r="R3725">
        <v>0.313</v>
      </c>
      <c r="S3725" s="34">
        <f>ROUND((0.6105*(EXP((17.273*E3725)/(E3725+237.3))))*(100-H3725)/100,3)</f>
        <v>0.45600000000000002</v>
      </c>
      <c r="T3725" s="6">
        <f>IF(V3725&lt;V3726,L3725,0)</f>
        <v>0</v>
      </c>
      <c r="U3725" s="6">
        <f>IF(T3725&gt;0,M3725,-999)</f>
        <v>-999</v>
      </c>
      <c r="V3725">
        <v>200110</v>
      </c>
      <c r="W3725">
        <v>2001</v>
      </c>
    </row>
    <row r="3726" spans="1:23" x14ac:dyDescent="0.25">
      <c r="A3726" s="14">
        <v>37193</v>
      </c>
      <c r="B3726" s="3">
        <v>302</v>
      </c>
      <c r="C3726" s="4">
        <v>4.3499999999999996</v>
      </c>
      <c r="D3726" s="5">
        <v>-1.9</v>
      </c>
      <c r="E3726" s="5">
        <v>0.9</v>
      </c>
      <c r="F3726" s="5">
        <v>-4.2</v>
      </c>
      <c r="G3726" s="4">
        <v>88.9</v>
      </c>
      <c r="H3726" s="4">
        <v>70.099999999999994</v>
      </c>
      <c r="I3726" s="4">
        <v>1.6</v>
      </c>
      <c r="J3726" s="4">
        <v>3.4</v>
      </c>
      <c r="K3726" s="4">
        <v>0</v>
      </c>
      <c r="L3726" s="4">
        <v>265</v>
      </c>
      <c r="M3726" s="7">
        <v>1</v>
      </c>
      <c r="N3726" s="5">
        <v>-1.9</v>
      </c>
      <c r="O3726" s="5">
        <v>1</v>
      </c>
      <c r="P3726" s="5">
        <v>-999</v>
      </c>
      <c r="Q3726" s="5">
        <v>-999</v>
      </c>
      <c r="R3726">
        <v>0.45500000000000002</v>
      </c>
      <c r="S3726" s="34">
        <f>ROUND((0.6105*(EXP((17.273*E3726)/(E3726+237.3))))*(100-H3726)/100,3)</f>
        <v>0.19500000000000001</v>
      </c>
      <c r="T3726" s="6">
        <f>IF(V3726&lt;V3727,L3726,0)</f>
        <v>0</v>
      </c>
      <c r="U3726" s="6">
        <f>IF(T3726&gt;0,M3726,-999)</f>
        <v>-999</v>
      </c>
      <c r="V3726">
        <v>200110</v>
      </c>
      <c r="W3726">
        <v>2001</v>
      </c>
    </row>
    <row r="3727" spans="1:23" x14ac:dyDescent="0.25">
      <c r="A3727" s="14">
        <v>37194</v>
      </c>
      <c r="B3727" s="3">
        <v>303</v>
      </c>
      <c r="C3727" s="4">
        <v>2.4500000000000002</v>
      </c>
      <c r="D3727" s="5">
        <v>0.5</v>
      </c>
      <c r="E3727" s="5">
        <v>1.7</v>
      </c>
      <c r="F3727" s="5">
        <v>-1.5</v>
      </c>
      <c r="G3727" s="4">
        <v>98.3</v>
      </c>
      <c r="H3727" s="4">
        <v>95</v>
      </c>
      <c r="I3727" s="4">
        <v>1.9</v>
      </c>
      <c r="J3727" s="4">
        <v>3.1</v>
      </c>
      <c r="K3727" s="4">
        <v>6.9</v>
      </c>
      <c r="L3727" s="4">
        <v>253</v>
      </c>
      <c r="M3727" s="7">
        <v>1</v>
      </c>
      <c r="N3727" s="5">
        <v>0.5</v>
      </c>
      <c r="O3727" s="5">
        <v>1</v>
      </c>
      <c r="P3727" s="5">
        <v>-999</v>
      </c>
      <c r="Q3727" s="5">
        <v>-999</v>
      </c>
      <c r="R3727">
        <v>0.65400000000000003</v>
      </c>
      <c r="S3727" s="34">
        <f>ROUND((0.6105*(EXP((17.273*E3727)/(E3727+237.3))))*(100-H3727)/100,3)</f>
        <v>3.5000000000000003E-2</v>
      </c>
      <c r="T3727" s="6">
        <f>IF(V3727&lt;V3728,L3727,0)</f>
        <v>0</v>
      </c>
      <c r="U3727" s="6">
        <f>IF(T3727&gt;0,M3727,-999)</f>
        <v>-999</v>
      </c>
      <c r="V3727">
        <v>200110</v>
      </c>
      <c r="W3727">
        <v>2001</v>
      </c>
    </row>
    <row r="3728" spans="1:23" x14ac:dyDescent="0.25">
      <c r="A3728" s="14">
        <v>37195</v>
      </c>
      <c r="B3728" s="3">
        <v>304</v>
      </c>
      <c r="C3728" s="4">
        <v>3.49</v>
      </c>
      <c r="D3728" s="5">
        <v>-0.9</v>
      </c>
      <c r="E3728" s="5">
        <v>1.6</v>
      </c>
      <c r="F3728" s="5">
        <v>-3.3</v>
      </c>
      <c r="G3728" s="4">
        <v>94.5</v>
      </c>
      <c r="H3728" s="4">
        <v>88.2</v>
      </c>
      <c r="I3728" s="4">
        <v>1.9</v>
      </c>
      <c r="J3728" s="4">
        <v>4.8</v>
      </c>
      <c r="K3728" s="4">
        <v>0.5</v>
      </c>
      <c r="L3728" s="4">
        <v>250</v>
      </c>
      <c r="M3728" s="7">
        <v>1</v>
      </c>
      <c r="N3728" s="5">
        <v>-0.9</v>
      </c>
      <c r="O3728" s="5">
        <v>1</v>
      </c>
      <c r="P3728" s="5">
        <v>-999</v>
      </c>
      <c r="Q3728" s="5">
        <v>-999</v>
      </c>
      <c r="R3728">
        <v>0.60199999999999998</v>
      </c>
      <c r="S3728" s="34">
        <f>ROUND((0.6105*(EXP((17.273*E3728)/(E3728+237.3))))*(100-H3728)/100,3)</f>
        <v>8.1000000000000003E-2</v>
      </c>
      <c r="T3728" s="6">
        <f>IF(V3728&lt;V3729,L3728,0)</f>
        <v>250</v>
      </c>
      <c r="U3728" s="6">
        <f>IF(T3728&gt;0,M3728,-999)</f>
        <v>1</v>
      </c>
      <c r="V3728">
        <v>200110</v>
      </c>
      <c r="W3728">
        <v>2001</v>
      </c>
    </row>
    <row r="3729" spans="1:23" x14ac:dyDescent="0.25">
      <c r="A3729" s="14">
        <v>37196</v>
      </c>
      <c r="B3729" s="3">
        <v>305</v>
      </c>
      <c r="C3729" s="4">
        <v>2.9</v>
      </c>
      <c r="D3729" s="5">
        <v>-0.6</v>
      </c>
      <c r="E3729" s="5">
        <v>1.8</v>
      </c>
      <c r="F3729" s="5">
        <v>-2.7</v>
      </c>
      <c r="G3729" s="4">
        <v>88.9</v>
      </c>
      <c r="H3729" s="4">
        <v>72.7</v>
      </c>
      <c r="I3729" s="4">
        <v>1.8</v>
      </c>
      <c r="J3729" s="4">
        <v>4.5</v>
      </c>
      <c r="K3729" s="4">
        <v>1.9</v>
      </c>
      <c r="L3729" s="4">
        <v>255</v>
      </c>
      <c r="M3729" s="7">
        <v>0.9</v>
      </c>
      <c r="N3729" s="5">
        <v>-0.6</v>
      </c>
      <c r="O3729" s="5">
        <v>0.9</v>
      </c>
      <c r="P3729" s="5">
        <v>-999</v>
      </c>
      <c r="Q3729" s="5">
        <v>-999</v>
      </c>
      <c r="R3729">
        <v>0.504</v>
      </c>
      <c r="S3729" s="34">
        <f>ROUND((0.6105*(EXP((17.273*E3729)/(E3729+237.3))))*(100-H3729)/100,3)</f>
        <v>0.19</v>
      </c>
      <c r="T3729" s="6">
        <f>IF(V3729&lt;V3730,L3729,0)</f>
        <v>0</v>
      </c>
      <c r="U3729" s="6">
        <f>IF(T3729&gt;0,M3729,-999)</f>
        <v>-999</v>
      </c>
      <c r="V3729">
        <v>200111</v>
      </c>
      <c r="W3729">
        <v>2001</v>
      </c>
    </row>
    <row r="3730" spans="1:23" x14ac:dyDescent="0.25">
      <c r="A3730" s="14">
        <v>37197</v>
      </c>
      <c r="B3730" s="3">
        <v>306</v>
      </c>
      <c r="C3730" s="4">
        <v>8.14</v>
      </c>
      <c r="D3730" s="5">
        <v>2</v>
      </c>
      <c r="E3730" s="5">
        <v>7</v>
      </c>
      <c r="F3730" s="5">
        <v>-1.2</v>
      </c>
      <c r="G3730" s="4">
        <v>85.3</v>
      </c>
      <c r="H3730" s="4">
        <v>60.5</v>
      </c>
      <c r="I3730" s="4">
        <v>1</v>
      </c>
      <c r="J3730" s="4">
        <v>2.7</v>
      </c>
      <c r="K3730" s="4">
        <v>0.8</v>
      </c>
      <c r="L3730" s="4">
        <v>249</v>
      </c>
      <c r="M3730" s="7">
        <v>1</v>
      </c>
      <c r="N3730" s="5">
        <v>2</v>
      </c>
      <c r="O3730" s="5">
        <v>1</v>
      </c>
      <c r="P3730" s="5">
        <v>-999</v>
      </c>
      <c r="Q3730" s="5">
        <v>-999</v>
      </c>
      <c r="R3730">
        <v>0.60599999999999998</v>
      </c>
      <c r="S3730" s="34">
        <f>ROUND((0.6105*(EXP((17.273*E3730)/(E3730+237.3))))*(100-H3730)/100,3)</f>
        <v>0.39600000000000002</v>
      </c>
      <c r="T3730" s="6">
        <f>IF(V3730&lt;V3731,L3730,0)</f>
        <v>0</v>
      </c>
      <c r="U3730" s="6">
        <f>IF(T3730&gt;0,M3730,-999)</f>
        <v>-999</v>
      </c>
      <c r="V3730">
        <v>200111</v>
      </c>
      <c r="W3730">
        <v>2001</v>
      </c>
    </row>
    <row r="3731" spans="1:23" x14ac:dyDescent="0.25">
      <c r="A3731" s="14">
        <v>37198</v>
      </c>
      <c r="B3731" s="3">
        <v>307</v>
      </c>
      <c r="C3731" s="4">
        <v>3.65</v>
      </c>
      <c r="D3731" s="5">
        <v>3.5</v>
      </c>
      <c r="E3731" s="5">
        <v>6.6</v>
      </c>
      <c r="F3731" s="5">
        <v>0.1</v>
      </c>
      <c r="G3731" s="4">
        <v>74.599999999999994</v>
      </c>
      <c r="H3731" s="4">
        <v>54.1</v>
      </c>
      <c r="I3731" s="4">
        <v>1.9</v>
      </c>
      <c r="J3731" s="4">
        <v>3.5</v>
      </c>
      <c r="K3731" s="4">
        <v>0</v>
      </c>
      <c r="L3731" s="4">
        <v>226</v>
      </c>
      <c r="M3731" s="7">
        <v>1</v>
      </c>
      <c r="N3731" s="5">
        <v>3.5</v>
      </c>
      <c r="O3731" s="5">
        <v>1</v>
      </c>
      <c r="P3731" s="5">
        <v>-999</v>
      </c>
      <c r="Q3731" s="5">
        <v>-999</v>
      </c>
      <c r="R3731">
        <v>0.52700000000000002</v>
      </c>
      <c r="S3731" s="34">
        <f>ROUND((0.6105*(EXP((17.273*E3731)/(E3731+237.3))))*(100-H3731)/100,3)</f>
        <v>0.44700000000000001</v>
      </c>
      <c r="T3731" s="6">
        <f>IF(V3731&lt;V3732,L3731,0)</f>
        <v>0</v>
      </c>
      <c r="U3731" s="6">
        <f>IF(T3731&gt;0,M3731,-999)</f>
        <v>-999</v>
      </c>
      <c r="V3731">
        <v>200111</v>
      </c>
      <c r="W3731">
        <v>2001</v>
      </c>
    </row>
    <row r="3732" spans="1:23" x14ac:dyDescent="0.25">
      <c r="A3732" s="14">
        <v>37199</v>
      </c>
      <c r="B3732" s="3">
        <v>308</v>
      </c>
      <c r="C3732" s="4">
        <v>3.54</v>
      </c>
      <c r="D3732" s="5">
        <v>3.6</v>
      </c>
      <c r="E3732" s="5">
        <v>5.6</v>
      </c>
      <c r="F3732" s="5">
        <v>-0.2</v>
      </c>
      <c r="G3732" s="4">
        <v>73.099999999999994</v>
      </c>
      <c r="H3732" s="4">
        <v>44.7</v>
      </c>
      <c r="I3732" s="4">
        <v>1</v>
      </c>
      <c r="J3732" s="4">
        <v>3.1</v>
      </c>
      <c r="K3732" s="4">
        <v>0</v>
      </c>
      <c r="L3732" s="4">
        <v>218</v>
      </c>
      <c r="M3732" s="7">
        <v>1</v>
      </c>
      <c r="N3732" s="5">
        <v>3.6</v>
      </c>
      <c r="O3732" s="5">
        <v>1</v>
      </c>
      <c r="P3732" s="5">
        <v>-999</v>
      </c>
      <c r="Q3732" s="5">
        <v>-999</v>
      </c>
      <c r="R3732">
        <v>0.40600000000000003</v>
      </c>
      <c r="S3732" s="34">
        <f>ROUND((0.6105*(EXP((17.273*E3732)/(E3732+237.3))))*(100-H3732)/100,3)</f>
        <v>0.503</v>
      </c>
      <c r="T3732" s="6">
        <f>IF(V3732&lt;V3733,L3732,0)</f>
        <v>0</v>
      </c>
      <c r="U3732" s="6">
        <f>IF(T3732&gt;0,M3732,-999)</f>
        <v>-999</v>
      </c>
      <c r="V3732">
        <v>200111</v>
      </c>
      <c r="W3732">
        <v>2001</v>
      </c>
    </row>
    <row r="3733" spans="1:23" x14ac:dyDescent="0.25">
      <c r="A3733" s="14">
        <v>37200</v>
      </c>
      <c r="B3733" s="3">
        <v>309</v>
      </c>
      <c r="C3733" s="4">
        <v>5.99</v>
      </c>
      <c r="D3733" s="5">
        <v>-2.8</v>
      </c>
      <c r="E3733" s="5">
        <v>1.9</v>
      </c>
      <c r="F3733" s="5">
        <v>-6.4</v>
      </c>
      <c r="G3733" s="4">
        <v>82</v>
      </c>
      <c r="H3733" s="4">
        <v>43.9</v>
      </c>
      <c r="I3733" s="4">
        <v>0.8</v>
      </c>
      <c r="J3733" s="4">
        <v>2.2000000000000002</v>
      </c>
      <c r="K3733" s="4">
        <v>2.4</v>
      </c>
      <c r="L3733" s="4">
        <v>228</v>
      </c>
      <c r="M3733" s="7">
        <v>0.9</v>
      </c>
      <c r="N3733" s="5">
        <v>-2.8</v>
      </c>
      <c r="O3733" s="5">
        <v>0.9</v>
      </c>
      <c r="P3733" s="5">
        <v>-999</v>
      </c>
      <c r="Q3733" s="5">
        <v>-999</v>
      </c>
      <c r="R3733">
        <v>0.308</v>
      </c>
      <c r="S3733" s="34">
        <f>ROUND((0.6105*(EXP((17.273*E3733)/(E3733+237.3))))*(100-H3733)/100,3)</f>
        <v>0.39300000000000002</v>
      </c>
      <c r="T3733" s="6">
        <f>IF(V3733&lt;V3734,L3733,0)</f>
        <v>0</v>
      </c>
      <c r="U3733" s="6">
        <f>IF(T3733&gt;0,M3733,-999)</f>
        <v>-999</v>
      </c>
      <c r="V3733">
        <v>200111</v>
      </c>
      <c r="W3733">
        <v>2001</v>
      </c>
    </row>
    <row r="3734" spans="1:23" x14ac:dyDescent="0.25">
      <c r="A3734" s="14">
        <v>37201</v>
      </c>
      <c r="B3734" s="3">
        <v>310</v>
      </c>
      <c r="C3734" s="4">
        <v>4.6100000000000003</v>
      </c>
      <c r="D3734" s="5">
        <v>-4.5999999999999996</v>
      </c>
      <c r="E3734" s="5">
        <v>0.2</v>
      </c>
      <c r="F3734" s="5">
        <v>-7.9</v>
      </c>
      <c r="G3734" s="4">
        <v>72.2</v>
      </c>
      <c r="H3734" s="4">
        <v>41.7</v>
      </c>
      <c r="I3734" s="4">
        <v>0.7</v>
      </c>
      <c r="J3734" s="4">
        <v>1.8</v>
      </c>
      <c r="K3734" s="4">
        <v>0</v>
      </c>
      <c r="L3734" s="4">
        <v>225</v>
      </c>
      <c r="M3734" s="7">
        <v>0.8</v>
      </c>
      <c r="N3734" s="5">
        <v>-4.5999999999999996</v>
      </c>
      <c r="O3734" s="5">
        <v>0.8</v>
      </c>
      <c r="P3734" s="5">
        <v>-999</v>
      </c>
      <c r="Q3734" s="5">
        <v>-999</v>
      </c>
      <c r="R3734">
        <v>0.25800000000000001</v>
      </c>
      <c r="S3734" s="34">
        <f>ROUND((0.6105*(EXP((17.273*E3734)/(E3734+237.3))))*(100-H3734)/100,3)</f>
        <v>0.36099999999999999</v>
      </c>
      <c r="T3734" s="6">
        <f>IF(V3734&lt;V3735,L3734,0)</f>
        <v>0</v>
      </c>
      <c r="U3734" s="6">
        <f>IF(T3734&gt;0,M3734,-999)</f>
        <v>-999</v>
      </c>
      <c r="V3734">
        <v>200111</v>
      </c>
      <c r="W3734">
        <v>2001</v>
      </c>
    </row>
    <row r="3735" spans="1:23" x14ac:dyDescent="0.25">
      <c r="A3735" s="14">
        <v>37202</v>
      </c>
      <c r="B3735" s="3">
        <v>311</v>
      </c>
      <c r="C3735" s="4">
        <v>6.61</v>
      </c>
      <c r="D3735" s="5">
        <v>-4.0999999999999996</v>
      </c>
      <c r="E3735" s="5">
        <v>1</v>
      </c>
      <c r="F3735" s="5">
        <v>-8.1</v>
      </c>
      <c r="G3735" s="4">
        <v>76.5</v>
      </c>
      <c r="H3735" s="4">
        <v>54.6</v>
      </c>
      <c r="I3735" s="4">
        <v>1.4</v>
      </c>
      <c r="J3735" s="4">
        <v>3</v>
      </c>
      <c r="K3735" s="4">
        <v>0</v>
      </c>
      <c r="L3735" s="4">
        <v>225</v>
      </c>
      <c r="M3735" s="7">
        <v>0.3</v>
      </c>
      <c r="N3735" s="5">
        <v>-4.0999999999999996</v>
      </c>
      <c r="O3735" s="5">
        <v>0.3</v>
      </c>
      <c r="P3735" s="5">
        <v>-999</v>
      </c>
      <c r="Q3735" s="5">
        <v>-999</v>
      </c>
      <c r="R3735">
        <v>0.35799999999999998</v>
      </c>
      <c r="S3735" s="34">
        <f>ROUND((0.6105*(EXP((17.273*E3735)/(E3735+237.3))))*(100-H3735)/100,3)</f>
        <v>0.29799999999999999</v>
      </c>
      <c r="T3735" s="6">
        <f>IF(V3735&lt;V3736,L3735,0)</f>
        <v>0</v>
      </c>
      <c r="U3735" s="6">
        <f>IF(T3735&gt;0,M3735,-999)</f>
        <v>-999</v>
      </c>
      <c r="V3735">
        <v>200111</v>
      </c>
      <c r="W3735">
        <v>2001</v>
      </c>
    </row>
    <row r="3736" spans="1:23" x14ac:dyDescent="0.25">
      <c r="A3736" s="14">
        <v>37203</v>
      </c>
      <c r="B3736" s="3">
        <v>312</v>
      </c>
      <c r="C3736" s="4">
        <v>5.42</v>
      </c>
      <c r="D3736" s="5">
        <v>-1</v>
      </c>
      <c r="E3736" s="5">
        <v>5.6</v>
      </c>
      <c r="F3736" s="5">
        <v>-5.0999999999999996</v>
      </c>
      <c r="G3736" s="4">
        <v>66.599999999999994</v>
      </c>
      <c r="H3736" s="4">
        <v>41.1</v>
      </c>
      <c r="I3736" s="4">
        <v>1.4</v>
      </c>
      <c r="J3736" s="4">
        <v>3</v>
      </c>
      <c r="K3736" s="4">
        <v>0</v>
      </c>
      <c r="L3736" s="4">
        <v>224</v>
      </c>
      <c r="M3736" s="7">
        <v>0.2</v>
      </c>
      <c r="N3736" s="5">
        <v>-1</v>
      </c>
      <c r="O3736" s="5">
        <v>0.2</v>
      </c>
      <c r="P3736" s="5">
        <v>-999</v>
      </c>
      <c r="Q3736" s="5">
        <v>-999</v>
      </c>
      <c r="R3736">
        <v>0.373</v>
      </c>
      <c r="S3736" s="34">
        <f>ROUND((0.6105*(EXP((17.273*E3736)/(E3736+237.3))))*(100-H3736)/100,3)</f>
        <v>0.53500000000000003</v>
      </c>
      <c r="T3736" s="6">
        <f>IF(V3736&lt;V3737,L3736,0)</f>
        <v>0</v>
      </c>
      <c r="U3736" s="6">
        <f>IF(T3736&gt;0,M3736,-999)</f>
        <v>-999</v>
      </c>
      <c r="V3736">
        <v>200111</v>
      </c>
      <c r="W3736">
        <v>2001</v>
      </c>
    </row>
    <row r="3737" spans="1:23" x14ac:dyDescent="0.25">
      <c r="A3737" s="14">
        <v>37204</v>
      </c>
      <c r="B3737" s="3">
        <v>313</v>
      </c>
      <c r="C3737" s="4">
        <v>5.38</v>
      </c>
      <c r="D3737" s="5">
        <v>2.6</v>
      </c>
      <c r="E3737" s="5">
        <v>9.4</v>
      </c>
      <c r="F3737" s="5">
        <v>-1.9</v>
      </c>
      <c r="G3737" s="4">
        <v>55.1</v>
      </c>
      <c r="H3737" s="4">
        <v>35.799999999999997</v>
      </c>
      <c r="I3737" s="4">
        <v>0.6</v>
      </c>
      <c r="J3737" s="4">
        <v>1.7</v>
      </c>
      <c r="K3737" s="4">
        <v>0</v>
      </c>
      <c r="L3737" s="4">
        <v>222</v>
      </c>
      <c r="M3737" s="7">
        <v>0.3</v>
      </c>
      <c r="N3737" s="5">
        <v>2.6</v>
      </c>
      <c r="O3737" s="5">
        <v>0.3</v>
      </c>
      <c r="P3737" s="5">
        <v>-999</v>
      </c>
      <c r="Q3737" s="5">
        <v>-999</v>
      </c>
      <c r="R3737">
        <v>0.42099999999999999</v>
      </c>
      <c r="S3737" s="34">
        <f>ROUND((0.6105*(EXP((17.273*E3737)/(E3737+237.3))))*(100-H3737)/100,3)</f>
        <v>0.75700000000000001</v>
      </c>
      <c r="T3737" s="6">
        <f>IF(V3737&lt;V3738,L3737,0)</f>
        <v>0</v>
      </c>
      <c r="U3737" s="6">
        <f>IF(T3737&gt;0,M3737,-999)</f>
        <v>-999</v>
      </c>
      <c r="V3737">
        <v>200111</v>
      </c>
      <c r="W3737">
        <v>2001</v>
      </c>
    </row>
    <row r="3738" spans="1:23" x14ac:dyDescent="0.25">
      <c r="A3738" s="14">
        <v>37205</v>
      </c>
      <c r="B3738" s="3">
        <v>314</v>
      </c>
      <c r="C3738" s="4">
        <v>7.28</v>
      </c>
      <c r="D3738" s="5">
        <v>3.9</v>
      </c>
      <c r="E3738" s="5">
        <v>10.3</v>
      </c>
      <c r="F3738" s="5">
        <v>-1</v>
      </c>
      <c r="G3738" s="4">
        <v>53.5</v>
      </c>
      <c r="H3738" s="4">
        <v>37.200000000000003</v>
      </c>
      <c r="I3738" s="4">
        <v>0.9</v>
      </c>
      <c r="J3738" s="4">
        <v>2.2999999999999998</v>
      </c>
      <c r="K3738" s="4">
        <v>0</v>
      </c>
      <c r="L3738" s="4">
        <v>220</v>
      </c>
      <c r="M3738" s="7">
        <v>0.4</v>
      </c>
      <c r="N3738" s="5">
        <v>3.9</v>
      </c>
      <c r="O3738" s="5">
        <v>0.4</v>
      </c>
      <c r="P3738" s="5">
        <v>-999</v>
      </c>
      <c r="Q3738" s="5">
        <v>-999</v>
      </c>
      <c r="R3738">
        <v>0.46600000000000003</v>
      </c>
      <c r="S3738" s="34">
        <f>ROUND((0.6105*(EXP((17.273*E3738)/(E3738+237.3))))*(100-H3738)/100,3)</f>
        <v>0.78700000000000003</v>
      </c>
      <c r="T3738" s="6">
        <f>IF(V3738&lt;V3739,L3738,0)</f>
        <v>0</v>
      </c>
      <c r="U3738" s="6">
        <f>IF(T3738&gt;0,M3738,-999)</f>
        <v>-999</v>
      </c>
      <c r="V3738">
        <v>200111</v>
      </c>
      <c r="W3738">
        <v>2001</v>
      </c>
    </row>
    <row r="3739" spans="1:23" x14ac:dyDescent="0.25">
      <c r="A3739" s="14">
        <v>37206</v>
      </c>
      <c r="B3739" s="3">
        <v>315</v>
      </c>
      <c r="C3739" s="4">
        <v>6.2</v>
      </c>
      <c r="D3739" s="5">
        <v>4.8</v>
      </c>
      <c r="E3739" s="5">
        <v>9.9</v>
      </c>
      <c r="F3739" s="5">
        <v>1.5</v>
      </c>
      <c r="G3739" s="4">
        <v>48</v>
      </c>
      <c r="H3739" s="4">
        <v>33.700000000000003</v>
      </c>
      <c r="I3739" s="4">
        <v>1.9</v>
      </c>
      <c r="J3739" s="4">
        <v>4</v>
      </c>
      <c r="K3739" s="4">
        <v>0</v>
      </c>
      <c r="L3739" s="4">
        <v>219</v>
      </c>
      <c r="M3739" s="7">
        <v>0.5</v>
      </c>
      <c r="N3739" s="5">
        <v>4.8</v>
      </c>
      <c r="O3739" s="5">
        <v>0.5</v>
      </c>
      <c r="P3739" s="5">
        <v>-999</v>
      </c>
      <c r="Q3739" s="5">
        <v>-999</v>
      </c>
      <c r="R3739">
        <v>0.41</v>
      </c>
      <c r="S3739" s="34">
        <f>ROUND((0.6105*(EXP((17.273*E3739)/(E3739+237.3))))*(100-H3739)/100,3)</f>
        <v>0.80800000000000005</v>
      </c>
      <c r="T3739" s="6">
        <f>IF(V3739&lt;V3740,L3739,0)</f>
        <v>0</v>
      </c>
      <c r="U3739" s="6">
        <f>IF(T3739&gt;0,M3739,-999)</f>
        <v>-999</v>
      </c>
      <c r="V3739">
        <v>200111</v>
      </c>
      <c r="W3739">
        <v>2001</v>
      </c>
    </row>
    <row r="3740" spans="1:23" x14ac:dyDescent="0.25">
      <c r="A3740" s="14">
        <v>37207</v>
      </c>
      <c r="B3740" s="3">
        <v>316</v>
      </c>
      <c r="C3740" s="4">
        <v>2.95</v>
      </c>
      <c r="D3740" s="5">
        <v>4.0999999999999996</v>
      </c>
      <c r="E3740" s="5">
        <v>5.8</v>
      </c>
      <c r="F3740" s="5">
        <v>2.6</v>
      </c>
      <c r="G3740" s="4">
        <v>78.599999999999994</v>
      </c>
      <c r="H3740" s="4">
        <v>59.8</v>
      </c>
      <c r="I3740" s="4">
        <v>2.2000000000000002</v>
      </c>
      <c r="J3740" s="4">
        <v>4</v>
      </c>
      <c r="K3740" s="4">
        <v>0</v>
      </c>
      <c r="L3740" s="4">
        <v>200</v>
      </c>
      <c r="M3740" s="7">
        <v>0.7</v>
      </c>
      <c r="N3740" s="5">
        <v>4.0999999999999996</v>
      </c>
      <c r="O3740" s="5">
        <v>0.7</v>
      </c>
      <c r="P3740" s="5">
        <v>-999</v>
      </c>
      <c r="Q3740" s="5">
        <v>-999</v>
      </c>
      <c r="R3740">
        <v>0.55200000000000005</v>
      </c>
      <c r="S3740" s="34">
        <f>ROUND((0.6105*(EXP((17.273*E3740)/(E3740+237.3))))*(100-H3740)/100,3)</f>
        <v>0.371</v>
      </c>
      <c r="T3740" s="6">
        <f>IF(V3740&lt;V3741,L3740,0)</f>
        <v>0</v>
      </c>
      <c r="U3740" s="6">
        <f>IF(T3740&gt;0,M3740,-999)</f>
        <v>-999</v>
      </c>
      <c r="V3740">
        <v>200111</v>
      </c>
      <c r="W3740">
        <v>2001</v>
      </c>
    </row>
    <row r="3741" spans="1:23" x14ac:dyDescent="0.25">
      <c r="A3741" s="14">
        <v>37208</v>
      </c>
      <c r="B3741" s="3">
        <v>317</v>
      </c>
      <c r="C3741" s="4">
        <v>1.82</v>
      </c>
      <c r="D3741" s="5">
        <v>1.8</v>
      </c>
      <c r="E3741" s="5">
        <v>4</v>
      </c>
      <c r="F3741" s="5">
        <v>-0.3</v>
      </c>
      <c r="G3741" s="4">
        <v>96.2</v>
      </c>
      <c r="H3741" s="4">
        <v>89.5</v>
      </c>
      <c r="I3741" s="4">
        <v>2.7</v>
      </c>
      <c r="J3741" s="4">
        <v>5.5</v>
      </c>
      <c r="K3741" s="4">
        <v>0.3</v>
      </c>
      <c r="L3741" s="4">
        <v>191</v>
      </c>
      <c r="M3741" s="7">
        <v>0.7</v>
      </c>
      <c r="N3741" s="5">
        <v>1.8</v>
      </c>
      <c r="O3741" s="5">
        <v>0.7</v>
      </c>
      <c r="P3741" s="5">
        <v>-999</v>
      </c>
      <c r="Q3741" s="5">
        <v>-999</v>
      </c>
      <c r="R3741">
        <v>0.73</v>
      </c>
      <c r="S3741" s="34">
        <f>ROUND((0.6105*(EXP((17.273*E3741)/(E3741+237.3))))*(100-H3741)/100,3)</f>
        <v>8.5000000000000006E-2</v>
      </c>
      <c r="T3741" s="6">
        <f>IF(V3741&lt;V3742,L3741,0)</f>
        <v>0</v>
      </c>
      <c r="U3741" s="6">
        <f>IF(T3741&gt;0,M3741,-999)</f>
        <v>-999</v>
      </c>
      <c r="V3741">
        <v>200111</v>
      </c>
      <c r="W3741">
        <v>2001</v>
      </c>
    </row>
    <row r="3742" spans="1:23" x14ac:dyDescent="0.25">
      <c r="A3742" s="14">
        <v>37209</v>
      </c>
      <c r="B3742" s="3">
        <v>318</v>
      </c>
      <c r="C3742" s="4">
        <v>1.54</v>
      </c>
      <c r="D3742" s="5">
        <v>3.1</v>
      </c>
      <c r="E3742" s="5">
        <v>4.7</v>
      </c>
      <c r="F3742" s="5">
        <v>0.6</v>
      </c>
      <c r="G3742" s="4">
        <v>99.2</v>
      </c>
      <c r="H3742" s="4">
        <v>97.7</v>
      </c>
      <c r="I3742" s="4">
        <v>3.2</v>
      </c>
      <c r="J3742" s="4">
        <v>6.2</v>
      </c>
      <c r="K3742" s="4">
        <v>13.1</v>
      </c>
      <c r="L3742" s="4">
        <v>101</v>
      </c>
      <c r="M3742" s="7">
        <v>0.7</v>
      </c>
      <c r="N3742" s="5">
        <v>3.1</v>
      </c>
      <c r="O3742" s="5">
        <v>0.7</v>
      </c>
      <c r="P3742" s="5">
        <v>-999</v>
      </c>
      <c r="Q3742" s="5">
        <v>-999</v>
      </c>
      <c r="R3742">
        <v>0.83199999999999996</v>
      </c>
      <c r="S3742" s="34">
        <f>ROUND((0.6105*(EXP((17.273*E3742)/(E3742+237.3))))*(100-H3742)/100,3)</f>
        <v>0.02</v>
      </c>
      <c r="T3742" s="6">
        <f>IF(V3742&lt;V3743,L3742,0)</f>
        <v>0</v>
      </c>
      <c r="U3742" s="6">
        <f>IF(T3742&gt;0,M3742,-999)</f>
        <v>-999</v>
      </c>
      <c r="V3742">
        <v>200111</v>
      </c>
      <c r="W3742">
        <v>2001</v>
      </c>
    </row>
    <row r="3743" spans="1:23" x14ac:dyDescent="0.25">
      <c r="A3743" s="14">
        <v>37210</v>
      </c>
      <c r="B3743" s="3">
        <v>319</v>
      </c>
      <c r="C3743" s="4">
        <v>0.95</v>
      </c>
      <c r="D3743" s="5">
        <v>3.1</v>
      </c>
      <c r="E3743" s="5">
        <v>4.4000000000000004</v>
      </c>
      <c r="F3743" s="5">
        <v>-0.1</v>
      </c>
      <c r="G3743" s="4">
        <v>95.1</v>
      </c>
      <c r="H3743" s="4">
        <v>88.6</v>
      </c>
      <c r="I3743" s="4">
        <v>3.9</v>
      </c>
      <c r="J3743" s="4">
        <v>5.9</v>
      </c>
      <c r="K3743" s="4">
        <v>1.1000000000000001</v>
      </c>
      <c r="L3743" s="4">
        <v>57</v>
      </c>
      <c r="M3743" s="7">
        <v>1.2</v>
      </c>
      <c r="N3743" s="5">
        <v>3.1</v>
      </c>
      <c r="O3743" s="5">
        <v>1.2</v>
      </c>
      <c r="P3743" s="5">
        <v>-999</v>
      </c>
      <c r="Q3743" s="5">
        <v>-999</v>
      </c>
      <c r="R3743">
        <v>0.73799999999999999</v>
      </c>
      <c r="S3743" s="34">
        <f>ROUND((0.6105*(EXP((17.273*E3743)/(E3743+237.3))))*(100-H3743)/100,3)</f>
        <v>9.5000000000000001E-2</v>
      </c>
      <c r="T3743" s="6">
        <f>IF(V3743&lt;V3744,L3743,0)</f>
        <v>0</v>
      </c>
      <c r="U3743" s="6">
        <f>IF(T3743&gt;0,M3743,-999)</f>
        <v>-999</v>
      </c>
      <c r="V3743">
        <v>200111</v>
      </c>
      <c r="W3743">
        <v>2001</v>
      </c>
    </row>
    <row r="3744" spans="1:23" x14ac:dyDescent="0.25">
      <c r="A3744" s="14">
        <v>37211</v>
      </c>
      <c r="B3744" s="3">
        <v>320</v>
      </c>
      <c r="C3744" s="4">
        <v>3.62</v>
      </c>
      <c r="D3744" s="5">
        <v>0.1</v>
      </c>
      <c r="E3744" s="5">
        <v>3.4</v>
      </c>
      <c r="F3744" s="5">
        <v>-2.5</v>
      </c>
      <c r="G3744" s="4">
        <v>90.3</v>
      </c>
      <c r="H3744" s="4">
        <v>75.099999999999994</v>
      </c>
      <c r="I3744" s="4">
        <v>1.3</v>
      </c>
      <c r="J3744" s="4">
        <v>3.3</v>
      </c>
      <c r="K3744" s="4">
        <v>0</v>
      </c>
      <c r="L3744" s="4">
        <v>55</v>
      </c>
      <c r="M3744" s="7">
        <v>0.6</v>
      </c>
      <c r="N3744" s="5">
        <v>0.1</v>
      </c>
      <c r="O3744" s="5">
        <v>0.6</v>
      </c>
      <c r="P3744" s="5">
        <v>-999</v>
      </c>
      <c r="Q3744" s="5">
        <v>-999</v>
      </c>
      <c r="R3744">
        <v>0.58699999999999997</v>
      </c>
      <c r="S3744" s="34">
        <f>ROUND((0.6105*(EXP((17.273*E3744)/(E3744+237.3))))*(100-H3744)/100,3)</f>
        <v>0.19400000000000001</v>
      </c>
      <c r="T3744" s="6">
        <f>IF(V3744&lt;V3745,L3744,0)</f>
        <v>0</v>
      </c>
      <c r="U3744" s="6">
        <f>IF(T3744&gt;0,M3744,-999)</f>
        <v>-999</v>
      </c>
      <c r="V3744">
        <v>200111</v>
      </c>
      <c r="W3744">
        <v>2001</v>
      </c>
    </row>
    <row r="3745" spans="1:23" x14ac:dyDescent="0.25">
      <c r="A3745" s="14">
        <v>37212</v>
      </c>
      <c r="B3745" s="3">
        <v>321</v>
      </c>
      <c r="C3745" s="4">
        <v>7.05</v>
      </c>
      <c r="D3745" s="5">
        <v>-3.8</v>
      </c>
      <c r="E3745" s="5">
        <v>1.5</v>
      </c>
      <c r="F3745" s="5">
        <v>-9</v>
      </c>
      <c r="G3745" s="4">
        <v>79</v>
      </c>
      <c r="H3745" s="4">
        <v>44.6</v>
      </c>
      <c r="I3745" s="4">
        <v>0.6</v>
      </c>
      <c r="J3745" s="4">
        <v>1.8</v>
      </c>
      <c r="K3745" s="4">
        <v>1</v>
      </c>
      <c r="L3745" s="4">
        <v>63</v>
      </c>
      <c r="M3745" s="7">
        <v>-0.1</v>
      </c>
      <c r="N3745" s="5">
        <v>-3.8</v>
      </c>
      <c r="O3745" s="5">
        <v>-0.1</v>
      </c>
      <c r="P3745" s="5">
        <v>-999</v>
      </c>
      <c r="Q3745" s="5">
        <v>-999</v>
      </c>
      <c r="R3745">
        <v>0.30399999999999999</v>
      </c>
      <c r="S3745" s="34">
        <f>ROUND((0.6105*(EXP((17.273*E3745)/(E3745+237.3))))*(100-H3745)/100,3)</f>
        <v>0.377</v>
      </c>
      <c r="T3745" s="6">
        <f>IF(V3745&lt;V3746,L3745,0)</f>
        <v>0</v>
      </c>
      <c r="U3745" s="6">
        <f>IF(T3745&gt;0,M3745,-999)</f>
        <v>-999</v>
      </c>
      <c r="V3745">
        <v>200111</v>
      </c>
      <c r="W3745">
        <v>2001</v>
      </c>
    </row>
    <row r="3746" spans="1:23" x14ac:dyDescent="0.25">
      <c r="A3746" s="14">
        <v>37213</v>
      </c>
      <c r="B3746" s="3">
        <v>322</v>
      </c>
      <c r="C3746" s="4">
        <v>5.97</v>
      </c>
      <c r="D3746" s="5">
        <v>-3.9</v>
      </c>
      <c r="E3746" s="5">
        <v>1.7</v>
      </c>
      <c r="F3746" s="5">
        <v>-8.9</v>
      </c>
      <c r="G3746" s="4">
        <v>71.7</v>
      </c>
      <c r="H3746" s="4">
        <v>34.299999999999997</v>
      </c>
      <c r="I3746" s="4">
        <v>1.9</v>
      </c>
      <c r="J3746" s="4">
        <v>5.3</v>
      </c>
      <c r="K3746" s="4">
        <v>0</v>
      </c>
      <c r="L3746" s="4">
        <v>63</v>
      </c>
      <c r="M3746" s="7">
        <v>-0.4</v>
      </c>
      <c r="N3746" s="5">
        <v>-3.9</v>
      </c>
      <c r="O3746" s="5">
        <v>-0.4</v>
      </c>
      <c r="P3746" s="5">
        <v>-999</v>
      </c>
      <c r="Q3746" s="5">
        <v>-999</v>
      </c>
      <c r="R3746">
        <v>0.23699999999999999</v>
      </c>
      <c r="S3746" s="34">
        <f>ROUND((0.6105*(EXP((17.273*E3746)/(E3746+237.3))))*(100-H3746)/100,3)</f>
        <v>0.45400000000000001</v>
      </c>
      <c r="T3746" s="6">
        <f>IF(V3746&lt;V3747,L3746,0)</f>
        <v>0</v>
      </c>
      <c r="U3746" s="6">
        <f>IF(T3746&gt;0,M3746,-999)</f>
        <v>-999</v>
      </c>
      <c r="V3746">
        <v>200111</v>
      </c>
      <c r="W3746">
        <v>2001</v>
      </c>
    </row>
    <row r="3747" spans="1:23" x14ac:dyDescent="0.25">
      <c r="A3747" s="14">
        <v>37214</v>
      </c>
      <c r="B3747" s="3">
        <v>323</v>
      </c>
      <c r="C3747" s="4">
        <v>1.59</v>
      </c>
      <c r="D3747" s="5">
        <v>0</v>
      </c>
      <c r="E3747" s="5">
        <v>1.6</v>
      </c>
      <c r="F3747" s="5">
        <v>-2</v>
      </c>
      <c r="G3747" s="4">
        <v>86.9</v>
      </c>
      <c r="H3747" s="4">
        <v>55.1</v>
      </c>
      <c r="I3747" s="4">
        <v>3</v>
      </c>
      <c r="J3747" s="4">
        <v>4.8</v>
      </c>
      <c r="K3747" s="4">
        <v>0</v>
      </c>
      <c r="L3747" s="4">
        <v>56</v>
      </c>
      <c r="M3747" s="7">
        <v>-0.3</v>
      </c>
      <c r="N3747" s="5">
        <v>0</v>
      </c>
      <c r="O3747" s="5">
        <v>-0.3</v>
      </c>
      <c r="P3747" s="5">
        <v>-999</v>
      </c>
      <c r="Q3747" s="5">
        <v>-999</v>
      </c>
      <c r="R3747">
        <v>0.378</v>
      </c>
      <c r="S3747" s="34">
        <f>ROUND((0.6105*(EXP((17.273*E3747)/(E3747+237.3))))*(100-H3747)/100,3)</f>
        <v>0.308</v>
      </c>
      <c r="T3747" s="6">
        <f>IF(V3747&lt;V3748,L3747,0)</f>
        <v>0</v>
      </c>
      <c r="U3747" s="6">
        <f>IF(T3747&gt;0,M3747,-999)</f>
        <v>-999</v>
      </c>
      <c r="V3747">
        <v>200111</v>
      </c>
      <c r="W3747">
        <v>2001</v>
      </c>
    </row>
    <row r="3748" spans="1:23" x14ac:dyDescent="0.25">
      <c r="A3748" s="14">
        <v>37215</v>
      </c>
      <c r="B3748" s="3">
        <v>324</v>
      </c>
      <c r="C3748" s="4">
        <v>2.84</v>
      </c>
      <c r="D3748" s="5">
        <v>-0.3</v>
      </c>
      <c r="E3748" s="5">
        <v>1.9</v>
      </c>
      <c r="F3748" s="5">
        <v>-1.2</v>
      </c>
      <c r="G3748" s="4">
        <v>96.1</v>
      </c>
      <c r="H3748" s="4">
        <v>85.2</v>
      </c>
      <c r="I3748" s="4">
        <v>2.7</v>
      </c>
      <c r="J3748" s="4">
        <v>4.9000000000000004</v>
      </c>
      <c r="K3748" s="4">
        <v>2.7</v>
      </c>
      <c r="L3748" s="4">
        <v>77</v>
      </c>
      <c r="M3748" s="7">
        <v>-0.2</v>
      </c>
      <c r="N3748" s="5">
        <v>-0.3</v>
      </c>
      <c r="O3748" s="5">
        <v>-0.2</v>
      </c>
      <c r="P3748" s="5">
        <v>-999</v>
      </c>
      <c r="Q3748" s="5">
        <v>-999</v>
      </c>
      <c r="R3748">
        <v>0.59499999999999997</v>
      </c>
      <c r="S3748" s="34">
        <f>ROUND((0.6105*(EXP((17.273*E3748)/(E3748+237.3))))*(100-H3748)/100,3)</f>
        <v>0.104</v>
      </c>
      <c r="T3748" s="6">
        <f>IF(V3748&lt;V3749,L3748,0)</f>
        <v>0</v>
      </c>
      <c r="U3748" s="6">
        <f>IF(T3748&gt;0,M3748,-999)</f>
        <v>-999</v>
      </c>
      <c r="V3748">
        <v>200111</v>
      </c>
      <c r="W3748">
        <v>2001</v>
      </c>
    </row>
    <row r="3749" spans="1:23" x14ac:dyDescent="0.25">
      <c r="A3749" s="14">
        <v>37216</v>
      </c>
      <c r="B3749" s="3">
        <v>325</v>
      </c>
      <c r="C3749" s="4">
        <v>2.31</v>
      </c>
      <c r="D3749" s="5">
        <v>-1.5</v>
      </c>
      <c r="E3749" s="5">
        <v>1.1000000000000001</v>
      </c>
      <c r="F3749" s="5">
        <v>-2.8</v>
      </c>
      <c r="G3749" s="4">
        <v>95.3</v>
      </c>
      <c r="H3749" s="4">
        <v>85.9</v>
      </c>
      <c r="I3749" s="4">
        <v>1.5</v>
      </c>
      <c r="J3749" s="4">
        <v>3.4</v>
      </c>
      <c r="K3749" s="4">
        <v>3.3</v>
      </c>
      <c r="L3749" s="4">
        <v>102</v>
      </c>
      <c r="M3749" s="7">
        <v>-0.2</v>
      </c>
      <c r="N3749" s="5">
        <v>-1.5</v>
      </c>
      <c r="O3749" s="5">
        <v>-0.2</v>
      </c>
      <c r="P3749" s="5">
        <v>-999</v>
      </c>
      <c r="Q3749" s="5">
        <v>-999</v>
      </c>
      <c r="R3749">
        <v>0.56799999999999995</v>
      </c>
      <c r="S3749" s="34">
        <f>ROUND((0.6105*(EXP((17.273*E3749)/(E3749+237.3))))*(100-H3749)/100,3)</f>
        <v>9.2999999999999999E-2</v>
      </c>
      <c r="T3749" s="6">
        <f>IF(V3749&lt;V3750,L3749,0)</f>
        <v>0</v>
      </c>
      <c r="U3749" s="6">
        <f>IF(T3749&gt;0,M3749,-999)</f>
        <v>-999</v>
      </c>
      <c r="V3749">
        <v>200111</v>
      </c>
      <c r="W3749">
        <v>2001</v>
      </c>
    </row>
    <row r="3750" spans="1:23" x14ac:dyDescent="0.25">
      <c r="A3750" s="14">
        <v>37217</v>
      </c>
      <c r="B3750" s="3">
        <v>326</v>
      </c>
      <c r="C3750" s="4">
        <v>2.6</v>
      </c>
      <c r="D3750" s="5">
        <v>-2.6</v>
      </c>
      <c r="E3750" s="5">
        <v>-0.9</v>
      </c>
      <c r="F3750" s="5">
        <v>-3.4</v>
      </c>
      <c r="G3750" s="4">
        <v>99.3</v>
      </c>
      <c r="H3750" s="4">
        <v>98.5</v>
      </c>
      <c r="I3750" s="4">
        <v>1.5</v>
      </c>
      <c r="J3750" s="4">
        <v>4</v>
      </c>
      <c r="K3750" s="4">
        <v>6</v>
      </c>
      <c r="L3750" s="4">
        <v>148</v>
      </c>
      <c r="M3750" s="7">
        <v>-0.2</v>
      </c>
      <c r="N3750" s="5">
        <v>-2.6</v>
      </c>
      <c r="O3750" s="5">
        <v>-0.2</v>
      </c>
      <c r="P3750" s="5">
        <v>-999</v>
      </c>
      <c r="Q3750" s="5">
        <v>-999</v>
      </c>
      <c r="R3750">
        <v>0.56200000000000006</v>
      </c>
      <c r="S3750" s="34">
        <f>ROUND((0.6105*(EXP((17.273*E3750)/(E3750+237.3))))*(100-H3750)/100,3)</f>
        <v>8.9999999999999993E-3</v>
      </c>
      <c r="T3750" s="6">
        <f>IF(V3750&lt;V3751,L3750,0)</f>
        <v>0</v>
      </c>
      <c r="U3750" s="6">
        <f>IF(T3750&gt;0,M3750,-999)</f>
        <v>-999</v>
      </c>
      <c r="V3750">
        <v>200111</v>
      </c>
      <c r="W3750">
        <v>2001</v>
      </c>
    </row>
    <row r="3751" spans="1:23" x14ac:dyDescent="0.25">
      <c r="A3751" s="14">
        <v>37218</v>
      </c>
      <c r="B3751" s="3">
        <v>327</v>
      </c>
      <c r="C3751" s="4">
        <v>1</v>
      </c>
      <c r="D3751" s="5">
        <v>-4.0999999999999996</v>
      </c>
      <c r="E3751" s="5">
        <v>-2.6</v>
      </c>
      <c r="F3751" s="5">
        <v>-8.4</v>
      </c>
      <c r="G3751" s="4">
        <v>98.8</v>
      </c>
      <c r="H3751" s="4">
        <v>96.7</v>
      </c>
      <c r="I3751" s="4">
        <v>0.9</v>
      </c>
      <c r="J3751" s="4">
        <v>2</v>
      </c>
      <c r="K3751" s="4">
        <v>6</v>
      </c>
      <c r="L3751" s="4">
        <v>194</v>
      </c>
      <c r="M3751" s="7">
        <v>-0.3</v>
      </c>
      <c r="N3751" s="5">
        <v>-4.0999999999999996</v>
      </c>
      <c r="O3751" s="5">
        <v>-0.3</v>
      </c>
      <c r="P3751" s="5">
        <v>-999</v>
      </c>
      <c r="Q3751" s="5">
        <v>-999</v>
      </c>
      <c r="R3751">
        <v>0.48699999999999999</v>
      </c>
      <c r="S3751" s="34">
        <f>ROUND((0.6105*(EXP((17.273*E3751)/(E3751+237.3))))*(100-H3751)/100,3)</f>
        <v>1.7000000000000001E-2</v>
      </c>
      <c r="T3751" s="6">
        <f>IF(V3751&lt;V3752,L3751,0)</f>
        <v>0</v>
      </c>
      <c r="U3751" s="6">
        <f>IF(T3751&gt;0,M3751,-999)</f>
        <v>-999</v>
      </c>
      <c r="V3751">
        <v>200111</v>
      </c>
      <c r="W3751">
        <v>2001</v>
      </c>
    </row>
    <row r="3752" spans="1:23" x14ac:dyDescent="0.25">
      <c r="A3752" s="14">
        <v>37219</v>
      </c>
      <c r="B3752" s="3">
        <v>328</v>
      </c>
      <c r="C3752" s="4">
        <v>1.75</v>
      </c>
      <c r="D3752" s="5">
        <v>-6.4</v>
      </c>
      <c r="E3752" s="5">
        <v>-2.7</v>
      </c>
      <c r="F3752" s="5">
        <v>-8.8000000000000007</v>
      </c>
      <c r="G3752" s="4">
        <v>93.3</v>
      </c>
      <c r="H3752" s="4">
        <v>80.900000000000006</v>
      </c>
      <c r="I3752" s="4">
        <v>1.4</v>
      </c>
      <c r="J3752" s="4">
        <v>2.9</v>
      </c>
      <c r="K3752" s="4">
        <v>0</v>
      </c>
      <c r="L3752" s="4">
        <v>173</v>
      </c>
      <c r="M3752" s="7">
        <v>-0.2</v>
      </c>
      <c r="N3752" s="5">
        <v>-6.4</v>
      </c>
      <c r="O3752" s="5">
        <v>-0.2</v>
      </c>
      <c r="P3752" s="5">
        <v>-999</v>
      </c>
      <c r="Q3752" s="5">
        <v>-999</v>
      </c>
      <c r="R3752">
        <v>0.40600000000000003</v>
      </c>
      <c r="S3752" s="34">
        <f>ROUND((0.6105*(EXP((17.273*E3752)/(E3752+237.3))))*(100-H3752)/100,3)</f>
        <v>9.6000000000000002E-2</v>
      </c>
      <c r="T3752" s="6">
        <f>IF(V3752&lt;V3753,L3752,0)</f>
        <v>0</v>
      </c>
      <c r="U3752" s="6">
        <f>IF(T3752&gt;0,M3752,-999)</f>
        <v>-999</v>
      </c>
      <c r="V3752">
        <v>200111</v>
      </c>
      <c r="W3752">
        <v>2001</v>
      </c>
    </row>
    <row r="3753" spans="1:23" x14ac:dyDescent="0.25">
      <c r="A3753" s="14">
        <v>37220</v>
      </c>
      <c r="B3753" s="3">
        <v>329</v>
      </c>
      <c r="C3753" s="4">
        <v>1.05</v>
      </c>
      <c r="D3753" s="5">
        <v>-6.5</v>
      </c>
      <c r="E3753" s="5">
        <v>-4.7</v>
      </c>
      <c r="F3753" s="5">
        <v>-8</v>
      </c>
      <c r="G3753" s="4">
        <v>92.7</v>
      </c>
      <c r="H3753" s="4">
        <v>82.3</v>
      </c>
      <c r="I3753" s="4">
        <v>0.8</v>
      </c>
      <c r="J3753" s="4">
        <v>2.8</v>
      </c>
      <c r="K3753" s="4">
        <v>4.9000000000000004</v>
      </c>
      <c r="L3753" s="4">
        <v>211</v>
      </c>
      <c r="M3753" s="7">
        <v>-0.3</v>
      </c>
      <c r="N3753" s="5">
        <v>-6.5</v>
      </c>
      <c r="O3753" s="5">
        <v>-0.3</v>
      </c>
      <c r="P3753" s="5">
        <v>-999</v>
      </c>
      <c r="Q3753" s="5">
        <v>-999</v>
      </c>
      <c r="R3753">
        <v>0.35499999999999998</v>
      </c>
      <c r="S3753" s="34">
        <f>ROUND((0.6105*(EXP((17.273*E3753)/(E3753+237.3))))*(100-H3753)/100,3)</f>
        <v>7.5999999999999998E-2</v>
      </c>
      <c r="T3753" s="6">
        <f>IF(V3753&lt;V3754,L3753,0)</f>
        <v>0</v>
      </c>
      <c r="U3753" s="6">
        <f>IF(T3753&gt;0,M3753,-999)</f>
        <v>-999</v>
      </c>
      <c r="V3753">
        <v>200111</v>
      </c>
      <c r="W3753">
        <v>2001</v>
      </c>
    </row>
    <row r="3754" spans="1:23" x14ac:dyDescent="0.25">
      <c r="A3754" s="14">
        <v>37221</v>
      </c>
      <c r="B3754" s="3">
        <v>330</v>
      </c>
      <c r="C3754" s="4">
        <v>2.04</v>
      </c>
      <c r="D3754" s="5">
        <v>-6.6</v>
      </c>
      <c r="E3754" s="5">
        <v>-2.2999999999999998</v>
      </c>
      <c r="F3754" s="5">
        <v>-9</v>
      </c>
      <c r="G3754" s="4">
        <v>92.4</v>
      </c>
      <c r="H3754" s="4">
        <v>68.400000000000006</v>
      </c>
      <c r="I3754" s="4">
        <v>0.7</v>
      </c>
      <c r="J3754" s="4">
        <v>1.9</v>
      </c>
      <c r="K3754" s="4">
        <v>0</v>
      </c>
      <c r="L3754" s="4">
        <v>196</v>
      </c>
      <c r="M3754" s="7">
        <v>-0.2</v>
      </c>
      <c r="N3754" s="5">
        <v>-6.6</v>
      </c>
      <c r="O3754" s="5">
        <v>-0.2</v>
      </c>
      <c r="P3754" s="5">
        <v>-999</v>
      </c>
      <c r="Q3754" s="5">
        <v>-999</v>
      </c>
      <c r="R3754">
        <v>0.35199999999999998</v>
      </c>
      <c r="S3754" s="34">
        <f>ROUND((0.6105*(EXP((17.273*E3754)/(E3754+237.3))))*(100-H3754)/100,3)</f>
        <v>0.16300000000000001</v>
      </c>
      <c r="T3754" s="6">
        <f>IF(V3754&lt;V3755,L3754,0)</f>
        <v>0</v>
      </c>
      <c r="U3754" s="6">
        <f>IF(T3754&gt;0,M3754,-999)</f>
        <v>-999</v>
      </c>
      <c r="V3754">
        <v>200111</v>
      </c>
      <c r="W3754">
        <v>2001</v>
      </c>
    </row>
    <row r="3755" spans="1:23" x14ac:dyDescent="0.25">
      <c r="A3755" s="14">
        <v>37222</v>
      </c>
      <c r="B3755" s="3">
        <v>331</v>
      </c>
      <c r="C3755" s="4">
        <v>0.65</v>
      </c>
      <c r="D3755" s="5">
        <v>-7.6</v>
      </c>
      <c r="E3755" s="5">
        <v>-3.8</v>
      </c>
      <c r="F3755" s="5">
        <v>-9.5</v>
      </c>
      <c r="G3755" s="4">
        <v>93.9</v>
      </c>
      <c r="H3755" s="4">
        <v>81.2</v>
      </c>
      <c r="I3755" s="4">
        <v>0.7</v>
      </c>
      <c r="J3755" s="4">
        <v>3</v>
      </c>
      <c r="K3755" s="4">
        <v>4.3</v>
      </c>
      <c r="L3755" s="4">
        <v>229</v>
      </c>
      <c r="M3755" s="7">
        <v>-0.3</v>
      </c>
      <c r="N3755" s="5">
        <v>-7.6</v>
      </c>
      <c r="O3755" s="5">
        <v>-0.3</v>
      </c>
      <c r="P3755" s="5">
        <v>-999</v>
      </c>
      <c r="Q3755" s="5">
        <v>-999</v>
      </c>
      <c r="R3755">
        <v>0.375</v>
      </c>
      <c r="S3755" s="34">
        <f>ROUND((0.6105*(EXP((17.273*E3755)/(E3755+237.3))))*(100-H3755)/100,3)</f>
        <v>8.6999999999999994E-2</v>
      </c>
      <c r="T3755" s="6">
        <f>IF(V3755&lt;V3756,L3755,0)</f>
        <v>0</v>
      </c>
      <c r="U3755" s="6">
        <f>IF(T3755&gt;0,M3755,-999)</f>
        <v>-999</v>
      </c>
      <c r="V3755">
        <v>200111</v>
      </c>
      <c r="W3755">
        <v>2001</v>
      </c>
    </row>
    <row r="3756" spans="1:23" x14ac:dyDescent="0.25">
      <c r="A3756" s="14">
        <v>37223</v>
      </c>
      <c r="B3756" s="3">
        <v>332</v>
      </c>
      <c r="C3756" s="4">
        <v>1.3</v>
      </c>
      <c r="D3756" s="5">
        <v>-8.6</v>
      </c>
      <c r="E3756" s="5">
        <v>-6.9</v>
      </c>
      <c r="F3756" s="5">
        <v>-9.5</v>
      </c>
      <c r="G3756" s="4">
        <v>96.1</v>
      </c>
      <c r="H3756" s="4">
        <v>94.4</v>
      </c>
      <c r="I3756" s="4">
        <v>3.2</v>
      </c>
      <c r="J3756" s="4">
        <v>5.5</v>
      </c>
      <c r="K3756" s="4">
        <v>7.9</v>
      </c>
      <c r="L3756" s="4">
        <v>290</v>
      </c>
      <c r="M3756" s="7">
        <v>-0.3</v>
      </c>
      <c r="N3756" s="5">
        <v>-8.6</v>
      </c>
      <c r="O3756" s="5">
        <v>-0.3</v>
      </c>
      <c r="P3756" s="5">
        <v>-999</v>
      </c>
      <c r="Q3756" s="5">
        <v>-999</v>
      </c>
      <c r="R3756">
        <v>0.34399999999999997</v>
      </c>
      <c r="S3756" s="34">
        <f>ROUND((0.6105*(EXP((17.273*E3756)/(E3756+237.3))))*(100-H3756)/100,3)</f>
        <v>0.02</v>
      </c>
      <c r="T3756" s="6">
        <f>IF(V3756&lt;V3757,L3756,0)</f>
        <v>0</v>
      </c>
      <c r="U3756" s="6">
        <f>IF(T3756&gt;0,M3756,-999)</f>
        <v>-999</v>
      </c>
      <c r="V3756">
        <v>200111</v>
      </c>
      <c r="W3756">
        <v>2001</v>
      </c>
    </row>
    <row r="3757" spans="1:23" x14ac:dyDescent="0.25">
      <c r="A3757" s="14">
        <v>37224</v>
      </c>
      <c r="B3757" s="3">
        <v>333</v>
      </c>
      <c r="C3757" s="4">
        <v>1.79</v>
      </c>
      <c r="D3757" s="5">
        <v>-6.6</v>
      </c>
      <c r="E3757" s="5">
        <v>-2.8</v>
      </c>
      <c r="F3757" s="5">
        <v>-11.4</v>
      </c>
      <c r="G3757" s="4">
        <v>97.5</v>
      </c>
      <c r="H3757" s="4">
        <v>94.6</v>
      </c>
      <c r="I3757" s="4">
        <v>1.6</v>
      </c>
      <c r="J3757" s="4">
        <v>3.8</v>
      </c>
      <c r="K3757" s="4">
        <v>2.6</v>
      </c>
      <c r="L3757" s="4">
        <v>310</v>
      </c>
      <c r="M3757" s="7">
        <v>-2.2000000000000002</v>
      </c>
      <c r="N3757" s="5">
        <v>-6.6</v>
      </c>
      <c r="O3757" s="5">
        <v>-0.3</v>
      </c>
      <c r="P3757" s="5">
        <v>-999</v>
      </c>
      <c r="Q3757" s="5">
        <v>-999</v>
      </c>
      <c r="R3757">
        <v>0.47</v>
      </c>
      <c r="S3757" s="34">
        <f>ROUND((0.6105*(EXP((17.273*E3757)/(E3757+237.3))))*(100-H3757)/100,3)</f>
        <v>2.7E-2</v>
      </c>
      <c r="T3757" s="6">
        <f>IF(V3757&lt;V3758,L3757,0)</f>
        <v>0</v>
      </c>
      <c r="U3757" s="6">
        <f>IF(T3757&gt;0,M3757,-999)</f>
        <v>-999</v>
      </c>
      <c r="V3757">
        <v>200111</v>
      </c>
      <c r="W3757">
        <v>2001</v>
      </c>
    </row>
    <row r="3758" spans="1:23" x14ac:dyDescent="0.25">
      <c r="A3758" s="14">
        <v>37225</v>
      </c>
      <c r="B3758" s="3">
        <v>334</v>
      </c>
      <c r="C3758" s="4">
        <v>2.02</v>
      </c>
      <c r="D3758" s="5">
        <v>-8.6</v>
      </c>
      <c r="E3758" s="5">
        <v>-6.5</v>
      </c>
      <c r="F3758" s="5">
        <v>-12.6</v>
      </c>
      <c r="G3758" s="4">
        <v>96.2</v>
      </c>
      <c r="H3758" s="4">
        <v>94.1</v>
      </c>
      <c r="I3758" s="4">
        <v>2.2000000000000002</v>
      </c>
      <c r="J3758" s="4">
        <v>4.5</v>
      </c>
      <c r="K3758" s="4">
        <v>0.7</v>
      </c>
      <c r="L3758" s="4">
        <v>315</v>
      </c>
      <c r="M3758" s="7">
        <v>-3.2</v>
      </c>
      <c r="N3758" s="5">
        <v>-8.6</v>
      </c>
      <c r="O3758" s="5">
        <v>-0.2</v>
      </c>
      <c r="P3758" s="5">
        <v>-999</v>
      </c>
      <c r="Q3758" s="5">
        <v>-999</v>
      </c>
      <c r="R3758">
        <v>0.35199999999999998</v>
      </c>
      <c r="S3758" s="34">
        <f>ROUND((0.6105*(EXP((17.273*E3758)/(E3758+237.3))))*(100-H3758)/100,3)</f>
        <v>2.1999999999999999E-2</v>
      </c>
      <c r="T3758" s="6">
        <f>IF(V3758&lt;V3759,L3758,0)</f>
        <v>315</v>
      </c>
      <c r="U3758" s="6">
        <f>IF(T3758&gt;0,M3758,-999)</f>
        <v>-3.2</v>
      </c>
      <c r="V3758">
        <v>200111</v>
      </c>
      <c r="W3758">
        <v>2001</v>
      </c>
    </row>
    <row r="3759" spans="1:23" x14ac:dyDescent="0.25">
      <c r="A3759" s="14">
        <v>37226</v>
      </c>
      <c r="B3759" s="3">
        <v>335</v>
      </c>
      <c r="C3759" s="4">
        <v>1.7</v>
      </c>
      <c r="D3759" s="5">
        <v>-4.3</v>
      </c>
      <c r="E3759" s="5">
        <v>-3.4</v>
      </c>
      <c r="F3759" s="5">
        <v>-6.8</v>
      </c>
      <c r="G3759" s="4">
        <v>98.5</v>
      </c>
      <c r="H3759" s="4">
        <v>97.4</v>
      </c>
      <c r="I3759" s="4">
        <v>3.7</v>
      </c>
      <c r="J3759" s="4">
        <v>6.3</v>
      </c>
      <c r="K3759" s="4">
        <v>0.7</v>
      </c>
      <c r="L3759" s="4">
        <v>320</v>
      </c>
      <c r="M3759" s="7">
        <v>-1.8</v>
      </c>
      <c r="N3759" s="5">
        <v>-4.3</v>
      </c>
      <c r="O3759" s="5">
        <v>-0.2</v>
      </c>
      <c r="P3759" s="5">
        <v>-999</v>
      </c>
      <c r="Q3759" s="5">
        <v>-999</v>
      </c>
      <c r="R3759">
        <v>0.46300000000000002</v>
      </c>
      <c r="S3759" s="34">
        <f>ROUND((0.6105*(EXP((17.273*E3759)/(E3759+237.3))))*(100-H3759)/100,3)</f>
        <v>1.2E-2</v>
      </c>
      <c r="T3759" s="6">
        <f>IF(V3759&lt;V3760,L3759,0)</f>
        <v>0</v>
      </c>
      <c r="U3759" s="6">
        <f>IF(T3759&gt;0,M3759,-999)</f>
        <v>-999</v>
      </c>
      <c r="V3759">
        <v>200112</v>
      </c>
      <c r="W3759">
        <v>2001</v>
      </c>
    </row>
    <row r="3760" spans="1:23" x14ac:dyDescent="0.25">
      <c r="A3760" s="14">
        <v>37227</v>
      </c>
      <c r="B3760" s="3">
        <v>336</v>
      </c>
      <c r="C3760" s="4">
        <v>3.42</v>
      </c>
      <c r="D3760" s="5">
        <v>-5.7</v>
      </c>
      <c r="E3760" s="5">
        <v>-3.8</v>
      </c>
      <c r="F3760" s="5">
        <v>-7.5</v>
      </c>
      <c r="G3760" s="4">
        <v>95.1</v>
      </c>
      <c r="H3760" s="4">
        <v>87.4</v>
      </c>
      <c r="I3760" s="4">
        <v>1.3</v>
      </c>
      <c r="J3760" s="4">
        <v>3.5</v>
      </c>
      <c r="K3760" s="4">
        <v>1.6</v>
      </c>
      <c r="L3760" s="4">
        <v>332</v>
      </c>
      <c r="M3760" s="7">
        <v>-2</v>
      </c>
      <c r="N3760" s="5">
        <v>-5.7</v>
      </c>
      <c r="O3760" s="5">
        <v>-0.2</v>
      </c>
      <c r="P3760" s="5">
        <v>-999</v>
      </c>
      <c r="Q3760" s="5">
        <v>-999</v>
      </c>
      <c r="R3760">
        <v>0.40200000000000002</v>
      </c>
      <c r="S3760" s="34">
        <f>ROUND((0.6105*(EXP((17.273*E3760)/(E3760+237.3))))*(100-H3760)/100,3)</f>
        <v>5.8000000000000003E-2</v>
      </c>
      <c r="T3760" s="6">
        <f>IF(V3760&lt;V3761,L3760,0)</f>
        <v>0</v>
      </c>
      <c r="U3760" s="6">
        <f>IF(T3760&gt;0,M3760,-999)</f>
        <v>-999</v>
      </c>
      <c r="V3760">
        <v>200112</v>
      </c>
      <c r="W3760">
        <v>2001</v>
      </c>
    </row>
    <row r="3761" spans="1:23" x14ac:dyDescent="0.25">
      <c r="A3761" s="14">
        <v>37228</v>
      </c>
      <c r="B3761" s="3">
        <v>337</v>
      </c>
      <c r="C3761" s="4">
        <v>0.5</v>
      </c>
      <c r="D3761" s="5">
        <v>-8.8000000000000007</v>
      </c>
      <c r="E3761" s="5">
        <v>-6.6</v>
      </c>
      <c r="F3761" s="5">
        <v>-11.1</v>
      </c>
      <c r="G3761" s="4">
        <v>94.8</v>
      </c>
      <c r="H3761" s="4">
        <v>88.8</v>
      </c>
      <c r="I3761" s="4">
        <v>0.9</v>
      </c>
      <c r="J3761" s="4">
        <v>2.4</v>
      </c>
      <c r="K3761" s="4">
        <v>4.5999999999999996</v>
      </c>
      <c r="L3761" s="4">
        <v>367</v>
      </c>
      <c r="M3761" s="7">
        <v>-2.2000000000000002</v>
      </c>
      <c r="N3761" s="5">
        <v>-8.8000000000000007</v>
      </c>
      <c r="O3761" s="5">
        <v>-0.2</v>
      </c>
      <c r="P3761" s="5">
        <v>-999</v>
      </c>
      <c r="Q3761" s="5">
        <v>-999</v>
      </c>
      <c r="R3761">
        <v>0.33</v>
      </c>
      <c r="S3761" s="34">
        <f>ROUND((0.6105*(EXP((17.273*E3761)/(E3761+237.3))))*(100-H3761)/100,3)</f>
        <v>4.2000000000000003E-2</v>
      </c>
      <c r="T3761" s="6">
        <f>IF(V3761&lt;V3762,L3761,0)</f>
        <v>0</v>
      </c>
      <c r="U3761" s="6">
        <f>IF(T3761&gt;0,M3761,-999)</f>
        <v>-999</v>
      </c>
      <c r="V3761">
        <v>200112</v>
      </c>
      <c r="W3761">
        <v>2001</v>
      </c>
    </row>
    <row r="3762" spans="1:23" x14ac:dyDescent="0.25">
      <c r="A3762" s="14">
        <v>37229</v>
      </c>
      <c r="B3762" s="3">
        <v>338</v>
      </c>
      <c r="C3762" s="4">
        <v>0.72</v>
      </c>
      <c r="D3762" s="5">
        <v>-8.6</v>
      </c>
      <c r="E3762" s="5">
        <v>-5.7</v>
      </c>
      <c r="F3762" s="5">
        <v>-10.1</v>
      </c>
      <c r="G3762" s="4">
        <v>95</v>
      </c>
      <c r="H3762" s="4">
        <v>92</v>
      </c>
      <c r="I3762" s="4">
        <v>1.4</v>
      </c>
      <c r="J3762" s="4">
        <v>3.7</v>
      </c>
      <c r="K3762" s="4">
        <v>0</v>
      </c>
      <c r="L3762" s="4">
        <v>361</v>
      </c>
      <c r="M3762" s="7">
        <v>-2.2000000000000002</v>
      </c>
      <c r="N3762" s="5">
        <v>-8.6</v>
      </c>
      <c r="O3762" s="5">
        <v>-0.2</v>
      </c>
      <c r="P3762" s="5">
        <v>-999</v>
      </c>
      <c r="Q3762" s="5">
        <v>-999</v>
      </c>
      <c r="R3762">
        <v>0.36699999999999999</v>
      </c>
      <c r="S3762" s="34">
        <f>ROUND((0.6105*(EXP((17.273*E3762)/(E3762+237.3))))*(100-H3762)/100,3)</f>
        <v>3.2000000000000001E-2</v>
      </c>
      <c r="T3762" s="6">
        <f>IF(V3762&lt;V3763,L3762,0)</f>
        <v>0</v>
      </c>
      <c r="U3762" s="6">
        <f>IF(T3762&gt;0,M3762,-999)</f>
        <v>-999</v>
      </c>
      <c r="V3762">
        <v>200112</v>
      </c>
      <c r="W3762">
        <v>2001</v>
      </c>
    </row>
    <row r="3763" spans="1:23" x14ac:dyDescent="0.25">
      <c r="A3763" s="14">
        <v>37230</v>
      </c>
      <c r="B3763" s="3">
        <v>339</v>
      </c>
      <c r="C3763" s="4">
        <v>0.86</v>
      </c>
      <c r="D3763" s="5">
        <v>-8.6999999999999993</v>
      </c>
      <c r="E3763" s="5">
        <v>-6.1</v>
      </c>
      <c r="F3763" s="5">
        <v>-10.4</v>
      </c>
      <c r="G3763" s="4">
        <v>94.3</v>
      </c>
      <c r="H3763" s="4">
        <v>89.6</v>
      </c>
      <c r="I3763" s="4">
        <v>1.1000000000000001</v>
      </c>
      <c r="J3763" s="4">
        <v>2.5</v>
      </c>
      <c r="K3763" s="4">
        <v>2.2999999999999998</v>
      </c>
      <c r="L3763" s="4">
        <v>379</v>
      </c>
      <c r="M3763" s="7">
        <v>-2.2000000000000002</v>
      </c>
      <c r="N3763" s="5">
        <v>-8.6999999999999993</v>
      </c>
      <c r="O3763" s="5">
        <v>-0.2</v>
      </c>
      <c r="P3763" s="5">
        <v>-999</v>
      </c>
      <c r="Q3763" s="5">
        <v>-999</v>
      </c>
      <c r="R3763">
        <v>0.34599999999999997</v>
      </c>
      <c r="S3763" s="34">
        <f>ROUND((0.6105*(EXP((17.273*E3763)/(E3763+237.3))))*(100-H3763)/100,3)</f>
        <v>0.04</v>
      </c>
      <c r="T3763" s="6">
        <f>IF(V3763&lt;V3764,L3763,0)</f>
        <v>0</v>
      </c>
      <c r="U3763" s="6">
        <f>IF(T3763&gt;0,M3763,-999)</f>
        <v>-999</v>
      </c>
      <c r="V3763">
        <v>200112</v>
      </c>
      <c r="W3763">
        <v>2001</v>
      </c>
    </row>
    <row r="3764" spans="1:23" x14ac:dyDescent="0.25">
      <c r="A3764" s="14">
        <v>37231</v>
      </c>
      <c r="B3764" s="3">
        <v>340</v>
      </c>
      <c r="C3764" s="4">
        <v>2.54</v>
      </c>
      <c r="D3764" s="5">
        <v>-6.7</v>
      </c>
      <c r="E3764" s="5">
        <v>-4.0999999999999996</v>
      </c>
      <c r="F3764" s="5">
        <v>-8.9</v>
      </c>
      <c r="G3764" s="4">
        <v>96.6</v>
      </c>
      <c r="H3764" s="4">
        <v>93.6</v>
      </c>
      <c r="I3764" s="4">
        <v>1.4</v>
      </c>
      <c r="J3764" s="4">
        <v>3.3</v>
      </c>
      <c r="K3764" s="4">
        <v>1</v>
      </c>
      <c r="L3764" s="4">
        <v>387</v>
      </c>
      <c r="M3764" s="7">
        <v>-2</v>
      </c>
      <c r="N3764" s="5">
        <v>-6.7</v>
      </c>
      <c r="O3764" s="5">
        <v>-0.2</v>
      </c>
      <c r="P3764" s="5">
        <v>-999</v>
      </c>
      <c r="Q3764" s="5">
        <v>-999</v>
      </c>
      <c r="R3764">
        <v>0.42199999999999999</v>
      </c>
      <c r="S3764" s="34">
        <f>ROUND((0.6105*(EXP((17.273*E3764)/(E3764+237.3))))*(100-H3764)/100,3)</f>
        <v>2.9000000000000001E-2</v>
      </c>
      <c r="T3764" s="6">
        <f>IF(V3764&lt;V3765,L3764,0)</f>
        <v>0</v>
      </c>
      <c r="U3764" s="6">
        <f>IF(T3764&gt;0,M3764,-999)</f>
        <v>-999</v>
      </c>
      <c r="V3764">
        <v>200112</v>
      </c>
      <c r="W3764">
        <v>2001</v>
      </c>
    </row>
    <row r="3765" spans="1:23" x14ac:dyDescent="0.25">
      <c r="A3765" s="14">
        <v>37232</v>
      </c>
      <c r="B3765" s="3">
        <v>341</v>
      </c>
      <c r="C3765" s="4">
        <v>1.26</v>
      </c>
      <c r="D3765" s="5">
        <v>-5.4</v>
      </c>
      <c r="E3765" s="5">
        <v>-3.4</v>
      </c>
      <c r="F3765" s="5">
        <v>-7.6</v>
      </c>
      <c r="G3765" s="4">
        <v>95.7</v>
      </c>
      <c r="H3765" s="4">
        <v>90.8</v>
      </c>
      <c r="I3765" s="4">
        <v>0.8</v>
      </c>
      <c r="J3765" s="4">
        <v>2.2999999999999998</v>
      </c>
      <c r="K3765" s="4">
        <v>0</v>
      </c>
      <c r="L3765" s="4">
        <v>372</v>
      </c>
      <c r="M3765" s="7">
        <v>-1.8</v>
      </c>
      <c r="N3765" s="5">
        <v>-5.4</v>
      </c>
      <c r="O3765" s="5">
        <v>-0.2</v>
      </c>
      <c r="P3765" s="5">
        <v>-999</v>
      </c>
      <c r="Q3765" s="5">
        <v>-999</v>
      </c>
      <c r="R3765">
        <v>0.43099999999999999</v>
      </c>
      <c r="S3765" s="34">
        <f>ROUND((0.6105*(EXP((17.273*E3765)/(E3765+237.3))))*(100-H3765)/100,3)</f>
        <v>4.3999999999999997E-2</v>
      </c>
      <c r="T3765" s="6">
        <f>IF(V3765&lt;V3766,L3765,0)</f>
        <v>0</v>
      </c>
      <c r="U3765" s="6">
        <f>IF(T3765&gt;0,M3765,-999)</f>
        <v>-999</v>
      </c>
      <c r="V3765">
        <v>200112</v>
      </c>
      <c r="W3765">
        <v>2001</v>
      </c>
    </row>
    <row r="3766" spans="1:23" x14ac:dyDescent="0.25">
      <c r="A3766" s="14">
        <v>37233</v>
      </c>
      <c r="B3766" s="3">
        <v>342</v>
      </c>
      <c r="C3766" s="4">
        <v>2.57</v>
      </c>
      <c r="D3766" s="5">
        <v>-3.1</v>
      </c>
      <c r="E3766" s="5">
        <v>0.4</v>
      </c>
      <c r="F3766" s="5">
        <v>-6</v>
      </c>
      <c r="G3766" s="4">
        <v>91</v>
      </c>
      <c r="H3766" s="4">
        <v>68.8</v>
      </c>
      <c r="I3766" s="4">
        <v>2</v>
      </c>
      <c r="J3766" s="4">
        <v>5.4</v>
      </c>
      <c r="K3766" s="4">
        <v>0</v>
      </c>
      <c r="L3766" s="4">
        <v>360</v>
      </c>
      <c r="M3766" s="7">
        <v>-1.4</v>
      </c>
      <c r="N3766" s="5">
        <v>-3.1</v>
      </c>
      <c r="O3766" s="5">
        <v>-0.2</v>
      </c>
      <c r="P3766" s="5">
        <v>-999</v>
      </c>
      <c r="Q3766" s="5">
        <v>-999</v>
      </c>
      <c r="R3766">
        <v>0.434</v>
      </c>
      <c r="S3766" s="34">
        <f>ROUND((0.6105*(EXP((17.273*E3766)/(E3766+237.3))))*(100-H3766)/100,3)</f>
        <v>0.19600000000000001</v>
      </c>
      <c r="T3766" s="6">
        <f>IF(V3766&lt;V3767,L3766,0)</f>
        <v>0</v>
      </c>
      <c r="U3766" s="6">
        <f>IF(T3766&gt;0,M3766,-999)</f>
        <v>-999</v>
      </c>
      <c r="V3766">
        <v>200112</v>
      </c>
      <c r="W3766">
        <v>2001</v>
      </c>
    </row>
    <row r="3767" spans="1:23" x14ac:dyDescent="0.25">
      <c r="A3767" s="14">
        <v>37234</v>
      </c>
      <c r="B3767" s="3">
        <v>343</v>
      </c>
      <c r="C3767" s="4">
        <v>2.41</v>
      </c>
      <c r="D3767" s="5">
        <v>-8.3000000000000007</v>
      </c>
      <c r="E3767" s="5">
        <v>-5.2</v>
      </c>
      <c r="F3767" s="5">
        <v>-9.5</v>
      </c>
      <c r="G3767" s="4">
        <v>86.6</v>
      </c>
      <c r="H3767" s="4">
        <v>65.400000000000006</v>
      </c>
      <c r="I3767" s="4">
        <v>1</v>
      </c>
      <c r="J3767" s="4">
        <v>2.4</v>
      </c>
      <c r="K3767" s="4">
        <v>4.7</v>
      </c>
      <c r="L3767" s="4">
        <v>396</v>
      </c>
      <c r="M3767" s="7">
        <v>-1.6</v>
      </c>
      <c r="N3767" s="5">
        <v>-8.3000000000000007</v>
      </c>
      <c r="O3767" s="5">
        <v>-0.2</v>
      </c>
      <c r="P3767" s="5">
        <v>-999</v>
      </c>
      <c r="Q3767" s="5">
        <v>-999</v>
      </c>
      <c r="R3767">
        <v>0.27100000000000002</v>
      </c>
      <c r="S3767" s="34">
        <f>ROUND((0.6105*(EXP((17.273*E3767)/(E3767+237.3))))*(100-H3767)/100,3)</f>
        <v>0.14299999999999999</v>
      </c>
      <c r="T3767" s="6">
        <f>IF(V3767&lt;V3768,L3767,0)</f>
        <v>0</v>
      </c>
      <c r="U3767" s="6">
        <f>IF(T3767&gt;0,M3767,-999)</f>
        <v>-999</v>
      </c>
      <c r="V3767">
        <v>200112</v>
      </c>
      <c r="W3767">
        <v>2001</v>
      </c>
    </row>
    <row r="3768" spans="1:23" x14ac:dyDescent="0.25">
      <c r="A3768" s="14">
        <v>37235</v>
      </c>
      <c r="B3768" s="3">
        <v>344</v>
      </c>
      <c r="C3768" s="4">
        <v>0.52</v>
      </c>
      <c r="D3768" s="5">
        <v>-7.9</v>
      </c>
      <c r="E3768" s="5">
        <v>-5.0999999999999996</v>
      </c>
      <c r="F3768" s="5">
        <v>-9.3000000000000007</v>
      </c>
      <c r="G3768" s="4">
        <v>94.9</v>
      </c>
      <c r="H3768" s="4">
        <v>88.1</v>
      </c>
      <c r="I3768" s="4">
        <v>0.3</v>
      </c>
      <c r="J3768" s="4">
        <v>1</v>
      </c>
      <c r="K3768" s="4">
        <v>6.2</v>
      </c>
      <c r="L3768" s="4">
        <v>444</v>
      </c>
      <c r="M3768" s="7">
        <v>-1.8</v>
      </c>
      <c r="N3768" s="5">
        <v>-7.9</v>
      </c>
      <c r="O3768" s="5">
        <v>-0.2</v>
      </c>
      <c r="P3768" s="5">
        <v>-999</v>
      </c>
      <c r="Q3768" s="5">
        <v>-999</v>
      </c>
      <c r="R3768">
        <v>0.36699999999999999</v>
      </c>
      <c r="S3768" s="34">
        <f>ROUND((0.6105*(EXP((17.273*E3768)/(E3768+237.3))))*(100-H3768)/100,3)</f>
        <v>0.05</v>
      </c>
      <c r="T3768" s="6">
        <f>IF(V3768&lt;V3769,L3768,0)</f>
        <v>0</v>
      </c>
      <c r="U3768" s="6">
        <f>IF(T3768&gt;0,M3768,-999)</f>
        <v>-999</v>
      </c>
      <c r="V3768">
        <v>200112</v>
      </c>
      <c r="W3768">
        <v>2001</v>
      </c>
    </row>
    <row r="3769" spans="1:23" x14ac:dyDescent="0.25">
      <c r="A3769" s="14">
        <v>37236</v>
      </c>
      <c r="B3769" s="3">
        <v>345</v>
      </c>
      <c r="C3769" s="4">
        <v>0.48</v>
      </c>
      <c r="D3769" s="5">
        <v>-7.9</v>
      </c>
      <c r="E3769" s="5">
        <v>-3.1</v>
      </c>
      <c r="F3769" s="5">
        <v>-11.3</v>
      </c>
      <c r="G3769" s="4">
        <v>94</v>
      </c>
      <c r="H3769" s="4">
        <v>80.5</v>
      </c>
      <c r="I3769" s="4">
        <v>0.2</v>
      </c>
      <c r="J3769" s="4">
        <v>0.8</v>
      </c>
      <c r="K3769" s="4">
        <v>0.5</v>
      </c>
      <c r="L3769" s="4">
        <v>448</v>
      </c>
      <c r="M3769" s="7">
        <v>-1.6</v>
      </c>
      <c r="N3769" s="5">
        <v>-7.9</v>
      </c>
      <c r="O3769" s="5">
        <v>-0.2</v>
      </c>
      <c r="P3769" s="5">
        <v>-999</v>
      </c>
      <c r="Q3769" s="5">
        <v>-999</v>
      </c>
      <c r="R3769">
        <v>0.39</v>
      </c>
      <c r="S3769" s="34">
        <f>ROUND((0.6105*(EXP((17.273*E3769)/(E3769+237.3))))*(100-H3769)/100,3)</f>
        <v>9.5000000000000001E-2</v>
      </c>
      <c r="T3769" s="6">
        <f>IF(V3769&lt;V3770,L3769,0)</f>
        <v>0</v>
      </c>
      <c r="U3769" s="6">
        <f>IF(T3769&gt;0,M3769,-999)</f>
        <v>-999</v>
      </c>
      <c r="V3769">
        <v>200112</v>
      </c>
      <c r="W3769">
        <v>2001</v>
      </c>
    </row>
    <row r="3770" spans="1:23" x14ac:dyDescent="0.25">
      <c r="A3770" s="14">
        <v>37237</v>
      </c>
      <c r="B3770" s="3">
        <v>346</v>
      </c>
      <c r="C3770" s="4">
        <v>0.36</v>
      </c>
      <c r="D3770" s="5">
        <v>-8.5</v>
      </c>
      <c r="E3770" s="5">
        <v>-6.3</v>
      </c>
      <c r="F3770" s="5">
        <v>-11.1</v>
      </c>
      <c r="G3770" s="4">
        <v>93.9</v>
      </c>
      <c r="H3770" s="4">
        <v>87.1</v>
      </c>
      <c r="I3770" s="4">
        <v>0.5</v>
      </c>
      <c r="J3770" s="4">
        <v>2.9</v>
      </c>
      <c r="K3770" s="4">
        <v>10.8</v>
      </c>
      <c r="L3770" s="4">
        <v>531</v>
      </c>
      <c r="M3770" s="7">
        <v>-5.4</v>
      </c>
      <c r="N3770" s="5">
        <v>-8.5</v>
      </c>
      <c r="O3770" s="5">
        <v>-0.2</v>
      </c>
      <c r="P3770" s="5">
        <v>-999</v>
      </c>
      <c r="Q3770" s="5">
        <v>-999</v>
      </c>
      <c r="R3770">
        <v>0.33100000000000002</v>
      </c>
      <c r="S3770" s="34">
        <f>ROUND((0.6105*(EXP((17.273*E3770)/(E3770+237.3))))*(100-H3770)/100,3)</f>
        <v>4.9000000000000002E-2</v>
      </c>
      <c r="T3770" s="6">
        <f>IF(V3770&lt;V3771,L3770,0)</f>
        <v>0</v>
      </c>
      <c r="U3770" s="6">
        <f>IF(T3770&gt;0,M3770,-999)</f>
        <v>-999</v>
      </c>
      <c r="V3770">
        <v>200112</v>
      </c>
      <c r="W3770">
        <v>2001</v>
      </c>
    </row>
    <row r="3771" spans="1:23" x14ac:dyDescent="0.25">
      <c r="A3771" s="14">
        <v>37238</v>
      </c>
      <c r="B3771" s="3">
        <v>347</v>
      </c>
      <c r="C3771" s="4">
        <v>0.27</v>
      </c>
      <c r="D3771" s="5">
        <v>-3.6</v>
      </c>
      <c r="E3771" s="5">
        <v>-1.1000000000000001</v>
      </c>
      <c r="F3771" s="5">
        <v>-6.9</v>
      </c>
      <c r="G3771" s="4">
        <v>98</v>
      </c>
      <c r="H3771" s="4">
        <v>94.6</v>
      </c>
      <c r="I3771" s="4">
        <v>2</v>
      </c>
      <c r="J3771" s="4">
        <v>5.7</v>
      </c>
      <c r="K3771" s="4">
        <v>0</v>
      </c>
      <c r="L3771" s="4">
        <v>527</v>
      </c>
      <c r="M3771" s="7">
        <v>-3.6</v>
      </c>
      <c r="N3771" s="5">
        <v>-3.6</v>
      </c>
      <c r="O3771" s="5">
        <v>-0.2</v>
      </c>
      <c r="P3771" s="5">
        <v>-999</v>
      </c>
      <c r="Q3771" s="5">
        <v>-999</v>
      </c>
      <c r="R3771">
        <v>0.53400000000000003</v>
      </c>
      <c r="S3771" s="34">
        <f>ROUND((0.6105*(EXP((17.273*E3771)/(E3771+237.3))))*(100-H3771)/100,3)</f>
        <v>0.03</v>
      </c>
      <c r="T3771" s="6">
        <f>IF(V3771&lt;V3772,L3771,0)</f>
        <v>0</v>
      </c>
      <c r="U3771" s="6">
        <f>IF(T3771&gt;0,M3771,-999)</f>
        <v>-999</v>
      </c>
      <c r="V3771">
        <v>200112</v>
      </c>
      <c r="W3771">
        <v>2001</v>
      </c>
    </row>
    <row r="3772" spans="1:23" x14ac:dyDescent="0.25">
      <c r="A3772" s="14">
        <v>37239</v>
      </c>
      <c r="B3772" s="3">
        <v>348</v>
      </c>
      <c r="C3772" s="4">
        <v>0.39</v>
      </c>
      <c r="D3772" s="5">
        <v>-7.9</v>
      </c>
      <c r="E3772" s="5">
        <v>-1.5</v>
      </c>
      <c r="F3772" s="5">
        <v>-14</v>
      </c>
      <c r="G3772" s="4">
        <v>96.6</v>
      </c>
      <c r="H3772" s="4">
        <v>93.3</v>
      </c>
      <c r="I3772" s="4">
        <v>1.6</v>
      </c>
      <c r="J3772" s="4">
        <v>4.5999999999999996</v>
      </c>
      <c r="K3772" s="4">
        <v>9</v>
      </c>
      <c r="L3772" s="4">
        <v>596</v>
      </c>
      <c r="M3772" s="7">
        <v>-2.5</v>
      </c>
      <c r="N3772" s="5">
        <v>-7.9</v>
      </c>
      <c r="O3772" s="5">
        <v>-0.2</v>
      </c>
      <c r="P3772" s="5">
        <v>-999</v>
      </c>
      <c r="Q3772" s="5">
        <v>-999</v>
      </c>
      <c r="R3772">
        <v>0.50900000000000001</v>
      </c>
      <c r="S3772" s="34">
        <f>ROUND((0.6105*(EXP((17.273*E3772)/(E3772+237.3))))*(100-H3772)/100,3)</f>
        <v>3.6999999999999998E-2</v>
      </c>
      <c r="T3772" s="6">
        <f>IF(V3772&lt;V3773,L3772,0)</f>
        <v>0</v>
      </c>
      <c r="U3772" s="6">
        <f>IF(T3772&gt;0,M3772,-999)</f>
        <v>-999</v>
      </c>
      <c r="V3772">
        <v>200112</v>
      </c>
      <c r="W3772">
        <v>2001</v>
      </c>
    </row>
    <row r="3773" spans="1:23" x14ac:dyDescent="0.25">
      <c r="A3773" s="14">
        <v>37240</v>
      </c>
      <c r="B3773" s="3">
        <v>349</v>
      </c>
      <c r="C3773" s="4">
        <v>0.38</v>
      </c>
      <c r="D3773" s="5">
        <v>-8.8000000000000007</v>
      </c>
      <c r="E3773" s="5">
        <v>-6.1</v>
      </c>
      <c r="F3773" s="5">
        <v>-13.4</v>
      </c>
      <c r="G3773" s="4">
        <v>96.2</v>
      </c>
      <c r="H3773" s="4">
        <v>94.2</v>
      </c>
      <c r="I3773" s="4">
        <v>2.7</v>
      </c>
      <c r="J3773" s="4">
        <v>7.2</v>
      </c>
      <c r="K3773" s="4">
        <v>0.5</v>
      </c>
      <c r="L3773" s="4">
        <v>600</v>
      </c>
      <c r="M3773" s="7">
        <v>-3.5</v>
      </c>
      <c r="N3773" s="5">
        <v>-8.8000000000000007</v>
      </c>
      <c r="O3773" s="5">
        <v>-0.1</v>
      </c>
      <c r="P3773" s="5">
        <v>-999</v>
      </c>
      <c r="Q3773" s="5">
        <v>-999</v>
      </c>
      <c r="R3773">
        <v>0.36499999999999999</v>
      </c>
      <c r="S3773" s="34">
        <f>ROUND((0.6105*(EXP((17.273*E3773)/(E3773+237.3))))*(100-H3773)/100,3)</f>
        <v>2.1999999999999999E-2</v>
      </c>
      <c r="T3773" s="6">
        <f>IF(V3773&lt;V3774,L3773,0)</f>
        <v>0</v>
      </c>
      <c r="U3773" s="6">
        <f>IF(T3773&gt;0,M3773,-999)</f>
        <v>-999</v>
      </c>
      <c r="V3773">
        <v>200112</v>
      </c>
      <c r="W3773">
        <v>2001</v>
      </c>
    </row>
    <row r="3774" spans="1:23" x14ac:dyDescent="0.25">
      <c r="A3774" s="14">
        <v>37241</v>
      </c>
      <c r="B3774" s="3">
        <v>350</v>
      </c>
      <c r="C3774" s="4">
        <v>0.75</v>
      </c>
      <c r="D3774" s="5">
        <v>-2.2000000000000002</v>
      </c>
      <c r="E3774" s="5">
        <v>-0.4</v>
      </c>
      <c r="F3774" s="5">
        <v>-6.1</v>
      </c>
      <c r="G3774" s="4">
        <v>99.3</v>
      </c>
      <c r="H3774" s="4">
        <v>98</v>
      </c>
      <c r="I3774" s="4">
        <v>3.7</v>
      </c>
      <c r="J3774" s="4">
        <v>7.2</v>
      </c>
      <c r="K3774" s="4">
        <v>0</v>
      </c>
      <c r="L3774" s="4">
        <v>558</v>
      </c>
      <c r="M3774" s="7">
        <v>-3</v>
      </c>
      <c r="N3774" s="5">
        <v>-2.2000000000000002</v>
      </c>
      <c r="O3774" s="5">
        <v>0</v>
      </c>
      <c r="P3774" s="5">
        <v>-999</v>
      </c>
      <c r="Q3774" s="5">
        <v>-999</v>
      </c>
      <c r="R3774">
        <v>0.58099999999999996</v>
      </c>
      <c r="S3774" s="34">
        <f>ROUND((0.6105*(EXP((17.273*E3774)/(E3774+237.3))))*(100-H3774)/100,3)</f>
        <v>1.2E-2</v>
      </c>
      <c r="T3774" s="6">
        <f>IF(V3774&lt;V3775,L3774,0)</f>
        <v>0</v>
      </c>
      <c r="U3774" s="6">
        <f>IF(T3774&gt;0,M3774,-999)</f>
        <v>-999</v>
      </c>
      <c r="V3774">
        <v>200112</v>
      </c>
      <c r="W3774">
        <v>2001</v>
      </c>
    </row>
    <row r="3775" spans="1:23" x14ac:dyDescent="0.25">
      <c r="A3775" s="14">
        <v>37242</v>
      </c>
      <c r="B3775" s="3">
        <v>351</v>
      </c>
      <c r="C3775" s="4">
        <v>4.2699999999999996</v>
      </c>
      <c r="D3775" s="5">
        <v>-8.1999999999999993</v>
      </c>
      <c r="E3775" s="5">
        <v>-0.9</v>
      </c>
      <c r="F3775" s="5">
        <v>-10.8</v>
      </c>
      <c r="G3775" s="4">
        <v>91.7</v>
      </c>
      <c r="H3775" s="4">
        <v>72.599999999999994</v>
      </c>
      <c r="I3775" s="4">
        <v>2.4</v>
      </c>
      <c r="J3775" s="4">
        <v>6.3</v>
      </c>
      <c r="K3775" s="4">
        <v>0</v>
      </c>
      <c r="L3775" s="4">
        <v>558</v>
      </c>
      <c r="M3775" s="7">
        <v>-2.4</v>
      </c>
      <c r="N3775" s="5">
        <v>-8.1999999999999993</v>
      </c>
      <c r="O3775" s="5">
        <v>0</v>
      </c>
      <c r="P3775" s="5">
        <v>-999</v>
      </c>
      <c r="Q3775" s="5">
        <v>-999</v>
      </c>
      <c r="R3775">
        <v>0.41599999999999998</v>
      </c>
      <c r="S3775" s="34">
        <f>ROUND((0.6105*(EXP((17.273*E3775)/(E3775+237.3))))*(100-H3775)/100,3)</f>
        <v>0.157</v>
      </c>
      <c r="T3775" s="6">
        <f>IF(V3775&lt;V3776,L3775,0)</f>
        <v>0</v>
      </c>
      <c r="U3775" s="6">
        <f>IF(T3775&gt;0,M3775,-999)</f>
        <v>-999</v>
      </c>
      <c r="V3775">
        <v>200112</v>
      </c>
      <c r="W3775">
        <v>2001</v>
      </c>
    </row>
    <row r="3776" spans="1:23" x14ac:dyDescent="0.25">
      <c r="A3776" s="14">
        <v>37243</v>
      </c>
      <c r="B3776" s="3">
        <v>352</v>
      </c>
      <c r="C3776" s="4">
        <v>1.6</v>
      </c>
      <c r="D3776" s="5">
        <v>-9.6</v>
      </c>
      <c r="E3776" s="5">
        <v>-8.1</v>
      </c>
      <c r="F3776" s="5">
        <v>-11.1</v>
      </c>
      <c r="G3776" s="4">
        <v>89.6</v>
      </c>
      <c r="H3776" s="4">
        <v>62.7</v>
      </c>
      <c r="I3776" s="4">
        <v>3.1</v>
      </c>
      <c r="J3776" s="4">
        <v>6.2</v>
      </c>
      <c r="K3776" s="4">
        <v>0</v>
      </c>
      <c r="L3776" s="4">
        <v>545</v>
      </c>
      <c r="M3776" s="7">
        <v>-3.8</v>
      </c>
      <c r="N3776" s="5">
        <v>-9.6</v>
      </c>
      <c r="O3776" s="5">
        <v>0</v>
      </c>
      <c r="P3776" s="5">
        <v>-999</v>
      </c>
      <c r="Q3776" s="5">
        <v>-999</v>
      </c>
      <c r="R3776">
        <v>0.20799999999999999</v>
      </c>
      <c r="S3776" s="34">
        <f>ROUND((0.6105*(EXP((17.273*E3776)/(E3776+237.3))))*(100-H3776)/100,3)</f>
        <v>0.124</v>
      </c>
      <c r="T3776" s="6">
        <f>IF(V3776&lt;V3777,L3776,0)</f>
        <v>0</v>
      </c>
      <c r="U3776" s="6">
        <f>IF(T3776&gt;0,M3776,-999)</f>
        <v>-999</v>
      </c>
      <c r="V3776">
        <v>200112</v>
      </c>
      <c r="W3776">
        <v>2001</v>
      </c>
    </row>
    <row r="3777" spans="1:23" x14ac:dyDescent="0.25">
      <c r="A3777" s="14">
        <v>37244</v>
      </c>
      <c r="B3777" s="3">
        <v>353</v>
      </c>
      <c r="C3777" s="4">
        <v>5.09</v>
      </c>
      <c r="D3777" s="5">
        <v>-8</v>
      </c>
      <c r="E3777" s="5">
        <v>-1</v>
      </c>
      <c r="F3777" s="5">
        <v>-10.8</v>
      </c>
      <c r="G3777" s="4">
        <v>87.7</v>
      </c>
      <c r="H3777" s="4">
        <v>51.7</v>
      </c>
      <c r="I3777" s="4">
        <v>1</v>
      </c>
      <c r="J3777" s="4">
        <v>2.7</v>
      </c>
      <c r="K3777" s="4">
        <v>0</v>
      </c>
      <c r="L3777" s="4">
        <v>523</v>
      </c>
      <c r="M3777" s="7">
        <v>-4.3</v>
      </c>
      <c r="N3777" s="5">
        <v>-8</v>
      </c>
      <c r="O3777" s="5">
        <v>0</v>
      </c>
      <c r="P3777" s="5">
        <v>-999</v>
      </c>
      <c r="Q3777" s="5">
        <v>-999</v>
      </c>
      <c r="R3777">
        <v>0.29299999999999998</v>
      </c>
      <c r="S3777" s="34">
        <f>ROUND((0.6105*(EXP((17.273*E3777)/(E3777+237.3))))*(100-H3777)/100,3)</f>
        <v>0.27400000000000002</v>
      </c>
      <c r="T3777" s="6">
        <f>IF(V3777&lt;V3778,L3777,0)</f>
        <v>0</v>
      </c>
      <c r="U3777" s="6">
        <f>IF(T3777&gt;0,M3777,-999)</f>
        <v>-999</v>
      </c>
      <c r="V3777">
        <v>200112</v>
      </c>
      <c r="W3777">
        <v>2001</v>
      </c>
    </row>
    <row r="3778" spans="1:23" x14ac:dyDescent="0.25">
      <c r="A3778" s="14">
        <v>37245</v>
      </c>
      <c r="B3778" s="3">
        <v>354</v>
      </c>
      <c r="C3778" s="4">
        <v>2.62</v>
      </c>
      <c r="D3778" s="5">
        <v>-7.9</v>
      </c>
      <c r="E3778" s="5">
        <v>-2.6</v>
      </c>
      <c r="F3778" s="5">
        <v>-10.5</v>
      </c>
      <c r="G3778" s="4">
        <v>89.9</v>
      </c>
      <c r="H3778" s="4">
        <v>74.900000000000006</v>
      </c>
      <c r="I3778" s="4">
        <v>0.8</v>
      </c>
      <c r="J3778" s="4">
        <v>2.4</v>
      </c>
      <c r="K3778" s="4">
        <v>0</v>
      </c>
      <c r="L3778" s="4">
        <v>520</v>
      </c>
      <c r="M3778" s="7">
        <v>-4.8</v>
      </c>
      <c r="N3778" s="5">
        <v>-7.9</v>
      </c>
      <c r="O3778" s="5">
        <v>0</v>
      </c>
      <c r="P3778" s="5">
        <v>-999</v>
      </c>
      <c r="Q3778" s="5">
        <v>-999</v>
      </c>
      <c r="R3778">
        <v>0.377</v>
      </c>
      <c r="S3778" s="34">
        <f>ROUND((0.6105*(EXP((17.273*E3778)/(E3778+237.3))))*(100-H3778)/100,3)</f>
        <v>0.127</v>
      </c>
      <c r="T3778" s="6">
        <f>IF(V3778&lt;V3779,L3778,0)</f>
        <v>0</v>
      </c>
      <c r="U3778" s="6">
        <f>IF(T3778&gt;0,M3778,-999)</f>
        <v>-999</v>
      </c>
      <c r="V3778">
        <v>200112</v>
      </c>
      <c r="W3778">
        <v>2001</v>
      </c>
    </row>
    <row r="3779" spans="1:23" x14ac:dyDescent="0.25">
      <c r="A3779" s="14">
        <v>37246</v>
      </c>
      <c r="B3779" s="3">
        <v>355</v>
      </c>
      <c r="C3779" s="4">
        <v>4.0599999999999996</v>
      </c>
      <c r="D3779" s="5">
        <v>-6.9</v>
      </c>
      <c r="E3779" s="5">
        <v>0.6</v>
      </c>
      <c r="F3779" s="5">
        <v>-10.4</v>
      </c>
      <c r="G3779" s="4">
        <v>90.8</v>
      </c>
      <c r="H3779" s="4">
        <v>64</v>
      </c>
      <c r="I3779" s="4">
        <v>0.5</v>
      </c>
      <c r="J3779" s="4">
        <v>1.5</v>
      </c>
      <c r="K3779" s="4">
        <v>0</v>
      </c>
      <c r="L3779" s="4">
        <v>516</v>
      </c>
      <c r="M3779" s="7">
        <v>-5.6</v>
      </c>
      <c r="N3779" s="5">
        <v>-6.9</v>
      </c>
      <c r="O3779" s="5">
        <v>0</v>
      </c>
      <c r="P3779" s="5">
        <v>-999</v>
      </c>
      <c r="Q3779" s="5">
        <v>-999</v>
      </c>
      <c r="R3779">
        <v>0.40899999999999997</v>
      </c>
      <c r="S3779" s="34">
        <f>ROUND((0.6105*(EXP((17.273*E3779)/(E3779+237.3))))*(100-H3779)/100,3)</f>
        <v>0.23</v>
      </c>
      <c r="T3779" s="6">
        <f>IF(V3779&lt;V3780,L3779,0)</f>
        <v>0</v>
      </c>
      <c r="U3779" s="6">
        <f>IF(T3779&gt;0,M3779,-999)</f>
        <v>-999</v>
      </c>
      <c r="V3779">
        <v>200112</v>
      </c>
      <c r="W3779">
        <v>2001</v>
      </c>
    </row>
    <row r="3780" spans="1:23" x14ac:dyDescent="0.25">
      <c r="A3780" s="14">
        <v>37247</v>
      </c>
      <c r="B3780" s="3">
        <v>356</v>
      </c>
      <c r="C3780" s="4">
        <v>3.27</v>
      </c>
      <c r="D3780" s="5">
        <v>-7.9</v>
      </c>
      <c r="E3780" s="5">
        <v>-3.6</v>
      </c>
      <c r="F3780" s="5">
        <v>-13.4</v>
      </c>
      <c r="G3780" s="4">
        <v>93.8</v>
      </c>
      <c r="H3780" s="4">
        <v>80.2</v>
      </c>
      <c r="I3780" s="4">
        <v>1.4</v>
      </c>
      <c r="J3780" s="4">
        <v>3.2</v>
      </c>
      <c r="K3780" s="4">
        <v>0</v>
      </c>
      <c r="L3780" s="4">
        <v>511</v>
      </c>
      <c r="M3780" s="7">
        <v>-5.5</v>
      </c>
      <c r="N3780" s="5">
        <v>-7.9</v>
      </c>
      <c r="O3780" s="5">
        <v>-0.1</v>
      </c>
      <c r="P3780" s="5">
        <v>-999</v>
      </c>
      <c r="Q3780" s="5">
        <v>-999</v>
      </c>
      <c r="R3780">
        <v>0.375</v>
      </c>
      <c r="S3780" s="34">
        <f>ROUND((0.6105*(EXP((17.273*E3780)/(E3780+237.3))))*(100-H3780)/100,3)</f>
        <v>9.2999999999999999E-2</v>
      </c>
      <c r="T3780" s="6">
        <f>IF(V3780&lt;V3781,L3780,0)</f>
        <v>0</v>
      </c>
      <c r="U3780" s="6">
        <f>IF(T3780&gt;0,M3780,-999)</f>
        <v>-999</v>
      </c>
      <c r="V3780">
        <v>200112</v>
      </c>
      <c r="W3780">
        <v>2001</v>
      </c>
    </row>
    <row r="3781" spans="1:23" x14ac:dyDescent="0.25">
      <c r="A3781" s="14">
        <v>37248</v>
      </c>
      <c r="B3781" s="3">
        <v>357</v>
      </c>
      <c r="C3781" s="4">
        <v>3.52</v>
      </c>
      <c r="D3781" s="5">
        <v>-8.6999999999999993</v>
      </c>
      <c r="E3781" s="5">
        <v>-1.3</v>
      </c>
      <c r="F3781" s="5">
        <v>-12.4</v>
      </c>
      <c r="G3781" s="4">
        <v>93.9</v>
      </c>
      <c r="H3781" s="4">
        <v>69.900000000000006</v>
      </c>
      <c r="I3781" s="4">
        <v>0.4</v>
      </c>
      <c r="J3781" s="4">
        <v>0.9</v>
      </c>
      <c r="K3781" s="4">
        <v>0</v>
      </c>
      <c r="L3781" s="4">
        <v>510</v>
      </c>
      <c r="M3781" s="7">
        <v>-5.5</v>
      </c>
      <c r="N3781" s="5">
        <v>-8.6999999999999993</v>
      </c>
      <c r="O3781" s="5">
        <v>-0.1</v>
      </c>
      <c r="P3781" s="5">
        <v>-999</v>
      </c>
      <c r="Q3781" s="5">
        <v>-999</v>
      </c>
      <c r="R3781">
        <v>0.38900000000000001</v>
      </c>
      <c r="S3781" s="34">
        <f>ROUND((0.6105*(EXP((17.273*E3781)/(E3781+237.3))))*(100-H3781)/100,3)</f>
        <v>0.16700000000000001</v>
      </c>
      <c r="T3781" s="6">
        <f>IF(V3781&lt;V3782,L3781,0)</f>
        <v>0</v>
      </c>
      <c r="U3781" s="6">
        <f>IF(T3781&gt;0,M3781,-999)</f>
        <v>-999</v>
      </c>
      <c r="V3781">
        <v>200112</v>
      </c>
      <c r="W3781">
        <v>2001</v>
      </c>
    </row>
    <row r="3782" spans="1:23" x14ac:dyDescent="0.25">
      <c r="A3782" s="14">
        <v>37249</v>
      </c>
      <c r="B3782" s="3">
        <v>358</v>
      </c>
      <c r="C3782" s="4">
        <v>2.31</v>
      </c>
      <c r="D3782" s="5">
        <v>-10.5</v>
      </c>
      <c r="E3782" s="5">
        <v>-6.9</v>
      </c>
      <c r="F3782" s="5">
        <v>-13</v>
      </c>
      <c r="G3782" s="4">
        <v>94.8</v>
      </c>
      <c r="H3782" s="4">
        <v>92</v>
      </c>
      <c r="I3782" s="4">
        <v>0.2</v>
      </c>
      <c r="J3782" s="4">
        <v>0.9</v>
      </c>
      <c r="K3782" s="4">
        <v>0</v>
      </c>
      <c r="L3782" s="4">
        <v>500</v>
      </c>
      <c r="M3782" s="7">
        <v>-6.3</v>
      </c>
      <c r="N3782" s="5">
        <v>-10.5</v>
      </c>
      <c r="O3782" s="5">
        <v>-0.2</v>
      </c>
      <c r="P3782" s="5">
        <v>-999</v>
      </c>
      <c r="Q3782" s="5">
        <v>-999</v>
      </c>
      <c r="R3782">
        <v>0.33400000000000002</v>
      </c>
      <c r="S3782" s="34">
        <f>ROUND((0.6105*(EXP((17.273*E3782)/(E3782+237.3))))*(100-H3782)/100,3)</f>
        <v>2.9000000000000001E-2</v>
      </c>
      <c r="T3782" s="6">
        <f>IF(V3782&lt;V3783,L3782,0)</f>
        <v>0</v>
      </c>
      <c r="U3782" s="6">
        <f>IF(T3782&gt;0,M3782,-999)</f>
        <v>-999</v>
      </c>
      <c r="V3782">
        <v>200112</v>
      </c>
      <c r="W3782">
        <v>2001</v>
      </c>
    </row>
    <row r="3783" spans="1:23" x14ac:dyDescent="0.25">
      <c r="A3783" s="14">
        <v>37250</v>
      </c>
      <c r="B3783" s="3">
        <v>359</v>
      </c>
      <c r="C3783" s="4">
        <v>5.0999999999999996</v>
      </c>
      <c r="D3783" s="5">
        <v>-2.4</v>
      </c>
      <c r="E3783" s="5">
        <v>5</v>
      </c>
      <c r="F3783" s="5">
        <v>-8.1999999999999993</v>
      </c>
      <c r="G3783" s="4">
        <v>51</v>
      </c>
      <c r="H3783" s="4">
        <v>29.3</v>
      </c>
      <c r="I3783" s="4">
        <v>0.8</v>
      </c>
      <c r="J3783" s="4">
        <v>2.1</v>
      </c>
      <c r="K3783" s="4">
        <v>0</v>
      </c>
      <c r="L3783" s="4">
        <v>500</v>
      </c>
      <c r="M3783" s="7">
        <v>-6.4</v>
      </c>
      <c r="N3783" s="5">
        <v>-2.4</v>
      </c>
      <c r="O3783" s="5">
        <v>-0.1</v>
      </c>
      <c r="P3783" s="5">
        <v>-999</v>
      </c>
      <c r="Q3783" s="5">
        <v>-999</v>
      </c>
      <c r="R3783">
        <v>0.255</v>
      </c>
      <c r="S3783" s="34">
        <f>ROUND((0.6105*(EXP((17.273*E3783)/(E3783+237.3))))*(100-H3783)/100,3)</f>
        <v>0.61599999999999999</v>
      </c>
      <c r="T3783" s="6">
        <f>IF(V3783&lt;V3784,L3783,0)</f>
        <v>0</v>
      </c>
      <c r="U3783" s="6">
        <f>IF(T3783&gt;0,M3783,-999)</f>
        <v>-999</v>
      </c>
      <c r="V3783">
        <v>200112</v>
      </c>
      <c r="W3783">
        <v>2001</v>
      </c>
    </row>
    <row r="3784" spans="1:23" x14ac:dyDescent="0.25">
      <c r="A3784" s="14">
        <v>37251</v>
      </c>
      <c r="B3784" s="3">
        <v>360</v>
      </c>
      <c r="C3784" s="4">
        <v>4.8</v>
      </c>
      <c r="D3784" s="5">
        <v>-3.8</v>
      </c>
      <c r="E3784" s="5">
        <v>2.6</v>
      </c>
      <c r="F3784" s="5">
        <v>-9</v>
      </c>
      <c r="G3784" s="4">
        <v>52.6</v>
      </c>
      <c r="H3784" s="4">
        <v>33.299999999999997</v>
      </c>
      <c r="I3784" s="4">
        <v>0.7</v>
      </c>
      <c r="J3784" s="4">
        <v>2.7</v>
      </c>
      <c r="K3784" s="4">
        <v>0</v>
      </c>
      <c r="L3784" s="4">
        <v>500</v>
      </c>
      <c r="M3784" s="7">
        <v>-6.1</v>
      </c>
      <c r="N3784" s="5">
        <v>-3.8</v>
      </c>
      <c r="O3784" s="5">
        <v>-0.1</v>
      </c>
      <c r="P3784" s="5">
        <v>-999</v>
      </c>
      <c r="Q3784" s="5">
        <v>-999</v>
      </c>
      <c r="R3784">
        <v>0.24399999999999999</v>
      </c>
      <c r="S3784" s="34">
        <f>ROUND((0.6105*(EXP((17.273*E3784)/(E3784+237.3))))*(100-H3784)/100,3)</f>
        <v>0.49099999999999999</v>
      </c>
      <c r="T3784" s="6">
        <f>IF(V3784&lt;V3785,L3784,0)</f>
        <v>0</v>
      </c>
      <c r="U3784" s="6">
        <f>IF(T3784&gt;0,M3784,-999)</f>
        <v>-999</v>
      </c>
      <c r="V3784">
        <v>200112</v>
      </c>
      <c r="W3784">
        <v>2001</v>
      </c>
    </row>
    <row r="3785" spans="1:23" x14ac:dyDescent="0.25">
      <c r="A3785" s="14">
        <v>37252</v>
      </c>
      <c r="B3785" s="3">
        <v>361</v>
      </c>
      <c r="C3785" s="4">
        <v>2.92</v>
      </c>
      <c r="D3785" s="5">
        <v>-4.0999999999999996</v>
      </c>
      <c r="E3785" s="5">
        <v>-0.1</v>
      </c>
      <c r="F3785" s="5">
        <v>-8.9</v>
      </c>
      <c r="G3785" s="4">
        <v>79.5</v>
      </c>
      <c r="H3785" s="4">
        <v>56.8</v>
      </c>
      <c r="I3785" s="4">
        <v>0.8</v>
      </c>
      <c r="J3785" s="4">
        <v>2.4</v>
      </c>
      <c r="K3785" s="4">
        <v>1.3</v>
      </c>
      <c r="L3785" s="4">
        <v>510</v>
      </c>
      <c r="M3785" s="7">
        <v>-5.7</v>
      </c>
      <c r="N3785" s="5">
        <v>-4.0999999999999996</v>
      </c>
      <c r="O3785" s="5">
        <v>-0.2</v>
      </c>
      <c r="P3785" s="5">
        <v>-999</v>
      </c>
      <c r="Q3785" s="5">
        <v>-999</v>
      </c>
      <c r="R3785">
        <v>0.34399999999999997</v>
      </c>
      <c r="S3785" s="34">
        <f>ROUND((0.6105*(EXP((17.273*E3785)/(E3785+237.3))))*(100-H3785)/100,3)</f>
        <v>0.26200000000000001</v>
      </c>
      <c r="T3785" s="6">
        <f>IF(V3785&lt;V3786,L3785,0)</f>
        <v>0</v>
      </c>
      <c r="U3785" s="6">
        <f>IF(T3785&gt;0,M3785,-999)</f>
        <v>-999</v>
      </c>
      <c r="V3785">
        <v>200112</v>
      </c>
      <c r="W3785">
        <v>2001</v>
      </c>
    </row>
    <row r="3786" spans="1:23" x14ac:dyDescent="0.25">
      <c r="A3786" s="14">
        <v>37253</v>
      </c>
      <c r="B3786" s="3">
        <v>362</v>
      </c>
      <c r="C3786" s="4">
        <v>0.64</v>
      </c>
      <c r="D3786" s="5">
        <v>-4.4000000000000004</v>
      </c>
      <c r="E3786" s="5">
        <v>-1.9</v>
      </c>
      <c r="F3786" s="5">
        <v>-7.3</v>
      </c>
      <c r="G3786" s="4">
        <v>95.4</v>
      </c>
      <c r="H3786" s="4">
        <v>80.3</v>
      </c>
      <c r="I3786" s="4">
        <v>0.3</v>
      </c>
      <c r="J3786" s="4">
        <v>2.2999999999999998</v>
      </c>
      <c r="K3786" s="4">
        <v>5.3</v>
      </c>
      <c r="L3786" s="4">
        <v>551</v>
      </c>
      <c r="M3786" s="7">
        <v>-4.0999999999999996</v>
      </c>
      <c r="N3786" s="5">
        <v>-4.4000000000000004</v>
      </c>
      <c r="O3786" s="5">
        <v>-0.2</v>
      </c>
      <c r="P3786" s="5">
        <v>-999</v>
      </c>
      <c r="Q3786" s="5">
        <v>-999</v>
      </c>
      <c r="R3786">
        <v>0.42699999999999999</v>
      </c>
      <c r="S3786" s="34">
        <f>ROUND((0.6105*(EXP((17.273*E3786)/(E3786+237.3))))*(100-H3786)/100,3)</f>
        <v>0.105</v>
      </c>
      <c r="T3786" s="6">
        <f>IF(V3786&lt;V3787,L3786,0)</f>
        <v>0</v>
      </c>
      <c r="U3786" s="6">
        <f>IF(T3786&gt;0,M3786,-999)</f>
        <v>-999</v>
      </c>
      <c r="V3786">
        <v>200112</v>
      </c>
      <c r="W3786">
        <v>2001</v>
      </c>
    </row>
    <row r="3787" spans="1:23" x14ac:dyDescent="0.25">
      <c r="A3787" s="14">
        <v>37254</v>
      </c>
      <c r="B3787" s="3">
        <v>363</v>
      </c>
      <c r="C3787" s="4">
        <v>0.69</v>
      </c>
      <c r="D3787" s="5">
        <v>-5.3</v>
      </c>
      <c r="E3787" s="5">
        <v>-3.9</v>
      </c>
      <c r="F3787" s="5">
        <v>-7.2</v>
      </c>
      <c r="G3787" s="4">
        <v>96.9</v>
      </c>
      <c r="H3787" s="4">
        <v>94.4</v>
      </c>
      <c r="I3787" s="4">
        <v>1</v>
      </c>
      <c r="J3787" s="4">
        <v>2.2999999999999998</v>
      </c>
      <c r="K3787" s="4">
        <v>0</v>
      </c>
      <c r="L3787" s="4">
        <v>550</v>
      </c>
      <c r="M3787" s="7">
        <v>-3.2</v>
      </c>
      <c r="N3787" s="5">
        <v>-5.3</v>
      </c>
      <c r="O3787" s="5">
        <v>-0.2</v>
      </c>
      <c r="P3787" s="5">
        <v>-999</v>
      </c>
      <c r="Q3787" s="5">
        <v>-999</v>
      </c>
      <c r="R3787">
        <v>0.43</v>
      </c>
      <c r="S3787" s="34">
        <f>ROUND((0.6105*(EXP((17.273*E3787)/(E3787+237.3))))*(100-H3787)/100,3)</f>
        <v>2.5999999999999999E-2</v>
      </c>
      <c r="T3787" s="6">
        <f>IF(V3787&lt;V3788,L3787,0)</f>
        <v>0</v>
      </c>
      <c r="U3787" s="6">
        <f>IF(T3787&gt;0,M3787,-999)</f>
        <v>-999</v>
      </c>
      <c r="V3787">
        <v>200112</v>
      </c>
      <c r="W3787">
        <v>2001</v>
      </c>
    </row>
    <row r="3788" spans="1:23" x14ac:dyDescent="0.25">
      <c r="A3788" s="14">
        <v>37255</v>
      </c>
      <c r="B3788" s="3">
        <v>364</v>
      </c>
      <c r="C3788" s="4">
        <v>0.47</v>
      </c>
      <c r="D3788" s="5">
        <v>-5.0999999999999996</v>
      </c>
      <c r="E3788" s="5">
        <v>-4.0999999999999996</v>
      </c>
      <c r="F3788" s="5">
        <v>-6.2</v>
      </c>
      <c r="G3788" s="4">
        <v>96.4</v>
      </c>
      <c r="H3788" s="4">
        <v>92.9</v>
      </c>
      <c r="I3788" s="4">
        <v>0.9</v>
      </c>
      <c r="J3788" s="4">
        <v>1.9</v>
      </c>
      <c r="K3788" s="4">
        <v>0</v>
      </c>
      <c r="L3788" s="4">
        <v>546</v>
      </c>
      <c r="M3788" s="7">
        <v>-2.7</v>
      </c>
      <c r="N3788" s="5">
        <v>-5.0999999999999996</v>
      </c>
      <c r="O3788" s="5">
        <v>-0.2</v>
      </c>
      <c r="P3788" s="5">
        <v>-999</v>
      </c>
      <c r="Q3788" s="5">
        <v>-999</v>
      </c>
      <c r="R3788">
        <v>0.41899999999999998</v>
      </c>
      <c r="S3788" s="34">
        <f>ROUND((0.6105*(EXP((17.273*E3788)/(E3788+237.3))))*(100-H3788)/100,3)</f>
        <v>3.2000000000000001E-2</v>
      </c>
      <c r="T3788" s="6">
        <f>IF(V3788&lt;V3789,L3788,0)</f>
        <v>0</v>
      </c>
      <c r="U3788" s="6">
        <f>IF(T3788&gt;0,M3788,-999)</f>
        <v>-999</v>
      </c>
      <c r="V3788">
        <v>200112</v>
      </c>
      <c r="W3788">
        <v>2001</v>
      </c>
    </row>
    <row r="3789" spans="1:23" x14ac:dyDescent="0.25">
      <c r="A3789" s="14">
        <v>37256</v>
      </c>
      <c r="B3789" s="3">
        <v>365</v>
      </c>
      <c r="C3789" s="4">
        <v>0.63</v>
      </c>
      <c r="D3789" s="5">
        <v>-5.9</v>
      </c>
      <c r="E3789" s="5">
        <v>-4.0999999999999996</v>
      </c>
      <c r="F3789" s="5">
        <v>-6.9</v>
      </c>
      <c r="G3789" s="4">
        <v>97.7</v>
      </c>
      <c r="H3789" s="4">
        <v>93.5</v>
      </c>
      <c r="I3789" s="4">
        <v>0.8</v>
      </c>
      <c r="J3789" s="4">
        <v>1.8</v>
      </c>
      <c r="K3789" s="4">
        <v>0</v>
      </c>
      <c r="L3789" s="4">
        <v>546</v>
      </c>
      <c r="M3789" s="7">
        <v>-2.5</v>
      </c>
      <c r="N3789" s="5">
        <v>-5.9</v>
      </c>
      <c r="O3789" s="5">
        <v>-0.2</v>
      </c>
      <c r="P3789" s="5">
        <v>-999</v>
      </c>
      <c r="Q3789" s="5">
        <v>-999</v>
      </c>
      <c r="R3789">
        <v>0.42299999999999999</v>
      </c>
      <c r="S3789" s="34">
        <f>ROUND((0.6105*(EXP((17.273*E3789)/(E3789+237.3))))*(100-H3789)/100,3)</f>
        <v>2.9000000000000001E-2</v>
      </c>
      <c r="T3789" s="6">
        <f>IF(V3789&lt;V3790,L3789,0)</f>
        <v>546</v>
      </c>
      <c r="U3789" s="6">
        <f>IF(T3789&gt;0,M3789,-999)</f>
        <v>-2.5</v>
      </c>
      <c r="V3789">
        <v>200112</v>
      </c>
      <c r="W3789">
        <v>2001</v>
      </c>
    </row>
    <row r="3790" spans="1:23" x14ac:dyDescent="0.25">
      <c r="A3790" s="14">
        <v>37257</v>
      </c>
      <c r="B3790" s="3">
        <v>1</v>
      </c>
      <c r="C3790" s="4">
        <v>1.58</v>
      </c>
      <c r="D3790" s="5">
        <v>-5.9</v>
      </c>
      <c r="E3790" s="5">
        <v>-3.2</v>
      </c>
      <c r="F3790" s="5">
        <v>-8.5</v>
      </c>
      <c r="G3790" s="4">
        <v>95.4</v>
      </c>
      <c r="H3790" s="4">
        <v>81.599999999999994</v>
      </c>
      <c r="I3790" s="4">
        <v>1.7</v>
      </c>
      <c r="J3790" s="4">
        <v>3.9</v>
      </c>
      <c r="K3790" s="4">
        <v>0</v>
      </c>
      <c r="L3790" s="4">
        <v>546</v>
      </c>
      <c r="M3790" s="7">
        <v>-2.7</v>
      </c>
      <c r="N3790" s="5">
        <v>-0.2</v>
      </c>
      <c r="O3790" s="5">
        <v>0.3</v>
      </c>
      <c r="P3790" s="5">
        <v>-999</v>
      </c>
      <c r="Q3790" s="5">
        <v>-999</v>
      </c>
      <c r="R3790">
        <v>0.39400000000000002</v>
      </c>
      <c r="S3790" s="34">
        <f>ROUND((0.6105*(EXP((17.273*E3790)/(E3790+237.3))))*(100-H3790)/100,3)</f>
        <v>8.8999999999999996E-2</v>
      </c>
      <c r="T3790" s="6">
        <f>IF(V3790&lt;V3791,L3790,0)</f>
        <v>0</v>
      </c>
      <c r="U3790" s="6">
        <f>IF(T3790&gt;0,M3790,-999)</f>
        <v>-999</v>
      </c>
      <c r="V3790">
        <v>200201</v>
      </c>
      <c r="W3790">
        <v>2002</v>
      </c>
    </row>
    <row r="3791" spans="1:23" x14ac:dyDescent="0.25">
      <c r="A3791" s="14">
        <v>37258</v>
      </c>
      <c r="B3791" s="3">
        <v>2</v>
      </c>
      <c r="C3791" s="4">
        <v>0.64</v>
      </c>
      <c r="D3791" s="5">
        <v>-2.5</v>
      </c>
      <c r="E3791" s="5">
        <v>-0.1</v>
      </c>
      <c r="F3791" s="5">
        <v>-5.6</v>
      </c>
      <c r="G3791" s="4">
        <v>97.2</v>
      </c>
      <c r="H3791" s="4">
        <v>84.3</v>
      </c>
      <c r="I3791" s="4">
        <v>1.3</v>
      </c>
      <c r="J3791" s="4">
        <v>3.5</v>
      </c>
      <c r="K3791" s="4">
        <v>1.2</v>
      </c>
      <c r="L3791" s="4">
        <v>555</v>
      </c>
      <c r="M3791" s="7">
        <v>-2.2999999999999998</v>
      </c>
      <c r="N3791" s="5">
        <v>-0.2</v>
      </c>
      <c r="O3791" s="5">
        <v>0.4</v>
      </c>
      <c r="P3791" s="5">
        <v>-999</v>
      </c>
      <c r="Q3791" s="5">
        <v>-999</v>
      </c>
      <c r="R3791">
        <v>0.51200000000000001</v>
      </c>
      <c r="S3791" s="34">
        <f>ROUND((0.6105*(EXP((17.273*E3791)/(E3791+237.3))))*(100-H3791)/100,3)</f>
        <v>9.5000000000000001E-2</v>
      </c>
      <c r="T3791" s="6">
        <f>IF(V3791&lt;V3792,L3791,0)</f>
        <v>0</v>
      </c>
      <c r="U3791" s="6">
        <f>IF(T3791&gt;0,M3791,-999)</f>
        <v>-999</v>
      </c>
      <c r="V3791">
        <v>200201</v>
      </c>
      <c r="W3791">
        <v>2002</v>
      </c>
    </row>
    <row r="3792" spans="1:23" x14ac:dyDescent="0.25">
      <c r="A3792" s="14">
        <v>37259</v>
      </c>
      <c r="B3792" s="3">
        <v>3</v>
      </c>
      <c r="C3792" s="4">
        <v>3.24</v>
      </c>
      <c r="D3792" s="5">
        <v>-4</v>
      </c>
      <c r="E3792" s="5">
        <v>1.2</v>
      </c>
      <c r="F3792" s="5">
        <v>-7.3</v>
      </c>
      <c r="G3792" s="4">
        <v>88.6</v>
      </c>
      <c r="H3792" s="4">
        <v>68.599999999999994</v>
      </c>
      <c r="I3792" s="4">
        <v>0.7</v>
      </c>
      <c r="J3792" s="4">
        <v>1.4</v>
      </c>
      <c r="K3792" s="4">
        <v>0</v>
      </c>
      <c r="L3792" s="4">
        <v>555</v>
      </c>
      <c r="M3792" s="7">
        <v>-2.7</v>
      </c>
      <c r="N3792" s="5">
        <v>-0.1</v>
      </c>
      <c r="O3792" s="5">
        <v>0.4</v>
      </c>
      <c r="P3792" s="5">
        <v>-999</v>
      </c>
      <c r="Q3792" s="5">
        <v>-999</v>
      </c>
      <c r="R3792">
        <v>0.45700000000000002</v>
      </c>
      <c r="S3792" s="34">
        <f>ROUND((0.6105*(EXP((17.273*E3792)/(E3792+237.3))))*(100-H3792)/100,3)</f>
        <v>0.20899999999999999</v>
      </c>
      <c r="T3792" s="6">
        <f>IF(V3792&lt;V3793,L3792,0)</f>
        <v>0</v>
      </c>
      <c r="U3792" s="6">
        <f>IF(T3792&gt;0,M3792,-999)</f>
        <v>-999</v>
      </c>
      <c r="V3792">
        <v>200201</v>
      </c>
      <c r="W3792">
        <v>2002</v>
      </c>
    </row>
    <row r="3793" spans="1:23" x14ac:dyDescent="0.25">
      <c r="A3793" s="14">
        <v>37260</v>
      </c>
      <c r="B3793" s="3">
        <v>4</v>
      </c>
      <c r="C3793" s="4">
        <v>5.07</v>
      </c>
      <c r="D3793" s="5">
        <v>-3.8</v>
      </c>
      <c r="E3793" s="5">
        <v>2</v>
      </c>
      <c r="F3793" s="5">
        <v>-7.1</v>
      </c>
      <c r="G3793" s="4">
        <v>85.8</v>
      </c>
      <c r="H3793" s="4">
        <v>57.9</v>
      </c>
      <c r="I3793" s="4">
        <v>0.6</v>
      </c>
      <c r="J3793" s="4">
        <v>1.9</v>
      </c>
      <c r="K3793" s="4">
        <v>0</v>
      </c>
      <c r="L3793" s="4">
        <v>552</v>
      </c>
      <c r="M3793" s="7">
        <v>-2.9</v>
      </c>
      <c r="N3793" s="5">
        <v>-0.1</v>
      </c>
      <c r="O3793" s="5">
        <v>0.4</v>
      </c>
      <c r="P3793" s="5">
        <v>-999</v>
      </c>
      <c r="Q3793" s="5">
        <v>-999</v>
      </c>
      <c r="R3793">
        <v>0.40799999999999997</v>
      </c>
      <c r="S3793" s="34">
        <f>ROUND((0.6105*(EXP((17.273*E3793)/(E3793+237.3))))*(100-H3793)/100,3)</f>
        <v>0.29699999999999999</v>
      </c>
      <c r="T3793" s="6">
        <f>IF(V3793&lt;V3794,L3793,0)</f>
        <v>0</v>
      </c>
      <c r="U3793" s="6">
        <f>IF(T3793&gt;0,M3793,-999)</f>
        <v>-999</v>
      </c>
      <c r="V3793">
        <v>200201</v>
      </c>
      <c r="W3793">
        <v>2002</v>
      </c>
    </row>
    <row r="3794" spans="1:23" x14ac:dyDescent="0.25">
      <c r="A3794" s="14">
        <v>37261</v>
      </c>
      <c r="B3794" s="3">
        <v>5</v>
      </c>
      <c r="C3794" s="4">
        <v>2.36</v>
      </c>
      <c r="D3794" s="5">
        <v>-4.4000000000000004</v>
      </c>
      <c r="E3794" s="5">
        <v>-2.2000000000000002</v>
      </c>
      <c r="F3794" s="5">
        <v>-6.6</v>
      </c>
      <c r="G3794" s="4">
        <v>93.8</v>
      </c>
      <c r="H3794" s="4">
        <v>84.8</v>
      </c>
      <c r="I3794" s="4">
        <v>1.6</v>
      </c>
      <c r="J3794" s="4">
        <v>5.9</v>
      </c>
      <c r="K3794" s="4">
        <v>0.7</v>
      </c>
      <c r="L3794" s="4">
        <v>557</v>
      </c>
      <c r="M3794" s="7">
        <v>-2.8</v>
      </c>
      <c r="N3794" s="5">
        <v>-0.1</v>
      </c>
      <c r="O3794" s="5">
        <v>0.4</v>
      </c>
      <c r="P3794" s="5">
        <v>-999</v>
      </c>
      <c r="Q3794" s="5">
        <v>-999</v>
      </c>
      <c r="R3794">
        <v>0.44</v>
      </c>
      <c r="S3794" s="34">
        <f>ROUND((0.6105*(EXP((17.273*E3794)/(E3794+237.3))))*(100-H3794)/100,3)</f>
        <v>7.9000000000000001E-2</v>
      </c>
      <c r="T3794" s="6">
        <f>IF(V3794&lt;V3795,L3794,0)</f>
        <v>0</v>
      </c>
      <c r="U3794" s="6">
        <f>IF(T3794&gt;0,M3794,-999)</f>
        <v>-999</v>
      </c>
      <c r="V3794">
        <v>200201</v>
      </c>
      <c r="W3794">
        <v>2002</v>
      </c>
    </row>
    <row r="3795" spans="1:23" x14ac:dyDescent="0.25">
      <c r="A3795" s="14">
        <v>37262</v>
      </c>
      <c r="B3795" s="3">
        <v>6</v>
      </c>
      <c r="C3795" s="4">
        <v>1.84</v>
      </c>
      <c r="D3795" s="5">
        <v>-2</v>
      </c>
      <c r="E3795" s="5">
        <v>1.1000000000000001</v>
      </c>
      <c r="F3795" s="5">
        <v>-4.5</v>
      </c>
      <c r="G3795" s="4">
        <v>95.8</v>
      </c>
      <c r="H3795" s="4">
        <v>89.1</v>
      </c>
      <c r="I3795" s="4">
        <v>2.8</v>
      </c>
      <c r="J3795" s="4">
        <v>5.4</v>
      </c>
      <c r="K3795" s="4">
        <v>0.7</v>
      </c>
      <c r="L3795" s="4">
        <v>562</v>
      </c>
      <c r="M3795" s="7">
        <v>-2.2999999999999998</v>
      </c>
      <c r="N3795" s="5">
        <v>-0.1</v>
      </c>
      <c r="O3795" s="5">
        <v>0.4</v>
      </c>
      <c r="P3795" s="5">
        <v>-999</v>
      </c>
      <c r="Q3795" s="5">
        <v>-999</v>
      </c>
      <c r="R3795">
        <v>0.58699999999999997</v>
      </c>
      <c r="S3795" s="34">
        <f>ROUND((0.6105*(EXP((17.273*E3795)/(E3795+237.3))))*(100-H3795)/100,3)</f>
        <v>7.1999999999999995E-2</v>
      </c>
      <c r="T3795" s="6">
        <f>IF(V3795&lt;V3796,L3795,0)</f>
        <v>0</v>
      </c>
      <c r="U3795" s="6">
        <f>IF(T3795&gt;0,M3795,-999)</f>
        <v>-999</v>
      </c>
      <c r="V3795">
        <v>200201</v>
      </c>
      <c r="W3795">
        <v>2002</v>
      </c>
    </row>
    <row r="3796" spans="1:23" x14ac:dyDescent="0.25">
      <c r="A3796" s="14">
        <v>37263</v>
      </c>
      <c r="B3796" s="3">
        <v>7</v>
      </c>
      <c r="C3796" s="4">
        <v>1.2</v>
      </c>
      <c r="D3796" s="5">
        <v>1.5</v>
      </c>
      <c r="E3796" s="5">
        <v>3.2</v>
      </c>
      <c r="F3796" s="5">
        <v>0.1</v>
      </c>
      <c r="G3796" s="4">
        <v>99.4</v>
      </c>
      <c r="H3796" s="4">
        <v>98.8</v>
      </c>
      <c r="I3796" s="4">
        <v>3.2</v>
      </c>
      <c r="J3796" s="4">
        <v>6.2</v>
      </c>
      <c r="K3796" s="4">
        <v>23.7</v>
      </c>
      <c r="L3796" s="4">
        <v>515</v>
      </c>
      <c r="M3796" s="7">
        <v>-1.2</v>
      </c>
      <c r="N3796" s="5">
        <v>0</v>
      </c>
      <c r="O3796" s="5">
        <v>0.5</v>
      </c>
      <c r="P3796" s="5">
        <v>-999</v>
      </c>
      <c r="Q3796" s="5">
        <v>-999</v>
      </c>
      <c r="R3796">
        <v>0.76</v>
      </c>
      <c r="S3796" s="34">
        <f>ROUND((0.6105*(EXP((17.273*E3796)/(E3796+237.3))))*(100-H3796)/100,3)</f>
        <v>8.9999999999999993E-3</v>
      </c>
      <c r="T3796" s="6">
        <f>IF(V3796&lt;V3797,L3796,0)</f>
        <v>0</v>
      </c>
      <c r="U3796" s="6">
        <f>IF(T3796&gt;0,M3796,-999)</f>
        <v>-999</v>
      </c>
      <c r="V3796">
        <v>200201</v>
      </c>
      <c r="W3796">
        <v>2002</v>
      </c>
    </row>
    <row r="3797" spans="1:23" x14ac:dyDescent="0.25">
      <c r="A3797" s="14">
        <v>37264</v>
      </c>
      <c r="B3797" s="3">
        <v>8</v>
      </c>
      <c r="C3797" s="4">
        <v>2.04</v>
      </c>
      <c r="D3797" s="5">
        <v>-0.8</v>
      </c>
      <c r="E3797" s="5">
        <v>0.9</v>
      </c>
      <c r="F3797" s="5">
        <v>-2.9</v>
      </c>
      <c r="G3797" s="4">
        <v>99.3</v>
      </c>
      <c r="H3797" s="4">
        <v>96.1</v>
      </c>
      <c r="I3797" s="4">
        <v>1.2</v>
      </c>
      <c r="J3797" s="4">
        <v>3</v>
      </c>
      <c r="K3797" s="4">
        <v>0</v>
      </c>
      <c r="L3797" s="4">
        <v>515</v>
      </c>
      <c r="M3797" s="7">
        <v>-0.4</v>
      </c>
      <c r="N3797" s="5">
        <v>0</v>
      </c>
      <c r="O3797" s="5">
        <v>0.4</v>
      </c>
      <c r="P3797" s="5">
        <v>-999</v>
      </c>
      <c r="Q3797" s="5">
        <v>-999</v>
      </c>
      <c r="R3797">
        <v>0.625</v>
      </c>
      <c r="S3797" s="34">
        <f>ROUND((0.6105*(EXP((17.273*E3797)/(E3797+237.3))))*(100-H3797)/100,3)</f>
        <v>2.5000000000000001E-2</v>
      </c>
      <c r="T3797" s="6">
        <f>IF(V3797&lt;V3798,L3797,0)</f>
        <v>0</v>
      </c>
      <c r="U3797" s="6">
        <f>IF(T3797&gt;0,M3797,-999)</f>
        <v>-999</v>
      </c>
      <c r="V3797">
        <v>200201</v>
      </c>
      <c r="W3797">
        <v>2002</v>
      </c>
    </row>
    <row r="3798" spans="1:23" x14ac:dyDescent="0.25">
      <c r="A3798" s="14">
        <v>37265</v>
      </c>
      <c r="B3798" s="3">
        <v>9</v>
      </c>
      <c r="C3798" s="4">
        <v>4.16</v>
      </c>
      <c r="D3798" s="5">
        <v>-2.7</v>
      </c>
      <c r="E3798" s="5">
        <v>2</v>
      </c>
      <c r="F3798" s="5">
        <v>-5.0999999999999996</v>
      </c>
      <c r="G3798" s="4">
        <v>94.1</v>
      </c>
      <c r="H3798" s="4">
        <v>76.2</v>
      </c>
      <c r="I3798" s="4">
        <v>0.8</v>
      </c>
      <c r="J3798" s="4">
        <v>2.2999999999999998</v>
      </c>
      <c r="K3798" s="4">
        <v>0.4</v>
      </c>
      <c r="L3798" s="4">
        <v>518</v>
      </c>
      <c r="M3798" s="7">
        <v>-1.2</v>
      </c>
      <c r="N3798" s="5">
        <v>0.1</v>
      </c>
      <c r="O3798" s="5">
        <v>0.4</v>
      </c>
      <c r="P3798" s="5">
        <v>-999</v>
      </c>
      <c r="Q3798" s="5">
        <v>-999</v>
      </c>
      <c r="R3798">
        <v>0.53800000000000003</v>
      </c>
      <c r="S3798" s="34">
        <f>ROUND((0.6105*(EXP((17.273*E3798)/(E3798+237.3))))*(100-H3798)/100,3)</f>
        <v>0.16800000000000001</v>
      </c>
      <c r="T3798" s="6">
        <f>IF(V3798&lt;V3799,L3798,0)</f>
        <v>0</v>
      </c>
      <c r="U3798" s="6">
        <f>IF(T3798&gt;0,M3798,-999)</f>
        <v>-999</v>
      </c>
      <c r="V3798">
        <v>200201</v>
      </c>
      <c r="W3798">
        <v>2002</v>
      </c>
    </row>
    <row r="3799" spans="1:23" x14ac:dyDescent="0.25">
      <c r="A3799" s="14">
        <v>37266</v>
      </c>
      <c r="B3799" s="3">
        <v>10</v>
      </c>
      <c r="C3799" s="4">
        <v>3.16</v>
      </c>
      <c r="D3799" s="5">
        <v>-3.6</v>
      </c>
      <c r="E3799" s="5">
        <v>1</v>
      </c>
      <c r="F3799" s="5">
        <v>-5.5</v>
      </c>
      <c r="G3799" s="4">
        <v>94.8</v>
      </c>
      <c r="H3799" s="4">
        <v>73.400000000000006</v>
      </c>
      <c r="I3799" s="4">
        <v>0.5</v>
      </c>
      <c r="J3799" s="4">
        <v>1.7</v>
      </c>
      <c r="K3799" s="4">
        <v>1</v>
      </c>
      <c r="L3799" s="4">
        <v>526</v>
      </c>
      <c r="M3799" s="7">
        <v>-2.5</v>
      </c>
      <c r="N3799" s="5">
        <v>0.1</v>
      </c>
      <c r="O3799" s="5">
        <v>0.4</v>
      </c>
      <c r="P3799" s="5">
        <v>-999</v>
      </c>
      <c r="Q3799" s="5">
        <v>-999</v>
      </c>
      <c r="R3799">
        <v>0.48099999999999998</v>
      </c>
      <c r="S3799" s="34">
        <f>ROUND((0.6105*(EXP((17.273*E3799)/(E3799+237.3))))*(100-H3799)/100,3)</f>
        <v>0.17499999999999999</v>
      </c>
      <c r="T3799" s="6">
        <f>IF(V3799&lt;V3800,L3799,0)</f>
        <v>0</v>
      </c>
      <c r="U3799" s="6">
        <f>IF(T3799&gt;0,M3799,-999)</f>
        <v>-999</v>
      </c>
      <c r="V3799">
        <v>200201</v>
      </c>
      <c r="W3799">
        <v>2002</v>
      </c>
    </row>
    <row r="3800" spans="1:23" x14ac:dyDescent="0.25">
      <c r="A3800" s="14">
        <v>37267</v>
      </c>
      <c r="B3800" s="3">
        <v>11</v>
      </c>
      <c r="C3800" s="4">
        <v>1.57</v>
      </c>
      <c r="D3800" s="5">
        <v>-2.6</v>
      </c>
      <c r="E3800" s="5">
        <v>-0.5</v>
      </c>
      <c r="F3800" s="5">
        <v>-6.4</v>
      </c>
      <c r="G3800" s="4">
        <v>89.7</v>
      </c>
      <c r="H3800" s="4">
        <v>69.7</v>
      </c>
      <c r="I3800" s="4">
        <v>1.6</v>
      </c>
      <c r="J3800" s="4">
        <v>4.7</v>
      </c>
      <c r="K3800" s="4">
        <v>3.3</v>
      </c>
      <c r="L3800" s="4">
        <v>551</v>
      </c>
      <c r="M3800" s="7">
        <v>-2.9</v>
      </c>
      <c r="N3800" s="5">
        <v>0.1</v>
      </c>
      <c r="O3800" s="5">
        <v>0.4</v>
      </c>
      <c r="P3800" s="5">
        <v>-999</v>
      </c>
      <c r="Q3800" s="5">
        <v>-999</v>
      </c>
      <c r="R3800">
        <v>0.41099999999999998</v>
      </c>
      <c r="S3800" s="34">
        <f>ROUND((0.6105*(EXP((17.273*E3800)/(E3800+237.3))))*(100-H3800)/100,3)</f>
        <v>0.17799999999999999</v>
      </c>
      <c r="T3800" s="6">
        <f>IF(V3800&lt;V3801,L3800,0)</f>
        <v>0</v>
      </c>
      <c r="U3800" s="6">
        <f>IF(T3800&gt;0,M3800,-999)</f>
        <v>-999</v>
      </c>
      <c r="V3800">
        <v>200201</v>
      </c>
      <c r="W3800">
        <v>2002</v>
      </c>
    </row>
    <row r="3801" spans="1:23" x14ac:dyDescent="0.25">
      <c r="A3801" s="14">
        <v>37268</v>
      </c>
      <c r="B3801" s="3">
        <v>12</v>
      </c>
      <c r="C3801" s="4">
        <v>1.21</v>
      </c>
      <c r="D3801" s="5">
        <v>-3.4</v>
      </c>
      <c r="E3801" s="5">
        <v>-0.8</v>
      </c>
      <c r="F3801" s="5">
        <v>-5.4</v>
      </c>
      <c r="G3801" s="4">
        <v>94</v>
      </c>
      <c r="H3801" s="4">
        <v>69.099999999999994</v>
      </c>
      <c r="I3801" s="4">
        <v>2</v>
      </c>
      <c r="J3801" s="4">
        <v>5.4</v>
      </c>
      <c r="K3801" s="4">
        <v>3.6</v>
      </c>
      <c r="L3801" s="4">
        <v>579</v>
      </c>
      <c r="M3801" s="7">
        <v>-2.4</v>
      </c>
      <c r="N3801" s="5">
        <v>0.1</v>
      </c>
      <c r="O3801" s="5">
        <v>0.4</v>
      </c>
      <c r="P3801" s="5">
        <v>-999</v>
      </c>
      <c r="Q3801" s="5">
        <v>-999</v>
      </c>
      <c r="R3801">
        <v>0.39900000000000002</v>
      </c>
      <c r="S3801" s="34">
        <f>ROUND((0.6105*(EXP((17.273*E3801)/(E3801+237.3))))*(100-H3801)/100,3)</f>
        <v>0.17799999999999999</v>
      </c>
      <c r="T3801" s="6">
        <f>IF(V3801&lt;V3802,L3801,0)</f>
        <v>0</v>
      </c>
      <c r="U3801" s="6">
        <f>IF(T3801&gt;0,M3801,-999)</f>
        <v>-999</v>
      </c>
      <c r="V3801">
        <v>200201</v>
      </c>
      <c r="W3801">
        <v>2002</v>
      </c>
    </row>
    <row r="3802" spans="1:23" x14ac:dyDescent="0.25">
      <c r="A3802" s="14">
        <v>37269</v>
      </c>
      <c r="B3802" s="3">
        <v>13</v>
      </c>
      <c r="C3802" s="4">
        <v>2.78</v>
      </c>
      <c r="D3802" s="5">
        <v>-8</v>
      </c>
      <c r="E3802" s="5">
        <v>-5.4</v>
      </c>
      <c r="F3802" s="5">
        <v>-10.199999999999999</v>
      </c>
      <c r="G3802" s="4">
        <v>94.3</v>
      </c>
      <c r="H3802" s="4">
        <v>88.3</v>
      </c>
      <c r="I3802" s="4">
        <v>0.7</v>
      </c>
      <c r="J3802" s="4">
        <v>2</v>
      </c>
      <c r="K3802" s="4">
        <v>0</v>
      </c>
      <c r="L3802" s="4">
        <v>579</v>
      </c>
      <c r="M3802" s="7">
        <v>-2.4</v>
      </c>
      <c r="N3802" s="5">
        <v>0.1</v>
      </c>
      <c r="O3802" s="5">
        <v>0.4</v>
      </c>
      <c r="P3802" s="5">
        <v>-999</v>
      </c>
      <c r="Q3802" s="5">
        <v>-999</v>
      </c>
      <c r="R3802">
        <v>0.36099999999999999</v>
      </c>
      <c r="S3802" s="34">
        <f>ROUND((0.6105*(EXP((17.273*E3802)/(E3802+237.3))))*(100-H3802)/100,3)</f>
        <v>4.8000000000000001E-2</v>
      </c>
      <c r="T3802" s="6">
        <f>IF(V3802&lt;V3803,L3802,0)</f>
        <v>0</v>
      </c>
      <c r="U3802" s="6">
        <f>IF(T3802&gt;0,M3802,-999)</f>
        <v>-999</v>
      </c>
      <c r="V3802">
        <v>200201</v>
      </c>
      <c r="W3802">
        <v>2002</v>
      </c>
    </row>
    <row r="3803" spans="1:23" x14ac:dyDescent="0.25">
      <c r="A3803" s="14">
        <v>37270</v>
      </c>
      <c r="B3803" s="3">
        <v>14</v>
      </c>
      <c r="C3803" s="4">
        <v>2.62</v>
      </c>
      <c r="D3803" s="5">
        <v>-10.1</v>
      </c>
      <c r="E3803" s="5">
        <v>-8.6999999999999993</v>
      </c>
      <c r="F3803" s="5">
        <v>-10.9</v>
      </c>
      <c r="G3803" s="4">
        <v>93.3</v>
      </c>
      <c r="H3803" s="4">
        <v>89.6</v>
      </c>
      <c r="I3803" s="4">
        <v>0.8</v>
      </c>
      <c r="J3803" s="4">
        <v>2</v>
      </c>
      <c r="K3803" s="4">
        <v>0.8</v>
      </c>
      <c r="L3803" s="4">
        <v>585</v>
      </c>
      <c r="M3803" s="7">
        <v>-3.3</v>
      </c>
      <c r="N3803" s="5">
        <v>0.1</v>
      </c>
      <c r="O3803" s="5">
        <v>0.4</v>
      </c>
      <c r="P3803" s="5">
        <v>-999</v>
      </c>
      <c r="Q3803" s="5">
        <v>-999</v>
      </c>
      <c r="R3803">
        <v>0.28499999999999998</v>
      </c>
      <c r="S3803" s="34">
        <f>ROUND((0.6105*(EXP((17.273*E3803)/(E3803+237.3))))*(100-H3803)/100,3)</f>
        <v>3.3000000000000002E-2</v>
      </c>
      <c r="T3803" s="6">
        <f>IF(V3803&lt;V3804,L3803,0)</f>
        <v>0</v>
      </c>
      <c r="U3803" s="6">
        <f>IF(T3803&gt;0,M3803,-999)</f>
        <v>-999</v>
      </c>
      <c r="V3803">
        <v>200201</v>
      </c>
      <c r="W3803">
        <v>2002</v>
      </c>
    </row>
    <row r="3804" spans="1:23" x14ac:dyDescent="0.25">
      <c r="A3804" s="14">
        <v>37271</v>
      </c>
      <c r="B3804" s="3">
        <v>15</v>
      </c>
      <c r="C3804" s="4">
        <v>1.3</v>
      </c>
      <c r="D3804" s="5">
        <v>-9.1999999999999993</v>
      </c>
      <c r="E3804" s="5">
        <v>-7.1</v>
      </c>
      <c r="F3804" s="5">
        <v>-11.3</v>
      </c>
      <c r="G3804" s="4">
        <v>95.6</v>
      </c>
      <c r="H3804" s="4">
        <v>93.8</v>
      </c>
      <c r="I3804" s="4">
        <v>1</v>
      </c>
      <c r="J3804" s="4">
        <v>2.2999999999999998</v>
      </c>
      <c r="K3804" s="4">
        <v>11.2</v>
      </c>
      <c r="L3804" s="4">
        <v>671</v>
      </c>
      <c r="M3804" s="7">
        <v>-3.6</v>
      </c>
      <c r="N3804" s="5">
        <v>0</v>
      </c>
      <c r="O3804" s="5">
        <v>0.4</v>
      </c>
      <c r="P3804" s="5">
        <v>-999</v>
      </c>
      <c r="Q3804" s="5">
        <v>-999</v>
      </c>
      <c r="R3804">
        <v>0.33500000000000002</v>
      </c>
      <c r="S3804" s="34">
        <f>ROUND((0.6105*(EXP((17.273*E3804)/(E3804+237.3))))*(100-H3804)/100,3)</f>
        <v>2.1999999999999999E-2</v>
      </c>
      <c r="T3804" s="6">
        <f>IF(V3804&lt;V3805,L3804,0)</f>
        <v>0</v>
      </c>
      <c r="U3804" s="6">
        <f>IF(T3804&gt;0,M3804,-999)</f>
        <v>-999</v>
      </c>
      <c r="V3804">
        <v>200201</v>
      </c>
      <c r="W3804">
        <v>2002</v>
      </c>
    </row>
    <row r="3805" spans="1:23" x14ac:dyDescent="0.25">
      <c r="A3805" s="14">
        <v>37272</v>
      </c>
      <c r="B3805" s="3">
        <v>16</v>
      </c>
      <c r="C3805" s="4">
        <v>0.87</v>
      </c>
      <c r="D3805" s="5">
        <v>-8.1999999999999993</v>
      </c>
      <c r="E3805" s="5">
        <v>-6.1</v>
      </c>
      <c r="F3805" s="5">
        <v>-10.6</v>
      </c>
      <c r="G3805" s="4">
        <v>96</v>
      </c>
      <c r="H3805" s="4">
        <v>94</v>
      </c>
      <c r="I3805" s="4">
        <v>0.8</v>
      </c>
      <c r="J3805" s="4">
        <v>2.1</v>
      </c>
      <c r="K3805" s="4">
        <v>0</v>
      </c>
      <c r="L3805" s="4">
        <v>666</v>
      </c>
      <c r="M3805" s="7">
        <v>-3.7</v>
      </c>
      <c r="N3805" s="5">
        <v>0</v>
      </c>
      <c r="O3805" s="5">
        <v>0.4</v>
      </c>
      <c r="P3805" s="5">
        <v>-999</v>
      </c>
      <c r="Q3805" s="5">
        <v>-999</v>
      </c>
      <c r="R3805">
        <v>0.36399999999999999</v>
      </c>
      <c r="S3805" s="34">
        <f>ROUND((0.6105*(EXP((17.273*E3805)/(E3805+237.3))))*(100-H3805)/100,3)</f>
        <v>2.3E-2</v>
      </c>
      <c r="T3805" s="6">
        <f>IF(V3805&lt;V3806,L3805,0)</f>
        <v>0</v>
      </c>
      <c r="U3805" s="6">
        <f>IF(T3805&gt;0,M3805,-999)</f>
        <v>-999</v>
      </c>
      <c r="V3805">
        <v>200201</v>
      </c>
      <c r="W3805">
        <v>2002</v>
      </c>
    </row>
    <row r="3806" spans="1:23" x14ac:dyDescent="0.25">
      <c r="A3806" s="14">
        <v>37273</v>
      </c>
      <c r="B3806" s="3">
        <v>17</v>
      </c>
      <c r="C3806" s="4">
        <v>1.31</v>
      </c>
      <c r="D3806" s="5">
        <v>-9.6999999999999993</v>
      </c>
      <c r="E3806" s="5">
        <v>-8.4</v>
      </c>
      <c r="F3806" s="5">
        <v>-10.8</v>
      </c>
      <c r="G3806" s="4">
        <v>95.3</v>
      </c>
      <c r="H3806" s="4">
        <v>94.3</v>
      </c>
      <c r="I3806" s="4">
        <v>0.8</v>
      </c>
      <c r="J3806" s="4">
        <v>1.7</v>
      </c>
      <c r="K3806" s="4">
        <v>7.3</v>
      </c>
      <c r="L3806" s="4">
        <v>722</v>
      </c>
      <c r="M3806" s="7">
        <v>-4.3</v>
      </c>
      <c r="N3806" s="5">
        <v>-0.1</v>
      </c>
      <c r="O3806" s="5">
        <v>0.4</v>
      </c>
      <c r="P3806" s="5">
        <v>-999</v>
      </c>
      <c r="Q3806" s="5">
        <v>-999</v>
      </c>
      <c r="R3806">
        <v>0.30499999999999999</v>
      </c>
      <c r="S3806" s="34">
        <f>ROUND((0.6105*(EXP((17.273*E3806)/(E3806+237.3))))*(100-H3806)/100,3)</f>
        <v>1.7999999999999999E-2</v>
      </c>
      <c r="T3806" s="6">
        <f>IF(V3806&lt;V3807,L3806,0)</f>
        <v>0</v>
      </c>
      <c r="U3806" s="6">
        <f>IF(T3806&gt;0,M3806,-999)</f>
        <v>-999</v>
      </c>
      <c r="V3806">
        <v>200201</v>
      </c>
      <c r="W3806">
        <v>2002</v>
      </c>
    </row>
    <row r="3807" spans="1:23" x14ac:dyDescent="0.25">
      <c r="A3807" s="14">
        <v>37274</v>
      </c>
      <c r="B3807" s="3">
        <v>18</v>
      </c>
      <c r="C3807" s="4">
        <v>1.65</v>
      </c>
      <c r="D3807" s="5">
        <v>-9.8000000000000007</v>
      </c>
      <c r="E3807" s="5">
        <v>-6.8</v>
      </c>
      <c r="F3807" s="5">
        <v>-14.3</v>
      </c>
      <c r="G3807" s="4">
        <v>94.7</v>
      </c>
      <c r="H3807" s="4">
        <v>91.6</v>
      </c>
      <c r="I3807" s="4">
        <v>0.6</v>
      </c>
      <c r="J3807" s="4">
        <v>1.6</v>
      </c>
      <c r="K3807" s="4">
        <v>20.5</v>
      </c>
      <c r="L3807" s="4">
        <v>880</v>
      </c>
      <c r="M3807" s="7">
        <v>-4.3</v>
      </c>
      <c r="N3807" s="5">
        <v>-0.1</v>
      </c>
      <c r="O3807" s="5">
        <v>0.4</v>
      </c>
      <c r="P3807" s="5">
        <v>-999</v>
      </c>
      <c r="Q3807" s="5">
        <v>-999</v>
      </c>
      <c r="R3807">
        <v>0.33600000000000002</v>
      </c>
      <c r="S3807" s="34">
        <f>ROUND((0.6105*(EXP((17.273*E3807)/(E3807+237.3))))*(100-H3807)/100,3)</f>
        <v>3.1E-2</v>
      </c>
      <c r="T3807" s="6">
        <f>IF(V3807&lt;V3808,L3807,0)</f>
        <v>0</v>
      </c>
      <c r="U3807" s="6">
        <f>IF(T3807&gt;0,M3807,-999)</f>
        <v>-999</v>
      </c>
      <c r="V3807">
        <v>200201</v>
      </c>
      <c r="W3807">
        <v>2002</v>
      </c>
    </row>
    <row r="3808" spans="1:23" x14ac:dyDescent="0.25">
      <c r="A3808" s="14">
        <v>37275</v>
      </c>
      <c r="B3808" s="3">
        <v>19</v>
      </c>
      <c r="C3808" s="4">
        <v>0.55000000000000004</v>
      </c>
      <c r="D3808" s="5">
        <v>-7.7</v>
      </c>
      <c r="E3808" s="5">
        <v>-5.2</v>
      </c>
      <c r="F3808" s="5">
        <v>-9.6999999999999993</v>
      </c>
      <c r="G3808" s="4">
        <v>96</v>
      </c>
      <c r="H3808" s="4">
        <v>92.9</v>
      </c>
      <c r="I3808" s="4">
        <v>1</v>
      </c>
      <c r="J3808" s="4">
        <v>2.5</v>
      </c>
      <c r="K3808" s="4">
        <v>0</v>
      </c>
      <c r="L3808" s="4">
        <v>841</v>
      </c>
      <c r="M3808" s="7">
        <v>-3.7</v>
      </c>
      <c r="N3808" s="5">
        <v>-0.1</v>
      </c>
      <c r="O3808" s="5">
        <v>0.4</v>
      </c>
      <c r="P3808" s="5">
        <v>-999</v>
      </c>
      <c r="Q3808" s="5">
        <v>-999</v>
      </c>
      <c r="R3808">
        <v>0.38600000000000001</v>
      </c>
      <c r="S3808" s="34">
        <f>ROUND((0.6105*(EXP((17.273*E3808)/(E3808+237.3))))*(100-H3808)/100,3)</f>
        <v>2.9000000000000001E-2</v>
      </c>
      <c r="T3808" s="6">
        <f>IF(V3808&lt;V3809,L3808,0)</f>
        <v>0</v>
      </c>
      <c r="U3808" s="6">
        <f>IF(T3808&gt;0,M3808,-999)</f>
        <v>-999</v>
      </c>
      <c r="V3808">
        <v>200201</v>
      </c>
      <c r="W3808">
        <v>2002</v>
      </c>
    </row>
    <row r="3809" spans="1:23" x14ac:dyDescent="0.25">
      <c r="A3809" s="14">
        <v>37276</v>
      </c>
      <c r="B3809" s="3">
        <v>20</v>
      </c>
      <c r="C3809" s="4">
        <v>0.96</v>
      </c>
      <c r="D3809" s="5">
        <v>-7.2</v>
      </c>
      <c r="E3809" s="5">
        <v>-3.4</v>
      </c>
      <c r="F3809" s="5">
        <v>-9.1999999999999993</v>
      </c>
      <c r="G3809" s="4">
        <v>95.2</v>
      </c>
      <c r="H3809" s="4">
        <v>88.5</v>
      </c>
      <c r="I3809" s="4">
        <v>1.5</v>
      </c>
      <c r="J3809" s="4">
        <v>3.2</v>
      </c>
      <c r="K3809" s="4">
        <v>0</v>
      </c>
      <c r="L3809" s="4">
        <v>840</v>
      </c>
      <c r="M3809" s="7">
        <v>-3.1</v>
      </c>
      <c r="N3809" s="5">
        <v>0</v>
      </c>
      <c r="O3809" s="5">
        <v>0.4</v>
      </c>
      <c r="P3809" s="5">
        <v>-999</v>
      </c>
      <c r="Q3809" s="5">
        <v>-999</v>
      </c>
      <c r="R3809">
        <v>0.41899999999999998</v>
      </c>
      <c r="S3809" s="34">
        <f>ROUND((0.6105*(EXP((17.273*E3809)/(E3809+237.3))))*(100-H3809)/100,3)</f>
        <v>5.5E-2</v>
      </c>
      <c r="T3809" s="6">
        <f>IF(V3809&lt;V3810,L3809,0)</f>
        <v>0</v>
      </c>
      <c r="U3809" s="6">
        <f>IF(T3809&gt;0,M3809,-999)</f>
        <v>-999</v>
      </c>
      <c r="V3809">
        <v>200201</v>
      </c>
      <c r="W3809">
        <v>2002</v>
      </c>
    </row>
    <row r="3810" spans="1:23" x14ac:dyDescent="0.25">
      <c r="A3810" s="14">
        <v>37277</v>
      </c>
      <c r="B3810" s="3">
        <v>21</v>
      </c>
      <c r="C3810" s="4">
        <v>2.65</v>
      </c>
      <c r="D3810" s="5">
        <v>-9.5</v>
      </c>
      <c r="E3810" s="5">
        <v>-3.3</v>
      </c>
      <c r="F3810" s="5">
        <v>-13.7</v>
      </c>
      <c r="G3810" s="4">
        <v>91</v>
      </c>
      <c r="H3810" s="4">
        <v>69.8</v>
      </c>
      <c r="I3810" s="4">
        <v>0.9</v>
      </c>
      <c r="J3810" s="4">
        <v>2</v>
      </c>
      <c r="K3810" s="4">
        <v>0</v>
      </c>
      <c r="L3810" s="4">
        <v>837</v>
      </c>
      <c r="M3810" s="7">
        <v>-2.9</v>
      </c>
      <c r="N3810" s="5">
        <v>0</v>
      </c>
      <c r="O3810" s="5">
        <v>0.4</v>
      </c>
      <c r="P3810" s="5">
        <v>-999</v>
      </c>
      <c r="Q3810" s="5">
        <v>-999</v>
      </c>
      <c r="R3810">
        <v>0.33500000000000002</v>
      </c>
      <c r="S3810" s="34">
        <f>ROUND((0.6105*(EXP((17.273*E3810)/(E3810+237.3))))*(100-H3810)/100,3)</f>
        <v>0.14499999999999999</v>
      </c>
      <c r="T3810" s="6">
        <f>IF(V3810&lt;V3811,L3810,0)</f>
        <v>0</v>
      </c>
      <c r="U3810" s="6">
        <f>IF(T3810&gt;0,M3810,-999)</f>
        <v>-999</v>
      </c>
      <c r="V3810">
        <v>200201</v>
      </c>
      <c r="W3810">
        <v>2002</v>
      </c>
    </row>
    <row r="3811" spans="1:23" x14ac:dyDescent="0.25">
      <c r="A3811" s="14">
        <v>37278</v>
      </c>
      <c r="B3811" s="3">
        <v>22</v>
      </c>
      <c r="C3811" s="4">
        <v>0.8</v>
      </c>
      <c r="D3811" s="5">
        <v>-10.7</v>
      </c>
      <c r="E3811" s="5">
        <v>-6.9</v>
      </c>
      <c r="F3811" s="5">
        <v>-14.7</v>
      </c>
      <c r="G3811" s="4">
        <v>92.7</v>
      </c>
      <c r="H3811" s="4">
        <v>85.6</v>
      </c>
      <c r="I3811" s="4">
        <v>0.5</v>
      </c>
      <c r="J3811" s="4">
        <v>1.3</v>
      </c>
      <c r="K3811" s="4">
        <v>3.5</v>
      </c>
      <c r="L3811" s="4">
        <v>864</v>
      </c>
      <c r="M3811" s="7">
        <v>-3.2</v>
      </c>
      <c r="N3811" s="5">
        <v>0</v>
      </c>
      <c r="O3811" s="5">
        <v>0.4</v>
      </c>
      <c r="P3811" s="5">
        <v>-999</v>
      </c>
      <c r="Q3811" s="5">
        <v>-999</v>
      </c>
      <c r="R3811">
        <v>0.312</v>
      </c>
      <c r="S3811" s="34">
        <f>ROUND((0.6105*(EXP((17.273*E3811)/(E3811+237.3))))*(100-H3811)/100,3)</f>
        <v>5.1999999999999998E-2</v>
      </c>
      <c r="T3811" s="6">
        <f>IF(V3811&lt;V3812,L3811,0)</f>
        <v>0</v>
      </c>
      <c r="U3811" s="6">
        <f>IF(T3811&gt;0,M3811,-999)</f>
        <v>-999</v>
      </c>
      <c r="V3811">
        <v>200201</v>
      </c>
      <c r="W3811">
        <v>2002</v>
      </c>
    </row>
    <row r="3812" spans="1:23" x14ac:dyDescent="0.25">
      <c r="A3812" s="14">
        <v>37279</v>
      </c>
      <c r="B3812" s="3">
        <v>23</v>
      </c>
      <c r="C3812" s="4">
        <v>0.36</v>
      </c>
      <c r="D3812" s="5">
        <v>-9</v>
      </c>
      <c r="E3812" s="5">
        <v>-4.8</v>
      </c>
      <c r="F3812" s="5">
        <v>-12.3</v>
      </c>
      <c r="G3812" s="4">
        <v>94.8</v>
      </c>
      <c r="H3812" s="4">
        <v>91.8</v>
      </c>
      <c r="I3812" s="4">
        <v>1.2</v>
      </c>
      <c r="J3812" s="4">
        <v>2.2999999999999998</v>
      </c>
      <c r="K3812" s="4">
        <v>0</v>
      </c>
      <c r="L3812" s="4">
        <v>839</v>
      </c>
      <c r="M3812" s="7">
        <v>-3.1</v>
      </c>
      <c r="N3812" s="5">
        <v>0</v>
      </c>
      <c r="O3812" s="5">
        <v>0.4</v>
      </c>
      <c r="P3812" s="5">
        <v>-999</v>
      </c>
      <c r="Q3812" s="5">
        <v>-999</v>
      </c>
      <c r="R3812">
        <v>0.39300000000000002</v>
      </c>
      <c r="S3812" s="34">
        <f>ROUND((0.6105*(EXP((17.273*E3812)/(E3812+237.3))))*(100-H3812)/100,3)</f>
        <v>3.5000000000000003E-2</v>
      </c>
      <c r="T3812" s="6">
        <f>IF(V3812&lt;V3813,L3812,0)</f>
        <v>0</v>
      </c>
      <c r="U3812" s="6">
        <f>IF(T3812&gt;0,M3812,-999)</f>
        <v>-999</v>
      </c>
      <c r="V3812">
        <v>200201</v>
      </c>
      <c r="W3812">
        <v>2002</v>
      </c>
    </row>
    <row r="3813" spans="1:23" x14ac:dyDescent="0.25">
      <c r="A3813" s="14">
        <v>37280</v>
      </c>
      <c r="B3813" s="3">
        <v>24</v>
      </c>
      <c r="C3813" s="4">
        <v>3.03</v>
      </c>
      <c r="D3813" s="5">
        <v>-2.8</v>
      </c>
      <c r="E3813" s="5">
        <v>-1</v>
      </c>
      <c r="F3813" s="5">
        <v>-4.8</v>
      </c>
      <c r="G3813" s="4">
        <v>89.7</v>
      </c>
      <c r="H3813" s="4">
        <v>79.400000000000006</v>
      </c>
      <c r="I3813" s="4">
        <v>2.2000000000000002</v>
      </c>
      <c r="J3813" s="4">
        <v>3.9</v>
      </c>
      <c r="K3813" s="4">
        <v>0</v>
      </c>
      <c r="L3813" s="4">
        <v>832</v>
      </c>
      <c r="M3813" s="7">
        <v>-2.7</v>
      </c>
      <c r="N3813" s="5">
        <v>0</v>
      </c>
      <c r="O3813" s="5">
        <v>0.4</v>
      </c>
      <c r="P3813" s="5">
        <v>-999</v>
      </c>
      <c r="Q3813" s="5">
        <v>-999</v>
      </c>
      <c r="R3813">
        <v>0.44900000000000001</v>
      </c>
      <c r="S3813" s="34">
        <f>ROUND((0.6105*(EXP((17.273*E3813)/(E3813+237.3))))*(100-H3813)/100,3)</f>
        <v>0.11700000000000001</v>
      </c>
      <c r="T3813" s="6">
        <f>IF(V3813&lt;V3814,L3813,0)</f>
        <v>0</v>
      </c>
      <c r="U3813" s="6">
        <f>IF(T3813&gt;0,M3813,-999)</f>
        <v>-999</v>
      </c>
      <c r="V3813">
        <v>200201</v>
      </c>
      <c r="W3813">
        <v>2002</v>
      </c>
    </row>
    <row r="3814" spans="1:23" x14ac:dyDescent="0.25">
      <c r="A3814" s="14">
        <v>37281</v>
      </c>
      <c r="B3814" s="3">
        <v>25</v>
      </c>
      <c r="C3814" s="4">
        <v>2.46</v>
      </c>
      <c r="D3814" s="5">
        <v>-6.3</v>
      </c>
      <c r="E3814" s="5">
        <v>-3.1</v>
      </c>
      <c r="F3814" s="5">
        <v>-11.3</v>
      </c>
      <c r="G3814" s="4">
        <v>95.4</v>
      </c>
      <c r="H3814" s="4">
        <v>87.4</v>
      </c>
      <c r="I3814" s="4">
        <v>1.3</v>
      </c>
      <c r="J3814" s="4">
        <v>3.1</v>
      </c>
      <c r="K3814" s="4">
        <v>0</v>
      </c>
      <c r="L3814" s="4">
        <v>817</v>
      </c>
      <c r="M3814" s="7">
        <v>-2.2999999999999998</v>
      </c>
      <c r="N3814" s="5">
        <v>0</v>
      </c>
      <c r="O3814" s="5">
        <v>0.4</v>
      </c>
      <c r="P3814" s="5">
        <v>-999</v>
      </c>
      <c r="Q3814" s="5">
        <v>-999</v>
      </c>
      <c r="R3814">
        <v>0.42399999999999999</v>
      </c>
      <c r="S3814" s="34">
        <f>ROUND((0.6105*(EXP((17.273*E3814)/(E3814+237.3))))*(100-H3814)/100,3)</f>
        <v>6.0999999999999999E-2</v>
      </c>
      <c r="T3814" s="6">
        <f>IF(V3814&lt;V3815,L3814,0)</f>
        <v>0</v>
      </c>
      <c r="U3814" s="6">
        <f>IF(T3814&gt;0,M3814,-999)</f>
        <v>-999</v>
      </c>
      <c r="V3814">
        <v>200201</v>
      </c>
      <c r="W3814">
        <v>2002</v>
      </c>
    </row>
    <row r="3815" spans="1:23" x14ac:dyDescent="0.25">
      <c r="A3815" s="14">
        <v>37282</v>
      </c>
      <c r="B3815" s="3">
        <v>26</v>
      </c>
      <c r="C3815" s="4">
        <v>2.92</v>
      </c>
      <c r="D3815" s="5">
        <v>-10.9</v>
      </c>
      <c r="E3815" s="5">
        <v>-8.1</v>
      </c>
      <c r="F3815" s="5">
        <v>-15.1</v>
      </c>
      <c r="G3815" s="4">
        <v>84.3</v>
      </c>
      <c r="H3815" s="4">
        <v>69</v>
      </c>
      <c r="I3815" s="4">
        <v>1.4</v>
      </c>
      <c r="J3815" s="4">
        <v>2.6</v>
      </c>
      <c r="K3815" s="4">
        <v>0</v>
      </c>
      <c r="L3815" s="4">
        <v>815</v>
      </c>
      <c r="M3815" s="7">
        <v>-2.5</v>
      </c>
      <c r="N3815" s="5">
        <v>0</v>
      </c>
      <c r="O3815" s="5">
        <v>0.4</v>
      </c>
      <c r="P3815" s="5">
        <v>-999</v>
      </c>
      <c r="Q3815" s="5">
        <v>-999</v>
      </c>
      <c r="R3815">
        <v>0.22900000000000001</v>
      </c>
      <c r="S3815" s="34">
        <f>ROUND((0.6105*(EXP((17.273*E3815)/(E3815+237.3))))*(100-H3815)/100,3)</f>
        <v>0.10299999999999999</v>
      </c>
      <c r="T3815" s="6">
        <f>IF(V3815&lt;V3816,L3815,0)</f>
        <v>0</v>
      </c>
      <c r="U3815" s="6">
        <f>IF(T3815&gt;0,M3815,-999)</f>
        <v>-999</v>
      </c>
      <c r="V3815">
        <v>200201</v>
      </c>
      <c r="W3815">
        <v>2002</v>
      </c>
    </row>
    <row r="3816" spans="1:23" x14ac:dyDescent="0.25">
      <c r="A3816" s="14">
        <v>37283</v>
      </c>
      <c r="B3816" s="3">
        <v>27</v>
      </c>
      <c r="C3816" s="4">
        <v>1.36</v>
      </c>
      <c r="D3816" s="5">
        <v>-12.7</v>
      </c>
      <c r="E3816" s="5">
        <v>-8.3000000000000007</v>
      </c>
      <c r="F3816" s="5">
        <v>-17.8</v>
      </c>
      <c r="G3816" s="4">
        <v>90.1</v>
      </c>
      <c r="H3816" s="4">
        <v>75.900000000000006</v>
      </c>
      <c r="I3816" s="4">
        <v>0.6</v>
      </c>
      <c r="J3816" s="4">
        <v>2</v>
      </c>
      <c r="K3816" s="4">
        <v>0</v>
      </c>
      <c r="L3816" s="4">
        <v>815</v>
      </c>
      <c r="M3816" s="7">
        <v>-3.1</v>
      </c>
      <c r="N3816" s="5">
        <v>0</v>
      </c>
      <c r="O3816" s="5">
        <v>0.4</v>
      </c>
      <c r="P3816" s="5">
        <v>-999</v>
      </c>
      <c r="Q3816" s="5">
        <v>-999</v>
      </c>
      <c r="R3816">
        <v>0.248</v>
      </c>
      <c r="S3816" s="34">
        <f>ROUND((0.6105*(EXP((17.273*E3816)/(E3816+237.3))))*(100-H3816)/100,3)</f>
        <v>7.9000000000000001E-2</v>
      </c>
      <c r="T3816" s="6">
        <f>IF(V3816&lt;V3817,L3816,0)</f>
        <v>0</v>
      </c>
      <c r="U3816" s="6">
        <f>IF(T3816&gt;0,M3816,-999)</f>
        <v>-999</v>
      </c>
      <c r="V3816">
        <v>200201</v>
      </c>
      <c r="W3816">
        <v>2002</v>
      </c>
    </row>
    <row r="3817" spans="1:23" x14ac:dyDescent="0.25">
      <c r="A3817" s="14">
        <v>37284</v>
      </c>
      <c r="B3817" s="3">
        <v>28</v>
      </c>
      <c r="C3817" s="4">
        <v>5.85</v>
      </c>
      <c r="D3817" s="5">
        <v>-15.6</v>
      </c>
      <c r="E3817" s="5">
        <v>-6.5</v>
      </c>
      <c r="F3817" s="5">
        <v>-22.7</v>
      </c>
      <c r="G3817" s="4">
        <v>84.3</v>
      </c>
      <c r="H3817" s="4">
        <v>57.7</v>
      </c>
      <c r="I3817" s="4">
        <v>0.3</v>
      </c>
      <c r="J3817" s="4">
        <v>1</v>
      </c>
      <c r="K3817" s="4">
        <v>0</v>
      </c>
      <c r="L3817" s="4">
        <v>815</v>
      </c>
      <c r="M3817" s="7">
        <v>-3.7</v>
      </c>
      <c r="N3817" s="5">
        <v>0</v>
      </c>
      <c r="O3817" s="5">
        <v>0.3</v>
      </c>
      <c r="P3817" s="5">
        <v>-999</v>
      </c>
      <c r="Q3817" s="5">
        <v>-999</v>
      </c>
      <c r="R3817">
        <v>0.216</v>
      </c>
      <c r="S3817" s="34">
        <f>ROUND((0.6105*(EXP((17.273*E3817)/(E3817+237.3))))*(100-H3817)/100,3)</f>
        <v>0.159</v>
      </c>
      <c r="T3817" s="6">
        <f>IF(V3817&lt;V3818,L3817,0)</f>
        <v>0</v>
      </c>
      <c r="U3817" s="6">
        <f>IF(T3817&gt;0,M3817,-999)</f>
        <v>-999</v>
      </c>
      <c r="V3817">
        <v>200201</v>
      </c>
      <c r="W3817">
        <v>2002</v>
      </c>
    </row>
    <row r="3818" spans="1:23" x14ac:dyDescent="0.25">
      <c r="A3818" s="14">
        <v>37285</v>
      </c>
      <c r="B3818" s="3">
        <v>29</v>
      </c>
      <c r="C3818" s="4">
        <v>2.21</v>
      </c>
      <c r="D3818" s="5">
        <v>-13.3</v>
      </c>
      <c r="E3818" s="5">
        <v>-10.7</v>
      </c>
      <c r="F3818" s="5">
        <v>-16.600000000000001</v>
      </c>
      <c r="G3818" s="4">
        <v>92</v>
      </c>
      <c r="H3818" s="4">
        <v>86.9</v>
      </c>
      <c r="I3818" s="4">
        <v>0.6</v>
      </c>
      <c r="J3818" s="4">
        <v>1.5</v>
      </c>
      <c r="K3818" s="4">
        <v>10.4</v>
      </c>
      <c r="L3818" s="4">
        <v>895</v>
      </c>
      <c r="M3818" s="7">
        <v>-4.4000000000000004</v>
      </c>
      <c r="N3818" s="5">
        <v>0</v>
      </c>
      <c r="O3818" s="5">
        <v>0.4</v>
      </c>
      <c r="P3818" s="5">
        <v>-999</v>
      </c>
      <c r="Q3818" s="5">
        <v>-999</v>
      </c>
      <c r="R3818">
        <v>0.23499999999999999</v>
      </c>
      <c r="S3818" s="34">
        <f>ROUND((0.6105*(EXP((17.273*E3818)/(E3818+237.3))))*(100-H3818)/100,3)</f>
        <v>3.5000000000000003E-2</v>
      </c>
      <c r="T3818" s="6">
        <f>IF(V3818&lt;V3819,L3818,0)</f>
        <v>0</v>
      </c>
      <c r="U3818" s="6">
        <f>IF(T3818&gt;0,M3818,-999)</f>
        <v>-999</v>
      </c>
      <c r="V3818">
        <v>200201</v>
      </c>
      <c r="W3818">
        <v>2002</v>
      </c>
    </row>
    <row r="3819" spans="1:23" x14ac:dyDescent="0.25">
      <c r="A3819" s="14">
        <v>37286</v>
      </c>
      <c r="B3819" s="3">
        <v>30</v>
      </c>
      <c r="C3819" s="4">
        <v>0.93</v>
      </c>
      <c r="D3819" s="5">
        <v>-8.6</v>
      </c>
      <c r="E3819" s="5">
        <v>-4.9000000000000004</v>
      </c>
      <c r="F3819" s="5">
        <v>-12.2</v>
      </c>
      <c r="G3819" s="4">
        <v>94.5</v>
      </c>
      <c r="H3819" s="4">
        <v>88.4</v>
      </c>
      <c r="I3819" s="4">
        <v>0.6</v>
      </c>
      <c r="J3819" s="4">
        <v>1.5</v>
      </c>
      <c r="K3819" s="4">
        <v>0</v>
      </c>
      <c r="L3819" s="4">
        <v>895</v>
      </c>
      <c r="M3819" s="7">
        <v>-4.3</v>
      </c>
      <c r="N3819" s="5">
        <v>0</v>
      </c>
      <c r="O3819" s="5">
        <v>0.4</v>
      </c>
      <c r="P3819" s="5">
        <v>-999</v>
      </c>
      <c r="Q3819" s="5">
        <v>-999</v>
      </c>
      <c r="R3819">
        <v>0.374</v>
      </c>
      <c r="S3819" s="34">
        <f>ROUND((0.6105*(EXP((17.273*E3819)/(E3819+237.3))))*(100-H3819)/100,3)</f>
        <v>4.9000000000000002E-2</v>
      </c>
      <c r="T3819" s="6">
        <f>IF(V3819&lt;V3820,L3819,0)</f>
        <v>0</v>
      </c>
      <c r="U3819" s="6">
        <f>IF(T3819&gt;0,M3819,-999)</f>
        <v>-999</v>
      </c>
      <c r="V3819">
        <v>200201</v>
      </c>
      <c r="W3819">
        <v>2002</v>
      </c>
    </row>
    <row r="3820" spans="1:23" x14ac:dyDescent="0.25">
      <c r="A3820" s="14">
        <v>37287</v>
      </c>
      <c r="B3820" s="3">
        <v>31</v>
      </c>
      <c r="C3820" s="4">
        <v>0.72</v>
      </c>
      <c r="D3820" s="5">
        <v>-6.8</v>
      </c>
      <c r="E3820" s="5">
        <v>-4.5999999999999996</v>
      </c>
      <c r="F3820" s="5">
        <v>-10.1</v>
      </c>
      <c r="G3820" s="4">
        <v>95.1</v>
      </c>
      <c r="H3820" s="4">
        <v>89.7</v>
      </c>
      <c r="I3820" s="4">
        <v>0.4</v>
      </c>
      <c r="J3820" s="4">
        <v>1.3</v>
      </c>
      <c r="K3820" s="4">
        <v>0</v>
      </c>
      <c r="L3820" s="4">
        <v>868</v>
      </c>
      <c r="M3820" s="7">
        <v>-3.8</v>
      </c>
      <c r="N3820" s="5">
        <v>0</v>
      </c>
      <c r="O3820" s="5">
        <v>0.4</v>
      </c>
      <c r="P3820" s="5">
        <v>-999</v>
      </c>
      <c r="Q3820" s="5">
        <v>-999</v>
      </c>
      <c r="R3820">
        <v>0.39</v>
      </c>
      <c r="S3820" s="34">
        <f>ROUND((0.6105*(EXP((17.273*E3820)/(E3820+237.3))))*(100-H3820)/100,3)</f>
        <v>4.4999999999999998E-2</v>
      </c>
      <c r="T3820" s="6">
        <f>IF(V3820&lt;V3821,L3820,0)</f>
        <v>868</v>
      </c>
      <c r="U3820" s="6">
        <f>IF(T3820&gt;0,M3820,-999)</f>
        <v>-3.8</v>
      </c>
      <c r="V3820">
        <v>200201</v>
      </c>
      <c r="W3820">
        <v>2002</v>
      </c>
    </row>
    <row r="3821" spans="1:23" x14ac:dyDescent="0.25">
      <c r="A3821" s="14">
        <v>37288</v>
      </c>
      <c r="B3821" s="3">
        <v>32</v>
      </c>
      <c r="C3821" s="4">
        <v>2.27</v>
      </c>
      <c r="D3821" s="5">
        <v>-6.9</v>
      </c>
      <c r="E3821" s="5">
        <v>-0.9</v>
      </c>
      <c r="F3821" s="5">
        <v>-11.4</v>
      </c>
      <c r="G3821" s="4">
        <v>91.6</v>
      </c>
      <c r="H3821" s="4">
        <v>71.7</v>
      </c>
      <c r="I3821" s="4">
        <v>0.8</v>
      </c>
      <c r="J3821" s="4">
        <v>2.2000000000000002</v>
      </c>
      <c r="K3821" s="4">
        <v>0</v>
      </c>
      <c r="L3821" s="4">
        <v>865</v>
      </c>
      <c r="M3821" s="7">
        <v>-3.3</v>
      </c>
      <c r="N3821" s="5">
        <v>0</v>
      </c>
      <c r="O3821" s="5">
        <v>0.4</v>
      </c>
      <c r="P3821" s="5">
        <v>-999</v>
      </c>
      <c r="Q3821" s="5">
        <v>-999</v>
      </c>
      <c r="R3821">
        <v>0.41</v>
      </c>
      <c r="S3821" s="34">
        <f>ROUND((0.6105*(EXP((17.273*E3821)/(E3821+237.3))))*(100-H3821)/100,3)</f>
        <v>0.16200000000000001</v>
      </c>
      <c r="T3821" s="6">
        <f>IF(V3821&lt;V3822,L3821,0)</f>
        <v>0</v>
      </c>
      <c r="U3821" s="6">
        <f>IF(T3821&gt;0,M3821,-999)</f>
        <v>-999</v>
      </c>
      <c r="V3821">
        <v>200202</v>
      </c>
      <c r="W3821">
        <v>2002</v>
      </c>
    </row>
    <row r="3822" spans="1:23" x14ac:dyDescent="0.25">
      <c r="A3822" s="14">
        <v>37289</v>
      </c>
      <c r="B3822" s="3">
        <v>33</v>
      </c>
      <c r="C3822" s="4">
        <v>2.9</v>
      </c>
      <c r="D3822" s="5">
        <v>-5.7</v>
      </c>
      <c r="E3822" s="5">
        <v>-0.5</v>
      </c>
      <c r="F3822" s="5">
        <v>-9.3000000000000007</v>
      </c>
      <c r="G3822" s="4">
        <v>88.7</v>
      </c>
      <c r="H3822" s="4">
        <v>68.099999999999994</v>
      </c>
      <c r="I3822" s="4">
        <v>1.6</v>
      </c>
      <c r="J3822" s="4">
        <v>3.6</v>
      </c>
      <c r="K3822" s="4">
        <v>0</v>
      </c>
      <c r="L3822" s="4">
        <v>851</v>
      </c>
      <c r="M3822" s="7">
        <v>-2.9</v>
      </c>
      <c r="N3822" s="5">
        <v>0</v>
      </c>
      <c r="O3822" s="5">
        <v>0.4</v>
      </c>
      <c r="P3822" s="5">
        <v>-999</v>
      </c>
      <c r="Q3822" s="5">
        <v>-999</v>
      </c>
      <c r="R3822">
        <v>0.4</v>
      </c>
      <c r="S3822" s="34">
        <f>ROUND((0.6105*(EXP((17.273*E3822)/(E3822+237.3))))*(100-H3822)/100,3)</f>
        <v>0.188</v>
      </c>
      <c r="T3822" s="6">
        <f>IF(V3822&lt;V3823,L3822,0)</f>
        <v>0</v>
      </c>
      <c r="U3822" s="6">
        <f>IF(T3822&gt;0,M3822,-999)</f>
        <v>-999</v>
      </c>
      <c r="V3822">
        <v>200202</v>
      </c>
      <c r="W3822">
        <v>2002</v>
      </c>
    </row>
    <row r="3823" spans="1:23" x14ac:dyDescent="0.25">
      <c r="A3823" s="14">
        <v>37290</v>
      </c>
      <c r="B3823" s="3">
        <v>34</v>
      </c>
      <c r="C3823" s="4">
        <v>2.68</v>
      </c>
      <c r="D3823" s="5">
        <v>-5.3</v>
      </c>
      <c r="E3823" s="5">
        <v>0</v>
      </c>
      <c r="F3823" s="5">
        <v>-9.6999999999999993</v>
      </c>
      <c r="G3823" s="4">
        <v>93.9</v>
      </c>
      <c r="H3823" s="4">
        <v>75.400000000000006</v>
      </c>
      <c r="I3823" s="4">
        <v>1.4</v>
      </c>
      <c r="J3823" s="4">
        <v>3.7</v>
      </c>
      <c r="K3823" s="4">
        <v>0</v>
      </c>
      <c r="L3823" s="4">
        <v>851</v>
      </c>
      <c r="M3823" s="7">
        <v>-2.6</v>
      </c>
      <c r="N3823" s="5">
        <v>0</v>
      </c>
      <c r="O3823" s="5">
        <v>0.4</v>
      </c>
      <c r="P3823" s="5">
        <v>-999</v>
      </c>
      <c r="Q3823" s="5">
        <v>-999</v>
      </c>
      <c r="R3823">
        <v>0.46200000000000002</v>
      </c>
      <c r="S3823" s="34">
        <f>ROUND((0.6105*(EXP((17.273*E3823)/(E3823+237.3))))*(100-H3823)/100,3)</f>
        <v>0.15</v>
      </c>
      <c r="T3823" s="6">
        <f>IF(V3823&lt;V3824,L3823,0)</f>
        <v>0</v>
      </c>
      <c r="U3823" s="6">
        <f>IF(T3823&gt;0,M3823,-999)</f>
        <v>-999</v>
      </c>
      <c r="V3823">
        <v>200202</v>
      </c>
      <c r="W3823">
        <v>2002</v>
      </c>
    </row>
    <row r="3824" spans="1:23" x14ac:dyDescent="0.25">
      <c r="A3824" s="14">
        <v>37291</v>
      </c>
      <c r="B3824" s="3">
        <v>35</v>
      </c>
      <c r="C3824" s="4">
        <v>6.3</v>
      </c>
      <c r="D3824" s="5">
        <v>-6.3</v>
      </c>
      <c r="E3824" s="5">
        <v>-0.3</v>
      </c>
      <c r="F3824" s="5">
        <v>-10.6</v>
      </c>
      <c r="G3824" s="4">
        <v>78.900000000000006</v>
      </c>
      <c r="H3824" s="4">
        <v>51.6</v>
      </c>
      <c r="I3824" s="4">
        <v>1.2</v>
      </c>
      <c r="J3824" s="4">
        <v>2.6</v>
      </c>
      <c r="K3824" s="4">
        <v>0</v>
      </c>
      <c r="L3824" s="4">
        <v>845</v>
      </c>
      <c r="M3824" s="7">
        <v>-2.4</v>
      </c>
      <c r="N3824" s="5">
        <v>0</v>
      </c>
      <c r="O3824" s="5">
        <v>0.4</v>
      </c>
      <c r="P3824" s="5">
        <v>-999</v>
      </c>
      <c r="Q3824" s="5">
        <v>-999</v>
      </c>
      <c r="R3824">
        <v>0.309</v>
      </c>
      <c r="S3824" s="34">
        <f>ROUND((0.6105*(EXP((17.273*E3824)/(E3824+237.3))))*(100-H3824)/100,3)</f>
        <v>0.28899999999999998</v>
      </c>
      <c r="T3824" s="6">
        <f>IF(V3824&lt;V3825,L3824,0)</f>
        <v>0</v>
      </c>
      <c r="U3824" s="6">
        <f>IF(T3824&gt;0,M3824,-999)</f>
        <v>-999</v>
      </c>
      <c r="V3824">
        <v>200202</v>
      </c>
      <c r="W3824">
        <v>2002</v>
      </c>
    </row>
    <row r="3825" spans="1:23" x14ac:dyDescent="0.25">
      <c r="A3825" s="14">
        <v>37292</v>
      </c>
      <c r="B3825" s="3">
        <v>36</v>
      </c>
      <c r="C3825" s="4">
        <v>4.7699999999999996</v>
      </c>
      <c r="D3825" s="5">
        <v>-5.5</v>
      </c>
      <c r="E3825" s="5">
        <v>-1.3</v>
      </c>
      <c r="F3825" s="5">
        <v>-7.9</v>
      </c>
      <c r="G3825" s="4">
        <v>83.4</v>
      </c>
      <c r="H3825" s="4">
        <v>58</v>
      </c>
      <c r="I3825" s="4">
        <v>1.7</v>
      </c>
      <c r="J3825" s="4">
        <v>3.6</v>
      </c>
      <c r="K3825" s="4">
        <v>0</v>
      </c>
      <c r="L3825" s="4">
        <v>840</v>
      </c>
      <c r="M3825" s="7">
        <v>-2.4</v>
      </c>
      <c r="N3825" s="5">
        <v>0</v>
      </c>
      <c r="O3825" s="5">
        <v>0.4</v>
      </c>
      <c r="P3825" s="5">
        <v>-999</v>
      </c>
      <c r="Q3825" s="5">
        <v>-999</v>
      </c>
      <c r="R3825">
        <v>0.32200000000000001</v>
      </c>
      <c r="S3825" s="34">
        <f>ROUND((0.6105*(EXP((17.273*E3825)/(E3825+237.3))))*(100-H3825)/100,3)</f>
        <v>0.23300000000000001</v>
      </c>
      <c r="T3825" s="6">
        <f>IF(V3825&lt;V3826,L3825,0)</f>
        <v>0</v>
      </c>
      <c r="U3825" s="6">
        <f>IF(T3825&gt;0,M3825,-999)</f>
        <v>-999</v>
      </c>
      <c r="V3825">
        <v>200202</v>
      </c>
      <c r="W3825">
        <v>2002</v>
      </c>
    </row>
    <row r="3826" spans="1:23" x14ac:dyDescent="0.25">
      <c r="A3826" s="14">
        <v>37293</v>
      </c>
      <c r="B3826" s="3">
        <v>37</v>
      </c>
      <c r="C3826" s="4">
        <v>2.65</v>
      </c>
      <c r="D3826" s="5">
        <v>-5</v>
      </c>
      <c r="E3826" s="5">
        <v>-3.3</v>
      </c>
      <c r="F3826" s="5">
        <v>-7.3</v>
      </c>
      <c r="G3826" s="4">
        <v>90.9</v>
      </c>
      <c r="H3826" s="4">
        <v>66.900000000000006</v>
      </c>
      <c r="I3826" s="4">
        <v>2.7</v>
      </c>
      <c r="J3826" s="4">
        <v>4.8</v>
      </c>
      <c r="K3826" s="4">
        <v>2.5</v>
      </c>
      <c r="L3826" s="4">
        <v>859</v>
      </c>
      <c r="M3826" s="7">
        <v>-2.5</v>
      </c>
      <c r="N3826" s="5">
        <v>0</v>
      </c>
      <c r="O3826" s="5">
        <v>0.4</v>
      </c>
      <c r="P3826" s="5">
        <v>-999</v>
      </c>
      <c r="Q3826" s="5">
        <v>-999</v>
      </c>
      <c r="R3826">
        <v>0.32100000000000001</v>
      </c>
      <c r="S3826" s="34">
        <f>ROUND((0.6105*(EXP((17.273*E3826)/(E3826+237.3))))*(100-H3826)/100,3)</f>
        <v>0.158</v>
      </c>
      <c r="T3826" s="6">
        <f>IF(V3826&lt;V3827,L3826,0)</f>
        <v>0</v>
      </c>
      <c r="U3826" s="6">
        <f>IF(T3826&gt;0,M3826,-999)</f>
        <v>-999</v>
      </c>
      <c r="V3826">
        <v>200202</v>
      </c>
      <c r="W3826">
        <v>2002</v>
      </c>
    </row>
    <row r="3827" spans="1:23" x14ac:dyDescent="0.25">
      <c r="A3827" s="14">
        <v>37294</v>
      </c>
      <c r="B3827" s="3">
        <v>38</v>
      </c>
      <c r="C3827" s="4">
        <v>6.9</v>
      </c>
      <c r="D3827" s="5">
        <v>-5.3</v>
      </c>
      <c r="E3827" s="5">
        <v>-0.8</v>
      </c>
      <c r="F3827" s="5">
        <v>-8.3000000000000007</v>
      </c>
      <c r="G3827" s="4">
        <v>87.2</v>
      </c>
      <c r="H3827" s="4">
        <v>63.8</v>
      </c>
      <c r="I3827" s="4">
        <v>1.8</v>
      </c>
      <c r="J3827" s="4">
        <v>4</v>
      </c>
      <c r="K3827" s="4">
        <v>1.4</v>
      </c>
      <c r="L3827" s="4">
        <v>870</v>
      </c>
      <c r="M3827" s="7">
        <v>-2.2999999999999998</v>
      </c>
      <c r="N3827" s="5">
        <v>0</v>
      </c>
      <c r="O3827" s="5">
        <v>0.4</v>
      </c>
      <c r="P3827" s="5">
        <v>-999</v>
      </c>
      <c r="Q3827" s="5">
        <v>-999</v>
      </c>
      <c r="R3827">
        <v>0.36799999999999999</v>
      </c>
      <c r="S3827" s="34">
        <f>ROUND((0.6105*(EXP((17.273*E3827)/(E3827+237.3))))*(100-H3827)/100,3)</f>
        <v>0.20799999999999999</v>
      </c>
      <c r="T3827" s="6">
        <f>IF(V3827&lt;V3828,L3827,0)</f>
        <v>0</v>
      </c>
      <c r="U3827" s="6">
        <f>IF(T3827&gt;0,M3827,-999)</f>
        <v>-999</v>
      </c>
      <c r="V3827">
        <v>200202</v>
      </c>
      <c r="W3827">
        <v>2002</v>
      </c>
    </row>
    <row r="3828" spans="1:23" x14ac:dyDescent="0.25">
      <c r="A3828" s="14">
        <v>37295</v>
      </c>
      <c r="B3828" s="3">
        <v>39</v>
      </c>
      <c r="C3828" s="4">
        <v>1.47</v>
      </c>
      <c r="D3828" s="5">
        <v>-6.4</v>
      </c>
      <c r="E3828" s="5">
        <v>-1.6</v>
      </c>
      <c r="F3828" s="5">
        <v>-10.4</v>
      </c>
      <c r="G3828" s="4">
        <v>96.2</v>
      </c>
      <c r="H3828" s="4">
        <v>89</v>
      </c>
      <c r="I3828" s="4">
        <v>0.9</v>
      </c>
      <c r="J3828" s="4">
        <v>2.1</v>
      </c>
      <c r="K3828" s="4">
        <v>1.7</v>
      </c>
      <c r="L3828" s="4">
        <v>883</v>
      </c>
      <c r="M3828" s="7">
        <v>-2.2000000000000002</v>
      </c>
      <c r="N3828" s="5">
        <v>0</v>
      </c>
      <c r="O3828" s="5">
        <v>0.4</v>
      </c>
      <c r="P3828" s="5">
        <v>-999</v>
      </c>
      <c r="Q3828" s="5">
        <v>-999</v>
      </c>
      <c r="R3828">
        <v>0.48299999999999998</v>
      </c>
      <c r="S3828" s="34">
        <f>ROUND((0.6105*(EXP((17.273*E3828)/(E3828+237.3))))*(100-H3828)/100,3)</f>
        <v>0.06</v>
      </c>
      <c r="T3828" s="6">
        <f>IF(V3828&lt;V3829,L3828,0)</f>
        <v>0</v>
      </c>
      <c r="U3828" s="6">
        <f>IF(T3828&gt;0,M3828,-999)</f>
        <v>-999</v>
      </c>
      <c r="V3828">
        <v>200202</v>
      </c>
      <c r="W3828">
        <v>2002</v>
      </c>
    </row>
    <row r="3829" spans="1:23" x14ac:dyDescent="0.25">
      <c r="A3829" s="14">
        <v>37296</v>
      </c>
      <c r="B3829" s="3">
        <v>40</v>
      </c>
      <c r="C3829" s="4">
        <v>3.5</v>
      </c>
      <c r="D3829" s="5">
        <v>-6</v>
      </c>
      <c r="E3829" s="5">
        <v>-3.1</v>
      </c>
      <c r="F3829" s="5">
        <v>-10.5</v>
      </c>
      <c r="G3829" s="4">
        <v>84.3</v>
      </c>
      <c r="H3829" s="4">
        <v>74.099999999999994</v>
      </c>
      <c r="I3829" s="4">
        <v>1.6</v>
      </c>
      <c r="J3829" s="4">
        <v>3.1</v>
      </c>
      <c r="K3829" s="4">
        <v>0</v>
      </c>
      <c r="L3829" s="4">
        <v>876</v>
      </c>
      <c r="M3829" s="7">
        <v>-2.2000000000000002</v>
      </c>
      <c r="N3829" s="5">
        <v>0</v>
      </c>
      <c r="O3829" s="5">
        <v>0.4</v>
      </c>
      <c r="P3829" s="5">
        <v>-999</v>
      </c>
      <c r="Q3829" s="5">
        <v>-999</v>
      </c>
      <c r="R3829">
        <v>0.36</v>
      </c>
      <c r="S3829" s="34">
        <f>ROUND((0.6105*(EXP((17.273*E3829)/(E3829+237.3))))*(100-H3829)/100,3)</f>
        <v>0.126</v>
      </c>
      <c r="T3829" s="6">
        <f>IF(V3829&lt;V3830,L3829,0)</f>
        <v>0</v>
      </c>
      <c r="U3829" s="6">
        <f>IF(T3829&gt;0,M3829,-999)</f>
        <v>-999</v>
      </c>
      <c r="V3829">
        <v>200202</v>
      </c>
      <c r="W3829">
        <v>2002</v>
      </c>
    </row>
    <row r="3830" spans="1:23" x14ac:dyDescent="0.25">
      <c r="A3830" s="14">
        <v>37297</v>
      </c>
      <c r="B3830" s="3">
        <v>41</v>
      </c>
      <c r="C3830" s="4">
        <v>6.47</v>
      </c>
      <c r="D3830" s="5">
        <v>-4.0999999999999996</v>
      </c>
      <c r="E3830" s="5">
        <v>0.8</v>
      </c>
      <c r="F3830" s="5">
        <v>-7.9</v>
      </c>
      <c r="G3830" s="4">
        <v>74.599999999999994</v>
      </c>
      <c r="H3830" s="4">
        <v>53.1</v>
      </c>
      <c r="I3830" s="4">
        <v>3.1</v>
      </c>
      <c r="J3830" s="4">
        <v>5.2</v>
      </c>
      <c r="K3830" s="4">
        <v>0</v>
      </c>
      <c r="L3830" s="4">
        <v>859</v>
      </c>
      <c r="M3830" s="7">
        <v>-2.2000000000000002</v>
      </c>
      <c r="N3830" s="5">
        <v>0</v>
      </c>
      <c r="O3830" s="5">
        <v>0.4</v>
      </c>
      <c r="P3830" s="5">
        <v>-999</v>
      </c>
      <c r="Q3830" s="5">
        <v>-999</v>
      </c>
      <c r="R3830">
        <v>0.34399999999999997</v>
      </c>
      <c r="S3830" s="34">
        <f>ROUND((0.6105*(EXP((17.273*E3830)/(E3830+237.3))))*(100-H3830)/100,3)</f>
        <v>0.30299999999999999</v>
      </c>
      <c r="T3830" s="6">
        <f>IF(V3830&lt;V3831,L3830,0)</f>
        <v>0</v>
      </c>
      <c r="U3830" s="6">
        <f>IF(T3830&gt;0,M3830,-999)</f>
        <v>-999</v>
      </c>
      <c r="V3830">
        <v>200202</v>
      </c>
      <c r="W3830">
        <v>2002</v>
      </c>
    </row>
    <row r="3831" spans="1:23" x14ac:dyDescent="0.25">
      <c r="A3831" s="14">
        <v>37298</v>
      </c>
      <c r="B3831" s="3">
        <v>42</v>
      </c>
      <c r="C3831" s="4">
        <v>8.8000000000000007</v>
      </c>
      <c r="D3831" s="5">
        <v>-8.3000000000000007</v>
      </c>
      <c r="E3831" s="5">
        <v>-2.5</v>
      </c>
      <c r="F3831" s="5">
        <v>-12</v>
      </c>
      <c r="G3831" s="4">
        <v>70.3</v>
      </c>
      <c r="H3831" s="4">
        <v>38.700000000000003</v>
      </c>
      <c r="I3831" s="4">
        <v>1.3</v>
      </c>
      <c r="J3831" s="4">
        <v>3.5</v>
      </c>
      <c r="K3831" s="4">
        <v>0</v>
      </c>
      <c r="L3831" s="4">
        <v>859</v>
      </c>
      <c r="M3831" s="7">
        <v>-2.1</v>
      </c>
      <c r="N3831" s="5">
        <v>0</v>
      </c>
      <c r="O3831" s="5">
        <v>0.4</v>
      </c>
      <c r="P3831" s="5">
        <v>-999</v>
      </c>
      <c r="Q3831" s="5">
        <v>-999</v>
      </c>
      <c r="R3831">
        <v>0.19700000000000001</v>
      </c>
      <c r="S3831" s="34">
        <f>ROUND((0.6105*(EXP((17.273*E3831)/(E3831+237.3))))*(100-H3831)/100,3)</f>
        <v>0.311</v>
      </c>
      <c r="T3831" s="6">
        <f>IF(V3831&lt;V3832,L3831,0)</f>
        <v>0</v>
      </c>
      <c r="U3831" s="6">
        <f>IF(T3831&gt;0,M3831,-999)</f>
        <v>-999</v>
      </c>
      <c r="V3831">
        <v>200202</v>
      </c>
      <c r="W3831">
        <v>2002</v>
      </c>
    </row>
    <row r="3832" spans="1:23" x14ac:dyDescent="0.25">
      <c r="A3832" s="14">
        <v>37299</v>
      </c>
      <c r="B3832" s="3">
        <v>43</v>
      </c>
      <c r="C3832" s="4">
        <v>7.63</v>
      </c>
      <c r="D3832" s="5">
        <v>-5.6</v>
      </c>
      <c r="E3832" s="5">
        <v>2.9</v>
      </c>
      <c r="F3832" s="5">
        <v>-11.9</v>
      </c>
      <c r="G3832" s="4">
        <v>64.7</v>
      </c>
      <c r="H3832" s="4">
        <v>47.7</v>
      </c>
      <c r="I3832" s="4">
        <v>0.9</v>
      </c>
      <c r="J3832" s="4">
        <v>3</v>
      </c>
      <c r="K3832" s="4">
        <v>3.3</v>
      </c>
      <c r="L3832" s="4">
        <v>884</v>
      </c>
      <c r="M3832" s="7">
        <v>-2.5</v>
      </c>
      <c r="N3832" s="5">
        <v>0.1</v>
      </c>
      <c r="O3832" s="5">
        <v>0.4</v>
      </c>
      <c r="P3832" s="5">
        <v>-999</v>
      </c>
      <c r="Q3832" s="5">
        <v>-999</v>
      </c>
      <c r="R3832">
        <v>0.35899999999999999</v>
      </c>
      <c r="S3832" s="34">
        <f>ROUND((0.6105*(EXP((17.273*E3832)/(E3832+237.3))))*(100-H3832)/100,3)</f>
        <v>0.39300000000000002</v>
      </c>
      <c r="T3832" s="6">
        <f>IF(V3832&lt;V3833,L3832,0)</f>
        <v>0</v>
      </c>
      <c r="U3832" s="6">
        <f>IF(T3832&gt;0,M3832,-999)</f>
        <v>-999</v>
      </c>
      <c r="V3832">
        <v>200202</v>
      </c>
      <c r="W3832">
        <v>2002</v>
      </c>
    </row>
    <row r="3833" spans="1:23" x14ac:dyDescent="0.25">
      <c r="A3833" s="14">
        <v>37300</v>
      </c>
      <c r="B3833" s="3">
        <v>44</v>
      </c>
      <c r="C3833" s="4">
        <v>6.4</v>
      </c>
      <c r="D3833" s="5">
        <v>-6.2</v>
      </c>
      <c r="E3833" s="5">
        <v>-1.9</v>
      </c>
      <c r="F3833" s="5">
        <v>-10.6</v>
      </c>
      <c r="G3833" s="4">
        <v>76.099999999999994</v>
      </c>
      <c r="H3833" s="4">
        <v>48</v>
      </c>
      <c r="I3833" s="4">
        <v>1.2</v>
      </c>
      <c r="J3833" s="4">
        <v>2.8</v>
      </c>
      <c r="K3833" s="4">
        <v>0</v>
      </c>
      <c r="L3833" s="4">
        <v>857</v>
      </c>
      <c r="M3833" s="7">
        <v>-2.6</v>
      </c>
      <c r="N3833" s="5">
        <v>0</v>
      </c>
      <c r="O3833" s="5">
        <v>0.4</v>
      </c>
      <c r="P3833" s="5">
        <v>-999</v>
      </c>
      <c r="Q3833" s="5">
        <v>-999</v>
      </c>
      <c r="R3833">
        <v>0.255</v>
      </c>
      <c r="S3833" s="34">
        <f>ROUND((0.6105*(EXP((17.273*E3833)/(E3833+237.3))))*(100-H3833)/100,3)</f>
        <v>0.27600000000000002</v>
      </c>
      <c r="T3833" s="6">
        <f>IF(V3833&lt;V3834,L3833,0)</f>
        <v>0</v>
      </c>
      <c r="U3833" s="6">
        <f>IF(T3833&gt;0,M3833,-999)</f>
        <v>-999</v>
      </c>
      <c r="V3833">
        <v>200202</v>
      </c>
      <c r="W3833">
        <v>2002</v>
      </c>
    </row>
    <row r="3834" spans="1:23" x14ac:dyDescent="0.25">
      <c r="A3834" s="14">
        <v>37301</v>
      </c>
      <c r="B3834" s="3">
        <v>45</v>
      </c>
      <c r="C3834" s="4">
        <v>6.01</v>
      </c>
      <c r="D3834" s="5">
        <v>-5.0999999999999996</v>
      </c>
      <c r="E3834" s="5">
        <v>4.3</v>
      </c>
      <c r="F3834" s="5">
        <v>-12.5</v>
      </c>
      <c r="G3834" s="4">
        <v>89.8</v>
      </c>
      <c r="H3834" s="4">
        <v>65.900000000000006</v>
      </c>
      <c r="I3834" s="4">
        <v>0.4</v>
      </c>
      <c r="J3834" s="4">
        <v>1.2</v>
      </c>
      <c r="K3834" s="4">
        <v>0</v>
      </c>
      <c r="L3834" s="4">
        <v>833</v>
      </c>
      <c r="M3834" s="7">
        <v>-2.5</v>
      </c>
      <c r="N3834" s="5">
        <v>0.1</v>
      </c>
      <c r="O3834" s="5">
        <v>0.4</v>
      </c>
      <c r="P3834" s="5">
        <v>-999</v>
      </c>
      <c r="Q3834" s="5">
        <v>-999</v>
      </c>
      <c r="R3834">
        <v>0.54700000000000004</v>
      </c>
      <c r="S3834" s="34">
        <f>ROUND((0.6105*(EXP((17.273*E3834)/(E3834+237.3))))*(100-H3834)/100,3)</f>
        <v>0.28299999999999997</v>
      </c>
      <c r="T3834" s="6">
        <f>IF(V3834&lt;V3835,L3834,0)</f>
        <v>0</v>
      </c>
      <c r="U3834" s="6">
        <f>IF(T3834&gt;0,M3834,-999)</f>
        <v>-999</v>
      </c>
      <c r="V3834">
        <v>200202</v>
      </c>
      <c r="W3834">
        <v>2002</v>
      </c>
    </row>
    <row r="3835" spans="1:23" x14ac:dyDescent="0.25">
      <c r="A3835" s="14">
        <v>37302</v>
      </c>
      <c r="B3835" s="3">
        <v>46</v>
      </c>
      <c r="C3835" s="4">
        <v>9.4600000000000009</v>
      </c>
      <c r="D3835" s="5">
        <v>-0.6</v>
      </c>
      <c r="E3835" s="5">
        <v>6.5</v>
      </c>
      <c r="F3835" s="5">
        <v>-5.3</v>
      </c>
      <c r="G3835" s="4">
        <v>71</v>
      </c>
      <c r="H3835" s="4">
        <v>44</v>
      </c>
      <c r="I3835" s="4">
        <v>0.9</v>
      </c>
      <c r="J3835" s="4">
        <v>3.2</v>
      </c>
      <c r="K3835" s="4">
        <v>0</v>
      </c>
      <c r="L3835" s="4">
        <v>827</v>
      </c>
      <c r="M3835" s="7">
        <v>-2.4</v>
      </c>
      <c r="N3835" s="5">
        <v>0.1</v>
      </c>
      <c r="O3835" s="5">
        <v>0.4</v>
      </c>
      <c r="P3835" s="5">
        <v>-999</v>
      </c>
      <c r="Q3835" s="5">
        <v>-999</v>
      </c>
      <c r="R3835">
        <v>0.42599999999999999</v>
      </c>
      <c r="S3835" s="34">
        <f>ROUND((0.6105*(EXP((17.273*E3835)/(E3835+237.3))))*(100-H3835)/100,3)</f>
        <v>0.54200000000000004</v>
      </c>
      <c r="T3835" s="6">
        <f>IF(V3835&lt;V3836,L3835,0)</f>
        <v>0</v>
      </c>
      <c r="U3835" s="6">
        <f>IF(T3835&gt;0,M3835,-999)</f>
        <v>-999</v>
      </c>
      <c r="V3835">
        <v>200202</v>
      </c>
      <c r="W3835">
        <v>2002</v>
      </c>
    </row>
    <row r="3836" spans="1:23" x14ac:dyDescent="0.25">
      <c r="A3836" s="14">
        <v>37303</v>
      </c>
      <c r="B3836" s="3">
        <v>47</v>
      </c>
      <c r="C3836" s="4">
        <v>7.33</v>
      </c>
      <c r="D3836" s="5">
        <v>-2.1</v>
      </c>
      <c r="E3836" s="5">
        <v>2.4</v>
      </c>
      <c r="F3836" s="5">
        <v>-5.5</v>
      </c>
      <c r="G3836" s="4">
        <v>60.4</v>
      </c>
      <c r="H3836" s="4">
        <v>35.799999999999997</v>
      </c>
      <c r="I3836" s="4">
        <v>1.5</v>
      </c>
      <c r="J3836" s="4">
        <v>4.2</v>
      </c>
      <c r="K3836" s="4">
        <v>0.7</v>
      </c>
      <c r="L3836" s="4">
        <v>832</v>
      </c>
      <c r="M3836" s="7">
        <v>-2.4</v>
      </c>
      <c r="N3836" s="5">
        <v>0.1</v>
      </c>
      <c r="O3836" s="5">
        <v>0.4</v>
      </c>
      <c r="P3836" s="5">
        <v>-999</v>
      </c>
      <c r="Q3836" s="5">
        <v>-999</v>
      </c>
      <c r="R3836">
        <v>0.26</v>
      </c>
      <c r="S3836" s="34">
        <f>ROUND((0.6105*(EXP((17.273*E3836)/(E3836+237.3))))*(100-H3836)/100,3)</f>
        <v>0.46600000000000003</v>
      </c>
      <c r="T3836" s="6">
        <f>IF(V3836&lt;V3837,L3836,0)</f>
        <v>0</v>
      </c>
      <c r="U3836" s="6">
        <f>IF(T3836&gt;0,M3836,-999)</f>
        <v>-999</v>
      </c>
      <c r="V3836">
        <v>200202</v>
      </c>
      <c r="W3836">
        <v>2002</v>
      </c>
    </row>
    <row r="3837" spans="1:23" x14ac:dyDescent="0.25">
      <c r="A3837" s="14">
        <v>37304</v>
      </c>
      <c r="B3837" s="3">
        <v>48</v>
      </c>
      <c r="C3837" s="4">
        <v>7.06</v>
      </c>
      <c r="D3837" s="5">
        <v>-3</v>
      </c>
      <c r="E3837" s="5">
        <v>2.4</v>
      </c>
      <c r="F3837" s="5">
        <v>-7.2</v>
      </c>
      <c r="G3837" s="4">
        <v>85.8</v>
      </c>
      <c r="H3837" s="4">
        <v>57.9</v>
      </c>
      <c r="I3837" s="4">
        <v>0.6</v>
      </c>
      <c r="J3837" s="4">
        <v>2.1</v>
      </c>
      <c r="K3837" s="4">
        <v>0</v>
      </c>
      <c r="L3837" s="4">
        <v>832</v>
      </c>
      <c r="M3837" s="7">
        <v>-2.2999999999999998</v>
      </c>
      <c r="N3837" s="5">
        <v>0.1</v>
      </c>
      <c r="O3837" s="5">
        <v>0.4</v>
      </c>
      <c r="P3837" s="5">
        <v>-999</v>
      </c>
      <c r="Q3837" s="5">
        <v>-999</v>
      </c>
      <c r="R3837">
        <v>0.42099999999999999</v>
      </c>
      <c r="S3837" s="34">
        <f>ROUND((0.6105*(EXP((17.273*E3837)/(E3837+237.3))))*(100-H3837)/100,3)</f>
        <v>0.30599999999999999</v>
      </c>
      <c r="T3837" s="6">
        <f>IF(V3837&lt;V3838,L3837,0)</f>
        <v>0</v>
      </c>
      <c r="U3837" s="6">
        <f>IF(T3837&gt;0,M3837,-999)</f>
        <v>-999</v>
      </c>
      <c r="V3837">
        <v>200202</v>
      </c>
      <c r="W3837">
        <v>2002</v>
      </c>
    </row>
    <row r="3838" spans="1:23" x14ac:dyDescent="0.25">
      <c r="A3838" s="14">
        <v>37305</v>
      </c>
      <c r="B3838" s="3">
        <v>49</v>
      </c>
      <c r="C3838" s="4">
        <v>8.7100000000000009</v>
      </c>
      <c r="D3838" s="5">
        <v>-2.6</v>
      </c>
      <c r="E3838" s="5">
        <v>3.7</v>
      </c>
      <c r="F3838" s="5">
        <v>-6.2</v>
      </c>
      <c r="G3838" s="4">
        <v>81.3</v>
      </c>
      <c r="H3838" s="4">
        <v>45.2</v>
      </c>
      <c r="I3838" s="4">
        <v>1.3</v>
      </c>
      <c r="J3838" s="4">
        <v>3.4</v>
      </c>
      <c r="K3838" s="4">
        <v>0.5</v>
      </c>
      <c r="L3838" s="4">
        <v>836</v>
      </c>
      <c r="M3838" s="7">
        <v>-2.1</v>
      </c>
      <c r="N3838" s="5">
        <v>0.1</v>
      </c>
      <c r="O3838" s="5">
        <v>0.4</v>
      </c>
      <c r="P3838" s="5">
        <v>-999</v>
      </c>
      <c r="Q3838" s="5">
        <v>-999</v>
      </c>
      <c r="R3838">
        <v>0.36</v>
      </c>
      <c r="S3838" s="34">
        <f>ROUND((0.6105*(EXP((17.273*E3838)/(E3838+237.3))))*(100-H3838)/100,3)</f>
        <v>0.436</v>
      </c>
      <c r="T3838" s="6">
        <f>IF(V3838&lt;V3839,L3838,0)</f>
        <v>0</v>
      </c>
      <c r="U3838" s="6">
        <f>IF(T3838&gt;0,M3838,-999)</f>
        <v>-999</v>
      </c>
      <c r="V3838">
        <v>200202</v>
      </c>
      <c r="W3838">
        <v>2002</v>
      </c>
    </row>
    <row r="3839" spans="1:23" x14ac:dyDescent="0.25">
      <c r="A3839" s="14">
        <v>37306</v>
      </c>
      <c r="B3839" s="3">
        <v>50</v>
      </c>
      <c r="C3839" s="4">
        <v>3.97</v>
      </c>
      <c r="D3839" s="5">
        <v>-3.3</v>
      </c>
      <c r="E3839" s="5">
        <v>-0.2</v>
      </c>
      <c r="F3839" s="5">
        <v>-6.7</v>
      </c>
      <c r="G3839" s="4">
        <v>92.9</v>
      </c>
      <c r="H3839" s="4">
        <v>81.8</v>
      </c>
      <c r="I3839" s="4">
        <v>2.6</v>
      </c>
      <c r="J3839" s="4">
        <v>4.9000000000000004</v>
      </c>
      <c r="K3839" s="4">
        <v>0</v>
      </c>
      <c r="L3839" s="4">
        <v>836</v>
      </c>
      <c r="M3839" s="7">
        <v>-1.9</v>
      </c>
      <c r="N3839" s="5">
        <v>0</v>
      </c>
      <c r="O3839" s="5">
        <v>0.4</v>
      </c>
      <c r="P3839" s="5">
        <v>-999</v>
      </c>
      <c r="Q3839" s="5">
        <v>-999</v>
      </c>
      <c r="R3839">
        <v>0.49299999999999999</v>
      </c>
      <c r="S3839" s="34">
        <f>ROUND((0.6105*(EXP((17.273*E3839)/(E3839+237.3))))*(100-H3839)/100,3)</f>
        <v>0.11</v>
      </c>
      <c r="T3839" s="6">
        <f>IF(V3839&lt;V3840,L3839,0)</f>
        <v>0</v>
      </c>
      <c r="U3839" s="6">
        <f>IF(T3839&gt;0,M3839,-999)</f>
        <v>-999</v>
      </c>
      <c r="V3839">
        <v>200202</v>
      </c>
      <c r="W3839">
        <v>2002</v>
      </c>
    </row>
    <row r="3840" spans="1:23" x14ac:dyDescent="0.25">
      <c r="A3840" s="14">
        <v>37307</v>
      </c>
      <c r="B3840" s="3">
        <v>51</v>
      </c>
      <c r="C3840" s="4">
        <v>8.7899999999999991</v>
      </c>
      <c r="D3840" s="5">
        <v>-4.2</v>
      </c>
      <c r="E3840" s="5">
        <v>2.1</v>
      </c>
      <c r="F3840" s="5">
        <v>-7.4</v>
      </c>
      <c r="G3840" s="4">
        <v>67.099999999999994</v>
      </c>
      <c r="H3840" s="4">
        <v>40.1</v>
      </c>
      <c r="I3840" s="4">
        <v>1.1000000000000001</v>
      </c>
      <c r="J3840" s="4">
        <v>2.6</v>
      </c>
      <c r="K3840" s="4">
        <v>4.8</v>
      </c>
      <c r="L3840" s="4">
        <v>873</v>
      </c>
      <c r="M3840" s="7">
        <v>-1.8</v>
      </c>
      <c r="N3840" s="5">
        <v>0.1</v>
      </c>
      <c r="O3840" s="5">
        <v>0.4</v>
      </c>
      <c r="P3840" s="5">
        <v>-999</v>
      </c>
      <c r="Q3840" s="5">
        <v>-999</v>
      </c>
      <c r="R3840">
        <v>0.28499999999999998</v>
      </c>
      <c r="S3840" s="34">
        <f>ROUND((0.6105*(EXP((17.273*E3840)/(E3840+237.3))))*(100-H3840)/100,3)</f>
        <v>0.42599999999999999</v>
      </c>
      <c r="T3840" s="6">
        <f>IF(V3840&lt;V3841,L3840,0)</f>
        <v>0</v>
      </c>
      <c r="U3840" s="6">
        <f>IF(T3840&gt;0,M3840,-999)</f>
        <v>-999</v>
      </c>
      <c r="V3840">
        <v>200202</v>
      </c>
      <c r="W3840">
        <v>2002</v>
      </c>
    </row>
    <row r="3841" spans="1:23" x14ac:dyDescent="0.25">
      <c r="A3841" s="14">
        <v>37308</v>
      </c>
      <c r="B3841" s="3">
        <v>52</v>
      </c>
      <c r="C3841" s="4">
        <v>3.98</v>
      </c>
      <c r="D3841" s="5">
        <v>-1.9</v>
      </c>
      <c r="E3841" s="5">
        <v>1.2</v>
      </c>
      <c r="F3841" s="5">
        <v>-6</v>
      </c>
      <c r="G3841" s="4">
        <v>90.8</v>
      </c>
      <c r="H3841" s="4">
        <v>41.8</v>
      </c>
      <c r="I3841" s="4">
        <v>1.9</v>
      </c>
      <c r="J3841" s="4">
        <v>4.9000000000000004</v>
      </c>
      <c r="K3841" s="4">
        <v>0</v>
      </c>
      <c r="L3841" s="4">
        <v>863</v>
      </c>
      <c r="M3841" s="7">
        <v>-2.1</v>
      </c>
      <c r="N3841" s="5">
        <v>0.1</v>
      </c>
      <c r="O3841" s="5">
        <v>0.4</v>
      </c>
      <c r="P3841" s="5">
        <v>-999</v>
      </c>
      <c r="Q3841" s="5">
        <v>-999</v>
      </c>
      <c r="R3841">
        <v>0.27900000000000003</v>
      </c>
      <c r="S3841" s="34">
        <f>ROUND((0.6105*(EXP((17.273*E3841)/(E3841+237.3))))*(100-H3841)/100,3)</f>
        <v>0.38800000000000001</v>
      </c>
      <c r="T3841" s="6">
        <f>IF(V3841&lt;V3842,L3841,0)</f>
        <v>0</v>
      </c>
      <c r="U3841" s="6">
        <f>IF(T3841&gt;0,M3841,-999)</f>
        <v>-999</v>
      </c>
      <c r="V3841">
        <v>200202</v>
      </c>
      <c r="W3841">
        <v>2002</v>
      </c>
    </row>
    <row r="3842" spans="1:23" x14ac:dyDescent="0.25">
      <c r="A3842" s="14">
        <v>37309</v>
      </c>
      <c r="B3842" s="3">
        <v>53</v>
      </c>
      <c r="C3842" s="4">
        <v>3.51</v>
      </c>
      <c r="D3842" s="5">
        <v>-0.7</v>
      </c>
      <c r="E3842" s="5">
        <v>3.5</v>
      </c>
      <c r="F3842" s="5">
        <v>-7.6</v>
      </c>
      <c r="G3842" s="4">
        <v>94.4</v>
      </c>
      <c r="H3842" s="4">
        <v>82.6</v>
      </c>
      <c r="I3842" s="4">
        <v>1.4</v>
      </c>
      <c r="J3842" s="4">
        <v>2.4</v>
      </c>
      <c r="K3842" s="4">
        <v>3.1</v>
      </c>
      <c r="L3842" s="4">
        <v>887</v>
      </c>
      <c r="M3842" s="7">
        <v>-1.8</v>
      </c>
      <c r="N3842" s="5">
        <v>0.1</v>
      </c>
      <c r="O3842" s="5">
        <v>0.4</v>
      </c>
      <c r="P3842" s="5">
        <v>-999</v>
      </c>
      <c r="Q3842" s="5">
        <v>-999</v>
      </c>
      <c r="R3842">
        <v>0.64600000000000002</v>
      </c>
      <c r="S3842" s="34">
        <f>ROUND((0.6105*(EXP((17.273*E3842)/(E3842+237.3))))*(100-H3842)/100,3)</f>
        <v>0.13700000000000001</v>
      </c>
      <c r="T3842" s="6">
        <f>IF(V3842&lt;V3843,L3842,0)</f>
        <v>0</v>
      </c>
      <c r="U3842" s="6">
        <f>IF(T3842&gt;0,M3842,-999)</f>
        <v>-999</v>
      </c>
      <c r="V3842">
        <v>200202</v>
      </c>
      <c r="W3842">
        <v>2002</v>
      </c>
    </row>
    <row r="3843" spans="1:23" x14ac:dyDescent="0.25">
      <c r="A3843" s="14">
        <v>37310</v>
      </c>
      <c r="B3843" s="3">
        <v>54</v>
      </c>
      <c r="C3843" s="4">
        <v>2.85</v>
      </c>
      <c r="D3843" s="5">
        <v>-11.2</v>
      </c>
      <c r="E3843" s="5">
        <v>-7.6</v>
      </c>
      <c r="F3843" s="5">
        <v>-14.4</v>
      </c>
      <c r="G3843" s="4">
        <v>92.3</v>
      </c>
      <c r="H3843" s="4">
        <v>85.4</v>
      </c>
      <c r="I3843" s="4">
        <v>0.9</v>
      </c>
      <c r="J3843" s="4">
        <v>1.8</v>
      </c>
      <c r="K3843" s="4">
        <v>0</v>
      </c>
      <c r="L3843" s="4">
        <v>876</v>
      </c>
      <c r="M3843" s="7">
        <v>-1.5</v>
      </c>
      <c r="N3843" s="5">
        <v>0</v>
      </c>
      <c r="O3843" s="5">
        <v>0.3</v>
      </c>
      <c r="P3843" s="5">
        <v>-999</v>
      </c>
      <c r="Q3843" s="5">
        <v>-999</v>
      </c>
      <c r="R3843">
        <v>0.29499999999999998</v>
      </c>
      <c r="S3843" s="34">
        <f>ROUND((0.6105*(EXP((17.273*E3843)/(E3843+237.3))))*(100-H3843)/100,3)</f>
        <v>0.05</v>
      </c>
      <c r="T3843" s="6">
        <f>IF(V3843&lt;V3844,L3843,0)</f>
        <v>0</v>
      </c>
      <c r="U3843" s="6">
        <f>IF(T3843&gt;0,M3843,-999)</f>
        <v>-999</v>
      </c>
      <c r="V3843">
        <v>200202</v>
      </c>
      <c r="W3843">
        <v>2002</v>
      </c>
    </row>
    <row r="3844" spans="1:23" x14ac:dyDescent="0.25">
      <c r="A3844" s="14">
        <v>37311</v>
      </c>
      <c r="B3844" s="3">
        <v>55</v>
      </c>
      <c r="C3844" s="4">
        <v>6.59</v>
      </c>
      <c r="D3844" s="5">
        <v>-14.5</v>
      </c>
      <c r="E3844" s="5">
        <v>-8.1999999999999993</v>
      </c>
      <c r="F3844" s="5">
        <v>-19</v>
      </c>
      <c r="G3844" s="4">
        <v>83.8</v>
      </c>
      <c r="H3844" s="4">
        <v>55.2</v>
      </c>
      <c r="I3844" s="4">
        <v>0.8</v>
      </c>
      <c r="J3844" s="4">
        <v>2.4</v>
      </c>
      <c r="K3844" s="4">
        <v>0</v>
      </c>
      <c r="L3844" s="4">
        <v>875</v>
      </c>
      <c r="M3844" s="7">
        <v>-1.7</v>
      </c>
      <c r="N3844" s="5">
        <v>0</v>
      </c>
      <c r="O3844" s="5">
        <v>0.3</v>
      </c>
      <c r="P3844" s="5">
        <v>-999</v>
      </c>
      <c r="Q3844" s="5">
        <v>-999</v>
      </c>
      <c r="R3844">
        <v>0.182</v>
      </c>
      <c r="S3844" s="34">
        <f>ROUND((0.6105*(EXP((17.273*E3844)/(E3844+237.3))))*(100-H3844)/100,3)</f>
        <v>0.14699999999999999</v>
      </c>
      <c r="T3844" s="6">
        <f>IF(V3844&lt;V3845,L3844,0)</f>
        <v>0</v>
      </c>
      <c r="U3844" s="6">
        <f>IF(T3844&gt;0,M3844,-999)</f>
        <v>-999</v>
      </c>
      <c r="V3844">
        <v>200202</v>
      </c>
      <c r="W3844">
        <v>2002</v>
      </c>
    </row>
    <row r="3845" spans="1:23" x14ac:dyDescent="0.25">
      <c r="A3845" s="14">
        <v>37312</v>
      </c>
      <c r="B3845" s="3">
        <v>56</v>
      </c>
      <c r="C3845" s="4">
        <v>11.39</v>
      </c>
      <c r="D3845" s="5">
        <v>-12.2</v>
      </c>
      <c r="E3845" s="5">
        <v>-4.0999999999999996</v>
      </c>
      <c r="F3845" s="5">
        <v>-19.899999999999999</v>
      </c>
      <c r="G3845" s="4">
        <v>60.4</v>
      </c>
      <c r="H3845" s="4">
        <v>32.799999999999997</v>
      </c>
      <c r="I3845" s="4">
        <v>1.1000000000000001</v>
      </c>
      <c r="J3845" s="4">
        <v>2.2000000000000002</v>
      </c>
      <c r="K3845" s="4">
        <v>4.4000000000000004</v>
      </c>
      <c r="L3845" s="4">
        <v>909</v>
      </c>
      <c r="M3845" s="7">
        <v>-2.2000000000000002</v>
      </c>
      <c r="N3845" s="5">
        <v>0</v>
      </c>
      <c r="O3845" s="5">
        <v>0.3</v>
      </c>
      <c r="P3845" s="5">
        <v>-999</v>
      </c>
      <c r="Q3845" s="5">
        <v>-999</v>
      </c>
      <c r="R3845">
        <v>0.14799999999999999</v>
      </c>
      <c r="S3845" s="34">
        <f>ROUND((0.6105*(EXP((17.273*E3845)/(E3845+237.3))))*(100-H3845)/100,3)</f>
        <v>0.30299999999999999</v>
      </c>
      <c r="T3845" s="6">
        <f>IF(V3845&lt;V3846,L3845,0)</f>
        <v>0</v>
      </c>
      <c r="U3845" s="6">
        <f>IF(T3845&gt;0,M3845,-999)</f>
        <v>-999</v>
      </c>
      <c r="V3845">
        <v>200202</v>
      </c>
      <c r="W3845">
        <v>2002</v>
      </c>
    </row>
    <row r="3846" spans="1:23" x14ac:dyDescent="0.25">
      <c r="A3846" s="14">
        <v>37313</v>
      </c>
      <c r="B3846" s="3">
        <v>57</v>
      </c>
      <c r="C3846" s="4">
        <v>1.79</v>
      </c>
      <c r="D3846" s="5">
        <v>-10.199999999999999</v>
      </c>
      <c r="E3846" s="5">
        <v>-6.7</v>
      </c>
      <c r="F3846" s="5">
        <v>-13.2</v>
      </c>
      <c r="G3846" s="4">
        <v>83.1</v>
      </c>
      <c r="H3846" s="4">
        <v>54.1</v>
      </c>
      <c r="I3846" s="4">
        <v>0.9</v>
      </c>
      <c r="J3846" s="4">
        <v>2</v>
      </c>
      <c r="K3846" s="4">
        <v>5.5</v>
      </c>
      <c r="L3846" s="4">
        <v>951</v>
      </c>
      <c r="M3846" s="7">
        <v>-2.7</v>
      </c>
      <c r="N3846" s="5">
        <v>0</v>
      </c>
      <c r="O3846" s="5">
        <v>0.3</v>
      </c>
      <c r="P3846" s="5">
        <v>-999</v>
      </c>
      <c r="Q3846" s="5">
        <v>-999</v>
      </c>
      <c r="R3846">
        <v>0.20100000000000001</v>
      </c>
      <c r="S3846" s="34">
        <f>ROUND((0.6105*(EXP((17.273*E3846)/(E3846+237.3))))*(100-H3846)/100,3)</f>
        <v>0.17</v>
      </c>
      <c r="T3846" s="6">
        <f>IF(V3846&lt;V3847,L3846,0)</f>
        <v>0</v>
      </c>
      <c r="U3846" s="6">
        <f>IF(T3846&gt;0,M3846,-999)</f>
        <v>-999</v>
      </c>
      <c r="V3846">
        <v>200202</v>
      </c>
      <c r="W3846">
        <v>2002</v>
      </c>
    </row>
    <row r="3847" spans="1:23" x14ac:dyDescent="0.25">
      <c r="A3847" s="14">
        <v>37314</v>
      </c>
      <c r="B3847" s="3">
        <v>58</v>
      </c>
      <c r="C3847" s="4">
        <v>1.24</v>
      </c>
      <c r="D3847" s="5">
        <v>-8.8000000000000007</v>
      </c>
      <c r="E3847" s="5">
        <v>-4</v>
      </c>
      <c r="F3847" s="5">
        <v>-12.8</v>
      </c>
      <c r="G3847" s="4">
        <v>92.7</v>
      </c>
      <c r="H3847" s="4">
        <v>84.8</v>
      </c>
      <c r="I3847" s="4">
        <v>1</v>
      </c>
      <c r="J3847" s="4">
        <v>2.2000000000000002</v>
      </c>
      <c r="K3847" s="4">
        <v>1.2</v>
      </c>
      <c r="L3847" s="4">
        <v>960</v>
      </c>
      <c r="M3847" s="7">
        <v>-2.9</v>
      </c>
      <c r="N3847" s="5">
        <v>0</v>
      </c>
      <c r="O3847" s="5">
        <v>0.3</v>
      </c>
      <c r="P3847" s="5">
        <v>-999</v>
      </c>
      <c r="Q3847" s="5">
        <v>-999</v>
      </c>
      <c r="R3847">
        <v>0.38500000000000001</v>
      </c>
      <c r="S3847" s="34">
        <f>ROUND((0.6105*(EXP((17.273*E3847)/(E3847+237.3))))*(100-H3847)/100,3)</f>
        <v>6.9000000000000006E-2</v>
      </c>
      <c r="T3847" s="6">
        <f>IF(V3847&lt;V3848,L3847,0)</f>
        <v>0</v>
      </c>
      <c r="U3847" s="6">
        <f>IF(T3847&gt;0,M3847,-999)</f>
        <v>-999</v>
      </c>
      <c r="V3847">
        <v>200202</v>
      </c>
      <c r="W3847">
        <v>2002</v>
      </c>
    </row>
    <row r="3848" spans="1:23" x14ac:dyDescent="0.25">
      <c r="A3848" s="14">
        <v>37315</v>
      </c>
      <c r="B3848" s="3">
        <v>59</v>
      </c>
      <c r="C3848" s="4">
        <v>1.61</v>
      </c>
      <c r="D3848" s="5">
        <v>-9.6</v>
      </c>
      <c r="E3848" s="5">
        <v>-5.2</v>
      </c>
      <c r="F3848" s="5">
        <v>-12.1</v>
      </c>
      <c r="G3848" s="4">
        <v>91.1</v>
      </c>
      <c r="H3848" s="4">
        <v>76.599999999999994</v>
      </c>
      <c r="I3848" s="4">
        <v>0.9</v>
      </c>
      <c r="J3848" s="4">
        <v>1.8</v>
      </c>
      <c r="K3848" s="4">
        <v>0</v>
      </c>
      <c r="L3848" s="4">
        <v>958</v>
      </c>
      <c r="M3848" s="7">
        <v>-2.9</v>
      </c>
      <c r="N3848" s="5">
        <v>0</v>
      </c>
      <c r="O3848" s="5">
        <v>0.3</v>
      </c>
      <c r="P3848" s="5">
        <v>-999</v>
      </c>
      <c r="Q3848" s="5">
        <v>-999</v>
      </c>
      <c r="R3848">
        <v>0.317</v>
      </c>
      <c r="S3848" s="34">
        <f>ROUND((0.6105*(EXP((17.273*E3848)/(E3848+237.3))))*(100-H3848)/100,3)</f>
        <v>9.7000000000000003E-2</v>
      </c>
      <c r="T3848" s="6">
        <f>IF(V3848&lt;V3849,L3848,0)</f>
        <v>958</v>
      </c>
      <c r="U3848" s="6">
        <f>IF(T3848&gt;0,M3848,-999)</f>
        <v>-2.9</v>
      </c>
      <c r="V3848">
        <v>200202</v>
      </c>
      <c r="W3848">
        <v>2002</v>
      </c>
    </row>
    <row r="3849" spans="1:23" x14ac:dyDescent="0.25">
      <c r="A3849" s="14">
        <v>37316</v>
      </c>
      <c r="B3849" s="3">
        <v>60</v>
      </c>
      <c r="C3849" s="4">
        <v>1.6</v>
      </c>
      <c r="D3849" s="5">
        <v>-9.1</v>
      </c>
      <c r="E3849" s="5">
        <v>-6.2</v>
      </c>
      <c r="F3849" s="5">
        <v>-11.3</v>
      </c>
      <c r="G3849" s="4">
        <v>88.5</v>
      </c>
      <c r="H3849" s="4">
        <v>73.400000000000006</v>
      </c>
      <c r="I3849" s="4">
        <v>0.7</v>
      </c>
      <c r="J3849" s="4">
        <v>1.6</v>
      </c>
      <c r="K3849" s="4">
        <v>0</v>
      </c>
      <c r="L3849" s="4">
        <v>914</v>
      </c>
      <c r="M3849" s="7">
        <v>-2.8</v>
      </c>
      <c r="N3849" s="5">
        <v>0</v>
      </c>
      <c r="O3849" s="5">
        <v>0.3</v>
      </c>
      <c r="P3849" s="5">
        <v>-999</v>
      </c>
      <c r="Q3849" s="5">
        <v>-999</v>
      </c>
      <c r="R3849">
        <v>0.28199999999999997</v>
      </c>
      <c r="S3849" s="34">
        <f>ROUND((0.6105*(EXP((17.273*E3849)/(E3849+237.3))))*(100-H3849)/100,3)</f>
        <v>0.10199999999999999</v>
      </c>
      <c r="T3849" s="6">
        <f>IF(V3849&lt;V3850,L3849,0)</f>
        <v>0</v>
      </c>
      <c r="U3849" s="6">
        <f>IF(T3849&gt;0,M3849,-999)</f>
        <v>-999</v>
      </c>
      <c r="V3849">
        <v>200203</v>
      </c>
      <c r="W3849">
        <v>2002</v>
      </c>
    </row>
    <row r="3850" spans="1:23" x14ac:dyDescent="0.25">
      <c r="A3850" s="14">
        <v>37317</v>
      </c>
      <c r="B3850" s="3">
        <v>61</v>
      </c>
      <c r="C3850" s="4">
        <v>7.76</v>
      </c>
      <c r="D3850" s="5">
        <v>-5.5</v>
      </c>
      <c r="E3850" s="5">
        <v>0.5</v>
      </c>
      <c r="F3850" s="5">
        <v>-9.6999999999999993</v>
      </c>
      <c r="G3850" s="4">
        <v>81.599999999999994</v>
      </c>
      <c r="H3850" s="4">
        <v>55.6</v>
      </c>
      <c r="I3850" s="4">
        <v>0.7</v>
      </c>
      <c r="J3850" s="4">
        <v>1.9</v>
      </c>
      <c r="K3850" s="4">
        <v>0</v>
      </c>
      <c r="L3850" s="4">
        <v>877</v>
      </c>
      <c r="M3850" s="7">
        <v>-2.6</v>
      </c>
      <c r="N3850" s="5">
        <v>0.1</v>
      </c>
      <c r="O3850" s="5">
        <v>0.4</v>
      </c>
      <c r="P3850" s="5">
        <v>-999</v>
      </c>
      <c r="Q3850" s="5">
        <v>-999</v>
      </c>
      <c r="R3850">
        <v>0.35299999999999998</v>
      </c>
      <c r="S3850" s="34">
        <f>ROUND((0.6105*(EXP((17.273*E3850)/(E3850+237.3))))*(100-H3850)/100,3)</f>
        <v>0.28100000000000003</v>
      </c>
      <c r="T3850" s="6">
        <f>IF(V3850&lt;V3851,L3850,0)</f>
        <v>0</v>
      </c>
      <c r="U3850" s="6">
        <f>IF(T3850&gt;0,M3850,-999)</f>
        <v>-999</v>
      </c>
      <c r="V3850">
        <v>200203</v>
      </c>
      <c r="W3850">
        <v>2002</v>
      </c>
    </row>
    <row r="3851" spans="1:23" x14ac:dyDescent="0.25">
      <c r="A3851" s="14">
        <v>37318</v>
      </c>
      <c r="B3851" s="3">
        <v>62</v>
      </c>
      <c r="C3851" s="4">
        <v>13.41</v>
      </c>
      <c r="D3851" s="5">
        <v>-0.3</v>
      </c>
      <c r="E3851" s="5">
        <v>9.3000000000000007</v>
      </c>
      <c r="F3851" s="5">
        <v>-7.4</v>
      </c>
      <c r="G3851" s="4">
        <v>67.900000000000006</v>
      </c>
      <c r="H3851" s="4">
        <v>37.299999999999997</v>
      </c>
      <c r="I3851" s="4">
        <v>0.6</v>
      </c>
      <c r="J3851" s="4">
        <v>1.7</v>
      </c>
      <c r="K3851" s="4">
        <v>0</v>
      </c>
      <c r="L3851" s="4">
        <v>869</v>
      </c>
      <c r="M3851" s="7">
        <v>-2.2000000000000002</v>
      </c>
      <c r="N3851" s="5">
        <v>0.1</v>
      </c>
      <c r="O3851" s="5">
        <v>0.4</v>
      </c>
      <c r="P3851" s="5">
        <v>-999</v>
      </c>
      <c r="Q3851" s="5">
        <v>-999</v>
      </c>
      <c r="R3851">
        <v>0.438</v>
      </c>
      <c r="S3851" s="34">
        <f>ROUND((0.6105*(EXP((17.273*E3851)/(E3851+237.3))))*(100-H3851)/100,3)</f>
        <v>0.73399999999999999</v>
      </c>
      <c r="T3851" s="6">
        <f>IF(V3851&lt;V3852,L3851,0)</f>
        <v>0</v>
      </c>
      <c r="U3851" s="6">
        <f>IF(T3851&gt;0,M3851,-999)</f>
        <v>-999</v>
      </c>
      <c r="V3851">
        <v>200203</v>
      </c>
      <c r="W3851">
        <v>2002</v>
      </c>
    </row>
    <row r="3852" spans="1:23" x14ac:dyDescent="0.25">
      <c r="A3852" s="14">
        <v>37319</v>
      </c>
      <c r="B3852" s="3">
        <v>63</v>
      </c>
      <c r="C3852" s="4">
        <v>5.01</v>
      </c>
      <c r="D3852" s="5">
        <v>-1.1000000000000001</v>
      </c>
      <c r="E3852" s="5">
        <v>4.4000000000000004</v>
      </c>
      <c r="F3852" s="5">
        <v>-4.4000000000000004</v>
      </c>
      <c r="G3852" s="4">
        <v>68.099999999999994</v>
      </c>
      <c r="H3852" s="4">
        <v>46.7</v>
      </c>
      <c r="I3852" s="4">
        <v>1.3</v>
      </c>
      <c r="J3852" s="4">
        <v>2.8</v>
      </c>
      <c r="K3852" s="4">
        <v>4.5999999999999996</v>
      </c>
      <c r="L3852" s="4">
        <v>904</v>
      </c>
      <c r="M3852" s="7">
        <v>-1.9</v>
      </c>
      <c r="N3852" s="5">
        <v>0.1</v>
      </c>
      <c r="O3852" s="5">
        <v>0.4</v>
      </c>
      <c r="P3852" s="5">
        <v>-999</v>
      </c>
      <c r="Q3852" s="5">
        <v>-999</v>
      </c>
      <c r="R3852">
        <v>0.38900000000000001</v>
      </c>
      <c r="S3852" s="34">
        <f>ROUND((0.6105*(EXP((17.273*E3852)/(E3852+237.3))))*(100-H3852)/100,3)</f>
        <v>0.44600000000000001</v>
      </c>
      <c r="T3852" s="6">
        <f>IF(V3852&lt;V3853,L3852,0)</f>
        <v>0</v>
      </c>
      <c r="U3852" s="6">
        <f>IF(T3852&gt;0,M3852,-999)</f>
        <v>-999</v>
      </c>
      <c r="V3852">
        <v>200203</v>
      </c>
      <c r="W3852">
        <v>2002</v>
      </c>
    </row>
    <row r="3853" spans="1:23" x14ac:dyDescent="0.25">
      <c r="A3853" s="14">
        <v>37320</v>
      </c>
      <c r="B3853" s="3">
        <v>64</v>
      </c>
      <c r="C3853" s="4">
        <v>9.7899999999999991</v>
      </c>
      <c r="D3853" s="5">
        <v>-12.3</v>
      </c>
      <c r="E3853" s="5">
        <v>-4.0999999999999996</v>
      </c>
      <c r="F3853" s="5">
        <v>-20.6</v>
      </c>
      <c r="G3853" s="4">
        <v>88.3</v>
      </c>
      <c r="H3853" s="4">
        <v>74.5</v>
      </c>
      <c r="I3853" s="4">
        <v>1.2</v>
      </c>
      <c r="J3853" s="4">
        <v>2.9</v>
      </c>
      <c r="K3853" s="4">
        <v>1.2</v>
      </c>
      <c r="L3853" s="4">
        <v>913</v>
      </c>
      <c r="M3853" s="7">
        <v>-1.8</v>
      </c>
      <c r="N3853" s="5">
        <v>0</v>
      </c>
      <c r="O3853" s="5">
        <v>0.3</v>
      </c>
      <c r="P3853" s="5">
        <v>-999</v>
      </c>
      <c r="Q3853" s="5">
        <v>-999</v>
      </c>
      <c r="R3853">
        <v>0.33400000000000002</v>
      </c>
      <c r="S3853" s="34">
        <f>ROUND((0.6105*(EXP((17.273*E3853)/(E3853+237.3))))*(100-H3853)/100,3)</f>
        <v>0.115</v>
      </c>
      <c r="T3853" s="6">
        <f>IF(V3853&lt;V3854,L3853,0)</f>
        <v>0</v>
      </c>
      <c r="U3853" s="6">
        <f>IF(T3853&gt;0,M3853,-999)</f>
        <v>-999</v>
      </c>
      <c r="V3853">
        <v>200203</v>
      </c>
      <c r="W3853">
        <v>2002</v>
      </c>
    </row>
    <row r="3854" spans="1:23" x14ac:dyDescent="0.25">
      <c r="A3854" s="14">
        <v>37321</v>
      </c>
      <c r="B3854" s="3">
        <v>65</v>
      </c>
      <c r="C3854" s="4">
        <v>6.47</v>
      </c>
      <c r="D3854" s="5">
        <v>-18.2</v>
      </c>
      <c r="E3854" s="5">
        <v>-13.3</v>
      </c>
      <c r="F3854" s="5">
        <v>-22.3</v>
      </c>
      <c r="G3854" s="4">
        <v>86.5</v>
      </c>
      <c r="H3854" s="4">
        <v>77.099999999999994</v>
      </c>
      <c r="I3854" s="4">
        <v>0.7</v>
      </c>
      <c r="J3854" s="4">
        <v>2</v>
      </c>
      <c r="K3854" s="4">
        <v>0.5</v>
      </c>
      <c r="L3854" s="4">
        <v>917</v>
      </c>
      <c r="M3854" s="7">
        <v>-2.2000000000000002</v>
      </c>
      <c r="N3854" s="5">
        <v>-0.1</v>
      </c>
      <c r="O3854" s="5">
        <v>0.2</v>
      </c>
      <c r="P3854" s="5">
        <v>-999</v>
      </c>
      <c r="Q3854" s="5">
        <v>-999</v>
      </c>
      <c r="R3854">
        <v>0.16900000000000001</v>
      </c>
      <c r="S3854" s="34">
        <f>ROUND((0.6105*(EXP((17.273*E3854)/(E3854+237.3))))*(100-H3854)/100,3)</f>
        <v>0.05</v>
      </c>
      <c r="T3854" s="6">
        <f>IF(V3854&lt;V3855,L3854,0)</f>
        <v>0</v>
      </c>
      <c r="U3854" s="6">
        <f>IF(T3854&gt;0,M3854,-999)</f>
        <v>-999</v>
      </c>
      <c r="V3854">
        <v>200203</v>
      </c>
      <c r="W3854">
        <v>2002</v>
      </c>
    </row>
    <row r="3855" spans="1:23" x14ac:dyDescent="0.25">
      <c r="A3855" s="14">
        <v>37322</v>
      </c>
      <c r="B3855" s="3">
        <v>66</v>
      </c>
      <c r="C3855" s="4">
        <v>5.05</v>
      </c>
      <c r="D3855" s="5">
        <v>-17.399999999999999</v>
      </c>
      <c r="E3855" s="5">
        <v>-11.1</v>
      </c>
      <c r="F3855" s="5">
        <v>-22.7</v>
      </c>
      <c r="G3855" s="4">
        <v>84.1</v>
      </c>
      <c r="H3855" s="4">
        <v>65.5</v>
      </c>
      <c r="I3855" s="4">
        <v>0.8</v>
      </c>
      <c r="J3855" s="4">
        <v>1.6</v>
      </c>
      <c r="K3855" s="4">
        <v>2.2000000000000002</v>
      </c>
      <c r="L3855" s="4">
        <v>934</v>
      </c>
      <c r="M3855" s="7">
        <v>-2.8</v>
      </c>
      <c r="N3855" s="5">
        <v>-0.1</v>
      </c>
      <c r="O3855" s="5">
        <v>0.2</v>
      </c>
      <c r="P3855" s="5">
        <v>-999</v>
      </c>
      <c r="Q3855" s="5">
        <v>-999</v>
      </c>
      <c r="R3855">
        <v>0.17100000000000001</v>
      </c>
      <c r="S3855" s="34">
        <f>ROUND((0.6105*(EXP((17.273*E3855)/(E3855+237.3))))*(100-H3855)/100,3)</f>
        <v>0.09</v>
      </c>
      <c r="T3855" s="6">
        <f>IF(V3855&lt;V3856,L3855,0)</f>
        <v>0</v>
      </c>
      <c r="U3855" s="6">
        <f>IF(T3855&gt;0,M3855,-999)</f>
        <v>-999</v>
      </c>
      <c r="V3855">
        <v>200203</v>
      </c>
      <c r="W3855">
        <v>2002</v>
      </c>
    </row>
    <row r="3856" spans="1:23" x14ac:dyDescent="0.25">
      <c r="A3856" s="14">
        <v>37323</v>
      </c>
      <c r="B3856" s="3">
        <v>67</v>
      </c>
      <c r="C3856" s="4">
        <v>5.44</v>
      </c>
      <c r="D3856" s="5">
        <v>-15.9</v>
      </c>
      <c r="E3856" s="5">
        <v>-10.4</v>
      </c>
      <c r="F3856" s="5">
        <v>-22.2</v>
      </c>
      <c r="G3856" s="4">
        <v>85.6</v>
      </c>
      <c r="H3856" s="4">
        <v>68.099999999999994</v>
      </c>
      <c r="I3856" s="4">
        <v>0.8</v>
      </c>
      <c r="J3856" s="4">
        <v>1.8</v>
      </c>
      <c r="K3856" s="4">
        <v>1.6</v>
      </c>
      <c r="L3856" s="4">
        <v>946</v>
      </c>
      <c r="M3856" s="7">
        <v>-3.3</v>
      </c>
      <c r="N3856" s="5">
        <v>-0.1</v>
      </c>
      <c r="O3856" s="5">
        <v>0.2</v>
      </c>
      <c r="P3856" s="5">
        <v>-999</v>
      </c>
      <c r="Q3856" s="5">
        <v>-999</v>
      </c>
      <c r="R3856">
        <v>0.188</v>
      </c>
      <c r="S3856" s="34">
        <f>ROUND((0.6105*(EXP((17.273*E3856)/(E3856+237.3))))*(100-H3856)/100,3)</f>
        <v>8.7999999999999995E-2</v>
      </c>
      <c r="T3856" s="6">
        <f>IF(V3856&lt;V3857,L3856,0)</f>
        <v>0</v>
      </c>
      <c r="U3856" s="6">
        <f>IF(T3856&gt;0,M3856,-999)</f>
        <v>-999</v>
      </c>
      <c r="V3856">
        <v>200203</v>
      </c>
      <c r="W3856">
        <v>2002</v>
      </c>
    </row>
    <row r="3857" spans="1:23" x14ac:dyDescent="0.25">
      <c r="A3857" s="14">
        <v>37324</v>
      </c>
      <c r="B3857" s="3">
        <v>68</v>
      </c>
      <c r="C3857" s="4">
        <v>5.01</v>
      </c>
      <c r="D3857" s="5">
        <v>-9.6999999999999993</v>
      </c>
      <c r="E3857" s="5">
        <v>-6.5</v>
      </c>
      <c r="F3857" s="5">
        <v>-14.6</v>
      </c>
      <c r="G3857" s="4">
        <v>90.7</v>
      </c>
      <c r="H3857" s="4">
        <v>79.8</v>
      </c>
      <c r="I3857" s="4">
        <v>2.4</v>
      </c>
      <c r="J3857" s="4">
        <v>5.5</v>
      </c>
      <c r="K3857" s="4">
        <v>1.3</v>
      </c>
      <c r="L3857" s="4">
        <v>956</v>
      </c>
      <c r="M3857" s="7">
        <v>-3.5</v>
      </c>
      <c r="N3857" s="5">
        <v>0</v>
      </c>
      <c r="O3857" s="5">
        <v>0.3</v>
      </c>
      <c r="P3857" s="5">
        <v>-999</v>
      </c>
      <c r="Q3857" s="5">
        <v>-999</v>
      </c>
      <c r="R3857">
        <v>0.3</v>
      </c>
      <c r="S3857" s="34">
        <f>ROUND((0.6105*(EXP((17.273*E3857)/(E3857+237.3))))*(100-H3857)/100,3)</f>
        <v>7.5999999999999998E-2</v>
      </c>
      <c r="T3857" s="6">
        <f>IF(V3857&lt;V3858,L3857,0)</f>
        <v>0</v>
      </c>
      <c r="U3857" s="6">
        <f>IF(T3857&gt;0,M3857,-999)</f>
        <v>-999</v>
      </c>
      <c r="V3857">
        <v>200203</v>
      </c>
      <c r="W3857">
        <v>2002</v>
      </c>
    </row>
    <row r="3858" spans="1:23" x14ac:dyDescent="0.25">
      <c r="A3858" s="14">
        <v>37325</v>
      </c>
      <c r="B3858" s="3">
        <v>69</v>
      </c>
      <c r="C3858" s="4">
        <v>6</v>
      </c>
      <c r="D3858" s="5">
        <v>-5.3</v>
      </c>
      <c r="E3858" s="5">
        <v>-3.6</v>
      </c>
      <c r="F3858" s="5">
        <v>-8.4</v>
      </c>
      <c r="G3858" s="4">
        <v>95.6</v>
      </c>
      <c r="H3858" s="4">
        <v>87.3</v>
      </c>
      <c r="I3858" s="4">
        <v>2.2000000000000002</v>
      </c>
      <c r="J3858" s="4">
        <v>4.8</v>
      </c>
      <c r="K3858" s="4">
        <v>4.4000000000000004</v>
      </c>
      <c r="L3858" s="4">
        <v>990</v>
      </c>
      <c r="M3858" s="7">
        <v>-3.5</v>
      </c>
      <c r="N3858" s="5">
        <v>0</v>
      </c>
      <c r="O3858" s="5">
        <v>0.3</v>
      </c>
      <c r="P3858" s="5">
        <v>-999</v>
      </c>
      <c r="Q3858" s="5">
        <v>-999</v>
      </c>
      <c r="R3858">
        <v>0.40799999999999997</v>
      </c>
      <c r="S3858" s="34">
        <f>ROUND((0.6105*(EXP((17.273*E3858)/(E3858+237.3))))*(100-H3858)/100,3)</f>
        <v>5.8999999999999997E-2</v>
      </c>
      <c r="T3858" s="6">
        <f>IF(V3858&lt;V3859,L3858,0)</f>
        <v>0</v>
      </c>
      <c r="U3858" s="6">
        <f>IF(T3858&gt;0,M3858,-999)</f>
        <v>-999</v>
      </c>
      <c r="V3858">
        <v>200203</v>
      </c>
      <c r="W3858">
        <v>2002</v>
      </c>
    </row>
    <row r="3859" spans="1:23" x14ac:dyDescent="0.25">
      <c r="A3859" s="14">
        <v>37326</v>
      </c>
      <c r="B3859" s="3">
        <v>70</v>
      </c>
      <c r="C3859" s="4">
        <v>7.96</v>
      </c>
      <c r="D3859" s="5">
        <v>-2.2000000000000002</v>
      </c>
      <c r="E3859" s="5">
        <v>3.9</v>
      </c>
      <c r="F3859" s="5">
        <v>-5.9</v>
      </c>
      <c r="G3859" s="4">
        <v>95.1</v>
      </c>
      <c r="H3859" s="4">
        <v>75.099999999999994</v>
      </c>
      <c r="I3859" s="4">
        <v>2.4</v>
      </c>
      <c r="J3859" s="4">
        <v>5</v>
      </c>
      <c r="K3859" s="4">
        <v>0</v>
      </c>
      <c r="L3859" s="4">
        <v>975</v>
      </c>
      <c r="M3859" s="7">
        <v>-3</v>
      </c>
      <c r="N3859" s="5">
        <v>0</v>
      </c>
      <c r="O3859" s="5">
        <v>0.3</v>
      </c>
      <c r="P3859" s="5">
        <v>-999</v>
      </c>
      <c r="Q3859" s="5">
        <v>-999</v>
      </c>
      <c r="R3859">
        <v>0.60699999999999998</v>
      </c>
      <c r="S3859" s="34">
        <f>ROUND((0.6105*(EXP((17.273*E3859)/(E3859+237.3))))*(100-H3859)/100,3)</f>
        <v>0.20100000000000001</v>
      </c>
      <c r="T3859" s="6">
        <f>IF(V3859&lt;V3860,L3859,0)</f>
        <v>0</v>
      </c>
      <c r="U3859" s="6">
        <f>IF(T3859&gt;0,M3859,-999)</f>
        <v>-999</v>
      </c>
      <c r="V3859">
        <v>200203</v>
      </c>
      <c r="W3859">
        <v>2002</v>
      </c>
    </row>
    <row r="3860" spans="1:23" x14ac:dyDescent="0.25">
      <c r="A3860" s="14">
        <v>37327</v>
      </c>
      <c r="B3860" s="3">
        <v>71</v>
      </c>
      <c r="C3860" s="4">
        <v>8.2899999999999991</v>
      </c>
      <c r="D3860" s="5">
        <v>-5.3</v>
      </c>
      <c r="E3860" s="5">
        <v>-1.5</v>
      </c>
      <c r="F3860" s="5">
        <v>-7.9</v>
      </c>
      <c r="G3860" s="4">
        <v>88.4</v>
      </c>
      <c r="H3860" s="4">
        <v>72.2</v>
      </c>
      <c r="I3860" s="4">
        <v>1.9</v>
      </c>
      <c r="J3860" s="4">
        <v>4</v>
      </c>
      <c r="K3860" s="4">
        <v>0.8</v>
      </c>
      <c r="L3860" s="4">
        <v>981</v>
      </c>
      <c r="M3860" s="7">
        <v>-2.4</v>
      </c>
      <c r="N3860" s="5">
        <v>-0.1</v>
      </c>
      <c r="O3860" s="5">
        <v>0.3</v>
      </c>
      <c r="P3860" s="5">
        <v>-999</v>
      </c>
      <c r="Q3860" s="5">
        <v>-999</v>
      </c>
      <c r="R3860">
        <v>0.39600000000000002</v>
      </c>
      <c r="S3860" s="34">
        <f>ROUND((0.6105*(EXP((17.273*E3860)/(E3860+237.3))))*(100-H3860)/100,3)</f>
        <v>0.152</v>
      </c>
      <c r="T3860" s="6">
        <f>IF(V3860&lt;V3861,L3860,0)</f>
        <v>0</v>
      </c>
      <c r="U3860" s="6">
        <f>IF(T3860&gt;0,M3860,-999)</f>
        <v>-999</v>
      </c>
      <c r="V3860">
        <v>200203</v>
      </c>
      <c r="W3860">
        <v>2002</v>
      </c>
    </row>
    <row r="3861" spans="1:23" x14ac:dyDescent="0.25">
      <c r="A3861" s="14">
        <v>37328</v>
      </c>
      <c r="B3861" s="3">
        <v>72</v>
      </c>
      <c r="C3861" s="4">
        <v>8.14</v>
      </c>
      <c r="D3861" s="5">
        <v>-5.9</v>
      </c>
      <c r="E3861" s="5">
        <v>0.5</v>
      </c>
      <c r="F3861" s="5">
        <v>-10</v>
      </c>
      <c r="G3861" s="4">
        <v>86.5</v>
      </c>
      <c r="H3861" s="4">
        <v>60.3</v>
      </c>
      <c r="I3861" s="4">
        <v>0.7</v>
      </c>
      <c r="J3861" s="4">
        <v>1.7</v>
      </c>
      <c r="K3861" s="4">
        <v>0.3</v>
      </c>
      <c r="L3861" s="4">
        <v>983</v>
      </c>
      <c r="M3861" s="7">
        <v>-2.1</v>
      </c>
      <c r="N3861" s="5">
        <v>0</v>
      </c>
      <c r="O3861" s="5">
        <v>0.3</v>
      </c>
      <c r="P3861" s="5">
        <v>-999</v>
      </c>
      <c r="Q3861" s="5">
        <v>-999</v>
      </c>
      <c r="R3861">
        <v>0.38300000000000001</v>
      </c>
      <c r="S3861" s="34">
        <f>ROUND((0.6105*(EXP((17.273*E3861)/(E3861+237.3))))*(100-H3861)/100,3)</f>
        <v>0.251</v>
      </c>
      <c r="T3861" s="6">
        <f>IF(V3861&lt;V3862,L3861,0)</f>
        <v>0</v>
      </c>
      <c r="U3861" s="6">
        <f>IF(T3861&gt;0,M3861,-999)</f>
        <v>-999</v>
      </c>
      <c r="V3861">
        <v>200203</v>
      </c>
      <c r="W3861">
        <v>2002</v>
      </c>
    </row>
    <row r="3862" spans="1:23" x14ac:dyDescent="0.25">
      <c r="A3862" s="14">
        <v>37329</v>
      </c>
      <c r="B3862" s="3">
        <v>73</v>
      </c>
      <c r="C3862" s="4">
        <v>3.97</v>
      </c>
      <c r="D3862" s="5">
        <v>-6.7</v>
      </c>
      <c r="E3862" s="5">
        <v>-1.9</v>
      </c>
      <c r="F3862" s="5">
        <v>-10.4</v>
      </c>
      <c r="G3862" s="4">
        <v>87.3</v>
      </c>
      <c r="H3862" s="4">
        <v>66.7</v>
      </c>
      <c r="I3862" s="4">
        <v>1</v>
      </c>
      <c r="J3862" s="4">
        <v>2</v>
      </c>
      <c r="K3862" s="4">
        <v>4.4000000000000004</v>
      </c>
      <c r="L3862" s="4">
        <v>1017</v>
      </c>
      <c r="M3862" s="7">
        <v>-2.1</v>
      </c>
      <c r="N3862" s="5">
        <v>0</v>
      </c>
      <c r="O3862" s="5">
        <v>0.3</v>
      </c>
      <c r="P3862" s="5">
        <v>-999</v>
      </c>
      <c r="Q3862" s="5">
        <v>-999</v>
      </c>
      <c r="R3862">
        <v>0.35499999999999998</v>
      </c>
      <c r="S3862" s="34">
        <f>ROUND((0.6105*(EXP((17.273*E3862)/(E3862+237.3))))*(100-H3862)/100,3)</f>
        <v>0.17699999999999999</v>
      </c>
      <c r="T3862" s="6">
        <f>IF(V3862&lt;V3863,L3862,0)</f>
        <v>0</v>
      </c>
      <c r="U3862" s="6">
        <f>IF(T3862&gt;0,M3862,-999)</f>
        <v>-999</v>
      </c>
      <c r="V3862">
        <v>200203</v>
      </c>
      <c r="W3862">
        <v>2002</v>
      </c>
    </row>
    <row r="3863" spans="1:23" x14ac:dyDescent="0.25">
      <c r="A3863" s="14">
        <v>37330</v>
      </c>
      <c r="B3863" s="3">
        <v>74</v>
      </c>
      <c r="C3863" s="4">
        <v>9.85</v>
      </c>
      <c r="D3863" s="5">
        <v>-6.6</v>
      </c>
      <c r="E3863" s="5">
        <v>0.1</v>
      </c>
      <c r="F3863" s="5">
        <v>-10.3</v>
      </c>
      <c r="G3863" s="4">
        <v>88.1</v>
      </c>
      <c r="H3863" s="4">
        <v>58.9</v>
      </c>
      <c r="I3863" s="4">
        <v>1</v>
      </c>
      <c r="J3863" s="4">
        <v>2.5</v>
      </c>
      <c r="K3863" s="4">
        <v>22.4</v>
      </c>
      <c r="L3863" s="4">
        <v>1189</v>
      </c>
      <c r="M3863" s="7">
        <v>-2.1</v>
      </c>
      <c r="N3863" s="5">
        <v>0</v>
      </c>
      <c r="O3863" s="5">
        <v>0.3</v>
      </c>
      <c r="P3863" s="5">
        <v>-999</v>
      </c>
      <c r="Q3863" s="5">
        <v>-999</v>
      </c>
      <c r="R3863">
        <v>0.36099999999999999</v>
      </c>
      <c r="S3863" s="34">
        <f>ROUND((0.6105*(EXP((17.273*E3863)/(E3863+237.3))))*(100-H3863)/100,3)</f>
        <v>0.253</v>
      </c>
      <c r="T3863" s="6">
        <f>IF(V3863&lt;V3864,L3863,0)</f>
        <v>0</v>
      </c>
      <c r="U3863" s="6">
        <f>IF(T3863&gt;0,M3863,-999)</f>
        <v>-999</v>
      </c>
      <c r="V3863">
        <v>200203</v>
      </c>
      <c r="W3863">
        <v>2002</v>
      </c>
    </row>
    <row r="3864" spans="1:23" x14ac:dyDescent="0.25">
      <c r="A3864" s="14">
        <v>37331</v>
      </c>
      <c r="B3864" s="3">
        <v>75</v>
      </c>
      <c r="C3864" s="4">
        <v>5.98</v>
      </c>
      <c r="D3864" s="5">
        <v>-10.9</v>
      </c>
      <c r="E3864" s="5">
        <v>-6.7</v>
      </c>
      <c r="F3864" s="5">
        <v>-16.8</v>
      </c>
      <c r="G3864" s="4">
        <v>92.9</v>
      </c>
      <c r="H3864" s="4">
        <v>90.1</v>
      </c>
      <c r="I3864" s="4">
        <v>1</v>
      </c>
      <c r="J3864" s="4">
        <v>2.8</v>
      </c>
      <c r="K3864" s="4">
        <v>0</v>
      </c>
      <c r="L3864" s="4">
        <v>1185</v>
      </c>
      <c r="M3864" s="7">
        <v>-2.1</v>
      </c>
      <c r="N3864" s="5">
        <v>0</v>
      </c>
      <c r="O3864" s="5">
        <v>0.3</v>
      </c>
      <c r="P3864" s="5">
        <v>-999</v>
      </c>
      <c r="Q3864" s="5">
        <v>-999</v>
      </c>
      <c r="R3864">
        <v>0.33300000000000002</v>
      </c>
      <c r="S3864" s="34">
        <f>ROUND((0.6105*(EXP((17.273*E3864)/(E3864+237.3))))*(100-H3864)/100,3)</f>
        <v>3.6999999999999998E-2</v>
      </c>
      <c r="T3864" s="6">
        <f>IF(V3864&lt;V3865,L3864,0)</f>
        <v>0</v>
      </c>
      <c r="U3864" s="6">
        <f>IF(T3864&gt;0,M3864,-999)</f>
        <v>-999</v>
      </c>
      <c r="V3864">
        <v>200203</v>
      </c>
      <c r="W3864">
        <v>2002</v>
      </c>
    </row>
    <row r="3865" spans="1:23" x14ac:dyDescent="0.25">
      <c r="A3865" s="14">
        <v>37332</v>
      </c>
      <c r="B3865" s="3">
        <v>76</v>
      </c>
      <c r="C3865" s="4">
        <v>6.32</v>
      </c>
      <c r="D3865" s="5">
        <v>-15.1</v>
      </c>
      <c r="E3865" s="5">
        <v>-8.1</v>
      </c>
      <c r="F3865" s="5">
        <v>-20.7</v>
      </c>
      <c r="G3865" s="4">
        <v>88.9</v>
      </c>
      <c r="H3865" s="4">
        <v>76.7</v>
      </c>
      <c r="I3865" s="4">
        <v>0.7</v>
      </c>
      <c r="J3865" s="4">
        <v>1.7</v>
      </c>
      <c r="K3865" s="4">
        <v>0</v>
      </c>
      <c r="L3865" s="4">
        <v>1180</v>
      </c>
      <c r="M3865" s="7">
        <v>-2</v>
      </c>
      <c r="N3865" s="5">
        <v>-0.1</v>
      </c>
      <c r="O3865" s="5">
        <v>0.2</v>
      </c>
      <c r="P3865" s="5">
        <v>-999</v>
      </c>
      <c r="Q3865" s="5">
        <v>-999</v>
      </c>
      <c r="R3865">
        <v>0.254</v>
      </c>
      <c r="S3865" s="34">
        <f>ROUND((0.6105*(EXP((17.273*E3865)/(E3865+237.3))))*(100-H3865)/100,3)</f>
        <v>7.6999999999999999E-2</v>
      </c>
      <c r="T3865" s="6">
        <f>IF(V3865&lt;V3866,L3865,0)</f>
        <v>0</v>
      </c>
      <c r="U3865" s="6">
        <f>IF(T3865&gt;0,M3865,-999)</f>
        <v>-999</v>
      </c>
      <c r="V3865">
        <v>200203</v>
      </c>
      <c r="W3865">
        <v>2002</v>
      </c>
    </row>
    <row r="3866" spans="1:23" x14ac:dyDescent="0.25">
      <c r="A3866" s="14">
        <v>37333</v>
      </c>
      <c r="B3866" s="3">
        <v>77</v>
      </c>
      <c r="C3866" s="4">
        <v>3.67</v>
      </c>
      <c r="D3866" s="5">
        <v>-13.3</v>
      </c>
      <c r="E3866" s="5">
        <v>-10</v>
      </c>
      <c r="F3866" s="5">
        <v>-20.6</v>
      </c>
      <c r="G3866" s="4">
        <v>88.9</v>
      </c>
      <c r="H3866" s="4">
        <v>80.2</v>
      </c>
      <c r="I3866" s="4">
        <v>0.7</v>
      </c>
      <c r="J3866" s="4">
        <v>2.7</v>
      </c>
      <c r="K3866" s="4">
        <v>5.0999999999999996</v>
      </c>
      <c r="L3866" s="4">
        <v>1219</v>
      </c>
      <c r="M3866" s="7">
        <v>-1.9</v>
      </c>
      <c r="N3866" s="5">
        <v>-0.1</v>
      </c>
      <c r="O3866" s="5">
        <v>0.2</v>
      </c>
      <c r="P3866" s="5">
        <v>-999</v>
      </c>
      <c r="Q3866" s="5">
        <v>-999</v>
      </c>
      <c r="R3866">
        <v>0.22900000000000001</v>
      </c>
      <c r="S3866" s="34">
        <f>ROUND((0.6105*(EXP((17.273*E3866)/(E3866+237.3))))*(100-H3866)/100,3)</f>
        <v>5.7000000000000002E-2</v>
      </c>
      <c r="T3866" s="6">
        <f>IF(V3866&lt;V3867,L3866,0)</f>
        <v>0</v>
      </c>
      <c r="U3866" s="6">
        <f>IF(T3866&gt;0,M3866,-999)</f>
        <v>-999</v>
      </c>
      <c r="V3866">
        <v>200203</v>
      </c>
      <c r="W3866">
        <v>2002</v>
      </c>
    </row>
    <row r="3867" spans="1:23" x14ac:dyDescent="0.25">
      <c r="A3867" s="14">
        <v>37334</v>
      </c>
      <c r="B3867" s="3">
        <v>78</v>
      </c>
      <c r="C3867" s="4">
        <v>2.93</v>
      </c>
      <c r="D3867" s="5">
        <v>-11.5</v>
      </c>
      <c r="E3867" s="5">
        <v>-5.0999999999999996</v>
      </c>
      <c r="F3867" s="5">
        <v>-17.100000000000001</v>
      </c>
      <c r="G3867" s="4">
        <v>93.1</v>
      </c>
      <c r="H3867" s="4">
        <v>90.6</v>
      </c>
      <c r="I3867" s="4">
        <v>0.6</v>
      </c>
      <c r="J3867" s="4">
        <v>1.2</v>
      </c>
      <c r="K3867" s="4">
        <v>0</v>
      </c>
      <c r="L3867" s="4">
        <v>1177</v>
      </c>
      <c r="M3867" s="7">
        <v>-2</v>
      </c>
      <c r="N3867" s="5">
        <v>-0.1</v>
      </c>
      <c r="O3867" s="5">
        <v>0.3</v>
      </c>
      <c r="P3867" s="5">
        <v>-999</v>
      </c>
      <c r="Q3867" s="5">
        <v>-999</v>
      </c>
      <c r="R3867">
        <v>0.38</v>
      </c>
      <c r="S3867" s="34">
        <f>ROUND((0.6105*(EXP((17.273*E3867)/(E3867+237.3))))*(100-H3867)/100,3)</f>
        <v>3.9E-2</v>
      </c>
      <c r="T3867" s="6">
        <f>IF(V3867&lt;V3868,L3867,0)</f>
        <v>0</v>
      </c>
      <c r="U3867" s="6">
        <f>IF(T3867&gt;0,M3867,-999)</f>
        <v>-999</v>
      </c>
      <c r="V3867">
        <v>200203</v>
      </c>
      <c r="W3867">
        <v>2002</v>
      </c>
    </row>
    <row r="3868" spans="1:23" x14ac:dyDescent="0.25">
      <c r="A3868" s="14">
        <v>37335</v>
      </c>
      <c r="B3868" s="3">
        <v>79</v>
      </c>
      <c r="C3868" s="4">
        <v>4.9800000000000004</v>
      </c>
      <c r="D3868" s="5">
        <v>-15.5</v>
      </c>
      <c r="E3868" s="5">
        <v>-9.3000000000000007</v>
      </c>
      <c r="F3868" s="5">
        <v>-19.3</v>
      </c>
      <c r="G3868" s="4">
        <v>88.2</v>
      </c>
      <c r="H3868" s="4">
        <v>75.400000000000006</v>
      </c>
      <c r="I3868" s="4">
        <v>0.9</v>
      </c>
      <c r="J3868" s="4">
        <v>1.8</v>
      </c>
      <c r="K3868" s="4">
        <v>0</v>
      </c>
      <c r="L3868" s="4">
        <v>1145</v>
      </c>
      <c r="M3868" s="7">
        <v>-2</v>
      </c>
      <c r="N3868" s="5">
        <v>-0.1</v>
      </c>
      <c r="O3868" s="5">
        <v>0.2</v>
      </c>
      <c r="P3868" s="5">
        <v>-999</v>
      </c>
      <c r="Q3868" s="5">
        <v>-999</v>
      </c>
      <c r="R3868">
        <v>0.22800000000000001</v>
      </c>
      <c r="S3868" s="34">
        <f>ROUND((0.6105*(EXP((17.273*E3868)/(E3868+237.3))))*(100-H3868)/100,3)</f>
        <v>7.3999999999999996E-2</v>
      </c>
      <c r="T3868" s="6">
        <f>IF(V3868&lt;V3869,L3868,0)</f>
        <v>0</v>
      </c>
      <c r="U3868" s="6">
        <f>IF(T3868&gt;0,M3868,-999)</f>
        <v>-999</v>
      </c>
      <c r="V3868">
        <v>200203</v>
      </c>
      <c r="W3868">
        <v>2002</v>
      </c>
    </row>
    <row r="3869" spans="1:23" x14ac:dyDescent="0.25">
      <c r="A3869" s="14">
        <v>37336</v>
      </c>
      <c r="B3869" s="3">
        <v>80</v>
      </c>
      <c r="C3869" s="4">
        <v>7.03</v>
      </c>
      <c r="D3869" s="5">
        <v>-6.4</v>
      </c>
      <c r="E3869" s="5">
        <v>2.1</v>
      </c>
      <c r="F3869" s="5">
        <v>-14.7</v>
      </c>
      <c r="G3869" s="4">
        <v>84.7</v>
      </c>
      <c r="H3869" s="4">
        <v>66.7</v>
      </c>
      <c r="I3869" s="4">
        <v>1.2</v>
      </c>
      <c r="J3869" s="4">
        <v>2.8</v>
      </c>
      <c r="K3869" s="4">
        <v>0</v>
      </c>
      <c r="L3869" s="4">
        <v>1057</v>
      </c>
      <c r="M3869" s="7">
        <v>-1.9</v>
      </c>
      <c r="N3869" s="5">
        <v>0</v>
      </c>
      <c r="O3869" s="5">
        <v>0.3</v>
      </c>
      <c r="P3869" s="5">
        <v>-999</v>
      </c>
      <c r="Q3869" s="5">
        <v>-999</v>
      </c>
      <c r="R3869">
        <v>0.47399999999999998</v>
      </c>
      <c r="S3869" s="34">
        <f>ROUND((0.6105*(EXP((17.273*E3869)/(E3869+237.3))))*(100-H3869)/100,3)</f>
        <v>0.23699999999999999</v>
      </c>
      <c r="T3869" s="6">
        <f>IF(V3869&lt;V3870,L3869,0)</f>
        <v>0</v>
      </c>
      <c r="U3869" s="6">
        <f>IF(T3869&gt;0,M3869,-999)</f>
        <v>-999</v>
      </c>
      <c r="V3869">
        <v>200203</v>
      </c>
      <c r="W3869">
        <v>2002</v>
      </c>
    </row>
    <row r="3870" spans="1:23" x14ac:dyDescent="0.25">
      <c r="A3870" s="14">
        <v>37337</v>
      </c>
      <c r="B3870" s="3">
        <v>81</v>
      </c>
      <c r="C3870" s="4">
        <v>13.23</v>
      </c>
      <c r="D3870" s="5">
        <v>3.1</v>
      </c>
      <c r="E3870" s="5">
        <v>8.3000000000000007</v>
      </c>
      <c r="F3870" s="5">
        <v>-3.3</v>
      </c>
      <c r="G3870" s="4">
        <v>73.8</v>
      </c>
      <c r="H3870" s="4">
        <v>56.2</v>
      </c>
      <c r="I3870" s="4">
        <v>1.3</v>
      </c>
      <c r="J3870" s="4">
        <v>2.5</v>
      </c>
      <c r="K3870" s="4">
        <v>0</v>
      </c>
      <c r="L3870" s="4">
        <v>1000</v>
      </c>
      <c r="M3870" s="7">
        <v>-1.8</v>
      </c>
      <c r="N3870" s="5">
        <v>0.1</v>
      </c>
      <c r="O3870" s="5">
        <v>0.4</v>
      </c>
      <c r="P3870" s="5">
        <v>-999</v>
      </c>
      <c r="Q3870" s="5">
        <v>-999</v>
      </c>
      <c r="R3870">
        <v>0.61299999999999999</v>
      </c>
      <c r="S3870" s="34">
        <f>ROUND((0.6105*(EXP((17.273*E3870)/(E3870+237.3))))*(100-H3870)/100,3)</f>
        <v>0.47899999999999998</v>
      </c>
      <c r="T3870" s="6">
        <f>IF(V3870&lt;V3871,L3870,0)</f>
        <v>0</v>
      </c>
      <c r="U3870" s="6">
        <f>IF(T3870&gt;0,M3870,-999)</f>
        <v>-999</v>
      </c>
      <c r="V3870">
        <v>200203</v>
      </c>
      <c r="W3870">
        <v>2002</v>
      </c>
    </row>
    <row r="3871" spans="1:23" x14ac:dyDescent="0.25">
      <c r="A3871" s="14">
        <v>37338</v>
      </c>
      <c r="B3871" s="3">
        <v>82</v>
      </c>
      <c r="C3871" s="4">
        <v>14.46</v>
      </c>
      <c r="D3871" s="5">
        <v>3.3</v>
      </c>
      <c r="E3871" s="5">
        <v>10.4</v>
      </c>
      <c r="F3871" s="5">
        <v>-2</v>
      </c>
      <c r="G3871" s="4">
        <v>70.7</v>
      </c>
      <c r="H3871" s="4">
        <v>37.4</v>
      </c>
      <c r="I3871" s="4">
        <v>0.5</v>
      </c>
      <c r="J3871" s="4">
        <v>1.5</v>
      </c>
      <c r="K3871" s="4">
        <v>0</v>
      </c>
      <c r="L3871" s="4">
        <v>967</v>
      </c>
      <c r="M3871" s="7">
        <v>-1.5</v>
      </c>
      <c r="N3871" s="5">
        <v>0.1</v>
      </c>
      <c r="O3871" s="5">
        <v>0.4</v>
      </c>
      <c r="P3871" s="5">
        <v>-999</v>
      </c>
      <c r="Q3871" s="5">
        <v>-999</v>
      </c>
      <c r="R3871">
        <v>0.47199999999999998</v>
      </c>
      <c r="S3871" s="34">
        <f>ROUND((0.6105*(EXP((17.273*E3871)/(E3871+237.3))))*(100-H3871)/100,3)</f>
        <v>0.78900000000000003</v>
      </c>
      <c r="T3871" s="6">
        <f>IF(V3871&lt;V3872,L3871,0)</f>
        <v>0</v>
      </c>
      <c r="U3871" s="6">
        <f>IF(T3871&gt;0,M3871,-999)</f>
        <v>-999</v>
      </c>
      <c r="V3871">
        <v>200203</v>
      </c>
      <c r="W3871">
        <v>2002</v>
      </c>
    </row>
    <row r="3872" spans="1:23" x14ac:dyDescent="0.25">
      <c r="A3872" s="14">
        <v>37339</v>
      </c>
      <c r="B3872" s="3">
        <v>83</v>
      </c>
      <c r="C3872" s="4">
        <v>12.92</v>
      </c>
      <c r="D3872" s="5">
        <v>1.5</v>
      </c>
      <c r="E3872" s="5">
        <v>9</v>
      </c>
      <c r="F3872" s="5">
        <v>-3.7</v>
      </c>
      <c r="G3872" s="4">
        <v>76.599999999999994</v>
      </c>
      <c r="H3872" s="4">
        <v>45.4</v>
      </c>
      <c r="I3872" s="4">
        <v>0.7</v>
      </c>
      <c r="J3872" s="4">
        <v>1.6</v>
      </c>
      <c r="K3872" s="4">
        <v>0</v>
      </c>
      <c r="L3872" s="4">
        <v>936</v>
      </c>
      <c r="M3872" s="7">
        <v>-1.1000000000000001</v>
      </c>
      <c r="N3872" s="5">
        <v>0.1</v>
      </c>
      <c r="O3872" s="5">
        <v>0.4</v>
      </c>
      <c r="P3872" s="5">
        <v>-999</v>
      </c>
      <c r="Q3872" s="5">
        <v>-999</v>
      </c>
      <c r="R3872">
        <v>0.52100000000000002</v>
      </c>
      <c r="S3872" s="34">
        <f>ROUND((0.6105*(EXP((17.273*E3872)/(E3872+237.3))))*(100-H3872)/100,3)</f>
        <v>0.627</v>
      </c>
      <c r="T3872" s="6">
        <f>IF(V3872&lt;V3873,L3872,0)</f>
        <v>0</v>
      </c>
      <c r="U3872" s="6">
        <f>IF(T3872&gt;0,M3872,-999)</f>
        <v>-999</v>
      </c>
      <c r="V3872">
        <v>200203</v>
      </c>
      <c r="W3872">
        <v>2002</v>
      </c>
    </row>
    <row r="3873" spans="1:23" x14ac:dyDescent="0.25">
      <c r="A3873" s="14">
        <v>37340</v>
      </c>
      <c r="B3873" s="3">
        <v>84</v>
      </c>
      <c r="C3873" s="4">
        <v>18.89</v>
      </c>
      <c r="D3873" s="5">
        <v>0.5</v>
      </c>
      <c r="E3873" s="5">
        <v>9.5</v>
      </c>
      <c r="F3873" s="5">
        <v>-6</v>
      </c>
      <c r="G3873" s="4">
        <v>73.900000000000006</v>
      </c>
      <c r="H3873" s="4">
        <v>32.9</v>
      </c>
      <c r="I3873" s="4">
        <v>0.8</v>
      </c>
      <c r="J3873" s="4">
        <v>2</v>
      </c>
      <c r="K3873" s="4">
        <v>0</v>
      </c>
      <c r="L3873" s="4">
        <v>913</v>
      </c>
      <c r="M3873" s="7">
        <v>-0.8</v>
      </c>
      <c r="N3873" s="5">
        <v>0.1</v>
      </c>
      <c r="O3873" s="5">
        <v>0.4</v>
      </c>
      <c r="P3873" s="5">
        <v>-999</v>
      </c>
      <c r="Q3873" s="5">
        <v>-999</v>
      </c>
      <c r="R3873">
        <v>0.39</v>
      </c>
      <c r="S3873" s="34">
        <f>ROUND((0.6105*(EXP((17.273*E3873)/(E3873+237.3))))*(100-H3873)/100,3)</f>
        <v>0.79600000000000004</v>
      </c>
      <c r="T3873" s="6">
        <f>IF(V3873&lt;V3874,L3873,0)</f>
        <v>0</v>
      </c>
      <c r="U3873" s="6">
        <f>IF(T3873&gt;0,M3873,-999)</f>
        <v>-999</v>
      </c>
      <c r="V3873">
        <v>200203</v>
      </c>
      <c r="W3873">
        <v>2002</v>
      </c>
    </row>
    <row r="3874" spans="1:23" x14ac:dyDescent="0.25">
      <c r="A3874" s="14">
        <v>37341</v>
      </c>
      <c r="B3874" s="3">
        <v>85</v>
      </c>
      <c r="C3874" s="4">
        <v>5.03</v>
      </c>
      <c r="D3874" s="5">
        <v>-1.8</v>
      </c>
      <c r="E3874" s="5">
        <v>1.3</v>
      </c>
      <c r="F3874" s="5">
        <v>-7.1</v>
      </c>
      <c r="G3874" s="4">
        <v>80.099999999999994</v>
      </c>
      <c r="H3874" s="4">
        <v>60.6</v>
      </c>
      <c r="I3874" s="4">
        <v>1.9</v>
      </c>
      <c r="J3874" s="4">
        <v>3.6</v>
      </c>
      <c r="K3874" s="4">
        <v>2.6</v>
      </c>
      <c r="L3874" s="4">
        <v>933</v>
      </c>
      <c r="M3874" s="7">
        <v>-0.7</v>
      </c>
      <c r="N3874" s="5">
        <v>0</v>
      </c>
      <c r="O3874" s="5">
        <v>0.3</v>
      </c>
      <c r="P3874" s="5">
        <v>-999</v>
      </c>
      <c r="Q3874" s="5">
        <v>-999</v>
      </c>
      <c r="R3874">
        <v>0.40500000000000003</v>
      </c>
      <c r="S3874" s="34">
        <f>ROUND((0.6105*(EXP((17.273*E3874)/(E3874+237.3))))*(100-H3874)/100,3)</f>
        <v>0.26400000000000001</v>
      </c>
      <c r="T3874" s="6">
        <f>IF(V3874&lt;V3875,L3874,0)</f>
        <v>0</v>
      </c>
      <c r="U3874" s="6">
        <f>IF(T3874&gt;0,M3874,-999)</f>
        <v>-999</v>
      </c>
      <c r="V3874">
        <v>200203</v>
      </c>
      <c r="W3874">
        <v>2002</v>
      </c>
    </row>
    <row r="3875" spans="1:23" x14ac:dyDescent="0.25">
      <c r="A3875" s="14">
        <v>37342</v>
      </c>
      <c r="B3875" s="3">
        <v>86</v>
      </c>
      <c r="C3875" s="4">
        <v>6.86</v>
      </c>
      <c r="D3875" s="5">
        <v>-5.7</v>
      </c>
      <c r="E3875" s="5">
        <v>-2.9</v>
      </c>
      <c r="F3875" s="5">
        <v>-7.4</v>
      </c>
      <c r="G3875" s="4">
        <v>86.8</v>
      </c>
      <c r="H3875" s="4">
        <v>61.6</v>
      </c>
      <c r="I3875" s="4">
        <v>1.6</v>
      </c>
      <c r="J3875" s="4">
        <v>3.2</v>
      </c>
      <c r="K3875" s="4">
        <v>0</v>
      </c>
      <c r="L3875" s="4">
        <v>933</v>
      </c>
      <c r="M3875" s="7">
        <v>-0.8</v>
      </c>
      <c r="N3875" s="5">
        <v>-0.1</v>
      </c>
      <c r="O3875" s="5">
        <v>0.2</v>
      </c>
      <c r="P3875" s="5">
        <v>-999</v>
      </c>
      <c r="Q3875" s="5">
        <v>-999</v>
      </c>
      <c r="R3875">
        <v>0.30399999999999999</v>
      </c>
      <c r="S3875" s="34">
        <f>ROUND((0.6105*(EXP((17.273*E3875)/(E3875+237.3))))*(100-H3875)/100,3)</f>
        <v>0.189</v>
      </c>
      <c r="T3875" s="6">
        <f>IF(V3875&lt;V3876,L3875,0)</f>
        <v>0</v>
      </c>
      <c r="U3875" s="6">
        <f>IF(T3875&gt;0,M3875,-999)</f>
        <v>-999</v>
      </c>
      <c r="V3875">
        <v>200203</v>
      </c>
      <c r="W3875">
        <v>2002</v>
      </c>
    </row>
    <row r="3876" spans="1:23" x14ac:dyDescent="0.25">
      <c r="A3876" s="14">
        <v>37343</v>
      </c>
      <c r="B3876" s="3">
        <v>87</v>
      </c>
      <c r="C3876" s="4">
        <v>13.62</v>
      </c>
      <c r="D3876" s="5">
        <v>-2.9</v>
      </c>
      <c r="E3876" s="5">
        <v>4.3</v>
      </c>
      <c r="F3876" s="5">
        <v>-6.9</v>
      </c>
      <c r="G3876" s="4">
        <v>74</v>
      </c>
      <c r="H3876" s="4">
        <v>42.6</v>
      </c>
      <c r="I3876" s="4">
        <v>1.9</v>
      </c>
      <c r="J3876" s="4">
        <v>3.2</v>
      </c>
      <c r="K3876" s="4">
        <v>4.9000000000000004</v>
      </c>
      <c r="L3876" s="4">
        <v>971</v>
      </c>
      <c r="M3876" s="7">
        <v>-0.9</v>
      </c>
      <c r="N3876" s="5">
        <v>0</v>
      </c>
      <c r="O3876" s="5">
        <v>0.3</v>
      </c>
      <c r="P3876" s="5">
        <v>-999</v>
      </c>
      <c r="Q3876" s="5">
        <v>-999</v>
      </c>
      <c r="R3876">
        <v>0.35499999999999998</v>
      </c>
      <c r="S3876" s="34">
        <f>ROUND((0.6105*(EXP((17.273*E3876)/(E3876+237.3))))*(100-H3876)/100,3)</f>
        <v>0.47699999999999998</v>
      </c>
      <c r="T3876" s="6">
        <f>IF(V3876&lt;V3877,L3876,0)</f>
        <v>0</v>
      </c>
      <c r="U3876" s="6">
        <f>IF(T3876&gt;0,M3876,-999)</f>
        <v>-999</v>
      </c>
      <c r="V3876">
        <v>200203</v>
      </c>
      <c r="W3876">
        <v>2002</v>
      </c>
    </row>
    <row r="3877" spans="1:23" x14ac:dyDescent="0.25">
      <c r="A3877" s="14">
        <v>37344</v>
      </c>
      <c r="B3877" s="3">
        <v>88</v>
      </c>
      <c r="C3877" s="4">
        <v>7.15</v>
      </c>
      <c r="D3877" s="5">
        <v>-4</v>
      </c>
      <c r="E3877" s="5">
        <v>-0.8</v>
      </c>
      <c r="F3877" s="5">
        <v>-8.1</v>
      </c>
      <c r="G3877" s="4">
        <v>87.4</v>
      </c>
      <c r="H3877" s="4">
        <v>70.2</v>
      </c>
      <c r="I3877" s="4">
        <v>1.4</v>
      </c>
      <c r="J3877" s="4">
        <v>3.3</v>
      </c>
      <c r="K3877" s="4">
        <v>0</v>
      </c>
      <c r="L3877" s="4">
        <v>936</v>
      </c>
      <c r="M3877" s="7">
        <v>-1.1000000000000001</v>
      </c>
      <c r="N3877" s="5">
        <v>0</v>
      </c>
      <c r="O3877" s="5">
        <v>0.3</v>
      </c>
      <c r="P3877" s="5">
        <v>-999</v>
      </c>
      <c r="Q3877" s="5">
        <v>-999</v>
      </c>
      <c r="R3877">
        <v>0.40400000000000003</v>
      </c>
      <c r="S3877" s="34">
        <f>ROUND((0.6105*(EXP((17.273*E3877)/(E3877+237.3))))*(100-H3877)/100,3)</f>
        <v>0.17199999999999999</v>
      </c>
      <c r="T3877" s="6">
        <f>IF(V3877&lt;V3878,L3877,0)</f>
        <v>0</v>
      </c>
      <c r="U3877" s="6">
        <f>IF(T3877&gt;0,M3877,-999)</f>
        <v>-999</v>
      </c>
      <c r="V3877">
        <v>200203</v>
      </c>
      <c r="W3877">
        <v>2002</v>
      </c>
    </row>
    <row r="3878" spans="1:23" x14ac:dyDescent="0.25">
      <c r="A3878" s="14">
        <v>37345</v>
      </c>
      <c r="B3878" s="3">
        <v>89</v>
      </c>
      <c r="C3878" s="4">
        <v>8.5</v>
      </c>
      <c r="D3878" s="5">
        <v>-1.1000000000000001</v>
      </c>
      <c r="E3878" s="5">
        <v>4.4000000000000004</v>
      </c>
      <c r="F3878" s="5">
        <v>-3.8</v>
      </c>
      <c r="G3878" s="4">
        <v>81.8</v>
      </c>
      <c r="H3878" s="4">
        <v>56</v>
      </c>
      <c r="I3878" s="4">
        <v>1.3</v>
      </c>
      <c r="J3878" s="4">
        <v>2.8</v>
      </c>
      <c r="K3878" s="4">
        <v>0</v>
      </c>
      <c r="L3878" s="4">
        <v>930</v>
      </c>
      <c r="M3878" s="7">
        <v>-1.1000000000000001</v>
      </c>
      <c r="N3878" s="5">
        <v>0</v>
      </c>
      <c r="O3878" s="5">
        <v>0.3</v>
      </c>
      <c r="P3878" s="5">
        <v>-999</v>
      </c>
      <c r="Q3878" s="5">
        <v>-999</v>
      </c>
      <c r="R3878">
        <v>0.46700000000000003</v>
      </c>
      <c r="S3878" s="34">
        <f>ROUND((0.6105*(EXP((17.273*E3878)/(E3878+237.3))))*(100-H3878)/100,3)</f>
        <v>0.36799999999999999</v>
      </c>
      <c r="T3878" s="6">
        <f>IF(V3878&lt;V3879,L3878,0)</f>
        <v>0</v>
      </c>
      <c r="U3878" s="6">
        <f>IF(T3878&gt;0,M3878,-999)</f>
        <v>-999</v>
      </c>
      <c r="V3878">
        <v>200203</v>
      </c>
      <c r="W3878">
        <v>2002</v>
      </c>
    </row>
    <row r="3879" spans="1:23" x14ac:dyDescent="0.25">
      <c r="A3879" s="14">
        <v>37346</v>
      </c>
      <c r="B3879" s="3">
        <v>90</v>
      </c>
      <c r="C3879" s="4">
        <v>14.33</v>
      </c>
      <c r="D3879" s="5">
        <v>0</v>
      </c>
      <c r="E3879" s="5">
        <v>6.7</v>
      </c>
      <c r="F3879" s="5">
        <v>-5.9</v>
      </c>
      <c r="G3879" s="4">
        <v>78</v>
      </c>
      <c r="H3879" s="4">
        <v>51.8</v>
      </c>
      <c r="I3879" s="4">
        <v>2</v>
      </c>
      <c r="J3879" s="4">
        <v>4.7</v>
      </c>
      <c r="K3879" s="4">
        <v>0</v>
      </c>
      <c r="L3879" s="4">
        <v>926</v>
      </c>
      <c r="M3879" s="7">
        <v>-1</v>
      </c>
      <c r="N3879" s="5">
        <v>0.1</v>
      </c>
      <c r="O3879" s="5">
        <v>0.3</v>
      </c>
      <c r="P3879" s="5">
        <v>-999</v>
      </c>
      <c r="Q3879" s="5">
        <v>-999</v>
      </c>
      <c r="R3879">
        <v>0.50800000000000001</v>
      </c>
      <c r="S3879" s="34">
        <f>ROUND((0.6105*(EXP((17.273*E3879)/(E3879+237.3))))*(100-H3879)/100,3)</f>
        <v>0.47299999999999998</v>
      </c>
      <c r="T3879" s="6">
        <f>IF(V3879&lt;V3880,L3879,0)</f>
        <v>926</v>
      </c>
      <c r="U3879" s="6">
        <f>IF(T3879&gt;0,M3879,-999)</f>
        <v>-1</v>
      </c>
      <c r="V3879">
        <v>200203</v>
      </c>
      <c r="W3879">
        <v>2002</v>
      </c>
    </row>
    <row r="3880" spans="1:23" x14ac:dyDescent="0.25">
      <c r="A3880" s="14">
        <v>37347</v>
      </c>
      <c r="B3880" s="3">
        <v>91</v>
      </c>
      <c r="C3880" s="4">
        <v>14.07</v>
      </c>
      <c r="D3880" s="5">
        <v>-6.9</v>
      </c>
      <c r="E3880" s="5">
        <v>-0.3</v>
      </c>
      <c r="F3880" s="5">
        <v>-13.2</v>
      </c>
      <c r="G3880" s="4">
        <v>79.2</v>
      </c>
      <c r="H3880" s="4">
        <v>47.5</v>
      </c>
      <c r="I3880" s="4">
        <v>1</v>
      </c>
      <c r="J3880" s="4">
        <v>2</v>
      </c>
      <c r="K3880" s="4">
        <v>0</v>
      </c>
      <c r="L3880" s="4">
        <v>916</v>
      </c>
      <c r="M3880" s="7">
        <v>-0.6</v>
      </c>
      <c r="N3880" s="5">
        <v>0</v>
      </c>
      <c r="O3880" s="5">
        <v>0.3</v>
      </c>
      <c r="P3880" s="5">
        <v>-999</v>
      </c>
      <c r="Q3880" s="5">
        <v>-999</v>
      </c>
      <c r="R3880">
        <v>0.28299999999999997</v>
      </c>
      <c r="S3880" s="34">
        <f>ROUND((0.6105*(EXP((17.273*E3880)/(E3880+237.3))))*(100-H3880)/100,3)</f>
        <v>0.314</v>
      </c>
      <c r="T3880" s="6">
        <f>IF(V3880&lt;V3881,L3880,0)</f>
        <v>0</v>
      </c>
      <c r="U3880" s="6">
        <f>IF(T3880&gt;0,M3880,-999)</f>
        <v>-999</v>
      </c>
      <c r="V3880">
        <v>200204</v>
      </c>
      <c r="W3880">
        <v>2002</v>
      </c>
    </row>
    <row r="3881" spans="1:23" x14ac:dyDescent="0.25">
      <c r="A3881" s="14">
        <v>37348</v>
      </c>
      <c r="B3881" s="3">
        <v>92</v>
      </c>
      <c r="C3881" s="4">
        <v>20.16</v>
      </c>
      <c r="D3881" s="5">
        <v>-5.0999999999999996</v>
      </c>
      <c r="E3881" s="5">
        <v>3.5</v>
      </c>
      <c r="F3881" s="5">
        <v>-13.1</v>
      </c>
      <c r="G3881" s="4">
        <v>63</v>
      </c>
      <c r="H3881" s="4">
        <v>28.4</v>
      </c>
      <c r="I3881" s="4">
        <v>0.9</v>
      </c>
      <c r="J3881" s="4">
        <v>2</v>
      </c>
      <c r="K3881" s="4">
        <v>0</v>
      </c>
      <c r="L3881" s="4">
        <v>899</v>
      </c>
      <c r="M3881" s="7">
        <v>-0.6</v>
      </c>
      <c r="N3881" s="5">
        <v>0.1</v>
      </c>
      <c r="O3881" s="5">
        <v>0.3</v>
      </c>
      <c r="P3881" s="5">
        <v>-999</v>
      </c>
      <c r="Q3881" s="5">
        <v>-999</v>
      </c>
      <c r="R3881">
        <v>0.222</v>
      </c>
      <c r="S3881" s="34">
        <f>ROUND((0.6105*(EXP((17.273*E3881)/(E3881+237.3))))*(100-H3881)/100,3)</f>
        <v>0.56200000000000006</v>
      </c>
      <c r="T3881" s="6">
        <f>IF(V3881&lt;V3882,L3881,0)</f>
        <v>0</v>
      </c>
      <c r="U3881" s="6">
        <f>IF(T3881&gt;0,M3881,-999)</f>
        <v>-999</v>
      </c>
      <c r="V3881">
        <v>200204</v>
      </c>
      <c r="W3881">
        <v>2002</v>
      </c>
    </row>
    <row r="3882" spans="1:23" x14ac:dyDescent="0.25">
      <c r="A3882" s="14">
        <v>37349</v>
      </c>
      <c r="B3882" s="3">
        <v>93</v>
      </c>
      <c r="C3882" s="4">
        <v>19.440000000000001</v>
      </c>
      <c r="D3882" s="5">
        <v>-0.6</v>
      </c>
      <c r="E3882" s="5">
        <v>7.4</v>
      </c>
      <c r="F3882" s="5">
        <v>-7.4</v>
      </c>
      <c r="G3882" s="4">
        <v>57.9</v>
      </c>
      <c r="H3882" s="4">
        <v>35.1</v>
      </c>
      <c r="I3882" s="4">
        <v>0.6</v>
      </c>
      <c r="J3882" s="4">
        <v>1.6</v>
      </c>
      <c r="K3882" s="4">
        <v>0</v>
      </c>
      <c r="L3882" s="4">
        <v>870</v>
      </c>
      <c r="M3882" s="7">
        <v>-0.9</v>
      </c>
      <c r="N3882" s="5">
        <v>0.1</v>
      </c>
      <c r="O3882" s="5">
        <v>0.3</v>
      </c>
      <c r="P3882" s="5">
        <v>-999</v>
      </c>
      <c r="Q3882" s="5">
        <v>-999</v>
      </c>
      <c r="R3882">
        <v>0.36</v>
      </c>
      <c r="S3882" s="34">
        <f>ROUND((0.6105*(EXP((17.273*E3882)/(E3882+237.3))))*(100-H3882)/100,3)</f>
        <v>0.66800000000000004</v>
      </c>
      <c r="T3882" s="6">
        <f>IF(V3882&lt;V3883,L3882,0)</f>
        <v>0</v>
      </c>
      <c r="U3882" s="6">
        <f>IF(T3882&gt;0,M3882,-999)</f>
        <v>-999</v>
      </c>
      <c r="V3882">
        <v>200204</v>
      </c>
      <c r="W3882">
        <v>2002</v>
      </c>
    </row>
    <row r="3883" spans="1:23" x14ac:dyDescent="0.25">
      <c r="A3883" s="14">
        <v>37350</v>
      </c>
      <c r="B3883" s="3">
        <v>94</v>
      </c>
      <c r="C3883" s="4">
        <v>20.72</v>
      </c>
      <c r="D3883" s="5">
        <v>3</v>
      </c>
      <c r="E3883" s="5">
        <v>11.4</v>
      </c>
      <c r="F3883" s="5">
        <v>-5.6</v>
      </c>
      <c r="G3883" s="4">
        <v>56.3</v>
      </c>
      <c r="H3883" s="4">
        <v>22</v>
      </c>
      <c r="I3883" s="4">
        <v>0.8</v>
      </c>
      <c r="J3883" s="4">
        <v>2.1</v>
      </c>
      <c r="K3883" s="4">
        <v>0</v>
      </c>
      <c r="L3883" s="4">
        <v>837</v>
      </c>
      <c r="M3883" s="7">
        <v>-0.5</v>
      </c>
      <c r="N3883" s="5">
        <v>0.1</v>
      </c>
      <c r="O3883" s="5">
        <v>0.4</v>
      </c>
      <c r="P3883" s="5">
        <v>-999</v>
      </c>
      <c r="Q3883" s="5">
        <v>-999</v>
      </c>
      <c r="R3883">
        <v>0.29699999999999999</v>
      </c>
      <c r="S3883" s="34">
        <f>ROUND((0.6105*(EXP((17.273*E3883)/(E3883+237.3))))*(100-H3883)/100,3)</f>
        <v>1.0509999999999999</v>
      </c>
      <c r="T3883" s="6">
        <f>IF(V3883&lt;V3884,L3883,0)</f>
        <v>0</v>
      </c>
      <c r="U3883" s="6">
        <f>IF(T3883&gt;0,M3883,-999)</f>
        <v>-999</v>
      </c>
      <c r="V3883">
        <v>200204</v>
      </c>
      <c r="W3883">
        <v>2002</v>
      </c>
    </row>
    <row r="3884" spans="1:23" x14ac:dyDescent="0.25">
      <c r="A3884" s="14">
        <v>37351</v>
      </c>
      <c r="B3884" s="3">
        <v>95</v>
      </c>
      <c r="C3884" s="4">
        <v>14.09</v>
      </c>
      <c r="D3884" s="5">
        <v>5.4</v>
      </c>
      <c r="E3884" s="5">
        <v>13.3</v>
      </c>
      <c r="F3884" s="5">
        <v>0.6</v>
      </c>
      <c r="G3884" s="4">
        <v>59.2</v>
      </c>
      <c r="H3884" s="4">
        <v>32.700000000000003</v>
      </c>
      <c r="I3884" s="4">
        <v>1.3</v>
      </c>
      <c r="J3884" s="4">
        <v>2.6</v>
      </c>
      <c r="K3884" s="4">
        <v>0</v>
      </c>
      <c r="L3884" s="4">
        <v>817</v>
      </c>
      <c r="M3884" s="7">
        <v>-0.1</v>
      </c>
      <c r="N3884" s="5">
        <v>0.1</v>
      </c>
      <c r="O3884" s="5">
        <v>0.4</v>
      </c>
      <c r="P3884" s="5">
        <v>-999</v>
      </c>
      <c r="Q3884" s="5">
        <v>-999</v>
      </c>
      <c r="R3884">
        <v>0.5</v>
      </c>
      <c r="S3884" s="34">
        <f>ROUND((0.6105*(EXP((17.273*E3884)/(E3884+237.3))))*(100-H3884)/100,3)</f>
        <v>1.028</v>
      </c>
      <c r="T3884" s="6">
        <f>IF(V3884&lt;V3885,L3884,0)</f>
        <v>0</v>
      </c>
      <c r="U3884" s="6">
        <f>IF(T3884&gt;0,M3884,-999)</f>
        <v>-999</v>
      </c>
      <c r="V3884">
        <v>200204</v>
      </c>
      <c r="W3884">
        <v>2002</v>
      </c>
    </row>
    <row r="3885" spans="1:23" x14ac:dyDescent="0.25">
      <c r="A3885" s="14">
        <v>37352</v>
      </c>
      <c r="B3885" s="3">
        <v>96</v>
      </c>
      <c r="C3885" s="4">
        <v>9.3800000000000008</v>
      </c>
      <c r="D3885" s="5">
        <v>1.2</v>
      </c>
      <c r="E3885" s="5">
        <v>6.4</v>
      </c>
      <c r="F3885" s="5">
        <v>-2.4</v>
      </c>
      <c r="G3885" s="4">
        <v>79.3</v>
      </c>
      <c r="H3885" s="4">
        <v>54.4</v>
      </c>
      <c r="I3885" s="4">
        <v>1.4</v>
      </c>
      <c r="J3885" s="4">
        <v>2.2000000000000002</v>
      </c>
      <c r="K3885" s="4">
        <v>0</v>
      </c>
      <c r="L3885" s="4">
        <v>817</v>
      </c>
      <c r="M3885" s="7">
        <v>-0.1</v>
      </c>
      <c r="N3885" s="5">
        <v>0.1</v>
      </c>
      <c r="O3885" s="5">
        <v>0.3</v>
      </c>
      <c r="P3885" s="5">
        <v>-999</v>
      </c>
      <c r="Q3885" s="5">
        <v>-999</v>
      </c>
      <c r="R3885">
        <v>0.52200000000000002</v>
      </c>
      <c r="S3885" s="34">
        <f>ROUND((0.6105*(EXP((17.273*E3885)/(E3885+237.3))))*(100-H3885)/100,3)</f>
        <v>0.438</v>
      </c>
      <c r="T3885" s="6">
        <f>IF(V3885&lt;V3886,L3885,0)</f>
        <v>0</v>
      </c>
      <c r="U3885" s="6">
        <f>IF(T3885&gt;0,M3885,-999)</f>
        <v>-999</v>
      </c>
      <c r="V3885">
        <v>200204</v>
      </c>
      <c r="W3885">
        <v>2002</v>
      </c>
    </row>
    <row r="3886" spans="1:23" x14ac:dyDescent="0.25">
      <c r="A3886" s="14">
        <v>37353</v>
      </c>
      <c r="B3886" s="3">
        <v>97</v>
      </c>
      <c r="C3886" s="4">
        <v>14.36</v>
      </c>
      <c r="D3886" s="5">
        <v>-2.7</v>
      </c>
      <c r="E3886" s="5">
        <v>5.5</v>
      </c>
      <c r="F3886" s="5">
        <v>-8.8000000000000007</v>
      </c>
      <c r="G3886" s="4">
        <v>76.8</v>
      </c>
      <c r="H3886" s="4">
        <v>36.5</v>
      </c>
      <c r="I3886" s="4">
        <v>1.2</v>
      </c>
      <c r="J3886" s="4">
        <v>2.8</v>
      </c>
      <c r="K3886" s="4">
        <v>0</v>
      </c>
      <c r="L3886" s="4">
        <v>800</v>
      </c>
      <c r="M3886" s="7">
        <v>-0.2</v>
      </c>
      <c r="N3886" s="5">
        <v>0</v>
      </c>
      <c r="O3886" s="5">
        <v>0.3</v>
      </c>
      <c r="P3886" s="5">
        <v>-999</v>
      </c>
      <c r="Q3886" s="5">
        <v>-999</v>
      </c>
      <c r="R3886">
        <v>0.33</v>
      </c>
      <c r="S3886" s="34">
        <f>ROUND((0.6105*(EXP((17.273*E3886)/(E3886+237.3))))*(100-H3886)/100,3)</f>
        <v>0.57299999999999995</v>
      </c>
      <c r="T3886" s="6">
        <f>IF(V3886&lt;V3887,L3886,0)</f>
        <v>0</v>
      </c>
      <c r="U3886" s="6">
        <f>IF(T3886&gt;0,M3886,-999)</f>
        <v>-999</v>
      </c>
      <c r="V3886">
        <v>200204</v>
      </c>
      <c r="W3886">
        <v>2002</v>
      </c>
    </row>
    <row r="3887" spans="1:23" x14ac:dyDescent="0.25">
      <c r="A3887" s="14">
        <v>37354</v>
      </c>
      <c r="B3887" s="3">
        <v>98</v>
      </c>
      <c r="C3887" s="4">
        <v>17.64</v>
      </c>
      <c r="D3887" s="5">
        <v>-1.5</v>
      </c>
      <c r="E3887" s="5">
        <v>6</v>
      </c>
      <c r="F3887" s="5">
        <v>-10</v>
      </c>
      <c r="G3887" s="4">
        <v>68</v>
      </c>
      <c r="H3887" s="4">
        <v>37.200000000000003</v>
      </c>
      <c r="I3887" s="4">
        <v>1</v>
      </c>
      <c r="J3887" s="4">
        <v>2.4</v>
      </c>
      <c r="K3887" s="4">
        <v>3.8</v>
      </c>
      <c r="L3887" s="4">
        <v>829</v>
      </c>
      <c r="M3887" s="7">
        <v>-0.2</v>
      </c>
      <c r="N3887" s="5">
        <v>0.1</v>
      </c>
      <c r="O3887" s="5">
        <v>0.3</v>
      </c>
      <c r="P3887" s="5">
        <v>-999</v>
      </c>
      <c r="Q3887" s="5">
        <v>-999</v>
      </c>
      <c r="R3887">
        <v>0.34699999999999998</v>
      </c>
      <c r="S3887" s="34">
        <f>ROUND((0.6105*(EXP((17.273*E3887)/(E3887+237.3))))*(100-H3887)/100,3)</f>
        <v>0.58699999999999997</v>
      </c>
      <c r="T3887" s="6">
        <f>IF(V3887&lt;V3888,L3887,0)</f>
        <v>0</v>
      </c>
      <c r="U3887" s="6">
        <f>IF(T3887&gt;0,M3887,-999)</f>
        <v>-999</v>
      </c>
      <c r="V3887">
        <v>200204</v>
      </c>
      <c r="W3887">
        <v>2002</v>
      </c>
    </row>
    <row r="3888" spans="1:23" x14ac:dyDescent="0.25">
      <c r="A3888" s="14">
        <v>37355</v>
      </c>
      <c r="B3888" s="3">
        <v>99</v>
      </c>
      <c r="C3888" s="4">
        <v>6.85</v>
      </c>
      <c r="D3888" s="5">
        <v>0</v>
      </c>
      <c r="E3888" s="5">
        <v>1.6</v>
      </c>
      <c r="F3888" s="5">
        <v>-1.5</v>
      </c>
      <c r="G3888" s="4">
        <v>90.7</v>
      </c>
      <c r="H3888" s="4">
        <v>63.1</v>
      </c>
      <c r="I3888" s="4">
        <v>1.5</v>
      </c>
      <c r="J3888" s="4">
        <v>3</v>
      </c>
      <c r="K3888" s="4">
        <v>0</v>
      </c>
      <c r="L3888" s="4">
        <v>787</v>
      </c>
      <c r="M3888" s="7">
        <v>-0.2</v>
      </c>
      <c r="N3888" s="5">
        <v>0</v>
      </c>
      <c r="O3888" s="5">
        <v>0.3</v>
      </c>
      <c r="P3888" s="5">
        <v>-999</v>
      </c>
      <c r="Q3888" s="5">
        <v>-999</v>
      </c>
      <c r="R3888">
        <v>0.432</v>
      </c>
      <c r="S3888" s="34">
        <f>ROUND((0.6105*(EXP((17.273*E3888)/(E3888+237.3))))*(100-H3888)/100,3)</f>
        <v>0.253</v>
      </c>
      <c r="T3888" s="6">
        <f>IF(V3888&lt;V3889,L3888,0)</f>
        <v>0</v>
      </c>
      <c r="U3888" s="6">
        <f>IF(T3888&gt;0,M3888,-999)</f>
        <v>-999</v>
      </c>
      <c r="V3888">
        <v>200204</v>
      </c>
      <c r="W3888">
        <v>2002</v>
      </c>
    </row>
    <row r="3889" spans="1:23" x14ac:dyDescent="0.25">
      <c r="A3889" s="14">
        <v>37356</v>
      </c>
      <c r="B3889" s="3">
        <v>100</v>
      </c>
      <c r="C3889" s="4">
        <v>17.12</v>
      </c>
      <c r="D3889" s="5">
        <v>2.1</v>
      </c>
      <c r="E3889" s="5">
        <v>8.4</v>
      </c>
      <c r="F3889" s="5">
        <v>-2</v>
      </c>
      <c r="G3889" s="4">
        <v>81.3</v>
      </c>
      <c r="H3889" s="4">
        <v>45.6</v>
      </c>
      <c r="I3889" s="4">
        <v>1.2</v>
      </c>
      <c r="J3889" s="4">
        <v>3.1</v>
      </c>
      <c r="K3889" s="4">
        <v>0</v>
      </c>
      <c r="L3889" s="4">
        <v>769</v>
      </c>
      <c r="M3889" s="7">
        <v>-0.1</v>
      </c>
      <c r="N3889" s="5">
        <v>0.1</v>
      </c>
      <c r="O3889" s="5">
        <v>0.4</v>
      </c>
      <c r="P3889" s="5">
        <v>-999</v>
      </c>
      <c r="Q3889" s="5">
        <v>-999</v>
      </c>
      <c r="R3889">
        <v>0.504</v>
      </c>
      <c r="S3889" s="34">
        <f>ROUND((0.6105*(EXP((17.273*E3889)/(E3889+237.3))))*(100-H3889)/100,3)</f>
        <v>0.59899999999999998</v>
      </c>
      <c r="T3889" s="6">
        <f>IF(V3889&lt;V3890,L3889,0)</f>
        <v>0</v>
      </c>
      <c r="U3889" s="6">
        <f>IF(T3889&gt;0,M3889,-999)</f>
        <v>-999</v>
      </c>
      <c r="V3889">
        <v>200204</v>
      </c>
      <c r="W3889">
        <v>2002</v>
      </c>
    </row>
    <row r="3890" spans="1:23" x14ac:dyDescent="0.25">
      <c r="A3890" s="14">
        <v>37357</v>
      </c>
      <c r="B3890" s="3">
        <v>101</v>
      </c>
      <c r="C3890" s="4">
        <v>9.33</v>
      </c>
      <c r="D3890" s="5">
        <v>1.6</v>
      </c>
      <c r="E3890" s="5">
        <v>4.5999999999999996</v>
      </c>
      <c r="F3890" s="5">
        <v>-1.9</v>
      </c>
      <c r="G3890" s="4">
        <v>90.4</v>
      </c>
      <c r="H3890" s="4">
        <v>72.599999999999994</v>
      </c>
      <c r="I3890" s="4">
        <v>1.5</v>
      </c>
      <c r="J3890" s="4">
        <v>3.9</v>
      </c>
      <c r="K3890" s="4">
        <v>0</v>
      </c>
      <c r="L3890" s="4">
        <v>739</v>
      </c>
      <c r="M3890" s="7">
        <v>-0.1</v>
      </c>
      <c r="N3890" s="5">
        <v>0.1</v>
      </c>
      <c r="O3890" s="5">
        <v>0.3</v>
      </c>
      <c r="P3890" s="5">
        <v>-999</v>
      </c>
      <c r="Q3890" s="5">
        <v>-999</v>
      </c>
      <c r="R3890">
        <v>0.61499999999999999</v>
      </c>
      <c r="S3890" s="34">
        <f>ROUND((0.6105*(EXP((17.273*E3890)/(E3890+237.3))))*(100-H3890)/100,3)</f>
        <v>0.23200000000000001</v>
      </c>
      <c r="T3890" s="6">
        <f>IF(V3890&lt;V3891,L3890,0)</f>
        <v>0</v>
      </c>
      <c r="U3890" s="6">
        <f>IF(T3890&gt;0,M3890,-999)</f>
        <v>-999</v>
      </c>
      <c r="V3890">
        <v>200204</v>
      </c>
      <c r="W3890">
        <v>2002</v>
      </c>
    </row>
    <row r="3891" spans="1:23" x14ac:dyDescent="0.25">
      <c r="A3891" s="14">
        <v>37358</v>
      </c>
      <c r="B3891" s="3">
        <v>102</v>
      </c>
      <c r="C3891" s="4">
        <v>10.119999999999999</v>
      </c>
      <c r="D3891" s="5">
        <v>2.8</v>
      </c>
      <c r="E3891" s="5">
        <v>8.4</v>
      </c>
      <c r="F3891" s="5">
        <v>0.3</v>
      </c>
      <c r="G3891" s="4">
        <v>88.2</v>
      </c>
      <c r="H3891" s="4">
        <v>54.5</v>
      </c>
      <c r="I3891" s="4">
        <v>1.9</v>
      </c>
      <c r="J3891" s="4">
        <v>5.2</v>
      </c>
      <c r="K3891" s="4">
        <v>0</v>
      </c>
      <c r="L3891" s="4">
        <v>679</v>
      </c>
      <c r="M3891" s="7">
        <v>-0.1</v>
      </c>
      <c r="N3891" s="5">
        <v>0.1</v>
      </c>
      <c r="O3891" s="5">
        <v>0.3</v>
      </c>
      <c r="P3891" s="5">
        <v>-999</v>
      </c>
      <c r="Q3891" s="5">
        <v>-999</v>
      </c>
      <c r="R3891">
        <v>0.60199999999999998</v>
      </c>
      <c r="S3891" s="34">
        <f>ROUND((0.6105*(EXP((17.273*E3891)/(E3891+237.3))))*(100-H3891)/100,3)</f>
        <v>0.501</v>
      </c>
      <c r="T3891" s="6">
        <f>IF(V3891&lt;V3892,L3891,0)</f>
        <v>0</v>
      </c>
      <c r="U3891" s="6">
        <f>IF(T3891&gt;0,M3891,-999)</f>
        <v>-999</v>
      </c>
      <c r="V3891">
        <v>200204</v>
      </c>
      <c r="W3891">
        <v>2002</v>
      </c>
    </row>
    <row r="3892" spans="1:23" x14ac:dyDescent="0.25">
      <c r="A3892" s="14">
        <v>37359</v>
      </c>
      <c r="B3892" s="3">
        <v>103</v>
      </c>
      <c r="C3892" s="4">
        <v>20.41</v>
      </c>
      <c r="D3892" s="5">
        <v>5.2</v>
      </c>
      <c r="E3892" s="5">
        <v>13.2</v>
      </c>
      <c r="F3892" s="5">
        <v>0.2</v>
      </c>
      <c r="G3892" s="4">
        <v>76.599999999999994</v>
      </c>
      <c r="H3892" s="4">
        <v>41.7</v>
      </c>
      <c r="I3892" s="4">
        <v>2.5</v>
      </c>
      <c r="J3892" s="4">
        <v>6.2</v>
      </c>
      <c r="K3892" s="4">
        <v>0</v>
      </c>
      <c r="L3892" s="4">
        <v>673</v>
      </c>
      <c r="M3892" s="7">
        <v>0</v>
      </c>
      <c r="N3892" s="5">
        <v>0.1</v>
      </c>
      <c r="O3892" s="5">
        <v>0.3</v>
      </c>
      <c r="P3892" s="5">
        <v>-999</v>
      </c>
      <c r="Q3892" s="5">
        <v>-999</v>
      </c>
      <c r="R3892">
        <v>0.63100000000000001</v>
      </c>
      <c r="S3892" s="34">
        <f>ROUND((0.6105*(EXP((17.273*E3892)/(E3892+237.3))))*(100-H3892)/100,3)</f>
        <v>0.88400000000000001</v>
      </c>
      <c r="T3892" s="6">
        <f>IF(V3892&lt;V3893,L3892,0)</f>
        <v>0</v>
      </c>
      <c r="U3892" s="6">
        <f>IF(T3892&gt;0,M3892,-999)</f>
        <v>-999</v>
      </c>
      <c r="V3892">
        <v>200204</v>
      </c>
      <c r="W3892">
        <v>2002</v>
      </c>
    </row>
    <row r="3893" spans="1:23" x14ac:dyDescent="0.25">
      <c r="A3893" s="14">
        <v>37360</v>
      </c>
      <c r="B3893" s="3">
        <v>104</v>
      </c>
      <c r="C3893" s="4">
        <v>13.79</v>
      </c>
      <c r="D3893" s="5">
        <v>-2.2000000000000002</v>
      </c>
      <c r="E3893" s="5">
        <v>3.1</v>
      </c>
      <c r="F3893" s="5">
        <v>-5.6</v>
      </c>
      <c r="G3893" s="4">
        <v>73.400000000000006</v>
      </c>
      <c r="H3893" s="4">
        <v>38.9</v>
      </c>
      <c r="I3893" s="4">
        <v>2.2999999999999998</v>
      </c>
      <c r="J3893" s="4">
        <v>6.6</v>
      </c>
      <c r="K3893" s="4">
        <v>7</v>
      </c>
      <c r="L3893" s="4">
        <v>727</v>
      </c>
      <c r="M3893" s="7">
        <v>-0.1</v>
      </c>
      <c r="N3893" s="5">
        <v>0</v>
      </c>
      <c r="O3893" s="5">
        <v>0.2</v>
      </c>
      <c r="P3893" s="5">
        <v>-999</v>
      </c>
      <c r="Q3893" s="5">
        <v>-999</v>
      </c>
      <c r="R3893">
        <v>0.29699999999999999</v>
      </c>
      <c r="S3893" s="34">
        <f>ROUND((0.6105*(EXP((17.273*E3893)/(E3893+237.3))))*(100-H3893)/100,3)</f>
        <v>0.46600000000000003</v>
      </c>
      <c r="T3893" s="6">
        <f>IF(V3893&lt;V3894,L3893,0)</f>
        <v>0</v>
      </c>
      <c r="U3893" s="6">
        <f>IF(T3893&gt;0,M3893,-999)</f>
        <v>-999</v>
      </c>
      <c r="V3893">
        <v>200204</v>
      </c>
      <c r="W3893">
        <v>2002</v>
      </c>
    </row>
    <row r="3894" spans="1:23" x14ac:dyDescent="0.25">
      <c r="A3894" s="14">
        <v>37361</v>
      </c>
      <c r="B3894" s="3">
        <v>105</v>
      </c>
      <c r="C3894" s="4">
        <v>8.9</v>
      </c>
      <c r="D3894" s="5">
        <v>-3.9</v>
      </c>
      <c r="E3894" s="5">
        <v>0</v>
      </c>
      <c r="F3894" s="5">
        <v>-6.7</v>
      </c>
      <c r="G3894" s="4">
        <v>92.6</v>
      </c>
      <c r="H3894" s="4">
        <v>79.3</v>
      </c>
      <c r="I3894" s="4">
        <v>1</v>
      </c>
      <c r="J3894" s="4">
        <v>2.1</v>
      </c>
      <c r="K3894" s="4">
        <v>5.2</v>
      </c>
      <c r="L3894" s="4">
        <v>767</v>
      </c>
      <c r="M3894" s="7">
        <v>-0.2</v>
      </c>
      <c r="N3894" s="5">
        <v>0</v>
      </c>
      <c r="O3894" s="5">
        <v>0.2</v>
      </c>
      <c r="P3894" s="5">
        <v>-999</v>
      </c>
      <c r="Q3894" s="5">
        <v>-999</v>
      </c>
      <c r="R3894">
        <v>0.48499999999999999</v>
      </c>
      <c r="S3894" s="34">
        <f>ROUND((0.6105*(EXP((17.273*E3894)/(E3894+237.3))))*(100-H3894)/100,3)</f>
        <v>0.126</v>
      </c>
      <c r="T3894" s="6">
        <f>IF(V3894&lt;V3895,L3894,0)</f>
        <v>0</v>
      </c>
      <c r="U3894" s="6">
        <f>IF(T3894&gt;0,M3894,-999)</f>
        <v>-999</v>
      </c>
      <c r="V3894">
        <v>200204</v>
      </c>
      <c r="W3894">
        <v>2002</v>
      </c>
    </row>
    <row r="3895" spans="1:23" x14ac:dyDescent="0.25">
      <c r="A3895" s="14">
        <v>37362</v>
      </c>
      <c r="B3895" s="3">
        <v>106</v>
      </c>
      <c r="C3895" s="4">
        <v>8.83</v>
      </c>
      <c r="D3895" s="5">
        <v>-3.1</v>
      </c>
      <c r="E3895" s="5">
        <v>3.5</v>
      </c>
      <c r="F3895" s="5">
        <v>-6.3</v>
      </c>
      <c r="G3895" s="4">
        <v>92.2</v>
      </c>
      <c r="H3895" s="4">
        <v>74.2</v>
      </c>
      <c r="I3895" s="4">
        <v>0.7</v>
      </c>
      <c r="J3895" s="4">
        <v>2</v>
      </c>
      <c r="K3895" s="4">
        <v>3.4</v>
      </c>
      <c r="L3895" s="4">
        <v>793</v>
      </c>
      <c r="M3895" s="7">
        <v>-0.2</v>
      </c>
      <c r="N3895" s="5">
        <v>0</v>
      </c>
      <c r="O3895" s="5">
        <v>0.2</v>
      </c>
      <c r="P3895" s="5">
        <v>-999</v>
      </c>
      <c r="Q3895" s="5">
        <v>-999</v>
      </c>
      <c r="R3895">
        <v>0.58399999999999996</v>
      </c>
      <c r="S3895" s="34">
        <f>ROUND((0.6105*(EXP((17.273*E3895)/(E3895+237.3))))*(100-H3895)/100,3)</f>
        <v>0.20200000000000001</v>
      </c>
      <c r="T3895" s="6">
        <f>IF(V3895&lt;V3896,L3895,0)</f>
        <v>0</v>
      </c>
      <c r="U3895" s="6">
        <f>IF(T3895&gt;0,M3895,-999)</f>
        <v>-999</v>
      </c>
      <c r="V3895">
        <v>200204</v>
      </c>
      <c r="W3895">
        <v>2002</v>
      </c>
    </row>
    <row r="3896" spans="1:23" x14ac:dyDescent="0.25">
      <c r="A3896" s="14">
        <v>37363</v>
      </c>
      <c r="B3896" s="3">
        <v>107</v>
      </c>
      <c r="C3896" s="4">
        <v>9.7200000000000006</v>
      </c>
      <c r="D3896" s="5">
        <v>-2.4</v>
      </c>
      <c r="E3896" s="5">
        <v>5.0999999999999996</v>
      </c>
      <c r="F3896" s="5">
        <v>-6</v>
      </c>
      <c r="G3896" s="4">
        <v>90.5</v>
      </c>
      <c r="H3896" s="4">
        <v>59.6</v>
      </c>
      <c r="I3896" s="4">
        <v>0.4</v>
      </c>
      <c r="J3896" s="4">
        <v>1.3</v>
      </c>
      <c r="K3896" s="4">
        <v>0</v>
      </c>
      <c r="L3896" s="4">
        <v>735</v>
      </c>
      <c r="M3896" s="7">
        <v>-0.2</v>
      </c>
      <c r="N3896" s="5">
        <v>0</v>
      </c>
      <c r="O3896" s="5">
        <v>0.2</v>
      </c>
      <c r="P3896" s="5">
        <v>-999</v>
      </c>
      <c r="Q3896" s="5">
        <v>-999</v>
      </c>
      <c r="R3896">
        <v>0.52300000000000002</v>
      </c>
      <c r="S3896" s="34">
        <f>ROUND((0.6105*(EXP((17.273*E3896)/(E3896+237.3))))*(100-H3896)/100,3)</f>
        <v>0.35499999999999998</v>
      </c>
      <c r="T3896" s="6">
        <f>IF(V3896&lt;V3897,L3896,0)</f>
        <v>0</v>
      </c>
      <c r="U3896" s="6">
        <f>IF(T3896&gt;0,M3896,-999)</f>
        <v>-999</v>
      </c>
      <c r="V3896">
        <v>200204</v>
      </c>
      <c r="W3896">
        <v>2002</v>
      </c>
    </row>
    <row r="3897" spans="1:23" x14ac:dyDescent="0.25">
      <c r="A3897" s="14">
        <v>37364</v>
      </c>
      <c r="B3897" s="3">
        <v>108</v>
      </c>
      <c r="C3897" s="4">
        <v>16.489999999999998</v>
      </c>
      <c r="D3897" s="5">
        <v>-0.8</v>
      </c>
      <c r="E3897" s="5">
        <v>6.4</v>
      </c>
      <c r="F3897" s="5">
        <v>-6.2</v>
      </c>
      <c r="G3897" s="4">
        <v>78</v>
      </c>
      <c r="H3897" s="4">
        <v>41.5</v>
      </c>
      <c r="I3897" s="4">
        <v>0.7</v>
      </c>
      <c r="J3897" s="4">
        <v>1.7</v>
      </c>
      <c r="K3897" s="4">
        <v>0</v>
      </c>
      <c r="L3897" s="4">
        <v>689</v>
      </c>
      <c r="M3897" s="7">
        <v>-0.1</v>
      </c>
      <c r="N3897" s="5">
        <v>0.1</v>
      </c>
      <c r="O3897" s="5">
        <v>0.3</v>
      </c>
      <c r="P3897" s="5">
        <v>-999</v>
      </c>
      <c r="Q3897" s="5">
        <v>-999</v>
      </c>
      <c r="R3897">
        <v>0.39900000000000002</v>
      </c>
      <c r="S3897" s="34">
        <f>ROUND((0.6105*(EXP((17.273*E3897)/(E3897+237.3))))*(100-H3897)/100,3)</f>
        <v>0.56200000000000006</v>
      </c>
      <c r="T3897" s="6">
        <f>IF(V3897&lt;V3898,L3897,0)</f>
        <v>0</v>
      </c>
      <c r="U3897" s="6">
        <f>IF(T3897&gt;0,M3897,-999)</f>
        <v>-999</v>
      </c>
      <c r="V3897">
        <v>200204</v>
      </c>
      <c r="W3897">
        <v>2002</v>
      </c>
    </row>
    <row r="3898" spans="1:23" x14ac:dyDescent="0.25">
      <c r="A3898" s="14">
        <v>37365</v>
      </c>
      <c r="B3898" s="3">
        <v>109</v>
      </c>
      <c r="C3898" s="4">
        <v>23.63</v>
      </c>
      <c r="D3898" s="5">
        <v>1.8</v>
      </c>
      <c r="E3898" s="5">
        <v>9.6999999999999993</v>
      </c>
      <c r="F3898" s="5">
        <v>-5.3</v>
      </c>
      <c r="G3898" s="4">
        <v>52.4</v>
      </c>
      <c r="H3898" s="4">
        <v>27.6</v>
      </c>
      <c r="I3898" s="4">
        <v>0.8</v>
      </c>
      <c r="J3898" s="4">
        <v>2</v>
      </c>
      <c r="K3898" s="4">
        <v>0</v>
      </c>
      <c r="L3898" s="4">
        <v>667</v>
      </c>
      <c r="M3898" s="7">
        <v>-0.1</v>
      </c>
      <c r="N3898" s="5">
        <v>0.1</v>
      </c>
      <c r="O3898" s="5">
        <v>0.3</v>
      </c>
      <c r="P3898" s="5">
        <v>-999</v>
      </c>
      <c r="Q3898" s="5">
        <v>-999</v>
      </c>
      <c r="R3898">
        <v>0.33200000000000002</v>
      </c>
      <c r="S3898" s="34">
        <f>ROUND((0.6105*(EXP((17.273*E3898)/(E3898+237.3))))*(100-H3898)/100,3)</f>
        <v>0.871</v>
      </c>
      <c r="T3898" s="6">
        <f>IF(V3898&lt;V3899,L3898,0)</f>
        <v>0</v>
      </c>
      <c r="U3898" s="6">
        <f>IF(T3898&gt;0,M3898,-999)</f>
        <v>-999</v>
      </c>
      <c r="V3898">
        <v>200204</v>
      </c>
      <c r="W3898">
        <v>2002</v>
      </c>
    </row>
    <row r="3899" spans="1:23" x14ac:dyDescent="0.25">
      <c r="A3899" s="14">
        <v>37366</v>
      </c>
      <c r="B3899" s="3">
        <v>110</v>
      </c>
      <c r="C3899" s="4">
        <v>11.52</v>
      </c>
      <c r="D3899" s="5">
        <v>2.7</v>
      </c>
      <c r="E3899" s="5">
        <v>7.9</v>
      </c>
      <c r="F3899" s="5">
        <v>-1.1000000000000001</v>
      </c>
      <c r="G3899" s="4">
        <v>73.2</v>
      </c>
      <c r="H3899" s="4">
        <v>48.9</v>
      </c>
      <c r="I3899" s="4">
        <v>0.7</v>
      </c>
      <c r="J3899" s="4">
        <v>1.6</v>
      </c>
      <c r="K3899" s="4">
        <v>0</v>
      </c>
      <c r="L3899" s="4">
        <v>657</v>
      </c>
      <c r="M3899" s="7">
        <v>-0.1</v>
      </c>
      <c r="N3899" s="5">
        <v>0.1</v>
      </c>
      <c r="O3899" s="5">
        <v>0.3</v>
      </c>
      <c r="P3899" s="5">
        <v>-999</v>
      </c>
      <c r="Q3899" s="5">
        <v>-999</v>
      </c>
      <c r="R3899">
        <v>0.51900000000000002</v>
      </c>
      <c r="S3899" s="34">
        <f>ROUND((0.6105*(EXP((17.273*E3899)/(E3899+237.3))))*(100-H3899)/100,3)</f>
        <v>0.54400000000000004</v>
      </c>
      <c r="T3899" s="6">
        <f>IF(V3899&lt;V3900,L3899,0)</f>
        <v>0</v>
      </c>
      <c r="U3899" s="6">
        <f>IF(T3899&gt;0,M3899,-999)</f>
        <v>-999</v>
      </c>
      <c r="V3899">
        <v>200204</v>
      </c>
      <c r="W3899">
        <v>2002</v>
      </c>
    </row>
    <row r="3900" spans="1:23" x14ac:dyDescent="0.25">
      <c r="A3900" s="14">
        <v>37367</v>
      </c>
      <c r="B3900" s="3">
        <v>111</v>
      </c>
      <c r="C3900" s="4">
        <v>12.27</v>
      </c>
      <c r="D3900" s="5">
        <v>0.9</v>
      </c>
      <c r="E3900" s="5">
        <v>6.6</v>
      </c>
      <c r="F3900" s="5">
        <v>-4</v>
      </c>
      <c r="G3900" s="4">
        <v>82.1</v>
      </c>
      <c r="H3900" s="4">
        <v>56.3</v>
      </c>
      <c r="I3900" s="4">
        <v>0.9</v>
      </c>
      <c r="J3900" s="4">
        <v>2</v>
      </c>
      <c r="K3900" s="4">
        <v>0.5</v>
      </c>
      <c r="L3900" s="4">
        <v>661</v>
      </c>
      <c r="M3900" s="7">
        <v>-0.1</v>
      </c>
      <c r="N3900" s="5">
        <v>0.1</v>
      </c>
      <c r="O3900" s="5">
        <v>0.3</v>
      </c>
      <c r="P3900" s="5">
        <v>-999</v>
      </c>
      <c r="Q3900" s="5">
        <v>-999</v>
      </c>
      <c r="R3900">
        <v>0.54700000000000004</v>
      </c>
      <c r="S3900" s="34">
        <f>ROUND((0.6105*(EXP((17.273*E3900)/(E3900+237.3))))*(100-H3900)/100,3)</f>
        <v>0.42599999999999999</v>
      </c>
      <c r="T3900" s="6">
        <f>IF(V3900&lt;V3901,L3900,0)</f>
        <v>0</v>
      </c>
      <c r="U3900" s="6">
        <f>IF(T3900&gt;0,M3900,-999)</f>
        <v>-999</v>
      </c>
      <c r="V3900">
        <v>200204</v>
      </c>
      <c r="W3900">
        <v>2002</v>
      </c>
    </row>
    <row r="3901" spans="1:23" x14ac:dyDescent="0.25">
      <c r="A3901" s="14">
        <v>37368</v>
      </c>
      <c r="B3901" s="3">
        <v>112</v>
      </c>
      <c r="C3901" s="4">
        <v>15.21</v>
      </c>
      <c r="D3901" s="5">
        <v>-1.4</v>
      </c>
      <c r="E3901" s="5">
        <v>6.9</v>
      </c>
      <c r="F3901" s="5">
        <v>-8.5</v>
      </c>
      <c r="G3901" s="4">
        <v>76</v>
      </c>
      <c r="H3901" s="4">
        <v>34.700000000000003</v>
      </c>
      <c r="I3901" s="4">
        <v>1.9</v>
      </c>
      <c r="J3901" s="4">
        <v>4</v>
      </c>
      <c r="K3901" s="4">
        <v>1.7</v>
      </c>
      <c r="L3901" s="4">
        <v>674</v>
      </c>
      <c r="M3901" s="7">
        <v>-0.1</v>
      </c>
      <c r="N3901" s="5">
        <v>0</v>
      </c>
      <c r="O3901" s="5">
        <v>0.2</v>
      </c>
      <c r="P3901" s="5">
        <v>-999</v>
      </c>
      <c r="Q3901" s="5">
        <v>-999</v>
      </c>
      <c r="R3901">
        <v>0.34599999999999997</v>
      </c>
      <c r="S3901" s="34">
        <f>ROUND((0.6105*(EXP((17.273*E3901)/(E3901+237.3))))*(100-H3901)/100,3)</f>
        <v>0.64900000000000002</v>
      </c>
      <c r="T3901" s="6">
        <f>IF(V3901&lt;V3902,L3901,0)</f>
        <v>0</v>
      </c>
      <c r="U3901" s="6">
        <f>IF(T3901&gt;0,M3901,-999)</f>
        <v>-999</v>
      </c>
      <c r="V3901">
        <v>200204</v>
      </c>
      <c r="W3901">
        <v>2002</v>
      </c>
    </row>
    <row r="3902" spans="1:23" x14ac:dyDescent="0.25">
      <c r="A3902" s="14">
        <v>37369</v>
      </c>
      <c r="B3902" s="3">
        <v>113</v>
      </c>
      <c r="C3902" s="4">
        <v>14.97</v>
      </c>
      <c r="D3902" s="5">
        <v>-6.2</v>
      </c>
      <c r="E3902" s="5">
        <v>-0.7</v>
      </c>
      <c r="F3902" s="5">
        <v>-9.8000000000000007</v>
      </c>
      <c r="G3902" s="4">
        <v>86.2</v>
      </c>
      <c r="H3902" s="4">
        <v>57.3</v>
      </c>
      <c r="I3902" s="4">
        <v>1.2</v>
      </c>
      <c r="J3902" s="4">
        <v>2.6</v>
      </c>
      <c r="K3902" s="4">
        <v>0</v>
      </c>
      <c r="L3902" s="4">
        <v>651</v>
      </c>
      <c r="M3902" s="7">
        <v>-0.2</v>
      </c>
      <c r="N3902" s="5">
        <v>0</v>
      </c>
      <c r="O3902" s="5">
        <v>0.2</v>
      </c>
      <c r="P3902" s="5">
        <v>-999</v>
      </c>
      <c r="Q3902" s="5">
        <v>-999</v>
      </c>
      <c r="R3902">
        <v>0.33200000000000002</v>
      </c>
      <c r="S3902" s="34">
        <f>ROUND((0.6105*(EXP((17.273*E3902)/(E3902+237.3))))*(100-H3902)/100,3)</f>
        <v>0.248</v>
      </c>
      <c r="T3902" s="6">
        <f>IF(V3902&lt;V3903,L3902,0)</f>
        <v>0</v>
      </c>
      <c r="U3902" s="6">
        <f>IF(T3902&gt;0,M3902,-999)</f>
        <v>-999</v>
      </c>
      <c r="V3902">
        <v>200204</v>
      </c>
      <c r="W3902">
        <v>2002</v>
      </c>
    </row>
    <row r="3903" spans="1:23" x14ac:dyDescent="0.25">
      <c r="A3903" s="14">
        <v>37370</v>
      </c>
      <c r="B3903" s="3">
        <v>114</v>
      </c>
      <c r="C3903" s="4">
        <v>18.079999999999998</v>
      </c>
      <c r="D3903" s="5">
        <v>-2.6</v>
      </c>
      <c r="E3903" s="5">
        <v>5.4</v>
      </c>
      <c r="F3903" s="5">
        <v>-10.6</v>
      </c>
      <c r="G3903" s="4">
        <v>68</v>
      </c>
      <c r="H3903" s="4">
        <v>23</v>
      </c>
      <c r="I3903" s="4">
        <v>0.7</v>
      </c>
      <c r="J3903" s="4">
        <v>2.1</v>
      </c>
      <c r="K3903" s="4">
        <v>0</v>
      </c>
      <c r="L3903" s="4">
        <v>639</v>
      </c>
      <c r="M3903" s="7">
        <v>-0.2</v>
      </c>
      <c r="N3903" s="5">
        <v>0</v>
      </c>
      <c r="O3903" s="5">
        <v>0.2</v>
      </c>
      <c r="P3903" s="5">
        <v>-999</v>
      </c>
      <c r="Q3903" s="5">
        <v>-999</v>
      </c>
      <c r="R3903">
        <v>0.20599999999999999</v>
      </c>
      <c r="S3903" s="34">
        <f>ROUND((0.6105*(EXP((17.273*E3903)/(E3903+237.3))))*(100-H3903)/100,3)</f>
        <v>0.69</v>
      </c>
      <c r="T3903" s="6">
        <f>IF(V3903&lt;V3904,L3903,0)</f>
        <v>0</v>
      </c>
      <c r="U3903" s="6">
        <f>IF(T3903&gt;0,M3903,-999)</f>
        <v>-999</v>
      </c>
      <c r="V3903">
        <v>200204</v>
      </c>
      <c r="W3903">
        <v>2002</v>
      </c>
    </row>
    <row r="3904" spans="1:23" x14ac:dyDescent="0.25">
      <c r="A3904" s="14">
        <v>37371</v>
      </c>
      <c r="B3904" s="3">
        <v>115</v>
      </c>
      <c r="C3904" s="4">
        <v>16.07</v>
      </c>
      <c r="D3904" s="5">
        <v>-0.6</v>
      </c>
      <c r="E3904" s="5">
        <v>6.1</v>
      </c>
      <c r="F3904" s="5">
        <v>-6.4</v>
      </c>
      <c r="G3904" s="4">
        <v>75.5</v>
      </c>
      <c r="H3904" s="4">
        <v>38.299999999999997</v>
      </c>
      <c r="I3904" s="4">
        <v>0.7</v>
      </c>
      <c r="J3904" s="4">
        <v>2</v>
      </c>
      <c r="K3904" s="4">
        <v>0.5</v>
      </c>
      <c r="L3904" s="4">
        <v>643</v>
      </c>
      <c r="M3904" s="7">
        <v>-0.1</v>
      </c>
      <c r="N3904" s="5">
        <v>0</v>
      </c>
      <c r="O3904" s="5">
        <v>0.3</v>
      </c>
      <c r="P3904" s="5">
        <v>-999</v>
      </c>
      <c r="Q3904" s="5">
        <v>-999</v>
      </c>
      <c r="R3904">
        <v>0.36099999999999999</v>
      </c>
      <c r="S3904" s="34">
        <f>ROUND((0.6105*(EXP((17.273*E3904)/(E3904+237.3))))*(100-H3904)/100,3)</f>
        <v>0.58099999999999996</v>
      </c>
      <c r="T3904" s="6">
        <f>IF(V3904&lt;V3905,L3904,0)</f>
        <v>0</v>
      </c>
      <c r="U3904" s="6">
        <f>IF(T3904&gt;0,M3904,-999)</f>
        <v>-999</v>
      </c>
      <c r="V3904">
        <v>200204</v>
      </c>
      <c r="W3904">
        <v>2002</v>
      </c>
    </row>
    <row r="3905" spans="1:23" x14ac:dyDescent="0.25">
      <c r="A3905" s="14">
        <v>37372</v>
      </c>
      <c r="B3905" s="3">
        <v>116</v>
      </c>
      <c r="C3905" s="4">
        <v>12.71</v>
      </c>
      <c r="D3905" s="5">
        <v>-0.7</v>
      </c>
      <c r="E3905" s="5">
        <v>4.7</v>
      </c>
      <c r="F3905" s="5">
        <v>-4.9000000000000004</v>
      </c>
      <c r="G3905" s="4">
        <v>81.2</v>
      </c>
      <c r="H3905" s="4">
        <v>50.6</v>
      </c>
      <c r="I3905" s="4">
        <v>0.8</v>
      </c>
      <c r="J3905" s="4">
        <v>2.4</v>
      </c>
      <c r="K3905" s="4">
        <v>0</v>
      </c>
      <c r="L3905" s="4">
        <v>615</v>
      </c>
      <c r="M3905" s="7">
        <v>-0.1</v>
      </c>
      <c r="N3905" s="5">
        <v>0</v>
      </c>
      <c r="O3905" s="5">
        <v>0.2</v>
      </c>
      <c r="P3905" s="5">
        <v>-999</v>
      </c>
      <c r="Q3905" s="5">
        <v>-999</v>
      </c>
      <c r="R3905">
        <v>0.43099999999999999</v>
      </c>
      <c r="S3905" s="34">
        <f>ROUND((0.6105*(EXP((17.273*E3905)/(E3905+237.3))))*(100-H3905)/100,3)</f>
        <v>0.42199999999999999</v>
      </c>
      <c r="T3905" s="6">
        <f>IF(V3905&lt;V3906,L3905,0)</f>
        <v>0</v>
      </c>
      <c r="U3905" s="6">
        <f>IF(T3905&gt;0,M3905,-999)</f>
        <v>-999</v>
      </c>
      <c r="V3905">
        <v>200204</v>
      </c>
      <c r="W3905">
        <v>2002</v>
      </c>
    </row>
    <row r="3906" spans="1:23" x14ac:dyDescent="0.25">
      <c r="A3906" s="14">
        <v>37373</v>
      </c>
      <c r="B3906" s="3">
        <v>117</v>
      </c>
      <c r="C3906" s="4">
        <v>24.02</v>
      </c>
      <c r="D3906" s="5">
        <v>1.3</v>
      </c>
      <c r="E3906" s="5">
        <v>7.9</v>
      </c>
      <c r="F3906" s="5">
        <v>-4.5999999999999996</v>
      </c>
      <c r="G3906" s="4">
        <v>53.3</v>
      </c>
      <c r="H3906" s="4">
        <v>28.7</v>
      </c>
      <c r="I3906" s="4">
        <v>0.8</v>
      </c>
      <c r="J3906" s="4">
        <v>1.8</v>
      </c>
      <c r="K3906" s="4">
        <v>0</v>
      </c>
      <c r="L3906" s="4">
        <v>573</v>
      </c>
      <c r="M3906" s="7">
        <v>-0.1</v>
      </c>
      <c r="N3906" s="5">
        <v>0.1</v>
      </c>
      <c r="O3906" s="5">
        <v>0.3</v>
      </c>
      <c r="P3906" s="5">
        <v>-999</v>
      </c>
      <c r="Q3906" s="5">
        <v>-999</v>
      </c>
      <c r="R3906">
        <v>0.30499999999999999</v>
      </c>
      <c r="S3906" s="34">
        <f>ROUND((0.6105*(EXP((17.273*E3906)/(E3906+237.3))))*(100-H3906)/100,3)</f>
        <v>0.75900000000000001</v>
      </c>
      <c r="T3906" s="6">
        <f>IF(V3906&lt;V3907,L3906,0)</f>
        <v>0</v>
      </c>
      <c r="U3906" s="6">
        <f>IF(T3906&gt;0,M3906,-999)</f>
        <v>-999</v>
      </c>
      <c r="V3906">
        <v>200204</v>
      </c>
      <c r="W3906">
        <v>2002</v>
      </c>
    </row>
    <row r="3907" spans="1:23" x14ac:dyDescent="0.25">
      <c r="A3907" s="14">
        <v>37374</v>
      </c>
      <c r="B3907" s="3">
        <v>118</v>
      </c>
      <c r="C3907" s="4">
        <v>22.24</v>
      </c>
      <c r="D3907" s="5">
        <v>3.5</v>
      </c>
      <c r="E3907" s="5">
        <v>11.6</v>
      </c>
      <c r="F3907" s="5">
        <v>-2.9</v>
      </c>
      <c r="G3907" s="4">
        <v>47.2</v>
      </c>
      <c r="H3907" s="4">
        <v>23.5</v>
      </c>
      <c r="I3907" s="4">
        <v>0.8</v>
      </c>
      <c r="J3907" s="4">
        <v>1.9</v>
      </c>
      <c r="K3907" s="4">
        <v>0</v>
      </c>
      <c r="L3907" s="4">
        <v>521</v>
      </c>
      <c r="M3907" s="7">
        <v>-0.1</v>
      </c>
      <c r="N3907" s="5">
        <v>0.1</v>
      </c>
      <c r="O3907" s="5">
        <v>0.3</v>
      </c>
      <c r="P3907" s="5">
        <v>-999</v>
      </c>
      <c r="Q3907" s="5">
        <v>-999</v>
      </c>
      <c r="R3907">
        <v>0.32</v>
      </c>
      <c r="S3907" s="34">
        <f>ROUND((0.6105*(EXP((17.273*E3907)/(E3907+237.3))))*(100-H3907)/100,3)</f>
        <v>1.0449999999999999</v>
      </c>
      <c r="T3907" s="6">
        <f>IF(V3907&lt;V3908,L3907,0)</f>
        <v>0</v>
      </c>
      <c r="U3907" s="6">
        <f>IF(T3907&gt;0,M3907,-999)</f>
        <v>-999</v>
      </c>
      <c r="V3907">
        <v>200204</v>
      </c>
      <c r="W3907">
        <v>2002</v>
      </c>
    </row>
    <row r="3908" spans="1:23" x14ac:dyDescent="0.25">
      <c r="A3908" s="14">
        <v>37375</v>
      </c>
      <c r="B3908" s="3">
        <v>119</v>
      </c>
      <c r="C3908" s="4">
        <v>25.69</v>
      </c>
      <c r="D3908" s="5">
        <v>7.1</v>
      </c>
      <c r="E3908" s="5">
        <v>14.9</v>
      </c>
      <c r="F3908" s="5">
        <v>-1.2</v>
      </c>
      <c r="G3908" s="4">
        <v>47.9</v>
      </c>
      <c r="H3908" s="4">
        <v>26.2</v>
      </c>
      <c r="I3908" s="4">
        <v>0.8</v>
      </c>
      <c r="J3908" s="4">
        <v>1.9</v>
      </c>
      <c r="K3908" s="4">
        <v>0</v>
      </c>
      <c r="L3908" s="4">
        <v>458</v>
      </c>
      <c r="M3908" s="7">
        <v>0</v>
      </c>
      <c r="N3908" s="5">
        <v>0.1</v>
      </c>
      <c r="O3908" s="5">
        <v>0.2</v>
      </c>
      <c r="P3908" s="5">
        <v>-999</v>
      </c>
      <c r="Q3908" s="5">
        <v>-999</v>
      </c>
      <c r="R3908">
        <v>0.442</v>
      </c>
      <c r="S3908" s="34">
        <f>ROUND((0.6105*(EXP((17.273*E3908)/(E3908+237.3))))*(100-H3908)/100,3)</f>
        <v>1.25</v>
      </c>
      <c r="T3908" s="6">
        <f>IF(V3908&lt;V3909,L3908,0)</f>
        <v>0</v>
      </c>
      <c r="U3908" s="6">
        <f>IF(T3908&gt;0,M3908,-999)</f>
        <v>-999</v>
      </c>
      <c r="V3908">
        <v>200204</v>
      </c>
      <c r="W3908">
        <v>2002</v>
      </c>
    </row>
    <row r="3909" spans="1:23" x14ac:dyDescent="0.25">
      <c r="A3909" s="14">
        <v>37376</v>
      </c>
      <c r="B3909" s="3">
        <v>120</v>
      </c>
      <c r="C3909" s="4">
        <v>25.97</v>
      </c>
      <c r="D3909" s="5">
        <v>7.1</v>
      </c>
      <c r="E3909" s="5">
        <v>13.1</v>
      </c>
      <c r="F3909" s="5">
        <v>0.5</v>
      </c>
      <c r="G3909" s="4">
        <v>45.1</v>
      </c>
      <c r="H3909" s="4">
        <v>27.5</v>
      </c>
      <c r="I3909" s="4">
        <v>1</v>
      </c>
      <c r="J3909" s="4">
        <v>2</v>
      </c>
      <c r="K3909" s="4">
        <v>0</v>
      </c>
      <c r="L3909" s="4">
        <v>417</v>
      </c>
      <c r="M3909" s="7">
        <v>0</v>
      </c>
      <c r="N3909" s="5">
        <v>0.1</v>
      </c>
      <c r="O3909" s="5">
        <v>0.2</v>
      </c>
      <c r="P3909" s="5">
        <v>-999</v>
      </c>
      <c r="Q3909" s="5">
        <v>-999</v>
      </c>
      <c r="R3909">
        <v>0.41499999999999998</v>
      </c>
      <c r="S3909" s="34">
        <f>ROUND((0.6105*(EXP((17.273*E3909)/(E3909+237.3))))*(100-H3909)/100,3)</f>
        <v>1.093</v>
      </c>
      <c r="T3909" s="6">
        <f>IF(V3909&lt;V3910,L3909,0)</f>
        <v>417</v>
      </c>
      <c r="U3909" s="6">
        <f>IF(T3909&gt;0,M3909,-999)</f>
        <v>0</v>
      </c>
      <c r="V3909">
        <v>200204</v>
      </c>
      <c r="W3909">
        <v>2002</v>
      </c>
    </row>
    <row r="3910" spans="1:23" x14ac:dyDescent="0.25">
      <c r="A3910" s="14">
        <v>37377</v>
      </c>
      <c r="B3910" s="3">
        <v>121</v>
      </c>
      <c r="C3910" s="4">
        <v>26.09</v>
      </c>
      <c r="D3910" s="5">
        <v>7.3</v>
      </c>
      <c r="E3910" s="5">
        <v>15.2</v>
      </c>
      <c r="F3910" s="5">
        <v>0.1</v>
      </c>
      <c r="G3910" s="4">
        <v>43.3</v>
      </c>
      <c r="H3910" s="4">
        <v>25.7</v>
      </c>
      <c r="I3910" s="4">
        <v>1</v>
      </c>
      <c r="J3910" s="4">
        <v>2.2999999999999998</v>
      </c>
      <c r="K3910" s="4">
        <v>0</v>
      </c>
      <c r="L3910" s="4">
        <v>411</v>
      </c>
      <c r="M3910" s="7">
        <v>0</v>
      </c>
      <c r="N3910" s="5">
        <v>0.1</v>
      </c>
      <c r="O3910" s="5">
        <v>0.3</v>
      </c>
      <c r="P3910" s="5">
        <v>-999</v>
      </c>
      <c r="Q3910" s="5">
        <v>-999</v>
      </c>
      <c r="R3910">
        <v>0.44500000000000001</v>
      </c>
      <c r="S3910" s="34">
        <f>ROUND((0.6105*(EXP((17.273*E3910)/(E3910+237.3))))*(100-H3910)/100,3)</f>
        <v>1.2829999999999999</v>
      </c>
      <c r="T3910" s="6">
        <f>IF(V3910&lt;V3911,L3910,0)</f>
        <v>0</v>
      </c>
      <c r="U3910" s="6">
        <f>IF(T3910&gt;0,M3910,-999)</f>
        <v>-999</v>
      </c>
      <c r="V3910">
        <v>200205</v>
      </c>
      <c r="W3910">
        <v>2002</v>
      </c>
    </row>
    <row r="3911" spans="1:23" x14ac:dyDescent="0.25">
      <c r="A3911" s="14">
        <v>37378</v>
      </c>
      <c r="B3911" s="3">
        <v>122</v>
      </c>
      <c r="C3911" s="4">
        <v>20.94</v>
      </c>
      <c r="D3911" s="5">
        <v>2.2999999999999998</v>
      </c>
      <c r="E3911" s="5">
        <v>9.3000000000000007</v>
      </c>
      <c r="F3911" s="5">
        <v>-6.6</v>
      </c>
      <c r="G3911" s="4">
        <v>74.7</v>
      </c>
      <c r="H3911" s="4">
        <v>44.6</v>
      </c>
      <c r="I3911" s="4">
        <v>1.6</v>
      </c>
      <c r="J3911" s="4">
        <v>3.5</v>
      </c>
      <c r="K3911" s="4">
        <v>0</v>
      </c>
      <c r="L3911" s="4">
        <v>376</v>
      </c>
      <c r="M3911" s="7">
        <v>0.1</v>
      </c>
      <c r="N3911" s="5">
        <v>0.1</v>
      </c>
      <c r="O3911" s="5">
        <v>0.3</v>
      </c>
      <c r="P3911" s="5">
        <v>-999</v>
      </c>
      <c r="Q3911" s="5">
        <v>-999</v>
      </c>
      <c r="R3911">
        <v>0.52300000000000002</v>
      </c>
      <c r="S3911" s="34">
        <f>ROUND((0.6105*(EXP((17.273*E3911)/(E3911+237.3))))*(100-H3911)/100,3)</f>
        <v>0.64900000000000002</v>
      </c>
      <c r="T3911" s="6">
        <f>IF(V3911&lt;V3912,L3911,0)</f>
        <v>0</v>
      </c>
      <c r="U3911" s="6">
        <f>IF(T3911&gt;0,M3911,-999)</f>
        <v>-999</v>
      </c>
      <c r="V3911">
        <v>200205</v>
      </c>
      <c r="W3911">
        <v>2002</v>
      </c>
    </row>
    <row r="3912" spans="1:23" x14ac:dyDescent="0.25">
      <c r="A3912" s="14">
        <v>37379</v>
      </c>
      <c r="B3912" s="3">
        <v>123</v>
      </c>
      <c r="C3912" s="4">
        <v>18.3</v>
      </c>
      <c r="D3912" s="5">
        <v>-2.2999999999999998</v>
      </c>
      <c r="E3912" s="5">
        <v>5.6</v>
      </c>
      <c r="F3912" s="5">
        <v>-6.7</v>
      </c>
      <c r="G3912" s="4">
        <v>75.8</v>
      </c>
      <c r="H3912" s="4">
        <v>42.8</v>
      </c>
      <c r="I3912" s="4">
        <v>1.6</v>
      </c>
      <c r="J3912" s="4">
        <v>2.9</v>
      </c>
      <c r="K3912" s="4">
        <v>0</v>
      </c>
      <c r="L3912" s="4">
        <v>374</v>
      </c>
      <c r="M3912" s="7">
        <v>0</v>
      </c>
      <c r="N3912" s="5">
        <v>0.1</v>
      </c>
      <c r="O3912" s="5">
        <v>0.3</v>
      </c>
      <c r="P3912" s="5">
        <v>-999</v>
      </c>
      <c r="Q3912" s="5">
        <v>-999</v>
      </c>
      <c r="R3912">
        <v>0.38900000000000001</v>
      </c>
      <c r="S3912" s="34">
        <f>ROUND((0.6105*(EXP((17.273*E3912)/(E3912+237.3))))*(100-H3912)/100,3)</f>
        <v>0.52</v>
      </c>
      <c r="T3912" s="6">
        <f>IF(V3912&lt;V3913,L3912,0)</f>
        <v>0</v>
      </c>
      <c r="U3912" s="6">
        <f>IF(T3912&gt;0,M3912,-999)</f>
        <v>-999</v>
      </c>
      <c r="V3912">
        <v>200205</v>
      </c>
      <c r="W3912">
        <v>2002</v>
      </c>
    </row>
    <row r="3913" spans="1:23" x14ac:dyDescent="0.25">
      <c r="A3913" s="14">
        <v>37380</v>
      </c>
      <c r="B3913" s="3">
        <v>124</v>
      </c>
      <c r="C3913" s="4">
        <v>8.7799999999999994</v>
      </c>
      <c r="D3913" s="5">
        <v>-2.2000000000000002</v>
      </c>
      <c r="E3913" s="5">
        <v>3.6</v>
      </c>
      <c r="F3913" s="5">
        <v>-4.5</v>
      </c>
      <c r="G3913" s="4">
        <v>73.2</v>
      </c>
      <c r="H3913" s="4">
        <v>48.8</v>
      </c>
      <c r="I3913" s="4">
        <v>1.3</v>
      </c>
      <c r="J3913" s="4">
        <v>2.7</v>
      </c>
      <c r="K3913" s="4">
        <v>12.7</v>
      </c>
      <c r="L3913" s="4">
        <v>472</v>
      </c>
      <c r="M3913" s="7">
        <v>0</v>
      </c>
      <c r="N3913" s="5">
        <v>0</v>
      </c>
      <c r="O3913" s="5">
        <v>0.3</v>
      </c>
      <c r="P3913" s="5">
        <v>-999</v>
      </c>
      <c r="Q3913" s="5">
        <v>-999</v>
      </c>
      <c r="R3913">
        <v>0.38500000000000001</v>
      </c>
      <c r="S3913" s="34">
        <f>ROUND((0.6105*(EXP((17.273*E3913)/(E3913+237.3))))*(100-H3913)/100,3)</f>
        <v>0.40500000000000003</v>
      </c>
      <c r="T3913" s="6">
        <f>IF(V3913&lt;V3914,L3913,0)</f>
        <v>0</v>
      </c>
      <c r="U3913" s="6">
        <f>IF(T3913&gt;0,M3913,-999)</f>
        <v>-999</v>
      </c>
      <c r="V3913">
        <v>200205</v>
      </c>
      <c r="W3913">
        <v>2002</v>
      </c>
    </row>
    <row r="3914" spans="1:23" x14ac:dyDescent="0.25">
      <c r="A3914" s="14">
        <v>37381</v>
      </c>
      <c r="B3914" s="3">
        <v>125</v>
      </c>
      <c r="C3914" s="4">
        <v>5.74</v>
      </c>
      <c r="D3914" s="5">
        <v>-3.1</v>
      </c>
      <c r="E3914" s="5">
        <v>1.9</v>
      </c>
      <c r="F3914" s="5">
        <v>-7.2</v>
      </c>
      <c r="G3914" s="4">
        <v>91</v>
      </c>
      <c r="H3914" s="4">
        <v>73</v>
      </c>
      <c r="I3914" s="4">
        <v>1</v>
      </c>
      <c r="J3914" s="4">
        <v>2.2999999999999998</v>
      </c>
      <c r="K3914" s="4">
        <v>3.4</v>
      </c>
      <c r="L3914" s="4">
        <v>498</v>
      </c>
      <c r="M3914" s="7">
        <v>-0.1</v>
      </c>
      <c r="N3914" s="5">
        <v>0.1</v>
      </c>
      <c r="O3914" s="5">
        <v>0.3</v>
      </c>
      <c r="P3914" s="5">
        <v>-999</v>
      </c>
      <c r="Q3914" s="5">
        <v>-999</v>
      </c>
      <c r="R3914">
        <v>0.51200000000000001</v>
      </c>
      <c r="S3914" s="34">
        <f>ROUND((0.6105*(EXP((17.273*E3914)/(E3914+237.3))))*(100-H3914)/100,3)</f>
        <v>0.189</v>
      </c>
      <c r="T3914" s="6">
        <f>IF(V3914&lt;V3915,L3914,0)</f>
        <v>0</v>
      </c>
      <c r="U3914" s="6">
        <f>IF(T3914&gt;0,M3914,-999)</f>
        <v>-999</v>
      </c>
      <c r="V3914">
        <v>200205</v>
      </c>
      <c r="W3914">
        <v>2002</v>
      </c>
    </row>
    <row r="3915" spans="1:23" x14ac:dyDescent="0.25">
      <c r="A3915" s="14">
        <v>37382</v>
      </c>
      <c r="B3915" s="3">
        <v>126</v>
      </c>
      <c r="C3915" s="4">
        <v>10.09</v>
      </c>
      <c r="D3915" s="5">
        <v>-5.5</v>
      </c>
      <c r="E3915" s="5">
        <v>-1.5</v>
      </c>
      <c r="F3915" s="5">
        <v>-9</v>
      </c>
      <c r="G3915" s="4">
        <v>88.3</v>
      </c>
      <c r="H3915" s="4">
        <v>59.5</v>
      </c>
      <c r="I3915" s="4">
        <v>0.6</v>
      </c>
      <c r="J3915" s="4">
        <v>1.3</v>
      </c>
      <c r="K3915" s="4">
        <v>0</v>
      </c>
      <c r="L3915" s="4">
        <v>469</v>
      </c>
      <c r="M3915" s="7">
        <v>-0.1</v>
      </c>
      <c r="N3915" s="5">
        <v>0</v>
      </c>
      <c r="O3915" s="5">
        <v>0.3</v>
      </c>
      <c r="P3915" s="5">
        <v>-999</v>
      </c>
      <c r="Q3915" s="5">
        <v>-999</v>
      </c>
      <c r="R3915">
        <v>0.32500000000000001</v>
      </c>
      <c r="S3915" s="34">
        <f>ROUND((0.6105*(EXP((17.273*E3915)/(E3915+237.3))))*(100-H3915)/100,3)</f>
        <v>0.222</v>
      </c>
      <c r="T3915" s="6">
        <f>IF(V3915&lt;V3916,L3915,0)</f>
        <v>0</v>
      </c>
      <c r="U3915" s="6">
        <f>IF(T3915&gt;0,M3915,-999)</f>
        <v>-999</v>
      </c>
      <c r="V3915">
        <v>200205</v>
      </c>
      <c r="W3915">
        <v>2002</v>
      </c>
    </row>
    <row r="3916" spans="1:23" x14ac:dyDescent="0.25">
      <c r="A3916" s="14">
        <v>37383</v>
      </c>
      <c r="B3916" s="3">
        <v>127</v>
      </c>
      <c r="C3916" s="4">
        <v>14.46</v>
      </c>
      <c r="D3916" s="5">
        <v>-3.7</v>
      </c>
      <c r="E3916" s="5">
        <v>2.1</v>
      </c>
      <c r="F3916" s="5">
        <v>-8.1999999999999993</v>
      </c>
      <c r="G3916" s="4">
        <v>85.8</v>
      </c>
      <c r="H3916" s="4">
        <v>61.1</v>
      </c>
      <c r="I3916" s="4">
        <v>0.7</v>
      </c>
      <c r="J3916" s="4">
        <v>1.7</v>
      </c>
      <c r="K3916" s="4">
        <v>0</v>
      </c>
      <c r="L3916" s="4">
        <v>463</v>
      </c>
      <c r="M3916" s="7">
        <v>-0.1</v>
      </c>
      <c r="N3916" s="5">
        <v>0.1</v>
      </c>
      <c r="O3916" s="5">
        <v>0.4</v>
      </c>
      <c r="P3916" s="5">
        <v>-999</v>
      </c>
      <c r="Q3916" s="5">
        <v>-999</v>
      </c>
      <c r="R3916">
        <v>0.434</v>
      </c>
      <c r="S3916" s="34">
        <f>ROUND((0.6105*(EXP((17.273*E3916)/(E3916+237.3))))*(100-H3916)/100,3)</f>
        <v>0.27600000000000002</v>
      </c>
      <c r="T3916" s="6">
        <f>IF(V3916&lt;V3917,L3916,0)</f>
        <v>0</v>
      </c>
      <c r="U3916" s="6">
        <f>IF(T3916&gt;0,M3916,-999)</f>
        <v>-999</v>
      </c>
      <c r="V3916">
        <v>200205</v>
      </c>
      <c r="W3916">
        <v>2002</v>
      </c>
    </row>
    <row r="3917" spans="1:23" x14ac:dyDescent="0.25">
      <c r="A3917" s="14">
        <v>37384</v>
      </c>
      <c r="B3917" s="3">
        <v>128</v>
      </c>
      <c r="C3917" s="4">
        <v>14.94</v>
      </c>
      <c r="D3917" s="5">
        <v>-2.5</v>
      </c>
      <c r="E3917" s="5">
        <v>5.5</v>
      </c>
      <c r="F3917" s="5">
        <v>-8.4</v>
      </c>
      <c r="G3917" s="4">
        <v>79</v>
      </c>
      <c r="H3917" s="4">
        <v>43</v>
      </c>
      <c r="I3917" s="4">
        <v>0.6</v>
      </c>
      <c r="J3917" s="4">
        <v>1.6</v>
      </c>
      <c r="K3917" s="4">
        <v>0</v>
      </c>
      <c r="L3917" s="4">
        <v>460</v>
      </c>
      <c r="M3917" s="7">
        <v>-0.3</v>
      </c>
      <c r="N3917" s="5">
        <v>0.1</v>
      </c>
      <c r="O3917" s="5">
        <v>0.4</v>
      </c>
      <c r="P3917" s="5">
        <v>-999</v>
      </c>
      <c r="Q3917" s="5">
        <v>-999</v>
      </c>
      <c r="R3917">
        <v>0.38800000000000001</v>
      </c>
      <c r="S3917" s="34">
        <f>ROUND((0.6105*(EXP((17.273*E3917)/(E3917+237.3))))*(100-H3917)/100,3)</f>
        <v>0.51500000000000001</v>
      </c>
      <c r="T3917" s="6">
        <f>IF(V3917&lt;V3918,L3917,0)</f>
        <v>0</v>
      </c>
      <c r="U3917" s="6">
        <f>IF(T3917&gt;0,M3917,-999)</f>
        <v>-999</v>
      </c>
      <c r="V3917">
        <v>200205</v>
      </c>
      <c r="W3917">
        <v>2002</v>
      </c>
    </row>
    <row r="3918" spans="1:23" x14ac:dyDescent="0.25">
      <c r="A3918" s="14">
        <v>37385</v>
      </c>
      <c r="B3918" s="3">
        <v>129</v>
      </c>
      <c r="C3918" s="4">
        <v>13.69</v>
      </c>
      <c r="D3918" s="5">
        <v>-1.5</v>
      </c>
      <c r="E3918" s="5">
        <v>4.7</v>
      </c>
      <c r="F3918" s="5">
        <v>-5.9</v>
      </c>
      <c r="G3918" s="4">
        <v>84.3</v>
      </c>
      <c r="H3918" s="4">
        <v>40.9</v>
      </c>
      <c r="I3918" s="4">
        <v>0.6</v>
      </c>
      <c r="J3918" s="4">
        <v>2</v>
      </c>
      <c r="K3918" s="4">
        <v>0</v>
      </c>
      <c r="L3918" s="4">
        <v>425</v>
      </c>
      <c r="M3918" s="7">
        <v>-0.2</v>
      </c>
      <c r="N3918" s="5">
        <v>0.1</v>
      </c>
      <c r="O3918" s="5">
        <v>0.4</v>
      </c>
      <c r="P3918" s="5">
        <v>-999</v>
      </c>
      <c r="Q3918" s="5">
        <v>-999</v>
      </c>
      <c r="R3918">
        <v>0.35</v>
      </c>
      <c r="S3918" s="34">
        <f>ROUND((0.6105*(EXP((17.273*E3918)/(E3918+237.3))))*(100-H3918)/100,3)</f>
        <v>0.505</v>
      </c>
      <c r="T3918" s="6">
        <f>IF(V3918&lt;V3919,L3918,0)</f>
        <v>0</v>
      </c>
      <c r="U3918" s="6">
        <f>IF(T3918&gt;0,M3918,-999)</f>
        <v>-999</v>
      </c>
      <c r="V3918">
        <v>200205</v>
      </c>
      <c r="W3918">
        <v>2002</v>
      </c>
    </row>
    <row r="3919" spans="1:23" x14ac:dyDescent="0.25">
      <c r="A3919" s="14">
        <v>37386</v>
      </c>
      <c r="B3919" s="3">
        <v>130</v>
      </c>
      <c r="C3919" s="4">
        <v>19.489999999999998</v>
      </c>
      <c r="D3919" s="5">
        <v>1.5</v>
      </c>
      <c r="E3919" s="5">
        <v>8.9</v>
      </c>
      <c r="F3919" s="5">
        <v>-6</v>
      </c>
      <c r="G3919" s="4">
        <v>67.099999999999994</v>
      </c>
      <c r="H3919" s="4">
        <v>35.1</v>
      </c>
      <c r="I3919" s="4">
        <v>0.8</v>
      </c>
      <c r="J3919" s="4">
        <v>1.8</v>
      </c>
      <c r="K3919" s="4">
        <v>0</v>
      </c>
      <c r="L3919" s="4">
        <v>369</v>
      </c>
      <c r="M3919" s="7">
        <v>-0.2</v>
      </c>
      <c r="N3919" s="5">
        <v>0.2</v>
      </c>
      <c r="O3919" s="5">
        <v>0.4</v>
      </c>
      <c r="P3919" s="5">
        <v>-999</v>
      </c>
      <c r="Q3919" s="5">
        <v>-999</v>
      </c>
      <c r="R3919">
        <v>0.40100000000000002</v>
      </c>
      <c r="S3919" s="34">
        <f>ROUND((0.6105*(EXP((17.273*E3919)/(E3919+237.3))))*(100-H3919)/100,3)</f>
        <v>0.74</v>
      </c>
      <c r="T3919" s="6">
        <f>IF(V3919&lt;V3920,L3919,0)</f>
        <v>0</v>
      </c>
      <c r="U3919" s="6">
        <f>IF(T3919&gt;0,M3919,-999)</f>
        <v>-999</v>
      </c>
      <c r="V3919">
        <v>200205</v>
      </c>
      <c r="W3919">
        <v>2002</v>
      </c>
    </row>
    <row r="3920" spans="1:23" x14ac:dyDescent="0.25">
      <c r="A3920" s="14">
        <v>37387</v>
      </c>
      <c r="B3920" s="3">
        <v>131</v>
      </c>
      <c r="C3920" s="4">
        <v>26.63</v>
      </c>
      <c r="D3920" s="5">
        <v>4.5999999999999996</v>
      </c>
      <c r="E3920" s="5">
        <v>12.7</v>
      </c>
      <c r="F3920" s="5">
        <v>-3.3</v>
      </c>
      <c r="G3920" s="4">
        <v>60.4</v>
      </c>
      <c r="H3920" s="4">
        <v>33.5</v>
      </c>
      <c r="I3920" s="4">
        <v>0.7</v>
      </c>
      <c r="J3920" s="4">
        <v>2</v>
      </c>
      <c r="K3920" s="4">
        <v>0</v>
      </c>
      <c r="L3920" s="4">
        <v>330</v>
      </c>
      <c r="M3920" s="7">
        <v>0</v>
      </c>
      <c r="N3920" s="5">
        <v>0.2</v>
      </c>
      <c r="O3920" s="5">
        <v>0.4</v>
      </c>
      <c r="P3920" s="5">
        <v>-999</v>
      </c>
      <c r="Q3920" s="5">
        <v>-999</v>
      </c>
      <c r="R3920">
        <v>0.49099999999999999</v>
      </c>
      <c r="S3920" s="34">
        <f>ROUND((0.6105*(EXP((17.273*E3920)/(E3920+237.3))))*(100-H3920)/100,3)</f>
        <v>0.97599999999999998</v>
      </c>
      <c r="T3920" s="6">
        <f>IF(V3920&lt;V3921,L3920,0)</f>
        <v>0</v>
      </c>
      <c r="U3920" s="6">
        <f>IF(T3920&gt;0,M3920,-999)</f>
        <v>-999</v>
      </c>
      <c r="V3920">
        <v>200205</v>
      </c>
      <c r="W3920">
        <v>2002</v>
      </c>
    </row>
    <row r="3921" spans="1:23" x14ac:dyDescent="0.25">
      <c r="A3921" s="14">
        <v>37388</v>
      </c>
      <c r="B3921" s="3">
        <v>132</v>
      </c>
      <c r="C3921" s="4">
        <v>24.93</v>
      </c>
      <c r="D3921" s="5">
        <v>8</v>
      </c>
      <c r="E3921" s="5">
        <v>14.6</v>
      </c>
      <c r="F3921" s="5">
        <v>-0.8</v>
      </c>
      <c r="G3921" s="4">
        <v>51.3</v>
      </c>
      <c r="H3921" s="4">
        <v>28.5</v>
      </c>
      <c r="I3921" s="4">
        <v>1.3</v>
      </c>
      <c r="J3921" s="4">
        <v>3.2</v>
      </c>
      <c r="K3921" s="4">
        <v>0</v>
      </c>
      <c r="L3921" s="4">
        <v>330</v>
      </c>
      <c r="M3921" s="7">
        <v>0.1</v>
      </c>
      <c r="N3921" s="5">
        <v>0.3</v>
      </c>
      <c r="O3921" s="5">
        <v>0.5</v>
      </c>
      <c r="P3921" s="5">
        <v>-999</v>
      </c>
      <c r="Q3921" s="5">
        <v>-999</v>
      </c>
      <c r="R3921">
        <v>0.47399999999999998</v>
      </c>
      <c r="S3921" s="34">
        <f>ROUND((0.6105*(EXP((17.273*E3921)/(E3921+237.3))))*(100-H3921)/100,3)</f>
        <v>1.1879999999999999</v>
      </c>
      <c r="T3921" s="6">
        <f>IF(V3921&lt;V3922,L3921,0)</f>
        <v>0</v>
      </c>
      <c r="U3921" s="6">
        <f>IF(T3921&gt;0,M3921,-999)</f>
        <v>-999</v>
      </c>
      <c r="V3921">
        <v>200205</v>
      </c>
      <c r="W3921">
        <v>2002</v>
      </c>
    </row>
    <row r="3922" spans="1:23" x14ac:dyDescent="0.25">
      <c r="A3922" s="14">
        <v>37389</v>
      </c>
      <c r="B3922" s="3">
        <v>133</v>
      </c>
      <c r="C3922" s="4">
        <v>15.43</v>
      </c>
      <c r="D3922" s="5">
        <v>7.4</v>
      </c>
      <c r="E3922" s="5">
        <v>13.9</v>
      </c>
      <c r="F3922" s="5">
        <v>-2.2999999999999998</v>
      </c>
      <c r="G3922" s="4">
        <v>60.4</v>
      </c>
      <c r="H3922" s="4">
        <v>32.799999999999997</v>
      </c>
      <c r="I3922" s="4">
        <v>1.6</v>
      </c>
      <c r="J3922" s="4">
        <v>5.5</v>
      </c>
      <c r="K3922" s="4">
        <v>0.8</v>
      </c>
      <c r="L3922" s="4">
        <v>281</v>
      </c>
      <c r="M3922" s="7">
        <v>0.4</v>
      </c>
      <c r="N3922" s="5">
        <v>0.4</v>
      </c>
      <c r="O3922" s="5">
        <v>0.8</v>
      </c>
      <c r="P3922" s="5">
        <v>-999</v>
      </c>
      <c r="Q3922" s="5">
        <v>-999</v>
      </c>
      <c r="R3922">
        <v>0.52100000000000002</v>
      </c>
      <c r="S3922" s="34">
        <f>ROUND((0.6105*(EXP((17.273*E3922)/(E3922+237.3))))*(100-H3922)/100,3)</f>
        <v>1.0669999999999999</v>
      </c>
      <c r="T3922" s="6">
        <f>IF(V3922&lt;V3923,L3922,0)</f>
        <v>0</v>
      </c>
      <c r="U3922" s="6">
        <f>IF(T3922&gt;0,M3922,-999)</f>
        <v>-999</v>
      </c>
      <c r="V3922">
        <v>200205</v>
      </c>
      <c r="W3922">
        <v>2002</v>
      </c>
    </row>
    <row r="3923" spans="1:23" x14ac:dyDescent="0.25">
      <c r="A3923" s="14">
        <v>37390</v>
      </c>
      <c r="B3923" s="3">
        <v>134</v>
      </c>
      <c r="C3923" s="4">
        <v>14.64</v>
      </c>
      <c r="D3923" s="5">
        <v>-0.2</v>
      </c>
      <c r="E3923" s="5">
        <v>6.4</v>
      </c>
      <c r="F3923" s="5">
        <v>-3.7</v>
      </c>
      <c r="G3923" s="4">
        <v>87.4</v>
      </c>
      <c r="H3923" s="4">
        <v>54.4</v>
      </c>
      <c r="I3923" s="4">
        <v>1.3</v>
      </c>
      <c r="J3923" s="4">
        <v>2.4</v>
      </c>
      <c r="K3923" s="4">
        <v>9.6</v>
      </c>
      <c r="L3923" s="4">
        <v>259</v>
      </c>
      <c r="M3923" s="7">
        <v>0.3</v>
      </c>
      <c r="N3923" s="5">
        <v>0.3</v>
      </c>
      <c r="O3923" s="5">
        <v>0.5</v>
      </c>
      <c r="P3923" s="5">
        <v>-999</v>
      </c>
      <c r="Q3923" s="5">
        <v>-999</v>
      </c>
      <c r="R3923">
        <v>0.52200000000000002</v>
      </c>
      <c r="S3923" s="34">
        <f>ROUND((0.6105*(EXP((17.273*E3923)/(E3923+237.3))))*(100-H3923)/100,3)</f>
        <v>0.438</v>
      </c>
      <c r="T3923" s="6">
        <f>IF(V3923&lt;V3924,L3923,0)</f>
        <v>0</v>
      </c>
      <c r="U3923" s="6">
        <f>IF(T3923&gt;0,M3923,-999)</f>
        <v>-999</v>
      </c>
      <c r="V3923">
        <v>200205</v>
      </c>
      <c r="W3923">
        <v>2002</v>
      </c>
    </row>
    <row r="3924" spans="1:23" x14ac:dyDescent="0.25">
      <c r="A3924" s="14">
        <v>37391</v>
      </c>
      <c r="B3924" s="3">
        <v>135</v>
      </c>
      <c r="C3924" s="4">
        <v>21.15</v>
      </c>
      <c r="D3924" s="5">
        <v>1.3</v>
      </c>
      <c r="E3924" s="5">
        <v>6.5</v>
      </c>
      <c r="F3924" s="5">
        <v>-4.5999999999999996</v>
      </c>
      <c r="G3924" s="4">
        <v>67</v>
      </c>
      <c r="H3924" s="4">
        <v>35.299999999999997</v>
      </c>
      <c r="I3924" s="4">
        <v>0.7</v>
      </c>
      <c r="J3924" s="4">
        <v>1.9</v>
      </c>
      <c r="K3924" s="4">
        <v>0</v>
      </c>
      <c r="L3924" s="4">
        <v>210</v>
      </c>
      <c r="M3924" s="7">
        <v>0.6</v>
      </c>
      <c r="N3924" s="5">
        <v>0.6</v>
      </c>
      <c r="O3924" s="5">
        <v>1</v>
      </c>
      <c r="P3924" s="5">
        <v>-999</v>
      </c>
      <c r="Q3924" s="5">
        <v>-999</v>
      </c>
      <c r="R3924">
        <v>0.34200000000000003</v>
      </c>
      <c r="S3924" s="34">
        <f>ROUND((0.6105*(EXP((17.273*E3924)/(E3924+237.3))))*(100-H3924)/100,3)</f>
        <v>0.626</v>
      </c>
      <c r="T3924" s="6">
        <f>IF(V3924&lt;V3925,L3924,0)</f>
        <v>0</v>
      </c>
      <c r="U3924" s="6">
        <f>IF(T3924&gt;0,M3924,-999)</f>
        <v>-999</v>
      </c>
      <c r="V3924">
        <v>200205</v>
      </c>
      <c r="W3924">
        <v>2002</v>
      </c>
    </row>
    <row r="3925" spans="1:23" x14ac:dyDescent="0.25">
      <c r="A3925" s="14">
        <v>37392</v>
      </c>
      <c r="B3925" s="3">
        <v>136</v>
      </c>
      <c r="C3925" s="4">
        <v>20.8</v>
      </c>
      <c r="D3925" s="5">
        <v>5.0999999999999996</v>
      </c>
      <c r="E3925" s="5">
        <v>11.6</v>
      </c>
      <c r="F3925" s="5">
        <v>-2.7</v>
      </c>
      <c r="G3925" s="4">
        <v>53.4</v>
      </c>
      <c r="H3925" s="4">
        <v>31.6</v>
      </c>
      <c r="I3925" s="4">
        <v>1.6</v>
      </c>
      <c r="J3925" s="4">
        <v>4.2</v>
      </c>
      <c r="K3925" s="4">
        <v>0</v>
      </c>
      <c r="L3925" s="4">
        <v>189</v>
      </c>
      <c r="M3925" s="7">
        <v>1.2</v>
      </c>
      <c r="N3925" s="5">
        <v>1.2</v>
      </c>
      <c r="O3925" s="5">
        <v>1.7</v>
      </c>
      <c r="P3925" s="5">
        <v>-999</v>
      </c>
      <c r="Q3925" s="5">
        <v>-999</v>
      </c>
      <c r="R3925">
        <v>0.433</v>
      </c>
      <c r="S3925" s="34">
        <f>ROUND((0.6105*(EXP((17.273*E3925)/(E3925+237.3))))*(100-H3925)/100,3)</f>
        <v>0.93400000000000005</v>
      </c>
      <c r="T3925" s="6">
        <f>IF(V3925&lt;V3926,L3925,0)</f>
        <v>0</v>
      </c>
      <c r="U3925" s="6">
        <f>IF(T3925&gt;0,M3925,-999)</f>
        <v>-999</v>
      </c>
      <c r="V3925">
        <v>200205</v>
      </c>
      <c r="W3925">
        <v>2002</v>
      </c>
    </row>
    <row r="3926" spans="1:23" x14ac:dyDescent="0.25">
      <c r="A3926" s="14">
        <v>37393</v>
      </c>
      <c r="B3926" s="3">
        <v>137</v>
      </c>
      <c r="C3926" s="4">
        <v>18.010000000000002</v>
      </c>
      <c r="D3926" s="5">
        <v>4.8</v>
      </c>
      <c r="E3926" s="5">
        <v>10.5</v>
      </c>
      <c r="F3926" s="5">
        <v>0</v>
      </c>
      <c r="G3926" s="4">
        <v>70.900000000000006</v>
      </c>
      <c r="H3926" s="4">
        <v>35.6</v>
      </c>
      <c r="I3926" s="4">
        <v>1.6</v>
      </c>
      <c r="J3926" s="4">
        <v>4.2</v>
      </c>
      <c r="K3926" s="4">
        <v>6.4</v>
      </c>
      <c r="L3926" s="4">
        <v>142</v>
      </c>
      <c r="M3926" s="7">
        <v>2.1</v>
      </c>
      <c r="N3926" s="5">
        <v>2.1</v>
      </c>
      <c r="O3926" s="5">
        <v>2.4</v>
      </c>
      <c r="P3926" s="5">
        <v>-999</v>
      </c>
      <c r="Q3926" s="5">
        <v>-999</v>
      </c>
      <c r="R3926">
        <v>0.45200000000000001</v>
      </c>
      <c r="S3926" s="34">
        <f>ROUND((0.6105*(EXP((17.273*E3926)/(E3926+237.3))))*(100-H3926)/100,3)</f>
        <v>0.81699999999999995</v>
      </c>
      <c r="T3926" s="6">
        <f>IF(V3926&lt;V3927,L3926,0)</f>
        <v>0</v>
      </c>
      <c r="U3926" s="6">
        <f>IF(T3926&gt;0,M3926,-999)</f>
        <v>-999</v>
      </c>
      <c r="V3926">
        <v>200205</v>
      </c>
      <c r="W3926">
        <v>2002</v>
      </c>
    </row>
    <row r="3927" spans="1:23" x14ac:dyDescent="0.25">
      <c r="A3927" s="14">
        <v>37394</v>
      </c>
      <c r="B3927" s="3">
        <v>138</v>
      </c>
      <c r="C3927" s="4">
        <v>16.53</v>
      </c>
      <c r="D3927" s="5">
        <v>5</v>
      </c>
      <c r="E3927" s="5">
        <v>10.5</v>
      </c>
      <c r="F3927" s="5">
        <v>1.4</v>
      </c>
      <c r="G3927" s="4">
        <v>76.8</v>
      </c>
      <c r="H3927" s="4">
        <v>42.2</v>
      </c>
      <c r="I3927" s="4">
        <v>1.3</v>
      </c>
      <c r="J3927" s="4">
        <v>2.8</v>
      </c>
      <c r="K3927" s="4">
        <v>0.3</v>
      </c>
      <c r="L3927" s="4">
        <v>52</v>
      </c>
      <c r="M3927" s="7">
        <v>3.3</v>
      </c>
      <c r="N3927" s="5">
        <v>3.3</v>
      </c>
      <c r="O3927" s="5">
        <v>3.6</v>
      </c>
      <c r="P3927" s="5">
        <v>-999</v>
      </c>
      <c r="Q3927" s="5">
        <v>-999</v>
      </c>
      <c r="R3927">
        <v>0.53700000000000003</v>
      </c>
      <c r="S3927" s="34">
        <f>ROUND((0.6105*(EXP((17.273*E3927)/(E3927+237.3))))*(100-H3927)/100,3)</f>
        <v>0.73399999999999999</v>
      </c>
      <c r="T3927" s="6">
        <f>IF(V3927&lt;V3928,L3927,0)</f>
        <v>0</v>
      </c>
      <c r="U3927" s="6">
        <f>IF(T3927&gt;0,M3927,-999)</f>
        <v>-999</v>
      </c>
      <c r="V3927">
        <v>200205</v>
      </c>
      <c r="W3927">
        <v>2002</v>
      </c>
    </row>
    <row r="3928" spans="1:23" x14ac:dyDescent="0.25">
      <c r="A3928" s="14">
        <v>37395</v>
      </c>
      <c r="B3928" s="3">
        <v>139</v>
      </c>
      <c r="C3928" s="4">
        <v>17.8</v>
      </c>
      <c r="D3928" s="5">
        <v>9</v>
      </c>
      <c r="E3928" s="5">
        <v>14.8</v>
      </c>
      <c r="F3928" s="5">
        <v>1.7</v>
      </c>
      <c r="G3928" s="4">
        <v>74</v>
      </c>
      <c r="H3928" s="4">
        <v>53.4</v>
      </c>
      <c r="I3928" s="4">
        <v>1.3</v>
      </c>
      <c r="J3928" s="4">
        <v>3.2</v>
      </c>
      <c r="K3928" s="4">
        <v>0</v>
      </c>
      <c r="L3928" s="4">
        <v>0</v>
      </c>
      <c r="M3928" s="7">
        <v>0</v>
      </c>
      <c r="N3928" s="5">
        <v>6</v>
      </c>
      <c r="O3928" s="5">
        <v>5.3</v>
      </c>
      <c r="P3928" s="5">
        <v>-999</v>
      </c>
      <c r="Q3928" s="5">
        <v>-999</v>
      </c>
      <c r="R3928">
        <v>0.89900000000000002</v>
      </c>
      <c r="S3928" s="34">
        <f>ROUND((0.6105*(EXP((17.273*E3928)/(E3928+237.3))))*(100-H3928)/100,3)</f>
        <v>0.78400000000000003</v>
      </c>
      <c r="T3928" s="6">
        <f>IF(V3928&lt;V3929,L3928,0)</f>
        <v>0</v>
      </c>
      <c r="U3928" s="6">
        <f>IF(T3928&gt;0,M3928,-999)</f>
        <v>-999</v>
      </c>
      <c r="V3928">
        <v>200205</v>
      </c>
      <c r="W3928">
        <v>2002</v>
      </c>
    </row>
    <row r="3929" spans="1:23" x14ac:dyDescent="0.25">
      <c r="A3929" s="14">
        <v>37396</v>
      </c>
      <c r="B3929" s="3">
        <v>140</v>
      </c>
      <c r="C3929" s="4">
        <v>4.95</v>
      </c>
      <c r="D3929" s="5">
        <v>4.8</v>
      </c>
      <c r="E3929" s="5">
        <v>8.1999999999999993</v>
      </c>
      <c r="F3929" s="5">
        <v>1.6</v>
      </c>
      <c r="G3929" s="4">
        <v>97.2</v>
      </c>
      <c r="H3929" s="4">
        <v>85.4</v>
      </c>
      <c r="I3929" s="4">
        <v>1.2</v>
      </c>
      <c r="J3929" s="4">
        <v>4.4000000000000004</v>
      </c>
      <c r="K3929" s="4">
        <v>13.9</v>
      </c>
      <c r="L3929" s="4">
        <v>17</v>
      </c>
      <c r="M3929" s="7">
        <v>0</v>
      </c>
      <c r="N3929" s="5">
        <v>5.8</v>
      </c>
      <c r="O3929" s="5">
        <v>4.9000000000000004</v>
      </c>
      <c r="P3929" s="5">
        <v>-999</v>
      </c>
      <c r="Q3929" s="5">
        <v>-999</v>
      </c>
      <c r="R3929">
        <v>0.92700000000000005</v>
      </c>
      <c r="S3929" s="34">
        <f>ROUND((0.6105*(EXP((17.273*E3929)/(E3929+237.3))))*(100-H3929)/100,3)</f>
        <v>0.159</v>
      </c>
      <c r="T3929" s="6">
        <f>IF(V3929&lt;V3930,L3929,0)</f>
        <v>0</v>
      </c>
      <c r="U3929" s="6">
        <f>IF(T3929&gt;0,M3929,-999)</f>
        <v>-999</v>
      </c>
      <c r="V3929">
        <v>200205</v>
      </c>
      <c r="W3929">
        <v>2002</v>
      </c>
    </row>
    <row r="3930" spans="1:23" x14ac:dyDescent="0.25">
      <c r="A3930" s="14">
        <v>37397</v>
      </c>
      <c r="B3930" s="3">
        <v>141</v>
      </c>
      <c r="C3930" s="4">
        <v>3.65</v>
      </c>
      <c r="D3930" s="5">
        <v>1</v>
      </c>
      <c r="E3930" s="5">
        <v>2.1</v>
      </c>
      <c r="F3930" s="5">
        <v>-0.1</v>
      </c>
      <c r="G3930" s="4">
        <v>99.4</v>
      </c>
      <c r="H3930" s="4">
        <v>99.3</v>
      </c>
      <c r="I3930" s="4">
        <v>0.8</v>
      </c>
      <c r="J3930" s="4">
        <v>1.6</v>
      </c>
      <c r="K3930" s="4">
        <v>9.9</v>
      </c>
      <c r="L3930" s="4">
        <v>186</v>
      </c>
      <c r="M3930" s="7">
        <v>2.8</v>
      </c>
      <c r="N3930" s="5">
        <v>2.8</v>
      </c>
      <c r="O3930" s="5">
        <v>2.9</v>
      </c>
      <c r="P3930" s="5">
        <v>-999</v>
      </c>
      <c r="Q3930" s="5">
        <v>-999</v>
      </c>
      <c r="R3930">
        <v>0.70399999999999996</v>
      </c>
      <c r="S3930" s="34">
        <f>ROUND((0.6105*(EXP((17.273*E3930)/(E3930+237.3))))*(100-H3930)/100,3)</f>
        <v>5.0000000000000001E-3</v>
      </c>
      <c r="T3930" s="6">
        <f>IF(V3930&lt;V3931,L3930,0)</f>
        <v>0</v>
      </c>
      <c r="U3930" s="6">
        <f>IF(T3930&gt;0,M3930,-999)</f>
        <v>-999</v>
      </c>
      <c r="V3930">
        <v>200205</v>
      </c>
      <c r="W3930">
        <v>2002</v>
      </c>
    </row>
    <row r="3931" spans="1:23" x14ac:dyDescent="0.25">
      <c r="A3931" s="14">
        <v>37398</v>
      </c>
      <c r="B3931" s="3">
        <v>142</v>
      </c>
      <c r="C3931" s="4">
        <v>1.59</v>
      </c>
      <c r="D3931" s="5">
        <v>0.2</v>
      </c>
      <c r="E3931" s="5">
        <v>2</v>
      </c>
      <c r="F3931" s="5">
        <v>-0.8</v>
      </c>
      <c r="G3931" s="4">
        <v>98.5</v>
      </c>
      <c r="H3931" s="4">
        <v>93.2</v>
      </c>
      <c r="I3931" s="4">
        <v>0.8</v>
      </c>
      <c r="J3931" s="4">
        <v>2.1</v>
      </c>
      <c r="K3931" s="4">
        <v>0</v>
      </c>
      <c r="L3931" s="4">
        <v>110</v>
      </c>
      <c r="M3931" s="7">
        <v>0.4</v>
      </c>
      <c r="N3931" s="5">
        <v>0.4</v>
      </c>
      <c r="O3931" s="5">
        <v>0.7</v>
      </c>
      <c r="P3931" s="5">
        <v>-999</v>
      </c>
      <c r="Q3931" s="5">
        <v>-999</v>
      </c>
      <c r="R3931">
        <v>0.65800000000000003</v>
      </c>
      <c r="S3931" s="34">
        <f>ROUND((0.6105*(EXP((17.273*E3931)/(E3931+237.3))))*(100-H3931)/100,3)</f>
        <v>4.8000000000000001E-2</v>
      </c>
      <c r="T3931" s="6">
        <f>IF(V3931&lt;V3932,L3931,0)</f>
        <v>0</v>
      </c>
      <c r="U3931" s="6">
        <f>IF(T3931&gt;0,M3931,-999)</f>
        <v>-999</v>
      </c>
      <c r="V3931">
        <v>200205</v>
      </c>
      <c r="W3931">
        <v>2002</v>
      </c>
    </row>
    <row r="3932" spans="1:23" x14ac:dyDescent="0.25">
      <c r="A3932" s="14">
        <v>37399</v>
      </c>
      <c r="B3932" s="3">
        <v>143</v>
      </c>
      <c r="C3932" s="4">
        <v>12.8</v>
      </c>
      <c r="D3932" s="5">
        <v>1.5</v>
      </c>
      <c r="E3932" s="5">
        <v>7.2</v>
      </c>
      <c r="F3932" s="5">
        <v>-1.2</v>
      </c>
      <c r="G3932" s="4">
        <v>94.5</v>
      </c>
      <c r="H3932" s="4">
        <v>72.099999999999994</v>
      </c>
      <c r="I3932" s="4">
        <v>0.5</v>
      </c>
      <c r="J3932" s="4">
        <v>1.8</v>
      </c>
      <c r="K3932" s="4">
        <v>27.8</v>
      </c>
      <c r="L3932" s="4">
        <v>58</v>
      </c>
      <c r="M3932" s="7">
        <v>0.4</v>
      </c>
      <c r="N3932" s="5">
        <v>0.4</v>
      </c>
      <c r="O3932" s="5">
        <v>0.9</v>
      </c>
      <c r="P3932" s="5">
        <v>-999</v>
      </c>
      <c r="Q3932" s="5">
        <v>-999</v>
      </c>
      <c r="R3932">
        <v>0.73299999999999998</v>
      </c>
      <c r="S3932" s="34">
        <f>ROUND((0.6105*(EXP((17.273*E3932)/(E3932+237.3))))*(100-H3932)/100,3)</f>
        <v>0.28299999999999997</v>
      </c>
      <c r="T3932" s="6">
        <f>IF(V3932&lt;V3933,L3932,0)</f>
        <v>0</v>
      </c>
      <c r="U3932" s="6">
        <f>IF(T3932&gt;0,M3932,-999)</f>
        <v>-999</v>
      </c>
      <c r="V3932">
        <v>200205</v>
      </c>
      <c r="W3932">
        <v>2002</v>
      </c>
    </row>
    <row r="3933" spans="1:23" x14ac:dyDescent="0.25">
      <c r="A3933" s="14">
        <v>37400</v>
      </c>
      <c r="B3933" s="3">
        <v>144</v>
      </c>
      <c r="C3933" s="4">
        <v>23.62</v>
      </c>
      <c r="D3933" s="5">
        <v>4.8</v>
      </c>
      <c r="E3933" s="5">
        <v>12.3</v>
      </c>
      <c r="F3933" s="5">
        <v>-2.2000000000000002</v>
      </c>
      <c r="G3933" s="4">
        <v>75.5</v>
      </c>
      <c r="H3933" s="4">
        <v>38.1</v>
      </c>
      <c r="I3933" s="4">
        <v>0.7</v>
      </c>
      <c r="J3933" s="4">
        <v>1.9</v>
      </c>
      <c r="K3933" s="4">
        <v>0.3</v>
      </c>
      <c r="L3933" s="4">
        <v>0</v>
      </c>
      <c r="M3933" s="7">
        <v>0</v>
      </c>
      <c r="N3933" s="5">
        <v>0.9</v>
      </c>
      <c r="O3933" s="5">
        <v>1.8</v>
      </c>
      <c r="P3933" s="5">
        <v>-999</v>
      </c>
      <c r="Q3933" s="5">
        <v>-999</v>
      </c>
      <c r="R3933">
        <v>0.54400000000000004</v>
      </c>
      <c r="S3933" s="34">
        <f>ROUND((0.6105*(EXP((17.273*E3933)/(E3933+237.3))))*(100-H3933)/100,3)</f>
        <v>0.88500000000000001</v>
      </c>
      <c r="T3933" s="6">
        <f>IF(V3933&lt;V3934,L3933,0)</f>
        <v>0</v>
      </c>
      <c r="U3933" s="6">
        <f>IF(T3933&gt;0,M3933,-999)</f>
        <v>-999</v>
      </c>
      <c r="V3933">
        <v>200205</v>
      </c>
      <c r="W3933">
        <v>2002</v>
      </c>
    </row>
    <row r="3934" spans="1:23" x14ac:dyDescent="0.25">
      <c r="A3934" s="14">
        <v>37401</v>
      </c>
      <c r="B3934" s="3">
        <v>145</v>
      </c>
      <c r="C3934" s="4">
        <v>11.08</v>
      </c>
      <c r="D3934" s="5">
        <v>4.8</v>
      </c>
      <c r="E3934" s="5">
        <v>8.4</v>
      </c>
      <c r="F3934" s="5">
        <v>1.6</v>
      </c>
      <c r="G3934" s="4">
        <v>94.1</v>
      </c>
      <c r="H3934" s="4">
        <v>81.3</v>
      </c>
      <c r="I3934" s="4">
        <v>0.5</v>
      </c>
      <c r="J3934" s="4">
        <v>1.6</v>
      </c>
      <c r="K3934" s="4">
        <v>1.9</v>
      </c>
      <c r="L3934" s="4">
        <v>0</v>
      </c>
      <c r="M3934" s="7">
        <v>0</v>
      </c>
      <c r="N3934" s="5">
        <v>2.2999999999999998</v>
      </c>
      <c r="O3934" s="5">
        <v>3.1</v>
      </c>
      <c r="P3934" s="5">
        <v>-999</v>
      </c>
      <c r="Q3934" s="5">
        <v>-999</v>
      </c>
      <c r="R3934">
        <v>0.89500000000000002</v>
      </c>
      <c r="S3934" s="34">
        <f>ROUND((0.6105*(EXP((17.273*E3934)/(E3934+237.3))))*(100-H3934)/100,3)</f>
        <v>0.20599999999999999</v>
      </c>
      <c r="T3934" s="6">
        <f>IF(V3934&lt;V3935,L3934,0)</f>
        <v>0</v>
      </c>
      <c r="U3934" s="6">
        <f>IF(T3934&gt;0,M3934,-999)</f>
        <v>-999</v>
      </c>
      <c r="V3934">
        <v>200205</v>
      </c>
      <c r="W3934">
        <v>2002</v>
      </c>
    </row>
    <row r="3935" spans="1:23" x14ac:dyDescent="0.25">
      <c r="A3935" s="14">
        <v>37402</v>
      </c>
      <c r="B3935" s="3">
        <v>146</v>
      </c>
      <c r="C3935" s="4">
        <v>21.06</v>
      </c>
      <c r="D3935" s="5">
        <v>6.9</v>
      </c>
      <c r="E3935" s="5">
        <v>13.3</v>
      </c>
      <c r="F3935" s="5">
        <v>1.2</v>
      </c>
      <c r="G3935" s="4">
        <v>83</v>
      </c>
      <c r="H3935" s="4">
        <v>50.6</v>
      </c>
      <c r="I3935" s="4">
        <v>0.7</v>
      </c>
      <c r="J3935" s="4">
        <v>2.6</v>
      </c>
      <c r="K3935" s="4">
        <v>0</v>
      </c>
      <c r="L3935" s="4">
        <v>0</v>
      </c>
      <c r="M3935" s="7">
        <v>0</v>
      </c>
      <c r="N3935" s="5">
        <v>9.1</v>
      </c>
      <c r="O3935" s="5">
        <v>6.7</v>
      </c>
      <c r="P3935" s="5">
        <v>-999</v>
      </c>
      <c r="Q3935" s="5">
        <v>-999</v>
      </c>
      <c r="R3935">
        <v>0.77100000000000002</v>
      </c>
      <c r="S3935" s="34">
        <f>ROUND((0.6105*(EXP((17.273*E3935)/(E3935+237.3))))*(100-H3935)/100,3)</f>
        <v>0.754</v>
      </c>
      <c r="T3935" s="6">
        <f>IF(V3935&lt;V3936,L3935,0)</f>
        <v>0</v>
      </c>
      <c r="U3935" s="6">
        <f>IF(T3935&gt;0,M3935,-999)</f>
        <v>-999</v>
      </c>
      <c r="V3935">
        <v>200205</v>
      </c>
      <c r="W3935">
        <v>2002</v>
      </c>
    </row>
    <row r="3936" spans="1:23" x14ac:dyDescent="0.25">
      <c r="A3936" s="14">
        <v>37403</v>
      </c>
      <c r="B3936" s="3">
        <v>147</v>
      </c>
      <c r="C3936" s="4">
        <v>23.72</v>
      </c>
      <c r="D3936" s="5">
        <v>10.1</v>
      </c>
      <c r="E3936" s="5">
        <v>17.5</v>
      </c>
      <c r="F3936" s="5">
        <v>3.1</v>
      </c>
      <c r="G3936" s="4">
        <v>73</v>
      </c>
      <c r="H3936" s="4">
        <v>44.7</v>
      </c>
      <c r="I3936" s="4">
        <v>1.1000000000000001</v>
      </c>
      <c r="J3936" s="4">
        <v>2.4</v>
      </c>
      <c r="K3936" s="4">
        <v>0</v>
      </c>
      <c r="L3936" s="4">
        <v>0</v>
      </c>
      <c r="M3936" s="7">
        <v>0</v>
      </c>
      <c r="N3936" s="5">
        <v>11</v>
      </c>
      <c r="O3936" s="5">
        <v>8.3000000000000007</v>
      </c>
      <c r="P3936" s="5">
        <v>-999</v>
      </c>
      <c r="Q3936" s="5">
        <v>-999</v>
      </c>
      <c r="R3936">
        <v>0.89500000000000002</v>
      </c>
      <c r="S3936" s="34">
        <f>ROUND((0.6105*(EXP((17.273*E3936)/(E3936+237.3))))*(100-H3936)/100,3)</f>
        <v>1.1060000000000001</v>
      </c>
      <c r="T3936" s="6">
        <f>IF(V3936&lt;V3937,L3936,0)</f>
        <v>0</v>
      </c>
      <c r="U3936" s="6">
        <f>IF(T3936&gt;0,M3936,-999)</f>
        <v>-999</v>
      </c>
      <c r="V3936">
        <v>200205</v>
      </c>
      <c r="W3936">
        <v>2002</v>
      </c>
    </row>
    <row r="3937" spans="1:23" x14ac:dyDescent="0.25">
      <c r="A3937" s="14">
        <v>37404</v>
      </c>
      <c r="B3937" s="3">
        <v>148</v>
      </c>
      <c r="C3937" s="4">
        <v>12.76</v>
      </c>
      <c r="D3937" s="5">
        <v>7.6</v>
      </c>
      <c r="E3937" s="5">
        <v>13</v>
      </c>
      <c r="F3937" s="5">
        <v>4.5999999999999996</v>
      </c>
      <c r="G3937" s="4">
        <v>87.2</v>
      </c>
      <c r="H3937" s="4">
        <v>60.7</v>
      </c>
      <c r="I3937" s="4">
        <v>2</v>
      </c>
      <c r="J3937" s="4">
        <v>4.7</v>
      </c>
      <c r="K3937" s="4">
        <v>12.3</v>
      </c>
      <c r="L3937" s="4">
        <v>0</v>
      </c>
      <c r="M3937" s="7">
        <v>0</v>
      </c>
      <c r="N3937" s="5">
        <v>9.1</v>
      </c>
      <c r="O3937" s="5">
        <v>7.6</v>
      </c>
      <c r="P3937" s="5">
        <v>-999</v>
      </c>
      <c r="Q3937" s="5">
        <v>-999</v>
      </c>
      <c r="R3937">
        <v>0.90700000000000003</v>
      </c>
      <c r="S3937" s="34">
        <f>ROUND((0.6105*(EXP((17.273*E3937)/(E3937+237.3))))*(100-H3937)/100,3)</f>
        <v>0.58799999999999997</v>
      </c>
      <c r="T3937" s="6">
        <f>IF(V3937&lt;V3938,L3937,0)</f>
        <v>0</v>
      </c>
      <c r="U3937" s="6">
        <f>IF(T3937&gt;0,M3937,-999)</f>
        <v>-999</v>
      </c>
      <c r="V3937">
        <v>200205</v>
      </c>
      <c r="W3937">
        <v>2002</v>
      </c>
    </row>
    <row r="3938" spans="1:23" x14ac:dyDescent="0.25">
      <c r="A3938" s="14">
        <v>37405</v>
      </c>
      <c r="B3938" s="3">
        <v>149</v>
      </c>
      <c r="C3938" s="4">
        <v>14.66</v>
      </c>
      <c r="D3938" s="5">
        <v>7.7</v>
      </c>
      <c r="E3938" s="5">
        <v>13.7</v>
      </c>
      <c r="F3938" s="5">
        <v>1.6</v>
      </c>
      <c r="G3938" s="4">
        <v>80</v>
      </c>
      <c r="H3938" s="4">
        <v>54.7</v>
      </c>
      <c r="I3938" s="4">
        <v>1.7</v>
      </c>
      <c r="J3938" s="4">
        <v>3.8</v>
      </c>
      <c r="K3938" s="4">
        <v>0</v>
      </c>
      <c r="L3938" s="4">
        <v>0</v>
      </c>
      <c r="M3938" s="7">
        <v>0</v>
      </c>
      <c r="N3938" s="5">
        <v>8.6999999999999993</v>
      </c>
      <c r="O3938" s="5">
        <v>7.3</v>
      </c>
      <c r="P3938" s="5">
        <v>-999</v>
      </c>
      <c r="Q3938" s="5">
        <v>-999</v>
      </c>
      <c r="R3938">
        <v>0.85399999999999998</v>
      </c>
      <c r="S3938" s="34">
        <f>ROUND((0.6105*(EXP((17.273*E3938)/(E3938+237.3))))*(100-H3938)/100,3)</f>
        <v>0.71</v>
      </c>
      <c r="T3938" s="6">
        <f>IF(V3938&lt;V3939,L3938,0)</f>
        <v>0</v>
      </c>
      <c r="U3938" s="6">
        <f>IF(T3938&gt;0,M3938,-999)</f>
        <v>-999</v>
      </c>
      <c r="V3938">
        <v>200205</v>
      </c>
      <c r="W3938">
        <v>2002</v>
      </c>
    </row>
    <row r="3939" spans="1:23" x14ac:dyDescent="0.25">
      <c r="A3939" s="14">
        <v>37406</v>
      </c>
      <c r="B3939" s="3">
        <v>150</v>
      </c>
      <c r="C3939" s="4">
        <v>27.63</v>
      </c>
      <c r="D3939" s="5">
        <v>7.3</v>
      </c>
      <c r="E3939" s="5">
        <v>16</v>
      </c>
      <c r="F3939" s="5">
        <v>-0.6</v>
      </c>
      <c r="G3939" s="4">
        <v>69.7</v>
      </c>
      <c r="H3939" s="4">
        <v>39</v>
      </c>
      <c r="I3939" s="4">
        <v>1.1000000000000001</v>
      </c>
      <c r="J3939" s="4">
        <v>2.7</v>
      </c>
      <c r="K3939" s="4">
        <v>0</v>
      </c>
      <c r="L3939" s="4">
        <v>0</v>
      </c>
      <c r="M3939" s="7">
        <v>0</v>
      </c>
      <c r="N3939" s="5">
        <v>10.4</v>
      </c>
      <c r="O3939" s="5">
        <v>8.3000000000000007</v>
      </c>
      <c r="P3939" s="5">
        <v>-999</v>
      </c>
      <c r="Q3939" s="5">
        <v>-999</v>
      </c>
      <c r="R3939">
        <v>0.70699999999999996</v>
      </c>
      <c r="S3939" s="34">
        <f>ROUND((0.6105*(EXP((17.273*E3939)/(E3939+237.3))))*(100-H3939)/100,3)</f>
        <v>1.109</v>
      </c>
      <c r="T3939" s="6">
        <f>IF(V3939&lt;V3940,L3939,0)</f>
        <v>0</v>
      </c>
      <c r="U3939" s="6">
        <f>IF(T3939&gt;0,M3939,-999)</f>
        <v>-999</v>
      </c>
      <c r="V3939">
        <v>200205</v>
      </c>
      <c r="W3939">
        <v>2002</v>
      </c>
    </row>
    <row r="3940" spans="1:23" x14ac:dyDescent="0.25">
      <c r="A3940" s="14">
        <v>37407</v>
      </c>
      <c r="B3940" s="3">
        <v>151</v>
      </c>
      <c r="C3940" s="4">
        <v>23.27</v>
      </c>
      <c r="D3940" s="5">
        <v>5.5</v>
      </c>
      <c r="E3940" s="5">
        <v>12.9</v>
      </c>
      <c r="F3940" s="5">
        <v>-1.4</v>
      </c>
      <c r="G3940" s="4">
        <v>65.900000000000006</v>
      </c>
      <c r="H3940" s="4">
        <v>32.200000000000003</v>
      </c>
      <c r="I3940" s="4">
        <v>0.8</v>
      </c>
      <c r="J3940" s="4">
        <v>1.8</v>
      </c>
      <c r="K3940" s="4">
        <v>0</v>
      </c>
      <c r="L3940" s="4">
        <v>0</v>
      </c>
      <c r="M3940" s="7">
        <v>0</v>
      </c>
      <c r="N3940" s="5">
        <v>9.3000000000000007</v>
      </c>
      <c r="O3940" s="5">
        <v>7.7</v>
      </c>
      <c r="P3940" s="5">
        <v>-999</v>
      </c>
      <c r="Q3940" s="5">
        <v>-999</v>
      </c>
      <c r="R3940">
        <v>0.48</v>
      </c>
      <c r="S3940" s="34">
        <f>ROUND((0.6105*(EXP((17.273*E3940)/(E3940+237.3))))*(100-H3940)/100,3)</f>
        <v>1.0089999999999999</v>
      </c>
      <c r="T3940" s="6">
        <f>IF(V3940&lt;V3941,L3940,0)</f>
        <v>0</v>
      </c>
      <c r="U3940" s="6">
        <f>IF(T3940&gt;0,M3940,-999)</f>
        <v>-999</v>
      </c>
      <c r="V3940">
        <v>200205</v>
      </c>
      <c r="W3940">
        <v>2002</v>
      </c>
    </row>
    <row r="3941" spans="1:23" x14ac:dyDescent="0.25">
      <c r="A3941" s="14">
        <v>37408</v>
      </c>
      <c r="B3941" s="3">
        <v>152</v>
      </c>
      <c r="C3941" s="4">
        <v>24.3</v>
      </c>
      <c r="D3941" s="5">
        <v>8</v>
      </c>
      <c r="E3941" s="5">
        <v>15</v>
      </c>
      <c r="F3941" s="5">
        <v>1.9</v>
      </c>
      <c r="G3941" s="4">
        <v>60.5</v>
      </c>
      <c r="H3941" s="4">
        <v>36.4</v>
      </c>
      <c r="I3941" s="4">
        <v>0.9</v>
      </c>
      <c r="J3941" s="4">
        <v>1.8</v>
      </c>
      <c r="K3941" s="4">
        <v>0</v>
      </c>
      <c r="L3941" s="4">
        <v>0</v>
      </c>
      <c r="M3941" s="7">
        <v>0</v>
      </c>
      <c r="N3941" s="5">
        <v>10</v>
      </c>
      <c r="O3941" s="5">
        <v>8.4</v>
      </c>
      <c r="P3941" s="5">
        <v>-999</v>
      </c>
      <c r="Q3941" s="5">
        <v>-999</v>
      </c>
      <c r="R3941">
        <v>0.621</v>
      </c>
      <c r="S3941" s="34">
        <f>ROUND((0.6105*(EXP((17.273*E3941)/(E3941+237.3))))*(100-H3941)/100,3)</f>
        <v>1.0840000000000001</v>
      </c>
      <c r="T3941" s="6">
        <f>IF(V3941&lt;V3942,L3941,0)</f>
        <v>0</v>
      </c>
      <c r="U3941" s="6">
        <f>IF(T3941&gt;0,M3941,-999)</f>
        <v>-999</v>
      </c>
      <c r="V3941">
        <v>200206</v>
      </c>
      <c r="W3941">
        <v>2002</v>
      </c>
    </row>
    <row r="3942" spans="1:23" x14ac:dyDescent="0.25">
      <c r="A3942" s="14">
        <v>37409</v>
      </c>
      <c r="B3942" s="3">
        <v>153</v>
      </c>
      <c r="C3942" s="4">
        <v>21.71</v>
      </c>
      <c r="D3942" s="5">
        <v>8.1</v>
      </c>
      <c r="E3942" s="5">
        <v>15.5</v>
      </c>
      <c r="F3942" s="5">
        <v>1.3</v>
      </c>
      <c r="G3942" s="4">
        <v>59.6</v>
      </c>
      <c r="H3942" s="4">
        <v>34.4</v>
      </c>
      <c r="I3942" s="4">
        <v>0.8</v>
      </c>
      <c r="J3942" s="4">
        <v>2</v>
      </c>
      <c r="K3942" s="4">
        <v>0</v>
      </c>
      <c r="L3942" s="4">
        <v>0</v>
      </c>
      <c r="M3942" s="7">
        <v>0</v>
      </c>
      <c r="N3942" s="5">
        <v>9.5</v>
      </c>
      <c r="O3942" s="5">
        <v>8.1</v>
      </c>
      <c r="P3942" s="5">
        <v>-999</v>
      </c>
      <c r="Q3942" s="5">
        <v>-999</v>
      </c>
      <c r="R3942">
        <v>0.60499999999999998</v>
      </c>
      <c r="S3942" s="34">
        <f>ROUND((0.6105*(EXP((17.273*E3942)/(E3942+237.3))))*(100-H3942)/100,3)</f>
        <v>1.155</v>
      </c>
      <c r="T3942" s="6">
        <f>IF(V3942&lt;V3943,L3942,0)</f>
        <v>0</v>
      </c>
      <c r="U3942" s="6">
        <f>IF(T3942&gt;0,M3942,-999)</f>
        <v>-999</v>
      </c>
      <c r="V3942">
        <v>200206</v>
      </c>
      <c r="W3942">
        <v>2002</v>
      </c>
    </row>
    <row r="3943" spans="1:23" x14ac:dyDescent="0.25">
      <c r="A3943" s="14">
        <v>37410</v>
      </c>
      <c r="B3943" s="3">
        <v>154</v>
      </c>
      <c r="C3943" s="4">
        <v>21.98</v>
      </c>
      <c r="D3943" s="5">
        <v>9.9</v>
      </c>
      <c r="E3943" s="5">
        <v>17.8</v>
      </c>
      <c r="F3943" s="5">
        <v>2.1</v>
      </c>
      <c r="G3943" s="4">
        <v>60.1</v>
      </c>
      <c r="H3943" s="4">
        <v>26.1</v>
      </c>
      <c r="I3943" s="4">
        <v>0.9</v>
      </c>
      <c r="J3943" s="4">
        <v>2.6</v>
      </c>
      <c r="K3943" s="4">
        <v>0</v>
      </c>
      <c r="L3943" s="4">
        <v>0</v>
      </c>
      <c r="M3943" s="7">
        <v>0</v>
      </c>
      <c r="N3943" s="5">
        <v>10.6</v>
      </c>
      <c r="O3943" s="5">
        <v>8.5</v>
      </c>
      <c r="P3943" s="5">
        <v>-999</v>
      </c>
      <c r="Q3943" s="5">
        <v>-999</v>
      </c>
      <c r="R3943">
        <v>0.53100000000000003</v>
      </c>
      <c r="S3943" s="34">
        <f>ROUND((0.6105*(EXP((17.273*E3943)/(E3943+237.3))))*(100-H3943)/100,3)</f>
        <v>1.506</v>
      </c>
      <c r="T3943" s="6">
        <f>IF(V3943&lt;V3944,L3943,0)</f>
        <v>0</v>
      </c>
      <c r="U3943" s="6">
        <f>IF(T3943&gt;0,M3943,-999)</f>
        <v>-999</v>
      </c>
      <c r="V3943">
        <v>200206</v>
      </c>
      <c r="W3943">
        <v>2002</v>
      </c>
    </row>
    <row r="3944" spans="1:23" x14ac:dyDescent="0.25">
      <c r="A3944" s="14">
        <v>37411</v>
      </c>
      <c r="B3944" s="3">
        <v>155</v>
      </c>
      <c r="C3944" s="4">
        <v>23.12</v>
      </c>
      <c r="D3944" s="5">
        <v>9.6999999999999993</v>
      </c>
      <c r="E3944" s="5">
        <v>17</v>
      </c>
      <c r="F3944" s="5">
        <v>3.4</v>
      </c>
      <c r="G3944" s="4">
        <v>69.900000000000006</v>
      </c>
      <c r="H3944" s="4">
        <v>47.1</v>
      </c>
      <c r="I3944" s="4">
        <v>0.8</v>
      </c>
      <c r="J3944" s="4">
        <v>2.5</v>
      </c>
      <c r="K3944" s="4">
        <v>0</v>
      </c>
      <c r="L3944" s="4">
        <v>0</v>
      </c>
      <c r="M3944" s="7">
        <v>0</v>
      </c>
      <c r="N3944" s="5">
        <v>12.2</v>
      </c>
      <c r="O3944" s="5">
        <v>9.9</v>
      </c>
      <c r="P3944" s="5">
        <v>-999</v>
      </c>
      <c r="Q3944" s="5">
        <v>-999</v>
      </c>
      <c r="R3944">
        <v>0.91200000000000003</v>
      </c>
      <c r="S3944" s="34">
        <f>ROUND((0.6105*(EXP((17.273*E3944)/(E3944+237.3))))*(100-H3944)/100,3)</f>
        <v>1.0249999999999999</v>
      </c>
      <c r="T3944" s="6">
        <f>IF(V3944&lt;V3945,L3944,0)</f>
        <v>0</v>
      </c>
      <c r="U3944" s="6">
        <f>IF(T3944&gt;0,M3944,-999)</f>
        <v>-999</v>
      </c>
      <c r="V3944">
        <v>200206</v>
      </c>
      <c r="W3944">
        <v>2002</v>
      </c>
    </row>
    <row r="3945" spans="1:23" x14ac:dyDescent="0.25">
      <c r="A3945" s="14">
        <v>37412</v>
      </c>
      <c r="B3945" s="3">
        <v>156</v>
      </c>
      <c r="C3945" s="4">
        <v>17.73</v>
      </c>
      <c r="D3945" s="5">
        <v>7.1</v>
      </c>
      <c r="E3945" s="5">
        <v>14.7</v>
      </c>
      <c r="F3945" s="5">
        <v>0.4</v>
      </c>
      <c r="G3945" s="4">
        <v>74.8</v>
      </c>
      <c r="H3945" s="4">
        <v>44.6</v>
      </c>
      <c r="I3945" s="4">
        <v>1.4</v>
      </c>
      <c r="J3945" s="4">
        <v>3.1</v>
      </c>
      <c r="K3945" s="4">
        <v>0.5</v>
      </c>
      <c r="L3945" s="4">
        <v>0</v>
      </c>
      <c r="M3945" s="7">
        <v>0</v>
      </c>
      <c r="N3945" s="5">
        <v>10.9</v>
      </c>
      <c r="O3945" s="5">
        <v>9.4</v>
      </c>
      <c r="P3945" s="5">
        <v>-999</v>
      </c>
      <c r="Q3945" s="5">
        <v>-999</v>
      </c>
      <c r="R3945">
        <v>0.74399999999999999</v>
      </c>
      <c r="S3945" s="34">
        <f>ROUND((0.6105*(EXP((17.273*E3945)/(E3945+237.3))))*(100-H3945)/100,3)</f>
        <v>0.92600000000000005</v>
      </c>
      <c r="T3945" s="6">
        <f>IF(V3945&lt;V3946,L3945,0)</f>
        <v>0</v>
      </c>
      <c r="U3945" s="6">
        <f>IF(T3945&gt;0,M3945,-999)</f>
        <v>-999</v>
      </c>
      <c r="V3945">
        <v>200206</v>
      </c>
      <c r="W3945">
        <v>2002</v>
      </c>
    </row>
    <row r="3946" spans="1:23" x14ac:dyDescent="0.25">
      <c r="A3946" s="14">
        <v>37413</v>
      </c>
      <c r="B3946" s="3">
        <v>157</v>
      </c>
      <c r="C3946" s="4">
        <v>20.62</v>
      </c>
      <c r="D3946" s="5">
        <v>1.9</v>
      </c>
      <c r="E3946" s="5">
        <v>8.9</v>
      </c>
      <c r="F3946" s="5">
        <v>-2.6</v>
      </c>
      <c r="G3946" s="4">
        <v>71</v>
      </c>
      <c r="H3946" s="4">
        <v>38.799999999999997</v>
      </c>
      <c r="I3946" s="4">
        <v>1.6</v>
      </c>
      <c r="J3946" s="4">
        <v>2.8</v>
      </c>
      <c r="K3946" s="4">
        <v>0.3</v>
      </c>
      <c r="L3946" s="4">
        <v>0</v>
      </c>
      <c r="M3946" s="7">
        <v>0</v>
      </c>
      <c r="N3946" s="5">
        <v>7.4</v>
      </c>
      <c r="O3946" s="5">
        <v>6.7</v>
      </c>
      <c r="P3946" s="5">
        <v>-999</v>
      </c>
      <c r="Q3946" s="5">
        <v>-999</v>
      </c>
      <c r="R3946">
        <v>0.443</v>
      </c>
      <c r="S3946" s="34">
        <f>ROUND((0.6105*(EXP((17.273*E3946)/(E3946+237.3))))*(100-H3946)/100,3)</f>
        <v>0.69799999999999995</v>
      </c>
      <c r="T3946" s="6">
        <f>IF(V3946&lt;V3947,L3946,0)</f>
        <v>0</v>
      </c>
      <c r="U3946" s="6">
        <f>IF(T3946&gt;0,M3946,-999)</f>
        <v>-999</v>
      </c>
      <c r="V3946">
        <v>200206</v>
      </c>
      <c r="W3946">
        <v>2002</v>
      </c>
    </row>
    <row r="3947" spans="1:23" x14ac:dyDescent="0.25">
      <c r="A3947" s="14">
        <v>37414</v>
      </c>
      <c r="B3947" s="3">
        <v>158</v>
      </c>
      <c r="C3947" s="4">
        <v>21.32</v>
      </c>
      <c r="D3947" s="5">
        <v>0</v>
      </c>
      <c r="E3947" s="5">
        <v>7</v>
      </c>
      <c r="F3947" s="5">
        <v>-3.9</v>
      </c>
      <c r="G3947" s="4">
        <v>74.099999999999994</v>
      </c>
      <c r="H3947" s="4">
        <v>31.7</v>
      </c>
      <c r="I3947" s="4">
        <v>0.9</v>
      </c>
      <c r="J3947" s="4">
        <v>2.4</v>
      </c>
      <c r="K3947" s="4">
        <v>0</v>
      </c>
      <c r="L3947" s="4">
        <v>0</v>
      </c>
      <c r="M3947" s="7">
        <v>0</v>
      </c>
      <c r="N3947" s="5">
        <v>6.6</v>
      </c>
      <c r="O3947" s="5">
        <v>5.9</v>
      </c>
      <c r="P3947" s="5">
        <v>-999</v>
      </c>
      <c r="Q3947" s="5">
        <v>-999</v>
      </c>
      <c r="R3947">
        <v>0.318</v>
      </c>
      <c r="S3947" s="34">
        <f>ROUND((0.6105*(EXP((17.273*E3947)/(E3947+237.3))))*(100-H3947)/100,3)</f>
        <v>0.68400000000000005</v>
      </c>
      <c r="T3947" s="6">
        <f>IF(V3947&lt;V3948,L3947,0)</f>
        <v>0</v>
      </c>
      <c r="U3947" s="6">
        <f>IF(T3947&gt;0,M3947,-999)</f>
        <v>-999</v>
      </c>
      <c r="V3947">
        <v>200206</v>
      </c>
      <c r="W3947">
        <v>2002</v>
      </c>
    </row>
    <row r="3948" spans="1:23" x14ac:dyDescent="0.25">
      <c r="A3948" s="14">
        <v>37415</v>
      </c>
      <c r="B3948" s="3">
        <v>159</v>
      </c>
      <c r="C3948" s="4">
        <v>7.3</v>
      </c>
      <c r="D3948" s="5">
        <v>0.8</v>
      </c>
      <c r="E3948" s="5">
        <v>4.8</v>
      </c>
      <c r="F3948" s="5">
        <v>-3.1</v>
      </c>
      <c r="G3948" s="4">
        <v>91.2</v>
      </c>
      <c r="H3948" s="4">
        <v>72.400000000000006</v>
      </c>
      <c r="I3948" s="4">
        <v>0.9</v>
      </c>
      <c r="J3948" s="4">
        <v>1.9</v>
      </c>
      <c r="K3948" s="4">
        <v>2.4</v>
      </c>
      <c r="L3948" s="4">
        <v>0</v>
      </c>
      <c r="M3948" s="7">
        <v>0</v>
      </c>
      <c r="N3948" s="5">
        <v>4.9000000000000004</v>
      </c>
      <c r="O3948" s="5">
        <v>4.8</v>
      </c>
      <c r="P3948" s="5">
        <v>-999</v>
      </c>
      <c r="Q3948" s="5">
        <v>-999</v>
      </c>
      <c r="R3948">
        <v>0.624</v>
      </c>
      <c r="S3948" s="34">
        <f>ROUND((0.6105*(EXP((17.273*E3948)/(E3948+237.3))))*(100-H3948)/100,3)</f>
        <v>0.23699999999999999</v>
      </c>
      <c r="T3948" s="6">
        <f>IF(V3948&lt;V3949,L3948,0)</f>
        <v>0</v>
      </c>
      <c r="U3948" s="6">
        <f>IF(T3948&gt;0,M3948,-999)</f>
        <v>-999</v>
      </c>
      <c r="V3948">
        <v>200206</v>
      </c>
      <c r="W3948">
        <v>2002</v>
      </c>
    </row>
    <row r="3949" spans="1:23" x14ac:dyDescent="0.25">
      <c r="A3949" s="14">
        <v>37416</v>
      </c>
      <c r="B3949" s="3">
        <v>160</v>
      </c>
      <c r="C3949" s="4">
        <v>22.87</v>
      </c>
      <c r="D3949" s="5">
        <v>8.4</v>
      </c>
      <c r="E3949" s="5">
        <v>15.8</v>
      </c>
      <c r="F3949" s="5">
        <v>1.8</v>
      </c>
      <c r="G3949" s="4">
        <v>57.4</v>
      </c>
      <c r="H3949" s="4">
        <v>36.799999999999997</v>
      </c>
      <c r="I3949" s="4">
        <v>0.9</v>
      </c>
      <c r="J3949" s="4">
        <v>2.2000000000000002</v>
      </c>
      <c r="K3949" s="4">
        <v>0</v>
      </c>
      <c r="L3949" s="4">
        <v>0</v>
      </c>
      <c r="M3949" s="7">
        <v>0</v>
      </c>
      <c r="N3949" s="5">
        <v>9.1</v>
      </c>
      <c r="O3949" s="5">
        <v>7.3</v>
      </c>
      <c r="P3949" s="5">
        <v>-999</v>
      </c>
      <c r="Q3949" s="5">
        <v>-999</v>
      </c>
      <c r="R3949">
        <v>0.65800000000000003</v>
      </c>
      <c r="S3949" s="34">
        <f>ROUND((0.6105*(EXP((17.273*E3949)/(E3949+237.3))))*(100-H3949)/100,3)</f>
        <v>1.1339999999999999</v>
      </c>
      <c r="T3949" s="6">
        <f>IF(V3949&lt;V3950,L3949,0)</f>
        <v>0</v>
      </c>
      <c r="U3949" s="6">
        <f>IF(T3949&gt;0,M3949,-999)</f>
        <v>-999</v>
      </c>
      <c r="V3949">
        <v>200206</v>
      </c>
      <c r="W3949">
        <v>2002</v>
      </c>
    </row>
    <row r="3950" spans="1:23" x14ac:dyDescent="0.25">
      <c r="A3950" s="14">
        <v>37417</v>
      </c>
      <c r="B3950" s="3">
        <v>161</v>
      </c>
      <c r="C3950" s="4">
        <v>25.21</v>
      </c>
      <c r="D3950" s="5">
        <v>10.199999999999999</v>
      </c>
      <c r="E3950" s="5">
        <v>18.100000000000001</v>
      </c>
      <c r="F3950" s="5">
        <v>3.3</v>
      </c>
      <c r="G3950" s="4">
        <v>55</v>
      </c>
      <c r="H3950" s="4">
        <v>23.5</v>
      </c>
      <c r="I3950" s="4">
        <v>0.9</v>
      </c>
      <c r="J3950" s="4">
        <v>2.4</v>
      </c>
      <c r="K3950" s="4">
        <v>0.3</v>
      </c>
      <c r="L3950" s="4">
        <v>0</v>
      </c>
      <c r="M3950" s="7">
        <v>0</v>
      </c>
      <c r="N3950" s="5">
        <v>10.9</v>
      </c>
      <c r="O3950" s="5">
        <v>9.1999999999999993</v>
      </c>
      <c r="P3950" s="5">
        <v>-999</v>
      </c>
      <c r="Q3950" s="5">
        <v>-999</v>
      </c>
      <c r="R3950">
        <v>0.48599999999999999</v>
      </c>
      <c r="S3950" s="34">
        <f>ROUND((0.6105*(EXP((17.273*E3950)/(E3950+237.3))))*(100-H3950)/100,3)</f>
        <v>1.5880000000000001</v>
      </c>
      <c r="T3950" s="6">
        <f>IF(V3950&lt;V3951,L3950,0)</f>
        <v>0</v>
      </c>
      <c r="U3950" s="6">
        <f>IF(T3950&gt;0,M3950,-999)</f>
        <v>-999</v>
      </c>
      <c r="V3950">
        <v>200206</v>
      </c>
      <c r="W3950">
        <v>2002</v>
      </c>
    </row>
    <row r="3951" spans="1:23" x14ac:dyDescent="0.25">
      <c r="A3951" s="14">
        <v>37418</v>
      </c>
      <c r="B3951" s="3">
        <v>162</v>
      </c>
      <c r="C3951" s="4">
        <v>27.25</v>
      </c>
      <c r="D3951" s="5">
        <v>11.2</v>
      </c>
      <c r="E3951" s="5">
        <v>19.100000000000001</v>
      </c>
      <c r="F3951" s="5">
        <v>2.6</v>
      </c>
      <c r="G3951" s="4">
        <v>65.099999999999994</v>
      </c>
      <c r="H3951" s="4">
        <v>22.2</v>
      </c>
      <c r="I3951" s="4">
        <v>0.7</v>
      </c>
      <c r="J3951" s="4">
        <v>1.7</v>
      </c>
      <c r="K3951" s="4">
        <v>0</v>
      </c>
      <c r="L3951" s="4">
        <v>0</v>
      </c>
      <c r="M3951" s="7">
        <v>0</v>
      </c>
      <c r="N3951" s="5">
        <v>12.4</v>
      </c>
      <c r="O3951" s="5">
        <v>10.5</v>
      </c>
      <c r="P3951" s="5">
        <v>-999</v>
      </c>
      <c r="Q3951" s="5">
        <v>-999</v>
      </c>
      <c r="R3951">
        <v>0.48899999999999999</v>
      </c>
      <c r="S3951" s="34">
        <f>ROUND((0.6105*(EXP((17.273*E3951)/(E3951+237.3))))*(100-H3951)/100,3)</f>
        <v>1.72</v>
      </c>
      <c r="T3951" s="6">
        <f>IF(V3951&lt;V3952,L3951,0)</f>
        <v>0</v>
      </c>
      <c r="U3951" s="6">
        <f>IF(T3951&gt;0,M3951,-999)</f>
        <v>-999</v>
      </c>
      <c r="V3951">
        <v>200206</v>
      </c>
      <c r="W3951">
        <v>2002</v>
      </c>
    </row>
    <row r="3952" spans="1:23" x14ac:dyDescent="0.25">
      <c r="A3952" s="14">
        <v>37419</v>
      </c>
      <c r="B3952" s="3">
        <v>163</v>
      </c>
      <c r="C3952" s="4">
        <v>27.98</v>
      </c>
      <c r="D3952" s="5">
        <v>14.1</v>
      </c>
      <c r="E3952" s="5">
        <v>21.4</v>
      </c>
      <c r="F3952" s="5">
        <v>6.6</v>
      </c>
      <c r="G3952" s="4">
        <v>56</v>
      </c>
      <c r="H3952" s="4">
        <v>30.1</v>
      </c>
      <c r="I3952" s="4">
        <v>0.8</v>
      </c>
      <c r="J3952" s="4">
        <v>1.9</v>
      </c>
      <c r="K3952" s="4">
        <v>0</v>
      </c>
      <c r="L3952" s="4">
        <v>0</v>
      </c>
      <c r="M3952" s="7">
        <v>0</v>
      </c>
      <c r="N3952" s="5">
        <v>13.7</v>
      </c>
      <c r="O3952" s="5">
        <v>11.5</v>
      </c>
      <c r="P3952" s="5">
        <v>-999</v>
      </c>
      <c r="Q3952" s="5">
        <v>-999</v>
      </c>
      <c r="R3952">
        <v>0.76500000000000001</v>
      </c>
      <c r="S3952" s="34">
        <f>ROUND((0.6105*(EXP((17.273*E3952)/(E3952+237.3))))*(100-H3952)/100,3)</f>
        <v>1.7809999999999999</v>
      </c>
      <c r="T3952" s="6">
        <f>IF(V3952&lt;V3953,L3952,0)</f>
        <v>0</v>
      </c>
      <c r="U3952" s="6">
        <f>IF(T3952&gt;0,M3952,-999)</f>
        <v>-999</v>
      </c>
      <c r="V3952">
        <v>200206</v>
      </c>
      <c r="W3952">
        <v>2002</v>
      </c>
    </row>
    <row r="3953" spans="1:23" x14ac:dyDescent="0.25">
      <c r="A3953" s="14">
        <v>37420</v>
      </c>
      <c r="B3953" s="3">
        <v>164</v>
      </c>
      <c r="C3953" s="4">
        <v>24.54</v>
      </c>
      <c r="D3953" s="5">
        <v>15.3</v>
      </c>
      <c r="E3953" s="5">
        <v>21.9</v>
      </c>
      <c r="F3953" s="5">
        <v>8.9</v>
      </c>
      <c r="G3953" s="4">
        <v>48.6</v>
      </c>
      <c r="H3953" s="4">
        <v>23.2</v>
      </c>
      <c r="I3953" s="4">
        <v>1</v>
      </c>
      <c r="J3953" s="4">
        <v>2.9</v>
      </c>
      <c r="K3953" s="4">
        <v>0</v>
      </c>
      <c r="L3953" s="4">
        <v>0</v>
      </c>
      <c r="M3953" s="7">
        <v>0</v>
      </c>
      <c r="N3953" s="5">
        <v>14.5</v>
      </c>
      <c r="O3953" s="5">
        <v>12.2</v>
      </c>
      <c r="P3953" s="5">
        <v>-999</v>
      </c>
      <c r="Q3953" s="5">
        <v>-999</v>
      </c>
      <c r="R3953">
        <v>0.60899999999999999</v>
      </c>
      <c r="S3953" s="34">
        <f>ROUND((0.6105*(EXP((17.273*E3953)/(E3953+237.3))))*(100-H3953)/100,3)</f>
        <v>2.0179999999999998</v>
      </c>
      <c r="T3953" s="6">
        <f>IF(V3953&lt;V3954,L3953,0)</f>
        <v>0</v>
      </c>
      <c r="U3953" s="6">
        <f>IF(T3953&gt;0,M3953,-999)</f>
        <v>-999</v>
      </c>
      <c r="V3953">
        <v>200206</v>
      </c>
      <c r="W3953">
        <v>2002</v>
      </c>
    </row>
    <row r="3954" spans="1:23" x14ac:dyDescent="0.25">
      <c r="A3954" s="14">
        <v>37421</v>
      </c>
      <c r="B3954" s="3">
        <v>165</v>
      </c>
      <c r="C3954" s="4">
        <v>24.8</v>
      </c>
      <c r="D3954" s="5">
        <v>16.3</v>
      </c>
      <c r="E3954" s="5">
        <v>24.3</v>
      </c>
      <c r="F3954" s="5">
        <v>8.5</v>
      </c>
      <c r="G3954" s="4">
        <v>47.6</v>
      </c>
      <c r="H3954" s="4">
        <v>24.4</v>
      </c>
      <c r="I3954" s="4">
        <v>1</v>
      </c>
      <c r="J3954" s="4">
        <v>2.6</v>
      </c>
      <c r="K3954" s="4">
        <v>0.5</v>
      </c>
      <c r="L3954" s="4">
        <v>0</v>
      </c>
      <c r="M3954" s="7">
        <v>0</v>
      </c>
      <c r="N3954" s="5">
        <v>14.8</v>
      </c>
      <c r="O3954" s="5">
        <v>12.7</v>
      </c>
      <c r="P3954" s="5">
        <v>-999</v>
      </c>
      <c r="Q3954" s="5">
        <v>-999</v>
      </c>
      <c r="R3954">
        <v>0.73899999999999999</v>
      </c>
      <c r="S3954" s="34">
        <f>ROUND((0.6105*(EXP((17.273*E3954)/(E3954+237.3))))*(100-H3954)/100,3)</f>
        <v>2.2959999999999998</v>
      </c>
      <c r="T3954" s="6">
        <f>IF(V3954&lt;V3955,L3954,0)</f>
        <v>0</v>
      </c>
      <c r="U3954" s="6">
        <f>IF(T3954&gt;0,M3954,-999)</f>
        <v>-999</v>
      </c>
      <c r="V3954">
        <v>200206</v>
      </c>
      <c r="W3954">
        <v>2002</v>
      </c>
    </row>
    <row r="3955" spans="1:23" x14ac:dyDescent="0.25">
      <c r="A3955" s="14">
        <v>37422</v>
      </c>
      <c r="B3955" s="3">
        <v>166</v>
      </c>
      <c r="C3955" s="4">
        <v>23.98</v>
      </c>
      <c r="D3955" s="5">
        <v>17.100000000000001</v>
      </c>
      <c r="E3955" s="5">
        <v>24.9</v>
      </c>
      <c r="F3955" s="5">
        <v>10.4</v>
      </c>
      <c r="G3955" s="4">
        <v>38.9</v>
      </c>
      <c r="H3955" s="4">
        <v>25.7</v>
      </c>
      <c r="I3955" s="4">
        <v>0.9</v>
      </c>
      <c r="J3955" s="4">
        <v>2.2000000000000002</v>
      </c>
      <c r="K3955" s="4">
        <v>0</v>
      </c>
      <c r="L3955" s="4">
        <v>0</v>
      </c>
      <c r="M3955" s="7">
        <v>0</v>
      </c>
      <c r="N3955" s="5">
        <v>15.3</v>
      </c>
      <c r="O3955" s="5">
        <v>13.3</v>
      </c>
      <c r="P3955" s="5">
        <v>-999</v>
      </c>
      <c r="Q3955" s="5">
        <v>-999</v>
      </c>
      <c r="R3955">
        <v>0.80700000000000005</v>
      </c>
      <c r="S3955" s="34">
        <f>ROUND((0.6105*(EXP((17.273*E3955)/(E3955+237.3))))*(100-H3955)/100,3)</f>
        <v>2.339</v>
      </c>
      <c r="T3955" s="6">
        <f>IF(V3955&lt;V3956,L3955,0)</f>
        <v>0</v>
      </c>
      <c r="U3955" s="6">
        <f>IF(T3955&gt;0,M3955,-999)</f>
        <v>-999</v>
      </c>
      <c r="V3955">
        <v>200206</v>
      </c>
      <c r="W3955">
        <v>2002</v>
      </c>
    </row>
    <row r="3956" spans="1:23" x14ac:dyDescent="0.25">
      <c r="A3956" s="14">
        <v>37423</v>
      </c>
      <c r="B3956" s="3">
        <v>167</v>
      </c>
      <c r="C3956" s="4">
        <v>16.78</v>
      </c>
      <c r="D3956" s="5">
        <v>12.1</v>
      </c>
      <c r="E3956" s="5">
        <v>20.100000000000001</v>
      </c>
      <c r="F3956" s="5">
        <v>2.9</v>
      </c>
      <c r="G3956" s="4">
        <v>49.1</v>
      </c>
      <c r="H3956" s="4">
        <v>17.3</v>
      </c>
      <c r="I3956" s="4">
        <v>0.7</v>
      </c>
      <c r="J3956" s="4">
        <v>1.7</v>
      </c>
      <c r="K3956" s="4">
        <v>0</v>
      </c>
      <c r="L3956" s="4">
        <v>0</v>
      </c>
      <c r="M3956" s="7">
        <v>0</v>
      </c>
      <c r="N3956" s="5">
        <v>12.8</v>
      </c>
      <c r="O3956" s="5">
        <v>11.9</v>
      </c>
      <c r="P3956" s="5">
        <v>-999</v>
      </c>
      <c r="Q3956" s="5">
        <v>-999</v>
      </c>
      <c r="R3956">
        <v>0.40699999999999997</v>
      </c>
      <c r="S3956" s="34">
        <f>ROUND((0.6105*(EXP((17.273*E3956)/(E3956+237.3))))*(100-H3956)/100,3)</f>
        <v>1.9450000000000001</v>
      </c>
      <c r="T3956" s="6">
        <f>IF(V3956&lt;V3957,L3956,0)</f>
        <v>0</v>
      </c>
      <c r="U3956" s="6">
        <f>IF(T3956&gt;0,M3956,-999)</f>
        <v>-999</v>
      </c>
      <c r="V3956">
        <v>200206</v>
      </c>
      <c r="W3956">
        <v>2002</v>
      </c>
    </row>
    <row r="3957" spans="1:23" x14ac:dyDescent="0.25">
      <c r="A3957" s="14">
        <v>37424</v>
      </c>
      <c r="B3957" s="3">
        <v>168</v>
      </c>
      <c r="C3957" s="4">
        <v>18.53</v>
      </c>
      <c r="D3957" s="5">
        <v>7.2</v>
      </c>
      <c r="E3957" s="5">
        <v>14.9</v>
      </c>
      <c r="F3957" s="5">
        <v>2.2999999999999998</v>
      </c>
      <c r="G3957" s="4">
        <v>80.7</v>
      </c>
      <c r="H3957" s="4">
        <v>40.1</v>
      </c>
      <c r="I3957" s="4">
        <v>1.2</v>
      </c>
      <c r="J3957" s="4">
        <v>3.3</v>
      </c>
      <c r="K3957" s="4">
        <v>4.5</v>
      </c>
      <c r="L3957" s="4">
        <v>0</v>
      </c>
      <c r="M3957" s="7">
        <v>0</v>
      </c>
      <c r="N3957" s="5">
        <v>12.4</v>
      </c>
      <c r="O3957" s="5">
        <v>11.3</v>
      </c>
      <c r="P3957" s="5">
        <v>-999</v>
      </c>
      <c r="Q3957" s="5">
        <v>-999</v>
      </c>
      <c r="R3957">
        <v>0.68100000000000005</v>
      </c>
      <c r="S3957" s="34">
        <f>ROUND((0.6105*(EXP((17.273*E3957)/(E3957+237.3))))*(100-H3957)/100,3)</f>
        <v>1.0149999999999999</v>
      </c>
      <c r="T3957" s="6">
        <f>IF(V3957&lt;V3958,L3957,0)</f>
        <v>0</v>
      </c>
      <c r="U3957" s="6">
        <f>IF(T3957&gt;0,M3957,-999)</f>
        <v>-999</v>
      </c>
      <c r="V3957">
        <v>200206</v>
      </c>
      <c r="W3957">
        <v>2002</v>
      </c>
    </row>
    <row r="3958" spans="1:23" x14ac:dyDescent="0.25">
      <c r="A3958" s="14">
        <v>37425</v>
      </c>
      <c r="B3958" s="3">
        <v>169</v>
      </c>
      <c r="C3958" s="4">
        <v>4.53</v>
      </c>
      <c r="D3958" s="5">
        <v>2.4</v>
      </c>
      <c r="E3958" s="5">
        <v>5.0999999999999996</v>
      </c>
      <c r="F3958" s="5">
        <v>0.6</v>
      </c>
      <c r="G3958" s="4">
        <v>99.2</v>
      </c>
      <c r="H3958" s="4">
        <v>97.8</v>
      </c>
      <c r="I3958" s="4">
        <v>1.2</v>
      </c>
      <c r="J3958" s="4">
        <v>2.2000000000000002</v>
      </c>
      <c r="K3958" s="4">
        <v>22.2</v>
      </c>
      <c r="L3958" s="4">
        <v>0</v>
      </c>
      <c r="M3958" s="7">
        <v>0</v>
      </c>
      <c r="N3958" s="5">
        <v>6.6</v>
      </c>
      <c r="O3958" s="5">
        <v>7.8</v>
      </c>
      <c r="P3958" s="5">
        <v>-999</v>
      </c>
      <c r="Q3958" s="5">
        <v>-999</v>
      </c>
      <c r="R3958">
        <v>0.85699999999999998</v>
      </c>
      <c r="S3958" s="34">
        <f>ROUND((0.6105*(EXP((17.273*E3958)/(E3958+237.3))))*(100-H3958)/100,3)</f>
        <v>1.9E-2</v>
      </c>
      <c r="T3958" s="6">
        <f>IF(V3958&lt;V3959,L3958,0)</f>
        <v>0</v>
      </c>
      <c r="U3958" s="6">
        <f>IF(T3958&gt;0,M3958,-999)</f>
        <v>-999</v>
      </c>
      <c r="V3958">
        <v>200206</v>
      </c>
      <c r="W3958">
        <v>2002</v>
      </c>
    </row>
    <row r="3959" spans="1:23" x14ac:dyDescent="0.25">
      <c r="A3959" s="14">
        <v>37426</v>
      </c>
      <c r="B3959" s="3">
        <v>170</v>
      </c>
      <c r="C3959" s="4">
        <v>21.41</v>
      </c>
      <c r="D3959" s="5">
        <v>7.4</v>
      </c>
      <c r="E3959" s="5">
        <v>15.4</v>
      </c>
      <c r="F3959" s="5">
        <v>1.8</v>
      </c>
      <c r="G3959" s="4">
        <v>83</v>
      </c>
      <c r="H3959" s="4">
        <v>45.8</v>
      </c>
      <c r="I3959" s="4">
        <v>0.8</v>
      </c>
      <c r="J3959" s="4">
        <v>1.8</v>
      </c>
      <c r="K3959" s="4">
        <v>0</v>
      </c>
      <c r="L3959" s="4">
        <v>0</v>
      </c>
      <c r="M3959" s="7">
        <v>0</v>
      </c>
      <c r="N3959" s="5">
        <v>11.4</v>
      </c>
      <c r="O3959" s="5">
        <v>9.6999999999999993</v>
      </c>
      <c r="P3959" s="5">
        <v>-999</v>
      </c>
      <c r="Q3959" s="5">
        <v>-999</v>
      </c>
      <c r="R3959">
        <v>0.8</v>
      </c>
      <c r="S3959" s="34">
        <f>ROUND((0.6105*(EXP((17.273*E3959)/(E3959+237.3))))*(100-H3959)/100,3)</f>
        <v>0.94799999999999995</v>
      </c>
      <c r="T3959" s="6">
        <f>IF(V3959&lt;V3960,L3959,0)</f>
        <v>0</v>
      </c>
      <c r="U3959" s="6">
        <f>IF(T3959&gt;0,M3959,-999)</f>
        <v>-999</v>
      </c>
      <c r="V3959">
        <v>200206</v>
      </c>
      <c r="W3959">
        <v>2002</v>
      </c>
    </row>
    <row r="3960" spans="1:23" x14ac:dyDescent="0.25">
      <c r="A3960" s="14">
        <v>37427</v>
      </c>
      <c r="B3960" s="3">
        <v>171</v>
      </c>
      <c r="C3960" s="4">
        <v>16.77</v>
      </c>
      <c r="D3960" s="5">
        <v>10.1</v>
      </c>
      <c r="E3960" s="5">
        <v>18.8</v>
      </c>
      <c r="F3960" s="5">
        <v>3.5</v>
      </c>
      <c r="G3960" s="4">
        <v>71.400000000000006</v>
      </c>
      <c r="H3960" s="4">
        <v>37.799999999999997</v>
      </c>
      <c r="I3960" s="4">
        <v>0.7</v>
      </c>
      <c r="J3960" s="4">
        <v>1.8</v>
      </c>
      <c r="K3960" s="4">
        <v>0</v>
      </c>
      <c r="L3960" s="4">
        <v>0</v>
      </c>
      <c r="M3960" s="7">
        <v>0</v>
      </c>
      <c r="N3960" s="5">
        <v>10.9</v>
      </c>
      <c r="O3960" s="5">
        <v>9.9</v>
      </c>
      <c r="P3960" s="5">
        <v>-999</v>
      </c>
      <c r="Q3960" s="5">
        <v>-999</v>
      </c>
      <c r="R3960">
        <v>0.82099999999999995</v>
      </c>
      <c r="S3960" s="34">
        <f>ROUND((0.6105*(EXP((17.273*E3960)/(E3960+237.3))))*(100-H3960)/100,3)</f>
        <v>1.349</v>
      </c>
      <c r="T3960" s="6">
        <f>IF(V3960&lt;V3961,L3960,0)</f>
        <v>0</v>
      </c>
      <c r="U3960" s="6">
        <f>IF(T3960&gt;0,M3960,-999)</f>
        <v>-999</v>
      </c>
      <c r="V3960">
        <v>200206</v>
      </c>
      <c r="W3960">
        <v>2002</v>
      </c>
    </row>
    <row r="3961" spans="1:23" x14ac:dyDescent="0.25">
      <c r="A3961" s="14">
        <v>37428</v>
      </c>
      <c r="B3961" s="3">
        <v>172</v>
      </c>
      <c r="C3961" s="4">
        <v>31.12</v>
      </c>
      <c r="D3961" s="5">
        <v>15</v>
      </c>
      <c r="E3961" s="5">
        <v>23</v>
      </c>
      <c r="F3961" s="5">
        <v>6.7</v>
      </c>
      <c r="G3961" s="4">
        <v>50.9</v>
      </c>
      <c r="H3961" s="4">
        <v>27.2</v>
      </c>
      <c r="I3961" s="4">
        <v>0.8</v>
      </c>
      <c r="J3961" s="4">
        <v>1.8</v>
      </c>
      <c r="K3961" s="4">
        <v>0</v>
      </c>
      <c r="L3961" s="4">
        <v>0</v>
      </c>
      <c r="M3961" s="7">
        <v>0</v>
      </c>
      <c r="N3961" s="5">
        <v>14.3</v>
      </c>
      <c r="O3961" s="5">
        <v>12</v>
      </c>
      <c r="P3961" s="5">
        <v>-999</v>
      </c>
      <c r="Q3961" s="5">
        <v>-999</v>
      </c>
      <c r="R3961">
        <v>0.76500000000000001</v>
      </c>
      <c r="S3961" s="34">
        <f>ROUND((0.6105*(EXP((17.273*E3961)/(E3961+237.3))))*(100-H3961)/100,3)</f>
        <v>2.0449999999999999</v>
      </c>
      <c r="T3961" s="6">
        <f>IF(V3961&lt;V3962,L3961,0)</f>
        <v>0</v>
      </c>
      <c r="U3961" s="6">
        <f>IF(T3961&gt;0,M3961,-999)</f>
        <v>-999</v>
      </c>
      <c r="V3961">
        <v>200206</v>
      </c>
      <c r="W3961">
        <v>2002</v>
      </c>
    </row>
    <row r="3962" spans="1:23" x14ac:dyDescent="0.25">
      <c r="A3962" s="14">
        <v>37429</v>
      </c>
      <c r="B3962" s="3">
        <v>173</v>
      </c>
      <c r="C3962" s="4">
        <v>29.17</v>
      </c>
      <c r="D3962" s="5">
        <v>16.2</v>
      </c>
      <c r="E3962" s="5">
        <v>24.2</v>
      </c>
      <c r="F3962" s="5">
        <v>9.1</v>
      </c>
      <c r="G3962" s="4">
        <v>46.5</v>
      </c>
      <c r="H3962" s="4">
        <v>24</v>
      </c>
      <c r="I3962" s="4">
        <v>1.1000000000000001</v>
      </c>
      <c r="J3962" s="4">
        <v>2.7</v>
      </c>
      <c r="K3962" s="4">
        <v>0</v>
      </c>
      <c r="L3962" s="4">
        <v>0</v>
      </c>
      <c r="M3962" s="7">
        <v>0</v>
      </c>
      <c r="N3962" s="5">
        <v>15.6</v>
      </c>
      <c r="O3962" s="5">
        <v>13.3</v>
      </c>
      <c r="P3962" s="5">
        <v>-999</v>
      </c>
      <c r="Q3962" s="5">
        <v>-999</v>
      </c>
      <c r="R3962">
        <v>0.72299999999999998</v>
      </c>
      <c r="S3962" s="34">
        <f>ROUND((0.6105*(EXP((17.273*E3962)/(E3962+237.3))))*(100-H3962)/100,3)</f>
        <v>2.2949999999999999</v>
      </c>
      <c r="T3962" s="6">
        <f>IF(V3962&lt;V3963,L3962,0)</f>
        <v>0</v>
      </c>
      <c r="U3962" s="6">
        <f>IF(T3962&gt;0,M3962,-999)</f>
        <v>-999</v>
      </c>
      <c r="V3962">
        <v>200206</v>
      </c>
      <c r="W3962">
        <v>2002</v>
      </c>
    </row>
    <row r="3963" spans="1:23" x14ac:dyDescent="0.25">
      <c r="A3963" s="14">
        <v>37430</v>
      </c>
      <c r="B3963" s="3">
        <v>174</v>
      </c>
      <c r="C3963" s="4">
        <v>20.260000000000002</v>
      </c>
      <c r="D3963" s="5">
        <v>12.5</v>
      </c>
      <c r="E3963" s="5">
        <v>20.399999999999999</v>
      </c>
      <c r="F3963" s="5">
        <v>6</v>
      </c>
      <c r="G3963" s="4">
        <v>63.4</v>
      </c>
      <c r="H3963" s="4">
        <v>35.299999999999997</v>
      </c>
      <c r="I3963" s="4">
        <v>0.8</v>
      </c>
      <c r="J3963" s="4">
        <v>2.2000000000000002</v>
      </c>
      <c r="K3963" s="4">
        <v>0</v>
      </c>
      <c r="L3963" s="4">
        <v>0</v>
      </c>
      <c r="M3963" s="7">
        <v>0</v>
      </c>
      <c r="N3963" s="5">
        <v>14.1</v>
      </c>
      <c r="O3963" s="5">
        <v>12.9</v>
      </c>
      <c r="P3963" s="5">
        <v>-999</v>
      </c>
      <c r="Q3963" s="5">
        <v>-999</v>
      </c>
      <c r="R3963">
        <v>0.84499999999999997</v>
      </c>
      <c r="S3963" s="34">
        <f>ROUND((0.6105*(EXP((17.273*E3963)/(E3963+237.3))))*(100-H3963)/100,3)</f>
        <v>1.55</v>
      </c>
      <c r="T3963" s="6">
        <f>IF(V3963&lt;V3964,L3963,0)</f>
        <v>0</v>
      </c>
      <c r="U3963" s="6">
        <f>IF(T3963&gt;0,M3963,-999)</f>
        <v>-999</v>
      </c>
      <c r="V3963">
        <v>200206</v>
      </c>
      <c r="W3963">
        <v>2002</v>
      </c>
    </row>
    <row r="3964" spans="1:23" x14ac:dyDescent="0.25">
      <c r="A3964" s="14">
        <v>37431</v>
      </c>
      <c r="B3964" s="3">
        <v>175</v>
      </c>
      <c r="C3964" s="4">
        <v>25.25</v>
      </c>
      <c r="D3964" s="5">
        <v>12.1</v>
      </c>
      <c r="E3964" s="5">
        <v>20.6</v>
      </c>
      <c r="F3964" s="5">
        <v>3.9</v>
      </c>
      <c r="G3964" s="4">
        <v>69.599999999999994</v>
      </c>
      <c r="H3964" s="4">
        <v>29.6</v>
      </c>
      <c r="I3964" s="4">
        <v>0.8</v>
      </c>
      <c r="J3964" s="4">
        <v>2.2000000000000002</v>
      </c>
      <c r="K3964" s="4">
        <v>0</v>
      </c>
      <c r="L3964" s="4">
        <v>0</v>
      </c>
      <c r="M3964" s="7">
        <v>0</v>
      </c>
      <c r="N3964" s="5">
        <v>14.9</v>
      </c>
      <c r="O3964" s="5">
        <v>13.2</v>
      </c>
      <c r="P3964" s="5">
        <v>-999</v>
      </c>
      <c r="Q3964" s="5">
        <v>-999</v>
      </c>
      <c r="R3964">
        <v>0.71899999999999997</v>
      </c>
      <c r="S3964" s="34">
        <f>ROUND((0.6105*(EXP((17.273*E3964)/(E3964+237.3))))*(100-H3964)/100,3)</f>
        <v>1.708</v>
      </c>
      <c r="T3964" s="6">
        <f>IF(V3964&lt;V3965,L3964,0)</f>
        <v>0</v>
      </c>
      <c r="U3964" s="6">
        <f>IF(T3964&gt;0,M3964,-999)</f>
        <v>-999</v>
      </c>
      <c r="V3964">
        <v>200206</v>
      </c>
      <c r="W3964">
        <v>2002</v>
      </c>
    </row>
    <row r="3965" spans="1:23" x14ac:dyDescent="0.25">
      <c r="A3965" s="14">
        <v>37432</v>
      </c>
      <c r="B3965" s="3">
        <v>176</v>
      </c>
      <c r="C3965" s="4">
        <v>26.28</v>
      </c>
      <c r="D3965" s="5">
        <v>16.399999999999999</v>
      </c>
      <c r="E3965" s="5">
        <v>24.7</v>
      </c>
      <c r="F3965" s="5">
        <v>7.1</v>
      </c>
      <c r="G3965" s="4">
        <v>48.8</v>
      </c>
      <c r="H3965" s="4">
        <v>30.1</v>
      </c>
      <c r="I3965" s="4">
        <v>0.9</v>
      </c>
      <c r="J3965" s="4">
        <v>2.2000000000000002</v>
      </c>
      <c r="K3965" s="4">
        <v>0</v>
      </c>
      <c r="L3965" s="4">
        <v>0</v>
      </c>
      <c r="M3965" s="7">
        <v>0</v>
      </c>
      <c r="N3965" s="5">
        <v>15.8</v>
      </c>
      <c r="O3965" s="5">
        <v>13.9</v>
      </c>
      <c r="P3965" s="5">
        <v>-999</v>
      </c>
      <c r="Q3965" s="5">
        <v>-999</v>
      </c>
      <c r="R3965">
        <v>0.93799999999999994</v>
      </c>
      <c r="S3965" s="34">
        <f>ROUND((0.6105*(EXP((17.273*E3965)/(E3965+237.3))))*(100-H3965)/100,3)</f>
        <v>2.1749999999999998</v>
      </c>
      <c r="T3965" s="6">
        <f>IF(V3965&lt;V3966,L3965,0)</f>
        <v>0</v>
      </c>
      <c r="U3965" s="6">
        <f>IF(T3965&gt;0,M3965,-999)</f>
        <v>-999</v>
      </c>
      <c r="V3965">
        <v>200206</v>
      </c>
      <c r="W3965">
        <v>2002</v>
      </c>
    </row>
    <row r="3966" spans="1:23" x14ac:dyDescent="0.25">
      <c r="A3966" s="14">
        <v>37433</v>
      </c>
      <c r="B3966" s="3">
        <v>177</v>
      </c>
      <c r="C3966" s="4">
        <v>28.17</v>
      </c>
      <c r="D3966" s="5">
        <v>20.6</v>
      </c>
      <c r="E3966" s="5">
        <v>28.4</v>
      </c>
      <c r="F3966" s="5">
        <v>12.2</v>
      </c>
      <c r="G3966" s="4">
        <v>39.9</v>
      </c>
      <c r="H3966" s="4">
        <v>24.7</v>
      </c>
      <c r="I3966" s="4">
        <v>1</v>
      </c>
      <c r="J3966" s="4">
        <v>2.4</v>
      </c>
      <c r="K3966" s="4">
        <v>0</v>
      </c>
      <c r="L3966" s="4">
        <v>0</v>
      </c>
      <c r="M3966" s="7">
        <v>0</v>
      </c>
      <c r="N3966" s="5">
        <v>17.399999999999999</v>
      </c>
      <c r="O3966" s="5">
        <v>15.1</v>
      </c>
      <c r="P3966" s="5">
        <v>-999</v>
      </c>
      <c r="Q3966" s="5">
        <v>-999</v>
      </c>
      <c r="R3966">
        <v>0.95399999999999996</v>
      </c>
      <c r="S3966" s="34">
        <f>ROUND((0.6105*(EXP((17.273*E3966)/(E3966+237.3))))*(100-H3966)/100,3)</f>
        <v>2.9129999999999998</v>
      </c>
      <c r="T3966" s="6">
        <f>IF(V3966&lt;V3967,L3966,0)</f>
        <v>0</v>
      </c>
      <c r="U3966" s="6">
        <f>IF(T3966&gt;0,M3966,-999)</f>
        <v>-999</v>
      </c>
      <c r="V3966">
        <v>200206</v>
      </c>
      <c r="W3966">
        <v>2002</v>
      </c>
    </row>
    <row r="3967" spans="1:23" x14ac:dyDescent="0.25">
      <c r="A3967" s="14">
        <v>37434</v>
      </c>
      <c r="B3967" s="3">
        <v>178</v>
      </c>
      <c r="C3967" s="4">
        <v>19.53</v>
      </c>
      <c r="D3967" s="5">
        <v>15.3</v>
      </c>
      <c r="E3967" s="5">
        <v>23.4</v>
      </c>
      <c r="F3967" s="5">
        <v>8.1</v>
      </c>
      <c r="G3967" s="4">
        <v>61.5</v>
      </c>
      <c r="H3967" s="4">
        <v>33.9</v>
      </c>
      <c r="I3967" s="4">
        <v>0.7</v>
      </c>
      <c r="J3967" s="4">
        <v>2.4</v>
      </c>
      <c r="K3967" s="4">
        <v>1.1000000000000001</v>
      </c>
      <c r="L3967" s="4">
        <v>0</v>
      </c>
      <c r="M3967" s="7">
        <v>0</v>
      </c>
      <c r="N3967" s="5">
        <v>17</v>
      </c>
      <c r="O3967" s="5">
        <v>15.3</v>
      </c>
      <c r="P3967" s="5">
        <v>-999</v>
      </c>
      <c r="Q3967" s="5">
        <v>-999</v>
      </c>
      <c r="R3967">
        <v>0.97299999999999998</v>
      </c>
      <c r="S3967" s="34">
        <f>ROUND((0.6105*(EXP((17.273*E3967)/(E3967+237.3))))*(100-H3967)/100,3)</f>
        <v>1.9019999999999999</v>
      </c>
      <c r="T3967" s="6">
        <f>IF(V3967&lt;V3968,L3967,0)</f>
        <v>0</v>
      </c>
      <c r="U3967" s="6">
        <f>IF(T3967&gt;0,M3967,-999)</f>
        <v>-999</v>
      </c>
      <c r="V3967">
        <v>200206</v>
      </c>
      <c r="W3967">
        <v>2002</v>
      </c>
    </row>
    <row r="3968" spans="1:23" x14ac:dyDescent="0.25">
      <c r="A3968" s="14">
        <v>37435</v>
      </c>
      <c r="B3968" s="3">
        <v>179</v>
      </c>
      <c r="C3968" s="4">
        <v>12.59</v>
      </c>
      <c r="D3968" s="5">
        <v>8.4</v>
      </c>
      <c r="E3968" s="5">
        <v>12.5</v>
      </c>
      <c r="F3968" s="5">
        <v>5.5</v>
      </c>
      <c r="G3968" s="4">
        <v>94.9</v>
      </c>
      <c r="H3968" s="4">
        <v>72</v>
      </c>
      <c r="I3968" s="4">
        <v>2</v>
      </c>
      <c r="J3968" s="4">
        <v>4</v>
      </c>
      <c r="K3968" s="4">
        <v>11.5</v>
      </c>
      <c r="L3968" s="4">
        <v>0</v>
      </c>
      <c r="M3968" s="7">
        <v>0</v>
      </c>
      <c r="N3968" s="5">
        <v>14.2</v>
      </c>
      <c r="O3968" s="5">
        <v>13.7</v>
      </c>
      <c r="P3968" s="5">
        <v>-999</v>
      </c>
      <c r="Q3968" s="5">
        <v>-999</v>
      </c>
      <c r="R3968">
        <v>1.0409999999999999</v>
      </c>
      <c r="S3968" s="34">
        <f>ROUND((0.6105*(EXP((17.273*E3968)/(E3968+237.3))))*(100-H3968)/100,3)</f>
        <v>0.40600000000000003</v>
      </c>
      <c r="T3968" s="6">
        <f>IF(V3968&lt;V3969,L3968,0)</f>
        <v>0</v>
      </c>
      <c r="U3968" s="6">
        <f>IF(T3968&gt;0,M3968,-999)</f>
        <v>-999</v>
      </c>
      <c r="V3968">
        <v>200206</v>
      </c>
      <c r="W3968">
        <v>2002</v>
      </c>
    </row>
    <row r="3969" spans="1:23" x14ac:dyDescent="0.25">
      <c r="A3969" s="14">
        <v>37436</v>
      </c>
      <c r="B3969" s="3">
        <v>180</v>
      </c>
      <c r="C3969" s="4">
        <v>27.24</v>
      </c>
      <c r="D3969" s="5">
        <v>8.4</v>
      </c>
      <c r="E3969" s="5">
        <v>13.9</v>
      </c>
      <c r="F3969" s="5">
        <v>2.2000000000000002</v>
      </c>
      <c r="G3969" s="4">
        <v>81</v>
      </c>
      <c r="H3969" s="4">
        <v>50.2</v>
      </c>
      <c r="I3969" s="4">
        <v>1.7</v>
      </c>
      <c r="J3969" s="4">
        <v>3.8</v>
      </c>
      <c r="K3969" s="4">
        <v>1.9</v>
      </c>
      <c r="L3969" s="4">
        <v>0</v>
      </c>
      <c r="M3969" s="7">
        <v>0</v>
      </c>
      <c r="N3969" s="5">
        <v>14.6</v>
      </c>
      <c r="O3969" s="5">
        <v>13.6</v>
      </c>
      <c r="P3969" s="5">
        <v>-999</v>
      </c>
      <c r="Q3969" s="5">
        <v>-999</v>
      </c>
      <c r="R3969">
        <v>0.79800000000000004</v>
      </c>
      <c r="S3969" s="34">
        <f>ROUND((0.6105*(EXP((17.273*E3969)/(E3969+237.3))))*(100-H3969)/100,3)</f>
        <v>0.79100000000000004</v>
      </c>
      <c r="T3969" s="6">
        <f>IF(V3969&lt;V3970,L3969,0)</f>
        <v>0</v>
      </c>
      <c r="U3969" s="6">
        <f>IF(T3969&gt;0,M3969,-999)</f>
        <v>-999</v>
      </c>
      <c r="V3969">
        <v>200206</v>
      </c>
      <c r="W3969">
        <v>2002</v>
      </c>
    </row>
    <row r="3970" spans="1:23" x14ac:dyDescent="0.25">
      <c r="A3970" s="14">
        <v>37437</v>
      </c>
      <c r="B3970" s="3">
        <v>181</v>
      </c>
      <c r="C3970" s="4">
        <v>15.69</v>
      </c>
      <c r="D3970" s="5">
        <v>5.3</v>
      </c>
      <c r="E3970" s="5">
        <v>11.5</v>
      </c>
      <c r="F3970" s="5">
        <v>1.2</v>
      </c>
      <c r="G3970" s="4">
        <v>80.3</v>
      </c>
      <c r="H3970" s="4">
        <v>47.6</v>
      </c>
      <c r="I3970" s="4">
        <v>1</v>
      </c>
      <c r="J3970" s="4">
        <v>2.2000000000000002</v>
      </c>
      <c r="K3970" s="4">
        <v>0.3</v>
      </c>
      <c r="L3970" s="4">
        <v>0</v>
      </c>
      <c r="M3970" s="7">
        <v>0</v>
      </c>
      <c r="N3970" s="5">
        <v>11.8</v>
      </c>
      <c r="O3970" s="5">
        <v>11.9</v>
      </c>
      <c r="P3970" s="5">
        <v>-999</v>
      </c>
      <c r="Q3970" s="5">
        <v>-999</v>
      </c>
      <c r="R3970">
        <v>0.64700000000000002</v>
      </c>
      <c r="S3970" s="34">
        <f>ROUND((0.6105*(EXP((17.273*E3970)/(E3970+237.3))))*(100-H3970)/100,3)</f>
        <v>0.71099999999999997</v>
      </c>
      <c r="T3970" s="6">
        <f>IF(V3970&lt;V3971,L3970,0)</f>
        <v>0</v>
      </c>
      <c r="U3970" s="6">
        <f>IF(T3970&gt;0,M3970,-999)</f>
        <v>-999</v>
      </c>
      <c r="V3970">
        <v>200206</v>
      </c>
      <c r="W3970">
        <v>2002</v>
      </c>
    </row>
    <row r="3971" spans="1:23" x14ac:dyDescent="0.25">
      <c r="A3971" s="14">
        <v>37438</v>
      </c>
      <c r="B3971" s="3">
        <v>182</v>
      </c>
      <c r="C3971" s="4">
        <v>18.46</v>
      </c>
      <c r="D3971" s="5">
        <v>5.2</v>
      </c>
      <c r="E3971" s="5">
        <v>13.1</v>
      </c>
      <c r="F3971" s="5">
        <v>0</v>
      </c>
      <c r="G3971" s="4">
        <v>77.8</v>
      </c>
      <c r="H3971" s="4">
        <v>42.9</v>
      </c>
      <c r="I3971" s="4">
        <v>1.2</v>
      </c>
      <c r="J3971" s="4">
        <v>2.5</v>
      </c>
      <c r="K3971" s="4">
        <v>0</v>
      </c>
      <c r="L3971" s="4">
        <v>0</v>
      </c>
      <c r="M3971" s="7">
        <v>0</v>
      </c>
      <c r="N3971" s="5">
        <v>11</v>
      </c>
      <c r="O3971" s="5">
        <v>10.9</v>
      </c>
      <c r="P3971" s="5">
        <v>-999</v>
      </c>
      <c r="Q3971" s="5">
        <v>-999</v>
      </c>
      <c r="R3971">
        <v>0.64400000000000002</v>
      </c>
      <c r="S3971" s="34">
        <f>ROUND((0.6105*(EXP((17.273*E3971)/(E3971+237.3))))*(100-H3971)/100,3)</f>
        <v>0.86099999999999999</v>
      </c>
      <c r="T3971" s="6">
        <f>IF(V3971&lt;V3972,L3971,0)</f>
        <v>0</v>
      </c>
      <c r="U3971" s="6">
        <f>IF(T3971&gt;0,M3971,-999)</f>
        <v>-999</v>
      </c>
      <c r="V3971">
        <v>200207</v>
      </c>
      <c r="W3971">
        <v>2002</v>
      </c>
    </row>
    <row r="3972" spans="1:23" x14ac:dyDescent="0.25">
      <c r="A3972" s="14">
        <v>37439</v>
      </c>
      <c r="B3972" s="3">
        <v>183</v>
      </c>
      <c r="C3972" s="4">
        <v>25.78</v>
      </c>
      <c r="D3972" s="5">
        <v>7.7</v>
      </c>
      <c r="E3972" s="5">
        <v>17.3</v>
      </c>
      <c r="F3972" s="5">
        <v>-2.2999999999999998</v>
      </c>
      <c r="G3972" s="4">
        <v>63.2</v>
      </c>
      <c r="H3972" s="4">
        <v>29.2</v>
      </c>
      <c r="I3972" s="4">
        <v>0.8</v>
      </c>
      <c r="J3972" s="4">
        <v>2.4</v>
      </c>
      <c r="K3972" s="4">
        <v>0</v>
      </c>
      <c r="L3972" s="4">
        <v>0</v>
      </c>
      <c r="M3972" s="7">
        <v>0</v>
      </c>
      <c r="N3972" s="5">
        <v>12.5</v>
      </c>
      <c r="O3972" s="5">
        <v>11.4</v>
      </c>
      <c r="P3972" s="5">
        <v>-999</v>
      </c>
      <c r="Q3972" s="5">
        <v>-999</v>
      </c>
      <c r="R3972">
        <v>0.57799999999999996</v>
      </c>
      <c r="S3972" s="34">
        <f>ROUND((0.6105*(EXP((17.273*E3972)/(E3972+237.3))))*(100-H3972)/100,3)</f>
        <v>1.3979999999999999</v>
      </c>
      <c r="T3972" s="6">
        <f>IF(V3972&lt;V3973,L3972,0)</f>
        <v>0</v>
      </c>
      <c r="U3972" s="6">
        <f>IF(T3972&gt;0,M3972,-999)</f>
        <v>-999</v>
      </c>
      <c r="V3972">
        <v>200207</v>
      </c>
      <c r="W3972">
        <v>2002</v>
      </c>
    </row>
    <row r="3973" spans="1:23" x14ac:dyDescent="0.25">
      <c r="A3973" s="14">
        <v>37440</v>
      </c>
      <c r="B3973" s="3">
        <v>184</v>
      </c>
      <c r="C3973" s="4">
        <v>19.39</v>
      </c>
      <c r="D3973" s="5">
        <v>9.6999999999999993</v>
      </c>
      <c r="E3973" s="5">
        <v>18.8</v>
      </c>
      <c r="F3973" s="5">
        <v>3.3</v>
      </c>
      <c r="G3973" s="4">
        <v>56.6</v>
      </c>
      <c r="H3973" s="4">
        <v>35.200000000000003</v>
      </c>
      <c r="I3973" s="4">
        <v>0.8</v>
      </c>
      <c r="J3973" s="4">
        <v>2</v>
      </c>
      <c r="K3973" s="4">
        <v>0</v>
      </c>
      <c r="L3973" s="4">
        <v>0</v>
      </c>
      <c r="M3973" s="7">
        <v>0</v>
      </c>
      <c r="N3973" s="5">
        <v>13.4</v>
      </c>
      <c r="O3973" s="5">
        <v>12.4</v>
      </c>
      <c r="P3973" s="5">
        <v>-999</v>
      </c>
      <c r="Q3973" s="5">
        <v>-999</v>
      </c>
      <c r="R3973">
        <v>0.76300000000000001</v>
      </c>
      <c r="S3973" s="34">
        <f>ROUND((0.6105*(EXP((17.273*E3973)/(E3973+237.3))))*(100-H3973)/100,3)</f>
        <v>1.4059999999999999</v>
      </c>
      <c r="T3973" s="6">
        <f>IF(V3973&lt;V3974,L3973,0)</f>
        <v>0</v>
      </c>
      <c r="U3973" s="6">
        <f>IF(T3973&gt;0,M3973,-999)</f>
        <v>-999</v>
      </c>
      <c r="V3973">
        <v>200207</v>
      </c>
      <c r="W3973">
        <v>2002</v>
      </c>
    </row>
    <row r="3974" spans="1:23" x14ac:dyDescent="0.25">
      <c r="A3974" s="14">
        <v>37441</v>
      </c>
      <c r="B3974" s="3">
        <v>185</v>
      </c>
      <c r="C3974" s="4">
        <v>11.3</v>
      </c>
      <c r="D3974" s="5">
        <v>3.6</v>
      </c>
      <c r="E3974" s="5">
        <v>9.3000000000000007</v>
      </c>
      <c r="F3974" s="5">
        <v>-0.6</v>
      </c>
      <c r="G3974" s="4">
        <v>80.7</v>
      </c>
      <c r="H3974" s="4">
        <v>51.1</v>
      </c>
      <c r="I3974" s="4">
        <v>0.8</v>
      </c>
      <c r="J3974" s="4">
        <v>1.9</v>
      </c>
      <c r="K3974" s="4">
        <v>1.1000000000000001</v>
      </c>
      <c r="L3974" s="4">
        <v>0</v>
      </c>
      <c r="M3974" s="7">
        <v>0</v>
      </c>
      <c r="N3974" s="5">
        <v>10.6</v>
      </c>
      <c r="O3974" s="5">
        <v>10.9</v>
      </c>
      <c r="P3974" s="5">
        <v>-999</v>
      </c>
      <c r="Q3974" s="5">
        <v>-999</v>
      </c>
      <c r="R3974">
        <v>0.6</v>
      </c>
      <c r="S3974" s="34">
        <f>ROUND((0.6105*(EXP((17.273*E3974)/(E3974+237.3))))*(100-H3974)/100,3)</f>
        <v>0.57299999999999995</v>
      </c>
      <c r="T3974" s="6">
        <f>IF(V3974&lt;V3975,L3974,0)</f>
        <v>0</v>
      </c>
      <c r="U3974" s="6">
        <f>IF(T3974&gt;0,M3974,-999)</f>
        <v>-999</v>
      </c>
      <c r="V3974">
        <v>200207</v>
      </c>
      <c r="W3974">
        <v>2002</v>
      </c>
    </row>
    <row r="3975" spans="1:23" x14ac:dyDescent="0.25">
      <c r="A3975" s="14">
        <v>37442</v>
      </c>
      <c r="B3975" s="3">
        <v>186</v>
      </c>
      <c r="C3975" s="4">
        <v>27.94</v>
      </c>
      <c r="D3975" s="5">
        <v>7.2</v>
      </c>
      <c r="E3975" s="5">
        <v>16</v>
      </c>
      <c r="F3975" s="5">
        <v>-1.8</v>
      </c>
      <c r="G3975" s="4">
        <v>60.9</v>
      </c>
      <c r="H3975" s="4">
        <v>25.7</v>
      </c>
      <c r="I3975" s="4">
        <v>0.8</v>
      </c>
      <c r="J3975" s="4">
        <v>2</v>
      </c>
      <c r="K3975" s="4">
        <v>0</v>
      </c>
      <c r="L3975" s="4">
        <v>0</v>
      </c>
      <c r="M3975" s="7">
        <v>0</v>
      </c>
      <c r="N3975" s="5">
        <v>11.7</v>
      </c>
      <c r="O3975" s="5">
        <v>10.9</v>
      </c>
      <c r="P3975" s="5">
        <v>-999</v>
      </c>
      <c r="Q3975" s="5">
        <v>-999</v>
      </c>
      <c r="R3975">
        <v>0.46800000000000003</v>
      </c>
      <c r="S3975" s="34">
        <f>ROUND((0.6105*(EXP((17.273*E3975)/(E3975+237.3))))*(100-H3975)/100,3)</f>
        <v>1.351</v>
      </c>
      <c r="T3975" s="6">
        <f>IF(V3975&lt;V3976,L3975,0)</f>
        <v>0</v>
      </c>
      <c r="U3975" s="6">
        <f>IF(T3975&gt;0,M3975,-999)</f>
        <v>-999</v>
      </c>
      <c r="V3975">
        <v>200207</v>
      </c>
      <c r="W3975">
        <v>2002</v>
      </c>
    </row>
    <row r="3976" spans="1:23" x14ac:dyDescent="0.25">
      <c r="A3976" s="14">
        <v>37443</v>
      </c>
      <c r="B3976" s="3">
        <v>187</v>
      </c>
      <c r="C3976" s="4">
        <v>24.5</v>
      </c>
      <c r="D3976" s="5">
        <v>13.7</v>
      </c>
      <c r="E3976" s="5">
        <v>21.3</v>
      </c>
      <c r="F3976" s="5">
        <v>5.2</v>
      </c>
      <c r="G3976" s="4">
        <v>43.1</v>
      </c>
      <c r="H3976" s="4">
        <v>27.7</v>
      </c>
      <c r="I3976" s="4">
        <v>0.9</v>
      </c>
      <c r="J3976" s="4">
        <v>1.9</v>
      </c>
      <c r="K3976" s="4">
        <v>0</v>
      </c>
      <c r="L3976" s="4">
        <v>0</v>
      </c>
      <c r="M3976" s="7">
        <v>0</v>
      </c>
      <c r="N3976" s="5">
        <v>13.3</v>
      </c>
      <c r="O3976" s="5">
        <v>12</v>
      </c>
      <c r="P3976" s="5">
        <v>-999</v>
      </c>
      <c r="Q3976" s="5">
        <v>-999</v>
      </c>
      <c r="R3976">
        <v>0.7</v>
      </c>
      <c r="S3976" s="34">
        <f>ROUND((0.6105*(EXP((17.273*E3976)/(E3976+237.3))))*(100-H3976)/100,3)</f>
        <v>1.831</v>
      </c>
      <c r="T3976" s="6">
        <f>IF(V3976&lt;V3977,L3976,0)</f>
        <v>0</v>
      </c>
      <c r="U3976" s="6">
        <f>IF(T3976&gt;0,M3976,-999)</f>
        <v>-999</v>
      </c>
      <c r="V3976">
        <v>200207</v>
      </c>
      <c r="W3976">
        <v>2002</v>
      </c>
    </row>
    <row r="3977" spans="1:23" x14ac:dyDescent="0.25">
      <c r="A3977" s="14">
        <v>37444</v>
      </c>
      <c r="B3977" s="3">
        <v>188</v>
      </c>
      <c r="C3977" s="4">
        <v>18.95</v>
      </c>
      <c r="D3977" s="5">
        <v>15.1</v>
      </c>
      <c r="E3977" s="5">
        <v>21.8</v>
      </c>
      <c r="F3977" s="5">
        <v>7.8</v>
      </c>
      <c r="G3977" s="4">
        <v>56.3</v>
      </c>
      <c r="H3977" s="4">
        <v>33.200000000000003</v>
      </c>
      <c r="I3977" s="4">
        <v>1</v>
      </c>
      <c r="J3977" s="4">
        <v>2.5</v>
      </c>
      <c r="K3977" s="4">
        <v>4.8</v>
      </c>
      <c r="L3977" s="4">
        <v>0</v>
      </c>
      <c r="M3977" s="7">
        <v>0</v>
      </c>
      <c r="N3977" s="5">
        <v>13.7</v>
      </c>
      <c r="O3977" s="5">
        <v>12.3</v>
      </c>
      <c r="P3977" s="5">
        <v>-999</v>
      </c>
      <c r="Q3977" s="5">
        <v>-999</v>
      </c>
      <c r="R3977">
        <v>0.86899999999999999</v>
      </c>
      <c r="S3977" s="34">
        <f>ROUND((0.6105*(EXP((17.273*E3977)/(E3977+237.3))))*(100-H3977)/100,3)</f>
        <v>1.744</v>
      </c>
      <c r="T3977" s="6">
        <f>IF(V3977&lt;V3978,L3977,0)</f>
        <v>0</v>
      </c>
      <c r="U3977" s="6">
        <f>IF(T3977&gt;0,M3977,-999)</f>
        <v>-999</v>
      </c>
      <c r="V3977">
        <v>200207</v>
      </c>
      <c r="W3977">
        <v>2002</v>
      </c>
    </row>
    <row r="3978" spans="1:23" x14ac:dyDescent="0.25">
      <c r="A3978" s="14">
        <v>37445</v>
      </c>
      <c r="B3978" s="3">
        <v>189</v>
      </c>
      <c r="C3978" s="4">
        <v>14.34</v>
      </c>
      <c r="D3978" s="5">
        <v>8.6</v>
      </c>
      <c r="E3978" s="5">
        <v>14.1</v>
      </c>
      <c r="F3978" s="5">
        <v>3.2</v>
      </c>
      <c r="G3978" s="4">
        <v>91.3</v>
      </c>
      <c r="H3978" s="4">
        <v>66.2</v>
      </c>
      <c r="I3978" s="4">
        <v>1</v>
      </c>
      <c r="J3978" s="4">
        <v>2.4</v>
      </c>
      <c r="K3978" s="4">
        <v>10.7</v>
      </c>
      <c r="L3978" s="4">
        <v>0</v>
      </c>
      <c r="M3978" s="7">
        <v>0</v>
      </c>
      <c r="N3978" s="5">
        <v>12.6</v>
      </c>
      <c r="O3978" s="5">
        <v>12</v>
      </c>
      <c r="P3978" s="5">
        <v>-999</v>
      </c>
      <c r="Q3978" s="5">
        <v>-999</v>
      </c>
      <c r="R3978">
        <v>1.0669999999999999</v>
      </c>
      <c r="S3978" s="34">
        <f>ROUND((0.6105*(EXP((17.273*E3978)/(E3978+237.3))))*(100-H3978)/100,3)</f>
        <v>0.54400000000000004</v>
      </c>
      <c r="T3978" s="6">
        <f>IF(V3978&lt;V3979,L3978,0)</f>
        <v>0</v>
      </c>
      <c r="U3978" s="6">
        <f>IF(T3978&gt;0,M3978,-999)</f>
        <v>-999</v>
      </c>
      <c r="V3978">
        <v>200207</v>
      </c>
      <c r="W3978">
        <v>2002</v>
      </c>
    </row>
    <row r="3979" spans="1:23" x14ac:dyDescent="0.25">
      <c r="A3979" s="14">
        <v>37446</v>
      </c>
      <c r="B3979" s="3">
        <v>190</v>
      </c>
      <c r="C3979" s="4">
        <v>28.87</v>
      </c>
      <c r="D3979" s="5">
        <v>13.3</v>
      </c>
      <c r="E3979" s="5">
        <v>21.7</v>
      </c>
      <c r="F3979" s="5">
        <v>2.6</v>
      </c>
      <c r="G3979" s="4">
        <v>66</v>
      </c>
      <c r="H3979" s="4">
        <v>40</v>
      </c>
      <c r="I3979" s="4">
        <v>1</v>
      </c>
      <c r="J3979" s="4">
        <v>2.2999999999999998</v>
      </c>
      <c r="K3979" s="4">
        <v>0</v>
      </c>
      <c r="L3979" s="4">
        <v>0</v>
      </c>
      <c r="M3979" s="7">
        <v>0</v>
      </c>
      <c r="N3979" s="5">
        <v>14.3</v>
      </c>
      <c r="O3979" s="5">
        <v>12.7</v>
      </c>
      <c r="P3979" s="5">
        <v>-999</v>
      </c>
      <c r="Q3979" s="5">
        <v>-999</v>
      </c>
      <c r="R3979">
        <v>1.036</v>
      </c>
      <c r="S3979" s="34">
        <f>ROUND((0.6105*(EXP((17.273*E3979)/(E3979+237.3))))*(100-H3979)/100,3)</f>
        <v>1.5569999999999999</v>
      </c>
      <c r="T3979" s="6">
        <f>IF(V3979&lt;V3980,L3979,0)</f>
        <v>0</v>
      </c>
      <c r="U3979" s="6">
        <f>IF(T3979&gt;0,M3979,-999)</f>
        <v>-999</v>
      </c>
      <c r="V3979">
        <v>200207</v>
      </c>
      <c r="W3979">
        <v>2002</v>
      </c>
    </row>
    <row r="3980" spans="1:23" x14ac:dyDescent="0.25">
      <c r="A3980" s="14">
        <v>37447</v>
      </c>
      <c r="B3980" s="3">
        <v>191</v>
      </c>
      <c r="C3980" s="4">
        <v>28.46</v>
      </c>
      <c r="D3980" s="5">
        <v>20.3</v>
      </c>
      <c r="E3980" s="5">
        <v>28.3</v>
      </c>
      <c r="F3980" s="5">
        <v>11.5</v>
      </c>
      <c r="G3980" s="4">
        <v>45.2</v>
      </c>
      <c r="H3980" s="4">
        <v>30.3</v>
      </c>
      <c r="I3980" s="4">
        <v>1.2</v>
      </c>
      <c r="J3980" s="4">
        <v>2.9</v>
      </c>
      <c r="K3980" s="4">
        <v>0</v>
      </c>
      <c r="L3980" s="4">
        <v>0</v>
      </c>
      <c r="M3980" s="7">
        <v>0</v>
      </c>
      <c r="N3980" s="5">
        <v>17.2</v>
      </c>
      <c r="O3980" s="5">
        <v>14.7</v>
      </c>
      <c r="P3980" s="5">
        <v>-999</v>
      </c>
      <c r="Q3980" s="5">
        <v>-999</v>
      </c>
      <c r="R3980">
        <v>1.167</v>
      </c>
      <c r="S3980" s="34">
        <f>ROUND((0.6105*(EXP((17.273*E3980)/(E3980+237.3))))*(100-H3980)/100,3)</f>
        <v>2.681</v>
      </c>
      <c r="T3980" s="6">
        <f>IF(V3980&lt;V3981,L3980,0)</f>
        <v>0</v>
      </c>
      <c r="U3980" s="6">
        <f>IF(T3980&gt;0,M3980,-999)</f>
        <v>-999</v>
      </c>
      <c r="V3980">
        <v>200207</v>
      </c>
      <c r="W3980">
        <v>2002</v>
      </c>
    </row>
    <row r="3981" spans="1:23" x14ac:dyDescent="0.25">
      <c r="A3981" s="14">
        <v>37448</v>
      </c>
      <c r="B3981" s="3">
        <v>192</v>
      </c>
      <c r="C3981" s="4">
        <v>27.38</v>
      </c>
      <c r="D3981" s="5">
        <v>21.5</v>
      </c>
      <c r="E3981" s="5">
        <v>29.8</v>
      </c>
      <c r="F3981" s="5">
        <v>13.6</v>
      </c>
      <c r="G3981" s="4">
        <v>43</v>
      </c>
      <c r="H3981" s="4">
        <v>23.8</v>
      </c>
      <c r="I3981" s="4">
        <v>0.8</v>
      </c>
      <c r="J3981" s="4">
        <v>1.9</v>
      </c>
      <c r="K3981" s="4">
        <v>0</v>
      </c>
      <c r="L3981" s="4">
        <v>0</v>
      </c>
      <c r="M3981" s="7">
        <v>0</v>
      </c>
      <c r="N3981" s="5">
        <v>18.2</v>
      </c>
      <c r="O3981" s="5">
        <v>15.7</v>
      </c>
      <c r="P3981" s="5">
        <v>-999</v>
      </c>
      <c r="Q3981" s="5">
        <v>-999</v>
      </c>
      <c r="R3981">
        <v>0.997</v>
      </c>
      <c r="S3981" s="34">
        <f>ROUND((0.6105*(EXP((17.273*E3981)/(E3981+237.3))))*(100-H3981)/100,3)</f>
        <v>3.1960000000000002</v>
      </c>
      <c r="T3981" s="6">
        <f>IF(V3981&lt;V3982,L3981,0)</f>
        <v>0</v>
      </c>
      <c r="U3981" s="6">
        <f>IF(T3981&gt;0,M3981,-999)</f>
        <v>-999</v>
      </c>
      <c r="V3981">
        <v>200207</v>
      </c>
      <c r="W3981">
        <v>2002</v>
      </c>
    </row>
    <row r="3982" spans="1:23" x14ac:dyDescent="0.25">
      <c r="A3982" s="14">
        <v>37449</v>
      </c>
      <c r="B3982" s="3">
        <v>193</v>
      </c>
      <c r="C3982" s="4">
        <v>28.58</v>
      </c>
      <c r="D3982" s="5">
        <v>21.2</v>
      </c>
      <c r="E3982" s="5">
        <v>28.9</v>
      </c>
      <c r="F3982" s="5">
        <v>11.9</v>
      </c>
      <c r="G3982" s="4">
        <v>35.6</v>
      </c>
      <c r="H3982" s="4">
        <v>16.399999999999999</v>
      </c>
      <c r="I3982" s="4">
        <v>0.8</v>
      </c>
      <c r="J3982" s="4">
        <v>2.1</v>
      </c>
      <c r="K3982" s="4">
        <v>0</v>
      </c>
      <c r="L3982" s="4">
        <v>0</v>
      </c>
      <c r="M3982" s="7">
        <v>0</v>
      </c>
      <c r="N3982" s="5">
        <v>18</v>
      </c>
      <c r="O3982" s="5">
        <v>16</v>
      </c>
      <c r="P3982" s="5">
        <v>-999</v>
      </c>
      <c r="Q3982" s="5">
        <v>-999</v>
      </c>
      <c r="R3982">
        <v>0.65200000000000002</v>
      </c>
      <c r="S3982" s="34">
        <f>ROUND((0.6105*(EXP((17.273*E3982)/(E3982+237.3))))*(100-H3982)/100,3)</f>
        <v>3.3290000000000002</v>
      </c>
      <c r="T3982" s="6">
        <f>IF(V3982&lt;V3983,L3982,0)</f>
        <v>0</v>
      </c>
      <c r="U3982" s="6">
        <f>IF(T3982&gt;0,M3982,-999)</f>
        <v>-999</v>
      </c>
      <c r="V3982">
        <v>200207</v>
      </c>
      <c r="W3982">
        <v>2002</v>
      </c>
    </row>
    <row r="3983" spans="1:23" x14ac:dyDescent="0.25">
      <c r="A3983" s="14">
        <v>37450</v>
      </c>
      <c r="B3983" s="3">
        <v>194</v>
      </c>
      <c r="C3983" s="4">
        <v>8.33</v>
      </c>
      <c r="D3983" s="5">
        <v>18.899999999999999</v>
      </c>
      <c r="E3983" s="5">
        <v>24.9</v>
      </c>
      <c r="F3983" s="5">
        <v>14.5</v>
      </c>
      <c r="G3983" s="4">
        <v>54.1</v>
      </c>
      <c r="H3983" s="4">
        <v>28.9</v>
      </c>
      <c r="I3983" s="4">
        <v>0.6</v>
      </c>
      <c r="J3983" s="4">
        <v>2</v>
      </c>
      <c r="K3983" s="4">
        <v>0</v>
      </c>
      <c r="L3983" s="4">
        <v>0</v>
      </c>
      <c r="M3983" s="7">
        <v>0</v>
      </c>
      <c r="N3983" s="5">
        <v>16.2</v>
      </c>
      <c r="O3983" s="5">
        <v>15.2</v>
      </c>
      <c r="P3983" s="5">
        <v>-999</v>
      </c>
      <c r="Q3983" s="5">
        <v>-999</v>
      </c>
      <c r="R3983">
        <v>0.90900000000000003</v>
      </c>
      <c r="S3983" s="34">
        <f>ROUND((0.6105*(EXP((17.273*E3983)/(E3983+237.3))))*(100-H3983)/100,3)</f>
        <v>2.238</v>
      </c>
      <c r="T3983" s="6">
        <f>IF(V3983&lt;V3984,L3983,0)</f>
        <v>0</v>
      </c>
      <c r="U3983" s="6">
        <f>IF(T3983&gt;0,M3983,-999)</f>
        <v>-999</v>
      </c>
      <c r="V3983">
        <v>200207</v>
      </c>
      <c r="W3983">
        <v>2002</v>
      </c>
    </row>
    <row r="3984" spans="1:23" x14ac:dyDescent="0.25">
      <c r="A3984" s="14">
        <v>37451</v>
      </c>
      <c r="B3984" s="3">
        <v>195</v>
      </c>
      <c r="C3984" s="4">
        <v>27.28</v>
      </c>
      <c r="D3984" s="5">
        <v>14.9</v>
      </c>
      <c r="E3984" s="5">
        <v>21.3</v>
      </c>
      <c r="F3984" s="5">
        <v>7.5</v>
      </c>
      <c r="G3984" s="4">
        <v>54.4</v>
      </c>
      <c r="H3984" s="4">
        <v>30</v>
      </c>
      <c r="I3984" s="4">
        <v>1</v>
      </c>
      <c r="J3984" s="4">
        <v>2.2000000000000002</v>
      </c>
      <c r="K3984" s="4">
        <v>0</v>
      </c>
      <c r="L3984" s="4">
        <v>0</v>
      </c>
      <c r="M3984" s="7">
        <v>0</v>
      </c>
      <c r="N3984" s="5">
        <v>17.3</v>
      </c>
      <c r="O3984" s="5">
        <v>15.7</v>
      </c>
      <c r="P3984" s="5">
        <v>-999</v>
      </c>
      <c r="Q3984" s="5">
        <v>-999</v>
      </c>
      <c r="R3984">
        <v>0.75800000000000001</v>
      </c>
      <c r="S3984" s="34">
        <f>ROUND((0.6105*(EXP((17.273*E3984)/(E3984+237.3))))*(100-H3984)/100,3)</f>
        <v>1.7729999999999999</v>
      </c>
      <c r="T3984" s="6">
        <f>IF(V3984&lt;V3985,L3984,0)</f>
        <v>0</v>
      </c>
      <c r="U3984" s="6">
        <f>IF(T3984&gt;0,M3984,-999)</f>
        <v>-999</v>
      </c>
      <c r="V3984">
        <v>200207</v>
      </c>
      <c r="W3984">
        <v>2002</v>
      </c>
    </row>
    <row r="3985" spans="1:23" x14ac:dyDescent="0.25">
      <c r="A3985" s="14">
        <v>37452</v>
      </c>
      <c r="B3985" s="3">
        <v>196</v>
      </c>
      <c r="C3985" s="4">
        <v>28.22</v>
      </c>
      <c r="D3985" s="5">
        <v>15.1</v>
      </c>
      <c r="E3985" s="5">
        <v>24.1</v>
      </c>
      <c r="F3985" s="5">
        <v>5.5</v>
      </c>
      <c r="G3985" s="4">
        <v>44.3</v>
      </c>
      <c r="H3985" s="4">
        <v>22.7</v>
      </c>
      <c r="I3985" s="4">
        <v>0.7</v>
      </c>
      <c r="J3985" s="4">
        <v>1.8</v>
      </c>
      <c r="K3985" s="4">
        <v>0</v>
      </c>
      <c r="L3985" s="4">
        <v>0</v>
      </c>
      <c r="M3985" s="7">
        <v>0</v>
      </c>
      <c r="N3985" s="5">
        <v>15.9</v>
      </c>
      <c r="O3985" s="5">
        <v>14.8</v>
      </c>
      <c r="P3985" s="5">
        <v>-999</v>
      </c>
      <c r="Q3985" s="5">
        <v>-999</v>
      </c>
      <c r="R3985">
        <v>0.68100000000000005</v>
      </c>
      <c r="S3985" s="34">
        <f>ROUND((0.6105*(EXP((17.273*E3985)/(E3985+237.3))))*(100-H3985)/100,3)</f>
        <v>2.3199999999999998</v>
      </c>
      <c r="T3985" s="6">
        <f>IF(V3985&lt;V3986,L3985,0)</f>
        <v>0</v>
      </c>
      <c r="U3985" s="6">
        <f>IF(T3985&gt;0,M3985,-999)</f>
        <v>-999</v>
      </c>
      <c r="V3985">
        <v>200207</v>
      </c>
      <c r="W3985">
        <v>2002</v>
      </c>
    </row>
    <row r="3986" spans="1:23" x14ac:dyDescent="0.25">
      <c r="A3986" s="14">
        <v>37453</v>
      </c>
      <c r="B3986" s="3">
        <v>197</v>
      </c>
      <c r="C3986" s="4">
        <v>28.15</v>
      </c>
      <c r="D3986" s="5">
        <v>18.600000000000001</v>
      </c>
      <c r="E3986" s="5">
        <v>25.9</v>
      </c>
      <c r="F3986" s="5">
        <v>9.3000000000000007</v>
      </c>
      <c r="G3986" s="4">
        <v>46</v>
      </c>
      <c r="H3986" s="4">
        <v>23.8</v>
      </c>
      <c r="I3986" s="4">
        <v>1.2</v>
      </c>
      <c r="J3986" s="4">
        <v>2.7</v>
      </c>
      <c r="K3986" s="4">
        <v>0</v>
      </c>
      <c r="L3986" s="4">
        <v>0</v>
      </c>
      <c r="M3986" s="7">
        <v>0</v>
      </c>
      <c r="N3986" s="5">
        <v>17.100000000000001</v>
      </c>
      <c r="O3986" s="5">
        <v>15.3</v>
      </c>
      <c r="P3986" s="5">
        <v>-999</v>
      </c>
      <c r="Q3986" s="5">
        <v>-999</v>
      </c>
      <c r="R3986">
        <v>0.79400000000000004</v>
      </c>
      <c r="S3986" s="34">
        <f>ROUND((0.6105*(EXP((17.273*E3986)/(E3986+237.3))))*(100-H3986)/100,3)</f>
        <v>2.5459999999999998</v>
      </c>
      <c r="T3986" s="6">
        <f>IF(V3986&lt;V3987,L3986,0)</f>
        <v>0</v>
      </c>
      <c r="U3986" s="6">
        <f>IF(T3986&gt;0,M3986,-999)</f>
        <v>-999</v>
      </c>
      <c r="V3986">
        <v>200207</v>
      </c>
      <c r="W3986">
        <v>2002</v>
      </c>
    </row>
    <row r="3987" spans="1:23" x14ac:dyDescent="0.25">
      <c r="A3987" s="14">
        <v>37454</v>
      </c>
      <c r="B3987" s="3">
        <v>198</v>
      </c>
      <c r="C3987" s="4">
        <v>24.77</v>
      </c>
      <c r="D3987" s="5">
        <v>17.600000000000001</v>
      </c>
      <c r="E3987" s="5">
        <v>25.6</v>
      </c>
      <c r="F3987" s="5">
        <v>11.6</v>
      </c>
      <c r="G3987" s="4">
        <v>51.6</v>
      </c>
      <c r="H3987" s="4">
        <v>32.6</v>
      </c>
      <c r="I3987" s="4">
        <v>0.9</v>
      </c>
      <c r="J3987" s="4">
        <v>2.2999999999999998</v>
      </c>
      <c r="K3987" s="4">
        <v>0</v>
      </c>
      <c r="L3987" s="4">
        <v>0</v>
      </c>
      <c r="M3987" s="7">
        <v>0</v>
      </c>
      <c r="N3987" s="5">
        <v>17.2</v>
      </c>
      <c r="O3987" s="5">
        <v>15.7</v>
      </c>
      <c r="P3987" s="5">
        <v>-999</v>
      </c>
      <c r="Q3987" s="5">
        <v>-999</v>
      </c>
      <c r="R3987">
        <v>1.0669999999999999</v>
      </c>
      <c r="S3987" s="34">
        <f>ROUND((0.6105*(EXP((17.273*E3987)/(E3987+237.3))))*(100-H3987)/100,3)</f>
        <v>2.2120000000000002</v>
      </c>
      <c r="T3987" s="6">
        <f>IF(V3987&lt;V3988,L3987,0)</f>
        <v>0</v>
      </c>
      <c r="U3987" s="6">
        <f>IF(T3987&gt;0,M3987,-999)</f>
        <v>-999</v>
      </c>
      <c r="V3987">
        <v>200207</v>
      </c>
      <c r="W3987">
        <v>2002</v>
      </c>
    </row>
    <row r="3988" spans="1:23" x14ac:dyDescent="0.25">
      <c r="A3988" s="14">
        <v>37455</v>
      </c>
      <c r="B3988" s="3">
        <v>199</v>
      </c>
      <c r="C3988" s="4">
        <v>27.67</v>
      </c>
      <c r="D3988" s="5">
        <v>16.7</v>
      </c>
      <c r="E3988" s="5">
        <v>24.4</v>
      </c>
      <c r="F3988" s="5">
        <v>9.6999999999999993</v>
      </c>
      <c r="G3988" s="4">
        <v>59.4</v>
      </c>
      <c r="H3988" s="4">
        <v>35.1</v>
      </c>
      <c r="I3988" s="4">
        <v>0.8</v>
      </c>
      <c r="J3988" s="4">
        <v>2.2000000000000002</v>
      </c>
      <c r="K3988" s="4">
        <v>0</v>
      </c>
      <c r="L3988" s="4">
        <v>0</v>
      </c>
      <c r="M3988" s="7">
        <v>0</v>
      </c>
      <c r="N3988" s="5">
        <v>17.600000000000001</v>
      </c>
      <c r="O3988" s="5">
        <v>15.9</v>
      </c>
      <c r="P3988" s="5">
        <v>-999</v>
      </c>
      <c r="Q3988" s="5">
        <v>-999</v>
      </c>
      <c r="R3988">
        <v>1.075</v>
      </c>
      <c r="S3988" s="34">
        <f>ROUND((0.6105*(EXP((17.273*E3988)/(E3988+237.3))))*(100-H3988)/100,3)</f>
        <v>1.9830000000000001</v>
      </c>
      <c r="T3988" s="6">
        <f>IF(V3988&lt;V3989,L3988,0)</f>
        <v>0</v>
      </c>
      <c r="U3988" s="6">
        <f>IF(T3988&gt;0,M3988,-999)</f>
        <v>-999</v>
      </c>
      <c r="V3988">
        <v>200207</v>
      </c>
      <c r="W3988">
        <v>2002</v>
      </c>
    </row>
    <row r="3989" spans="1:23" x14ac:dyDescent="0.25">
      <c r="A3989" s="14">
        <v>37456</v>
      </c>
      <c r="B3989" s="3">
        <v>200</v>
      </c>
      <c r="C3989" s="4">
        <v>27.21</v>
      </c>
      <c r="D3989" s="5">
        <v>12.7</v>
      </c>
      <c r="E3989" s="5">
        <v>19.899999999999999</v>
      </c>
      <c r="F3989" s="5">
        <v>7.3</v>
      </c>
      <c r="G3989" s="4">
        <v>69.3</v>
      </c>
      <c r="H3989" s="4">
        <v>40.799999999999997</v>
      </c>
      <c r="I3989" s="4">
        <v>1</v>
      </c>
      <c r="J3989" s="4">
        <v>2.1</v>
      </c>
      <c r="K3989" s="4">
        <v>0</v>
      </c>
      <c r="L3989" s="4">
        <v>0</v>
      </c>
      <c r="M3989" s="7">
        <v>0</v>
      </c>
      <c r="N3989" s="5">
        <v>16.3</v>
      </c>
      <c r="O3989" s="5">
        <v>15.4</v>
      </c>
      <c r="P3989" s="5">
        <v>-999</v>
      </c>
      <c r="Q3989" s="5">
        <v>-999</v>
      </c>
      <c r="R3989">
        <v>0.94699999999999995</v>
      </c>
      <c r="S3989" s="34">
        <f>ROUND((0.6105*(EXP((17.273*E3989)/(E3989+237.3))))*(100-H3989)/100,3)</f>
        <v>1.375</v>
      </c>
      <c r="T3989" s="6">
        <f>IF(V3989&lt;V3990,L3989,0)</f>
        <v>0</v>
      </c>
      <c r="U3989" s="6">
        <f>IF(T3989&gt;0,M3989,-999)</f>
        <v>-999</v>
      </c>
      <c r="V3989">
        <v>200207</v>
      </c>
      <c r="W3989">
        <v>2002</v>
      </c>
    </row>
    <row r="3990" spans="1:23" x14ac:dyDescent="0.25">
      <c r="A3990" s="14">
        <v>37457</v>
      </c>
      <c r="B3990" s="3">
        <v>201</v>
      </c>
      <c r="C3990" s="4">
        <v>25.3</v>
      </c>
      <c r="D3990" s="5">
        <v>12.4</v>
      </c>
      <c r="E3990" s="5">
        <v>19.7</v>
      </c>
      <c r="F3990" s="5">
        <v>5.8</v>
      </c>
      <c r="G3990" s="4">
        <v>63.3</v>
      </c>
      <c r="H3990" s="4">
        <v>37.700000000000003</v>
      </c>
      <c r="I3990" s="4">
        <v>0.8</v>
      </c>
      <c r="J3990" s="4">
        <v>2</v>
      </c>
      <c r="K3990" s="4">
        <v>0</v>
      </c>
      <c r="L3990" s="4">
        <v>0</v>
      </c>
      <c r="M3990" s="7">
        <v>0</v>
      </c>
      <c r="N3990" s="5">
        <v>14.8</v>
      </c>
      <c r="O3990" s="5">
        <v>14.4</v>
      </c>
      <c r="P3990" s="5">
        <v>-999</v>
      </c>
      <c r="Q3990" s="5">
        <v>-999</v>
      </c>
      <c r="R3990">
        <v>0.86699999999999999</v>
      </c>
      <c r="S3990" s="34">
        <f>ROUND((0.6105*(EXP((17.273*E3990)/(E3990+237.3))))*(100-H3990)/100,3)</f>
        <v>1.43</v>
      </c>
      <c r="T3990" s="6">
        <f>IF(V3990&lt;V3991,L3990,0)</f>
        <v>0</v>
      </c>
      <c r="U3990" s="6">
        <f>IF(T3990&gt;0,M3990,-999)</f>
        <v>-999</v>
      </c>
      <c r="V3990">
        <v>200207</v>
      </c>
      <c r="W3990">
        <v>2002</v>
      </c>
    </row>
    <row r="3991" spans="1:23" x14ac:dyDescent="0.25">
      <c r="A3991" s="14">
        <v>37458</v>
      </c>
      <c r="B3991" s="3">
        <v>202</v>
      </c>
      <c r="C3991" s="4">
        <v>27.59</v>
      </c>
      <c r="D3991" s="5">
        <v>13.3</v>
      </c>
      <c r="E3991" s="5">
        <v>19.8</v>
      </c>
      <c r="F3991" s="5">
        <v>4.9000000000000004</v>
      </c>
      <c r="G3991" s="4">
        <v>52.4</v>
      </c>
      <c r="H3991" s="4">
        <v>31.7</v>
      </c>
      <c r="I3991" s="4">
        <v>0.8</v>
      </c>
      <c r="J3991" s="4">
        <v>1.7</v>
      </c>
      <c r="K3991" s="4">
        <v>0</v>
      </c>
      <c r="L3991" s="4">
        <v>0</v>
      </c>
      <c r="M3991" s="7">
        <v>0</v>
      </c>
      <c r="N3991" s="5">
        <v>15</v>
      </c>
      <c r="O3991" s="5">
        <v>14.2</v>
      </c>
      <c r="P3991" s="5">
        <v>-999</v>
      </c>
      <c r="Q3991" s="5">
        <v>-999</v>
      </c>
      <c r="R3991">
        <v>0.73299999999999998</v>
      </c>
      <c r="S3991" s="34">
        <f>ROUND((0.6105*(EXP((17.273*E3991)/(E3991+237.3))))*(100-H3991)/100,3)</f>
        <v>1.577</v>
      </c>
      <c r="T3991" s="6">
        <f>IF(V3991&lt;V3992,L3991,0)</f>
        <v>0</v>
      </c>
      <c r="U3991" s="6">
        <f>IF(T3991&gt;0,M3991,-999)</f>
        <v>-999</v>
      </c>
      <c r="V3991">
        <v>200207</v>
      </c>
      <c r="W3991">
        <v>2002</v>
      </c>
    </row>
    <row r="3992" spans="1:23" x14ac:dyDescent="0.25">
      <c r="A3992" s="14">
        <v>37459</v>
      </c>
      <c r="B3992" s="3">
        <v>203</v>
      </c>
      <c r="C3992" s="4">
        <v>28.05</v>
      </c>
      <c r="D3992" s="5">
        <v>17.399999999999999</v>
      </c>
      <c r="E3992" s="5">
        <v>25.3</v>
      </c>
      <c r="F3992" s="5">
        <v>8.6</v>
      </c>
      <c r="G3992" s="4">
        <v>44.9</v>
      </c>
      <c r="H3992" s="4">
        <v>27.5</v>
      </c>
      <c r="I3992" s="4">
        <v>0.8</v>
      </c>
      <c r="J3992" s="4">
        <v>1.8</v>
      </c>
      <c r="K3992" s="4">
        <v>0</v>
      </c>
      <c r="L3992" s="4">
        <v>0</v>
      </c>
      <c r="M3992" s="7">
        <v>0</v>
      </c>
      <c r="N3992" s="5">
        <v>16.399999999999999</v>
      </c>
      <c r="O3992" s="5">
        <v>14.8</v>
      </c>
      <c r="P3992" s="5">
        <v>-999</v>
      </c>
      <c r="Q3992" s="5">
        <v>-999</v>
      </c>
      <c r="R3992">
        <v>0.88500000000000001</v>
      </c>
      <c r="S3992" s="34">
        <f>ROUND((0.6105*(EXP((17.273*E3992)/(E3992+237.3))))*(100-H3992)/100,3)</f>
        <v>2.3380000000000001</v>
      </c>
      <c r="T3992" s="6">
        <f>IF(V3992&lt;V3993,L3992,0)</f>
        <v>0</v>
      </c>
      <c r="U3992" s="6">
        <f>IF(T3992&gt;0,M3992,-999)</f>
        <v>-999</v>
      </c>
      <c r="V3992">
        <v>200207</v>
      </c>
      <c r="W3992">
        <v>2002</v>
      </c>
    </row>
    <row r="3993" spans="1:23" x14ac:dyDescent="0.25">
      <c r="A3993" s="14">
        <v>37460</v>
      </c>
      <c r="B3993" s="3">
        <v>204</v>
      </c>
      <c r="C3993" s="4">
        <v>25.93</v>
      </c>
      <c r="D3993" s="5">
        <v>19.399999999999999</v>
      </c>
      <c r="E3993" s="5">
        <v>26.6</v>
      </c>
      <c r="F3993" s="5">
        <v>13</v>
      </c>
      <c r="G3993" s="4">
        <v>42.6</v>
      </c>
      <c r="H3993" s="4">
        <v>30</v>
      </c>
      <c r="I3993" s="4">
        <v>0.8</v>
      </c>
      <c r="J3993" s="4">
        <v>2.9</v>
      </c>
      <c r="K3993" s="4">
        <v>0</v>
      </c>
      <c r="L3993" s="4">
        <v>0</v>
      </c>
      <c r="M3993" s="7">
        <v>0</v>
      </c>
      <c r="N3993" s="5">
        <v>17.100000000000001</v>
      </c>
      <c r="O3993" s="5">
        <v>15.4</v>
      </c>
      <c r="P3993" s="5">
        <v>-999</v>
      </c>
      <c r="Q3993" s="5">
        <v>-999</v>
      </c>
      <c r="R3993">
        <v>1.0469999999999999</v>
      </c>
      <c r="S3993" s="34">
        <f>ROUND((0.6105*(EXP((17.273*E3993)/(E3993+237.3))))*(100-H3993)/100,3)</f>
        <v>2.4369999999999998</v>
      </c>
      <c r="T3993" s="6">
        <f>IF(V3993&lt;V3994,L3993,0)</f>
        <v>0</v>
      </c>
      <c r="U3993" s="6">
        <f>IF(T3993&gt;0,M3993,-999)</f>
        <v>-999</v>
      </c>
      <c r="V3993">
        <v>200207</v>
      </c>
      <c r="W3993">
        <v>2002</v>
      </c>
    </row>
    <row r="3994" spans="1:23" x14ac:dyDescent="0.25">
      <c r="A3994" s="14">
        <v>37461</v>
      </c>
      <c r="B3994" s="3">
        <v>205</v>
      </c>
      <c r="C3994" s="4">
        <v>27.1</v>
      </c>
      <c r="D3994" s="5">
        <v>19.7</v>
      </c>
      <c r="E3994" s="5">
        <v>27.9</v>
      </c>
      <c r="F3994" s="5">
        <v>11.8</v>
      </c>
      <c r="G3994" s="4">
        <v>41.3</v>
      </c>
      <c r="H3994" s="4">
        <v>18.2</v>
      </c>
      <c r="I3994" s="4">
        <v>0.7</v>
      </c>
      <c r="J3994" s="4">
        <v>1.9</v>
      </c>
      <c r="K3994" s="4">
        <v>0</v>
      </c>
      <c r="L3994" s="4">
        <v>0</v>
      </c>
      <c r="M3994" s="7">
        <v>0</v>
      </c>
      <c r="N3994" s="5">
        <v>17.5</v>
      </c>
      <c r="O3994" s="5">
        <v>15.8</v>
      </c>
      <c r="P3994" s="5">
        <v>-999</v>
      </c>
      <c r="Q3994" s="5">
        <v>-999</v>
      </c>
      <c r="R3994">
        <v>0.68300000000000005</v>
      </c>
      <c r="S3994" s="34">
        <f>ROUND((0.6105*(EXP((17.273*E3994)/(E3994+237.3))))*(100-H3994)/100,3)</f>
        <v>3.073</v>
      </c>
      <c r="T3994" s="6">
        <f>IF(V3994&lt;V3995,L3994,0)</f>
        <v>0</v>
      </c>
      <c r="U3994" s="6">
        <f>IF(T3994&gt;0,M3994,-999)</f>
        <v>-999</v>
      </c>
      <c r="V3994">
        <v>200207</v>
      </c>
      <c r="W3994">
        <v>2002</v>
      </c>
    </row>
    <row r="3995" spans="1:23" x14ac:dyDescent="0.25">
      <c r="A3995" s="14">
        <v>37462</v>
      </c>
      <c r="B3995" s="3">
        <v>206</v>
      </c>
      <c r="C3995" s="4">
        <v>18.95</v>
      </c>
      <c r="D3995" s="5">
        <v>17.8</v>
      </c>
      <c r="E3995" s="5">
        <v>26.6</v>
      </c>
      <c r="F3995" s="5">
        <v>12.6</v>
      </c>
      <c r="G3995" s="4">
        <v>55.4</v>
      </c>
      <c r="H3995" s="4">
        <v>33.1</v>
      </c>
      <c r="I3995" s="4">
        <v>0.7</v>
      </c>
      <c r="J3995" s="4">
        <v>1.9</v>
      </c>
      <c r="K3995" s="4">
        <v>0.3</v>
      </c>
      <c r="L3995" s="4">
        <v>0</v>
      </c>
      <c r="M3995" s="7">
        <v>0</v>
      </c>
      <c r="N3995" s="5">
        <v>16.899999999999999</v>
      </c>
      <c r="O3995" s="5">
        <v>15.8</v>
      </c>
      <c r="P3995" s="5">
        <v>-999</v>
      </c>
      <c r="Q3995" s="5">
        <v>-999</v>
      </c>
      <c r="R3995">
        <v>1.1519999999999999</v>
      </c>
      <c r="S3995" s="34">
        <f>ROUND((0.6105*(EXP((17.273*E3995)/(E3995+237.3))))*(100-H3995)/100,3)</f>
        <v>2.3290000000000002</v>
      </c>
      <c r="T3995" s="6">
        <f>IF(V3995&lt;V3996,L3995,0)</f>
        <v>0</v>
      </c>
      <c r="U3995" s="6">
        <f>IF(T3995&gt;0,M3995,-999)</f>
        <v>-999</v>
      </c>
      <c r="V3995">
        <v>200207</v>
      </c>
      <c r="W3995">
        <v>2002</v>
      </c>
    </row>
    <row r="3996" spans="1:23" x14ac:dyDescent="0.25">
      <c r="A3996" s="14">
        <v>37463</v>
      </c>
      <c r="B3996" s="3">
        <v>207</v>
      </c>
      <c r="C3996" s="4">
        <v>21.82</v>
      </c>
      <c r="D3996" s="5">
        <v>14.2</v>
      </c>
      <c r="E3996" s="5">
        <v>21.2</v>
      </c>
      <c r="F3996" s="5">
        <v>8</v>
      </c>
      <c r="G3996" s="4">
        <v>69.400000000000006</v>
      </c>
      <c r="H3996" s="4">
        <v>44.6</v>
      </c>
      <c r="I3996" s="4">
        <v>1</v>
      </c>
      <c r="J3996" s="4">
        <v>2.2000000000000002</v>
      </c>
      <c r="K3996" s="4">
        <v>0</v>
      </c>
      <c r="L3996" s="4">
        <v>0</v>
      </c>
      <c r="M3996" s="7">
        <v>0</v>
      </c>
      <c r="N3996" s="5">
        <v>16.2</v>
      </c>
      <c r="O3996" s="5">
        <v>15.4</v>
      </c>
      <c r="P3996" s="5">
        <v>-999</v>
      </c>
      <c r="Q3996" s="5">
        <v>-999</v>
      </c>
      <c r="R3996">
        <v>1.125</v>
      </c>
      <c r="S3996" s="34">
        <f>ROUND((0.6105*(EXP((17.273*E3996)/(E3996+237.3))))*(100-H3996)/100,3)</f>
        <v>1.3939999999999999</v>
      </c>
      <c r="T3996" s="6">
        <f>IF(V3996&lt;V3997,L3996,0)</f>
        <v>0</v>
      </c>
      <c r="U3996" s="6">
        <f>IF(T3996&gt;0,M3996,-999)</f>
        <v>-999</v>
      </c>
      <c r="V3996">
        <v>200207</v>
      </c>
      <c r="W3996">
        <v>2002</v>
      </c>
    </row>
    <row r="3997" spans="1:23" x14ac:dyDescent="0.25">
      <c r="A3997" s="14">
        <v>37464</v>
      </c>
      <c r="B3997" s="3">
        <v>208</v>
      </c>
      <c r="C3997" s="4">
        <v>26.57</v>
      </c>
      <c r="D3997" s="5">
        <v>12.8</v>
      </c>
      <c r="E3997" s="5">
        <v>20.3</v>
      </c>
      <c r="F3997" s="5">
        <v>5</v>
      </c>
      <c r="G3997" s="4">
        <v>62.5</v>
      </c>
      <c r="H3997" s="4">
        <v>32.200000000000003</v>
      </c>
      <c r="I3997" s="4">
        <v>0.9</v>
      </c>
      <c r="J3997" s="4">
        <v>2.1</v>
      </c>
      <c r="K3997" s="4">
        <v>0</v>
      </c>
      <c r="L3997" s="4">
        <v>0</v>
      </c>
      <c r="M3997" s="7">
        <v>0</v>
      </c>
      <c r="N3997" s="5">
        <v>15.3</v>
      </c>
      <c r="O3997" s="5">
        <v>14.6</v>
      </c>
      <c r="P3997" s="5">
        <v>-999</v>
      </c>
      <c r="Q3997" s="5">
        <v>-999</v>
      </c>
      <c r="R3997">
        <v>0.76900000000000002</v>
      </c>
      <c r="S3997" s="34">
        <f>ROUND((0.6105*(EXP((17.273*E3997)/(E3997+237.3))))*(100-H3997)/100,3)</f>
        <v>1.615</v>
      </c>
      <c r="T3997" s="6">
        <f>IF(V3997&lt;V3998,L3997,0)</f>
        <v>0</v>
      </c>
      <c r="U3997" s="6">
        <f>IF(T3997&gt;0,M3997,-999)</f>
        <v>-999</v>
      </c>
      <c r="V3997">
        <v>200207</v>
      </c>
      <c r="W3997">
        <v>2002</v>
      </c>
    </row>
    <row r="3998" spans="1:23" x14ac:dyDescent="0.25">
      <c r="A3998" s="14">
        <v>37465</v>
      </c>
      <c r="B3998" s="3">
        <v>209</v>
      </c>
      <c r="C3998" s="4">
        <v>11.44</v>
      </c>
      <c r="D3998" s="5">
        <v>10.1</v>
      </c>
      <c r="E3998" s="5">
        <v>15.3</v>
      </c>
      <c r="F3998" s="5">
        <v>6.7</v>
      </c>
      <c r="G3998" s="4">
        <v>80.2</v>
      </c>
      <c r="H3998" s="4">
        <v>60.9</v>
      </c>
      <c r="I3998" s="4">
        <v>1.2</v>
      </c>
      <c r="J3998" s="4">
        <v>2.2999999999999998</v>
      </c>
      <c r="K3998" s="4">
        <v>0</v>
      </c>
      <c r="L3998" s="4">
        <v>0</v>
      </c>
      <c r="M3998" s="7">
        <v>0</v>
      </c>
      <c r="N3998" s="5">
        <v>13.3</v>
      </c>
      <c r="O3998" s="5">
        <v>13.5</v>
      </c>
      <c r="P3998" s="5">
        <v>-999</v>
      </c>
      <c r="Q3998" s="5">
        <v>-999</v>
      </c>
      <c r="R3998">
        <v>1.056</v>
      </c>
      <c r="S3998" s="34">
        <f>ROUND((0.6105*(EXP((17.273*E3998)/(E3998+237.3))))*(100-H3998)/100,3)</f>
        <v>0.68</v>
      </c>
      <c r="T3998" s="6">
        <f>IF(V3998&lt;V3999,L3998,0)</f>
        <v>0</v>
      </c>
      <c r="U3998" s="6">
        <f>IF(T3998&gt;0,M3998,-999)</f>
        <v>-999</v>
      </c>
      <c r="V3998">
        <v>200207</v>
      </c>
      <c r="W3998">
        <v>2002</v>
      </c>
    </row>
    <row r="3999" spans="1:23" x14ac:dyDescent="0.25">
      <c r="A3999" s="14">
        <v>37466</v>
      </c>
      <c r="B3999" s="3">
        <v>210</v>
      </c>
      <c r="C3999" s="4">
        <v>17.07</v>
      </c>
      <c r="D3999" s="5">
        <v>9.8000000000000007</v>
      </c>
      <c r="E3999" s="5">
        <v>17.2</v>
      </c>
      <c r="F3999" s="5">
        <v>5.5</v>
      </c>
      <c r="G3999" s="4">
        <v>78.7</v>
      </c>
      <c r="H3999" s="4">
        <v>49</v>
      </c>
      <c r="I3999" s="4">
        <v>1.1000000000000001</v>
      </c>
      <c r="J3999" s="4">
        <v>2.4</v>
      </c>
      <c r="K3999" s="4">
        <v>0</v>
      </c>
      <c r="L3999" s="4">
        <v>0</v>
      </c>
      <c r="M3999" s="7">
        <v>0</v>
      </c>
      <c r="N3999" s="5">
        <v>14</v>
      </c>
      <c r="O3999" s="5">
        <v>13.4</v>
      </c>
      <c r="P3999" s="5">
        <v>-999</v>
      </c>
      <c r="Q3999" s="5">
        <v>-999</v>
      </c>
      <c r="R3999">
        <v>0.95799999999999996</v>
      </c>
      <c r="S3999" s="34">
        <f>ROUND((0.6105*(EXP((17.273*E3999)/(E3999+237.3))))*(100-H3999)/100,3)</f>
        <v>1.0009999999999999</v>
      </c>
      <c r="T3999" s="6">
        <f>IF(V3999&lt;V4000,L3999,0)</f>
        <v>0</v>
      </c>
      <c r="U3999" s="6">
        <f>IF(T3999&gt;0,M3999,-999)</f>
        <v>-999</v>
      </c>
      <c r="V3999">
        <v>200207</v>
      </c>
      <c r="W3999">
        <v>2002</v>
      </c>
    </row>
    <row r="4000" spans="1:23" x14ac:dyDescent="0.25">
      <c r="A4000" s="14">
        <v>37467</v>
      </c>
      <c r="B4000" s="3">
        <v>211</v>
      </c>
      <c r="C4000" s="4">
        <v>21.1</v>
      </c>
      <c r="D4000" s="5">
        <v>8.6999999999999993</v>
      </c>
      <c r="E4000" s="5">
        <v>16.899999999999999</v>
      </c>
      <c r="F4000" s="5">
        <v>2.9</v>
      </c>
      <c r="G4000" s="4">
        <v>67.7</v>
      </c>
      <c r="H4000" s="4">
        <v>39.9</v>
      </c>
      <c r="I4000" s="4">
        <v>1.1000000000000001</v>
      </c>
      <c r="J4000" s="4">
        <v>2.1</v>
      </c>
      <c r="K4000" s="4">
        <v>0.3</v>
      </c>
      <c r="L4000" s="4">
        <v>0</v>
      </c>
      <c r="M4000" s="7">
        <v>0</v>
      </c>
      <c r="N4000" s="5">
        <v>13.1</v>
      </c>
      <c r="O4000" s="5">
        <v>13</v>
      </c>
      <c r="P4000" s="5">
        <v>-999</v>
      </c>
      <c r="Q4000" s="5">
        <v>-999</v>
      </c>
      <c r="R4000">
        <v>0.76900000000000002</v>
      </c>
      <c r="S4000" s="34">
        <f>ROUND((0.6105*(EXP((17.273*E4000)/(E4000+237.3))))*(100-H4000)/100,3)</f>
        <v>1.157</v>
      </c>
      <c r="T4000" s="6">
        <f>IF(V4000&lt;V4001,L4000,0)</f>
        <v>0</v>
      </c>
      <c r="U4000" s="6">
        <f>IF(T4000&gt;0,M4000,-999)</f>
        <v>-999</v>
      </c>
      <c r="V4000">
        <v>200207</v>
      </c>
      <c r="W4000">
        <v>2002</v>
      </c>
    </row>
    <row r="4001" spans="1:23" x14ac:dyDescent="0.25">
      <c r="A4001" s="14">
        <v>37468</v>
      </c>
      <c r="B4001" s="3">
        <v>212</v>
      </c>
      <c r="C4001" s="4">
        <v>15.35</v>
      </c>
      <c r="D4001" s="5">
        <v>5.2</v>
      </c>
      <c r="E4001" s="5">
        <v>11.7</v>
      </c>
      <c r="F4001" s="5">
        <v>1.7</v>
      </c>
      <c r="G4001" s="4">
        <v>83.3</v>
      </c>
      <c r="H4001" s="4">
        <v>52.5</v>
      </c>
      <c r="I4001" s="4">
        <v>0.9</v>
      </c>
      <c r="J4001" s="4">
        <v>1.9</v>
      </c>
      <c r="K4001" s="4">
        <v>0.3</v>
      </c>
      <c r="L4001" s="4">
        <v>0</v>
      </c>
      <c r="M4001" s="7">
        <v>0</v>
      </c>
      <c r="N4001" s="5">
        <v>10.9</v>
      </c>
      <c r="O4001" s="5">
        <v>11.7</v>
      </c>
      <c r="P4001" s="5">
        <v>-999</v>
      </c>
      <c r="Q4001" s="5">
        <v>-999</v>
      </c>
      <c r="R4001">
        <v>0.72399999999999998</v>
      </c>
      <c r="S4001" s="34">
        <f>ROUND((0.6105*(EXP((17.273*E4001)/(E4001+237.3))))*(100-H4001)/100,3)</f>
        <v>0.65300000000000002</v>
      </c>
      <c r="T4001" s="6">
        <f>IF(V4001&lt;V4002,L4001,0)</f>
        <v>0</v>
      </c>
      <c r="U4001" s="6">
        <f>IF(T4001&gt;0,M4001,-999)</f>
        <v>-999</v>
      </c>
      <c r="V4001">
        <v>200207</v>
      </c>
      <c r="W4001">
        <v>2002</v>
      </c>
    </row>
    <row r="4002" spans="1:23" x14ac:dyDescent="0.25">
      <c r="A4002" s="14">
        <v>37469</v>
      </c>
      <c r="B4002" s="3">
        <v>213</v>
      </c>
      <c r="C4002" s="4">
        <v>15.96</v>
      </c>
      <c r="D4002" s="5">
        <v>8.5</v>
      </c>
      <c r="E4002" s="5">
        <v>15.2</v>
      </c>
      <c r="F4002" s="5">
        <v>0.6</v>
      </c>
      <c r="G4002" s="4">
        <v>67.099999999999994</v>
      </c>
      <c r="H4002" s="4">
        <v>35.200000000000003</v>
      </c>
      <c r="I4002" s="4">
        <v>1</v>
      </c>
      <c r="J4002" s="4">
        <v>2.7</v>
      </c>
      <c r="K4002" s="4">
        <v>0.3</v>
      </c>
      <c r="L4002" s="4">
        <v>0</v>
      </c>
      <c r="M4002" s="7">
        <v>0</v>
      </c>
      <c r="N4002" s="5">
        <v>10.9</v>
      </c>
      <c r="O4002" s="5">
        <v>11.1</v>
      </c>
      <c r="P4002" s="5">
        <v>-999</v>
      </c>
      <c r="Q4002" s="5">
        <v>-999</v>
      </c>
      <c r="R4002">
        <v>0.60599999999999998</v>
      </c>
      <c r="S4002" s="34">
        <f>ROUND((0.6105*(EXP((17.273*E4002)/(E4002+237.3))))*(100-H4002)/100,3)</f>
        <v>1.119</v>
      </c>
      <c r="T4002" s="6">
        <f>IF(V4002&lt;V4003,L4002,0)</f>
        <v>0</v>
      </c>
      <c r="U4002" s="6">
        <f>IF(T4002&gt;0,M4002,-999)</f>
        <v>-999</v>
      </c>
      <c r="V4002">
        <v>200208</v>
      </c>
      <c r="W4002">
        <v>2002</v>
      </c>
    </row>
    <row r="4003" spans="1:23" x14ac:dyDescent="0.25">
      <c r="A4003" s="14">
        <v>37470</v>
      </c>
      <c r="B4003" s="3">
        <v>214</v>
      </c>
      <c r="C4003" s="4">
        <v>17.45</v>
      </c>
      <c r="D4003" s="5">
        <v>6.5</v>
      </c>
      <c r="E4003" s="5">
        <v>12.4</v>
      </c>
      <c r="F4003" s="5">
        <v>1</v>
      </c>
      <c r="G4003" s="4">
        <v>72.8</v>
      </c>
      <c r="H4003" s="4">
        <v>53.5</v>
      </c>
      <c r="I4003" s="4">
        <v>0.8</v>
      </c>
      <c r="J4003" s="4">
        <v>2.1</v>
      </c>
      <c r="K4003" s="4">
        <v>0</v>
      </c>
      <c r="L4003" s="4">
        <v>0</v>
      </c>
      <c r="M4003" s="7">
        <v>0</v>
      </c>
      <c r="N4003" s="5">
        <v>10.9</v>
      </c>
      <c r="O4003" s="5">
        <v>11.2</v>
      </c>
      <c r="P4003" s="5">
        <v>-999</v>
      </c>
      <c r="Q4003" s="5">
        <v>-999</v>
      </c>
      <c r="R4003">
        <v>0.77100000000000002</v>
      </c>
      <c r="S4003" s="34">
        <f>ROUND((0.6105*(EXP((17.273*E4003)/(E4003+237.3))))*(100-H4003)/100,3)</f>
        <v>0.66900000000000004</v>
      </c>
      <c r="T4003" s="6">
        <f>IF(V4003&lt;V4004,L4003,0)</f>
        <v>0</v>
      </c>
      <c r="U4003" s="6">
        <f>IF(T4003&gt;0,M4003,-999)</f>
        <v>-999</v>
      </c>
      <c r="V4003">
        <v>200208</v>
      </c>
      <c r="W4003">
        <v>2002</v>
      </c>
    </row>
    <row r="4004" spans="1:23" x14ac:dyDescent="0.25">
      <c r="A4004" s="14">
        <v>37471</v>
      </c>
      <c r="B4004" s="3">
        <v>215</v>
      </c>
      <c r="C4004" s="4">
        <v>17.71</v>
      </c>
      <c r="D4004" s="5">
        <v>8.1999999999999993</v>
      </c>
      <c r="E4004" s="5">
        <v>16.3</v>
      </c>
      <c r="F4004" s="5">
        <v>0.2</v>
      </c>
      <c r="G4004" s="4">
        <v>70.8</v>
      </c>
      <c r="H4004" s="4">
        <v>43.7</v>
      </c>
      <c r="I4004" s="4">
        <v>0.8</v>
      </c>
      <c r="J4004" s="4">
        <v>1.6</v>
      </c>
      <c r="K4004" s="4">
        <v>0</v>
      </c>
      <c r="L4004" s="4">
        <v>0</v>
      </c>
      <c r="M4004" s="7">
        <v>0</v>
      </c>
      <c r="N4004" s="5">
        <v>10.5</v>
      </c>
      <c r="O4004" s="5">
        <v>10.6</v>
      </c>
      <c r="P4004" s="5">
        <v>-999</v>
      </c>
      <c r="Q4004" s="5">
        <v>-999</v>
      </c>
      <c r="R4004">
        <v>0.80800000000000005</v>
      </c>
      <c r="S4004" s="34">
        <f>ROUND((0.6105*(EXP((17.273*E4004)/(E4004+237.3))))*(100-H4004)/100,3)</f>
        <v>1.0429999999999999</v>
      </c>
      <c r="T4004" s="6">
        <f>IF(V4004&lt;V4005,L4004,0)</f>
        <v>0</v>
      </c>
      <c r="U4004" s="6">
        <f>IF(T4004&gt;0,M4004,-999)</f>
        <v>-999</v>
      </c>
      <c r="V4004">
        <v>200208</v>
      </c>
      <c r="W4004">
        <v>2002</v>
      </c>
    </row>
    <row r="4005" spans="1:23" x14ac:dyDescent="0.25">
      <c r="A4005" s="14">
        <v>37472</v>
      </c>
      <c r="B4005" s="3">
        <v>216</v>
      </c>
      <c r="C4005" s="4">
        <v>15.07</v>
      </c>
      <c r="D4005" s="5">
        <v>8</v>
      </c>
      <c r="E4005" s="5">
        <v>14.9</v>
      </c>
      <c r="F4005" s="5">
        <v>1.2</v>
      </c>
      <c r="G4005" s="4">
        <v>74</v>
      </c>
      <c r="H4005" s="4">
        <v>46.1</v>
      </c>
      <c r="I4005" s="4">
        <v>1.1000000000000001</v>
      </c>
      <c r="J4005" s="4">
        <v>2.7</v>
      </c>
      <c r="K4005" s="4">
        <v>0</v>
      </c>
      <c r="L4005" s="4">
        <v>0</v>
      </c>
      <c r="M4005" s="7">
        <v>0</v>
      </c>
      <c r="N4005" s="5">
        <v>10.8</v>
      </c>
      <c r="O4005" s="5">
        <v>10.9</v>
      </c>
      <c r="P4005" s="5">
        <v>-999</v>
      </c>
      <c r="Q4005" s="5">
        <v>-999</v>
      </c>
      <c r="R4005">
        <v>0.78</v>
      </c>
      <c r="S4005" s="34">
        <f>ROUND((0.6105*(EXP((17.273*E4005)/(E4005+237.3))))*(100-H4005)/100,3)</f>
        <v>0.91300000000000003</v>
      </c>
      <c r="T4005" s="6">
        <f>IF(V4005&lt;V4006,L4005,0)</f>
        <v>0</v>
      </c>
      <c r="U4005" s="6">
        <f>IF(T4005&gt;0,M4005,-999)</f>
        <v>-999</v>
      </c>
      <c r="V4005">
        <v>200208</v>
      </c>
      <c r="W4005">
        <v>2002</v>
      </c>
    </row>
    <row r="4006" spans="1:23" x14ac:dyDescent="0.25">
      <c r="A4006" s="14">
        <v>37473</v>
      </c>
      <c r="B4006" s="3">
        <v>217</v>
      </c>
      <c r="C4006" s="4">
        <v>10.7</v>
      </c>
      <c r="D4006" s="5">
        <v>5.3</v>
      </c>
      <c r="E4006" s="5">
        <v>12.1</v>
      </c>
      <c r="F4006" s="5">
        <v>-0.2</v>
      </c>
      <c r="G4006" s="4">
        <v>83.8</v>
      </c>
      <c r="H4006" s="4">
        <v>56.4</v>
      </c>
      <c r="I4006" s="4">
        <v>0.6</v>
      </c>
      <c r="J4006" s="4">
        <v>2.7</v>
      </c>
      <c r="K4006" s="4">
        <v>6.1</v>
      </c>
      <c r="L4006" s="4">
        <v>0</v>
      </c>
      <c r="M4006" s="7">
        <v>0</v>
      </c>
      <c r="N4006" s="5">
        <v>8.3000000000000007</v>
      </c>
      <c r="O4006" s="5">
        <v>9.3000000000000007</v>
      </c>
      <c r="P4006" s="5">
        <v>-999</v>
      </c>
      <c r="Q4006" s="5">
        <v>-999</v>
      </c>
      <c r="R4006">
        <v>0.79700000000000004</v>
      </c>
      <c r="S4006" s="34">
        <f>ROUND((0.6105*(EXP((17.273*E4006)/(E4006+237.3))))*(100-H4006)/100,3)</f>
        <v>0.61499999999999999</v>
      </c>
      <c r="T4006" s="6">
        <f>IF(V4006&lt;V4007,L4006,0)</f>
        <v>0</v>
      </c>
      <c r="U4006" s="6">
        <f>IF(T4006&gt;0,M4006,-999)</f>
        <v>-999</v>
      </c>
      <c r="V4006">
        <v>200208</v>
      </c>
      <c r="W4006">
        <v>2002</v>
      </c>
    </row>
    <row r="4007" spans="1:23" x14ac:dyDescent="0.25">
      <c r="A4007" s="14">
        <v>37474</v>
      </c>
      <c r="B4007" s="3">
        <v>218</v>
      </c>
      <c r="C4007" s="4">
        <v>11.68</v>
      </c>
      <c r="D4007" s="5">
        <v>5.2</v>
      </c>
      <c r="E4007" s="5">
        <v>11.8</v>
      </c>
      <c r="F4007" s="5">
        <v>1.3</v>
      </c>
      <c r="G4007" s="4">
        <v>90.6</v>
      </c>
      <c r="H4007" s="4">
        <v>51.9</v>
      </c>
      <c r="I4007" s="4">
        <v>0.6</v>
      </c>
      <c r="J4007" s="4">
        <v>2.5</v>
      </c>
      <c r="K4007" s="4">
        <v>6.9</v>
      </c>
      <c r="L4007" s="4">
        <v>0</v>
      </c>
      <c r="M4007" s="7">
        <v>0</v>
      </c>
      <c r="N4007" s="5">
        <v>8.6999999999999993</v>
      </c>
      <c r="O4007" s="5">
        <v>8.6</v>
      </c>
      <c r="P4007" s="5">
        <v>-999</v>
      </c>
      <c r="Q4007" s="5">
        <v>-999</v>
      </c>
      <c r="R4007">
        <v>0.71799999999999997</v>
      </c>
      <c r="S4007" s="34">
        <f>ROUND((0.6105*(EXP((17.273*E4007)/(E4007+237.3))))*(100-H4007)/100,3)</f>
        <v>0.66600000000000004</v>
      </c>
      <c r="T4007" s="6">
        <f>IF(V4007&lt;V4008,L4007,0)</f>
        <v>0</v>
      </c>
      <c r="U4007" s="6">
        <f>IF(T4007&gt;0,M4007,-999)</f>
        <v>-999</v>
      </c>
      <c r="V4007">
        <v>200208</v>
      </c>
      <c r="W4007">
        <v>2002</v>
      </c>
    </row>
    <row r="4008" spans="1:23" x14ac:dyDescent="0.25">
      <c r="A4008" s="14">
        <v>37475</v>
      </c>
      <c r="B4008" s="3">
        <v>219</v>
      </c>
      <c r="C4008" s="4">
        <v>11.44</v>
      </c>
      <c r="D4008" s="5">
        <v>6.8</v>
      </c>
      <c r="E4008" s="5">
        <v>14.8</v>
      </c>
      <c r="F4008" s="5">
        <v>1</v>
      </c>
      <c r="G4008" s="4">
        <v>82.1</v>
      </c>
      <c r="H4008" s="4">
        <v>49.8</v>
      </c>
      <c r="I4008" s="4">
        <v>0.5</v>
      </c>
      <c r="J4008" s="4">
        <v>1.6</v>
      </c>
      <c r="K4008" s="4">
        <v>0.3</v>
      </c>
      <c r="L4008" s="4">
        <v>0</v>
      </c>
      <c r="M4008" s="7">
        <v>0</v>
      </c>
      <c r="N4008" s="5">
        <v>8.5</v>
      </c>
      <c r="O4008" s="5">
        <v>8.9</v>
      </c>
      <c r="P4008" s="5">
        <v>-999</v>
      </c>
      <c r="Q4008" s="5">
        <v>-999</v>
      </c>
      <c r="R4008">
        <v>0.83899999999999997</v>
      </c>
      <c r="S4008" s="34">
        <f>ROUND((0.6105*(EXP((17.273*E4008)/(E4008+237.3))))*(100-H4008)/100,3)</f>
        <v>0.84499999999999997</v>
      </c>
      <c r="T4008" s="6">
        <f>IF(V4008&lt;V4009,L4008,0)</f>
        <v>0</v>
      </c>
      <c r="U4008" s="6">
        <f>IF(T4008&gt;0,M4008,-999)</f>
        <v>-999</v>
      </c>
      <c r="V4008">
        <v>200208</v>
      </c>
      <c r="W4008">
        <v>2002</v>
      </c>
    </row>
    <row r="4009" spans="1:23" x14ac:dyDescent="0.25">
      <c r="A4009" s="14">
        <v>37476</v>
      </c>
      <c r="B4009" s="3">
        <v>220</v>
      </c>
      <c r="C4009" s="4">
        <v>24.63</v>
      </c>
      <c r="D4009" s="5">
        <v>12.1</v>
      </c>
      <c r="E4009" s="5">
        <v>21</v>
      </c>
      <c r="F4009" s="5">
        <v>3.8</v>
      </c>
      <c r="G4009" s="4">
        <v>62.2</v>
      </c>
      <c r="H4009" s="4">
        <v>30.6</v>
      </c>
      <c r="I4009" s="4">
        <v>0.7</v>
      </c>
      <c r="J4009" s="4">
        <v>1.9</v>
      </c>
      <c r="K4009" s="4">
        <v>0</v>
      </c>
      <c r="L4009" s="4">
        <v>0</v>
      </c>
      <c r="M4009" s="7">
        <v>0</v>
      </c>
      <c r="N4009" s="5">
        <v>11.9</v>
      </c>
      <c r="O4009" s="5">
        <v>10.4</v>
      </c>
      <c r="P4009" s="5">
        <v>-999</v>
      </c>
      <c r="Q4009" s="5">
        <v>-999</v>
      </c>
      <c r="R4009">
        <v>0.76100000000000001</v>
      </c>
      <c r="S4009" s="34">
        <f>ROUND((0.6105*(EXP((17.273*E4009)/(E4009+237.3))))*(100-H4009)/100,3)</f>
        <v>1.726</v>
      </c>
      <c r="T4009" s="6">
        <f>IF(V4009&lt;V4010,L4009,0)</f>
        <v>0</v>
      </c>
      <c r="U4009" s="6">
        <f>IF(T4009&gt;0,M4009,-999)</f>
        <v>-999</v>
      </c>
      <c r="V4009">
        <v>200208</v>
      </c>
      <c r="W4009">
        <v>2002</v>
      </c>
    </row>
    <row r="4010" spans="1:23" x14ac:dyDescent="0.25">
      <c r="A4010" s="14">
        <v>37477</v>
      </c>
      <c r="B4010" s="3">
        <v>221</v>
      </c>
      <c r="C4010" s="4">
        <v>17.45</v>
      </c>
      <c r="D4010" s="5">
        <v>12.9</v>
      </c>
      <c r="E4010" s="5">
        <v>20.2</v>
      </c>
      <c r="F4010" s="5">
        <v>7.6</v>
      </c>
      <c r="G4010" s="4">
        <v>73.7</v>
      </c>
      <c r="H4010" s="4">
        <v>48.8</v>
      </c>
      <c r="I4010" s="4">
        <v>0.9</v>
      </c>
      <c r="J4010" s="4">
        <v>1.8</v>
      </c>
      <c r="K4010" s="4">
        <v>0</v>
      </c>
      <c r="L4010" s="4">
        <v>0</v>
      </c>
      <c r="M4010" s="7">
        <v>0</v>
      </c>
      <c r="N4010" s="5">
        <v>12.6</v>
      </c>
      <c r="O4010" s="5">
        <v>11.4</v>
      </c>
      <c r="P4010" s="5">
        <v>-999</v>
      </c>
      <c r="Q4010" s="5">
        <v>-999</v>
      </c>
      <c r="R4010">
        <v>1.1539999999999999</v>
      </c>
      <c r="S4010" s="34">
        <f>ROUND((0.6105*(EXP((17.273*E4010)/(E4010+237.3))))*(100-H4010)/100,3)</f>
        <v>1.212</v>
      </c>
      <c r="T4010" s="6">
        <f>IF(V4010&lt;V4011,L4010,0)</f>
        <v>0</v>
      </c>
      <c r="U4010" s="6">
        <f>IF(T4010&gt;0,M4010,-999)</f>
        <v>-999</v>
      </c>
      <c r="V4010">
        <v>200208</v>
      </c>
      <c r="W4010">
        <v>2002</v>
      </c>
    </row>
    <row r="4011" spans="1:23" x14ac:dyDescent="0.25">
      <c r="A4011" s="14">
        <v>37478</v>
      </c>
      <c r="B4011" s="3">
        <v>222</v>
      </c>
      <c r="C4011" s="4">
        <v>18.53</v>
      </c>
      <c r="D4011" s="5">
        <v>12.5</v>
      </c>
      <c r="E4011" s="5">
        <v>20.2</v>
      </c>
      <c r="F4011" s="5">
        <v>7.2</v>
      </c>
      <c r="G4011" s="4">
        <v>68.7</v>
      </c>
      <c r="H4011" s="4">
        <v>38.200000000000003</v>
      </c>
      <c r="I4011" s="4">
        <v>0.7</v>
      </c>
      <c r="J4011" s="4">
        <v>2.2000000000000002</v>
      </c>
      <c r="K4011" s="4">
        <v>0</v>
      </c>
      <c r="L4011" s="4">
        <v>0</v>
      </c>
      <c r="M4011" s="7">
        <v>0</v>
      </c>
      <c r="N4011" s="5">
        <v>13.4</v>
      </c>
      <c r="O4011" s="5">
        <v>12.2</v>
      </c>
      <c r="P4011" s="5">
        <v>-999</v>
      </c>
      <c r="Q4011" s="5">
        <v>-999</v>
      </c>
      <c r="R4011">
        <v>0.90600000000000003</v>
      </c>
      <c r="S4011" s="34">
        <f>ROUND((0.6105*(EXP((17.273*E4011)/(E4011+237.3))))*(100-H4011)/100,3)</f>
        <v>1.4630000000000001</v>
      </c>
      <c r="T4011" s="6">
        <f>IF(V4011&lt;V4012,L4011,0)</f>
        <v>0</v>
      </c>
      <c r="U4011" s="6">
        <f>IF(T4011&gt;0,M4011,-999)</f>
        <v>-999</v>
      </c>
      <c r="V4011">
        <v>200208</v>
      </c>
      <c r="W4011">
        <v>2002</v>
      </c>
    </row>
    <row r="4012" spans="1:23" x14ac:dyDescent="0.25">
      <c r="A4012" s="14">
        <v>37479</v>
      </c>
      <c r="B4012" s="3">
        <v>223</v>
      </c>
      <c r="C4012" s="4">
        <v>24.14</v>
      </c>
      <c r="D4012" s="5">
        <v>11</v>
      </c>
      <c r="E4012" s="5">
        <v>18.5</v>
      </c>
      <c r="F4012" s="5">
        <v>3.7</v>
      </c>
      <c r="G4012" s="4">
        <v>49.7</v>
      </c>
      <c r="H4012" s="4">
        <v>24.4</v>
      </c>
      <c r="I4012" s="4">
        <v>0.7</v>
      </c>
      <c r="J4012" s="4">
        <v>2.1</v>
      </c>
      <c r="K4012" s="4">
        <v>0</v>
      </c>
      <c r="L4012" s="4">
        <v>0</v>
      </c>
      <c r="M4012" s="7">
        <v>0</v>
      </c>
      <c r="N4012" s="5">
        <v>12.8</v>
      </c>
      <c r="O4012" s="5">
        <v>12</v>
      </c>
      <c r="P4012" s="5">
        <v>-999</v>
      </c>
      <c r="Q4012" s="5">
        <v>-999</v>
      </c>
      <c r="R4012">
        <v>0.52100000000000002</v>
      </c>
      <c r="S4012" s="34">
        <f>ROUND((0.6105*(EXP((17.273*E4012)/(E4012+237.3))))*(100-H4012)/100,3)</f>
        <v>1.61</v>
      </c>
      <c r="T4012" s="6">
        <f>IF(V4012&lt;V4013,L4012,0)</f>
        <v>0</v>
      </c>
      <c r="U4012" s="6">
        <f>IF(T4012&gt;0,M4012,-999)</f>
        <v>-999</v>
      </c>
      <c r="V4012">
        <v>200208</v>
      </c>
      <c r="W4012">
        <v>2002</v>
      </c>
    </row>
    <row r="4013" spans="1:23" x14ac:dyDescent="0.25">
      <c r="A4013" s="14">
        <v>37480</v>
      </c>
      <c r="B4013" s="3">
        <v>224</v>
      </c>
      <c r="C4013" s="4">
        <v>24.86</v>
      </c>
      <c r="D4013" s="5">
        <v>14.2</v>
      </c>
      <c r="E4013" s="5">
        <v>20.6</v>
      </c>
      <c r="F4013" s="5">
        <v>6.3</v>
      </c>
      <c r="G4013" s="4">
        <v>54.5</v>
      </c>
      <c r="H4013" s="4">
        <v>39</v>
      </c>
      <c r="I4013" s="4">
        <v>0.9</v>
      </c>
      <c r="J4013" s="4">
        <v>2.2999999999999998</v>
      </c>
      <c r="K4013" s="4">
        <v>0</v>
      </c>
      <c r="L4013" s="4">
        <v>0</v>
      </c>
      <c r="M4013" s="7">
        <v>0</v>
      </c>
      <c r="N4013" s="5">
        <v>13.7</v>
      </c>
      <c r="O4013" s="5">
        <v>12.4</v>
      </c>
      <c r="P4013" s="5">
        <v>-999</v>
      </c>
      <c r="Q4013" s="5">
        <v>-999</v>
      </c>
      <c r="R4013">
        <v>0.94599999999999995</v>
      </c>
      <c r="S4013" s="34">
        <f>ROUND((0.6105*(EXP((17.273*E4013)/(E4013+237.3))))*(100-H4013)/100,3)</f>
        <v>1.48</v>
      </c>
      <c r="T4013" s="6">
        <f>IF(V4013&lt;V4014,L4013,0)</f>
        <v>0</v>
      </c>
      <c r="U4013" s="6">
        <f>IF(T4013&gt;0,M4013,-999)</f>
        <v>-999</v>
      </c>
      <c r="V4013">
        <v>200208</v>
      </c>
      <c r="W4013">
        <v>2002</v>
      </c>
    </row>
    <row r="4014" spans="1:23" x14ac:dyDescent="0.25">
      <c r="A4014" s="14">
        <v>37481</v>
      </c>
      <c r="B4014" s="3">
        <v>225</v>
      </c>
      <c r="C4014" s="4">
        <v>23.9</v>
      </c>
      <c r="D4014" s="5">
        <v>17.5</v>
      </c>
      <c r="E4014" s="5">
        <v>26.4</v>
      </c>
      <c r="F4014" s="5">
        <v>9.8000000000000007</v>
      </c>
      <c r="G4014" s="4">
        <v>44.1</v>
      </c>
      <c r="H4014" s="4">
        <v>20.2</v>
      </c>
      <c r="I4014" s="4">
        <v>0.9</v>
      </c>
      <c r="J4014" s="4">
        <v>2.2999999999999998</v>
      </c>
      <c r="K4014" s="4">
        <v>0</v>
      </c>
      <c r="L4014" s="4">
        <v>0</v>
      </c>
      <c r="M4014" s="7">
        <v>0</v>
      </c>
      <c r="N4014" s="5">
        <v>14.6</v>
      </c>
      <c r="O4014" s="5">
        <v>13.1</v>
      </c>
      <c r="P4014" s="5">
        <v>-999</v>
      </c>
      <c r="Q4014" s="5">
        <v>-999</v>
      </c>
      <c r="R4014">
        <v>0.69399999999999995</v>
      </c>
      <c r="S4014" s="34">
        <f>ROUND((0.6105*(EXP((17.273*E4014)/(E4014+237.3))))*(100-H4014)/100,3)</f>
        <v>2.746</v>
      </c>
      <c r="T4014" s="6">
        <f>IF(V4014&lt;V4015,L4014,0)</f>
        <v>0</v>
      </c>
      <c r="U4014" s="6">
        <f>IF(T4014&gt;0,M4014,-999)</f>
        <v>-999</v>
      </c>
      <c r="V4014">
        <v>200208</v>
      </c>
      <c r="W4014">
        <v>2002</v>
      </c>
    </row>
    <row r="4015" spans="1:23" x14ac:dyDescent="0.25">
      <c r="A4015" s="14">
        <v>37482</v>
      </c>
      <c r="B4015" s="3">
        <v>226</v>
      </c>
      <c r="C4015" s="4">
        <v>25.23</v>
      </c>
      <c r="D4015" s="5">
        <v>13.6</v>
      </c>
      <c r="E4015" s="5">
        <v>19.3</v>
      </c>
      <c r="F4015" s="5">
        <v>7.8</v>
      </c>
      <c r="G4015" s="4">
        <v>51.4</v>
      </c>
      <c r="H4015" s="4">
        <v>34.299999999999997</v>
      </c>
      <c r="I4015" s="4">
        <v>1.1000000000000001</v>
      </c>
      <c r="J4015" s="4">
        <v>2.5</v>
      </c>
      <c r="K4015" s="4">
        <v>0</v>
      </c>
      <c r="L4015" s="4">
        <v>0</v>
      </c>
      <c r="M4015" s="7">
        <v>0</v>
      </c>
      <c r="N4015" s="5">
        <v>14.1</v>
      </c>
      <c r="O4015" s="5">
        <v>13.1</v>
      </c>
      <c r="P4015" s="5">
        <v>-999</v>
      </c>
      <c r="Q4015" s="5">
        <v>-999</v>
      </c>
      <c r="R4015">
        <v>0.76500000000000001</v>
      </c>
      <c r="S4015" s="34">
        <f>ROUND((0.6105*(EXP((17.273*E4015)/(E4015+237.3))))*(100-H4015)/100,3)</f>
        <v>1.4710000000000001</v>
      </c>
      <c r="T4015" s="6">
        <f>IF(V4015&lt;V4016,L4015,0)</f>
        <v>0</v>
      </c>
      <c r="U4015" s="6">
        <f>IF(T4015&gt;0,M4015,-999)</f>
        <v>-999</v>
      </c>
      <c r="V4015">
        <v>200208</v>
      </c>
      <c r="W4015">
        <v>2002</v>
      </c>
    </row>
    <row r="4016" spans="1:23" x14ac:dyDescent="0.25">
      <c r="A4016" s="14">
        <v>37483</v>
      </c>
      <c r="B4016" s="3">
        <v>227</v>
      </c>
      <c r="C4016" s="4">
        <v>24.69</v>
      </c>
      <c r="D4016" s="5">
        <v>13.6</v>
      </c>
      <c r="E4016" s="5">
        <v>21.3</v>
      </c>
      <c r="F4016" s="5">
        <v>6.1</v>
      </c>
      <c r="G4016" s="4">
        <v>49.2</v>
      </c>
      <c r="H4016" s="4">
        <v>30.2</v>
      </c>
      <c r="I4016" s="4">
        <v>1</v>
      </c>
      <c r="J4016" s="4">
        <v>2.9</v>
      </c>
      <c r="K4016" s="4">
        <v>0</v>
      </c>
      <c r="L4016" s="4">
        <v>0</v>
      </c>
      <c r="M4016" s="7">
        <v>0</v>
      </c>
      <c r="N4016" s="5">
        <v>13.6</v>
      </c>
      <c r="O4016" s="5">
        <v>12.7</v>
      </c>
      <c r="P4016" s="5">
        <v>-999</v>
      </c>
      <c r="Q4016" s="5">
        <v>-999</v>
      </c>
      <c r="R4016">
        <v>0.76300000000000001</v>
      </c>
      <c r="S4016" s="34">
        <f>ROUND((0.6105*(EXP((17.273*E4016)/(E4016+237.3))))*(100-H4016)/100,3)</f>
        <v>1.768</v>
      </c>
      <c r="T4016" s="6">
        <f>IF(V4016&lt;V4017,L4016,0)</f>
        <v>0</v>
      </c>
      <c r="U4016" s="6">
        <f>IF(T4016&gt;0,M4016,-999)</f>
        <v>-999</v>
      </c>
      <c r="V4016">
        <v>200208</v>
      </c>
      <c r="W4016">
        <v>2002</v>
      </c>
    </row>
    <row r="4017" spans="1:23" x14ac:dyDescent="0.25">
      <c r="A4017" s="14">
        <v>37484</v>
      </c>
      <c r="B4017" s="3">
        <v>228</v>
      </c>
      <c r="C4017" s="4">
        <v>22.21</v>
      </c>
      <c r="D4017" s="5">
        <v>7.4</v>
      </c>
      <c r="E4017" s="5">
        <v>16.100000000000001</v>
      </c>
      <c r="F4017" s="5">
        <v>0.9</v>
      </c>
      <c r="G4017" s="4">
        <v>64.8</v>
      </c>
      <c r="H4017" s="4">
        <v>23.7</v>
      </c>
      <c r="I4017" s="4">
        <v>1.1000000000000001</v>
      </c>
      <c r="J4017" s="4">
        <v>2.7</v>
      </c>
      <c r="K4017" s="4">
        <v>5.6</v>
      </c>
      <c r="L4017" s="4">
        <v>0</v>
      </c>
      <c r="M4017" s="7">
        <v>0</v>
      </c>
      <c r="N4017" s="5">
        <v>12</v>
      </c>
      <c r="O4017" s="5">
        <v>11.7</v>
      </c>
      <c r="P4017" s="5">
        <v>-999</v>
      </c>
      <c r="Q4017" s="5">
        <v>-999</v>
      </c>
      <c r="R4017">
        <v>0.434</v>
      </c>
      <c r="S4017" s="34">
        <f>ROUND((0.6105*(EXP((17.273*E4017)/(E4017+237.3))))*(100-H4017)/100,3)</f>
        <v>1.3959999999999999</v>
      </c>
      <c r="T4017" s="6">
        <f>IF(V4017&lt;V4018,L4017,0)</f>
        <v>0</v>
      </c>
      <c r="U4017" s="6">
        <f>IF(T4017&gt;0,M4017,-999)</f>
        <v>-999</v>
      </c>
      <c r="V4017">
        <v>200208</v>
      </c>
      <c r="W4017">
        <v>2002</v>
      </c>
    </row>
    <row r="4018" spans="1:23" x14ac:dyDescent="0.25">
      <c r="A4018" s="14">
        <v>37485</v>
      </c>
      <c r="B4018" s="3">
        <v>229</v>
      </c>
      <c r="C4018" s="4">
        <v>16.7</v>
      </c>
      <c r="D4018" s="5">
        <v>9.6</v>
      </c>
      <c r="E4018" s="5">
        <v>17.8</v>
      </c>
      <c r="F4018" s="5">
        <v>4.7</v>
      </c>
      <c r="G4018" s="4">
        <v>56.3</v>
      </c>
      <c r="H4018" s="4">
        <v>23.3</v>
      </c>
      <c r="I4018" s="4">
        <v>0.9</v>
      </c>
      <c r="J4018" s="4">
        <v>2.4</v>
      </c>
      <c r="K4018" s="4">
        <v>1.1000000000000001</v>
      </c>
      <c r="L4018" s="4">
        <v>0</v>
      </c>
      <c r="M4018" s="7">
        <v>0</v>
      </c>
      <c r="N4018" s="5">
        <v>10.6</v>
      </c>
      <c r="O4018" s="5">
        <v>10.9</v>
      </c>
      <c r="P4018" s="5">
        <v>-999</v>
      </c>
      <c r="Q4018" s="5">
        <v>-999</v>
      </c>
      <c r="R4018">
        <v>0.47499999999999998</v>
      </c>
      <c r="S4018" s="34">
        <f>ROUND((0.6105*(EXP((17.273*E4018)/(E4018+237.3))))*(100-H4018)/100,3)</f>
        <v>1.5629999999999999</v>
      </c>
      <c r="T4018" s="6">
        <f>IF(V4018&lt;V4019,L4018,0)</f>
        <v>0</v>
      </c>
      <c r="U4018" s="6">
        <f>IF(T4018&gt;0,M4018,-999)</f>
        <v>-999</v>
      </c>
      <c r="V4018">
        <v>200208</v>
      </c>
      <c r="W4018">
        <v>2002</v>
      </c>
    </row>
    <row r="4019" spans="1:23" x14ac:dyDescent="0.25">
      <c r="A4019" s="14">
        <v>37486</v>
      </c>
      <c r="B4019" s="3">
        <v>230</v>
      </c>
      <c r="C4019" s="4">
        <v>22.85</v>
      </c>
      <c r="D4019" s="5">
        <v>11.5</v>
      </c>
      <c r="E4019" s="5">
        <v>20.100000000000001</v>
      </c>
      <c r="F4019" s="5">
        <v>3.1</v>
      </c>
      <c r="G4019" s="4">
        <v>60.2</v>
      </c>
      <c r="H4019" s="4">
        <v>30.6</v>
      </c>
      <c r="I4019" s="4">
        <v>0.7</v>
      </c>
      <c r="J4019" s="4">
        <v>1.8</v>
      </c>
      <c r="K4019" s="4">
        <v>0</v>
      </c>
      <c r="L4019" s="4">
        <v>0</v>
      </c>
      <c r="M4019" s="7">
        <v>0</v>
      </c>
      <c r="N4019" s="5">
        <v>12.1</v>
      </c>
      <c r="O4019" s="5">
        <v>11.4</v>
      </c>
      <c r="P4019" s="5">
        <v>-999</v>
      </c>
      <c r="Q4019" s="5">
        <v>-999</v>
      </c>
      <c r="R4019">
        <v>0.71899999999999997</v>
      </c>
      <c r="S4019" s="34">
        <f>ROUND((0.6105*(EXP((17.273*E4019)/(E4019+237.3))))*(100-H4019)/100,3)</f>
        <v>1.6319999999999999</v>
      </c>
      <c r="T4019" s="6">
        <f>IF(V4019&lt;V4020,L4019,0)</f>
        <v>0</v>
      </c>
      <c r="U4019" s="6">
        <f>IF(T4019&gt;0,M4019,-999)</f>
        <v>-999</v>
      </c>
      <c r="V4019">
        <v>200208</v>
      </c>
      <c r="W4019">
        <v>2002</v>
      </c>
    </row>
    <row r="4020" spans="1:23" x14ac:dyDescent="0.25">
      <c r="A4020" s="14">
        <v>37487</v>
      </c>
      <c r="B4020" s="3">
        <v>231</v>
      </c>
      <c r="C4020" s="4">
        <v>17.43</v>
      </c>
      <c r="D4020" s="5">
        <v>11.1</v>
      </c>
      <c r="E4020" s="5">
        <v>20.100000000000001</v>
      </c>
      <c r="F4020" s="5">
        <v>5.9</v>
      </c>
      <c r="G4020" s="4">
        <v>64</v>
      </c>
      <c r="H4020" s="4">
        <v>36.700000000000003</v>
      </c>
      <c r="I4020" s="4">
        <v>0.7</v>
      </c>
      <c r="J4020" s="4">
        <v>1.8</v>
      </c>
      <c r="K4020" s="4">
        <v>0</v>
      </c>
      <c r="L4020" s="4">
        <v>0</v>
      </c>
      <c r="M4020" s="7">
        <v>0</v>
      </c>
      <c r="N4020" s="5">
        <v>11.9</v>
      </c>
      <c r="O4020" s="5">
        <v>11.6</v>
      </c>
      <c r="P4020" s="5">
        <v>-999</v>
      </c>
      <c r="Q4020" s="5">
        <v>-999</v>
      </c>
      <c r="R4020">
        <v>0.86199999999999999</v>
      </c>
      <c r="S4020" s="34">
        <f>ROUND((0.6105*(EXP((17.273*E4020)/(E4020+237.3))))*(100-H4020)/100,3)</f>
        <v>1.4890000000000001</v>
      </c>
      <c r="T4020" s="6">
        <f>IF(V4020&lt;V4021,L4020,0)</f>
        <v>0</v>
      </c>
      <c r="U4020" s="6">
        <f>IF(T4020&gt;0,M4020,-999)</f>
        <v>-999</v>
      </c>
      <c r="V4020">
        <v>200208</v>
      </c>
      <c r="W4020">
        <v>2002</v>
      </c>
    </row>
    <row r="4021" spans="1:23" x14ac:dyDescent="0.25">
      <c r="A4021" s="14">
        <v>37488</v>
      </c>
      <c r="B4021" s="3">
        <v>232</v>
      </c>
      <c r="C4021" s="4">
        <v>13.73</v>
      </c>
      <c r="D4021" s="5">
        <v>10</v>
      </c>
      <c r="E4021" s="5">
        <v>18.7</v>
      </c>
      <c r="F4021" s="5">
        <v>4.9000000000000004</v>
      </c>
      <c r="G4021" s="4">
        <v>77.5</v>
      </c>
      <c r="H4021" s="4">
        <v>42.3</v>
      </c>
      <c r="I4021" s="4">
        <v>0.6</v>
      </c>
      <c r="J4021" s="4">
        <v>1.6</v>
      </c>
      <c r="K4021" s="4">
        <v>0.3</v>
      </c>
      <c r="L4021" s="4">
        <v>0</v>
      </c>
      <c r="M4021" s="7">
        <v>0</v>
      </c>
      <c r="N4021" s="5">
        <v>11.2</v>
      </c>
      <c r="O4021" s="5">
        <v>11.1</v>
      </c>
      <c r="P4021" s="5">
        <v>-999</v>
      </c>
      <c r="Q4021" s="5">
        <v>-999</v>
      </c>
      <c r="R4021">
        <v>0.91100000000000003</v>
      </c>
      <c r="S4021" s="34">
        <f>ROUND((0.6105*(EXP((17.273*E4021)/(E4021+237.3))))*(100-H4021)/100,3)</f>
        <v>1.244</v>
      </c>
      <c r="T4021" s="6">
        <f>IF(V4021&lt;V4022,L4021,0)</f>
        <v>0</v>
      </c>
      <c r="U4021" s="6">
        <f>IF(T4021&gt;0,M4021,-999)</f>
        <v>-999</v>
      </c>
      <c r="V4021">
        <v>200208</v>
      </c>
      <c r="W4021">
        <v>2002</v>
      </c>
    </row>
    <row r="4022" spans="1:23" x14ac:dyDescent="0.25">
      <c r="A4022" s="14">
        <v>37489</v>
      </c>
      <c r="B4022" s="3">
        <v>233</v>
      </c>
      <c r="C4022" s="4">
        <v>20.239999999999998</v>
      </c>
      <c r="D4022" s="5">
        <v>12.4</v>
      </c>
      <c r="E4022" s="5">
        <v>19.8</v>
      </c>
      <c r="F4022" s="5">
        <v>4.9000000000000004</v>
      </c>
      <c r="G4022" s="4">
        <v>61.3</v>
      </c>
      <c r="H4022" s="4">
        <v>31.2</v>
      </c>
      <c r="I4022" s="4">
        <v>0.7</v>
      </c>
      <c r="J4022" s="4">
        <v>1.7</v>
      </c>
      <c r="K4022" s="4">
        <v>0.3</v>
      </c>
      <c r="L4022" s="4">
        <v>0</v>
      </c>
      <c r="M4022" s="7">
        <v>0</v>
      </c>
      <c r="N4022" s="5">
        <v>11.9</v>
      </c>
      <c r="O4022" s="5">
        <v>11.2</v>
      </c>
      <c r="P4022" s="5">
        <v>-999</v>
      </c>
      <c r="Q4022" s="5">
        <v>-999</v>
      </c>
      <c r="R4022">
        <v>0.71799999999999997</v>
      </c>
      <c r="S4022" s="34">
        <f>ROUND((0.6105*(EXP((17.273*E4022)/(E4022+237.3))))*(100-H4022)/100,3)</f>
        <v>1.589</v>
      </c>
      <c r="T4022" s="6">
        <f>IF(V4022&lt;V4023,L4022,0)</f>
        <v>0</v>
      </c>
      <c r="U4022" s="6">
        <f>IF(T4022&gt;0,M4022,-999)</f>
        <v>-999</v>
      </c>
      <c r="V4022">
        <v>200208</v>
      </c>
      <c r="W4022">
        <v>2002</v>
      </c>
    </row>
    <row r="4023" spans="1:23" x14ac:dyDescent="0.25">
      <c r="A4023" s="14">
        <v>37490</v>
      </c>
      <c r="B4023" s="3">
        <v>234</v>
      </c>
      <c r="C4023" s="4">
        <v>18.87</v>
      </c>
      <c r="D4023" s="5">
        <v>14.5</v>
      </c>
      <c r="E4023" s="5">
        <v>21.9</v>
      </c>
      <c r="F4023" s="5">
        <v>7.9</v>
      </c>
      <c r="G4023" s="4">
        <v>51.4</v>
      </c>
      <c r="H4023" s="4">
        <v>27.6</v>
      </c>
      <c r="I4023" s="4">
        <v>0.7</v>
      </c>
      <c r="J4023" s="4">
        <v>1.7</v>
      </c>
      <c r="K4023" s="4">
        <v>0</v>
      </c>
      <c r="L4023" s="4">
        <v>0</v>
      </c>
      <c r="M4023" s="7">
        <v>0</v>
      </c>
      <c r="N4023" s="5">
        <v>12.5</v>
      </c>
      <c r="O4023" s="5">
        <v>11.7</v>
      </c>
      <c r="P4023" s="5">
        <v>-999</v>
      </c>
      <c r="Q4023" s="5">
        <v>-999</v>
      </c>
      <c r="R4023">
        <v>0.72599999999999998</v>
      </c>
      <c r="S4023" s="34">
        <f>ROUND((0.6105*(EXP((17.273*E4023)/(E4023+237.3))))*(100-H4023)/100,3)</f>
        <v>1.9019999999999999</v>
      </c>
      <c r="T4023" s="6">
        <f>IF(V4023&lt;V4024,L4023,0)</f>
        <v>0</v>
      </c>
      <c r="U4023" s="6">
        <f>IF(T4023&gt;0,M4023,-999)</f>
        <v>-999</v>
      </c>
      <c r="V4023">
        <v>200208</v>
      </c>
      <c r="W4023">
        <v>2002</v>
      </c>
    </row>
    <row r="4024" spans="1:23" x14ac:dyDescent="0.25">
      <c r="A4024" s="14">
        <v>37491</v>
      </c>
      <c r="B4024" s="3">
        <v>235</v>
      </c>
      <c r="C4024" s="4">
        <v>19.7</v>
      </c>
      <c r="D4024" s="5">
        <v>16.5</v>
      </c>
      <c r="E4024" s="5">
        <v>24.8</v>
      </c>
      <c r="F4024" s="5">
        <v>8.9</v>
      </c>
      <c r="G4024" s="4">
        <v>50.3</v>
      </c>
      <c r="H4024" s="4">
        <v>30.4</v>
      </c>
      <c r="I4024" s="4">
        <v>0.7</v>
      </c>
      <c r="J4024" s="4">
        <v>2.1</v>
      </c>
      <c r="K4024" s="4">
        <v>0</v>
      </c>
      <c r="L4024" s="4">
        <v>0</v>
      </c>
      <c r="M4024" s="7">
        <v>0</v>
      </c>
      <c r="N4024" s="5">
        <v>13.6</v>
      </c>
      <c r="O4024" s="5">
        <v>12.4</v>
      </c>
      <c r="P4024" s="5">
        <v>-999</v>
      </c>
      <c r="Q4024" s="5">
        <v>-999</v>
      </c>
      <c r="R4024">
        <v>0.94899999999999995</v>
      </c>
      <c r="S4024" s="34">
        <f>ROUND((0.6105*(EXP((17.273*E4024)/(E4024+237.3))))*(100-H4024)/100,3)</f>
        <v>2.1779999999999999</v>
      </c>
      <c r="T4024" s="6">
        <f>IF(V4024&lt;V4025,L4024,0)</f>
        <v>0</v>
      </c>
      <c r="U4024" s="6">
        <f>IF(T4024&gt;0,M4024,-999)</f>
        <v>-999</v>
      </c>
      <c r="V4024">
        <v>200208</v>
      </c>
      <c r="W4024">
        <v>2002</v>
      </c>
    </row>
    <row r="4025" spans="1:23" x14ac:dyDescent="0.25">
      <c r="A4025" s="14">
        <v>37492</v>
      </c>
      <c r="B4025" s="3">
        <v>236</v>
      </c>
      <c r="C4025" s="4">
        <v>19.850000000000001</v>
      </c>
      <c r="D4025" s="5">
        <v>18.3</v>
      </c>
      <c r="E4025" s="5">
        <v>26.4</v>
      </c>
      <c r="F4025" s="5">
        <v>11.6</v>
      </c>
      <c r="G4025" s="4">
        <v>43.2</v>
      </c>
      <c r="H4025" s="4">
        <v>20.3</v>
      </c>
      <c r="I4025" s="4">
        <v>0.8</v>
      </c>
      <c r="J4025" s="4">
        <v>2</v>
      </c>
      <c r="K4025" s="4">
        <v>0</v>
      </c>
      <c r="L4025" s="4">
        <v>0</v>
      </c>
      <c r="M4025" s="7">
        <v>0</v>
      </c>
      <c r="N4025" s="5">
        <v>14.7</v>
      </c>
      <c r="O4025" s="5">
        <v>13.1</v>
      </c>
      <c r="P4025" s="5">
        <v>-999</v>
      </c>
      <c r="Q4025" s="5">
        <v>-999</v>
      </c>
      <c r="R4025">
        <v>0.69899999999999995</v>
      </c>
      <c r="S4025" s="34">
        <f>ROUND((0.6105*(EXP((17.273*E4025)/(E4025+237.3))))*(100-H4025)/100,3)</f>
        <v>2.7429999999999999</v>
      </c>
      <c r="T4025" s="6">
        <f>IF(V4025&lt;V4026,L4025,0)</f>
        <v>0</v>
      </c>
      <c r="U4025" s="6">
        <f>IF(T4025&gt;0,M4025,-999)</f>
        <v>-999</v>
      </c>
      <c r="V4025">
        <v>200208</v>
      </c>
      <c r="W4025">
        <v>2002</v>
      </c>
    </row>
    <row r="4026" spans="1:23" x14ac:dyDescent="0.25">
      <c r="A4026" s="14">
        <v>37493</v>
      </c>
      <c r="B4026" s="3">
        <v>237</v>
      </c>
      <c r="C4026" s="4">
        <v>6.93</v>
      </c>
      <c r="D4026" s="5">
        <v>12.8</v>
      </c>
      <c r="E4026" s="5">
        <v>16.899999999999999</v>
      </c>
      <c r="F4026" s="5">
        <v>7.9</v>
      </c>
      <c r="G4026" s="4">
        <v>72.400000000000006</v>
      </c>
      <c r="H4026" s="4">
        <v>52.8</v>
      </c>
      <c r="I4026" s="4">
        <v>0.5</v>
      </c>
      <c r="J4026" s="4">
        <v>1.9</v>
      </c>
      <c r="K4026" s="4">
        <v>0</v>
      </c>
      <c r="L4026" s="4">
        <v>0</v>
      </c>
      <c r="M4026" s="7">
        <v>0</v>
      </c>
      <c r="N4026" s="5">
        <v>13.1</v>
      </c>
      <c r="O4026" s="5">
        <v>12.7</v>
      </c>
      <c r="P4026" s="5">
        <v>-999</v>
      </c>
      <c r="Q4026" s="5">
        <v>-999</v>
      </c>
      <c r="R4026">
        <v>1.018</v>
      </c>
      <c r="S4026" s="34">
        <f>ROUND((0.6105*(EXP((17.273*E4026)/(E4026+237.3))))*(100-H4026)/100,3)</f>
        <v>0.90900000000000003</v>
      </c>
      <c r="T4026" s="6">
        <f>IF(V4026&lt;V4027,L4026,0)</f>
        <v>0</v>
      </c>
      <c r="U4026" s="6">
        <f>IF(T4026&gt;0,M4026,-999)</f>
        <v>-999</v>
      </c>
      <c r="V4026">
        <v>200208</v>
      </c>
      <c r="W4026">
        <v>2002</v>
      </c>
    </row>
    <row r="4027" spans="1:23" x14ac:dyDescent="0.25">
      <c r="A4027" s="14">
        <v>37494</v>
      </c>
      <c r="B4027" s="3">
        <v>238</v>
      </c>
      <c r="C4027" s="4">
        <v>20.37</v>
      </c>
      <c r="D4027" s="5">
        <v>13.5</v>
      </c>
      <c r="E4027" s="5">
        <v>20.5</v>
      </c>
      <c r="F4027" s="5">
        <v>7</v>
      </c>
      <c r="G4027" s="4">
        <v>76</v>
      </c>
      <c r="H4027" s="4">
        <v>47.1</v>
      </c>
      <c r="I4027" s="4">
        <v>0.6</v>
      </c>
      <c r="J4027" s="4">
        <v>1.7</v>
      </c>
      <c r="K4027" s="4">
        <v>0</v>
      </c>
      <c r="L4027" s="4">
        <v>0</v>
      </c>
      <c r="M4027" s="7">
        <v>0</v>
      </c>
      <c r="N4027" s="5">
        <v>13.6</v>
      </c>
      <c r="O4027" s="5">
        <v>12.7</v>
      </c>
      <c r="P4027" s="5">
        <v>-999</v>
      </c>
      <c r="Q4027" s="5">
        <v>-999</v>
      </c>
      <c r="R4027">
        <v>1.137</v>
      </c>
      <c r="S4027" s="34">
        <f>ROUND((0.6105*(EXP((17.273*E4027)/(E4027+237.3))))*(100-H4027)/100,3)</f>
        <v>1.2749999999999999</v>
      </c>
      <c r="T4027" s="6">
        <f>IF(V4027&lt;V4028,L4027,0)</f>
        <v>0</v>
      </c>
      <c r="U4027" s="6">
        <f>IF(T4027&gt;0,M4027,-999)</f>
        <v>-999</v>
      </c>
      <c r="V4027">
        <v>200208</v>
      </c>
      <c r="W4027">
        <v>2002</v>
      </c>
    </row>
    <row r="4028" spans="1:23" x14ac:dyDescent="0.25">
      <c r="A4028" s="14">
        <v>37495</v>
      </c>
      <c r="B4028" s="3">
        <v>239</v>
      </c>
      <c r="C4028" s="4">
        <v>16.96</v>
      </c>
      <c r="D4028" s="5">
        <v>16.399999999999999</v>
      </c>
      <c r="E4028" s="5">
        <v>24.2</v>
      </c>
      <c r="F4028" s="5">
        <v>10.6</v>
      </c>
      <c r="G4028" s="4">
        <v>55.5</v>
      </c>
      <c r="H4028" s="4">
        <v>33.9</v>
      </c>
      <c r="I4028" s="4">
        <v>0.8</v>
      </c>
      <c r="J4028" s="4">
        <v>1.6</v>
      </c>
      <c r="K4028" s="4">
        <v>0</v>
      </c>
      <c r="L4028" s="4">
        <v>0</v>
      </c>
      <c r="M4028" s="7">
        <v>0</v>
      </c>
      <c r="N4028" s="5">
        <v>13.5</v>
      </c>
      <c r="O4028" s="5">
        <v>12.6</v>
      </c>
      <c r="P4028" s="5">
        <v>-999</v>
      </c>
      <c r="Q4028" s="5">
        <v>-999</v>
      </c>
      <c r="R4028">
        <v>1.0249999999999999</v>
      </c>
      <c r="S4028" s="34">
        <f>ROUND((0.6105*(EXP((17.273*E4028)/(E4028+237.3))))*(100-H4028)/100,3)</f>
        <v>1.996</v>
      </c>
      <c r="T4028" s="6">
        <f>IF(V4028&lt;V4029,L4028,0)</f>
        <v>0</v>
      </c>
      <c r="U4028" s="6">
        <f>IF(T4028&gt;0,M4028,-999)</f>
        <v>-999</v>
      </c>
      <c r="V4028">
        <v>200208</v>
      </c>
      <c r="W4028">
        <v>2002</v>
      </c>
    </row>
    <row r="4029" spans="1:23" x14ac:dyDescent="0.25">
      <c r="A4029" s="14">
        <v>37496</v>
      </c>
      <c r="B4029" s="3">
        <v>240</v>
      </c>
      <c r="C4029" s="4">
        <v>21.02</v>
      </c>
      <c r="D4029" s="5">
        <v>18.3</v>
      </c>
      <c r="E4029" s="5">
        <v>26.6</v>
      </c>
      <c r="F4029" s="5">
        <v>11.7</v>
      </c>
      <c r="G4029" s="4">
        <v>43.9</v>
      </c>
      <c r="H4029" s="4">
        <v>27.2</v>
      </c>
      <c r="I4029" s="4">
        <v>0.8</v>
      </c>
      <c r="J4029" s="4">
        <v>2</v>
      </c>
      <c r="K4029" s="4">
        <v>0</v>
      </c>
      <c r="L4029" s="4">
        <v>0</v>
      </c>
      <c r="M4029" s="7">
        <v>0</v>
      </c>
      <c r="N4029" s="5">
        <v>14.6</v>
      </c>
      <c r="O4029" s="5">
        <v>13.2</v>
      </c>
      <c r="P4029" s="5">
        <v>-999</v>
      </c>
      <c r="Q4029" s="5">
        <v>-999</v>
      </c>
      <c r="R4029">
        <v>0.94799999999999995</v>
      </c>
      <c r="S4029" s="34">
        <f>ROUND((0.6105*(EXP((17.273*E4029)/(E4029+237.3))))*(100-H4029)/100,3)</f>
        <v>2.5350000000000001</v>
      </c>
      <c r="T4029" s="6">
        <f>IF(V4029&lt;V4030,L4029,0)</f>
        <v>0</v>
      </c>
      <c r="U4029" s="6">
        <f>IF(T4029&gt;0,M4029,-999)</f>
        <v>-999</v>
      </c>
      <c r="V4029">
        <v>200208</v>
      </c>
      <c r="W4029">
        <v>2002</v>
      </c>
    </row>
    <row r="4030" spans="1:23" x14ac:dyDescent="0.25">
      <c r="A4030" s="14">
        <v>37497</v>
      </c>
      <c r="B4030" s="3">
        <v>241</v>
      </c>
      <c r="C4030" s="4">
        <v>18.53</v>
      </c>
      <c r="D4030" s="5">
        <v>16.600000000000001</v>
      </c>
      <c r="E4030" s="5">
        <v>25.8</v>
      </c>
      <c r="F4030" s="5">
        <v>8.3000000000000007</v>
      </c>
      <c r="G4030" s="4">
        <v>55.2</v>
      </c>
      <c r="H4030" s="4">
        <v>26.5</v>
      </c>
      <c r="I4030" s="4">
        <v>0.8</v>
      </c>
      <c r="J4030" s="4">
        <v>2.1</v>
      </c>
      <c r="K4030" s="4">
        <v>5.6</v>
      </c>
      <c r="L4030" s="4">
        <v>0</v>
      </c>
      <c r="M4030" s="7">
        <v>0</v>
      </c>
      <c r="N4030" s="5">
        <v>15.4</v>
      </c>
      <c r="O4030" s="5">
        <v>13.8</v>
      </c>
      <c r="P4030" s="5">
        <v>-999</v>
      </c>
      <c r="Q4030" s="5">
        <v>-999</v>
      </c>
      <c r="R4030">
        <v>0.878</v>
      </c>
      <c r="S4030" s="34">
        <f>ROUND((0.6105*(EXP((17.273*E4030)/(E4030+237.3))))*(100-H4030)/100,3)</f>
        <v>2.4409999999999998</v>
      </c>
      <c r="T4030" s="6">
        <f>IF(V4030&lt;V4031,L4030,0)</f>
        <v>0</v>
      </c>
      <c r="U4030" s="6">
        <f>IF(T4030&gt;0,M4030,-999)</f>
        <v>-999</v>
      </c>
      <c r="V4030">
        <v>200208</v>
      </c>
      <c r="W4030">
        <v>2002</v>
      </c>
    </row>
    <row r="4031" spans="1:23" x14ac:dyDescent="0.25">
      <c r="A4031" s="14">
        <v>37498</v>
      </c>
      <c r="B4031" s="3">
        <v>242</v>
      </c>
      <c r="C4031" s="4">
        <v>18.7</v>
      </c>
      <c r="D4031" s="5">
        <v>12.6</v>
      </c>
      <c r="E4031" s="5">
        <v>19.7</v>
      </c>
      <c r="F4031" s="5">
        <v>7.5</v>
      </c>
      <c r="G4031" s="4">
        <v>73.5</v>
      </c>
      <c r="H4031" s="4">
        <v>40.1</v>
      </c>
      <c r="I4031" s="4">
        <v>0.6</v>
      </c>
      <c r="J4031" s="4">
        <v>1.7</v>
      </c>
      <c r="K4031" s="4">
        <v>0</v>
      </c>
      <c r="L4031" s="4">
        <v>0</v>
      </c>
      <c r="M4031" s="7">
        <v>0</v>
      </c>
      <c r="N4031" s="5">
        <v>14.1</v>
      </c>
      <c r="O4031" s="5">
        <v>13.3</v>
      </c>
      <c r="P4031" s="5">
        <v>-999</v>
      </c>
      <c r="Q4031" s="5">
        <v>-999</v>
      </c>
      <c r="R4031">
        <v>0.91800000000000004</v>
      </c>
      <c r="S4031" s="34">
        <f>ROUND((0.6105*(EXP((17.273*E4031)/(E4031+237.3))))*(100-H4031)/100,3)</f>
        <v>1.3740000000000001</v>
      </c>
      <c r="T4031" s="6">
        <f>IF(V4031&lt;V4032,L4031,0)</f>
        <v>0</v>
      </c>
      <c r="U4031" s="6">
        <f>IF(T4031&gt;0,M4031,-999)</f>
        <v>-999</v>
      </c>
      <c r="V4031">
        <v>200208</v>
      </c>
      <c r="W4031">
        <v>2002</v>
      </c>
    </row>
    <row r="4032" spans="1:23" x14ac:dyDescent="0.25">
      <c r="A4032" s="14">
        <v>37499</v>
      </c>
      <c r="B4032" s="3">
        <v>243</v>
      </c>
      <c r="C4032" s="4">
        <v>17.95</v>
      </c>
      <c r="D4032" s="5">
        <v>13.1</v>
      </c>
      <c r="E4032" s="5">
        <v>21.9</v>
      </c>
      <c r="F4032" s="5">
        <v>6.6</v>
      </c>
      <c r="G4032" s="4">
        <v>65.099999999999994</v>
      </c>
      <c r="H4032" s="4">
        <v>37.5</v>
      </c>
      <c r="I4032" s="4">
        <v>0.9</v>
      </c>
      <c r="J4032" s="4">
        <v>2.1</v>
      </c>
      <c r="K4032" s="4">
        <v>2.1</v>
      </c>
      <c r="L4032" s="4">
        <v>0</v>
      </c>
      <c r="M4032" s="7">
        <v>0</v>
      </c>
      <c r="N4032" s="5">
        <v>13.4</v>
      </c>
      <c r="O4032" s="5">
        <v>12.9</v>
      </c>
      <c r="P4032" s="5">
        <v>-999</v>
      </c>
      <c r="Q4032" s="5">
        <v>-999</v>
      </c>
      <c r="R4032">
        <v>0.98699999999999999</v>
      </c>
      <c r="S4032" s="34">
        <f>ROUND((0.6105*(EXP((17.273*E4032)/(E4032+237.3))))*(100-H4032)/100,3)</f>
        <v>1.6419999999999999</v>
      </c>
      <c r="T4032" s="6">
        <f>IF(V4032&lt;V4033,L4032,0)</f>
        <v>0</v>
      </c>
      <c r="U4032" s="6">
        <f>IF(T4032&gt;0,M4032,-999)</f>
        <v>-999</v>
      </c>
      <c r="V4032">
        <v>200208</v>
      </c>
      <c r="W4032">
        <v>2002</v>
      </c>
    </row>
    <row r="4033" spans="1:23" x14ac:dyDescent="0.25">
      <c r="A4033" s="14">
        <v>37500</v>
      </c>
      <c r="B4033" s="3">
        <v>244</v>
      </c>
      <c r="C4033" s="4">
        <v>12.76</v>
      </c>
      <c r="D4033" s="5">
        <v>8.5</v>
      </c>
      <c r="E4033" s="5">
        <v>15.1</v>
      </c>
      <c r="F4033" s="5">
        <v>2.7</v>
      </c>
      <c r="G4033" s="4">
        <v>81.2</v>
      </c>
      <c r="H4033" s="4">
        <v>51.7</v>
      </c>
      <c r="I4033" s="4">
        <v>1.3</v>
      </c>
      <c r="J4033" s="4">
        <v>2.8</v>
      </c>
      <c r="K4033" s="4">
        <v>2.4</v>
      </c>
      <c r="L4033" s="4">
        <v>0</v>
      </c>
      <c r="M4033" s="7">
        <v>0</v>
      </c>
      <c r="N4033" s="5">
        <v>12</v>
      </c>
      <c r="O4033" s="5">
        <v>12.2</v>
      </c>
      <c r="P4033" s="5">
        <v>-999</v>
      </c>
      <c r="Q4033" s="5">
        <v>-999</v>
      </c>
      <c r="R4033">
        <v>0.88600000000000001</v>
      </c>
      <c r="S4033" s="34">
        <f>ROUND((0.6105*(EXP((17.273*E4033)/(E4033+237.3))))*(100-H4033)/100,3)</f>
        <v>0.82899999999999996</v>
      </c>
      <c r="T4033" s="6">
        <f>IF(V4033&lt;V4034,L4033,0)</f>
        <v>0</v>
      </c>
      <c r="U4033" s="6">
        <f>IF(T4033&gt;0,M4033,-999)</f>
        <v>-999</v>
      </c>
      <c r="V4033">
        <v>200209</v>
      </c>
      <c r="W4033">
        <v>2002</v>
      </c>
    </row>
    <row r="4034" spans="1:23" x14ac:dyDescent="0.25">
      <c r="A4034" s="14">
        <v>37501</v>
      </c>
      <c r="B4034" s="3">
        <v>245</v>
      </c>
      <c r="C4034" s="4">
        <v>4.4000000000000004</v>
      </c>
      <c r="D4034" s="5">
        <v>7.4</v>
      </c>
      <c r="E4034" s="5">
        <v>11.1</v>
      </c>
      <c r="F4034" s="5">
        <v>2.5</v>
      </c>
      <c r="G4034" s="4">
        <v>87.5</v>
      </c>
      <c r="H4034" s="4">
        <v>63.5</v>
      </c>
      <c r="I4034" s="4">
        <v>0.7</v>
      </c>
      <c r="J4034" s="4">
        <v>3.2</v>
      </c>
      <c r="K4034" s="4">
        <v>5.6</v>
      </c>
      <c r="L4034" s="4">
        <v>0</v>
      </c>
      <c r="M4034" s="7">
        <v>0</v>
      </c>
      <c r="N4034" s="5">
        <v>9.4</v>
      </c>
      <c r="O4034" s="5">
        <v>10.3</v>
      </c>
      <c r="P4034" s="5">
        <v>-999</v>
      </c>
      <c r="Q4034" s="5">
        <v>-999</v>
      </c>
      <c r="R4034">
        <v>0.83899999999999997</v>
      </c>
      <c r="S4034" s="34">
        <f>ROUND((0.6105*(EXP((17.273*E4034)/(E4034+237.3))))*(100-H4034)/100,3)</f>
        <v>0.48199999999999998</v>
      </c>
      <c r="T4034" s="6">
        <f>IF(V4034&lt;V4035,L4034,0)</f>
        <v>0</v>
      </c>
      <c r="U4034" s="6">
        <f>IF(T4034&gt;0,M4034,-999)</f>
        <v>-999</v>
      </c>
      <c r="V4034">
        <v>200209</v>
      </c>
      <c r="W4034">
        <v>2002</v>
      </c>
    </row>
    <row r="4035" spans="1:23" x14ac:dyDescent="0.25">
      <c r="A4035" s="14">
        <v>37502</v>
      </c>
      <c r="B4035" s="3">
        <v>246</v>
      </c>
      <c r="C4035" s="4">
        <v>16.309999999999999</v>
      </c>
      <c r="D4035" s="5">
        <v>5.8</v>
      </c>
      <c r="E4035" s="5">
        <v>13.2</v>
      </c>
      <c r="F4035" s="5">
        <v>-0.4</v>
      </c>
      <c r="G4035" s="4">
        <v>77.3</v>
      </c>
      <c r="H4035" s="4">
        <v>41.2</v>
      </c>
      <c r="I4035" s="4">
        <v>0.7</v>
      </c>
      <c r="J4035" s="4">
        <v>1.6</v>
      </c>
      <c r="K4035" s="4">
        <v>0</v>
      </c>
      <c r="L4035" s="4">
        <v>0</v>
      </c>
      <c r="M4035" s="7">
        <v>0</v>
      </c>
      <c r="N4035" s="5">
        <v>10.199999999999999</v>
      </c>
      <c r="O4035" s="5">
        <v>10.5</v>
      </c>
      <c r="P4035" s="5">
        <v>-999</v>
      </c>
      <c r="Q4035" s="5">
        <v>-999</v>
      </c>
      <c r="R4035">
        <v>0.627</v>
      </c>
      <c r="S4035" s="34">
        <f>ROUND((0.6105*(EXP((17.273*E4035)/(E4035+237.3))))*(100-H4035)/100,3)</f>
        <v>0.89200000000000002</v>
      </c>
      <c r="T4035" s="6">
        <f>IF(V4035&lt;V4036,L4035,0)</f>
        <v>0</v>
      </c>
      <c r="U4035" s="6">
        <f>IF(T4035&gt;0,M4035,-999)</f>
        <v>-999</v>
      </c>
      <c r="V4035">
        <v>200209</v>
      </c>
      <c r="W4035">
        <v>2002</v>
      </c>
    </row>
    <row r="4036" spans="1:23" x14ac:dyDescent="0.25">
      <c r="A4036" s="14">
        <v>37503</v>
      </c>
      <c r="B4036" s="3">
        <v>247</v>
      </c>
      <c r="C4036" s="4">
        <v>11.31</v>
      </c>
      <c r="D4036" s="5">
        <v>5.3</v>
      </c>
      <c r="E4036" s="5">
        <v>11.7</v>
      </c>
      <c r="F4036" s="5">
        <v>-0.3</v>
      </c>
      <c r="G4036" s="4">
        <v>76.099999999999994</v>
      </c>
      <c r="H4036" s="4">
        <v>48.7</v>
      </c>
      <c r="I4036" s="4">
        <v>0.8</v>
      </c>
      <c r="J4036" s="4">
        <v>1.7</v>
      </c>
      <c r="K4036" s="4">
        <v>0</v>
      </c>
      <c r="L4036" s="4">
        <v>0</v>
      </c>
      <c r="M4036" s="7">
        <v>0</v>
      </c>
      <c r="N4036" s="5">
        <v>7.5</v>
      </c>
      <c r="O4036" s="5">
        <v>8.6</v>
      </c>
      <c r="P4036" s="5">
        <v>-999</v>
      </c>
      <c r="Q4036" s="5">
        <v>-999</v>
      </c>
      <c r="R4036">
        <v>0.66900000000000004</v>
      </c>
      <c r="S4036" s="34">
        <f>ROUND((0.6105*(EXP((17.273*E4036)/(E4036+237.3))))*(100-H4036)/100,3)</f>
        <v>0.70499999999999996</v>
      </c>
      <c r="T4036" s="6">
        <f>IF(V4036&lt;V4037,L4036,0)</f>
        <v>0</v>
      </c>
      <c r="U4036" s="6">
        <f>IF(T4036&gt;0,M4036,-999)</f>
        <v>-999</v>
      </c>
      <c r="V4036">
        <v>200209</v>
      </c>
      <c r="W4036">
        <v>2002</v>
      </c>
    </row>
    <row r="4037" spans="1:23" x14ac:dyDescent="0.25">
      <c r="A4037" s="14">
        <v>37504</v>
      </c>
      <c r="B4037" s="3">
        <v>248</v>
      </c>
      <c r="C4037" s="4">
        <v>8.84</v>
      </c>
      <c r="D4037" s="5">
        <v>4.8</v>
      </c>
      <c r="E4037" s="5">
        <v>11.3</v>
      </c>
      <c r="F4037" s="5">
        <v>0.4</v>
      </c>
      <c r="G4037" s="4">
        <v>81.599999999999994</v>
      </c>
      <c r="H4037" s="4">
        <v>53.8</v>
      </c>
      <c r="I4037" s="4">
        <v>0.6</v>
      </c>
      <c r="J4037" s="4">
        <v>1.5</v>
      </c>
      <c r="K4037" s="4">
        <v>0.3</v>
      </c>
      <c r="L4037" s="4">
        <v>0</v>
      </c>
      <c r="M4037" s="7">
        <v>0</v>
      </c>
      <c r="N4037" s="5">
        <v>7</v>
      </c>
      <c r="O4037" s="5">
        <v>7.9</v>
      </c>
      <c r="P4037" s="5">
        <v>-999</v>
      </c>
      <c r="Q4037" s="5">
        <v>-999</v>
      </c>
      <c r="R4037">
        <v>0.71899999999999997</v>
      </c>
      <c r="S4037" s="34">
        <f>ROUND((0.6105*(EXP((17.273*E4037)/(E4037+237.3))))*(100-H4037)/100,3)</f>
        <v>0.61799999999999999</v>
      </c>
      <c r="T4037" s="6">
        <f>IF(V4037&lt;V4038,L4037,0)</f>
        <v>0</v>
      </c>
      <c r="U4037" s="6">
        <f>IF(T4037&gt;0,M4037,-999)</f>
        <v>-999</v>
      </c>
      <c r="V4037">
        <v>200209</v>
      </c>
      <c r="W4037">
        <v>2002</v>
      </c>
    </row>
    <row r="4038" spans="1:23" x14ac:dyDescent="0.25">
      <c r="A4038" s="14">
        <v>37505</v>
      </c>
      <c r="B4038" s="3">
        <v>249</v>
      </c>
      <c r="C4038" s="4">
        <v>10.83</v>
      </c>
      <c r="D4038" s="5">
        <v>4.7</v>
      </c>
      <c r="E4038" s="5">
        <v>11.8</v>
      </c>
      <c r="F4038" s="5">
        <v>-1</v>
      </c>
      <c r="G4038" s="4">
        <v>77</v>
      </c>
      <c r="H4038" s="4">
        <v>46.4</v>
      </c>
      <c r="I4038" s="4">
        <v>0.7</v>
      </c>
      <c r="J4038" s="4">
        <v>2</v>
      </c>
      <c r="K4038" s="4">
        <v>0.3</v>
      </c>
      <c r="L4038" s="4">
        <v>0</v>
      </c>
      <c r="M4038" s="7">
        <v>0</v>
      </c>
      <c r="N4038" s="5">
        <v>6.9</v>
      </c>
      <c r="O4038" s="5">
        <v>7.7</v>
      </c>
      <c r="P4038" s="5">
        <v>-999</v>
      </c>
      <c r="Q4038" s="5">
        <v>-999</v>
      </c>
      <c r="R4038">
        <v>0.64300000000000002</v>
      </c>
      <c r="S4038" s="34">
        <f>ROUND((0.6105*(EXP((17.273*E4038)/(E4038+237.3))))*(100-H4038)/100,3)</f>
        <v>0.74199999999999999</v>
      </c>
      <c r="T4038" s="6">
        <f>IF(V4038&lt;V4039,L4038,0)</f>
        <v>0</v>
      </c>
      <c r="U4038" s="6">
        <f>IF(T4038&gt;0,M4038,-999)</f>
        <v>-999</v>
      </c>
      <c r="V4038">
        <v>200209</v>
      </c>
      <c r="W4038">
        <v>2002</v>
      </c>
    </row>
    <row r="4039" spans="1:23" x14ac:dyDescent="0.25">
      <c r="A4039" s="14">
        <v>37506</v>
      </c>
      <c r="B4039" s="3">
        <v>250</v>
      </c>
      <c r="C4039" s="4">
        <v>11.27</v>
      </c>
      <c r="D4039" s="5">
        <v>4.4000000000000004</v>
      </c>
      <c r="E4039" s="5">
        <v>12.6</v>
      </c>
      <c r="F4039" s="5">
        <v>-0.9</v>
      </c>
      <c r="G4039" s="4">
        <v>83.1</v>
      </c>
      <c r="H4039" s="4">
        <v>45.3</v>
      </c>
      <c r="I4039" s="4">
        <v>0.6</v>
      </c>
      <c r="J4039" s="4">
        <v>1.7</v>
      </c>
      <c r="K4039" s="4">
        <v>1.1000000000000001</v>
      </c>
      <c r="L4039" s="4">
        <v>0</v>
      </c>
      <c r="M4039" s="7">
        <v>0</v>
      </c>
      <c r="N4039" s="5">
        <v>7.4</v>
      </c>
      <c r="O4039" s="5">
        <v>7.8</v>
      </c>
      <c r="P4039" s="5">
        <v>-999</v>
      </c>
      <c r="Q4039" s="5">
        <v>-999</v>
      </c>
      <c r="R4039">
        <v>0.65900000000000003</v>
      </c>
      <c r="S4039" s="34">
        <f>ROUND((0.6105*(EXP((17.273*E4039)/(E4039+237.3))))*(100-H4039)/100,3)</f>
        <v>0.79800000000000004</v>
      </c>
      <c r="T4039" s="6">
        <f>IF(V4039&lt;V4040,L4039,0)</f>
        <v>0</v>
      </c>
      <c r="U4039" s="6">
        <f>IF(T4039&gt;0,M4039,-999)</f>
        <v>-999</v>
      </c>
      <c r="V4039">
        <v>200209</v>
      </c>
      <c r="W4039">
        <v>2002</v>
      </c>
    </row>
    <row r="4040" spans="1:23" x14ac:dyDescent="0.25">
      <c r="A4040" s="14">
        <v>37507</v>
      </c>
      <c r="B4040" s="3">
        <v>251</v>
      </c>
      <c r="C4040" s="4">
        <v>14.12</v>
      </c>
      <c r="D4040" s="5">
        <v>5</v>
      </c>
      <c r="E4040" s="5">
        <v>13</v>
      </c>
      <c r="F4040" s="5">
        <v>-1.5</v>
      </c>
      <c r="G4040" s="4">
        <v>74.5</v>
      </c>
      <c r="H4040" s="4">
        <v>37.6</v>
      </c>
      <c r="I4040" s="4">
        <v>1</v>
      </c>
      <c r="J4040" s="4">
        <v>2.5</v>
      </c>
      <c r="K4040" s="4">
        <v>0.3</v>
      </c>
      <c r="L4040" s="4">
        <v>0</v>
      </c>
      <c r="M4040" s="7">
        <v>0</v>
      </c>
      <c r="N4040" s="5">
        <v>8.1999999999999993</v>
      </c>
      <c r="O4040" s="5">
        <v>8.1999999999999993</v>
      </c>
      <c r="P4040" s="5">
        <v>-999</v>
      </c>
      <c r="Q4040" s="5">
        <v>-999</v>
      </c>
      <c r="R4040">
        <v>0.56200000000000006</v>
      </c>
      <c r="S4040" s="34">
        <f>ROUND((0.6105*(EXP((17.273*E4040)/(E4040+237.3))))*(100-H4040)/100,3)</f>
        <v>0.93400000000000005</v>
      </c>
      <c r="T4040" s="6">
        <f>IF(V4040&lt;V4041,L4040,0)</f>
        <v>0</v>
      </c>
      <c r="U4040" s="6">
        <f>IF(T4040&gt;0,M4040,-999)</f>
        <v>-999</v>
      </c>
      <c r="V4040">
        <v>200209</v>
      </c>
      <c r="W4040">
        <v>2002</v>
      </c>
    </row>
    <row r="4041" spans="1:23" x14ac:dyDescent="0.25">
      <c r="A4041" s="14">
        <v>37508</v>
      </c>
      <c r="B4041" s="3">
        <v>252</v>
      </c>
      <c r="C4041" s="4">
        <v>14.68</v>
      </c>
      <c r="D4041" s="5">
        <v>9.6999999999999993</v>
      </c>
      <c r="E4041" s="5">
        <v>16.3</v>
      </c>
      <c r="F4041" s="5">
        <v>2.9</v>
      </c>
      <c r="G4041" s="4">
        <v>66.5</v>
      </c>
      <c r="H4041" s="4">
        <v>43</v>
      </c>
      <c r="I4041" s="4">
        <v>1.1000000000000001</v>
      </c>
      <c r="J4041" s="4">
        <v>2.5</v>
      </c>
      <c r="K4041" s="4">
        <v>0</v>
      </c>
      <c r="L4041" s="4">
        <v>0</v>
      </c>
      <c r="M4041" s="7">
        <v>0</v>
      </c>
      <c r="N4041" s="5">
        <v>10</v>
      </c>
      <c r="O4041" s="5">
        <v>9.3000000000000007</v>
      </c>
      <c r="P4041" s="5">
        <v>-999</v>
      </c>
      <c r="Q4041" s="5">
        <v>-999</v>
      </c>
      <c r="R4041">
        <v>0.79600000000000004</v>
      </c>
      <c r="S4041" s="34">
        <f>ROUND((0.6105*(EXP((17.273*E4041)/(E4041+237.3))))*(100-H4041)/100,3)</f>
        <v>1.056</v>
      </c>
      <c r="T4041" s="6">
        <f>IF(V4041&lt;V4042,L4041,0)</f>
        <v>0</v>
      </c>
      <c r="U4041" s="6">
        <f>IF(T4041&gt;0,M4041,-999)</f>
        <v>-999</v>
      </c>
      <c r="V4041">
        <v>200209</v>
      </c>
      <c r="W4041">
        <v>2002</v>
      </c>
    </row>
    <row r="4042" spans="1:23" x14ac:dyDescent="0.25">
      <c r="A4042" s="14">
        <v>37509</v>
      </c>
      <c r="B4042" s="3">
        <v>253</v>
      </c>
      <c r="C4042" s="4">
        <v>17.22</v>
      </c>
      <c r="D4042" s="5">
        <v>12.9</v>
      </c>
      <c r="E4042" s="5">
        <v>20.2</v>
      </c>
      <c r="F4042" s="5">
        <v>7.4</v>
      </c>
      <c r="G4042" s="4">
        <v>59.2</v>
      </c>
      <c r="H4042" s="4">
        <v>35.1</v>
      </c>
      <c r="I4042" s="4">
        <v>1.3</v>
      </c>
      <c r="J4042" s="4">
        <v>3.5</v>
      </c>
      <c r="K4042" s="4">
        <v>0</v>
      </c>
      <c r="L4042" s="4">
        <v>0</v>
      </c>
      <c r="M4042" s="7">
        <v>0</v>
      </c>
      <c r="N4042" s="5">
        <v>10.9</v>
      </c>
      <c r="O4042" s="5">
        <v>10.1</v>
      </c>
      <c r="P4042" s="5">
        <v>-999</v>
      </c>
      <c r="Q4042" s="5">
        <v>-999</v>
      </c>
      <c r="R4042">
        <v>0.83099999999999996</v>
      </c>
      <c r="S4042" s="34">
        <f>ROUND((0.6105*(EXP((17.273*E4042)/(E4042+237.3))))*(100-H4042)/100,3)</f>
        <v>1.536</v>
      </c>
      <c r="T4042" s="6">
        <f>IF(V4042&lt;V4043,L4042,0)</f>
        <v>0</v>
      </c>
      <c r="U4042" s="6">
        <f>IF(T4042&gt;0,M4042,-999)</f>
        <v>-999</v>
      </c>
      <c r="V4042">
        <v>200209</v>
      </c>
      <c r="W4042">
        <v>2002</v>
      </c>
    </row>
    <row r="4043" spans="1:23" x14ac:dyDescent="0.25">
      <c r="A4043" s="14">
        <v>37510</v>
      </c>
      <c r="B4043" s="3">
        <v>254</v>
      </c>
      <c r="C4043" s="4">
        <v>19.03</v>
      </c>
      <c r="D4043" s="5">
        <v>14.4</v>
      </c>
      <c r="E4043" s="5">
        <v>23.3</v>
      </c>
      <c r="F4043" s="5">
        <v>7</v>
      </c>
      <c r="G4043" s="4">
        <v>52.5</v>
      </c>
      <c r="H4043" s="4">
        <v>23.8</v>
      </c>
      <c r="I4043" s="4">
        <v>0.7</v>
      </c>
      <c r="J4043" s="4">
        <v>2.4</v>
      </c>
      <c r="K4043" s="4">
        <v>0</v>
      </c>
      <c r="L4043" s="4">
        <v>0</v>
      </c>
      <c r="M4043" s="7">
        <v>0</v>
      </c>
      <c r="N4043" s="5">
        <v>11.4</v>
      </c>
      <c r="O4043" s="5">
        <v>10.4</v>
      </c>
      <c r="P4043" s="5">
        <v>-999</v>
      </c>
      <c r="Q4043" s="5">
        <v>-999</v>
      </c>
      <c r="R4043">
        <v>0.67900000000000005</v>
      </c>
      <c r="S4043" s="34">
        <f>ROUND((0.6105*(EXP((17.273*E4043)/(E4043+237.3))))*(100-H4043)/100,3)</f>
        <v>2.1789999999999998</v>
      </c>
      <c r="T4043" s="6">
        <f>IF(V4043&lt;V4044,L4043,0)</f>
        <v>0</v>
      </c>
      <c r="U4043" s="6">
        <f>IF(T4043&gt;0,M4043,-999)</f>
        <v>-999</v>
      </c>
      <c r="V4043">
        <v>200209</v>
      </c>
      <c r="W4043">
        <v>2002</v>
      </c>
    </row>
    <row r="4044" spans="1:23" x14ac:dyDescent="0.25">
      <c r="A4044" s="14">
        <v>37511</v>
      </c>
      <c r="B4044" s="3">
        <v>255</v>
      </c>
      <c r="C4044" s="4">
        <v>19.05</v>
      </c>
      <c r="D4044" s="5">
        <v>16.100000000000001</v>
      </c>
      <c r="E4044" s="5">
        <v>24.7</v>
      </c>
      <c r="F4044" s="5">
        <v>7.9</v>
      </c>
      <c r="G4044" s="4">
        <v>42.5</v>
      </c>
      <c r="H4044" s="4">
        <v>22.6</v>
      </c>
      <c r="I4044" s="4">
        <v>0.9</v>
      </c>
      <c r="J4044" s="4">
        <v>2.2999999999999998</v>
      </c>
      <c r="K4044" s="4">
        <v>0</v>
      </c>
      <c r="L4044" s="4">
        <v>0</v>
      </c>
      <c r="M4044" s="7">
        <v>0</v>
      </c>
      <c r="N4044" s="5">
        <v>12.1</v>
      </c>
      <c r="O4044" s="5">
        <v>11</v>
      </c>
      <c r="P4044" s="5">
        <v>-999</v>
      </c>
      <c r="Q4044" s="5">
        <v>-999</v>
      </c>
      <c r="R4044">
        <v>0.70399999999999996</v>
      </c>
      <c r="S4044" s="34">
        <f>ROUND((0.6105*(EXP((17.273*E4044)/(E4044+237.3))))*(100-H4044)/100,3)</f>
        <v>2.4079999999999999</v>
      </c>
      <c r="T4044" s="6">
        <f>IF(V4044&lt;V4045,L4044,0)</f>
        <v>0</v>
      </c>
      <c r="U4044" s="6">
        <f>IF(T4044&gt;0,M4044,-999)</f>
        <v>-999</v>
      </c>
      <c r="V4044">
        <v>200209</v>
      </c>
      <c r="W4044">
        <v>2002</v>
      </c>
    </row>
    <row r="4045" spans="1:23" x14ac:dyDescent="0.25">
      <c r="A4045" s="14">
        <v>37512</v>
      </c>
      <c r="B4045" s="3">
        <v>256</v>
      </c>
      <c r="C4045" s="4">
        <v>18.43</v>
      </c>
      <c r="D4045" s="5">
        <v>13.7</v>
      </c>
      <c r="E4045" s="5">
        <v>21.9</v>
      </c>
      <c r="F4045" s="5">
        <v>6.3</v>
      </c>
      <c r="G4045" s="4">
        <v>50</v>
      </c>
      <c r="H4045" s="4">
        <v>23.8</v>
      </c>
      <c r="I4045" s="4">
        <v>0.7</v>
      </c>
      <c r="J4045" s="4">
        <v>2</v>
      </c>
      <c r="K4045" s="4">
        <v>0</v>
      </c>
      <c r="L4045" s="4">
        <v>0</v>
      </c>
      <c r="M4045" s="7">
        <v>0</v>
      </c>
      <c r="N4045" s="5">
        <v>11</v>
      </c>
      <c r="O4045" s="5">
        <v>10.6</v>
      </c>
      <c r="P4045" s="5">
        <v>-999</v>
      </c>
      <c r="Q4045" s="5">
        <v>-999</v>
      </c>
      <c r="R4045">
        <v>0.625</v>
      </c>
      <c r="S4045" s="34">
        <f>ROUND((0.6105*(EXP((17.273*E4045)/(E4045+237.3))))*(100-H4045)/100,3)</f>
        <v>2.0019999999999998</v>
      </c>
      <c r="T4045" s="6">
        <f>IF(V4045&lt;V4046,L4045,0)</f>
        <v>0</v>
      </c>
      <c r="U4045" s="6">
        <f>IF(T4045&gt;0,M4045,-999)</f>
        <v>-999</v>
      </c>
      <c r="V4045">
        <v>200209</v>
      </c>
      <c r="W4045">
        <v>2002</v>
      </c>
    </row>
    <row r="4046" spans="1:23" x14ac:dyDescent="0.25">
      <c r="A4046" s="14">
        <v>37513</v>
      </c>
      <c r="B4046" s="3">
        <v>257</v>
      </c>
      <c r="C4046" s="4">
        <v>15.4</v>
      </c>
      <c r="D4046" s="5">
        <v>16.8</v>
      </c>
      <c r="E4046" s="5">
        <v>24.1</v>
      </c>
      <c r="F4046" s="5">
        <v>10.4</v>
      </c>
      <c r="G4046" s="4">
        <v>28.7</v>
      </c>
      <c r="H4046" s="4">
        <v>17.399999999999999</v>
      </c>
      <c r="I4046" s="4">
        <v>1.4</v>
      </c>
      <c r="J4046" s="4">
        <v>3.7</v>
      </c>
      <c r="K4046" s="4">
        <v>0</v>
      </c>
      <c r="L4046" s="4">
        <v>0</v>
      </c>
      <c r="M4046" s="7">
        <v>0</v>
      </c>
      <c r="N4046" s="5">
        <v>11.5</v>
      </c>
      <c r="O4046" s="5">
        <v>10.8</v>
      </c>
      <c r="P4046" s="5">
        <v>-999</v>
      </c>
      <c r="Q4046" s="5">
        <v>-999</v>
      </c>
      <c r="R4046">
        <v>0.52300000000000002</v>
      </c>
      <c r="S4046" s="34">
        <f>ROUND((0.6105*(EXP((17.273*E4046)/(E4046+237.3))))*(100-H4046)/100,3)</f>
        <v>2.4790000000000001</v>
      </c>
      <c r="T4046" s="6">
        <f>IF(V4046&lt;V4047,L4046,0)</f>
        <v>0</v>
      </c>
      <c r="U4046" s="6">
        <f>IF(T4046&gt;0,M4046,-999)</f>
        <v>-999</v>
      </c>
      <c r="V4046">
        <v>200209</v>
      </c>
      <c r="W4046">
        <v>2002</v>
      </c>
    </row>
    <row r="4047" spans="1:23" x14ac:dyDescent="0.25">
      <c r="A4047" s="14">
        <v>37514</v>
      </c>
      <c r="B4047" s="3">
        <v>258</v>
      </c>
      <c r="C4047" s="4">
        <v>13.43</v>
      </c>
      <c r="D4047" s="5">
        <v>13.7</v>
      </c>
      <c r="E4047" s="5">
        <v>21.2</v>
      </c>
      <c r="F4047" s="5">
        <v>4.5</v>
      </c>
      <c r="G4047" s="4">
        <v>40.299999999999997</v>
      </c>
      <c r="H4047" s="4">
        <v>19.399999999999999</v>
      </c>
      <c r="I4047" s="4">
        <v>1</v>
      </c>
      <c r="J4047" s="4">
        <v>3.3</v>
      </c>
      <c r="K4047" s="4">
        <v>0</v>
      </c>
      <c r="L4047" s="4">
        <v>0</v>
      </c>
      <c r="M4047" s="7">
        <v>0</v>
      </c>
      <c r="N4047" s="5">
        <v>10.5</v>
      </c>
      <c r="O4047" s="5">
        <v>10.4</v>
      </c>
      <c r="P4047" s="5">
        <v>-999</v>
      </c>
      <c r="Q4047" s="5">
        <v>-999</v>
      </c>
      <c r="R4047">
        <v>0.49</v>
      </c>
      <c r="S4047" s="34">
        <f>ROUND((0.6105*(EXP((17.273*E4047)/(E4047+237.3))))*(100-H4047)/100,3)</f>
        <v>2.0289999999999999</v>
      </c>
      <c r="T4047" s="6">
        <f>IF(V4047&lt;V4048,L4047,0)</f>
        <v>0</v>
      </c>
      <c r="U4047" s="6">
        <f>IF(T4047&gt;0,M4047,-999)</f>
        <v>-999</v>
      </c>
      <c r="V4047">
        <v>200209</v>
      </c>
      <c r="W4047">
        <v>2002</v>
      </c>
    </row>
    <row r="4048" spans="1:23" x14ac:dyDescent="0.25">
      <c r="A4048" s="14">
        <v>37515</v>
      </c>
      <c r="B4048" s="3">
        <v>259</v>
      </c>
      <c r="C4048" s="4">
        <v>7.59</v>
      </c>
      <c r="D4048" s="5">
        <v>7</v>
      </c>
      <c r="E4048" s="5">
        <v>12.2</v>
      </c>
      <c r="F4048" s="5">
        <v>3.9</v>
      </c>
      <c r="G4048" s="4">
        <v>87.7</v>
      </c>
      <c r="H4048" s="4">
        <v>70.099999999999994</v>
      </c>
      <c r="I4048" s="4">
        <v>0.6</v>
      </c>
      <c r="J4048" s="4">
        <v>1.7</v>
      </c>
      <c r="K4048" s="4">
        <v>2.1</v>
      </c>
      <c r="L4048" s="4">
        <v>0</v>
      </c>
      <c r="M4048" s="7">
        <v>0</v>
      </c>
      <c r="N4048" s="5">
        <v>9.3000000000000007</v>
      </c>
      <c r="O4048" s="5">
        <v>9.6</v>
      </c>
      <c r="P4048" s="5">
        <v>-999</v>
      </c>
      <c r="Q4048" s="5">
        <v>-999</v>
      </c>
      <c r="R4048">
        <v>0.995</v>
      </c>
      <c r="S4048" s="34">
        <f>ROUND((0.6105*(EXP((17.273*E4048)/(E4048+237.3))))*(100-H4048)/100,3)</f>
        <v>0.42499999999999999</v>
      </c>
      <c r="T4048" s="6">
        <f>IF(V4048&lt;V4049,L4048,0)</f>
        <v>0</v>
      </c>
      <c r="U4048" s="6">
        <f>IF(T4048&gt;0,M4048,-999)</f>
        <v>-999</v>
      </c>
      <c r="V4048">
        <v>200209</v>
      </c>
      <c r="W4048">
        <v>2002</v>
      </c>
    </row>
    <row r="4049" spans="1:23" x14ac:dyDescent="0.25">
      <c r="A4049" s="14">
        <v>37516</v>
      </c>
      <c r="B4049" s="3">
        <v>260</v>
      </c>
      <c r="C4049" s="4">
        <v>9.44</v>
      </c>
      <c r="D4049" s="5">
        <v>4.9000000000000004</v>
      </c>
      <c r="E4049" s="5">
        <v>11.4</v>
      </c>
      <c r="F4049" s="5">
        <v>0.8</v>
      </c>
      <c r="G4049" s="4">
        <v>80.099999999999994</v>
      </c>
      <c r="H4049" s="4">
        <v>43.8</v>
      </c>
      <c r="I4049" s="4">
        <v>0.6</v>
      </c>
      <c r="J4049" s="4">
        <v>1.6</v>
      </c>
      <c r="K4049" s="4">
        <v>0.3</v>
      </c>
      <c r="L4049" s="4">
        <v>0</v>
      </c>
      <c r="M4049" s="7">
        <v>0</v>
      </c>
      <c r="N4049" s="5">
        <v>8.1</v>
      </c>
      <c r="O4049" s="5">
        <v>9.1</v>
      </c>
      <c r="P4049" s="5">
        <v>-999</v>
      </c>
      <c r="Q4049" s="5">
        <v>-999</v>
      </c>
      <c r="R4049">
        <v>0.59199999999999997</v>
      </c>
      <c r="S4049" s="34">
        <f>ROUND((0.6105*(EXP((17.273*E4049)/(E4049+237.3))))*(100-H4049)/100,3)</f>
        <v>0.75700000000000001</v>
      </c>
      <c r="T4049" s="6">
        <f>IF(V4049&lt;V4050,L4049,0)</f>
        <v>0</v>
      </c>
      <c r="U4049" s="6">
        <f>IF(T4049&gt;0,M4049,-999)</f>
        <v>-999</v>
      </c>
      <c r="V4049">
        <v>200209</v>
      </c>
      <c r="W4049">
        <v>2002</v>
      </c>
    </row>
    <row r="4050" spans="1:23" x14ac:dyDescent="0.25">
      <c r="A4050" s="14">
        <v>37517</v>
      </c>
      <c r="B4050" s="3">
        <v>261</v>
      </c>
      <c r="C4050" s="4">
        <v>12.39</v>
      </c>
      <c r="D4050" s="5">
        <v>5.2</v>
      </c>
      <c r="E4050" s="5">
        <v>13.8</v>
      </c>
      <c r="F4050" s="5">
        <v>-0.8</v>
      </c>
      <c r="G4050" s="4">
        <v>81.8</v>
      </c>
      <c r="H4050" s="4">
        <v>51.2</v>
      </c>
      <c r="I4050" s="4">
        <v>1</v>
      </c>
      <c r="J4050" s="4">
        <v>2.2000000000000002</v>
      </c>
      <c r="K4050" s="4">
        <v>0</v>
      </c>
      <c r="L4050" s="4">
        <v>0</v>
      </c>
      <c r="M4050" s="7">
        <v>0</v>
      </c>
      <c r="N4050" s="5">
        <v>6.5</v>
      </c>
      <c r="O4050" s="5">
        <v>7.4</v>
      </c>
      <c r="P4050" s="5">
        <v>-999</v>
      </c>
      <c r="Q4050" s="5">
        <v>-999</v>
      </c>
      <c r="R4050">
        <v>0.80500000000000005</v>
      </c>
      <c r="S4050" s="34">
        <f>ROUND((0.6105*(EXP((17.273*E4050)/(E4050+237.3))))*(100-H4050)/100,3)</f>
        <v>0.77</v>
      </c>
      <c r="T4050" s="6">
        <f>IF(V4050&lt;V4051,L4050,0)</f>
        <v>0</v>
      </c>
      <c r="U4050" s="6">
        <f>IF(T4050&gt;0,M4050,-999)</f>
        <v>-999</v>
      </c>
      <c r="V4050">
        <v>200209</v>
      </c>
      <c r="W4050">
        <v>2002</v>
      </c>
    </row>
    <row r="4051" spans="1:23" x14ac:dyDescent="0.25">
      <c r="A4051" s="14">
        <v>37518</v>
      </c>
      <c r="B4051" s="3">
        <v>262</v>
      </c>
      <c r="C4051" s="4">
        <v>7.85</v>
      </c>
      <c r="D4051" s="5">
        <v>4.9000000000000004</v>
      </c>
      <c r="E4051" s="5">
        <v>15.2</v>
      </c>
      <c r="F4051" s="5">
        <v>-0.7</v>
      </c>
      <c r="G4051" s="4">
        <v>87.8</v>
      </c>
      <c r="H4051" s="4">
        <v>49.8</v>
      </c>
      <c r="I4051" s="4">
        <v>1.2</v>
      </c>
      <c r="J4051" s="4">
        <v>3.2</v>
      </c>
      <c r="K4051" s="4">
        <v>2.1</v>
      </c>
      <c r="L4051" s="4">
        <v>0</v>
      </c>
      <c r="M4051" s="7">
        <v>0</v>
      </c>
      <c r="N4051" s="5">
        <v>6.6</v>
      </c>
      <c r="O4051" s="5">
        <v>7.4</v>
      </c>
      <c r="P4051" s="5">
        <v>-999</v>
      </c>
      <c r="Q4051" s="5">
        <v>-999</v>
      </c>
      <c r="R4051">
        <v>0.86199999999999999</v>
      </c>
      <c r="S4051" s="34">
        <f>ROUND((0.6105*(EXP((17.273*E4051)/(E4051+237.3))))*(100-H4051)/100,3)</f>
        <v>0.86699999999999999</v>
      </c>
      <c r="T4051" s="6">
        <f>IF(V4051&lt;V4052,L4051,0)</f>
        <v>0</v>
      </c>
      <c r="U4051" s="6">
        <f>IF(T4051&gt;0,M4051,-999)</f>
        <v>-999</v>
      </c>
      <c r="V4051">
        <v>200209</v>
      </c>
      <c r="W4051">
        <v>2002</v>
      </c>
    </row>
    <row r="4052" spans="1:23" x14ac:dyDescent="0.25">
      <c r="A4052" s="14">
        <v>37519</v>
      </c>
      <c r="B4052" s="3">
        <v>263</v>
      </c>
      <c r="C4052" s="4">
        <v>15.66</v>
      </c>
      <c r="D4052" s="5">
        <v>1.6</v>
      </c>
      <c r="E4052" s="5">
        <v>8.6999999999999993</v>
      </c>
      <c r="F4052" s="5">
        <v>-3.2</v>
      </c>
      <c r="G4052" s="4">
        <v>76.900000000000006</v>
      </c>
      <c r="H4052" s="4">
        <v>39.9</v>
      </c>
      <c r="I4052" s="4">
        <v>0.7</v>
      </c>
      <c r="J4052" s="4">
        <v>1.9</v>
      </c>
      <c r="K4052" s="4">
        <v>2.7</v>
      </c>
      <c r="L4052" s="4">
        <v>0</v>
      </c>
      <c r="M4052" s="7">
        <v>0</v>
      </c>
      <c r="N4052" s="5">
        <v>5.8</v>
      </c>
      <c r="O4052" s="5">
        <v>6.7</v>
      </c>
      <c r="P4052" s="5">
        <v>-999</v>
      </c>
      <c r="Q4052" s="5">
        <v>-999</v>
      </c>
      <c r="R4052">
        <v>0.44700000000000001</v>
      </c>
      <c r="S4052" s="34">
        <f>ROUND((0.6105*(EXP((17.273*E4052)/(E4052+237.3))))*(100-H4052)/100,3)</f>
        <v>0.67600000000000005</v>
      </c>
      <c r="T4052" s="6">
        <f>IF(V4052&lt;V4053,L4052,0)</f>
        <v>0</v>
      </c>
      <c r="U4052" s="6">
        <f>IF(T4052&gt;0,M4052,-999)</f>
        <v>-999</v>
      </c>
      <c r="V4052">
        <v>200209</v>
      </c>
      <c r="W4052">
        <v>2002</v>
      </c>
    </row>
    <row r="4053" spans="1:23" x14ac:dyDescent="0.25">
      <c r="A4053" s="14">
        <v>37520</v>
      </c>
      <c r="B4053" s="3">
        <v>264</v>
      </c>
      <c r="C4053" s="4">
        <v>16.809999999999999</v>
      </c>
      <c r="D4053" s="5">
        <v>4.5</v>
      </c>
      <c r="E4053" s="5">
        <v>12.8</v>
      </c>
      <c r="F4053" s="5">
        <v>-2.5</v>
      </c>
      <c r="G4053" s="4">
        <v>58.2</v>
      </c>
      <c r="H4053" s="4">
        <v>30.6</v>
      </c>
      <c r="I4053" s="4">
        <v>0.7</v>
      </c>
      <c r="J4053" s="4">
        <v>1.8</v>
      </c>
      <c r="K4053" s="4">
        <v>0</v>
      </c>
      <c r="L4053" s="4">
        <v>0</v>
      </c>
      <c r="M4053" s="7">
        <v>0</v>
      </c>
      <c r="N4053" s="5">
        <v>5.3</v>
      </c>
      <c r="O4053" s="5">
        <v>6.1</v>
      </c>
      <c r="P4053" s="5">
        <v>-999</v>
      </c>
      <c r="Q4053" s="5">
        <v>-999</v>
      </c>
      <c r="R4053">
        <v>0.45200000000000001</v>
      </c>
      <c r="S4053" s="34">
        <f>ROUND((0.6105*(EXP((17.273*E4053)/(E4053+237.3))))*(100-H4053)/100,3)</f>
        <v>1.026</v>
      </c>
      <c r="T4053" s="6">
        <f>IF(V4053&lt;V4054,L4053,0)</f>
        <v>0</v>
      </c>
      <c r="U4053" s="6">
        <f>IF(T4053&gt;0,M4053,-999)</f>
        <v>-999</v>
      </c>
      <c r="V4053">
        <v>200209</v>
      </c>
      <c r="W4053">
        <v>2002</v>
      </c>
    </row>
    <row r="4054" spans="1:23" x14ac:dyDescent="0.25">
      <c r="A4054" s="14">
        <v>37521</v>
      </c>
      <c r="B4054" s="3">
        <v>265</v>
      </c>
      <c r="C4054" s="4">
        <v>16.649999999999999</v>
      </c>
      <c r="D4054" s="5">
        <v>9.4</v>
      </c>
      <c r="E4054" s="5">
        <v>17.5</v>
      </c>
      <c r="F4054" s="5">
        <v>3.2</v>
      </c>
      <c r="G4054" s="4">
        <v>53.3</v>
      </c>
      <c r="H4054" s="4">
        <v>32.799999999999997</v>
      </c>
      <c r="I4054" s="4">
        <v>0.6</v>
      </c>
      <c r="J4054" s="4">
        <v>1.7</v>
      </c>
      <c r="K4054" s="4">
        <v>0</v>
      </c>
      <c r="L4054" s="4">
        <v>0</v>
      </c>
      <c r="M4054" s="7">
        <v>0</v>
      </c>
      <c r="N4054" s="5">
        <v>7.4</v>
      </c>
      <c r="O4054" s="5">
        <v>7.2</v>
      </c>
      <c r="P4054" s="5">
        <v>-999</v>
      </c>
      <c r="Q4054" s="5">
        <v>-999</v>
      </c>
      <c r="R4054">
        <v>0.65600000000000003</v>
      </c>
      <c r="S4054" s="34">
        <f>ROUND((0.6105*(EXP((17.273*E4054)/(E4054+237.3))))*(100-H4054)/100,3)</f>
        <v>1.3440000000000001</v>
      </c>
      <c r="T4054" s="6">
        <f>IF(V4054&lt;V4055,L4054,0)</f>
        <v>0</v>
      </c>
      <c r="U4054" s="6">
        <f>IF(T4054&gt;0,M4054,-999)</f>
        <v>-999</v>
      </c>
      <c r="V4054">
        <v>200209</v>
      </c>
      <c r="W4054">
        <v>2002</v>
      </c>
    </row>
    <row r="4055" spans="1:23" x14ac:dyDescent="0.25">
      <c r="A4055" s="14">
        <v>37522</v>
      </c>
      <c r="B4055" s="3">
        <v>266</v>
      </c>
      <c r="C4055" s="4">
        <v>15.14</v>
      </c>
      <c r="D4055" s="5">
        <v>10.8</v>
      </c>
      <c r="E4055" s="5">
        <v>19.3</v>
      </c>
      <c r="F4055" s="5">
        <v>4.5999999999999996</v>
      </c>
      <c r="G4055" s="4">
        <v>63.1</v>
      </c>
      <c r="H4055" s="4">
        <v>35.5</v>
      </c>
      <c r="I4055" s="4">
        <v>0.7</v>
      </c>
      <c r="J4055" s="4">
        <v>1.8</v>
      </c>
      <c r="K4055" s="4">
        <v>0</v>
      </c>
      <c r="L4055" s="4">
        <v>0</v>
      </c>
      <c r="M4055" s="7">
        <v>0</v>
      </c>
      <c r="N4055" s="5">
        <v>8.5</v>
      </c>
      <c r="O4055" s="5">
        <v>8</v>
      </c>
      <c r="P4055" s="5">
        <v>-999</v>
      </c>
      <c r="Q4055" s="5">
        <v>-999</v>
      </c>
      <c r="R4055">
        <v>0.79500000000000004</v>
      </c>
      <c r="S4055" s="34">
        <f>ROUND((0.6105*(EXP((17.273*E4055)/(E4055+237.3))))*(100-H4055)/100,3)</f>
        <v>1.444</v>
      </c>
      <c r="T4055" s="6">
        <f>IF(V4055&lt;V4056,L4055,0)</f>
        <v>0</v>
      </c>
      <c r="U4055" s="6">
        <f>IF(T4055&gt;0,M4055,-999)</f>
        <v>-999</v>
      </c>
      <c r="V4055">
        <v>200209</v>
      </c>
      <c r="W4055">
        <v>2002</v>
      </c>
    </row>
    <row r="4056" spans="1:23" x14ac:dyDescent="0.25">
      <c r="A4056" s="14">
        <v>37523</v>
      </c>
      <c r="B4056" s="3">
        <v>267</v>
      </c>
      <c r="C4056" s="4">
        <v>13.11</v>
      </c>
      <c r="D4056" s="5">
        <v>6.6</v>
      </c>
      <c r="E4056" s="5">
        <v>13.5</v>
      </c>
      <c r="F4056" s="5">
        <v>1.8</v>
      </c>
      <c r="G4056" s="4">
        <v>75.599999999999994</v>
      </c>
      <c r="H4056" s="4">
        <v>49</v>
      </c>
      <c r="I4056" s="4">
        <v>0.7</v>
      </c>
      <c r="J4056" s="4">
        <v>1.8</v>
      </c>
      <c r="K4056" s="4">
        <v>0</v>
      </c>
      <c r="L4056" s="4">
        <v>0</v>
      </c>
      <c r="M4056" s="7">
        <v>0</v>
      </c>
      <c r="N4056" s="5">
        <v>6.8</v>
      </c>
      <c r="O4056" s="5">
        <v>7.3</v>
      </c>
      <c r="P4056" s="5">
        <v>-999</v>
      </c>
      <c r="Q4056" s="5">
        <v>-999</v>
      </c>
      <c r="R4056">
        <v>0.75900000000000001</v>
      </c>
      <c r="S4056" s="34">
        <f>ROUND((0.6105*(EXP((17.273*E4056)/(E4056+237.3))))*(100-H4056)/100,3)</f>
        <v>0.78900000000000003</v>
      </c>
      <c r="T4056" s="6">
        <f>IF(V4056&lt;V4057,L4056,0)</f>
        <v>0</v>
      </c>
      <c r="U4056" s="6">
        <f>IF(T4056&gt;0,M4056,-999)</f>
        <v>-999</v>
      </c>
      <c r="V4056">
        <v>200209</v>
      </c>
      <c r="W4056">
        <v>2002</v>
      </c>
    </row>
    <row r="4057" spans="1:23" x14ac:dyDescent="0.25">
      <c r="A4057" s="14">
        <v>37524</v>
      </c>
      <c r="B4057" s="3">
        <v>268</v>
      </c>
      <c r="C4057" s="4">
        <v>15.52</v>
      </c>
      <c r="D4057" s="5">
        <v>6.5</v>
      </c>
      <c r="E4057" s="5">
        <v>13.8</v>
      </c>
      <c r="F4057" s="5">
        <v>-0.2</v>
      </c>
      <c r="G4057" s="4">
        <v>64.900000000000006</v>
      </c>
      <c r="H4057" s="4">
        <v>34.4</v>
      </c>
      <c r="I4057" s="4">
        <v>0.7</v>
      </c>
      <c r="J4057" s="4">
        <v>2</v>
      </c>
      <c r="K4057" s="4">
        <v>0</v>
      </c>
      <c r="L4057" s="4">
        <v>0</v>
      </c>
      <c r="M4057" s="7">
        <v>0</v>
      </c>
      <c r="N4057" s="5">
        <v>5.9</v>
      </c>
      <c r="O4057" s="5">
        <v>6.6</v>
      </c>
      <c r="P4057" s="5">
        <v>-999</v>
      </c>
      <c r="Q4057" s="5">
        <v>-999</v>
      </c>
      <c r="R4057">
        <v>0.54400000000000004</v>
      </c>
      <c r="S4057" s="34">
        <f>ROUND((0.6105*(EXP((17.273*E4057)/(E4057+237.3))))*(100-H4057)/100,3)</f>
        <v>1.0349999999999999</v>
      </c>
      <c r="T4057" s="6">
        <f>IF(V4057&lt;V4058,L4057,0)</f>
        <v>0</v>
      </c>
      <c r="U4057" s="6">
        <f>IF(T4057&gt;0,M4057,-999)</f>
        <v>-999</v>
      </c>
      <c r="V4057">
        <v>200209</v>
      </c>
      <c r="W4057">
        <v>2002</v>
      </c>
    </row>
    <row r="4058" spans="1:23" x14ac:dyDescent="0.25">
      <c r="A4058" s="14">
        <v>37525</v>
      </c>
      <c r="B4058" s="3">
        <v>269</v>
      </c>
      <c r="C4058" s="4">
        <v>3.57</v>
      </c>
      <c r="D4058" s="5">
        <v>5.2</v>
      </c>
      <c r="E4058" s="5">
        <v>8.4</v>
      </c>
      <c r="F4058" s="5">
        <v>3.7</v>
      </c>
      <c r="G4058" s="4">
        <v>82.1</v>
      </c>
      <c r="H4058" s="4">
        <v>58.4</v>
      </c>
      <c r="I4058" s="4">
        <v>0.5</v>
      </c>
      <c r="J4058" s="4">
        <v>1.7</v>
      </c>
      <c r="K4058" s="4">
        <v>0.8</v>
      </c>
      <c r="L4058" s="4">
        <v>0</v>
      </c>
      <c r="M4058" s="7">
        <v>0</v>
      </c>
      <c r="N4058" s="5">
        <v>5.9</v>
      </c>
      <c r="O4058" s="5">
        <v>6.5</v>
      </c>
      <c r="P4058" s="5">
        <v>-999</v>
      </c>
      <c r="Q4058" s="5">
        <v>-999</v>
      </c>
      <c r="R4058">
        <v>0.64200000000000002</v>
      </c>
      <c r="S4058" s="34">
        <f>ROUND((0.6105*(EXP((17.273*E4058)/(E4058+237.3))))*(100-H4058)/100,3)</f>
        <v>0.45800000000000002</v>
      </c>
      <c r="T4058" s="6">
        <f>IF(V4058&lt;V4059,L4058,0)</f>
        <v>0</v>
      </c>
      <c r="U4058" s="6">
        <f>IF(T4058&gt;0,M4058,-999)</f>
        <v>-999</v>
      </c>
      <c r="V4058">
        <v>200209</v>
      </c>
      <c r="W4058">
        <v>2002</v>
      </c>
    </row>
    <row r="4059" spans="1:23" x14ac:dyDescent="0.25">
      <c r="A4059" s="14">
        <v>37526</v>
      </c>
      <c r="B4059" s="3">
        <v>270</v>
      </c>
      <c r="C4059" s="4">
        <v>9.58</v>
      </c>
      <c r="D4059" s="5">
        <v>4.7</v>
      </c>
      <c r="E4059" s="5">
        <v>11</v>
      </c>
      <c r="F4059" s="5">
        <v>1.9</v>
      </c>
      <c r="G4059" s="4">
        <v>84.6</v>
      </c>
      <c r="H4059" s="4">
        <v>48.6</v>
      </c>
      <c r="I4059" s="4">
        <v>0.7</v>
      </c>
      <c r="J4059" s="4">
        <v>1.6</v>
      </c>
      <c r="K4059" s="4">
        <v>0.5</v>
      </c>
      <c r="L4059" s="4">
        <v>0</v>
      </c>
      <c r="M4059" s="7">
        <v>0</v>
      </c>
      <c r="N4059" s="5">
        <v>6.6</v>
      </c>
      <c r="O4059" s="5">
        <v>7.1</v>
      </c>
      <c r="P4059" s="5">
        <v>-999</v>
      </c>
      <c r="Q4059" s="5">
        <v>-999</v>
      </c>
      <c r="R4059">
        <v>0.63700000000000001</v>
      </c>
      <c r="S4059" s="34">
        <f>ROUND((0.6105*(EXP((17.273*E4059)/(E4059+237.3))))*(100-H4059)/100,3)</f>
        <v>0.67400000000000004</v>
      </c>
      <c r="T4059" s="6">
        <f>IF(V4059&lt;V4060,L4059,0)</f>
        <v>0</v>
      </c>
      <c r="U4059" s="6">
        <f>IF(T4059&gt;0,M4059,-999)</f>
        <v>-999</v>
      </c>
      <c r="V4059">
        <v>200209</v>
      </c>
      <c r="W4059">
        <v>2002</v>
      </c>
    </row>
    <row r="4060" spans="1:23" x14ac:dyDescent="0.25">
      <c r="A4060" s="14">
        <v>37527</v>
      </c>
      <c r="B4060" s="3">
        <v>271</v>
      </c>
      <c r="C4060" s="4">
        <v>13.48</v>
      </c>
      <c r="D4060" s="5">
        <v>8</v>
      </c>
      <c r="E4060" s="5">
        <v>15.8</v>
      </c>
      <c r="F4060" s="5">
        <v>2.2999999999999998</v>
      </c>
      <c r="G4060" s="4">
        <v>62.6</v>
      </c>
      <c r="H4060" s="4">
        <v>34.4</v>
      </c>
      <c r="I4060" s="4">
        <v>0.9</v>
      </c>
      <c r="J4060" s="4">
        <v>2.5</v>
      </c>
      <c r="K4060" s="4">
        <v>0</v>
      </c>
      <c r="L4060" s="4">
        <v>0</v>
      </c>
      <c r="M4060" s="7">
        <v>0</v>
      </c>
      <c r="N4060" s="5">
        <v>7</v>
      </c>
      <c r="O4060" s="5">
        <v>6.9</v>
      </c>
      <c r="P4060" s="5">
        <v>-999</v>
      </c>
      <c r="Q4060" s="5">
        <v>-999</v>
      </c>
      <c r="R4060">
        <v>0.61599999999999999</v>
      </c>
      <c r="S4060" s="34">
        <f>ROUND((0.6105*(EXP((17.273*E4060)/(E4060+237.3))))*(100-H4060)/100,3)</f>
        <v>1.177</v>
      </c>
      <c r="T4060" s="6">
        <f>IF(V4060&lt;V4061,L4060,0)</f>
        <v>0</v>
      </c>
      <c r="U4060" s="6">
        <f>IF(T4060&gt;0,M4060,-999)</f>
        <v>-999</v>
      </c>
      <c r="V4060">
        <v>200209</v>
      </c>
      <c r="W4060">
        <v>2002</v>
      </c>
    </row>
    <row r="4061" spans="1:23" x14ac:dyDescent="0.25">
      <c r="A4061" s="14">
        <v>37528</v>
      </c>
      <c r="B4061" s="3">
        <v>272</v>
      </c>
      <c r="C4061" s="4">
        <v>3.73</v>
      </c>
      <c r="D4061" s="5">
        <v>1.8</v>
      </c>
      <c r="E4061" s="5">
        <v>5.5</v>
      </c>
      <c r="F4061" s="5">
        <v>-1.7</v>
      </c>
      <c r="G4061" s="4">
        <v>96</v>
      </c>
      <c r="H4061" s="4">
        <v>79.599999999999994</v>
      </c>
      <c r="I4061" s="4">
        <v>0.7</v>
      </c>
      <c r="J4061" s="4">
        <v>2</v>
      </c>
      <c r="K4061" s="4">
        <v>9.1</v>
      </c>
      <c r="L4061" s="4">
        <v>0</v>
      </c>
      <c r="M4061" s="7">
        <v>0</v>
      </c>
      <c r="N4061" s="5">
        <v>4.4000000000000004</v>
      </c>
      <c r="O4061" s="5">
        <v>5.4</v>
      </c>
      <c r="P4061" s="5">
        <v>-999</v>
      </c>
      <c r="Q4061" s="5">
        <v>-999</v>
      </c>
      <c r="R4061">
        <v>0.72</v>
      </c>
      <c r="S4061" s="34">
        <f>ROUND((0.6105*(EXP((17.273*E4061)/(E4061+237.3))))*(100-H4061)/100,3)</f>
        <v>0.184</v>
      </c>
      <c r="T4061" s="6">
        <f>IF(V4061&lt;V4062,L4061,0)</f>
        <v>0</v>
      </c>
      <c r="U4061" s="6">
        <f>IF(T4061&gt;0,M4061,-999)</f>
        <v>-999</v>
      </c>
      <c r="V4061">
        <v>200209</v>
      </c>
      <c r="W4061">
        <v>2002</v>
      </c>
    </row>
    <row r="4062" spans="1:23" x14ac:dyDescent="0.25">
      <c r="A4062" s="14">
        <v>37529</v>
      </c>
      <c r="B4062" s="3">
        <v>273</v>
      </c>
      <c r="C4062" s="4">
        <v>6.45</v>
      </c>
      <c r="D4062" s="5">
        <v>-0.9</v>
      </c>
      <c r="E4062" s="5">
        <v>3.5</v>
      </c>
      <c r="F4062" s="5">
        <v>-2.8</v>
      </c>
      <c r="G4062" s="4">
        <v>95.6</v>
      </c>
      <c r="H4062" s="4">
        <v>76.2</v>
      </c>
      <c r="I4062" s="4">
        <v>0.7</v>
      </c>
      <c r="J4062" s="4">
        <v>1.3</v>
      </c>
      <c r="K4062" s="4">
        <v>3.5</v>
      </c>
      <c r="L4062" s="4">
        <v>0</v>
      </c>
      <c r="M4062" s="7">
        <v>0</v>
      </c>
      <c r="N4062" s="5">
        <v>3.7</v>
      </c>
      <c r="O4062" s="5">
        <v>5</v>
      </c>
      <c r="P4062" s="5">
        <v>-999</v>
      </c>
      <c r="Q4062" s="5">
        <v>-999</v>
      </c>
      <c r="R4062">
        <v>0.59899999999999998</v>
      </c>
      <c r="S4062" s="34">
        <f>ROUND((0.6105*(EXP((17.273*E4062)/(E4062+237.3))))*(100-H4062)/100,3)</f>
        <v>0.187</v>
      </c>
      <c r="T4062" s="6">
        <f>IF(V4062&lt;V4063,L4062,0)</f>
        <v>0</v>
      </c>
      <c r="U4062" s="6">
        <f>IF(T4062&gt;0,M4062,-999)</f>
        <v>-999</v>
      </c>
      <c r="V4062">
        <v>200209</v>
      </c>
      <c r="W4062">
        <v>2002</v>
      </c>
    </row>
    <row r="4063" spans="1:23" x14ac:dyDescent="0.25">
      <c r="A4063" s="14">
        <v>37530</v>
      </c>
      <c r="B4063" s="3">
        <v>274</v>
      </c>
      <c r="C4063" s="4">
        <v>8.59</v>
      </c>
      <c r="D4063" s="5">
        <v>0.3</v>
      </c>
      <c r="E4063" s="5">
        <v>5.7</v>
      </c>
      <c r="F4063" s="5">
        <v>-2.4</v>
      </c>
      <c r="G4063" s="4">
        <v>87.6</v>
      </c>
      <c r="H4063" s="4">
        <v>56.5</v>
      </c>
      <c r="I4063" s="4">
        <v>0.4</v>
      </c>
      <c r="J4063" s="4">
        <v>1.2</v>
      </c>
      <c r="K4063" s="4">
        <v>1.3</v>
      </c>
      <c r="L4063" s="4">
        <v>0</v>
      </c>
      <c r="M4063" s="7">
        <v>0</v>
      </c>
      <c r="N4063" s="5">
        <v>4.2</v>
      </c>
      <c r="O4063" s="5">
        <v>5.0999999999999996</v>
      </c>
      <c r="P4063" s="5">
        <v>-999</v>
      </c>
      <c r="Q4063" s="5">
        <v>-999</v>
      </c>
      <c r="R4063">
        <v>0.51900000000000002</v>
      </c>
      <c r="S4063" s="34">
        <f>ROUND((0.6105*(EXP((17.273*E4063)/(E4063+237.3))))*(100-H4063)/100,3)</f>
        <v>0.39800000000000002</v>
      </c>
      <c r="T4063" s="6">
        <f>IF(V4063&lt;V4064,L4063,0)</f>
        <v>0</v>
      </c>
      <c r="U4063" s="6">
        <f>IF(T4063&gt;0,M4063,-999)</f>
        <v>-999</v>
      </c>
      <c r="V4063">
        <v>200210</v>
      </c>
      <c r="W4063">
        <v>2002</v>
      </c>
    </row>
    <row r="4064" spans="1:23" x14ac:dyDescent="0.25">
      <c r="A4064" s="14">
        <v>37531</v>
      </c>
      <c r="B4064" s="3">
        <v>275</v>
      </c>
      <c r="C4064" s="4">
        <v>9.57</v>
      </c>
      <c r="D4064" s="5">
        <v>2.9</v>
      </c>
      <c r="E4064" s="5">
        <v>9.4</v>
      </c>
      <c r="F4064" s="5">
        <v>-2.6</v>
      </c>
      <c r="G4064" s="4">
        <v>83.8</v>
      </c>
      <c r="H4064" s="4">
        <v>55.3</v>
      </c>
      <c r="I4064" s="4">
        <v>0.8</v>
      </c>
      <c r="J4064" s="4">
        <v>2</v>
      </c>
      <c r="K4064" s="4">
        <v>1.1000000000000001</v>
      </c>
      <c r="L4064" s="4">
        <v>0</v>
      </c>
      <c r="M4064" s="7">
        <v>0</v>
      </c>
      <c r="N4064" s="5">
        <v>4.4000000000000004</v>
      </c>
      <c r="O4064" s="5">
        <v>4.9000000000000004</v>
      </c>
      <c r="P4064" s="5">
        <v>-999</v>
      </c>
      <c r="Q4064" s="5">
        <v>-999</v>
      </c>
      <c r="R4064">
        <v>0.65200000000000002</v>
      </c>
      <c r="S4064" s="34">
        <f>ROUND((0.6105*(EXP((17.273*E4064)/(E4064+237.3))))*(100-H4064)/100,3)</f>
        <v>0.52700000000000002</v>
      </c>
      <c r="T4064" s="6">
        <f>IF(V4064&lt;V4065,L4064,0)</f>
        <v>0</v>
      </c>
      <c r="U4064" s="6">
        <f>IF(T4064&gt;0,M4064,-999)</f>
        <v>-999</v>
      </c>
      <c r="V4064">
        <v>200210</v>
      </c>
      <c r="W4064">
        <v>2002</v>
      </c>
    </row>
    <row r="4065" spans="1:23" x14ac:dyDescent="0.25">
      <c r="A4065" s="14">
        <v>37532</v>
      </c>
      <c r="B4065" s="3">
        <v>276</v>
      </c>
      <c r="C4065" s="4">
        <v>6.63</v>
      </c>
      <c r="D4065" s="5">
        <v>3.8</v>
      </c>
      <c r="E4065" s="5">
        <v>9.9</v>
      </c>
      <c r="F4065" s="5">
        <v>-1.2</v>
      </c>
      <c r="G4065" s="4">
        <v>91.5</v>
      </c>
      <c r="H4065" s="4">
        <v>58.8</v>
      </c>
      <c r="I4065" s="4">
        <v>0.5</v>
      </c>
      <c r="J4065" s="4">
        <v>1.7</v>
      </c>
      <c r="K4065" s="4">
        <v>2.1</v>
      </c>
      <c r="L4065" s="4">
        <v>0</v>
      </c>
      <c r="M4065" s="7">
        <v>0</v>
      </c>
      <c r="N4065" s="5">
        <v>6.3</v>
      </c>
      <c r="O4065" s="5">
        <v>6.3</v>
      </c>
      <c r="P4065" s="5">
        <v>-999</v>
      </c>
      <c r="Q4065" s="5">
        <v>-999</v>
      </c>
      <c r="R4065">
        <v>0.71899999999999997</v>
      </c>
      <c r="S4065" s="34">
        <f>ROUND((0.6105*(EXP((17.273*E4065)/(E4065+237.3))))*(100-H4065)/100,3)</f>
        <v>0.502</v>
      </c>
      <c r="T4065" s="6">
        <f>IF(V4065&lt;V4066,L4065,0)</f>
        <v>0</v>
      </c>
      <c r="U4065" s="6">
        <f>IF(T4065&gt;0,M4065,-999)</f>
        <v>-999</v>
      </c>
      <c r="V4065">
        <v>200210</v>
      </c>
      <c r="W4065">
        <v>2002</v>
      </c>
    </row>
    <row r="4066" spans="1:23" x14ac:dyDescent="0.25">
      <c r="A4066" s="14">
        <v>37533</v>
      </c>
      <c r="B4066" s="3">
        <v>277</v>
      </c>
      <c r="C4066" s="4">
        <v>7.94</v>
      </c>
      <c r="D4066" s="5">
        <v>2.2000000000000002</v>
      </c>
      <c r="E4066" s="5">
        <v>7.1</v>
      </c>
      <c r="F4066" s="5">
        <v>-1.9</v>
      </c>
      <c r="G4066" s="4">
        <v>84.8</v>
      </c>
      <c r="H4066" s="4">
        <v>59.1</v>
      </c>
      <c r="I4066" s="4">
        <v>0.7</v>
      </c>
      <c r="J4066" s="4">
        <v>2.1</v>
      </c>
      <c r="K4066" s="4">
        <v>0</v>
      </c>
      <c r="L4066" s="4">
        <v>0</v>
      </c>
      <c r="M4066" s="7">
        <v>0</v>
      </c>
      <c r="N4066" s="5">
        <v>4.2</v>
      </c>
      <c r="O4066" s="5">
        <v>5</v>
      </c>
      <c r="P4066" s="5">
        <v>-999</v>
      </c>
      <c r="Q4066" s="5">
        <v>-999</v>
      </c>
      <c r="R4066">
        <v>0.59399999999999997</v>
      </c>
      <c r="S4066" s="34">
        <f>ROUND((0.6105*(EXP((17.273*E4066)/(E4066+237.3))))*(100-H4066)/100,3)</f>
        <v>0.41199999999999998</v>
      </c>
      <c r="T4066" s="6">
        <f>IF(V4066&lt;V4067,L4066,0)</f>
        <v>0</v>
      </c>
      <c r="U4066" s="6">
        <f>IF(T4066&gt;0,M4066,-999)</f>
        <v>-999</v>
      </c>
      <c r="V4066">
        <v>200210</v>
      </c>
      <c r="W4066">
        <v>2002</v>
      </c>
    </row>
    <row r="4067" spans="1:23" x14ac:dyDescent="0.25">
      <c r="A4067" s="14">
        <v>37534</v>
      </c>
      <c r="B4067" s="3">
        <v>278</v>
      </c>
      <c r="C4067" s="4">
        <v>5.91</v>
      </c>
      <c r="D4067" s="5">
        <v>3.8</v>
      </c>
      <c r="E4067" s="5">
        <v>8.3000000000000007</v>
      </c>
      <c r="F4067" s="5">
        <v>1.5</v>
      </c>
      <c r="G4067" s="4">
        <v>92.7</v>
      </c>
      <c r="H4067" s="4">
        <v>73.900000000000006</v>
      </c>
      <c r="I4067" s="4">
        <v>1.2</v>
      </c>
      <c r="J4067" s="4">
        <v>2.1</v>
      </c>
      <c r="K4067" s="4">
        <v>0</v>
      </c>
      <c r="L4067" s="4">
        <v>0</v>
      </c>
      <c r="M4067" s="7">
        <v>0</v>
      </c>
      <c r="N4067" s="5">
        <v>5.8</v>
      </c>
      <c r="O4067" s="5">
        <v>5.8</v>
      </c>
      <c r="P4067" s="5">
        <v>-999</v>
      </c>
      <c r="Q4067" s="5">
        <v>-999</v>
      </c>
      <c r="R4067">
        <v>0.81100000000000005</v>
      </c>
      <c r="S4067" s="34">
        <f>ROUND((0.6105*(EXP((17.273*E4067)/(E4067+237.3))))*(100-H4067)/100,3)</f>
        <v>0.28599999999999998</v>
      </c>
      <c r="T4067" s="6">
        <f>IF(V4067&lt;V4068,L4067,0)</f>
        <v>0</v>
      </c>
      <c r="U4067" s="6">
        <f>IF(T4067&gt;0,M4067,-999)</f>
        <v>-999</v>
      </c>
      <c r="V4067">
        <v>200210</v>
      </c>
      <c r="W4067">
        <v>2002</v>
      </c>
    </row>
    <row r="4068" spans="1:23" x14ac:dyDescent="0.25">
      <c r="A4068" s="14">
        <v>37535</v>
      </c>
      <c r="B4068" s="3">
        <v>279</v>
      </c>
      <c r="C4068" s="4">
        <v>12.33</v>
      </c>
      <c r="D4068" s="5">
        <v>7.3</v>
      </c>
      <c r="E4068" s="5">
        <v>14.4</v>
      </c>
      <c r="F4068" s="5">
        <v>2.2999999999999998</v>
      </c>
      <c r="G4068" s="4">
        <v>78.8</v>
      </c>
      <c r="H4068" s="4">
        <v>50.8</v>
      </c>
      <c r="I4068" s="4">
        <v>1</v>
      </c>
      <c r="J4068" s="4">
        <v>2.7</v>
      </c>
      <c r="K4068" s="4">
        <v>0.5</v>
      </c>
      <c r="L4068" s="4">
        <v>0</v>
      </c>
      <c r="M4068" s="7">
        <v>0</v>
      </c>
      <c r="N4068" s="5">
        <v>7.2</v>
      </c>
      <c r="O4068" s="5">
        <v>6.7</v>
      </c>
      <c r="P4068" s="5">
        <v>-999</v>
      </c>
      <c r="Q4068" s="5">
        <v>-999</v>
      </c>
      <c r="R4068">
        <v>0.83499999999999996</v>
      </c>
      <c r="S4068" s="34">
        <f>ROUND((0.6105*(EXP((17.273*E4068)/(E4068+237.3))))*(100-H4068)/100,3)</f>
        <v>0.80700000000000005</v>
      </c>
      <c r="T4068" s="6">
        <f>IF(V4068&lt;V4069,L4068,0)</f>
        <v>0</v>
      </c>
      <c r="U4068" s="6">
        <f>IF(T4068&gt;0,M4068,-999)</f>
        <v>-999</v>
      </c>
      <c r="V4068">
        <v>200210</v>
      </c>
      <c r="W4068">
        <v>2002</v>
      </c>
    </row>
    <row r="4069" spans="1:23" x14ac:dyDescent="0.25">
      <c r="A4069" s="14">
        <v>37536</v>
      </c>
      <c r="B4069" s="3">
        <v>280</v>
      </c>
      <c r="C4069" s="4">
        <v>8.4</v>
      </c>
      <c r="D4069" s="5">
        <v>4.5</v>
      </c>
      <c r="E4069" s="5">
        <v>12</v>
      </c>
      <c r="F4069" s="5">
        <v>0.6</v>
      </c>
      <c r="G4069" s="4">
        <v>86.3</v>
      </c>
      <c r="H4069" s="4">
        <v>54.3</v>
      </c>
      <c r="I4069" s="4">
        <v>0.6</v>
      </c>
      <c r="J4069" s="4">
        <v>1.5</v>
      </c>
      <c r="K4069" s="4">
        <v>0</v>
      </c>
      <c r="L4069" s="4">
        <v>0</v>
      </c>
      <c r="M4069" s="7">
        <v>0</v>
      </c>
      <c r="N4069" s="5">
        <v>4.9000000000000004</v>
      </c>
      <c r="O4069" s="5">
        <v>5.6</v>
      </c>
      <c r="P4069" s="5">
        <v>-999</v>
      </c>
      <c r="Q4069" s="5">
        <v>-999</v>
      </c>
      <c r="R4069">
        <v>0.76</v>
      </c>
      <c r="S4069" s="34">
        <f>ROUND((0.6105*(EXP((17.273*E4069)/(E4069+237.3))))*(100-H4069)/100,3)</f>
        <v>0.64100000000000001</v>
      </c>
      <c r="T4069" s="6">
        <f>IF(V4069&lt;V4070,L4069,0)</f>
        <v>0</v>
      </c>
      <c r="U4069" s="6">
        <f>IF(T4069&gt;0,M4069,-999)</f>
        <v>-999</v>
      </c>
      <c r="V4069">
        <v>200210</v>
      </c>
      <c r="W4069">
        <v>2002</v>
      </c>
    </row>
    <row r="4070" spans="1:23" x14ac:dyDescent="0.25">
      <c r="A4070" s="14">
        <v>37537</v>
      </c>
      <c r="B4070" s="3">
        <v>281</v>
      </c>
      <c r="C4070" s="4">
        <v>11.65</v>
      </c>
      <c r="D4070" s="5">
        <v>5.2</v>
      </c>
      <c r="E4070" s="5">
        <v>12.1</v>
      </c>
      <c r="F4070" s="5">
        <v>0.4</v>
      </c>
      <c r="G4070" s="4">
        <v>80.8</v>
      </c>
      <c r="H4070" s="4">
        <v>52.1</v>
      </c>
      <c r="I4070" s="4">
        <v>0.9</v>
      </c>
      <c r="J4070" s="4">
        <v>2</v>
      </c>
      <c r="K4070" s="4">
        <v>0.3</v>
      </c>
      <c r="L4070" s="4">
        <v>0</v>
      </c>
      <c r="M4070" s="7">
        <v>0</v>
      </c>
      <c r="N4070" s="5">
        <v>5.4</v>
      </c>
      <c r="O4070" s="5">
        <v>5.5</v>
      </c>
      <c r="P4070" s="5">
        <v>-999</v>
      </c>
      <c r="Q4070" s="5">
        <v>-999</v>
      </c>
      <c r="R4070">
        <v>0.73299999999999998</v>
      </c>
      <c r="S4070" s="34">
        <f>ROUND((0.6105*(EXP((17.273*E4070)/(E4070+237.3))))*(100-H4070)/100,3)</f>
        <v>0.67600000000000005</v>
      </c>
      <c r="T4070" s="6">
        <f>IF(V4070&lt;V4071,L4070,0)</f>
        <v>0</v>
      </c>
      <c r="U4070" s="6">
        <f>IF(T4070&gt;0,M4070,-999)</f>
        <v>-999</v>
      </c>
      <c r="V4070">
        <v>200210</v>
      </c>
      <c r="W4070">
        <v>2002</v>
      </c>
    </row>
    <row r="4071" spans="1:23" x14ac:dyDescent="0.25">
      <c r="A4071" s="14">
        <v>37538</v>
      </c>
      <c r="B4071" s="3">
        <v>282</v>
      </c>
      <c r="C4071" s="4">
        <v>10.44</v>
      </c>
      <c r="D4071" s="5">
        <v>3.5</v>
      </c>
      <c r="E4071" s="5">
        <v>10.8</v>
      </c>
      <c r="F4071" s="5">
        <v>-0.8</v>
      </c>
      <c r="G4071" s="4">
        <v>76.8</v>
      </c>
      <c r="H4071" s="4">
        <v>44.2</v>
      </c>
      <c r="I4071" s="4">
        <v>1</v>
      </c>
      <c r="J4071" s="4">
        <v>2.1</v>
      </c>
      <c r="K4071" s="4">
        <v>0</v>
      </c>
      <c r="L4071" s="4">
        <v>0</v>
      </c>
      <c r="M4071" s="7">
        <v>0</v>
      </c>
      <c r="N4071" s="5">
        <v>5</v>
      </c>
      <c r="O4071" s="5">
        <v>5.3</v>
      </c>
      <c r="P4071" s="5">
        <v>-999</v>
      </c>
      <c r="Q4071" s="5">
        <v>-999</v>
      </c>
      <c r="R4071">
        <v>0.57199999999999995</v>
      </c>
      <c r="S4071" s="34">
        <f>ROUND((0.6105*(EXP((17.273*E4071)/(E4071+237.3))))*(100-H4071)/100,3)</f>
        <v>0.72299999999999998</v>
      </c>
      <c r="T4071" s="6">
        <f>IF(V4071&lt;V4072,L4071,0)</f>
        <v>0</v>
      </c>
      <c r="U4071" s="6">
        <f>IF(T4071&gt;0,M4071,-999)</f>
        <v>-999</v>
      </c>
      <c r="V4071">
        <v>200210</v>
      </c>
      <c r="W4071">
        <v>2002</v>
      </c>
    </row>
    <row r="4072" spans="1:23" x14ac:dyDescent="0.25">
      <c r="A4072" s="14">
        <v>37539</v>
      </c>
      <c r="B4072" s="3">
        <v>283</v>
      </c>
      <c r="C4072" s="4">
        <v>5.76</v>
      </c>
      <c r="D4072" s="5">
        <v>-2.4</v>
      </c>
      <c r="E4072" s="5">
        <v>1.7</v>
      </c>
      <c r="F4072" s="5">
        <v>-5.8</v>
      </c>
      <c r="G4072" s="4">
        <v>91.4</v>
      </c>
      <c r="H4072" s="4">
        <v>74.2</v>
      </c>
      <c r="I4072" s="4">
        <v>0.6</v>
      </c>
      <c r="J4072" s="4">
        <v>1.6</v>
      </c>
      <c r="K4072" s="4">
        <v>5.9</v>
      </c>
      <c r="L4072" s="4">
        <v>0</v>
      </c>
      <c r="M4072" s="7">
        <v>0</v>
      </c>
      <c r="N4072" s="5">
        <v>2.1</v>
      </c>
      <c r="O4072" s="5">
        <v>3.7</v>
      </c>
      <c r="P4072" s="5">
        <v>-999</v>
      </c>
      <c r="Q4072" s="5">
        <v>-999</v>
      </c>
      <c r="R4072">
        <v>0.51100000000000001</v>
      </c>
      <c r="S4072" s="34">
        <f>ROUND((0.6105*(EXP((17.273*E4072)/(E4072+237.3))))*(100-H4072)/100,3)</f>
        <v>0.17799999999999999</v>
      </c>
      <c r="T4072" s="6">
        <f>IF(V4072&lt;V4073,L4072,0)</f>
        <v>0</v>
      </c>
      <c r="U4072" s="6">
        <f>IF(T4072&gt;0,M4072,-999)</f>
        <v>-999</v>
      </c>
      <c r="V4072">
        <v>200210</v>
      </c>
      <c r="W4072">
        <v>2002</v>
      </c>
    </row>
    <row r="4073" spans="1:23" x14ac:dyDescent="0.25">
      <c r="A4073" s="14">
        <v>37540</v>
      </c>
      <c r="B4073" s="3">
        <v>284</v>
      </c>
      <c r="C4073" s="4">
        <v>10.9</v>
      </c>
      <c r="D4073" s="5">
        <v>-5.2</v>
      </c>
      <c r="E4073" s="5">
        <v>-1.2</v>
      </c>
      <c r="F4073" s="5">
        <v>-8.4</v>
      </c>
      <c r="G4073" s="4">
        <v>79.2</v>
      </c>
      <c r="H4073" s="4">
        <v>55.5</v>
      </c>
      <c r="I4073" s="4">
        <v>1</v>
      </c>
      <c r="J4073" s="4">
        <v>2</v>
      </c>
      <c r="K4073" s="4">
        <v>0</v>
      </c>
      <c r="L4073" s="4">
        <v>0</v>
      </c>
      <c r="M4073" s="7">
        <v>0</v>
      </c>
      <c r="N4073" s="5">
        <v>0.8</v>
      </c>
      <c r="O4073" s="5">
        <v>2.6</v>
      </c>
      <c r="P4073" s="5">
        <v>-999</v>
      </c>
      <c r="Q4073" s="5">
        <v>-999</v>
      </c>
      <c r="R4073">
        <v>0.31</v>
      </c>
      <c r="S4073" s="34">
        <f>ROUND((0.6105*(EXP((17.273*E4073)/(E4073+237.3))))*(100-H4073)/100,3)</f>
        <v>0.249</v>
      </c>
      <c r="T4073" s="6">
        <f>IF(V4073&lt;V4074,L4073,0)</f>
        <v>0</v>
      </c>
      <c r="U4073" s="6">
        <f>IF(T4073&gt;0,M4073,-999)</f>
        <v>-999</v>
      </c>
      <c r="V4073">
        <v>200210</v>
      </c>
      <c r="W4073">
        <v>2002</v>
      </c>
    </row>
    <row r="4074" spans="1:23" x14ac:dyDescent="0.25">
      <c r="A4074" s="14">
        <v>37541</v>
      </c>
      <c r="B4074" s="3">
        <v>285</v>
      </c>
      <c r="C4074" s="4">
        <v>12.5</v>
      </c>
      <c r="D4074" s="5">
        <v>0.4</v>
      </c>
      <c r="E4074" s="5">
        <v>8.5</v>
      </c>
      <c r="F4074" s="5">
        <v>-7.4</v>
      </c>
      <c r="G4074" s="4">
        <v>59</v>
      </c>
      <c r="H4074" s="4">
        <v>28</v>
      </c>
      <c r="I4074" s="4">
        <v>0.7</v>
      </c>
      <c r="J4074" s="4">
        <v>1.6</v>
      </c>
      <c r="K4074" s="4">
        <v>0</v>
      </c>
      <c r="L4074" s="4">
        <v>0</v>
      </c>
      <c r="M4074" s="7">
        <v>0</v>
      </c>
      <c r="N4074" s="5">
        <v>0.3</v>
      </c>
      <c r="O4074" s="5">
        <v>1.9</v>
      </c>
      <c r="P4074" s="5">
        <v>-999</v>
      </c>
      <c r="Q4074" s="5">
        <v>-999</v>
      </c>
      <c r="R4074">
        <v>0.31</v>
      </c>
      <c r="S4074" s="34">
        <f>ROUND((0.6105*(EXP((17.273*E4074)/(E4074+237.3))))*(100-H4074)/100,3)</f>
        <v>0.79900000000000004</v>
      </c>
      <c r="T4074" s="6">
        <f>IF(V4074&lt;V4075,L4074,0)</f>
        <v>0</v>
      </c>
      <c r="U4074" s="6">
        <f>IF(T4074&gt;0,M4074,-999)</f>
        <v>-999</v>
      </c>
      <c r="V4074">
        <v>200210</v>
      </c>
      <c r="W4074">
        <v>2002</v>
      </c>
    </row>
    <row r="4075" spans="1:23" x14ac:dyDescent="0.25">
      <c r="A4075" s="14">
        <v>37542</v>
      </c>
      <c r="B4075" s="3">
        <v>286</v>
      </c>
      <c r="C4075" s="4">
        <v>12.37</v>
      </c>
      <c r="D4075" s="5">
        <v>2.2000000000000002</v>
      </c>
      <c r="E4075" s="5">
        <v>9.1999999999999993</v>
      </c>
      <c r="F4075" s="5">
        <v>-2</v>
      </c>
      <c r="G4075" s="4">
        <v>58.9</v>
      </c>
      <c r="H4075" s="4">
        <v>27.8</v>
      </c>
      <c r="I4075" s="4">
        <v>0.7</v>
      </c>
      <c r="J4075" s="4">
        <v>1.7</v>
      </c>
      <c r="K4075" s="4">
        <v>0</v>
      </c>
      <c r="L4075" s="4">
        <v>0</v>
      </c>
      <c r="M4075" s="7">
        <v>0</v>
      </c>
      <c r="N4075" s="5">
        <v>1.7</v>
      </c>
      <c r="O4075" s="5">
        <v>2.2999999999999998</v>
      </c>
      <c r="P4075" s="5">
        <v>-999</v>
      </c>
      <c r="Q4075" s="5">
        <v>-999</v>
      </c>
      <c r="R4075">
        <v>0.32300000000000001</v>
      </c>
      <c r="S4075" s="34">
        <f>ROUND((0.6105*(EXP((17.273*E4075)/(E4075+237.3))))*(100-H4075)/100,3)</f>
        <v>0.84</v>
      </c>
      <c r="T4075" s="6">
        <f>IF(V4075&lt;V4076,L4075,0)</f>
        <v>0</v>
      </c>
      <c r="U4075" s="6">
        <f>IF(T4075&gt;0,M4075,-999)</f>
        <v>-999</v>
      </c>
      <c r="V4075">
        <v>200210</v>
      </c>
      <c r="W4075">
        <v>2002</v>
      </c>
    </row>
    <row r="4076" spans="1:23" x14ac:dyDescent="0.25">
      <c r="A4076" s="14">
        <v>37543</v>
      </c>
      <c r="B4076" s="3">
        <v>287</v>
      </c>
      <c r="C4076" s="4">
        <v>12.14</v>
      </c>
      <c r="D4076" s="5">
        <v>4.8</v>
      </c>
      <c r="E4076" s="5">
        <v>12.1</v>
      </c>
      <c r="F4076" s="5">
        <v>-1.2</v>
      </c>
      <c r="G4076" s="4">
        <v>49.8</v>
      </c>
      <c r="H4076" s="4">
        <v>21.8</v>
      </c>
      <c r="I4076" s="4">
        <v>0.6</v>
      </c>
      <c r="J4076" s="4">
        <v>1.6</v>
      </c>
      <c r="K4076" s="4">
        <v>0</v>
      </c>
      <c r="L4076" s="4">
        <v>0</v>
      </c>
      <c r="M4076" s="7">
        <v>0</v>
      </c>
      <c r="N4076" s="5">
        <v>2.5</v>
      </c>
      <c r="O4076" s="5">
        <v>2.6</v>
      </c>
      <c r="P4076" s="5">
        <v>-999</v>
      </c>
      <c r="Q4076" s="5">
        <v>-999</v>
      </c>
      <c r="R4076">
        <v>0.308</v>
      </c>
      <c r="S4076" s="34">
        <f>ROUND((0.6105*(EXP((17.273*E4076)/(E4076+237.3))))*(100-H4076)/100,3)</f>
        <v>1.1040000000000001</v>
      </c>
      <c r="T4076" s="6">
        <f>IF(V4076&lt;V4077,L4076,0)</f>
        <v>0</v>
      </c>
      <c r="U4076" s="6">
        <f>IF(T4076&gt;0,M4076,-999)</f>
        <v>-999</v>
      </c>
      <c r="V4076">
        <v>200210</v>
      </c>
      <c r="W4076">
        <v>2002</v>
      </c>
    </row>
    <row r="4077" spans="1:23" x14ac:dyDescent="0.25">
      <c r="A4077" s="14">
        <v>37544</v>
      </c>
      <c r="B4077" s="3">
        <v>288</v>
      </c>
      <c r="C4077" s="4">
        <v>7.38</v>
      </c>
      <c r="D4077" s="5">
        <v>5.2</v>
      </c>
      <c r="E4077" s="5">
        <v>12.1</v>
      </c>
      <c r="F4077" s="5">
        <v>0.9</v>
      </c>
      <c r="G4077" s="4">
        <v>69.5</v>
      </c>
      <c r="H4077" s="4">
        <v>48.5</v>
      </c>
      <c r="I4077" s="4">
        <v>0.6</v>
      </c>
      <c r="J4077" s="4">
        <v>1.4</v>
      </c>
      <c r="K4077" s="4">
        <v>0</v>
      </c>
      <c r="L4077" s="4">
        <v>0</v>
      </c>
      <c r="M4077" s="7">
        <v>0</v>
      </c>
      <c r="N4077" s="5">
        <v>3.7</v>
      </c>
      <c r="O4077" s="5">
        <v>3.7</v>
      </c>
      <c r="P4077" s="5">
        <v>-999</v>
      </c>
      <c r="Q4077" s="5">
        <v>-999</v>
      </c>
      <c r="R4077">
        <v>0.68500000000000005</v>
      </c>
      <c r="S4077" s="34">
        <f>ROUND((0.6105*(EXP((17.273*E4077)/(E4077+237.3))))*(100-H4077)/100,3)</f>
        <v>0.72699999999999998</v>
      </c>
      <c r="T4077" s="6">
        <f>IF(V4077&lt;V4078,L4077,0)</f>
        <v>0</v>
      </c>
      <c r="U4077" s="6">
        <f>IF(T4077&gt;0,M4077,-999)</f>
        <v>-999</v>
      </c>
      <c r="V4077">
        <v>200210</v>
      </c>
      <c r="W4077">
        <v>2002</v>
      </c>
    </row>
    <row r="4078" spans="1:23" x14ac:dyDescent="0.25">
      <c r="A4078" s="14">
        <v>37545</v>
      </c>
      <c r="B4078" s="3">
        <v>289</v>
      </c>
      <c r="C4078" s="4">
        <v>12.54</v>
      </c>
      <c r="D4078" s="5">
        <v>5</v>
      </c>
      <c r="E4078" s="5">
        <v>15.4</v>
      </c>
      <c r="F4078" s="5">
        <v>-0.3</v>
      </c>
      <c r="G4078" s="4">
        <v>72</v>
      </c>
      <c r="H4078" s="4">
        <v>35.5</v>
      </c>
      <c r="I4078" s="5">
        <v>-999</v>
      </c>
      <c r="J4078" s="5">
        <v>-999</v>
      </c>
      <c r="K4078" s="4">
        <v>0</v>
      </c>
      <c r="L4078" s="4">
        <v>0</v>
      </c>
      <c r="M4078" s="7">
        <v>0</v>
      </c>
      <c r="N4078" s="5">
        <v>0</v>
      </c>
      <c r="O4078" s="5">
        <v>-999</v>
      </c>
      <c r="P4078" s="5">
        <v>-999</v>
      </c>
      <c r="Q4078" s="5">
        <v>-999</v>
      </c>
      <c r="R4078">
        <v>0.621</v>
      </c>
      <c r="S4078" s="34">
        <f>ROUND((0.6105*(EXP((17.273*E4078)/(E4078+237.3))))*(100-H4078)/100,3)</f>
        <v>1.1279999999999999</v>
      </c>
      <c r="T4078" s="6">
        <f>IF(V4078&lt;V4079,L4078,0)</f>
        <v>0</v>
      </c>
      <c r="U4078" s="6">
        <f>IF(T4078&gt;0,M4078,-999)</f>
        <v>-999</v>
      </c>
      <c r="V4078">
        <v>200210</v>
      </c>
      <c r="W4078">
        <v>2002</v>
      </c>
    </row>
    <row r="4079" spans="1:23" x14ac:dyDescent="0.25">
      <c r="A4079" s="14">
        <v>37546</v>
      </c>
      <c r="B4079" s="3">
        <v>290</v>
      </c>
      <c r="C4079" s="4">
        <v>12.38</v>
      </c>
      <c r="D4079" s="5">
        <v>5.0999999999999996</v>
      </c>
      <c r="E4079" s="5">
        <v>17</v>
      </c>
      <c r="F4079" s="5">
        <v>-1.2</v>
      </c>
      <c r="G4079" s="4">
        <v>67.400000000000006</v>
      </c>
      <c r="H4079" s="4">
        <v>20.399999999999999</v>
      </c>
      <c r="I4079" s="5">
        <v>-999</v>
      </c>
      <c r="J4079" s="5">
        <v>-999</v>
      </c>
      <c r="K4079" s="4">
        <v>0</v>
      </c>
      <c r="L4079" s="4">
        <v>0</v>
      </c>
      <c r="M4079" s="7">
        <v>0</v>
      </c>
      <c r="N4079" s="5">
        <v>0</v>
      </c>
      <c r="O4079" s="5">
        <v>-999</v>
      </c>
      <c r="P4079" s="5">
        <v>-999</v>
      </c>
      <c r="Q4079" s="5">
        <v>-999</v>
      </c>
      <c r="R4079">
        <v>0.39500000000000002</v>
      </c>
      <c r="S4079" s="34">
        <f>ROUND((0.6105*(EXP((17.273*E4079)/(E4079+237.3))))*(100-H4079)/100,3)</f>
        <v>1.542</v>
      </c>
      <c r="T4079" s="6">
        <f>IF(V4079&lt;V4080,L4079,0)</f>
        <v>0</v>
      </c>
      <c r="U4079" s="6">
        <f>IF(T4079&gt;0,M4079,-999)</f>
        <v>-999</v>
      </c>
      <c r="V4079">
        <v>200210</v>
      </c>
      <c r="W4079">
        <v>2002</v>
      </c>
    </row>
    <row r="4080" spans="1:23" x14ac:dyDescent="0.25">
      <c r="A4080" s="14">
        <v>37547</v>
      </c>
      <c r="B4080" s="3">
        <v>291</v>
      </c>
      <c r="C4080" s="4">
        <v>11.84</v>
      </c>
      <c r="D4080" s="5">
        <v>7.5</v>
      </c>
      <c r="E4080" s="5">
        <v>17.600000000000001</v>
      </c>
      <c r="F4080" s="5">
        <v>1.6</v>
      </c>
      <c r="G4080" s="4">
        <v>48.2</v>
      </c>
      <c r="H4080" s="4">
        <v>14.9</v>
      </c>
      <c r="I4080" s="5">
        <v>-999</v>
      </c>
      <c r="J4080" s="5">
        <v>-999</v>
      </c>
      <c r="K4080" s="4">
        <v>0</v>
      </c>
      <c r="L4080" s="4">
        <v>0</v>
      </c>
      <c r="M4080" s="7">
        <v>0</v>
      </c>
      <c r="N4080" s="5">
        <v>3.1</v>
      </c>
      <c r="O4080" s="5">
        <v>-999</v>
      </c>
      <c r="P4080" s="5">
        <v>4.5</v>
      </c>
      <c r="Q4080" s="5">
        <v>5.2</v>
      </c>
      <c r="R4080">
        <v>0.29899999999999999</v>
      </c>
      <c r="S4080" s="34">
        <f>ROUND((0.6105*(EXP((17.273*E4080)/(E4080+237.3))))*(100-H4080)/100,3)</f>
        <v>1.712</v>
      </c>
      <c r="T4080" s="6">
        <f>IF(V4080&lt;V4081,L4080,0)</f>
        <v>0</v>
      </c>
      <c r="U4080" s="6">
        <f>IF(T4080&gt;0,M4080,-999)</f>
        <v>-999</v>
      </c>
      <c r="V4080">
        <v>200210</v>
      </c>
      <c r="W4080">
        <v>2002</v>
      </c>
    </row>
    <row r="4081" spans="1:23" x14ac:dyDescent="0.25">
      <c r="A4081" s="14">
        <v>37548</v>
      </c>
      <c r="B4081" s="3">
        <v>292</v>
      </c>
      <c r="C4081" s="4">
        <v>6.69</v>
      </c>
      <c r="D4081" s="5">
        <v>6</v>
      </c>
      <c r="E4081" s="5">
        <v>12.3</v>
      </c>
      <c r="F4081" s="5">
        <v>2.1</v>
      </c>
      <c r="G4081" s="4">
        <v>72.7</v>
      </c>
      <c r="H4081" s="4">
        <v>42.9</v>
      </c>
      <c r="I4081" s="5">
        <v>-999</v>
      </c>
      <c r="J4081" s="5">
        <v>-999</v>
      </c>
      <c r="K4081" s="4">
        <v>0.5</v>
      </c>
      <c r="L4081" s="4">
        <v>0</v>
      </c>
      <c r="M4081" s="7">
        <v>0</v>
      </c>
      <c r="N4081" s="5">
        <v>4.5</v>
      </c>
      <c r="O4081" s="5">
        <v>-999</v>
      </c>
      <c r="P4081" s="5">
        <v>4.5</v>
      </c>
      <c r="Q4081" s="5">
        <v>5.2</v>
      </c>
      <c r="R4081">
        <v>0.61199999999999999</v>
      </c>
      <c r="S4081" s="34">
        <f>ROUND((0.6105*(EXP((17.273*E4081)/(E4081+237.3))))*(100-H4081)/100,3)</f>
        <v>0.81699999999999995</v>
      </c>
      <c r="T4081" s="6">
        <f>IF(V4081&lt;V4082,L4081,0)</f>
        <v>0</v>
      </c>
      <c r="U4081" s="6">
        <f>IF(T4081&gt;0,M4081,-999)</f>
        <v>-999</v>
      </c>
      <c r="V4081">
        <v>200210</v>
      </c>
      <c r="W4081">
        <v>2002</v>
      </c>
    </row>
    <row r="4082" spans="1:23" x14ac:dyDescent="0.25">
      <c r="A4082" s="14">
        <v>37549</v>
      </c>
      <c r="B4082" s="3">
        <v>293</v>
      </c>
      <c r="C4082" s="4">
        <v>9.7200000000000006</v>
      </c>
      <c r="D4082" s="5">
        <v>5.8</v>
      </c>
      <c r="E4082" s="5">
        <v>13.8</v>
      </c>
      <c r="F4082" s="5">
        <v>0.9</v>
      </c>
      <c r="G4082" s="4">
        <v>81.8</v>
      </c>
      <c r="H4082" s="4">
        <v>42.9</v>
      </c>
      <c r="I4082" s="5">
        <v>-999</v>
      </c>
      <c r="J4082" s="5">
        <v>-999</v>
      </c>
      <c r="K4082" s="4">
        <v>2.5</v>
      </c>
      <c r="L4082" s="4">
        <v>0</v>
      </c>
      <c r="M4082" s="7">
        <v>0</v>
      </c>
      <c r="N4082" s="5">
        <v>4.0999999999999996</v>
      </c>
      <c r="O4082" s="5">
        <v>-999</v>
      </c>
      <c r="P4082" s="5">
        <v>4.9000000000000004</v>
      </c>
      <c r="Q4082" s="5">
        <v>5.3</v>
      </c>
      <c r="R4082">
        <v>0.67800000000000005</v>
      </c>
      <c r="S4082" s="34">
        <f>ROUND((0.6105*(EXP((17.273*E4082)/(E4082+237.3))))*(100-H4082)/100,3)</f>
        <v>0.90100000000000002</v>
      </c>
      <c r="T4082" s="6">
        <f>IF(V4082&lt;V4083,L4082,0)</f>
        <v>0</v>
      </c>
      <c r="U4082" s="6">
        <f>IF(T4082&gt;0,M4082,-999)</f>
        <v>-999</v>
      </c>
      <c r="V4082">
        <v>200210</v>
      </c>
      <c r="W4082">
        <v>2002</v>
      </c>
    </row>
    <row r="4083" spans="1:23" x14ac:dyDescent="0.25">
      <c r="A4083" s="14">
        <v>37550</v>
      </c>
      <c r="B4083" s="3">
        <v>294</v>
      </c>
      <c r="C4083" s="4">
        <v>10.17</v>
      </c>
      <c r="D4083" s="5">
        <v>5.6</v>
      </c>
      <c r="E4083" s="5">
        <v>11.4</v>
      </c>
      <c r="F4083" s="5">
        <v>1.7</v>
      </c>
      <c r="G4083" s="4">
        <v>79.5</v>
      </c>
      <c r="H4083" s="4">
        <v>53.6</v>
      </c>
      <c r="I4083" s="5">
        <v>-999</v>
      </c>
      <c r="J4083" s="5">
        <v>-999</v>
      </c>
      <c r="K4083" s="4">
        <v>1.7</v>
      </c>
      <c r="L4083" s="4">
        <v>0</v>
      </c>
      <c r="M4083" s="7">
        <v>0</v>
      </c>
      <c r="N4083" s="5">
        <v>3.4</v>
      </c>
      <c r="O4083" s="5">
        <v>-999</v>
      </c>
      <c r="P4083" s="5">
        <v>4.7</v>
      </c>
      <c r="Q4083" s="5">
        <v>5.3</v>
      </c>
      <c r="R4083">
        <v>0.72299999999999998</v>
      </c>
      <c r="S4083" s="34">
        <f>ROUND((0.6105*(EXP((17.273*E4083)/(E4083+237.3))))*(100-H4083)/100,3)</f>
        <v>0.625</v>
      </c>
      <c r="T4083" s="6">
        <f>IF(V4083&lt;V4084,L4083,0)</f>
        <v>0</v>
      </c>
      <c r="U4083" s="6">
        <f>IF(T4083&gt;0,M4083,-999)</f>
        <v>-999</v>
      </c>
      <c r="V4083">
        <v>200210</v>
      </c>
      <c r="W4083">
        <v>2002</v>
      </c>
    </row>
    <row r="4084" spans="1:23" x14ac:dyDescent="0.25">
      <c r="A4084" s="14">
        <v>37551</v>
      </c>
      <c r="B4084" s="3">
        <v>295</v>
      </c>
      <c r="C4084" s="4">
        <v>5.75</v>
      </c>
      <c r="D4084" s="5">
        <v>3.7</v>
      </c>
      <c r="E4084" s="5">
        <v>10.3</v>
      </c>
      <c r="F4084" s="5">
        <v>-0.8</v>
      </c>
      <c r="G4084" s="4">
        <v>82</v>
      </c>
      <c r="H4084" s="4">
        <v>61.2</v>
      </c>
      <c r="I4084" s="5">
        <v>-999</v>
      </c>
      <c r="J4084" s="5">
        <v>-999</v>
      </c>
      <c r="K4084" s="4">
        <v>1.9</v>
      </c>
      <c r="L4084" s="4">
        <v>0</v>
      </c>
      <c r="M4084" s="7">
        <v>0</v>
      </c>
      <c r="N4084" s="5">
        <v>1.3</v>
      </c>
      <c r="O4084" s="5">
        <v>-999</v>
      </c>
      <c r="P4084" s="5">
        <v>4.2</v>
      </c>
      <c r="Q4084" s="5">
        <v>5.2</v>
      </c>
      <c r="R4084">
        <v>0.76500000000000001</v>
      </c>
      <c r="S4084" s="34">
        <f>ROUND((0.6105*(EXP((17.273*E4084)/(E4084+237.3))))*(100-H4084)/100,3)</f>
        <v>0.48599999999999999</v>
      </c>
      <c r="T4084" s="6">
        <f>IF(V4084&lt;V4085,L4084,0)</f>
        <v>0</v>
      </c>
      <c r="U4084" s="6">
        <f>IF(T4084&gt;0,M4084,-999)</f>
        <v>-999</v>
      </c>
      <c r="V4084">
        <v>200210</v>
      </c>
      <c r="W4084">
        <v>2002</v>
      </c>
    </row>
    <row r="4085" spans="1:23" x14ac:dyDescent="0.25">
      <c r="A4085" s="14">
        <v>37552</v>
      </c>
      <c r="B4085" s="3">
        <v>296</v>
      </c>
      <c r="C4085" s="4">
        <v>10.84</v>
      </c>
      <c r="D4085" s="5">
        <v>1.8</v>
      </c>
      <c r="E4085" s="5">
        <v>10.5</v>
      </c>
      <c r="F4085" s="5">
        <v>-3.3</v>
      </c>
      <c r="G4085" s="4">
        <v>59.2</v>
      </c>
      <c r="H4085" s="4">
        <v>20.2</v>
      </c>
      <c r="I4085" s="5">
        <v>-999</v>
      </c>
      <c r="J4085" s="5">
        <v>-999</v>
      </c>
      <c r="K4085" s="4">
        <v>0</v>
      </c>
      <c r="L4085" s="4">
        <v>0</v>
      </c>
      <c r="M4085" s="7">
        <v>0</v>
      </c>
      <c r="N4085" s="5">
        <v>0.2</v>
      </c>
      <c r="O4085" s="5">
        <v>-999</v>
      </c>
      <c r="P4085" s="5">
        <v>3.6</v>
      </c>
      <c r="Q4085" s="5">
        <v>4.9000000000000004</v>
      </c>
      <c r="R4085">
        <v>0.25700000000000001</v>
      </c>
      <c r="S4085" s="34">
        <f>ROUND((0.6105*(EXP((17.273*E4085)/(E4085+237.3))))*(100-H4085)/100,3)</f>
        <v>1.0129999999999999</v>
      </c>
      <c r="T4085" s="6">
        <f>IF(V4085&lt;V4086,L4085,0)</f>
        <v>0</v>
      </c>
      <c r="U4085" s="6">
        <f>IF(T4085&gt;0,M4085,-999)</f>
        <v>-999</v>
      </c>
      <c r="V4085">
        <v>200210</v>
      </c>
      <c r="W4085">
        <v>2002</v>
      </c>
    </row>
    <row r="4086" spans="1:23" x14ac:dyDescent="0.25">
      <c r="A4086" s="14">
        <v>37553</v>
      </c>
      <c r="B4086" s="3">
        <v>297</v>
      </c>
      <c r="C4086" s="4">
        <v>10.43</v>
      </c>
      <c r="D4086" s="5">
        <v>0.7</v>
      </c>
      <c r="E4086" s="5">
        <v>10.1</v>
      </c>
      <c r="F4086" s="5">
        <v>-4</v>
      </c>
      <c r="G4086" s="4">
        <v>45.1</v>
      </c>
      <c r="H4086" s="4">
        <v>29.9</v>
      </c>
      <c r="I4086" s="5">
        <v>-999</v>
      </c>
      <c r="J4086" s="5">
        <v>-999</v>
      </c>
      <c r="K4086" s="4">
        <v>0</v>
      </c>
      <c r="L4086" s="4">
        <v>0</v>
      </c>
      <c r="M4086" s="7">
        <v>0</v>
      </c>
      <c r="N4086" s="5">
        <v>-1</v>
      </c>
      <c r="O4086" s="5">
        <v>-999</v>
      </c>
      <c r="P4086" s="5">
        <v>2.9</v>
      </c>
      <c r="Q4086" s="5">
        <v>4.5999999999999996</v>
      </c>
      <c r="R4086">
        <v>0.36899999999999999</v>
      </c>
      <c r="S4086" s="34">
        <f>ROUND((0.6105*(EXP((17.273*E4086)/(E4086+237.3))))*(100-H4086)/100,3)</f>
        <v>0.86599999999999999</v>
      </c>
      <c r="T4086" s="6">
        <f>IF(V4086&lt;V4087,L4086,0)</f>
        <v>0</v>
      </c>
      <c r="U4086" s="6">
        <f>IF(T4086&gt;0,M4086,-999)</f>
        <v>-999</v>
      </c>
      <c r="V4086">
        <v>200210</v>
      </c>
      <c r="W4086">
        <v>2002</v>
      </c>
    </row>
    <row r="4087" spans="1:23" x14ac:dyDescent="0.25">
      <c r="A4087" s="14">
        <v>37554</v>
      </c>
      <c r="B4087" s="3">
        <v>298</v>
      </c>
      <c r="C4087" s="4">
        <v>10.17</v>
      </c>
      <c r="D4087" s="5">
        <v>0.4</v>
      </c>
      <c r="E4087" s="5">
        <v>9.3000000000000007</v>
      </c>
      <c r="F4087" s="5">
        <v>-3.8</v>
      </c>
      <c r="G4087" s="4">
        <v>52.3</v>
      </c>
      <c r="H4087" s="4">
        <v>27.3</v>
      </c>
      <c r="I4087" s="5">
        <v>-999</v>
      </c>
      <c r="J4087" s="5">
        <v>-999</v>
      </c>
      <c r="K4087" s="4">
        <v>0</v>
      </c>
      <c r="L4087" s="4">
        <v>0</v>
      </c>
      <c r="M4087" s="7">
        <v>0</v>
      </c>
      <c r="N4087" s="5">
        <v>-1.5</v>
      </c>
      <c r="O4087" s="5">
        <v>-999</v>
      </c>
      <c r="P4087" s="5">
        <v>2.2999999999999998</v>
      </c>
      <c r="Q4087" s="5">
        <v>4.2</v>
      </c>
      <c r="R4087">
        <v>0.32100000000000001</v>
      </c>
      <c r="S4087" s="34">
        <f>ROUND((0.6105*(EXP((17.273*E4087)/(E4087+237.3))))*(100-H4087)/100,3)</f>
        <v>0.85099999999999998</v>
      </c>
      <c r="T4087" s="6">
        <f>IF(V4087&lt;V4088,L4087,0)</f>
        <v>0</v>
      </c>
      <c r="U4087" s="6">
        <f>IF(T4087&gt;0,M4087,-999)</f>
        <v>-999</v>
      </c>
      <c r="V4087">
        <v>200210</v>
      </c>
      <c r="W4087">
        <v>2002</v>
      </c>
    </row>
    <row r="4088" spans="1:23" x14ac:dyDescent="0.25">
      <c r="A4088" s="14">
        <v>37555</v>
      </c>
      <c r="B4088" s="3">
        <v>299</v>
      </c>
      <c r="C4088" s="4">
        <v>10.24</v>
      </c>
      <c r="D4088" s="5">
        <v>-0.4</v>
      </c>
      <c r="E4088" s="5">
        <v>8.4</v>
      </c>
      <c r="F4088" s="5">
        <v>-5.4</v>
      </c>
      <c r="G4088" s="4">
        <v>62.8</v>
      </c>
      <c r="H4088" s="4">
        <v>35.200000000000003</v>
      </c>
      <c r="I4088" s="5">
        <v>-999</v>
      </c>
      <c r="J4088" s="5">
        <v>-999</v>
      </c>
      <c r="K4088" s="4">
        <v>0</v>
      </c>
      <c r="L4088" s="4">
        <v>0</v>
      </c>
      <c r="M4088" s="7">
        <v>0</v>
      </c>
      <c r="N4088" s="5">
        <v>-1.7</v>
      </c>
      <c r="O4088" s="5">
        <v>-999</v>
      </c>
      <c r="P4088" s="5">
        <v>1.9</v>
      </c>
      <c r="Q4088" s="5">
        <v>3.8</v>
      </c>
      <c r="R4088">
        <v>0.38800000000000001</v>
      </c>
      <c r="S4088" s="34">
        <f>ROUND((0.6105*(EXP((17.273*E4088)/(E4088+237.3))))*(100-H4088)/100,3)</f>
        <v>0.71399999999999997</v>
      </c>
      <c r="T4088" s="6">
        <f>IF(V4088&lt;V4089,L4088,0)</f>
        <v>0</v>
      </c>
      <c r="U4088" s="6">
        <f>IF(T4088&gt;0,M4088,-999)</f>
        <v>-999</v>
      </c>
      <c r="V4088">
        <v>200210</v>
      </c>
      <c r="W4088">
        <v>2002</v>
      </c>
    </row>
    <row r="4089" spans="1:23" x14ac:dyDescent="0.25">
      <c r="A4089" s="14">
        <v>37556</v>
      </c>
      <c r="B4089" s="3">
        <v>300</v>
      </c>
      <c r="C4089" s="4">
        <v>4.12</v>
      </c>
      <c r="D4089" s="5">
        <v>-0.6</v>
      </c>
      <c r="E4089" s="5">
        <v>5.5</v>
      </c>
      <c r="F4089" s="5">
        <v>-2.7</v>
      </c>
      <c r="G4089" s="4">
        <v>80.3</v>
      </c>
      <c r="H4089" s="4">
        <v>50.4</v>
      </c>
      <c r="I4089" s="5">
        <v>-999</v>
      </c>
      <c r="J4089" s="5">
        <v>-999</v>
      </c>
      <c r="K4089" s="4">
        <v>7.9</v>
      </c>
      <c r="L4089" s="4">
        <v>56</v>
      </c>
      <c r="M4089" s="7">
        <v>-0.4</v>
      </c>
      <c r="N4089" s="5">
        <v>-0.4</v>
      </c>
      <c r="O4089" s="5">
        <v>-999</v>
      </c>
      <c r="P4089" s="5">
        <v>1.6</v>
      </c>
      <c r="Q4089" s="5">
        <v>3.5</v>
      </c>
      <c r="R4089">
        <v>0.45500000000000002</v>
      </c>
      <c r="S4089" s="34">
        <f>ROUND((0.6105*(EXP((17.273*E4089)/(E4089+237.3))))*(100-H4089)/100,3)</f>
        <v>0.44800000000000001</v>
      </c>
      <c r="T4089" s="6">
        <f>IF(V4089&lt;V4090,L4089,0)</f>
        <v>0</v>
      </c>
      <c r="U4089" s="6">
        <f>IF(T4089&gt;0,M4089,-999)</f>
        <v>-999</v>
      </c>
      <c r="V4089">
        <v>200210</v>
      </c>
      <c r="W4089">
        <v>2002</v>
      </c>
    </row>
    <row r="4090" spans="1:23" x14ac:dyDescent="0.25">
      <c r="A4090" s="14">
        <v>37557</v>
      </c>
      <c r="B4090" s="3">
        <v>301</v>
      </c>
      <c r="C4090" s="4">
        <v>0.41</v>
      </c>
      <c r="D4090" s="5">
        <v>-2.8</v>
      </c>
      <c r="E4090" s="5">
        <v>-1</v>
      </c>
      <c r="F4090" s="5">
        <v>-5.2</v>
      </c>
      <c r="G4090" s="4">
        <v>99.1</v>
      </c>
      <c r="H4090" s="4">
        <v>93.5</v>
      </c>
      <c r="I4090" s="5">
        <v>-999</v>
      </c>
      <c r="J4090" s="5">
        <v>-999</v>
      </c>
      <c r="K4090" s="4">
        <v>8</v>
      </c>
      <c r="L4090" s="4">
        <v>129</v>
      </c>
      <c r="M4090" s="7">
        <v>-0.4</v>
      </c>
      <c r="N4090" s="5">
        <v>-0.4</v>
      </c>
      <c r="O4090" s="5">
        <v>-999</v>
      </c>
      <c r="P4090" s="5">
        <v>1.6</v>
      </c>
      <c r="Q4090" s="5">
        <v>3.3</v>
      </c>
      <c r="R4090">
        <v>0.53200000000000003</v>
      </c>
      <c r="S4090" s="34">
        <f>ROUND((0.6105*(EXP((17.273*E4090)/(E4090+237.3))))*(100-H4090)/100,3)</f>
        <v>3.6999999999999998E-2</v>
      </c>
      <c r="T4090" s="6">
        <f>IF(V4090&lt;V4091,L4090,0)</f>
        <v>0</v>
      </c>
      <c r="U4090" s="6">
        <f>IF(T4090&gt;0,M4090,-999)</f>
        <v>-999</v>
      </c>
      <c r="V4090">
        <v>200210</v>
      </c>
      <c r="W4090">
        <v>2002</v>
      </c>
    </row>
    <row r="4091" spans="1:23" x14ac:dyDescent="0.25">
      <c r="A4091" s="14">
        <v>37558</v>
      </c>
      <c r="B4091" s="3">
        <v>302</v>
      </c>
      <c r="C4091" s="4">
        <v>2.46</v>
      </c>
      <c r="D4091" s="5">
        <v>-7.4</v>
      </c>
      <c r="E4091" s="5">
        <v>-4</v>
      </c>
      <c r="F4091" s="5">
        <v>-11.1</v>
      </c>
      <c r="G4091" s="4">
        <v>82.9</v>
      </c>
      <c r="H4091" s="4">
        <v>59.3</v>
      </c>
      <c r="I4091" s="5">
        <v>-999</v>
      </c>
      <c r="J4091" s="5">
        <v>-999</v>
      </c>
      <c r="K4091" s="4">
        <v>4.0999999999999996</v>
      </c>
      <c r="L4091" s="4">
        <v>127</v>
      </c>
      <c r="M4091" s="7">
        <v>-0.5</v>
      </c>
      <c r="N4091" s="5">
        <v>-0.5</v>
      </c>
      <c r="O4091" s="5">
        <v>-999</v>
      </c>
      <c r="P4091" s="5">
        <v>1.6</v>
      </c>
      <c r="Q4091" s="5">
        <v>3.2</v>
      </c>
      <c r="R4091">
        <v>0.26900000000000002</v>
      </c>
      <c r="S4091" s="34">
        <f>ROUND((0.6105*(EXP((17.273*E4091)/(E4091+237.3))))*(100-H4091)/100,3)</f>
        <v>0.185</v>
      </c>
      <c r="T4091" s="6">
        <f>IF(V4091&lt;V4092,L4091,0)</f>
        <v>0</v>
      </c>
      <c r="U4091" s="6">
        <f>IF(T4091&gt;0,M4091,-999)</f>
        <v>-999</v>
      </c>
      <c r="V4091">
        <v>200210</v>
      </c>
      <c r="W4091">
        <v>2002</v>
      </c>
    </row>
    <row r="4092" spans="1:23" x14ac:dyDescent="0.25">
      <c r="A4092" s="14">
        <v>37559</v>
      </c>
      <c r="B4092" s="3">
        <v>303</v>
      </c>
      <c r="C4092" s="4">
        <v>9.6999999999999993</v>
      </c>
      <c r="D4092" s="5">
        <v>-7.6</v>
      </c>
      <c r="E4092" s="5">
        <v>0</v>
      </c>
      <c r="F4092" s="5">
        <v>-12.5</v>
      </c>
      <c r="G4092" s="4">
        <v>74.599999999999994</v>
      </c>
      <c r="H4092" s="4">
        <v>37.799999999999997</v>
      </c>
      <c r="I4092" s="5">
        <v>-999</v>
      </c>
      <c r="J4092" s="5">
        <v>-999</v>
      </c>
      <c r="K4092" s="4">
        <v>0</v>
      </c>
      <c r="L4092" s="4">
        <v>115</v>
      </c>
      <c r="M4092" s="7">
        <v>-0.8</v>
      </c>
      <c r="N4092" s="5">
        <v>-0.8</v>
      </c>
      <c r="O4092" s="5">
        <v>-999</v>
      </c>
      <c r="P4092" s="5">
        <v>1.7</v>
      </c>
      <c r="Q4092" s="5">
        <v>3.2</v>
      </c>
      <c r="R4092">
        <v>0.23</v>
      </c>
      <c r="S4092" s="34">
        <f>ROUND((0.6105*(EXP((17.273*E4092)/(E4092+237.3))))*(100-H4092)/100,3)</f>
        <v>0.38</v>
      </c>
      <c r="T4092" s="6">
        <f>IF(V4092&lt;V4093,L4092,0)</f>
        <v>0</v>
      </c>
      <c r="U4092" s="6">
        <f>IF(T4092&gt;0,M4092,-999)</f>
        <v>-999</v>
      </c>
      <c r="V4092">
        <v>200210</v>
      </c>
      <c r="W4092">
        <v>2002</v>
      </c>
    </row>
    <row r="4093" spans="1:23" x14ac:dyDescent="0.25">
      <c r="A4093" s="14">
        <v>37560</v>
      </c>
      <c r="B4093" s="3">
        <v>304</v>
      </c>
      <c r="C4093" s="4">
        <v>9.2899999999999991</v>
      </c>
      <c r="D4093" s="5">
        <v>-5.9</v>
      </c>
      <c r="E4093" s="5">
        <v>2.7</v>
      </c>
      <c r="F4093" s="5">
        <v>-12.2</v>
      </c>
      <c r="G4093" s="4">
        <v>76</v>
      </c>
      <c r="H4093" s="4">
        <v>48.4</v>
      </c>
      <c r="I4093" s="5">
        <v>-999</v>
      </c>
      <c r="J4093" s="5">
        <v>-999</v>
      </c>
      <c r="K4093" s="4">
        <v>0</v>
      </c>
      <c r="L4093" s="4">
        <v>101</v>
      </c>
      <c r="M4093" s="7">
        <v>-0.9</v>
      </c>
      <c r="N4093" s="5">
        <v>-0.9</v>
      </c>
      <c r="O4093" s="5">
        <v>-999</v>
      </c>
      <c r="P4093" s="5">
        <v>1.7</v>
      </c>
      <c r="Q4093" s="5">
        <v>3.1</v>
      </c>
      <c r="R4093">
        <v>0.35899999999999999</v>
      </c>
      <c r="S4093" s="34">
        <f>ROUND((0.6105*(EXP((17.273*E4093)/(E4093+237.3))))*(100-H4093)/100,3)</f>
        <v>0.38300000000000001</v>
      </c>
      <c r="T4093" s="6">
        <f>IF(V4093&lt;V4094,L4093,0)</f>
        <v>101</v>
      </c>
      <c r="U4093" s="6">
        <f>IF(T4093&gt;0,M4093,-999)</f>
        <v>-0.9</v>
      </c>
      <c r="V4093">
        <v>200210</v>
      </c>
      <c r="W4093">
        <v>2002</v>
      </c>
    </row>
    <row r="4094" spans="1:23" x14ac:dyDescent="0.25">
      <c r="A4094" s="14">
        <v>37561</v>
      </c>
      <c r="B4094" s="3">
        <v>305</v>
      </c>
      <c r="C4094" s="4">
        <v>9.25</v>
      </c>
      <c r="D4094" s="5">
        <v>-2</v>
      </c>
      <c r="E4094" s="5">
        <v>7</v>
      </c>
      <c r="F4094" s="5">
        <v>-8.3000000000000007</v>
      </c>
      <c r="G4094" s="4">
        <v>53.3</v>
      </c>
      <c r="H4094" s="4">
        <v>28.5</v>
      </c>
      <c r="I4094" s="5">
        <v>-999</v>
      </c>
      <c r="J4094" s="5">
        <v>-999</v>
      </c>
      <c r="K4094" s="4">
        <v>0</v>
      </c>
      <c r="L4094" s="4">
        <v>95</v>
      </c>
      <c r="M4094" s="7">
        <v>-0.9</v>
      </c>
      <c r="N4094" s="5">
        <v>-0.9</v>
      </c>
      <c r="O4094" s="5">
        <v>-999</v>
      </c>
      <c r="P4094" s="5">
        <v>1.6</v>
      </c>
      <c r="Q4094" s="5">
        <v>3.1</v>
      </c>
      <c r="R4094">
        <v>0.28499999999999998</v>
      </c>
      <c r="S4094" s="34">
        <f>ROUND((0.6105*(EXP((17.273*E4094)/(E4094+237.3))))*(100-H4094)/100,3)</f>
        <v>0.71599999999999997</v>
      </c>
      <c r="T4094" s="6">
        <f>IF(V4094&lt;V4095,L4094,0)</f>
        <v>0</v>
      </c>
      <c r="U4094" s="6">
        <f>IF(T4094&gt;0,M4094,-999)</f>
        <v>-999</v>
      </c>
      <c r="V4094">
        <v>200211</v>
      </c>
      <c r="W4094">
        <v>2002</v>
      </c>
    </row>
    <row r="4095" spans="1:23" x14ac:dyDescent="0.25">
      <c r="A4095" s="14">
        <v>37562</v>
      </c>
      <c r="B4095" s="3">
        <v>306</v>
      </c>
      <c r="C4095" s="4">
        <v>9.1199999999999992</v>
      </c>
      <c r="D4095" s="5">
        <v>-0.3</v>
      </c>
      <c r="E4095" s="5">
        <v>8.5</v>
      </c>
      <c r="F4095" s="5">
        <v>-4.5</v>
      </c>
      <c r="G4095" s="4">
        <v>42.3</v>
      </c>
      <c r="H4095" s="4">
        <v>22.4</v>
      </c>
      <c r="I4095" s="5">
        <v>-999</v>
      </c>
      <c r="J4095" s="5">
        <v>-999</v>
      </c>
      <c r="K4095" s="4">
        <v>0</v>
      </c>
      <c r="L4095" s="4">
        <v>91</v>
      </c>
      <c r="M4095" s="7">
        <v>-1</v>
      </c>
      <c r="N4095" s="5">
        <v>-1</v>
      </c>
      <c r="O4095" s="5">
        <v>-999</v>
      </c>
      <c r="P4095" s="5">
        <v>1.6</v>
      </c>
      <c r="Q4095" s="5">
        <v>3</v>
      </c>
      <c r="R4095">
        <v>0.248</v>
      </c>
      <c r="S4095" s="34">
        <f>ROUND((0.6105*(EXP((17.273*E4095)/(E4095+237.3))))*(100-H4095)/100,3)</f>
        <v>0.86099999999999999</v>
      </c>
      <c r="T4095" s="6">
        <f>IF(V4095&lt;V4096,L4095,0)</f>
        <v>0</v>
      </c>
      <c r="U4095" s="6">
        <f>IF(T4095&gt;0,M4095,-999)</f>
        <v>-999</v>
      </c>
      <c r="V4095">
        <v>200211</v>
      </c>
      <c r="W4095">
        <v>2002</v>
      </c>
    </row>
    <row r="4096" spans="1:23" x14ac:dyDescent="0.25">
      <c r="A4096" s="14">
        <v>37563</v>
      </c>
      <c r="B4096" s="3">
        <v>307</v>
      </c>
      <c r="C4096" s="4">
        <v>8.91</v>
      </c>
      <c r="D4096" s="5">
        <v>-3.1</v>
      </c>
      <c r="E4096" s="5">
        <v>3.6</v>
      </c>
      <c r="F4096" s="5">
        <v>-7</v>
      </c>
      <c r="G4096" s="4">
        <v>53.7</v>
      </c>
      <c r="H4096" s="4">
        <v>36</v>
      </c>
      <c r="I4096" s="5">
        <v>-999</v>
      </c>
      <c r="J4096" s="5">
        <v>-999</v>
      </c>
      <c r="K4096" s="4">
        <v>0</v>
      </c>
      <c r="L4096" s="4">
        <v>92</v>
      </c>
      <c r="M4096" s="7">
        <v>-1.4</v>
      </c>
      <c r="N4096" s="5">
        <v>-1.4</v>
      </c>
      <c r="O4096" s="5">
        <v>-999</v>
      </c>
      <c r="P4096" s="5">
        <v>1.4</v>
      </c>
      <c r="Q4096" s="5">
        <v>2.8</v>
      </c>
      <c r="R4096">
        <v>0.28399999999999997</v>
      </c>
      <c r="S4096" s="34">
        <f>ROUND((0.6105*(EXP((17.273*E4096)/(E4096+237.3))))*(100-H4096)/100,3)</f>
        <v>0.50600000000000001</v>
      </c>
      <c r="T4096" s="6">
        <f>IF(V4096&lt;V4097,L4096,0)</f>
        <v>0</v>
      </c>
      <c r="U4096" s="6">
        <f>IF(T4096&gt;0,M4096,-999)</f>
        <v>-999</v>
      </c>
      <c r="V4096">
        <v>200211</v>
      </c>
      <c r="W4096">
        <v>2002</v>
      </c>
    </row>
    <row r="4097" spans="1:23" x14ac:dyDescent="0.25">
      <c r="A4097" s="14">
        <v>37564</v>
      </c>
      <c r="B4097" s="3">
        <v>308</v>
      </c>
      <c r="C4097" s="4">
        <v>8.74</v>
      </c>
      <c r="D4097" s="5">
        <v>-1.6</v>
      </c>
      <c r="E4097" s="5">
        <v>7.1</v>
      </c>
      <c r="F4097" s="5">
        <v>-7.2</v>
      </c>
      <c r="G4097" s="4">
        <v>39.6</v>
      </c>
      <c r="H4097" s="4">
        <v>14.6</v>
      </c>
      <c r="I4097" s="5">
        <v>-999</v>
      </c>
      <c r="J4097" s="5">
        <v>-999</v>
      </c>
      <c r="K4097" s="4">
        <v>0</v>
      </c>
      <c r="L4097" s="4">
        <v>92</v>
      </c>
      <c r="M4097" s="7">
        <v>-1.8</v>
      </c>
      <c r="N4097" s="5">
        <v>-1.8</v>
      </c>
      <c r="O4097" s="5">
        <v>-999</v>
      </c>
      <c r="P4097" s="5">
        <v>1.3</v>
      </c>
      <c r="Q4097" s="5">
        <v>2.7</v>
      </c>
      <c r="R4097">
        <v>0.14699999999999999</v>
      </c>
      <c r="S4097" s="34">
        <f>ROUND((0.6105*(EXP((17.273*E4097)/(E4097+237.3))))*(100-H4097)/100,3)</f>
        <v>0.86099999999999999</v>
      </c>
      <c r="T4097" s="6">
        <f>IF(V4097&lt;V4098,L4097,0)</f>
        <v>0</v>
      </c>
      <c r="U4097" s="6">
        <f>IF(T4097&gt;0,M4097,-999)</f>
        <v>-999</v>
      </c>
      <c r="V4097">
        <v>200211</v>
      </c>
      <c r="W4097">
        <v>2002</v>
      </c>
    </row>
    <row r="4098" spans="1:23" x14ac:dyDescent="0.25">
      <c r="A4098" s="14">
        <v>37565</v>
      </c>
      <c r="B4098" s="3">
        <v>309</v>
      </c>
      <c r="C4098" s="4">
        <v>6.7</v>
      </c>
      <c r="D4098" s="5">
        <v>1.3</v>
      </c>
      <c r="E4098" s="5">
        <v>7.7</v>
      </c>
      <c r="F4098" s="5">
        <v>-2.7</v>
      </c>
      <c r="G4098" s="4">
        <v>57.3</v>
      </c>
      <c r="H4098" s="4">
        <v>32.799999999999997</v>
      </c>
      <c r="I4098" s="5">
        <v>-999</v>
      </c>
      <c r="J4098" s="5">
        <v>-999</v>
      </c>
      <c r="K4098" s="4">
        <v>0</v>
      </c>
      <c r="L4098" s="4">
        <v>88</v>
      </c>
      <c r="M4098" s="7">
        <v>-1.1000000000000001</v>
      </c>
      <c r="N4098" s="5">
        <v>-1.1000000000000001</v>
      </c>
      <c r="O4098" s="5">
        <v>-999</v>
      </c>
      <c r="P4098" s="5">
        <v>1.2</v>
      </c>
      <c r="Q4098" s="5">
        <v>2.6</v>
      </c>
      <c r="R4098">
        <v>0.34399999999999997</v>
      </c>
      <c r="S4098" s="34">
        <f>ROUND((0.6105*(EXP((17.273*E4098)/(E4098+237.3))))*(100-H4098)/100,3)</f>
        <v>0.70599999999999996</v>
      </c>
      <c r="T4098" s="6">
        <f>IF(V4098&lt;V4099,L4098,0)</f>
        <v>0</v>
      </c>
      <c r="U4098" s="6">
        <f>IF(T4098&gt;0,M4098,-999)</f>
        <v>-999</v>
      </c>
      <c r="V4098">
        <v>200211</v>
      </c>
      <c r="W4098">
        <v>2002</v>
      </c>
    </row>
    <row r="4099" spans="1:23" x14ac:dyDescent="0.25">
      <c r="A4099" s="14">
        <v>37566</v>
      </c>
      <c r="B4099" s="3">
        <v>310</v>
      </c>
      <c r="C4099" s="4">
        <v>3.02</v>
      </c>
      <c r="D4099" s="5">
        <v>1.4</v>
      </c>
      <c r="E4099" s="5">
        <v>4.5999999999999996</v>
      </c>
      <c r="F4099" s="5">
        <v>-2.2999999999999998</v>
      </c>
      <c r="G4099" s="4">
        <v>83.7</v>
      </c>
      <c r="H4099" s="4">
        <v>60.6</v>
      </c>
      <c r="I4099" s="5">
        <v>-999</v>
      </c>
      <c r="J4099" s="5">
        <v>-999</v>
      </c>
      <c r="K4099" s="4">
        <v>2.8</v>
      </c>
      <c r="L4099" s="4">
        <v>86</v>
      </c>
      <c r="M4099" s="7">
        <v>-0.5</v>
      </c>
      <c r="N4099" s="5">
        <v>-0.5</v>
      </c>
      <c r="O4099" s="5">
        <v>-999</v>
      </c>
      <c r="P4099" s="5">
        <v>1.1000000000000001</v>
      </c>
      <c r="Q4099" s="5">
        <v>2.5</v>
      </c>
      <c r="R4099">
        <v>0.51500000000000001</v>
      </c>
      <c r="S4099" s="34">
        <f>ROUND((0.6105*(EXP((17.273*E4099)/(E4099+237.3))))*(100-H4099)/100,3)</f>
        <v>0.33400000000000002</v>
      </c>
      <c r="T4099" s="6">
        <f>IF(V4099&lt;V4100,L4099,0)</f>
        <v>0</v>
      </c>
      <c r="U4099" s="6">
        <f>IF(T4099&gt;0,M4099,-999)</f>
        <v>-999</v>
      </c>
      <c r="V4099">
        <v>200211</v>
      </c>
      <c r="W4099">
        <v>2002</v>
      </c>
    </row>
    <row r="4100" spans="1:23" x14ac:dyDescent="0.25">
      <c r="A4100" s="14">
        <v>37567</v>
      </c>
      <c r="B4100" s="3">
        <v>311</v>
      </c>
      <c r="C4100" s="4">
        <v>2.1800000000000002</v>
      </c>
      <c r="D4100" s="5">
        <v>0.7</v>
      </c>
      <c r="E4100" s="5">
        <v>2.2999999999999998</v>
      </c>
      <c r="F4100" s="5">
        <v>-0.8</v>
      </c>
      <c r="G4100" s="4">
        <v>88.5</v>
      </c>
      <c r="H4100" s="4">
        <v>62.6</v>
      </c>
      <c r="I4100" s="5">
        <v>-999</v>
      </c>
      <c r="J4100" s="5">
        <v>-999</v>
      </c>
      <c r="K4100" s="4">
        <v>4.5999999999999996</v>
      </c>
      <c r="L4100" s="4">
        <v>88</v>
      </c>
      <c r="M4100" s="7">
        <v>-0.3</v>
      </c>
      <c r="N4100" s="5">
        <v>-0.3</v>
      </c>
      <c r="O4100" s="5">
        <v>-999</v>
      </c>
      <c r="P4100" s="5">
        <v>1.1000000000000001</v>
      </c>
      <c r="Q4100" s="5">
        <v>2.4</v>
      </c>
      <c r="R4100">
        <v>0.45</v>
      </c>
      <c r="S4100" s="34">
        <f>ROUND((0.6105*(EXP((17.273*E4100)/(E4100+237.3))))*(100-H4100)/100,3)</f>
        <v>0.27</v>
      </c>
      <c r="T4100" s="6">
        <f>IF(V4100&lt;V4101,L4100,0)</f>
        <v>0</v>
      </c>
      <c r="U4100" s="6">
        <f>IF(T4100&gt;0,M4100,-999)</f>
        <v>-999</v>
      </c>
      <c r="V4100">
        <v>200211</v>
      </c>
      <c r="W4100">
        <v>2002</v>
      </c>
    </row>
    <row r="4101" spans="1:23" x14ac:dyDescent="0.25">
      <c r="A4101" s="14">
        <v>37568</v>
      </c>
      <c r="B4101" s="3">
        <v>312</v>
      </c>
      <c r="C4101" s="4">
        <v>2.48</v>
      </c>
      <c r="D4101" s="5">
        <v>-0.5</v>
      </c>
      <c r="E4101" s="5">
        <v>1</v>
      </c>
      <c r="F4101" s="5">
        <v>-1.3</v>
      </c>
      <c r="G4101" s="4">
        <v>99.5</v>
      </c>
      <c r="H4101" s="4">
        <v>99.1</v>
      </c>
      <c r="I4101" s="5">
        <v>-999</v>
      </c>
      <c r="J4101" s="5">
        <v>-999</v>
      </c>
      <c r="K4101" s="4">
        <v>8.6999999999999993</v>
      </c>
      <c r="L4101" s="4">
        <v>129</v>
      </c>
      <c r="M4101" s="7">
        <v>-0.3</v>
      </c>
      <c r="N4101" s="5">
        <v>-0.3</v>
      </c>
      <c r="O4101" s="5">
        <v>-999</v>
      </c>
      <c r="P4101" s="5">
        <v>1.2</v>
      </c>
      <c r="Q4101" s="5">
        <v>2.4</v>
      </c>
      <c r="R4101">
        <v>0.65200000000000002</v>
      </c>
      <c r="S4101" s="34">
        <f>ROUND((0.6105*(EXP((17.273*E4101)/(E4101+237.3))))*(100-H4101)/100,3)</f>
        <v>6.0000000000000001E-3</v>
      </c>
      <c r="T4101" s="6">
        <f>IF(V4101&lt;V4102,L4101,0)</f>
        <v>0</v>
      </c>
      <c r="U4101" s="6">
        <f>IF(T4101&gt;0,M4101,-999)</f>
        <v>-999</v>
      </c>
      <c r="V4101">
        <v>200211</v>
      </c>
      <c r="W4101">
        <v>2002</v>
      </c>
    </row>
    <row r="4102" spans="1:23" x14ac:dyDescent="0.25">
      <c r="A4102" s="14">
        <v>37569</v>
      </c>
      <c r="B4102" s="3">
        <v>313</v>
      </c>
      <c r="C4102" s="4">
        <v>2.71</v>
      </c>
      <c r="D4102" s="5">
        <v>-1.6</v>
      </c>
      <c r="E4102" s="5">
        <v>1</v>
      </c>
      <c r="F4102" s="5">
        <v>-3.5</v>
      </c>
      <c r="G4102" s="4">
        <v>98.1</v>
      </c>
      <c r="H4102" s="4">
        <v>91.7</v>
      </c>
      <c r="I4102" s="5">
        <v>-999</v>
      </c>
      <c r="J4102" s="5">
        <v>-999</v>
      </c>
      <c r="K4102" s="4">
        <v>1.1000000000000001</v>
      </c>
      <c r="L4102" s="4">
        <v>142</v>
      </c>
      <c r="M4102" s="7">
        <v>-0.4</v>
      </c>
      <c r="N4102" s="5">
        <v>-0.4</v>
      </c>
      <c r="O4102" s="5">
        <v>-999</v>
      </c>
      <c r="P4102" s="5">
        <v>1.2</v>
      </c>
      <c r="Q4102" s="5">
        <v>2.2999999999999998</v>
      </c>
      <c r="R4102">
        <v>0.60199999999999998</v>
      </c>
      <c r="S4102" s="34">
        <f>ROUND((0.6105*(EXP((17.273*E4102)/(E4102+237.3))))*(100-H4102)/100,3)</f>
        <v>5.3999999999999999E-2</v>
      </c>
      <c r="T4102" s="6">
        <f>IF(V4102&lt;V4103,L4102,0)</f>
        <v>0</v>
      </c>
      <c r="U4102" s="6">
        <f>IF(T4102&gt;0,M4102,-999)</f>
        <v>-999</v>
      </c>
      <c r="V4102">
        <v>200211</v>
      </c>
      <c r="W4102">
        <v>2002</v>
      </c>
    </row>
    <row r="4103" spans="1:23" x14ac:dyDescent="0.25">
      <c r="A4103" s="14">
        <v>37570</v>
      </c>
      <c r="B4103" s="3">
        <v>314</v>
      </c>
      <c r="C4103" s="4">
        <v>5.23</v>
      </c>
      <c r="D4103" s="5">
        <v>-1.8</v>
      </c>
      <c r="E4103" s="5">
        <v>2.8</v>
      </c>
      <c r="F4103" s="5">
        <v>-4.9000000000000004</v>
      </c>
      <c r="G4103" s="4">
        <v>95.3</v>
      </c>
      <c r="H4103" s="4">
        <v>77.400000000000006</v>
      </c>
      <c r="I4103" s="5">
        <v>-999</v>
      </c>
      <c r="J4103" s="5">
        <v>-999</v>
      </c>
      <c r="K4103" s="4">
        <v>3.7</v>
      </c>
      <c r="L4103" s="4">
        <v>156</v>
      </c>
      <c r="M4103" s="7">
        <v>-0.4</v>
      </c>
      <c r="N4103" s="5">
        <v>-0.4</v>
      </c>
      <c r="O4103" s="5">
        <v>-999</v>
      </c>
      <c r="P4103" s="5">
        <v>1.3</v>
      </c>
      <c r="Q4103" s="5">
        <v>2.4</v>
      </c>
      <c r="R4103">
        <v>0.57899999999999996</v>
      </c>
      <c r="S4103" s="34">
        <f>ROUND((0.6105*(EXP((17.273*E4103)/(E4103+237.3))))*(100-H4103)/100,3)</f>
        <v>0.16900000000000001</v>
      </c>
      <c r="T4103" s="6">
        <f>IF(V4103&lt;V4104,L4103,0)</f>
        <v>0</v>
      </c>
      <c r="U4103" s="6">
        <f>IF(T4103&gt;0,M4103,-999)</f>
        <v>-999</v>
      </c>
      <c r="V4103">
        <v>200211</v>
      </c>
      <c r="W4103">
        <v>2002</v>
      </c>
    </row>
    <row r="4104" spans="1:23" x14ac:dyDescent="0.25">
      <c r="A4104" s="14">
        <v>37571</v>
      </c>
      <c r="B4104" s="3">
        <v>315</v>
      </c>
      <c r="C4104" s="4">
        <v>3.94</v>
      </c>
      <c r="D4104" s="5">
        <v>-0.6</v>
      </c>
      <c r="E4104" s="5">
        <v>2.7</v>
      </c>
      <c r="F4104" s="5">
        <v>-2.8</v>
      </c>
      <c r="G4104" s="4">
        <v>94.8</v>
      </c>
      <c r="H4104" s="4">
        <v>83.9</v>
      </c>
      <c r="I4104" s="5">
        <v>-999</v>
      </c>
      <c r="J4104" s="5">
        <v>-999</v>
      </c>
      <c r="K4104" s="4">
        <v>1.2</v>
      </c>
      <c r="L4104" s="4">
        <v>136</v>
      </c>
      <c r="M4104" s="7">
        <v>-0.3</v>
      </c>
      <c r="N4104" s="5">
        <v>-0.3</v>
      </c>
      <c r="O4104" s="5">
        <v>-999</v>
      </c>
      <c r="P4104" s="5">
        <v>1.3</v>
      </c>
      <c r="Q4104" s="5">
        <v>2.4</v>
      </c>
      <c r="R4104">
        <v>0.621</v>
      </c>
      <c r="S4104" s="34">
        <f>ROUND((0.6105*(EXP((17.273*E4104)/(E4104+237.3))))*(100-H4104)/100,3)</f>
        <v>0.11899999999999999</v>
      </c>
      <c r="T4104" s="6">
        <f>IF(V4104&lt;V4105,L4104,0)</f>
        <v>0</v>
      </c>
      <c r="U4104" s="6">
        <f>IF(T4104&gt;0,M4104,-999)</f>
        <v>-999</v>
      </c>
      <c r="V4104">
        <v>200211</v>
      </c>
      <c r="W4104">
        <v>2002</v>
      </c>
    </row>
    <row r="4105" spans="1:23" x14ac:dyDescent="0.25">
      <c r="A4105" s="14">
        <v>37572</v>
      </c>
      <c r="B4105" s="3">
        <v>316</v>
      </c>
      <c r="C4105" s="4">
        <v>2.16</v>
      </c>
      <c r="D4105" s="5">
        <v>-0.6</v>
      </c>
      <c r="E4105" s="5">
        <v>1.3</v>
      </c>
      <c r="F4105" s="5">
        <v>-1.8</v>
      </c>
      <c r="G4105" s="4">
        <v>98.5</v>
      </c>
      <c r="H4105" s="4">
        <v>93.3</v>
      </c>
      <c r="I4105" s="5">
        <v>-999</v>
      </c>
      <c r="J4105" s="5">
        <v>-999</v>
      </c>
      <c r="K4105" s="4">
        <v>5.0999999999999996</v>
      </c>
      <c r="L4105" s="4">
        <v>182</v>
      </c>
      <c r="M4105" s="7">
        <v>-0.2</v>
      </c>
      <c r="N4105" s="5">
        <v>-0.2</v>
      </c>
      <c r="O4105" s="5">
        <v>-999</v>
      </c>
      <c r="P4105" s="5">
        <v>1.3</v>
      </c>
      <c r="Q4105" s="5">
        <v>2.4</v>
      </c>
      <c r="R4105">
        <v>0.625</v>
      </c>
      <c r="S4105" s="34">
        <f>ROUND((0.6105*(EXP((17.273*E4105)/(E4105+237.3))))*(100-H4105)/100,3)</f>
        <v>4.4999999999999998E-2</v>
      </c>
      <c r="T4105" s="6">
        <f>IF(V4105&lt;V4106,L4105,0)</f>
        <v>0</v>
      </c>
      <c r="U4105" s="6">
        <f>IF(T4105&gt;0,M4105,-999)</f>
        <v>-999</v>
      </c>
      <c r="V4105">
        <v>200211</v>
      </c>
      <c r="W4105">
        <v>2002</v>
      </c>
    </row>
    <row r="4106" spans="1:23" x14ac:dyDescent="0.25">
      <c r="A4106" s="14">
        <v>37573</v>
      </c>
      <c r="B4106" s="3">
        <v>317</v>
      </c>
      <c r="C4106" s="4">
        <v>3.09</v>
      </c>
      <c r="D4106" s="5">
        <v>-1</v>
      </c>
      <c r="E4106" s="5">
        <v>2.5</v>
      </c>
      <c r="F4106" s="5">
        <v>-2.7</v>
      </c>
      <c r="G4106" s="4">
        <v>95.4</v>
      </c>
      <c r="H4106" s="4">
        <v>83.6</v>
      </c>
      <c r="I4106" s="5">
        <v>-999</v>
      </c>
      <c r="J4106" s="5">
        <v>-999</v>
      </c>
      <c r="K4106" s="4">
        <v>0</v>
      </c>
      <c r="L4106" s="4">
        <v>180</v>
      </c>
      <c r="M4106" s="7">
        <v>0</v>
      </c>
      <c r="N4106" s="5">
        <v>0</v>
      </c>
      <c r="O4106" s="5">
        <v>-999</v>
      </c>
      <c r="P4106" s="5">
        <v>1.4</v>
      </c>
      <c r="Q4106" s="5">
        <v>2.4</v>
      </c>
      <c r="R4106">
        <v>0.61299999999999999</v>
      </c>
      <c r="S4106" s="34">
        <f>ROUND((0.6105*(EXP((17.273*E4106)/(E4106+237.3))))*(100-H4106)/100,3)</f>
        <v>0.12</v>
      </c>
      <c r="T4106" s="6">
        <f>IF(V4106&lt;V4107,L4106,0)</f>
        <v>0</v>
      </c>
      <c r="U4106" s="6">
        <f>IF(T4106&gt;0,M4106,-999)</f>
        <v>-999</v>
      </c>
      <c r="V4106">
        <v>200211</v>
      </c>
      <c r="W4106">
        <v>2002</v>
      </c>
    </row>
    <row r="4107" spans="1:23" x14ac:dyDescent="0.25">
      <c r="A4107" s="14">
        <v>37574</v>
      </c>
      <c r="B4107" s="3">
        <v>318</v>
      </c>
      <c r="C4107" s="4">
        <v>3.46</v>
      </c>
      <c r="D4107" s="5">
        <v>-1.7</v>
      </c>
      <c r="E4107" s="5">
        <v>2</v>
      </c>
      <c r="F4107" s="5">
        <v>-3.9</v>
      </c>
      <c r="G4107" s="4">
        <v>95.4</v>
      </c>
      <c r="H4107" s="4">
        <v>79</v>
      </c>
      <c r="I4107" s="5">
        <v>-999</v>
      </c>
      <c r="J4107" s="5">
        <v>-999</v>
      </c>
      <c r="K4107" s="4">
        <v>4.8</v>
      </c>
      <c r="L4107" s="4">
        <v>214</v>
      </c>
      <c r="M4107" s="7">
        <v>0.1</v>
      </c>
      <c r="N4107" s="5">
        <v>0.1</v>
      </c>
      <c r="O4107" s="5">
        <v>-999</v>
      </c>
      <c r="P4107" s="5">
        <v>1.5</v>
      </c>
      <c r="Q4107" s="5">
        <v>2.4</v>
      </c>
      <c r="R4107">
        <v>0.55600000000000005</v>
      </c>
      <c r="S4107" s="34">
        <f>ROUND((0.6105*(EXP((17.273*E4107)/(E4107+237.3))))*(100-H4107)/100,3)</f>
        <v>0.14799999999999999</v>
      </c>
      <c r="T4107" s="6">
        <f>IF(V4107&lt;V4108,L4107,0)</f>
        <v>0</v>
      </c>
      <c r="U4107" s="6">
        <f>IF(T4107&gt;0,M4107,-999)</f>
        <v>-999</v>
      </c>
      <c r="V4107">
        <v>200211</v>
      </c>
      <c r="W4107">
        <v>2002</v>
      </c>
    </row>
    <row r="4108" spans="1:23" x14ac:dyDescent="0.25">
      <c r="A4108" s="14">
        <v>37575</v>
      </c>
      <c r="B4108" s="3">
        <v>319</v>
      </c>
      <c r="C4108" s="4">
        <v>1.83</v>
      </c>
      <c r="D4108" s="5">
        <v>-1.4</v>
      </c>
      <c r="E4108" s="5">
        <v>0.7</v>
      </c>
      <c r="F4108" s="5">
        <v>-3.6</v>
      </c>
      <c r="G4108" s="4">
        <v>83.2</v>
      </c>
      <c r="H4108" s="4">
        <v>68.599999999999994</v>
      </c>
      <c r="I4108" s="5">
        <v>-999</v>
      </c>
      <c r="J4108" s="5">
        <v>-999</v>
      </c>
      <c r="K4108" s="4">
        <v>0</v>
      </c>
      <c r="L4108" s="4">
        <v>196</v>
      </c>
      <c r="M4108" s="7">
        <v>0.1</v>
      </c>
      <c r="N4108" s="5">
        <v>0.1</v>
      </c>
      <c r="O4108" s="5">
        <v>-999</v>
      </c>
      <c r="P4108" s="5">
        <v>1.5</v>
      </c>
      <c r="Q4108" s="5">
        <v>2.2999999999999998</v>
      </c>
      <c r="R4108">
        <v>0.439</v>
      </c>
      <c r="S4108" s="34">
        <f>ROUND((0.6105*(EXP((17.273*E4108)/(E4108+237.3))))*(100-H4108)/100,3)</f>
        <v>0.20200000000000001</v>
      </c>
      <c r="T4108" s="6">
        <f>IF(V4108&lt;V4109,L4108,0)</f>
        <v>0</v>
      </c>
      <c r="U4108" s="6">
        <f>IF(T4108&gt;0,M4108,-999)</f>
        <v>-999</v>
      </c>
      <c r="V4108">
        <v>200211</v>
      </c>
      <c r="W4108">
        <v>2002</v>
      </c>
    </row>
    <row r="4109" spans="1:23" x14ac:dyDescent="0.25">
      <c r="A4109" s="14">
        <v>37576</v>
      </c>
      <c r="B4109" s="3">
        <v>320</v>
      </c>
      <c r="C4109" s="4">
        <v>3.07</v>
      </c>
      <c r="D4109" s="5">
        <v>-0.8</v>
      </c>
      <c r="E4109" s="5">
        <v>2.5</v>
      </c>
      <c r="F4109" s="5">
        <v>-2.2000000000000002</v>
      </c>
      <c r="G4109" s="4">
        <v>82.4</v>
      </c>
      <c r="H4109" s="4">
        <v>57.6</v>
      </c>
      <c r="I4109" s="5">
        <v>-999</v>
      </c>
      <c r="J4109" s="5">
        <v>-999</v>
      </c>
      <c r="K4109" s="4">
        <v>0</v>
      </c>
      <c r="L4109" s="4">
        <v>191</v>
      </c>
      <c r="M4109" s="7">
        <v>0.2</v>
      </c>
      <c r="N4109" s="5">
        <v>0.2</v>
      </c>
      <c r="O4109" s="5">
        <v>-999</v>
      </c>
      <c r="P4109" s="5">
        <v>1.5</v>
      </c>
      <c r="Q4109" s="5">
        <v>2.4</v>
      </c>
      <c r="R4109">
        <v>0.42199999999999999</v>
      </c>
      <c r="S4109" s="34">
        <f>ROUND((0.6105*(EXP((17.273*E4109)/(E4109+237.3))))*(100-H4109)/100,3)</f>
        <v>0.31</v>
      </c>
      <c r="T4109" s="6">
        <f>IF(V4109&lt;V4110,L4109,0)</f>
        <v>0</v>
      </c>
      <c r="U4109" s="6">
        <f>IF(T4109&gt;0,M4109,-999)</f>
        <v>-999</v>
      </c>
      <c r="V4109">
        <v>200211</v>
      </c>
      <c r="W4109">
        <v>2002</v>
      </c>
    </row>
    <row r="4110" spans="1:23" x14ac:dyDescent="0.25">
      <c r="A4110" s="14">
        <v>37577</v>
      </c>
      <c r="B4110" s="3">
        <v>321</v>
      </c>
      <c r="C4110" s="4">
        <v>3.88</v>
      </c>
      <c r="D4110" s="5">
        <v>-1.9</v>
      </c>
      <c r="E4110" s="5">
        <v>2.7</v>
      </c>
      <c r="F4110" s="5">
        <v>-4</v>
      </c>
      <c r="G4110" s="4">
        <v>80</v>
      </c>
      <c r="H4110" s="4">
        <v>60.4</v>
      </c>
      <c r="I4110" s="5">
        <v>-999</v>
      </c>
      <c r="J4110" s="5">
        <v>-999</v>
      </c>
      <c r="K4110" s="4">
        <v>0</v>
      </c>
      <c r="L4110" s="4">
        <v>185</v>
      </c>
      <c r="M4110" s="7">
        <v>0.2</v>
      </c>
      <c r="N4110" s="5">
        <v>0.2</v>
      </c>
      <c r="O4110" s="5">
        <v>-999</v>
      </c>
      <c r="P4110" s="5">
        <v>1.5</v>
      </c>
      <c r="Q4110" s="5">
        <v>2.4</v>
      </c>
      <c r="R4110">
        <v>0.44700000000000001</v>
      </c>
      <c r="S4110" s="34">
        <f>ROUND((0.6105*(EXP((17.273*E4110)/(E4110+237.3))))*(100-H4110)/100,3)</f>
        <v>0.29399999999999998</v>
      </c>
      <c r="T4110" s="6">
        <f>IF(V4110&lt;V4111,L4110,0)</f>
        <v>0</v>
      </c>
      <c r="U4110" s="6">
        <f>IF(T4110&gt;0,M4110,-999)</f>
        <v>-999</v>
      </c>
      <c r="V4110">
        <v>200211</v>
      </c>
      <c r="W4110">
        <v>2002</v>
      </c>
    </row>
    <row r="4111" spans="1:23" x14ac:dyDescent="0.25">
      <c r="A4111" s="14">
        <v>37578</v>
      </c>
      <c r="B4111" s="3">
        <v>322</v>
      </c>
      <c r="C4111" s="4">
        <v>1.81</v>
      </c>
      <c r="D4111" s="5">
        <v>-1</v>
      </c>
      <c r="E4111" s="5">
        <v>0.3</v>
      </c>
      <c r="F4111" s="5">
        <v>-1.8</v>
      </c>
      <c r="G4111" s="4">
        <v>85.1</v>
      </c>
      <c r="H4111" s="4">
        <v>73.900000000000006</v>
      </c>
      <c r="I4111" s="5">
        <v>-999</v>
      </c>
      <c r="J4111" s="5">
        <v>-999</v>
      </c>
      <c r="K4111" s="4">
        <v>2.1</v>
      </c>
      <c r="L4111" s="4">
        <v>180</v>
      </c>
      <c r="M4111" s="7">
        <v>0.2</v>
      </c>
      <c r="N4111" s="5">
        <v>0.2</v>
      </c>
      <c r="O4111" s="5">
        <v>-999</v>
      </c>
      <c r="P4111" s="5">
        <v>1.5</v>
      </c>
      <c r="Q4111" s="5">
        <v>2.2999999999999998</v>
      </c>
      <c r="R4111">
        <v>0.46100000000000002</v>
      </c>
      <c r="S4111" s="34">
        <f>ROUND((0.6105*(EXP((17.273*E4111)/(E4111+237.3))))*(100-H4111)/100,3)</f>
        <v>0.16300000000000001</v>
      </c>
      <c r="T4111" s="6">
        <f>IF(V4111&lt;V4112,L4111,0)</f>
        <v>0</v>
      </c>
      <c r="U4111" s="6">
        <f>IF(T4111&gt;0,M4111,-999)</f>
        <v>-999</v>
      </c>
      <c r="V4111">
        <v>200211</v>
      </c>
      <c r="W4111">
        <v>2002</v>
      </c>
    </row>
    <row r="4112" spans="1:23" x14ac:dyDescent="0.25">
      <c r="A4112" s="14">
        <v>37579</v>
      </c>
      <c r="B4112" s="3">
        <v>323</v>
      </c>
      <c r="C4112" s="4">
        <v>1.26</v>
      </c>
      <c r="D4112" s="5">
        <v>2.2000000000000002</v>
      </c>
      <c r="E4112" s="5">
        <v>3.8</v>
      </c>
      <c r="F4112" s="5">
        <v>-0.7</v>
      </c>
      <c r="G4112" s="4">
        <v>99.3</v>
      </c>
      <c r="H4112" s="4">
        <v>98.5</v>
      </c>
      <c r="I4112" s="5">
        <v>-999</v>
      </c>
      <c r="J4112" s="5">
        <v>-999</v>
      </c>
      <c r="K4112" s="4">
        <v>2.6</v>
      </c>
      <c r="L4112" s="4">
        <v>151</v>
      </c>
      <c r="M4112" s="7">
        <v>0.3</v>
      </c>
      <c r="N4112" s="5">
        <v>0.3</v>
      </c>
      <c r="O4112" s="5">
        <v>-999</v>
      </c>
      <c r="P4112" s="5">
        <v>1.6</v>
      </c>
      <c r="Q4112" s="5">
        <v>2.4</v>
      </c>
      <c r="R4112">
        <v>0.78700000000000003</v>
      </c>
      <c r="S4112" s="34">
        <f>ROUND((0.6105*(EXP((17.273*E4112)/(E4112+237.3))))*(100-H4112)/100,3)</f>
        <v>1.2E-2</v>
      </c>
      <c r="T4112" s="6">
        <f>IF(V4112&lt;V4113,L4112,0)</f>
        <v>0</v>
      </c>
      <c r="U4112" s="6">
        <f>IF(T4112&gt;0,M4112,-999)</f>
        <v>-999</v>
      </c>
      <c r="V4112">
        <v>200211</v>
      </c>
      <c r="W4112">
        <v>2002</v>
      </c>
    </row>
    <row r="4113" spans="1:23" x14ac:dyDescent="0.25">
      <c r="A4113" s="14">
        <v>37580</v>
      </c>
      <c r="B4113" s="3">
        <v>324</v>
      </c>
      <c r="C4113" s="4">
        <v>6.51</v>
      </c>
      <c r="D4113" s="5">
        <v>6.4</v>
      </c>
      <c r="E4113" s="5">
        <v>13</v>
      </c>
      <c r="F4113" s="5">
        <v>2.9</v>
      </c>
      <c r="G4113" s="4">
        <v>85.5</v>
      </c>
      <c r="H4113" s="4">
        <v>56.9</v>
      </c>
      <c r="I4113" s="5">
        <v>-999</v>
      </c>
      <c r="J4113" s="5">
        <v>-999</v>
      </c>
      <c r="K4113" s="4">
        <v>0.3</v>
      </c>
      <c r="L4113" s="4">
        <v>113</v>
      </c>
      <c r="M4113" s="7">
        <v>0.3</v>
      </c>
      <c r="N4113" s="5">
        <v>0.3</v>
      </c>
      <c r="O4113" s="5">
        <v>-999</v>
      </c>
      <c r="P4113" s="5">
        <v>1.6</v>
      </c>
      <c r="Q4113" s="5">
        <v>2.4</v>
      </c>
      <c r="R4113">
        <v>0.85099999999999998</v>
      </c>
      <c r="S4113" s="34">
        <f>ROUND((0.6105*(EXP((17.273*E4113)/(E4113+237.3))))*(100-H4113)/100,3)</f>
        <v>0.64500000000000002</v>
      </c>
      <c r="T4113" s="6">
        <f>IF(V4113&lt;V4114,L4113,0)</f>
        <v>0</v>
      </c>
      <c r="U4113" s="6">
        <f>IF(T4113&gt;0,M4113,-999)</f>
        <v>-999</v>
      </c>
      <c r="V4113">
        <v>200211</v>
      </c>
      <c r="W4113">
        <v>2002</v>
      </c>
    </row>
    <row r="4114" spans="1:23" x14ac:dyDescent="0.25">
      <c r="A4114" s="14">
        <v>37581</v>
      </c>
      <c r="B4114" s="3">
        <v>325</v>
      </c>
      <c r="C4114" s="4">
        <v>3.8</v>
      </c>
      <c r="D4114" s="5">
        <v>5.0999999999999996</v>
      </c>
      <c r="E4114" s="5">
        <v>8.5</v>
      </c>
      <c r="F4114" s="5">
        <v>2.4</v>
      </c>
      <c r="G4114" s="4">
        <v>91.8</v>
      </c>
      <c r="H4114" s="4">
        <v>80.3</v>
      </c>
      <c r="I4114" s="5">
        <v>-999</v>
      </c>
      <c r="J4114" s="5">
        <v>-999</v>
      </c>
      <c r="K4114" s="4">
        <v>2.1</v>
      </c>
      <c r="L4114" s="4">
        <v>94</v>
      </c>
      <c r="M4114" s="7">
        <v>0.3</v>
      </c>
      <c r="N4114" s="5">
        <v>0.3</v>
      </c>
      <c r="O4114" s="5">
        <v>-999</v>
      </c>
      <c r="P4114" s="5">
        <v>1.6</v>
      </c>
      <c r="Q4114" s="5">
        <v>2.4</v>
      </c>
      <c r="R4114">
        <v>0.89300000000000002</v>
      </c>
      <c r="S4114" s="34">
        <f>ROUND((0.6105*(EXP((17.273*E4114)/(E4114+237.3))))*(100-H4114)/100,3)</f>
        <v>0.219</v>
      </c>
      <c r="T4114" s="6">
        <f>IF(V4114&lt;V4115,L4114,0)</f>
        <v>0</v>
      </c>
      <c r="U4114" s="6">
        <f>IF(T4114&gt;0,M4114,-999)</f>
        <v>-999</v>
      </c>
      <c r="V4114">
        <v>200211</v>
      </c>
      <c r="W4114">
        <v>2002</v>
      </c>
    </row>
    <row r="4115" spans="1:23" x14ac:dyDescent="0.25">
      <c r="A4115" s="14">
        <v>37582</v>
      </c>
      <c r="B4115" s="3">
        <v>326</v>
      </c>
      <c r="C4115" s="4">
        <v>5.2</v>
      </c>
      <c r="D4115" s="5">
        <v>1.2</v>
      </c>
      <c r="E4115" s="5">
        <v>5.8</v>
      </c>
      <c r="F4115" s="5">
        <v>-1.9</v>
      </c>
      <c r="G4115" s="4">
        <v>93.6</v>
      </c>
      <c r="H4115" s="4">
        <v>55.6</v>
      </c>
      <c r="I4115" s="5">
        <v>-999</v>
      </c>
      <c r="J4115" s="5">
        <v>-999</v>
      </c>
      <c r="K4115" s="4">
        <v>2.6</v>
      </c>
      <c r="L4115" s="4">
        <v>81</v>
      </c>
      <c r="M4115" s="7">
        <v>0.2</v>
      </c>
      <c r="N4115" s="5">
        <v>0.2</v>
      </c>
      <c r="O4115" s="5">
        <v>-999</v>
      </c>
      <c r="P4115" s="5">
        <v>1.4</v>
      </c>
      <c r="Q4115" s="5">
        <v>2.2999999999999998</v>
      </c>
      <c r="R4115">
        <v>0.51300000000000001</v>
      </c>
      <c r="S4115" s="34">
        <f>ROUND((0.6105*(EXP((17.273*E4115)/(E4115+237.3))))*(100-H4115)/100,3)</f>
        <v>0.40899999999999997</v>
      </c>
      <c r="T4115" s="6">
        <f>IF(V4115&lt;V4116,L4115,0)</f>
        <v>0</v>
      </c>
      <c r="U4115" s="6">
        <f>IF(T4115&gt;0,M4115,-999)</f>
        <v>-999</v>
      </c>
      <c r="V4115">
        <v>200211</v>
      </c>
      <c r="W4115">
        <v>2002</v>
      </c>
    </row>
    <row r="4116" spans="1:23" x14ac:dyDescent="0.25">
      <c r="A4116" s="14">
        <v>37583</v>
      </c>
      <c r="B4116" s="3">
        <v>327</v>
      </c>
      <c r="C4116" s="4">
        <v>5.16</v>
      </c>
      <c r="D4116" s="5">
        <v>-4.3</v>
      </c>
      <c r="E4116" s="5">
        <v>-0.6</v>
      </c>
      <c r="F4116" s="5">
        <v>-7.4</v>
      </c>
      <c r="G4116" s="4">
        <v>95.8</v>
      </c>
      <c r="H4116" s="4">
        <v>80.099999999999994</v>
      </c>
      <c r="I4116" s="5">
        <v>-999</v>
      </c>
      <c r="J4116" s="5">
        <v>-999</v>
      </c>
      <c r="K4116" s="4">
        <v>0</v>
      </c>
      <c r="L4116" s="4">
        <v>77</v>
      </c>
      <c r="M4116" s="7">
        <v>0</v>
      </c>
      <c r="N4116" s="5">
        <v>0</v>
      </c>
      <c r="O4116" s="5">
        <v>-999</v>
      </c>
      <c r="P4116" s="5">
        <v>1.3</v>
      </c>
      <c r="Q4116" s="5">
        <v>2.2000000000000002</v>
      </c>
      <c r="R4116">
        <v>0.46700000000000003</v>
      </c>
      <c r="S4116" s="34">
        <f>ROUND((0.6105*(EXP((17.273*E4116)/(E4116+237.3))))*(100-H4116)/100,3)</f>
        <v>0.11600000000000001</v>
      </c>
      <c r="T4116" s="6">
        <f>IF(V4116&lt;V4117,L4116,0)</f>
        <v>0</v>
      </c>
      <c r="U4116" s="6">
        <f>IF(T4116&gt;0,M4116,-999)</f>
        <v>-999</v>
      </c>
      <c r="V4116">
        <v>200211</v>
      </c>
      <c r="W4116">
        <v>2002</v>
      </c>
    </row>
    <row r="4117" spans="1:23" x14ac:dyDescent="0.25">
      <c r="A4117" s="14">
        <v>37584</v>
      </c>
      <c r="B4117" s="3">
        <v>328</v>
      </c>
      <c r="C4117" s="4">
        <v>5.92</v>
      </c>
      <c r="D4117" s="5">
        <v>-3.7</v>
      </c>
      <c r="E4117" s="5">
        <v>2.8</v>
      </c>
      <c r="F4117" s="5">
        <v>-9</v>
      </c>
      <c r="G4117" s="4">
        <v>66.599999999999994</v>
      </c>
      <c r="H4117" s="4">
        <v>25</v>
      </c>
      <c r="I4117" s="5">
        <v>-999</v>
      </c>
      <c r="J4117" s="5">
        <v>-999</v>
      </c>
      <c r="K4117" s="4">
        <v>0</v>
      </c>
      <c r="L4117" s="4">
        <v>77</v>
      </c>
      <c r="M4117" s="7">
        <v>-1.2</v>
      </c>
      <c r="N4117" s="5">
        <v>-1.2</v>
      </c>
      <c r="O4117" s="5">
        <v>-999</v>
      </c>
      <c r="P4117" s="5">
        <v>1.2</v>
      </c>
      <c r="Q4117" s="5">
        <v>2.1</v>
      </c>
      <c r="R4117">
        <v>0.187</v>
      </c>
      <c r="S4117" s="34">
        <f>ROUND((0.6105*(EXP((17.273*E4117)/(E4117+237.3))))*(100-H4117)/100,3)</f>
        <v>0.56000000000000005</v>
      </c>
      <c r="T4117" s="6">
        <f>IF(V4117&lt;V4118,L4117,0)</f>
        <v>0</v>
      </c>
      <c r="U4117" s="6">
        <f>IF(T4117&gt;0,M4117,-999)</f>
        <v>-999</v>
      </c>
      <c r="V4117">
        <v>200211</v>
      </c>
      <c r="W4117">
        <v>2002</v>
      </c>
    </row>
    <row r="4118" spans="1:23" x14ac:dyDescent="0.25">
      <c r="A4118" s="14">
        <v>37585</v>
      </c>
      <c r="B4118" s="3">
        <v>329</v>
      </c>
      <c r="C4118" s="4">
        <v>4.91</v>
      </c>
      <c r="D4118" s="5">
        <v>0.6</v>
      </c>
      <c r="E4118" s="5">
        <v>8.6999999999999993</v>
      </c>
      <c r="F4118" s="5">
        <v>-4.2</v>
      </c>
      <c r="G4118" s="4">
        <v>26.4</v>
      </c>
      <c r="H4118" s="4">
        <v>8.3000000000000007</v>
      </c>
      <c r="I4118" s="5">
        <v>-999</v>
      </c>
      <c r="J4118" s="5">
        <v>-999</v>
      </c>
      <c r="K4118" s="4">
        <v>0</v>
      </c>
      <c r="L4118" s="4">
        <v>76</v>
      </c>
      <c r="M4118" s="7">
        <v>-1.2</v>
      </c>
      <c r="N4118" s="5">
        <v>-1.2</v>
      </c>
      <c r="O4118" s="5">
        <v>-999</v>
      </c>
      <c r="P4118" s="5">
        <v>1</v>
      </c>
      <c r="Q4118" s="5">
        <v>2.1</v>
      </c>
      <c r="R4118">
        <v>9.2999999999999999E-2</v>
      </c>
      <c r="S4118" s="34">
        <f>ROUND((0.6105*(EXP((17.273*E4118)/(E4118+237.3))))*(100-H4118)/100,3)</f>
        <v>1.0309999999999999</v>
      </c>
      <c r="T4118" s="6">
        <f>IF(V4118&lt;V4119,L4118,0)</f>
        <v>0</v>
      </c>
      <c r="U4118" s="6">
        <f>IF(T4118&gt;0,M4118,-999)</f>
        <v>-999</v>
      </c>
      <c r="V4118">
        <v>200211</v>
      </c>
      <c r="W4118">
        <v>2002</v>
      </c>
    </row>
    <row r="4119" spans="1:23" x14ac:dyDescent="0.25">
      <c r="A4119" s="14">
        <v>37586</v>
      </c>
      <c r="B4119" s="3">
        <v>330</v>
      </c>
      <c r="C4119" s="4">
        <v>5.79</v>
      </c>
      <c r="D4119" s="5">
        <v>1.6</v>
      </c>
      <c r="E4119" s="5">
        <v>7.4</v>
      </c>
      <c r="F4119" s="5">
        <v>-2.8</v>
      </c>
      <c r="G4119" s="4">
        <v>53</v>
      </c>
      <c r="H4119" s="4">
        <v>23.1</v>
      </c>
      <c r="I4119" s="5">
        <v>-999</v>
      </c>
      <c r="J4119" s="5">
        <v>-999</v>
      </c>
      <c r="K4119" s="4">
        <v>0</v>
      </c>
      <c r="L4119" s="4">
        <v>77</v>
      </c>
      <c r="M4119" s="7">
        <v>-0.9</v>
      </c>
      <c r="N4119" s="5">
        <v>-0.9</v>
      </c>
      <c r="O4119" s="5">
        <v>-999</v>
      </c>
      <c r="P4119" s="5">
        <v>0.9</v>
      </c>
      <c r="Q4119" s="5">
        <v>2</v>
      </c>
      <c r="R4119">
        <v>0.23699999999999999</v>
      </c>
      <c r="S4119" s="34">
        <f>ROUND((0.6105*(EXP((17.273*E4119)/(E4119+237.3))))*(100-H4119)/100,3)</f>
        <v>0.79200000000000004</v>
      </c>
      <c r="T4119" s="6">
        <f>IF(V4119&lt;V4120,L4119,0)</f>
        <v>0</v>
      </c>
      <c r="U4119" s="6">
        <f>IF(T4119&gt;0,M4119,-999)</f>
        <v>-999</v>
      </c>
      <c r="V4119">
        <v>200211</v>
      </c>
      <c r="W4119">
        <v>2002</v>
      </c>
    </row>
    <row r="4120" spans="1:23" x14ac:dyDescent="0.25">
      <c r="A4120" s="14">
        <v>37587</v>
      </c>
      <c r="B4120" s="3">
        <v>331</v>
      </c>
      <c r="C4120" s="4">
        <v>5.13</v>
      </c>
      <c r="D4120" s="5">
        <v>4.9000000000000004</v>
      </c>
      <c r="E4120" s="5">
        <v>11.2</v>
      </c>
      <c r="F4120" s="5">
        <v>0.9</v>
      </c>
      <c r="G4120" s="4">
        <v>76.8</v>
      </c>
      <c r="H4120" s="4">
        <v>50.3</v>
      </c>
      <c r="I4120" s="5">
        <v>-999</v>
      </c>
      <c r="J4120" s="5">
        <v>-999</v>
      </c>
      <c r="K4120" s="4">
        <v>0</v>
      </c>
      <c r="L4120" s="4">
        <v>77</v>
      </c>
      <c r="M4120" s="7">
        <v>-0.5</v>
      </c>
      <c r="N4120" s="5">
        <v>-0.5</v>
      </c>
      <c r="O4120" s="5">
        <v>-999</v>
      </c>
      <c r="P4120" s="5">
        <v>0.9</v>
      </c>
      <c r="Q4120" s="5">
        <v>1.9</v>
      </c>
      <c r="R4120">
        <v>0.66700000000000004</v>
      </c>
      <c r="S4120" s="34">
        <f>ROUND((0.6105*(EXP((17.273*E4120)/(E4120+237.3))))*(100-H4120)/100,3)</f>
        <v>0.66100000000000003</v>
      </c>
      <c r="T4120" s="6">
        <f>IF(V4120&lt;V4121,L4120,0)</f>
        <v>0</v>
      </c>
      <c r="U4120" s="6">
        <f>IF(T4120&gt;0,M4120,-999)</f>
        <v>-999</v>
      </c>
      <c r="V4120">
        <v>200211</v>
      </c>
      <c r="W4120">
        <v>2002</v>
      </c>
    </row>
    <row r="4121" spans="1:23" x14ac:dyDescent="0.25">
      <c r="A4121" s="14">
        <v>37588</v>
      </c>
      <c r="B4121" s="3">
        <v>332</v>
      </c>
      <c r="C4121" s="4">
        <v>5.18</v>
      </c>
      <c r="D4121" s="5">
        <v>5.9</v>
      </c>
      <c r="E4121" s="5">
        <v>12.8</v>
      </c>
      <c r="F4121" s="5">
        <v>1.8</v>
      </c>
      <c r="G4121" s="4">
        <v>56.7</v>
      </c>
      <c r="H4121" s="4">
        <v>34.4</v>
      </c>
      <c r="I4121" s="5">
        <v>-999</v>
      </c>
      <c r="J4121" s="5">
        <v>-999</v>
      </c>
      <c r="K4121" s="4">
        <v>0</v>
      </c>
      <c r="L4121" s="4">
        <v>75</v>
      </c>
      <c r="M4121" s="7">
        <v>-0.4</v>
      </c>
      <c r="N4121" s="5">
        <v>-0.4</v>
      </c>
      <c r="O4121" s="5">
        <v>-999</v>
      </c>
      <c r="P4121" s="5">
        <v>0.8</v>
      </c>
      <c r="Q4121" s="5">
        <v>1.8</v>
      </c>
      <c r="R4121">
        <v>0.50800000000000001</v>
      </c>
      <c r="S4121" s="34">
        <f>ROUND((0.6105*(EXP((17.273*E4121)/(E4121+237.3))))*(100-H4121)/100,3)</f>
        <v>0.96899999999999997</v>
      </c>
      <c r="T4121" s="6">
        <f>IF(V4121&lt;V4122,L4121,0)</f>
        <v>0</v>
      </c>
      <c r="U4121" s="6">
        <f>IF(T4121&gt;0,M4121,-999)</f>
        <v>-999</v>
      </c>
      <c r="V4121">
        <v>200211</v>
      </c>
      <c r="W4121">
        <v>2002</v>
      </c>
    </row>
    <row r="4122" spans="1:23" x14ac:dyDescent="0.25">
      <c r="A4122" s="14">
        <v>37589</v>
      </c>
      <c r="B4122" s="3">
        <v>333</v>
      </c>
      <c r="C4122" s="4">
        <v>5.49</v>
      </c>
      <c r="D4122" s="5">
        <v>3.6</v>
      </c>
      <c r="E4122" s="5">
        <v>8.9</v>
      </c>
      <c r="F4122" s="5">
        <v>-0.2</v>
      </c>
      <c r="G4122" s="4">
        <v>58.8</v>
      </c>
      <c r="H4122" s="4">
        <v>23.3</v>
      </c>
      <c r="I4122" s="5">
        <v>-999</v>
      </c>
      <c r="J4122" s="5">
        <v>-999</v>
      </c>
      <c r="K4122" s="4">
        <v>0</v>
      </c>
      <c r="L4122" s="4">
        <v>71</v>
      </c>
      <c r="M4122" s="7">
        <v>-0.2</v>
      </c>
      <c r="N4122" s="5">
        <v>-0.2</v>
      </c>
      <c r="O4122" s="5">
        <v>-999</v>
      </c>
      <c r="P4122" s="5">
        <v>0.8</v>
      </c>
      <c r="Q4122" s="5">
        <v>1.8</v>
      </c>
      <c r="R4122">
        <v>0.26600000000000001</v>
      </c>
      <c r="S4122" s="34">
        <f>ROUND((0.6105*(EXP((17.273*E4122)/(E4122+237.3))))*(100-H4122)/100,3)</f>
        <v>0.874</v>
      </c>
      <c r="T4122" s="6">
        <f>IF(V4122&lt;V4123,L4122,0)</f>
        <v>0</v>
      </c>
      <c r="U4122" s="6">
        <f>IF(T4122&gt;0,M4122,-999)</f>
        <v>-999</v>
      </c>
      <c r="V4122">
        <v>200211</v>
      </c>
      <c r="W4122">
        <v>2002</v>
      </c>
    </row>
    <row r="4123" spans="1:23" x14ac:dyDescent="0.25">
      <c r="A4123" s="14">
        <v>37590</v>
      </c>
      <c r="B4123" s="3">
        <v>334</v>
      </c>
      <c r="C4123" s="4">
        <v>5.33</v>
      </c>
      <c r="D4123" s="5">
        <v>4.5999999999999996</v>
      </c>
      <c r="E4123" s="5">
        <v>12.8</v>
      </c>
      <c r="F4123" s="5">
        <v>0.3</v>
      </c>
      <c r="G4123" s="4">
        <v>52.2</v>
      </c>
      <c r="H4123" s="4">
        <v>29.7</v>
      </c>
      <c r="I4123" s="5">
        <v>-999</v>
      </c>
      <c r="J4123" s="5">
        <v>-999</v>
      </c>
      <c r="K4123" s="4">
        <v>0</v>
      </c>
      <c r="L4123" s="4">
        <v>70</v>
      </c>
      <c r="M4123" s="7">
        <v>-0.4</v>
      </c>
      <c r="N4123" s="5">
        <v>-0.4</v>
      </c>
      <c r="O4123" s="5">
        <v>-999</v>
      </c>
      <c r="P4123" s="5">
        <v>0.8</v>
      </c>
      <c r="Q4123" s="5">
        <v>1.7</v>
      </c>
      <c r="R4123">
        <v>0.437</v>
      </c>
      <c r="S4123" s="34">
        <f>ROUND((0.6105*(EXP((17.273*E4123)/(E4123+237.3))))*(100-H4123)/100,3)</f>
        <v>1.0389999999999999</v>
      </c>
      <c r="T4123" s="6">
        <f>IF(V4123&lt;V4124,L4123,0)</f>
        <v>70</v>
      </c>
      <c r="U4123" s="6">
        <f>IF(T4123&gt;0,M4123,-999)</f>
        <v>-0.4</v>
      </c>
      <c r="V4123">
        <v>200211</v>
      </c>
      <c r="W4123">
        <v>2002</v>
      </c>
    </row>
    <row r="4124" spans="1:23" x14ac:dyDescent="0.25">
      <c r="A4124" s="14">
        <v>37591</v>
      </c>
      <c r="B4124" s="3">
        <v>335</v>
      </c>
      <c r="C4124" s="4">
        <v>5.26</v>
      </c>
      <c r="D4124" s="5">
        <v>3.1</v>
      </c>
      <c r="E4124" s="5">
        <v>9</v>
      </c>
      <c r="F4124" s="5">
        <v>-1.4</v>
      </c>
      <c r="G4124" s="4">
        <v>76</v>
      </c>
      <c r="H4124" s="4">
        <v>55</v>
      </c>
      <c r="I4124" s="5">
        <v>-999</v>
      </c>
      <c r="J4124" s="5">
        <v>-999</v>
      </c>
      <c r="K4124" s="4">
        <v>0</v>
      </c>
      <c r="L4124" s="4">
        <v>70</v>
      </c>
      <c r="M4124" s="7">
        <v>-0.3</v>
      </c>
      <c r="N4124" s="5">
        <v>-0.3</v>
      </c>
      <c r="O4124" s="5">
        <v>-999</v>
      </c>
      <c r="P4124" s="5">
        <v>0.8</v>
      </c>
      <c r="Q4124" s="5">
        <v>1.7</v>
      </c>
      <c r="R4124">
        <v>0.63200000000000001</v>
      </c>
      <c r="S4124" s="34">
        <f>ROUND((0.6105*(EXP((17.273*E4124)/(E4124+237.3))))*(100-H4124)/100,3)</f>
        <v>0.51600000000000001</v>
      </c>
      <c r="T4124" s="6">
        <f>IF(V4124&lt;V4125,L4124,0)</f>
        <v>0</v>
      </c>
      <c r="U4124" s="6">
        <f>IF(T4124&gt;0,M4124,-999)</f>
        <v>-999</v>
      </c>
      <c r="V4124">
        <v>200212</v>
      </c>
      <c r="W4124">
        <v>2002</v>
      </c>
    </row>
    <row r="4125" spans="1:23" x14ac:dyDescent="0.25">
      <c r="A4125" s="14">
        <v>37592</v>
      </c>
      <c r="B4125" s="3">
        <v>336</v>
      </c>
      <c r="C4125" s="4">
        <v>5.68</v>
      </c>
      <c r="D4125" s="5">
        <v>1</v>
      </c>
      <c r="E4125" s="5">
        <v>7</v>
      </c>
      <c r="F4125" s="5">
        <v>-2</v>
      </c>
      <c r="G4125" s="4">
        <v>86.6</v>
      </c>
      <c r="H4125" s="4">
        <v>60.2</v>
      </c>
      <c r="I4125" s="5">
        <v>-999</v>
      </c>
      <c r="J4125" s="5">
        <v>-999</v>
      </c>
      <c r="K4125" s="4">
        <v>1.5</v>
      </c>
      <c r="L4125" s="4">
        <v>70</v>
      </c>
      <c r="M4125" s="7">
        <v>-0.4</v>
      </c>
      <c r="N4125" s="5">
        <v>-0.4</v>
      </c>
      <c r="O4125" s="5">
        <v>-999</v>
      </c>
      <c r="P4125" s="5">
        <v>0.7</v>
      </c>
      <c r="Q4125" s="5">
        <v>1.6</v>
      </c>
      <c r="R4125">
        <v>0.60299999999999998</v>
      </c>
      <c r="S4125" s="34">
        <f>ROUND((0.6105*(EXP((17.273*E4125)/(E4125+237.3))))*(100-H4125)/100,3)</f>
        <v>0.39900000000000002</v>
      </c>
      <c r="T4125" s="6">
        <f>IF(V4125&lt;V4126,L4125,0)</f>
        <v>0</v>
      </c>
      <c r="U4125" s="6">
        <f>IF(T4125&gt;0,M4125,-999)</f>
        <v>-999</v>
      </c>
      <c r="V4125">
        <v>200212</v>
      </c>
      <c r="W4125">
        <v>2002</v>
      </c>
    </row>
    <row r="4126" spans="1:23" x14ac:dyDescent="0.25">
      <c r="A4126" s="14">
        <v>37593</v>
      </c>
      <c r="B4126" s="3">
        <v>337</v>
      </c>
      <c r="C4126" s="4">
        <v>1.98</v>
      </c>
      <c r="D4126" s="5">
        <v>-2.2999999999999998</v>
      </c>
      <c r="E4126" s="5">
        <v>-0.5</v>
      </c>
      <c r="F4126" s="5">
        <v>-4.0999999999999996</v>
      </c>
      <c r="G4126" s="4">
        <v>94.3</v>
      </c>
      <c r="H4126" s="4">
        <v>78.7</v>
      </c>
      <c r="I4126" s="5">
        <v>-999</v>
      </c>
      <c r="J4126" s="5">
        <v>-999</v>
      </c>
      <c r="K4126" s="4">
        <v>0.5</v>
      </c>
      <c r="L4126" s="4">
        <v>69</v>
      </c>
      <c r="M4126" s="7">
        <v>-0.2</v>
      </c>
      <c r="N4126" s="5">
        <v>-0.2</v>
      </c>
      <c r="O4126" s="5">
        <v>-999</v>
      </c>
      <c r="P4126" s="5">
        <v>0.6</v>
      </c>
      <c r="Q4126" s="5">
        <v>1.5</v>
      </c>
      <c r="R4126">
        <v>0.46400000000000002</v>
      </c>
      <c r="S4126" s="34">
        <f>ROUND((0.6105*(EXP((17.273*E4126)/(E4126+237.3))))*(100-H4126)/100,3)</f>
        <v>0.125</v>
      </c>
      <c r="T4126" s="6">
        <f>IF(V4126&lt;V4127,L4126,0)</f>
        <v>0</v>
      </c>
      <c r="U4126" s="6">
        <f>IF(T4126&gt;0,M4126,-999)</f>
        <v>-999</v>
      </c>
      <c r="V4126">
        <v>200212</v>
      </c>
      <c r="W4126">
        <v>2002</v>
      </c>
    </row>
    <row r="4127" spans="1:23" x14ac:dyDescent="0.25">
      <c r="A4127" s="14">
        <v>37594</v>
      </c>
      <c r="B4127" s="3">
        <v>338</v>
      </c>
      <c r="C4127" s="4">
        <v>1.21</v>
      </c>
      <c r="D4127" s="5">
        <v>-3.8</v>
      </c>
      <c r="E4127" s="5">
        <v>-3.3</v>
      </c>
      <c r="F4127" s="5">
        <v>-4.4000000000000004</v>
      </c>
      <c r="G4127" s="4">
        <v>98.5</v>
      </c>
      <c r="H4127" s="4">
        <v>95.4</v>
      </c>
      <c r="I4127" s="5">
        <v>-999</v>
      </c>
      <c r="J4127" s="5">
        <v>-999</v>
      </c>
      <c r="K4127" s="4">
        <v>1.7</v>
      </c>
      <c r="L4127" s="4">
        <v>68</v>
      </c>
      <c r="M4127" s="7">
        <v>-0.5</v>
      </c>
      <c r="N4127" s="5">
        <v>-0.5</v>
      </c>
      <c r="O4127" s="5">
        <v>-999</v>
      </c>
      <c r="P4127" s="5">
        <v>0.6</v>
      </c>
      <c r="Q4127" s="5">
        <v>1.5</v>
      </c>
      <c r="R4127">
        <v>0.45800000000000002</v>
      </c>
      <c r="S4127" s="34">
        <f>ROUND((0.6105*(EXP((17.273*E4127)/(E4127+237.3))))*(100-H4127)/100,3)</f>
        <v>2.1999999999999999E-2</v>
      </c>
      <c r="T4127" s="6">
        <f>IF(V4127&lt;V4128,L4127,0)</f>
        <v>0</v>
      </c>
      <c r="U4127" s="6">
        <f>IF(T4127&gt;0,M4127,-999)</f>
        <v>-999</v>
      </c>
      <c r="V4127">
        <v>200212</v>
      </c>
      <c r="W4127">
        <v>2002</v>
      </c>
    </row>
    <row r="4128" spans="1:23" x14ac:dyDescent="0.25">
      <c r="A4128" s="14">
        <v>37595</v>
      </c>
      <c r="B4128" s="3">
        <v>339</v>
      </c>
      <c r="C4128" s="4">
        <v>0.81</v>
      </c>
      <c r="D4128" s="5">
        <v>-4</v>
      </c>
      <c r="E4128" s="5">
        <v>-2.2999999999999998</v>
      </c>
      <c r="F4128" s="5">
        <v>-6.3</v>
      </c>
      <c r="G4128" s="4">
        <v>99</v>
      </c>
      <c r="H4128" s="4">
        <v>96.3</v>
      </c>
      <c r="I4128" s="5">
        <v>-999</v>
      </c>
      <c r="J4128" s="5">
        <v>-999</v>
      </c>
      <c r="K4128" s="4">
        <v>3.1</v>
      </c>
      <c r="L4128" s="4">
        <v>77</v>
      </c>
      <c r="M4128" s="7">
        <v>-0.7</v>
      </c>
      <c r="N4128" s="5">
        <v>-0.7</v>
      </c>
      <c r="O4128" s="5">
        <v>-999</v>
      </c>
      <c r="P4128" s="5">
        <v>0.6</v>
      </c>
      <c r="Q4128" s="5">
        <v>1.4</v>
      </c>
      <c r="R4128">
        <v>0.498</v>
      </c>
      <c r="S4128" s="34">
        <f>ROUND((0.6105*(EXP((17.273*E4128)/(E4128+237.3))))*(100-H4128)/100,3)</f>
        <v>1.9E-2</v>
      </c>
      <c r="T4128" s="6">
        <f>IF(V4128&lt;V4129,L4128,0)</f>
        <v>0</v>
      </c>
      <c r="U4128" s="6">
        <f>IF(T4128&gt;0,M4128,-999)</f>
        <v>-999</v>
      </c>
      <c r="V4128">
        <v>200212</v>
      </c>
      <c r="W4128">
        <v>2002</v>
      </c>
    </row>
    <row r="4129" spans="1:23" x14ac:dyDescent="0.25">
      <c r="A4129" s="14">
        <v>37596</v>
      </c>
      <c r="B4129" s="3">
        <v>340</v>
      </c>
      <c r="C4129" s="4">
        <v>4.82</v>
      </c>
      <c r="D4129" s="5">
        <v>-4.4000000000000004</v>
      </c>
      <c r="E4129" s="5">
        <v>3</v>
      </c>
      <c r="F4129" s="5">
        <v>-8.6</v>
      </c>
      <c r="G4129" s="4">
        <v>95.4</v>
      </c>
      <c r="H4129" s="4">
        <v>73.400000000000006</v>
      </c>
      <c r="I4129" s="5">
        <v>-999</v>
      </c>
      <c r="J4129" s="5">
        <v>-999</v>
      </c>
      <c r="K4129" s="4">
        <v>2.4</v>
      </c>
      <c r="L4129" s="4">
        <v>73</v>
      </c>
      <c r="M4129" s="7">
        <v>-1.7</v>
      </c>
      <c r="N4129" s="5">
        <v>-1.7</v>
      </c>
      <c r="O4129" s="5">
        <v>-999</v>
      </c>
      <c r="P4129" s="5">
        <v>0.5</v>
      </c>
      <c r="Q4129" s="5">
        <v>1.4</v>
      </c>
      <c r="R4129">
        <v>0.55500000000000005</v>
      </c>
      <c r="S4129" s="34">
        <f>ROUND((0.6105*(EXP((17.273*E4129)/(E4129+237.3))))*(100-H4129)/100,3)</f>
        <v>0.20100000000000001</v>
      </c>
      <c r="T4129" s="6">
        <f>IF(V4129&lt;V4130,L4129,0)</f>
        <v>0</v>
      </c>
      <c r="U4129" s="6">
        <f>IF(T4129&gt;0,M4129,-999)</f>
        <v>-999</v>
      </c>
      <c r="V4129">
        <v>200212</v>
      </c>
      <c r="W4129">
        <v>2002</v>
      </c>
    </row>
    <row r="4130" spans="1:23" x14ac:dyDescent="0.25">
      <c r="A4130" s="14">
        <v>37597</v>
      </c>
      <c r="B4130" s="3">
        <v>341</v>
      </c>
      <c r="C4130" s="4">
        <v>4.63</v>
      </c>
      <c r="D4130" s="5">
        <v>-3.4</v>
      </c>
      <c r="E4130" s="5">
        <v>4</v>
      </c>
      <c r="F4130" s="5">
        <v>-9.3000000000000007</v>
      </c>
      <c r="G4130" s="4">
        <v>85.3</v>
      </c>
      <c r="H4130" s="4">
        <v>38.9</v>
      </c>
      <c r="I4130" s="5">
        <v>-999</v>
      </c>
      <c r="J4130" s="5">
        <v>-999</v>
      </c>
      <c r="K4130" s="4">
        <v>0</v>
      </c>
      <c r="L4130" s="4">
        <v>75</v>
      </c>
      <c r="M4130" s="7">
        <v>-2.8</v>
      </c>
      <c r="N4130" s="5">
        <v>-2.8</v>
      </c>
      <c r="O4130" s="5">
        <v>-999</v>
      </c>
      <c r="P4130" s="5">
        <v>0.3</v>
      </c>
      <c r="Q4130" s="5">
        <v>1.4</v>
      </c>
      <c r="R4130">
        <v>0.316</v>
      </c>
      <c r="S4130" s="34">
        <f>ROUND((0.6105*(EXP((17.273*E4130)/(E4130+237.3))))*(100-H4130)/100,3)</f>
        <v>0.497</v>
      </c>
      <c r="T4130" s="6">
        <f>IF(V4130&lt;V4131,L4130,0)</f>
        <v>0</v>
      </c>
      <c r="U4130" s="6">
        <f>IF(T4130&gt;0,M4130,-999)</f>
        <v>-999</v>
      </c>
      <c r="V4130">
        <v>200212</v>
      </c>
      <c r="W4130">
        <v>2002</v>
      </c>
    </row>
    <row r="4131" spans="1:23" x14ac:dyDescent="0.25">
      <c r="A4131" s="14">
        <v>37598</v>
      </c>
      <c r="B4131" s="3">
        <v>342</v>
      </c>
      <c r="C4131" s="4">
        <v>4.53</v>
      </c>
      <c r="D4131" s="5">
        <v>-2.6</v>
      </c>
      <c r="E4131" s="5">
        <v>0.7</v>
      </c>
      <c r="F4131" s="5">
        <v>-6.6</v>
      </c>
      <c r="G4131" s="4">
        <v>87.3</v>
      </c>
      <c r="H4131" s="4">
        <v>64.099999999999994</v>
      </c>
      <c r="I4131" s="5">
        <v>-999</v>
      </c>
      <c r="J4131" s="5">
        <v>-999</v>
      </c>
      <c r="K4131" s="4">
        <v>0</v>
      </c>
      <c r="L4131" s="4">
        <v>71</v>
      </c>
      <c r="M4131" s="7">
        <v>-2.6</v>
      </c>
      <c r="N4131" s="5">
        <v>-2.6</v>
      </c>
      <c r="O4131" s="5">
        <v>-999</v>
      </c>
      <c r="P4131" s="5">
        <v>0.1</v>
      </c>
      <c r="Q4131" s="5">
        <v>1.3</v>
      </c>
      <c r="R4131">
        <v>0.41199999999999998</v>
      </c>
      <c r="S4131" s="34">
        <f>ROUND((0.6105*(EXP((17.273*E4131)/(E4131+237.3))))*(100-H4131)/100,3)</f>
        <v>0.23100000000000001</v>
      </c>
      <c r="T4131" s="6">
        <f>IF(V4131&lt;V4132,L4131,0)</f>
        <v>0</v>
      </c>
      <c r="U4131" s="6">
        <f>IF(T4131&gt;0,M4131,-999)</f>
        <v>-999</v>
      </c>
      <c r="V4131">
        <v>200212</v>
      </c>
      <c r="W4131">
        <v>2002</v>
      </c>
    </row>
    <row r="4132" spans="1:23" x14ac:dyDescent="0.25">
      <c r="A4132" s="14">
        <v>37599</v>
      </c>
      <c r="B4132" s="3">
        <v>343</v>
      </c>
      <c r="C4132" s="4">
        <v>4.6500000000000004</v>
      </c>
      <c r="D4132" s="5">
        <v>-1.7</v>
      </c>
      <c r="E4132" s="5">
        <v>3.1</v>
      </c>
      <c r="F4132" s="5">
        <v>-5.7</v>
      </c>
      <c r="G4132" s="4">
        <v>79.099999999999994</v>
      </c>
      <c r="H4132" s="4">
        <v>56.8</v>
      </c>
      <c r="I4132" s="5">
        <v>-999</v>
      </c>
      <c r="J4132" s="5">
        <v>-999</v>
      </c>
      <c r="K4132" s="4">
        <v>0.3</v>
      </c>
      <c r="L4132" s="4">
        <v>73</v>
      </c>
      <c r="M4132" s="7">
        <v>-1.9</v>
      </c>
      <c r="N4132" s="5">
        <v>-1.9</v>
      </c>
      <c r="O4132" s="5">
        <v>-999</v>
      </c>
      <c r="P4132" s="5">
        <v>0.1</v>
      </c>
      <c r="Q4132" s="5">
        <v>1.2</v>
      </c>
      <c r="R4132">
        <v>0.433</v>
      </c>
      <c r="S4132" s="34">
        <f>ROUND((0.6105*(EXP((17.273*E4132)/(E4132+237.3))))*(100-H4132)/100,3)</f>
        <v>0.33</v>
      </c>
      <c r="T4132" s="6">
        <f>IF(V4132&lt;V4133,L4132,0)</f>
        <v>0</v>
      </c>
      <c r="U4132" s="6">
        <f>IF(T4132&gt;0,M4132,-999)</f>
        <v>-999</v>
      </c>
      <c r="V4132">
        <v>200212</v>
      </c>
      <c r="W4132">
        <v>2002</v>
      </c>
    </row>
    <row r="4133" spans="1:23" x14ac:dyDescent="0.25">
      <c r="A4133" s="14">
        <v>37600</v>
      </c>
      <c r="B4133" s="3">
        <v>344</v>
      </c>
      <c r="C4133" s="4">
        <v>2.2999999999999998</v>
      </c>
      <c r="D4133" s="5">
        <v>-4.3</v>
      </c>
      <c r="E4133" s="5">
        <v>-0.9</v>
      </c>
      <c r="F4133" s="5">
        <v>-6.2</v>
      </c>
      <c r="G4133" s="4">
        <v>96.9</v>
      </c>
      <c r="H4133" s="4">
        <v>84.6</v>
      </c>
      <c r="I4133" s="5">
        <v>-999</v>
      </c>
      <c r="J4133" s="5">
        <v>-999</v>
      </c>
      <c r="K4133" s="4">
        <v>1.2</v>
      </c>
      <c r="L4133" s="4">
        <v>83</v>
      </c>
      <c r="M4133" s="7">
        <v>-1.4</v>
      </c>
      <c r="N4133" s="5">
        <v>-1.4</v>
      </c>
      <c r="O4133" s="5">
        <v>-999</v>
      </c>
      <c r="P4133" s="5">
        <v>0</v>
      </c>
      <c r="Q4133" s="5">
        <v>1.1000000000000001</v>
      </c>
      <c r="R4133">
        <v>0.48399999999999999</v>
      </c>
      <c r="S4133" s="34">
        <f>ROUND((0.6105*(EXP((17.273*E4133)/(E4133+237.3))))*(100-H4133)/100,3)</f>
        <v>8.7999999999999995E-2</v>
      </c>
      <c r="T4133" s="6">
        <f>IF(V4133&lt;V4134,L4133,0)</f>
        <v>0</v>
      </c>
      <c r="U4133" s="6">
        <f>IF(T4133&gt;0,M4133,-999)</f>
        <v>-999</v>
      </c>
      <c r="V4133">
        <v>200212</v>
      </c>
      <c r="W4133">
        <v>2002</v>
      </c>
    </row>
    <row r="4134" spans="1:23" x14ac:dyDescent="0.25">
      <c r="A4134" s="14">
        <v>37601</v>
      </c>
      <c r="B4134" s="3">
        <v>345</v>
      </c>
      <c r="C4134" s="4">
        <v>1.64</v>
      </c>
      <c r="D4134" s="5">
        <v>-5.0999999999999996</v>
      </c>
      <c r="E4134" s="5">
        <v>-3.5</v>
      </c>
      <c r="F4134" s="5">
        <v>-6.9</v>
      </c>
      <c r="G4134" s="4">
        <v>94.2</v>
      </c>
      <c r="H4134" s="4">
        <v>76.2</v>
      </c>
      <c r="I4134" s="5">
        <v>-999</v>
      </c>
      <c r="J4134" s="5">
        <v>-999</v>
      </c>
      <c r="K4134" s="4">
        <v>14.9</v>
      </c>
      <c r="L4134" s="4">
        <v>218</v>
      </c>
      <c r="M4134" s="7">
        <v>-3.5</v>
      </c>
      <c r="N4134" s="5">
        <v>-1.5</v>
      </c>
      <c r="O4134" s="5">
        <v>-999</v>
      </c>
      <c r="P4134" s="5">
        <v>-0.1</v>
      </c>
      <c r="Q4134" s="5">
        <v>1</v>
      </c>
      <c r="R4134">
        <v>0.36</v>
      </c>
      <c r="S4134" s="34">
        <f>ROUND((0.6105*(EXP((17.273*E4134)/(E4134+237.3))))*(100-H4134)/100,3)</f>
        <v>0.112</v>
      </c>
      <c r="T4134" s="6">
        <f>IF(V4134&lt;V4135,L4134,0)</f>
        <v>0</v>
      </c>
      <c r="U4134" s="6">
        <f>IF(T4134&gt;0,M4134,-999)</f>
        <v>-999</v>
      </c>
      <c r="V4134">
        <v>200212</v>
      </c>
      <c r="W4134">
        <v>2002</v>
      </c>
    </row>
    <row r="4135" spans="1:23" x14ac:dyDescent="0.25">
      <c r="A4135" s="14">
        <v>37602</v>
      </c>
      <c r="B4135" s="3">
        <v>346</v>
      </c>
      <c r="C4135" s="4">
        <v>1.5</v>
      </c>
      <c r="D4135" s="5">
        <v>-1.9</v>
      </c>
      <c r="E4135" s="5">
        <v>-0.3</v>
      </c>
      <c r="F4135" s="5">
        <v>-5</v>
      </c>
      <c r="G4135" s="4">
        <v>99.4</v>
      </c>
      <c r="H4135" s="4">
        <v>98.4</v>
      </c>
      <c r="I4135" s="5">
        <v>-999</v>
      </c>
      <c r="J4135" s="5">
        <v>-999</v>
      </c>
      <c r="K4135" s="4">
        <v>0</v>
      </c>
      <c r="L4135" s="4">
        <v>198</v>
      </c>
      <c r="M4135" s="7">
        <v>-1.9</v>
      </c>
      <c r="N4135" s="5">
        <v>-0.9</v>
      </c>
      <c r="O4135" s="5">
        <v>-999</v>
      </c>
      <c r="P4135" s="5">
        <v>-0.1</v>
      </c>
      <c r="Q4135" s="5">
        <v>1</v>
      </c>
      <c r="R4135">
        <v>0.58799999999999997</v>
      </c>
      <c r="S4135" s="34">
        <f>ROUND((0.6105*(EXP((17.273*E4135)/(E4135+237.3))))*(100-H4135)/100,3)</f>
        <v>0.01</v>
      </c>
      <c r="T4135" s="6">
        <f>IF(V4135&lt;V4136,L4135,0)</f>
        <v>0</v>
      </c>
      <c r="U4135" s="6">
        <f>IF(T4135&gt;0,M4135,-999)</f>
        <v>-999</v>
      </c>
      <c r="V4135">
        <v>200212</v>
      </c>
      <c r="W4135">
        <v>2002</v>
      </c>
    </row>
    <row r="4136" spans="1:23" x14ac:dyDescent="0.25">
      <c r="A4136" s="14">
        <v>37603</v>
      </c>
      <c r="B4136" s="3">
        <v>347</v>
      </c>
      <c r="C4136" s="4">
        <v>4.0999999999999996</v>
      </c>
      <c r="D4136" s="5">
        <v>-2.5</v>
      </c>
      <c r="E4136" s="5">
        <v>-0.4</v>
      </c>
      <c r="F4136" s="5">
        <v>-6.2</v>
      </c>
      <c r="G4136" s="4">
        <v>98.5</v>
      </c>
      <c r="H4136" s="4">
        <v>92.7</v>
      </c>
      <c r="I4136" s="5">
        <v>-999</v>
      </c>
      <c r="J4136" s="5">
        <v>-999</v>
      </c>
      <c r="K4136" s="4">
        <v>0.9</v>
      </c>
      <c r="L4136" s="4">
        <v>201</v>
      </c>
      <c r="M4136" s="7">
        <v>-2.2000000000000002</v>
      </c>
      <c r="N4136" s="5">
        <v>-0.6</v>
      </c>
      <c r="O4136" s="5">
        <v>-999</v>
      </c>
      <c r="P4136" s="5">
        <v>0</v>
      </c>
      <c r="Q4136" s="5">
        <v>1</v>
      </c>
      <c r="R4136">
        <v>0.54800000000000004</v>
      </c>
      <c r="S4136" s="34">
        <f>ROUND((0.6105*(EXP((17.273*E4136)/(E4136+237.3))))*(100-H4136)/100,3)</f>
        <v>4.2999999999999997E-2</v>
      </c>
      <c r="T4136" s="6">
        <f>IF(V4136&lt;V4137,L4136,0)</f>
        <v>0</v>
      </c>
      <c r="U4136" s="6">
        <f>IF(T4136&gt;0,M4136,-999)</f>
        <v>-999</v>
      </c>
      <c r="V4136">
        <v>200212</v>
      </c>
      <c r="W4136">
        <v>2002</v>
      </c>
    </row>
    <row r="4137" spans="1:23" x14ac:dyDescent="0.25">
      <c r="A4137" s="14">
        <v>37604</v>
      </c>
      <c r="B4137" s="3">
        <v>348</v>
      </c>
      <c r="C4137" s="4">
        <v>1.42</v>
      </c>
      <c r="D4137" s="5">
        <v>-0.1</v>
      </c>
      <c r="E4137" s="5">
        <v>2.4</v>
      </c>
      <c r="F4137" s="5">
        <v>-2.1</v>
      </c>
      <c r="G4137" s="4">
        <v>99.4</v>
      </c>
      <c r="H4137" s="4">
        <v>97.9</v>
      </c>
      <c r="I4137" s="5">
        <v>-999</v>
      </c>
      <c r="J4137" s="5">
        <v>-999</v>
      </c>
      <c r="K4137" s="4">
        <v>13.8</v>
      </c>
      <c r="L4137" s="4">
        <v>208</v>
      </c>
      <c r="M4137" s="7">
        <v>-1</v>
      </c>
      <c r="N4137" s="5">
        <v>-0.5</v>
      </c>
      <c r="O4137" s="5">
        <v>-999</v>
      </c>
      <c r="P4137" s="5">
        <v>0</v>
      </c>
      <c r="Q4137" s="5">
        <v>1</v>
      </c>
      <c r="R4137">
        <v>0.70799999999999996</v>
      </c>
      <c r="S4137" s="34">
        <f>ROUND((0.6105*(EXP((17.273*E4137)/(E4137+237.3))))*(100-H4137)/100,3)</f>
        <v>1.4999999999999999E-2</v>
      </c>
      <c r="T4137" s="6">
        <f>IF(V4137&lt;V4138,L4137,0)</f>
        <v>0</v>
      </c>
      <c r="U4137" s="6">
        <f>IF(T4137&gt;0,M4137,-999)</f>
        <v>-999</v>
      </c>
      <c r="V4137">
        <v>200212</v>
      </c>
      <c r="W4137">
        <v>2002</v>
      </c>
    </row>
    <row r="4138" spans="1:23" x14ac:dyDescent="0.25">
      <c r="A4138" s="14">
        <v>37605</v>
      </c>
      <c r="B4138" s="3">
        <v>349</v>
      </c>
      <c r="C4138" s="4">
        <v>2.82</v>
      </c>
      <c r="D4138" s="5">
        <v>-1</v>
      </c>
      <c r="E4138" s="5">
        <v>1.9</v>
      </c>
      <c r="F4138" s="5">
        <v>-3.3</v>
      </c>
      <c r="G4138" s="4">
        <v>96</v>
      </c>
      <c r="H4138" s="4">
        <v>76.5</v>
      </c>
      <c r="I4138" s="5">
        <v>-999</v>
      </c>
      <c r="J4138" s="5">
        <v>-999</v>
      </c>
      <c r="K4138" s="4">
        <v>2.8</v>
      </c>
      <c r="L4138" s="4">
        <v>214</v>
      </c>
      <c r="M4138" s="7">
        <v>-0.7</v>
      </c>
      <c r="N4138" s="5">
        <v>-0.2</v>
      </c>
      <c r="O4138" s="5">
        <v>-999</v>
      </c>
      <c r="P4138" s="5">
        <v>0</v>
      </c>
      <c r="Q4138" s="5">
        <v>1</v>
      </c>
      <c r="R4138">
        <v>0.53500000000000003</v>
      </c>
      <c r="S4138" s="34">
        <f>ROUND((0.6105*(EXP((17.273*E4138)/(E4138+237.3))))*(100-H4138)/100,3)</f>
        <v>0.16500000000000001</v>
      </c>
      <c r="T4138" s="6">
        <f>IF(V4138&lt;V4139,L4138,0)</f>
        <v>0</v>
      </c>
      <c r="U4138" s="6">
        <f>IF(T4138&gt;0,M4138,-999)</f>
        <v>-999</v>
      </c>
      <c r="V4138">
        <v>200212</v>
      </c>
      <c r="W4138">
        <v>2002</v>
      </c>
    </row>
    <row r="4139" spans="1:23" x14ac:dyDescent="0.25">
      <c r="A4139" s="14">
        <v>37606</v>
      </c>
      <c r="B4139" s="3">
        <v>350</v>
      </c>
      <c r="C4139" s="4">
        <v>0.52</v>
      </c>
      <c r="D4139" s="5">
        <v>-3.6</v>
      </c>
      <c r="E4139" s="5">
        <v>-1.4</v>
      </c>
      <c r="F4139" s="5">
        <v>-7.7</v>
      </c>
      <c r="G4139" s="4">
        <v>99.5</v>
      </c>
      <c r="H4139" s="4">
        <v>98</v>
      </c>
      <c r="I4139" s="5">
        <v>-999</v>
      </c>
      <c r="J4139" s="5">
        <v>-999</v>
      </c>
      <c r="K4139" s="4">
        <v>12.8</v>
      </c>
      <c r="L4139" s="4">
        <v>319</v>
      </c>
      <c r="M4139" s="7">
        <v>-1.4</v>
      </c>
      <c r="N4139" s="5">
        <v>-0.3</v>
      </c>
      <c r="O4139" s="5">
        <v>-999</v>
      </c>
      <c r="P4139" s="5">
        <v>0</v>
      </c>
      <c r="Q4139" s="5">
        <v>0.9</v>
      </c>
      <c r="R4139">
        <v>0.53900000000000003</v>
      </c>
      <c r="S4139" s="34">
        <f>ROUND((0.6105*(EXP((17.273*E4139)/(E4139+237.3))))*(100-H4139)/100,3)</f>
        <v>1.0999999999999999E-2</v>
      </c>
      <c r="T4139" s="6">
        <f>IF(V4139&lt;V4140,L4139,0)</f>
        <v>0</v>
      </c>
      <c r="U4139" s="6">
        <f>IF(T4139&gt;0,M4139,-999)</f>
        <v>-999</v>
      </c>
      <c r="V4139">
        <v>200212</v>
      </c>
      <c r="W4139">
        <v>2002</v>
      </c>
    </row>
    <row r="4140" spans="1:23" x14ac:dyDescent="0.25">
      <c r="A4140" s="14">
        <v>37607</v>
      </c>
      <c r="B4140" s="3">
        <v>351</v>
      </c>
      <c r="C4140" s="4">
        <v>4.46</v>
      </c>
      <c r="D4140" s="5">
        <v>-6.4</v>
      </c>
      <c r="E4140" s="5">
        <v>-0.5</v>
      </c>
      <c r="F4140" s="5">
        <v>-9.9</v>
      </c>
      <c r="G4140" s="4">
        <v>98</v>
      </c>
      <c r="H4140" s="4">
        <v>96.4</v>
      </c>
      <c r="I4140" s="5">
        <v>-999</v>
      </c>
      <c r="J4140" s="5">
        <v>-999</v>
      </c>
      <c r="K4140" s="4">
        <v>1.5</v>
      </c>
      <c r="L4140" s="4">
        <v>329</v>
      </c>
      <c r="M4140" s="7">
        <v>-1.9</v>
      </c>
      <c r="N4140" s="5">
        <v>-0.3</v>
      </c>
      <c r="O4140" s="5">
        <v>-999</v>
      </c>
      <c r="P4140" s="5">
        <v>0</v>
      </c>
      <c r="Q4140" s="5">
        <v>0.9</v>
      </c>
      <c r="R4140">
        <v>0.56699999999999995</v>
      </c>
      <c r="S4140" s="34">
        <f>ROUND((0.6105*(EXP((17.273*E4140)/(E4140+237.3))))*(100-H4140)/100,3)</f>
        <v>2.1000000000000001E-2</v>
      </c>
      <c r="T4140" s="6">
        <f>IF(V4140&lt;V4141,L4140,0)</f>
        <v>0</v>
      </c>
      <c r="U4140" s="6">
        <f>IF(T4140&gt;0,M4140,-999)</f>
        <v>-999</v>
      </c>
      <c r="V4140">
        <v>200212</v>
      </c>
      <c r="W4140">
        <v>2002</v>
      </c>
    </row>
    <row r="4141" spans="1:23" x14ac:dyDescent="0.25">
      <c r="A4141" s="14">
        <v>37608</v>
      </c>
      <c r="B4141" s="3">
        <v>352</v>
      </c>
      <c r="C4141" s="4">
        <v>0.91</v>
      </c>
      <c r="D4141" s="5">
        <v>-7.4</v>
      </c>
      <c r="E4141" s="5">
        <v>-2.8</v>
      </c>
      <c r="F4141" s="5">
        <v>-10.7</v>
      </c>
      <c r="G4141" s="4">
        <v>97.6</v>
      </c>
      <c r="H4141" s="4">
        <v>95.8</v>
      </c>
      <c r="I4141" s="5">
        <v>-999</v>
      </c>
      <c r="J4141" s="5">
        <v>-999</v>
      </c>
      <c r="K4141" s="4">
        <v>1.4</v>
      </c>
      <c r="L4141" s="4">
        <v>322</v>
      </c>
      <c r="M4141" s="7">
        <v>-2</v>
      </c>
      <c r="N4141" s="5">
        <v>-0.4</v>
      </c>
      <c r="O4141" s="5">
        <v>-999</v>
      </c>
      <c r="P4141" s="5">
        <v>0</v>
      </c>
      <c r="Q4141" s="5">
        <v>0.9</v>
      </c>
      <c r="R4141">
        <v>0.47699999999999998</v>
      </c>
      <c r="S4141" s="34">
        <f>ROUND((0.6105*(EXP((17.273*E4141)/(E4141+237.3))))*(100-H4141)/100,3)</f>
        <v>2.1000000000000001E-2</v>
      </c>
      <c r="T4141" s="6">
        <f>IF(V4141&lt;V4142,L4141,0)</f>
        <v>0</v>
      </c>
      <c r="U4141" s="6">
        <f>IF(T4141&gt;0,M4141,-999)</f>
        <v>-999</v>
      </c>
      <c r="V4141">
        <v>200212</v>
      </c>
      <c r="W4141">
        <v>2002</v>
      </c>
    </row>
    <row r="4142" spans="1:23" x14ac:dyDescent="0.25">
      <c r="A4142" s="14">
        <v>37609</v>
      </c>
      <c r="B4142" s="3">
        <v>353</v>
      </c>
      <c r="C4142" s="4">
        <v>0.78</v>
      </c>
      <c r="D4142" s="5">
        <v>-8.1</v>
      </c>
      <c r="E4142" s="5">
        <v>-7.1</v>
      </c>
      <c r="F4142" s="5">
        <v>-8.9</v>
      </c>
      <c r="G4142" s="4">
        <v>96.7</v>
      </c>
      <c r="H4142" s="4">
        <v>91.9</v>
      </c>
      <c r="I4142" s="5">
        <v>-999</v>
      </c>
      <c r="J4142" s="5">
        <v>-999</v>
      </c>
      <c r="K4142" s="4">
        <v>0</v>
      </c>
      <c r="L4142" s="4">
        <v>319</v>
      </c>
      <c r="M4142" s="7">
        <v>-2.2000000000000002</v>
      </c>
      <c r="N4142" s="5">
        <v>-0.5</v>
      </c>
      <c r="O4142" s="5">
        <v>-999</v>
      </c>
      <c r="P4142" s="5">
        <v>0</v>
      </c>
      <c r="Q4142" s="5">
        <v>0.9</v>
      </c>
      <c r="R4142">
        <v>0.32900000000000001</v>
      </c>
      <c r="S4142" s="34">
        <f>ROUND((0.6105*(EXP((17.273*E4142)/(E4142+237.3))))*(100-H4142)/100,3)</f>
        <v>2.9000000000000001E-2</v>
      </c>
      <c r="T4142" s="6">
        <f>IF(V4142&lt;V4143,L4142,0)</f>
        <v>0</v>
      </c>
      <c r="U4142" s="6">
        <f>IF(T4142&gt;0,M4142,-999)</f>
        <v>-999</v>
      </c>
      <c r="V4142">
        <v>200212</v>
      </c>
      <c r="W4142">
        <v>2002</v>
      </c>
    </row>
    <row r="4143" spans="1:23" x14ac:dyDescent="0.25">
      <c r="A4143" s="14">
        <v>37610</v>
      </c>
      <c r="B4143" s="3">
        <v>354</v>
      </c>
      <c r="C4143" s="4">
        <v>2.42</v>
      </c>
      <c r="D4143" s="5">
        <v>-7.1</v>
      </c>
      <c r="E4143" s="5">
        <v>-6.2</v>
      </c>
      <c r="F4143" s="5">
        <v>-8.1</v>
      </c>
      <c r="G4143" s="4">
        <v>92.4</v>
      </c>
      <c r="H4143" s="4">
        <v>82</v>
      </c>
      <c r="I4143" s="5">
        <v>-999</v>
      </c>
      <c r="J4143" s="5">
        <v>-999</v>
      </c>
      <c r="K4143" s="4">
        <v>0</v>
      </c>
      <c r="L4143" s="4">
        <v>308</v>
      </c>
      <c r="M4143" s="7">
        <v>-2.1</v>
      </c>
      <c r="N4143" s="5">
        <v>-0.5</v>
      </c>
      <c r="O4143" s="5">
        <v>-999</v>
      </c>
      <c r="P4143" s="5">
        <v>0</v>
      </c>
      <c r="Q4143" s="5">
        <v>0.9</v>
      </c>
      <c r="R4143">
        <v>0.315</v>
      </c>
      <c r="S4143" s="34">
        <f>ROUND((0.6105*(EXP((17.273*E4143)/(E4143+237.3))))*(100-H4143)/100,3)</f>
        <v>6.9000000000000006E-2</v>
      </c>
      <c r="T4143" s="6">
        <f>IF(V4143&lt;V4144,L4143,0)</f>
        <v>0</v>
      </c>
      <c r="U4143" s="6">
        <f>IF(T4143&gt;0,M4143,-999)</f>
        <v>-999</v>
      </c>
      <c r="V4143">
        <v>200212</v>
      </c>
      <c r="W4143">
        <v>2002</v>
      </c>
    </row>
    <row r="4144" spans="1:23" x14ac:dyDescent="0.25">
      <c r="A4144" s="14">
        <v>37611</v>
      </c>
      <c r="B4144" s="3">
        <v>355</v>
      </c>
      <c r="C4144" s="4">
        <v>4.3899999999999997</v>
      </c>
      <c r="D4144" s="5">
        <v>-5.5</v>
      </c>
      <c r="E4144" s="5">
        <v>0.4</v>
      </c>
      <c r="F4144" s="5">
        <v>-9.1</v>
      </c>
      <c r="G4144" s="4">
        <v>90.9</v>
      </c>
      <c r="H4144" s="4">
        <v>67.7</v>
      </c>
      <c r="I4144" s="5">
        <v>-999</v>
      </c>
      <c r="J4144" s="5">
        <v>-999</v>
      </c>
      <c r="K4144" s="4">
        <v>0</v>
      </c>
      <c r="L4144" s="4">
        <v>296</v>
      </c>
      <c r="M4144" s="7">
        <v>-2.1</v>
      </c>
      <c r="N4144" s="5">
        <v>-0.5</v>
      </c>
      <c r="O4144" s="5">
        <v>-999</v>
      </c>
      <c r="P4144" s="5">
        <v>0.1</v>
      </c>
      <c r="Q4144" s="5">
        <v>0.9</v>
      </c>
      <c r="R4144">
        <v>0.42699999999999999</v>
      </c>
      <c r="S4144" s="34">
        <f>ROUND((0.6105*(EXP((17.273*E4144)/(E4144+237.3))))*(100-H4144)/100,3)</f>
        <v>0.20300000000000001</v>
      </c>
      <c r="T4144" s="6">
        <f>IF(V4144&lt;V4145,L4144,0)</f>
        <v>0</v>
      </c>
      <c r="U4144" s="6">
        <f>IF(T4144&gt;0,M4144,-999)</f>
        <v>-999</v>
      </c>
      <c r="V4144">
        <v>200212</v>
      </c>
      <c r="W4144">
        <v>2002</v>
      </c>
    </row>
    <row r="4145" spans="1:23" x14ac:dyDescent="0.25">
      <c r="A4145" s="14">
        <v>37612</v>
      </c>
      <c r="B4145" s="3">
        <v>356</v>
      </c>
      <c r="C4145" s="4">
        <v>1.57</v>
      </c>
      <c r="D4145" s="5">
        <v>-6.6</v>
      </c>
      <c r="E4145" s="5">
        <v>-4.4000000000000004</v>
      </c>
      <c r="F4145" s="5">
        <v>-8.4</v>
      </c>
      <c r="G4145" s="4">
        <v>90.8</v>
      </c>
      <c r="H4145" s="4">
        <v>78.099999999999994</v>
      </c>
      <c r="I4145" s="5">
        <v>-999</v>
      </c>
      <c r="J4145" s="5">
        <v>-999</v>
      </c>
      <c r="K4145" s="4">
        <v>0</v>
      </c>
      <c r="L4145" s="4">
        <v>294</v>
      </c>
      <c r="M4145" s="7">
        <v>-2</v>
      </c>
      <c r="N4145" s="5">
        <v>-0.6</v>
      </c>
      <c r="O4145" s="5">
        <v>-999</v>
      </c>
      <c r="P4145" s="5">
        <v>0</v>
      </c>
      <c r="Q4145" s="5">
        <v>0.9</v>
      </c>
      <c r="R4145">
        <v>0.34499999999999997</v>
      </c>
      <c r="S4145" s="34">
        <f>ROUND((0.6105*(EXP((17.273*E4145)/(E4145+237.3))))*(100-H4145)/100,3)</f>
        <v>9.6000000000000002E-2</v>
      </c>
      <c r="T4145" s="6">
        <f>IF(V4145&lt;V4146,L4145,0)</f>
        <v>0</v>
      </c>
      <c r="U4145" s="6">
        <f>IF(T4145&gt;0,M4145,-999)</f>
        <v>-999</v>
      </c>
      <c r="V4145">
        <v>200212</v>
      </c>
      <c r="W4145">
        <v>2002</v>
      </c>
    </row>
    <row r="4146" spans="1:23" x14ac:dyDescent="0.25">
      <c r="A4146" s="14">
        <v>37613</v>
      </c>
      <c r="B4146" s="3">
        <v>357</v>
      </c>
      <c r="C4146" s="4">
        <v>2.4</v>
      </c>
      <c r="D4146" s="5">
        <v>-8.5</v>
      </c>
      <c r="E4146" s="5">
        <v>-6.1</v>
      </c>
      <c r="F4146" s="5">
        <v>-10.8</v>
      </c>
      <c r="G4146" s="4">
        <v>92.3</v>
      </c>
      <c r="H4146" s="4">
        <v>84</v>
      </c>
      <c r="I4146" s="5">
        <v>-999</v>
      </c>
      <c r="J4146" s="5">
        <v>-999</v>
      </c>
      <c r="K4146" s="4">
        <v>0</v>
      </c>
      <c r="L4146" s="4">
        <v>285</v>
      </c>
      <c r="M4146" s="7">
        <v>-2.5</v>
      </c>
      <c r="N4146" s="5">
        <v>-0.7</v>
      </c>
      <c r="O4146" s="5">
        <v>-999</v>
      </c>
      <c r="P4146" s="5">
        <v>0</v>
      </c>
      <c r="Q4146" s="5">
        <v>0.9</v>
      </c>
      <c r="R4146">
        <v>0.32500000000000001</v>
      </c>
      <c r="S4146" s="34">
        <f>ROUND((0.6105*(EXP((17.273*E4146)/(E4146+237.3))))*(100-H4146)/100,3)</f>
        <v>6.2E-2</v>
      </c>
      <c r="T4146" s="6">
        <f>IF(V4146&lt;V4147,L4146,0)</f>
        <v>0</v>
      </c>
      <c r="U4146" s="6">
        <f>IF(T4146&gt;0,M4146,-999)</f>
        <v>-999</v>
      </c>
      <c r="V4146">
        <v>200212</v>
      </c>
      <c r="W4146">
        <v>2002</v>
      </c>
    </row>
    <row r="4147" spans="1:23" x14ac:dyDescent="0.25">
      <c r="A4147" s="14">
        <v>37614</v>
      </c>
      <c r="B4147" s="3">
        <v>358</v>
      </c>
      <c r="C4147" s="4">
        <v>1.82</v>
      </c>
      <c r="D4147" s="5">
        <v>-9.1999999999999993</v>
      </c>
      <c r="E4147" s="5">
        <v>-8.5</v>
      </c>
      <c r="F4147" s="5">
        <v>-9.8000000000000007</v>
      </c>
      <c r="G4147" s="4">
        <v>92.6</v>
      </c>
      <c r="H4147" s="4">
        <v>83.5</v>
      </c>
      <c r="I4147" s="5">
        <v>-999</v>
      </c>
      <c r="J4147" s="5">
        <v>-999</v>
      </c>
      <c r="K4147" s="4">
        <v>0</v>
      </c>
      <c r="L4147" s="4">
        <v>288</v>
      </c>
      <c r="M4147" s="7">
        <v>-2.8</v>
      </c>
      <c r="N4147" s="5">
        <v>-0.8</v>
      </c>
      <c r="O4147" s="5">
        <v>-999</v>
      </c>
      <c r="P4147" s="5">
        <v>0.1</v>
      </c>
      <c r="Q4147" s="5">
        <v>0.9</v>
      </c>
      <c r="R4147">
        <v>0.26800000000000002</v>
      </c>
      <c r="S4147" s="34">
        <f>ROUND((0.6105*(EXP((17.273*E4147)/(E4147+237.3))))*(100-H4147)/100,3)</f>
        <v>5.2999999999999999E-2</v>
      </c>
      <c r="T4147" s="6">
        <f>IF(V4147&lt;V4148,L4147,0)</f>
        <v>0</v>
      </c>
      <c r="U4147" s="6">
        <f>IF(T4147&gt;0,M4147,-999)</f>
        <v>-999</v>
      </c>
      <c r="V4147">
        <v>200212</v>
      </c>
      <c r="W4147">
        <v>2002</v>
      </c>
    </row>
    <row r="4148" spans="1:23" x14ac:dyDescent="0.25">
      <c r="A4148" s="14">
        <v>37615</v>
      </c>
      <c r="B4148" s="3">
        <v>359</v>
      </c>
      <c r="C4148" s="4">
        <v>1.98</v>
      </c>
      <c r="D4148" s="5">
        <v>-6.5</v>
      </c>
      <c r="E4148" s="5">
        <v>-4.0999999999999996</v>
      </c>
      <c r="F4148" s="5">
        <v>-9.3000000000000007</v>
      </c>
      <c r="G4148" s="4">
        <v>96.1</v>
      </c>
      <c r="H4148" s="4">
        <v>91.8</v>
      </c>
      <c r="I4148" s="5">
        <v>-999</v>
      </c>
      <c r="J4148" s="5">
        <v>-999</v>
      </c>
      <c r="K4148" s="4">
        <v>0</v>
      </c>
      <c r="L4148" s="4">
        <v>280</v>
      </c>
      <c r="M4148" s="7">
        <v>-2.4</v>
      </c>
      <c r="N4148" s="5">
        <v>-0.8</v>
      </c>
      <c r="O4148" s="5">
        <v>-999</v>
      </c>
      <c r="P4148" s="5">
        <v>0.1</v>
      </c>
      <c r="Q4148" s="5">
        <v>0.8</v>
      </c>
      <c r="R4148">
        <v>0.41199999999999998</v>
      </c>
      <c r="S4148" s="34">
        <f>ROUND((0.6105*(EXP((17.273*E4148)/(E4148+237.3))))*(100-H4148)/100,3)</f>
        <v>3.6999999999999998E-2</v>
      </c>
      <c r="T4148" s="6">
        <f>IF(V4148&lt;V4149,L4148,0)</f>
        <v>0</v>
      </c>
      <c r="U4148" s="6">
        <f>IF(T4148&gt;0,M4148,-999)</f>
        <v>-999</v>
      </c>
      <c r="V4148">
        <v>200212</v>
      </c>
      <c r="W4148">
        <v>2002</v>
      </c>
    </row>
    <row r="4149" spans="1:23" x14ac:dyDescent="0.25">
      <c r="A4149" s="14">
        <v>37616</v>
      </c>
      <c r="B4149" s="3">
        <v>360</v>
      </c>
      <c r="C4149" s="4">
        <v>3.81</v>
      </c>
      <c r="D4149" s="5">
        <v>-6.4</v>
      </c>
      <c r="E4149" s="5">
        <v>-2.7</v>
      </c>
      <c r="F4149" s="5">
        <v>-9.9</v>
      </c>
      <c r="G4149" s="4">
        <v>93.1</v>
      </c>
      <c r="H4149" s="4">
        <v>75.900000000000006</v>
      </c>
      <c r="I4149" s="5">
        <v>-999</v>
      </c>
      <c r="J4149" s="5">
        <v>-999</v>
      </c>
      <c r="K4149" s="4">
        <v>0</v>
      </c>
      <c r="L4149" s="4">
        <v>280</v>
      </c>
      <c r="M4149" s="7">
        <v>-2</v>
      </c>
      <c r="N4149" s="5">
        <v>-0.6</v>
      </c>
      <c r="O4149" s="5">
        <v>-999</v>
      </c>
      <c r="P4149" s="5">
        <v>0.1</v>
      </c>
      <c r="Q4149" s="5">
        <v>0.9</v>
      </c>
      <c r="R4149">
        <v>0.38</v>
      </c>
      <c r="S4149" s="34">
        <f>ROUND((0.6105*(EXP((17.273*E4149)/(E4149+237.3))))*(100-H4149)/100,3)</f>
        <v>0.121</v>
      </c>
      <c r="T4149" s="6">
        <f>IF(V4149&lt;V4150,L4149,0)</f>
        <v>0</v>
      </c>
      <c r="U4149" s="6">
        <f>IF(T4149&gt;0,M4149,-999)</f>
        <v>-999</v>
      </c>
      <c r="V4149">
        <v>200212</v>
      </c>
      <c r="W4149">
        <v>2002</v>
      </c>
    </row>
    <row r="4150" spans="1:23" x14ac:dyDescent="0.25">
      <c r="A4150" s="14">
        <v>37617</v>
      </c>
      <c r="B4150" s="3">
        <v>361</v>
      </c>
      <c r="C4150" s="4">
        <v>2.67</v>
      </c>
      <c r="D4150" s="5">
        <v>-6</v>
      </c>
      <c r="E4150" s="5">
        <v>-2.7</v>
      </c>
      <c r="F4150" s="5">
        <v>-8.5</v>
      </c>
      <c r="G4150" s="4">
        <v>96</v>
      </c>
      <c r="H4150" s="4">
        <v>75.8</v>
      </c>
      <c r="I4150" s="5">
        <v>-999</v>
      </c>
      <c r="J4150" s="5">
        <v>-999</v>
      </c>
      <c r="K4150" s="4">
        <v>2.2000000000000002</v>
      </c>
      <c r="L4150" s="4">
        <v>300</v>
      </c>
      <c r="M4150" s="7">
        <v>-2.5</v>
      </c>
      <c r="N4150" s="5">
        <v>-0.8</v>
      </c>
      <c r="O4150" s="5">
        <v>-999</v>
      </c>
      <c r="P4150" s="5">
        <v>0</v>
      </c>
      <c r="Q4150" s="5">
        <v>0.8</v>
      </c>
      <c r="R4150">
        <v>0.38</v>
      </c>
      <c r="S4150" s="34">
        <f>ROUND((0.6105*(EXP((17.273*E4150)/(E4150+237.3))))*(100-H4150)/100,3)</f>
        <v>0.121</v>
      </c>
      <c r="T4150" s="6">
        <f>IF(V4150&lt;V4151,L4150,0)</f>
        <v>0</v>
      </c>
      <c r="U4150" s="6">
        <f>IF(T4150&gt;0,M4150,-999)</f>
        <v>-999</v>
      </c>
      <c r="V4150">
        <v>200212</v>
      </c>
      <c r="W4150">
        <v>2002</v>
      </c>
    </row>
    <row r="4151" spans="1:23" x14ac:dyDescent="0.25">
      <c r="A4151" s="14">
        <v>37618</v>
      </c>
      <c r="B4151" s="3">
        <v>362</v>
      </c>
      <c r="C4151" s="4">
        <v>1.77</v>
      </c>
      <c r="D4151" s="5">
        <v>-7.5</v>
      </c>
      <c r="E4151" s="5">
        <v>-5.8</v>
      </c>
      <c r="F4151" s="5">
        <v>-10</v>
      </c>
      <c r="G4151" s="4">
        <v>94.7</v>
      </c>
      <c r="H4151" s="4">
        <v>83</v>
      </c>
      <c r="I4151" s="5">
        <v>-999</v>
      </c>
      <c r="J4151" s="5">
        <v>-999</v>
      </c>
      <c r="K4151" s="4">
        <v>4</v>
      </c>
      <c r="L4151" s="4">
        <v>333</v>
      </c>
      <c r="M4151" s="7">
        <v>-2.4</v>
      </c>
      <c r="N4151" s="5">
        <v>-0.7</v>
      </c>
      <c r="O4151" s="5">
        <v>-999</v>
      </c>
      <c r="P4151" s="5">
        <v>0</v>
      </c>
      <c r="Q4151" s="5">
        <v>0.8</v>
      </c>
      <c r="R4151">
        <v>0.32800000000000001</v>
      </c>
      <c r="S4151" s="34">
        <f>ROUND((0.6105*(EXP((17.273*E4151)/(E4151+237.3))))*(100-H4151)/100,3)</f>
        <v>6.7000000000000004E-2</v>
      </c>
      <c r="T4151" s="6">
        <f>IF(V4151&lt;V4152,L4151,0)</f>
        <v>0</v>
      </c>
      <c r="U4151" s="6">
        <f>IF(T4151&gt;0,M4151,-999)</f>
        <v>-999</v>
      </c>
      <c r="V4151">
        <v>200212</v>
      </c>
      <c r="W4151">
        <v>2002</v>
      </c>
    </row>
    <row r="4152" spans="1:23" x14ac:dyDescent="0.25">
      <c r="A4152" s="14">
        <v>37619</v>
      </c>
      <c r="B4152" s="3">
        <v>363</v>
      </c>
      <c r="C4152" s="4">
        <v>1.1499999999999999</v>
      </c>
      <c r="D4152" s="5">
        <v>-9.4</v>
      </c>
      <c r="E4152" s="5">
        <v>-6.6</v>
      </c>
      <c r="F4152" s="5">
        <v>-12.5</v>
      </c>
      <c r="G4152" s="4">
        <v>93.4</v>
      </c>
      <c r="H4152" s="4">
        <v>74.099999999999994</v>
      </c>
      <c r="I4152" s="5">
        <v>-999</v>
      </c>
      <c r="J4152" s="5">
        <v>-999</v>
      </c>
      <c r="K4152" s="4">
        <v>0.3</v>
      </c>
      <c r="L4152" s="4">
        <v>336</v>
      </c>
      <c r="M4152" s="7">
        <v>-2</v>
      </c>
      <c r="N4152" s="5">
        <v>-0.7</v>
      </c>
      <c r="O4152" s="5">
        <v>-999</v>
      </c>
      <c r="P4152" s="5">
        <v>0</v>
      </c>
      <c r="Q4152" s="5">
        <v>0.8</v>
      </c>
      <c r="R4152">
        <v>0.27700000000000002</v>
      </c>
      <c r="S4152" s="34">
        <f>ROUND((0.6105*(EXP((17.273*E4152)/(E4152+237.3))))*(100-H4152)/100,3)</f>
        <v>9.6000000000000002E-2</v>
      </c>
      <c r="T4152" s="6">
        <f>IF(V4152&lt;V4153,L4152,0)</f>
        <v>0</v>
      </c>
      <c r="U4152" s="6">
        <f>IF(T4152&gt;0,M4152,-999)</f>
        <v>-999</v>
      </c>
      <c r="V4152">
        <v>200212</v>
      </c>
      <c r="W4152">
        <v>2002</v>
      </c>
    </row>
    <row r="4153" spans="1:23" x14ac:dyDescent="0.25">
      <c r="A4153" s="14">
        <v>37620</v>
      </c>
      <c r="B4153" s="3">
        <v>364</v>
      </c>
      <c r="C4153" s="4">
        <v>1.19</v>
      </c>
      <c r="D4153" s="5">
        <v>-7.2</v>
      </c>
      <c r="E4153" s="5">
        <v>-5.3</v>
      </c>
      <c r="F4153" s="5">
        <v>-10</v>
      </c>
      <c r="G4153" s="4">
        <v>96.6</v>
      </c>
      <c r="H4153" s="4">
        <v>86.8</v>
      </c>
      <c r="I4153" s="5">
        <v>-999</v>
      </c>
      <c r="J4153" s="5">
        <v>-999</v>
      </c>
      <c r="K4153" s="4">
        <v>4.3</v>
      </c>
      <c r="L4153" s="4">
        <v>362</v>
      </c>
      <c r="M4153" s="7">
        <v>-2</v>
      </c>
      <c r="N4153" s="5">
        <v>-0.7</v>
      </c>
      <c r="O4153" s="5">
        <v>-999</v>
      </c>
      <c r="P4153" s="5">
        <v>0</v>
      </c>
      <c r="Q4153" s="5">
        <v>0.8</v>
      </c>
      <c r="R4153">
        <v>0.35599999999999998</v>
      </c>
      <c r="S4153" s="34">
        <f>ROUND((0.6105*(EXP((17.273*E4153)/(E4153+237.3))))*(100-H4153)/100,3)</f>
        <v>5.3999999999999999E-2</v>
      </c>
      <c r="T4153" s="6">
        <f>IF(V4153&lt;V4154,L4153,0)</f>
        <v>0</v>
      </c>
      <c r="U4153" s="6">
        <f>IF(T4153&gt;0,M4153,-999)</f>
        <v>-999</v>
      </c>
      <c r="V4153">
        <v>200212</v>
      </c>
      <c r="W4153">
        <v>2002</v>
      </c>
    </row>
    <row r="4154" spans="1:23" x14ac:dyDescent="0.25">
      <c r="A4154" s="14">
        <v>37621</v>
      </c>
      <c r="B4154" s="3">
        <v>365</v>
      </c>
      <c r="C4154" s="4">
        <v>3.32</v>
      </c>
      <c r="D4154" s="5">
        <v>-5.3</v>
      </c>
      <c r="E4154" s="5">
        <v>-0.7</v>
      </c>
      <c r="F4154" s="5">
        <v>-8</v>
      </c>
      <c r="G4154" s="4">
        <v>96.1</v>
      </c>
      <c r="H4154" s="4">
        <v>84.9</v>
      </c>
      <c r="I4154" s="5">
        <v>-999</v>
      </c>
      <c r="J4154" s="5">
        <v>-999</v>
      </c>
      <c r="K4154" s="4">
        <v>2.5</v>
      </c>
      <c r="L4154" s="4">
        <v>375</v>
      </c>
      <c r="M4154" s="7">
        <v>-1.5</v>
      </c>
      <c r="N4154" s="5">
        <v>-0.6</v>
      </c>
      <c r="O4154" s="5">
        <v>-999</v>
      </c>
      <c r="P4154" s="5">
        <v>0.1</v>
      </c>
      <c r="Q4154" s="5">
        <v>0.8</v>
      </c>
      <c r="R4154">
        <v>0.49299999999999999</v>
      </c>
      <c r="S4154" s="34">
        <f>ROUND((0.6105*(EXP((17.273*E4154)/(E4154+237.3))))*(100-H4154)/100,3)</f>
        <v>8.7999999999999995E-2</v>
      </c>
      <c r="T4154" s="6">
        <f>IF(V4154&lt;V4155,L4154,0)</f>
        <v>375</v>
      </c>
      <c r="U4154" s="6">
        <f>IF(T4154&gt;0,M4154,-999)</f>
        <v>-1.5</v>
      </c>
      <c r="V4154">
        <v>200212</v>
      </c>
      <c r="W4154">
        <v>2002</v>
      </c>
    </row>
    <row r="4155" spans="1:23" x14ac:dyDescent="0.25">
      <c r="A4155" s="14">
        <v>37622</v>
      </c>
      <c r="B4155" s="3">
        <v>1</v>
      </c>
      <c r="C4155" s="4">
        <v>1.2</v>
      </c>
      <c r="D4155" s="5">
        <v>-5.0999999999999996</v>
      </c>
      <c r="E4155" s="5">
        <v>-4</v>
      </c>
      <c r="F4155" s="5">
        <v>-6.8</v>
      </c>
      <c r="G4155" s="4">
        <v>92.8</v>
      </c>
      <c r="H4155" s="4">
        <v>77.5</v>
      </c>
      <c r="I4155" s="5">
        <v>-999</v>
      </c>
      <c r="J4155" s="5">
        <v>-999</v>
      </c>
      <c r="K4155" s="4">
        <v>9.5</v>
      </c>
      <c r="L4155" s="4">
        <v>459</v>
      </c>
      <c r="M4155" s="7">
        <v>-1.7</v>
      </c>
      <c r="N4155" s="5">
        <v>-0.6</v>
      </c>
      <c r="O4155" s="5">
        <v>-999</v>
      </c>
      <c r="P4155" s="5">
        <v>0</v>
      </c>
      <c r="Q4155" s="5">
        <v>0.8</v>
      </c>
      <c r="R4155">
        <v>0.35199999999999998</v>
      </c>
      <c r="S4155" s="34">
        <f>ROUND((0.6105*(EXP((17.273*E4155)/(E4155+237.3))))*(100-H4155)/100,3)</f>
        <v>0.10199999999999999</v>
      </c>
      <c r="T4155" s="6">
        <f>IF(V4155&lt;V4156,L4155,0)</f>
        <v>0</v>
      </c>
      <c r="U4155" s="6">
        <f>IF(T4155&gt;0,M4155,-999)</f>
        <v>-999</v>
      </c>
      <c r="V4155">
        <v>200301</v>
      </c>
      <c r="W4155">
        <v>2003</v>
      </c>
    </row>
    <row r="4156" spans="1:23" x14ac:dyDescent="0.25">
      <c r="A4156" s="14">
        <v>37623</v>
      </c>
      <c r="B4156" s="3">
        <v>2</v>
      </c>
      <c r="C4156" s="4">
        <v>3.92</v>
      </c>
      <c r="D4156" s="5">
        <v>-1.4</v>
      </c>
      <c r="E4156" s="5">
        <v>2.2999999999999998</v>
      </c>
      <c r="F4156" s="5">
        <v>-4.8</v>
      </c>
      <c r="G4156" s="4">
        <v>96.9</v>
      </c>
      <c r="H4156" s="4">
        <v>84.4</v>
      </c>
      <c r="I4156" s="5">
        <v>-999</v>
      </c>
      <c r="J4156" s="5">
        <v>-999</v>
      </c>
      <c r="K4156" s="4">
        <v>1</v>
      </c>
      <c r="L4156" s="4">
        <v>469</v>
      </c>
      <c r="M4156" s="7">
        <v>-1.1000000000000001</v>
      </c>
      <c r="N4156" s="5">
        <v>-0.5</v>
      </c>
      <c r="O4156" s="5">
        <v>-999</v>
      </c>
      <c r="P4156" s="5">
        <v>0.1</v>
      </c>
      <c r="Q4156" s="5">
        <v>0.8</v>
      </c>
      <c r="R4156">
        <v>0.60899999999999999</v>
      </c>
      <c r="S4156" s="34">
        <f>ROUND((0.6105*(EXP((17.273*E4156)/(E4156+237.3))))*(100-H4156)/100,3)</f>
        <v>0.112</v>
      </c>
      <c r="T4156" s="6">
        <f>IF(V4156&lt;V4157,L4156,0)</f>
        <v>0</v>
      </c>
      <c r="U4156" s="6">
        <f>IF(T4156&gt;0,M4156,-999)</f>
        <v>-999</v>
      </c>
      <c r="V4156">
        <v>200301</v>
      </c>
      <c r="W4156">
        <v>2003</v>
      </c>
    </row>
    <row r="4157" spans="1:23" x14ac:dyDescent="0.25">
      <c r="A4157" s="14">
        <v>37624</v>
      </c>
      <c r="B4157" s="3">
        <v>3</v>
      </c>
      <c r="C4157" s="4">
        <v>1.84</v>
      </c>
      <c r="D4157" s="5">
        <v>-3</v>
      </c>
      <c r="E4157" s="5">
        <v>0.2</v>
      </c>
      <c r="F4157" s="5">
        <v>-5.0999999999999996</v>
      </c>
      <c r="G4157" s="4">
        <v>89.6</v>
      </c>
      <c r="H4157" s="4">
        <v>70.099999999999994</v>
      </c>
      <c r="I4157" s="5">
        <v>-999</v>
      </c>
      <c r="J4157" s="5">
        <v>-999</v>
      </c>
      <c r="K4157" s="4">
        <v>0.7</v>
      </c>
      <c r="L4157" s="4">
        <v>466</v>
      </c>
      <c r="M4157" s="7">
        <v>-0.8</v>
      </c>
      <c r="N4157" s="5">
        <v>-0.5</v>
      </c>
      <c r="O4157" s="5">
        <v>-999</v>
      </c>
      <c r="P4157" s="5">
        <v>0</v>
      </c>
      <c r="Q4157" s="5">
        <v>0.8</v>
      </c>
      <c r="R4157">
        <v>0.435</v>
      </c>
      <c r="S4157" s="34">
        <f>ROUND((0.6105*(EXP((17.273*E4157)/(E4157+237.3))))*(100-H4157)/100,3)</f>
        <v>0.185</v>
      </c>
      <c r="T4157" s="6">
        <f>IF(V4157&lt;V4158,L4157,0)</f>
        <v>0</v>
      </c>
      <c r="U4157" s="6">
        <f>IF(T4157&gt;0,M4157,-999)</f>
        <v>-999</v>
      </c>
      <c r="V4157">
        <v>200301</v>
      </c>
      <c r="W4157">
        <v>2003</v>
      </c>
    </row>
    <row r="4158" spans="1:23" x14ac:dyDescent="0.25">
      <c r="A4158" s="14">
        <v>37625</v>
      </c>
      <c r="B4158" s="3">
        <v>4</v>
      </c>
      <c r="C4158" s="4">
        <v>0.89</v>
      </c>
      <c r="D4158" s="5">
        <v>-1.2</v>
      </c>
      <c r="E4158" s="5">
        <v>1.1000000000000001</v>
      </c>
      <c r="F4158" s="5">
        <v>-3.8</v>
      </c>
      <c r="G4158" s="4">
        <v>97.8</v>
      </c>
      <c r="H4158" s="4">
        <v>75.5</v>
      </c>
      <c r="I4158" s="5">
        <v>-999</v>
      </c>
      <c r="J4158" s="5">
        <v>-999</v>
      </c>
      <c r="K4158" s="4">
        <v>4.0999999999999996</v>
      </c>
      <c r="L4158" s="4">
        <v>503</v>
      </c>
      <c r="M4158" s="7">
        <v>-0.8</v>
      </c>
      <c r="N4158" s="5">
        <v>-0.4</v>
      </c>
      <c r="O4158" s="5">
        <v>-999</v>
      </c>
      <c r="P4158" s="5">
        <v>0.1</v>
      </c>
      <c r="Q4158" s="5">
        <v>0.8</v>
      </c>
      <c r="R4158">
        <v>0.498</v>
      </c>
      <c r="S4158" s="34">
        <f>ROUND((0.6105*(EXP((17.273*E4158)/(E4158+237.3))))*(100-H4158)/100,3)</f>
        <v>0.16200000000000001</v>
      </c>
      <c r="T4158" s="6">
        <f>IF(V4158&lt;V4159,L4158,0)</f>
        <v>0</v>
      </c>
      <c r="U4158" s="6">
        <f>IF(T4158&gt;0,M4158,-999)</f>
        <v>-999</v>
      </c>
      <c r="V4158">
        <v>200301</v>
      </c>
      <c r="W4158">
        <v>2003</v>
      </c>
    </row>
    <row r="4159" spans="1:23" x14ac:dyDescent="0.25">
      <c r="A4159" s="14">
        <v>37626</v>
      </c>
      <c r="B4159" s="3">
        <v>5</v>
      </c>
      <c r="C4159" s="4">
        <v>2.4900000000000002</v>
      </c>
      <c r="D4159" s="5">
        <v>-3.3</v>
      </c>
      <c r="E4159" s="5">
        <v>2.2000000000000002</v>
      </c>
      <c r="F4159" s="5">
        <v>-6.5</v>
      </c>
      <c r="G4159" s="4">
        <v>94.8</v>
      </c>
      <c r="H4159" s="4">
        <v>76.8</v>
      </c>
      <c r="I4159" s="5">
        <v>-999</v>
      </c>
      <c r="J4159" s="5">
        <v>-999</v>
      </c>
      <c r="K4159" s="4">
        <v>0.9</v>
      </c>
      <c r="L4159" s="4">
        <v>485</v>
      </c>
      <c r="M4159" s="7">
        <v>-0.7</v>
      </c>
      <c r="N4159" s="5">
        <v>-0.4</v>
      </c>
      <c r="O4159" s="5">
        <v>-999</v>
      </c>
      <c r="P4159" s="5">
        <v>0.1</v>
      </c>
      <c r="Q4159" s="5">
        <v>0.8</v>
      </c>
      <c r="R4159">
        <v>0.55000000000000004</v>
      </c>
      <c r="S4159" s="34">
        <f>ROUND((0.6105*(EXP((17.273*E4159)/(E4159+237.3))))*(100-H4159)/100,3)</f>
        <v>0.16600000000000001</v>
      </c>
      <c r="T4159" s="6">
        <f>IF(V4159&lt;V4160,L4159,0)</f>
        <v>0</v>
      </c>
      <c r="U4159" s="6">
        <f>IF(T4159&gt;0,M4159,-999)</f>
        <v>-999</v>
      </c>
      <c r="V4159">
        <v>200301</v>
      </c>
      <c r="W4159">
        <v>2003</v>
      </c>
    </row>
    <row r="4160" spans="1:23" x14ac:dyDescent="0.25">
      <c r="A4160" s="14">
        <v>37627</v>
      </c>
      <c r="B4160" s="3">
        <v>6</v>
      </c>
      <c r="C4160" s="4">
        <v>5.33</v>
      </c>
      <c r="D4160" s="5">
        <v>-0.6</v>
      </c>
      <c r="E4160" s="5">
        <v>6.4</v>
      </c>
      <c r="F4160" s="5">
        <v>-4.5</v>
      </c>
      <c r="G4160" s="4">
        <v>74.8</v>
      </c>
      <c r="H4160" s="4">
        <v>45.1</v>
      </c>
      <c r="I4160" s="5">
        <v>-999</v>
      </c>
      <c r="J4160" s="5">
        <v>-999</v>
      </c>
      <c r="K4160" s="4">
        <v>0</v>
      </c>
      <c r="L4160" s="4">
        <v>471</v>
      </c>
      <c r="M4160" s="7">
        <v>-1</v>
      </c>
      <c r="N4160" s="5">
        <v>-0.4</v>
      </c>
      <c r="O4160" s="5">
        <v>-999</v>
      </c>
      <c r="P4160" s="5">
        <v>0.1</v>
      </c>
      <c r="Q4160" s="5">
        <v>0.8</v>
      </c>
      <c r="R4160">
        <v>0.433</v>
      </c>
      <c r="S4160" s="34">
        <f>ROUND((0.6105*(EXP((17.273*E4160)/(E4160+237.3))))*(100-H4160)/100,3)</f>
        <v>0.52800000000000002</v>
      </c>
      <c r="T4160" s="6">
        <f>IF(V4160&lt;V4161,L4160,0)</f>
        <v>0</v>
      </c>
      <c r="U4160" s="6">
        <f>IF(T4160&gt;0,M4160,-999)</f>
        <v>-999</v>
      </c>
      <c r="V4160">
        <v>200301</v>
      </c>
      <c r="W4160">
        <v>2003</v>
      </c>
    </row>
    <row r="4161" spans="1:23" x14ac:dyDescent="0.25">
      <c r="A4161" s="14">
        <v>37628</v>
      </c>
      <c r="B4161" s="3">
        <v>7</v>
      </c>
      <c r="C4161" s="4">
        <v>5.3</v>
      </c>
      <c r="D4161" s="5">
        <v>1.6</v>
      </c>
      <c r="E4161" s="5">
        <v>7.2</v>
      </c>
      <c r="F4161" s="5">
        <v>-1.8</v>
      </c>
      <c r="G4161" s="4">
        <v>62.8</v>
      </c>
      <c r="H4161" s="4">
        <v>43.5</v>
      </c>
      <c r="I4161" s="5">
        <v>-999</v>
      </c>
      <c r="J4161" s="5">
        <v>-999</v>
      </c>
      <c r="K4161" s="4">
        <v>0</v>
      </c>
      <c r="L4161" s="4">
        <v>455</v>
      </c>
      <c r="M4161" s="7">
        <v>-1</v>
      </c>
      <c r="N4161" s="5">
        <v>-0.4</v>
      </c>
      <c r="O4161" s="5">
        <v>-999</v>
      </c>
      <c r="P4161" s="5">
        <v>0.1</v>
      </c>
      <c r="Q4161" s="5">
        <v>0.8</v>
      </c>
      <c r="R4161">
        <v>0.44</v>
      </c>
      <c r="S4161" s="34">
        <f>ROUND((0.6105*(EXP((17.273*E4161)/(E4161+237.3))))*(100-H4161)/100,3)</f>
        <v>0.57399999999999995</v>
      </c>
      <c r="T4161" s="6">
        <f>IF(V4161&lt;V4162,L4161,0)</f>
        <v>0</v>
      </c>
      <c r="U4161" s="6">
        <f>IF(T4161&gt;0,M4161,-999)</f>
        <v>-999</v>
      </c>
      <c r="V4161">
        <v>200301</v>
      </c>
      <c r="W4161">
        <v>2003</v>
      </c>
    </row>
    <row r="4162" spans="1:23" x14ac:dyDescent="0.25">
      <c r="A4162" s="14">
        <v>37629</v>
      </c>
      <c r="B4162" s="3">
        <v>8</v>
      </c>
      <c r="C4162" s="4">
        <v>5.36</v>
      </c>
      <c r="D4162" s="5">
        <v>-2</v>
      </c>
      <c r="E4162" s="5">
        <v>2.7</v>
      </c>
      <c r="F4162" s="5">
        <v>-9.6999999999999993</v>
      </c>
      <c r="G4162" s="4">
        <v>70.599999999999994</v>
      </c>
      <c r="H4162" s="4">
        <v>31.7</v>
      </c>
      <c r="I4162" s="5">
        <v>-999</v>
      </c>
      <c r="J4162" s="5">
        <v>-999</v>
      </c>
      <c r="K4162" s="4">
        <v>0</v>
      </c>
      <c r="L4162" s="4">
        <v>444</v>
      </c>
      <c r="M4162" s="7">
        <v>-0.9</v>
      </c>
      <c r="N4162" s="5">
        <v>-0.4</v>
      </c>
      <c r="O4162" s="5">
        <v>-999</v>
      </c>
      <c r="P4162" s="5">
        <v>0.1</v>
      </c>
      <c r="Q4162" s="5">
        <v>0.8</v>
      </c>
      <c r="R4162">
        <v>0.23499999999999999</v>
      </c>
      <c r="S4162" s="34">
        <f>ROUND((0.6105*(EXP((17.273*E4162)/(E4162+237.3))))*(100-H4162)/100,3)</f>
        <v>0.50600000000000001</v>
      </c>
      <c r="T4162" s="6">
        <f>IF(V4162&lt;V4163,L4162,0)</f>
        <v>0</v>
      </c>
      <c r="U4162" s="6">
        <f>IF(T4162&gt;0,M4162,-999)</f>
        <v>-999</v>
      </c>
      <c r="V4162">
        <v>200301</v>
      </c>
      <c r="W4162">
        <v>2003</v>
      </c>
    </row>
    <row r="4163" spans="1:23" x14ac:dyDescent="0.25">
      <c r="A4163" s="14">
        <v>37630</v>
      </c>
      <c r="B4163" s="3">
        <v>9</v>
      </c>
      <c r="C4163" s="4">
        <v>5.65</v>
      </c>
      <c r="D4163" s="5">
        <v>-6.9</v>
      </c>
      <c r="E4163" s="5">
        <v>0.1</v>
      </c>
      <c r="F4163" s="5">
        <v>-10.4</v>
      </c>
      <c r="G4163" s="4">
        <v>65.7</v>
      </c>
      <c r="H4163" s="4">
        <v>40.700000000000003</v>
      </c>
      <c r="I4163" s="5">
        <v>-999</v>
      </c>
      <c r="J4163" s="5">
        <v>-999</v>
      </c>
      <c r="K4163" s="4">
        <v>0</v>
      </c>
      <c r="L4163" s="4">
        <v>447</v>
      </c>
      <c r="M4163" s="7">
        <v>-1.4</v>
      </c>
      <c r="N4163" s="5">
        <v>-0.5</v>
      </c>
      <c r="O4163" s="5">
        <v>-999</v>
      </c>
      <c r="P4163" s="5">
        <v>0.1</v>
      </c>
      <c r="Q4163" s="5">
        <v>0.8</v>
      </c>
      <c r="R4163">
        <v>0.25</v>
      </c>
      <c r="S4163" s="34">
        <f>ROUND((0.6105*(EXP((17.273*E4163)/(E4163+237.3))))*(100-H4163)/100,3)</f>
        <v>0.36499999999999999</v>
      </c>
      <c r="T4163" s="6">
        <f>IF(V4163&lt;V4164,L4163,0)</f>
        <v>0</v>
      </c>
      <c r="U4163" s="6">
        <f>IF(T4163&gt;0,M4163,-999)</f>
        <v>-999</v>
      </c>
      <c r="V4163">
        <v>200301</v>
      </c>
      <c r="W4163">
        <v>2003</v>
      </c>
    </row>
    <row r="4164" spans="1:23" x14ac:dyDescent="0.25">
      <c r="A4164" s="14">
        <v>37631</v>
      </c>
      <c r="B4164" s="3">
        <v>10</v>
      </c>
      <c r="C4164" s="4">
        <v>5.67</v>
      </c>
      <c r="D4164" s="5">
        <v>-5.5</v>
      </c>
      <c r="E4164" s="5">
        <v>0.3</v>
      </c>
      <c r="F4164" s="5">
        <v>-10.7</v>
      </c>
      <c r="G4164" s="4">
        <v>57.1</v>
      </c>
      <c r="H4164" s="4">
        <v>20.7</v>
      </c>
      <c r="I4164" s="5">
        <v>-999</v>
      </c>
      <c r="J4164" s="5">
        <v>-999</v>
      </c>
      <c r="K4164" s="4">
        <v>0</v>
      </c>
      <c r="L4164" s="4">
        <v>446</v>
      </c>
      <c r="M4164" s="7">
        <v>-2</v>
      </c>
      <c r="N4164" s="5">
        <v>-0.6</v>
      </c>
      <c r="O4164" s="5">
        <v>-999</v>
      </c>
      <c r="P4164" s="5">
        <v>0.1</v>
      </c>
      <c r="Q4164" s="5">
        <v>0.8</v>
      </c>
      <c r="R4164">
        <v>0.129</v>
      </c>
      <c r="S4164" s="34">
        <f>ROUND((0.6105*(EXP((17.273*E4164)/(E4164+237.3))))*(100-H4164)/100,3)</f>
        <v>0.495</v>
      </c>
      <c r="T4164" s="6">
        <f>IF(V4164&lt;V4165,L4164,0)</f>
        <v>0</v>
      </c>
      <c r="U4164" s="6">
        <f>IF(T4164&gt;0,M4164,-999)</f>
        <v>-999</v>
      </c>
      <c r="V4164">
        <v>200301</v>
      </c>
      <c r="W4164">
        <v>2003</v>
      </c>
    </row>
    <row r="4165" spans="1:23" x14ac:dyDescent="0.25">
      <c r="A4165" s="14">
        <v>37632</v>
      </c>
      <c r="B4165" s="3">
        <v>11</v>
      </c>
      <c r="C4165" s="4">
        <v>3.84</v>
      </c>
      <c r="D4165" s="5">
        <v>-3.4</v>
      </c>
      <c r="E4165" s="5">
        <v>1.3</v>
      </c>
      <c r="F4165" s="5">
        <v>-5.3</v>
      </c>
      <c r="G4165" s="4">
        <v>92.2</v>
      </c>
      <c r="H4165" s="4">
        <v>63</v>
      </c>
      <c r="I4165" s="5">
        <v>-999</v>
      </c>
      <c r="J4165" s="5">
        <v>-999</v>
      </c>
      <c r="K4165" s="4">
        <v>3</v>
      </c>
      <c r="L4165" s="4">
        <v>467</v>
      </c>
      <c r="M4165" s="7">
        <v>-1.8</v>
      </c>
      <c r="N4165" s="5">
        <v>-0.6</v>
      </c>
      <c r="O4165" s="5">
        <v>-999</v>
      </c>
      <c r="P4165" s="5">
        <v>0.1</v>
      </c>
      <c r="Q4165" s="5">
        <v>0.8</v>
      </c>
      <c r="R4165">
        <v>0.42299999999999999</v>
      </c>
      <c r="S4165" s="34">
        <f>ROUND((0.6105*(EXP((17.273*E4165)/(E4165+237.3))))*(100-H4165)/100,3)</f>
        <v>0.248</v>
      </c>
      <c r="T4165" s="6">
        <f>IF(V4165&lt;V4166,L4165,0)</f>
        <v>0</v>
      </c>
      <c r="U4165" s="6">
        <f>IF(T4165&gt;0,M4165,-999)</f>
        <v>-999</v>
      </c>
      <c r="V4165">
        <v>200301</v>
      </c>
      <c r="W4165">
        <v>2003</v>
      </c>
    </row>
    <row r="4166" spans="1:23" x14ac:dyDescent="0.25">
      <c r="A4166" s="14">
        <v>37633</v>
      </c>
      <c r="B4166" s="3">
        <v>12</v>
      </c>
      <c r="C4166" s="4">
        <v>0.28999999999999998</v>
      </c>
      <c r="D4166" s="5">
        <v>-3.6</v>
      </c>
      <c r="E4166" s="5">
        <v>-1.4</v>
      </c>
      <c r="F4166" s="5">
        <v>-8.1999999999999993</v>
      </c>
      <c r="G4166" s="4">
        <v>99.1</v>
      </c>
      <c r="H4166" s="4">
        <v>97</v>
      </c>
      <c r="I4166" s="5">
        <v>-999</v>
      </c>
      <c r="J4166" s="5">
        <v>-999</v>
      </c>
      <c r="K4166" s="4">
        <v>12.1</v>
      </c>
      <c r="L4166" s="4">
        <v>570</v>
      </c>
      <c r="M4166" s="7">
        <v>-1.9</v>
      </c>
      <c r="N4166" s="5">
        <v>-0.5</v>
      </c>
      <c r="O4166" s="5">
        <v>-999</v>
      </c>
      <c r="P4166" s="5">
        <v>0.1</v>
      </c>
      <c r="Q4166" s="5">
        <v>0.7</v>
      </c>
      <c r="R4166">
        <v>0.53600000000000003</v>
      </c>
      <c r="S4166" s="34">
        <f>ROUND((0.6105*(EXP((17.273*E4166)/(E4166+237.3))))*(100-H4166)/100,3)</f>
        <v>1.7000000000000001E-2</v>
      </c>
      <c r="T4166" s="6">
        <f>IF(V4166&lt;V4167,L4166,0)</f>
        <v>0</v>
      </c>
      <c r="U4166" s="6">
        <f>IF(T4166&gt;0,M4166,-999)</f>
        <v>-999</v>
      </c>
      <c r="V4166">
        <v>200301</v>
      </c>
      <c r="W4166">
        <v>2003</v>
      </c>
    </row>
    <row r="4167" spans="1:23" x14ac:dyDescent="0.25">
      <c r="A4167" s="14">
        <v>37634</v>
      </c>
      <c r="B4167" s="3">
        <v>13</v>
      </c>
      <c r="C4167" s="4">
        <v>3.23</v>
      </c>
      <c r="D4167" s="5">
        <v>-4.4000000000000004</v>
      </c>
      <c r="E4167" s="5">
        <v>1.2</v>
      </c>
      <c r="F4167" s="5">
        <v>-8.6</v>
      </c>
      <c r="G4167" s="4">
        <v>95.3</v>
      </c>
      <c r="H4167" s="4">
        <v>79.3</v>
      </c>
      <c r="I4167" s="5">
        <v>-999</v>
      </c>
      <c r="J4167" s="5">
        <v>-999</v>
      </c>
      <c r="K4167" s="4">
        <v>0</v>
      </c>
      <c r="L4167" s="4">
        <v>560</v>
      </c>
      <c r="M4167" s="7">
        <v>-2.2999999999999998</v>
      </c>
      <c r="N4167" s="5">
        <v>-0.5</v>
      </c>
      <c r="O4167" s="5">
        <v>-999</v>
      </c>
      <c r="P4167" s="5">
        <v>0.1</v>
      </c>
      <c r="Q4167" s="5">
        <v>0.8</v>
      </c>
      <c r="R4167">
        <v>0.53</v>
      </c>
      <c r="S4167" s="34">
        <f>ROUND((0.6105*(EXP((17.273*E4167)/(E4167+237.3))))*(100-H4167)/100,3)</f>
        <v>0.13800000000000001</v>
      </c>
      <c r="T4167" s="6">
        <f>IF(V4167&lt;V4168,L4167,0)</f>
        <v>0</v>
      </c>
      <c r="U4167" s="6">
        <f>IF(T4167&gt;0,M4167,-999)</f>
        <v>-999</v>
      </c>
      <c r="V4167">
        <v>200301</v>
      </c>
      <c r="W4167">
        <v>2003</v>
      </c>
    </row>
    <row r="4168" spans="1:23" x14ac:dyDescent="0.25">
      <c r="A4168" s="14">
        <v>37635</v>
      </c>
      <c r="B4168" s="3">
        <v>14</v>
      </c>
      <c r="C4168" s="4">
        <v>3.9</v>
      </c>
      <c r="D4168" s="5">
        <v>-4.8</v>
      </c>
      <c r="E4168" s="5">
        <v>-1.1000000000000001</v>
      </c>
      <c r="F4168" s="5">
        <v>-9.3000000000000007</v>
      </c>
      <c r="G4168" s="4">
        <v>95.9</v>
      </c>
      <c r="H4168" s="4">
        <v>84.3</v>
      </c>
      <c r="I4168" s="5">
        <v>-999</v>
      </c>
      <c r="J4168" s="5">
        <v>-999</v>
      </c>
      <c r="K4168" s="4">
        <v>1.5</v>
      </c>
      <c r="L4168" s="4">
        <v>540</v>
      </c>
      <c r="M4168" s="7">
        <v>-2</v>
      </c>
      <c r="N4168" s="5">
        <v>-0.5</v>
      </c>
      <c r="O4168" s="5">
        <v>-999</v>
      </c>
      <c r="P4168" s="5">
        <v>0.1</v>
      </c>
      <c r="Q4168" s="5">
        <v>0.7</v>
      </c>
      <c r="R4168">
        <v>0.47599999999999998</v>
      </c>
      <c r="S4168" s="34">
        <f>ROUND((0.6105*(EXP((17.273*E4168)/(E4168+237.3))))*(100-H4168)/100,3)</f>
        <v>8.7999999999999995E-2</v>
      </c>
      <c r="T4168" s="6">
        <f>IF(V4168&lt;V4169,L4168,0)</f>
        <v>0</v>
      </c>
      <c r="U4168" s="6">
        <f>IF(T4168&gt;0,M4168,-999)</f>
        <v>-999</v>
      </c>
      <c r="V4168">
        <v>200301</v>
      </c>
      <c r="W4168">
        <v>2003</v>
      </c>
    </row>
    <row r="4169" spans="1:23" x14ac:dyDescent="0.25">
      <c r="A4169" s="14">
        <v>37636</v>
      </c>
      <c r="B4169" s="3">
        <v>15</v>
      </c>
      <c r="C4169" s="4">
        <v>2.2000000000000002</v>
      </c>
      <c r="D4169" s="5">
        <v>-6.9</v>
      </c>
      <c r="E4169" s="5">
        <v>-3.3</v>
      </c>
      <c r="F4169" s="5">
        <v>-10.1</v>
      </c>
      <c r="G4169" s="4">
        <v>92.1</v>
      </c>
      <c r="H4169" s="4">
        <v>73.900000000000006</v>
      </c>
      <c r="I4169" s="5">
        <v>-999</v>
      </c>
      <c r="J4169" s="5">
        <v>-999</v>
      </c>
      <c r="K4169" s="4">
        <v>0</v>
      </c>
      <c r="L4169" s="4">
        <v>534</v>
      </c>
      <c r="M4169" s="7">
        <v>-2.9</v>
      </c>
      <c r="N4169" s="5">
        <v>-0.5</v>
      </c>
      <c r="O4169" s="5">
        <v>-999</v>
      </c>
      <c r="P4169" s="5">
        <v>0</v>
      </c>
      <c r="Q4169" s="5">
        <v>0.7</v>
      </c>
      <c r="R4169">
        <v>0.35399999999999998</v>
      </c>
      <c r="S4169" s="34">
        <f>ROUND((0.6105*(EXP((17.273*E4169)/(E4169+237.3))))*(100-H4169)/100,3)</f>
        <v>0.125</v>
      </c>
      <c r="T4169" s="6">
        <f>IF(V4169&lt;V4170,L4169,0)</f>
        <v>0</v>
      </c>
      <c r="U4169" s="6">
        <f>IF(T4169&gt;0,M4169,-999)</f>
        <v>-999</v>
      </c>
      <c r="V4169">
        <v>200301</v>
      </c>
      <c r="W4169">
        <v>2003</v>
      </c>
    </row>
    <row r="4170" spans="1:23" x14ac:dyDescent="0.25">
      <c r="A4170" s="14">
        <v>37637</v>
      </c>
      <c r="B4170" s="3">
        <v>16</v>
      </c>
      <c r="C4170" s="4">
        <v>4.49</v>
      </c>
      <c r="D4170" s="5">
        <v>-4.9000000000000004</v>
      </c>
      <c r="E4170" s="5">
        <v>3.4</v>
      </c>
      <c r="F4170" s="5">
        <v>-8.1</v>
      </c>
      <c r="G4170" s="4">
        <v>87.3</v>
      </c>
      <c r="H4170" s="4">
        <v>42.5</v>
      </c>
      <c r="I4170" s="5">
        <v>-999</v>
      </c>
      <c r="J4170" s="5">
        <v>-999</v>
      </c>
      <c r="K4170" s="4">
        <v>0</v>
      </c>
      <c r="L4170" s="4">
        <v>520</v>
      </c>
      <c r="M4170" s="7">
        <v>-2.7</v>
      </c>
      <c r="N4170" s="5">
        <v>-0.5</v>
      </c>
      <c r="O4170" s="5">
        <v>-999</v>
      </c>
      <c r="P4170" s="5">
        <v>0.1</v>
      </c>
      <c r="Q4170" s="5">
        <v>0.8</v>
      </c>
      <c r="R4170">
        <v>0.33100000000000002</v>
      </c>
      <c r="S4170" s="34">
        <f>ROUND((0.6105*(EXP((17.273*E4170)/(E4170+237.3))))*(100-H4170)/100,3)</f>
        <v>0.44800000000000001</v>
      </c>
      <c r="T4170" s="6">
        <f>IF(V4170&lt;V4171,L4170,0)</f>
        <v>0</v>
      </c>
      <c r="U4170" s="6">
        <f>IF(T4170&gt;0,M4170,-999)</f>
        <v>-999</v>
      </c>
      <c r="V4170">
        <v>200301</v>
      </c>
      <c r="W4170">
        <v>2003</v>
      </c>
    </row>
    <row r="4171" spans="1:23" x14ac:dyDescent="0.25">
      <c r="A4171" s="14">
        <v>37638</v>
      </c>
      <c r="B4171" s="3">
        <v>17</v>
      </c>
      <c r="C4171" s="4">
        <v>5.73</v>
      </c>
      <c r="D4171" s="5">
        <v>-1.5</v>
      </c>
      <c r="E4171" s="5">
        <v>6.1</v>
      </c>
      <c r="F4171" s="5">
        <v>-6.4</v>
      </c>
      <c r="G4171" s="4">
        <v>87.4</v>
      </c>
      <c r="H4171" s="4">
        <v>60.6</v>
      </c>
      <c r="I4171" s="5">
        <v>-999</v>
      </c>
      <c r="J4171" s="5">
        <v>-999</v>
      </c>
      <c r="K4171" s="4">
        <v>0</v>
      </c>
      <c r="L4171" s="4">
        <v>517</v>
      </c>
      <c r="M4171" s="7">
        <v>-2.7</v>
      </c>
      <c r="N4171" s="5">
        <v>-0.4</v>
      </c>
      <c r="O4171" s="5">
        <v>-999</v>
      </c>
      <c r="P4171" s="5">
        <v>0.1</v>
      </c>
      <c r="Q4171" s="5">
        <v>0.8</v>
      </c>
      <c r="R4171">
        <v>0.57099999999999995</v>
      </c>
      <c r="S4171" s="34">
        <f>ROUND((0.6105*(EXP((17.273*E4171)/(E4171+237.3))))*(100-H4171)/100,3)</f>
        <v>0.371</v>
      </c>
      <c r="T4171" s="6">
        <f>IF(V4171&lt;V4172,L4171,0)</f>
        <v>0</v>
      </c>
      <c r="U4171" s="6">
        <f>IF(T4171&gt;0,M4171,-999)</f>
        <v>-999</v>
      </c>
      <c r="V4171">
        <v>200301</v>
      </c>
      <c r="W4171">
        <v>2003</v>
      </c>
    </row>
    <row r="4172" spans="1:23" x14ac:dyDescent="0.25">
      <c r="A4172" s="14">
        <v>37639</v>
      </c>
      <c r="B4172" s="3">
        <v>18</v>
      </c>
      <c r="C4172" s="4">
        <v>6.46</v>
      </c>
      <c r="D4172" s="5">
        <v>0.9</v>
      </c>
      <c r="E4172" s="5">
        <v>9.6</v>
      </c>
      <c r="F4172" s="5">
        <v>-4.0999999999999996</v>
      </c>
      <c r="G4172" s="4">
        <v>63.7</v>
      </c>
      <c r="H4172" s="4">
        <v>28.5</v>
      </c>
      <c r="I4172" s="5">
        <v>-999</v>
      </c>
      <c r="J4172" s="5">
        <v>-999</v>
      </c>
      <c r="K4172" s="4">
        <v>0</v>
      </c>
      <c r="L4172" s="4">
        <v>517</v>
      </c>
      <c r="M4172" s="7">
        <v>-2.6</v>
      </c>
      <c r="N4172" s="5">
        <v>-0.4</v>
      </c>
      <c r="O4172" s="5">
        <v>-999</v>
      </c>
      <c r="P4172" s="5">
        <v>0.1</v>
      </c>
      <c r="Q4172" s="5">
        <v>0.8</v>
      </c>
      <c r="R4172">
        <v>0.34100000000000003</v>
      </c>
      <c r="S4172" s="34">
        <f>ROUND((0.6105*(EXP((17.273*E4172)/(E4172+237.3))))*(100-H4172)/100,3)</f>
        <v>0.85399999999999998</v>
      </c>
      <c r="T4172" s="6">
        <f>IF(V4172&lt;V4173,L4172,0)</f>
        <v>0</v>
      </c>
      <c r="U4172" s="6">
        <f>IF(T4172&gt;0,M4172,-999)</f>
        <v>-999</v>
      </c>
      <c r="V4172">
        <v>200301</v>
      </c>
      <c r="W4172">
        <v>2003</v>
      </c>
    </row>
    <row r="4173" spans="1:23" x14ac:dyDescent="0.25">
      <c r="A4173" s="14">
        <v>37640</v>
      </c>
      <c r="B4173" s="3">
        <v>19</v>
      </c>
      <c r="C4173" s="4">
        <v>2</v>
      </c>
      <c r="D4173" s="5">
        <v>-0.6</v>
      </c>
      <c r="E4173" s="5">
        <v>3.1</v>
      </c>
      <c r="F4173" s="5">
        <v>-2.7</v>
      </c>
      <c r="G4173" s="4">
        <v>77.5</v>
      </c>
      <c r="H4173" s="4">
        <v>37.4</v>
      </c>
      <c r="I4173" s="5">
        <v>-999</v>
      </c>
      <c r="J4173" s="5">
        <v>-999</v>
      </c>
      <c r="K4173" s="4">
        <v>0</v>
      </c>
      <c r="L4173" s="4">
        <v>517</v>
      </c>
      <c r="M4173" s="7">
        <v>-2.1</v>
      </c>
      <c r="N4173" s="5">
        <v>-0.4</v>
      </c>
      <c r="O4173" s="5">
        <v>-999</v>
      </c>
      <c r="P4173" s="5">
        <v>0.1</v>
      </c>
      <c r="Q4173" s="5">
        <v>0.7</v>
      </c>
      <c r="R4173">
        <v>0.28499999999999998</v>
      </c>
      <c r="S4173" s="34">
        <f>ROUND((0.6105*(EXP((17.273*E4173)/(E4173+237.3))))*(100-H4173)/100,3)</f>
        <v>0.47799999999999998</v>
      </c>
      <c r="T4173" s="6">
        <f>IF(V4173&lt;V4174,L4173,0)</f>
        <v>0</v>
      </c>
      <c r="U4173" s="6">
        <f>IF(T4173&gt;0,M4173,-999)</f>
        <v>-999</v>
      </c>
      <c r="V4173">
        <v>200301</v>
      </c>
      <c r="W4173">
        <v>2003</v>
      </c>
    </row>
    <row r="4174" spans="1:23" x14ac:dyDescent="0.25">
      <c r="A4174" s="14">
        <v>37641</v>
      </c>
      <c r="B4174" s="3">
        <v>20</v>
      </c>
      <c r="C4174" s="4">
        <v>5.63</v>
      </c>
      <c r="D4174" s="5">
        <v>-4</v>
      </c>
      <c r="E4174" s="5">
        <v>2</v>
      </c>
      <c r="F4174" s="5">
        <v>-8.1</v>
      </c>
      <c r="G4174" s="4">
        <v>85.9</v>
      </c>
      <c r="H4174" s="4">
        <v>54.8</v>
      </c>
      <c r="I4174" s="5">
        <v>-999</v>
      </c>
      <c r="J4174" s="5">
        <v>-999</v>
      </c>
      <c r="K4174" s="4">
        <v>0</v>
      </c>
      <c r="L4174" s="4">
        <v>517</v>
      </c>
      <c r="M4174" s="7">
        <v>-2.1</v>
      </c>
      <c r="N4174" s="5">
        <v>-0.4</v>
      </c>
      <c r="O4174" s="5">
        <v>-999</v>
      </c>
      <c r="P4174" s="5">
        <v>0.1</v>
      </c>
      <c r="Q4174" s="5">
        <v>0.7</v>
      </c>
      <c r="R4174">
        <v>0.38700000000000001</v>
      </c>
      <c r="S4174" s="34">
        <f>ROUND((0.6105*(EXP((17.273*E4174)/(E4174+237.3))))*(100-H4174)/100,3)</f>
        <v>0.31900000000000001</v>
      </c>
      <c r="T4174" s="6">
        <f>IF(V4174&lt;V4175,L4174,0)</f>
        <v>0</v>
      </c>
      <c r="U4174" s="6">
        <f>IF(T4174&gt;0,M4174,-999)</f>
        <v>-999</v>
      </c>
      <c r="V4174">
        <v>200301</v>
      </c>
      <c r="W4174">
        <v>2003</v>
      </c>
    </row>
    <row r="4175" spans="1:23" x14ac:dyDescent="0.25">
      <c r="A4175" s="14">
        <v>37642</v>
      </c>
      <c r="B4175" s="3">
        <v>21</v>
      </c>
      <c r="C4175" s="4">
        <v>1.97</v>
      </c>
      <c r="D4175" s="5">
        <v>-7.3</v>
      </c>
      <c r="E4175" s="5">
        <v>-5</v>
      </c>
      <c r="F4175" s="5">
        <v>-9.1</v>
      </c>
      <c r="G4175" s="4">
        <v>91.7</v>
      </c>
      <c r="H4175" s="4">
        <v>78.3</v>
      </c>
      <c r="I4175" s="5">
        <v>-999</v>
      </c>
      <c r="J4175" s="5">
        <v>-999</v>
      </c>
      <c r="K4175" s="4">
        <v>2.4</v>
      </c>
      <c r="L4175" s="4">
        <v>539</v>
      </c>
      <c r="M4175" s="7">
        <v>-3.1</v>
      </c>
      <c r="N4175" s="5">
        <v>-0.5</v>
      </c>
      <c r="O4175" s="5">
        <v>-999</v>
      </c>
      <c r="P4175" s="5">
        <v>0</v>
      </c>
      <c r="Q4175" s="5">
        <v>0.7</v>
      </c>
      <c r="R4175">
        <v>0.33100000000000002</v>
      </c>
      <c r="S4175" s="34">
        <f>ROUND((0.6105*(EXP((17.273*E4175)/(E4175+237.3))))*(100-H4175)/100,3)</f>
        <v>9.0999999999999998E-2</v>
      </c>
      <c r="T4175" s="6">
        <f>IF(V4175&lt;V4176,L4175,0)</f>
        <v>0</v>
      </c>
      <c r="U4175" s="6">
        <f>IF(T4175&gt;0,M4175,-999)</f>
        <v>-999</v>
      </c>
      <c r="V4175">
        <v>200301</v>
      </c>
      <c r="W4175">
        <v>2003</v>
      </c>
    </row>
    <row r="4176" spans="1:23" x14ac:dyDescent="0.25">
      <c r="A4176" s="14">
        <v>37643</v>
      </c>
      <c r="B4176" s="3">
        <v>22</v>
      </c>
      <c r="C4176" s="4">
        <v>1.32</v>
      </c>
      <c r="D4176" s="5">
        <v>-5.7</v>
      </c>
      <c r="E4176" s="5">
        <v>-3.2</v>
      </c>
      <c r="F4176" s="5">
        <v>-8.8000000000000007</v>
      </c>
      <c r="G4176" s="4">
        <v>96.7</v>
      </c>
      <c r="H4176" s="4">
        <v>92.4</v>
      </c>
      <c r="I4176" s="5">
        <v>-999</v>
      </c>
      <c r="J4176" s="5">
        <v>-999</v>
      </c>
      <c r="K4176" s="4">
        <v>8.6</v>
      </c>
      <c r="L4176" s="4">
        <v>616</v>
      </c>
      <c r="M4176" s="7">
        <v>-2.6</v>
      </c>
      <c r="N4176" s="5">
        <v>-0.5</v>
      </c>
      <c r="O4176" s="5">
        <v>-999</v>
      </c>
      <c r="P4176" s="5">
        <v>0</v>
      </c>
      <c r="Q4176" s="5">
        <v>0.7</v>
      </c>
      <c r="R4176">
        <v>0.44400000000000001</v>
      </c>
      <c r="S4176" s="34">
        <f>ROUND((0.6105*(EXP((17.273*E4176)/(E4176+237.3))))*(100-H4176)/100,3)</f>
        <v>3.6999999999999998E-2</v>
      </c>
      <c r="T4176" s="6">
        <f>IF(V4176&lt;V4177,L4176,0)</f>
        <v>0</v>
      </c>
      <c r="U4176" s="6">
        <f>IF(T4176&gt;0,M4176,-999)</f>
        <v>-999</v>
      </c>
      <c r="V4176">
        <v>200301</v>
      </c>
      <c r="W4176">
        <v>2003</v>
      </c>
    </row>
    <row r="4177" spans="1:23" x14ac:dyDescent="0.25">
      <c r="A4177" s="14">
        <v>37644</v>
      </c>
      <c r="B4177" s="3">
        <v>23</v>
      </c>
      <c r="C4177" s="4">
        <v>1.0900000000000001</v>
      </c>
      <c r="D4177" s="5">
        <v>-3.1</v>
      </c>
      <c r="E4177" s="5">
        <v>-0.1</v>
      </c>
      <c r="F4177" s="5">
        <v>-4.5</v>
      </c>
      <c r="G4177" s="4">
        <v>94.9</v>
      </c>
      <c r="H4177" s="4">
        <v>83.1</v>
      </c>
      <c r="I4177" s="5">
        <v>-999</v>
      </c>
      <c r="J4177" s="5">
        <v>-999</v>
      </c>
      <c r="K4177" s="4">
        <v>1.5</v>
      </c>
      <c r="L4177" s="4">
        <v>625</v>
      </c>
      <c r="M4177" s="7">
        <v>-2</v>
      </c>
      <c r="N4177" s="5">
        <v>-0.5</v>
      </c>
      <c r="O4177" s="5">
        <v>-999</v>
      </c>
      <c r="P4177" s="5">
        <v>0.1</v>
      </c>
      <c r="Q4177" s="5">
        <v>0.7</v>
      </c>
      <c r="R4177">
        <v>0.504</v>
      </c>
      <c r="S4177" s="34">
        <f>ROUND((0.6105*(EXP((17.273*E4177)/(E4177+237.3))))*(100-H4177)/100,3)</f>
        <v>0.10199999999999999</v>
      </c>
      <c r="T4177" s="6">
        <f>IF(V4177&lt;V4178,L4177,0)</f>
        <v>0</v>
      </c>
      <c r="U4177" s="6">
        <f>IF(T4177&gt;0,M4177,-999)</f>
        <v>-999</v>
      </c>
      <c r="V4177">
        <v>200301</v>
      </c>
      <c r="W4177">
        <v>2003</v>
      </c>
    </row>
    <row r="4178" spans="1:23" x14ac:dyDescent="0.25">
      <c r="A4178" s="14">
        <v>37645</v>
      </c>
      <c r="B4178" s="3">
        <v>24</v>
      </c>
      <c r="C4178" s="4">
        <v>1.3</v>
      </c>
      <c r="D4178" s="5">
        <v>-2</v>
      </c>
      <c r="E4178" s="5">
        <v>0.4</v>
      </c>
      <c r="F4178" s="5">
        <v>-3.4</v>
      </c>
      <c r="G4178" s="4">
        <v>95.4</v>
      </c>
      <c r="H4178" s="4">
        <v>82.8</v>
      </c>
      <c r="I4178" s="5">
        <v>-999</v>
      </c>
      <c r="J4178" s="5">
        <v>-999</v>
      </c>
      <c r="K4178" s="4">
        <v>0.3</v>
      </c>
      <c r="L4178" s="4">
        <v>619</v>
      </c>
      <c r="M4178" s="7">
        <v>-1.6</v>
      </c>
      <c r="N4178" s="5">
        <v>-0.4</v>
      </c>
      <c r="O4178" s="5">
        <v>-999</v>
      </c>
      <c r="P4178" s="5">
        <v>0.1</v>
      </c>
      <c r="Q4178" s="5">
        <v>0.7</v>
      </c>
      <c r="R4178">
        <v>0.51900000000000002</v>
      </c>
      <c r="S4178" s="34">
        <f>ROUND((0.6105*(EXP((17.273*E4178)/(E4178+237.3))))*(100-H4178)/100,3)</f>
        <v>0.108</v>
      </c>
      <c r="T4178" s="6">
        <f>IF(V4178&lt;V4179,L4178,0)</f>
        <v>0</v>
      </c>
      <c r="U4178" s="6">
        <f>IF(T4178&gt;0,M4178,-999)</f>
        <v>-999</v>
      </c>
      <c r="V4178">
        <v>200301</v>
      </c>
      <c r="W4178">
        <v>2003</v>
      </c>
    </row>
    <row r="4179" spans="1:23" x14ac:dyDescent="0.25">
      <c r="A4179" s="14">
        <v>37646</v>
      </c>
      <c r="B4179" s="3">
        <v>25</v>
      </c>
      <c r="C4179" s="4">
        <v>2.85</v>
      </c>
      <c r="D4179" s="5">
        <v>0.3</v>
      </c>
      <c r="E4179" s="5">
        <v>3.2</v>
      </c>
      <c r="F4179" s="5">
        <v>-2.4</v>
      </c>
      <c r="G4179" s="4">
        <v>94.9</v>
      </c>
      <c r="H4179" s="4">
        <v>75.400000000000006</v>
      </c>
      <c r="I4179" s="5">
        <v>-999</v>
      </c>
      <c r="J4179" s="5">
        <v>-999</v>
      </c>
      <c r="K4179" s="4">
        <v>1.3</v>
      </c>
      <c r="L4179" s="4">
        <v>600</v>
      </c>
      <c r="M4179" s="7">
        <v>-1.4</v>
      </c>
      <c r="N4179" s="5">
        <v>-0.3</v>
      </c>
      <c r="O4179" s="5">
        <v>-999</v>
      </c>
      <c r="P4179" s="5">
        <v>0.1</v>
      </c>
      <c r="Q4179" s="5">
        <v>0.7</v>
      </c>
      <c r="R4179">
        <v>0.57799999999999996</v>
      </c>
      <c r="S4179" s="34">
        <f>ROUND((0.6105*(EXP((17.273*E4179)/(E4179+237.3))))*(100-H4179)/100,3)</f>
        <v>0.189</v>
      </c>
      <c r="T4179" s="6">
        <f>IF(V4179&lt;V4180,L4179,0)</f>
        <v>0</v>
      </c>
      <c r="U4179" s="6">
        <f>IF(T4179&gt;0,M4179,-999)</f>
        <v>-999</v>
      </c>
      <c r="V4179">
        <v>200301</v>
      </c>
      <c r="W4179">
        <v>2003</v>
      </c>
    </row>
    <row r="4180" spans="1:23" x14ac:dyDescent="0.25">
      <c r="A4180" s="14">
        <v>37647</v>
      </c>
      <c r="B4180" s="3">
        <v>26</v>
      </c>
      <c r="C4180" s="4">
        <v>2.08</v>
      </c>
      <c r="D4180" s="5">
        <v>0.7</v>
      </c>
      <c r="E4180" s="5">
        <v>3.3</v>
      </c>
      <c r="F4180" s="5">
        <v>-3.4</v>
      </c>
      <c r="G4180" s="4">
        <v>98.2</v>
      </c>
      <c r="H4180" s="4">
        <v>87.2</v>
      </c>
      <c r="I4180" s="5">
        <v>-999</v>
      </c>
      <c r="J4180" s="5">
        <v>-999</v>
      </c>
      <c r="K4180" s="4">
        <v>7.9</v>
      </c>
      <c r="L4180" s="4">
        <v>541</v>
      </c>
      <c r="M4180" s="7">
        <v>-0.5</v>
      </c>
      <c r="N4180" s="5">
        <v>-0.2</v>
      </c>
      <c r="O4180" s="5">
        <v>-999</v>
      </c>
      <c r="P4180" s="5">
        <v>0.1</v>
      </c>
      <c r="Q4180" s="5">
        <v>0.8</v>
      </c>
      <c r="R4180">
        <v>0.67400000000000004</v>
      </c>
      <c r="S4180" s="34">
        <f>ROUND((0.6105*(EXP((17.273*E4180)/(E4180+237.3))))*(100-H4180)/100,3)</f>
        <v>9.9000000000000005E-2</v>
      </c>
      <c r="T4180" s="6">
        <f>IF(V4180&lt;V4181,L4180,0)</f>
        <v>0</v>
      </c>
      <c r="U4180" s="6">
        <f>IF(T4180&gt;0,M4180,-999)</f>
        <v>-999</v>
      </c>
      <c r="V4180">
        <v>200301</v>
      </c>
      <c r="W4180">
        <v>2003</v>
      </c>
    </row>
    <row r="4181" spans="1:23" x14ac:dyDescent="0.25">
      <c r="A4181" s="14">
        <v>37648</v>
      </c>
      <c r="B4181" s="3">
        <v>27</v>
      </c>
      <c r="C4181" s="4">
        <v>1.44</v>
      </c>
      <c r="D4181" s="5">
        <v>-3.5</v>
      </c>
      <c r="E4181" s="5">
        <v>-1.9</v>
      </c>
      <c r="F4181" s="5">
        <v>-5.3</v>
      </c>
      <c r="G4181" s="4">
        <v>95.3</v>
      </c>
      <c r="H4181" s="4">
        <v>84.2</v>
      </c>
      <c r="I4181" s="5">
        <v>-999</v>
      </c>
      <c r="J4181" s="5">
        <v>-999</v>
      </c>
      <c r="K4181" s="4">
        <v>2.6</v>
      </c>
      <c r="L4181" s="4">
        <v>563</v>
      </c>
      <c r="M4181" s="7">
        <v>-0.9</v>
      </c>
      <c r="N4181" s="5">
        <v>-0.3</v>
      </c>
      <c r="O4181" s="5">
        <v>-999</v>
      </c>
      <c r="P4181" s="5">
        <v>0.1</v>
      </c>
      <c r="Q4181" s="5">
        <v>0.6</v>
      </c>
      <c r="R4181">
        <v>0.44700000000000001</v>
      </c>
      <c r="S4181" s="34">
        <f>ROUND((0.6105*(EXP((17.273*E4181)/(E4181+237.3))))*(100-H4181)/100,3)</f>
        <v>8.4000000000000005E-2</v>
      </c>
      <c r="T4181" s="6">
        <f>IF(V4181&lt;V4182,L4181,0)</f>
        <v>0</v>
      </c>
      <c r="U4181" s="6">
        <f>IF(T4181&gt;0,M4181,-999)</f>
        <v>-999</v>
      </c>
      <c r="V4181">
        <v>200301</v>
      </c>
      <c r="W4181">
        <v>2003</v>
      </c>
    </row>
    <row r="4182" spans="1:23" x14ac:dyDescent="0.25">
      <c r="A4182" s="14">
        <v>37649</v>
      </c>
      <c r="B4182" s="3">
        <v>28</v>
      </c>
      <c r="C4182" s="4">
        <v>3.45</v>
      </c>
      <c r="D4182" s="5">
        <v>-4.4000000000000004</v>
      </c>
      <c r="E4182" s="5">
        <v>0.7</v>
      </c>
      <c r="F4182" s="5">
        <v>-7.2</v>
      </c>
      <c r="G4182" s="4">
        <v>93.1</v>
      </c>
      <c r="H4182" s="4">
        <v>71.5</v>
      </c>
      <c r="I4182" s="5">
        <v>-999</v>
      </c>
      <c r="J4182" s="5">
        <v>-999</v>
      </c>
      <c r="K4182" s="4">
        <v>0</v>
      </c>
      <c r="L4182" s="4">
        <v>554</v>
      </c>
      <c r="M4182" s="7">
        <v>-1.1000000000000001</v>
      </c>
      <c r="N4182" s="5">
        <v>-0.3</v>
      </c>
      <c r="O4182" s="5">
        <v>-999</v>
      </c>
      <c r="P4182" s="5">
        <v>0.1</v>
      </c>
      <c r="Q4182" s="5">
        <v>0.7</v>
      </c>
      <c r="R4182">
        <v>0.45800000000000002</v>
      </c>
      <c r="S4182" s="34">
        <f>ROUND((0.6105*(EXP((17.273*E4182)/(E4182+237.3))))*(100-H4182)/100,3)</f>
        <v>0.183</v>
      </c>
      <c r="T4182" s="6">
        <f>IF(V4182&lt;V4183,L4182,0)</f>
        <v>0</v>
      </c>
      <c r="U4182" s="6">
        <f>IF(T4182&gt;0,M4182,-999)</f>
        <v>-999</v>
      </c>
      <c r="V4182">
        <v>200301</v>
      </c>
      <c r="W4182">
        <v>2003</v>
      </c>
    </row>
    <row r="4183" spans="1:23" x14ac:dyDescent="0.25">
      <c r="A4183" s="14">
        <v>37650</v>
      </c>
      <c r="B4183" s="3">
        <v>29</v>
      </c>
      <c r="C4183" s="4">
        <v>1.49</v>
      </c>
      <c r="D4183" s="5">
        <v>-4.4000000000000004</v>
      </c>
      <c r="E4183" s="5">
        <v>-3.1</v>
      </c>
      <c r="F4183" s="5">
        <v>-7.1</v>
      </c>
      <c r="G4183" s="4">
        <v>95.5</v>
      </c>
      <c r="H4183" s="4">
        <v>81.2</v>
      </c>
      <c r="I4183" s="5">
        <v>-999</v>
      </c>
      <c r="J4183" s="5">
        <v>-999</v>
      </c>
      <c r="K4183" s="4">
        <v>3.3</v>
      </c>
      <c r="L4183" s="4">
        <v>580</v>
      </c>
      <c r="M4183" s="7">
        <v>-2.1</v>
      </c>
      <c r="N4183" s="5">
        <v>-0.3</v>
      </c>
      <c r="O4183" s="5">
        <v>-999</v>
      </c>
      <c r="P4183" s="5">
        <v>0.1</v>
      </c>
      <c r="Q4183" s="5">
        <v>0.6</v>
      </c>
      <c r="R4183">
        <v>0.39400000000000002</v>
      </c>
      <c r="S4183" s="34">
        <f>ROUND((0.6105*(EXP((17.273*E4183)/(E4183+237.3))))*(100-H4183)/100,3)</f>
        <v>9.0999999999999998E-2</v>
      </c>
      <c r="T4183" s="6">
        <f>IF(V4183&lt;V4184,L4183,0)</f>
        <v>0</v>
      </c>
      <c r="U4183" s="6">
        <f>IF(T4183&gt;0,M4183,-999)</f>
        <v>-999</v>
      </c>
      <c r="V4183">
        <v>200301</v>
      </c>
      <c r="W4183">
        <v>2003</v>
      </c>
    </row>
    <row r="4184" spans="1:23" x14ac:dyDescent="0.25">
      <c r="A4184" s="14">
        <v>37651</v>
      </c>
      <c r="B4184" s="3">
        <v>30</v>
      </c>
      <c r="C4184" s="4">
        <v>5.05</v>
      </c>
      <c r="D4184" s="5">
        <v>-1.8</v>
      </c>
      <c r="E4184" s="5">
        <v>2.7</v>
      </c>
      <c r="F4184" s="5">
        <v>-3.5</v>
      </c>
      <c r="G4184" s="4">
        <v>94.4</v>
      </c>
      <c r="H4184" s="4">
        <v>77</v>
      </c>
      <c r="I4184" s="5">
        <v>-999</v>
      </c>
      <c r="J4184" s="5">
        <v>-999</v>
      </c>
      <c r="K4184" s="4">
        <v>7.7</v>
      </c>
      <c r="L4184" s="4">
        <v>649</v>
      </c>
      <c r="M4184" s="7">
        <v>-1.5</v>
      </c>
      <c r="N4184" s="5">
        <v>-0.2</v>
      </c>
      <c r="O4184" s="5">
        <v>-999</v>
      </c>
      <c r="P4184" s="5">
        <v>0.1</v>
      </c>
      <c r="Q4184" s="5">
        <v>0.7</v>
      </c>
      <c r="R4184">
        <v>0.56899999999999995</v>
      </c>
      <c r="S4184" s="34">
        <f>ROUND((0.6105*(EXP((17.273*E4184)/(E4184+237.3))))*(100-H4184)/100,3)</f>
        <v>0.17100000000000001</v>
      </c>
      <c r="T4184" s="6">
        <f>IF(V4184&lt;V4185,L4184,0)</f>
        <v>0</v>
      </c>
      <c r="U4184" s="6">
        <f>IF(T4184&gt;0,M4184,-999)</f>
        <v>-999</v>
      </c>
      <c r="V4184">
        <v>200301</v>
      </c>
      <c r="W4184">
        <v>2003</v>
      </c>
    </row>
    <row r="4185" spans="1:23" x14ac:dyDescent="0.25">
      <c r="A4185" s="14">
        <v>37652</v>
      </c>
      <c r="B4185" s="3">
        <v>31</v>
      </c>
      <c r="C4185" s="4">
        <v>4.1100000000000003</v>
      </c>
      <c r="D4185" s="5">
        <v>-1.5</v>
      </c>
      <c r="E4185" s="5">
        <v>0.9</v>
      </c>
      <c r="F4185" s="5">
        <v>-3</v>
      </c>
      <c r="G4185" s="4">
        <v>98.5</v>
      </c>
      <c r="H4185" s="4">
        <v>93.8</v>
      </c>
      <c r="I4185" s="5">
        <v>-999</v>
      </c>
      <c r="J4185" s="5">
        <v>-999</v>
      </c>
      <c r="K4185" s="4">
        <v>0</v>
      </c>
      <c r="L4185" s="4">
        <v>634</v>
      </c>
      <c r="M4185" s="7">
        <v>-1.2</v>
      </c>
      <c r="N4185" s="5">
        <v>-0.2</v>
      </c>
      <c r="O4185" s="5">
        <v>-999</v>
      </c>
      <c r="P4185" s="5">
        <v>0.1</v>
      </c>
      <c r="Q4185" s="5">
        <v>0.7</v>
      </c>
      <c r="R4185">
        <v>0.61199999999999999</v>
      </c>
      <c r="S4185" s="34">
        <f>ROUND((0.6105*(EXP((17.273*E4185)/(E4185+237.3))))*(100-H4185)/100,3)</f>
        <v>0.04</v>
      </c>
      <c r="T4185" s="6">
        <f>IF(V4185&lt;V4186,L4185,0)</f>
        <v>634</v>
      </c>
      <c r="U4185" s="6">
        <f>IF(T4185&gt;0,M4185,-999)</f>
        <v>-1.2</v>
      </c>
      <c r="V4185">
        <v>200301</v>
      </c>
      <c r="W4185">
        <v>2003</v>
      </c>
    </row>
    <row r="4186" spans="1:23" x14ac:dyDescent="0.25">
      <c r="A4186" s="14">
        <v>37653</v>
      </c>
      <c r="B4186" s="3">
        <v>32</v>
      </c>
      <c r="C4186" s="4">
        <v>0.82</v>
      </c>
      <c r="D4186" s="5">
        <v>-3.5</v>
      </c>
      <c r="E4186" s="5">
        <v>-1.2</v>
      </c>
      <c r="F4186" s="5">
        <v>-6</v>
      </c>
      <c r="G4186" s="4">
        <v>98.2</v>
      </c>
      <c r="H4186" s="4">
        <v>93.1</v>
      </c>
      <c r="I4186" s="5">
        <v>-999</v>
      </c>
      <c r="J4186" s="5">
        <v>-999</v>
      </c>
      <c r="K4186" s="4">
        <v>16</v>
      </c>
      <c r="L4186" s="4">
        <v>767</v>
      </c>
      <c r="M4186" s="7">
        <v>-1.1000000000000001</v>
      </c>
      <c r="N4186" s="5">
        <v>-0.3</v>
      </c>
      <c r="O4186" s="5">
        <v>-999</v>
      </c>
      <c r="P4186" s="5">
        <v>0.1</v>
      </c>
      <c r="Q4186" s="5">
        <v>0.7</v>
      </c>
      <c r="R4186">
        <v>0.52200000000000002</v>
      </c>
      <c r="S4186" s="34">
        <f>ROUND((0.6105*(EXP((17.273*E4186)/(E4186+237.3))))*(100-H4186)/100,3)</f>
        <v>3.9E-2</v>
      </c>
      <c r="T4186" s="6">
        <f>IF(V4186&lt;V4187,L4186,0)</f>
        <v>0</v>
      </c>
      <c r="U4186" s="6">
        <f>IF(T4186&gt;0,M4186,-999)</f>
        <v>-999</v>
      </c>
      <c r="V4186">
        <v>200302</v>
      </c>
      <c r="W4186">
        <v>2003</v>
      </c>
    </row>
    <row r="4187" spans="1:23" x14ac:dyDescent="0.25">
      <c r="A4187" s="14">
        <v>37654</v>
      </c>
      <c r="B4187" s="3">
        <v>33</v>
      </c>
      <c r="C4187" s="4">
        <v>2.17</v>
      </c>
      <c r="D4187" s="5">
        <v>-4.2</v>
      </c>
      <c r="E4187" s="5">
        <v>0.5</v>
      </c>
      <c r="F4187" s="5">
        <v>-7.1</v>
      </c>
      <c r="G4187" s="4">
        <v>95.7</v>
      </c>
      <c r="H4187" s="4">
        <v>81</v>
      </c>
      <c r="I4187" s="5">
        <v>-999</v>
      </c>
      <c r="J4187" s="5">
        <v>-999</v>
      </c>
      <c r="K4187" s="4">
        <v>11</v>
      </c>
      <c r="L4187" s="4">
        <v>845</v>
      </c>
      <c r="M4187" s="7">
        <v>-1</v>
      </c>
      <c r="N4187" s="5">
        <v>-0.3</v>
      </c>
      <c r="O4187" s="5">
        <v>-999</v>
      </c>
      <c r="P4187" s="5">
        <v>0.1</v>
      </c>
      <c r="Q4187" s="5">
        <v>0.7</v>
      </c>
      <c r="R4187">
        <v>0.51300000000000001</v>
      </c>
      <c r="S4187" s="34">
        <f>ROUND((0.6105*(EXP((17.273*E4187)/(E4187+237.3))))*(100-H4187)/100,3)</f>
        <v>0.12</v>
      </c>
      <c r="T4187" s="6">
        <f>IF(V4187&lt;V4188,L4187,0)</f>
        <v>0</v>
      </c>
      <c r="U4187" s="6">
        <f>IF(T4187&gt;0,M4187,-999)</f>
        <v>-999</v>
      </c>
      <c r="V4187">
        <v>200302</v>
      </c>
      <c r="W4187">
        <v>2003</v>
      </c>
    </row>
    <row r="4188" spans="1:23" x14ac:dyDescent="0.25">
      <c r="A4188" s="14">
        <v>37655</v>
      </c>
      <c r="B4188" s="3">
        <v>34</v>
      </c>
      <c r="C4188" s="4">
        <v>1</v>
      </c>
      <c r="D4188" s="5">
        <v>-6.5</v>
      </c>
      <c r="E4188" s="5">
        <v>-5.0999999999999996</v>
      </c>
      <c r="F4188" s="5">
        <v>-7.5</v>
      </c>
      <c r="G4188" s="4">
        <v>97.4</v>
      </c>
      <c r="H4188" s="4">
        <v>95.4</v>
      </c>
      <c r="I4188" s="5">
        <v>-999</v>
      </c>
      <c r="J4188" s="5">
        <v>-999</v>
      </c>
      <c r="K4188" s="4">
        <v>3.1</v>
      </c>
      <c r="L4188" s="4">
        <v>841</v>
      </c>
      <c r="M4188" s="7">
        <v>-1.1000000000000001</v>
      </c>
      <c r="N4188" s="5">
        <v>-0.3</v>
      </c>
      <c r="O4188" s="5">
        <v>-999</v>
      </c>
      <c r="P4188" s="5">
        <v>0.1</v>
      </c>
      <c r="Q4188" s="5">
        <v>0.6</v>
      </c>
      <c r="R4188">
        <v>0.4</v>
      </c>
      <c r="S4188" s="34">
        <f>ROUND((0.6105*(EXP((17.273*E4188)/(E4188+237.3))))*(100-H4188)/100,3)</f>
        <v>1.9E-2</v>
      </c>
      <c r="T4188" s="6">
        <f>IF(V4188&lt;V4189,L4188,0)</f>
        <v>0</v>
      </c>
      <c r="U4188" s="6">
        <f>IF(T4188&gt;0,M4188,-999)</f>
        <v>-999</v>
      </c>
      <c r="V4188">
        <v>200302</v>
      </c>
      <c r="W4188">
        <v>2003</v>
      </c>
    </row>
    <row r="4189" spans="1:23" x14ac:dyDescent="0.25">
      <c r="A4189" s="14">
        <v>37656</v>
      </c>
      <c r="B4189" s="3">
        <v>35</v>
      </c>
      <c r="C4189" s="4">
        <v>1.29</v>
      </c>
      <c r="D4189" s="5">
        <v>-7</v>
      </c>
      <c r="E4189" s="5">
        <v>-5.6</v>
      </c>
      <c r="F4189" s="5">
        <v>-9.3000000000000007</v>
      </c>
      <c r="G4189" s="4">
        <v>96.2</v>
      </c>
      <c r="H4189" s="4">
        <v>90.9</v>
      </c>
      <c r="I4189" s="5">
        <v>-999</v>
      </c>
      <c r="J4189" s="5">
        <v>-999</v>
      </c>
      <c r="K4189" s="4">
        <v>0</v>
      </c>
      <c r="L4189" s="4">
        <v>816</v>
      </c>
      <c r="M4189" s="7">
        <v>-1.1000000000000001</v>
      </c>
      <c r="N4189" s="5">
        <v>-0.3</v>
      </c>
      <c r="O4189" s="5">
        <v>-999</v>
      </c>
      <c r="P4189" s="5">
        <v>0.1</v>
      </c>
      <c r="Q4189" s="5">
        <v>0.6</v>
      </c>
      <c r="R4189">
        <v>0.36599999999999999</v>
      </c>
      <c r="S4189" s="34">
        <f>ROUND((0.6105*(EXP((17.273*E4189)/(E4189+237.3))))*(100-H4189)/100,3)</f>
        <v>3.6999999999999998E-2</v>
      </c>
      <c r="T4189" s="6">
        <f>IF(V4189&lt;V4190,L4189,0)</f>
        <v>0</v>
      </c>
      <c r="U4189" s="6">
        <f>IF(T4189&gt;0,M4189,-999)</f>
        <v>-999</v>
      </c>
      <c r="V4189">
        <v>200302</v>
      </c>
      <c r="W4189">
        <v>2003</v>
      </c>
    </row>
    <row r="4190" spans="1:23" x14ac:dyDescent="0.25">
      <c r="A4190" s="14">
        <v>37657</v>
      </c>
      <c r="B4190" s="3">
        <v>36</v>
      </c>
      <c r="C4190" s="4">
        <v>2.33</v>
      </c>
      <c r="D4190" s="5">
        <v>-5.0999999999999996</v>
      </c>
      <c r="E4190" s="5">
        <v>-2.2999999999999998</v>
      </c>
      <c r="F4190" s="5">
        <v>-7.8</v>
      </c>
      <c r="G4190" s="4">
        <v>92.9</v>
      </c>
      <c r="H4190" s="4">
        <v>79.3</v>
      </c>
      <c r="I4190" s="5">
        <v>-999</v>
      </c>
      <c r="J4190" s="5">
        <v>-999</v>
      </c>
      <c r="K4190" s="4">
        <v>0</v>
      </c>
      <c r="L4190" s="4">
        <v>783</v>
      </c>
      <c r="M4190" s="7">
        <v>-1.1000000000000001</v>
      </c>
      <c r="N4190" s="5">
        <v>-0.3</v>
      </c>
      <c r="O4190" s="5">
        <v>-999</v>
      </c>
      <c r="P4190" s="5">
        <v>0.1</v>
      </c>
      <c r="Q4190" s="5">
        <v>0.6</v>
      </c>
      <c r="R4190">
        <v>0.40799999999999997</v>
      </c>
      <c r="S4190" s="34">
        <f>ROUND((0.6105*(EXP((17.273*E4190)/(E4190+237.3))))*(100-H4190)/100,3)</f>
        <v>0.107</v>
      </c>
      <c r="T4190" s="6">
        <f>IF(V4190&lt;V4191,L4190,0)</f>
        <v>0</v>
      </c>
      <c r="U4190" s="6">
        <f>IF(T4190&gt;0,M4190,-999)</f>
        <v>-999</v>
      </c>
      <c r="V4190">
        <v>200302</v>
      </c>
      <c r="W4190">
        <v>2003</v>
      </c>
    </row>
    <row r="4191" spans="1:23" x14ac:dyDescent="0.25">
      <c r="A4191" s="14">
        <v>37658</v>
      </c>
      <c r="B4191" s="3">
        <v>37</v>
      </c>
      <c r="C4191" s="4">
        <v>8.7200000000000006</v>
      </c>
      <c r="D4191" s="5">
        <v>-4.5</v>
      </c>
      <c r="E4191" s="5">
        <v>1.1000000000000001</v>
      </c>
      <c r="F4191" s="5">
        <v>-8.5</v>
      </c>
      <c r="G4191" s="4">
        <v>89.3</v>
      </c>
      <c r="H4191" s="4">
        <v>66.5</v>
      </c>
      <c r="I4191" s="5">
        <v>-999</v>
      </c>
      <c r="J4191" s="5">
        <v>-999</v>
      </c>
      <c r="K4191" s="4">
        <v>0</v>
      </c>
      <c r="L4191" s="4">
        <v>760</v>
      </c>
      <c r="M4191" s="7">
        <v>-1.2</v>
      </c>
      <c r="N4191" s="5">
        <v>-0.3</v>
      </c>
      <c r="O4191" s="5">
        <v>-999</v>
      </c>
      <c r="P4191" s="5">
        <v>0.2</v>
      </c>
      <c r="Q4191" s="5">
        <v>0.7</v>
      </c>
      <c r="R4191">
        <v>0.439</v>
      </c>
      <c r="S4191" s="34">
        <f>ROUND((0.6105*(EXP((17.273*E4191)/(E4191+237.3))))*(100-H4191)/100,3)</f>
        <v>0.221</v>
      </c>
      <c r="T4191" s="6">
        <f>IF(V4191&lt;V4192,L4191,0)</f>
        <v>0</v>
      </c>
      <c r="U4191" s="6">
        <f>IF(T4191&gt;0,M4191,-999)</f>
        <v>-999</v>
      </c>
      <c r="V4191">
        <v>200302</v>
      </c>
      <c r="W4191">
        <v>2003</v>
      </c>
    </row>
    <row r="4192" spans="1:23" x14ac:dyDescent="0.25">
      <c r="A4192" s="14">
        <v>37659</v>
      </c>
      <c r="B4192" s="3">
        <v>38</v>
      </c>
      <c r="C4192" s="4">
        <v>8.24</v>
      </c>
      <c r="D4192" s="5">
        <v>-4.9000000000000004</v>
      </c>
      <c r="E4192" s="5">
        <v>0.7</v>
      </c>
      <c r="F4192" s="5">
        <v>-8.1</v>
      </c>
      <c r="G4192" s="4">
        <v>88.6</v>
      </c>
      <c r="H4192" s="4">
        <v>65.2</v>
      </c>
      <c r="I4192" s="5">
        <v>-999</v>
      </c>
      <c r="J4192" s="5">
        <v>-999</v>
      </c>
      <c r="K4192" s="4">
        <v>0</v>
      </c>
      <c r="L4192" s="4">
        <v>739</v>
      </c>
      <c r="M4192" s="7">
        <v>-1.4</v>
      </c>
      <c r="N4192" s="5">
        <v>-0.3</v>
      </c>
      <c r="O4192" s="5">
        <v>-999</v>
      </c>
      <c r="P4192" s="5">
        <v>0.2</v>
      </c>
      <c r="Q4192" s="5">
        <v>0.7</v>
      </c>
      <c r="R4192">
        <v>0.41699999999999998</v>
      </c>
      <c r="S4192" s="34">
        <f>ROUND((0.6105*(EXP((17.273*E4192)/(E4192+237.3))))*(100-H4192)/100,3)</f>
        <v>0.224</v>
      </c>
      <c r="T4192" s="6">
        <f>IF(V4192&lt;V4193,L4192,0)</f>
        <v>0</v>
      </c>
      <c r="U4192" s="6">
        <f>IF(T4192&gt;0,M4192,-999)</f>
        <v>-999</v>
      </c>
      <c r="V4192">
        <v>200302</v>
      </c>
      <c r="W4192">
        <v>2003</v>
      </c>
    </row>
    <row r="4193" spans="1:23" x14ac:dyDescent="0.25">
      <c r="A4193" s="14">
        <v>37660</v>
      </c>
      <c r="B4193" s="3">
        <v>39</v>
      </c>
      <c r="C4193" s="4">
        <v>8.8000000000000007</v>
      </c>
      <c r="D4193" s="5">
        <v>-5.4</v>
      </c>
      <c r="E4193" s="5">
        <v>0.7</v>
      </c>
      <c r="F4193" s="5">
        <v>-10</v>
      </c>
      <c r="G4193" s="4">
        <v>78.400000000000006</v>
      </c>
      <c r="H4193" s="4">
        <v>57.8</v>
      </c>
      <c r="I4193" s="5">
        <v>-999</v>
      </c>
      <c r="J4193" s="5">
        <v>-999</v>
      </c>
      <c r="K4193" s="4">
        <v>0</v>
      </c>
      <c r="L4193" s="4">
        <v>735</v>
      </c>
      <c r="M4193" s="7">
        <v>-1.6</v>
      </c>
      <c r="N4193" s="5">
        <v>-0.3</v>
      </c>
      <c r="O4193" s="5">
        <v>-999</v>
      </c>
      <c r="P4193" s="5">
        <v>0.2</v>
      </c>
      <c r="Q4193" s="5">
        <v>0.7</v>
      </c>
      <c r="R4193">
        <v>0.371</v>
      </c>
      <c r="S4193" s="34">
        <f>ROUND((0.6105*(EXP((17.273*E4193)/(E4193+237.3))))*(100-H4193)/100,3)</f>
        <v>0.27100000000000002</v>
      </c>
      <c r="T4193" s="6">
        <f>IF(V4193&lt;V4194,L4193,0)</f>
        <v>0</v>
      </c>
      <c r="U4193" s="6">
        <f>IF(T4193&gt;0,M4193,-999)</f>
        <v>-999</v>
      </c>
      <c r="V4193">
        <v>200302</v>
      </c>
      <c r="W4193">
        <v>2003</v>
      </c>
    </row>
    <row r="4194" spans="1:23" x14ac:dyDescent="0.25">
      <c r="A4194" s="14">
        <v>37661</v>
      </c>
      <c r="B4194" s="3">
        <v>40</v>
      </c>
      <c r="C4194" s="4">
        <v>9.34</v>
      </c>
      <c r="D4194" s="5">
        <v>-2.4</v>
      </c>
      <c r="E4194" s="5">
        <v>6</v>
      </c>
      <c r="F4194" s="5">
        <v>-8.5</v>
      </c>
      <c r="G4194" s="4">
        <v>67.099999999999994</v>
      </c>
      <c r="H4194" s="4">
        <v>41.1</v>
      </c>
      <c r="I4194" s="5">
        <v>-999</v>
      </c>
      <c r="J4194" s="5">
        <v>-999</v>
      </c>
      <c r="K4194" s="4">
        <v>0</v>
      </c>
      <c r="L4194" s="4">
        <v>718</v>
      </c>
      <c r="M4194" s="7">
        <v>-1.6</v>
      </c>
      <c r="N4194" s="5">
        <v>-0.3</v>
      </c>
      <c r="O4194" s="5">
        <v>-999</v>
      </c>
      <c r="P4194" s="5">
        <v>0.2</v>
      </c>
      <c r="Q4194" s="5">
        <v>0.7</v>
      </c>
      <c r="R4194">
        <v>0.38400000000000001</v>
      </c>
      <c r="S4194" s="34">
        <f>ROUND((0.6105*(EXP((17.273*E4194)/(E4194+237.3))))*(100-H4194)/100,3)</f>
        <v>0.55100000000000005</v>
      </c>
      <c r="T4194" s="6">
        <f>IF(V4194&lt;V4195,L4194,0)</f>
        <v>0</v>
      </c>
      <c r="U4194" s="6">
        <f>IF(T4194&gt;0,M4194,-999)</f>
        <v>-999</v>
      </c>
      <c r="V4194">
        <v>200302</v>
      </c>
      <c r="W4194">
        <v>2003</v>
      </c>
    </row>
    <row r="4195" spans="1:23" x14ac:dyDescent="0.25">
      <c r="A4195" s="14">
        <v>37662</v>
      </c>
      <c r="B4195" s="3">
        <v>41</v>
      </c>
      <c r="C4195" s="4">
        <v>8.06</v>
      </c>
      <c r="D4195" s="5">
        <v>-4.5999999999999996</v>
      </c>
      <c r="E4195" s="5">
        <v>2.8</v>
      </c>
      <c r="F4195" s="5">
        <v>-9.9</v>
      </c>
      <c r="G4195" s="4">
        <v>74.900000000000006</v>
      </c>
      <c r="H4195" s="4">
        <v>46.4</v>
      </c>
      <c r="I4195" s="5">
        <v>-999</v>
      </c>
      <c r="J4195" s="5">
        <v>-999</v>
      </c>
      <c r="K4195" s="4">
        <v>0</v>
      </c>
      <c r="L4195" s="4">
        <v>709</v>
      </c>
      <c r="M4195" s="7">
        <v>-1.7</v>
      </c>
      <c r="N4195" s="5">
        <v>-0.3</v>
      </c>
      <c r="O4195" s="5">
        <v>-999</v>
      </c>
      <c r="P4195" s="5">
        <v>0.2</v>
      </c>
      <c r="Q4195" s="5">
        <v>0.7</v>
      </c>
      <c r="R4195">
        <v>0.34699999999999998</v>
      </c>
      <c r="S4195" s="34">
        <f>ROUND((0.6105*(EXP((17.273*E4195)/(E4195+237.3))))*(100-H4195)/100,3)</f>
        <v>0.4</v>
      </c>
      <c r="T4195" s="6">
        <f>IF(V4195&lt;V4196,L4195,0)</f>
        <v>0</v>
      </c>
      <c r="U4195" s="6">
        <f>IF(T4195&gt;0,M4195,-999)</f>
        <v>-999</v>
      </c>
      <c r="V4195">
        <v>200302</v>
      </c>
      <c r="W4195">
        <v>2003</v>
      </c>
    </row>
    <row r="4196" spans="1:23" x14ac:dyDescent="0.25">
      <c r="A4196" s="14">
        <v>37663</v>
      </c>
      <c r="B4196" s="3">
        <v>42</v>
      </c>
      <c r="C4196" s="4">
        <v>9.6199999999999992</v>
      </c>
      <c r="D4196" s="5">
        <v>-1</v>
      </c>
      <c r="E4196" s="5">
        <v>8.1999999999999993</v>
      </c>
      <c r="F4196" s="5">
        <v>-6.6</v>
      </c>
      <c r="G4196" s="4">
        <v>65.599999999999994</v>
      </c>
      <c r="H4196" s="4">
        <v>38</v>
      </c>
      <c r="I4196" s="5">
        <v>-999</v>
      </c>
      <c r="J4196" s="5">
        <v>-999</v>
      </c>
      <c r="K4196" s="4">
        <v>0</v>
      </c>
      <c r="L4196" s="4">
        <v>698</v>
      </c>
      <c r="M4196" s="7">
        <v>-1.8</v>
      </c>
      <c r="N4196" s="5">
        <v>-0.3</v>
      </c>
      <c r="O4196" s="5">
        <v>-999</v>
      </c>
      <c r="P4196" s="5">
        <v>0.2</v>
      </c>
      <c r="Q4196" s="5">
        <v>0.7</v>
      </c>
      <c r="R4196">
        <v>0.41299999999999998</v>
      </c>
      <c r="S4196" s="34">
        <f>ROUND((0.6105*(EXP((17.273*E4196)/(E4196+237.3))))*(100-H4196)/100,3)</f>
        <v>0.67400000000000004</v>
      </c>
      <c r="T4196" s="6">
        <f>IF(V4196&lt;V4197,L4196,0)</f>
        <v>0</v>
      </c>
      <c r="U4196" s="6">
        <f>IF(T4196&gt;0,M4196,-999)</f>
        <v>-999</v>
      </c>
      <c r="V4196">
        <v>200302</v>
      </c>
      <c r="W4196">
        <v>2003</v>
      </c>
    </row>
    <row r="4197" spans="1:23" x14ac:dyDescent="0.25">
      <c r="A4197" s="14">
        <v>37664</v>
      </c>
      <c r="B4197" s="3">
        <v>43</v>
      </c>
      <c r="C4197" s="4">
        <v>9.99</v>
      </c>
      <c r="D4197" s="5">
        <v>0.6</v>
      </c>
      <c r="E4197" s="5">
        <v>8.4</v>
      </c>
      <c r="F4197" s="5">
        <v>-3.9</v>
      </c>
      <c r="G4197" s="4">
        <v>57.8</v>
      </c>
      <c r="H4197" s="4">
        <v>30.3</v>
      </c>
      <c r="I4197" s="5">
        <v>-999</v>
      </c>
      <c r="J4197" s="5">
        <v>-999</v>
      </c>
      <c r="K4197" s="4">
        <v>0</v>
      </c>
      <c r="L4197" s="4">
        <v>688</v>
      </c>
      <c r="M4197" s="7">
        <v>-1.7</v>
      </c>
      <c r="N4197" s="5">
        <v>-0.2</v>
      </c>
      <c r="O4197" s="5">
        <v>-999</v>
      </c>
      <c r="P4197" s="5">
        <v>0.2</v>
      </c>
      <c r="Q4197" s="5">
        <v>0.7</v>
      </c>
      <c r="R4197">
        <v>0.33500000000000002</v>
      </c>
      <c r="S4197" s="34">
        <f>ROUND((0.6105*(EXP((17.273*E4197)/(E4197+237.3))))*(100-H4197)/100,3)</f>
        <v>0.76800000000000002</v>
      </c>
      <c r="T4197" s="6">
        <f>IF(V4197&lt;V4198,L4197,0)</f>
        <v>0</v>
      </c>
      <c r="U4197" s="6">
        <f>IF(T4197&gt;0,M4197,-999)</f>
        <v>-999</v>
      </c>
      <c r="V4197">
        <v>200302</v>
      </c>
      <c r="W4197">
        <v>2003</v>
      </c>
    </row>
    <row r="4198" spans="1:23" x14ac:dyDescent="0.25">
      <c r="A4198" s="14">
        <v>37665</v>
      </c>
      <c r="B4198" s="3">
        <v>44</v>
      </c>
      <c r="C4198" s="4">
        <v>8.43</v>
      </c>
      <c r="D4198" s="5">
        <v>0.9</v>
      </c>
      <c r="E4198" s="5">
        <v>9.1999999999999993</v>
      </c>
      <c r="F4198" s="5">
        <v>-2.9</v>
      </c>
      <c r="G4198" s="4">
        <v>53.8</v>
      </c>
      <c r="H4198" s="4">
        <v>30.5</v>
      </c>
      <c r="I4198" s="5">
        <v>-999</v>
      </c>
      <c r="J4198" s="5">
        <v>-999</v>
      </c>
      <c r="K4198" s="4">
        <v>0</v>
      </c>
      <c r="L4198" s="4">
        <v>677</v>
      </c>
      <c r="M4198" s="7">
        <v>-1.5</v>
      </c>
      <c r="N4198" s="5">
        <v>-0.2</v>
      </c>
      <c r="O4198" s="5">
        <v>-999</v>
      </c>
      <c r="P4198" s="5">
        <v>0.2</v>
      </c>
      <c r="Q4198" s="5">
        <v>0.7</v>
      </c>
      <c r="R4198">
        <v>0.35499999999999998</v>
      </c>
      <c r="S4198" s="34">
        <f>ROUND((0.6105*(EXP((17.273*E4198)/(E4198+237.3))))*(100-H4198)/100,3)</f>
        <v>0.80800000000000005</v>
      </c>
      <c r="T4198" s="6">
        <f>IF(V4198&lt;V4199,L4198,0)</f>
        <v>0</v>
      </c>
      <c r="U4198" s="6">
        <f>IF(T4198&gt;0,M4198,-999)</f>
        <v>-999</v>
      </c>
      <c r="V4198">
        <v>200302</v>
      </c>
      <c r="W4198">
        <v>2003</v>
      </c>
    </row>
    <row r="4199" spans="1:23" x14ac:dyDescent="0.25">
      <c r="A4199" s="14">
        <v>37666</v>
      </c>
      <c r="B4199" s="3">
        <v>45</v>
      </c>
      <c r="C4199" s="4">
        <v>8.7100000000000009</v>
      </c>
      <c r="D4199" s="5">
        <v>-0.3</v>
      </c>
      <c r="E4199" s="5">
        <v>6.8</v>
      </c>
      <c r="F4199" s="5">
        <v>-3.5</v>
      </c>
      <c r="G4199" s="4">
        <v>74</v>
      </c>
      <c r="H4199" s="4">
        <v>48.2</v>
      </c>
      <c r="I4199" s="5">
        <v>-999</v>
      </c>
      <c r="J4199" s="5">
        <v>-999</v>
      </c>
      <c r="K4199" s="4">
        <v>0</v>
      </c>
      <c r="L4199" s="4">
        <v>667</v>
      </c>
      <c r="M4199" s="7">
        <v>-1.1000000000000001</v>
      </c>
      <c r="N4199" s="5">
        <v>-0.2</v>
      </c>
      <c r="O4199" s="5">
        <v>-999</v>
      </c>
      <c r="P4199" s="5">
        <v>0.3</v>
      </c>
      <c r="Q4199" s="5">
        <v>0.7</v>
      </c>
      <c r="R4199">
        <v>0.47599999999999998</v>
      </c>
      <c r="S4199" s="34">
        <f>ROUND((0.6105*(EXP((17.273*E4199)/(E4199+237.3))))*(100-H4199)/100,3)</f>
        <v>0.51200000000000001</v>
      </c>
      <c r="T4199" s="6">
        <f>IF(V4199&lt;V4200,L4199,0)</f>
        <v>0</v>
      </c>
      <c r="U4199" s="6">
        <f>IF(T4199&gt;0,M4199,-999)</f>
        <v>-999</v>
      </c>
      <c r="V4199">
        <v>200302</v>
      </c>
      <c r="W4199">
        <v>2003</v>
      </c>
    </row>
    <row r="4200" spans="1:23" x14ac:dyDescent="0.25">
      <c r="A4200" s="14">
        <v>37667</v>
      </c>
      <c r="B4200" s="3">
        <v>46</v>
      </c>
      <c r="C4200" s="4">
        <v>3.85</v>
      </c>
      <c r="D4200" s="5">
        <v>-2.6</v>
      </c>
      <c r="E4200" s="5">
        <v>0.9</v>
      </c>
      <c r="F4200" s="5">
        <v>-4.5</v>
      </c>
      <c r="G4200" s="4">
        <v>96.3</v>
      </c>
      <c r="H4200" s="4">
        <v>79.5</v>
      </c>
      <c r="I4200" s="5">
        <v>-999</v>
      </c>
      <c r="J4200" s="5">
        <v>-999</v>
      </c>
      <c r="K4200" s="4">
        <v>0.7</v>
      </c>
      <c r="L4200" s="4">
        <v>673</v>
      </c>
      <c r="M4200" s="7">
        <v>-1</v>
      </c>
      <c r="N4200" s="5">
        <v>-0.2</v>
      </c>
      <c r="O4200" s="5">
        <v>-999</v>
      </c>
      <c r="P4200" s="5">
        <v>0.2</v>
      </c>
      <c r="Q4200" s="5">
        <v>0.7</v>
      </c>
      <c r="R4200">
        <v>0.51700000000000002</v>
      </c>
      <c r="S4200" s="34">
        <f>ROUND((0.6105*(EXP((17.273*E4200)/(E4200+237.3))))*(100-H4200)/100,3)</f>
        <v>0.13400000000000001</v>
      </c>
      <c r="T4200" s="6">
        <f>IF(V4200&lt;V4201,L4200,0)</f>
        <v>0</v>
      </c>
      <c r="U4200" s="6">
        <f>IF(T4200&gt;0,M4200,-999)</f>
        <v>-999</v>
      </c>
      <c r="V4200">
        <v>200302</v>
      </c>
      <c r="W4200">
        <v>2003</v>
      </c>
    </row>
    <row r="4201" spans="1:23" x14ac:dyDescent="0.25">
      <c r="A4201" s="14">
        <v>37668</v>
      </c>
      <c r="B4201" s="3">
        <v>47</v>
      </c>
      <c r="C4201" s="4">
        <v>3.27</v>
      </c>
      <c r="D4201" s="5">
        <v>-2.5</v>
      </c>
      <c r="E4201" s="5">
        <v>0.1</v>
      </c>
      <c r="F4201" s="5">
        <v>-6.4</v>
      </c>
      <c r="G4201" s="4">
        <v>96.8</v>
      </c>
      <c r="H4201" s="4">
        <v>89.5</v>
      </c>
      <c r="I4201" s="5">
        <v>-999</v>
      </c>
      <c r="J4201" s="5">
        <v>-999</v>
      </c>
      <c r="K4201" s="4">
        <v>6.1</v>
      </c>
      <c r="L4201" s="4">
        <v>726</v>
      </c>
      <c r="M4201" s="7">
        <v>-0.8</v>
      </c>
      <c r="N4201" s="5">
        <v>-0.2</v>
      </c>
      <c r="O4201" s="5">
        <v>-999</v>
      </c>
      <c r="P4201" s="5">
        <v>0.2</v>
      </c>
      <c r="Q4201" s="5">
        <v>0.7</v>
      </c>
      <c r="R4201">
        <v>0.55100000000000005</v>
      </c>
      <c r="S4201" s="34">
        <f>ROUND((0.6105*(EXP((17.273*E4201)/(E4201+237.3))))*(100-H4201)/100,3)</f>
        <v>6.5000000000000002E-2</v>
      </c>
      <c r="T4201" s="6">
        <f>IF(V4201&lt;V4202,L4201,0)</f>
        <v>0</v>
      </c>
      <c r="U4201" s="6">
        <f>IF(T4201&gt;0,M4201,-999)</f>
        <v>-999</v>
      </c>
      <c r="V4201">
        <v>200302</v>
      </c>
      <c r="W4201">
        <v>2003</v>
      </c>
    </row>
    <row r="4202" spans="1:23" x14ac:dyDescent="0.25">
      <c r="A4202" s="14">
        <v>37669</v>
      </c>
      <c r="B4202" s="3">
        <v>48</v>
      </c>
      <c r="C4202" s="4">
        <v>0.96</v>
      </c>
      <c r="D4202" s="5">
        <v>-4.9000000000000004</v>
      </c>
      <c r="E4202" s="5">
        <v>-2.1</v>
      </c>
      <c r="F4202" s="5">
        <v>-9.1</v>
      </c>
      <c r="G4202" s="4">
        <v>96.7</v>
      </c>
      <c r="H4202" s="4">
        <v>88.5</v>
      </c>
      <c r="I4202" s="5">
        <v>-999</v>
      </c>
      <c r="J4202" s="5">
        <v>-999</v>
      </c>
      <c r="K4202" s="4">
        <v>11.7</v>
      </c>
      <c r="L4202" s="4">
        <v>815</v>
      </c>
      <c r="M4202" s="7">
        <v>-0.9</v>
      </c>
      <c r="N4202" s="5">
        <v>-0.3</v>
      </c>
      <c r="O4202" s="5">
        <v>-999</v>
      </c>
      <c r="P4202" s="5">
        <v>0.2</v>
      </c>
      <c r="Q4202" s="5">
        <v>0.7</v>
      </c>
      <c r="R4202">
        <v>0.46200000000000002</v>
      </c>
      <c r="S4202" s="34">
        <f>ROUND((0.6105*(EXP((17.273*E4202)/(E4202+237.3))))*(100-H4202)/100,3)</f>
        <v>0.06</v>
      </c>
      <c r="T4202" s="6">
        <f>IF(V4202&lt;V4203,L4202,0)</f>
        <v>0</v>
      </c>
      <c r="U4202" s="6">
        <f>IF(T4202&gt;0,M4202,-999)</f>
        <v>-999</v>
      </c>
      <c r="V4202">
        <v>200302</v>
      </c>
      <c r="W4202">
        <v>2003</v>
      </c>
    </row>
    <row r="4203" spans="1:23" x14ac:dyDescent="0.25">
      <c r="A4203" s="14">
        <v>37670</v>
      </c>
      <c r="B4203" s="3">
        <v>49</v>
      </c>
      <c r="C4203" s="4">
        <v>9.7899999999999991</v>
      </c>
      <c r="D4203" s="5">
        <v>-5.0999999999999996</v>
      </c>
      <c r="E4203" s="5">
        <v>1.5</v>
      </c>
      <c r="F4203" s="5">
        <v>-10.5</v>
      </c>
      <c r="G4203" s="4">
        <v>88.2</v>
      </c>
      <c r="H4203" s="4">
        <v>57</v>
      </c>
      <c r="I4203" s="5">
        <v>-999</v>
      </c>
      <c r="J4203" s="5">
        <v>-999</v>
      </c>
      <c r="K4203" s="4">
        <v>0</v>
      </c>
      <c r="L4203" s="4">
        <v>786</v>
      </c>
      <c r="M4203" s="7">
        <v>-0.9</v>
      </c>
      <c r="N4203" s="5">
        <v>-0.2</v>
      </c>
      <c r="O4203" s="5">
        <v>-999</v>
      </c>
      <c r="P4203" s="5">
        <v>0.2</v>
      </c>
      <c r="Q4203" s="5">
        <v>0.7</v>
      </c>
      <c r="R4203">
        <v>0.38800000000000001</v>
      </c>
      <c r="S4203" s="34">
        <f>ROUND((0.6105*(EXP((17.273*E4203)/(E4203+237.3))))*(100-H4203)/100,3)</f>
        <v>0.29299999999999998</v>
      </c>
      <c r="T4203" s="6">
        <f>IF(V4203&lt;V4204,L4203,0)</f>
        <v>0</v>
      </c>
      <c r="U4203" s="6">
        <f>IF(T4203&gt;0,M4203,-999)</f>
        <v>-999</v>
      </c>
      <c r="V4203">
        <v>200302</v>
      </c>
      <c r="W4203">
        <v>2003</v>
      </c>
    </row>
    <row r="4204" spans="1:23" x14ac:dyDescent="0.25">
      <c r="A4204" s="14">
        <v>37671</v>
      </c>
      <c r="B4204" s="3">
        <v>50</v>
      </c>
      <c r="C4204" s="4">
        <v>8.94</v>
      </c>
      <c r="D4204" s="5">
        <v>-3.9</v>
      </c>
      <c r="E4204" s="5">
        <v>1.9</v>
      </c>
      <c r="F4204" s="5">
        <v>-8</v>
      </c>
      <c r="G4204" s="4">
        <v>89.3</v>
      </c>
      <c r="H4204" s="4">
        <v>64</v>
      </c>
      <c r="I4204" s="5">
        <v>-999</v>
      </c>
      <c r="J4204" s="5">
        <v>-999</v>
      </c>
      <c r="K4204" s="4">
        <v>0</v>
      </c>
      <c r="L4204" s="4">
        <v>786</v>
      </c>
      <c r="M4204" s="7">
        <v>-1.1000000000000001</v>
      </c>
      <c r="N4204" s="5">
        <v>-0.2</v>
      </c>
      <c r="O4204" s="5">
        <v>-999</v>
      </c>
      <c r="P4204" s="5">
        <v>0.2</v>
      </c>
      <c r="Q4204" s="5">
        <v>0.7</v>
      </c>
      <c r="R4204">
        <v>0.44900000000000001</v>
      </c>
      <c r="S4204" s="34">
        <f>ROUND((0.6105*(EXP((17.273*E4204)/(E4204+237.3))))*(100-H4204)/100,3)</f>
        <v>0.252</v>
      </c>
      <c r="T4204" s="6">
        <f>IF(V4204&lt;V4205,L4204,0)</f>
        <v>0</v>
      </c>
      <c r="U4204" s="6">
        <f>IF(T4204&gt;0,M4204,-999)</f>
        <v>-999</v>
      </c>
      <c r="V4204">
        <v>200302</v>
      </c>
      <c r="W4204">
        <v>2003</v>
      </c>
    </row>
    <row r="4205" spans="1:23" x14ac:dyDescent="0.25">
      <c r="A4205" s="14">
        <v>37672</v>
      </c>
      <c r="B4205" s="3">
        <v>51</v>
      </c>
      <c r="C4205" s="4">
        <v>1.24</v>
      </c>
      <c r="D4205" s="5">
        <v>-3.6</v>
      </c>
      <c r="E4205" s="5">
        <v>-1.4</v>
      </c>
      <c r="F4205" s="5">
        <v>-5.2</v>
      </c>
      <c r="G4205" s="4">
        <v>97.9</v>
      </c>
      <c r="H4205" s="4">
        <v>88.7</v>
      </c>
      <c r="I4205" s="5">
        <v>-999</v>
      </c>
      <c r="J4205" s="5">
        <v>-999</v>
      </c>
      <c r="K4205" s="4">
        <v>7.5</v>
      </c>
      <c r="L4205" s="4">
        <v>847</v>
      </c>
      <c r="M4205" s="7">
        <v>-1.1000000000000001</v>
      </c>
      <c r="N4205" s="5">
        <v>-0.3</v>
      </c>
      <c r="O4205" s="5">
        <v>-999</v>
      </c>
      <c r="P4205" s="5">
        <v>0.2</v>
      </c>
      <c r="Q4205" s="5">
        <v>0.7</v>
      </c>
      <c r="R4205">
        <v>0.48799999999999999</v>
      </c>
      <c r="S4205" s="34">
        <f>ROUND((0.6105*(EXP((17.273*E4205)/(E4205+237.3))))*(100-H4205)/100,3)</f>
        <v>6.2E-2</v>
      </c>
      <c r="T4205" s="6">
        <f>IF(V4205&lt;V4206,L4205,0)</f>
        <v>0</v>
      </c>
      <c r="U4205" s="6">
        <f>IF(T4205&gt;0,M4205,-999)</f>
        <v>-999</v>
      </c>
      <c r="V4205">
        <v>200302</v>
      </c>
      <c r="W4205">
        <v>2003</v>
      </c>
    </row>
    <row r="4206" spans="1:23" x14ac:dyDescent="0.25">
      <c r="A4206" s="14">
        <v>37673</v>
      </c>
      <c r="B4206" s="3">
        <v>52</v>
      </c>
      <c r="C4206" s="4">
        <v>2.59</v>
      </c>
      <c r="D4206" s="5">
        <v>-4.3</v>
      </c>
      <c r="E4206" s="5">
        <v>1.8</v>
      </c>
      <c r="F4206" s="5">
        <v>-7.2</v>
      </c>
      <c r="G4206" s="4">
        <v>91.9</v>
      </c>
      <c r="H4206" s="4">
        <v>67.8</v>
      </c>
      <c r="I4206" s="5">
        <v>-999</v>
      </c>
      <c r="J4206" s="5">
        <v>-999</v>
      </c>
      <c r="K4206" s="4">
        <v>0</v>
      </c>
      <c r="L4206" s="4">
        <v>837</v>
      </c>
      <c r="M4206" s="7">
        <v>-1</v>
      </c>
      <c r="N4206" s="5">
        <v>-0.3</v>
      </c>
      <c r="O4206" s="5">
        <v>-999</v>
      </c>
      <c r="P4206" s="5">
        <v>0.2</v>
      </c>
      <c r="Q4206" s="5">
        <v>0.7</v>
      </c>
      <c r="R4206">
        <v>0.47</v>
      </c>
      <c r="S4206" s="34">
        <f>ROUND((0.6105*(EXP((17.273*E4206)/(E4206+237.3))))*(100-H4206)/100,3)</f>
        <v>0.224</v>
      </c>
      <c r="T4206" s="6">
        <f>IF(V4206&lt;V4207,L4206,0)</f>
        <v>0</v>
      </c>
      <c r="U4206" s="6">
        <f>IF(T4206&gt;0,M4206,-999)</f>
        <v>-999</v>
      </c>
      <c r="V4206">
        <v>200302</v>
      </c>
      <c r="W4206">
        <v>2003</v>
      </c>
    </row>
    <row r="4207" spans="1:23" x14ac:dyDescent="0.25">
      <c r="A4207" s="14">
        <v>37674</v>
      </c>
      <c r="B4207" s="3">
        <v>53</v>
      </c>
      <c r="C4207" s="4">
        <v>8.08</v>
      </c>
      <c r="D4207" s="5">
        <v>-8.8000000000000007</v>
      </c>
      <c r="E4207" s="5">
        <v>-4</v>
      </c>
      <c r="F4207" s="5">
        <v>-14.1</v>
      </c>
      <c r="G4207" s="4">
        <v>81.7</v>
      </c>
      <c r="H4207" s="4">
        <v>62.4</v>
      </c>
      <c r="I4207" s="5">
        <v>-999</v>
      </c>
      <c r="J4207" s="5">
        <v>-999</v>
      </c>
      <c r="K4207" s="4">
        <v>0</v>
      </c>
      <c r="L4207" s="4">
        <v>817</v>
      </c>
      <c r="M4207" s="7">
        <v>-1</v>
      </c>
      <c r="N4207" s="5">
        <v>-0.3</v>
      </c>
      <c r="O4207" s="5">
        <v>-999</v>
      </c>
      <c r="P4207" s="5">
        <v>0.2</v>
      </c>
      <c r="Q4207" s="5">
        <v>0.6</v>
      </c>
      <c r="R4207">
        <v>0.28299999999999997</v>
      </c>
      <c r="S4207" s="34">
        <f>ROUND((0.6105*(EXP((17.273*E4207)/(E4207+237.3))))*(100-H4207)/100,3)</f>
        <v>0.17100000000000001</v>
      </c>
      <c r="T4207" s="6">
        <f>IF(V4207&lt;V4208,L4207,0)</f>
        <v>0</v>
      </c>
      <c r="U4207" s="6">
        <f>IF(T4207&gt;0,M4207,-999)</f>
        <v>-999</v>
      </c>
      <c r="V4207">
        <v>200302</v>
      </c>
      <c r="W4207">
        <v>2003</v>
      </c>
    </row>
    <row r="4208" spans="1:23" x14ac:dyDescent="0.25">
      <c r="A4208" s="14">
        <v>37675</v>
      </c>
      <c r="B4208" s="3">
        <v>54</v>
      </c>
      <c r="C4208" s="4">
        <v>12</v>
      </c>
      <c r="D4208" s="5">
        <v>-12.7</v>
      </c>
      <c r="E4208" s="5">
        <v>-4.0999999999999996</v>
      </c>
      <c r="F4208" s="5">
        <v>-19.100000000000001</v>
      </c>
      <c r="G4208" s="4">
        <v>75.900000000000006</v>
      </c>
      <c r="H4208" s="4">
        <v>28.1</v>
      </c>
      <c r="I4208" s="5">
        <v>-999</v>
      </c>
      <c r="J4208" s="5">
        <v>-999</v>
      </c>
      <c r="K4208" s="4">
        <v>0</v>
      </c>
      <c r="L4208" s="4">
        <v>808</v>
      </c>
      <c r="M4208" s="7">
        <v>-1.1000000000000001</v>
      </c>
      <c r="N4208" s="5">
        <v>-0.3</v>
      </c>
      <c r="O4208" s="5">
        <v>-999</v>
      </c>
      <c r="P4208" s="5">
        <v>0.2</v>
      </c>
      <c r="Q4208" s="5">
        <v>0.6</v>
      </c>
      <c r="R4208">
        <v>0.127</v>
      </c>
      <c r="S4208" s="34">
        <f>ROUND((0.6105*(EXP((17.273*E4208)/(E4208+237.3))))*(100-H4208)/100,3)</f>
        <v>0.32400000000000001</v>
      </c>
      <c r="T4208" s="6">
        <f>IF(V4208&lt;V4209,L4208,0)</f>
        <v>0</v>
      </c>
      <c r="U4208" s="6">
        <f>IF(T4208&gt;0,M4208,-999)</f>
        <v>-999</v>
      </c>
      <c r="V4208">
        <v>200302</v>
      </c>
      <c r="W4208">
        <v>2003</v>
      </c>
    </row>
    <row r="4209" spans="1:23" x14ac:dyDescent="0.25">
      <c r="A4209" s="14">
        <v>37676</v>
      </c>
      <c r="B4209" s="3">
        <v>55</v>
      </c>
      <c r="C4209" s="4">
        <v>12.29</v>
      </c>
      <c r="D4209" s="5">
        <v>-11</v>
      </c>
      <c r="E4209" s="5">
        <v>-1</v>
      </c>
      <c r="F4209" s="5">
        <v>-17.899999999999999</v>
      </c>
      <c r="G4209" s="4">
        <v>64</v>
      </c>
      <c r="H4209" s="4">
        <v>28.1</v>
      </c>
      <c r="I4209" s="5">
        <v>-999</v>
      </c>
      <c r="J4209" s="5">
        <v>-999</v>
      </c>
      <c r="K4209" s="4">
        <v>0</v>
      </c>
      <c r="L4209" s="4">
        <v>802</v>
      </c>
      <c r="M4209" s="7">
        <v>-1.6</v>
      </c>
      <c r="N4209" s="5">
        <v>-0.3</v>
      </c>
      <c r="O4209" s="5">
        <v>-999</v>
      </c>
      <c r="P4209" s="5">
        <v>0.2</v>
      </c>
      <c r="Q4209" s="5">
        <v>0.6</v>
      </c>
      <c r="R4209">
        <v>0.159</v>
      </c>
      <c r="S4209" s="34">
        <f>ROUND((0.6105*(EXP((17.273*E4209)/(E4209+237.3))))*(100-H4209)/100,3)</f>
        <v>0.40799999999999997</v>
      </c>
      <c r="T4209" s="6">
        <f>IF(V4209&lt;V4210,L4209,0)</f>
        <v>0</v>
      </c>
      <c r="U4209" s="6">
        <f>IF(T4209&gt;0,M4209,-999)</f>
        <v>-999</v>
      </c>
      <c r="V4209">
        <v>200302</v>
      </c>
      <c r="W4209">
        <v>2003</v>
      </c>
    </row>
    <row r="4210" spans="1:23" x14ac:dyDescent="0.25">
      <c r="A4210" s="14">
        <v>37677</v>
      </c>
      <c r="B4210" s="3">
        <v>56</v>
      </c>
      <c r="C4210" s="4">
        <v>12.11</v>
      </c>
      <c r="D4210" s="5">
        <v>-6.2</v>
      </c>
      <c r="E4210" s="5">
        <v>3.7</v>
      </c>
      <c r="F4210" s="5">
        <v>-13.3</v>
      </c>
      <c r="G4210" s="4">
        <v>44.1</v>
      </c>
      <c r="H4210" s="4">
        <v>12.8</v>
      </c>
      <c r="I4210" s="5">
        <v>-999</v>
      </c>
      <c r="J4210" s="5">
        <v>-999</v>
      </c>
      <c r="K4210" s="4">
        <v>0</v>
      </c>
      <c r="L4210" s="4">
        <v>795</v>
      </c>
      <c r="M4210" s="7">
        <v>-1.9</v>
      </c>
      <c r="N4210" s="5">
        <v>-0.3</v>
      </c>
      <c r="O4210" s="5">
        <v>-999</v>
      </c>
      <c r="P4210" s="5">
        <v>0.2</v>
      </c>
      <c r="Q4210" s="5">
        <v>0.7</v>
      </c>
      <c r="R4210">
        <v>0.10199999999999999</v>
      </c>
      <c r="S4210" s="34">
        <f>ROUND((0.6105*(EXP((17.273*E4210)/(E4210+237.3))))*(100-H4210)/100,3)</f>
        <v>0.69399999999999995</v>
      </c>
      <c r="T4210" s="6">
        <f>IF(V4210&lt;V4211,L4210,0)</f>
        <v>0</v>
      </c>
      <c r="U4210" s="6">
        <f>IF(T4210&gt;0,M4210,-999)</f>
        <v>-999</v>
      </c>
      <c r="V4210">
        <v>200302</v>
      </c>
      <c r="W4210">
        <v>2003</v>
      </c>
    </row>
    <row r="4211" spans="1:23" x14ac:dyDescent="0.25">
      <c r="A4211" s="14">
        <v>37678</v>
      </c>
      <c r="B4211" s="3">
        <v>57</v>
      </c>
      <c r="C4211" s="4">
        <v>9.3800000000000008</v>
      </c>
      <c r="D4211" s="5">
        <v>-6.7</v>
      </c>
      <c r="E4211" s="5">
        <v>-0.5</v>
      </c>
      <c r="F4211" s="5">
        <v>-11.1</v>
      </c>
      <c r="G4211" s="4">
        <v>58.6</v>
      </c>
      <c r="H4211" s="4">
        <v>36.700000000000003</v>
      </c>
      <c r="I4211" s="5">
        <v>-999</v>
      </c>
      <c r="J4211" s="5">
        <v>-999</v>
      </c>
      <c r="K4211" s="4">
        <v>0</v>
      </c>
      <c r="L4211" s="4">
        <v>787</v>
      </c>
      <c r="M4211" s="7">
        <v>-2.1</v>
      </c>
      <c r="N4211" s="5">
        <v>-0.3</v>
      </c>
      <c r="O4211" s="5">
        <v>-999</v>
      </c>
      <c r="P4211" s="5">
        <v>0.2</v>
      </c>
      <c r="Q4211" s="5">
        <v>0.7</v>
      </c>
      <c r="R4211">
        <v>0.216</v>
      </c>
      <c r="S4211" s="34">
        <f>ROUND((0.6105*(EXP((17.273*E4211)/(E4211+237.3))))*(100-H4211)/100,3)</f>
        <v>0.373</v>
      </c>
      <c r="T4211" s="6">
        <f>IF(V4211&lt;V4212,L4211,0)</f>
        <v>0</v>
      </c>
      <c r="U4211" s="6">
        <f>IF(T4211&gt;0,M4211,-999)</f>
        <v>-999</v>
      </c>
      <c r="V4211">
        <v>200302</v>
      </c>
      <c r="W4211">
        <v>2003</v>
      </c>
    </row>
    <row r="4212" spans="1:23" x14ac:dyDescent="0.25">
      <c r="A4212" s="14">
        <v>37679</v>
      </c>
      <c r="B4212" s="3">
        <v>58</v>
      </c>
      <c r="C4212" s="4">
        <v>6.49</v>
      </c>
      <c r="D4212" s="5">
        <v>-7.4</v>
      </c>
      <c r="E4212" s="5">
        <v>-2</v>
      </c>
      <c r="F4212" s="5">
        <v>-10.1</v>
      </c>
      <c r="G4212" s="4">
        <v>89</v>
      </c>
      <c r="H4212" s="4">
        <v>61.9</v>
      </c>
      <c r="I4212" s="5">
        <v>-999</v>
      </c>
      <c r="J4212" s="5">
        <v>-999</v>
      </c>
      <c r="K4212" s="4">
        <v>0</v>
      </c>
      <c r="L4212" s="4">
        <v>790</v>
      </c>
      <c r="M4212" s="7">
        <v>-2</v>
      </c>
      <c r="N4212" s="5">
        <v>-0.3</v>
      </c>
      <c r="O4212" s="5">
        <v>-999</v>
      </c>
      <c r="P4212" s="5">
        <v>0.2</v>
      </c>
      <c r="Q4212" s="5">
        <v>0.7</v>
      </c>
      <c r="R4212">
        <v>0.32600000000000001</v>
      </c>
      <c r="S4212" s="34">
        <f>ROUND((0.6105*(EXP((17.273*E4212)/(E4212+237.3))))*(100-H4212)/100,3)</f>
        <v>0.20100000000000001</v>
      </c>
      <c r="T4212" s="6">
        <f>IF(V4212&lt;V4213,L4212,0)</f>
        <v>0</v>
      </c>
      <c r="U4212" s="6">
        <f>IF(T4212&gt;0,M4212,-999)</f>
        <v>-999</v>
      </c>
      <c r="V4212">
        <v>200302</v>
      </c>
      <c r="W4212">
        <v>2003</v>
      </c>
    </row>
    <row r="4213" spans="1:23" x14ac:dyDescent="0.25">
      <c r="A4213" s="14">
        <v>37680</v>
      </c>
      <c r="B4213" s="3">
        <v>59</v>
      </c>
      <c r="C4213" s="4">
        <v>0.86</v>
      </c>
      <c r="D4213" s="5">
        <v>-6</v>
      </c>
      <c r="E4213" s="5">
        <v>-3</v>
      </c>
      <c r="F4213" s="5">
        <v>-7.5</v>
      </c>
      <c r="G4213" s="4">
        <v>96.2</v>
      </c>
      <c r="H4213" s="4">
        <v>88.2</v>
      </c>
      <c r="I4213" s="5">
        <v>-999</v>
      </c>
      <c r="J4213" s="5">
        <v>-999</v>
      </c>
      <c r="K4213" s="4">
        <v>8.6999999999999993</v>
      </c>
      <c r="L4213" s="4">
        <v>863</v>
      </c>
      <c r="M4213" s="7">
        <v>-1.9</v>
      </c>
      <c r="N4213" s="5">
        <v>-0.3</v>
      </c>
      <c r="O4213" s="5">
        <v>-999</v>
      </c>
      <c r="P4213" s="5">
        <v>0.2</v>
      </c>
      <c r="Q4213" s="5">
        <v>0.6</v>
      </c>
      <c r="R4213">
        <v>0.43099999999999999</v>
      </c>
      <c r="S4213" s="34">
        <f>ROUND((0.6105*(EXP((17.273*E4213)/(E4213+237.3))))*(100-H4213)/100,3)</f>
        <v>5.8000000000000003E-2</v>
      </c>
      <c r="T4213" s="6">
        <f>IF(V4213&lt;V4214,L4213,0)</f>
        <v>863</v>
      </c>
      <c r="U4213" s="6">
        <f>IF(T4213&gt;0,M4213,-999)</f>
        <v>-1.9</v>
      </c>
      <c r="V4213">
        <v>200302</v>
      </c>
      <c r="W4213">
        <v>2003</v>
      </c>
    </row>
    <row r="4214" spans="1:23" x14ac:dyDescent="0.25">
      <c r="A4214" s="14">
        <v>37681</v>
      </c>
      <c r="B4214" s="3">
        <v>60</v>
      </c>
      <c r="C4214" s="4">
        <v>9.01</v>
      </c>
      <c r="D4214" s="5">
        <v>-5</v>
      </c>
      <c r="E4214" s="5">
        <v>0.7</v>
      </c>
      <c r="F4214" s="5">
        <v>-10.7</v>
      </c>
      <c r="G4214" s="4">
        <v>87.6</v>
      </c>
      <c r="H4214" s="4">
        <v>61.1</v>
      </c>
      <c r="I4214" s="5">
        <v>-999</v>
      </c>
      <c r="J4214" s="5">
        <v>-999</v>
      </c>
      <c r="K4214" s="4">
        <v>0</v>
      </c>
      <c r="L4214" s="4">
        <v>842</v>
      </c>
      <c r="M4214" s="7">
        <v>-1.7</v>
      </c>
      <c r="N4214" s="5">
        <v>-0.3</v>
      </c>
      <c r="O4214" s="5">
        <v>-999</v>
      </c>
      <c r="P4214" s="5">
        <v>0.2</v>
      </c>
      <c r="Q4214" s="5">
        <v>0.7</v>
      </c>
      <c r="R4214">
        <v>0.39100000000000001</v>
      </c>
      <c r="S4214" s="34">
        <f>ROUND((0.6105*(EXP((17.273*E4214)/(E4214+237.3))))*(100-H4214)/100,3)</f>
        <v>0.25</v>
      </c>
      <c r="T4214" s="6">
        <f>IF(V4214&lt;V4215,L4214,0)</f>
        <v>0</v>
      </c>
      <c r="U4214" s="6">
        <f>IF(T4214&gt;0,M4214,-999)</f>
        <v>-999</v>
      </c>
      <c r="V4214">
        <v>200303</v>
      </c>
      <c r="W4214">
        <v>2003</v>
      </c>
    </row>
    <row r="4215" spans="1:23" x14ac:dyDescent="0.25">
      <c r="A4215" s="14">
        <v>37682</v>
      </c>
      <c r="B4215" s="3">
        <v>61</v>
      </c>
      <c r="C4215" s="4">
        <v>3.79</v>
      </c>
      <c r="D4215" s="5">
        <v>-4.5999999999999996</v>
      </c>
      <c r="E4215" s="5">
        <v>-1.4</v>
      </c>
      <c r="F4215" s="5">
        <v>-7.5</v>
      </c>
      <c r="G4215" s="4">
        <v>93.3</v>
      </c>
      <c r="H4215" s="4">
        <v>86.1</v>
      </c>
      <c r="I4215" s="5">
        <v>-999</v>
      </c>
      <c r="J4215" s="5">
        <v>-999</v>
      </c>
      <c r="K4215" s="4">
        <v>5.2</v>
      </c>
      <c r="L4215" s="4">
        <v>886</v>
      </c>
      <c r="M4215" s="7">
        <v>-1.5</v>
      </c>
      <c r="N4215" s="5">
        <v>-0.3</v>
      </c>
      <c r="O4215" s="5">
        <v>-999</v>
      </c>
      <c r="P4215" s="5">
        <v>0.2</v>
      </c>
      <c r="Q4215" s="5">
        <v>0.7</v>
      </c>
      <c r="R4215">
        <v>0.47399999999999998</v>
      </c>
      <c r="S4215" s="34">
        <f>ROUND((0.6105*(EXP((17.273*E4215)/(E4215+237.3))))*(100-H4215)/100,3)</f>
        <v>7.6999999999999999E-2</v>
      </c>
      <c r="T4215" s="6">
        <f>IF(V4215&lt;V4216,L4215,0)</f>
        <v>0</v>
      </c>
      <c r="U4215" s="6">
        <f>IF(T4215&gt;0,M4215,-999)</f>
        <v>-999</v>
      </c>
      <c r="V4215">
        <v>200303</v>
      </c>
      <c r="W4215">
        <v>2003</v>
      </c>
    </row>
    <row r="4216" spans="1:23" x14ac:dyDescent="0.25">
      <c r="A4216" s="14">
        <v>37683</v>
      </c>
      <c r="B4216" s="3">
        <v>62</v>
      </c>
      <c r="C4216" s="4">
        <v>5.0599999999999996</v>
      </c>
      <c r="D4216" s="5">
        <v>-6.6</v>
      </c>
      <c r="E4216" s="5">
        <v>-0.3</v>
      </c>
      <c r="F4216" s="5">
        <v>-8.9</v>
      </c>
      <c r="G4216" s="4">
        <v>81.8</v>
      </c>
      <c r="H4216" s="4">
        <v>50.8</v>
      </c>
      <c r="I4216" s="5">
        <v>-999</v>
      </c>
      <c r="J4216" s="5">
        <v>-999</v>
      </c>
      <c r="K4216" s="4">
        <v>0</v>
      </c>
      <c r="L4216" s="4">
        <v>874</v>
      </c>
      <c r="M4216" s="7">
        <v>-1.3</v>
      </c>
      <c r="N4216" s="5">
        <v>-0.3</v>
      </c>
      <c r="O4216" s="5">
        <v>-999</v>
      </c>
      <c r="P4216" s="5">
        <v>0.2</v>
      </c>
      <c r="Q4216" s="5">
        <v>0.7</v>
      </c>
      <c r="R4216">
        <v>0.30299999999999999</v>
      </c>
      <c r="S4216" s="34">
        <f>ROUND((0.6105*(EXP((17.273*E4216)/(E4216+237.3))))*(100-H4216)/100,3)</f>
        <v>0.29399999999999998</v>
      </c>
      <c r="T4216" s="6">
        <f>IF(V4216&lt;V4217,L4216,0)</f>
        <v>0</v>
      </c>
      <c r="U4216" s="6">
        <f>IF(T4216&gt;0,M4216,-999)</f>
        <v>-999</v>
      </c>
      <c r="V4216">
        <v>200303</v>
      </c>
      <c r="W4216">
        <v>2003</v>
      </c>
    </row>
    <row r="4217" spans="1:23" x14ac:dyDescent="0.25">
      <c r="A4217" s="14">
        <v>37684</v>
      </c>
      <c r="B4217" s="3">
        <v>63</v>
      </c>
      <c r="C4217" s="4">
        <v>8.17</v>
      </c>
      <c r="D4217" s="5">
        <v>-5.8</v>
      </c>
      <c r="E4217" s="5">
        <v>0.2</v>
      </c>
      <c r="F4217" s="5">
        <v>-9</v>
      </c>
      <c r="G4217" s="4">
        <v>88.4</v>
      </c>
      <c r="H4217" s="4">
        <v>50.7</v>
      </c>
      <c r="I4217" s="5">
        <v>-999</v>
      </c>
      <c r="J4217" s="5">
        <v>-999</v>
      </c>
      <c r="K4217" s="4">
        <v>3.4</v>
      </c>
      <c r="L4217" s="4">
        <v>895</v>
      </c>
      <c r="M4217" s="7">
        <v>-1.2</v>
      </c>
      <c r="N4217" s="5">
        <v>-0.3</v>
      </c>
      <c r="O4217" s="5">
        <v>-999</v>
      </c>
      <c r="P4217" s="5">
        <v>0.2</v>
      </c>
      <c r="Q4217" s="5">
        <v>0.7</v>
      </c>
      <c r="R4217">
        <v>0.315</v>
      </c>
      <c r="S4217" s="34">
        <f>ROUND((0.6105*(EXP((17.273*E4217)/(E4217+237.3))))*(100-H4217)/100,3)</f>
        <v>0.30499999999999999</v>
      </c>
      <c r="T4217" s="6">
        <f>IF(V4217&lt;V4218,L4217,0)</f>
        <v>0</v>
      </c>
      <c r="U4217" s="6">
        <f>IF(T4217&gt;0,M4217,-999)</f>
        <v>-999</v>
      </c>
      <c r="V4217">
        <v>200303</v>
      </c>
      <c r="W4217">
        <v>2003</v>
      </c>
    </row>
    <row r="4218" spans="1:23" x14ac:dyDescent="0.25">
      <c r="A4218" s="14">
        <v>37685</v>
      </c>
      <c r="B4218" s="3">
        <v>64</v>
      </c>
      <c r="C4218" s="4">
        <v>3.18</v>
      </c>
      <c r="D4218" s="5">
        <v>-4.5999999999999996</v>
      </c>
      <c r="E4218" s="5">
        <v>-1.9</v>
      </c>
      <c r="F4218" s="5">
        <v>-8.6999999999999993</v>
      </c>
      <c r="G4218" s="4">
        <v>86.5</v>
      </c>
      <c r="H4218" s="4">
        <v>65.900000000000006</v>
      </c>
      <c r="I4218" s="5">
        <v>-999</v>
      </c>
      <c r="J4218" s="5">
        <v>-999</v>
      </c>
      <c r="K4218" s="4">
        <v>9.5</v>
      </c>
      <c r="L4218" s="4">
        <v>966</v>
      </c>
      <c r="M4218" s="7">
        <v>-1.1000000000000001</v>
      </c>
      <c r="N4218" s="5">
        <v>-0.3</v>
      </c>
      <c r="O4218" s="5">
        <v>-999</v>
      </c>
      <c r="P4218" s="5">
        <v>0.2</v>
      </c>
      <c r="Q4218" s="5">
        <v>0.6</v>
      </c>
      <c r="R4218">
        <v>0.35</v>
      </c>
      <c r="S4218" s="34">
        <f>ROUND((0.6105*(EXP((17.273*E4218)/(E4218+237.3))))*(100-H4218)/100,3)</f>
        <v>0.18099999999999999</v>
      </c>
      <c r="T4218" s="6">
        <f>IF(V4218&lt;V4219,L4218,0)</f>
        <v>0</v>
      </c>
      <c r="U4218" s="6">
        <f>IF(T4218&gt;0,M4218,-999)</f>
        <v>-999</v>
      </c>
      <c r="V4218">
        <v>200303</v>
      </c>
      <c r="W4218">
        <v>2003</v>
      </c>
    </row>
    <row r="4219" spans="1:23" x14ac:dyDescent="0.25">
      <c r="A4219" s="14">
        <v>37686</v>
      </c>
      <c r="B4219" s="3">
        <v>65</v>
      </c>
      <c r="C4219" s="4">
        <v>1.44</v>
      </c>
      <c r="D4219" s="5">
        <v>-10.5</v>
      </c>
      <c r="E4219" s="5">
        <v>-3.1</v>
      </c>
      <c r="F4219" s="5">
        <v>-18.899999999999999</v>
      </c>
      <c r="G4219" s="4">
        <v>92.2</v>
      </c>
      <c r="H4219" s="4">
        <v>79.7</v>
      </c>
      <c r="I4219" s="5">
        <v>-999</v>
      </c>
      <c r="J4219" s="5">
        <v>-999</v>
      </c>
      <c r="K4219" s="4">
        <v>7.9</v>
      </c>
      <c r="L4219" s="4">
        <v>1028</v>
      </c>
      <c r="M4219" s="7">
        <v>-1</v>
      </c>
      <c r="N4219" s="5">
        <v>-0.3</v>
      </c>
      <c r="O4219" s="5">
        <v>-999</v>
      </c>
      <c r="P4219" s="5">
        <v>0.2</v>
      </c>
      <c r="Q4219" s="5">
        <v>0.6</v>
      </c>
      <c r="R4219">
        <v>0.38600000000000001</v>
      </c>
      <c r="S4219" s="34">
        <f>ROUND((0.6105*(EXP((17.273*E4219)/(E4219+237.3))))*(100-H4219)/100,3)</f>
        <v>9.9000000000000005E-2</v>
      </c>
      <c r="T4219" s="6">
        <f>IF(V4219&lt;V4220,L4219,0)</f>
        <v>0</v>
      </c>
      <c r="U4219" s="6">
        <f>IF(T4219&gt;0,M4219,-999)</f>
        <v>-999</v>
      </c>
      <c r="V4219">
        <v>200303</v>
      </c>
      <c r="W4219">
        <v>2003</v>
      </c>
    </row>
    <row r="4220" spans="1:23" x14ac:dyDescent="0.25">
      <c r="A4220" s="14">
        <v>37687</v>
      </c>
      <c r="B4220" s="3">
        <v>66</v>
      </c>
      <c r="C4220" s="4">
        <v>2.0299999999999998</v>
      </c>
      <c r="D4220" s="5">
        <v>-13.9</v>
      </c>
      <c r="E4220" s="5">
        <v>-6.3</v>
      </c>
      <c r="F4220" s="5">
        <v>-20.100000000000001</v>
      </c>
      <c r="G4220" s="4">
        <v>86.2</v>
      </c>
      <c r="H4220" s="4">
        <v>59.5</v>
      </c>
      <c r="I4220" s="5">
        <v>-999</v>
      </c>
      <c r="J4220" s="5">
        <v>-999</v>
      </c>
      <c r="K4220" s="4">
        <v>0</v>
      </c>
      <c r="L4220" s="4">
        <v>972</v>
      </c>
      <c r="M4220" s="7">
        <v>-1</v>
      </c>
      <c r="N4220" s="5">
        <v>-0.4</v>
      </c>
      <c r="O4220" s="5">
        <v>-999</v>
      </c>
      <c r="P4220" s="5">
        <v>0.1</v>
      </c>
      <c r="Q4220" s="5">
        <v>0.6</v>
      </c>
      <c r="R4220">
        <v>0.22700000000000001</v>
      </c>
      <c r="S4220" s="34">
        <f>ROUND((0.6105*(EXP((17.273*E4220)/(E4220+237.3))))*(100-H4220)/100,3)</f>
        <v>0.154</v>
      </c>
      <c r="T4220" s="6">
        <f>IF(V4220&lt;V4221,L4220,0)</f>
        <v>0</v>
      </c>
      <c r="U4220" s="6">
        <f>IF(T4220&gt;0,M4220,-999)</f>
        <v>-999</v>
      </c>
      <c r="V4220">
        <v>200303</v>
      </c>
      <c r="W4220">
        <v>2003</v>
      </c>
    </row>
    <row r="4221" spans="1:23" x14ac:dyDescent="0.25">
      <c r="A4221" s="14">
        <v>37688</v>
      </c>
      <c r="B4221" s="3">
        <v>67</v>
      </c>
      <c r="C4221" s="4">
        <v>1.6</v>
      </c>
      <c r="D4221" s="5">
        <v>-12.8</v>
      </c>
      <c r="E4221" s="5">
        <v>-7.7</v>
      </c>
      <c r="F4221" s="5">
        <v>-18.100000000000001</v>
      </c>
      <c r="G4221" s="4">
        <v>87</v>
      </c>
      <c r="H4221" s="4">
        <v>69.900000000000006</v>
      </c>
      <c r="I4221" s="5">
        <v>-999</v>
      </c>
      <c r="J4221" s="5">
        <v>-999</v>
      </c>
      <c r="K4221" s="4">
        <v>1.1000000000000001</v>
      </c>
      <c r="L4221" s="4">
        <v>984</v>
      </c>
      <c r="M4221" s="7">
        <v>-1.1000000000000001</v>
      </c>
      <c r="N4221" s="5">
        <v>-0.3</v>
      </c>
      <c r="O4221" s="5">
        <v>-999</v>
      </c>
      <c r="P4221" s="5">
        <v>0.1</v>
      </c>
      <c r="Q4221" s="5">
        <v>0.6</v>
      </c>
      <c r="R4221">
        <v>0.23899999999999999</v>
      </c>
      <c r="S4221" s="34">
        <f>ROUND((0.6105*(EXP((17.273*E4221)/(E4221+237.3))))*(100-H4221)/100,3)</f>
        <v>0.10299999999999999</v>
      </c>
      <c r="T4221" s="6">
        <f>IF(V4221&lt;V4222,L4221,0)</f>
        <v>0</v>
      </c>
      <c r="U4221" s="6">
        <f>IF(T4221&gt;0,M4221,-999)</f>
        <v>-999</v>
      </c>
      <c r="V4221">
        <v>200303</v>
      </c>
      <c r="W4221">
        <v>2003</v>
      </c>
    </row>
    <row r="4222" spans="1:23" x14ac:dyDescent="0.25">
      <c r="A4222" s="14">
        <v>37689</v>
      </c>
      <c r="B4222" s="3">
        <v>68</v>
      </c>
      <c r="C4222" s="4">
        <v>1.7</v>
      </c>
      <c r="D4222" s="5">
        <v>-4.5999999999999996</v>
      </c>
      <c r="E4222" s="5">
        <v>-0.3</v>
      </c>
      <c r="F4222" s="5">
        <v>-10.6</v>
      </c>
      <c r="G4222" s="4">
        <v>95.8</v>
      </c>
      <c r="H4222" s="4">
        <v>90.9</v>
      </c>
      <c r="I4222" s="5">
        <v>-999</v>
      </c>
      <c r="J4222" s="5">
        <v>-999</v>
      </c>
      <c r="K4222" s="4">
        <v>2.5</v>
      </c>
      <c r="L4222" s="4">
        <v>990</v>
      </c>
      <c r="M4222" s="7">
        <v>-1.1000000000000001</v>
      </c>
      <c r="N4222" s="5">
        <v>-0.3</v>
      </c>
      <c r="O4222" s="5">
        <v>-999</v>
      </c>
      <c r="P4222" s="5">
        <v>0.2</v>
      </c>
      <c r="Q4222" s="5">
        <v>0.7</v>
      </c>
      <c r="R4222">
        <v>0.54400000000000004</v>
      </c>
      <c r="S4222" s="34">
        <f>ROUND((0.6105*(EXP((17.273*E4222)/(E4222+237.3))))*(100-H4222)/100,3)</f>
        <v>5.3999999999999999E-2</v>
      </c>
      <c r="T4222" s="6">
        <f>IF(V4222&lt;V4223,L4222,0)</f>
        <v>0</v>
      </c>
      <c r="U4222" s="6">
        <f>IF(T4222&gt;0,M4222,-999)</f>
        <v>-999</v>
      </c>
      <c r="V4222">
        <v>200303</v>
      </c>
      <c r="W4222">
        <v>2003</v>
      </c>
    </row>
    <row r="4223" spans="1:23" x14ac:dyDescent="0.25">
      <c r="A4223" s="14">
        <v>37690</v>
      </c>
      <c r="B4223" s="3">
        <v>69</v>
      </c>
      <c r="C4223" s="4">
        <v>6.73</v>
      </c>
      <c r="D4223" s="5">
        <v>-1.1000000000000001</v>
      </c>
      <c r="E4223" s="5">
        <v>3.4</v>
      </c>
      <c r="F4223" s="5">
        <v>-3.7</v>
      </c>
      <c r="G4223" s="4">
        <v>91.7</v>
      </c>
      <c r="H4223" s="4">
        <v>76.5</v>
      </c>
      <c r="I4223" s="5">
        <v>-999</v>
      </c>
      <c r="J4223" s="5">
        <v>-999</v>
      </c>
      <c r="K4223" s="4">
        <v>0</v>
      </c>
      <c r="L4223" s="4">
        <v>950</v>
      </c>
      <c r="M4223" s="7">
        <v>-1.1000000000000001</v>
      </c>
      <c r="N4223" s="5">
        <v>-0.2</v>
      </c>
      <c r="O4223" s="5">
        <v>-999</v>
      </c>
      <c r="P4223" s="5">
        <v>0.3</v>
      </c>
      <c r="Q4223" s="5">
        <v>0.7</v>
      </c>
      <c r="R4223">
        <v>0.59599999999999997</v>
      </c>
      <c r="S4223" s="34">
        <f>ROUND((0.6105*(EXP((17.273*E4223)/(E4223+237.3))))*(100-H4223)/100,3)</f>
        <v>0.183</v>
      </c>
      <c r="T4223" s="6">
        <f>IF(V4223&lt;V4224,L4223,0)</f>
        <v>0</v>
      </c>
      <c r="U4223" s="6">
        <f>IF(T4223&gt;0,M4223,-999)</f>
        <v>-999</v>
      </c>
      <c r="V4223">
        <v>200303</v>
      </c>
      <c r="W4223">
        <v>2003</v>
      </c>
    </row>
    <row r="4224" spans="1:23" x14ac:dyDescent="0.25">
      <c r="A4224" s="14">
        <v>37691</v>
      </c>
      <c r="B4224" s="3">
        <v>70</v>
      </c>
      <c r="C4224" s="4">
        <v>5.46</v>
      </c>
      <c r="D4224" s="5">
        <v>-1.8</v>
      </c>
      <c r="E4224" s="5">
        <v>2.7</v>
      </c>
      <c r="F4224" s="5">
        <v>-3.9</v>
      </c>
      <c r="G4224" s="4">
        <v>90.8</v>
      </c>
      <c r="H4224" s="4">
        <v>65.7</v>
      </c>
      <c r="I4224" s="5">
        <v>-999</v>
      </c>
      <c r="J4224" s="5">
        <v>-999</v>
      </c>
      <c r="K4224" s="4">
        <v>3</v>
      </c>
      <c r="L4224" s="4">
        <v>968</v>
      </c>
      <c r="M4224" s="7">
        <v>-1</v>
      </c>
      <c r="N4224" s="5">
        <v>-0.2</v>
      </c>
      <c r="O4224" s="5">
        <v>-999</v>
      </c>
      <c r="P4224" s="5">
        <v>0.2</v>
      </c>
      <c r="Q4224" s="5">
        <v>0.7</v>
      </c>
      <c r="R4224">
        <v>0.48599999999999999</v>
      </c>
      <c r="S4224" s="34">
        <f>ROUND((0.6105*(EXP((17.273*E4224)/(E4224+237.3))))*(100-H4224)/100,3)</f>
        <v>0.254</v>
      </c>
      <c r="T4224" s="6">
        <f>IF(V4224&lt;V4225,L4224,0)</f>
        <v>0</v>
      </c>
      <c r="U4224" s="6">
        <f>IF(T4224&gt;0,M4224,-999)</f>
        <v>-999</v>
      </c>
      <c r="V4224">
        <v>200303</v>
      </c>
      <c r="W4224">
        <v>2003</v>
      </c>
    </row>
    <row r="4225" spans="1:23" x14ac:dyDescent="0.25">
      <c r="A4225" s="14">
        <v>37692</v>
      </c>
      <c r="B4225" s="3">
        <v>71</v>
      </c>
      <c r="C4225" s="4">
        <v>4.41</v>
      </c>
      <c r="D4225" s="5">
        <v>-0.9</v>
      </c>
      <c r="E4225" s="5">
        <v>2.4</v>
      </c>
      <c r="F4225" s="5">
        <v>-5.2</v>
      </c>
      <c r="G4225" s="4">
        <v>91</v>
      </c>
      <c r="H4225" s="4">
        <v>76.2</v>
      </c>
      <c r="I4225" s="5">
        <v>-999</v>
      </c>
      <c r="J4225" s="5">
        <v>-999</v>
      </c>
      <c r="K4225" s="4">
        <v>0</v>
      </c>
      <c r="L4225" s="4">
        <v>929</v>
      </c>
      <c r="M4225" s="7">
        <v>-0.9</v>
      </c>
      <c r="N4225" s="5">
        <v>-0.2</v>
      </c>
      <c r="O4225" s="5">
        <v>-999</v>
      </c>
      <c r="P4225" s="5">
        <v>0.2</v>
      </c>
      <c r="Q4225" s="5">
        <v>0.7</v>
      </c>
      <c r="R4225">
        <v>0.55300000000000005</v>
      </c>
      <c r="S4225" s="34">
        <f>ROUND((0.6105*(EXP((17.273*E4225)/(E4225+237.3))))*(100-H4225)/100,3)</f>
        <v>0.17299999999999999</v>
      </c>
      <c r="T4225" s="6">
        <f>IF(V4225&lt;V4226,L4225,0)</f>
        <v>0</v>
      </c>
      <c r="U4225" s="6">
        <f>IF(T4225&gt;0,M4225,-999)</f>
        <v>-999</v>
      </c>
      <c r="V4225">
        <v>200303</v>
      </c>
      <c r="W4225">
        <v>2003</v>
      </c>
    </row>
    <row r="4226" spans="1:23" x14ac:dyDescent="0.25">
      <c r="A4226" s="14">
        <v>37693</v>
      </c>
      <c r="B4226" s="3">
        <v>72</v>
      </c>
      <c r="C4226" s="4">
        <v>6.89</v>
      </c>
      <c r="D4226" s="5">
        <v>3.4</v>
      </c>
      <c r="E4226" s="5">
        <v>7.2</v>
      </c>
      <c r="F4226" s="5">
        <v>1.4</v>
      </c>
      <c r="G4226" s="4">
        <v>85.3</v>
      </c>
      <c r="H4226" s="4">
        <v>62.9</v>
      </c>
      <c r="I4226" s="5">
        <v>-999</v>
      </c>
      <c r="J4226" s="5">
        <v>-999</v>
      </c>
      <c r="K4226" s="4">
        <v>0</v>
      </c>
      <c r="L4226" s="4">
        <v>818</v>
      </c>
      <c r="M4226" s="7">
        <v>-0.6</v>
      </c>
      <c r="N4226" s="5">
        <v>-0.1</v>
      </c>
      <c r="O4226" s="5">
        <v>-999</v>
      </c>
      <c r="P4226" s="5">
        <v>0.4</v>
      </c>
      <c r="Q4226" s="5">
        <v>0.8</v>
      </c>
      <c r="R4226">
        <v>0.64</v>
      </c>
      <c r="S4226" s="34">
        <f>ROUND((0.6105*(EXP((17.273*E4226)/(E4226+237.3))))*(100-H4226)/100,3)</f>
        <v>0.377</v>
      </c>
      <c r="T4226" s="6">
        <f>IF(V4226&lt;V4227,L4226,0)</f>
        <v>0</v>
      </c>
      <c r="U4226" s="6">
        <f>IF(T4226&gt;0,M4226,-999)</f>
        <v>-999</v>
      </c>
      <c r="V4226">
        <v>200303</v>
      </c>
      <c r="W4226">
        <v>2003</v>
      </c>
    </row>
    <row r="4227" spans="1:23" x14ac:dyDescent="0.25">
      <c r="A4227" s="14">
        <v>37694</v>
      </c>
      <c r="B4227" s="3">
        <v>73</v>
      </c>
      <c r="C4227" s="4">
        <v>8.61</v>
      </c>
      <c r="D4227" s="5">
        <v>1.4</v>
      </c>
      <c r="E4227" s="5">
        <v>4.5</v>
      </c>
      <c r="F4227" s="5">
        <v>-1.2</v>
      </c>
      <c r="G4227" s="4">
        <v>83.5</v>
      </c>
      <c r="H4227" s="4">
        <v>58.6</v>
      </c>
      <c r="I4227" s="5">
        <v>-999</v>
      </c>
      <c r="J4227" s="5">
        <v>-999</v>
      </c>
      <c r="K4227" s="4">
        <v>0</v>
      </c>
      <c r="L4227" s="4">
        <v>787</v>
      </c>
      <c r="M4227" s="7">
        <v>-0.3</v>
      </c>
      <c r="N4227" s="5">
        <v>-0.1</v>
      </c>
      <c r="O4227" s="5">
        <v>-999</v>
      </c>
      <c r="P4227" s="5">
        <v>0.3</v>
      </c>
      <c r="Q4227" s="5">
        <v>0.8</v>
      </c>
      <c r="R4227">
        <v>0.49399999999999999</v>
      </c>
      <c r="S4227" s="34">
        <f>ROUND((0.6105*(EXP((17.273*E4227)/(E4227+237.3))))*(100-H4227)/100,3)</f>
        <v>0.34899999999999998</v>
      </c>
      <c r="T4227" s="6">
        <f>IF(V4227&lt;V4228,L4227,0)</f>
        <v>0</v>
      </c>
      <c r="U4227" s="6">
        <f>IF(T4227&gt;0,M4227,-999)</f>
        <v>-999</v>
      </c>
      <c r="V4227">
        <v>200303</v>
      </c>
      <c r="W4227">
        <v>2003</v>
      </c>
    </row>
    <row r="4228" spans="1:23" x14ac:dyDescent="0.25">
      <c r="A4228" s="14">
        <v>37695</v>
      </c>
      <c r="B4228" s="3">
        <v>74</v>
      </c>
      <c r="C4228" s="4">
        <v>2.72</v>
      </c>
      <c r="D4228" s="5">
        <v>-0.9</v>
      </c>
      <c r="E4228" s="5">
        <v>2.4</v>
      </c>
      <c r="F4228" s="5">
        <v>-3.2</v>
      </c>
      <c r="G4228" s="4">
        <v>98.2</v>
      </c>
      <c r="H4228" s="4">
        <v>89.7</v>
      </c>
      <c r="I4228" s="5">
        <v>-999</v>
      </c>
      <c r="J4228" s="5">
        <v>-999</v>
      </c>
      <c r="K4228" s="4">
        <v>12.4</v>
      </c>
      <c r="L4228" s="4">
        <v>885</v>
      </c>
      <c r="M4228" s="7">
        <v>-0.2</v>
      </c>
      <c r="N4228" s="5">
        <v>-0.2</v>
      </c>
      <c r="O4228" s="5">
        <v>-999</v>
      </c>
      <c r="P4228" s="5">
        <v>0.3</v>
      </c>
      <c r="Q4228" s="5">
        <v>0.7</v>
      </c>
      <c r="R4228">
        <v>0.64900000000000002</v>
      </c>
      <c r="S4228" s="34">
        <f>ROUND((0.6105*(EXP((17.273*E4228)/(E4228+237.3))))*(100-H4228)/100,3)</f>
        <v>7.4999999999999997E-2</v>
      </c>
      <c r="T4228" s="6">
        <f>IF(V4228&lt;V4229,L4228,0)</f>
        <v>0</v>
      </c>
      <c r="U4228" s="6">
        <f>IF(T4228&gt;0,M4228,-999)</f>
        <v>-999</v>
      </c>
      <c r="V4228">
        <v>200303</v>
      </c>
      <c r="W4228">
        <v>2003</v>
      </c>
    </row>
    <row r="4229" spans="1:23" x14ac:dyDescent="0.25">
      <c r="A4229" s="14">
        <v>37696</v>
      </c>
      <c r="B4229" s="3">
        <v>75</v>
      </c>
      <c r="C4229" s="4">
        <v>12.8</v>
      </c>
      <c r="D4229" s="5">
        <v>-1.4</v>
      </c>
      <c r="E4229" s="5">
        <v>4.8</v>
      </c>
      <c r="F4229" s="5">
        <v>-5.5</v>
      </c>
      <c r="G4229" s="4">
        <v>89.8</v>
      </c>
      <c r="H4229" s="4">
        <v>61.3</v>
      </c>
      <c r="I4229" s="5">
        <v>-999</v>
      </c>
      <c r="J4229" s="5">
        <v>-999</v>
      </c>
      <c r="K4229" s="4">
        <v>0</v>
      </c>
      <c r="L4229" s="4">
        <v>813</v>
      </c>
      <c r="M4229" s="7">
        <v>-0.1</v>
      </c>
      <c r="N4229" s="5">
        <v>-0.2</v>
      </c>
      <c r="O4229" s="5">
        <v>-999</v>
      </c>
      <c r="P4229" s="5">
        <v>0.3</v>
      </c>
      <c r="Q4229" s="5">
        <v>0.7</v>
      </c>
      <c r="R4229">
        <v>0.52900000000000003</v>
      </c>
      <c r="S4229" s="34">
        <f>ROUND((0.6105*(EXP((17.273*E4229)/(E4229+237.3))))*(100-H4229)/100,3)</f>
        <v>0.33300000000000002</v>
      </c>
      <c r="T4229" s="6">
        <f>IF(V4229&lt;V4230,L4229,0)</f>
        <v>0</v>
      </c>
      <c r="U4229" s="6">
        <f>IF(T4229&gt;0,M4229,-999)</f>
        <v>-999</v>
      </c>
      <c r="V4229">
        <v>200303</v>
      </c>
      <c r="W4229">
        <v>2003</v>
      </c>
    </row>
    <row r="4230" spans="1:23" x14ac:dyDescent="0.25">
      <c r="A4230" s="14">
        <v>37697</v>
      </c>
      <c r="B4230" s="3">
        <v>76</v>
      </c>
      <c r="C4230" s="4">
        <v>12.51</v>
      </c>
      <c r="D4230" s="5">
        <v>-2.8</v>
      </c>
      <c r="E4230" s="5">
        <v>5.3</v>
      </c>
      <c r="F4230" s="5">
        <v>-7.6</v>
      </c>
      <c r="G4230" s="4">
        <v>77.099999999999994</v>
      </c>
      <c r="H4230" s="4">
        <v>33.5</v>
      </c>
      <c r="I4230" s="5">
        <v>-999</v>
      </c>
      <c r="J4230" s="5">
        <v>-999</v>
      </c>
      <c r="K4230" s="4">
        <v>0</v>
      </c>
      <c r="L4230" s="4">
        <v>815</v>
      </c>
      <c r="M4230" s="7">
        <v>-0.2</v>
      </c>
      <c r="N4230" s="5">
        <v>-0.2</v>
      </c>
      <c r="O4230" s="5">
        <v>-999</v>
      </c>
      <c r="P4230" s="5">
        <v>0.3</v>
      </c>
      <c r="Q4230" s="5">
        <v>0.7</v>
      </c>
      <c r="R4230">
        <v>0.29799999999999999</v>
      </c>
      <c r="S4230" s="34">
        <f>ROUND((0.6105*(EXP((17.273*E4230)/(E4230+237.3))))*(100-H4230)/100,3)</f>
        <v>0.59199999999999997</v>
      </c>
      <c r="T4230" s="6">
        <f>IF(V4230&lt;V4231,L4230,0)</f>
        <v>0</v>
      </c>
      <c r="U4230" s="6">
        <f>IF(T4230&gt;0,M4230,-999)</f>
        <v>-999</v>
      </c>
      <c r="V4230">
        <v>200303</v>
      </c>
      <c r="W4230">
        <v>2003</v>
      </c>
    </row>
    <row r="4231" spans="1:23" x14ac:dyDescent="0.25">
      <c r="A4231" s="14">
        <v>37698</v>
      </c>
      <c r="B4231" s="3">
        <v>77</v>
      </c>
      <c r="C4231" s="4">
        <v>10.07</v>
      </c>
      <c r="D4231" s="5">
        <v>-4.2</v>
      </c>
      <c r="E4231" s="5">
        <v>1.1000000000000001</v>
      </c>
      <c r="F4231" s="5">
        <v>-8</v>
      </c>
      <c r="G4231" s="4">
        <v>78.599999999999994</v>
      </c>
      <c r="H4231" s="4">
        <v>48.3</v>
      </c>
      <c r="I4231" s="5">
        <v>-999</v>
      </c>
      <c r="J4231" s="5">
        <v>-999</v>
      </c>
      <c r="K4231" s="4">
        <v>0</v>
      </c>
      <c r="L4231" s="4">
        <v>810</v>
      </c>
      <c r="M4231" s="7">
        <v>-0.6</v>
      </c>
      <c r="N4231" s="5">
        <v>-0.2</v>
      </c>
      <c r="O4231" s="5">
        <v>-999</v>
      </c>
      <c r="P4231" s="5">
        <v>0.2</v>
      </c>
      <c r="Q4231" s="5">
        <v>0.7</v>
      </c>
      <c r="R4231">
        <v>0.31900000000000001</v>
      </c>
      <c r="S4231" s="34">
        <f>ROUND((0.6105*(EXP((17.273*E4231)/(E4231+237.3))))*(100-H4231)/100,3)</f>
        <v>0.34200000000000003</v>
      </c>
      <c r="T4231" s="6">
        <f>IF(V4231&lt;V4232,L4231,0)</f>
        <v>0</v>
      </c>
      <c r="U4231" s="6">
        <f>IF(T4231&gt;0,M4231,-999)</f>
        <v>-999</v>
      </c>
      <c r="V4231">
        <v>200303</v>
      </c>
      <c r="W4231">
        <v>2003</v>
      </c>
    </row>
    <row r="4232" spans="1:23" x14ac:dyDescent="0.25">
      <c r="A4232" s="14">
        <v>37699</v>
      </c>
      <c r="B4232" s="3">
        <v>78</v>
      </c>
      <c r="C4232" s="4">
        <v>11.84</v>
      </c>
      <c r="D4232" s="5">
        <v>-1.8</v>
      </c>
      <c r="E4232" s="5">
        <v>4</v>
      </c>
      <c r="F4232" s="5">
        <v>-8.1</v>
      </c>
      <c r="G4232" s="4">
        <v>76.3</v>
      </c>
      <c r="H4232" s="4">
        <v>55.9</v>
      </c>
      <c r="I4232" s="5">
        <v>-999</v>
      </c>
      <c r="J4232" s="5">
        <v>-999</v>
      </c>
      <c r="K4232" s="4">
        <v>0</v>
      </c>
      <c r="L4232" s="4">
        <v>810</v>
      </c>
      <c r="M4232" s="7">
        <v>-0.9</v>
      </c>
      <c r="N4232" s="5">
        <v>-0.2</v>
      </c>
      <c r="O4232" s="5">
        <v>-999</v>
      </c>
      <c r="P4232" s="5">
        <v>0.3</v>
      </c>
      <c r="Q4232" s="5">
        <v>0.7</v>
      </c>
      <c r="R4232">
        <v>0.45300000000000001</v>
      </c>
      <c r="S4232" s="34">
        <f>ROUND((0.6105*(EXP((17.273*E4232)/(E4232+237.3))))*(100-H4232)/100,3)</f>
        <v>0.35799999999999998</v>
      </c>
      <c r="T4232" s="6">
        <f>IF(V4232&lt;V4233,L4232,0)</f>
        <v>0</v>
      </c>
      <c r="U4232" s="6">
        <f>IF(T4232&gt;0,M4232,-999)</f>
        <v>-999</v>
      </c>
      <c r="V4232">
        <v>200303</v>
      </c>
      <c r="W4232">
        <v>2003</v>
      </c>
    </row>
    <row r="4233" spans="1:23" x14ac:dyDescent="0.25">
      <c r="A4233" s="14">
        <v>37700</v>
      </c>
      <c r="B4233" s="3">
        <v>79</v>
      </c>
      <c r="C4233" s="4">
        <v>7.09</v>
      </c>
      <c r="D4233" s="5">
        <v>-0.4</v>
      </c>
      <c r="E4233" s="5">
        <v>4</v>
      </c>
      <c r="F4233" s="5">
        <v>-2.2999999999999998</v>
      </c>
      <c r="G4233" s="4">
        <v>94.9</v>
      </c>
      <c r="H4233" s="4">
        <v>76.599999999999994</v>
      </c>
      <c r="I4233" s="5">
        <v>-999</v>
      </c>
      <c r="J4233" s="5">
        <v>-999</v>
      </c>
      <c r="K4233" s="4">
        <v>9</v>
      </c>
      <c r="L4233" s="4">
        <v>882</v>
      </c>
      <c r="M4233" s="7">
        <v>-1</v>
      </c>
      <c r="N4233" s="5">
        <v>-0.2</v>
      </c>
      <c r="O4233" s="5">
        <v>-999</v>
      </c>
      <c r="P4233" s="5">
        <v>0.3</v>
      </c>
      <c r="Q4233" s="5">
        <v>0.7</v>
      </c>
      <c r="R4233">
        <v>0.621</v>
      </c>
      <c r="S4233" s="34">
        <f>ROUND((0.6105*(EXP((17.273*E4233)/(E4233+237.3))))*(100-H4233)/100,3)</f>
        <v>0.19</v>
      </c>
      <c r="T4233" s="6">
        <f>IF(V4233&lt;V4234,L4233,0)</f>
        <v>0</v>
      </c>
      <c r="U4233" s="6">
        <f>IF(T4233&gt;0,M4233,-999)</f>
        <v>-999</v>
      </c>
      <c r="V4233">
        <v>200303</v>
      </c>
      <c r="W4233">
        <v>2003</v>
      </c>
    </row>
    <row r="4234" spans="1:23" x14ac:dyDescent="0.25">
      <c r="A4234" s="14">
        <v>37701</v>
      </c>
      <c r="B4234" s="3">
        <v>80</v>
      </c>
      <c r="C4234" s="4">
        <v>8.08</v>
      </c>
      <c r="D4234" s="5">
        <v>-1.5</v>
      </c>
      <c r="E4234" s="5">
        <v>2.4</v>
      </c>
      <c r="F4234" s="5">
        <v>-4.3</v>
      </c>
      <c r="G4234" s="4">
        <v>92.4</v>
      </c>
      <c r="H4234" s="4">
        <v>73.2</v>
      </c>
      <c r="I4234" s="5">
        <v>-999</v>
      </c>
      <c r="J4234" s="5">
        <v>-999</v>
      </c>
      <c r="K4234" s="4">
        <v>2.2000000000000002</v>
      </c>
      <c r="L4234" s="4">
        <v>902</v>
      </c>
      <c r="M4234" s="7">
        <v>-0.8</v>
      </c>
      <c r="N4234" s="5">
        <v>-0.2</v>
      </c>
      <c r="O4234" s="5">
        <v>-999</v>
      </c>
      <c r="P4234" s="5">
        <v>0.3</v>
      </c>
      <c r="Q4234" s="5">
        <v>0.7</v>
      </c>
      <c r="R4234">
        <v>0.53</v>
      </c>
      <c r="S4234" s="34">
        <f>ROUND((0.6105*(EXP((17.273*E4234)/(E4234+237.3))))*(100-H4234)/100,3)</f>
        <v>0.19500000000000001</v>
      </c>
      <c r="T4234" s="6">
        <f>IF(V4234&lt;V4235,L4234,0)</f>
        <v>0</v>
      </c>
      <c r="U4234" s="6">
        <f>IF(T4234&gt;0,M4234,-999)</f>
        <v>-999</v>
      </c>
      <c r="V4234">
        <v>200303</v>
      </c>
      <c r="W4234">
        <v>2003</v>
      </c>
    </row>
    <row r="4235" spans="1:23" x14ac:dyDescent="0.25">
      <c r="A4235" s="14">
        <v>37702</v>
      </c>
      <c r="B4235" s="3">
        <v>81</v>
      </c>
      <c r="C4235" s="4">
        <v>6.3</v>
      </c>
      <c r="D4235" s="5">
        <v>-1.9</v>
      </c>
      <c r="E4235" s="5">
        <v>3.7</v>
      </c>
      <c r="F4235" s="5">
        <v>-8.1999999999999993</v>
      </c>
      <c r="G4235" s="4">
        <v>95.3</v>
      </c>
      <c r="H4235" s="4">
        <v>82.5</v>
      </c>
      <c r="I4235" s="5">
        <v>-999</v>
      </c>
      <c r="J4235" s="5">
        <v>-999</v>
      </c>
      <c r="K4235" s="4">
        <v>1.4</v>
      </c>
      <c r="L4235" s="4">
        <v>913</v>
      </c>
      <c r="M4235" s="7">
        <v>-0.6</v>
      </c>
      <c r="N4235" s="5">
        <v>-0.2</v>
      </c>
      <c r="O4235" s="5">
        <v>-999</v>
      </c>
      <c r="P4235" s="5">
        <v>0.3</v>
      </c>
      <c r="Q4235" s="5">
        <v>0.7</v>
      </c>
      <c r="R4235">
        <v>0.65900000000000003</v>
      </c>
      <c r="S4235" s="34">
        <f>ROUND((0.6105*(EXP((17.273*E4235)/(E4235+237.3))))*(100-H4235)/100,3)</f>
        <v>0.13900000000000001</v>
      </c>
      <c r="T4235" s="6">
        <f>IF(V4235&lt;V4236,L4235,0)</f>
        <v>0</v>
      </c>
      <c r="U4235" s="6">
        <f>IF(T4235&gt;0,M4235,-999)</f>
        <v>-999</v>
      </c>
      <c r="V4235">
        <v>200303</v>
      </c>
      <c r="W4235">
        <v>2003</v>
      </c>
    </row>
    <row r="4236" spans="1:23" x14ac:dyDescent="0.25">
      <c r="A4236" s="14">
        <v>37703</v>
      </c>
      <c r="B4236" s="3">
        <v>82</v>
      </c>
      <c r="C4236" s="4">
        <v>8.93</v>
      </c>
      <c r="D4236" s="5">
        <v>-5</v>
      </c>
      <c r="E4236" s="5">
        <v>1.5</v>
      </c>
      <c r="F4236" s="5">
        <v>-9.1999999999999993</v>
      </c>
      <c r="G4236" s="4">
        <v>85.8</v>
      </c>
      <c r="H4236" s="4">
        <v>61.4</v>
      </c>
      <c r="I4236" s="5">
        <v>-999</v>
      </c>
      <c r="J4236" s="5">
        <v>-999</v>
      </c>
      <c r="K4236" s="4">
        <v>7.9</v>
      </c>
      <c r="L4236" s="4">
        <v>986</v>
      </c>
      <c r="M4236" s="7">
        <v>-0.6</v>
      </c>
      <c r="N4236" s="5">
        <v>-0.2</v>
      </c>
      <c r="O4236" s="5">
        <v>-999</v>
      </c>
      <c r="P4236" s="5">
        <v>0.2</v>
      </c>
      <c r="Q4236" s="5">
        <v>0.7</v>
      </c>
      <c r="R4236">
        <v>0.41699999999999998</v>
      </c>
      <c r="S4236" s="34">
        <f>ROUND((0.6105*(EXP((17.273*E4236)/(E4236+237.3))))*(100-H4236)/100,3)</f>
        <v>0.26300000000000001</v>
      </c>
      <c r="T4236" s="6">
        <f>IF(V4236&lt;V4237,L4236,0)</f>
        <v>0</v>
      </c>
      <c r="U4236" s="6">
        <f>IF(T4236&gt;0,M4236,-999)</f>
        <v>-999</v>
      </c>
      <c r="V4236">
        <v>200303</v>
      </c>
      <c r="W4236">
        <v>2003</v>
      </c>
    </row>
    <row r="4237" spans="1:23" x14ac:dyDescent="0.25">
      <c r="A4237" s="14">
        <v>37704</v>
      </c>
      <c r="B4237" s="3">
        <v>83</v>
      </c>
      <c r="C4237" s="4">
        <v>17.82</v>
      </c>
      <c r="D4237" s="5">
        <v>-5.6</v>
      </c>
      <c r="E4237" s="5">
        <v>1.6</v>
      </c>
      <c r="F4237" s="5">
        <v>-13.7</v>
      </c>
      <c r="G4237" s="4">
        <v>68.099999999999994</v>
      </c>
      <c r="H4237" s="4">
        <v>32.200000000000003</v>
      </c>
      <c r="I4237" s="5">
        <v>-999</v>
      </c>
      <c r="J4237" s="5">
        <v>-999</v>
      </c>
      <c r="K4237" s="4">
        <v>0</v>
      </c>
      <c r="L4237" s="4">
        <v>937</v>
      </c>
      <c r="M4237" s="7">
        <v>-0.6</v>
      </c>
      <c r="N4237" s="5">
        <v>-0.2</v>
      </c>
      <c r="O4237" s="5">
        <v>-999</v>
      </c>
      <c r="P4237" s="5">
        <v>0.3</v>
      </c>
      <c r="Q4237" s="5">
        <v>0.7</v>
      </c>
      <c r="R4237">
        <v>0.22</v>
      </c>
      <c r="S4237" s="34">
        <f>ROUND((0.6105*(EXP((17.273*E4237)/(E4237+237.3))))*(100-H4237)/100,3)</f>
        <v>0.46500000000000002</v>
      </c>
      <c r="T4237" s="6">
        <f>IF(V4237&lt;V4238,L4237,0)</f>
        <v>0</v>
      </c>
      <c r="U4237" s="6">
        <f>IF(T4237&gt;0,M4237,-999)</f>
        <v>-999</v>
      </c>
      <c r="V4237">
        <v>200303</v>
      </c>
      <c r="W4237">
        <v>2003</v>
      </c>
    </row>
    <row r="4238" spans="1:23" x14ac:dyDescent="0.25">
      <c r="A4238" s="14">
        <v>37705</v>
      </c>
      <c r="B4238" s="3">
        <v>84</v>
      </c>
      <c r="C4238" s="4">
        <v>13.1</v>
      </c>
      <c r="D4238" s="5">
        <v>-3.2</v>
      </c>
      <c r="E4238" s="5">
        <v>3.8</v>
      </c>
      <c r="F4238" s="5">
        <v>-8.3000000000000007</v>
      </c>
      <c r="G4238" s="4">
        <v>71.3</v>
      </c>
      <c r="H4238" s="4">
        <v>38.700000000000003</v>
      </c>
      <c r="I4238" s="5">
        <v>-999</v>
      </c>
      <c r="J4238" s="5">
        <v>-999</v>
      </c>
      <c r="K4238" s="4">
        <v>0</v>
      </c>
      <c r="L4238" s="4">
        <v>930</v>
      </c>
      <c r="M4238" s="7">
        <v>-0.7</v>
      </c>
      <c r="N4238" s="5">
        <v>-0.2</v>
      </c>
      <c r="O4238" s="5">
        <v>-999</v>
      </c>
      <c r="P4238" s="5">
        <v>0.3</v>
      </c>
      <c r="Q4238" s="5">
        <v>0.7</v>
      </c>
      <c r="R4238">
        <v>0.31</v>
      </c>
      <c r="S4238" s="34">
        <f>ROUND((0.6105*(EXP((17.273*E4238)/(E4238+237.3))))*(100-H4238)/100,3)</f>
        <v>0.49099999999999999</v>
      </c>
      <c r="T4238" s="6">
        <f>IF(V4238&lt;V4239,L4238,0)</f>
        <v>0</v>
      </c>
      <c r="U4238" s="6">
        <f>IF(T4238&gt;0,M4238,-999)</f>
        <v>-999</v>
      </c>
      <c r="V4238">
        <v>200303</v>
      </c>
      <c r="W4238">
        <v>2003</v>
      </c>
    </row>
    <row r="4239" spans="1:23" x14ac:dyDescent="0.25">
      <c r="A4239" s="14">
        <v>37706</v>
      </c>
      <c r="B4239" s="3">
        <v>85</v>
      </c>
      <c r="C4239" s="4">
        <v>10.26</v>
      </c>
      <c r="D4239" s="5">
        <v>-3.8</v>
      </c>
      <c r="E4239" s="5">
        <v>4.4000000000000004</v>
      </c>
      <c r="F4239" s="5">
        <v>-8.1</v>
      </c>
      <c r="G4239" s="4">
        <v>83.3</v>
      </c>
      <c r="H4239" s="4">
        <v>43.8</v>
      </c>
      <c r="I4239" s="5">
        <v>-999</v>
      </c>
      <c r="J4239" s="5">
        <v>-999</v>
      </c>
      <c r="K4239" s="4">
        <v>0</v>
      </c>
      <c r="L4239" s="4">
        <v>933</v>
      </c>
      <c r="M4239" s="7">
        <v>-0.8</v>
      </c>
      <c r="N4239" s="5">
        <v>-0.2</v>
      </c>
      <c r="O4239" s="5">
        <v>-999</v>
      </c>
      <c r="P4239" s="5">
        <v>0.3</v>
      </c>
      <c r="Q4239" s="5">
        <v>0.7</v>
      </c>
      <c r="R4239">
        <v>0.36699999999999999</v>
      </c>
      <c r="S4239" s="34">
        <f>ROUND((0.6105*(EXP((17.273*E4239)/(E4239+237.3))))*(100-H4239)/100,3)</f>
        <v>0.47</v>
      </c>
      <c r="T4239" s="6">
        <f>IF(V4239&lt;V4240,L4239,0)</f>
        <v>0</v>
      </c>
      <c r="U4239" s="6">
        <f>IF(T4239&gt;0,M4239,-999)</f>
        <v>-999</v>
      </c>
      <c r="V4239">
        <v>200303</v>
      </c>
      <c r="W4239">
        <v>2003</v>
      </c>
    </row>
    <row r="4240" spans="1:23" x14ac:dyDescent="0.25">
      <c r="A4240" s="14">
        <v>37707</v>
      </c>
      <c r="B4240" s="3">
        <v>86</v>
      </c>
      <c r="C4240" s="4">
        <v>9.57</v>
      </c>
      <c r="D4240" s="5">
        <v>-4.0999999999999996</v>
      </c>
      <c r="E4240" s="5">
        <v>1.6</v>
      </c>
      <c r="F4240" s="5">
        <v>-8.6</v>
      </c>
      <c r="G4240" s="4">
        <v>78.900000000000006</v>
      </c>
      <c r="H4240" s="4">
        <v>50.2</v>
      </c>
      <c r="I4240" s="5">
        <v>-999</v>
      </c>
      <c r="J4240" s="5">
        <v>-999</v>
      </c>
      <c r="K4240" s="4">
        <v>0</v>
      </c>
      <c r="L4240" s="4">
        <v>934</v>
      </c>
      <c r="M4240" s="7">
        <v>-0.9</v>
      </c>
      <c r="N4240" s="5">
        <v>-0.2</v>
      </c>
      <c r="O4240" s="5">
        <v>-999</v>
      </c>
      <c r="P4240" s="5">
        <v>0.2</v>
      </c>
      <c r="Q4240" s="5">
        <v>0.7</v>
      </c>
      <c r="R4240">
        <v>0.34399999999999997</v>
      </c>
      <c r="S4240" s="34">
        <f>ROUND((0.6105*(EXP((17.273*E4240)/(E4240+237.3))))*(100-H4240)/100,3)</f>
        <v>0.34100000000000003</v>
      </c>
      <c r="T4240" s="6">
        <f>IF(V4240&lt;V4241,L4240,0)</f>
        <v>0</v>
      </c>
      <c r="U4240" s="6">
        <f>IF(T4240&gt;0,M4240,-999)</f>
        <v>-999</v>
      </c>
      <c r="V4240">
        <v>200303</v>
      </c>
      <c r="W4240">
        <v>2003</v>
      </c>
    </row>
    <row r="4241" spans="1:23" x14ac:dyDescent="0.25">
      <c r="A4241" s="14">
        <v>37708</v>
      </c>
      <c r="B4241" s="3">
        <v>87</v>
      </c>
      <c r="C4241" s="4">
        <v>17.72</v>
      </c>
      <c r="D4241" s="5">
        <v>-1.3</v>
      </c>
      <c r="E4241" s="5">
        <v>6.2</v>
      </c>
      <c r="F4241" s="5">
        <v>-8.1999999999999993</v>
      </c>
      <c r="G4241" s="4">
        <v>69.2</v>
      </c>
      <c r="H4241" s="4">
        <v>33.799999999999997</v>
      </c>
      <c r="I4241" s="5">
        <v>-999</v>
      </c>
      <c r="J4241" s="5">
        <v>-999</v>
      </c>
      <c r="K4241" s="4">
        <v>0</v>
      </c>
      <c r="L4241" s="4">
        <v>923</v>
      </c>
      <c r="M4241" s="7">
        <v>-0.9</v>
      </c>
      <c r="N4241" s="5">
        <v>-0.2</v>
      </c>
      <c r="O4241" s="5">
        <v>-999</v>
      </c>
      <c r="P4241" s="5">
        <v>0.3</v>
      </c>
      <c r="Q4241" s="5">
        <v>0.7</v>
      </c>
      <c r="R4241">
        <v>0.32100000000000001</v>
      </c>
      <c r="S4241" s="34">
        <f>ROUND((0.6105*(EXP((17.273*E4241)/(E4241+237.3))))*(100-H4241)/100,3)</f>
        <v>0.627</v>
      </c>
      <c r="T4241" s="6">
        <f>IF(V4241&lt;V4242,L4241,0)</f>
        <v>0</v>
      </c>
      <c r="U4241" s="6">
        <f>IF(T4241&gt;0,M4241,-999)</f>
        <v>-999</v>
      </c>
      <c r="V4241">
        <v>200303</v>
      </c>
      <c r="W4241">
        <v>2003</v>
      </c>
    </row>
    <row r="4242" spans="1:23" x14ac:dyDescent="0.25">
      <c r="A4242" s="14">
        <v>37709</v>
      </c>
      <c r="B4242" s="3">
        <v>88</v>
      </c>
      <c r="C4242" s="4">
        <v>8.94</v>
      </c>
      <c r="D4242" s="5">
        <v>1.7</v>
      </c>
      <c r="E4242" s="5">
        <v>8.1999999999999993</v>
      </c>
      <c r="F4242" s="5">
        <v>-2.9</v>
      </c>
      <c r="G4242" s="4">
        <v>85.4</v>
      </c>
      <c r="H4242" s="4">
        <v>61.5</v>
      </c>
      <c r="I4242" s="5">
        <v>-999</v>
      </c>
      <c r="J4242" s="5">
        <v>-999</v>
      </c>
      <c r="K4242" s="4">
        <v>0</v>
      </c>
      <c r="L4242" s="4">
        <v>899</v>
      </c>
      <c r="M4242" s="7">
        <v>-0.9</v>
      </c>
      <c r="N4242" s="5">
        <v>-0.1</v>
      </c>
      <c r="O4242" s="5">
        <v>-999</v>
      </c>
      <c r="P4242" s="5">
        <v>0.4</v>
      </c>
      <c r="Q4242" s="5">
        <v>0.8</v>
      </c>
      <c r="R4242">
        <v>0.66900000000000004</v>
      </c>
      <c r="S4242" s="34">
        <f>ROUND((0.6105*(EXP((17.273*E4242)/(E4242+237.3))))*(100-H4242)/100,3)</f>
        <v>0.41899999999999998</v>
      </c>
      <c r="T4242" s="6">
        <f>IF(V4242&lt;V4243,L4242,0)</f>
        <v>0</v>
      </c>
      <c r="U4242" s="6">
        <f>IF(T4242&gt;0,M4242,-999)</f>
        <v>-999</v>
      </c>
      <c r="V4242">
        <v>200303</v>
      </c>
      <c r="W4242">
        <v>2003</v>
      </c>
    </row>
    <row r="4243" spans="1:23" x14ac:dyDescent="0.25">
      <c r="A4243" s="14">
        <v>37710</v>
      </c>
      <c r="B4243" s="3">
        <v>89</v>
      </c>
      <c r="C4243" s="4">
        <v>7.06</v>
      </c>
      <c r="D4243" s="5">
        <v>5.2</v>
      </c>
      <c r="E4243" s="5">
        <v>9.8000000000000007</v>
      </c>
      <c r="F4243" s="5">
        <v>0.9</v>
      </c>
      <c r="G4243" s="4">
        <v>82</v>
      </c>
      <c r="H4243" s="4">
        <v>59</v>
      </c>
      <c r="I4243" s="5">
        <v>-999</v>
      </c>
      <c r="J4243" s="5">
        <v>-999</v>
      </c>
      <c r="K4243" s="4">
        <v>0</v>
      </c>
      <c r="L4243" s="4">
        <v>844</v>
      </c>
      <c r="M4243" s="7">
        <v>-0.3</v>
      </c>
      <c r="N4243" s="5">
        <v>-0.1</v>
      </c>
      <c r="O4243" s="5">
        <v>-999</v>
      </c>
      <c r="P4243" s="5">
        <v>0.4</v>
      </c>
      <c r="Q4243" s="5">
        <v>0.8</v>
      </c>
      <c r="R4243">
        <v>0.71499999999999997</v>
      </c>
      <c r="S4243" s="34">
        <f>ROUND((0.6105*(EXP((17.273*E4243)/(E4243+237.3))))*(100-H4243)/100,3)</f>
        <v>0.497</v>
      </c>
      <c r="T4243" s="6">
        <f>IF(V4243&lt;V4244,L4243,0)</f>
        <v>0</v>
      </c>
      <c r="U4243" s="6">
        <f>IF(T4243&gt;0,M4243,-999)</f>
        <v>-999</v>
      </c>
      <c r="V4243">
        <v>200303</v>
      </c>
      <c r="W4243">
        <v>2003</v>
      </c>
    </row>
    <row r="4244" spans="1:23" x14ac:dyDescent="0.25">
      <c r="A4244" s="14">
        <v>37711</v>
      </c>
      <c r="B4244" s="3">
        <v>90</v>
      </c>
      <c r="C4244" s="4">
        <v>13.02</v>
      </c>
      <c r="D4244" s="5">
        <v>0.5</v>
      </c>
      <c r="E4244" s="5">
        <v>6.2</v>
      </c>
      <c r="F4244" s="5">
        <v>-4.4000000000000004</v>
      </c>
      <c r="G4244" s="4">
        <v>76.599999999999994</v>
      </c>
      <c r="H4244" s="4">
        <v>40.1</v>
      </c>
      <c r="I4244" s="5">
        <v>-999</v>
      </c>
      <c r="J4244" s="5">
        <v>-999</v>
      </c>
      <c r="K4244" s="4">
        <v>0</v>
      </c>
      <c r="L4244" s="4">
        <v>825</v>
      </c>
      <c r="M4244" s="7">
        <v>-0.1</v>
      </c>
      <c r="N4244" s="5">
        <v>-0.1</v>
      </c>
      <c r="O4244" s="5">
        <v>-999</v>
      </c>
      <c r="P4244" s="5">
        <v>0.3</v>
      </c>
      <c r="Q4244" s="5">
        <v>0.7</v>
      </c>
      <c r="R4244">
        <v>0.38</v>
      </c>
      <c r="S4244" s="34">
        <f>ROUND((0.6105*(EXP((17.273*E4244)/(E4244+237.3))))*(100-H4244)/100,3)</f>
        <v>0.56799999999999995</v>
      </c>
      <c r="T4244" s="6">
        <f>IF(V4244&lt;V4245,L4244,0)</f>
        <v>825</v>
      </c>
      <c r="U4244" s="6">
        <f>IF(T4244&gt;0,M4244,-999)</f>
        <v>-0.1</v>
      </c>
      <c r="V4244">
        <v>200303</v>
      </c>
      <c r="W4244">
        <v>2003</v>
      </c>
    </row>
    <row r="4245" spans="1:23" x14ac:dyDescent="0.25">
      <c r="A4245" s="14">
        <v>37712</v>
      </c>
      <c r="B4245" s="3">
        <v>91</v>
      </c>
      <c r="C4245" s="4">
        <v>8.0299999999999994</v>
      </c>
      <c r="D4245" s="5">
        <v>-2.5</v>
      </c>
      <c r="E4245" s="5">
        <v>2.2999999999999998</v>
      </c>
      <c r="F4245" s="5">
        <v>-5.7</v>
      </c>
      <c r="G4245" s="4">
        <v>80.3</v>
      </c>
      <c r="H4245" s="4">
        <v>38.9</v>
      </c>
      <c r="I4245" s="5">
        <v>-999</v>
      </c>
      <c r="J4245" s="5">
        <v>-999</v>
      </c>
      <c r="K4245" s="4">
        <v>2.6</v>
      </c>
      <c r="L4245" s="4">
        <v>839</v>
      </c>
      <c r="M4245" s="7">
        <v>-0.2</v>
      </c>
      <c r="N4245" s="5">
        <v>-0.2</v>
      </c>
      <c r="O4245" s="5">
        <v>-999</v>
      </c>
      <c r="P4245" s="5">
        <v>0.3</v>
      </c>
      <c r="Q4245" s="5">
        <v>0.7</v>
      </c>
      <c r="R4245">
        <v>0.28100000000000003</v>
      </c>
      <c r="S4245" s="34">
        <f>ROUND((0.6105*(EXP((17.273*E4245)/(E4245+237.3))))*(100-H4245)/100,3)</f>
        <v>0.44</v>
      </c>
      <c r="T4245" s="6">
        <f>IF(V4245&lt;V4246,L4245,0)</f>
        <v>0</v>
      </c>
      <c r="U4245" s="6">
        <f>IF(T4245&gt;0,M4245,-999)</f>
        <v>-999</v>
      </c>
      <c r="V4245">
        <v>200304</v>
      </c>
      <c r="W4245">
        <v>2003</v>
      </c>
    </row>
    <row r="4246" spans="1:23" x14ac:dyDescent="0.25">
      <c r="A4246" s="14">
        <v>37713</v>
      </c>
      <c r="B4246" s="3">
        <v>92</v>
      </c>
      <c r="C4246" s="4">
        <v>6.92</v>
      </c>
      <c r="D4246" s="5">
        <v>-4.5999999999999996</v>
      </c>
      <c r="E4246" s="5">
        <v>1.1000000000000001</v>
      </c>
      <c r="F4246" s="5">
        <v>-9.3000000000000007</v>
      </c>
      <c r="G4246" s="4">
        <v>91.2</v>
      </c>
      <c r="H4246" s="4">
        <v>71.2</v>
      </c>
      <c r="I4246" s="5">
        <v>-999</v>
      </c>
      <c r="J4246" s="5">
        <v>-999</v>
      </c>
      <c r="K4246" s="4">
        <v>9.5</v>
      </c>
      <c r="L4246" s="4">
        <v>922</v>
      </c>
      <c r="M4246" s="7">
        <v>-0.2</v>
      </c>
      <c r="N4246" s="5">
        <v>-0.2</v>
      </c>
      <c r="O4246" s="5">
        <v>-999</v>
      </c>
      <c r="P4246" s="5">
        <v>0.3</v>
      </c>
      <c r="Q4246" s="5">
        <v>0.7</v>
      </c>
      <c r="R4246">
        <v>0.47199999999999998</v>
      </c>
      <c r="S4246" s="34">
        <f>ROUND((0.6105*(EXP((17.273*E4246)/(E4246+237.3))))*(100-H4246)/100,3)</f>
        <v>0.19</v>
      </c>
      <c r="T4246" s="6">
        <f>IF(V4246&lt;V4247,L4246,0)</f>
        <v>0</v>
      </c>
      <c r="U4246" s="6">
        <f>IF(T4246&gt;0,M4246,-999)</f>
        <v>-999</v>
      </c>
      <c r="V4246">
        <v>200304</v>
      </c>
      <c r="W4246">
        <v>2003</v>
      </c>
    </row>
    <row r="4247" spans="1:23" x14ac:dyDescent="0.25">
      <c r="A4247" s="14">
        <v>37714</v>
      </c>
      <c r="B4247" s="3">
        <v>93</v>
      </c>
      <c r="C4247" s="4">
        <v>7.87</v>
      </c>
      <c r="D4247" s="5">
        <v>-6.3</v>
      </c>
      <c r="E4247" s="5">
        <v>0.9</v>
      </c>
      <c r="F4247" s="5">
        <v>-10.4</v>
      </c>
      <c r="G4247" s="4">
        <v>91.2</v>
      </c>
      <c r="H4247" s="4">
        <v>58</v>
      </c>
      <c r="I4247" s="5">
        <v>-999</v>
      </c>
      <c r="J4247" s="5">
        <v>-999</v>
      </c>
      <c r="K4247" s="4">
        <v>0</v>
      </c>
      <c r="L4247" s="4">
        <v>912</v>
      </c>
      <c r="M4247" s="7">
        <v>-0.3</v>
      </c>
      <c r="N4247" s="5">
        <v>-0.2</v>
      </c>
      <c r="O4247" s="5">
        <v>-999</v>
      </c>
      <c r="P4247" s="5">
        <v>0.3</v>
      </c>
      <c r="Q4247" s="5">
        <v>0.7</v>
      </c>
      <c r="R4247">
        <v>0.379</v>
      </c>
      <c r="S4247" s="34">
        <f>ROUND((0.6105*(EXP((17.273*E4247)/(E4247+237.3))))*(100-H4247)/100,3)</f>
        <v>0.27400000000000002</v>
      </c>
      <c r="T4247" s="6">
        <f>IF(V4247&lt;V4248,L4247,0)</f>
        <v>0</v>
      </c>
      <c r="U4247" s="6">
        <f>IF(T4247&gt;0,M4247,-999)</f>
        <v>-999</v>
      </c>
      <c r="V4247">
        <v>200304</v>
      </c>
      <c r="W4247">
        <v>2003</v>
      </c>
    </row>
    <row r="4248" spans="1:23" x14ac:dyDescent="0.25">
      <c r="A4248" s="14">
        <v>37715</v>
      </c>
      <c r="B4248" s="3">
        <v>94</v>
      </c>
      <c r="C4248" s="4">
        <v>12.75</v>
      </c>
      <c r="D4248" s="5">
        <v>-5.5</v>
      </c>
      <c r="E4248" s="5">
        <v>2</v>
      </c>
      <c r="F4248" s="5">
        <v>-10</v>
      </c>
      <c r="G4248" s="4">
        <v>87.6</v>
      </c>
      <c r="H4248" s="4">
        <v>59.4</v>
      </c>
      <c r="I4248" s="5">
        <v>-999</v>
      </c>
      <c r="J4248" s="5">
        <v>-999</v>
      </c>
      <c r="K4248" s="4">
        <v>0</v>
      </c>
      <c r="L4248" s="4">
        <v>912</v>
      </c>
      <c r="M4248" s="7">
        <v>-0.3</v>
      </c>
      <c r="N4248" s="5">
        <v>-0.2</v>
      </c>
      <c r="O4248" s="5">
        <v>-999</v>
      </c>
      <c r="P4248" s="5">
        <v>0.3</v>
      </c>
      <c r="Q4248" s="5">
        <v>0.7</v>
      </c>
      <c r="R4248">
        <v>0.41799999999999998</v>
      </c>
      <c r="S4248" s="34">
        <f>ROUND((0.6105*(EXP((17.273*E4248)/(E4248+237.3))))*(100-H4248)/100,3)</f>
        <v>0.28599999999999998</v>
      </c>
      <c r="T4248" s="6">
        <f>IF(V4248&lt;V4249,L4248,0)</f>
        <v>0</v>
      </c>
      <c r="U4248" s="6">
        <f>IF(T4248&gt;0,M4248,-999)</f>
        <v>-999</v>
      </c>
      <c r="V4248">
        <v>200304</v>
      </c>
      <c r="W4248">
        <v>2003</v>
      </c>
    </row>
    <row r="4249" spans="1:23" x14ac:dyDescent="0.25">
      <c r="A4249" s="14">
        <v>37716</v>
      </c>
      <c r="B4249" s="3">
        <v>95</v>
      </c>
      <c r="C4249" s="4">
        <v>11.54</v>
      </c>
      <c r="D4249" s="5">
        <v>-6.2</v>
      </c>
      <c r="E4249" s="5">
        <v>0</v>
      </c>
      <c r="F4249" s="5">
        <v>-11</v>
      </c>
      <c r="G4249" s="4">
        <v>84.7</v>
      </c>
      <c r="H4249" s="4">
        <v>53.1</v>
      </c>
      <c r="I4249" s="5">
        <v>-999</v>
      </c>
      <c r="J4249" s="5">
        <v>-999</v>
      </c>
      <c r="K4249" s="4">
        <v>2.4</v>
      </c>
      <c r="L4249" s="4">
        <v>935</v>
      </c>
      <c r="M4249" s="7">
        <v>-0.5</v>
      </c>
      <c r="N4249" s="5">
        <v>-0.2</v>
      </c>
      <c r="O4249" s="5">
        <v>-999</v>
      </c>
      <c r="P4249" s="5">
        <v>0.3</v>
      </c>
      <c r="Q4249" s="5">
        <v>0.7</v>
      </c>
      <c r="R4249">
        <v>0.32400000000000001</v>
      </c>
      <c r="S4249" s="34">
        <f>ROUND((0.6105*(EXP((17.273*E4249)/(E4249+237.3))))*(100-H4249)/100,3)</f>
        <v>0.28599999999999998</v>
      </c>
      <c r="T4249" s="6">
        <f>IF(V4249&lt;V4250,L4249,0)</f>
        <v>0</v>
      </c>
      <c r="U4249" s="6">
        <f>IF(T4249&gt;0,M4249,-999)</f>
        <v>-999</v>
      </c>
      <c r="V4249">
        <v>200304</v>
      </c>
      <c r="W4249">
        <v>2003</v>
      </c>
    </row>
    <row r="4250" spans="1:23" x14ac:dyDescent="0.25">
      <c r="A4250" s="14">
        <v>37717</v>
      </c>
      <c r="B4250" s="3">
        <v>96</v>
      </c>
      <c r="C4250" s="4">
        <v>16.329999999999998</v>
      </c>
      <c r="D4250" s="5">
        <v>-3.2</v>
      </c>
      <c r="E4250" s="5">
        <v>5.0999999999999996</v>
      </c>
      <c r="F4250" s="5">
        <v>-8.1999999999999993</v>
      </c>
      <c r="G4250" s="4">
        <v>81.2</v>
      </c>
      <c r="H4250" s="4">
        <v>46.8</v>
      </c>
      <c r="I4250" s="5">
        <v>-999</v>
      </c>
      <c r="J4250" s="5">
        <v>-999</v>
      </c>
      <c r="K4250" s="4">
        <v>0</v>
      </c>
      <c r="L4250" s="4">
        <v>886</v>
      </c>
      <c r="M4250" s="7">
        <v>-0.6</v>
      </c>
      <c r="N4250" s="5">
        <v>-0.2</v>
      </c>
      <c r="O4250" s="5">
        <v>-999</v>
      </c>
      <c r="P4250" s="5">
        <v>0.3</v>
      </c>
      <c r="Q4250" s="5">
        <v>0.7</v>
      </c>
      <c r="R4250">
        <v>0.41099999999999998</v>
      </c>
      <c r="S4250" s="34">
        <f>ROUND((0.6105*(EXP((17.273*E4250)/(E4250+237.3))))*(100-H4250)/100,3)</f>
        <v>0.46700000000000003</v>
      </c>
      <c r="T4250" s="6">
        <f>IF(V4250&lt;V4251,L4250,0)</f>
        <v>0</v>
      </c>
      <c r="U4250" s="6">
        <f>IF(T4250&gt;0,M4250,-999)</f>
        <v>-999</v>
      </c>
      <c r="V4250">
        <v>200304</v>
      </c>
      <c r="W4250">
        <v>2003</v>
      </c>
    </row>
    <row r="4251" spans="1:23" x14ac:dyDescent="0.25">
      <c r="A4251" s="14">
        <v>37718</v>
      </c>
      <c r="B4251" s="3">
        <v>97</v>
      </c>
      <c r="C4251" s="4">
        <v>9.24</v>
      </c>
      <c r="D4251" s="5">
        <v>-1.3</v>
      </c>
      <c r="E4251" s="5">
        <v>1.9</v>
      </c>
      <c r="F4251" s="5">
        <v>-4</v>
      </c>
      <c r="G4251" s="4">
        <v>90.5</v>
      </c>
      <c r="H4251" s="4">
        <v>65</v>
      </c>
      <c r="I4251" s="5">
        <v>-999</v>
      </c>
      <c r="J4251" s="5">
        <v>-999</v>
      </c>
      <c r="K4251" s="4">
        <v>0</v>
      </c>
      <c r="L4251" s="4">
        <v>888</v>
      </c>
      <c r="M4251" s="7">
        <v>-0.6</v>
      </c>
      <c r="N4251" s="5">
        <v>-0.2</v>
      </c>
      <c r="O4251" s="5">
        <v>-999</v>
      </c>
      <c r="P4251" s="5">
        <v>0.3</v>
      </c>
      <c r="Q4251" s="5">
        <v>0.7</v>
      </c>
      <c r="R4251">
        <v>0.45500000000000002</v>
      </c>
      <c r="S4251" s="34">
        <f>ROUND((0.6105*(EXP((17.273*E4251)/(E4251+237.3))))*(100-H4251)/100,3)</f>
        <v>0.245</v>
      </c>
      <c r="T4251" s="6">
        <f>IF(V4251&lt;V4252,L4251,0)</f>
        <v>0</v>
      </c>
      <c r="U4251" s="6">
        <f>IF(T4251&gt;0,M4251,-999)</f>
        <v>-999</v>
      </c>
      <c r="V4251">
        <v>200304</v>
      </c>
      <c r="W4251">
        <v>2003</v>
      </c>
    </row>
    <row r="4252" spans="1:23" x14ac:dyDescent="0.25">
      <c r="A4252" s="14">
        <v>37719</v>
      </c>
      <c r="B4252" s="3">
        <v>98</v>
      </c>
      <c r="C4252" s="4">
        <v>15.38</v>
      </c>
      <c r="D4252" s="5">
        <v>3.9</v>
      </c>
      <c r="E4252" s="5">
        <v>8</v>
      </c>
      <c r="F4252" s="5">
        <v>-0.1</v>
      </c>
      <c r="G4252" s="4">
        <v>79.3</v>
      </c>
      <c r="H4252" s="4">
        <v>59.2</v>
      </c>
      <c r="I4252" s="5">
        <v>-999</v>
      </c>
      <c r="J4252" s="5">
        <v>-999</v>
      </c>
      <c r="K4252" s="4">
        <v>0</v>
      </c>
      <c r="L4252" s="4">
        <v>819</v>
      </c>
      <c r="M4252" s="7">
        <v>-0.3</v>
      </c>
      <c r="N4252" s="5">
        <v>-0.1</v>
      </c>
      <c r="O4252" s="5">
        <v>-999</v>
      </c>
      <c r="P4252" s="5">
        <v>0.4</v>
      </c>
      <c r="Q4252" s="5">
        <v>0.8</v>
      </c>
      <c r="R4252">
        <v>0.63500000000000001</v>
      </c>
      <c r="S4252" s="34">
        <f>ROUND((0.6105*(EXP((17.273*E4252)/(E4252+237.3))))*(100-H4252)/100,3)</f>
        <v>0.438</v>
      </c>
      <c r="T4252" s="6">
        <f>IF(V4252&lt;V4253,L4252,0)</f>
        <v>0</v>
      </c>
      <c r="U4252" s="6">
        <f>IF(T4252&gt;0,M4252,-999)</f>
        <v>-999</v>
      </c>
      <c r="V4252">
        <v>200304</v>
      </c>
      <c r="W4252">
        <v>2003</v>
      </c>
    </row>
    <row r="4253" spans="1:23" x14ac:dyDescent="0.25">
      <c r="A4253" s="14">
        <v>37720</v>
      </c>
      <c r="B4253" s="3">
        <v>99</v>
      </c>
      <c r="C4253" s="4">
        <v>20.76</v>
      </c>
      <c r="D4253" s="5">
        <v>2.1</v>
      </c>
      <c r="E4253" s="5">
        <v>6.9</v>
      </c>
      <c r="F4253" s="5">
        <v>-3.5</v>
      </c>
      <c r="G4253" s="4">
        <v>56.2</v>
      </c>
      <c r="H4253" s="4">
        <v>28.8</v>
      </c>
      <c r="I4253" s="5">
        <v>-999</v>
      </c>
      <c r="J4253" s="5">
        <v>-999</v>
      </c>
      <c r="K4253" s="4">
        <v>0</v>
      </c>
      <c r="L4253" s="4">
        <v>799</v>
      </c>
      <c r="M4253" s="7">
        <v>0</v>
      </c>
      <c r="N4253" s="5">
        <v>-0.1</v>
      </c>
      <c r="O4253" s="5">
        <v>-999</v>
      </c>
      <c r="P4253" s="5">
        <v>0.4</v>
      </c>
      <c r="Q4253" s="5">
        <v>0.8</v>
      </c>
      <c r="R4253">
        <v>0.28599999999999998</v>
      </c>
      <c r="S4253" s="34">
        <f>ROUND((0.6105*(EXP((17.273*E4253)/(E4253+237.3))))*(100-H4253)/100,3)</f>
        <v>0.70799999999999996</v>
      </c>
      <c r="T4253" s="6">
        <f>IF(V4253&lt;V4254,L4253,0)</f>
        <v>0</v>
      </c>
      <c r="U4253" s="6">
        <f>IF(T4253&gt;0,M4253,-999)</f>
        <v>-999</v>
      </c>
      <c r="V4253">
        <v>200304</v>
      </c>
      <c r="W4253">
        <v>2003</v>
      </c>
    </row>
    <row r="4254" spans="1:23" x14ac:dyDescent="0.25">
      <c r="A4254" s="14">
        <v>37721</v>
      </c>
      <c r="B4254" s="3">
        <v>100</v>
      </c>
      <c r="C4254" s="4">
        <v>6.79</v>
      </c>
      <c r="D4254" s="5">
        <v>1.8</v>
      </c>
      <c r="E4254" s="5">
        <v>4.7</v>
      </c>
      <c r="F4254" s="5">
        <v>-1.6</v>
      </c>
      <c r="G4254" s="4">
        <v>73.3</v>
      </c>
      <c r="H4254" s="4">
        <v>51.8</v>
      </c>
      <c r="I4254" s="5">
        <v>-999</v>
      </c>
      <c r="J4254" s="5">
        <v>-999</v>
      </c>
      <c r="K4254" s="4">
        <v>0</v>
      </c>
      <c r="L4254" s="4">
        <v>793</v>
      </c>
      <c r="M4254" s="7">
        <v>-0.1</v>
      </c>
      <c r="N4254" s="5">
        <v>-0.1</v>
      </c>
      <c r="O4254" s="5">
        <v>-999</v>
      </c>
      <c r="P4254" s="5">
        <v>0.3</v>
      </c>
      <c r="Q4254" s="5">
        <v>0.7</v>
      </c>
      <c r="R4254">
        <v>0.443</v>
      </c>
      <c r="S4254" s="34">
        <f>ROUND((0.6105*(EXP((17.273*E4254)/(E4254+237.3))))*(100-H4254)/100,3)</f>
        <v>0.41199999999999998</v>
      </c>
      <c r="T4254" s="6">
        <f>IF(V4254&lt;V4255,L4254,0)</f>
        <v>0</v>
      </c>
      <c r="U4254" s="6">
        <f>IF(T4254&gt;0,M4254,-999)</f>
        <v>-999</v>
      </c>
      <c r="V4254">
        <v>200304</v>
      </c>
      <c r="W4254">
        <v>2003</v>
      </c>
    </row>
    <row r="4255" spans="1:23" x14ac:dyDescent="0.25">
      <c r="A4255" s="14">
        <v>37722</v>
      </c>
      <c r="B4255" s="3">
        <v>101</v>
      </c>
      <c r="C4255" s="4">
        <v>12.95</v>
      </c>
      <c r="D4255" s="5">
        <v>2.9</v>
      </c>
      <c r="E4255" s="5">
        <v>9.6</v>
      </c>
      <c r="F4255" s="5">
        <v>-0.9</v>
      </c>
      <c r="G4255" s="4">
        <v>84.8</v>
      </c>
      <c r="H4255" s="4">
        <v>42.3</v>
      </c>
      <c r="I4255" s="5">
        <v>-999</v>
      </c>
      <c r="J4255" s="5">
        <v>-999</v>
      </c>
      <c r="K4255" s="4">
        <v>2.1</v>
      </c>
      <c r="L4255" s="4">
        <v>758</v>
      </c>
      <c r="M4255" s="7">
        <v>-0.1</v>
      </c>
      <c r="N4255" s="5">
        <v>-0.1</v>
      </c>
      <c r="O4255" s="5">
        <v>-999</v>
      </c>
      <c r="P4255" s="5">
        <v>0.4</v>
      </c>
      <c r="Q4255" s="5">
        <v>0.8</v>
      </c>
      <c r="R4255">
        <v>0.504</v>
      </c>
      <c r="S4255" s="34">
        <f>ROUND((0.6105*(EXP((17.273*E4255)/(E4255+237.3))))*(100-H4255)/100,3)</f>
        <v>0.69</v>
      </c>
      <c r="T4255" s="6">
        <f>IF(V4255&lt;V4256,L4255,0)</f>
        <v>0</v>
      </c>
      <c r="U4255" s="6">
        <f>IF(T4255&gt;0,M4255,-999)</f>
        <v>-999</v>
      </c>
      <c r="V4255">
        <v>200304</v>
      </c>
      <c r="W4255">
        <v>2003</v>
      </c>
    </row>
    <row r="4256" spans="1:23" x14ac:dyDescent="0.25">
      <c r="A4256" s="14">
        <v>37723</v>
      </c>
      <c r="B4256" s="3">
        <v>102</v>
      </c>
      <c r="C4256" s="4">
        <v>11.74</v>
      </c>
      <c r="D4256" s="5">
        <v>2.4</v>
      </c>
      <c r="E4256" s="5">
        <v>9.1999999999999993</v>
      </c>
      <c r="F4256" s="5">
        <v>-1.4</v>
      </c>
      <c r="G4256" s="4">
        <v>84.6</v>
      </c>
      <c r="H4256" s="4">
        <v>44.5</v>
      </c>
      <c r="I4256" s="5">
        <v>-999</v>
      </c>
      <c r="J4256" s="5">
        <v>-999</v>
      </c>
      <c r="K4256" s="4">
        <v>4.8</v>
      </c>
      <c r="L4256" s="4">
        <v>747</v>
      </c>
      <c r="M4256" s="7">
        <v>-0.1</v>
      </c>
      <c r="N4256" s="5">
        <v>-0.1</v>
      </c>
      <c r="O4256" s="5">
        <v>-999</v>
      </c>
      <c r="P4256" s="5">
        <v>0.3</v>
      </c>
      <c r="Q4256" s="5">
        <v>0.7</v>
      </c>
      <c r="R4256">
        <v>0.51800000000000002</v>
      </c>
      <c r="S4256" s="34">
        <f>ROUND((0.6105*(EXP((17.273*E4256)/(E4256+237.3))))*(100-H4256)/100,3)</f>
        <v>0.64600000000000002</v>
      </c>
      <c r="T4256" s="6">
        <f>IF(V4256&lt;V4257,L4256,0)</f>
        <v>0</v>
      </c>
      <c r="U4256" s="6">
        <f>IF(T4256&gt;0,M4256,-999)</f>
        <v>-999</v>
      </c>
      <c r="V4256">
        <v>200304</v>
      </c>
      <c r="W4256">
        <v>2003</v>
      </c>
    </row>
    <row r="4257" spans="1:23" x14ac:dyDescent="0.25">
      <c r="A4257" s="14">
        <v>37724</v>
      </c>
      <c r="B4257" s="3">
        <v>103</v>
      </c>
      <c r="C4257" s="4">
        <v>9.5</v>
      </c>
      <c r="D4257" s="5">
        <v>0.9</v>
      </c>
      <c r="E4257" s="5">
        <v>3.8</v>
      </c>
      <c r="F4257" s="5">
        <v>-1.4</v>
      </c>
      <c r="G4257" s="4">
        <v>94.2</v>
      </c>
      <c r="H4257" s="4">
        <v>79.599999999999994</v>
      </c>
      <c r="I4257" s="5">
        <v>-999</v>
      </c>
      <c r="J4257" s="5">
        <v>-999</v>
      </c>
      <c r="K4257" s="4">
        <v>9.8000000000000007</v>
      </c>
      <c r="L4257" s="4">
        <v>763</v>
      </c>
      <c r="M4257" s="7">
        <v>-0.1</v>
      </c>
      <c r="N4257" s="5">
        <v>-0.1</v>
      </c>
      <c r="O4257" s="5">
        <v>-999</v>
      </c>
      <c r="P4257" s="5">
        <v>0.3</v>
      </c>
      <c r="Q4257" s="5">
        <v>0.7</v>
      </c>
      <c r="R4257">
        <v>0.63700000000000001</v>
      </c>
      <c r="S4257" s="34">
        <f>ROUND((0.6105*(EXP((17.273*E4257)/(E4257+237.3))))*(100-H4257)/100,3)</f>
        <v>0.16400000000000001</v>
      </c>
      <c r="T4257" s="6">
        <f>IF(V4257&lt;V4258,L4257,0)</f>
        <v>0</v>
      </c>
      <c r="U4257" s="6">
        <f>IF(T4257&gt;0,M4257,-999)</f>
        <v>-999</v>
      </c>
      <c r="V4257">
        <v>200304</v>
      </c>
      <c r="W4257">
        <v>2003</v>
      </c>
    </row>
    <row r="4258" spans="1:23" x14ac:dyDescent="0.25">
      <c r="A4258" s="14">
        <v>37725</v>
      </c>
      <c r="B4258" s="3">
        <v>104</v>
      </c>
      <c r="C4258" s="4">
        <v>11.29</v>
      </c>
      <c r="D4258" s="5">
        <v>0</v>
      </c>
      <c r="E4258" s="5">
        <v>7.1</v>
      </c>
      <c r="F4258" s="5">
        <v>-3</v>
      </c>
      <c r="G4258" s="4">
        <v>88.2</v>
      </c>
      <c r="H4258" s="4">
        <v>52.9</v>
      </c>
      <c r="I4258" s="5">
        <v>-999</v>
      </c>
      <c r="J4258" s="5">
        <v>-999</v>
      </c>
      <c r="K4258" s="4">
        <v>2.6</v>
      </c>
      <c r="L4258" s="4">
        <v>752</v>
      </c>
      <c r="M4258" s="7">
        <v>-0.1</v>
      </c>
      <c r="N4258" s="5">
        <v>-0.1</v>
      </c>
      <c r="O4258" s="5">
        <v>-999</v>
      </c>
      <c r="P4258" s="5">
        <v>0.3</v>
      </c>
      <c r="Q4258" s="5">
        <v>0.7</v>
      </c>
      <c r="R4258">
        <v>0.53200000000000003</v>
      </c>
      <c r="S4258" s="34">
        <f>ROUND((0.6105*(EXP((17.273*E4258)/(E4258+237.3))))*(100-H4258)/100,3)</f>
        <v>0.47499999999999998</v>
      </c>
      <c r="T4258" s="6">
        <f>IF(V4258&lt;V4259,L4258,0)</f>
        <v>0</v>
      </c>
      <c r="U4258" s="6">
        <f>IF(T4258&gt;0,M4258,-999)</f>
        <v>-999</v>
      </c>
      <c r="V4258">
        <v>200304</v>
      </c>
      <c r="W4258">
        <v>2003</v>
      </c>
    </row>
    <row r="4259" spans="1:23" x14ac:dyDescent="0.25">
      <c r="A4259" s="14">
        <v>37726</v>
      </c>
      <c r="B4259" s="3">
        <v>105</v>
      </c>
      <c r="C4259" s="4">
        <v>16.600000000000001</v>
      </c>
      <c r="D4259" s="5">
        <v>0.2</v>
      </c>
      <c r="E4259" s="5">
        <v>8</v>
      </c>
      <c r="F4259" s="5">
        <v>-5.6</v>
      </c>
      <c r="G4259" s="4">
        <v>75.5</v>
      </c>
      <c r="H4259" s="4">
        <v>33.299999999999997</v>
      </c>
      <c r="I4259" s="5">
        <v>-999</v>
      </c>
      <c r="J4259" s="5">
        <v>-999</v>
      </c>
      <c r="K4259" s="4">
        <v>0</v>
      </c>
      <c r="L4259" s="4">
        <v>736</v>
      </c>
      <c r="M4259" s="7">
        <v>-0.1</v>
      </c>
      <c r="N4259" s="5">
        <v>-0.1</v>
      </c>
      <c r="O4259" s="5">
        <v>-999</v>
      </c>
      <c r="P4259" s="5">
        <v>0.4</v>
      </c>
      <c r="Q4259" s="5">
        <v>0.7</v>
      </c>
      <c r="R4259">
        <v>0.35699999999999998</v>
      </c>
      <c r="S4259" s="34">
        <f>ROUND((0.6105*(EXP((17.273*E4259)/(E4259+237.3))))*(100-H4259)/100,3)</f>
        <v>0.71499999999999997</v>
      </c>
      <c r="T4259" s="6">
        <f>IF(V4259&lt;V4260,L4259,0)</f>
        <v>0</v>
      </c>
      <c r="U4259" s="6">
        <f>IF(T4259&gt;0,M4259,-999)</f>
        <v>-999</v>
      </c>
      <c r="V4259">
        <v>200304</v>
      </c>
      <c r="W4259">
        <v>2003</v>
      </c>
    </row>
    <row r="4260" spans="1:23" x14ac:dyDescent="0.25">
      <c r="A4260" s="14">
        <v>37727</v>
      </c>
      <c r="B4260" s="3">
        <v>106</v>
      </c>
      <c r="C4260" s="4">
        <v>14.54</v>
      </c>
      <c r="D4260" s="5">
        <v>-0.2</v>
      </c>
      <c r="E4260" s="5">
        <v>6.5</v>
      </c>
      <c r="F4260" s="5">
        <v>-3</v>
      </c>
      <c r="G4260" s="4">
        <v>89.5</v>
      </c>
      <c r="H4260" s="4">
        <v>52.2</v>
      </c>
      <c r="I4260" s="5">
        <v>-999</v>
      </c>
      <c r="J4260" s="5">
        <v>-999</v>
      </c>
      <c r="K4260" s="4">
        <v>0</v>
      </c>
      <c r="L4260" s="4">
        <v>735</v>
      </c>
      <c r="M4260" s="7">
        <v>-0.1</v>
      </c>
      <c r="N4260" s="5">
        <v>-0.1</v>
      </c>
      <c r="O4260" s="5">
        <v>-999</v>
      </c>
      <c r="P4260" s="5">
        <v>0.4</v>
      </c>
      <c r="Q4260" s="5">
        <v>0.7</v>
      </c>
      <c r="R4260">
        <v>0.503</v>
      </c>
      <c r="S4260" s="34">
        <f>ROUND((0.6105*(EXP((17.273*E4260)/(E4260+237.3))))*(100-H4260)/100,3)</f>
        <v>0.46300000000000002</v>
      </c>
      <c r="T4260" s="6">
        <f>IF(V4260&lt;V4261,L4260,0)</f>
        <v>0</v>
      </c>
      <c r="U4260" s="6">
        <f>IF(T4260&gt;0,M4260,-999)</f>
        <v>-999</v>
      </c>
      <c r="V4260">
        <v>200304</v>
      </c>
      <c r="W4260">
        <v>2003</v>
      </c>
    </row>
    <row r="4261" spans="1:23" x14ac:dyDescent="0.25">
      <c r="A4261" s="14">
        <v>37728</v>
      </c>
      <c r="B4261" s="3">
        <v>107</v>
      </c>
      <c r="C4261" s="4">
        <v>10.01</v>
      </c>
      <c r="D4261" s="5">
        <v>-1.7</v>
      </c>
      <c r="E4261" s="5">
        <v>4.2</v>
      </c>
      <c r="F4261" s="5">
        <v>-7.2</v>
      </c>
      <c r="G4261" s="4">
        <v>90.7</v>
      </c>
      <c r="H4261" s="4">
        <v>58.6</v>
      </c>
      <c r="I4261" s="5">
        <v>-999</v>
      </c>
      <c r="J4261" s="5">
        <v>-999</v>
      </c>
      <c r="K4261" s="4">
        <v>4.7</v>
      </c>
      <c r="L4261" s="4">
        <v>778</v>
      </c>
      <c r="M4261" s="7">
        <v>-0.1</v>
      </c>
      <c r="N4261" s="5">
        <v>-0.2</v>
      </c>
      <c r="O4261" s="5">
        <v>-999</v>
      </c>
      <c r="P4261" s="5">
        <v>0.3</v>
      </c>
      <c r="Q4261" s="5">
        <v>0.7</v>
      </c>
      <c r="R4261">
        <v>0.48299999999999998</v>
      </c>
      <c r="S4261" s="34">
        <f>ROUND((0.6105*(EXP((17.273*E4261)/(E4261+237.3))))*(100-H4261)/100,3)</f>
        <v>0.34100000000000003</v>
      </c>
      <c r="T4261" s="6">
        <f>IF(V4261&lt;V4262,L4261,0)</f>
        <v>0</v>
      </c>
      <c r="U4261" s="6">
        <f>IF(T4261&gt;0,M4261,-999)</f>
        <v>-999</v>
      </c>
      <c r="V4261">
        <v>200304</v>
      </c>
      <c r="W4261">
        <v>2003</v>
      </c>
    </row>
    <row r="4262" spans="1:23" x14ac:dyDescent="0.25">
      <c r="A4262" s="14">
        <v>37729</v>
      </c>
      <c r="B4262" s="3">
        <v>108</v>
      </c>
      <c r="C4262" s="4">
        <v>16.89</v>
      </c>
      <c r="D4262" s="5">
        <v>-1.1000000000000001</v>
      </c>
      <c r="E4262" s="5">
        <v>7.1</v>
      </c>
      <c r="F4262" s="5">
        <v>-7.4</v>
      </c>
      <c r="G4262" s="4">
        <v>74.3</v>
      </c>
      <c r="H4262" s="4">
        <v>37.4</v>
      </c>
      <c r="I4262" s="5">
        <v>-999</v>
      </c>
      <c r="J4262" s="5">
        <v>-999</v>
      </c>
      <c r="K4262" s="4">
        <v>0</v>
      </c>
      <c r="L4262" s="4">
        <v>729</v>
      </c>
      <c r="M4262" s="7">
        <v>-0.1</v>
      </c>
      <c r="N4262" s="5">
        <v>-0.1</v>
      </c>
      <c r="O4262" s="5">
        <v>-999</v>
      </c>
      <c r="P4262" s="5">
        <v>0.3</v>
      </c>
      <c r="Q4262" s="5">
        <v>0.7</v>
      </c>
      <c r="R4262">
        <v>0.376</v>
      </c>
      <c r="S4262" s="34">
        <f>ROUND((0.6105*(EXP((17.273*E4262)/(E4262+237.3))))*(100-H4262)/100,3)</f>
        <v>0.63100000000000001</v>
      </c>
      <c r="T4262" s="6">
        <f>IF(V4262&lt;V4263,L4262,0)</f>
        <v>0</v>
      </c>
      <c r="U4262" s="6">
        <f>IF(T4262&gt;0,M4262,-999)</f>
        <v>-999</v>
      </c>
      <c r="V4262">
        <v>200304</v>
      </c>
      <c r="W4262">
        <v>2003</v>
      </c>
    </row>
    <row r="4263" spans="1:23" x14ac:dyDescent="0.25">
      <c r="A4263" s="14">
        <v>37730</v>
      </c>
      <c r="B4263" s="3">
        <v>109</v>
      </c>
      <c r="C4263" s="4">
        <v>17.57</v>
      </c>
      <c r="D4263" s="5">
        <v>1.3</v>
      </c>
      <c r="E4263" s="5">
        <v>7.9</v>
      </c>
      <c r="F4263" s="5">
        <v>-4.8</v>
      </c>
      <c r="G4263" s="4">
        <v>62.9</v>
      </c>
      <c r="H4263" s="4">
        <v>36.1</v>
      </c>
      <c r="I4263" s="5">
        <v>-999</v>
      </c>
      <c r="J4263" s="5">
        <v>-999</v>
      </c>
      <c r="K4263" s="4">
        <v>0</v>
      </c>
      <c r="L4263" s="4">
        <v>718</v>
      </c>
      <c r="M4263" s="7">
        <v>-0.1</v>
      </c>
      <c r="N4263" s="5">
        <v>-0.1</v>
      </c>
      <c r="O4263" s="5">
        <v>-999</v>
      </c>
      <c r="P4263" s="5">
        <v>0.4</v>
      </c>
      <c r="Q4263" s="5">
        <v>0.7</v>
      </c>
      <c r="R4263">
        <v>0.38400000000000001</v>
      </c>
      <c r="S4263" s="34">
        <f>ROUND((0.6105*(EXP((17.273*E4263)/(E4263+237.3))))*(100-H4263)/100,3)</f>
        <v>0.68100000000000005</v>
      </c>
      <c r="T4263" s="6">
        <f>IF(V4263&lt;V4264,L4263,0)</f>
        <v>0</v>
      </c>
      <c r="U4263" s="6">
        <f>IF(T4263&gt;0,M4263,-999)</f>
        <v>-999</v>
      </c>
      <c r="V4263">
        <v>200304</v>
      </c>
      <c r="W4263">
        <v>2003</v>
      </c>
    </row>
    <row r="4264" spans="1:23" x14ac:dyDescent="0.25">
      <c r="A4264" s="14">
        <v>37731</v>
      </c>
      <c r="B4264" s="3">
        <v>110</v>
      </c>
      <c r="C4264" s="4">
        <v>19.52</v>
      </c>
      <c r="D4264" s="5">
        <v>4.9000000000000004</v>
      </c>
      <c r="E4264" s="5">
        <v>13</v>
      </c>
      <c r="F4264" s="5">
        <v>-1.9</v>
      </c>
      <c r="G4264" s="4">
        <v>53.4</v>
      </c>
      <c r="H4264" s="4">
        <v>29.7</v>
      </c>
      <c r="I4264" s="5">
        <v>-999</v>
      </c>
      <c r="J4264" s="5">
        <v>-999</v>
      </c>
      <c r="K4264" s="4">
        <v>0</v>
      </c>
      <c r="L4264" s="4">
        <v>676</v>
      </c>
      <c r="M4264" s="7">
        <v>0</v>
      </c>
      <c r="N4264" s="5">
        <v>-0.1</v>
      </c>
      <c r="O4264" s="5">
        <v>-999</v>
      </c>
      <c r="P4264" s="5">
        <v>0.4</v>
      </c>
      <c r="Q4264" s="5">
        <v>0.8</v>
      </c>
      <c r="R4264">
        <v>0.44500000000000001</v>
      </c>
      <c r="S4264" s="34">
        <f>ROUND((0.6105*(EXP((17.273*E4264)/(E4264+237.3))))*(100-H4264)/100,3)</f>
        <v>1.0529999999999999</v>
      </c>
      <c r="T4264" s="6">
        <f>IF(V4264&lt;V4265,L4264,0)</f>
        <v>0</v>
      </c>
      <c r="U4264" s="6">
        <f>IF(T4264&gt;0,M4264,-999)</f>
        <v>-999</v>
      </c>
      <c r="V4264">
        <v>200304</v>
      </c>
      <c r="W4264">
        <v>2003</v>
      </c>
    </row>
    <row r="4265" spans="1:23" x14ac:dyDescent="0.25">
      <c r="A4265" s="14">
        <v>37732</v>
      </c>
      <c r="B4265" s="3">
        <v>111</v>
      </c>
      <c r="C4265" s="4">
        <v>16.75</v>
      </c>
      <c r="D4265" s="5">
        <v>7.6</v>
      </c>
      <c r="E4265" s="5">
        <v>14.5</v>
      </c>
      <c r="F4265" s="5">
        <v>2.2000000000000002</v>
      </c>
      <c r="G4265" s="4">
        <v>54</v>
      </c>
      <c r="H4265" s="4">
        <v>33.6</v>
      </c>
      <c r="I4265" s="5">
        <v>-999</v>
      </c>
      <c r="J4265" s="5">
        <v>-999</v>
      </c>
      <c r="K4265" s="4">
        <v>0</v>
      </c>
      <c r="L4265" s="4">
        <v>617</v>
      </c>
      <c r="M4265" s="7">
        <v>0</v>
      </c>
      <c r="N4265" s="5">
        <v>0</v>
      </c>
      <c r="O4265" s="5">
        <v>-999</v>
      </c>
      <c r="P4265" s="5">
        <v>0.4</v>
      </c>
      <c r="Q4265" s="5">
        <v>0.8</v>
      </c>
      <c r="R4265">
        <v>0.55500000000000005</v>
      </c>
      <c r="S4265" s="34">
        <f>ROUND((0.6105*(EXP((17.273*E4265)/(E4265+237.3))))*(100-H4265)/100,3)</f>
        <v>1.0960000000000001</v>
      </c>
      <c r="T4265" s="6">
        <f>IF(V4265&lt;V4266,L4265,0)</f>
        <v>0</v>
      </c>
      <c r="U4265" s="6">
        <f>IF(T4265&gt;0,M4265,-999)</f>
        <v>-999</v>
      </c>
      <c r="V4265">
        <v>200304</v>
      </c>
      <c r="W4265">
        <v>2003</v>
      </c>
    </row>
    <row r="4266" spans="1:23" x14ac:dyDescent="0.25">
      <c r="A4266" s="14">
        <v>37733</v>
      </c>
      <c r="B4266" s="3">
        <v>112</v>
      </c>
      <c r="C4266" s="4">
        <v>13.07</v>
      </c>
      <c r="D4266" s="5">
        <v>6.1</v>
      </c>
      <c r="E4266" s="5">
        <v>12.1</v>
      </c>
      <c r="F4266" s="5">
        <v>2</v>
      </c>
      <c r="G4266" s="4">
        <v>79.3</v>
      </c>
      <c r="H4266" s="4">
        <v>53.4</v>
      </c>
      <c r="I4266" s="5">
        <v>-999</v>
      </c>
      <c r="J4266" s="5">
        <v>-999</v>
      </c>
      <c r="K4266" s="4">
        <v>0</v>
      </c>
      <c r="L4266" s="4">
        <v>579</v>
      </c>
      <c r="M4266" s="7">
        <v>0</v>
      </c>
      <c r="N4266" s="5">
        <v>0</v>
      </c>
      <c r="O4266" s="5">
        <v>-999</v>
      </c>
      <c r="P4266" s="5">
        <v>0.4</v>
      </c>
      <c r="Q4266" s="5">
        <v>0.7</v>
      </c>
      <c r="R4266">
        <v>0.755</v>
      </c>
      <c r="S4266" s="34">
        <f>ROUND((0.6105*(EXP((17.273*E4266)/(E4266+237.3))))*(100-H4266)/100,3)</f>
        <v>0.65800000000000003</v>
      </c>
      <c r="T4266" s="6">
        <f>IF(V4266&lt;V4267,L4266,0)</f>
        <v>0</v>
      </c>
      <c r="U4266" s="6">
        <f>IF(T4266&gt;0,M4266,-999)</f>
        <v>-999</v>
      </c>
      <c r="V4266">
        <v>200304</v>
      </c>
      <c r="W4266">
        <v>2003</v>
      </c>
    </row>
    <row r="4267" spans="1:23" x14ac:dyDescent="0.25">
      <c r="A4267" s="14">
        <v>37734</v>
      </c>
      <c r="B4267" s="3">
        <v>113</v>
      </c>
      <c r="C4267" s="4">
        <v>10.71</v>
      </c>
      <c r="D4267" s="5">
        <v>4.5</v>
      </c>
      <c r="E4267" s="5">
        <v>9</v>
      </c>
      <c r="F4267" s="5">
        <v>1.9</v>
      </c>
      <c r="G4267" s="4">
        <v>86.4</v>
      </c>
      <c r="H4267" s="4">
        <v>62.4</v>
      </c>
      <c r="I4267" s="5">
        <v>-999</v>
      </c>
      <c r="J4267" s="5">
        <v>-999</v>
      </c>
      <c r="K4267" s="4">
        <v>0.7</v>
      </c>
      <c r="L4267" s="4">
        <v>523</v>
      </c>
      <c r="M4267" s="7">
        <v>0</v>
      </c>
      <c r="N4267" s="5">
        <v>0</v>
      </c>
      <c r="O4267" s="5">
        <v>-999</v>
      </c>
      <c r="P4267" s="5">
        <v>0.4</v>
      </c>
      <c r="Q4267" s="5">
        <v>0.7</v>
      </c>
      <c r="R4267">
        <v>0.71599999999999997</v>
      </c>
      <c r="S4267" s="34">
        <f>ROUND((0.6105*(EXP((17.273*E4267)/(E4267+237.3))))*(100-H4267)/100,3)</f>
        <v>0.432</v>
      </c>
      <c r="T4267" s="6">
        <f>IF(V4267&lt;V4268,L4267,0)</f>
        <v>0</v>
      </c>
      <c r="U4267" s="6">
        <f>IF(T4267&gt;0,M4267,-999)</f>
        <v>-999</v>
      </c>
      <c r="V4267">
        <v>200304</v>
      </c>
      <c r="W4267">
        <v>2003</v>
      </c>
    </row>
    <row r="4268" spans="1:23" x14ac:dyDescent="0.25">
      <c r="A4268" s="14">
        <v>37735</v>
      </c>
      <c r="B4268" s="3">
        <v>114</v>
      </c>
      <c r="C4268" s="4">
        <v>7</v>
      </c>
      <c r="D4268" s="5">
        <v>2.4</v>
      </c>
      <c r="E4268" s="5">
        <v>3.7</v>
      </c>
      <c r="F4268" s="5">
        <v>0.1</v>
      </c>
      <c r="G4268" s="4">
        <v>94.1</v>
      </c>
      <c r="H4268" s="4">
        <v>78.900000000000006</v>
      </c>
      <c r="I4268" s="5">
        <v>-999</v>
      </c>
      <c r="J4268" s="5">
        <v>-999</v>
      </c>
      <c r="K4268" s="4">
        <v>19.899999999999999</v>
      </c>
      <c r="L4268" s="4">
        <v>486</v>
      </c>
      <c r="M4268" s="7">
        <v>-0.1</v>
      </c>
      <c r="N4268" s="5">
        <v>-0.1</v>
      </c>
      <c r="O4268" s="5">
        <v>-999</v>
      </c>
      <c r="P4268" s="5">
        <v>0.4</v>
      </c>
      <c r="Q4268" s="5">
        <v>0.7</v>
      </c>
      <c r="R4268">
        <v>0.628</v>
      </c>
      <c r="S4268" s="34">
        <f>ROUND((0.6105*(EXP((17.273*E4268)/(E4268+237.3))))*(100-H4268)/100,3)</f>
        <v>0.16800000000000001</v>
      </c>
      <c r="T4268" s="6">
        <f>IF(V4268&lt;V4269,L4268,0)</f>
        <v>0</v>
      </c>
      <c r="U4268" s="6">
        <f>IF(T4268&gt;0,M4268,-999)</f>
        <v>-999</v>
      </c>
      <c r="V4268">
        <v>200304</v>
      </c>
      <c r="W4268">
        <v>2003</v>
      </c>
    </row>
    <row r="4269" spans="1:23" x14ac:dyDescent="0.25">
      <c r="A4269" s="14">
        <v>37736</v>
      </c>
      <c r="B4269" s="3">
        <v>115</v>
      </c>
      <c r="C4269" s="4">
        <v>9.7100000000000009</v>
      </c>
      <c r="D4269" s="5">
        <v>-0.7</v>
      </c>
      <c r="E4269" s="5">
        <v>5.8</v>
      </c>
      <c r="F4269" s="5">
        <v>-4.7</v>
      </c>
      <c r="G4269" s="4">
        <v>93.7</v>
      </c>
      <c r="H4269" s="4">
        <v>69.7</v>
      </c>
      <c r="I4269" s="5">
        <v>-999</v>
      </c>
      <c r="J4269" s="5">
        <v>-999</v>
      </c>
      <c r="K4269" s="4">
        <v>9.1</v>
      </c>
      <c r="L4269" s="4">
        <v>507</v>
      </c>
      <c r="M4269" s="7">
        <v>-0.1</v>
      </c>
      <c r="N4269" s="5">
        <v>-0.1</v>
      </c>
      <c r="O4269" s="5">
        <v>-999</v>
      </c>
      <c r="P4269" s="5">
        <v>0.3</v>
      </c>
      <c r="Q4269" s="5">
        <v>0.6</v>
      </c>
      <c r="R4269">
        <v>0.64400000000000002</v>
      </c>
      <c r="S4269" s="34">
        <f>ROUND((0.6105*(EXP((17.273*E4269)/(E4269+237.3))))*(100-H4269)/100,3)</f>
        <v>0.27900000000000003</v>
      </c>
      <c r="T4269" s="6">
        <f>IF(V4269&lt;V4270,L4269,0)</f>
        <v>0</v>
      </c>
      <c r="U4269" s="6">
        <f>IF(T4269&gt;0,M4269,-999)</f>
        <v>-999</v>
      </c>
      <c r="V4269">
        <v>200304</v>
      </c>
      <c r="W4269">
        <v>2003</v>
      </c>
    </row>
    <row r="4270" spans="1:23" x14ac:dyDescent="0.25">
      <c r="A4270" s="14">
        <v>37737</v>
      </c>
      <c r="B4270" s="3">
        <v>116</v>
      </c>
      <c r="C4270" s="4">
        <v>13.65</v>
      </c>
      <c r="D4270" s="5">
        <v>-0.5</v>
      </c>
      <c r="E4270" s="5">
        <v>5.6</v>
      </c>
      <c r="F4270" s="5">
        <v>-5</v>
      </c>
      <c r="G4270" s="4">
        <v>84.7</v>
      </c>
      <c r="H4270" s="4">
        <v>55.3</v>
      </c>
      <c r="I4270" s="5">
        <v>-999</v>
      </c>
      <c r="J4270" s="5">
        <v>-999</v>
      </c>
      <c r="K4270" s="4">
        <v>3.4</v>
      </c>
      <c r="L4270" s="4">
        <v>523</v>
      </c>
      <c r="M4270" s="7">
        <v>0</v>
      </c>
      <c r="N4270" s="5">
        <v>-0.1</v>
      </c>
      <c r="O4270" s="5">
        <v>-999</v>
      </c>
      <c r="P4270" s="5">
        <v>0.4</v>
      </c>
      <c r="Q4270" s="5">
        <v>0.6</v>
      </c>
      <c r="R4270">
        <v>0.503</v>
      </c>
      <c r="S4270" s="34">
        <f>ROUND((0.6105*(EXP((17.273*E4270)/(E4270+237.3))))*(100-H4270)/100,3)</f>
        <v>0.40600000000000003</v>
      </c>
      <c r="T4270" s="6">
        <f>IF(V4270&lt;V4271,L4270,0)</f>
        <v>0</v>
      </c>
      <c r="U4270" s="6">
        <f>IF(T4270&gt;0,M4270,-999)</f>
        <v>-999</v>
      </c>
      <c r="V4270">
        <v>200304</v>
      </c>
      <c r="W4270">
        <v>2003</v>
      </c>
    </row>
    <row r="4271" spans="1:23" x14ac:dyDescent="0.25">
      <c r="A4271" s="14">
        <v>37738</v>
      </c>
      <c r="B4271" s="3">
        <v>117</v>
      </c>
      <c r="C4271" s="4">
        <v>10.32</v>
      </c>
      <c r="D4271" s="5">
        <v>-0.5</v>
      </c>
      <c r="E4271" s="5">
        <v>5.0999999999999996</v>
      </c>
      <c r="F4271" s="5">
        <v>-3</v>
      </c>
      <c r="G4271" s="4">
        <v>95.1</v>
      </c>
      <c r="H4271" s="4">
        <v>75.599999999999994</v>
      </c>
      <c r="I4271" s="5">
        <v>-999</v>
      </c>
      <c r="J4271" s="5">
        <v>-999</v>
      </c>
      <c r="K4271" s="4">
        <v>8</v>
      </c>
      <c r="L4271" s="4">
        <v>538</v>
      </c>
      <c r="M4271" s="7">
        <v>-0.1</v>
      </c>
      <c r="N4271" s="5">
        <v>-0.1</v>
      </c>
      <c r="O4271" s="5">
        <v>-999</v>
      </c>
      <c r="P4271" s="5">
        <v>0.4</v>
      </c>
      <c r="Q4271" s="5">
        <v>0.6</v>
      </c>
      <c r="R4271">
        <v>0.66400000000000003</v>
      </c>
      <c r="S4271" s="34">
        <f>ROUND((0.6105*(EXP((17.273*E4271)/(E4271+237.3))))*(100-H4271)/100,3)</f>
        <v>0.214</v>
      </c>
      <c r="T4271" s="6">
        <f>IF(V4271&lt;V4272,L4271,0)</f>
        <v>0</v>
      </c>
      <c r="U4271" s="6">
        <f>IF(T4271&gt;0,M4271,-999)</f>
        <v>-999</v>
      </c>
      <c r="V4271">
        <v>200304</v>
      </c>
      <c r="W4271">
        <v>2003</v>
      </c>
    </row>
    <row r="4272" spans="1:23" x14ac:dyDescent="0.25">
      <c r="A4272" s="14">
        <v>37739</v>
      </c>
      <c r="B4272" s="3">
        <v>118</v>
      </c>
      <c r="C4272" s="4">
        <v>21.54</v>
      </c>
      <c r="D4272" s="5">
        <v>2.2999999999999998</v>
      </c>
      <c r="E4272" s="5">
        <v>9.5</v>
      </c>
      <c r="F4272" s="5">
        <v>-3.9</v>
      </c>
      <c r="G4272" s="4">
        <v>74</v>
      </c>
      <c r="H4272" s="4">
        <v>43.8</v>
      </c>
      <c r="I4272" s="5">
        <v>-999</v>
      </c>
      <c r="J4272" s="5">
        <v>-999</v>
      </c>
      <c r="K4272" s="4">
        <v>0</v>
      </c>
      <c r="L4272" s="4">
        <v>494</v>
      </c>
      <c r="M4272" s="7">
        <v>-0.1</v>
      </c>
      <c r="N4272" s="5">
        <v>-0.1</v>
      </c>
      <c r="O4272" s="5">
        <v>-999</v>
      </c>
      <c r="P4272" s="5">
        <v>0.4</v>
      </c>
      <c r="Q4272" s="5">
        <v>0.7</v>
      </c>
      <c r="R4272">
        <v>0.52100000000000002</v>
      </c>
      <c r="S4272" s="34">
        <f>ROUND((0.6105*(EXP((17.273*E4272)/(E4272+237.3))))*(100-H4272)/100,3)</f>
        <v>0.66700000000000004</v>
      </c>
      <c r="T4272" s="6">
        <f>IF(V4272&lt;V4273,L4272,0)</f>
        <v>0</v>
      </c>
      <c r="U4272" s="6">
        <f>IF(T4272&gt;0,M4272,-999)</f>
        <v>-999</v>
      </c>
      <c r="V4272">
        <v>200304</v>
      </c>
      <c r="W4272">
        <v>2003</v>
      </c>
    </row>
    <row r="4273" spans="1:23" x14ac:dyDescent="0.25">
      <c r="A4273" s="14">
        <v>37740</v>
      </c>
      <c r="B4273" s="3">
        <v>119</v>
      </c>
      <c r="C4273" s="4">
        <v>15.69</v>
      </c>
      <c r="D4273" s="5">
        <v>3.2</v>
      </c>
      <c r="E4273" s="5">
        <v>11.1</v>
      </c>
      <c r="F4273" s="5">
        <v>-2.2000000000000002</v>
      </c>
      <c r="G4273" s="4">
        <v>64.7</v>
      </c>
      <c r="H4273" s="4">
        <v>39.4</v>
      </c>
      <c r="I4273" s="5">
        <v>-999</v>
      </c>
      <c r="J4273" s="5">
        <v>-999</v>
      </c>
      <c r="K4273" s="4">
        <v>0</v>
      </c>
      <c r="L4273" s="4">
        <v>463</v>
      </c>
      <c r="M4273" s="7">
        <v>-0.1</v>
      </c>
      <c r="N4273" s="5">
        <v>-0.1</v>
      </c>
      <c r="O4273" s="5">
        <v>-999</v>
      </c>
      <c r="P4273" s="5">
        <v>0.4</v>
      </c>
      <c r="Q4273" s="5">
        <v>0.7</v>
      </c>
      <c r="R4273">
        <v>0.51900000000000002</v>
      </c>
      <c r="S4273" s="34">
        <f>ROUND((0.6105*(EXP((17.273*E4273)/(E4273+237.3))))*(100-H4273)/100,3)</f>
        <v>0.80100000000000005</v>
      </c>
      <c r="T4273" s="6">
        <f>IF(V4273&lt;V4274,L4273,0)</f>
        <v>0</v>
      </c>
      <c r="U4273" s="6">
        <f>IF(T4273&gt;0,M4273,-999)</f>
        <v>-999</v>
      </c>
      <c r="V4273">
        <v>200304</v>
      </c>
      <c r="W4273">
        <v>2003</v>
      </c>
    </row>
    <row r="4274" spans="1:23" x14ac:dyDescent="0.25">
      <c r="A4274" s="14">
        <v>37741</v>
      </c>
      <c r="B4274" s="3">
        <v>120</v>
      </c>
      <c r="C4274" s="4">
        <v>23</v>
      </c>
      <c r="D4274" s="5">
        <v>5.4</v>
      </c>
      <c r="E4274" s="5">
        <v>12.9</v>
      </c>
      <c r="F4274" s="5">
        <v>-1.5</v>
      </c>
      <c r="G4274" s="4">
        <v>59.6</v>
      </c>
      <c r="H4274" s="4">
        <v>28.3</v>
      </c>
      <c r="I4274" s="5">
        <v>-999</v>
      </c>
      <c r="J4274" s="5">
        <v>-999</v>
      </c>
      <c r="K4274" s="4">
        <v>0</v>
      </c>
      <c r="L4274" s="4">
        <v>416</v>
      </c>
      <c r="M4274" s="7">
        <v>0</v>
      </c>
      <c r="N4274" s="5">
        <v>0</v>
      </c>
      <c r="O4274" s="5">
        <v>-999</v>
      </c>
      <c r="P4274" s="5">
        <v>0.4</v>
      </c>
      <c r="Q4274" s="5">
        <v>0.7</v>
      </c>
      <c r="R4274">
        <v>0.42199999999999999</v>
      </c>
      <c r="S4274" s="34">
        <f>ROUND((0.6105*(EXP((17.273*E4274)/(E4274+237.3))))*(100-H4274)/100,3)</f>
        <v>1.0669999999999999</v>
      </c>
      <c r="T4274" s="6">
        <f>IF(V4274&lt;V4275,L4274,0)</f>
        <v>416</v>
      </c>
      <c r="U4274" s="6">
        <f>IF(T4274&gt;0,M4274,-999)</f>
        <v>0</v>
      </c>
      <c r="V4274">
        <v>200304</v>
      </c>
      <c r="W4274">
        <v>2003</v>
      </c>
    </row>
    <row r="4275" spans="1:23" x14ac:dyDescent="0.25">
      <c r="A4275" s="14">
        <v>37742</v>
      </c>
      <c r="B4275" s="3">
        <v>121</v>
      </c>
      <c r="C4275" s="4">
        <v>13.16</v>
      </c>
      <c r="D4275" s="5">
        <v>3.5</v>
      </c>
      <c r="E4275" s="5">
        <v>11.9</v>
      </c>
      <c r="F4275" s="5">
        <v>-0.5</v>
      </c>
      <c r="G4275" s="4">
        <v>82.6</v>
      </c>
      <c r="H4275" s="4">
        <v>40.1</v>
      </c>
      <c r="I4275" s="5">
        <v>-999</v>
      </c>
      <c r="J4275" s="5">
        <v>-999</v>
      </c>
      <c r="K4275" s="4">
        <v>2.6</v>
      </c>
      <c r="L4275" s="4">
        <v>392</v>
      </c>
      <c r="M4275" s="7">
        <v>-0.1</v>
      </c>
      <c r="N4275" s="5">
        <v>-0.1</v>
      </c>
      <c r="O4275" s="5">
        <v>-999</v>
      </c>
      <c r="P4275" s="5">
        <v>0.4</v>
      </c>
      <c r="Q4275" s="5">
        <v>0.7</v>
      </c>
      <c r="R4275">
        <v>0.55700000000000005</v>
      </c>
      <c r="S4275" s="34">
        <f>ROUND((0.6105*(EXP((17.273*E4275)/(E4275+237.3))))*(100-H4275)/100,3)</f>
        <v>0.83399999999999996</v>
      </c>
      <c r="T4275" s="6">
        <f>IF(V4275&lt;V4276,L4275,0)</f>
        <v>0</v>
      </c>
      <c r="U4275" s="6">
        <f>IF(T4275&gt;0,M4275,-999)</f>
        <v>-999</v>
      </c>
      <c r="V4275">
        <v>200305</v>
      </c>
      <c r="W4275">
        <v>2003</v>
      </c>
    </row>
    <row r="4276" spans="1:23" x14ac:dyDescent="0.25">
      <c r="A4276" s="14">
        <v>37743</v>
      </c>
      <c r="B4276" s="3">
        <v>122</v>
      </c>
      <c r="C4276" s="4">
        <v>17.149999999999999</v>
      </c>
      <c r="D4276" s="5">
        <v>2.6</v>
      </c>
      <c r="E4276" s="5">
        <v>9.9</v>
      </c>
      <c r="F4276" s="5">
        <v>-2.2000000000000002</v>
      </c>
      <c r="G4276" s="4">
        <v>83.5</v>
      </c>
      <c r="H4276" s="4">
        <v>42.6</v>
      </c>
      <c r="I4276" s="5">
        <v>-999</v>
      </c>
      <c r="J4276" s="5">
        <v>-999</v>
      </c>
      <c r="K4276" s="4">
        <v>0.8</v>
      </c>
      <c r="L4276" s="4">
        <v>361</v>
      </c>
      <c r="M4276" s="7">
        <v>0</v>
      </c>
      <c r="N4276" s="5">
        <v>0</v>
      </c>
      <c r="O4276" s="5">
        <v>-999</v>
      </c>
      <c r="P4276" s="5">
        <v>0.4</v>
      </c>
      <c r="Q4276" s="5">
        <v>0.7</v>
      </c>
      <c r="R4276">
        <v>0.51800000000000002</v>
      </c>
      <c r="S4276" s="34">
        <f>ROUND((0.6105*(EXP((17.273*E4276)/(E4276+237.3))))*(100-H4276)/100,3)</f>
        <v>0.7</v>
      </c>
      <c r="T4276" s="6">
        <f>IF(V4276&lt;V4277,L4276,0)</f>
        <v>0</v>
      </c>
      <c r="U4276" s="6">
        <f>IF(T4276&gt;0,M4276,-999)</f>
        <v>-999</v>
      </c>
      <c r="V4276">
        <v>200305</v>
      </c>
      <c r="W4276">
        <v>2003</v>
      </c>
    </row>
    <row r="4277" spans="1:23" x14ac:dyDescent="0.25">
      <c r="A4277" s="14">
        <v>37744</v>
      </c>
      <c r="B4277" s="3">
        <v>123</v>
      </c>
      <c r="C4277" s="4">
        <v>15.06</v>
      </c>
      <c r="D4277" s="5">
        <v>1.3</v>
      </c>
      <c r="E4277" s="5">
        <v>8.3000000000000007</v>
      </c>
      <c r="F4277" s="5">
        <v>-2.9</v>
      </c>
      <c r="G4277" s="4">
        <v>76.599999999999994</v>
      </c>
      <c r="H4277" s="4">
        <v>40.700000000000003</v>
      </c>
      <c r="I4277" s="5">
        <v>-999</v>
      </c>
      <c r="J4277" s="5">
        <v>-999</v>
      </c>
      <c r="K4277" s="4">
        <v>4.4000000000000004</v>
      </c>
      <c r="L4277" s="4">
        <v>400</v>
      </c>
      <c r="M4277" s="7">
        <v>0</v>
      </c>
      <c r="N4277" s="5">
        <v>-0.1</v>
      </c>
      <c r="O4277" s="5">
        <v>-999</v>
      </c>
      <c r="P4277" s="5">
        <v>0.4</v>
      </c>
      <c r="Q4277" s="5">
        <v>0.7</v>
      </c>
      <c r="R4277">
        <v>0.44600000000000001</v>
      </c>
      <c r="S4277" s="34">
        <f>ROUND((0.6105*(EXP((17.273*E4277)/(E4277+237.3))))*(100-H4277)/100,3)</f>
        <v>0.64900000000000002</v>
      </c>
      <c r="T4277" s="6">
        <f>IF(V4277&lt;V4278,L4277,0)</f>
        <v>0</v>
      </c>
      <c r="U4277" s="6">
        <f>IF(T4277&gt;0,M4277,-999)</f>
        <v>-999</v>
      </c>
      <c r="V4277">
        <v>200305</v>
      </c>
      <c r="W4277">
        <v>2003</v>
      </c>
    </row>
    <row r="4278" spans="1:23" x14ac:dyDescent="0.25">
      <c r="A4278" s="14">
        <v>37745</v>
      </c>
      <c r="B4278" s="3">
        <v>124</v>
      </c>
      <c r="C4278" s="4">
        <v>12.4</v>
      </c>
      <c r="D4278" s="5">
        <v>0.5</v>
      </c>
      <c r="E4278" s="5">
        <v>7</v>
      </c>
      <c r="F4278" s="5">
        <v>-2.2999999999999998</v>
      </c>
      <c r="G4278" s="4">
        <v>94.3</v>
      </c>
      <c r="H4278" s="4">
        <v>66.099999999999994</v>
      </c>
      <c r="I4278" s="5">
        <v>-999</v>
      </c>
      <c r="J4278" s="5">
        <v>-999</v>
      </c>
      <c r="K4278" s="4">
        <v>12.8</v>
      </c>
      <c r="L4278" s="4">
        <v>409</v>
      </c>
      <c r="M4278" s="7">
        <v>0</v>
      </c>
      <c r="N4278" s="5">
        <v>0</v>
      </c>
      <c r="O4278" s="5">
        <v>-999</v>
      </c>
      <c r="P4278" s="5">
        <v>0.5</v>
      </c>
      <c r="Q4278" s="5">
        <v>0.7</v>
      </c>
      <c r="R4278">
        <v>0.66</v>
      </c>
      <c r="S4278" s="34">
        <f>ROUND((0.6105*(EXP((17.273*E4278)/(E4278+237.3))))*(100-H4278)/100,3)</f>
        <v>0.33900000000000002</v>
      </c>
      <c r="T4278" s="6">
        <f>IF(V4278&lt;V4279,L4278,0)</f>
        <v>0</v>
      </c>
      <c r="U4278" s="6">
        <f>IF(T4278&gt;0,M4278,-999)</f>
        <v>-999</v>
      </c>
      <c r="V4278">
        <v>200305</v>
      </c>
      <c r="W4278">
        <v>2003</v>
      </c>
    </row>
    <row r="4279" spans="1:23" x14ac:dyDescent="0.25">
      <c r="A4279" s="14">
        <v>37746</v>
      </c>
      <c r="B4279" s="3">
        <v>125</v>
      </c>
      <c r="C4279" s="4">
        <v>16.93</v>
      </c>
      <c r="D4279" s="5">
        <v>-0.8</v>
      </c>
      <c r="E4279" s="5">
        <v>5.3</v>
      </c>
      <c r="F4279" s="5">
        <v>-5.8</v>
      </c>
      <c r="G4279" s="4">
        <v>77.599999999999994</v>
      </c>
      <c r="H4279" s="4">
        <v>39.1</v>
      </c>
      <c r="I4279" s="5">
        <v>-999</v>
      </c>
      <c r="J4279" s="5">
        <v>-999</v>
      </c>
      <c r="K4279" s="4">
        <v>2.1</v>
      </c>
      <c r="L4279" s="4">
        <v>383</v>
      </c>
      <c r="M4279" s="7">
        <v>0</v>
      </c>
      <c r="N4279" s="5">
        <v>0</v>
      </c>
      <c r="O4279" s="5">
        <v>-999</v>
      </c>
      <c r="P4279" s="5">
        <v>0.5</v>
      </c>
      <c r="Q4279" s="5">
        <v>0.8</v>
      </c>
      <c r="R4279">
        <v>0.34699999999999998</v>
      </c>
      <c r="S4279" s="34">
        <f>ROUND((0.6105*(EXP((17.273*E4279)/(E4279+237.3))))*(100-H4279)/100,3)</f>
        <v>0.54200000000000004</v>
      </c>
      <c r="T4279" s="6">
        <f>IF(V4279&lt;V4280,L4279,0)</f>
        <v>0</v>
      </c>
      <c r="U4279" s="6">
        <f>IF(T4279&gt;0,M4279,-999)</f>
        <v>-999</v>
      </c>
      <c r="V4279">
        <v>200305</v>
      </c>
      <c r="W4279">
        <v>2003</v>
      </c>
    </row>
    <row r="4280" spans="1:23" x14ac:dyDescent="0.25">
      <c r="A4280" s="14">
        <v>37747</v>
      </c>
      <c r="B4280" s="3">
        <v>126</v>
      </c>
      <c r="C4280" s="4">
        <v>12.99</v>
      </c>
      <c r="D4280" s="5">
        <v>-2.2000000000000002</v>
      </c>
      <c r="E4280" s="5">
        <v>2.1</v>
      </c>
      <c r="F4280" s="5">
        <v>-5.8</v>
      </c>
      <c r="G4280" s="4">
        <v>82.7</v>
      </c>
      <c r="H4280" s="4">
        <v>57.4</v>
      </c>
      <c r="I4280" s="5">
        <v>-999</v>
      </c>
      <c r="J4280" s="5">
        <v>-999</v>
      </c>
      <c r="K4280" s="4">
        <v>0</v>
      </c>
      <c r="L4280" s="4">
        <v>376</v>
      </c>
      <c r="M4280" s="7">
        <v>-0.1</v>
      </c>
      <c r="N4280" s="5">
        <v>-0.1</v>
      </c>
      <c r="O4280" s="5">
        <v>-999</v>
      </c>
      <c r="P4280" s="5">
        <v>0.5</v>
      </c>
      <c r="Q4280" s="5">
        <v>0.7</v>
      </c>
      <c r="R4280">
        <v>0.40600000000000003</v>
      </c>
      <c r="S4280" s="34">
        <f>ROUND((0.6105*(EXP((17.273*E4280)/(E4280+237.3))))*(100-H4280)/100,3)</f>
        <v>0.30299999999999999</v>
      </c>
      <c r="T4280" s="6">
        <f>IF(V4280&lt;V4281,L4280,0)</f>
        <v>0</v>
      </c>
      <c r="U4280" s="6">
        <f>IF(T4280&gt;0,M4280,-999)</f>
        <v>-999</v>
      </c>
      <c r="V4280">
        <v>200305</v>
      </c>
      <c r="W4280">
        <v>2003</v>
      </c>
    </row>
    <row r="4281" spans="1:23" x14ac:dyDescent="0.25">
      <c r="A4281" s="14">
        <v>37748</v>
      </c>
      <c r="B4281" s="3">
        <v>127</v>
      </c>
      <c r="C4281" s="4">
        <v>15.93</v>
      </c>
      <c r="D4281" s="5">
        <v>0</v>
      </c>
      <c r="E4281" s="5">
        <v>7</v>
      </c>
      <c r="F4281" s="5">
        <v>-4</v>
      </c>
      <c r="G4281" s="4">
        <v>77.3</v>
      </c>
      <c r="H4281" s="4">
        <v>41.7</v>
      </c>
      <c r="I4281" s="5">
        <v>-999</v>
      </c>
      <c r="J4281" s="5">
        <v>-999</v>
      </c>
      <c r="K4281" s="4">
        <v>0</v>
      </c>
      <c r="L4281" s="4">
        <v>369</v>
      </c>
      <c r="M4281" s="7">
        <v>0</v>
      </c>
      <c r="N4281" s="5">
        <v>0</v>
      </c>
      <c r="O4281" s="5">
        <v>-999</v>
      </c>
      <c r="P4281" s="5">
        <v>0.5</v>
      </c>
      <c r="Q4281" s="5">
        <v>0.8</v>
      </c>
      <c r="R4281">
        <v>0.41799999999999998</v>
      </c>
      <c r="S4281" s="34">
        <f>ROUND((0.6105*(EXP((17.273*E4281)/(E4281+237.3))))*(100-H4281)/100,3)</f>
        <v>0.58399999999999996</v>
      </c>
      <c r="T4281" s="6">
        <f>IF(V4281&lt;V4282,L4281,0)</f>
        <v>0</v>
      </c>
      <c r="U4281" s="6">
        <f>IF(T4281&gt;0,M4281,-999)</f>
        <v>-999</v>
      </c>
      <c r="V4281">
        <v>200305</v>
      </c>
      <c r="W4281">
        <v>2003</v>
      </c>
    </row>
    <row r="4282" spans="1:23" x14ac:dyDescent="0.25">
      <c r="A4282" s="14">
        <v>37749</v>
      </c>
      <c r="B4282" s="3">
        <v>128</v>
      </c>
      <c r="C4282" s="4">
        <v>17.72</v>
      </c>
      <c r="D4282" s="5">
        <v>2.2000000000000002</v>
      </c>
      <c r="E4282" s="5">
        <v>9.1999999999999993</v>
      </c>
      <c r="F4282" s="5">
        <v>-1.9</v>
      </c>
      <c r="G4282" s="4">
        <v>77</v>
      </c>
      <c r="H4282" s="4">
        <v>46.3</v>
      </c>
      <c r="I4282" s="5">
        <v>-999</v>
      </c>
      <c r="J4282" s="5">
        <v>-999</v>
      </c>
      <c r="K4282" s="4">
        <v>0</v>
      </c>
      <c r="L4282" s="4">
        <v>342</v>
      </c>
      <c r="M4282" s="7">
        <v>0</v>
      </c>
      <c r="N4282" s="5">
        <v>0</v>
      </c>
      <c r="O4282" s="5">
        <v>-999</v>
      </c>
      <c r="P4282" s="5">
        <v>0.6</v>
      </c>
      <c r="Q4282" s="5">
        <v>0.8</v>
      </c>
      <c r="R4282">
        <v>0.53800000000000003</v>
      </c>
      <c r="S4282" s="34">
        <f>ROUND((0.6105*(EXP((17.273*E4282)/(E4282+237.3))))*(100-H4282)/100,3)</f>
        <v>0.625</v>
      </c>
      <c r="T4282" s="6">
        <f>IF(V4282&lt;V4283,L4282,0)</f>
        <v>0</v>
      </c>
      <c r="U4282" s="6">
        <f>IF(T4282&gt;0,M4282,-999)</f>
        <v>-999</v>
      </c>
      <c r="V4282">
        <v>200305</v>
      </c>
      <c r="W4282">
        <v>2003</v>
      </c>
    </row>
    <row r="4283" spans="1:23" x14ac:dyDescent="0.25">
      <c r="A4283" s="14">
        <v>37750</v>
      </c>
      <c r="B4283" s="3">
        <v>129</v>
      </c>
      <c r="C4283" s="4">
        <v>16.809999999999999</v>
      </c>
      <c r="D4283" s="5">
        <v>3.2</v>
      </c>
      <c r="E4283" s="5">
        <v>9.1</v>
      </c>
      <c r="F4283" s="5">
        <v>-2.2000000000000002</v>
      </c>
      <c r="G4283" s="4">
        <v>71.8</v>
      </c>
      <c r="H4283" s="4">
        <v>36.200000000000003</v>
      </c>
      <c r="I4283" s="5">
        <v>-999</v>
      </c>
      <c r="J4283" s="5">
        <v>-999</v>
      </c>
      <c r="K4283" s="4">
        <v>0.2</v>
      </c>
      <c r="L4283" s="4">
        <v>318</v>
      </c>
      <c r="M4283" s="7">
        <v>0</v>
      </c>
      <c r="N4283" s="5">
        <v>0</v>
      </c>
      <c r="O4283" s="5">
        <v>-999</v>
      </c>
      <c r="P4283" s="5">
        <v>0.6</v>
      </c>
      <c r="Q4283" s="5">
        <v>0.9</v>
      </c>
      <c r="R4283">
        <v>0.41699999999999998</v>
      </c>
      <c r="S4283" s="34">
        <f>ROUND((0.6105*(EXP((17.273*E4283)/(E4283+237.3))))*(100-H4283)/100,3)</f>
        <v>0.73699999999999999</v>
      </c>
      <c r="T4283" s="6">
        <f>IF(V4283&lt;V4284,L4283,0)</f>
        <v>0</v>
      </c>
      <c r="U4283" s="6">
        <f>IF(T4283&gt;0,M4283,-999)</f>
        <v>-999</v>
      </c>
      <c r="V4283">
        <v>200305</v>
      </c>
      <c r="W4283">
        <v>2003</v>
      </c>
    </row>
    <row r="4284" spans="1:23" x14ac:dyDescent="0.25">
      <c r="A4284" s="14">
        <v>37751</v>
      </c>
      <c r="B4284" s="3">
        <v>130</v>
      </c>
      <c r="C4284" s="4">
        <v>10.75</v>
      </c>
      <c r="D4284" s="5">
        <v>2.2999999999999998</v>
      </c>
      <c r="E4284" s="5">
        <v>9.3000000000000007</v>
      </c>
      <c r="F4284" s="5">
        <v>-1.9</v>
      </c>
      <c r="G4284" s="4">
        <v>85.3</v>
      </c>
      <c r="H4284" s="4">
        <v>49.9</v>
      </c>
      <c r="I4284" s="5">
        <v>-999</v>
      </c>
      <c r="J4284" s="5">
        <v>-999</v>
      </c>
      <c r="K4284" s="4">
        <v>6.3</v>
      </c>
      <c r="L4284" s="4">
        <v>323</v>
      </c>
      <c r="M4284" s="7">
        <v>0</v>
      </c>
      <c r="N4284" s="5">
        <v>0</v>
      </c>
      <c r="O4284" s="5">
        <v>-999</v>
      </c>
      <c r="P4284" s="5">
        <v>0.5</v>
      </c>
      <c r="Q4284" s="5">
        <v>0.8</v>
      </c>
      <c r="R4284">
        <v>0.58599999999999997</v>
      </c>
      <c r="S4284" s="34">
        <f>ROUND((0.6105*(EXP((17.273*E4284)/(E4284+237.3))))*(100-H4284)/100,3)</f>
        <v>0.58699999999999997</v>
      </c>
      <c r="T4284" s="6">
        <f>IF(V4284&lt;V4285,L4284,0)</f>
        <v>0</v>
      </c>
      <c r="U4284" s="6">
        <f>IF(T4284&gt;0,M4284,-999)</f>
        <v>-999</v>
      </c>
      <c r="V4284">
        <v>200305</v>
      </c>
      <c r="W4284">
        <v>2003</v>
      </c>
    </row>
    <row r="4285" spans="1:23" x14ac:dyDescent="0.25">
      <c r="A4285" s="14">
        <v>37752</v>
      </c>
      <c r="B4285" s="3">
        <v>131</v>
      </c>
      <c r="C4285" s="4">
        <v>12.82</v>
      </c>
      <c r="D4285" s="5">
        <v>2.4</v>
      </c>
      <c r="E4285" s="5">
        <v>9.1</v>
      </c>
      <c r="F4285" s="5">
        <v>-1.7</v>
      </c>
      <c r="G4285" s="4">
        <v>88.4</v>
      </c>
      <c r="H4285" s="4">
        <v>60.5</v>
      </c>
      <c r="I4285" s="5">
        <v>-999</v>
      </c>
      <c r="J4285" s="5">
        <v>-999</v>
      </c>
      <c r="K4285" s="4">
        <v>2.2000000000000002</v>
      </c>
      <c r="L4285" s="4">
        <v>305</v>
      </c>
      <c r="M4285" s="7">
        <v>0</v>
      </c>
      <c r="N4285" s="5">
        <v>0</v>
      </c>
      <c r="O4285" s="5">
        <v>-999</v>
      </c>
      <c r="P4285" s="5">
        <v>0.6</v>
      </c>
      <c r="Q4285" s="5">
        <v>0.8</v>
      </c>
      <c r="R4285">
        <v>0.70099999999999996</v>
      </c>
      <c r="S4285" s="34">
        <f>ROUND((0.6105*(EXP((17.273*E4285)/(E4285+237.3))))*(100-H4285)/100,3)</f>
        <v>0.45600000000000002</v>
      </c>
      <c r="T4285" s="6">
        <f>IF(V4285&lt;V4286,L4285,0)</f>
        <v>0</v>
      </c>
      <c r="U4285" s="6">
        <f>IF(T4285&gt;0,M4285,-999)</f>
        <v>-999</v>
      </c>
      <c r="V4285">
        <v>200305</v>
      </c>
      <c r="W4285">
        <v>2003</v>
      </c>
    </row>
    <row r="4286" spans="1:23" x14ac:dyDescent="0.25">
      <c r="A4286" s="14">
        <v>37753</v>
      </c>
      <c r="B4286" s="3">
        <v>132</v>
      </c>
      <c r="C4286" s="4">
        <v>15.87</v>
      </c>
      <c r="D4286" s="5">
        <v>3.7</v>
      </c>
      <c r="E4286" s="5">
        <v>12.8</v>
      </c>
      <c r="F4286" s="5">
        <v>-1.4</v>
      </c>
      <c r="G4286" s="4">
        <v>79.3</v>
      </c>
      <c r="H4286" s="4">
        <v>47.8</v>
      </c>
      <c r="I4286" s="5">
        <v>-999</v>
      </c>
      <c r="J4286" s="5">
        <v>-999</v>
      </c>
      <c r="K4286" s="4">
        <v>0</v>
      </c>
      <c r="L4286" s="4">
        <v>259</v>
      </c>
      <c r="M4286" s="7">
        <v>0</v>
      </c>
      <c r="N4286" s="5">
        <v>0</v>
      </c>
      <c r="O4286" s="5">
        <v>-999</v>
      </c>
      <c r="P4286" s="5">
        <v>0.6</v>
      </c>
      <c r="Q4286" s="5">
        <v>0.9</v>
      </c>
      <c r="R4286">
        <v>0.70699999999999996</v>
      </c>
      <c r="S4286" s="34">
        <f>ROUND((0.6105*(EXP((17.273*E4286)/(E4286+237.3))))*(100-H4286)/100,3)</f>
        <v>0.77100000000000002</v>
      </c>
      <c r="T4286" s="6">
        <f>IF(V4286&lt;V4287,L4286,0)</f>
        <v>0</v>
      </c>
      <c r="U4286" s="6">
        <f>IF(T4286&gt;0,M4286,-999)</f>
        <v>-999</v>
      </c>
      <c r="V4286">
        <v>200305</v>
      </c>
      <c r="W4286">
        <v>2003</v>
      </c>
    </row>
    <row r="4287" spans="1:23" x14ac:dyDescent="0.25">
      <c r="A4287" s="14">
        <v>37754</v>
      </c>
      <c r="B4287" s="3">
        <v>133</v>
      </c>
      <c r="C4287" s="4">
        <v>26.39</v>
      </c>
      <c r="D4287" s="5">
        <v>6.2</v>
      </c>
      <c r="E4287" s="5">
        <v>14.8</v>
      </c>
      <c r="F4287" s="5">
        <v>-2.4</v>
      </c>
      <c r="G4287" s="4">
        <v>48.9</v>
      </c>
      <c r="H4287" s="4">
        <v>20.7</v>
      </c>
      <c r="I4287" s="5">
        <v>-999</v>
      </c>
      <c r="J4287" s="5">
        <v>-999</v>
      </c>
      <c r="K4287" s="4">
        <v>0</v>
      </c>
      <c r="L4287" s="4">
        <v>208</v>
      </c>
      <c r="M4287" s="7">
        <v>0</v>
      </c>
      <c r="N4287" s="5">
        <v>0</v>
      </c>
      <c r="O4287" s="5">
        <v>-999</v>
      </c>
      <c r="P4287" s="5">
        <v>0.6</v>
      </c>
      <c r="Q4287" s="5">
        <v>0.9</v>
      </c>
      <c r="R4287">
        <v>0.34699999999999998</v>
      </c>
      <c r="S4287" s="34">
        <f>ROUND((0.6105*(EXP((17.273*E4287)/(E4287+237.3))))*(100-H4287)/100,3)</f>
        <v>1.335</v>
      </c>
      <c r="T4287" s="6">
        <f>IF(V4287&lt;V4288,L4287,0)</f>
        <v>0</v>
      </c>
      <c r="U4287" s="6">
        <f>IF(T4287&gt;0,M4287,-999)</f>
        <v>-999</v>
      </c>
      <c r="V4287">
        <v>200305</v>
      </c>
      <c r="W4287">
        <v>2003</v>
      </c>
    </row>
    <row r="4288" spans="1:23" x14ac:dyDescent="0.25">
      <c r="A4288" s="14">
        <v>37755</v>
      </c>
      <c r="B4288" s="3">
        <v>134</v>
      </c>
      <c r="C4288" s="4">
        <v>19.3</v>
      </c>
      <c r="D4288" s="5">
        <v>5.9</v>
      </c>
      <c r="E4288" s="5">
        <v>13.7</v>
      </c>
      <c r="F4288" s="5">
        <v>-2.8</v>
      </c>
      <c r="G4288" s="4">
        <v>61.5</v>
      </c>
      <c r="H4288" s="4">
        <v>33</v>
      </c>
      <c r="I4288" s="5">
        <v>-999</v>
      </c>
      <c r="J4288" s="5">
        <v>-999</v>
      </c>
      <c r="K4288" s="4">
        <v>0</v>
      </c>
      <c r="L4288" s="4">
        <v>142</v>
      </c>
      <c r="M4288" s="7">
        <v>0.1</v>
      </c>
      <c r="N4288" s="5">
        <v>0.1</v>
      </c>
      <c r="O4288" s="5">
        <v>-999</v>
      </c>
      <c r="P4288" s="5">
        <v>0.6</v>
      </c>
      <c r="Q4288" s="5">
        <v>0.9</v>
      </c>
      <c r="R4288">
        <v>0.51800000000000002</v>
      </c>
      <c r="S4288" s="34">
        <f>ROUND((0.6105*(EXP((17.273*E4288)/(E4288+237.3))))*(100-H4288)/100,3)</f>
        <v>1.05</v>
      </c>
      <c r="T4288" s="6">
        <f>IF(V4288&lt;V4289,L4288,0)</f>
        <v>0</v>
      </c>
      <c r="U4288" s="6">
        <f>IF(T4288&gt;0,M4288,-999)</f>
        <v>-999</v>
      </c>
      <c r="V4288">
        <v>200305</v>
      </c>
      <c r="W4288">
        <v>2003</v>
      </c>
    </row>
    <row r="4289" spans="1:23" x14ac:dyDescent="0.25">
      <c r="A4289" s="14">
        <v>37756</v>
      </c>
      <c r="B4289" s="3">
        <v>135</v>
      </c>
      <c r="C4289" s="4">
        <v>20.29</v>
      </c>
      <c r="D4289" s="5">
        <v>-1.1000000000000001</v>
      </c>
      <c r="E4289" s="5">
        <v>5</v>
      </c>
      <c r="F4289" s="5">
        <v>-5.4</v>
      </c>
      <c r="G4289" s="4">
        <v>68.599999999999994</v>
      </c>
      <c r="H4289" s="4">
        <v>33.4</v>
      </c>
      <c r="I4289" s="5">
        <v>-999</v>
      </c>
      <c r="J4289" s="5">
        <v>-999</v>
      </c>
      <c r="K4289" s="4">
        <v>0</v>
      </c>
      <c r="L4289" s="4">
        <v>119</v>
      </c>
      <c r="M4289" s="7">
        <v>0</v>
      </c>
      <c r="N4289" s="5">
        <v>0</v>
      </c>
      <c r="O4289" s="5">
        <v>-999</v>
      </c>
      <c r="P4289" s="5">
        <v>0.6</v>
      </c>
      <c r="Q4289" s="5">
        <v>0.8</v>
      </c>
      <c r="R4289">
        <v>0.29099999999999998</v>
      </c>
      <c r="S4289" s="34">
        <f>ROUND((0.6105*(EXP((17.273*E4289)/(E4289+237.3))))*(100-H4289)/100,3)</f>
        <v>0.58099999999999996</v>
      </c>
      <c r="T4289" s="6">
        <f>IF(V4289&lt;V4290,L4289,0)</f>
        <v>0</v>
      </c>
      <c r="U4289" s="6">
        <f>IF(T4289&gt;0,M4289,-999)</f>
        <v>-999</v>
      </c>
      <c r="V4289">
        <v>200305</v>
      </c>
      <c r="W4289">
        <v>2003</v>
      </c>
    </row>
    <row r="4290" spans="1:23" x14ac:dyDescent="0.25">
      <c r="A4290" s="14">
        <v>37757</v>
      </c>
      <c r="B4290" s="3">
        <v>136</v>
      </c>
      <c r="C4290" s="4">
        <v>17.170000000000002</v>
      </c>
      <c r="D4290" s="5">
        <v>-2.7</v>
      </c>
      <c r="E4290" s="5">
        <v>4.4000000000000004</v>
      </c>
      <c r="F4290" s="5">
        <v>-7.1</v>
      </c>
      <c r="G4290" s="4">
        <v>74.5</v>
      </c>
      <c r="H4290" s="4">
        <v>38.200000000000003</v>
      </c>
      <c r="I4290" s="5">
        <v>-999</v>
      </c>
      <c r="J4290" s="5">
        <v>-999</v>
      </c>
      <c r="K4290" s="4">
        <v>0</v>
      </c>
      <c r="L4290" s="4">
        <v>105</v>
      </c>
      <c r="M4290" s="7">
        <v>0</v>
      </c>
      <c r="N4290" s="5">
        <v>0</v>
      </c>
      <c r="O4290" s="5">
        <v>-999</v>
      </c>
      <c r="P4290" s="5">
        <v>0.6</v>
      </c>
      <c r="Q4290" s="5">
        <v>0.8</v>
      </c>
      <c r="R4290">
        <v>0.31900000000000001</v>
      </c>
      <c r="S4290" s="34">
        <f>ROUND((0.6105*(EXP((17.273*E4290)/(E4290+237.3))))*(100-H4290)/100,3)</f>
        <v>0.51700000000000002</v>
      </c>
      <c r="T4290" s="6">
        <f>IF(V4290&lt;V4291,L4290,0)</f>
        <v>0</v>
      </c>
      <c r="U4290" s="6">
        <f>IF(T4290&gt;0,M4290,-999)</f>
        <v>-999</v>
      </c>
      <c r="V4290">
        <v>200305</v>
      </c>
      <c r="W4290">
        <v>2003</v>
      </c>
    </row>
    <row r="4291" spans="1:23" x14ac:dyDescent="0.25">
      <c r="A4291" s="14">
        <v>37758</v>
      </c>
      <c r="B4291" s="3">
        <v>137</v>
      </c>
      <c r="C4291" s="4">
        <v>19.48</v>
      </c>
      <c r="D4291" s="5">
        <v>-2.1</v>
      </c>
      <c r="E4291" s="5">
        <v>4.0999999999999996</v>
      </c>
      <c r="F4291" s="5">
        <v>-8.1</v>
      </c>
      <c r="G4291" s="4">
        <v>75.2</v>
      </c>
      <c r="H4291" s="4">
        <v>36.299999999999997</v>
      </c>
      <c r="I4291" s="5">
        <v>-999</v>
      </c>
      <c r="J4291" s="5">
        <v>-999</v>
      </c>
      <c r="K4291" s="4">
        <v>0</v>
      </c>
      <c r="L4291" s="4">
        <v>96</v>
      </c>
      <c r="M4291" s="7">
        <v>-0.1</v>
      </c>
      <c r="N4291" s="5">
        <v>-0.1</v>
      </c>
      <c r="O4291" s="5">
        <v>-999</v>
      </c>
      <c r="P4291" s="5">
        <v>0.7</v>
      </c>
      <c r="Q4291" s="5">
        <v>0.9</v>
      </c>
      <c r="R4291">
        <v>0.29599999999999999</v>
      </c>
      <c r="S4291" s="34">
        <f>ROUND((0.6105*(EXP((17.273*E4291)/(E4291+237.3))))*(100-H4291)/100,3)</f>
        <v>0.52100000000000002</v>
      </c>
      <c r="T4291" s="6">
        <f>IF(V4291&lt;V4292,L4291,0)</f>
        <v>0</v>
      </c>
      <c r="U4291" s="6">
        <f>IF(T4291&gt;0,M4291,-999)</f>
        <v>-999</v>
      </c>
      <c r="V4291">
        <v>200305</v>
      </c>
      <c r="W4291">
        <v>2003</v>
      </c>
    </row>
    <row r="4292" spans="1:23" x14ac:dyDescent="0.25">
      <c r="A4292" s="14">
        <v>37759</v>
      </c>
      <c r="B4292" s="3">
        <v>138</v>
      </c>
      <c r="C4292" s="4">
        <v>18.25</v>
      </c>
      <c r="D4292" s="5">
        <v>-0.8</v>
      </c>
      <c r="E4292" s="5">
        <v>4.9000000000000004</v>
      </c>
      <c r="F4292" s="5">
        <v>-3.9</v>
      </c>
      <c r="G4292" s="4">
        <v>81.3</v>
      </c>
      <c r="H4292" s="4">
        <v>43.7</v>
      </c>
      <c r="I4292" s="5">
        <v>-999</v>
      </c>
      <c r="J4292" s="5">
        <v>-999</v>
      </c>
      <c r="K4292" s="4">
        <v>0</v>
      </c>
      <c r="L4292" s="4">
        <v>78</v>
      </c>
      <c r="M4292" s="7">
        <v>0.1</v>
      </c>
      <c r="N4292" s="5">
        <v>0.1</v>
      </c>
      <c r="O4292" s="5">
        <v>-999</v>
      </c>
      <c r="P4292" s="5">
        <v>0.8</v>
      </c>
      <c r="Q4292" s="5">
        <v>1</v>
      </c>
      <c r="R4292">
        <v>0.379</v>
      </c>
      <c r="S4292" s="34">
        <f>ROUND((0.6105*(EXP((17.273*E4292)/(E4292+237.3))))*(100-H4292)/100,3)</f>
        <v>0.48699999999999999</v>
      </c>
      <c r="T4292" s="6">
        <f>IF(V4292&lt;V4293,L4292,0)</f>
        <v>0</v>
      </c>
      <c r="U4292" s="6">
        <f>IF(T4292&gt;0,M4292,-999)</f>
        <v>-999</v>
      </c>
      <c r="V4292">
        <v>200305</v>
      </c>
      <c r="W4292">
        <v>2003</v>
      </c>
    </row>
    <row r="4293" spans="1:23" x14ac:dyDescent="0.25">
      <c r="A4293" s="14">
        <v>37760</v>
      </c>
      <c r="B4293" s="3">
        <v>139</v>
      </c>
      <c r="C4293" s="4">
        <v>16.93</v>
      </c>
      <c r="D4293" s="5">
        <v>1.3</v>
      </c>
      <c r="E4293" s="5">
        <v>6.4</v>
      </c>
      <c r="F4293" s="5">
        <v>-4.2</v>
      </c>
      <c r="G4293" s="4">
        <v>66.900000000000006</v>
      </c>
      <c r="H4293" s="4">
        <v>35.700000000000003</v>
      </c>
      <c r="I4293" s="5">
        <v>-999</v>
      </c>
      <c r="J4293" s="5">
        <v>-999</v>
      </c>
      <c r="K4293" s="4">
        <v>0</v>
      </c>
      <c r="L4293" s="4">
        <v>42</v>
      </c>
      <c r="M4293" s="7">
        <v>0</v>
      </c>
      <c r="N4293" s="5">
        <v>0</v>
      </c>
      <c r="O4293" s="5">
        <v>-999</v>
      </c>
      <c r="P4293" s="5">
        <v>0.9</v>
      </c>
      <c r="Q4293" s="5">
        <v>1.1000000000000001</v>
      </c>
      <c r="R4293">
        <v>0.34300000000000003</v>
      </c>
      <c r="S4293" s="34">
        <f>ROUND((0.6105*(EXP((17.273*E4293)/(E4293+237.3))))*(100-H4293)/100,3)</f>
        <v>0.61799999999999999</v>
      </c>
      <c r="T4293" s="6">
        <f>IF(V4293&lt;V4294,L4293,0)</f>
        <v>0</v>
      </c>
      <c r="U4293" s="6">
        <f>IF(T4293&gt;0,M4293,-999)</f>
        <v>-999</v>
      </c>
      <c r="V4293">
        <v>200305</v>
      </c>
      <c r="W4293">
        <v>2003</v>
      </c>
    </row>
    <row r="4294" spans="1:23" x14ac:dyDescent="0.25">
      <c r="A4294" s="14">
        <v>37761</v>
      </c>
      <c r="B4294" s="3">
        <v>140</v>
      </c>
      <c r="C4294" s="4">
        <v>12.63</v>
      </c>
      <c r="D4294" s="5">
        <v>2.1</v>
      </c>
      <c r="E4294" s="5">
        <v>5.6</v>
      </c>
      <c r="F4294" s="5">
        <v>-0.7</v>
      </c>
      <c r="G4294" s="4">
        <v>79.3</v>
      </c>
      <c r="H4294" s="4">
        <v>48</v>
      </c>
      <c r="I4294" s="5">
        <v>-999</v>
      </c>
      <c r="J4294" s="5">
        <v>-999</v>
      </c>
      <c r="K4294" s="4">
        <v>1</v>
      </c>
      <c r="L4294" s="4">
        <v>15</v>
      </c>
      <c r="M4294" s="7">
        <v>0.1</v>
      </c>
      <c r="N4294" s="5">
        <v>0.1</v>
      </c>
      <c r="O4294" s="5">
        <v>-999</v>
      </c>
      <c r="P4294" s="5">
        <v>1</v>
      </c>
      <c r="Q4294" s="5">
        <v>1.2</v>
      </c>
      <c r="R4294">
        <v>0.436</v>
      </c>
      <c r="S4294" s="34">
        <f>ROUND((0.6105*(EXP((17.273*E4294)/(E4294+237.3))))*(100-H4294)/100,3)</f>
        <v>0.47299999999999998</v>
      </c>
      <c r="T4294" s="6">
        <f>IF(V4294&lt;V4295,L4294,0)</f>
        <v>0</v>
      </c>
      <c r="U4294" s="6">
        <f>IF(T4294&gt;0,M4294,-999)</f>
        <v>-999</v>
      </c>
      <c r="V4294">
        <v>200305</v>
      </c>
      <c r="W4294">
        <v>2003</v>
      </c>
    </row>
    <row r="4295" spans="1:23" x14ac:dyDescent="0.25">
      <c r="A4295" s="14">
        <v>37762</v>
      </c>
      <c r="B4295" s="3">
        <v>141</v>
      </c>
      <c r="C4295" s="4">
        <v>11.55</v>
      </c>
      <c r="D4295" s="5">
        <v>4.8</v>
      </c>
      <c r="E4295" s="5">
        <v>11.2</v>
      </c>
      <c r="F4295" s="5">
        <v>0.2</v>
      </c>
      <c r="G4295" s="4">
        <v>84.2</v>
      </c>
      <c r="H4295" s="4">
        <v>52.3</v>
      </c>
      <c r="I4295" s="5">
        <v>-999</v>
      </c>
      <c r="J4295" s="5">
        <v>-999</v>
      </c>
      <c r="K4295" s="4">
        <v>0.4</v>
      </c>
      <c r="L4295" s="4">
        <v>0</v>
      </c>
      <c r="M4295" s="7">
        <v>0</v>
      </c>
      <c r="N4295" s="5">
        <v>0.5</v>
      </c>
      <c r="O4295" s="5">
        <v>-999</v>
      </c>
      <c r="P4295" s="5">
        <v>1.5</v>
      </c>
      <c r="Q4295" s="5">
        <v>1.4</v>
      </c>
      <c r="R4295">
        <v>0.69699999999999995</v>
      </c>
      <c r="S4295" s="34">
        <f>ROUND((0.6105*(EXP((17.273*E4295)/(E4295+237.3))))*(100-H4295)/100,3)</f>
        <v>0.63400000000000001</v>
      </c>
      <c r="T4295" s="6">
        <f>IF(V4295&lt;V4296,L4295,0)</f>
        <v>0</v>
      </c>
      <c r="U4295" s="6">
        <f>IF(T4295&gt;0,M4295,-999)</f>
        <v>-999</v>
      </c>
      <c r="V4295">
        <v>200305</v>
      </c>
      <c r="W4295">
        <v>2003</v>
      </c>
    </row>
    <row r="4296" spans="1:23" x14ac:dyDescent="0.25">
      <c r="A4296" s="14">
        <v>37763</v>
      </c>
      <c r="B4296" s="3">
        <v>142</v>
      </c>
      <c r="C4296" s="4">
        <v>11.13</v>
      </c>
      <c r="D4296" s="5">
        <v>5.6</v>
      </c>
      <c r="E4296" s="5">
        <v>9.8000000000000007</v>
      </c>
      <c r="F4296" s="5">
        <v>2.7</v>
      </c>
      <c r="G4296" s="4">
        <v>92.9</v>
      </c>
      <c r="H4296" s="4">
        <v>69.8</v>
      </c>
      <c r="I4296" s="5">
        <v>-999</v>
      </c>
      <c r="J4296" s="5">
        <v>-999</v>
      </c>
      <c r="K4296" s="4">
        <v>5.2</v>
      </c>
      <c r="L4296" s="4">
        <v>0</v>
      </c>
      <c r="M4296" s="7">
        <v>0</v>
      </c>
      <c r="N4296" s="5">
        <v>6.9</v>
      </c>
      <c r="O4296" s="5">
        <v>-999</v>
      </c>
      <c r="P4296" s="5">
        <v>3.7</v>
      </c>
      <c r="Q4296" s="5">
        <v>2</v>
      </c>
      <c r="R4296">
        <v>0.84399999999999997</v>
      </c>
      <c r="S4296" s="34">
        <f>ROUND((0.6105*(EXP((17.273*E4296)/(E4296+237.3))))*(100-H4296)/100,3)</f>
        <v>0.36599999999999999</v>
      </c>
      <c r="T4296" s="6">
        <f>IF(V4296&lt;V4297,L4296,0)</f>
        <v>0</v>
      </c>
      <c r="U4296" s="6">
        <f>IF(T4296&gt;0,M4296,-999)</f>
        <v>-999</v>
      </c>
      <c r="V4296">
        <v>200305</v>
      </c>
      <c r="W4296">
        <v>2003</v>
      </c>
    </row>
    <row r="4297" spans="1:23" x14ac:dyDescent="0.25">
      <c r="A4297" s="14">
        <v>37764</v>
      </c>
      <c r="B4297" s="3">
        <v>143</v>
      </c>
      <c r="C4297" s="4">
        <v>20.82</v>
      </c>
      <c r="D4297" s="5">
        <v>10.3</v>
      </c>
      <c r="E4297" s="5">
        <v>17.5</v>
      </c>
      <c r="F4297" s="5">
        <v>2.9</v>
      </c>
      <c r="G4297" s="4">
        <v>73.599999999999994</v>
      </c>
      <c r="H4297" s="4">
        <v>49.4</v>
      </c>
      <c r="I4297" s="5">
        <v>-999</v>
      </c>
      <c r="J4297" s="5">
        <v>-999</v>
      </c>
      <c r="K4297" s="4">
        <v>0</v>
      </c>
      <c r="L4297" s="4">
        <v>0</v>
      </c>
      <c r="M4297" s="7">
        <v>0</v>
      </c>
      <c r="N4297" s="5">
        <v>12.3</v>
      </c>
      <c r="O4297" s="5">
        <v>-999</v>
      </c>
      <c r="P4297" s="5">
        <v>6</v>
      </c>
      <c r="Q4297" s="5">
        <v>3.1</v>
      </c>
      <c r="R4297">
        <v>0.98499999999999999</v>
      </c>
      <c r="S4297" s="34">
        <f>ROUND((0.6105*(EXP((17.273*E4297)/(E4297+237.3))))*(100-H4297)/100,3)</f>
        <v>1.012</v>
      </c>
      <c r="T4297" s="6">
        <f>IF(V4297&lt;V4298,L4297,0)</f>
        <v>0</v>
      </c>
      <c r="U4297" s="6">
        <f>IF(T4297&gt;0,M4297,-999)</f>
        <v>-999</v>
      </c>
      <c r="V4297">
        <v>200305</v>
      </c>
      <c r="W4297">
        <v>2003</v>
      </c>
    </row>
    <row r="4298" spans="1:23" x14ac:dyDescent="0.25">
      <c r="A4298" s="14">
        <v>37765</v>
      </c>
      <c r="B4298" s="3">
        <v>144</v>
      </c>
      <c r="C4298" s="4">
        <v>23.44</v>
      </c>
      <c r="D4298" s="5">
        <v>14.5</v>
      </c>
      <c r="E4298" s="5">
        <v>22</v>
      </c>
      <c r="F4298" s="5">
        <v>8</v>
      </c>
      <c r="G4298" s="4">
        <v>65.5</v>
      </c>
      <c r="H4298" s="4">
        <v>38</v>
      </c>
      <c r="I4298" s="5">
        <v>-999</v>
      </c>
      <c r="J4298" s="5">
        <v>-999</v>
      </c>
      <c r="K4298" s="4">
        <v>0</v>
      </c>
      <c r="L4298" s="4">
        <v>0</v>
      </c>
      <c r="M4298" s="7">
        <v>0</v>
      </c>
      <c r="N4298" s="5">
        <v>14</v>
      </c>
      <c r="O4298" s="5">
        <v>-999</v>
      </c>
      <c r="P4298" s="5">
        <v>7.7</v>
      </c>
      <c r="Q4298" s="5">
        <v>4.3</v>
      </c>
      <c r="R4298">
        <v>1.0029999999999999</v>
      </c>
      <c r="S4298" s="34">
        <f>ROUND((0.6105*(EXP((17.273*E4298)/(E4298+237.3))))*(100-H4298)/100,3)</f>
        <v>1.639</v>
      </c>
      <c r="T4298" s="6">
        <f>IF(V4298&lt;V4299,L4298,0)</f>
        <v>0</v>
      </c>
      <c r="U4298" s="6">
        <f>IF(T4298&gt;0,M4298,-999)</f>
        <v>-999</v>
      </c>
      <c r="V4298">
        <v>200305</v>
      </c>
      <c r="W4298">
        <v>2003</v>
      </c>
    </row>
    <row r="4299" spans="1:23" x14ac:dyDescent="0.25">
      <c r="A4299" s="14">
        <v>37766</v>
      </c>
      <c r="B4299" s="3">
        <v>145</v>
      </c>
      <c r="C4299" s="4">
        <v>8.26</v>
      </c>
      <c r="D4299" s="5">
        <v>6.6</v>
      </c>
      <c r="E4299" s="5">
        <v>10.3</v>
      </c>
      <c r="F4299" s="5">
        <v>3.1</v>
      </c>
      <c r="G4299" s="4">
        <v>95.5</v>
      </c>
      <c r="H4299" s="4">
        <v>80.2</v>
      </c>
      <c r="I4299" s="5">
        <v>-999</v>
      </c>
      <c r="J4299" s="5">
        <v>-999</v>
      </c>
      <c r="K4299" s="4">
        <v>12</v>
      </c>
      <c r="L4299" s="4">
        <v>0</v>
      </c>
      <c r="M4299" s="7">
        <v>0</v>
      </c>
      <c r="N4299" s="5">
        <v>10</v>
      </c>
      <c r="O4299" s="5">
        <v>-999</v>
      </c>
      <c r="P4299" s="5">
        <v>7.8</v>
      </c>
      <c r="Q4299" s="5">
        <v>5.3</v>
      </c>
      <c r="R4299">
        <v>1.004</v>
      </c>
      <c r="S4299" s="34">
        <f>ROUND((0.6105*(EXP((17.273*E4299)/(E4299+237.3))))*(100-H4299)/100,3)</f>
        <v>0.248</v>
      </c>
      <c r="T4299" s="6">
        <f>IF(V4299&lt;V4300,L4299,0)</f>
        <v>0</v>
      </c>
      <c r="U4299" s="6">
        <f>IF(T4299&gt;0,M4299,-999)</f>
        <v>-999</v>
      </c>
      <c r="V4299">
        <v>200305</v>
      </c>
      <c r="W4299">
        <v>2003</v>
      </c>
    </row>
    <row r="4300" spans="1:23" x14ac:dyDescent="0.25">
      <c r="A4300" s="14">
        <v>37767</v>
      </c>
      <c r="B4300" s="3">
        <v>146</v>
      </c>
      <c r="C4300" s="4">
        <v>18.14</v>
      </c>
      <c r="D4300" s="5">
        <v>6.7</v>
      </c>
      <c r="E4300" s="5">
        <v>13.9</v>
      </c>
      <c r="F4300" s="5">
        <v>2</v>
      </c>
      <c r="G4300" s="4">
        <v>84.3</v>
      </c>
      <c r="H4300" s="4">
        <v>46.2</v>
      </c>
      <c r="I4300" s="5">
        <v>-999</v>
      </c>
      <c r="J4300" s="5">
        <v>-999</v>
      </c>
      <c r="K4300" s="4">
        <v>0.1</v>
      </c>
      <c r="L4300" s="4">
        <v>0</v>
      </c>
      <c r="M4300" s="7">
        <v>0</v>
      </c>
      <c r="N4300" s="5">
        <v>11.5</v>
      </c>
      <c r="O4300" s="5">
        <v>-999</v>
      </c>
      <c r="P4300" s="5">
        <v>7.5</v>
      </c>
      <c r="Q4300" s="5">
        <v>5.4</v>
      </c>
      <c r="R4300">
        <v>0.73299999999999998</v>
      </c>
      <c r="S4300" s="34">
        <f>ROUND((0.6105*(EXP((17.273*E4300)/(E4300+237.3))))*(100-H4300)/100,3)</f>
        <v>0.85399999999999998</v>
      </c>
      <c r="T4300" s="6">
        <f>IF(V4300&lt;V4301,L4300,0)</f>
        <v>0</v>
      </c>
      <c r="U4300" s="6">
        <f>IF(T4300&gt;0,M4300,-999)</f>
        <v>-999</v>
      </c>
      <c r="V4300">
        <v>200305</v>
      </c>
      <c r="W4300">
        <v>2003</v>
      </c>
    </row>
    <row r="4301" spans="1:23" x14ac:dyDescent="0.25">
      <c r="A4301" s="14">
        <v>37768</v>
      </c>
      <c r="B4301" s="3">
        <v>147</v>
      </c>
      <c r="C4301" s="4">
        <v>20.41</v>
      </c>
      <c r="D4301" s="5">
        <v>10.199999999999999</v>
      </c>
      <c r="E4301" s="5">
        <v>17.3</v>
      </c>
      <c r="F4301" s="5">
        <v>2.9</v>
      </c>
      <c r="G4301" s="4">
        <v>62.2</v>
      </c>
      <c r="H4301" s="4">
        <v>34.4</v>
      </c>
      <c r="I4301" s="5">
        <v>-999</v>
      </c>
      <c r="J4301" s="5">
        <v>-999</v>
      </c>
      <c r="K4301" s="4">
        <v>0</v>
      </c>
      <c r="L4301" s="4">
        <v>0</v>
      </c>
      <c r="M4301" s="7">
        <v>0</v>
      </c>
      <c r="N4301" s="5">
        <v>12.1</v>
      </c>
      <c r="O4301" s="5">
        <v>-999</v>
      </c>
      <c r="P4301" s="5">
        <v>8.1</v>
      </c>
      <c r="Q4301" s="5">
        <v>5.7</v>
      </c>
      <c r="R4301">
        <v>0.68</v>
      </c>
      <c r="S4301" s="34">
        <f>ROUND((0.6105*(EXP((17.273*E4301)/(E4301+237.3))))*(100-H4301)/100,3)</f>
        <v>1.2949999999999999</v>
      </c>
      <c r="T4301" s="6">
        <f>IF(V4301&lt;V4302,L4301,0)</f>
        <v>0</v>
      </c>
      <c r="U4301" s="6">
        <f>IF(T4301&gt;0,M4301,-999)</f>
        <v>-999</v>
      </c>
      <c r="V4301">
        <v>200305</v>
      </c>
      <c r="W4301">
        <v>2003</v>
      </c>
    </row>
    <row r="4302" spans="1:23" x14ac:dyDescent="0.25">
      <c r="A4302" s="14">
        <v>37769</v>
      </c>
      <c r="B4302" s="3">
        <v>148</v>
      </c>
      <c r="C4302" s="4">
        <v>13.27</v>
      </c>
      <c r="D4302" s="5">
        <v>11.9</v>
      </c>
      <c r="E4302" s="5">
        <v>18.899999999999999</v>
      </c>
      <c r="F4302" s="5">
        <v>4</v>
      </c>
      <c r="G4302" s="4">
        <v>64.8</v>
      </c>
      <c r="H4302" s="4">
        <v>40.200000000000003</v>
      </c>
      <c r="I4302" s="5">
        <v>-999</v>
      </c>
      <c r="J4302" s="5">
        <v>-999</v>
      </c>
      <c r="K4302" s="4">
        <v>0</v>
      </c>
      <c r="L4302" s="4">
        <v>0</v>
      </c>
      <c r="M4302" s="7">
        <v>0</v>
      </c>
      <c r="N4302" s="5">
        <v>10.3</v>
      </c>
      <c r="O4302" s="5">
        <v>-999</v>
      </c>
      <c r="P4302" s="5">
        <v>8.1</v>
      </c>
      <c r="Q4302" s="5">
        <v>6.1</v>
      </c>
      <c r="R4302">
        <v>0.877</v>
      </c>
      <c r="S4302" s="34">
        <f>ROUND((0.6105*(EXP((17.273*E4302)/(E4302+237.3))))*(100-H4302)/100,3)</f>
        <v>1.306</v>
      </c>
      <c r="T4302" s="6">
        <f>IF(V4302&lt;V4303,L4302,0)</f>
        <v>0</v>
      </c>
      <c r="U4302" s="6">
        <f>IF(T4302&gt;0,M4302,-999)</f>
        <v>-999</v>
      </c>
      <c r="V4302">
        <v>200305</v>
      </c>
      <c r="W4302">
        <v>2003</v>
      </c>
    </row>
    <row r="4303" spans="1:23" x14ac:dyDescent="0.25">
      <c r="A4303" s="14">
        <v>37770</v>
      </c>
      <c r="B4303" s="3">
        <v>149</v>
      </c>
      <c r="C4303" s="4">
        <v>28.31</v>
      </c>
      <c r="D4303" s="5">
        <v>10</v>
      </c>
      <c r="E4303" s="5">
        <v>18.8</v>
      </c>
      <c r="F4303" s="5">
        <v>0.6</v>
      </c>
      <c r="G4303" s="4">
        <v>54.7</v>
      </c>
      <c r="H4303" s="4">
        <v>18.3</v>
      </c>
      <c r="I4303" s="5">
        <v>-999</v>
      </c>
      <c r="J4303" s="5">
        <v>-999</v>
      </c>
      <c r="K4303" s="4">
        <v>0</v>
      </c>
      <c r="L4303" s="4">
        <v>0</v>
      </c>
      <c r="M4303" s="7">
        <v>0</v>
      </c>
      <c r="N4303" s="5">
        <v>12.7</v>
      </c>
      <c r="O4303" s="5">
        <v>-999</v>
      </c>
      <c r="P4303" s="5">
        <v>8.4</v>
      </c>
      <c r="Q4303" s="5">
        <v>6.2</v>
      </c>
      <c r="R4303">
        <v>0.39600000000000002</v>
      </c>
      <c r="S4303" s="34">
        <f>ROUND((0.6105*(EXP((17.273*E4303)/(E4303+237.3))))*(100-H4303)/100,3)</f>
        <v>1.7729999999999999</v>
      </c>
      <c r="T4303" s="6">
        <f>IF(V4303&lt;V4304,L4303,0)</f>
        <v>0</v>
      </c>
      <c r="U4303" s="6">
        <f>IF(T4303&gt;0,M4303,-999)</f>
        <v>-999</v>
      </c>
      <c r="V4303">
        <v>200305</v>
      </c>
      <c r="W4303">
        <v>2003</v>
      </c>
    </row>
    <row r="4304" spans="1:23" x14ac:dyDescent="0.25">
      <c r="A4304" s="14">
        <v>37771</v>
      </c>
      <c r="B4304" s="3">
        <v>150</v>
      </c>
      <c r="C4304" s="4">
        <v>18.03</v>
      </c>
      <c r="D4304" s="5">
        <v>13.2</v>
      </c>
      <c r="E4304" s="5">
        <v>20.2</v>
      </c>
      <c r="F4304" s="5">
        <v>6.9</v>
      </c>
      <c r="G4304" s="4">
        <v>46.6</v>
      </c>
      <c r="H4304" s="4">
        <v>24.8</v>
      </c>
      <c r="I4304" s="5">
        <v>-999</v>
      </c>
      <c r="J4304" s="5">
        <v>-999</v>
      </c>
      <c r="K4304" s="4">
        <v>0</v>
      </c>
      <c r="L4304" s="4">
        <v>0</v>
      </c>
      <c r="M4304" s="7">
        <v>0</v>
      </c>
      <c r="N4304" s="5">
        <v>13</v>
      </c>
      <c r="O4304" s="5">
        <v>-999</v>
      </c>
      <c r="P4304" s="5">
        <v>9</v>
      </c>
      <c r="Q4304" s="5">
        <v>6.6</v>
      </c>
      <c r="R4304">
        <v>0.58799999999999997</v>
      </c>
      <c r="S4304" s="34">
        <f>ROUND((0.6105*(EXP((17.273*E4304)/(E4304+237.3))))*(100-H4304)/100,3)</f>
        <v>1.78</v>
      </c>
      <c r="T4304" s="6">
        <f>IF(V4304&lt;V4305,L4304,0)</f>
        <v>0</v>
      </c>
      <c r="U4304" s="6">
        <f>IF(T4304&gt;0,M4304,-999)</f>
        <v>-999</v>
      </c>
      <c r="V4304">
        <v>200305</v>
      </c>
      <c r="W4304">
        <v>2003</v>
      </c>
    </row>
    <row r="4305" spans="1:23" x14ac:dyDescent="0.25">
      <c r="A4305" s="14">
        <v>37772</v>
      </c>
      <c r="B4305" s="3">
        <v>151</v>
      </c>
      <c r="C4305" s="4">
        <v>13.01</v>
      </c>
      <c r="D4305" s="5">
        <v>7.8</v>
      </c>
      <c r="E4305" s="5">
        <v>14.2</v>
      </c>
      <c r="F4305" s="5">
        <v>3</v>
      </c>
      <c r="G4305" s="4">
        <v>89.4</v>
      </c>
      <c r="H4305" s="4">
        <v>63.2</v>
      </c>
      <c r="I4305" s="5">
        <v>-999</v>
      </c>
      <c r="J4305" s="5">
        <v>-999</v>
      </c>
      <c r="K4305" s="4">
        <v>11.1</v>
      </c>
      <c r="L4305" s="4">
        <v>0</v>
      </c>
      <c r="M4305" s="7">
        <v>0</v>
      </c>
      <c r="N4305" s="5">
        <v>11.6</v>
      </c>
      <c r="O4305" s="5">
        <v>-999</v>
      </c>
      <c r="P4305" s="5">
        <v>9.3000000000000007</v>
      </c>
      <c r="Q4305" s="5">
        <v>7</v>
      </c>
      <c r="R4305">
        <v>1.026</v>
      </c>
      <c r="S4305" s="34">
        <f>ROUND((0.6105*(EXP((17.273*E4305)/(E4305+237.3))))*(100-H4305)/100,3)</f>
        <v>0.59599999999999997</v>
      </c>
      <c r="T4305" s="6">
        <f>IF(V4305&lt;V4306,L4305,0)</f>
        <v>0</v>
      </c>
      <c r="U4305" s="6">
        <f>IF(T4305&gt;0,M4305,-999)</f>
        <v>-999</v>
      </c>
      <c r="V4305">
        <v>200305</v>
      </c>
      <c r="W4305">
        <v>2003</v>
      </c>
    </row>
    <row r="4306" spans="1:23" x14ac:dyDescent="0.25">
      <c r="A4306" s="14">
        <v>37773</v>
      </c>
      <c r="B4306" s="3">
        <v>152</v>
      </c>
      <c r="C4306" s="4">
        <v>22.48</v>
      </c>
      <c r="D4306" s="5">
        <v>7.1</v>
      </c>
      <c r="E4306" s="5">
        <v>15.6</v>
      </c>
      <c r="F4306" s="5">
        <v>1.7</v>
      </c>
      <c r="G4306" s="4">
        <v>79.8</v>
      </c>
      <c r="H4306" s="4">
        <v>42.4</v>
      </c>
      <c r="I4306" s="5">
        <v>-999</v>
      </c>
      <c r="J4306" s="5">
        <v>-999</v>
      </c>
      <c r="K4306" s="4">
        <v>0.5</v>
      </c>
      <c r="L4306" s="4">
        <v>0</v>
      </c>
      <c r="M4306" s="7">
        <v>0</v>
      </c>
      <c r="N4306" s="5">
        <v>12.5</v>
      </c>
      <c r="O4306" s="5">
        <v>-999</v>
      </c>
      <c r="P4306" s="5">
        <v>9.1</v>
      </c>
      <c r="Q4306" s="5">
        <v>7.1</v>
      </c>
      <c r="R4306">
        <v>0.751</v>
      </c>
      <c r="S4306" s="34">
        <f>ROUND((0.6105*(EXP((17.273*E4306)/(E4306+237.3))))*(100-H4306)/100,3)</f>
        <v>1.0209999999999999</v>
      </c>
      <c r="T4306" s="6">
        <f>IF(V4306&lt;V4307,L4306,0)</f>
        <v>0</v>
      </c>
      <c r="U4306" s="6">
        <f>IF(T4306&gt;0,M4306,-999)</f>
        <v>-999</v>
      </c>
      <c r="V4306">
        <v>200306</v>
      </c>
      <c r="W4306">
        <v>2003</v>
      </c>
    </row>
    <row r="4307" spans="1:23" x14ac:dyDescent="0.25">
      <c r="A4307" s="14">
        <v>37774</v>
      </c>
      <c r="B4307" s="3">
        <v>153</v>
      </c>
      <c r="C4307" s="4">
        <v>10.99</v>
      </c>
      <c r="D4307" s="5">
        <v>4.3</v>
      </c>
      <c r="E4307" s="5">
        <v>11.4</v>
      </c>
      <c r="F4307" s="5">
        <v>0.4</v>
      </c>
      <c r="G4307" s="4">
        <v>88.9</v>
      </c>
      <c r="H4307" s="4">
        <v>51.9</v>
      </c>
      <c r="I4307" s="5">
        <v>-999</v>
      </c>
      <c r="J4307" s="5">
        <v>-999</v>
      </c>
      <c r="K4307" s="4">
        <v>2.1</v>
      </c>
      <c r="L4307" s="4">
        <v>0</v>
      </c>
      <c r="M4307" s="7">
        <v>0</v>
      </c>
      <c r="N4307" s="5">
        <v>8.5</v>
      </c>
      <c r="O4307" s="5">
        <v>-999</v>
      </c>
      <c r="P4307" s="5">
        <v>8.6</v>
      </c>
      <c r="Q4307" s="5">
        <v>7.2</v>
      </c>
      <c r="R4307">
        <v>0.69899999999999995</v>
      </c>
      <c r="S4307" s="34">
        <f>ROUND((0.6105*(EXP((17.273*E4307)/(E4307+237.3))))*(100-H4307)/100,3)</f>
        <v>0.64800000000000002</v>
      </c>
      <c r="T4307" s="6">
        <f>IF(V4307&lt;V4308,L4307,0)</f>
        <v>0</v>
      </c>
      <c r="U4307" s="6">
        <f>IF(T4307&gt;0,M4307,-999)</f>
        <v>-999</v>
      </c>
      <c r="V4307">
        <v>200306</v>
      </c>
      <c r="W4307">
        <v>2003</v>
      </c>
    </row>
    <row r="4308" spans="1:23" x14ac:dyDescent="0.25">
      <c r="A4308" s="14">
        <v>37775</v>
      </c>
      <c r="B4308" s="3">
        <v>154</v>
      </c>
      <c r="C4308" s="4">
        <v>27.31</v>
      </c>
      <c r="D4308" s="5">
        <v>6.8</v>
      </c>
      <c r="E4308" s="5">
        <v>13.8</v>
      </c>
      <c r="F4308" s="5">
        <v>-0.4</v>
      </c>
      <c r="G4308" s="4">
        <v>63.5</v>
      </c>
      <c r="H4308" s="4">
        <v>34</v>
      </c>
      <c r="I4308" s="5">
        <v>-999</v>
      </c>
      <c r="J4308" s="5">
        <v>-999</v>
      </c>
      <c r="K4308" s="4">
        <v>0</v>
      </c>
      <c r="L4308" s="4">
        <v>0</v>
      </c>
      <c r="M4308" s="7">
        <v>0</v>
      </c>
      <c r="N4308" s="5">
        <v>11.2</v>
      </c>
      <c r="O4308" s="5">
        <v>-999</v>
      </c>
      <c r="P4308" s="5">
        <v>8.1999999999999993</v>
      </c>
      <c r="Q4308" s="5">
        <v>7</v>
      </c>
      <c r="R4308">
        <v>0.53700000000000003</v>
      </c>
      <c r="S4308" s="34">
        <f>ROUND((0.6105*(EXP((17.273*E4308)/(E4308+237.3))))*(100-H4308)/100,3)</f>
        <v>1.0409999999999999</v>
      </c>
      <c r="T4308" s="6">
        <f>IF(V4308&lt;V4309,L4308,0)</f>
        <v>0</v>
      </c>
      <c r="U4308" s="6">
        <f>IF(T4308&gt;0,M4308,-999)</f>
        <v>-999</v>
      </c>
      <c r="V4308">
        <v>200306</v>
      </c>
      <c r="W4308">
        <v>2003</v>
      </c>
    </row>
    <row r="4309" spans="1:23" x14ac:dyDescent="0.25">
      <c r="A4309" s="14">
        <v>37776</v>
      </c>
      <c r="B4309" s="3">
        <v>155</v>
      </c>
      <c r="C4309" s="4">
        <v>29.16</v>
      </c>
      <c r="D4309" s="5">
        <v>10.3</v>
      </c>
      <c r="E4309" s="5">
        <v>17.899999999999999</v>
      </c>
      <c r="F4309" s="5">
        <v>1.4</v>
      </c>
      <c r="G4309" s="4">
        <v>46.6</v>
      </c>
      <c r="H4309" s="4">
        <v>25.2</v>
      </c>
      <c r="I4309" s="5">
        <v>-999</v>
      </c>
      <c r="J4309" s="5">
        <v>-999</v>
      </c>
      <c r="K4309" s="4">
        <v>0</v>
      </c>
      <c r="L4309" s="4">
        <v>0</v>
      </c>
      <c r="M4309" s="7">
        <v>0</v>
      </c>
      <c r="N4309" s="5">
        <v>13.2</v>
      </c>
      <c r="O4309" s="5">
        <v>-999</v>
      </c>
      <c r="P4309" s="5">
        <v>8.9</v>
      </c>
      <c r="Q4309" s="5">
        <v>7</v>
      </c>
      <c r="R4309">
        <v>0.51600000000000001</v>
      </c>
      <c r="S4309" s="34">
        <f>ROUND((0.6105*(EXP((17.273*E4309)/(E4309+237.3))))*(100-H4309)/100,3)</f>
        <v>1.534</v>
      </c>
      <c r="T4309" s="6">
        <f>IF(V4309&lt;V4310,L4309,0)</f>
        <v>0</v>
      </c>
      <c r="U4309" s="6">
        <f>IF(T4309&gt;0,M4309,-999)</f>
        <v>-999</v>
      </c>
      <c r="V4309">
        <v>200306</v>
      </c>
      <c r="W4309">
        <v>2003</v>
      </c>
    </row>
    <row r="4310" spans="1:23" x14ac:dyDescent="0.25">
      <c r="A4310" s="14">
        <v>37777</v>
      </c>
      <c r="B4310" s="3">
        <v>156</v>
      </c>
      <c r="C4310" s="4">
        <v>28.27</v>
      </c>
      <c r="D4310" s="5">
        <v>13.7</v>
      </c>
      <c r="E4310" s="5">
        <v>20.7</v>
      </c>
      <c r="F4310" s="5">
        <v>6.6</v>
      </c>
      <c r="G4310" s="4">
        <v>46.4</v>
      </c>
      <c r="H4310" s="4">
        <v>29</v>
      </c>
      <c r="I4310" s="5">
        <v>-999</v>
      </c>
      <c r="J4310" s="5">
        <v>-999</v>
      </c>
      <c r="K4310" s="4">
        <v>0</v>
      </c>
      <c r="L4310" s="4">
        <v>0</v>
      </c>
      <c r="M4310" s="7">
        <v>0</v>
      </c>
      <c r="N4310" s="5">
        <v>15.5</v>
      </c>
      <c r="O4310" s="5">
        <v>-999</v>
      </c>
      <c r="P4310" s="5">
        <v>9.9</v>
      </c>
      <c r="Q4310" s="5">
        <v>7.4</v>
      </c>
      <c r="R4310">
        <v>0.70699999999999996</v>
      </c>
      <c r="S4310" s="34">
        <f>ROUND((0.6105*(EXP((17.273*E4310)/(E4310+237.3))))*(100-H4310)/100,3)</f>
        <v>1.7330000000000001</v>
      </c>
      <c r="T4310" s="6">
        <f>IF(V4310&lt;V4311,L4310,0)</f>
        <v>0</v>
      </c>
      <c r="U4310" s="6">
        <f>IF(T4310&gt;0,M4310,-999)</f>
        <v>-999</v>
      </c>
      <c r="V4310">
        <v>200306</v>
      </c>
      <c r="W4310">
        <v>2003</v>
      </c>
    </row>
    <row r="4311" spans="1:23" x14ac:dyDescent="0.25">
      <c r="A4311" s="14">
        <v>37778</v>
      </c>
      <c r="B4311" s="3">
        <v>157</v>
      </c>
      <c r="C4311" s="4">
        <v>27.36</v>
      </c>
      <c r="D4311" s="5">
        <v>13.8</v>
      </c>
      <c r="E4311" s="5">
        <v>21.2</v>
      </c>
      <c r="F4311" s="5">
        <v>6.6</v>
      </c>
      <c r="G4311" s="4">
        <v>39.299999999999997</v>
      </c>
      <c r="H4311" s="4">
        <v>12.4</v>
      </c>
      <c r="I4311" s="5">
        <v>-999</v>
      </c>
      <c r="J4311" s="5">
        <v>-999</v>
      </c>
      <c r="K4311" s="4">
        <v>0</v>
      </c>
      <c r="L4311" s="4">
        <v>0</v>
      </c>
      <c r="M4311" s="7">
        <v>0</v>
      </c>
      <c r="N4311" s="5">
        <v>16.2</v>
      </c>
      <c r="O4311" s="5">
        <v>-999</v>
      </c>
      <c r="P4311" s="5">
        <v>10.7</v>
      </c>
      <c r="Q4311" s="5">
        <v>8</v>
      </c>
      <c r="R4311">
        <v>0.313</v>
      </c>
      <c r="S4311" s="34">
        <f>ROUND((0.6105*(EXP((17.273*E4311)/(E4311+237.3))))*(100-H4311)/100,3)</f>
        <v>2.2050000000000001</v>
      </c>
      <c r="T4311" s="6">
        <f>IF(V4311&lt;V4312,L4311,0)</f>
        <v>0</v>
      </c>
      <c r="U4311" s="6">
        <f>IF(T4311&gt;0,M4311,-999)</f>
        <v>-999</v>
      </c>
      <c r="V4311">
        <v>200306</v>
      </c>
      <c r="W4311">
        <v>2003</v>
      </c>
    </row>
    <row r="4312" spans="1:23" x14ac:dyDescent="0.25">
      <c r="A4312" s="14">
        <v>37779</v>
      </c>
      <c r="B4312" s="3">
        <v>158</v>
      </c>
      <c r="C4312" s="4">
        <v>28.54</v>
      </c>
      <c r="D4312" s="5">
        <v>16.600000000000001</v>
      </c>
      <c r="E4312" s="5">
        <v>24.5</v>
      </c>
      <c r="F4312" s="5">
        <v>8.1999999999999993</v>
      </c>
      <c r="G4312" s="4">
        <v>41.3</v>
      </c>
      <c r="H4312" s="4">
        <v>26.9</v>
      </c>
      <c r="I4312" s="5">
        <v>-999</v>
      </c>
      <c r="J4312" s="5">
        <v>-999</v>
      </c>
      <c r="K4312" s="4">
        <v>0</v>
      </c>
      <c r="L4312" s="4">
        <v>0</v>
      </c>
      <c r="M4312" s="7">
        <v>0</v>
      </c>
      <c r="N4312" s="5">
        <v>18.3</v>
      </c>
      <c r="O4312" s="5">
        <v>-999</v>
      </c>
      <c r="P4312" s="5">
        <v>11.6</v>
      </c>
      <c r="Q4312" s="5">
        <v>8.5</v>
      </c>
      <c r="R4312">
        <v>0.82799999999999996</v>
      </c>
      <c r="S4312" s="34">
        <f>ROUND((0.6105*(EXP((17.273*E4312)/(E4312+237.3))))*(100-H4312)/100,3)</f>
        <v>2.2469999999999999</v>
      </c>
      <c r="T4312" s="6">
        <f>IF(V4312&lt;V4313,L4312,0)</f>
        <v>0</v>
      </c>
      <c r="U4312" s="6">
        <f>IF(T4312&gt;0,M4312,-999)</f>
        <v>-999</v>
      </c>
      <c r="V4312">
        <v>200306</v>
      </c>
      <c r="W4312">
        <v>2003</v>
      </c>
    </row>
    <row r="4313" spans="1:23" x14ac:dyDescent="0.25">
      <c r="A4313" s="14">
        <v>37780</v>
      </c>
      <c r="B4313" s="3">
        <v>159</v>
      </c>
      <c r="C4313" s="4">
        <v>27.3</v>
      </c>
      <c r="D4313" s="5">
        <v>14.9</v>
      </c>
      <c r="E4313" s="5">
        <v>22.5</v>
      </c>
      <c r="F4313" s="5">
        <v>8</v>
      </c>
      <c r="G4313" s="4">
        <v>56</v>
      </c>
      <c r="H4313" s="4">
        <v>33.5</v>
      </c>
      <c r="I4313" s="5">
        <v>-999</v>
      </c>
      <c r="J4313" s="5">
        <v>-999</v>
      </c>
      <c r="K4313" s="4">
        <v>0</v>
      </c>
      <c r="L4313" s="4">
        <v>0</v>
      </c>
      <c r="M4313" s="7">
        <v>0</v>
      </c>
      <c r="N4313" s="5">
        <v>18.399999999999999</v>
      </c>
      <c r="O4313" s="5">
        <v>-999</v>
      </c>
      <c r="P4313" s="5">
        <v>12.3</v>
      </c>
      <c r="Q4313" s="5">
        <v>9.1999999999999993</v>
      </c>
      <c r="R4313">
        <v>0.91300000000000003</v>
      </c>
      <c r="S4313" s="34">
        <f>ROUND((0.6105*(EXP((17.273*E4313)/(E4313+237.3))))*(100-H4313)/100,3)</f>
        <v>1.8120000000000001</v>
      </c>
      <c r="T4313" s="6">
        <f>IF(V4313&lt;V4314,L4313,0)</f>
        <v>0</v>
      </c>
      <c r="U4313" s="6">
        <f>IF(T4313&gt;0,M4313,-999)</f>
        <v>-999</v>
      </c>
      <c r="V4313">
        <v>200306</v>
      </c>
      <c r="W4313">
        <v>2003</v>
      </c>
    </row>
    <row r="4314" spans="1:23" x14ac:dyDescent="0.25">
      <c r="A4314" s="14">
        <v>37781</v>
      </c>
      <c r="B4314" s="3">
        <v>160</v>
      </c>
      <c r="C4314" s="4">
        <v>13.22</v>
      </c>
      <c r="D4314" s="5">
        <v>10.9</v>
      </c>
      <c r="E4314" s="5">
        <v>16.5</v>
      </c>
      <c r="F4314" s="5">
        <v>6.1</v>
      </c>
      <c r="G4314" s="4">
        <v>79.7</v>
      </c>
      <c r="H4314" s="4">
        <v>55.2</v>
      </c>
      <c r="I4314" s="5">
        <v>-999</v>
      </c>
      <c r="J4314" s="5">
        <v>-999</v>
      </c>
      <c r="K4314" s="4">
        <v>0</v>
      </c>
      <c r="L4314" s="4">
        <v>0</v>
      </c>
      <c r="M4314" s="7">
        <v>0</v>
      </c>
      <c r="N4314" s="5">
        <v>13.5</v>
      </c>
      <c r="O4314" s="5">
        <v>-999</v>
      </c>
      <c r="P4314" s="5">
        <v>12</v>
      </c>
      <c r="Q4314" s="5">
        <v>9.6</v>
      </c>
      <c r="R4314">
        <v>1.0389999999999999</v>
      </c>
      <c r="S4314" s="34">
        <f>ROUND((0.6105*(EXP((17.273*E4314)/(E4314+237.3))))*(100-H4314)/100,3)</f>
        <v>0.84099999999999997</v>
      </c>
      <c r="T4314" s="6">
        <f>IF(V4314&lt;V4315,L4314,0)</f>
        <v>0</v>
      </c>
      <c r="U4314" s="6">
        <f>IF(T4314&gt;0,M4314,-999)</f>
        <v>-999</v>
      </c>
      <c r="V4314">
        <v>200306</v>
      </c>
      <c r="W4314">
        <v>2003</v>
      </c>
    </row>
    <row r="4315" spans="1:23" x14ac:dyDescent="0.25">
      <c r="A4315" s="14">
        <v>37782</v>
      </c>
      <c r="B4315" s="3">
        <v>161</v>
      </c>
      <c r="C4315" s="4">
        <v>11.38</v>
      </c>
      <c r="D4315" s="5">
        <v>6.9</v>
      </c>
      <c r="E4315" s="5">
        <v>12.9</v>
      </c>
      <c r="F4315" s="5">
        <v>4.2</v>
      </c>
      <c r="G4315" s="4">
        <v>91</v>
      </c>
      <c r="H4315" s="4">
        <v>59.4</v>
      </c>
      <c r="I4315" s="5">
        <v>-999</v>
      </c>
      <c r="J4315" s="5">
        <v>-999</v>
      </c>
      <c r="K4315" s="4">
        <v>3.3</v>
      </c>
      <c r="L4315" s="4">
        <v>0</v>
      </c>
      <c r="M4315" s="7">
        <v>0</v>
      </c>
      <c r="N4315" s="5">
        <v>11.6</v>
      </c>
      <c r="O4315" s="5">
        <v>-999</v>
      </c>
      <c r="P4315" s="5">
        <v>11</v>
      </c>
      <c r="Q4315" s="5">
        <v>9.5</v>
      </c>
      <c r="R4315">
        <v>0.88400000000000001</v>
      </c>
      <c r="S4315" s="34">
        <f>ROUND((0.6105*(EXP((17.273*E4315)/(E4315+237.3))))*(100-H4315)/100,3)</f>
        <v>0.60399999999999998</v>
      </c>
      <c r="T4315" s="6">
        <f>IF(V4315&lt;V4316,L4315,0)</f>
        <v>0</v>
      </c>
      <c r="U4315" s="6">
        <f>IF(T4315&gt;0,M4315,-999)</f>
        <v>-999</v>
      </c>
      <c r="V4315">
        <v>200306</v>
      </c>
      <c r="W4315">
        <v>2003</v>
      </c>
    </row>
    <row r="4316" spans="1:23" x14ac:dyDescent="0.25">
      <c r="A4316" s="14">
        <v>37783</v>
      </c>
      <c r="B4316" s="3">
        <v>162</v>
      </c>
      <c r="C4316" s="4">
        <v>26.3</v>
      </c>
      <c r="D4316" s="5">
        <v>10.3</v>
      </c>
      <c r="E4316" s="5">
        <v>18.3</v>
      </c>
      <c r="F4316" s="5">
        <v>3.6</v>
      </c>
      <c r="G4316" s="4">
        <v>74.8</v>
      </c>
      <c r="H4316" s="4">
        <v>38</v>
      </c>
      <c r="I4316" s="5">
        <v>-999</v>
      </c>
      <c r="J4316" s="5">
        <v>-999</v>
      </c>
      <c r="K4316" s="4">
        <v>0.6</v>
      </c>
      <c r="L4316" s="4">
        <v>0</v>
      </c>
      <c r="M4316" s="7">
        <v>0</v>
      </c>
      <c r="N4316" s="5">
        <v>17.100000000000001</v>
      </c>
      <c r="O4316" s="5">
        <v>-999</v>
      </c>
      <c r="P4316" s="5">
        <v>11.3</v>
      </c>
      <c r="Q4316" s="5">
        <v>9.3000000000000007</v>
      </c>
      <c r="R4316">
        <v>0.8</v>
      </c>
      <c r="S4316" s="34">
        <f>ROUND((0.6105*(EXP((17.273*E4316)/(E4316+237.3))))*(100-H4316)/100,3)</f>
        <v>1.304</v>
      </c>
      <c r="T4316" s="6">
        <f>IF(V4316&lt;V4317,L4316,0)</f>
        <v>0</v>
      </c>
      <c r="U4316" s="6">
        <f>IF(T4316&gt;0,M4316,-999)</f>
        <v>-999</v>
      </c>
      <c r="V4316">
        <v>200306</v>
      </c>
      <c r="W4316">
        <v>2003</v>
      </c>
    </row>
    <row r="4317" spans="1:23" x14ac:dyDescent="0.25">
      <c r="A4317" s="14">
        <v>37784</v>
      </c>
      <c r="B4317" s="3">
        <v>163</v>
      </c>
      <c r="C4317" s="4">
        <v>23.94</v>
      </c>
      <c r="D4317" s="5">
        <v>10.9</v>
      </c>
      <c r="E4317" s="5">
        <v>19.600000000000001</v>
      </c>
      <c r="F4317" s="5">
        <v>2.2999999999999998</v>
      </c>
      <c r="G4317" s="4">
        <v>69.5</v>
      </c>
      <c r="H4317" s="4">
        <v>38.4</v>
      </c>
      <c r="I4317" s="5">
        <v>-999</v>
      </c>
      <c r="J4317" s="5">
        <v>-999</v>
      </c>
      <c r="K4317" s="4">
        <v>0.1</v>
      </c>
      <c r="L4317" s="4">
        <v>0</v>
      </c>
      <c r="M4317" s="7">
        <v>0</v>
      </c>
      <c r="N4317" s="5">
        <v>17.399999999999999</v>
      </c>
      <c r="O4317" s="5">
        <v>-999</v>
      </c>
      <c r="P4317" s="5">
        <v>12</v>
      </c>
      <c r="Q4317" s="5">
        <v>9.5</v>
      </c>
      <c r="R4317">
        <v>0.876</v>
      </c>
      <c r="S4317" s="34">
        <f>ROUND((0.6105*(EXP((17.273*E4317)/(E4317+237.3))))*(100-H4317)/100,3)</f>
        <v>1.405</v>
      </c>
      <c r="T4317" s="6">
        <f>IF(V4317&lt;V4318,L4317,0)</f>
        <v>0</v>
      </c>
      <c r="U4317" s="6">
        <f>IF(T4317&gt;0,M4317,-999)</f>
        <v>-999</v>
      </c>
      <c r="V4317">
        <v>200306</v>
      </c>
      <c r="W4317">
        <v>2003</v>
      </c>
    </row>
    <row r="4318" spans="1:23" x14ac:dyDescent="0.25">
      <c r="A4318" s="14">
        <v>37785</v>
      </c>
      <c r="B4318" s="3">
        <v>164</v>
      </c>
      <c r="C4318" s="4">
        <v>13.4</v>
      </c>
      <c r="D4318" s="5">
        <v>7.3</v>
      </c>
      <c r="E4318" s="5">
        <v>14.3</v>
      </c>
      <c r="F4318" s="5">
        <v>3.3</v>
      </c>
      <c r="G4318" s="4">
        <v>92.4</v>
      </c>
      <c r="H4318" s="4">
        <v>57.9</v>
      </c>
      <c r="I4318" s="5">
        <v>-999</v>
      </c>
      <c r="J4318" s="5">
        <v>-999</v>
      </c>
      <c r="K4318" s="4">
        <v>12.2</v>
      </c>
      <c r="L4318" s="4">
        <v>0</v>
      </c>
      <c r="M4318" s="7">
        <v>0</v>
      </c>
      <c r="N4318" s="5">
        <v>13.1</v>
      </c>
      <c r="O4318" s="5">
        <v>-999</v>
      </c>
      <c r="P4318" s="5">
        <v>12.1</v>
      </c>
      <c r="Q4318" s="5">
        <v>9.9</v>
      </c>
      <c r="R4318">
        <v>0.94099999999999995</v>
      </c>
      <c r="S4318" s="34">
        <f>ROUND((0.6105*(EXP((17.273*E4318)/(E4318+237.3))))*(100-H4318)/100,3)</f>
        <v>0.68600000000000005</v>
      </c>
      <c r="T4318" s="6">
        <f>IF(V4318&lt;V4319,L4318,0)</f>
        <v>0</v>
      </c>
      <c r="U4318" s="6">
        <f>IF(T4318&gt;0,M4318,-999)</f>
        <v>-999</v>
      </c>
      <c r="V4318">
        <v>200306</v>
      </c>
      <c r="W4318">
        <v>2003</v>
      </c>
    </row>
    <row r="4319" spans="1:23" x14ac:dyDescent="0.25">
      <c r="A4319" s="14">
        <v>37786</v>
      </c>
      <c r="B4319" s="3">
        <v>165</v>
      </c>
      <c r="C4319" s="4">
        <v>25.27</v>
      </c>
      <c r="D4319" s="5">
        <v>6.7</v>
      </c>
      <c r="E4319" s="5">
        <v>13.8</v>
      </c>
      <c r="F4319" s="5">
        <v>1</v>
      </c>
      <c r="G4319" s="4">
        <v>78.7</v>
      </c>
      <c r="H4319" s="4">
        <v>42.6</v>
      </c>
      <c r="I4319" s="5">
        <v>-999</v>
      </c>
      <c r="J4319" s="5">
        <v>-999</v>
      </c>
      <c r="K4319" s="4">
        <v>0.9</v>
      </c>
      <c r="L4319" s="4">
        <v>0</v>
      </c>
      <c r="M4319" s="7">
        <v>0</v>
      </c>
      <c r="N4319" s="5">
        <v>15.2</v>
      </c>
      <c r="O4319" s="5">
        <v>-999</v>
      </c>
      <c r="P4319" s="5">
        <v>11.6</v>
      </c>
      <c r="Q4319" s="5">
        <v>9.8000000000000007</v>
      </c>
      <c r="R4319">
        <v>0.67300000000000004</v>
      </c>
      <c r="S4319" s="34">
        <f>ROUND((0.6105*(EXP((17.273*E4319)/(E4319+237.3))))*(100-H4319)/100,3)</f>
        <v>0.90500000000000003</v>
      </c>
      <c r="T4319" s="6">
        <f>IF(V4319&lt;V4320,L4319,0)</f>
        <v>0</v>
      </c>
      <c r="U4319" s="6">
        <f>IF(T4319&gt;0,M4319,-999)</f>
        <v>-999</v>
      </c>
      <c r="V4319">
        <v>200306</v>
      </c>
      <c r="W4319">
        <v>2003</v>
      </c>
    </row>
    <row r="4320" spans="1:23" x14ac:dyDescent="0.25">
      <c r="A4320" s="14">
        <v>37787</v>
      </c>
      <c r="B4320" s="3">
        <v>166</v>
      </c>
      <c r="C4320" s="4">
        <v>27.43</v>
      </c>
      <c r="D4320" s="5">
        <v>8.5</v>
      </c>
      <c r="E4320" s="5">
        <v>16.5</v>
      </c>
      <c r="F4320" s="5">
        <v>0.3</v>
      </c>
      <c r="G4320" s="4">
        <v>66.2</v>
      </c>
      <c r="H4320" s="4">
        <v>29.2</v>
      </c>
      <c r="I4320" s="5">
        <v>-999</v>
      </c>
      <c r="J4320" s="5">
        <v>-999</v>
      </c>
      <c r="K4320" s="4">
        <v>0</v>
      </c>
      <c r="L4320" s="4">
        <v>0</v>
      </c>
      <c r="M4320" s="7">
        <v>0</v>
      </c>
      <c r="N4320" s="5">
        <v>16.2</v>
      </c>
      <c r="O4320" s="5">
        <v>-999</v>
      </c>
      <c r="P4320" s="5">
        <v>11.8</v>
      </c>
      <c r="Q4320" s="5">
        <v>9.8000000000000007</v>
      </c>
      <c r="R4320">
        <v>0.54700000000000004</v>
      </c>
      <c r="S4320" s="34">
        <f>ROUND((0.6105*(EXP((17.273*E4320)/(E4320+237.3))))*(100-H4320)/100,3)</f>
        <v>1.329</v>
      </c>
      <c r="T4320" s="6">
        <f>IF(V4320&lt;V4321,L4320,0)</f>
        <v>0</v>
      </c>
      <c r="U4320" s="6">
        <f>IF(T4320&gt;0,M4320,-999)</f>
        <v>-999</v>
      </c>
      <c r="V4320">
        <v>200306</v>
      </c>
      <c r="W4320">
        <v>2003</v>
      </c>
    </row>
    <row r="4321" spans="1:23" x14ac:dyDescent="0.25">
      <c r="A4321" s="14">
        <v>37788</v>
      </c>
      <c r="B4321" s="3">
        <v>167</v>
      </c>
      <c r="C4321" s="4">
        <v>28.71</v>
      </c>
      <c r="D4321" s="5">
        <v>13.1</v>
      </c>
      <c r="E4321" s="5">
        <v>21.4</v>
      </c>
      <c r="F4321" s="5">
        <v>4.5999999999999996</v>
      </c>
      <c r="G4321" s="4">
        <v>51.7</v>
      </c>
      <c r="H4321" s="4">
        <v>21.4</v>
      </c>
      <c r="I4321" s="5">
        <v>-999</v>
      </c>
      <c r="J4321" s="5">
        <v>-999</v>
      </c>
      <c r="K4321" s="4">
        <v>0</v>
      </c>
      <c r="L4321" s="4">
        <v>0</v>
      </c>
      <c r="M4321" s="7">
        <v>0</v>
      </c>
      <c r="N4321" s="5">
        <v>18</v>
      </c>
      <c r="O4321" s="5">
        <v>-999</v>
      </c>
      <c r="P4321" s="5">
        <v>12.3</v>
      </c>
      <c r="Q4321" s="5">
        <v>10</v>
      </c>
      <c r="R4321">
        <v>0.54400000000000004</v>
      </c>
      <c r="S4321" s="34">
        <f>ROUND((0.6105*(EXP((17.273*E4321)/(E4321+237.3))))*(100-H4321)/100,3)</f>
        <v>2.0030000000000001</v>
      </c>
      <c r="T4321" s="6">
        <f>IF(V4321&lt;V4322,L4321,0)</f>
        <v>0</v>
      </c>
      <c r="U4321" s="6">
        <f>IF(T4321&gt;0,M4321,-999)</f>
        <v>-999</v>
      </c>
      <c r="V4321">
        <v>200306</v>
      </c>
      <c r="W4321">
        <v>2003</v>
      </c>
    </row>
    <row r="4322" spans="1:23" x14ac:dyDescent="0.25">
      <c r="A4322" s="14">
        <v>37789</v>
      </c>
      <c r="B4322" s="3">
        <v>168</v>
      </c>
      <c r="C4322" s="4">
        <v>25.96</v>
      </c>
      <c r="D4322" s="5">
        <v>16.7</v>
      </c>
      <c r="E4322" s="5">
        <v>23.7</v>
      </c>
      <c r="F4322" s="5">
        <v>8.9</v>
      </c>
      <c r="G4322" s="4">
        <v>45.4</v>
      </c>
      <c r="H4322" s="4">
        <v>28.2</v>
      </c>
      <c r="I4322" s="5">
        <v>-999</v>
      </c>
      <c r="J4322" s="5">
        <v>-999</v>
      </c>
      <c r="K4322" s="4">
        <v>0</v>
      </c>
      <c r="L4322" s="4">
        <v>0</v>
      </c>
      <c r="M4322" s="7">
        <v>0</v>
      </c>
      <c r="N4322" s="5">
        <v>18.600000000000001</v>
      </c>
      <c r="O4322" s="5">
        <v>-999</v>
      </c>
      <c r="P4322" s="5">
        <v>12.9</v>
      </c>
      <c r="Q4322" s="5">
        <v>10.3</v>
      </c>
      <c r="R4322">
        <v>0.82499999999999996</v>
      </c>
      <c r="S4322" s="34">
        <f>ROUND((0.6105*(EXP((17.273*E4322)/(E4322+237.3))))*(100-H4322)/100,3)</f>
        <v>2.1040000000000001</v>
      </c>
      <c r="T4322" s="6">
        <f>IF(V4322&lt;V4323,L4322,0)</f>
        <v>0</v>
      </c>
      <c r="U4322" s="6">
        <f>IF(T4322&gt;0,M4322,-999)</f>
        <v>-999</v>
      </c>
      <c r="V4322">
        <v>200306</v>
      </c>
      <c r="W4322">
        <v>2003</v>
      </c>
    </row>
    <row r="4323" spans="1:23" x14ac:dyDescent="0.25">
      <c r="A4323" s="14">
        <v>37790</v>
      </c>
      <c r="B4323" s="3">
        <v>169</v>
      </c>
      <c r="C4323" s="4">
        <v>13.29</v>
      </c>
      <c r="D4323" s="5">
        <v>13.7</v>
      </c>
      <c r="E4323" s="5">
        <v>18.3</v>
      </c>
      <c r="F4323" s="5">
        <v>5.7</v>
      </c>
      <c r="G4323" s="4">
        <v>64.7</v>
      </c>
      <c r="H4323" s="4">
        <v>39.700000000000003</v>
      </c>
      <c r="I4323" s="5">
        <v>-999</v>
      </c>
      <c r="J4323" s="5">
        <v>-999</v>
      </c>
      <c r="K4323" s="4">
        <v>0</v>
      </c>
      <c r="L4323" s="4">
        <v>0</v>
      </c>
      <c r="M4323" s="7">
        <v>0</v>
      </c>
      <c r="N4323" s="5">
        <v>15.1</v>
      </c>
      <c r="O4323" s="5">
        <v>-999</v>
      </c>
      <c r="P4323" s="5">
        <v>13</v>
      </c>
      <c r="Q4323" s="5">
        <v>10.7</v>
      </c>
      <c r="R4323">
        <v>0.83699999999999997</v>
      </c>
      <c r="S4323" s="34">
        <f>ROUND((0.6105*(EXP((17.273*E4323)/(E4323+237.3))))*(100-H4323)/100,3)</f>
        <v>1.268</v>
      </c>
      <c r="T4323" s="6">
        <f>IF(V4323&lt;V4324,L4323,0)</f>
        <v>0</v>
      </c>
      <c r="U4323" s="6">
        <f>IF(T4323&gt;0,M4323,-999)</f>
        <v>-999</v>
      </c>
      <c r="V4323">
        <v>200306</v>
      </c>
      <c r="W4323">
        <v>2003</v>
      </c>
    </row>
    <row r="4324" spans="1:23" x14ac:dyDescent="0.25">
      <c r="A4324" s="14">
        <v>37791</v>
      </c>
      <c r="B4324" s="3">
        <v>170</v>
      </c>
      <c r="C4324" s="4">
        <v>22.42</v>
      </c>
      <c r="D4324" s="5">
        <v>9.9</v>
      </c>
      <c r="E4324" s="5">
        <v>17.600000000000001</v>
      </c>
      <c r="F4324" s="5">
        <v>2.2999999999999998</v>
      </c>
      <c r="G4324" s="4">
        <v>73.900000000000006</v>
      </c>
      <c r="H4324" s="4">
        <v>48</v>
      </c>
      <c r="I4324" s="5">
        <v>-999</v>
      </c>
      <c r="J4324" s="5">
        <v>-999</v>
      </c>
      <c r="K4324" s="4">
        <v>0</v>
      </c>
      <c r="L4324" s="4">
        <v>0</v>
      </c>
      <c r="M4324" s="7">
        <v>0</v>
      </c>
      <c r="N4324" s="5">
        <v>15.5</v>
      </c>
      <c r="O4324" s="5">
        <v>-999</v>
      </c>
      <c r="P4324" s="5">
        <v>12.4</v>
      </c>
      <c r="Q4324" s="5">
        <v>10.6</v>
      </c>
      <c r="R4324">
        <v>0.96299999999999997</v>
      </c>
      <c r="S4324" s="34">
        <f>ROUND((0.6105*(EXP((17.273*E4324)/(E4324+237.3))))*(100-H4324)/100,3)</f>
        <v>1.046</v>
      </c>
      <c r="T4324" s="6">
        <f>IF(V4324&lt;V4325,L4324,0)</f>
        <v>0</v>
      </c>
      <c r="U4324" s="6">
        <f>IF(T4324&gt;0,M4324,-999)</f>
        <v>-999</v>
      </c>
      <c r="V4324">
        <v>200306</v>
      </c>
      <c r="W4324">
        <v>2003</v>
      </c>
    </row>
    <row r="4325" spans="1:23" x14ac:dyDescent="0.25">
      <c r="A4325" s="14">
        <v>37792</v>
      </c>
      <c r="B4325" s="3">
        <v>171</v>
      </c>
      <c r="C4325" s="4">
        <v>5.32</v>
      </c>
      <c r="D4325" s="5">
        <v>2.4</v>
      </c>
      <c r="E4325" s="5">
        <v>4.9000000000000004</v>
      </c>
      <c r="F4325" s="5">
        <v>0.3</v>
      </c>
      <c r="G4325" s="4">
        <v>97.5</v>
      </c>
      <c r="H4325" s="4">
        <v>87</v>
      </c>
      <c r="I4325" s="5">
        <v>-999</v>
      </c>
      <c r="J4325" s="5">
        <v>-999</v>
      </c>
      <c r="K4325" s="4">
        <v>10.6</v>
      </c>
      <c r="L4325" s="4">
        <v>0</v>
      </c>
      <c r="M4325" s="7">
        <v>0</v>
      </c>
      <c r="N4325" s="5">
        <v>8.1999999999999993</v>
      </c>
      <c r="O4325" s="5">
        <v>-999</v>
      </c>
      <c r="P4325" s="5">
        <v>11.2</v>
      </c>
      <c r="Q4325" s="5">
        <v>10.4</v>
      </c>
      <c r="R4325">
        <v>0.755</v>
      </c>
      <c r="S4325" s="34">
        <f>ROUND((0.6105*(EXP((17.273*E4325)/(E4325+237.3))))*(100-H4325)/100,3)</f>
        <v>0.113</v>
      </c>
      <c r="T4325" s="6">
        <f>IF(V4325&lt;V4326,L4325,0)</f>
        <v>0</v>
      </c>
      <c r="U4325" s="6">
        <f>IF(T4325&gt;0,M4325,-999)</f>
        <v>-999</v>
      </c>
      <c r="V4325">
        <v>200306</v>
      </c>
      <c r="W4325">
        <v>2003</v>
      </c>
    </row>
    <row r="4326" spans="1:23" x14ac:dyDescent="0.25">
      <c r="A4326" s="14">
        <v>37793</v>
      </c>
      <c r="B4326" s="3">
        <v>172</v>
      </c>
      <c r="C4326" s="4">
        <v>9.85</v>
      </c>
      <c r="D4326" s="5">
        <v>2.1</v>
      </c>
      <c r="E4326" s="5">
        <v>7.4</v>
      </c>
      <c r="F4326" s="5">
        <v>-0.1</v>
      </c>
      <c r="G4326" s="4">
        <v>98</v>
      </c>
      <c r="H4326" s="4">
        <v>86.8</v>
      </c>
      <c r="I4326" s="5">
        <v>-999</v>
      </c>
      <c r="J4326" s="5">
        <v>-999</v>
      </c>
      <c r="K4326" s="4">
        <v>7.4</v>
      </c>
      <c r="L4326" s="4">
        <v>0</v>
      </c>
      <c r="M4326" s="7">
        <v>0</v>
      </c>
      <c r="N4326" s="5">
        <v>7.9</v>
      </c>
      <c r="O4326" s="5">
        <v>-999</v>
      </c>
      <c r="P4326" s="5">
        <v>9.4</v>
      </c>
      <c r="Q4326" s="5">
        <v>9.6999999999999993</v>
      </c>
      <c r="R4326">
        <v>0.89500000000000002</v>
      </c>
      <c r="S4326" s="34">
        <f>ROUND((0.6105*(EXP((17.273*E4326)/(E4326+237.3))))*(100-H4326)/100,3)</f>
        <v>0.13600000000000001</v>
      </c>
      <c r="T4326" s="6">
        <f>IF(V4326&lt;V4327,L4326,0)</f>
        <v>0</v>
      </c>
      <c r="U4326" s="6">
        <f>IF(T4326&gt;0,M4326,-999)</f>
        <v>-999</v>
      </c>
      <c r="V4326">
        <v>200306</v>
      </c>
      <c r="W4326">
        <v>2003</v>
      </c>
    </row>
    <row r="4327" spans="1:23" x14ac:dyDescent="0.25">
      <c r="A4327" s="14">
        <v>37794</v>
      </c>
      <c r="B4327" s="3">
        <v>173</v>
      </c>
      <c r="C4327" s="4">
        <v>13.7</v>
      </c>
      <c r="D4327" s="5">
        <v>2.9</v>
      </c>
      <c r="E4327" s="5">
        <v>9.8000000000000007</v>
      </c>
      <c r="F4327" s="5">
        <v>-0.7</v>
      </c>
      <c r="G4327" s="4">
        <v>93.7</v>
      </c>
      <c r="H4327" s="4">
        <v>68.5</v>
      </c>
      <c r="I4327" s="5">
        <v>-999</v>
      </c>
      <c r="J4327" s="5">
        <v>-999</v>
      </c>
      <c r="K4327" s="4">
        <v>8</v>
      </c>
      <c r="L4327" s="4">
        <v>0</v>
      </c>
      <c r="M4327" s="7">
        <v>0</v>
      </c>
      <c r="N4327" s="5">
        <v>6.8</v>
      </c>
      <c r="O4327" s="5">
        <v>-999</v>
      </c>
      <c r="P4327" s="5">
        <v>8.6</v>
      </c>
      <c r="Q4327" s="5">
        <v>9</v>
      </c>
      <c r="R4327">
        <v>0.82799999999999996</v>
      </c>
      <c r="S4327" s="34">
        <f>ROUND((0.6105*(EXP((17.273*E4327)/(E4327+237.3))))*(100-H4327)/100,3)</f>
        <v>0.38200000000000001</v>
      </c>
      <c r="T4327" s="6">
        <f>IF(V4327&lt;V4328,L4327,0)</f>
        <v>0</v>
      </c>
      <c r="U4327" s="6">
        <f>IF(T4327&gt;0,M4327,-999)</f>
        <v>-999</v>
      </c>
      <c r="V4327">
        <v>200306</v>
      </c>
      <c r="W4327">
        <v>2003</v>
      </c>
    </row>
    <row r="4328" spans="1:23" x14ac:dyDescent="0.25">
      <c r="A4328" s="14">
        <v>37795</v>
      </c>
      <c r="B4328" s="3">
        <v>174</v>
      </c>
      <c r="C4328" s="4">
        <v>16.82</v>
      </c>
      <c r="D4328" s="5">
        <v>5.7</v>
      </c>
      <c r="E4328" s="5">
        <v>12.8</v>
      </c>
      <c r="F4328" s="5">
        <v>-1.4</v>
      </c>
      <c r="G4328" s="4">
        <v>82</v>
      </c>
      <c r="H4328" s="4">
        <v>51</v>
      </c>
      <c r="I4328" s="5">
        <v>-999</v>
      </c>
      <c r="J4328" s="5">
        <v>-999</v>
      </c>
      <c r="K4328" s="4">
        <v>0</v>
      </c>
      <c r="L4328" s="4">
        <v>0</v>
      </c>
      <c r="M4328" s="7">
        <v>0</v>
      </c>
      <c r="N4328" s="5">
        <v>9.3000000000000007</v>
      </c>
      <c r="O4328" s="5">
        <v>-999</v>
      </c>
      <c r="P4328" s="5">
        <v>8.5</v>
      </c>
      <c r="Q4328" s="5">
        <v>8.4</v>
      </c>
      <c r="R4328">
        <v>0.755</v>
      </c>
      <c r="S4328" s="34">
        <f>ROUND((0.6105*(EXP((17.273*E4328)/(E4328+237.3))))*(100-H4328)/100,3)</f>
        <v>0.72399999999999998</v>
      </c>
      <c r="T4328" s="6">
        <f>IF(V4328&lt;V4329,L4328,0)</f>
        <v>0</v>
      </c>
      <c r="U4328" s="6">
        <f>IF(T4328&gt;0,M4328,-999)</f>
        <v>-999</v>
      </c>
      <c r="V4328">
        <v>200306</v>
      </c>
      <c r="W4328">
        <v>2003</v>
      </c>
    </row>
    <row r="4329" spans="1:23" x14ac:dyDescent="0.25">
      <c r="A4329" s="14">
        <v>37796</v>
      </c>
      <c r="B4329" s="3">
        <v>175</v>
      </c>
      <c r="C4329" s="4">
        <v>19.989999999999998</v>
      </c>
      <c r="D4329" s="5">
        <v>8.8000000000000007</v>
      </c>
      <c r="E4329" s="5">
        <v>17.100000000000001</v>
      </c>
      <c r="F4329" s="5">
        <v>2.5</v>
      </c>
      <c r="G4329" s="4">
        <v>75.8</v>
      </c>
      <c r="H4329" s="4">
        <v>42.5</v>
      </c>
      <c r="I4329" s="5">
        <v>-999</v>
      </c>
      <c r="J4329" s="5">
        <v>-999</v>
      </c>
      <c r="K4329" s="4">
        <v>0</v>
      </c>
      <c r="L4329" s="4">
        <v>0</v>
      </c>
      <c r="M4329" s="7">
        <v>0</v>
      </c>
      <c r="N4329" s="5">
        <v>13</v>
      </c>
      <c r="O4329" s="5">
        <v>-999</v>
      </c>
      <c r="P4329" s="5">
        <v>9.1999999999999993</v>
      </c>
      <c r="Q4329" s="5">
        <v>8.3000000000000007</v>
      </c>
      <c r="R4329">
        <v>0.82899999999999996</v>
      </c>
      <c r="S4329" s="34">
        <f>ROUND((0.6105*(EXP((17.273*E4329)/(E4329+237.3))))*(100-H4329)/100,3)</f>
        <v>1.121</v>
      </c>
      <c r="T4329" s="6">
        <f>IF(V4329&lt;V4330,L4329,0)</f>
        <v>0</v>
      </c>
      <c r="U4329" s="6">
        <f>IF(T4329&gt;0,M4329,-999)</f>
        <v>-999</v>
      </c>
      <c r="V4329">
        <v>200306</v>
      </c>
      <c r="W4329">
        <v>2003</v>
      </c>
    </row>
    <row r="4330" spans="1:23" x14ac:dyDescent="0.25">
      <c r="A4330" s="14">
        <v>37797</v>
      </c>
      <c r="B4330" s="3">
        <v>176</v>
      </c>
      <c r="C4330" s="4">
        <v>23.5</v>
      </c>
      <c r="D4330" s="5">
        <v>12.4</v>
      </c>
      <c r="E4330" s="5">
        <v>20.5</v>
      </c>
      <c r="F4330" s="5">
        <v>3.9</v>
      </c>
      <c r="G4330" s="4">
        <v>64.099999999999994</v>
      </c>
      <c r="H4330" s="4">
        <v>35</v>
      </c>
      <c r="I4330" s="5">
        <v>-999</v>
      </c>
      <c r="J4330" s="5">
        <v>-999</v>
      </c>
      <c r="K4330" s="4">
        <v>0</v>
      </c>
      <c r="L4330" s="4">
        <v>0</v>
      </c>
      <c r="M4330" s="7">
        <v>0</v>
      </c>
      <c r="N4330" s="5">
        <v>16.5</v>
      </c>
      <c r="O4330" s="5">
        <v>-999</v>
      </c>
      <c r="P4330" s="5">
        <v>10.4</v>
      </c>
      <c r="Q4330" s="5">
        <v>8.6</v>
      </c>
      <c r="R4330">
        <v>0.84199999999999997</v>
      </c>
      <c r="S4330" s="34">
        <f>ROUND((0.6105*(EXP((17.273*E4330)/(E4330+237.3))))*(100-H4330)/100,3)</f>
        <v>1.5669999999999999</v>
      </c>
      <c r="T4330" s="6">
        <f>IF(V4330&lt;V4331,L4330,0)</f>
        <v>0</v>
      </c>
      <c r="U4330" s="6">
        <f>IF(T4330&gt;0,M4330,-999)</f>
        <v>-999</v>
      </c>
      <c r="V4330">
        <v>200306</v>
      </c>
      <c r="W4330">
        <v>2003</v>
      </c>
    </row>
    <row r="4331" spans="1:23" x14ac:dyDescent="0.25">
      <c r="A4331" s="14">
        <v>37798</v>
      </c>
      <c r="B4331" s="3">
        <v>177</v>
      </c>
      <c r="C4331" s="4">
        <v>24.43</v>
      </c>
      <c r="D4331" s="5">
        <v>13.8</v>
      </c>
      <c r="E4331" s="5">
        <v>21.8</v>
      </c>
      <c r="F4331" s="5">
        <v>6.4</v>
      </c>
      <c r="G4331" s="4">
        <v>67.400000000000006</v>
      </c>
      <c r="H4331" s="4">
        <v>35</v>
      </c>
      <c r="I4331" s="5">
        <v>-999</v>
      </c>
      <c r="J4331" s="5">
        <v>-999</v>
      </c>
      <c r="K4331" s="4">
        <v>0</v>
      </c>
      <c r="L4331" s="4">
        <v>0</v>
      </c>
      <c r="M4331" s="7">
        <v>0</v>
      </c>
      <c r="N4331" s="5">
        <v>17.2</v>
      </c>
      <c r="O4331" s="5">
        <v>-999</v>
      </c>
      <c r="P4331" s="5">
        <v>11.6</v>
      </c>
      <c r="Q4331" s="5">
        <v>9.1999999999999993</v>
      </c>
      <c r="R4331">
        <v>0.91400000000000003</v>
      </c>
      <c r="S4331" s="34">
        <f>ROUND((0.6105*(EXP((17.273*E4331)/(E4331+237.3))))*(100-H4331)/100,3)</f>
        <v>1.6970000000000001</v>
      </c>
      <c r="T4331" s="6">
        <f>IF(V4331&lt;V4332,L4331,0)</f>
        <v>0</v>
      </c>
      <c r="U4331" s="6">
        <f>IF(T4331&gt;0,M4331,-999)</f>
        <v>-999</v>
      </c>
      <c r="V4331">
        <v>200306</v>
      </c>
      <c r="W4331">
        <v>2003</v>
      </c>
    </row>
    <row r="4332" spans="1:23" x14ac:dyDescent="0.25">
      <c r="A4332" s="14">
        <v>37799</v>
      </c>
      <c r="B4332" s="3">
        <v>178</v>
      </c>
      <c r="C4332" s="4">
        <v>28.87</v>
      </c>
      <c r="D4332" s="5">
        <v>13.8</v>
      </c>
      <c r="E4332" s="5">
        <v>21.2</v>
      </c>
      <c r="F4332" s="5">
        <v>8.3000000000000007</v>
      </c>
      <c r="G4332" s="4">
        <v>59</v>
      </c>
      <c r="H4332" s="4">
        <v>31.1</v>
      </c>
      <c r="I4332" s="5">
        <v>-999</v>
      </c>
      <c r="J4332" s="5">
        <v>-999</v>
      </c>
      <c r="K4332" s="4">
        <v>0</v>
      </c>
      <c r="L4332" s="4">
        <v>0</v>
      </c>
      <c r="M4332" s="7">
        <v>0</v>
      </c>
      <c r="N4332" s="5">
        <v>19.399999999999999</v>
      </c>
      <c r="O4332" s="5">
        <v>-999</v>
      </c>
      <c r="P4332" s="5">
        <v>12.6</v>
      </c>
      <c r="Q4332" s="5">
        <v>9.8000000000000007</v>
      </c>
      <c r="R4332">
        <v>0.78500000000000003</v>
      </c>
      <c r="S4332" s="34">
        <f>ROUND((0.6105*(EXP((17.273*E4332)/(E4332+237.3))))*(100-H4332)/100,3)</f>
        <v>1.734</v>
      </c>
      <c r="T4332" s="6">
        <f>IF(V4332&lt;V4333,L4332,0)</f>
        <v>0</v>
      </c>
      <c r="U4332" s="6">
        <f>IF(T4332&gt;0,M4332,-999)</f>
        <v>-999</v>
      </c>
      <c r="V4332">
        <v>200306</v>
      </c>
      <c r="W4332">
        <v>2003</v>
      </c>
    </row>
    <row r="4333" spans="1:23" x14ac:dyDescent="0.25">
      <c r="A4333" s="14">
        <v>37800</v>
      </c>
      <c r="B4333" s="3">
        <v>179</v>
      </c>
      <c r="C4333" s="4">
        <v>29.06</v>
      </c>
      <c r="D4333" s="5">
        <v>16.2</v>
      </c>
      <c r="E4333" s="5">
        <v>25</v>
      </c>
      <c r="F4333" s="5">
        <v>7.2</v>
      </c>
      <c r="G4333" s="4">
        <v>41.7</v>
      </c>
      <c r="H4333" s="4">
        <v>21.3</v>
      </c>
      <c r="I4333" s="5">
        <v>-999</v>
      </c>
      <c r="J4333" s="5">
        <v>-999</v>
      </c>
      <c r="K4333" s="4">
        <v>0</v>
      </c>
      <c r="L4333" s="4">
        <v>0</v>
      </c>
      <c r="M4333" s="7">
        <v>0</v>
      </c>
      <c r="N4333" s="5">
        <v>19.3</v>
      </c>
      <c r="O4333" s="5">
        <v>-999</v>
      </c>
      <c r="P4333" s="5">
        <v>13.2</v>
      </c>
      <c r="Q4333" s="5">
        <v>10.4</v>
      </c>
      <c r="R4333">
        <v>0.67400000000000004</v>
      </c>
      <c r="S4333" s="34">
        <f>ROUND((0.6105*(EXP((17.273*E4333)/(E4333+237.3))))*(100-H4333)/100,3)</f>
        <v>2.4929999999999999</v>
      </c>
      <c r="T4333" s="6">
        <f>IF(V4333&lt;V4334,L4333,0)</f>
        <v>0</v>
      </c>
      <c r="U4333" s="6">
        <f>IF(T4333&gt;0,M4333,-999)</f>
        <v>-999</v>
      </c>
      <c r="V4333">
        <v>200306</v>
      </c>
      <c r="W4333">
        <v>2003</v>
      </c>
    </row>
    <row r="4334" spans="1:23" x14ac:dyDescent="0.25">
      <c r="A4334" s="14">
        <v>37801</v>
      </c>
      <c r="B4334" s="3">
        <v>180</v>
      </c>
      <c r="C4334" s="4">
        <v>19.239999999999998</v>
      </c>
      <c r="D4334" s="5">
        <v>17</v>
      </c>
      <c r="E4334" s="5">
        <v>23.9</v>
      </c>
      <c r="F4334" s="5">
        <v>10.199999999999999</v>
      </c>
      <c r="G4334" s="4">
        <v>42.4</v>
      </c>
      <c r="H4334" s="4">
        <v>24.1</v>
      </c>
      <c r="I4334" s="5">
        <v>-999</v>
      </c>
      <c r="J4334" s="5">
        <v>-999</v>
      </c>
      <c r="K4334" s="4">
        <v>0</v>
      </c>
      <c r="L4334" s="4">
        <v>0</v>
      </c>
      <c r="M4334" s="7">
        <v>0</v>
      </c>
      <c r="N4334" s="5">
        <v>16.8</v>
      </c>
      <c r="O4334" s="5">
        <v>-999</v>
      </c>
      <c r="P4334" s="5">
        <v>13.3</v>
      </c>
      <c r="Q4334" s="5">
        <v>10.8</v>
      </c>
      <c r="R4334">
        <v>0.71599999999999997</v>
      </c>
      <c r="S4334" s="34">
        <f>ROUND((0.6105*(EXP((17.273*E4334)/(E4334+237.3))))*(100-H4334)/100,3)</f>
        <v>2.2509999999999999</v>
      </c>
      <c r="T4334" s="6">
        <f>IF(V4334&lt;V4335,L4334,0)</f>
        <v>0</v>
      </c>
      <c r="U4334" s="6">
        <f>IF(T4334&gt;0,M4334,-999)</f>
        <v>-999</v>
      </c>
      <c r="V4334">
        <v>200306</v>
      </c>
      <c r="W4334">
        <v>2003</v>
      </c>
    </row>
    <row r="4335" spans="1:23" x14ac:dyDescent="0.25">
      <c r="A4335" s="14">
        <v>37802</v>
      </c>
      <c r="B4335" s="3">
        <v>181</v>
      </c>
      <c r="C4335" s="4">
        <v>24.99</v>
      </c>
      <c r="D4335" s="5">
        <v>12.1</v>
      </c>
      <c r="E4335" s="5">
        <v>19.8</v>
      </c>
      <c r="F4335" s="5">
        <v>4.5999999999999996</v>
      </c>
      <c r="G4335" s="4">
        <v>61.9</v>
      </c>
      <c r="H4335" s="4">
        <v>33.6</v>
      </c>
      <c r="I4335" s="5">
        <v>-999</v>
      </c>
      <c r="J4335" s="5">
        <v>-999</v>
      </c>
      <c r="K4335" s="4">
        <v>0</v>
      </c>
      <c r="L4335" s="4">
        <v>0</v>
      </c>
      <c r="M4335" s="7">
        <v>0</v>
      </c>
      <c r="N4335" s="5">
        <v>18</v>
      </c>
      <c r="O4335" s="5">
        <v>-999</v>
      </c>
      <c r="P4335" s="5">
        <v>13.3</v>
      </c>
      <c r="Q4335" s="5">
        <v>11</v>
      </c>
      <c r="R4335">
        <v>0.77700000000000002</v>
      </c>
      <c r="S4335" s="34">
        <f>ROUND((0.6105*(EXP((17.273*E4335)/(E4335+237.3))))*(100-H4335)/100,3)</f>
        <v>1.5329999999999999</v>
      </c>
      <c r="T4335" s="6">
        <f>IF(V4335&lt;V4336,L4335,0)</f>
        <v>0</v>
      </c>
      <c r="U4335" s="6">
        <f>IF(T4335&gt;0,M4335,-999)</f>
        <v>-999</v>
      </c>
      <c r="V4335">
        <v>200306</v>
      </c>
      <c r="W4335">
        <v>2003</v>
      </c>
    </row>
    <row r="4336" spans="1:23" x14ac:dyDescent="0.25">
      <c r="A4336" s="14">
        <v>37803</v>
      </c>
      <c r="B4336" s="3">
        <v>182</v>
      </c>
      <c r="C4336" s="4">
        <v>19.72</v>
      </c>
      <c r="D4336" s="5">
        <v>7.1</v>
      </c>
      <c r="E4336" s="5">
        <v>14.7</v>
      </c>
      <c r="F4336" s="5">
        <v>1.9</v>
      </c>
      <c r="G4336" s="4">
        <v>70.400000000000006</v>
      </c>
      <c r="H4336" s="4">
        <v>37.200000000000003</v>
      </c>
      <c r="I4336" s="5">
        <v>-999</v>
      </c>
      <c r="J4336" s="5">
        <v>-999</v>
      </c>
      <c r="K4336" s="4">
        <v>0</v>
      </c>
      <c r="L4336" s="4">
        <v>0</v>
      </c>
      <c r="M4336" s="7">
        <v>0</v>
      </c>
      <c r="N4336" s="5">
        <v>15.1</v>
      </c>
      <c r="O4336" s="5">
        <v>-999</v>
      </c>
      <c r="P4336" s="5">
        <v>13</v>
      </c>
      <c r="Q4336" s="5">
        <v>11.1</v>
      </c>
      <c r="R4336">
        <v>0.621</v>
      </c>
      <c r="S4336" s="34">
        <f>ROUND((0.6105*(EXP((17.273*E4336)/(E4336+237.3))))*(100-H4336)/100,3)</f>
        <v>1.05</v>
      </c>
      <c r="T4336" s="6">
        <f>IF(V4336&lt;V4337,L4336,0)</f>
        <v>0</v>
      </c>
      <c r="U4336" s="6">
        <f>IF(T4336&gt;0,M4336,-999)</f>
        <v>-999</v>
      </c>
      <c r="V4336">
        <v>200307</v>
      </c>
      <c r="W4336">
        <v>2003</v>
      </c>
    </row>
    <row r="4337" spans="1:23" x14ac:dyDescent="0.25">
      <c r="A4337" s="14">
        <v>37804</v>
      </c>
      <c r="B4337" s="3">
        <v>183</v>
      </c>
      <c r="C4337" s="4">
        <v>21.95</v>
      </c>
      <c r="D4337" s="5">
        <v>6.5</v>
      </c>
      <c r="E4337" s="5">
        <v>16.399999999999999</v>
      </c>
      <c r="F4337" s="5">
        <v>-1.7</v>
      </c>
      <c r="G4337" s="4">
        <v>67.5</v>
      </c>
      <c r="H4337" s="4">
        <v>33.200000000000003</v>
      </c>
      <c r="I4337" s="5">
        <v>-999</v>
      </c>
      <c r="J4337" s="5">
        <v>-999</v>
      </c>
      <c r="K4337" s="4">
        <v>0</v>
      </c>
      <c r="L4337" s="4">
        <v>0</v>
      </c>
      <c r="M4337" s="7">
        <v>0</v>
      </c>
      <c r="N4337" s="5">
        <v>14.9</v>
      </c>
      <c r="O4337" s="5">
        <v>-999</v>
      </c>
      <c r="P4337" s="5">
        <v>12.3</v>
      </c>
      <c r="Q4337" s="5">
        <v>10.9</v>
      </c>
      <c r="R4337">
        <v>0.61899999999999999</v>
      </c>
      <c r="S4337" s="34">
        <f>ROUND((0.6105*(EXP((17.273*E4337)/(E4337+237.3))))*(100-H4337)/100,3)</f>
        <v>1.246</v>
      </c>
      <c r="T4337" s="6">
        <f>IF(V4337&lt;V4338,L4337,0)</f>
        <v>0</v>
      </c>
      <c r="U4337" s="6">
        <f>IF(T4337&gt;0,M4337,-999)</f>
        <v>-999</v>
      </c>
      <c r="V4337">
        <v>200307</v>
      </c>
      <c r="W4337">
        <v>2003</v>
      </c>
    </row>
    <row r="4338" spans="1:23" x14ac:dyDescent="0.25">
      <c r="A4338" s="14">
        <v>37805</v>
      </c>
      <c r="B4338" s="3">
        <v>184</v>
      </c>
      <c r="C4338" s="4">
        <v>22.77</v>
      </c>
      <c r="D4338" s="5">
        <v>9.3000000000000007</v>
      </c>
      <c r="E4338" s="5">
        <v>18</v>
      </c>
      <c r="F4338" s="5">
        <v>1.5</v>
      </c>
      <c r="G4338" s="4">
        <v>63.1</v>
      </c>
      <c r="H4338" s="4">
        <v>31.6</v>
      </c>
      <c r="I4338" s="5">
        <v>-999</v>
      </c>
      <c r="J4338" s="5">
        <v>-999</v>
      </c>
      <c r="K4338" s="4">
        <v>0</v>
      </c>
      <c r="L4338" s="4">
        <v>0</v>
      </c>
      <c r="M4338" s="7">
        <v>0</v>
      </c>
      <c r="N4338" s="5">
        <v>14.9</v>
      </c>
      <c r="O4338" s="5">
        <v>-999</v>
      </c>
      <c r="P4338" s="5">
        <v>12</v>
      </c>
      <c r="Q4338" s="5">
        <v>10.7</v>
      </c>
      <c r="R4338">
        <v>0.65</v>
      </c>
      <c r="S4338" s="34">
        <f>ROUND((0.6105*(EXP((17.273*E4338)/(E4338+237.3))))*(100-H4338)/100,3)</f>
        <v>1.411</v>
      </c>
      <c r="T4338" s="6">
        <f>IF(V4338&lt;V4339,L4338,0)</f>
        <v>0</v>
      </c>
      <c r="U4338" s="6">
        <f>IF(T4338&gt;0,M4338,-999)</f>
        <v>-999</v>
      </c>
      <c r="V4338">
        <v>200307</v>
      </c>
      <c r="W4338">
        <v>2003</v>
      </c>
    </row>
    <row r="4339" spans="1:23" x14ac:dyDescent="0.25">
      <c r="A4339" s="14">
        <v>37806</v>
      </c>
      <c r="B4339" s="3">
        <v>185</v>
      </c>
      <c r="C4339" s="4">
        <v>27.22</v>
      </c>
      <c r="D4339" s="5">
        <v>10.6</v>
      </c>
      <c r="E4339" s="5">
        <v>19.600000000000001</v>
      </c>
      <c r="F4339" s="5">
        <v>2</v>
      </c>
      <c r="G4339" s="4">
        <v>72.3</v>
      </c>
      <c r="H4339" s="4">
        <v>38.799999999999997</v>
      </c>
      <c r="I4339" s="5">
        <v>-999</v>
      </c>
      <c r="J4339" s="5">
        <v>-999</v>
      </c>
      <c r="K4339" s="4">
        <v>0</v>
      </c>
      <c r="L4339" s="4">
        <v>0</v>
      </c>
      <c r="M4339" s="7">
        <v>0</v>
      </c>
      <c r="N4339" s="5">
        <v>17.5</v>
      </c>
      <c r="O4339" s="5">
        <v>-999</v>
      </c>
      <c r="P4339" s="5">
        <v>12.3</v>
      </c>
      <c r="Q4339" s="5">
        <v>10.7</v>
      </c>
      <c r="R4339">
        <v>0.88400000000000001</v>
      </c>
      <c r="S4339" s="34">
        <f>ROUND((0.6105*(EXP((17.273*E4339)/(E4339+237.3))))*(100-H4339)/100,3)</f>
        <v>1.3959999999999999</v>
      </c>
      <c r="T4339" s="6">
        <f>IF(V4339&lt;V4340,L4339,0)</f>
        <v>0</v>
      </c>
      <c r="U4339" s="6">
        <f>IF(T4339&gt;0,M4339,-999)</f>
        <v>-999</v>
      </c>
      <c r="V4339">
        <v>200307</v>
      </c>
      <c r="W4339">
        <v>2003</v>
      </c>
    </row>
    <row r="4340" spans="1:23" x14ac:dyDescent="0.25">
      <c r="A4340" s="14">
        <v>37807</v>
      </c>
      <c r="B4340" s="3">
        <v>186</v>
      </c>
      <c r="C4340" s="4">
        <v>17.36</v>
      </c>
      <c r="D4340" s="5">
        <v>9.1999999999999993</v>
      </c>
      <c r="E4340" s="5">
        <v>16</v>
      </c>
      <c r="F4340" s="5">
        <v>4.7</v>
      </c>
      <c r="G4340" s="4">
        <v>73.400000000000006</v>
      </c>
      <c r="H4340" s="4">
        <v>38.299999999999997</v>
      </c>
      <c r="I4340" s="5">
        <v>-999</v>
      </c>
      <c r="J4340" s="5">
        <v>-999</v>
      </c>
      <c r="K4340" s="4">
        <v>0</v>
      </c>
      <c r="L4340" s="4">
        <v>0</v>
      </c>
      <c r="M4340" s="7">
        <v>0</v>
      </c>
      <c r="N4340" s="5">
        <v>13.7</v>
      </c>
      <c r="O4340" s="5">
        <v>-999</v>
      </c>
      <c r="P4340" s="5">
        <v>12.7</v>
      </c>
      <c r="Q4340" s="5">
        <v>10.9</v>
      </c>
      <c r="R4340">
        <v>0.69399999999999995</v>
      </c>
      <c r="S4340" s="34">
        <f>ROUND((0.6105*(EXP((17.273*E4340)/(E4340+237.3))))*(100-H4340)/100,3)</f>
        <v>1.1220000000000001</v>
      </c>
      <c r="T4340" s="6">
        <f>IF(V4340&lt;V4341,L4340,0)</f>
        <v>0</v>
      </c>
      <c r="U4340" s="6">
        <f>IF(T4340&gt;0,M4340,-999)</f>
        <v>-999</v>
      </c>
      <c r="V4340">
        <v>200307</v>
      </c>
      <c r="W4340">
        <v>2003</v>
      </c>
    </row>
    <row r="4341" spans="1:23" x14ac:dyDescent="0.25">
      <c r="A4341" s="14">
        <v>37808</v>
      </c>
      <c r="B4341" s="3">
        <v>187</v>
      </c>
      <c r="C4341" s="4">
        <v>27.83</v>
      </c>
      <c r="D4341" s="5">
        <v>11.7</v>
      </c>
      <c r="E4341" s="5">
        <v>19.3</v>
      </c>
      <c r="F4341" s="5">
        <v>3.5</v>
      </c>
      <c r="G4341" s="4">
        <v>52.7</v>
      </c>
      <c r="H4341" s="4">
        <v>31.7</v>
      </c>
      <c r="I4341" s="5">
        <v>-999</v>
      </c>
      <c r="J4341" s="5">
        <v>-999</v>
      </c>
      <c r="K4341" s="4">
        <v>0</v>
      </c>
      <c r="L4341" s="4">
        <v>0</v>
      </c>
      <c r="M4341" s="7">
        <v>0</v>
      </c>
      <c r="N4341" s="5">
        <v>16.7</v>
      </c>
      <c r="O4341" s="5">
        <v>-999</v>
      </c>
      <c r="P4341" s="5">
        <v>12.3</v>
      </c>
      <c r="Q4341" s="5">
        <v>10.8</v>
      </c>
      <c r="R4341">
        <v>0.70799999999999996</v>
      </c>
      <c r="S4341" s="34">
        <f>ROUND((0.6105*(EXP((17.273*E4341)/(E4341+237.3))))*(100-H4341)/100,3)</f>
        <v>1.5289999999999999</v>
      </c>
      <c r="T4341" s="6">
        <f>IF(V4341&lt;V4342,L4341,0)</f>
        <v>0</v>
      </c>
      <c r="U4341" s="6">
        <f>IF(T4341&gt;0,M4341,-999)</f>
        <v>-999</v>
      </c>
      <c r="V4341">
        <v>200307</v>
      </c>
      <c r="W4341">
        <v>2003</v>
      </c>
    </row>
    <row r="4342" spans="1:23" x14ac:dyDescent="0.25">
      <c r="A4342" s="14">
        <v>37809</v>
      </c>
      <c r="B4342" s="3">
        <v>188</v>
      </c>
      <c r="C4342" s="4">
        <v>24.71</v>
      </c>
      <c r="D4342" s="5">
        <v>14.5</v>
      </c>
      <c r="E4342" s="5">
        <v>21.8</v>
      </c>
      <c r="F4342" s="5">
        <v>7.5</v>
      </c>
      <c r="G4342" s="4">
        <v>52.5</v>
      </c>
      <c r="H4342" s="4">
        <v>32.299999999999997</v>
      </c>
      <c r="I4342" s="5">
        <v>-999</v>
      </c>
      <c r="J4342" s="5">
        <v>-999</v>
      </c>
      <c r="K4342" s="4">
        <v>0</v>
      </c>
      <c r="L4342" s="4">
        <v>0</v>
      </c>
      <c r="M4342" s="7">
        <v>0</v>
      </c>
      <c r="N4342" s="5">
        <v>17.8</v>
      </c>
      <c r="O4342" s="5">
        <v>-999</v>
      </c>
      <c r="P4342" s="5">
        <v>12.8</v>
      </c>
      <c r="Q4342" s="5">
        <v>10.9</v>
      </c>
      <c r="R4342">
        <v>0.84099999999999997</v>
      </c>
      <c r="S4342" s="34">
        <f>ROUND((0.6105*(EXP((17.273*E4342)/(E4342+237.3))))*(100-H4342)/100,3)</f>
        <v>1.768</v>
      </c>
      <c r="T4342" s="6">
        <f>IF(V4342&lt;V4343,L4342,0)</f>
        <v>0</v>
      </c>
      <c r="U4342" s="6">
        <f>IF(T4342&gt;0,M4342,-999)</f>
        <v>-999</v>
      </c>
      <c r="V4342">
        <v>200307</v>
      </c>
      <c r="W4342">
        <v>2003</v>
      </c>
    </row>
    <row r="4343" spans="1:23" x14ac:dyDescent="0.25">
      <c r="A4343" s="14">
        <v>37810</v>
      </c>
      <c r="B4343" s="3">
        <v>189</v>
      </c>
      <c r="C4343" s="4">
        <v>18.63</v>
      </c>
      <c r="D4343" s="5">
        <v>10.4</v>
      </c>
      <c r="E4343" s="5">
        <v>17.8</v>
      </c>
      <c r="F4343" s="5">
        <v>5.2</v>
      </c>
      <c r="G4343" s="4">
        <v>68.3</v>
      </c>
      <c r="H4343" s="4">
        <v>43.6</v>
      </c>
      <c r="I4343" s="5">
        <v>-999</v>
      </c>
      <c r="J4343" s="5">
        <v>-999</v>
      </c>
      <c r="K4343" s="4">
        <v>0</v>
      </c>
      <c r="L4343" s="4">
        <v>0</v>
      </c>
      <c r="M4343" s="7">
        <v>0</v>
      </c>
      <c r="N4343" s="5">
        <v>14.5</v>
      </c>
      <c r="O4343" s="5">
        <v>-999</v>
      </c>
      <c r="P4343" s="5">
        <v>12.8</v>
      </c>
      <c r="Q4343" s="5">
        <v>11.2</v>
      </c>
      <c r="R4343">
        <v>0.88900000000000001</v>
      </c>
      <c r="S4343" s="34">
        <f>ROUND((0.6105*(EXP((17.273*E4343)/(E4343+237.3))))*(100-H4343)/100,3)</f>
        <v>1.149</v>
      </c>
      <c r="T4343" s="6">
        <f>IF(V4343&lt;V4344,L4343,0)</f>
        <v>0</v>
      </c>
      <c r="U4343" s="6">
        <f>IF(T4343&gt;0,M4343,-999)</f>
        <v>-999</v>
      </c>
      <c r="V4343">
        <v>200307</v>
      </c>
      <c r="W4343">
        <v>2003</v>
      </c>
    </row>
    <row r="4344" spans="1:23" x14ac:dyDescent="0.25">
      <c r="A4344" s="14">
        <v>37811</v>
      </c>
      <c r="B4344" s="3">
        <v>190</v>
      </c>
      <c r="C4344" s="4">
        <v>28.15</v>
      </c>
      <c r="D4344" s="5">
        <v>12.3</v>
      </c>
      <c r="E4344" s="5">
        <v>20.5</v>
      </c>
      <c r="F4344" s="5">
        <v>3.1</v>
      </c>
      <c r="G4344" s="4">
        <v>61.1</v>
      </c>
      <c r="H4344" s="4">
        <v>33.1</v>
      </c>
      <c r="I4344" s="5">
        <v>-999</v>
      </c>
      <c r="J4344" s="5">
        <v>-999</v>
      </c>
      <c r="K4344" s="4">
        <v>0</v>
      </c>
      <c r="L4344" s="4">
        <v>0</v>
      </c>
      <c r="M4344" s="7">
        <v>0</v>
      </c>
      <c r="N4344" s="5">
        <v>18.2</v>
      </c>
      <c r="O4344" s="5">
        <v>-999</v>
      </c>
      <c r="P4344" s="5">
        <v>13</v>
      </c>
      <c r="Q4344" s="5">
        <v>11.1</v>
      </c>
      <c r="R4344">
        <v>0.79800000000000004</v>
      </c>
      <c r="S4344" s="34">
        <f>ROUND((0.6105*(EXP((17.273*E4344)/(E4344+237.3))))*(100-H4344)/100,3)</f>
        <v>1.613</v>
      </c>
      <c r="T4344" s="6">
        <f>IF(V4344&lt;V4345,L4344,0)</f>
        <v>0</v>
      </c>
      <c r="U4344" s="6">
        <f>IF(T4344&gt;0,M4344,-999)</f>
        <v>-999</v>
      </c>
      <c r="V4344">
        <v>200307</v>
      </c>
      <c r="W4344">
        <v>2003</v>
      </c>
    </row>
    <row r="4345" spans="1:23" x14ac:dyDescent="0.25">
      <c r="A4345" s="14">
        <v>37812</v>
      </c>
      <c r="B4345" s="3">
        <v>191</v>
      </c>
      <c r="C4345" s="4">
        <v>25.46</v>
      </c>
      <c r="D4345" s="5">
        <v>17.100000000000001</v>
      </c>
      <c r="E4345" s="5">
        <v>25.6</v>
      </c>
      <c r="F4345" s="5">
        <v>9</v>
      </c>
      <c r="G4345" s="4">
        <v>47.7</v>
      </c>
      <c r="H4345" s="4">
        <v>20.6</v>
      </c>
      <c r="I4345" s="5">
        <v>-999</v>
      </c>
      <c r="J4345" s="5">
        <v>-999</v>
      </c>
      <c r="K4345" s="4">
        <v>0</v>
      </c>
      <c r="L4345" s="4">
        <v>0</v>
      </c>
      <c r="M4345" s="7">
        <v>0</v>
      </c>
      <c r="N4345" s="5">
        <v>19.3</v>
      </c>
      <c r="O4345" s="5">
        <v>-999</v>
      </c>
      <c r="P4345" s="5">
        <v>13.7</v>
      </c>
      <c r="Q4345" s="5">
        <v>11.4</v>
      </c>
      <c r="R4345">
        <v>0.67800000000000005</v>
      </c>
      <c r="S4345" s="34">
        <f>ROUND((0.6105*(EXP((17.273*E4345)/(E4345+237.3))))*(100-H4345)/100,3)</f>
        <v>2.6059999999999999</v>
      </c>
      <c r="T4345" s="6">
        <f>IF(V4345&lt;V4346,L4345,0)</f>
        <v>0</v>
      </c>
      <c r="U4345" s="6">
        <f>IF(T4345&gt;0,M4345,-999)</f>
        <v>-999</v>
      </c>
      <c r="V4345">
        <v>200307</v>
      </c>
      <c r="W4345">
        <v>2003</v>
      </c>
    </row>
    <row r="4346" spans="1:23" x14ac:dyDescent="0.25">
      <c r="A4346" s="14">
        <v>37813</v>
      </c>
      <c r="B4346" s="3">
        <v>192</v>
      </c>
      <c r="C4346" s="4">
        <v>23.24</v>
      </c>
      <c r="D4346" s="5">
        <v>19.3</v>
      </c>
      <c r="E4346" s="5">
        <v>27.4</v>
      </c>
      <c r="F4346" s="5">
        <v>11.2</v>
      </c>
      <c r="G4346" s="4">
        <v>40.799999999999997</v>
      </c>
      <c r="H4346" s="4">
        <v>22.8</v>
      </c>
      <c r="I4346" s="5">
        <v>-999</v>
      </c>
      <c r="J4346" s="5">
        <v>-999</v>
      </c>
      <c r="K4346" s="4">
        <v>0</v>
      </c>
      <c r="L4346" s="4">
        <v>0</v>
      </c>
      <c r="M4346" s="7">
        <v>0</v>
      </c>
      <c r="N4346" s="5">
        <v>19.8</v>
      </c>
      <c r="O4346" s="5">
        <v>-999</v>
      </c>
      <c r="P4346" s="5">
        <v>14.1</v>
      </c>
      <c r="Q4346" s="5">
        <v>11.8</v>
      </c>
      <c r="R4346">
        <v>0.83399999999999996</v>
      </c>
      <c r="S4346" s="34">
        <f>ROUND((0.6105*(EXP((17.273*E4346)/(E4346+237.3))))*(100-H4346)/100,3)</f>
        <v>2.8170000000000002</v>
      </c>
      <c r="T4346" s="6">
        <f>IF(V4346&lt;V4347,L4346,0)</f>
        <v>0</v>
      </c>
      <c r="U4346" s="6">
        <f>IF(T4346&gt;0,M4346,-999)</f>
        <v>-999</v>
      </c>
      <c r="V4346">
        <v>200307</v>
      </c>
      <c r="W4346">
        <v>2003</v>
      </c>
    </row>
    <row r="4347" spans="1:23" x14ac:dyDescent="0.25">
      <c r="A4347" s="14">
        <v>37814</v>
      </c>
      <c r="B4347" s="3">
        <v>193</v>
      </c>
      <c r="C4347" s="4">
        <v>21.33</v>
      </c>
      <c r="D4347" s="5">
        <v>16.3</v>
      </c>
      <c r="E4347" s="5">
        <v>24.8</v>
      </c>
      <c r="F4347" s="5">
        <v>9.8000000000000007</v>
      </c>
      <c r="G4347" s="4">
        <v>53.6</v>
      </c>
      <c r="H4347" s="4">
        <v>29.3</v>
      </c>
      <c r="I4347" s="5">
        <v>-999</v>
      </c>
      <c r="J4347" s="5">
        <v>-999</v>
      </c>
      <c r="K4347" s="4">
        <v>0</v>
      </c>
      <c r="L4347" s="4">
        <v>0</v>
      </c>
      <c r="M4347" s="7">
        <v>0</v>
      </c>
      <c r="N4347" s="5">
        <v>19.899999999999999</v>
      </c>
      <c r="O4347" s="5">
        <v>-999</v>
      </c>
      <c r="P4347" s="5">
        <v>14.7</v>
      </c>
      <c r="Q4347" s="5">
        <v>12.1</v>
      </c>
      <c r="R4347">
        <v>0.91600000000000004</v>
      </c>
      <c r="S4347" s="34">
        <f>ROUND((0.6105*(EXP((17.273*E4347)/(E4347+237.3))))*(100-H4347)/100,3)</f>
        <v>2.2130000000000001</v>
      </c>
      <c r="T4347" s="6">
        <f>IF(V4347&lt;V4348,L4347,0)</f>
        <v>0</v>
      </c>
      <c r="U4347" s="6">
        <f>IF(T4347&gt;0,M4347,-999)</f>
        <v>-999</v>
      </c>
      <c r="V4347">
        <v>200307</v>
      </c>
      <c r="W4347">
        <v>2003</v>
      </c>
    </row>
    <row r="4348" spans="1:23" x14ac:dyDescent="0.25">
      <c r="A4348" s="14">
        <v>37815</v>
      </c>
      <c r="B4348" s="3">
        <v>194</v>
      </c>
      <c r="C4348" s="4">
        <v>21.86</v>
      </c>
      <c r="D4348" s="5">
        <v>11.6</v>
      </c>
      <c r="E4348" s="5">
        <v>18.7</v>
      </c>
      <c r="F4348" s="5">
        <v>5.3</v>
      </c>
      <c r="G4348" s="4">
        <v>65.900000000000006</v>
      </c>
      <c r="H4348" s="4">
        <v>36.200000000000003</v>
      </c>
      <c r="I4348" s="5">
        <v>-999</v>
      </c>
      <c r="J4348" s="5">
        <v>-999</v>
      </c>
      <c r="K4348" s="4">
        <v>0</v>
      </c>
      <c r="L4348" s="4">
        <v>0</v>
      </c>
      <c r="M4348" s="7">
        <v>0</v>
      </c>
      <c r="N4348" s="5">
        <v>17.5</v>
      </c>
      <c r="O4348" s="5">
        <v>-999</v>
      </c>
      <c r="P4348" s="5">
        <v>14.4</v>
      </c>
      <c r="Q4348" s="5">
        <v>12.3</v>
      </c>
      <c r="R4348">
        <v>0.78200000000000003</v>
      </c>
      <c r="S4348" s="34">
        <f>ROUND((0.6105*(EXP((17.273*E4348)/(E4348+237.3))))*(100-H4348)/100,3)</f>
        <v>1.3759999999999999</v>
      </c>
      <c r="T4348" s="6">
        <f>IF(V4348&lt;V4349,L4348,0)</f>
        <v>0</v>
      </c>
      <c r="U4348" s="6">
        <f>IF(T4348&gt;0,M4348,-999)</f>
        <v>-999</v>
      </c>
      <c r="V4348">
        <v>200307</v>
      </c>
      <c r="W4348">
        <v>2003</v>
      </c>
    </row>
    <row r="4349" spans="1:23" x14ac:dyDescent="0.25">
      <c r="A4349" s="14">
        <v>37816</v>
      </c>
      <c r="B4349" s="3">
        <v>195</v>
      </c>
      <c r="C4349" s="4">
        <v>25.13</v>
      </c>
      <c r="D4349" s="5">
        <v>11.3</v>
      </c>
      <c r="E4349" s="5">
        <v>20.100000000000001</v>
      </c>
      <c r="F4349" s="5">
        <v>3.4</v>
      </c>
      <c r="G4349" s="4">
        <v>64.900000000000006</v>
      </c>
      <c r="H4349" s="4">
        <v>32.299999999999997</v>
      </c>
      <c r="I4349" s="5">
        <v>-999</v>
      </c>
      <c r="J4349" s="5">
        <v>-999</v>
      </c>
      <c r="K4349" s="4">
        <v>0</v>
      </c>
      <c r="L4349" s="4">
        <v>0</v>
      </c>
      <c r="M4349" s="7">
        <v>0</v>
      </c>
      <c r="N4349" s="5">
        <v>17.100000000000001</v>
      </c>
      <c r="O4349" s="5">
        <v>-999</v>
      </c>
      <c r="P4349" s="5">
        <v>13.9</v>
      </c>
      <c r="Q4349" s="5">
        <v>12.2</v>
      </c>
      <c r="R4349">
        <v>0.76100000000000001</v>
      </c>
      <c r="S4349" s="34">
        <f>ROUND((0.6105*(EXP((17.273*E4349)/(E4349+237.3))))*(100-H4349)/100,3)</f>
        <v>1.5920000000000001</v>
      </c>
      <c r="T4349" s="6">
        <f>IF(V4349&lt;V4350,L4349,0)</f>
        <v>0</v>
      </c>
      <c r="U4349" s="6">
        <f>IF(T4349&gt;0,M4349,-999)</f>
        <v>-999</v>
      </c>
      <c r="V4349">
        <v>200307</v>
      </c>
      <c r="W4349">
        <v>2003</v>
      </c>
    </row>
    <row r="4350" spans="1:23" x14ac:dyDescent="0.25">
      <c r="A4350" s="14">
        <v>37817</v>
      </c>
      <c r="B4350" s="3">
        <v>196</v>
      </c>
      <c r="C4350" s="4">
        <v>17.649999999999999</v>
      </c>
      <c r="D4350" s="5">
        <v>13.4</v>
      </c>
      <c r="E4350" s="5">
        <v>20.100000000000001</v>
      </c>
      <c r="F4350" s="5">
        <v>6.5</v>
      </c>
      <c r="G4350" s="4">
        <v>60.2</v>
      </c>
      <c r="H4350" s="4">
        <v>40.6</v>
      </c>
      <c r="I4350" s="5">
        <v>-999</v>
      </c>
      <c r="J4350" s="5">
        <v>-999</v>
      </c>
      <c r="K4350" s="4">
        <v>0</v>
      </c>
      <c r="L4350" s="4">
        <v>0</v>
      </c>
      <c r="M4350" s="7">
        <v>0</v>
      </c>
      <c r="N4350" s="5">
        <v>16.5</v>
      </c>
      <c r="O4350" s="5">
        <v>-999</v>
      </c>
      <c r="P4350" s="5">
        <v>13.7</v>
      </c>
      <c r="Q4350" s="5">
        <v>12.2</v>
      </c>
      <c r="R4350">
        <v>0.95199999999999996</v>
      </c>
      <c r="S4350" s="34">
        <f>ROUND((0.6105*(EXP((17.273*E4350)/(E4350+237.3))))*(100-H4350)/100,3)</f>
        <v>1.397</v>
      </c>
      <c r="T4350" s="6">
        <f>IF(V4350&lt;V4351,L4350,0)</f>
        <v>0</v>
      </c>
      <c r="U4350" s="6">
        <f>IF(T4350&gt;0,M4350,-999)</f>
        <v>-999</v>
      </c>
      <c r="V4350">
        <v>200307</v>
      </c>
      <c r="W4350">
        <v>2003</v>
      </c>
    </row>
    <row r="4351" spans="1:23" x14ac:dyDescent="0.25">
      <c r="A4351" s="14">
        <v>37818</v>
      </c>
      <c r="B4351" s="3">
        <v>197</v>
      </c>
      <c r="C4351" s="4">
        <v>24.67</v>
      </c>
      <c r="D4351" s="5">
        <v>14.2</v>
      </c>
      <c r="E4351" s="5">
        <v>22</v>
      </c>
      <c r="F4351" s="5">
        <v>5.9</v>
      </c>
      <c r="G4351" s="4">
        <v>57.8</v>
      </c>
      <c r="H4351" s="4">
        <v>26.4</v>
      </c>
      <c r="I4351" s="5">
        <v>-999</v>
      </c>
      <c r="J4351" s="5">
        <v>-999</v>
      </c>
      <c r="K4351" s="4">
        <v>0</v>
      </c>
      <c r="L4351" s="4">
        <v>0</v>
      </c>
      <c r="M4351" s="7">
        <v>0</v>
      </c>
      <c r="N4351" s="5">
        <v>18.7</v>
      </c>
      <c r="O4351" s="5">
        <v>-999</v>
      </c>
      <c r="P4351" s="5">
        <v>13.8</v>
      </c>
      <c r="Q4351" s="5">
        <v>12.1</v>
      </c>
      <c r="R4351">
        <v>0.69599999999999995</v>
      </c>
      <c r="S4351" s="34">
        <f>ROUND((0.6105*(EXP((17.273*E4351)/(E4351+237.3))))*(100-H4351)/100,3)</f>
        <v>1.9450000000000001</v>
      </c>
      <c r="T4351" s="6">
        <f>IF(V4351&lt;V4352,L4351,0)</f>
        <v>0</v>
      </c>
      <c r="U4351" s="6">
        <f>IF(T4351&gt;0,M4351,-999)</f>
        <v>-999</v>
      </c>
      <c r="V4351">
        <v>200307</v>
      </c>
      <c r="W4351">
        <v>2003</v>
      </c>
    </row>
    <row r="4352" spans="1:23" x14ac:dyDescent="0.25">
      <c r="A4352" s="14">
        <v>37819</v>
      </c>
      <c r="B4352" s="3">
        <v>198</v>
      </c>
      <c r="C4352" s="4">
        <v>28.3</v>
      </c>
      <c r="D4352" s="5">
        <v>12.2</v>
      </c>
      <c r="E4352" s="5">
        <v>21.8</v>
      </c>
      <c r="F4352" s="5">
        <v>1.5</v>
      </c>
      <c r="G4352" s="4">
        <v>52.1</v>
      </c>
      <c r="H4352" s="4">
        <v>17.5</v>
      </c>
      <c r="I4352" s="5">
        <v>-999</v>
      </c>
      <c r="J4352" s="5">
        <v>-999</v>
      </c>
      <c r="K4352" s="4">
        <v>0</v>
      </c>
      <c r="L4352" s="4">
        <v>0</v>
      </c>
      <c r="M4352" s="7">
        <v>0</v>
      </c>
      <c r="N4352" s="5">
        <v>17.399999999999999</v>
      </c>
      <c r="O4352" s="5">
        <v>-999</v>
      </c>
      <c r="P4352" s="5">
        <v>13.8</v>
      </c>
      <c r="Q4352" s="5">
        <v>12.1</v>
      </c>
      <c r="R4352">
        <v>0.45700000000000002</v>
      </c>
      <c r="S4352" s="34">
        <f>ROUND((0.6105*(EXP((17.273*E4352)/(E4352+237.3))))*(100-H4352)/100,3)</f>
        <v>2.1539999999999999</v>
      </c>
      <c r="T4352" s="6">
        <f>IF(V4352&lt;V4353,L4352,0)</f>
        <v>0</v>
      </c>
      <c r="U4352" s="6">
        <f>IF(T4352&gt;0,M4352,-999)</f>
        <v>-999</v>
      </c>
      <c r="V4352">
        <v>200307</v>
      </c>
      <c r="W4352">
        <v>2003</v>
      </c>
    </row>
    <row r="4353" spans="1:23" x14ac:dyDescent="0.25">
      <c r="A4353" s="14">
        <v>37820</v>
      </c>
      <c r="B4353" s="3">
        <v>199</v>
      </c>
      <c r="C4353" s="4">
        <v>26.36</v>
      </c>
      <c r="D4353" s="5">
        <v>18.2</v>
      </c>
      <c r="E4353" s="5">
        <v>26.8</v>
      </c>
      <c r="F4353" s="5">
        <v>9.6999999999999993</v>
      </c>
      <c r="G4353" s="4">
        <v>33.9</v>
      </c>
      <c r="H4353" s="4">
        <v>16.600000000000001</v>
      </c>
      <c r="I4353" s="5">
        <v>-999</v>
      </c>
      <c r="J4353" s="5">
        <v>-999</v>
      </c>
      <c r="K4353" s="4">
        <v>0</v>
      </c>
      <c r="L4353" s="4">
        <v>0</v>
      </c>
      <c r="M4353" s="7">
        <v>0</v>
      </c>
      <c r="N4353" s="5">
        <v>19.3</v>
      </c>
      <c r="O4353" s="5">
        <v>-999</v>
      </c>
      <c r="P4353" s="5">
        <v>14</v>
      </c>
      <c r="Q4353" s="5">
        <v>12.2</v>
      </c>
      <c r="R4353">
        <v>0.58599999999999997</v>
      </c>
      <c r="S4353" s="34">
        <f>ROUND((0.6105*(EXP((17.273*E4353)/(E4353+237.3))))*(100-H4353)/100,3)</f>
        <v>2.9380000000000002</v>
      </c>
      <c r="T4353" s="6">
        <f>IF(V4353&lt;V4354,L4353,0)</f>
        <v>0</v>
      </c>
      <c r="U4353" s="6">
        <f>IF(T4353&gt;0,M4353,-999)</f>
        <v>-999</v>
      </c>
      <c r="V4353">
        <v>200307</v>
      </c>
      <c r="W4353">
        <v>2003</v>
      </c>
    </row>
    <row r="4354" spans="1:23" x14ac:dyDescent="0.25">
      <c r="A4354" s="14">
        <v>37821</v>
      </c>
      <c r="B4354" s="3">
        <v>200</v>
      </c>
      <c r="C4354" s="4">
        <v>21.95</v>
      </c>
      <c r="D4354" s="5">
        <v>18.3</v>
      </c>
      <c r="E4354" s="5">
        <v>27.6</v>
      </c>
      <c r="F4354" s="5">
        <v>9.8000000000000007</v>
      </c>
      <c r="G4354" s="4">
        <v>31.8</v>
      </c>
      <c r="H4354" s="4">
        <v>15.3</v>
      </c>
      <c r="I4354" s="5">
        <v>-999</v>
      </c>
      <c r="J4354" s="5">
        <v>-999</v>
      </c>
      <c r="K4354" s="4">
        <v>0</v>
      </c>
      <c r="L4354" s="4">
        <v>0</v>
      </c>
      <c r="M4354" s="7">
        <v>0</v>
      </c>
      <c r="N4354" s="5">
        <v>19</v>
      </c>
      <c r="O4354" s="5">
        <v>-999</v>
      </c>
      <c r="P4354" s="5">
        <v>14.2</v>
      </c>
      <c r="Q4354" s="5">
        <v>12.3</v>
      </c>
      <c r="R4354">
        <v>0.56599999999999995</v>
      </c>
      <c r="S4354" s="34">
        <f>ROUND((0.6105*(EXP((17.273*E4354)/(E4354+237.3))))*(100-H4354)/100,3)</f>
        <v>3.1269999999999998</v>
      </c>
      <c r="T4354" s="6">
        <f>IF(V4354&lt;V4355,L4354,0)</f>
        <v>0</v>
      </c>
      <c r="U4354" s="6">
        <f>IF(T4354&gt;0,M4354,-999)</f>
        <v>-999</v>
      </c>
      <c r="V4354">
        <v>200307</v>
      </c>
      <c r="W4354">
        <v>2003</v>
      </c>
    </row>
    <row r="4355" spans="1:23" x14ac:dyDescent="0.25">
      <c r="A4355" s="14">
        <v>37822</v>
      </c>
      <c r="B4355" s="3">
        <v>201</v>
      </c>
      <c r="C4355" s="4">
        <v>25.46</v>
      </c>
      <c r="D4355" s="5">
        <v>16.3</v>
      </c>
      <c r="E4355" s="5">
        <v>23.8</v>
      </c>
      <c r="F4355" s="5">
        <v>8.3000000000000007</v>
      </c>
      <c r="G4355" s="4">
        <v>48.5</v>
      </c>
      <c r="H4355" s="4">
        <v>32.9</v>
      </c>
      <c r="I4355" s="5">
        <v>-999</v>
      </c>
      <c r="J4355" s="5">
        <v>-999</v>
      </c>
      <c r="K4355" s="4">
        <v>0</v>
      </c>
      <c r="L4355" s="4">
        <v>0</v>
      </c>
      <c r="M4355" s="7">
        <v>0</v>
      </c>
      <c r="N4355" s="5">
        <v>19.3</v>
      </c>
      <c r="O4355" s="5">
        <v>-999</v>
      </c>
      <c r="P4355" s="5">
        <v>14.6</v>
      </c>
      <c r="Q4355" s="5">
        <v>12.5</v>
      </c>
      <c r="R4355">
        <v>0.96899999999999997</v>
      </c>
      <c r="S4355" s="34">
        <f>ROUND((0.6105*(EXP((17.273*E4355)/(E4355+237.3))))*(100-H4355)/100,3)</f>
        <v>1.978</v>
      </c>
      <c r="T4355" s="6">
        <f>IF(V4355&lt;V4356,L4355,0)</f>
        <v>0</v>
      </c>
      <c r="U4355" s="6">
        <f>IF(T4355&gt;0,M4355,-999)</f>
        <v>-999</v>
      </c>
      <c r="V4355">
        <v>200307</v>
      </c>
      <c r="W4355">
        <v>2003</v>
      </c>
    </row>
    <row r="4356" spans="1:23" x14ac:dyDescent="0.25">
      <c r="A4356" s="14">
        <v>37823</v>
      </c>
      <c r="B4356" s="3">
        <v>202</v>
      </c>
      <c r="C4356" s="4">
        <v>27.9</v>
      </c>
      <c r="D4356" s="5">
        <v>18.100000000000001</v>
      </c>
      <c r="E4356" s="5">
        <v>28.2</v>
      </c>
      <c r="F4356" s="5">
        <v>7</v>
      </c>
      <c r="G4356" s="4">
        <v>43.8</v>
      </c>
      <c r="H4356" s="4">
        <v>10.7</v>
      </c>
      <c r="I4356" s="5">
        <v>-999</v>
      </c>
      <c r="J4356" s="5">
        <v>-999</v>
      </c>
      <c r="K4356" s="4">
        <v>0</v>
      </c>
      <c r="L4356" s="4">
        <v>0</v>
      </c>
      <c r="M4356" s="7">
        <v>0</v>
      </c>
      <c r="N4356" s="5">
        <v>19.5</v>
      </c>
      <c r="O4356" s="5">
        <v>-999</v>
      </c>
      <c r="P4356" s="5">
        <v>14.5</v>
      </c>
      <c r="Q4356" s="5">
        <v>12.7</v>
      </c>
      <c r="R4356">
        <v>0.40899999999999997</v>
      </c>
      <c r="S4356" s="34">
        <f>ROUND((0.6105*(EXP((17.273*E4356)/(E4356+237.3))))*(100-H4356)/100,3)</f>
        <v>3.4140000000000001</v>
      </c>
      <c r="T4356" s="6">
        <f>IF(V4356&lt;V4357,L4356,0)</f>
        <v>0</v>
      </c>
      <c r="U4356" s="6">
        <f>IF(T4356&gt;0,M4356,-999)</f>
        <v>-999</v>
      </c>
      <c r="V4356">
        <v>200307</v>
      </c>
      <c r="W4356">
        <v>2003</v>
      </c>
    </row>
    <row r="4357" spans="1:23" x14ac:dyDescent="0.25">
      <c r="A4357" s="14">
        <v>37824</v>
      </c>
      <c r="B4357" s="3">
        <v>203</v>
      </c>
      <c r="C4357" s="4">
        <v>27.97</v>
      </c>
      <c r="D4357" s="5">
        <v>20.7</v>
      </c>
      <c r="E4357" s="5">
        <v>29.7</v>
      </c>
      <c r="F4357" s="5">
        <v>12.7</v>
      </c>
      <c r="G4357" s="4">
        <v>26</v>
      </c>
      <c r="H4357" s="4">
        <v>10.8</v>
      </c>
      <c r="I4357" s="5">
        <v>-999</v>
      </c>
      <c r="J4357" s="5">
        <v>-999</v>
      </c>
      <c r="K4357" s="4">
        <v>0</v>
      </c>
      <c r="L4357" s="4">
        <v>0</v>
      </c>
      <c r="M4357" s="7">
        <v>0</v>
      </c>
      <c r="N4357" s="5">
        <v>20.7</v>
      </c>
      <c r="O4357" s="5">
        <v>-999</v>
      </c>
      <c r="P4357" s="5">
        <v>14.9</v>
      </c>
      <c r="Q4357" s="5">
        <v>12.8</v>
      </c>
      <c r="R4357">
        <v>0.45</v>
      </c>
      <c r="S4357" s="34">
        <f>ROUND((0.6105*(EXP((17.273*E4357)/(E4357+237.3))))*(100-H4357)/100,3)</f>
        <v>3.72</v>
      </c>
      <c r="T4357" s="6">
        <f>IF(V4357&lt;V4358,L4357,0)</f>
        <v>0</v>
      </c>
      <c r="U4357" s="6">
        <f>IF(T4357&gt;0,M4357,-999)</f>
        <v>-999</v>
      </c>
      <c r="V4357">
        <v>200307</v>
      </c>
      <c r="W4357">
        <v>2003</v>
      </c>
    </row>
    <row r="4358" spans="1:23" x14ac:dyDescent="0.25">
      <c r="A4358" s="14">
        <v>37825</v>
      </c>
      <c r="B4358" s="3">
        <v>204</v>
      </c>
      <c r="C4358" s="4">
        <v>27.89</v>
      </c>
      <c r="D4358" s="5">
        <v>18.600000000000001</v>
      </c>
      <c r="E4358" s="5">
        <v>27</v>
      </c>
      <c r="F4358" s="5">
        <v>11.4</v>
      </c>
      <c r="G4358" s="4">
        <v>23.4</v>
      </c>
      <c r="H4358" s="4">
        <v>13.1</v>
      </c>
      <c r="I4358" s="5">
        <v>-999</v>
      </c>
      <c r="J4358" s="5">
        <v>-999</v>
      </c>
      <c r="K4358" s="4">
        <v>0</v>
      </c>
      <c r="L4358" s="4">
        <v>0</v>
      </c>
      <c r="M4358" s="7">
        <v>0</v>
      </c>
      <c r="N4358" s="5">
        <v>19.7</v>
      </c>
      <c r="O4358" s="5">
        <v>-999</v>
      </c>
      <c r="P4358" s="5">
        <v>15.1</v>
      </c>
      <c r="Q4358" s="5">
        <v>13</v>
      </c>
      <c r="R4358">
        <v>0.46800000000000003</v>
      </c>
      <c r="S4358" s="34">
        <f>ROUND((0.6105*(EXP((17.273*E4358)/(E4358+237.3))))*(100-H4358)/100,3)</f>
        <v>3.0979999999999999</v>
      </c>
      <c r="T4358" s="6">
        <f>IF(V4358&lt;V4359,L4358,0)</f>
        <v>0</v>
      </c>
      <c r="U4358" s="6">
        <f>IF(T4358&gt;0,M4358,-999)</f>
        <v>-999</v>
      </c>
      <c r="V4358">
        <v>200307</v>
      </c>
      <c r="W4358">
        <v>2003</v>
      </c>
    </row>
    <row r="4359" spans="1:23" x14ac:dyDescent="0.25">
      <c r="A4359" s="14">
        <v>37826</v>
      </c>
      <c r="B4359" s="3">
        <v>205</v>
      </c>
      <c r="C4359" s="4">
        <v>27.42</v>
      </c>
      <c r="D4359" s="5">
        <v>15.3</v>
      </c>
      <c r="E4359" s="5">
        <v>23.7</v>
      </c>
      <c r="F4359" s="5">
        <v>8.3000000000000007</v>
      </c>
      <c r="G4359" s="4">
        <v>38.200000000000003</v>
      </c>
      <c r="H4359" s="4">
        <v>17.7</v>
      </c>
      <c r="I4359" s="5">
        <v>-999</v>
      </c>
      <c r="J4359" s="5">
        <v>-999</v>
      </c>
      <c r="K4359" s="4">
        <v>0</v>
      </c>
      <c r="L4359" s="4">
        <v>0</v>
      </c>
      <c r="M4359" s="7">
        <v>0</v>
      </c>
      <c r="N4359" s="5">
        <v>18.5</v>
      </c>
      <c r="O4359" s="5">
        <v>-999</v>
      </c>
      <c r="P4359" s="5">
        <v>14.7</v>
      </c>
      <c r="Q4359" s="5">
        <v>13.1</v>
      </c>
      <c r="R4359">
        <v>0.51700000000000002</v>
      </c>
      <c r="S4359" s="34">
        <f>ROUND((0.6105*(EXP((17.273*E4359)/(E4359+237.3))))*(100-H4359)/100,3)</f>
        <v>2.411</v>
      </c>
      <c r="T4359" s="6">
        <f>IF(V4359&lt;V4360,L4359,0)</f>
        <v>0</v>
      </c>
      <c r="U4359" s="6">
        <f>IF(T4359&gt;0,M4359,-999)</f>
        <v>-999</v>
      </c>
      <c r="V4359">
        <v>200307</v>
      </c>
      <c r="W4359">
        <v>2003</v>
      </c>
    </row>
    <row r="4360" spans="1:23" x14ac:dyDescent="0.25">
      <c r="A4360" s="14">
        <v>37827</v>
      </c>
      <c r="B4360" s="3">
        <v>206</v>
      </c>
      <c r="C4360" s="4">
        <v>27.81</v>
      </c>
      <c r="D4360" s="5">
        <v>14.6</v>
      </c>
      <c r="E4360" s="5">
        <v>22.9</v>
      </c>
      <c r="F4360" s="5">
        <v>6.5</v>
      </c>
      <c r="G4360" s="4">
        <v>42</v>
      </c>
      <c r="H4360" s="4">
        <v>21.2</v>
      </c>
      <c r="I4360" s="5">
        <v>-999</v>
      </c>
      <c r="J4360" s="5">
        <v>-999</v>
      </c>
      <c r="K4360" s="4">
        <v>0</v>
      </c>
      <c r="L4360" s="4">
        <v>0</v>
      </c>
      <c r="M4360" s="7">
        <v>0</v>
      </c>
      <c r="N4360" s="5">
        <v>18.399999999999999</v>
      </c>
      <c r="O4360" s="5">
        <v>-999</v>
      </c>
      <c r="P4360" s="5">
        <v>14.4</v>
      </c>
      <c r="Q4360" s="5">
        <v>13</v>
      </c>
      <c r="R4360">
        <v>0.59199999999999997</v>
      </c>
      <c r="S4360" s="34">
        <f>ROUND((0.6105*(EXP((17.273*E4360)/(E4360+237.3))))*(100-H4360)/100,3)</f>
        <v>2.2000000000000002</v>
      </c>
      <c r="T4360" s="6">
        <f>IF(V4360&lt;V4361,L4360,0)</f>
        <v>0</v>
      </c>
      <c r="U4360" s="6">
        <f>IF(T4360&gt;0,M4360,-999)</f>
        <v>-999</v>
      </c>
      <c r="V4360">
        <v>200307</v>
      </c>
      <c r="W4360">
        <v>2003</v>
      </c>
    </row>
    <row r="4361" spans="1:23" x14ac:dyDescent="0.25">
      <c r="A4361" s="14">
        <v>37828</v>
      </c>
      <c r="B4361" s="3">
        <v>207</v>
      </c>
      <c r="C4361" s="4">
        <v>26.09</v>
      </c>
      <c r="D4361" s="5">
        <v>18.8</v>
      </c>
      <c r="E4361" s="5">
        <v>26.9</v>
      </c>
      <c r="F4361" s="5">
        <v>11.8</v>
      </c>
      <c r="G4361" s="4">
        <v>31.4</v>
      </c>
      <c r="H4361" s="4">
        <v>15.9</v>
      </c>
      <c r="I4361" s="5">
        <v>-999</v>
      </c>
      <c r="J4361" s="5">
        <v>-999</v>
      </c>
      <c r="K4361" s="4">
        <v>0</v>
      </c>
      <c r="L4361" s="4">
        <v>0</v>
      </c>
      <c r="M4361" s="7">
        <v>0</v>
      </c>
      <c r="N4361" s="5">
        <v>20.7</v>
      </c>
      <c r="O4361" s="5">
        <v>-999</v>
      </c>
      <c r="P4361" s="5">
        <v>14.8</v>
      </c>
      <c r="Q4361" s="5">
        <v>13</v>
      </c>
      <c r="R4361">
        <v>0.56299999999999994</v>
      </c>
      <c r="S4361" s="34">
        <f>ROUND((0.6105*(EXP((17.273*E4361)/(E4361+237.3))))*(100-H4361)/100,3)</f>
        <v>2.98</v>
      </c>
      <c r="T4361" s="6">
        <f>IF(V4361&lt;V4362,L4361,0)</f>
        <v>0</v>
      </c>
      <c r="U4361" s="6">
        <f>IF(T4361&gt;0,M4361,-999)</f>
        <v>-999</v>
      </c>
      <c r="V4361">
        <v>200307</v>
      </c>
      <c r="W4361">
        <v>2003</v>
      </c>
    </row>
    <row r="4362" spans="1:23" x14ac:dyDescent="0.25">
      <c r="A4362" s="14">
        <v>37829</v>
      </c>
      <c r="B4362" s="3">
        <v>208</v>
      </c>
      <c r="C4362" s="4">
        <v>26.17</v>
      </c>
      <c r="D4362" s="5">
        <v>19.7</v>
      </c>
      <c r="E4362" s="5">
        <v>28.3</v>
      </c>
      <c r="F4362" s="5">
        <v>11.1</v>
      </c>
      <c r="G4362" s="4">
        <v>35.5</v>
      </c>
      <c r="H4362" s="4">
        <v>16.3</v>
      </c>
      <c r="I4362" s="5">
        <v>-999</v>
      </c>
      <c r="J4362" s="5">
        <v>-999</v>
      </c>
      <c r="K4362" s="4">
        <v>0</v>
      </c>
      <c r="L4362" s="4">
        <v>0</v>
      </c>
      <c r="M4362" s="7">
        <v>0</v>
      </c>
      <c r="N4362" s="5">
        <v>20.399999999999999</v>
      </c>
      <c r="O4362" s="5">
        <v>-999</v>
      </c>
      <c r="P4362" s="5">
        <v>15</v>
      </c>
      <c r="Q4362" s="5">
        <v>13.1</v>
      </c>
      <c r="R4362">
        <v>0.628</v>
      </c>
      <c r="S4362" s="34">
        <f>ROUND((0.6105*(EXP((17.273*E4362)/(E4362+237.3))))*(100-H4362)/100,3)</f>
        <v>3.2189999999999999</v>
      </c>
      <c r="T4362" s="6">
        <f>IF(V4362&lt;V4363,L4362,0)</f>
        <v>0</v>
      </c>
      <c r="U4362" s="6">
        <f>IF(T4362&gt;0,M4362,-999)</f>
        <v>-999</v>
      </c>
      <c r="V4362">
        <v>200307</v>
      </c>
      <c r="W4362">
        <v>2003</v>
      </c>
    </row>
    <row r="4363" spans="1:23" x14ac:dyDescent="0.25">
      <c r="A4363" s="14">
        <v>37830</v>
      </c>
      <c r="B4363" s="3">
        <v>209</v>
      </c>
      <c r="C4363" s="4">
        <v>26.63</v>
      </c>
      <c r="D4363" s="5">
        <v>20.3</v>
      </c>
      <c r="E4363" s="5">
        <v>28.2</v>
      </c>
      <c r="F4363" s="5">
        <v>13</v>
      </c>
      <c r="G4363" s="4">
        <v>33.5</v>
      </c>
      <c r="H4363" s="4">
        <v>16.5</v>
      </c>
      <c r="I4363" s="5">
        <v>-999</v>
      </c>
      <c r="J4363" s="5">
        <v>-999</v>
      </c>
      <c r="K4363" s="4">
        <v>0</v>
      </c>
      <c r="L4363" s="4">
        <v>0</v>
      </c>
      <c r="M4363" s="7">
        <v>0</v>
      </c>
      <c r="N4363" s="5">
        <v>20.9</v>
      </c>
      <c r="O4363" s="5">
        <v>-999</v>
      </c>
      <c r="P4363" s="5">
        <v>15.2</v>
      </c>
      <c r="Q4363" s="5">
        <v>13.3</v>
      </c>
      <c r="R4363">
        <v>0.629</v>
      </c>
      <c r="S4363" s="34">
        <f>ROUND((0.6105*(EXP((17.273*E4363)/(E4363+237.3))))*(100-H4363)/100,3)</f>
        <v>3.1930000000000001</v>
      </c>
      <c r="T4363" s="6">
        <f>IF(V4363&lt;V4364,L4363,0)</f>
        <v>0</v>
      </c>
      <c r="U4363" s="6">
        <f>IF(T4363&gt;0,M4363,-999)</f>
        <v>-999</v>
      </c>
      <c r="V4363">
        <v>200307</v>
      </c>
      <c r="W4363">
        <v>2003</v>
      </c>
    </row>
    <row r="4364" spans="1:23" x14ac:dyDescent="0.25">
      <c r="A4364" s="14">
        <v>37831</v>
      </c>
      <c r="B4364" s="3">
        <v>210</v>
      </c>
      <c r="C4364" s="4">
        <v>26.51</v>
      </c>
      <c r="D4364" s="5">
        <v>21.3</v>
      </c>
      <c r="E4364" s="5">
        <v>29.6</v>
      </c>
      <c r="F4364" s="5">
        <v>13.8</v>
      </c>
      <c r="G4364" s="4">
        <v>30</v>
      </c>
      <c r="H4364" s="4">
        <v>14.3</v>
      </c>
      <c r="I4364" s="5">
        <v>-999</v>
      </c>
      <c r="J4364" s="5">
        <v>-999</v>
      </c>
      <c r="K4364" s="4">
        <v>0</v>
      </c>
      <c r="L4364" s="4">
        <v>0</v>
      </c>
      <c r="M4364" s="7">
        <v>0</v>
      </c>
      <c r="N4364" s="5">
        <v>21.6</v>
      </c>
      <c r="O4364" s="5">
        <v>-999</v>
      </c>
      <c r="P4364" s="5">
        <v>15.4</v>
      </c>
      <c r="Q4364" s="5">
        <v>13.4</v>
      </c>
      <c r="R4364">
        <v>0.59099999999999997</v>
      </c>
      <c r="S4364" s="34">
        <f>ROUND((0.6105*(EXP((17.273*E4364)/(E4364+237.3))))*(100-H4364)/100,3)</f>
        <v>3.5529999999999999</v>
      </c>
      <c r="T4364" s="6">
        <f>IF(V4364&lt;V4365,L4364,0)</f>
        <v>0</v>
      </c>
      <c r="U4364" s="6">
        <f>IF(T4364&gt;0,M4364,-999)</f>
        <v>-999</v>
      </c>
      <c r="V4364">
        <v>200307</v>
      </c>
      <c r="W4364">
        <v>2003</v>
      </c>
    </row>
    <row r="4365" spans="1:23" x14ac:dyDescent="0.25">
      <c r="A4365" s="14">
        <v>37832</v>
      </c>
      <c r="B4365" s="3">
        <v>211</v>
      </c>
      <c r="C4365" s="4">
        <v>26.1</v>
      </c>
      <c r="D4365" s="5">
        <v>22.3</v>
      </c>
      <c r="E4365" s="5">
        <v>30.4</v>
      </c>
      <c r="F4365" s="5">
        <v>14.9</v>
      </c>
      <c r="G4365" s="4">
        <v>27.8</v>
      </c>
      <c r="H4365" s="4">
        <v>15.2</v>
      </c>
      <c r="I4365" s="5">
        <v>-999</v>
      </c>
      <c r="J4365" s="5">
        <v>-999</v>
      </c>
      <c r="K4365" s="4">
        <v>0</v>
      </c>
      <c r="L4365" s="4">
        <v>0</v>
      </c>
      <c r="M4365" s="7">
        <v>0</v>
      </c>
      <c r="N4365" s="5">
        <v>22.1</v>
      </c>
      <c r="O4365" s="5">
        <v>-999</v>
      </c>
      <c r="P4365" s="5">
        <v>15.7</v>
      </c>
      <c r="Q4365" s="5">
        <v>13.6</v>
      </c>
      <c r="R4365">
        <v>0.66</v>
      </c>
      <c r="S4365" s="34">
        <f>ROUND((0.6105*(EXP((17.273*E4365)/(E4365+237.3))))*(100-H4365)/100,3)</f>
        <v>3.681</v>
      </c>
      <c r="T4365" s="6">
        <f>IF(V4365&lt;V4366,L4365,0)</f>
        <v>0</v>
      </c>
      <c r="U4365" s="6">
        <f>IF(T4365&gt;0,M4365,-999)</f>
        <v>-999</v>
      </c>
      <c r="V4365">
        <v>200307</v>
      </c>
      <c r="W4365">
        <v>2003</v>
      </c>
    </row>
    <row r="4366" spans="1:23" x14ac:dyDescent="0.25">
      <c r="A4366" s="14">
        <v>37833</v>
      </c>
      <c r="B4366" s="3">
        <v>212</v>
      </c>
      <c r="C4366" s="4">
        <v>19.63</v>
      </c>
      <c r="D4366" s="5">
        <v>21.3</v>
      </c>
      <c r="E4366" s="5">
        <v>30.9</v>
      </c>
      <c r="F4366" s="5">
        <v>13.9</v>
      </c>
      <c r="G4366" s="4">
        <v>35.4</v>
      </c>
      <c r="H4366" s="4">
        <v>16.100000000000001</v>
      </c>
      <c r="I4366" s="5">
        <v>-999</v>
      </c>
      <c r="J4366" s="5">
        <v>-999</v>
      </c>
      <c r="K4366" s="4">
        <v>0</v>
      </c>
      <c r="L4366" s="4">
        <v>0</v>
      </c>
      <c r="M4366" s="7">
        <v>0</v>
      </c>
      <c r="N4366" s="5">
        <v>20.7</v>
      </c>
      <c r="O4366" s="5">
        <v>-999</v>
      </c>
      <c r="P4366" s="5">
        <v>15.7</v>
      </c>
      <c r="Q4366" s="5">
        <v>13.7</v>
      </c>
      <c r="R4366">
        <v>0.71799999999999997</v>
      </c>
      <c r="S4366" s="34">
        <f>ROUND((0.6105*(EXP((17.273*E4366)/(E4366+237.3))))*(100-H4366)/100,3)</f>
        <v>3.7469999999999999</v>
      </c>
      <c r="T4366" s="6">
        <f>IF(V4366&lt;V4367,L4366,0)</f>
        <v>0</v>
      </c>
      <c r="U4366" s="6">
        <f>IF(T4366&gt;0,M4366,-999)</f>
        <v>-999</v>
      </c>
      <c r="V4366">
        <v>200307</v>
      </c>
      <c r="W4366">
        <v>2003</v>
      </c>
    </row>
    <row r="4367" spans="1:23" x14ac:dyDescent="0.25">
      <c r="A4367" s="14">
        <v>37834</v>
      </c>
      <c r="B4367" s="3">
        <v>213</v>
      </c>
      <c r="C4367" s="4">
        <v>26.29</v>
      </c>
      <c r="D4367" s="5">
        <v>18.899999999999999</v>
      </c>
      <c r="E4367" s="5">
        <v>27.6</v>
      </c>
      <c r="F4367" s="5">
        <v>11.6</v>
      </c>
      <c r="G4367" s="4">
        <v>39</v>
      </c>
      <c r="H4367" s="4">
        <v>17.3</v>
      </c>
      <c r="I4367" s="5">
        <v>-999</v>
      </c>
      <c r="J4367" s="5">
        <v>-999</v>
      </c>
      <c r="K4367" s="4">
        <v>0</v>
      </c>
      <c r="L4367" s="4">
        <v>0</v>
      </c>
      <c r="M4367" s="7">
        <v>0</v>
      </c>
      <c r="N4367" s="5">
        <v>21.1</v>
      </c>
      <c r="O4367" s="5">
        <v>-999</v>
      </c>
      <c r="P4367" s="5">
        <v>15.7</v>
      </c>
      <c r="Q4367" s="5">
        <v>13.7</v>
      </c>
      <c r="R4367">
        <v>0.63700000000000001</v>
      </c>
      <c r="S4367" s="34">
        <f>ROUND((0.6105*(EXP((17.273*E4367)/(E4367+237.3))))*(100-H4367)/100,3)</f>
        <v>3.0529999999999999</v>
      </c>
      <c r="T4367" s="6">
        <f>IF(V4367&lt;V4368,L4367,0)</f>
        <v>0</v>
      </c>
      <c r="U4367" s="6">
        <f>IF(T4367&gt;0,M4367,-999)</f>
        <v>-999</v>
      </c>
      <c r="V4367">
        <v>200308</v>
      </c>
      <c r="W4367">
        <v>2003</v>
      </c>
    </row>
    <row r="4368" spans="1:23" x14ac:dyDescent="0.25">
      <c r="A4368" s="14">
        <v>37835</v>
      </c>
      <c r="B4368" s="3">
        <v>214</v>
      </c>
      <c r="C4368" s="4">
        <v>20.149999999999999</v>
      </c>
      <c r="D4368" s="5">
        <v>15.7</v>
      </c>
      <c r="E4368" s="5">
        <v>23.6</v>
      </c>
      <c r="F4368" s="5">
        <v>7.4</v>
      </c>
      <c r="G4368" s="4">
        <v>40.1</v>
      </c>
      <c r="H4368" s="4">
        <v>16.5</v>
      </c>
      <c r="I4368" s="5">
        <v>-999</v>
      </c>
      <c r="J4368" s="5">
        <v>-999</v>
      </c>
      <c r="K4368" s="4">
        <v>0</v>
      </c>
      <c r="L4368" s="4">
        <v>0</v>
      </c>
      <c r="M4368" s="7">
        <v>0</v>
      </c>
      <c r="N4368" s="5">
        <v>18.100000000000001</v>
      </c>
      <c r="O4368" s="5">
        <v>-999</v>
      </c>
      <c r="P4368" s="5">
        <v>15.1</v>
      </c>
      <c r="Q4368" s="5">
        <v>13.6</v>
      </c>
      <c r="R4368">
        <v>0.48099999999999998</v>
      </c>
      <c r="S4368" s="34">
        <f>ROUND((0.6105*(EXP((17.273*E4368)/(E4368+237.3))))*(100-H4368)/100,3)</f>
        <v>2.4319999999999999</v>
      </c>
      <c r="T4368" s="6">
        <f>IF(V4368&lt;V4369,L4368,0)</f>
        <v>0</v>
      </c>
      <c r="U4368" s="6">
        <f>IF(T4368&gt;0,M4368,-999)</f>
        <v>-999</v>
      </c>
      <c r="V4368">
        <v>200308</v>
      </c>
      <c r="W4368">
        <v>2003</v>
      </c>
    </row>
    <row r="4369" spans="1:23" x14ac:dyDescent="0.25">
      <c r="A4369" s="14">
        <v>37836</v>
      </c>
      <c r="B4369" s="3">
        <v>215</v>
      </c>
      <c r="C4369" s="4">
        <v>19.87</v>
      </c>
      <c r="D4369" s="5">
        <v>14.7</v>
      </c>
      <c r="E4369" s="5">
        <v>23.8</v>
      </c>
      <c r="F4369" s="5">
        <v>8.5</v>
      </c>
      <c r="G4369" s="4">
        <v>56.2</v>
      </c>
      <c r="H4369" s="4">
        <v>30.3</v>
      </c>
      <c r="I4369" s="5">
        <v>-999</v>
      </c>
      <c r="J4369" s="5">
        <v>-999</v>
      </c>
      <c r="K4369" s="4">
        <v>0</v>
      </c>
      <c r="L4369" s="4">
        <v>0</v>
      </c>
      <c r="M4369" s="7">
        <v>0</v>
      </c>
      <c r="N4369" s="5">
        <v>18.7</v>
      </c>
      <c r="O4369" s="5">
        <v>-999</v>
      </c>
      <c r="P4369" s="5">
        <v>14.8</v>
      </c>
      <c r="Q4369" s="5">
        <v>13.4</v>
      </c>
      <c r="R4369">
        <v>0.89300000000000002</v>
      </c>
      <c r="S4369" s="34">
        <f>ROUND((0.6105*(EXP((17.273*E4369)/(E4369+237.3))))*(100-H4369)/100,3)</f>
        <v>2.0550000000000002</v>
      </c>
      <c r="T4369" s="6">
        <f>IF(V4369&lt;V4370,L4369,0)</f>
        <v>0</v>
      </c>
      <c r="U4369" s="6">
        <f>IF(T4369&gt;0,M4369,-999)</f>
        <v>-999</v>
      </c>
      <c r="V4369">
        <v>200308</v>
      </c>
      <c r="W4369">
        <v>2003</v>
      </c>
    </row>
    <row r="4370" spans="1:23" x14ac:dyDescent="0.25">
      <c r="A4370" s="14">
        <v>37837</v>
      </c>
      <c r="B4370" s="3">
        <v>216</v>
      </c>
      <c r="C4370" s="4">
        <v>21.95</v>
      </c>
      <c r="D4370" s="5">
        <v>14.3</v>
      </c>
      <c r="E4370" s="5">
        <v>23.8</v>
      </c>
      <c r="F4370" s="5">
        <v>5.7</v>
      </c>
      <c r="G4370" s="4">
        <v>63.4</v>
      </c>
      <c r="H4370" s="4">
        <v>33.299999999999997</v>
      </c>
      <c r="I4370" s="5">
        <v>-999</v>
      </c>
      <c r="J4370" s="5">
        <v>-999</v>
      </c>
      <c r="K4370" s="4">
        <v>0</v>
      </c>
      <c r="L4370" s="4">
        <v>0</v>
      </c>
      <c r="M4370" s="7">
        <v>0</v>
      </c>
      <c r="N4370" s="5">
        <v>17.5</v>
      </c>
      <c r="O4370" s="5">
        <v>-999</v>
      </c>
      <c r="P4370" s="5">
        <v>14.4</v>
      </c>
      <c r="Q4370" s="5">
        <v>13.2</v>
      </c>
      <c r="R4370">
        <v>0.97899999999999998</v>
      </c>
      <c r="S4370" s="34">
        <f>ROUND((0.6105*(EXP((17.273*E4370)/(E4370+237.3))))*(100-H4370)/100,3)</f>
        <v>1.966</v>
      </c>
      <c r="T4370" s="6">
        <f>IF(V4370&lt;V4371,L4370,0)</f>
        <v>0</v>
      </c>
      <c r="U4370" s="6">
        <f>IF(T4370&gt;0,M4370,-999)</f>
        <v>-999</v>
      </c>
      <c r="V4370">
        <v>200308</v>
      </c>
      <c r="W4370">
        <v>2003</v>
      </c>
    </row>
    <row r="4371" spans="1:23" x14ac:dyDescent="0.25">
      <c r="A4371" s="14">
        <v>37838</v>
      </c>
      <c r="B4371" s="3">
        <v>217</v>
      </c>
      <c r="C4371" s="4">
        <v>21.07</v>
      </c>
      <c r="D4371" s="5">
        <v>16.899999999999999</v>
      </c>
      <c r="E4371" s="5">
        <v>24.6</v>
      </c>
      <c r="F4371" s="5">
        <v>10.5</v>
      </c>
      <c r="G4371" s="4">
        <v>45.1</v>
      </c>
      <c r="H4371" s="4">
        <v>24.7</v>
      </c>
      <c r="I4371" s="5">
        <v>-999</v>
      </c>
      <c r="J4371" s="5">
        <v>-999</v>
      </c>
      <c r="K4371" s="4">
        <v>0</v>
      </c>
      <c r="L4371" s="4">
        <v>0</v>
      </c>
      <c r="M4371" s="7">
        <v>0</v>
      </c>
      <c r="N4371" s="5">
        <v>20.399999999999999</v>
      </c>
      <c r="O4371" s="5">
        <v>-999</v>
      </c>
      <c r="P4371" s="5">
        <v>14.7</v>
      </c>
      <c r="Q4371" s="5">
        <v>13.1</v>
      </c>
      <c r="R4371">
        <v>0.76400000000000001</v>
      </c>
      <c r="S4371" s="34">
        <f>ROUND((0.6105*(EXP((17.273*E4371)/(E4371+237.3))))*(100-H4371)/100,3)</f>
        <v>2.3290000000000002</v>
      </c>
      <c r="T4371" s="6">
        <f>IF(V4371&lt;V4372,L4371,0)</f>
        <v>0</v>
      </c>
      <c r="U4371" s="6">
        <f>IF(T4371&gt;0,M4371,-999)</f>
        <v>-999</v>
      </c>
      <c r="V4371">
        <v>200308</v>
      </c>
      <c r="W4371">
        <v>2003</v>
      </c>
    </row>
    <row r="4372" spans="1:23" x14ac:dyDescent="0.25">
      <c r="A4372" s="14">
        <v>37839</v>
      </c>
      <c r="B4372" s="3">
        <v>218</v>
      </c>
      <c r="C4372" s="4">
        <v>15.58</v>
      </c>
      <c r="D4372" s="5">
        <v>14.6</v>
      </c>
      <c r="E4372" s="5">
        <v>23.3</v>
      </c>
      <c r="F4372" s="5">
        <v>8.8000000000000007</v>
      </c>
      <c r="G4372" s="4">
        <v>58.4</v>
      </c>
      <c r="H4372" s="4">
        <v>27.2</v>
      </c>
      <c r="I4372" s="5">
        <v>-999</v>
      </c>
      <c r="J4372" s="5">
        <v>-999</v>
      </c>
      <c r="K4372" s="4">
        <v>0</v>
      </c>
      <c r="L4372" s="4">
        <v>0</v>
      </c>
      <c r="M4372" s="7">
        <v>0</v>
      </c>
      <c r="N4372" s="5">
        <v>15.8</v>
      </c>
      <c r="O4372" s="5">
        <v>-999</v>
      </c>
      <c r="P4372" s="5">
        <v>14.4</v>
      </c>
      <c r="Q4372" s="5">
        <v>13.1</v>
      </c>
      <c r="R4372">
        <v>0.77600000000000002</v>
      </c>
      <c r="S4372" s="34">
        <f>ROUND((0.6105*(EXP((17.273*E4372)/(E4372+237.3))))*(100-H4372)/100,3)</f>
        <v>2.0819999999999999</v>
      </c>
      <c r="T4372" s="6">
        <f>IF(V4372&lt;V4373,L4372,0)</f>
        <v>0</v>
      </c>
      <c r="U4372" s="6">
        <f>IF(T4372&gt;0,M4372,-999)</f>
        <v>-999</v>
      </c>
      <c r="V4372">
        <v>200308</v>
      </c>
      <c r="W4372">
        <v>2003</v>
      </c>
    </row>
    <row r="4373" spans="1:23" x14ac:dyDescent="0.25">
      <c r="A4373" s="14">
        <v>37840</v>
      </c>
      <c r="B4373" s="3">
        <v>219</v>
      </c>
      <c r="C4373" s="4">
        <v>11.33</v>
      </c>
      <c r="D4373" s="5">
        <v>12.9</v>
      </c>
      <c r="E4373" s="5">
        <v>19.100000000000001</v>
      </c>
      <c r="F4373" s="5">
        <v>7.2</v>
      </c>
      <c r="G4373" s="4">
        <v>68.599999999999994</v>
      </c>
      <c r="H4373" s="4">
        <v>44.5</v>
      </c>
      <c r="I4373" s="5">
        <v>-999</v>
      </c>
      <c r="J4373" s="5">
        <v>-999</v>
      </c>
      <c r="K4373" s="4">
        <v>1.5</v>
      </c>
      <c r="L4373" s="4">
        <v>0</v>
      </c>
      <c r="M4373" s="7">
        <v>0</v>
      </c>
      <c r="N4373" s="5">
        <v>13.1</v>
      </c>
      <c r="O4373" s="5">
        <v>-999</v>
      </c>
      <c r="P4373" s="5">
        <v>13.5</v>
      </c>
      <c r="Q4373" s="5">
        <v>12.9</v>
      </c>
      <c r="R4373">
        <v>0.98499999999999999</v>
      </c>
      <c r="S4373" s="34">
        <f>ROUND((0.6105*(EXP((17.273*E4373)/(E4373+237.3))))*(100-H4373)/100,3)</f>
        <v>1.2270000000000001</v>
      </c>
      <c r="T4373" s="6">
        <f>IF(V4373&lt;V4374,L4373,0)</f>
        <v>0</v>
      </c>
      <c r="U4373" s="6">
        <f>IF(T4373&gt;0,M4373,-999)</f>
        <v>-999</v>
      </c>
      <c r="V4373">
        <v>200308</v>
      </c>
      <c r="W4373">
        <v>2003</v>
      </c>
    </row>
    <row r="4374" spans="1:23" x14ac:dyDescent="0.25">
      <c r="A4374" s="14">
        <v>37841</v>
      </c>
      <c r="B4374" s="3">
        <v>220</v>
      </c>
      <c r="C4374" s="4">
        <v>24.03</v>
      </c>
      <c r="D4374" s="5">
        <v>16.399999999999999</v>
      </c>
      <c r="E4374" s="5">
        <v>26.1</v>
      </c>
      <c r="F4374" s="5">
        <v>8.1</v>
      </c>
      <c r="G4374" s="4">
        <v>52.8</v>
      </c>
      <c r="H4374" s="4">
        <v>24.6</v>
      </c>
      <c r="I4374" s="5">
        <v>-999</v>
      </c>
      <c r="J4374" s="5">
        <v>-999</v>
      </c>
      <c r="K4374" s="4">
        <v>0.3</v>
      </c>
      <c r="L4374" s="4">
        <v>0</v>
      </c>
      <c r="M4374" s="7">
        <v>0</v>
      </c>
      <c r="N4374" s="5">
        <v>18.899999999999999</v>
      </c>
      <c r="O4374" s="5">
        <v>-999</v>
      </c>
      <c r="P4374" s="5">
        <v>13.6</v>
      </c>
      <c r="Q4374" s="5">
        <v>12.5</v>
      </c>
      <c r="R4374">
        <v>0.83199999999999996</v>
      </c>
      <c r="S4374" s="34">
        <f>ROUND((0.6105*(EXP((17.273*E4374)/(E4374+237.3))))*(100-H4374)/100,3)</f>
        <v>2.5489999999999999</v>
      </c>
      <c r="T4374" s="6">
        <f>IF(V4374&lt;V4375,L4374,0)</f>
        <v>0</v>
      </c>
      <c r="U4374" s="6">
        <f>IF(T4374&gt;0,M4374,-999)</f>
        <v>-999</v>
      </c>
      <c r="V4374">
        <v>200308</v>
      </c>
      <c r="W4374">
        <v>2003</v>
      </c>
    </row>
    <row r="4375" spans="1:23" x14ac:dyDescent="0.25">
      <c r="A4375" s="14">
        <v>37842</v>
      </c>
      <c r="B4375" s="3">
        <v>221</v>
      </c>
      <c r="C4375" s="4">
        <v>21.26</v>
      </c>
      <c r="D4375" s="5">
        <v>17.8</v>
      </c>
      <c r="E4375" s="5">
        <v>27.2</v>
      </c>
      <c r="F4375" s="5">
        <v>10.9</v>
      </c>
      <c r="G4375" s="4">
        <v>47.3</v>
      </c>
      <c r="H4375" s="4">
        <v>20.9</v>
      </c>
      <c r="I4375" s="5">
        <v>-999</v>
      </c>
      <c r="J4375" s="5">
        <v>-999</v>
      </c>
      <c r="K4375" s="4">
        <v>0</v>
      </c>
      <c r="L4375" s="4">
        <v>0</v>
      </c>
      <c r="M4375" s="7">
        <v>0</v>
      </c>
      <c r="N4375" s="5">
        <v>18.899999999999999</v>
      </c>
      <c r="O4375" s="5">
        <v>-999</v>
      </c>
      <c r="P4375" s="5">
        <v>14.3</v>
      </c>
      <c r="Q4375" s="5">
        <v>12.6</v>
      </c>
      <c r="R4375">
        <v>0.754</v>
      </c>
      <c r="S4375" s="34">
        <f>ROUND((0.6105*(EXP((17.273*E4375)/(E4375+237.3))))*(100-H4375)/100,3)</f>
        <v>2.8530000000000002</v>
      </c>
      <c r="T4375" s="6">
        <f>IF(V4375&lt;V4376,L4375,0)</f>
        <v>0</v>
      </c>
      <c r="U4375" s="6">
        <f>IF(T4375&gt;0,M4375,-999)</f>
        <v>-999</v>
      </c>
      <c r="V4375">
        <v>200308</v>
      </c>
      <c r="W4375">
        <v>2003</v>
      </c>
    </row>
    <row r="4376" spans="1:23" x14ac:dyDescent="0.25">
      <c r="A4376" s="14">
        <v>37843</v>
      </c>
      <c r="B4376" s="3">
        <v>222</v>
      </c>
      <c r="C4376" s="4">
        <v>16.61</v>
      </c>
      <c r="D4376" s="5">
        <v>13.9</v>
      </c>
      <c r="E4376" s="5">
        <v>25.9</v>
      </c>
      <c r="F4376" s="5">
        <v>6.2</v>
      </c>
      <c r="G4376" s="4">
        <v>67.900000000000006</v>
      </c>
      <c r="H4376" s="4">
        <v>28.2</v>
      </c>
      <c r="I4376" s="5">
        <v>-999</v>
      </c>
      <c r="J4376" s="5">
        <v>-999</v>
      </c>
      <c r="K4376" s="4">
        <v>7.8</v>
      </c>
      <c r="L4376" s="4">
        <v>0</v>
      </c>
      <c r="M4376" s="7">
        <v>0</v>
      </c>
      <c r="N4376" s="5">
        <v>17.100000000000001</v>
      </c>
      <c r="O4376" s="5">
        <v>-999</v>
      </c>
      <c r="P4376" s="5">
        <v>14.1</v>
      </c>
      <c r="Q4376" s="5">
        <v>12.7</v>
      </c>
      <c r="R4376">
        <v>0.94099999999999995</v>
      </c>
      <c r="S4376" s="34">
        <f>ROUND((0.6105*(EXP((17.273*E4376)/(E4376+237.3))))*(100-H4376)/100,3)</f>
        <v>2.399</v>
      </c>
      <c r="T4376" s="6">
        <f>IF(V4376&lt;V4377,L4376,0)</f>
        <v>0</v>
      </c>
      <c r="U4376" s="6">
        <f>IF(T4376&gt;0,M4376,-999)</f>
        <v>-999</v>
      </c>
      <c r="V4376">
        <v>200308</v>
      </c>
      <c r="W4376">
        <v>2003</v>
      </c>
    </row>
    <row r="4377" spans="1:23" x14ac:dyDescent="0.25">
      <c r="A4377" s="14">
        <v>37844</v>
      </c>
      <c r="B4377" s="3">
        <v>223</v>
      </c>
      <c r="C4377" s="4">
        <v>16.59</v>
      </c>
      <c r="D4377" s="5">
        <v>10.4</v>
      </c>
      <c r="E4377" s="5">
        <v>19.2</v>
      </c>
      <c r="F4377" s="5">
        <v>4.8</v>
      </c>
      <c r="G4377" s="4">
        <v>76.099999999999994</v>
      </c>
      <c r="H4377" s="4">
        <v>34</v>
      </c>
      <c r="I4377" s="5">
        <v>-999</v>
      </c>
      <c r="J4377" s="5">
        <v>-999</v>
      </c>
      <c r="K4377" s="4">
        <v>1.3</v>
      </c>
      <c r="L4377" s="4">
        <v>0</v>
      </c>
      <c r="M4377" s="7">
        <v>0</v>
      </c>
      <c r="N4377" s="5">
        <v>13.6</v>
      </c>
      <c r="O4377" s="5">
        <v>-999</v>
      </c>
      <c r="P4377" s="5">
        <v>13.3</v>
      </c>
      <c r="Q4377" s="5">
        <v>12.5</v>
      </c>
      <c r="R4377">
        <v>0.75600000000000001</v>
      </c>
      <c r="S4377" s="34">
        <f>ROUND((0.6105*(EXP((17.273*E4377)/(E4377+237.3))))*(100-H4377)/100,3)</f>
        <v>1.468</v>
      </c>
      <c r="T4377" s="6">
        <f>IF(V4377&lt;V4378,L4377,0)</f>
        <v>0</v>
      </c>
      <c r="U4377" s="6">
        <f>IF(T4377&gt;0,M4377,-999)</f>
        <v>-999</v>
      </c>
      <c r="V4377">
        <v>200308</v>
      </c>
      <c r="W4377">
        <v>2003</v>
      </c>
    </row>
    <row r="4378" spans="1:23" x14ac:dyDescent="0.25">
      <c r="A4378" s="14">
        <v>37845</v>
      </c>
      <c r="B4378" s="3">
        <v>224</v>
      </c>
      <c r="C4378" s="4">
        <v>24.41</v>
      </c>
      <c r="D4378" s="5">
        <v>11.8</v>
      </c>
      <c r="E4378" s="5">
        <v>20.8</v>
      </c>
      <c r="F4378" s="5">
        <v>3.3</v>
      </c>
      <c r="G4378" s="4">
        <v>58.3</v>
      </c>
      <c r="H4378" s="4">
        <v>23.3</v>
      </c>
      <c r="I4378" s="5">
        <v>-999</v>
      </c>
      <c r="J4378" s="5">
        <v>-999</v>
      </c>
      <c r="K4378" s="4">
        <v>0</v>
      </c>
      <c r="L4378" s="4">
        <v>0</v>
      </c>
      <c r="M4378" s="7">
        <v>0</v>
      </c>
      <c r="N4378" s="5">
        <v>15.4</v>
      </c>
      <c r="O4378" s="5">
        <v>-999</v>
      </c>
      <c r="P4378" s="5">
        <v>13.1</v>
      </c>
      <c r="Q4378" s="5">
        <v>12.3</v>
      </c>
      <c r="R4378">
        <v>0.57099999999999995</v>
      </c>
      <c r="S4378" s="34">
        <f>ROUND((0.6105*(EXP((17.273*E4378)/(E4378+237.3))))*(100-H4378)/100,3)</f>
        <v>1.8839999999999999</v>
      </c>
      <c r="T4378" s="6">
        <f>IF(V4378&lt;V4379,L4378,0)</f>
        <v>0</v>
      </c>
      <c r="U4378" s="6">
        <f>IF(T4378&gt;0,M4378,-999)</f>
        <v>-999</v>
      </c>
      <c r="V4378">
        <v>200308</v>
      </c>
      <c r="W4378">
        <v>2003</v>
      </c>
    </row>
    <row r="4379" spans="1:23" x14ac:dyDescent="0.25">
      <c r="A4379" s="14">
        <v>37846</v>
      </c>
      <c r="B4379" s="3">
        <v>225</v>
      </c>
      <c r="C4379" s="4">
        <v>25.02</v>
      </c>
      <c r="D4379" s="5">
        <v>13.4</v>
      </c>
      <c r="E4379" s="5">
        <v>22.2</v>
      </c>
      <c r="F4379" s="5">
        <v>5.3</v>
      </c>
      <c r="G4379" s="4">
        <v>48.7</v>
      </c>
      <c r="H4379" s="4">
        <v>21.9</v>
      </c>
      <c r="I4379" s="5">
        <v>-999</v>
      </c>
      <c r="J4379" s="5">
        <v>-999</v>
      </c>
      <c r="K4379" s="4">
        <v>0</v>
      </c>
      <c r="L4379" s="4">
        <v>0</v>
      </c>
      <c r="M4379" s="7">
        <v>0</v>
      </c>
      <c r="N4379" s="5">
        <v>16.3</v>
      </c>
      <c r="O4379" s="5">
        <v>-999</v>
      </c>
      <c r="P4379" s="5">
        <v>13.2</v>
      </c>
      <c r="Q4379" s="5">
        <v>12.2</v>
      </c>
      <c r="R4379">
        <v>0.58499999999999996</v>
      </c>
      <c r="S4379" s="34">
        <f>ROUND((0.6105*(EXP((17.273*E4379)/(E4379+237.3))))*(100-H4379)/100,3)</f>
        <v>2.09</v>
      </c>
      <c r="T4379" s="6">
        <f>IF(V4379&lt;V4380,L4379,0)</f>
        <v>0</v>
      </c>
      <c r="U4379" s="6">
        <f>IF(T4379&gt;0,M4379,-999)</f>
        <v>-999</v>
      </c>
      <c r="V4379">
        <v>200308</v>
      </c>
      <c r="W4379">
        <v>2003</v>
      </c>
    </row>
    <row r="4380" spans="1:23" x14ac:dyDescent="0.25">
      <c r="A4380" s="14">
        <v>37847</v>
      </c>
      <c r="B4380" s="3">
        <v>226</v>
      </c>
      <c r="C4380" s="4">
        <v>25.47</v>
      </c>
      <c r="D4380" s="5">
        <v>16.899999999999999</v>
      </c>
      <c r="E4380" s="5">
        <v>26.2</v>
      </c>
      <c r="F4380" s="5">
        <v>8.4</v>
      </c>
      <c r="G4380" s="4">
        <v>31.3</v>
      </c>
      <c r="H4380" s="4">
        <v>9.5</v>
      </c>
      <c r="I4380" s="5">
        <v>-999</v>
      </c>
      <c r="J4380" s="5">
        <v>-999</v>
      </c>
      <c r="K4380" s="4">
        <v>0</v>
      </c>
      <c r="L4380" s="4">
        <v>0</v>
      </c>
      <c r="M4380" s="7">
        <v>0</v>
      </c>
      <c r="N4380" s="5">
        <v>17.5</v>
      </c>
      <c r="O4380" s="5">
        <v>-999</v>
      </c>
      <c r="P4380" s="5">
        <v>13.5</v>
      </c>
      <c r="Q4380" s="5">
        <v>12.2</v>
      </c>
      <c r="R4380">
        <v>0.32300000000000001</v>
      </c>
      <c r="S4380" s="34">
        <f>ROUND((0.6105*(EXP((17.273*E4380)/(E4380+237.3))))*(100-H4380)/100,3)</f>
        <v>3.0779999999999998</v>
      </c>
      <c r="T4380" s="6">
        <f>IF(V4380&lt;V4381,L4380,0)</f>
        <v>0</v>
      </c>
      <c r="U4380" s="6">
        <f>IF(T4380&gt;0,M4380,-999)</f>
        <v>-999</v>
      </c>
      <c r="V4380">
        <v>200308</v>
      </c>
      <c r="W4380">
        <v>2003</v>
      </c>
    </row>
    <row r="4381" spans="1:23" x14ac:dyDescent="0.25">
      <c r="A4381" s="14">
        <v>37848</v>
      </c>
      <c r="B4381" s="3">
        <v>227</v>
      </c>
      <c r="C4381" s="4">
        <v>23.37</v>
      </c>
      <c r="D4381" s="5">
        <v>21.9</v>
      </c>
      <c r="E4381" s="5">
        <v>31.3</v>
      </c>
      <c r="F4381" s="5">
        <v>13.2</v>
      </c>
      <c r="G4381" s="4">
        <v>23.2</v>
      </c>
      <c r="H4381" s="4">
        <v>11.3</v>
      </c>
      <c r="I4381" s="5">
        <v>-999</v>
      </c>
      <c r="J4381" s="5">
        <v>-999</v>
      </c>
      <c r="K4381" s="4">
        <v>0</v>
      </c>
      <c r="L4381" s="4">
        <v>0</v>
      </c>
      <c r="M4381" s="7">
        <v>0</v>
      </c>
      <c r="N4381" s="5">
        <v>20.8</v>
      </c>
      <c r="O4381" s="5">
        <v>-999</v>
      </c>
      <c r="P4381" s="5">
        <v>14.1</v>
      </c>
      <c r="Q4381" s="5">
        <v>12.4</v>
      </c>
      <c r="R4381">
        <v>0.51600000000000001</v>
      </c>
      <c r="S4381" s="34">
        <f>ROUND((0.6105*(EXP((17.273*E4381)/(E4381+237.3))))*(100-H4381)/100,3)</f>
        <v>4.0529999999999999</v>
      </c>
      <c r="T4381" s="6">
        <f>IF(V4381&lt;V4382,L4381,0)</f>
        <v>0</v>
      </c>
      <c r="U4381" s="6">
        <f>IF(T4381&gt;0,M4381,-999)</f>
        <v>-999</v>
      </c>
      <c r="V4381">
        <v>200308</v>
      </c>
      <c r="W4381">
        <v>2003</v>
      </c>
    </row>
    <row r="4382" spans="1:23" x14ac:dyDescent="0.25">
      <c r="A4382" s="14">
        <v>37849</v>
      </c>
      <c r="B4382" s="3">
        <v>228</v>
      </c>
      <c r="C4382" s="4">
        <v>12.53</v>
      </c>
      <c r="D4382" s="5">
        <v>15.3</v>
      </c>
      <c r="E4382" s="5">
        <v>21.8</v>
      </c>
      <c r="F4382" s="5">
        <v>8.3000000000000007</v>
      </c>
      <c r="G4382" s="4">
        <v>58.1</v>
      </c>
      <c r="H4382" s="4">
        <v>38.1</v>
      </c>
      <c r="I4382" s="5">
        <v>-999</v>
      </c>
      <c r="J4382" s="5">
        <v>-999</v>
      </c>
      <c r="K4382" s="4">
        <v>1.4</v>
      </c>
      <c r="L4382" s="4">
        <v>0</v>
      </c>
      <c r="M4382" s="7">
        <v>0</v>
      </c>
      <c r="N4382" s="5">
        <v>16</v>
      </c>
      <c r="O4382" s="5">
        <v>-999</v>
      </c>
      <c r="P4382" s="5">
        <v>14.5</v>
      </c>
      <c r="Q4382" s="5">
        <v>12.7</v>
      </c>
      <c r="R4382">
        <v>0.997</v>
      </c>
      <c r="S4382" s="34">
        <f>ROUND((0.6105*(EXP((17.273*E4382)/(E4382+237.3))))*(100-H4382)/100,3)</f>
        <v>1.6160000000000001</v>
      </c>
      <c r="T4382" s="6">
        <f>IF(V4382&lt;V4383,L4382,0)</f>
        <v>0</v>
      </c>
      <c r="U4382" s="6">
        <f>IF(T4382&gt;0,M4382,-999)</f>
        <v>-999</v>
      </c>
      <c r="V4382">
        <v>200308</v>
      </c>
      <c r="W4382">
        <v>2003</v>
      </c>
    </row>
    <row r="4383" spans="1:23" x14ac:dyDescent="0.25">
      <c r="A4383" s="14">
        <v>37850</v>
      </c>
      <c r="B4383" s="3">
        <v>229</v>
      </c>
      <c r="C4383" s="4">
        <v>23.18</v>
      </c>
      <c r="D4383" s="5">
        <v>15.3</v>
      </c>
      <c r="E4383" s="5">
        <v>24.4</v>
      </c>
      <c r="F4383" s="5">
        <v>6.1</v>
      </c>
      <c r="G4383" s="4">
        <v>58.8</v>
      </c>
      <c r="H4383" s="4">
        <v>21.1</v>
      </c>
      <c r="I4383" s="5">
        <v>-999</v>
      </c>
      <c r="J4383" s="5">
        <v>-999</v>
      </c>
      <c r="K4383" s="4">
        <v>0.6</v>
      </c>
      <c r="L4383" s="4">
        <v>0</v>
      </c>
      <c r="M4383" s="7">
        <v>0</v>
      </c>
      <c r="N4383" s="5">
        <v>17.899999999999999</v>
      </c>
      <c r="O4383" s="5">
        <v>-999</v>
      </c>
      <c r="P4383" s="5">
        <v>14</v>
      </c>
      <c r="Q4383" s="5">
        <v>12.6</v>
      </c>
      <c r="R4383">
        <v>0.64600000000000002</v>
      </c>
      <c r="S4383" s="34">
        <f>ROUND((0.6105*(EXP((17.273*E4383)/(E4383+237.3))))*(100-H4383)/100,3)</f>
        <v>2.411</v>
      </c>
      <c r="T4383" s="6">
        <f>IF(V4383&lt;V4384,L4383,0)</f>
        <v>0</v>
      </c>
      <c r="U4383" s="6">
        <f>IF(T4383&gt;0,M4383,-999)</f>
        <v>-999</v>
      </c>
      <c r="V4383">
        <v>200308</v>
      </c>
      <c r="W4383">
        <v>2003</v>
      </c>
    </row>
    <row r="4384" spans="1:23" x14ac:dyDescent="0.25">
      <c r="A4384" s="14">
        <v>37851</v>
      </c>
      <c r="B4384" s="3">
        <v>230</v>
      </c>
      <c r="C4384" s="4">
        <v>23.91</v>
      </c>
      <c r="D4384" s="5">
        <v>17.899999999999999</v>
      </c>
      <c r="E4384" s="5">
        <v>27.2</v>
      </c>
      <c r="F4384" s="5">
        <v>11.2</v>
      </c>
      <c r="G4384" s="4">
        <v>42.2</v>
      </c>
      <c r="H4384" s="4">
        <v>25.6</v>
      </c>
      <c r="I4384" s="5">
        <v>-999</v>
      </c>
      <c r="J4384" s="5">
        <v>-999</v>
      </c>
      <c r="K4384" s="4">
        <v>0</v>
      </c>
      <c r="L4384" s="4">
        <v>0</v>
      </c>
      <c r="M4384" s="7">
        <v>0</v>
      </c>
      <c r="N4384" s="5">
        <v>19.600000000000001</v>
      </c>
      <c r="O4384" s="5">
        <v>-999</v>
      </c>
      <c r="P4384" s="5">
        <v>14.4</v>
      </c>
      <c r="Q4384" s="5">
        <v>12.6</v>
      </c>
      <c r="R4384">
        <v>0.92400000000000004</v>
      </c>
      <c r="S4384" s="34">
        <f>ROUND((0.6105*(EXP((17.273*E4384)/(E4384+237.3))))*(100-H4384)/100,3)</f>
        <v>2.6829999999999998</v>
      </c>
      <c r="T4384" s="6">
        <f>IF(V4384&lt;V4385,L4384,0)</f>
        <v>0</v>
      </c>
      <c r="U4384" s="6">
        <f>IF(T4384&gt;0,M4384,-999)</f>
        <v>-999</v>
      </c>
      <c r="V4384">
        <v>200308</v>
      </c>
      <c r="W4384">
        <v>2003</v>
      </c>
    </row>
    <row r="4385" spans="1:23" x14ac:dyDescent="0.25">
      <c r="A4385" s="14">
        <v>37852</v>
      </c>
      <c r="B4385" s="3">
        <v>231</v>
      </c>
      <c r="C4385" s="4">
        <v>11.96</v>
      </c>
      <c r="D4385" s="5">
        <v>12.6</v>
      </c>
      <c r="E4385" s="5">
        <v>20.7</v>
      </c>
      <c r="F4385" s="5">
        <v>7.9</v>
      </c>
      <c r="G4385" s="4">
        <v>52.8</v>
      </c>
      <c r="H4385" s="4">
        <v>30.9</v>
      </c>
      <c r="I4385" s="5">
        <v>-999</v>
      </c>
      <c r="J4385" s="5">
        <v>-999</v>
      </c>
      <c r="K4385" s="4">
        <v>0</v>
      </c>
      <c r="L4385" s="4">
        <v>0</v>
      </c>
      <c r="M4385" s="7">
        <v>0</v>
      </c>
      <c r="N4385" s="5">
        <v>13.3</v>
      </c>
      <c r="O4385" s="5">
        <v>-999</v>
      </c>
      <c r="P4385" s="5">
        <v>13.7</v>
      </c>
      <c r="Q4385" s="5">
        <v>12.7</v>
      </c>
      <c r="R4385">
        <v>0.752</v>
      </c>
      <c r="S4385" s="34">
        <f>ROUND((0.6105*(EXP((17.273*E4385)/(E4385+237.3))))*(100-H4385)/100,3)</f>
        <v>1.6870000000000001</v>
      </c>
      <c r="T4385" s="6">
        <f>IF(V4385&lt;V4386,L4385,0)</f>
        <v>0</v>
      </c>
      <c r="U4385" s="6">
        <f>IF(T4385&gt;0,M4385,-999)</f>
        <v>-999</v>
      </c>
      <c r="V4385">
        <v>200308</v>
      </c>
      <c r="W4385">
        <v>2003</v>
      </c>
    </row>
    <row r="4386" spans="1:23" x14ac:dyDescent="0.25">
      <c r="A4386" s="14">
        <v>37853</v>
      </c>
      <c r="B4386" s="3">
        <v>232</v>
      </c>
      <c r="C4386" s="4">
        <v>15.81</v>
      </c>
      <c r="D4386" s="5">
        <v>13.5</v>
      </c>
      <c r="E4386" s="5">
        <v>22</v>
      </c>
      <c r="F4386" s="5">
        <v>5.3</v>
      </c>
      <c r="G4386" s="4">
        <v>50.6</v>
      </c>
      <c r="H4386" s="4">
        <v>26.4</v>
      </c>
      <c r="I4386" s="5">
        <v>-999</v>
      </c>
      <c r="J4386" s="5">
        <v>-999</v>
      </c>
      <c r="K4386" s="4">
        <v>0</v>
      </c>
      <c r="L4386" s="4">
        <v>0</v>
      </c>
      <c r="M4386" s="7">
        <v>0</v>
      </c>
      <c r="N4386" s="5">
        <v>14.1</v>
      </c>
      <c r="O4386" s="5">
        <v>-999</v>
      </c>
      <c r="P4386" s="5">
        <v>12.9</v>
      </c>
      <c r="Q4386" s="5">
        <v>12.3</v>
      </c>
      <c r="R4386">
        <v>0.69899999999999995</v>
      </c>
      <c r="S4386" s="34">
        <f>ROUND((0.6105*(EXP((17.273*E4386)/(E4386+237.3))))*(100-H4386)/100,3)</f>
        <v>1.9450000000000001</v>
      </c>
      <c r="T4386" s="6">
        <f>IF(V4386&lt;V4387,L4386,0)</f>
        <v>0</v>
      </c>
      <c r="U4386" s="6">
        <f>IF(T4386&gt;0,M4386,-999)</f>
        <v>-999</v>
      </c>
      <c r="V4386">
        <v>200308</v>
      </c>
      <c r="W4386">
        <v>2003</v>
      </c>
    </row>
    <row r="4387" spans="1:23" x14ac:dyDescent="0.25">
      <c r="A4387" s="14">
        <v>37854</v>
      </c>
      <c r="B4387" s="3">
        <v>233</v>
      </c>
      <c r="C4387" s="4">
        <v>21.99</v>
      </c>
      <c r="D4387" s="5">
        <v>18.600000000000001</v>
      </c>
      <c r="E4387" s="5">
        <v>27.5</v>
      </c>
      <c r="F4387" s="5">
        <v>12.4</v>
      </c>
      <c r="G4387" s="4">
        <v>34.700000000000003</v>
      </c>
      <c r="H4387" s="4">
        <v>18.7</v>
      </c>
      <c r="I4387" s="5">
        <v>-999</v>
      </c>
      <c r="J4387" s="5">
        <v>-999</v>
      </c>
      <c r="K4387" s="4">
        <v>0</v>
      </c>
      <c r="L4387" s="4">
        <v>0</v>
      </c>
      <c r="M4387" s="7">
        <v>0</v>
      </c>
      <c r="N4387" s="5">
        <v>19.399999999999999</v>
      </c>
      <c r="O4387" s="5">
        <v>-999</v>
      </c>
      <c r="P4387" s="5">
        <v>13.3</v>
      </c>
      <c r="Q4387" s="5">
        <v>12.1</v>
      </c>
      <c r="R4387">
        <v>0.68600000000000005</v>
      </c>
      <c r="S4387" s="34">
        <f>ROUND((0.6105*(EXP((17.273*E4387)/(E4387+237.3))))*(100-H4387)/100,3)</f>
        <v>2.984</v>
      </c>
      <c r="T4387" s="6">
        <f>IF(V4387&lt;V4388,L4387,0)</f>
        <v>0</v>
      </c>
      <c r="U4387" s="6">
        <f>IF(T4387&gt;0,M4387,-999)</f>
        <v>-999</v>
      </c>
      <c r="V4387">
        <v>200308</v>
      </c>
      <c r="W4387">
        <v>2003</v>
      </c>
    </row>
    <row r="4388" spans="1:23" x14ac:dyDescent="0.25">
      <c r="A4388" s="14">
        <v>37855</v>
      </c>
      <c r="B4388" s="3">
        <v>234</v>
      </c>
      <c r="C4388" s="4">
        <v>13.4</v>
      </c>
      <c r="D4388" s="5">
        <v>13.8</v>
      </c>
      <c r="E4388" s="5">
        <v>21.3</v>
      </c>
      <c r="F4388" s="5">
        <v>5.3</v>
      </c>
      <c r="G4388" s="4">
        <v>57.8</v>
      </c>
      <c r="H4388" s="4">
        <v>32.200000000000003</v>
      </c>
      <c r="I4388" s="5">
        <v>-999</v>
      </c>
      <c r="J4388" s="5">
        <v>-999</v>
      </c>
      <c r="K4388" s="4">
        <v>4.2</v>
      </c>
      <c r="L4388" s="4">
        <v>0</v>
      </c>
      <c r="M4388" s="7">
        <v>0</v>
      </c>
      <c r="N4388" s="5">
        <v>16.100000000000001</v>
      </c>
      <c r="O4388" s="5">
        <v>-999</v>
      </c>
      <c r="P4388" s="5">
        <v>13.5</v>
      </c>
      <c r="Q4388" s="5">
        <v>12.2</v>
      </c>
      <c r="R4388">
        <v>0.81299999999999994</v>
      </c>
      <c r="S4388" s="34">
        <f>ROUND((0.6105*(EXP((17.273*E4388)/(E4388+237.3))))*(100-H4388)/100,3)</f>
        <v>1.7170000000000001</v>
      </c>
      <c r="T4388" s="6">
        <f>IF(V4388&lt;V4389,L4388,0)</f>
        <v>0</v>
      </c>
      <c r="U4388" s="6">
        <f>IF(T4388&gt;0,M4388,-999)</f>
        <v>-999</v>
      </c>
      <c r="V4388">
        <v>200308</v>
      </c>
      <c r="W4388">
        <v>2003</v>
      </c>
    </row>
    <row r="4389" spans="1:23" x14ac:dyDescent="0.25">
      <c r="A4389" s="14">
        <v>37856</v>
      </c>
      <c r="B4389" s="3">
        <v>235</v>
      </c>
      <c r="C4389" s="4">
        <v>21.82</v>
      </c>
      <c r="D4389" s="5">
        <v>8.3000000000000007</v>
      </c>
      <c r="E4389" s="5">
        <v>16.2</v>
      </c>
      <c r="F4389" s="5">
        <v>1.5</v>
      </c>
      <c r="G4389" s="4">
        <v>60.9</v>
      </c>
      <c r="H4389" s="4">
        <v>25.8</v>
      </c>
      <c r="I4389" s="5">
        <v>-999</v>
      </c>
      <c r="J4389" s="5">
        <v>-999</v>
      </c>
      <c r="K4389" s="4">
        <v>0.3</v>
      </c>
      <c r="L4389" s="4">
        <v>0</v>
      </c>
      <c r="M4389" s="7">
        <v>0</v>
      </c>
      <c r="N4389" s="5">
        <v>13</v>
      </c>
      <c r="O4389" s="5">
        <v>-999</v>
      </c>
      <c r="P4389" s="5">
        <v>13</v>
      </c>
      <c r="Q4389" s="5">
        <v>12.1</v>
      </c>
      <c r="R4389">
        <v>0.47499999999999998</v>
      </c>
      <c r="S4389" s="34">
        <f>ROUND((0.6105*(EXP((17.273*E4389)/(E4389+237.3))))*(100-H4389)/100,3)</f>
        <v>1.3660000000000001</v>
      </c>
      <c r="T4389" s="6">
        <f>IF(V4389&lt;V4390,L4389,0)</f>
        <v>0</v>
      </c>
      <c r="U4389" s="6">
        <f>IF(T4389&gt;0,M4389,-999)</f>
        <v>-999</v>
      </c>
      <c r="V4389">
        <v>200308</v>
      </c>
      <c r="W4389">
        <v>2003</v>
      </c>
    </row>
    <row r="4390" spans="1:23" x14ac:dyDescent="0.25">
      <c r="A4390" s="14">
        <v>37857</v>
      </c>
      <c r="B4390" s="3">
        <v>236</v>
      </c>
      <c r="C4390" s="4">
        <v>18.39</v>
      </c>
      <c r="D4390" s="5">
        <v>10.9</v>
      </c>
      <c r="E4390" s="5">
        <v>19.2</v>
      </c>
      <c r="F4390" s="5">
        <v>2.9</v>
      </c>
      <c r="G4390" s="4">
        <v>43.7</v>
      </c>
      <c r="H4390" s="4">
        <v>11.5</v>
      </c>
      <c r="I4390" s="5">
        <v>-999</v>
      </c>
      <c r="J4390" s="5">
        <v>-999</v>
      </c>
      <c r="K4390" s="4">
        <v>0</v>
      </c>
      <c r="L4390" s="4">
        <v>0</v>
      </c>
      <c r="M4390" s="7">
        <v>0</v>
      </c>
      <c r="N4390" s="5">
        <v>13.5</v>
      </c>
      <c r="O4390" s="5">
        <v>-999</v>
      </c>
      <c r="P4390" s="5">
        <v>12.2</v>
      </c>
      <c r="Q4390" s="5">
        <v>11.8</v>
      </c>
      <c r="R4390">
        <v>0.25600000000000001</v>
      </c>
      <c r="S4390" s="34">
        <f>ROUND((0.6105*(EXP((17.273*E4390)/(E4390+237.3))))*(100-H4390)/100,3)</f>
        <v>1.9690000000000001</v>
      </c>
      <c r="T4390" s="6">
        <f>IF(V4390&lt;V4391,L4390,0)</f>
        <v>0</v>
      </c>
      <c r="U4390" s="6">
        <f>IF(T4390&gt;0,M4390,-999)</f>
        <v>-999</v>
      </c>
      <c r="V4390">
        <v>200308</v>
      </c>
      <c r="W4390">
        <v>2003</v>
      </c>
    </row>
    <row r="4391" spans="1:23" x14ac:dyDescent="0.25">
      <c r="A4391" s="14">
        <v>37858</v>
      </c>
      <c r="B4391" s="3">
        <v>237</v>
      </c>
      <c r="C4391" s="4">
        <v>13.49</v>
      </c>
      <c r="D4391" s="5">
        <v>13.5</v>
      </c>
      <c r="E4391" s="5">
        <v>20.9</v>
      </c>
      <c r="F4391" s="5">
        <v>6.5</v>
      </c>
      <c r="G4391" s="4">
        <v>55.5</v>
      </c>
      <c r="H4391" s="4">
        <v>27.3</v>
      </c>
      <c r="I4391" s="5">
        <v>-999</v>
      </c>
      <c r="J4391" s="5">
        <v>-999</v>
      </c>
      <c r="K4391" s="4">
        <v>0</v>
      </c>
      <c r="L4391" s="4">
        <v>0</v>
      </c>
      <c r="M4391" s="7">
        <v>0</v>
      </c>
      <c r="N4391" s="5">
        <v>14.2</v>
      </c>
      <c r="O4391" s="5">
        <v>-999</v>
      </c>
      <c r="P4391" s="5">
        <v>12.3</v>
      </c>
      <c r="Q4391" s="5">
        <v>11.7</v>
      </c>
      <c r="R4391">
        <v>0.67400000000000004</v>
      </c>
      <c r="S4391" s="34">
        <f>ROUND((0.6105*(EXP((17.273*E4391)/(E4391+237.3))))*(100-H4391)/100,3)</f>
        <v>1.7969999999999999</v>
      </c>
      <c r="T4391" s="6">
        <f>IF(V4391&lt;V4392,L4391,0)</f>
        <v>0</v>
      </c>
      <c r="U4391" s="6">
        <f>IF(T4391&gt;0,M4391,-999)</f>
        <v>-999</v>
      </c>
      <c r="V4391">
        <v>200308</v>
      </c>
      <c r="W4391">
        <v>2003</v>
      </c>
    </row>
    <row r="4392" spans="1:23" x14ac:dyDescent="0.25">
      <c r="A4392" s="14">
        <v>37859</v>
      </c>
      <c r="B4392" s="3">
        <v>238</v>
      </c>
      <c r="C4392" s="4">
        <v>20.65</v>
      </c>
      <c r="D4392" s="5">
        <v>15.2</v>
      </c>
      <c r="E4392" s="5">
        <v>24.2</v>
      </c>
      <c r="F4392" s="5">
        <v>4</v>
      </c>
      <c r="G4392" s="4">
        <v>51.8</v>
      </c>
      <c r="H4392" s="4">
        <v>26.8</v>
      </c>
      <c r="I4392" s="5">
        <v>-999</v>
      </c>
      <c r="J4392" s="5">
        <v>-999</v>
      </c>
      <c r="K4392" s="4">
        <v>0</v>
      </c>
      <c r="L4392" s="4">
        <v>0</v>
      </c>
      <c r="M4392" s="7">
        <v>0</v>
      </c>
      <c r="N4392" s="5">
        <v>18.5</v>
      </c>
      <c r="O4392" s="5">
        <v>-999</v>
      </c>
      <c r="P4392" s="5">
        <v>13.2</v>
      </c>
      <c r="Q4392" s="5">
        <v>11.7</v>
      </c>
      <c r="R4392">
        <v>0.80700000000000005</v>
      </c>
      <c r="S4392" s="34">
        <f>ROUND((0.6105*(EXP((17.273*E4392)/(E4392+237.3))))*(100-H4392)/100,3)</f>
        <v>2.21</v>
      </c>
      <c r="T4392" s="6">
        <f>IF(V4392&lt;V4393,L4392,0)</f>
        <v>0</v>
      </c>
      <c r="U4392" s="6">
        <f>IF(T4392&gt;0,M4392,-999)</f>
        <v>-999</v>
      </c>
      <c r="V4392">
        <v>200308</v>
      </c>
      <c r="W4392">
        <v>2003</v>
      </c>
    </row>
    <row r="4393" spans="1:23" x14ac:dyDescent="0.25">
      <c r="A4393" s="14">
        <v>37860</v>
      </c>
      <c r="B4393" s="3">
        <v>239</v>
      </c>
      <c r="C4393" s="4">
        <v>14.75</v>
      </c>
      <c r="D4393" s="5">
        <v>8.6</v>
      </c>
      <c r="E4393" s="5">
        <v>16.2</v>
      </c>
      <c r="F4393" s="5">
        <v>2.8</v>
      </c>
      <c r="G4393" s="4">
        <v>76</v>
      </c>
      <c r="H4393" s="4">
        <v>47</v>
      </c>
      <c r="I4393" s="5">
        <v>-999</v>
      </c>
      <c r="J4393" s="5">
        <v>-999</v>
      </c>
      <c r="K4393" s="4">
        <v>0</v>
      </c>
      <c r="L4393" s="4">
        <v>0</v>
      </c>
      <c r="M4393" s="7">
        <v>0</v>
      </c>
      <c r="N4393" s="5">
        <v>12.7</v>
      </c>
      <c r="O4393" s="5">
        <v>-999</v>
      </c>
      <c r="P4393" s="5">
        <v>12.7</v>
      </c>
      <c r="Q4393" s="5">
        <v>11.8</v>
      </c>
      <c r="R4393">
        <v>0.86499999999999999</v>
      </c>
      <c r="S4393" s="34">
        <f>ROUND((0.6105*(EXP((17.273*E4393)/(E4393+237.3))))*(100-H4393)/100,3)</f>
        <v>0.97599999999999998</v>
      </c>
      <c r="T4393" s="6">
        <f>IF(V4393&lt;V4394,L4393,0)</f>
        <v>0</v>
      </c>
      <c r="U4393" s="6">
        <f>IF(T4393&gt;0,M4393,-999)</f>
        <v>-999</v>
      </c>
      <c r="V4393">
        <v>200308</v>
      </c>
      <c r="W4393">
        <v>2003</v>
      </c>
    </row>
    <row r="4394" spans="1:23" x14ac:dyDescent="0.25">
      <c r="A4394" s="14">
        <v>37861</v>
      </c>
      <c r="B4394" s="3">
        <v>240</v>
      </c>
      <c r="C4394" s="4">
        <v>21.15</v>
      </c>
      <c r="D4394" s="5">
        <v>10.9</v>
      </c>
      <c r="E4394" s="5">
        <v>19.5</v>
      </c>
      <c r="F4394" s="5">
        <v>3.4</v>
      </c>
      <c r="G4394" s="4">
        <v>64.7</v>
      </c>
      <c r="H4394" s="4">
        <v>35.5</v>
      </c>
      <c r="I4394" s="5">
        <v>-999</v>
      </c>
      <c r="J4394" s="5">
        <v>-999</v>
      </c>
      <c r="K4394" s="4">
        <v>0</v>
      </c>
      <c r="L4394" s="4">
        <v>0</v>
      </c>
      <c r="M4394" s="7">
        <v>0</v>
      </c>
      <c r="N4394" s="5">
        <v>14.9</v>
      </c>
      <c r="O4394" s="5">
        <v>-999</v>
      </c>
      <c r="P4394" s="5">
        <v>12.2</v>
      </c>
      <c r="Q4394" s="5">
        <v>11.6</v>
      </c>
      <c r="R4394">
        <v>0.80400000000000005</v>
      </c>
      <c r="S4394" s="34">
        <f>ROUND((0.6105*(EXP((17.273*E4394)/(E4394+237.3))))*(100-H4394)/100,3)</f>
        <v>1.462</v>
      </c>
      <c r="T4394" s="6">
        <f>IF(V4394&lt;V4395,L4394,0)</f>
        <v>0</v>
      </c>
      <c r="U4394" s="6">
        <f>IF(T4394&gt;0,M4394,-999)</f>
        <v>-999</v>
      </c>
      <c r="V4394">
        <v>200308</v>
      </c>
      <c r="W4394">
        <v>2003</v>
      </c>
    </row>
    <row r="4395" spans="1:23" x14ac:dyDescent="0.25">
      <c r="A4395" s="14">
        <v>37862</v>
      </c>
      <c r="B4395" s="3">
        <v>241</v>
      </c>
      <c r="C4395" s="4">
        <v>21.61</v>
      </c>
      <c r="D4395" s="5">
        <v>14.7</v>
      </c>
      <c r="E4395" s="5">
        <v>23.2</v>
      </c>
      <c r="F4395" s="5">
        <v>6.6</v>
      </c>
      <c r="G4395" s="4">
        <v>46.7</v>
      </c>
      <c r="H4395" s="4">
        <v>23.8</v>
      </c>
      <c r="I4395" s="5">
        <v>-999</v>
      </c>
      <c r="J4395" s="5">
        <v>-999</v>
      </c>
      <c r="K4395" s="4">
        <v>0</v>
      </c>
      <c r="L4395" s="4">
        <v>0</v>
      </c>
      <c r="M4395" s="7">
        <v>0</v>
      </c>
      <c r="N4395" s="5">
        <v>16.7</v>
      </c>
      <c r="O4395" s="5">
        <v>-999</v>
      </c>
      <c r="P4395" s="5">
        <v>12.5</v>
      </c>
      <c r="Q4395" s="5">
        <v>11.5</v>
      </c>
      <c r="R4395">
        <v>0.67600000000000005</v>
      </c>
      <c r="S4395" s="34">
        <f>ROUND((0.6105*(EXP((17.273*E4395)/(E4395+237.3))))*(100-H4395)/100,3)</f>
        <v>2.1659999999999999</v>
      </c>
      <c r="T4395" s="6">
        <f>IF(V4395&lt;V4396,L4395,0)</f>
        <v>0</v>
      </c>
      <c r="U4395" s="6">
        <f>IF(T4395&gt;0,M4395,-999)</f>
        <v>-999</v>
      </c>
      <c r="V4395">
        <v>200308</v>
      </c>
      <c r="W4395">
        <v>2003</v>
      </c>
    </row>
    <row r="4396" spans="1:23" x14ac:dyDescent="0.25">
      <c r="A4396" s="14">
        <v>37863</v>
      </c>
      <c r="B4396" s="3">
        <v>242</v>
      </c>
      <c r="C4396" s="4">
        <v>21.06</v>
      </c>
      <c r="D4396" s="5">
        <v>17</v>
      </c>
      <c r="E4396" s="5">
        <v>25.8</v>
      </c>
      <c r="F4396" s="5">
        <v>9.8000000000000007</v>
      </c>
      <c r="G4396" s="4">
        <v>37.200000000000003</v>
      </c>
      <c r="H4396" s="4">
        <v>16.5</v>
      </c>
      <c r="I4396" s="5">
        <v>-999</v>
      </c>
      <c r="J4396" s="5">
        <v>-999</v>
      </c>
      <c r="K4396" s="4">
        <v>0</v>
      </c>
      <c r="L4396" s="4">
        <v>0</v>
      </c>
      <c r="M4396" s="7">
        <v>0</v>
      </c>
      <c r="N4396" s="5">
        <v>18</v>
      </c>
      <c r="O4396" s="5">
        <v>-999</v>
      </c>
      <c r="P4396" s="5">
        <v>12.9</v>
      </c>
      <c r="Q4396" s="5">
        <v>11.6</v>
      </c>
      <c r="R4396">
        <v>0.54800000000000004</v>
      </c>
      <c r="S4396" s="34">
        <f>ROUND((0.6105*(EXP((17.273*E4396)/(E4396+237.3))))*(100-H4396)/100,3)</f>
        <v>2.7730000000000001</v>
      </c>
      <c r="T4396" s="6">
        <f>IF(V4396&lt;V4397,L4396,0)</f>
        <v>0</v>
      </c>
      <c r="U4396" s="6">
        <f>IF(T4396&gt;0,M4396,-999)</f>
        <v>-999</v>
      </c>
      <c r="V4396">
        <v>200308</v>
      </c>
      <c r="W4396">
        <v>2003</v>
      </c>
    </row>
    <row r="4397" spans="1:23" x14ac:dyDescent="0.25">
      <c r="A4397" s="14">
        <v>37864</v>
      </c>
      <c r="B4397" s="3">
        <v>243</v>
      </c>
      <c r="C4397" s="4">
        <v>20.66</v>
      </c>
      <c r="D4397" s="5">
        <v>15.6</v>
      </c>
      <c r="E4397" s="5">
        <v>24.6</v>
      </c>
      <c r="F4397" s="5">
        <v>8.4</v>
      </c>
      <c r="G4397" s="4">
        <v>38</v>
      </c>
      <c r="H4397" s="4">
        <v>22.4</v>
      </c>
      <c r="I4397" s="5">
        <v>-999</v>
      </c>
      <c r="J4397" s="5">
        <v>-999</v>
      </c>
      <c r="K4397" s="4">
        <v>0</v>
      </c>
      <c r="L4397" s="4">
        <v>0</v>
      </c>
      <c r="M4397" s="7">
        <v>0</v>
      </c>
      <c r="N4397" s="5">
        <v>17.7</v>
      </c>
      <c r="O4397" s="5">
        <v>-999</v>
      </c>
      <c r="P4397" s="5">
        <v>13.2</v>
      </c>
      <c r="Q4397" s="5">
        <v>11.7</v>
      </c>
      <c r="R4397">
        <v>0.69199999999999995</v>
      </c>
      <c r="S4397" s="34">
        <f>ROUND((0.6105*(EXP((17.273*E4397)/(E4397+237.3))))*(100-H4397)/100,3)</f>
        <v>2.4</v>
      </c>
      <c r="T4397" s="6">
        <f>IF(V4397&lt;V4398,L4397,0)</f>
        <v>0</v>
      </c>
      <c r="U4397" s="6">
        <f>IF(T4397&gt;0,M4397,-999)</f>
        <v>-999</v>
      </c>
      <c r="V4397">
        <v>200308</v>
      </c>
      <c r="W4397">
        <v>2003</v>
      </c>
    </row>
    <row r="4398" spans="1:23" x14ac:dyDescent="0.25">
      <c r="A4398" s="14">
        <v>37865</v>
      </c>
      <c r="B4398" s="3">
        <v>244</v>
      </c>
      <c r="C4398" s="4">
        <v>16.48</v>
      </c>
      <c r="D4398" s="5">
        <v>12.8</v>
      </c>
      <c r="E4398" s="5">
        <v>19.399999999999999</v>
      </c>
      <c r="F4398" s="5">
        <v>6.5</v>
      </c>
      <c r="G4398" s="4">
        <v>50.5</v>
      </c>
      <c r="H4398" s="4">
        <v>28.3</v>
      </c>
      <c r="I4398" s="5">
        <v>-999</v>
      </c>
      <c r="J4398" s="5">
        <v>-999</v>
      </c>
      <c r="K4398" s="4">
        <v>0</v>
      </c>
      <c r="L4398" s="4">
        <v>0</v>
      </c>
      <c r="M4398" s="7">
        <v>0</v>
      </c>
      <c r="N4398" s="5">
        <v>14.4</v>
      </c>
      <c r="O4398" s="5">
        <v>-999</v>
      </c>
      <c r="P4398" s="5">
        <v>12.7</v>
      </c>
      <c r="Q4398" s="5">
        <v>11.8</v>
      </c>
      <c r="R4398">
        <v>0.63800000000000001</v>
      </c>
      <c r="S4398" s="34">
        <f>ROUND((0.6105*(EXP((17.273*E4398)/(E4398+237.3))))*(100-H4398)/100,3)</f>
        <v>1.615</v>
      </c>
      <c r="T4398" s="6">
        <f>IF(V4398&lt;V4399,L4398,0)</f>
        <v>0</v>
      </c>
      <c r="U4398" s="6">
        <f>IF(T4398&gt;0,M4398,-999)</f>
        <v>-999</v>
      </c>
      <c r="V4398">
        <v>200309</v>
      </c>
      <c r="W4398">
        <v>2003</v>
      </c>
    </row>
    <row r="4399" spans="1:23" x14ac:dyDescent="0.25">
      <c r="A4399" s="14">
        <v>37866</v>
      </c>
      <c r="B4399" s="3">
        <v>245</v>
      </c>
      <c r="C4399" s="4">
        <v>20.57</v>
      </c>
      <c r="D4399" s="5">
        <v>17</v>
      </c>
      <c r="E4399" s="5">
        <v>26.7</v>
      </c>
      <c r="F4399" s="5">
        <v>7.3</v>
      </c>
      <c r="G4399" s="4">
        <v>36</v>
      </c>
      <c r="H4399" s="4">
        <v>19.899999999999999</v>
      </c>
      <c r="I4399" s="5">
        <v>-999</v>
      </c>
      <c r="J4399" s="5">
        <v>-999</v>
      </c>
      <c r="K4399" s="4">
        <v>0</v>
      </c>
      <c r="L4399" s="4">
        <v>0</v>
      </c>
      <c r="M4399" s="7">
        <v>0</v>
      </c>
      <c r="N4399" s="5">
        <v>17.8</v>
      </c>
      <c r="O4399" s="5">
        <v>-999</v>
      </c>
      <c r="P4399" s="5">
        <v>12.7</v>
      </c>
      <c r="Q4399" s="5">
        <v>11.6</v>
      </c>
      <c r="R4399">
        <v>0.69899999999999995</v>
      </c>
      <c r="S4399" s="34">
        <f>ROUND((0.6105*(EXP((17.273*E4399)/(E4399+237.3))))*(100-H4399)/100,3)</f>
        <v>2.8050000000000002</v>
      </c>
      <c r="T4399" s="6">
        <f>IF(V4399&lt;V4400,L4399,0)</f>
        <v>0</v>
      </c>
      <c r="U4399" s="6">
        <f>IF(T4399&gt;0,M4399,-999)</f>
        <v>-999</v>
      </c>
      <c r="V4399">
        <v>200309</v>
      </c>
      <c r="W4399">
        <v>2003</v>
      </c>
    </row>
    <row r="4400" spans="1:23" x14ac:dyDescent="0.25">
      <c r="A4400" s="14">
        <v>37867</v>
      </c>
      <c r="B4400" s="3">
        <v>246</v>
      </c>
      <c r="C4400" s="4">
        <v>20.059999999999999</v>
      </c>
      <c r="D4400" s="5">
        <v>21.2</v>
      </c>
      <c r="E4400" s="5">
        <v>28.9</v>
      </c>
      <c r="F4400" s="5">
        <v>15</v>
      </c>
      <c r="G4400" s="4">
        <v>26.6</v>
      </c>
      <c r="H4400" s="4">
        <v>15.9</v>
      </c>
      <c r="I4400" s="5">
        <v>-999</v>
      </c>
      <c r="J4400" s="5">
        <v>-999</v>
      </c>
      <c r="K4400" s="4">
        <v>0</v>
      </c>
      <c r="L4400" s="4">
        <v>0</v>
      </c>
      <c r="M4400" s="7">
        <v>0</v>
      </c>
      <c r="N4400" s="5">
        <v>21</v>
      </c>
      <c r="O4400" s="5">
        <v>-999</v>
      </c>
      <c r="P4400" s="5">
        <v>13.5</v>
      </c>
      <c r="Q4400" s="5">
        <v>11.7</v>
      </c>
      <c r="R4400">
        <v>0.63400000000000001</v>
      </c>
      <c r="S4400" s="34">
        <f>ROUND((0.6105*(EXP((17.273*E4400)/(E4400+237.3))))*(100-H4400)/100,3)</f>
        <v>3.3490000000000002</v>
      </c>
      <c r="T4400" s="6">
        <f>IF(V4400&lt;V4401,L4400,0)</f>
        <v>0</v>
      </c>
      <c r="U4400" s="6">
        <f>IF(T4400&gt;0,M4400,-999)</f>
        <v>-999</v>
      </c>
      <c r="V4400">
        <v>200309</v>
      </c>
      <c r="W4400">
        <v>2003</v>
      </c>
    </row>
    <row r="4401" spans="1:23" x14ac:dyDescent="0.25">
      <c r="A4401" s="14">
        <v>37868</v>
      </c>
      <c r="B4401" s="3">
        <v>247</v>
      </c>
      <c r="C4401" s="4">
        <v>10.81</v>
      </c>
      <c r="D4401" s="5">
        <v>17.7</v>
      </c>
      <c r="E4401" s="5">
        <v>25</v>
      </c>
      <c r="F4401" s="5">
        <v>13.2</v>
      </c>
      <c r="G4401" s="4">
        <v>34.5</v>
      </c>
      <c r="H4401" s="4">
        <v>18.2</v>
      </c>
      <c r="I4401" s="5">
        <v>-999</v>
      </c>
      <c r="J4401" s="5">
        <v>-999</v>
      </c>
      <c r="K4401" s="4">
        <v>0</v>
      </c>
      <c r="L4401" s="4">
        <v>0</v>
      </c>
      <c r="M4401" s="7">
        <v>0</v>
      </c>
      <c r="N4401" s="5">
        <v>16.3</v>
      </c>
      <c r="O4401" s="5">
        <v>-999</v>
      </c>
      <c r="P4401" s="5">
        <v>13.6</v>
      </c>
      <c r="Q4401" s="5">
        <v>12</v>
      </c>
      <c r="R4401">
        <v>0.57599999999999996</v>
      </c>
      <c r="S4401" s="34">
        <f>ROUND((0.6105*(EXP((17.273*E4401)/(E4401+237.3))))*(100-H4401)/100,3)</f>
        <v>2.5910000000000002</v>
      </c>
      <c r="T4401" s="6">
        <f>IF(V4401&lt;V4402,L4401,0)</f>
        <v>0</v>
      </c>
      <c r="U4401" s="6">
        <f>IF(T4401&gt;0,M4401,-999)</f>
        <v>-999</v>
      </c>
      <c r="V4401">
        <v>200309</v>
      </c>
      <c r="W4401">
        <v>2003</v>
      </c>
    </row>
    <row r="4402" spans="1:23" x14ac:dyDescent="0.25">
      <c r="A4402" s="14">
        <v>37869</v>
      </c>
      <c r="B4402" s="3">
        <v>248</v>
      </c>
      <c r="C4402" s="4">
        <v>20.079999999999998</v>
      </c>
      <c r="D4402" s="5">
        <v>17.2</v>
      </c>
      <c r="E4402" s="5">
        <v>26.3</v>
      </c>
      <c r="F4402" s="5">
        <v>9.6999999999999993</v>
      </c>
      <c r="G4402" s="4">
        <v>33.700000000000003</v>
      </c>
      <c r="H4402" s="4">
        <v>16.5</v>
      </c>
      <c r="I4402" s="5">
        <v>-999</v>
      </c>
      <c r="J4402" s="5">
        <v>-999</v>
      </c>
      <c r="K4402" s="4">
        <v>0</v>
      </c>
      <c r="L4402" s="4">
        <v>0</v>
      </c>
      <c r="M4402" s="7">
        <v>0</v>
      </c>
      <c r="N4402" s="5">
        <v>18.399999999999999</v>
      </c>
      <c r="O4402" s="5">
        <v>-999</v>
      </c>
      <c r="P4402" s="5">
        <v>13.3</v>
      </c>
      <c r="Q4402" s="5">
        <v>11.9</v>
      </c>
      <c r="R4402">
        <v>0.56299999999999994</v>
      </c>
      <c r="S4402" s="34">
        <f>ROUND((0.6105*(EXP((17.273*E4402)/(E4402+237.3))))*(100-H4402)/100,3)</f>
        <v>2.8559999999999999</v>
      </c>
      <c r="T4402" s="6">
        <f>IF(V4402&lt;V4403,L4402,0)</f>
        <v>0</v>
      </c>
      <c r="U4402" s="6">
        <f>IF(T4402&gt;0,M4402,-999)</f>
        <v>-999</v>
      </c>
      <c r="V4402">
        <v>200309</v>
      </c>
      <c r="W4402">
        <v>2003</v>
      </c>
    </row>
    <row r="4403" spans="1:23" x14ac:dyDescent="0.25">
      <c r="A4403" s="14">
        <v>37870</v>
      </c>
      <c r="B4403" s="3">
        <v>249</v>
      </c>
      <c r="C4403" s="4">
        <v>19.53</v>
      </c>
      <c r="D4403" s="5">
        <v>18.399999999999999</v>
      </c>
      <c r="E4403" s="5">
        <v>27.3</v>
      </c>
      <c r="F4403" s="5">
        <v>10.3</v>
      </c>
      <c r="G4403" s="4">
        <v>33.9</v>
      </c>
      <c r="H4403" s="4">
        <v>17.5</v>
      </c>
      <c r="I4403" s="5">
        <v>-999</v>
      </c>
      <c r="J4403" s="5">
        <v>-999</v>
      </c>
      <c r="K4403" s="4">
        <v>0</v>
      </c>
      <c r="L4403" s="4">
        <v>0</v>
      </c>
      <c r="M4403" s="7">
        <v>0</v>
      </c>
      <c r="N4403" s="5">
        <v>19.8</v>
      </c>
      <c r="O4403" s="5">
        <v>-999</v>
      </c>
      <c r="P4403" s="5">
        <v>13.5</v>
      </c>
      <c r="Q4403" s="5">
        <v>11.9</v>
      </c>
      <c r="R4403">
        <v>0.63300000000000001</v>
      </c>
      <c r="S4403" s="34">
        <f>ROUND((0.6105*(EXP((17.273*E4403)/(E4403+237.3))))*(100-H4403)/100,3)</f>
        <v>2.9929999999999999</v>
      </c>
      <c r="T4403" s="6">
        <f>IF(V4403&lt;V4404,L4403,0)</f>
        <v>0</v>
      </c>
      <c r="U4403" s="6">
        <f>IF(T4403&gt;0,M4403,-999)</f>
        <v>-999</v>
      </c>
      <c r="V4403">
        <v>200309</v>
      </c>
      <c r="W4403">
        <v>2003</v>
      </c>
    </row>
    <row r="4404" spans="1:23" x14ac:dyDescent="0.25">
      <c r="A4404" s="14">
        <v>37871</v>
      </c>
      <c r="B4404" s="3">
        <v>250</v>
      </c>
      <c r="C4404" s="4">
        <v>8.4700000000000006</v>
      </c>
      <c r="D4404" s="5">
        <v>11.6</v>
      </c>
      <c r="E4404" s="5">
        <v>17.2</v>
      </c>
      <c r="F4404" s="5">
        <v>6.2</v>
      </c>
      <c r="G4404" s="4">
        <v>63.1</v>
      </c>
      <c r="H4404" s="4">
        <v>41.3</v>
      </c>
      <c r="I4404" s="5">
        <v>-999</v>
      </c>
      <c r="J4404" s="5">
        <v>-999</v>
      </c>
      <c r="K4404" s="4">
        <v>0</v>
      </c>
      <c r="L4404" s="4">
        <v>0</v>
      </c>
      <c r="M4404" s="7">
        <v>0</v>
      </c>
      <c r="N4404" s="5">
        <v>13.5</v>
      </c>
      <c r="O4404" s="5">
        <v>-999</v>
      </c>
      <c r="P4404" s="5">
        <v>13.4</v>
      </c>
      <c r="Q4404" s="5">
        <v>12.1</v>
      </c>
      <c r="R4404">
        <v>0.80900000000000005</v>
      </c>
      <c r="S4404" s="34">
        <f>ROUND((0.6105*(EXP((17.273*E4404)/(E4404+237.3))))*(100-H4404)/100,3)</f>
        <v>1.1519999999999999</v>
      </c>
      <c r="T4404" s="6">
        <f>IF(V4404&lt;V4405,L4404,0)</f>
        <v>0</v>
      </c>
      <c r="U4404" s="6">
        <f>IF(T4404&gt;0,M4404,-999)</f>
        <v>-999</v>
      </c>
      <c r="V4404">
        <v>200309</v>
      </c>
      <c r="W4404">
        <v>2003</v>
      </c>
    </row>
    <row r="4405" spans="1:23" x14ac:dyDescent="0.25">
      <c r="A4405" s="14">
        <v>37872</v>
      </c>
      <c r="B4405" s="3">
        <v>251</v>
      </c>
      <c r="C4405" s="4">
        <v>1.81</v>
      </c>
      <c r="D4405" s="5">
        <v>4.4000000000000004</v>
      </c>
      <c r="E4405" s="5">
        <v>6.6</v>
      </c>
      <c r="F4405" s="5">
        <v>1</v>
      </c>
      <c r="G4405" s="4">
        <v>96.6</v>
      </c>
      <c r="H4405" s="4">
        <v>68.599999999999994</v>
      </c>
      <c r="I4405" s="5">
        <v>-999</v>
      </c>
      <c r="J4405" s="5">
        <v>-999</v>
      </c>
      <c r="K4405" s="4">
        <v>8.6999999999999993</v>
      </c>
      <c r="L4405" s="4">
        <v>0</v>
      </c>
      <c r="M4405" s="7">
        <v>0</v>
      </c>
      <c r="N4405" s="5">
        <v>6.6</v>
      </c>
      <c r="O4405" s="5">
        <v>-999</v>
      </c>
      <c r="P4405" s="5">
        <v>11.5</v>
      </c>
      <c r="Q4405" s="5">
        <v>11.7</v>
      </c>
      <c r="R4405">
        <v>0.66900000000000004</v>
      </c>
      <c r="S4405" s="34">
        <f>ROUND((0.6105*(EXP((17.273*E4405)/(E4405+237.3))))*(100-H4405)/100,3)</f>
        <v>0.30599999999999999</v>
      </c>
      <c r="T4405" s="6">
        <f>IF(V4405&lt;V4406,L4405,0)</f>
        <v>0</v>
      </c>
      <c r="U4405" s="6">
        <f>IF(T4405&gt;0,M4405,-999)</f>
        <v>-999</v>
      </c>
      <c r="V4405">
        <v>200309</v>
      </c>
      <c r="W4405">
        <v>2003</v>
      </c>
    </row>
    <row r="4406" spans="1:23" x14ac:dyDescent="0.25">
      <c r="A4406" s="14">
        <v>37873</v>
      </c>
      <c r="B4406" s="3">
        <v>252</v>
      </c>
      <c r="C4406" s="4">
        <v>8.0500000000000007</v>
      </c>
      <c r="D4406" s="5">
        <v>5.2</v>
      </c>
      <c r="E4406" s="5">
        <v>11.5</v>
      </c>
      <c r="F4406" s="5">
        <v>-0.1</v>
      </c>
      <c r="G4406" s="4">
        <v>80.599999999999994</v>
      </c>
      <c r="H4406" s="4">
        <v>55</v>
      </c>
      <c r="I4406" s="5">
        <v>-999</v>
      </c>
      <c r="J4406" s="5">
        <v>-999</v>
      </c>
      <c r="K4406" s="4">
        <v>2.6</v>
      </c>
      <c r="L4406" s="4">
        <v>0</v>
      </c>
      <c r="M4406" s="7">
        <v>0</v>
      </c>
      <c r="N4406" s="5">
        <v>5.9</v>
      </c>
      <c r="O4406" s="5">
        <v>-999</v>
      </c>
      <c r="P4406" s="5">
        <v>9.8000000000000007</v>
      </c>
      <c r="Q4406" s="5">
        <v>11.1</v>
      </c>
      <c r="R4406">
        <v>0.747</v>
      </c>
      <c r="S4406" s="34">
        <f>ROUND((0.6105*(EXP((17.273*E4406)/(E4406+237.3))))*(100-H4406)/100,3)</f>
        <v>0.61</v>
      </c>
      <c r="T4406" s="6">
        <f>IF(V4406&lt;V4407,L4406,0)</f>
        <v>0</v>
      </c>
      <c r="U4406" s="6">
        <f>IF(T4406&gt;0,M4406,-999)</f>
        <v>-999</v>
      </c>
      <c r="V4406">
        <v>200309</v>
      </c>
      <c r="W4406">
        <v>2003</v>
      </c>
    </row>
    <row r="4407" spans="1:23" x14ac:dyDescent="0.25">
      <c r="A4407" s="14">
        <v>37874</v>
      </c>
      <c r="B4407" s="3">
        <v>253</v>
      </c>
      <c r="C4407" s="4">
        <v>7.43</v>
      </c>
      <c r="D4407" s="5">
        <v>5.6</v>
      </c>
      <c r="E4407" s="5">
        <v>10.3</v>
      </c>
      <c r="F4407" s="5">
        <v>1</v>
      </c>
      <c r="G4407" s="4">
        <v>88.4</v>
      </c>
      <c r="H4407" s="4">
        <v>64.900000000000006</v>
      </c>
      <c r="I4407" s="5">
        <v>-999</v>
      </c>
      <c r="J4407" s="5">
        <v>-999</v>
      </c>
      <c r="K4407" s="4">
        <v>2.6</v>
      </c>
      <c r="L4407" s="4">
        <v>0</v>
      </c>
      <c r="M4407" s="7">
        <v>0</v>
      </c>
      <c r="N4407" s="5">
        <v>6.6</v>
      </c>
      <c r="O4407" s="5">
        <v>-999</v>
      </c>
      <c r="P4407" s="5">
        <v>9</v>
      </c>
      <c r="Q4407" s="5">
        <v>10.4</v>
      </c>
      <c r="R4407">
        <v>0.81</v>
      </c>
      <c r="S4407" s="34">
        <f>ROUND((0.6105*(EXP((17.273*E4407)/(E4407+237.3))))*(100-H4407)/100,3)</f>
        <v>0.44</v>
      </c>
      <c r="T4407" s="6">
        <f>IF(V4407&lt;V4408,L4407,0)</f>
        <v>0</v>
      </c>
      <c r="U4407" s="6">
        <f>IF(T4407&gt;0,M4407,-999)</f>
        <v>-999</v>
      </c>
      <c r="V4407">
        <v>200309</v>
      </c>
      <c r="W4407">
        <v>2003</v>
      </c>
    </row>
    <row r="4408" spans="1:23" x14ac:dyDescent="0.25">
      <c r="A4408" s="14">
        <v>37875</v>
      </c>
      <c r="B4408" s="3">
        <v>254</v>
      </c>
      <c r="C4408" s="4">
        <v>11.11</v>
      </c>
      <c r="D4408" s="5">
        <v>6.3</v>
      </c>
      <c r="E4408" s="5">
        <v>13.4</v>
      </c>
      <c r="F4408" s="5">
        <v>0.1</v>
      </c>
      <c r="G4408" s="4">
        <v>85.2</v>
      </c>
      <c r="H4408" s="4">
        <v>54.7</v>
      </c>
      <c r="I4408" s="5">
        <v>-999</v>
      </c>
      <c r="J4408" s="5">
        <v>-999</v>
      </c>
      <c r="K4408" s="4">
        <v>8.6999999999999993</v>
      </c>
      <c r="L4408" s="4">
        <v>0</v>
      </c>
      <c r="M4408" s="7">
        <v>0</v>
      </c>
      <c r="N4408" s="5">
        <v>9.1999999999999993</v>
      </c>
      <c r="O4408" s="5">
        <v>-999</v>
      </c>
      <c r="P4408" s="5">
        <v>9.6999999999999993</v>
      </c>
      <c r="Q4408" s="5">
        <v>10</v>
      </c>
      <c r="R4408">
        <v>0.84</v>
      </c>
      <c r="S4408" s="34">
        <f>ROUND((0.6105*(EXP((17.273*E4408)/(E4408+237.3))))*(100-H4408)/100,3)</f>
        <v>0.69599999999999995</v>
      </c>
      <c r="T4408" s="6">
        <f>IF(V4408&lt;V4409,L4408,0)</f>
        <v>0</v>
      </c>
      <c r="U4408" s="6">
        <f>IF(T4408&gt;0,M4408,-999)</f>
        <v>-999</v>
      </c>
      <c r="V4408">
        <v>200309</v>
      </c>
      <c r="W4408">
        <v>2003</v>
      </c>
    </row>
    <row r="4409" spans="1:23" x14ac:dyDescent="0.25">
      <c r="A4409" s="14">
        <v>37876</v>
      </c>
      <c r="B4409" s="3">
        <v>255</v>
      </c>
      <c r="C4409" s="4">
        <v>10.199999999999999</v>
      </c>
      <c r="D4409" s="5">
        <v>2.8</v>
      </c>
      <c r="E4409" s="5">
        <v>10</v>
      </c>
      <c r="F4409" s="5">
        <v>0.2</v>
      </c>
      <c r="G4409" s="4">
        <v>84.9</v>
      </c>
      <c r="H4409" s="4">
        <v>52.1</v>
      </c>
      <c r="I4409" s="5">
        <v>-999</v>
      </c>
      <c r="J4409" s="5">
        <v>-999</v>
      </c>
      <c r="K4409" s="4">
        <v>1.4</v>
      </c>
      <c r="L4409" s="4">
        <v>0</v>
      </c>
      <c r="M4409" s="7">
        <v>0</v>
      </c>
      <c r="N4409" s="5">
        <v>4.5999999999999996</v>
      </c>
      <c r="O4409" s="5">
        <v>-999</v>
      </c>
      <c r="P4409" s="5">
        <v>8.6</v>
      </c>
      <c r="Q4409" s="5">
        <v>9.8000000000000007</v>
      </c>
      <c r="R4409">
        <v>0.63700000000000001</v>
      </c>
      <c r="S4409" s="34">
        <f>ROUND((0.6105*(EXP((17.273*E4409)/(E4409+237.3))))*(100-H4409)/100,3)</f>
        <v>0.58799999999999997</v>
      </c>
      <c r="T4409" s="6">
        <f>IF(V4409&lt;V4410,L4409,0)</f>
        <v>0</v>
      </c>
      <c r="U4409" s="6">
        <f>IF(T4409&gt;0,M4409,-999)</f>
        <v>-999</v>
      </c>
      <c r="V4409">
        <v>200309</v>
      </c>
      <c r="W4409">
        <v>2003</v>
      </c>
    </row>
    <row r="4410" spans="1:23" x14ac:dyDescent="0.25">
      <c r="A4410" s="14">
        <v>37877</v>
      </c>
      <c r="B4410" s="3">
        <v>256</v>
      </c>
      <c r="C4410" s="4">
        <v>16.309999999999999</v>
      </c>
      <c r="D4410" s="5">
        <v>7.5</v>
      </c>
      <c r="E4410" s="5">
        <v>16</v>
      </c>
      <c r="F4410" s="5">
        <v>-0.2</v>
      </c>
      <c r="G4410" s="4">
        <v>61</v>
      </c>
      <c r="H4410" s="4">
        <v>31.8</v>
      </c>
      <c r="I4410" s="5">
        <v>-999</v>
      </c>
      <c r="J4410" s="5">
        <v>-999</v>
      </c>
      <c r="K4410" s="4">
        <v>0</v>
      </c>
      <c r="L4410" s="4">
        <v>0</v>
      </c>
      <c r="M4410" s="7">
        <v>0</v>
      </c>
      <c r="N4410" s="5">
        <v>9.1</v>
      </c>
      <c r="O4410" s="5">
        <v>-999</v>
      </c>
      <c r="P4410" s="5">
        <v>8.4</v>
      </c>
      <c r="Q4410" s="5">
        <v>9.3000000000000007</v>
      </c>
      <c r="R4410">
        <v>0.57999999999999996</v>
      </c>
      <c r="S4410" s="34">
        <f>ROUND((0.6105*(EXP((17.273*E4410)/(E4410+237.3))))*(100-H4410)/100,3)</f>
        <v>1.24</v>
      </c>
      <c r="T4410" s="6">
        <f>IF(V4410&lt;V4411,L4410,0)</f>
        <v>0</v>
      </c>
      <c r="U4410" s="6">
        <f>IF(T4410&gt;0,M4410,-999)</f>
        <v>-999</v>
      </c>
      <c r="V4410">
        <v>200309</v>
      </c>
      <c r="W4410">
        <v>2003</v>
      </c>
    </row>
    <row r="4411" spans="1:23" x14ac:dyDescent="0.25">
      <c r="A4411" s="14">
        <v>37878</v>
      </c>
      <c r="B4411" s="3">
        <v>257</v>
      </c>
      <c r="C4411" s="4">
        <v>7.1</v>
      </c>
      <c r="D4411" s="5">
        <v>5.8</v>
      </c>
      <c r="E4411" s="5">
        <v>9.1999999999999993</v>
      </c>
      <c r="F4411" s="5">
        <v>-0.7</v>
      </c>
      <c r="G4411" s="4">
        <v>88.4</v>
      </c>
      <c r="H4411" s="4">
        <v>58.7</v>
      </c>
      <c r="I4411" s="5">
        <v>-999</v>
      </c>
      <c r="J4411" s="5">
        <v>-999</v>
      </c>
      <c r="K4411" s="4">
        <v>1.4</v>
      </c>
      <c r="L4411" s="4">
        <v>0</v>
      </c>
      <c r="M4411" s="7">
        <v>0</v>
      </c>
      <c r="N4411" s="5">
        <v>8.3000000000000007</v>
      </c>
      <c r="O4411" s="5">
        <v>-999</v>
      </c>
      <c r="P4411" s="5">
        <v>9.1999999999999993</v>
      </c>
      <c r="Q4411" s="5">
        <v>9.3000000000000007</v>
      </c>
      <c r="R4411">
        <v>0.68500000000000005</v>
      </c>
      <c r="S4411" s="34">
        <f>ROUND((0.6105*(EXP((17.273*E4411)/(E4411+237.3))))*(100-H4411)/100,3)</f>
        <v>0.48</v>
      </c>
      <c r="T4411" s="6">
        <f>IF(V4411&lt;V4412,L4411,0)</f>
        <v>0</v>
      </c>
      <c r="U4411" s="6">
        <f>IF(T4411&gt;0,M4411,-999)</f>
        <v>-999</v>
      </c>
      <c r="V4411">
        <v>200309</v>
      </c>
      <c r="W4411">
        <v>2003</v>
      </c>
    </row>
    <row r="4412" spans="1:23" x14ac:dyDescent="0.25">
      <c r="A4412" s="14">
        <v>37879</v>
      </c>
      <c r="B4412" s="3">
        <v>258</v>
      </c>
      <c r="C4412" s="4">
        <v>10.45</v>
      </c>
      <c r="D4412" s="5">
        <v>4.0999999999999996</v>
      </c>
      <c r="E4412" s="5">
        <v>11.4</v>
      </c>
      <c r="F4412" s="5">
        <v>-0.9</v>
      </c>
      <c r="G4412" s="4">
        <v>83.1</v>
      </c>
      <c r="H4412" s="4">
        <v>47.2</v>
      </c>
      <c r="I4412" s="5">
        <v>-999</v>
      </c>
      <c r="J4412" s="5">
        <v>-999</v>
      </c>
      <c r="K4412" s="4">
        <v>1</v>
      </c>
      <c r="L4412" s="4">
        <v>0</v>
      </c>
      <c r="M4412" s="7">
        <v>0</v>
      </c>
      <c r="N4412" s="5">
        <v>6.7</v>
      </c>
      <c r="O4412" s="5">
        <v>-999</v>
      </c>
      <c r="P4412" s="5">
        <v>8.3000000000000007</v>
      </c>
      <c r="Q4412" s="5">
        <v>9.1999999999999993</v>
      </c>
      <c r="R4412">
        <v>0.63600000000000001</v>
      </c>
      <c r="S4412" s="34">
        <f>ROUND((0.6105*(EXP((17.273*E4412)/(E4412+237.3))))*(100-H4412)/100,3)</f>
        <v>0.71199999999999997</v>
      </c>
      <c r="T4412" s="6">
        <f>IF(V4412&lt;V4413,L4412,0)</f>
        <v>0</v>
      </c>
      <c r="U4412" s="6">
        <f>IF(T4412&gt;0,M4412,-999)</f>
        <v>-999</v>
      </c>
      <c r="V4412">
        <v>200309</v>
      </c>
      <c r="W4412">
        <v>2003</v>
      </c>
    </row>
    <row r="4413" spans="1:23" x14ac:dyDescent="0.25">
      <c r="A4413" s="14">
        <v>37880</v>
      </c>
      <c r="B4413" s="3">
        <v>259</v>
      </c>
      <c r="C4413" s="4">
        <v>3.44</v>
      </c>
      <c r="D4413" s="5">
        <v>0.5</v>
      </c>
      <c r="E4413" s="5">
        <v>4.3</v>
      </c>
      <c r="F4413" s="5">
        <v>-1.6</v>
      </c>
      <c r="G4413" s="4">
        <v>98.5</v>
      </c>
      <c r="H4413" s="4">
        <v>88.1</v>
      </c>
      <c r="I4413" s="5">
        <v>-999</v>
      </c>
      <c r="J4413" s="5">
        <v>-999</v>
      </c>
      <c r="K4413" s="4">
        <v>7.3</v>
      </c>
      <c r="L4413" s="4">
        <v>0</v>
      </c>
      <c r="M4413" s="7">
        <v>0</v>
      </c>
      <c r="N4413" s="5">
        <v>3.4</v>
      </c>
      <c r="O4413" s="5">
        <v>-999</v>
      </c>
      <c r="P4413" s="5">
        <v>7.5</v>
      </c>
      <c r="Q4413" s="5">
        <v>8.8000000000000007</v>
      </c>
      <c r="R4413">
        <v>0.73399999999999999</v>
      </c>
      <c r="S4413" s="34">
        <f>ROUND((0.6105*(EXP((17.273*E4413)/(E4413+237.3))))*(100-H4413)/100,3)</f>
        <v>9.9000000000000005E-2</v>
      </c>
      <c r="T4413" s="6">
        <f>IF(V4413&lt;V4414,L4413,0)</f>
        <v>0</v>
      </c>
      <c r="U4413" s="6">
        <f>IF(T4413&gt;0,M4413,-999)</f>
        <v>-999</v>
      </c>
      <c r="V4413">
        <v>200309</v>
      </c>
      <c r="W4413">
        <v>2003</v>
      </c>
    </row>
    <row r="4414" spans="1:23" x14ac:dyDescent="0.25">
      <c r="A4414" s="14">
        <v>37881</v>
      </c>
      <c r="B4414" s="3">
        <v>260</v>
      </c>
      <c r="C4414" s="4">
        <v>11.92</v>
      </c>
      <c r="D4414" s="5">
        <v>1.5</v>
      </c>
      <c r="E4414" s="5">
        <v>6.3</v>
      </c>
      <c r="F4414" s="5">
        <v>-2.7</v>
      </c>
      <c r="G4414" s="4">
        <v>84.7</v>
      </c>
      <c r="H4414" s="4">
        <v>60.7</v>
      </c>
      <c r="I4414" s="5">
        <v>-999</v>
      </c>
      <c r="J4414" s="5">
        <v>-999</v>
      </c>
      <c r="K4414" s="4">
        <v>0.2</v>
      </c>
      <c r="L4414" s="4">
        <v>0</v>
      </c>
      <c r="M4414" s="7">
        <v>0</v>
      </c>
      <c r="N4414" s="5">
        <v>6.2</v>
      </c>
      <c r="O4414" s="5">
        <v>-999</v>
      </c>
      <c r="P4414" s="5">
        <v>6.9</v>
      </c>
      <c r="Q4414" s="5">
        <v>8.3000000000000007</v>
      </c>
      <c r="R4414">
        <v>0.57799999999999996</v>
      </c>
      <c r="S4414" s="34">
        <f>ROUND((0.6105*(EXP((17.273*E4414)/(E4414+237.3))))*(100-H4414)/100,3)</f>
        <v>0.375</v>
      </c>
      <c r="T4414" s="6">
        <f>IF(V4414&lt;V4415,L4414,0)</f>
        <v>0</v>
      </c>
      <c r="U4414" s="6">
        <f>IF(T4414&gt;0,M4414,-999)</f>
        <v>-999</v>
      </c>
      <c r="V4414">
        <v>200309</v>
      </c>
      <c r="W4414">
        <v>2003</v>
      </c>
    </row>
    <row r="4415" spans="1:23" x14ac:dyDescent="0.25">
      <c r="A4415" s="14">
        <v>37882</v>
      </c>
      <c r="B4415" s="3">
        <v>261</v>
      </c>
      <c r="C4415" s="4">
        <v>7.72</v>
      </c>
      <c r="D4415" s="5">
        <v>4.8</v>
      </c>
      <c r="E4415" s="5">
        <v>9.1</v>
      </c>
      <c r="F4415" s="5">
        <v>1.1000000000000001</v>
      </c>
      <c r="G4415" s="4">
        <v>86.1</v>
      </c>
      <c r="H4415" s="4">
        <v>65.8</v>
      </c>
      <c r="I4415" s="5">
        <v>-999</v>
      </c>
      <c r="J4415" s="5">
        <v>-999</v>
      </c>
      <c r="K4415" s="4">
        <v>2</v>
      </c>
      <c r="L4415" s="4">
        <v>0</v>
      </c>
      <c r="M4415" s="7">
        <v>0</v>
      </c>
      <c r="N4415" s="5">
        <v>7.2</v>
      </c>
      <c r="O4415" s="5">
        <v>-999</v>
      </c>
      <c r="P4415" s="5">
        <v>7.3</v>
      </c>
      <c r="Q4415" s="5">
        <v>8.1</v>
      </c>
      <c r="R4415">
        <v>0.76200000000000001</v>
      </c>
      <c r="S4415" s="34">
        <f>ROUND((0.6105*(EXP((17.273*E4415)/(E4415+237.3))))*(100-H4415)/100,3)</f>
        <v>0.39500000000000002</v>
      </c>
      <c r="T4415" s="6">
        <f>IF(V4415&lt;V4416,L4415,0)</f>
        <v>0</v>
      </c>
      <c r="U4415" s="6">
        <f>IF(T4415&gt;0,M4415,-999)</f>
        <v>-999</v>
      </c>
      <c r="V4415">
        <v>200309</v>
      </c>
      <c r="W4415">
        <v>2003</v>
      </c>
    </row>
    <row r="4416" spans="1:23" x14ac:dyDescent="0.25">
      <c r="A4416" s="14">
        <v>37883</v>
      </c>
      <c r="B4416" s="3">
        <v>262</v>
      </c>
      <c r="C4416" s="4">
        <v>9.27</v>
      </c>
      <c r="D4416" s="5">
        <v>5.4</v>
      </c>
      <c r="E4416" s="5">
        <v>12.9</v>
      </c>
      <c r="F4416" s="5">
        <v>0.4</v>
      </c>
      <c r="G4416" s="4">
        <v>89.4</v>
      </c>
      <c r="H4416" s="4">
        <v>49.3</v>
      </c>
      <c r="I4416" s="5">
        <v>-999</v>
      </c>
      <c r="J4416" s="5">
        <v>-999</v>
      </c>
      <c r="K4416" s="4">
        <v>2.2999999999999998</v>
      </c>
      <c r="L4416" s="4">
        <v>0</v>
      </c>
      <c r="M4416" s="7">
        <v>0</v>
      </c>
      <c r="N4416" s="5">
        <v>7.6</v>
      </c>
      <c r="O4416" s="5">
        <v>-999</v>
      </c>
      <c r="P4416" s="5">
        <v>7.9</v>
      </c>
      <c r="Q4416" s="5">
        <v>8.1999999999999993</v>
      </c>
      <c r="R4416">
        <v>0.73099999999999998</v>
      </c>
      <c r="S4416" s="34">
        <f>ROUND((0.6105*(EXP((17.273*E4416)/(E4416+237.3))))*(100-H4416)/100,3)</f>
        <v>0.754</v>
      </c>
      <c r="T4416" s="6">
        <f>IF(V4416&lt;V4417,L4416,0)</f>
        <v>0</v>
      </c>
      <c r="U4416" s="6">
        <f>IF(T4416&gt;0,M4416,-999)</f>
        <v>-999</v>
      </c>
      <c r="V4416">
        <v>200309</v>
      </c>
      <c r="W4416">
        <v>2003</v>
      </c>
    </row>
    <row r="4417" spans="1:23" x14ac:dyDescent="0.25">
      <c r="A4417" s="14">
        <v>37884</v>
      </c>
      <c r="B4417" s="3">
        <v>263</v>
      </c>
      <c r="C4417" s="4">
        <v>17.2</v>
      </c>
      <c r="D4417" s="5">
        <v>5.7</v>
      </c>
      <c r="E4417" s="5">
        <v>14.4</v>
      </c>
      <c r="F4417" s="5">
        <v>-0.4</v>
      </c>
      <c r="G4417" s="4">
        <v>76.400000000000006</v>
      </c>
      <c r="H4417" s="4">
        <v>38.9</v>
      </c>
      <c r="I4417" s="5">
        <v>-999</v>
      </c>
      <c r="J4417" s="5">
        <v>-999</v>
      </c>
      <c r="K4417" s="4">
        <v>0</v>
      </c>
      <c r="L4417" s="4">
        <v>0</v>
      </c>
      <c r="M4417" s="7">
        <v>0</v>
      </c>
      <c r="N4417" s="5">
        <v>7.9</v>
      </c>
      <c r="O4417" s="5">
        <v>-999</v>
      </c>
      <c r="P4417" s="5">
        <v>7.9</v>
      </c>
      <c r="Q4417" s="5">
        <v>8.1</v>
      </c>
      <c r="R4417">
        <v>0.63900000000000001</v>
      </c>
      <c r="S4417" s="34">
        <f>ROUND((0.6105*(EXP((17.273*E4417)/(E4417+237.3))))*(100-H4417)/100,3)</f>
        <v>1.002</v>
      </c>
      <c r="T4417" s="6">
        <f>IF(V4417&lt;V4418,L4417,0)</f>
        <v>0</v>
      </c>
      <c r="U4417" s="6">
        <f>IF(T4417&gt;0,M4417,-999)</f>
        <v>-999</v>
      </c>
      <c r="V4417">
        <v>200309</v>
      </c>
      <c r="W4417">
        <v>2003</v>
      </c>
    </row>
    <row r="4418" spans="1:23" x14ac:dyDescent="0.25">
      <c r="A4418" s="14">
        <v>37885</v>
      </c>
      <c r="B4418" s="3">
        <v>264</v>
      </c>
      <c r="C4418" s="4">
        <v>15.6</v>
      </c>
      <c r="D4418" s="5">
        <v>6.7</v>
      </c>
      <c r="E4418" s="5">
        <v>14.5</v>
      </c>
      <c r="F4418" s="5">
        <v>-1.6</v>
      </c>
      <c r="G4418" s="4">
        <v>61.6</v>
      </c>
      <c r="H4418" s="4">
        <v>34.1</v>
      </c>
      <c r="I4418" s="5">
        <v>-999</v>
      </c>
      <c r="J4418" s="5">
        <v>-999</v>
      </c>
      <c r="K4418" s="4">
        <v>0</v>
      </c>
      <c r="L4418" s="4">
        <v>0</v>
      </c>
      <c r="M4418" s="7">
        <v>0</v>
      </c>
      <c r="N4418" s="5">
        <v>8.4</v>
      </c>
      <c r="O4418" s="5">
        <v>-999</v>
      </c>
      <c r="P4418" s="5">
        <v>7.9</v>
      </c>
      <c r="Q4418" s="5">
        <v>8.1</v>
      </c>
      <c r="R4418">
        <v>0.56299999999999994</v>
      </c>
      <c r="S4418" s="34">
        <f>ROUND((0.6105*(EXP((17.273*E4418)/(E4418+237.3))))*(100-H4418)/100,3)</f>
        <v>1.0880000000000001</v>
      </c>
      <c r="T4418" s="6">
        <f>IF(V4418&lt;V4419,L4418,0)</f>
        <v>0</v>
      </c>
      <c r="U4418" s="6">
        <f>IF(T4418&gt;0,M4418,-999)</f>
        <v>-999</v>
      </c>
      <c r="V4418">
        <v>200309</v>
      </c>
      <c r="W4418">
        <v>2003</v>
      </c>
    </row>
    <row r="4419" spans="1:23" x14ac:dyDescent="0.25">
      <c r="A4419" s="14">
        <v>37886</v>
      </c>
      <c r="B4419" s="3">
        <v>265</v>
      </c>
      <c r="C4419" s="4">
        <v>14.44</v>
      </c>
      <c r="D4419" s="5">
        <v>10.6</v>
      </c>
      <c r="E4419" s="5">
        <v>18.399999999999999</v>
      </c>
      <c r="F4419" s="5">
        <v>5.9</v>
      </c>
      <c r="G4419" s="4">
        <v>68.3</v>
      </c>
      <c r="H4419" s="4">
        <v>40.299999999999997</v>
      </c>
      <c r="I4419" s="5">
        <v>-999</v>
      </c>
      <c r="J4419" s="5">
        <v>-999</v>
      </c>
      <c r="K4419" s="4">
        <v>0</v>
      </c>
      <c r="L4419" s="4">
        <v>0</v>
      </c>
      <c r="M4419" s="7">
        <v>0</v>
      </c>
      <c r="N4419" s="5">
        <v>11.3</v>
      </c>
      <c r="O4419" s="5">
        <v>-999</v>
      </c>
      <c r="P4419" s="5">
        <v>8.6999999999999993</v>
      </c>
      <c r="Q4419" s="5">
        <v>8.1999999999999993</v>
      </c>
      <c r="R4419">
        <v>0.85199999999999998</v>
      </c>
      <c r="S4419" s="34">
        <f>ROUND((0.6105*(EXP((17.273*E4419)/(E4419+237.3))))*(100-H4419)/100,3)</f>
        <v>1.2629999999999999</v>
      </c>
      <c r="T4419" s="6">
        <f>IF(V4419&lt;V4420,L4419,0)</f>
        <v>0</v>
      </c>
      <c r="U4419" s="6">
        <f>IF(T4419&gt;0,M4419,-999)</f>
        <v>-999</v>
      </c>
      <c r="V4419">
        <v>200309</v>
      </c>
      <c r="W4419">
        <v>2003</v>
      </c>
    </row>
    <row r="4420" spans="1:23" x14ac:dyDescent="0.25">
      <c r="A4420" s="14">
        <v>37887</v>
      </c>
      <c r="B4420" s="3">
        <v>266</v>
      </c>
      <c r="C4420" s="4">
        <v>11.93</v>
      </c>
      <c r="D4420" s="5">
        <v>6.6</v>
      </c>
      <c r="E4420" s="5">
        <v>13.1</v>
      </c>
      <c r="F4420" s="5">
        <v>2.4</v>
      </c>
      <c r="G4420" s="4">
        <v>72.599999999999994</v>
      </c>
      <c r="H4420" s="4">
        <v>42.7</v>
      </c>
      <c r="I4420" s="5">
        <v>-999</v>
      </c>
      <c r="J4420" s="5">
        <v>-999</v>
      </c>
      <c r="K4420" s="4">
        <v>0</v>
      </c>
      <c r="L4420" s="4">
        <v>0</v>
      </c>
      <c r="M4420" s="7">
        <v>0</v>
      </c>
      <c r="N4420" s="5">
        <v>9</v>
      </c>
      <c r="O4420" s="5">
        <v>-999</v>
      </c>
      <c r="P4420" s="5">
        <v>9.1999999999999993</v>
      </c>
      <c r="Q4420" s="5">
        <v>8.6</v>
      </c>
      <c r="R4420">
        <v>0.64100000000000001</v>
      </c>
      <c r="S4420" s="34">
        <f>ROUND((0.6105*(EXP((17.273*E4420)/(E4420+237.3))))*(100-H4420)/100,3)</f>
        <v>0.86399999999999999</v>
      </c>
      <c r="T4420" s="6">
        <f>IF(V4420&lt;V4421,L4420,0)</f>
        <v>0</v>
      </c>
      <c r="U4420" s="6">
        <f>IF(T4420&gt;0,M4420,-999)</f>
        <v>-999</v>
      </c>
      <c r="V4420">
        <v>200309</v>
      </c>
      <c r="W4420">
        <v>2003</v>
      </c>
    </row>
    <row r="4421" spans="1:23" x14ac:dyDescent="0.25">
      <c r="A4421" s="14">
        <v>37888</v>
      </c>
      <c r="B4421" s="3">
        <v>267</v>
      </c>
      <c r="C4421" s="4">
        <v>12.48</v>
      </c>
      <c r="D4421" s="5">
        <v>9.9</v>
      </c>
      <c r="E4421" s="5">
        <v>18.100000000000001</v>
      </c>
      <c r="F4421" s="5">
        <v>2.2000000000000002</v>
      </c>
      <c r="G4421" s="4">
        <v>61.5</v>
      </c>
      <c r="H4421" s="4">
        <v>36.299999999999997</v>
      </c>
      <c r="I4421" s="5">
        <v>-999</v>
      </c>
      <c r="J4421" s="5">
        <v>-999</v>
      </c>
      <c r="K4421" s="4">
        <v>0</v>
      </c>
      <c r="L4421" s="4">
        <v>0</v>
      </c>
      <c r="M4421" s="7">
        <v>0</v>
      </c>
      <c r="N4421" s="5">
        <v>10.199999999999999</v>
      </c>
      <c r="O4421" s="5">
        <v>-999</v>
      </c>
      <c r="P4421" s="5">
        <v>8.5</v>
      </c>
      <c r="Q4421" s="5">
        <v>8.5</v>
      </c>
      <c r="R4421">
        <v>0.755</v>
      </c>
      <c r="S4421" s="34">
        <f>ROUND((0.6105*(EXP((17.273*E4421)/(E4421+237.3))))*(100-H4421)/100,3)</f>
        <v>1.323</v>
      </c>
      <c r="T4421" s="6">
        <f>IF(V4421&lt;V4422,L4421,0)</f>
        <v>0</v>
      </c>
      <c r="U4421" s="6">
        <f>IF(T4421&gt;0,M4421,-999)</f>
        <v>-999</v>
      </c>
      <c r="V4421">
        <v>200309</v>
      </c>
      <c r="W4421">
        <v>2003</v>
      </c>
    </row>
    <row r="4422" spans="1:23" x14ac:dyDescent="0.25">
      <c r="A4422" s="14">
        <v>37889</v>
      </c>
      <c r="B4422" s="3">
        <v>268</v>
      </c>
      <c r="C4422" s="4">
        <v>15.88</v>
      </c>
      <c r="D4422" s="5">
        <v>12.3</v>
      </c>
      <c r="E4422" s="5">
        <v>20.8</v>
      </c>
      <c r="F4422" s="5">
        <v>6</v>
      </c>
      <c r="G4422" s="4">
        <v>66.8</v>
      </c>
      <c r="H4422" s="4">
        <v>40.1</v>
      </c>
      <c r="I4422" s="5">
        <v>-999</v>
      </c>
      <c r="J4422" s="5">
        <v>-999</v>
      </c>
      <c r="K4422" s="4">
        <v>0</v>
      </c>
      <c r="L4422" s="4">
        <v>0</v>
      </c>
      <c r="M4422" s="7">
        <v>0</v>
      </c>
      <c r="N4422" s="5">
        <v>12.9</v>
      </c>
      <c r="O4422" s="5">
        <v>-999</v>
      </c>
      <c r="P4422" s="5">
        <v>9.6</v>
      </c>
      <c r="Q4422" s="5">
        <v>8.6999999999999993</v>
      </c>
      <c r="R4422">
        <v>0.98599999999999999</v>
      </c>
      <c r="S4422" s="34">
        <f>ROUND((0.6105*(EXP((17.273*E4422)/(E4422+237.3))))*(100-H4422)/100,3)</f>
        <v>1.4710000000000001</v>
      </c>
      <c r="T4422" s="6">
        <f>IF(V4422&lt;V4423,L4422,0)</f>
        <v>0</v>
      </c>
      <c r="U4422" s="6">
        <f>IF(T4422&gt;0,M4422,-999)</f>
        <v>-999</v>
      </c>
      <c r="V4422">
        <v>200309</v>
      </c>
      <c r="W4422">
        <v>2003</v>
      </c>
    </row>
    <row r="4423" spans="1:23" x14ac:dyDescent="0.25">
      <c r="A4423" s="14">
        <v>37890</v>
      </c>
      <c r="B4423" s="3">
        <v>269</v>
      </c>
      <c r="C4423" s="4">
        <v>15.91</v>
      </c>
      <c r="D4423" s="5">
        <v>10.7</v>
      </c>
      <c r="E4423" s="5">
        <v>18.5</v>
      </c>
      <c r="F4423" s="5">
        <v>4.5999999999999996</v>
      </c>
      <c r="G4423" s="4">
        <v>58</v>
      </c>
      <c r="H4423" s="4">
        <v>24.5</v>
      </c>
      <c r="I4423" s="5">
        <v>-999</v>
      </c>
      <c r="J4423" s="5">
        <v>-999</v>
      </c>
      <c r="K4423" s="4">
        <v>0</v>
      </c>
      <c r="L4423" s="4">
        <v>0</v>
      </c>
      <c r="M4423" s="7">
        <v>0</v>
      </c>
      <c r="N4423" s="5">
        <v>10.9</v>
      </c>
      <c r="O4423" s="5">
        <v>-999</v>
      </c>
      <c r="P4423" s="5">
        <v>9.6999999999999993</v>
      </c>
      <c r="Q4423" s="5">
        <v>8.9</v>
      </c>
      <c r="R4423">
        <v>0.52</v>
      </c>
      <c r="S4423" s="34">
        <f>ROUND((0.6105*(EXP((17.273*E4423)/(E4423+237.3))))*(100-H4423)/100,3)</f>
        <v>1.6080000000000001</v>
      </c>
      <c r="T4423" s="6">
        <f>IF(V4423&lt;V4424,L4423,0)</f>
        <v>0</v>
      </c>
      <c r="U4423" s="6">
        <f>IF(T4423&gt;0,M4423,-999)</f>
        <v>-999</v>
      </c>
      <c r="V4423">
        <v>200309</v>
      </c>
      <c r="W4423">
        <v>2003</v>
      </c>
    </row>
    <row r="4424" spans="1:23" x14ac:dyDescent="0.25">
      <c r="A4424" s="14">
        <v>37891</v>
      </c>
      <c r="B4424" s="3">
        <v>270</v>
      </c>
      <c r="C4424" s="4">
        <v>15.95</v>
      </c>
      <c r="D4424" s="5">
        <v>13</v>
      </c>
      <c r="E4424" s="5">
        <v>19.2</v>
      </c>
      <c r="F4424" s="5">
        <v>8.3000000000000007</v>
      </c>
      <c r="G4424" s="4">
        <v>53.8</v>
      </c>
      <c r="H4424" s="4">
        <v>38.5</v>
      </c>
      <c r="I4424" s="5">
        <v>-999</v>
      </c>
      <c r="J4424" s="5">
        <v>-999</v>
      </c>
      <c r="K4424" s="4">
        <v>0</v>
      </c>
      <c r="L4424" s="4">
        <v>0</v>
      </c>
      <c r="M4424" s="7">
        <v>0</v>
      </c>
      <c r="N4424" s="5">
        <v>11.6</v>
      </c>
      <c r="O4424" s="5">
        <v>-999</v>
      </c>
      <c r="P4424" s="5">
        <v>9.6999999999999993</v>
      </c>
      <c r="Q4424" s="5">
        <v>9.1</v>
      </c>
      <c r="R4424">
        <v>0.85699999999999998</v>
      </c>
      <c r="S4424" s="34">
        <f>ROUND((0.6105*(EXP((17.273*E4424)/(E4424+237.3))))*(100-H4424)/100,3)</f>
        <v>1.3680000000000001</v>
      </c>
      <c r="T4424" s="6">
        <f>IF(V4424&lt;V4425,L4424,0)</f>
        <v>0</v>
      </c>
      <c r="U4424" s="6">
        <f>IF(T4424&gt;0,M4424,-999)</f>
        <v>-999</v>
      </c>
      <c r="V4424">
        <v>200309</v>
      </c>
      <c r="W4424">
        <v>2003</v>
      </c>
    </row>
    <row r="4425" spans="1:23" x14ac:dyDescent="0.25">
      <c r="A4425" s="14">
        <v>37892</v>
      </c>
      <c r="B4425" s="3">
        <v>271</v>
      </c>
      <c r="C4425" s="4">
        <v>16.02</v>
      </c>
      <c r="D4425" s="5">
        <v>13.4</v>
      </c>
      <c r="E4425" s="5">
        <v>21.6</v>
      </c>
      <c r="F4425" s="5">
        <v>6.7</v>
      </c>
      <c r="G4425" s="4">
        <v>51.1</v>
      </c>
      <c r="H4425" s="4">
        <v>30.4</v>
      </c>
      <c r="I4425" s="5">
        <v>-999</v>
      </c>
      <c r="J4425" s="5">
        <v>-999</v>
      </c>
      <c r="K4425" s="4">
        <v>0</v>
      </c>
      <c r="L4425" s="4">
        <v>0</v>
      </c>
      <c r="M4425" s="7">
        <v>0</v>
      </c>
      <c r="N4425" s="5">
        <v>11.3</v>
      </c>
      <c r="O4425" s="5">
        <v>-999</v>
      </c>
      <c r="P4425" s="5">
        <v>9.8000000000000007</v>
      </c>
      <c r="Q4425" s="5">
        <v>9.1</v>
      </c>
      <c r="R4425">
        <v>0.78600000000000003</v>
      </c>
      <c r="S4425" s="34">
        <f>ROUND((0.6105*(EXP((17.273*E4425)/(E4425+237.3))))*(100-H4425)/100,3)</f>
        <v>1.7949999999999999</v>
      </c>
      <c r="T4425" s="6">
        <f>IF(V4425&lt;V4426,L4425,0)</f>
        <v>0</v>
      </c>
      <c r="U4425" s="6">
        <f>IF(T4425&gt;0,M4425,-999)</f>
        <v>-999</v>
      </c>
      <c r="V4425">
        <v>200309</v>
      </c>
      <c r="W4425">
        <v>2003</v>
      </c>
    </row>
    <row r="4426" spans="1:23" x14ac:dyDescent="0.25">
      <c r="A4426" s="14">
        <v>37893</v>
      </c>
      <c r="B4426" s="3">
        <v>272</v>
      </c>
      <c r="C4426" s="4">
        <v>15.32</v>
      </c>
      <c r="D4426" s="5">
        <v>11.8</v>
      </c>
      <c r="E4426" s="5">
        <v>19.8</v>
      </c>
      <c r="F4426" s="5">
        <v>6.1</v>
      </c>
      <c r="G4426" s="4">
        <v>60.9</v>
      </c>
      <c r="H4426" s="4">
        <v>35.700000000000003</v>
      </c>
      <c r="I4426" s="5">
        <v>-999</v>
      </c>
      <c r="J4426" s="5">
        <v>-999</v>
      </c>
      <c r="K4426" s="4">
        <v>0</v>
      </c>
      <c r="L4426" s="4">
        <v>0</v>
      </c>
      <c r="M4426" s="7">
        <v>0</v>
      </c>
      <c r="N4426" s="5">
        <v>10.7</v>
      </c>
      <c r="O4426" s="5">
        <v>-999</v>
      </c>
      <c r="P4426" s="5">
        <v>9.6</v>
      </c>
      <c r="Q4426" s="5">
        <v>9.1999999999999993</v>
      </c>
      <c r="R4426">
        <v>0.82299999999999995</v>
      </c>
      <c r="S4426" s="34">
        <f>ROUND((0.6105*(EXP((17.273*E4426)/(E4426+237.3))))*(100-H4426)/100,3)</f>
        <v>1.4850000000000001</v>
      </c>
      <c r="T4426" s="6">
        <f>IF(V4426&lt;V4427,L4426,0)</f>
        <v>0</v>
      </c>
      <c r="U4426" s="6">
        <f>IF(T4426&gt;0,M4426,-999)</f>
        <v>-999</v>
      </c>
      <c r="V4426">
        <v>200309</v>
      </c>
      <c r="W4426">
        <v>2003</v>
      </c>
    </row>
    <row r="4427" spans="1:23" x14ac:dyDescent="0.25">
      <c r="A4427" s="14">
        <v>37894</v>
      </c>
      <c r="B4427" s="3">
        <v>273</v>
      </c>
      <c r="C4427" s="4">
        <v>15.31</v>
      </c>
      <c r="D4427" s="5">
        <v>11.3</v>
      </c>
      <c r="E4427" s="5">
        <v>20.6</v>
      </c>
      <c r="F4427" s="5">
        <v>4.5</v>
      </c>
      <c r="G4427" s="4">
        <v>60.3</v>
      </c>
      <c r="H4427" s="4">
        <v>26.8</v>
      </c>
      <c r="I4427" s="5">
        <v>-999</v>
      </c>
      <c r="J4427" s="5">
        <v>-999</v>
      </c>
      <c r="K4427" s="4">
        <v>0</v>
      </c>
      <c r="L4427" s="4">
        <v>0</v>
      </c>
      <c r="M4427" s="7">
        <v>0</v>
      </c>
      <c r="N4427" s="5">
        <v>10.4</v>
      </c>
      <c r="O4427" s="5">
        <v>-999</v>
      </c>
      <c r="P4427" s="5">
        <v>9.5</v>
      </c>
      <c r="Q4427" s="5">
        <v>9.1</v>
      </c>
      <c r="R4427">
        <v>0.65</v>
      </c>
      <c r="S4427" s="34">
        <f>ROUND((0.6105*(EXP((17.273*E4427)/(E4427+237.3))))*(100-H4427)/100,3)</f>
        <v>1.776</v>
      </c>
      <c r="T4427" s="6">
        <f>IF(V4427&lt;V4428,L4427,0)</f>
        <v>0</v>
      </c>
      <c r="U4427" s="6">
        <f>IF(T4427&gt;0,M4427,-999)</f>
        <v>-999</v>
      </c>
      <c r="V4427">
        <v>200309</v>
      </c>
      <c r="W4427">
        <v>2003</v>
      </c>
    </row>
    <row r="4428" spans="1:23" x14ac:dyDescent="0.25">
      <c r="A4428" s="14">
        <v>37895</v>
      </c>
      <c r="B4428" s="3">
        <v>274</v>
      </c>
      <c r="C4428" s="4">
        <v>14.2</v>
      </c>
      <c r="D4428" s="5">
        <v>13.3</v>
      </c>
      <c r="E4428" s="5">
        <v>22</v>
      </c>
      <c r="F4428" s="5">
        <v>6.7</v>
      </c>
      <c r="G4428" s="4">
        <v>50.2</v>
      </c>
      <c r="H4428" s="4">
        <v>32</v>
      </c>
      <c r="I4428" s="5">
        <v>-999</v>
      </c>
      <c r="J4428" s="5">
        <v>-999</v>
      </c>
      <c r="K4428" s="4">
        <v>0</v>
      </c>
      <c r="L4428" s="4">
        <v>0</v>
      </c>
      <c r="M4428" s="7">
        <v>0</v>
      </c>
      <c r="N4428" s="5">
        <v>10.8</v>
      </c>
      <c r="O4428" s="5">
        <v>-999</v>
      </c>
      <c r="P4428" s="5">
        <v>9.5</v>
      </c>
      <c r="Q4428" s="5">
        <v>9.1</v>
      </c>
      <c r="R4428">
        <v>0.84599999999999997</v>
      </c>
      <c r="S4428" s="34">
        <f>ROUND((0.6105*(EXP((17.273*E4428)/(E4428+237.3))))*(100-H4428)/100,3)</f>
        <v>1.7969999999999999</v>
      </c>
      <c r="T4428" s="6">
        <f>IF(V4428&lt;V4429,L4428,0)</f>
        <v>0</v>
      </c>
      <c r="U4428" s="6">
        <f>IF(T4428&gt;0,M4428,-999)</f>
        <v>-999</v>
      </c>
      <c r="V4428">
        <v>200310</v>
      </c>
      <c r="W4428">
        <v>2003</v>
      </c>
    </row>
    <row r="4429" spans="1:23" x14ac:dyDescent="0.25">
      <c r="A4429" s="14">
        <v>37896</v>
      </c>
      <c r="B4429" s="3">
        <v>275</v>
      </c>
      <c r="C4429" s="4">
        <v>14.69</v>
      </c>
      <c r="D4429" s="5">
        <v>13</v>
      </c>
      <c r="E4429" s="5">
        <v>21.4</v>
      </c>
      <c r="F4429" s="5">
        <v>8</v>
      </c>
      <c r="G4429" s="4">
        <v>46.9</v>
      </c>
      <c r="H4429" s="4">
        <v>24.4</v>
      </c>
      <c r="I4429" s="5">
        <v>-999</v>
      </c>
      <c r="J4429" s="5">
        <v>-999</v>
      </c>
      <c r="K4429" s="4">
        <v>0</v>
      </c>
      <c r="L4429" s="4">
        <v>0</v>
      </c>
      <c r="M4429" s="7">
        <v>0</v>
      </c>
      <c r="N4429" s="5">
        <v>11</v>
      </c>
      <c r="O4429" s="5">
        <v>-999</v>
      </c>
      <c r="P4429" s="5">
        <v>9.6</v>
      </c>
      <c r="Q4429" s="5">
        <v>9.1</v>
      </c>
      <c r="R4429">
        <v>0.621</v>
      </c>
      <c r="S4429" s="34">
        <f>ROUND((0.6105*(EXP((17.273*E4429)/(E4429+237.3))))*(100-H4429)/100,3)</f>
        <v>1.9259999999999999</v>
      </c>
      <c r="T4429" s="6">
        <f>IF(V4429&lt;V4430,L4429,0)</f>
        <v>0</v>
      </c>
      <c r="U4429" s="6">
        <f>IF(T4429&gt;0,M4429,-999)</f>
        <v>-999</v>
      </c>
      <c r="V4429">
        <v>200310</v>
      </c>
      <c r="W4429">
        <v>2003</v>
      </c>
    </row>
    <row r="4430" spans="1:23" x14ac:dyDescent="0.25">
      <c r="A4430" s="14">
        <v>37897</v>
      </c>
      <c r="B4430" s="3">
        <v>276</v>
      </c>
      <c r="C4430" s="4">
        <v>14.66</v>
      </c>
      <c r="D4430" s="5">
        <v>14.1</v>
      </c>
      <c r="E4430" s="5">
        <v>23.9</v>
      </c>
      <c r="F4430" s="5">
        <v>7.6</v>
      </c>
      <c r="G4430" s="4">
        <v>35.299999999999997</v>
      </c>
      <c r="H4430" s="4">
        <v>17.7</v>
      </c>
      <c r="I4430" s="5">
        <v>-999</v>
      </c>
      <c r="J4430" s="5">
        <v>-999</v>
      </c>
      <c r="K4430" s="4">
        <v>0</v>
      </c>
      <c r="L4430" s="4">
        <v>0</v>
      </c>
      <c r="M4430" s="7">
        <v>0</v>
      </c>
      <c r="N4430" s="5">
        <v>10.5</v>
      </c>
      <c r="O4430" s="5">
        <v>-999</v>
      </c>
      <c r="P4430" s="5">
        <v>9.5</v>
      </c>
      <c r="Q4430" s="5">
        <v>9.1999999999999993</v>
      </c>
      <c r="R4430">
        <v>0.52400000000000002</v>
      </c>
      <c r="S4430" s="34">
        <f>ROUND((0.6105*(EXP((17.273*E4430)/(E4430+237.3))))*(100-H4430)/100,3)</f>
        <v>2.4409999999999998</v>
      </c>
      <c r="T4430" s="6">
        <f>IF(V4430&lt;V4431,L4430,0)</f>
        <v>0</v>
      </c>
      <c r="U4430" s="6">
        <f>IF(T4430&gt;0,M4430,-999)</f>
        <v>-999</v>
      </c>
      <c r="V4430">
        <v>200310</v>
      </c>
      <c r="W4430">
        <v>2003</v>
      </c>
    </row>
    <row r="4431" spans="1:23" x14ac:dyDescent="0.25">
      <c r="A4431" s="14">
        <v>37898</v>
      </c>
      <c r="B4431" s="3">
        <v>277</v>
      </c>
      <c r="C4431" s="4">
        <v>13.87</v>
      </c>
      <c r="D4431" s="5">
        <v>14.6</v>
      </c>
      <c r="E4431" s="5">
        <v>23.3</v>
      </c>
      <c r="F4431" s="5">
        <v>9.8000000000000007</v>
      </c>
      <c r="G4431" s="4">
        <v>30.2</v>
      </c>
      <c r="H4431" s="4">
        <v>16.5</v>
      </c>
      <c r="I4431" s="5">
        <v>-999</v>
      </c>
      <c r="J4431" s="5">
        <v>-999</v>
      </c>
      <c r="K4431" s="4">
        <v>0</v>
      </c>
      <c r="L4431" s="4">
        <v>0</v>
      </c>
      <c r="M4431" s="7">
        <v>0</v>
      </c>
      <c r="N4431" s="5">
        <v>10.7</v>
      </c>
      <c r="O4431" s="5">
        <v>-999</v>
      </c>
      <c r="P4431" s="5">
        <v>9.4</v>
      </c>
      <c r="Q4431" s="5">
        <v>9.1</v>
      </c>
      <c r="R4431">
        <v>0.47099999999999997</v>
      </c>
      <c r="S4431" s="34">
        <f>ROUND((0.6105*(EXP((17.273*E4431)/(E4431+237.3))))*(100-H4431)/100,3)</f>
        <v>2.3879999999999999</v>
      </c>
      <c r="T4431" s="6">
        <f>IF(V4431&lt;V4432,L4431,0)</f>
        <v>0</v>
      </c>
      <c r="U4431" s="6">
        <f>IF(T4431&gt;0,M4431,-999)</f>
        <v>-999</v>
      </c>
      <c r="V4431">
        <v>200310</v>
      </c>
      <c r="W4431">
        <v>2003</v>
      </c>
    </row>
    <row r="4432" spans="1:23" x14ac:dyDescent="0.25">
      <c r="A4432" s="14">
        <v>37899</v>
      </c>
      <c r="B4432" s="3">
        <v>278</v>
      </c>
      <c r="C4432" s="4">
        <v>9.94</v>
      </c>
      <c r="D4432" s="5">
        <v>14.3</v>
      </c>
      <c r="E4432" s="5">
        <v>21</v>
      </c>
      <c r="F4432" s="5">
        <v>8.8000000000000007</v>
      </c>
      <c r="G4432" s="4">
        <v>40.299999999999997</v>
      </c>
      <c r="H4432" s="4">
        <v>24.9</v>
      </c>
      <c r="I4432" s="5">
        <v>-999</v>
      </c>
      <c r="J4432" s="5">
        <v>-999</v>
      </c>
      <c r="K4432" s="4">
        <v>0</v>
      </c>
      <c r="L4432" s="4">
        <v>0</v>
      </c>
      <c r="M4432" s="7">
        <v>0</v>
      </c>
      <c r="N4432" s="5">
        <v>10.6</v>
      </c>
      <c r="O4432" s="5">
        <v>-999</v>
      </c>
      <c r="P4432" s="5">
        <v>9.4</v>
      </c>
      <c r="Q4432" s="5">
        <v>9.1</v>
      </c>
      <c r="R4432">
        <v>0.61899999999999999</v>
      </c>
      <c r="S4432" s="34">
        <f>ROUND((0.6105*(EXP((17.273*E4432)/(E4432+237.3))))*(100-H4432)/100,3)</f>
        <v>1.867</v>
      </c>
      <c r="T4432" s="6">
        <f>IF(V4432&lt;V4433,L4432,0)</f>
        <v>0</v>
      </c>
      <c r="U4432" s="6">
        <f>IF(T4432&gt;0,M4432,-999)</f>
        <v>-999</v>
      </c>
      <c r="V4432">
        <v>200310</v>
      </c>
      <c r="W4432">
        <v>2003</v>
      </c>
    </row>
    <row r="4433" spans="1:23" x14ac:dyDescent="0.25">
      <c r="A4433" s="14">
        <v>37900</v>
      </c>
      <c r="B4433" s="3">
        <v>279</v>
      </c>
      <c r="C4433" s="4">
        <v>11.16</v>
      </c>
      <c r="D4433" s="5">
        <v>12.9</v>
      </c>
      <c r="E4433" s="5">
        <v>19</v>
      </c>
      <c r="F4433" s="5">
        <v>8.3000000000000007</v>
      </c>
      <c r="G4433" s="4">
        <v>49.7</v>
      </c>
      <c r="H4433" s="4">
        <v>22.1</v>
      </c>
      <c r="I4433" s="5">
        <v>-999</v>
      </c>
      <c r="J4433" s="5">
        <v>-999</v>
      </c>
      <c r="K4433" s="4">
        <v>0</v>
      </c>
      <c r="L4433" s="4">
        <v>0</v>
      </c>
      <c r="M4433" s="7">
        <v>0</v>
      </c>
      <c r="N4433" s="5">
        <v>11.2</v>
      </c>
      <c r="O4433" s="5">
        <v>-999</v>
      </c>
      <c r="P4433" s="5">
        <v>9.5</v>
      </c>
      <c r="Q4433" s="5">
        <v>9.1</v>
      </c>
      <c r="R4433">
        <v>0.48499999999999999</v>
      </c>
      <c r="S4433" s="34">
        <f>ROUND((0.6105*(EXP((17.273*E4433)/(E4433+237.3))))*(100-H4433)/100,3)</f>
        <v>1.7110000000000001</v>
      </c>
      <c r="T4433" s="6">
        <f>IF(V4433&lt;V4434,L4433,0)</f>
        <v>0</v>
      </c>
      <c r="U4433" s="6">
        <f>IF(T4433&gt;0,M4433,-999)</f>
        <v>-999</v>
      </c>
      <c r="V4433">
        <v>200310</v>
      </c>
      <c r="W4433">
        <v>2003</v>
      </c>
    </row>
    <row r="4434" spans="1:23" x14ac:dyDescent="0.25">
      <c r="A4434" s="14">
        <v>37901</v>
      </c>
      <c r="B4434" s="3">
        <v>280</v>
      </c>
      <c r="C4434" s="4">
        <v>7.96</v>
      </c>
      <c r="D4434" s="5">
        <v>4.8</v>
      </c>
      <c r="E4434" s="5">
        <v>10.7</v>
      </c>
      <c r="F4434" s="5">
        <v>-0.5</v>
      </c>
      <c r="G4434" s="4">
        <v>89.9</v>
      </c>
      <c r="H4434" s="4">
        <v>60.3</v>
      </c>
      <c r="I4434" s="5">
        <v>-999</v>
      </c>
      <c r="J4434" s="5">
        <v>-999</v>
      </c>
      <c r="K4434" s="4">
        <v>2.7</v>
      </c>
      <c r="L4434" s="4">
        <v>0</v>
      </c>
      <c r="M4434" s="7">
        <v>0</v>
      </c>
      <c r="N4434" s="5">
        <v>7.4</v>
      </c>
      <c r="O4434" s="5">
        <v>-999</v>
      </c>
      <c r="P4434" s="5">
        <v>9.4</v>
      </c>
      <c r="Q4434" s="5">
        <v>9.1999999999999993</v>
      </c>
      <c r="R4434">
        <v>0.77600000000000002</v>
      </c>
      <c r="S4434" s="34">
        <f>ROUND((0.6105*(EXP((17.273*E4434)/(E4434+237.3))))*(100-H4434)/100,3)</f>
        <v>0.51100000000000001</v>
      </c>
      <c r="T4434" s="6">
        <f>IF(V4434&lt;V4435,L4434,0)</f>
        <v>0</v>
      </c>
      <c r="U4434" s="6">
        <f>IF(T4434&gt;0,M4434,-999)</f>
        <v>-999</v>
      </c>
      <c r="V4434">
        <v>200310</v>
      </c>
      <c r="W4434">
        <v>2003</v>
      </c>
    </row>
    <row r="4435" spans="1:23" x14ac:dyDescent="0.25">
      <c r="A4435" s="14">
        <v>37902</v>
      </c>
      <c r="B4435" s="3">
        <v>281</v>
      </c>
      <c r="C4435" s="4">
        <v>5.41</v>
      </c>
      <c r="D4435" s="5">
        <v>2.9</v>
      </c>
      <c r="E4435" s="5">
        <v>7.3</v>
      </c>
      <c r="F4435" s="5">
        <v>-1.8</v>
      </c>
      <c r="G4435" s="4">
        <v>82.6</v>
      </c>
      <c r="H4435" s="4">
        <v>70.099999999999994</v>
      </c>
      <c r="I4435" s="5">
        <v>-999</v>
      </c>
      <c r="J4435" s="5">
        <v>-999</v>
      </c>
      <c r="K4435" s="4">
        <v>0.3</v>
      </c>
      <c r="L4435" s="4">
        <v>0</v>
      </c>
      <c r="M4435" s="7">
        <v>0</v>
      </c>
      <c r="N4435" s="5">
        <v>3.7</v>
      </c>
      <c r="O4435" s="5">
        <v>-999</v>
      </c>
      <c r="P4435" s="5">
        <v>7.8</v>
      </c>
      <c r="Q4435" s="5">
        <v>8.8000000000000007</v>
      </c>
      <c r="R4435">
        <v>0.71799999999999997</v>
      </c>
      <c r="S4435" s="34">
        <f>ROUND((0.6105*(EXP((17.273*E4435)/(E4435+237.3))))*(100-H4435)/100,3)</f>
        <v>0.30599999999999999</v>
      </c>
      <c r="T4435" s="6">
        <f>IF(V4435&lt;V4436,L4435,0)</f>
        <v>0</v>
      </c>
      <c r="U4435" s="6">
        <f>IF(T4435&gt;0,M4435,-999)</f>
        <v>-999</v>
      </c>
      <c r="V4435">
        <v>200310</v>
      </c>
      <c r="W4435">
        <v>2003</v>
      </c>
    </row>
    <row r="4436" spans="1:23" x14ac:dyDescent="0.25">
      <c r="A4436" s="14">
        <v>37903</v>
      </c>
      <c r="B4436" s="3">
        <v>282</v>
      </c>
      <c r="C4436" s="4">
        <v>8.57</v>
      </c>
      <c r="D4436" s="5">
        <v>0.6</v>
      </c>
      <c r="E4436" s="5">
        <v>7.8</v>
      </c>
      <c r="F4436" s="5">
        <v>-2.6</v>
      </c>
      <c r="G4436" s="4">
        <v>76.8</v>
      </c>
      <c r="H4436" s="4">
        <v>45.1</v>
      </c>
      <c r="I4436" s="5">
        <v>-999</v>
      </c>
      <c r="J4436" s="5">
        <v>-999</v>
      </c>
      <c r="K4436" s="4">
        <v>0</v>
      </c>
      <c r="L4436" s="4">
        <v>0</v>
      </c>
      <c r="M4436" s="7">
        <v>0</v>
      </c>
      <c r="N4436" s="5">
        <v>2.2999999999999998</v>
      </c>
      <c r="O4436" s="5">
        <v>-999</v>
      </c>
      <c r="P4436" s="5">
        <v>6.6</v>
      </c>
      <c r="Q4436" s="5">
        <v>8.1999999999999993</v>
      </c>
      <c r="R4436">
        <v>0.47699999999999998</v>
      </c>
      <c r="S4436" s="34">
        <f>ROUND((0.6105*(EXP((17.273*E4436)/(E4436+237.3))))*(100-H4436)/100,3)</f>
        <v>0.58099999999999996</v>
      </c>
      <c r="T4436" s="6">
        <f>IF(V4436&lt;V4437,L4436,0)</f>
        <v>0</v>
      </c>
      <c r="U4436" s="6">
        <f>IF(T4436&gt;0,M4436,-999)</f>
        <v>-999</v>
      </c>
      <c r="V4436">
        <v>200310</v>
      </c>
      <c r="W4436">
        <v>2003</v>
      </c>
    </row>
    <row r="4437" spans="1:23" x14ac:dyDescent="0.25">
      <c r="A4437" s="14">
        <v>37904</v>
      </c>
      <c r="B4437" s="3">
        <v>283</v>
      </c>
      <c r="C4437" s="4">
        <v>7.42</v>
      </c>
      <c r="D4437" s="5">
        <v>0.1</v>
      </c>
      <c r="E4437" s="5">
        <v>6.2</v>
      </c>
      <c r="F4437" s="5">
        <v>-3.1</v>
      </c>
      <c r="G4437" s="4">
        <v>85.8</v>
      </c>
      <c r="H4437" s="4">
        <v>58.5</v>
      </c>
      <c r="I4437" s="5">
        <v>-999</v>
      </c>
      <c r="J4437" s="5">
        <v>-999</v>
      </c>
      <c r="K4437" s="4">
        <v>0.3</v>
      </c>
      <c r="L4437" s="4">
        <v>0</v>
      </c>
      <c r="M4437" s="7">
        <v>0</v>
      </c>
      <c r="N4437" s="5">
        <v>2</v>
      </c>
      <c r="O4437" s="5">
        <v>-999</v>
      </c>
      <c r="P4437" s="5">
        <v>5.8</v>
      </c>
      <c r="Q4437" s="5">
        <v>7.6</v>
      </c>
      <c r="R4437">
        <v>0.55400000000000005</v>
      </c>
      <c r="S4437" s="34">
        <f>ROUND((0.6105*(EXP((17.273*E4437)/(E4437+237.3))))*(100-H4437)/100,3)</f>
        <v>0.39300000000000002</v>
      </c>
      <c r="T4437" s="6">
        <f>IF(V4437&lt;V4438,L4437,0)</f>
        <v>0</v>
      </c>
      <c r="U4437" s="6">
        <f>IF(T4437&gt;0,M4437,-999)</f>
        <v>-999</v>
      </c>
      <c r="V4437">
        <v>200310</v>
      </c>
      <c r="W4437">
        <v>2003</v>
      </c>
    </row>
    <row r="4438" spans="1:23" x14ac:dyDescent="0.25">
      <c r="A4438" s="14">
        <v>37905</v>
      </c>
      <c r="B4438" s="3">
        <v>284</v>
      </c>
      <c r="C4438" s="4">
        <v>3.08</v>
      </c>
      <c r="D4438" s="5">
        <v>0</v>
      </c>
      <c r="E4438" s="5">
        <v>0.7</v>
      </c>
      <c r="F4438" s="5">
        <v>-1.2</v>
      </c>
      <c r="G4438" s="4">
        <v>91.5</v>
      </c>
      <c r="H4438" s="4">
        <v>76.8</v>
      </c>
      <c r="I4438" s="5">
        <v>-999</v>
      </c>
      <c r="J4438" s="5">
        <v>-999</v>
      </c>
      <c r="K4438" s="4">
        <v>1.3</v>
      </c>
      <c r="L4438" s="4">
        <v>0</v>
      </c>
      <c r="M4438" s="7">
        <v>0</v>
      </c>
      <c r="N4438" s="5">
        <v>0</v>
      </c>
      <c r="O4438" s="5">
        <v>-999</v>
      </c>
      <c r="P4438" s="5">
        <v>4.9000000000000004</v>
      </c>
      <c r="Q4438" s="5">
        <v>7.1</v>
      </c>
      <c r="R4438">
        <v>0.495</v>
      </c>
      <c r="S4438" s="34">
        <f>ROUND((0.6105*(EXP((17.273*E4438)/(E4438+237.3))))*(100-H4438)/100,3)</f>
        <v>0.14899999999999999</v>
      </c>
      <c r="T4438" s="6">
        <f>IF(V4438&lt;V4439,L4438,0)</f>
        <v>0</v>
      </c>
      <c r="U4438" s="6">
        <f>IF(T4438&gt;0,M4438,-999)</f>
        <v>-999</v>
      </c>
      <c r="V4438">
        <v>200310</v>
      </c>
      <c r="W4438">
        <v>2003</v>
      </c>
    </row>
    <row r="4439" spans="1:23" x14ac:dyDescent="0.25">
      <c r="A4439" s="14">
        <v>37906</v>
      </c>
      <c r="B4439" s="3">
        <v>285</v>
      </c>
      <c r="C4439" s="4">
        <v>4.24</v>
      </c>
      <c r="D4439" s="5">
        <v>0.7</v>
      </c>
      <c r="E4439" s="5">
        <v>3.1</v>
      </c>
      <c r="F4439" s="5">
        <v>-1.3</v>
      </c>
      <c r="G4439" s="4">
        <v>93</v>
      </c>
      <c r="H4439" s="4">
        <v>77.599999999999994</v>
      </c>
      <c r="I4439" s="5">
        <v>-999</v>
      </c>
      <c r="J4439" s="5">
        <v>-999</v>
      </c>
      <c r="K4439" s="4">
        <v>6.8</v>
      </c>
      <c r="L4439" s="4">
        <v>0</v>
      </c>
      <c r="M4439" s="7">
        <v>0</v>
      </c>
      <c r="N4439" s="5">
        <v>1.9</v>
      </c>
      <c r="O4439" s="5">
        <v>-999</v>
      </c>
      <c r="P4439" s="5">
        <v>4.5999999999999996</v>
      </c>
      <c r="Q4439" s="5">
        <v>6.6</v>
      </c>
      <c r="R4439">
        <v>0.59099999999999997</v>
      </c>
      <c r="S4439" s="34">
        <f>ROUND((0.6105*(EXP((17.273*E4439)/(E4439+237.3))))*(100-H4439)/100,3)</f>
        <v>0.17100000000000001</v>
      </c>
      <c r="T4439" s="6">
        <f>IF(V4439&lt;V4440,L4439,0)</f>
        <v>0</v>
      </c>
      <c r="U4439" s="6">
        <f>IF(T4439&gt;0,M4439,-999)</f>
        <v>-999</v>
      </c>
      <c r="V4439">
        <v>200310</v>
      </c>
      <c r="W4439">
        <v>2003</v>
      </c>
    </row>
    <row r="4440" spans="1:23" x14ac:dyDescent="0.25">
      <c r="A4440" s="14">
        <v>37907</v>
      </c>
      <c r="B4440" s="3">
        <v>286</v>
      </c>
      <c r="C4440" s="4">
        <v>3.82</v>
      </c>
      <c r="D4440" s="5">
        <v>0.1</v>
      </c>
      <c r="E4440" s="5">
        <v>4.2</v>
      </c>
      <c r="F4440" s="5">
        <v>-1.7</v>
      </c>
      <c r="G4440" s="4">
        <v>97.4</v>
      </c>
      <c r="H4440" s="4">
        <v>82</v>
      </c>
      <c r="I4440" s="5">
        <v>-999</v>
      </c>
      <c r="J4440" s="5">
        <v>-999</v>
      </c>
      <c r="K4440" s="4">
        <v>4.2</v>
      </c>
      <c r="L4440" s="4">
        <v>0</v>
      </c>
      <c r="M4440" s="7">
        <v>0</v>
      </c>
      <c r="N4440" s="5">
        <v>1.4</v>
      </c>
      <c r="O4440" s="5">
        <v>-999</v>
      </c>
      <c r="P4440" s="5">
        <v>4.5</v>
      </c>
      <c r="Q4440" s="5">
        <v>6.3</v>
      </c>
      <c r="R4440">
        <v>0.67500000000000004</v>
      </c>
      <c r="S4440" s="34">
        <f>ROUND((0.6105*(EXP((17.273*E4440)/(E4440+237.3))))*(100-H4440)/100,3)</f>
        <v>0.14799999999999999</v>
      </c>
      <c r="T4440" s="6">
        <f>IF(V4440&lt;V4441,L4440,0)</f>
        <v>0</v>
      </c>
      <c r="U4440" s="6">
        <f>IF(T4440&gt;0,M4440,-999)</f>
        <v>-999</v>
      </c>
      <c r="V4440">
        <v>200310</v>
      </c>
      <c r="W4440">
        <v>2003</v>
      </c>
    </row>
    <row r="4441" spans="1:23" x14ac:dyDescent="0.25">
      <c r="A4441" s="14">
        <v>37908</v>
      </c>
      <c r="B4441" s="3">
        <v>287</v>
      </c>
      <c r="C4441" s="4">
        <v>6.76</v>
      </c>
      <c r="D4441" s="5">
        <v>-0.5</v>
      </c>
      <c r="E4441" s="5">
        <v>5</v>
      </c>
      <c r="F4441" s="5">
        <v>-4.7</v>
      </c>
      <c r="G4441" s="4">
        <v>92.9</v>
      </c>
      <c r="H4441" s="4">
        <v>63.8</v>
      </c>
      <c r="I4441" s="5">
        <v>-999</v>
      </c>
      <c r="J4441" s="5">
        <v>-999</v>
      </c>
      <c r="K4441" s="4">
        <v>1.5</v>
      </c>
      <c r="L4441" s="4">
        <v>0</v>
      </c>
      <c r="M4441" s="7">
        <v>0</v>
      </c>
      <c r="N4441" s="5">
        <v>1.6</v>
      </c>
      <c r="O4441" s="5">
        <v>-999</v>
      </c>
      <c r="P4441" s="5">
        <v>4.2</v>
      </c>
      <c r="Q4441" s="5">
        <v>6.1</v>
      </c>
      <c r="R4441">
        <v>0.55400000000000005</v>
      </c>
      <c r="S4441" s="34">
        <f>ROUND((0.6105*(EXP((17.273*E4441)/(E4441+237.3))))*(100-H4441)/100,3)</f>
        <v>0.316</v>
      </c>
      <c r="T4441" s="6">
        <f>IF(V4441&lt;V4442,L4441,0)</f>
        <v>0</v>
      </c>
      <c r="U4441" s="6">
        <f>IF(T4441&gt;0,M4441,-999)</f>
        <v>-999</v>
      </c>
      <c r="V4441">
        <v>200310</v>
      </c>
      <c r="W4441">
        <v>2003</v>
      </c>
    </row>
    <row r="4442" spans="1:23" x14ac:dyDescent="0.25">
      <c r="A4442" s="14">
        <v>37909</v>
      </c>
      <c r="B4442" s="3">
        <v>288</v>
      </c>
      <c r="C4442" s="4">
        <v>3.58</v>
      </c>
      <c r="D4442" s="5">
        <v>-2.2000000000000002</v>
      </c>
      <c r="E4442" s="5">
        <v>-0.7</v>
      </c>
      <c r="F4442" s="5">
        <v>-4.9000000000000004</v>
      </c>
      <c r="G4442" s="4">
        <v>92</v>
      </c>
      <c r="H4442" s="4">
        <v>69.3</v>
      </c>
      <c r="I4442" s="5">
        <v>-999</v>
      </c>
      <c r="J4442" s="5">
        <v>-999</v>
      </c>
      <c r="K4442" s="4">
        <v>4</v>
      </c>
      <c r="L4442" s="4">
        <v>0</v>
      </c>
      <c r="M4442" s="7">
        <v>0</v>
      </c>
      <c r="N4442" s="5">
        <v>-0.9</v>
      </c>
      <c r="O4442" s="5">
        <v>-999</v>
      </c>
      <c r="P4442" s="5">
        <v>3.5</v>
      </c>
      <c r="Q4442" s="5">
        <v>5.7</v>
      </c>
      <c r="R4442">
        <v>0.40300000000000002</v>
      </c>
      <c r="S4442" s="34">
        <f>ROUND((0.6105*(EXP((17.273*E4442)/(E4442+237.3))))*(100-H4442)/100,3)</f>
        <v>0.17799999999999999</v>
      </c>
      <c r="T4442" s="6">
        <f>IF(V4442&lt;V4443,L4442,0)</f>
        <v>0</v>
      </c>
      <c r="U4442" s="6">
        <f>IF(T4442&gt;0,M4442,-999)</f>
        <v>-999</v>
      </c>
      <c r="V4442">
        <v>200310</v>
      </c>
      <c r="W4442">
        <v>2003</v>
      </c>
    </row>
    <row r="4443" spans="1:23" x14ac:dyDescent="0.25">
      <c r="A4443" s="14">
        <v>37910</v>
      </c>
      <c r="B4443" s="3">
        <v>289</v>
      </c>
      <c r="C4443" s="4">
        <v>3.3</v>
      </c>
      <c r="D4443" s="5">
        <v>1</v>
      </c>
      <c r="E4443" s="5">
        <v>4.7</v>
      </c>
      <c r="F4443" s="5">
        <v>-2</v>
      </c>
      <c r="G4443" s="4">
        <v>99.4</v>
      </c>
      <c r="H4443" s="4">
        <v>99.1</v>
      </c>
      <c r="I4443" s="5">
        <v>-999</v>
      </c>
      <c r="J4443" s="5">
        <v>-999</v>
      </c>
      <c r="K4443" s="4">
        <v>9.6999999999999993</v>
      </c>
      <c r="L4443" s="4">
        <v>0</v>
      </c>
      <c r="M4443" s="7">
        <v>0</v>
      </c>
      <c r="N4443" s="5">
        <v>0.1</v>
      </c>
      <c r="O4443" s="5">
        <v>-999</v>
      </c>
      <c r="P4443" s="5">
        <v>3.1</v>
      </c>
      <c r="Q4443" s="5">
        <v>5.4</v>
      </c>
      <c r="R4443">
        <v>0.84799999999999998</v>
      </c>
      <c r="S4443" s="34">
        <f>ROUND((0.6105*(EXP((17.273*E4443)/(E4443+237.3))))*(100-H4443)/100,3)</f>
        <v>8.0000000000000002E-3</v>
      </c>
      <c r="T4443" s="6">
        <f>IF(V4443&lt;V4444,L4443,0)</f>
        <v>0</v>
      </c>
      <c r="U4443" s="6">
        <f>IF(T4443&gt;0,M4443,-999)</f>
        <v>-999</v>
      </c>
      <c r="V4443">
        <v>200310</v>
      </c>
      <c r="W4443">
        <v>2003</v>
      </c>
    </row>
    <row r="4444" spans="1:23" x14ac:dyDescent="0.25">
      <c r="A4444" s="14">
        <v>37911</v>
      </c>
      <c r="B4444" s="3">
        <v>290</v>
      </c>
      <c r="C4444" s="4">
        <v>1.59</v>
      </c>
      <c r="D4444" s="5">
        <v>6.7</v>
      </c>
      <c r="E4444" s="5">
        <v>8.6</v>
      </c>
      <c r="F4444" s="5">
        <v>4.5</v>
      </c>
      <c r="G4444" s="4">
        <v>91.6</v>
      </c>
      <c r="H4444" s="4">
        <v>54.1</v>
      </c>
      <c r="I4444" s="5">
        <v>-999</v>
      </c>
      <c r="J4444" s="5">
        <v>-999</v>
      </c>
      <c r="K4444" s="4">
        <v>27.2</v>
      </c>
      <c r="L4444" s="4">
        <v>0</v>
      </c>
      <c r="M4444" s="7">
        <v>0</v>
      </c>
      <c r="N4444" s="5">
        <v>4.7</v>
      </c>
      <c r="O4444" s="5">
        <v>-999</v>
      </c>
      <c r="P4444" s="5">
        <v>3.4</v>
      </c>
      <c r="Q4444" s="5">
        <v>4.9000000000000004</v>
      </c>
      <c r="R4444">
        <v>0.60499999999999998</v>
      </c>
      <c r="S4444" s="34">
        <f>ROUND((0.6105*(EXP((17.273*E4444)/(E4444+237.3))))*(100-H4444)/100,3)</f>
        <v>0.51300000000000001</v>
      </c>
      <c r="T4444" s="6">
        <f>IF(V4444&lt;V4445,L4444,0)</f>
        <v>0</v>
      </c>
      <c r="U4444" s="6">
        <f>IF(T4444&gt;0,M4444,-999)</f>
        <v>-999</v>
      </c>
      <c r="V4444">
        <v>200310</v>
      </c>
      <c r="W4444">
        <v>2003</v>
      </c>
    </row>
    <row r="4445" spans="1:23" x14ac:dyDescent="0.25">
      <c r="A4445" s="14">
        <v>37912</v>
      </c>
      <c r="B4445" s="3">
        <v>291</v>
      </c>
      <c r="C4445" s="4">
        <v>5.15</v>
      </c>
      <c r="D4445" s="5">
        <v>9</v>
      </c>
      <c r="E4445" s="5">
        <v>11.1</v>
      </c>
      <c r="F4445" s="5">
        <v>7.2</v>
      </c>
      <c r="G4445" s="4">
        <v>51</v>
      </c>
      <c r="H4445" s="4">
        <v>37.700000000000003</v>
      </c>
      <c r="I4445" s="5">
        <v>-999</v>
      </c>
      <c r="J4445" s="5">
        <v>-999</v>
      </c>
      <c r="K4445" s="4">
        <v>0</v>
      </c>
      <c r="L4445" s="4">
        <v>0</v>
      </c>
      <c r="M4445" s="7">
        <v>0</v>
      </c>
      <c r="N4445" s="5">
        <v>4.9000000000000004</v>
      </c>
      <c r="O4445" s="5">
        <v>-999</v>
      </c>
      <c r="P4445" s="5">
        <v>4.7</v>
      </c>
      <c r="Q4445" s="5">
        <v>5.3</v>
      </c>
      <c r="R4445">
        <v>0.498</v>
      </c>
      <c r="S4445" s="34">
        <f>ROUND((0.6105*(EXP((17.273*E4445)/(E4445+237.3))))*(100-H4445)/100,3)</f>
        <v>0.82299999999999995</v>
      </c>
      <c r="T4445" s="6">
        <f>IF(V4445&lt;V4446,L4445,0)</f>
        <v>0</v>
      </c>
      <c r="U4445" s="6">
        <f>IF(T4445&gt;0,M4445,-999)</f>
        <v>-999</v>
      </c>
      <c r="V4445">
        <v>200310</v>
      </c>
      <c r="W4445">
        <v>2003</v>
      </c>
    </row>
    <row r="4446" spans="1:23" x14ac:dyDescent="0.25">
      <c r="A4446" s="14">
        <v>37913</v>
      </c>
      <c r="B4446" s="3">
        <v>292</v>
      </c>
      <c r="C4446" s="4">
        <v>4.9800000000000004</v>
      </c>
      <c r="D4446" s="5">
        <v>6</v>
      </c>
      <c r="E4446" s="5">
        <v>12</v>
      </c>
      <c r="F4446" s="5">
        <v>2.4</v>
      </c>
      <c r="G4446" s="4">
        <v>79.3</v>
      </c>
      <c r="H4446" s="4">
        <v>35.799999999999997</v>
      </c>
      <c r="I4446" s="5">
        <v>-999</v>
      </c>
      <c r="J4446" s="5">
        <v>-999</v>
      </c>
      <c r="K4446" s="4">
        <v>2.4</v>
      </c>
      <c r="L4446" s="4">
        <v>0</v>
      </c>
      <c r="M4446" s="7">
        <v>0</v>
      </c>
      <c r="N4446" s="5">
        <v>5.6</v>
      </c>
      <c r="O4446" s="5">
        <v>-999</v>
      </c>
      <c r="P4446" s="5">
        <v>5.2</v>
      </c>
      <c r="Q4446" s="5">
        <v>5.6</v>
      </c>
      <c r="R4446">
        <v>0.5</v>
      </c>
      <c r="S4446" s="34">
        <f>ROUND((0.6105*(EXP((17.273*E4446)/(E4446+237.3))))*(100-H4446)/100,3)</f>
        <v>0.9</v>
      </c>
      <c r="T4446" s="6">
        <f>IF(V4446&lt;V4447,L4446,0)</f>
        <v>0</v>
      </c>
      <c r="U4446" s="6">
        <f>IF(T4446&gt;0,M4446,-999)</f>
        <v>-999</v>
      </c>
      <c r="V4446">
        <v>200310</v>
      </c>
      <c r="W4446">
        <v>2003</v>
      </c>
    </row>
    <row r="4447" spans="1:23" x14ac:dyDescent="0.25">
      <c r="A4447" s="14">
        <v>37914</v>
      </c>
      <c r="B4447" s="3">
        <v>293</v>
      </c>
      <c r="C4447" s="4">
        <v>1.54</v>
      </c>
      <c r="D4447" s="5">
        <v>10.8</v>
      </c>
      <c r="E4447" s="5">
        <v>9.5</v>
      </c>
      <c r="F4447" s="5">
        <v>3.4</v>
      </c>
      <c r="G4447" s="4">
        <v>97.8</v>
      </c>
      <c r="H4447" s="4">
        <v>86.2</v>
      </c>
      <c r="I4447" s="5">
        <v>-999</v>
      </c>
      <c r="J4447" s="5">
        <v>-999</v>
      </c>
      <c r="K4447" s="4">
        <v>17.100000000000001</v>
      </c>
      <c r="L4447" s="4">
        <v>0</v>
      </c>
      <c r="M4447" s="7">
        <v>0</v>
      </c>
      <c r="N4447" s="5">
        <v>6</v>
      </c>
      <c r="O4447" s="5">
        <v>-999</v>
      </c>
      <c r="P4447" s="5">
        <v>5.5</v>
      </c>
      <c r="Q4447" s="5">
        <v>5.9</v>
      </c>
      <c r="R4447">
        <v>1.02</v>
      </c>
      <c r="S4447" s="34">
        <f>ROUND((0.6105*(EXP((17.273*E4447)/(E4447+237.3))))*(100-H4447)/100,3)</f>
        <v>0.16400000000000001</v>
      </c>
      <c r="T4447" s="6">
        <f>IF(V4447&lt;V4448,L4447,0)</f>
        <v>0</v>
      </c>
      <c r="U4447" s="6">
        <f>IF(T4447&gt;0,M4447,-999)</f>
        <v>-999</v>
      </c>
      <c r="V4447">
        <v>200310</v>
      </c>
      <c r="W4447">
        <v>2003</v>
      </c>
    </row>
    <row r="4448" spans="1:23" x14ac:dyDescent="0.25">
      <c r="A4448" s="14">
        <v>37915</v>
      </c>
      <c r="B4448" s="3">
        <v>294</v>
      </c>
      <c r="C4448" s="4">
        <v>5.85</v>
      </c>
      <c r="D4448" s="5">
        <v>11.8</v>
      </c>
      <c r="E4448" s="5">
        <v>15.3</v>
      </c>
      <c r="F4448" s="5">
        <v>9</v>
      </c>
      <c r="G4448" s="4">
        <v>92</v>
      </c>
      <c r="H4448" s="4">
        <v>76.900000000000006</v>
      </c>
      <c r="I4448" s="5">
        <v>-999</v>
      </c>
      <c r="J4448" s="5">
        <v>-999</v>
      </c>
      <c r="K4448" s="4">
        <v>0</v>
      </c>
      <c r="L4448" s="4">
        <v>0</v>
      </c>
      <c r="M4448" s="7">
        <v>0</v>
      </c>
      <c r="N4448" s="5">
        <v>11.2</v>
      </c>
      <c r="O4448" s="5">
        <v>-999</v>
      </c>
      <c r="P4448" s="5">
        <v>7.2</v>
      </c>
      <c r="Q4448" s="5">
        <v>6.3</v>
      </c>
      <c r="R4448">
        <v>1.3380000000000001</v>
      </c>
      <c r="S4448" s="34">
        <f>ROUND((0.6105*(EXP((17.273*E4448)/(E4448+237.3))))*(100-H4448)/100,3)</f>
        <v>0.40100000000000002</v>
      </c>
      <c r="T4448" s="6">
        <f>IF(V4448&lt;V4449,L4448,0)</f>
        <v>0</v>
      </c>
      <c r="U4448" s="6">
        <f>IF(T4448&gt;0,M4448,-999)</f>
        <v>-999</v>
      </c>
      <c r="V4448">
        <v>200310</v>
      </c>
      <c r="W4448">
        <v>2003</v>
      </c>
    </row>
    <row r="4449" spans="1:23" x14ac:dyDescent="0.25">
      <c r="A4449" s="14">
        <v>37916</v>
      </c>
      <c r="B4449" s="3">
        <v>295</v>
      </c>
      <c r="C4449" s="4">
        <v>6.98</v>
      </c>
      <c r="D4449" s="5">
        <v>11.1</v>
      </c>
      <c r="E4449" s="5">
        <v>17</v>
      </c>
      <c r="F4449" s="5">
        <v>1.3</v>
      </c>
      <c r="G4449" s="4">
        <v>84.9</v>
      </c>
      <c r="H4449" s="4">
        <v>67.3</v>
      </c>
      <c r="I4449" s="5">
        <v>-999</v>
      </c>
      <c r="J4449" s="5">
        <v>-999</v>
      </c>
      <c r="K4449" s="4">
        <v>12.6</v>
      </c>
      <c r="L4449" s="4">
        <v>0</v>
      </c>
      <c r="M4449" s="7">
        <v>0</v>
      </c>
      <c r="N4449" s="5">
        <v>9.4</v>
      </c>
      <c r="O4449" s="5">
        <v>-999</v>
      </c>
      <c r="P4449" s="5">
        <v>7.5</v>
      </c>
      <c r="Q4449" s="5">
        <v>6.7</v>
      </c>
      <c r="R4449">
        <v>1.302</v>
      </c>
      <c r="S4449" s="34">
        <f>ROUND((0.6105*(EXP((17.273*E4449)/(E4449+237.3))))*(100-H4449)/100,3)</f>
        <v>0.63300000000000001</v>
      </c>
      <c r="T4449" s="6">
        <f>IF(V4449&lt;V4450,L4449,0)</f>
        <v>0</v>
      </c>
      <c r="U4449" s="6">
        <f>IF(T4449&gt;0,M4449,-999)</f>
        <v>-999</v>
      </c>
      <c r="V4449">
        <v>200310</v>
      </c>
      <c r="W4449">
        <v>2003</v>
      </c>
    </row>
    <row r="4450" spans="1:23" x14ac:dyDescent="0.25">
      <c r="A4450" s="14">
        <v>37917</v>
      </c>
      <c r="B4450" s="3">
        <v>296</v>
      </c>
      <c r="C4450" s="4">
        <v>6.37</v>
      </c>
      <c r="D4450" s="5">
        <v>-1</v>
      </c>
      <c r="E4450" s="5">
        <v>3.2</v>
      </c>
      <c r="F4450" s="5">
        <v>-4.7</v>
      </c>
      <c r="G4450" s="4">
        <v>86.5</v>
      </c>
      <c r="H4450" s="4">
        <v>65.8</v>
      </c>
      <c r="I4450" s="5">
        <v>-999</v>
      </c>
      <c r="J4450" s="5">
        <v>-999</v>
      </c>
      <c r="K4450" s="4">
        <v>0</v>
      </c>
      <c r="L4450" s="4">
        <v>0</v>
      </c>
      <c r="M4450" s="7">
        <v>0</v>
      </c>
      <c r="N4450" s="5">
        <v>1.4</v>
      </c>
      <c r="O4450" s="5">
        <v>-999</v>
      </c>
      <c r="P4450" s="5">
        <v>6</v>
      </c>
      <c r="Q4450" s="5">
        <v>6.7</v>
      </c>
      <c r="R4450">
        <v>0.50700000000000001</v>
      </c>
      <c r="S4450" s="34">
        <f>ROUND((0.6105*(EXP((17.273*E4450)/(E4450+237.3))))*(100-H4450)/100,3)</f>
        <v>0.26300000000000001</v>
      </c>
      <c r="T4450" s="6">
        <f>IF(V4450&lt;V4451,L4450,0)</f>
        <v>0</v>
      </c>
      <c r="U4450" s="6">
        <f>IF(T4450&gt;0,M4450,-999)</f>
        <v>-999</v>
      </c>
      <c r="V4450">
        <v>200310</v>
      </c>
      <c r="W4450">
        <v>2003</v>
      </c>
    </row>
    <row r="4451" spans="1:23" x14ac:dyDescent="0.25">
      <c r="A4451" s="14">
        <v>37918</v>
      </c>
      <c r="B4451" s="3">
        <v>297</v>
      </c>
      <c r="C4451" s="4">
        <v>8.9700000000000006</v>
      </c>
      <c r="D4451" s="5">
        <v>-1.6</v>
      </c>
      <c r="E4451" s="5">
        <v>3.6</v>
      </c>
      <c r="F4451" s="5">
        <v>-6</v>
      </c>
      <c r="G4451" s="4">
        <v>78.400000000000006</v>
      </c>
      <c r="H4451" s="4">
        <v>46.1</v>
      </c>
      <c r="I4451" s="5">
        <v>-999</v>
      </c>
      <c r="J4451" s="5">
        <v>-999</v>
      </c>
      <c r="K4451" s="4">
        <v>0</v>
      </c>
      <c r="L4451" s="4">
        <v>0</v>
      </c>
      <c r="M4451" s="7">
        <v>0</v>
      </c>
      <c r="N4451" s="5">
        <v>0.7</v>
      </c>
      <c r="O4451" s="5">
        <v>-999</v>
      </c>
      <c r="P4451" s="5">
        <v>4.5</v>
      </c>
      <c r="Q4451" s="5">
        <v>6.3</v>
      </c>
      <c r="R4451">
        <v>0.36499999999999999</v>
      </c>
      <c r="S4451" s="34">
        <f>ROUND((0.6105*(EXP((17.273*E4451)/(E4451+237.3))))*(100-H4451)/100,3)</f>
        <v>0.42599999999999999</v>
      </c>
      <c r="T4451" s="6">
        <f>IF(V4451&lt;V4452,L4451,0)</f>
        <v>0</v>
      </c>
      <c r="U4451" s="6">
        <f>IF(T4451&gt;0,M4451,-999)</f>
        <v>-999</v>
      </c>
      <c r="V4451">
        <v>200310</v>
      </c>
      <c r="W4451">
        <v>2003</v>
      </c>
    </row>
    <row r="4452" spans="1:23" x14ac:dyDescent="0.25">
      <c r="A4452" s="14">
        <v>37919</v>
      </c>
      <c r="B4452" s="3">
        <v>298</v>
      </c>
      <c r="C4452" s="4">
        <v>9.36</v>
      </c>
      <c r="D4452" s="5">
        <v>5</v>
      </c>
      <c r="E4452" s="5">
        <v>12.9</v>
      </c>
      <c r="F4452" s="5">
        <v>-1.4</v>
      </c>
      <c r="G4452" s="4">
        <v>74.900000000000006</v>
      </c>
      <c r="H4452" s="4">
        <v>51</v>
      </c>
      <c r="I4452" s="5">
        <v>-999</v>
      </c>
      <c r="J4452" s="5">
        <v>-999</v>
      </c>
      <c r="K4452" s="4">
        <v>0</v>
      </c>
      <c r="L4452" s="4">
        <v>0</v>
      </c>
      <c r="M4452" s="7">
        <v>0</v>
      </c>
      <c r="N4452" s="5">
        <v>3.9</v>
      </c>
      <c r="O4452" s="5">
        <v>-999</v>
      </c>
      <c r="P4452" s="5">
        <v>4.4000000000000004</v>
      </c>
      <c r="Q4452" s="5">
        <v>5.8</v>
      </c>
      <c r="R4452">
        <v>0.75700000000000001</v>
      </c>
      <c r="S4452" s="34">
        <f>ROUND((0.6105*(EXP((17.273*E4452)/(E4452+237.3))))*(100-H4452)/100,3)</f>
        <v>0.72899999999999998</v>
      </c>
      <c r="T4452" s="6">
        <f>IF(V4452&lt;V4453,L4452,0)</f>
        <v>0</v>
      </c>
      <c r="U4452" s="6">
        <f>IF(T4452&gt;0,M4452,-999)</f>
        <v>-999</v>
      </c>
      <c r="V4452">
        <v>200310</v>
      </c>
      <c r="W4452">
        <v>2003</v>
      </c>
    </row>
    <row r="4453" spans="1:23" x14ac:dyDescent="0.25">
      <c r="A4453" s="14">
        <v>37920</v>
      </c>
      <c r="B4453" s="3">
        <v>299</v>
      </c>
      <c r="C4453" s="4">
        <v>8.4499999999999993</v>
      </c>
      <c r="D4453" s="5">
        <v>9.8000000000000007</v>
      </c>
      <c r="E4453" s="5">
        <v>15.8</v>
      </c>
      <c r="F4453" s="5">
        <v>5.6</v>
      </c>
      <c r="G4453" s="4">
        <v>62.5</v>
      </c>
      <c r="H4453" s="4">
        <v>33.799999999999997</v>
      </c>
      <c r="I4453" s="5">
        <v>-999</v>
      </c>
      <c r="J4453" s="5">
        <v>-999</v>
      </c>
      <c r="K4453" s="4">
        <v>0</v>
      </c>
      <c r="L4453" s="4">
        <v>0</v>
      </c>
      <c r="M4453" s="7">
        <v>0</v>
      </c>
      <c r="N4453" s="5">
        <v>6.2</v>
      </c>
      <c r="O4453" s="5">
        <v>-999</v>
      </c>
      <c r="P4453" s="5">
        <v>5</v>
      </c>
      <c r="Q4453" s="5">
        <v>5.7</v>
      </c>
      <c r="R4453">
        <v>0.60699999999999998</v>
      </c>
      <c r="S4453" s="34">
        <f>ROUND((0.6105*(EXP((17.273*E4453)/(E4453+237.3))))*(100-H4453)/100,3)</f>
        <v>1.1879999999999999</v>
      </c>
      <c r="T4453" s="6">
        <f>IF(V4453&lt;V4454,L4453,0)</f>
        <v>0</v>
      </c>
      <c r="U4453" s="6">
        <f>IF(T4453&gt;0,M4453,-999)</f>
        <v>-999</v>
      </c>
      <c r="V4453">
        <v>200310</v>
      </c>
      <c r="W4453">
        <v>2003</v>
      </c>
    </row>
    <row r="4454" spans="1:23" x14ac:dyDescent="0.25">
      <c r="A4454" s="14">
        <v>37921</v>
      </c>
      <c r="B4454" s="3">
        <v>300</v>
      </c>
      <c r="C4454" s="4">
        <v>4.47</v>
      </c>
      <c r="D4454" s="5">
        <v>6.3</v>
      </c>
      <c r="E4454" s="5">
        <v>10.199999999999999</v>
      </c>
      <c r="F4454" s="5">
        <v>3.8</v>
      </c>
      <c r="G4454" s="4">
        <v>80.7</v>
      </c>
      <c r="H4454" s="4">
        <v>36.9</v>
      </c>
      <c r="I4454" s="5">
        <v>-999</v>
      </c>
      <c r="J4454" s="5">
        <v>-999</v>
      </c>
      <c r="K4454" s="4">
        <v>2.5</v>
      </c>
      <c r="L4454" s="4">
        <v>0</v>
      </c>
      <c r="M4454" s="7">
        <v>0</v>
      </c>
      <c r="N4454" s="5">
        <v>6.7</v>
      </c>
      <c r="O4454" s="5">
        <v>-999</v>
      </c>
      <c r="P4454" s="5">
        <v>5.8</v>
      </c>
      <c r="Q4454" s="5">
        <v>5.9</v>
      </c>
      <c r="R4454">
        <v>0.45900000000000002</v>
      </c>
      <c r="S4454" s="34">
        <f>ROUND((0.6105*(EXP((17.273*E4454)/(E4454+237.3))))*(100-H4454)/100,3)</f>
        <v>0.78500000000000003</v>
      </c>
      <c r="T4454" s="6">
        <f>IF(V4454&lt;V4455,L4454,0)</f>
        <v>0</v>
      </c>
      <c r="U4454" s="6">
        <f>IF(T4454&gt;0,M4454,-999)</f>
        <v>-999</v>
      </c>
      <c r="V4454">
        <v>200310</v>
      </c>
      <c r="W4454">
        <v>2003</v>
      </c>
    </row>
    <row r="4455" spans="1:23" x14ac:dyDescent="0.25">
      <c r="A4455" s="14">
        <v>37922</v>
      </c>
      <c r="B4455" s="3">
        <v>301</v>
      </c>
      <c r="C4455" s="4">
        <v>1.17</v>
      </c>
      <c r="D4455" s="5">
        <v>1.8</v>
      </c>
      <c r="E4455" s="5">
        <v>5.7</v>
      </c>
      <c r="F4455" s="5">
        <v>-5.9</v>
      </c>
      <c r="G4455" s="4">
        <v>97.9</v>
      </c>
      <c r="H4455" s="4">
        <v>83.1</v>
      </c>
      <c r="I4455" s="5">
        <v>-999</v>
      </c>
      <c r="J4455" s="5">
        <v>-999</v>
      </c>
      <c r="K4455" s="4">
        <v>22.2</v>
      </c>
      <c r="L4455" s="4">
        <v>95</v>
      </c>
      <c r="M4455" s="7">
        <v>4.2</v>
      </c>
      <c r="N4455" s="5">
        <v>4.2</v>
      </c>
      <c r="O4455" s="5">
        <v>-999</v>
      </c>
      <c r="P4455" s="5">
        <v>5.7</v>
      </c>
      <c r="Q4455" s="5">
        <v>6</v>
      </c>
      <c r="R4455">
        <v>0.76100000000000001</v>
      </c>
      <c r="S4455" s="34">
        <f>ROUND((0.6105*(EXP((17.273*E4455)/(E4455+237.3))))*(100-H4455)/100,3)</f>
        <v>0.155</v>
      </c>
      <c r="T4455" s="6">
        <f>IF(V4455&lt;V4456,L4455,0)</f>
        <v>0</v>
      </c>
      <c r="U4455" s="6">
        <f>IF(T4455&gt;0,M4455,-999)</f>
        <v>-999</v>
      </c>
      <c r="V4455">
        <v>200310</v>
      </c>
      <c r="W4455">
        <v>2003</v>
      </c>
    </row>
    <row r="4456" spans="1:23" x14ac:dyDescent="0.25">
      <c r="A4456" s="14">
        <v>37923</v>
      </c>
      <c r="B4456" s="3">
        <v>302</v>
      </c>
      <c r="C4456" s="4">
        <v>3.05</v>
      </c>
      <c r="D4456" s="5">
        <v>-5.6</v>
      </c>
      <c r="E4456" s="5">
        <v>-2.7</v>
      </c>
      <c r="F4456" s="5">
        <v>-9.1</v>
      </c>
      <c r="G4456" s="4">
        <v>98.5</v>
      </c>
      <c r="H4456" s="4">
        <v>96.4</v>
      </c>
      <c r="I4456" s="5">
        <v>-999</v>
      </c>
      <c r="J4456" s="5">
        <v>-999</v>
      </c>
      <c r="K4456" s="4">
        <v>9.9</v>
      </c>
      <c r="L4456" s="4">
        <v>193</v>
      </c>
      <c r="M4456" s="7">
        <v>1.3</v>
      </c>
      <c r="N4456" s="5">
        <v>1.3</v>
      </c>
      <c r="O4456" s="5">
        <v>-999</v>
      </c>
      <c r="P4456" s="5">
        <v>4.5999999999999996</v>
      </c>
      <c r="Q4456" s="5">
        <v>5.8</v>
      </c>
      <c r="R4456">
        <v>0.48199999999999998</v>
      </c>
      <c r="S4456" s="34">
        <f>ROUND((0.6105*(EXP((17.273*E4456)/(E4456+237.3))))*(100-H4456)/100,3)</f>
        <v>1.7999999999999999E-2</v>
      </c>
      <c r="T4456" s="6">
        <f>IF(V4456&lt;V4457,L4456,0)</f>
        <v>0</v>
      </c>
      <c r="U4456" s="6">
        <f>IF(T4456&gt;0,M4456,-999)</f>
        <v>-999</v>
      </c>
      <c r="V4456">
        <v>200310</v>
      </c>
      <c r="W4456">
        <v>2003</v>
      </c>
    </row>
    <row r="4457" spans="1:23" x14ac:dyDescent="0.25">
      <c r="A4457" s="14">
        <v>37924</v>
      </c>
      <c r="B4457" s="3">
        <v>303</v>
      </c>
      <c r="C4457" s="4">
        <v>5.0999999999999996</v>
      </c>
      <c r="D4457" s="5">
        <v>-10.5</v>
      </c>
      <c r="E4457" s="5">
        <v>-6.5</v>
      </c>
      <c r="F4457" s="5">
        <v>-14.8</v>
      </c>
      <c r="G4457" s="4">
        <v>94.7</v>
      </c>
      <c r="H4457" s="4">
        <v>93.4</v>
      </c>
      <c r="I4457" s="5">
        <v>-999</v>
      </c>
      <c r="J4457" s="5">
        <v>-999</v>
      </c>
      <c r="K4457" s="4">
        <v>0</v>
      </c>
      <c r="L4457" s="4">
        <v>135</v>
      </c>
      <c r="M4457" s="7">
        <v>1</v>
      </c>
      <c r="N4457" s="5">
        <v>1</v>
      </c>
      <c r="O4457" s="5">
        <v>-999</v>
      </c>
      <c r="P4457" s="5">
        <v>3.6</v>
      </c>
      <c r="Q4457" s="5">
        <v>5.0999999999999996</v>
      </c>
      <c r="R4457">
        <v>0.35099999999999998</v>
      </c>
      <c r="S4457" s="34">
        <f>ROUND((0.6105*(EXP((17.273*E4457)/(E4457+237.3))))*(100-H4457)/100,3)</f>
        <v>2.5000000000000001E-2</v>
      </c>
      <c r="T4457" s="6">
        <f>IF(V4457&lt;V4458,L4457,0)</f>
        <v>0</v>
      </c>
      <c r="U4457" s="6">
        <f>IF(T4457&gt;0,M4457,-999)</f>
        <v>-999</v>
      </c>
      <c r="V4457">
        <v>200310</v>
      </c>
      <c r="W4457">
        <v>2003</v>
      </c>
    </row>
    <row r="4458" spans="1:23" x14ac:dyDescent="0.25">
      <c r="A4458" s="14">
        <v>37925</v>
      </c>
      <c r="B4458" s="3">
        <v>304</v>
      </c>
      <c r="C4458" s="4">
        <v>9.02</v>
      </c>
      <c r="D4458" s="5">
        <v>-11.4</v>
      </c>
      <c r="E4458" s="5">
        <v>-5.0999999999999996</v>
      </c>
      <c r="F4458" s="5">
        <v>-16.7</v>
      </c>
      <c r="G4458" s="4">
        <v>90.1</v>
      </c>
      <c r="H4458" s="4">
        <v>57</v>
      </c>
      <c r="I4458" s="5">
        <v>-999</v>
      </c>
      <c r="J4458" s="5">
        <v>-999</v>
      </c>
      <c r="K4458" s="4">
        <v>0</v>
      </c>
      <c r="L4458" s="4">
        <v>124</v>
      </c>
      <c r="M4458" s="7">
        <v>0.9</v>
      </c>
      <c r="N4458" s="5">
        <v>0.9</v>
      </c>
      <c r="O4458" s="5">
        <v>-999</v>
      </c>
      <c r="P4458" s="5">
        <v>3.5</v>
      </c>
      <c r="Q4458" s="5">
        <v>5.0999999999999996</v>
      </c>
      <c r="R4458">
        <v>0.23799999999999999</v>
      </c>
      <c r="S4458" s="34">
        <f>ROUND((0.6105*(EXP((17.273*E4458)/(E4458+237.3))))*(100-H4458)/100,3)</f>
        <v>0.18</v>
      </c>
      <c r="T4458" s="6">
        <f>IF(V4458&lt;V4459,L4458,0)</f>
        <v>124</v>
      </c>
      <c r="U4458" s="6">
        <f>IF(T4458&gt;0,M4458,-999)</f>
        <v>0.9</v>
      </c>
      <c r="V4458">
        <v>200310</v>
      </c>
      <c r="W4458">
        <v>2003</v>
      </c>
    </row>
    <row r="4459" spans="1:23" x14ac:dyDescent="0.25">
      <c r="A4459" s="14">
        <v>37926</v>
      </c>
      <c r="B4459" s="3">
        <v>305</v>
      </c>
      <c r="C4459" s="4">
        <v>4.9400000000000004</v>
      </c>
      <c r="D4459" s="5">
        <v>-8.3000000000000007</v>
      </c>
      <c r="E4459" s="5">
        <v>-4.3</v>
      </c>
      <c r="F4459" s="5">
        <v>-10.5</v>
      </c>
      <c r="G4459" s="4">
        <v>82.2</v>
      </c>
      <c r="H4459" s="4">
        <v>53.7</v>
      </c>
      <c r="I4459" s="5">
        <v>-999</v>
      </c>
      <c r="J4459" s="5">
        <v>-999</v>
      </c>
      <c r="K4459" s="4">
        <v>1.5</v>
      </c>
      <c r="L4459" s="4">
        <v>131</v>
      </c>
      <c r="M4459" s="7">
        <v>0.8</v>
      </c>
      <c r="N4459" s="5">
        <v>0.8</v>
      </c>
      <c r="O4459" s="5">
        <v>-999</v>
      </c>
      <c r="P4459" s="5">
        <v>3.2</v>
      </c>
      <c r="Q4459" s="5">
        <v>4.8</v>
      </c>
      <c r="R4459">
        <v>0.23799999999999999</v>
      </c>
      <c r="S4459" s="34">
        <f>ROUND((0.6105*(EXP((17.273*E4459)/(E4459+237.3))))*(100-H4459)/100,3)</f>
        <v>0.20599999999999999</v>
      </c>
      <c r="T4459" s="6">
        <f>IF(V4459&lt;V4460,L4459,0)</f>
        <v>0</v>
      </c>
      <c r="U4459" s="6">
        <f>IF(T4459&gt;0,M4459,-999)</f>
        <v>-999</v>
      </c>
      <c r="V4459">
        <v>200311</v>
      </c>
      <c r="W4459">
        <v>2003</v>
      </c>
    </row>
    <row r="4460" spans="1:23" x14ac:dyDescent="0.25">
      <c r="A4460" s="14">
        <v>37927</v>
      </c>
      <c r="B4460" s="3">
        <v>306</v>
      </c>
      <c r="C4460" s="4">
        <v>1.19</v>
      </c>
      <c r="D4460" s="5">
        <v>-9.1999999999999993</v>
      </c>
      <c r="E4460" s="5">
        <v>-7.1</v>
      </c>
      <c r="F4460" s="5">
        <v>-11.3</v>
      </c>
      <c r="G4460" s="4">
        <v>92</v>
      </c>
      <c r="H4460" s="4">
        <v>80.2</v>
      </c>
      <c r="I4460" s="5">
        <v>-999</v>
      </c>
      <c r="J4460" s="5">
        <v>-999</v>
      </c>
      <c r="K4460" s="4">
        <v>0</v>
      </c>
      <c r="L4460" s="4">
        <v>130</v>
      </c>
      <c r="M4460" s="7">
        <v>0.8</v>
      </c>
      <c r="N4460" s="5">
        <v>0.8</v>
      </c>
      <c r="O4460" s="5">
        <v>-999</v>
      </c>
      <c r="P4460" s="5">
        <v>3</v>
      </c>
      <c r="Q4460" s="5">
        <v>4.5</v>
      </c>
      <c r="R4460">
        <v>0.28799999999999998</v>
      </c>
      <c r="S4460" s="34">
        <f>ROUND((0.6105*(EXP((17.273*E4460)/(E4460+237.3))))*(100-H4460)/100,3)</f>
        <v>7.0999999999999994E-2</v>
      </c>
      <c r="T4460" s="6">
        <f>IF(V4460&lt;V4461,L4460,0)</f>
        <v>0</v>
      </c>
      <c r="U4460" s="6">
        <f>IF(T4460&gt;0,M4460,-999)</f>
        <v>-999</v>
      </c>
      <c r="V4460">
        <v>200311</v>
      </c>
      <c r="W4460">
        <v>2003</v>
      </c>
    </row>
    <row r="4461" spans="1:23" x14ac:dyDescent="0.25">
      <c r="A4461" s="14">
        <v>37928</v>
      </c>
      <c r="B4461" s="3">
        <v>307</v>
      </c>
      <c r="C4461" s="4">
        <v>1.48</v>
      </c>
      <c r="D4461" s="5">
        <v>-10.7</v>
      </c>
      <c r="E4461" s="5">
        <v>-5.7</v>
      </c>
      <c r="F4461" s="5">
        <v>-12.9</v>
      </c>
      <c r="G4461" s="4">
        <v>92.5</v>
      </c>
      <c r="H4461" s="4">
        <v>72.3</v>
      </c>
      <c r="I4461" s="5">
        <v>-999</v>
      </c>
      <c r="J4461" s="5">
        <v>-999</v>
      </c>
      <c r="K4461" s="4">
        <v>0</v>
      </c>
      <c r="L4461" s="4">
        <v>115</v>
      </c>
      <c r="M4461" s="7">
        <v>0.7</v>
      </c>
      <c r="N4461" s="5">
        <v>0.7</v>
      </c>
      <c r="O4461" s="5">
        <v>-999</v>
      </c>
      <c r="P4461" s="5">
        <v>2.9</v>
      </c>
      <c r="Q4461" s="5">
        <v>4.3</v>
      </c>
      <c r="R4461">
        <v>0.28799999999999998</v>
      </c>
      <c r="S4461" s="34">
        <f>ROUND((0.6105*(EXP((17.273*E4461)/(E4461+237.3))))*(100-H4461)/100,3)</f>
        <v>0.111</v>
      </c>
      <c r="T4461" s="6">
        <f>IF(V4461&lt;V4462,L4461,0)</f>
        <v>0</v>
      </c>
      <c r="U4461" s="6">
        <f>IF(T4461&gt;0,M4461,-999)</f>
        <v>-999</v>
      </c>
      <c r="V4461">
        <v>200311</v>
      </c>
      <c r="W4461">
        <v>2003</v>
      </c>
    </row>
    <row r="4462" spans="1:23" x14ac:dyDescent="0.25">
      <c r="A4462" s="14">
        <v>37929</v>
      </c>
      <c r="B4462" s="3">
        <v>308</v>
      </c>
      <c r="C4462" s="4">
        <v>4.08</v>
      </c>
      <c r="D4462" s="5">
        <v>-12.3</v>
      </c>
      <c r="E4462" s="5">
        <v>-5.8</v>
      </c>
      <c r="F4462" s="5">
        <v>-16.3</v>
      </c>
      <c r="G4462" s="4">
        <v>84.5</v>
      </c>
      <c r="H4462" s="4">
        <v>52.1</v>
      </c>
      <c r="I4462" s="5">
        <v>-999</v>
      </c>
      <c r="J4462" s="5">
        <v>-999</v>
      </c>
      <c r="K4462" s="4">
        <v>0</v>
      </c>
      <c r="L4462" s="4">
        <v>113</v>
      </c>
      <c r="M4462" s="7">
        <v>0.4</v>
      </c>
      <c r="N4462" s="5">
        <v>0.4</v>
      </c>
      <c r="O4462" s="5">
        <v>-999</v>
      </c>
      <c r="P4462" s="5">
        <v>2.7</v>
      </c>
      <c r="Q4462" s="5">
        <v>4.0999999999999996</v>
      </c>
      <c r="R4462">
        <v>0.20599999999999999</v>
      </c>
      <c r="S4462" s="34">
        <f>ROUND((0.6105*(EXP((17.273*E4462)/(E4462+237.3))))*(100-H4462)/100,3)</f>
        <v>0.19</v>
      </c>
      <c r="T4462" s="6">
        <f>IF(V4462&lt;V4463,L4462,0)</f>
        <v>0</v>
      </c>
      <c r="U4462" s="6">
        <f>IF(T4462&gt;0,M4462,-999)</f>
        <v>-999</v>
      </c>
      <c r="V4462">
        <v>200311</v>
      </c>
      <c r="W4462">
        <v>2003</v>
      </c>
    </row>
    <row r="4463" spans="1:23" x14ac:dyDescent="0.25">
      <c r="A4463" s="14">
        <v>37930</v>
      </c>
      <c r="B4463" s="3">
        <v>309</v>
      </c>
      <c r="C4463" s="4">
        <v>9.7899999999999991</v>
      </c>
      <c r="D4463" s="5">
        <v>-12.2</v>
      </c>
      <c r="E4463" s="5">
        <v>-3.3</v>
      </c>
      <c r="F4463" s="5">
        <v>-17.2</v>
      </c>
      <c r="G4463" s="4">
        <v>81.099999999999994</v>
      </c>
      <c r="H4463" s="4">
        <v>46.6</v>
      </c>
      <c r="I4463" s="5">
        <v>-999</v>
      </c>
      <c r="J4463" s="5">
        <v>-999</v>
      </c>
      <c r="K4463" s="4">
        <v>0</v>
      </c>
      <c r="L4463" s="4">
        <v>115</v>
      </c>
      <c r="M4463" s="7">
        <v>-0.1</v>
      </c>
      <c r="N4463" s="5">
        <v>-0.1</v>
      </c>
      <c r="O4463" s="5">
        <v>-999</v>
      </c>
      <c r="P4463" s="5">
        <v>2.5</v>
      </c>
      <c r="Q4463" s="5">
        <v>4</v>
      </c>
      <c r="R4463">
        <v>0.223</v>
      </c>
      <c r="S4463" s="34">
        <f>ROUND((0.6105*(EXP((17.273*E4463)/(E4463+237.3))))*(100-H4463)/100,3)</f>
        <v>0.25600000000000001</v>
      </c>
      <c r="T4463" s="6">
        <f>IF(V4463&lt;V4464,L4463,0)</f>
        <v>0</v>
      </c>
      <c r="U4463" s="6">
        <f>IF(T4463&gt;0,M4463,-999)</f>
        <v>-999</v>
      </c>
      <c r="V4463">
        <v>200311</v>
      </c>
      <c r="W4463">
        <v>2003</v>
      </c>
    </row>
    <row r="4464" spans="1:23" x14ac:dyDescent="0.25">
      <c r="A4464" s="14">
        <v>37931</v>
      </c>
      <c r="B4464" s="3">
        <v>310</v>
      </c>
      <c r="C4464" s="4">
        <v>8.68</v>
      </c>
      <c r="D4464" s="5">
        <v>-8.6</v>
      </c>
      <c r="E4464" s="5">
        <v>0.8</v>
      </c>
      <c r="F4464" s="5">
        <v>-14.5</v>
      </c>
      <c r="G4464" s="4">
        <v>62.8</v>
      </c>
      <c r="H4464" s="4">
        <v>28.5</v>
      </c>
      <c r="I4464" s="5">
        <v>-999</v>
      </c>
      <c r="J4464" s="5">
        <v>-999</v>
      </c>
      <c r="K4464" s="4">
        <v>0</v>
      </c>
      <c r="L4464" s="4">
        <v>116</v>
      </c>
      <c r="M4464" s="7">
        <v>-0.3</v>
      </c>
      <c r="N4464" s="5">
        <v>-0.3</v>
      </c>
      <c r="O4464" s="5">
        <v>-999</v>
      </c>
      <c r="P4464" s="5">
        <v>2.2999999999999998</v>
      </c>
      <c r="Q4464" s="5">
        <v>3.8</v>
      </c>
      <c r="R4464">
        <v>0.185</v>
      </c>
      <c r="S4464" s="34">
        <f>ROUND((0.6105*(EXP((17.273*E4464)/(E4464+237.3))))*(100-H4464)/100,3)</f>
        <v>0.46300000000000002</v>
      </c>
      <c r="T4464" s="6">
        <f>IF(V4464&lt;V4465,L4464,0)</f>
        <v>0</v>
      </c>
      <c r="U4464" s="6">
        <f>IF(T4464&gt;0,M4464,-999)</f>
        <v>-999</v>
      </c>
      <c r="V4464">
        <v>200311</v>
      </c>
      <c r="W4464">
        <v>2003</v>
      </c>
    </row>
    <row r="4465" spans="1:23" x14ac:dyDescent="0.25">
      <c r="A4465" s="14">
        <v>37932</v>
      </c>
      <c r="B4465" s="3">
        <v>311</v>
      </c>
      <c r="C4465" s="4">
        <v>8.3000000000000007</v>
      </c>
      <c r="D4465" s="5">
        <v>-6.2</v>
      </c>
      <c r="E4465" s="5">
        <v>1.8</v>
      </c>
      <c r="F4465" s="5">
        <v>-12.2</v>
      </c>
      <c r="G4465" s="4">
        <v>78.5</v>
      </c>
      <c r="H4465" s="4">
        <v>55.8</v>
      </c>
      <c r="I4465" s="5">
        <v>-999</v>
      </c>
      <c r="J4465" s="5">
        <v>-999</v>
      </c>
      <c r="K4465" s="4">
        <v>0</v>
      </c>
      <c r="L4465" s="4">
        <v>105</v>
      </c>
      <c r="M4465" s="7">
        <v>-0.3</v>
      </c>
      <c r="N4465" s="5">
        <v>-0.3</v>
      </c>
      <c r="O4465" s="5">
        <v>-999</v>
      </c>
      <c r="P4465" s="5">
        <v>2.1</v>
      </c>
      <c r="Q4465" s="5">
        <v>3.7</v>
      </c>
      <c r="R4465">
        <v>0.38800000000000001</v>
      </c>
      <c r="S4465" s="34">
        <f>ROUND((0.6105*(EXP((17.273*E4465)/(E4465+237.3))))*(100-H4465)/100,3)</f>
        <v>0.307</v>
      </c>
      <c r="T4465" s="6">
        <f>IF(V4465&lt;V4466,L4465,0)</f>
        <v>0</v>
      </c>
      <c r="U4465" s="6">
        <f>IF(T4465&gt;0,M4465,-999)</f>
        <v>-999</v>
      </c>
      <c r="V4465">
        <v>200311</v>
      </c>
      <c r="W4465">
        <v>2003</v>
      </c>
    </row>
    <row r="4466" spans="1:23" x14ac:dyDescent="0.25">
      <c r="A4466" s="14">
        <v>37933</v>
      </c>
      <c r="B4466" s="3">
        <v>312</v>
      </c>
      <c r="C4466" s="4">
        <v>6.13</v>
      </c>
      <c r="D4466" s="5">
        <v>-2.5</v>
      </c>
      <c r="E4466" s="5">
        <v>4.7</v>
      </c>
      <c r="F4466" s="5">
        <v>-6.9</v>
      </c>
      <c r="G4466" s="4">
        <v>74.400000000000006</v>
      </c>
      <c r="H4466" s="4">
        <v>49.1</v>
      </c>
      <c r="I4466" s="5">
        <v>-999</v>
      </c>
      <c r="J4466" s="5">
        <v>-999</v>
      </c>
      <c r="K4466" s="4">
        <v>0</v>
      </c>
      <c r="L4466" s="4">
        <v>94</v>
      </c>
      <c r="M4466" s="7">
        <v>-0.2</v>
      </c>
      <c r="N4466" s="5">
        <v>-0.2</v>
      </c>
      <c r="O4466" s="5">
        <v>-999</v>
      </c>
      <c r="P4466" s="5">
        <v>2</v>
      </c>
      <c r="Q4466" s="5">
        <v>3.5</v>
      </c>
      <c r="R4466">
        <v>0.41899999999999998</v>
      </c>
      <c r="S4466" s="34">
        <f>ROUND((0.6105*(EXP((17.273*E4466)/(E4466+237.3))))*(100-H4466)/100,3)</f>
        <v>0.435</v>
      </c>
      <c r="T4466" s="6">
        <f>IF(V4466&lt;V4467,L4466,0)</f>
        <v>0</v>
      </c>
      <c r="U4466" s="6">
        <f>IF(T4466&gt;0,M4466,-999)</f>
        <v>-999</v>
      </c>
      <c r="V4466">
        <v>200311</v>
      </c>
      <c r="W4466">
        <v>2003</v>
      </c>
    </row>
    <row r="4467" spans="1:23" x14ac:dyDescent="0.25">
      <c r="A4467" s="14">
        <v>37934</v>
      </c>
      <c r="B4467" s="3">
        <v>313</v>
      </c>
      <c r="C4467" s="4">
        <v>7.28</v>
      </c>
      <c r="D4467" s="5">
        <v>0.1</v>
      </c>
      <c r="E4467" s="5">
        <v>7.5</v>
      </c>
      <c r="F4467" s="5">
        <v>-4.0999999999999996</v>
      </c>
      <c r="G4467" s="4">
        <v>84</v>
      </c>
      <c r="H4467" s="4">
        <v>53.2</v>
      </c>
      <c r="I4467" s="5">
        <v>-999</v>
      </c>
      <c r="J4467" s="5">
        <v>-999</v>
      </c>
      <c r="K4467" s="4">
        <v>0</v>
      </c>
      <c r="L4467" s="4">
        <v>92</v>
      </c>
      <c r="M4467" s="7">
        <v>-0.1</v>
      </c>
      <c r="N4467" s="5">
        <v>-0.1</v>
      </c>
      <c r="O4467" s="5">
        <v>-999</v>
      </c>
      <c r="P4467" s="5">
        <v>1.9</v>
      </c>
      <c r="Q4467" s="5">
        <v>3.4</v>
      </c>
      <c r="R4467">
        <v>0.55200000000000005</v>
      </c>
      <c r="S4467" s="34">
        <f>ROUND((0.6105*(EXP((17.273*E4467)/(E4467+237.3))))*(100-H4467)/100,3)</f>
        <v>0.48499999999999999</v>
      </c>
      <c r="T4467" s="6">
        <f>IF(V4467&lt;V4468,L4467,0)</f>
        <v>0</v>
      </c>
      <c r="U4467" s="6">
        <f>IF(T4467&gt;0,M4467,-999)</f>
        <v>-999</v>
      </c>
      <c r="V4467">
        <v>200311</v>
      </c>
      <c r="W4467">
        <v>2003</v>
      </c>
    </row>
    <row r="4468" spans="1:23" x14ac:dyDescent="0.25">
      <c r="A4468" s="14">
        <v>37935</v>
      </c>
      <c r="B4468" s="3">
        <v>314</v>
      </c>
      <c r="C4468" s="4">
        <v>1.8</v>
      </c>
      <c r="D4468" s="5">
        <v>-2.2999999999999998</v>
      </c>
      <c r="E4468" s="5">
        <v>-1.3</v>
      </c>
      <c r="F4468" s="5">
        <v>-3.3</v>
      </c>
      <c r="G4468" s="4">
        <v>94.4</v>
      </c>
      <c r="H4468" s="4">
        <v>84.2</v>
      </c>
      <c r="I4468" s="5">
        <v>-999</v>
      </c>
      <c r="J4468" s="5">
        <v>-999</v>
      </c>
      <c r="K4468" s="4">
        <v>3.4</v>
      </c>
      <c r="L4468" s="4">
        <v>118</v>
      </c>
      <c r="M4468" s="7">
        <v>-0.1</v>
      </c>
      <c r="N4468" s="5">
        <v>-0.1</v>
      </c>
      <c r="O4468" s="5">
        <v>-999</v>
      </c>
      <c r="P4468" s="5">
        <v>1.8</v>
      </c>
      <c r="Q4468" s="5">
        <v>3.2</v>
      </c>
      <c r="R4468">
        <v>0.46800000000000003</v>
      </c>
      <c r="S4468" s="34">
        <f>ROUND((0.6105*(EXP((17.273*E4468)/(E4468+237.3))))*(100-H4468)/100,3)</f>
        <v>8.7999999999999995E-2</v>
      </c>
      <c r="T4468" s="6">
        <f>IF(V4468&lt;V4469,L4468,0)</f>
        <v>0</v>
      </c>
      <c r="U4468" s="6">
        <f>IF(T4468&gt;0,M4468,-999)</f>
        <v>-999</v>
      </c>
      <c r="V4468">
        <v>200311</v>
      </c>
      <c r="W4468">
        <v>2003</v>
      </c>
    </row>
    <row r="4469" spans="1:23" x14ac:dyDescent="0.25">
      <c r="A4469" s="14">
        <v>37936</v>
      </c>
      <c r="B4469" s="3">
        <v>315</v>
      </c>
      <c r="C4469" s="4">
        <v>1.79</v>
      </c>
      <c r="D4469" s="5">
        <v>-4.0999999999999996</v>
      </c>
      <c r="E4469" s="5">
        <v>-2</v>
      </c>
      <c r="F4469" s="5">
        <v>-5.5</v>
      </c>
      <c r="G4469" s="4">
        <v>97.6</v>
      </c>
      <c r="H4469" s="4">
        <v>91.2</v>
      </c>
      <c r="I4469" s="5">
        <v>-999</v>
      </c>
      <c r="J4469" s="5">
        <v>-999</v>
      </c>
      <c r="K4469" s="4">
        <v>14.4</v>
      </c>
      <c r="L4469" s="4">
        <v>221</v>
      </c>
      <c r="M4469" s="7">
        <v>0</v>
      </c>
      <c r="N4469" s="5">
        <v>0</v>
      </c>
      <c r="O4469" s="5">
        <v>-999</v>
      </c>
      <c r="P4469" s="5">
        <v>1.8</v>
      </c>
      <c r="Q4469" s="5">
        <v>3.1</v>
      </c>
      <c r="R4469">
        <v>0.48099999999999998</v>
      </c>
      <c r="S4469" s="34">
        <f>ROUND((0.6105*(EXP((17.273*E4469)/(E4469+237.3))))*(100-H4469)/100,3)</f>
        <v>4.5999999999999999E-2</v>
      </c>
      <c r="T4469" s="6">
        <f>IF(V4469&lt;V4470,L4469,0)</f>
        <v>0</v>
      </c>
      <c r="U4469" s="6">
        <f>IF(T4469&gt;0,M4469,-999)</f>
        <v>-999</v>
      </c>
      <c r="V4469">
        <v>200311</v>
      </c>
      <c r="W4469">
        <v>2003</v>
      </c>
    </row>
    <row r="4470" spans="1:23" x14ac:dyDescent="0.25">
      <c r="A4470" s="14">
        <v>37937</v>
      </c>
      <c r="B4470" s="3">
        <v>316</v>
      </c>
      <c r="C4470" s="4">
        <v>6</v>
      </c>
      <c r="D4470" s="5">
        <v>-3.6</v>
      </c>
      <c r="E4470" s="5">
        <v>1.9</v>
      </c>
      <c r="F4470" s="5">
        <v>-8</v>
      </c>
      <c r="G4470" s="4">
        <v>93.5</v>
      </c>
      <c r="H4470" s="4">
        <v>73.900000000000006</v>
      </c>
      <c r="I4470" s="5">
        <v>-999</v>
      </c>
      <c r="J4470" s="5">
        <v>-999</v>
      </c>
      <c r="K4470" s="4">
        <v>0</v>
      </c>
      <c r="L4470" s="4">
        <v>211</v>
      </c>
      <c r="M4470" s="7">
        <v>0.2</v>
      </c>
      <c r="N4470" s="5">
        <v>0.2</v>
      </c>
      <c r="O4470" s="5">
        <v>-999</v>
      </c>
      <c r="P4470" s="5">
        <v>1.8</v>
      </c>
      <c r="Q4470" s="5">
        <v>3.1</v>
      </c>
      <c r="R4470">
        <v>0.51600000000000001</v>
      </c>
      <c r="S4470" s="34">
        <f>ROUND((0.6105*(EXP((17.273*E4470)/(E4470+237.3))))*(100-H4470)/100,3)</f>
        <v>0.183</v>
      </c>
      <c r="T4470" s="6">
        <f>IF(V4470&lt;V4471,L4470,0)</f>
        <v>0</v>
      </c>
      <c r="U4470" s="6">
        <f>IF(T4470&gt;0,M4470,-999)</f>
        <v>-999</v>
      </c>
      <c r="V4470">
        <v>200311</v>
      </c>
      <c r="W4470">
        <v>2003</v>
      </c>
    </row>
    <row r="4471" spans="1:23" x14ac:dyDescent="0.25">
      <c r="A4471" s="14">
        <v>37938</v>
      </c>
      <c r="B4471" s="3">
        <v>317</v>
      </c>
      <c r="C4471" s="4">
        <v>7.25</v>
      </c>
      <c r="D4471" s="5">
        <v>-1.5</v>
      </c>
      <c r="E4471" s="5">
        <v>8.8000000000000007</v>
      </c>
      <c r="F4471" s="5">
        <v>-5.8</v>
      </c>
      <c r="G4471" s="4">
        <v>83.8</v>
      </c>
      <c r="H4471" s="4">
        <v>50.4</v>
      </c>
      <c r="I4471" s="5">
        <v>-999</v>
      </c>
      <c r="J4471" s="5">
        <v>-999</v>
      </c>
      <c r="K4471" s="4">
        <v>0</v>
      </c>
      <c r="L4471" s="4">
        <v>193</v>
      </c>
      <c r="M4471" s="7">
        <v>0.2</v>
      </c>
      <c r="N4471" s="5">
        <v>0.2</v>
      </c>
      <c r="O4471" s="5">
        <v>-999</v>
      </c>
      <c r="P4471" s="5">
        <v>1.8</v>
      </c>
      <c r="Q4471" s="5">
        <v>3.1</v>
      </c>
      <c r="R4471">
        <v>0.57099999999999995</v>
      </c>
      <c r="S4471" s="34">
        <f>ROUND((0.6105*(EXP((17.273*E4471)/(E4471+237.3))))*(100-H4471)/100,3)</f>
        <v>0.56200000000000006</v>
      </c>
      <c r="T4471" s="6">
        <f>IF(V4471&lt;V4472,L4471,0)</f>
        <v>0</v>
      </c>
      <c r="U4471" s="6">
        <f>IF(T4471&gt;0,M4471,-999)</f>
        <v>-999</v>
      </c>
      <c r="V4471">
        <v>200311</v>
      </c>
      <c r="W4471">
        <v>2003</v>
      </c>
    </row>
    <row r="4472" spans="1:23" x14ac:dyDescent="0.25">
      <c r="A4472" s="14">
        <v>37939</v>
      </c>
      <c r="B4472" s="3">
        <v>318</v>
      </c>
      <c r="C4472" s="4">
        <v>5.3</v>
      </c>
      <c r="D4472" s="5">
        <v>-3.7</v>
      </c>
      <c r="E4472" s="5">
        <v>2</v>
      </c>
      <c r="F4472" s="5">
        <v>-6.6</v>
      </c>
      <c r="G4472" s="4">
        <v>90.5</v>
      </c>
      <c r="H4472" s="4">
        <v>73.2</v>
      </c>
      <c r="I4472" s="5">
        <v>-999</v>
      </c>
      <c r="J4472" s="5">
        <v>-999</v>
      </c>
      <c r="K4472" s="4">
        <v>0</v>
      </c>
      <c r="L4472" s="4">
        <v>184</v>
      </c>
      <c r="M4472" s="7">
        <v>0.1</v>
      </c>
      <c r="N4472" s="5">
        <v>0.1</v>
      </c>
      <c r="O4472" s="5">
        <v>-999</v>
      </c>
      <c r="P4472" s="5">
        <v>1.8</v>
      </c>
      <c r="Q4472" s="5">
        <v>3</v>
      </c>
      <c r="R4472">
        <v>0.51500000000000001</v>
      </c>
      <c r="S4472" s="34">
        <f>ROUND((0.6105*(EXP((17.273*E4472)/(E4472+237.3))))*(100-H4472)/100,3)</f>
        <v>0.189</v>
      </c>
      <c r="T4472" s="6">
        <f>IF(V4472&lt;V4473,L4472,0)</f>
        <v>0</v>
      </c>
      <c r="U4472" s="6">
        <f>IF(T4472&gt;0,M4472,-999)</f>
        <v>-999</v>
      </c>
      <c r="V4472">
        <v>200311</v>
      </c>
      <c r="W4472">
        <v>2003</v>
      </c>
    </row>
    <row r="4473" spans="1:23" x14ac:dyDescent="0.25">
      <c r="A4473" s="14">
        <v>37940</v>
      </c>
      <c r="B4473" s="3">
        <v>319</v>
      </c>
      <c r="C4473" s="4">
        <v>1.46</v>
      </c>
      <c r="D4473" s="5">
        <v>-2.8</v>
      </c>
      <c r="E4473" s="5">
        <v>-0.6</v>
      </c>
      <c r="F4473" s="5">
        <v>-5.3</v>
      </c>
      <c r="G4473" s="4">
        <v>98.1</v>
      </c>
      <c r="H4473" s="4">
        <v>92.4</v>
      </c>
      <c r="I4473" s="5">
        <v>-999</v>
      </c>
      <c r="J4473" s="5">
        <v>-999</v>
      </c>
      <c r="K4473" s="4">
        <v>2.2999999999999998</v>
      </c>
      <c r="L4473" s="4">
        <v>207</v>
      </c>
      <c r="M4473" s="7">
        <v>-0.9</v>
      </c>
      <c r="N4473" s="5">
        <v>0.1</v>
      </c>
      <c r="O4473" s="5">
        <v>-999</v>
      </c>
      <c r="P4473" s="5">
        <v>1.8</v>
      </c>
      <c r="Q4473" s="5">
        <v>2.9</v>
      </c>
      <c r="R4473">
        <v>0.54100000000000004</v>
      </c>
      <c r="S4473" s="34">
        <f>ROUND((0.6105*(EXP((17.273*E4473)/(E4473+237.3))))*(100-H4473)/100,3)</f>
        <v>4.3999999999999997E-2</v>
      </c>
      <c r="T4473" s="6">
        <f>IF(V4473&lt;V4474,L4473,0)</f>
        <v>0</v>
      </c>
      <c r="U4473" s="6">
        <f>IF(T4473&gt;0,M4473,-999)</f>
        <v>-999</v>
      </c>
      <c r="V4473">
        <v>200311</v>
      </c>
      <c r="W4473">
        <v>2003</v>
      </c>
    </row>
    <row r="4474" spans="1:23" x14ac:dyDescent="0.25">
      <c r="A4474" s="14">
        <v>37941</v>
      </c>
      <c r="B4474" s="3">
        <v>320</v>
      </c>
      <c r="C4474" s="4">
        <v>1.34</v>
      </c>
      <c r="D4474" s="5">
        <v>-4.3</v>
      </c>
      <c r="E4474" s="5">
        <v>-3.5</v>
      </c>
      <c r="F4474" s="5">
        <v>-6.5</v>
      </c>
      <c r="G4474" s="4">
        <v>97.2</v>
      </c>
      <c r="H4474" s="4">
        <v>89.3</v>
      </c>
      <c r="I4474" s="5">
        <v>-999</v>
      </c>
      <c r="J4474" s="5">
        <v>-999</v>
      </c>
      <c r="K4474" s="4">
        <v>4.0999999999999996</v>
      </c>
      <c r="L4474" s="4">
        <v>242</v>
      </c>
      <c r="M4474" s="7">
        <v>-1.1000000000000001</v>
      </c>
      <c r="N4474" s="5">
        <v>0.2</v>
      </c>
      <c r="O4474" s="5">
        <v>-999</v>
      </c>
      <c r="P4474" s="5">
        <v>1.7</v>
      </c>
      <c r="Q4474" s="5">
        <v>2.8</v>
      </c>
      <c r="R4474">
        <v>0.42</v>
      </c>
      <c r="S4474" s="34">
        <f>ROUND((0.6105*(EXP((17.273*E4474)/(E4474+237.3))))*(100-H4474)/100,3)</f>
        <v>0.05</v>
      </c>
      <c r="T4474" s="6">
        <f>IF(V4474&lt;V4475,L4474,0)</f>
        <v>0</v>
      </c>
      <c r="U4474" s="6">
        <f>IF(T4474&gt;0,M4474,-999)</f>
        <v>-999</v>
      </c>
      <c r="V4474">
        <v>200311</v>
      </c>
      <c r="W4474">
        <v>2003</v>
      </c>
    </row>
    <row r="4475" spans="1:23" x14ac:dyDescent="0.25">
      <c r="A4475" s="14">
        <v>37942</v>
      </c>
      <c r="B4475" s="3">
        <v>321</v>
      </c>
      <c r="C4475" s="4">
        <v>2.79</v>
      </c>
      <c r="D4475" s="5">
        <v>-3.4</v>
      </c>
      <c r="E4475" s="5">
        <v>0.2</v>
      </c>
      <c r="F4475" s="5">
        <v>-4.9000000000000004</v>
      </c>
      <c r="G4475" s="4">
        <v>96</v>
      </c>
      <c r="H4475" s="4">
        <v>82.1</v>
      </c>
      <c r="I4475" s="5">
        <v>-999</v>
      </c>
      <c r="J4475" s="5">
        <v>-999</v>
      </c>
      <c r="K4475" s="4">
        <v>4</v>
      </c>
      <c r="L4475" s="4">
        <v>280</v>
      </c>
      <c r="M4475" s="7">
        <v>-0.5</v>
      </c>
      <c r="N4475" s="5">
        <v>0.3</v>
      </c>
      <c r="O4475" s="5">
        <v>-999</v>
      </c>
      <c r="P4475" s="5">
        <v>1.8</v>
      </c>
      <c r="Q4475" s="5">
        <v>2.9</v>
      </c>
      <c r="R4475">
        <v>0.50800000000000001</v>
      </c>
      <c r="S4475" s="34">
        <f>ROUND((0.6105*(EXP((17.273*E4475)/(E4475+237.3))))*(100-H4475)/100,3)</f>
        <v>0.111</v>
      </c>
      <c r="T4475" s="6">
        <f>IF(V4475&lt;V4476,L4475,0)</f>
        <v>0</v>
      </c>
      <c r="U4475" s="6">
        <f>IF(T4475&gt;0,M4475,-999)</f>
        <v>-999</v>
      </c>
      <c r="V4475">
        <v>200311</v>
      </c>
      <c r="W4475">
        <v>2003</v>
      </c>
    </row>
    <row r="4476" spans="1:23" x14ac:dyDescent="0.25">
      <c r="A4476" s="14">
        <v>37943</v>
      </c>
      <c r="B4476" s="3">
        <v>322</v>
      </c>
      <c r="C4476" s="4">
        <v>0.44</v>
      </c>
      <c r="D4476" s="5">
        <v>-2.2000000000000002</v>
      </c>
      <c r="E4476" s="5">
        <v>0.5</v>
      </c>
      <c r="F4476" s="5">
        <v>-5</v>
      </c>
      <c r="G4476" s="4">
        <v>99.4</v>
      </c>
      <c r="H4476" s="4">
        <v>98.6</v>
      </c>
      <c r="I4476" s="5">
        <v>-999</v>
      </c>
      <c r="J4476" s="5">
        <v>-999</v>
      </c>
      <c r="K4476" s="4">
        <v>26.1</v>
      </c>
      <c r="L4476" s="4">
        <v>488</v>
      </c>
      <c r="M4476" s="7">
        <v>-0.2</v>
      </c>
      <c r="N4476" s="5">
        <v>0.4</v>
      </c>
      <c r="O4476" s="5">
        <v>-999</v>
      </c>
      <c r="P4476" s="5">
        <v>1.8</v>
      </c>
      <c r="Q4476" s="5">
        <v>2.8</v>
      </c>
      <c r="R4476">
        <v>0.624</v>
      </c>
      <c r="S4476" s="34">
        <f>ROUND((0.6105*(EXP((17.273*E4476)/(E4476+237.3))))*(100-H4476)/100,3)</f>
        <v>8.9999999999999993E-3</v>
      </c>
      <c r="T4476" s="6">
        <f>IF(V4476&lt;V4477,L4476,0)</f>
        <v>0</v>
      </c>
      <c r="U4476" s="6">
        <f>IF(T4476&gt;0,M4476,-999)</f>
        <v>-999</v>
      </c>
      <c r="V4476">
        <v>200311</v>
      </c>
      <c r="W4476">
        <v>2003</v>
      </c>
    </row>
    <row r="4477" spans="1:23" x14ac:dyDescent="0.25">
      <c r="A4477" s="14">
        <v>37944</v>
      </c>
      <c r="B4477" s="3">
        <v>323</v>
      </c>
      <c r="C4477" s="4">
        <v>3.71</v>
      </c>
      <c r="D4477" s="5">
        <v>-5.7</v>
      </c>
      <c r="E4477" s="5">
        <v>0.7</v>
      </c>
      <c r="F4477" s="5">
        <v>-9.6999999999999993</v>
      </c>
      <c r="G4477" s="4">
        <v>98</v>
      </c>
      <c r="H4477" s="4">
        <v>95.2</v>
      </c>
      <c r="I4477" s="5">
        <v>-999</v>
      </c>
      <c r="J4477" s="5">
        <v>-999</v>
      </c>
      <c r="K4477" s="4">
        <v>12</v>
      </c>
      <c r="L4477" s="4">
        <v>504</v>
      </c>
      <c r="M4477" s="7">
        <v>-0.1</v>
      </c>
      <c r="N4477" s="5">
        <v>0.3</v>
      </c>
      <c r="O4477" s="5">
        <v>-999</v>
      </c>
      <c r="P4477" s="5">
        <v>1.7</v>
      </c>
      <c r="Q4477" s="5">
        <v>2.8</v>
      </c>
      <c r="R4477">
        <v>0.61299999999999999</v>
      </c>
      <c r="S4477" s="34">
        <f>ROUND((0.6105*(EXP((17.273*E4477)/(E4477+237.3))))*(100-H4477)/100,3)</f>
        <v>3.1E-2</v>
      </c>
      <c r="T4477" s="6">
        <f>IF(V4477&lt;V4478,L4477,0)</f>
        <v>0</v>
      </c>
      <c r="U4477" s="6">
        <f>IF(T4477&gt;0,M4477,-999)</f>
        <v>-999</v>
      </c>
      <c r="V4477">
        <v>200311</v>
      </c>
      <c r="W4477">
        <v>2003</v>
      </c>
    </row>
    <row r="4478" spans="1:23" x14ac:dyDescent="0.25">
      <c r="A4478" s="14">
        <v>37945</v>
      </c>
      <c r="B4478" s="3">
        <v>324</v>
      </c>
      <c r="C4478" s="4">
        <v>1.54</v>
      </c>
      <c r="D4478" s="5">
        <v>-10.1</v>
      </c>
      <c r="E4478" s="5">
        <v>-6.7</v>
      </c>
      <c r="F4478" s="5">
        <v>-14.2</v>
      </c>
      <c r="G4478" s="4">
        <v>95.6</v>
      </c>
      <c r="H4478" s="4">
        <v>93</v>
      </c>
      <c r="I4478" s="5">
        <v>-999</v>
      </c>
      <c r="J4478" s="5">
        <v>-999</v>
      </c>
      <c r="K4478" s="4">
        <v>0</v>
      </c>
      <c r="L4478" s="4">
        <v>493</v>
      </c>
      <c r="M4478" s="7">
        <v>-0.4</v>
      </c>
      <c r="N4478" s="5">
        <v>0.2</v>
      </c>
      <c r="O4478" s="5">
        <v>-999</v>
      </c>
      <c r="P4478" s="5">
        <v>1.7</v>
      </c>
      <c r="Q4478" s="5">
        <v>2.7</v>
      </c>
      <c r="R4478">
        <v>0.34499999999999997</v>
      </c>
      <c r="S4478" s="34">
        <f>ROUND((0.6105*(EXP((17.273*E4478)/(E4478+237.3))))*(100-H4478)/100,3)</f>
        <v>2.5999999999999999E-2</v>
      </c>
      <c r="T4478" s="6">
        <f>IF(V4478&lt;V4479,L4478,0)</f>
        <v>0</v>
      </c>
      <c r="U4478" s="6">
        <f>IF(T4478&gt;0,M4478,-999)</f>
        <v>-999</v>
      </c>
      <c r="V4478">
        <v>200311</v>
      </c>
      <c r="W4478">
        <v>2003</v>
      </c>
    </row>
    <row r="4479" spans="1:23" x14ac:dyDescent="0.25">
      <c r="A4479" s="14">
        <v>37946</v>
      </c>
      <c r="B4479" s="3">
        <v>325</v>
      </c>
      <c r="C4479" s="4">
        <v>1.2</v>
      </c>
      <c r="D4479" s="5">
        <v>-16.3</v>
      </c>
      <c r="E4479" s="5">
        <v>-12.7</v>
      </c>
      <c r="F4479" s="5">
        <v>-22.3</v>
      </c>
      <c r="G4479" s="4">
        <v>91.8</v>
      </c>
      <c r="H4479" s="4">
        <v>88.3</v>
      </c>
      <c r="I4479" s="5">
        <v>-999</v>
      </c>
      <c r="J4479" s="5">
        <v>-999</v>
      </c>
      <c r="K4479" s="4">
        <v>0</v>
      </c>
      <c r="L4479" s="4">
        <v>462</v>
      </c>
      <c r="M4479" s="7">
        <v>-0.8</v>
      </c>
      <c r="N4479" s="5">
        <v>0.1</v>
      </c>
      <c r="O4479" s="5">
        <v>-999</v>
      </c>
      <c r="P4479" s="5">
        <v>1.6</v>
      </c>
      <c r="Q4479" s="5">
        <v>2.7</v>
      </c>
      <c r="R4479">
        <v>0.20300000000000001</v>
      </c>
      <c r="S4479" s="34">
        <f>ROUND((0.6105*(EXP((17.273*E4479)/(E4479+237.3))))*(100-H4479)/100,3)</f>
        <v>2.7E-2</v>
      </c>
      <c r="T4479" s="6">
        <f>IF(V4479&lt;V4480,L4479,0)</f>
        <v>0</v>
      </c>
      <c r="U4479" s="6">
        <f>IF(T4479&gt;0,M4479,-999)</f>
        <v>-999</v>
      </c>
      <c r="V4479">
        <v>200311</v>
      </c>
      <c r="W4479">
        <v>2003</v>
      </c>
    </row>
    <row r="4480" spans="1:23" x14ac:dyDescent="0.25">
      <c r="A4480" s="14">
        <v>37947</v>
      </c>
      <c r="B4480" s="3">
        <v>326</v>
      </c>
      <c r="C4480" s="4">
        <v>1.33</v>
      </c>
      <c r="D4480" s="5">
        <v>-14.1</v>
      </c>
      <c r="E4480" s="5">
        <v>-9.3000000000000007</v>
      </c>
      <c r="F4480" s="5">
        <v>-22.6</v>
      </c>
      <c r="G4480" s="4">
        <v>92.9</v>
      </c>
      <c r="H4480" s="4">
        <v>87.8</v>
      </c>
      <c r="I4480" s="5">
        <v>-999</v>
      </c>
      <c r="J4480" s="5">
        <v>-999</v>
      </c>
      <c r="K4480" s="4">
        <v>0</v>
      </c>
      <c r="L4480" s="4">
        <v>445</v>
      </c>
      <c r="M4480" s="7">
        <v>-1.1000000000000001</v>
      </c>
      <c r="N4480" s="5">
        <v>0.2</v>
      </c>
      <c r="O4480" s="5">
        <v>-999</v>
      </c>
      <c r="P4480" s="5">
        <v>1.7</v>
      </c>
      <c r="Q4480" s="5">
        <v>2.7</v>
      </c>
      <c r="R4480">
        <v>0.26600000000000001</v>
      </c>
      <c r="S4480" s="34">
        <f>ROUND((0.6105*(EXP((17.273*E4480)/(E4480+237.3))))*(100-H4480)/100,3)</f>
        <v>3.6999999999999998E-2</v>
      </c>
      <c r="T4480" s="6">
        <f>IF(V4480&lt;V4481,L4480,0)</f>
        <v>0</v>
      </c>
      <c r="U4480" s="6">
        <f>IF(T4480&gt;0,M4480,-999)</f>
        <v>-999</v>
      </c>
      <c r="V4480">
        <v>200311</v>
      </c>
      <c r="W4480">
        <v>2003</v>
      </c>
    </row>
    <row r="4481" spans="1:23" x14ac:dyDescent="0.25">
      <c r="A4481" s="14">
        <v>37948</v>
      </c>
      <c r="B4481" s="3">
        <v>327</v>
      </c>
      <c r="C4481" s="4">
        <v>0.84</v>
      </c>
      <c r="D4481" s="5">
        <v>-7.4</v>
      </c>
      <c r="E4481" s="5">
        <v>-4.4000000000000004</v>
      </c>
      <c r="F4481" s="5">
        <v>-10.4</v>
      </c>
      <c r="G4481" s="4">
        <v>97.2</v>
      </c>
      <c r="H4481" s="4">
        <v>94.3</v>
      </c>
      <c r="I4481" s="5">
        <v>-999</v>
      </c>
      <c r="J4481" s="5">
        <v>-999</v>
      </c>
      <c r="K4481" s="4">
        <v>0</v>
      </c>
      <c r="L4481" s="4">
        <v>445</v>
      </c>
      <c r="M4481" s="7">
        <v>-1</v>
      </c>
      <c r="N4481" s="5">
        <v>0.2</v>
      </c>
      <c r="O4481" s="5">
        <v>-999</v>
      </c>
      <c r="P4481" s="5">
        <v>1.7</v>
      </c>
      <c r="Q4481" s="5">
        <v>2.7</v>
      </c>
      <c r="R4481">
        <v>0.41499999999999998</v>
      </c>
      <c r="S4481" s="34">
        <f>ROUND((0.6105*(EXP((17.273*E4481)/(E4481+237.3))))*(100-H4481)/100,3)</f>
        <v>2.5000000000000001E-2</v>
      </c>
      <c r="T4481" s="6">
        <f>IF(V4481&lt;V4482,L4481,0)</f>
        <v>0</v>
      </c>
      <c r="U4481" s="6">
        <f>IF(T4481&gt;0,M4481,-999)</f>
        <v>-999</v>
      </c>
      <c r="V4481">
        <v>200311</v>
      </c>
      <c r="W4481">
        <v>2003</v>
      </c>
    </row>
    <row r="4482" spans="1:23" x14ac:dyDescent="0.25">
      <c r="A4482" s="14">
        <v>37949</v>
      </c>
      <c r="B4482" s="3">
        <v>328</v>
      </c>
      <c r="C4482" s="4">
        <v>2.13</v>
      </c>
      <c r="D4482" s="5">
        <v>-9</v>
      </c>
      <c r="E4482" s="5">
        <v>-5.6</v>
      </c>
      <c r="F4482" s="5">
        <v>-10.5</v>
      </c>
      <c r="G4482" s="4">
        <v>96.3</v>
      </c>
      <c r="H4482" s="4">
        <v>94.3</v>
      </c>
      <c r="I4482" s="5">
        <v>-999</v>
      </c>
      <c r="J4482" s="5">
        <v>-999</v>
      </c>
      <c r="K4482" s="4">
        <v>4.3</v>
      </c>
      <c r="L4482" s="4">
        <v>474</v>
      </c>
      <c r="M4482" s="7">
        <v>-0.7</v>
      </c>
      <c r="N4482" s="5">
        <v>0.2</v>
      </c>
      <c r="O4482" s="5">
        <v>-999</v>
      </c>
      <c r="P4482" s="5">
        <v>1.6</v>
      </c>
      <c r="Q4482" s="5">
        <v>2.6</v>
      </c>
      <c r="R4482">
        <v>0.38</v>
      </c>
      <c r="S4482" s="34">
        <f>ROUND((0.6105*(EXP((17.273*E4482)/(E4482+237.3))))*(100-H4482)/100,3)</f>
        <v>2.3E-2</v>
      </c>
      <c r="T4482" s="6">
        <f>IF(V4482&lt;V4483,L4482,0)</f>
        <v>0</v>
      </c>
      <c r="U4482" s="6">
        <f>IF(T4482&gt;0,M4482,-999)</f>
        <v>-999</v>
      </c>
      <c r="V4482">
        <v>200311</v>
      </c>
      <c r="W4482">
        <v>2003</v>
      </c>
    </row>
    <row r="4483" spans="1:23" x14ac:dyDescent="0.25">
      <c r="A4483" s="14">
        <v>37950</v>
      </c>
      <c r="B4483" s="3">
        <v>329</v>
      </c>
      <c r="C4483" s="4">
        <v>0.88</v>
      </c>
      <c r="D4483" s="5">
        <v>-7.9</v>
      </c>
      <c r="E4483" s="5">
        <v>-6</v>
      </c>
      <c r="F4483" s="5">
        <v>-9.3000000000000007</v>
      </c>
      <c r="G4483" s="4">
        <v>96.7</v>
      </c>
      <c r="H4483" s="4">
        <v>94</v>
      </c>
      <c r="I4483" s="5">
        <v>-999</v>
      </c>
      <c r="J4483" s="5">
        <v>-999</v>
      </c>
      <c r="K4483" s="4">
        <v>3.5</v>
      </c>
      <c r="L4483" s="4">
        <v>493</v>
      </c>
      <c r="M4483" s="7">
        <v>-0.6</v>
      </c>
      <c r="N4483" s="5">
        <v>0.2</v>
      </c>
      <c r="O4483" s="5">
        <v>-999</v>
      </c>
      <c r="P4483" s="5">
        <v>1.6</v>
      </c>
      <c r="Q4483" s="5">
        <v>2.6</v>
      </c>
      <c r="R4483">
        <v>0.36699999999999999</v>
      </c>
      <c r="S4483" s="34">
        <f>ROUND((0.6105*(EXP((17.273*E4483)/(E4483+237.3))))*(100-H4483)/100,3)</f>
        <v>2.3E-2</v>
      </c>
      <c r="T4483" s="6">
        <f>IF(V4483&lt;V4484,L4483,0)</f>
        <v>0</v>
      </c>
      <c r="U4483" s="6">
        <f>IF(T4483&gt;0,M4483,-999)</f>
        <v>-999</v>
      </c>
      <c r="V4483">
        <v>200311</v>
      </c>
      <c r="W4483">
        <v>2003</v>
      </c>
    </row>
    <row r="4484" spans="1:23" x14ac:dyDescent="0.25">
      <c r="A4484" s="14">
        <v>37951</v>
      </c>
      <c r="B4484" s="3">
        <v>330</v>
      </c>
      <c r="C4484" s="4">
        <v>1.22</v>
      </c>
      <c r="D4484" s="5">
        <v>-7.2</v>
      </c>
      <c r="E4484" s="5">
        <v>-3.9</v>
      </c>
      <c r="F4484" s="5">
        <v>-8.1</v>
      </c>
      <c r="G4484" s="4">
        <v>96.9</v>
      </c>
      <c r="H4484" s="4">
        <v>93.2</v>
      </c>
      <c r="I4484" s="5">
        <v>-999</v>
      </c>
      <c r="J4484" s="5">
        <v>-999</v>
      </c>
      <c r="K4484" s="4">
        <v>0</v>
      </c>
      <c r="L4484" s="4">
        <v>453</v>
      </c>
      <c r="M4484" s="7">
        <v>-0.6</v>
      </c>
      <c r="N4484" s="5">
        <v>0.2</v>
      </c>
      <c r="O4484" s="5">
        <v>-999</v>
      </c>
      <c r="P4484" s="5">
        <v>1.6</v>
      </c>
      <c r="Q4484" s="5">
        <v>2.6</v>
      </c>
      <c r="R4484">
        <v>0.42799999999999999</v>
      </c>
      <c r="S4484" s="34">
        <f>ROUND((0.6105*(EXP((17.273*E4484)/(E4484+237.3))))*(100-H4484)/100,3)</f>
        <v>3.1E-2</v>
      </c>
      <c r="T4484" s="6">
        <f>IF(V4484&lt;V4485,L4484,0)</f>
        <v>0</v>
      </c>
      <c r="U4484" s="6">
        <f>IF(T4484&gt;0,M4484,-999)</f>
        <v>-999</v>
      </c>
      <c r="V4484">
        <v>200311</v>
      </c>
      <c r="W4484">
        <v>2003</v>
      </c>
    </row>
    <row r="4485" spans="1:23" x14ac:dyDescent="0.25">
      <c r="A4485" s="14">
        <v>37952</v>
      </c>
      <c r="B4485" s="3">
        <v>331</v>
      </c>
      <c r="C4485" s="4">
        <v>1.51</v>
      </c>
      <c r="D4485" s="5">
        <v>-6.3</v>
      </c>
      <c r="E4485" s="5">
        <v>-4.5</v>
      </c>
      <c r="F4485" s="5">
        <v>-8</v>
      </c>
      <c r="G4485" s="4">
        <v>92.5</v>
      </c>
      <c r="H4485" s="4">
        <v>79.8</v>
      </c>
      <c r="I4485" s="5">
        <v>-999</v>
      </c>
      <c r="J4485" s="5">
        <v>-999</v>
      </c>
      <c r="K4485" s="4">
        <v>0</v>
      </c>
      <c r="L4485" s="4">
        <v>451</v>
      </c>
      <c r="M4485" s="7">
        <v>-0.6</v>
      </c>
      <c r="N4485" s="5">
        <v>0.1</v>
      </c>
      <c r="O4485" s="5">
        <v>-999</v>
      </c>
      <c r="P4485" s="5">
        <v>1.6</v>
      </c>
      <c r="Q4485" s="5">
        <v>2.5</v>
      </c>
      <c r="R4485">
        <v>0.34899999999999998</v>
      </c>
      <c r="S4485" s="34">
        <f>ROUND((0.6105*(EXP((17.273*E4485)/(E4485+237.3))))*(100-H4485)/100,3)</f>
        <v>8.7999999999999995E-2</v>
      </c>
      <c r="T4485" s="6">
        <f>IF(V4485&lt;V4486,L4485,0)</f>
        <v>0</v>
      </c>
      <c r="U4485" s="6">
        <f>IF(T4485&gt;0,M4485,-999)</f>
        <v>-999</v>
      </c>
      <c r="V4485">
        <v>200311</v>
      </c>
      <c r="W4485">
        <v>2003</v>
      </c>
    </row>
    <row r="4486" spans="1:23" x14ac:dyDescent="0.25">
      <c r="A4486" s="14">
        <v>37953</v>
      </c>
      <c r="B4486" s="3">
        <v>332</v>
      </c>
      <c r="C4486" s="4">
        <v>1.83</v>
      </c>
      <c r="D4486" s="5">
        <v>-2.9</v>
      </c>
      <c r="E4486" s="5">
        <v>-0.3</v>
      </c>
      <c r="F4486" s="5">
        <v>-6.2</v>
      </c>
      <c r="G4486" s="4">
        <v>96.4</v>
      </c>
      <c r="H4486" s="4">
        <v>88.2</v>
      </c>
      <c r="I4486" s="5">
        <v>-999</v>
      </c>
      <c r="J4486" s="5">
        <v>-999</v>
      </c>
      <c r="K4486" s="4">
        <v>0.7</v>
      </c>
      <c r="L4486" s="4">
        <v>439</v>
      </c>
      <c r="M4486" s="7">
        <v>-0.5</v>
      </c>
      <c r="N4486" s="5">
        <v>0.2</v>
      </c>
      <c r="O4486" s="5">
        <v>-999</v>
      </c>
      <c r="P4486" s="5">
        <v>1.6</v>
      </c>
      <c r="Q4486" s="5">
        <v>2.5</v>
      </c>
      <c r="R4486">
        <v>0.52700000000000002</v>
      </c>
      <c r="S4486" s="34">
        <f>ROUND((0.6105*(EXP((17.273*E4486)/(E4486+237.3))))*(100-H4486)/100,3)</f>
        <v>7.0000000000000007E-2</v>
      </c>
      <c r="T4486" s="6">
        <f>IF(V4486&lt;V4487,L4486,0)</f>
        <v>0</v>
      </c>
      <c r="U4486" s="6">
        <f>IF(T4486&gt;0,M4486,-999)</f>
        <v>-999</v>
      </c>
      <c r="V4486">
        <v>200311</v>
      </c>
      <c r="W4486">
        <v>2003</v>
      </c>
    </row>
    <row r="4487" spans="1:23" x14ac:dyDescent="0.25">
      <c r="A4487" s="14">
        <v>37954</v>
      </c>
      <c r="B4487" s="3">
        <v>333</v>
      </c>
      <c r="C4487" s="4">
        <v>5.0999999999999996</v>
      </c>
      <c r="D4487" s="5">
        <v>-3.2</v>
      </c>
      <c r="E4487" s="5">
        <v>1.2</v>
      </c>
      <c r="F4487" s="5">
        <v>-9.1</v>
      </c>
      <c r="G4487" s="4">
        <v>91.9</v>
      </c>
      <c r="H4487" s="4">
        <v>74.900000000000006</v>
      </c>
      <c r="I4487" s="5">
        <v>-999</v>
      </c>
      <c r="J4487" s="5">
        <v>-999</v>
      </c>
      <c r="K4487" s="4">
        <v>1.4</v>
      </c>
      <c r="L4487" s="4">
        <v>425</v>
      </c>
      <c r="M4487" s="7">
        <v>-0.2</v>
      </c>
      <c r="N4487" s="5">
        <v>0.2</v>
      </c>
      <c r="O4487" s="5">
        <v>-999</v>
      </c>
      <c r="P4487" s="5">
        <v>1.6</v>
      </c>
      <c r="Q4487" s="5">
        <v>2.5</v>
      </c>
      <c r="R4487">
        <v>0.498</v>
      </c>
      <c r="S4487" s="34">
        <f>ROUND((0.6105*(EXP((17.273*E4487)/(E4487+237.3))))*(100-H4487)/100,3)</f>
        <v>0.16700000000000001</v>
      </c>
      <c r="T4487" s="6">
        <f>IF(V4487&lt;V4488,L4487,0)</f>
        <v>0</v>
      </c>
      <c r="U4487" s="6">
        <f>IF(T4487&gt;0,M4487,-999)</f>
        <v>-999</v>
      </c>
      <c r="V4487">
        <v>200311</v>
      </c>
      <c r="W4487">
        <v>2003</v>
      </c>
    </row>
    <row r="4488" spans="1:23" x14ac:dyDescent="0.25">
      <c r="A4488" s="14">
        <v>37955</v>
      </c>
      <c r="B4488" s="3">
        <v>334</v>
      </c>
      <c r="C4488" s="4">
        <v>5.55</v>
      </c>
      <c r="D4488" s="5">
        <v>-6.7</v>
      </c>
      <c r="E4488" s="5">
        <v>1.1000000000000001</v>
      </c>
      <c r="F4488" s="5">
        <v>-12.7</v>
      </c>
      <c r="G4488" s="4">
        <v>66.599999999999994</v>
      </c>
      <c r="H4488" s="4">
        <v>37.700000000000003</v>
      </c>
      <c r="I4488" s="5">
        <v>-999</v>
      </c>
      <c r="J4488" s="5">
        <v>-999</v>
      </c>
      <c r="K4488" s="4">
        <v>0</v>
      </c>
      <c r="L4488" s="4">
        <v>424</v>
      </c>
      <c r="M4488" s="7">
        <v>-0.6</v>
      </c>
      <c r="N4488" s="5">
        <v>0.2</v>
      </c>
      <c r="O4488" s="5">
        <v>-999</v>
      </c>
      <c r="P4488" s="5">
        <v>1.5</v>
      </c>
      <c r="Q4488" s="5">
        <v>2.5</v>
      </c>
      <c r="R4488">
        <v>0.25</v>
      </c>
      <c r="S4488" s="34">
        <f>ROUND((0.6105*(EXP((17.273*E4488)/(E4488+237.3))))*(100-H4488)/100,3)</f>
        <v>0.41199999999999998</v>
      </c>
      <c r="T4488" s="6">
        <f>IF(V4488&lt;V4489,L4488,0)</f>
        <v>424</v>
      </c>
      <c r="U4488" s="6">
        <f>IF(T4488&gt;0,M4488,-999)</f>
        <v>-0.6</v>
      </c>
      <c r="V4488">
        <v>200311</v>
      </c>
      <c r="W4488">
        <v>2003</v>
      </c>
    </row>
    <row r="4489" spans="1:23" x14ac:dyDescent="0.25">
      <c r="A4489" s="14">
        <v>37956</v>
      </c>
      <c r="B4489" s="3">
        <v>335</v>
      </c>
      <c r="C4489" s="4">
        <v>2.97</v>
      </c>
      <c r="D4489" s="5">
        <v>-2.9</v>
      </c>
      <c r="E4489" s="5">
        <v>1.2</v>
      </c>
      <c r="F4489" s="5">
        <v>-6.9</v>
      </c>
      <c r="G4489" s="4">
        <v>70.5</v>
      </c>
      <c r="H4489" s="4">
        <v>30.1</v>
      </c>
      <c r="I4489" s="5">
        <v>-999</v>
      </c>
      <c r="J4489" s="5">
        <v>-999</v>
      </c>
      <c r="K4489" s="4">
        <v>0</v>
      </c>
      <c r="L4489" s="4">
        <v>411</v>
      </c>
      <c r="M4489" s="7">
        <v>-1.1000000000000001</v>
      </c>
      <c r="N4489" s="5">
        <v>0.2</v>
      </c>
      <c r="O4489" s="5">
        <v>-999</v>
      </c>
      <c r="P4489" s="5">
        <v>1.5</v>
      </c>
      <c r="Q4489" s="5">
        <v>2.4</v>
      </c>
      <c r="R4489">
        <v>0.20100000000000001</v>
      </c>
      <c r="S4489" s="34">
        <f>ROUND((0.6105*(EXP((17.273*E4489)/(E4489+237.3))))*(100-H4489)/100,3)</f>
        <v>0.46500000000000002</v>
      </c>
      <c r="T4489" s="6">
        <f>IF(V4489&lt;V4490,L4489,0)</f>
        <v>0</v>
      </c>
      <c r="U4489" s="6">
        <f>IF(T4489&gt;0,M4489,-999)</f>
        <v>-999</v>
      </c>
      <c r="V4489">
        <v>200312</v>
      </c>
      <c r="W4489">
        <v>2003</v>
      </c>
    </row>
    <row r="4490" spans="1:23" x14ac:dyDescent="0.25">
      <c r="A4490" s="14">
        <v>37957</v>
      </c>
      <c r="B4490" s="3">
        <v>336</v>
      </c>
      <c r="C4490" s="4">
        <v>2.56</v>
      </c>
      <c r="D4490" s="5">
        <v>-1.4</v>
      </c>
      <c r="E4490" s="5">
        <v>1.2</v>
      </c>
      <c r="F4490" s="5">
        <v>-3.5</v>
      </c>
      <c r="G4490" s="4">
        <v>96.8</v>
      </c>
      <c r="H4490" s="4">
        <v>82.7</v>
      </c>
      <c r="I4490" s="5">
        <v>-999</v>
      </c>
      <c r="J4490" s="5">
        <v>-999</v>
      </c>
      <c r="K4490" s="4">
        <v>0.4</v>
      </c>
      <c r="L4490" s="4">
        <v>398</v>
      </c>
      <c r="M4490" s="7">
        <v>-0.5</v>
      </c>
      <c r="N4490" s="5">
        <v>0.2</v>
      </c>
      <c r="O4490" s="5">
        <v>-999</v>
      </c>
      <c r="P4490" s="5">
        <v>1.5</v>
      </c>
      <c r="Q4490" s="5">
        <v>2.4</v>
      </c>
      <c r="R4490">
        <v>0.55000000000000004</v>
      </c>
      <c r="S4490" s="34">
        <f>ROUND((0.6105*(EXP((17.273*E4490)/(E4490+237.3))))*(100-H4490)/100,3)</f>
        <v>0.115</v>
      </c>
      <c r="T4490" s="6">
        <f>IF(V4490&lt;V4491,L4490,0)</f>
        <v>0</v>
      </c>
      <c r="U4490" s="6">
        <f>IF(T4490&gt;0,M4490,-999)</f>
        <v>-999</v>
      </c>
      <c r="V4490">
        <v>200312</v>
      </c>
      <c r="W4490">
        <v>2003</v>
      </c>
    </row>
    <row r="4491" spans="1:23" x14ac:dyDescent="0.25">
      <c r="A4491" s="14">
        <v>37958</v>
      </c>
      <c r="B4491" s="3">
        <v>337</v>
      </c>
      <c r="C4491" s="4">
        <v>1.36</v>
      </c>
      <c r="D4491" s="5">
        <v>-8.3000000000000007</v>
      </c>
      <c r="E4491" s="5">
        <v>-2.1</v>
      </c>
      <c r="F4491" s="5">
        <v>-13.2</v>
      </c>
      <c r="G4491" s="4">
        <v>93.3</v>
      </c>
      <c r="H4491" s="4">
        <v>82.5</v>
      </c>
      <c r="I4491" s="5">
        <v>-999</v>
      </c>
      <c r="J4491" s="5">
        <v>-999</v>
      </c>
      <c r="K4491" s="4">
        <v>3</v>
      </c>
      <c r="L4491" s="4">
        <v>398</v>
      </c>
      <c r="M4491" s="7">
        <v>-0.6</v>
      </c>
      <c r="N4491" s="5">
        <v>0</v>
      </c>
      <c r="O4491" s="5">
        <v>-999</v>
      </c>
      <c r="P4491" s="5">
        <v>1.4</v>
      </c>
      <c r="Q4491" s="5">
        <v>2.2999999999999998</v>
      </c>
      <c r="R4491">
        <v>0.43099999999999999</v>
      </c>
      <c r="S4491" s="34">
        <f>ROUND((0.6105*(EXP((17.273*E4491)/(E4491+237.3))))*(100-H4491)/100,3)</f>
        <v>9.1999999999999998E-2</v>
      </c>
      <c r="T4491" s="6">
        <f>IF(V4491&lt;V4492,L4491,0)</f>
        <v>0</v>
      </c>
      <c r="U4491" s="6">
        <f>IF(T4491&gt;0,M4491,-999)</f>
        <v>-999</v>
      </c>
      <c r="V4491">
        <v>200312</v>
      </c>
      <c r="W4491">
        <v>2003</v>
      </c>
    </row>
    <row r="4492" spans="1:23" x14ac:dyDescent="0.25">
      <c r="A4492" s="14">
        <v>37959</v>
      </c>
      <c r="B4492" s="3">
        <v>338</v>
      </c>
      <c r="C4492" s="4">
        <v>1.64</v>
      </c>
      <c r="D4492" s="5">
        <v>-8.1</v>
      </c>
      <c r="E4492" s="5">
        <v>-5.0999999999999996</v>
      </c>
      <c r="F4492" s="5">
        <v>-13.2</v>
      </c>
      <c r="G4492" s="4">
        <v>73</v>
      </c>
      <c r="H4492" s="4">
        <v>46.5</v>
      </c>
      <c r="I4492" s="5">
        <v>-999</v>
      </c>
      <c r="J4492" s="5">
        <v>-999</v>
      </c>
      <c r="K4492" s="4">
        <v>0</v>
      </c>
      <c r="L4492" s="4">
        <v>369</v>
      </c>
      <c r="M4492" s="7">
        <v>-1.2</v>
      </c>
      <c r="N4492" s="5">
        <v>0.1</v>
      </c>
      <c r="O4492" s="5">
        <v>-999</v>
      </c>
      <c r="P4492" s="5">
        <v>1.5</v>
      </c>
      <c r="Q4492" s="5">
        <v>2.4</v>
      </c>
      <c r="R4492">
        <v>0.19400000000000001</v>
      </c>
      <c r="S4492" s="34">
        <f>ROUND((0.6105*(EXP((17.273*E4492)/(E4492+237.3))))*(100-H4492)/100,3)</f>
        <v>0.223</v>
      </c>
      <c r="T4492" s="6">
        <f>IF(V4492&lt;V4493,L4492,0)</f>
        <v>0</v>
      </c>
      <c r="U4492" s="6">
        <f>IF(T4492&gt;0,M4492,-999)</f>
        <v>-999</v>
      </c>
      <c r="V4492">
        <v>200312</v>
      </c>
      <c r="W4492">
        <v>2003</v>
      </c>
    </row>
    <row r="4493" spans="1:23" x14ac:dyDescent="0.25">
      <c r="A4493" s="14">
        <v>37960</v>
      </c>
      <c r="B4493" s="3">
        <v>339</v>
      </c>
      <c r="C4493" s="4">
        <v>1.86</v>
      </c>
      <c r="D4493" s="5">
        <v>-1.9</v>
      </c>
      <c r="E4493" s="5">
        <v>-0.1</v>
      </c>
      <c r="F4493" s="5">
        <v>-5.4</v>
      </c>
      <c r="G4493" s="4">
        <v>96.7</v>
      </c>
      <c r="H4493" s="4">
        <v>89.8</v>
      </c>
      <c r="I4493" s="5">
        <v>-999</v>
      </c>
      <c r="J4493" s="5">
        <v>-999</v>
      </c>
      <c r="K4493" s="4">
        <v>0.8</v>
      </c>
      <c r="L4493" s="4">
        <v>368</v>
      </c>
      <c r="M4493" s="7">
        <v>-0.9</v>
      </c>
      <c r="N4493" s="5">
        <v>0.1</v>
      </c>
      <c r="O4493" s="5">
        <v>-999</v>
      </c>
      <c r="P4493" s="5">
        <v>1.4</v>
      </c>
      <c r="Q4493" s="5">
        <v>2.2999999999999998</v>
      </c>
      <c r="R4493">
        <v>0.54400000000000004</v>
      </c>
      <c r="S4493" s="34">
        <f>ROUND((0.6105*(EXP((17.273*E4493)/(E4493+237.3))))*(100-H4493)/100,3)</f>
        <v>6.2E-2</v>
      </c>
      <c r="T4493" s="6">
        <f>IF(V4493&lt;V4494,L4493,0)</f>
        <v>0</v>
      </c>
      <c r="U4493" s="6">
        <f>IF(T4493&gt;0,M4493,-999)</f>
        <v>-999</v>
      </c>
      <c r="V4493">
        <v>200312</v>
      </c>
      <c r="W4493">
        <v>2003</v>
      </c>
    </row>
    <row r="4494" spans="1:23" x14ac:dyDescent="0.25">
      <c r="A4494" s="14">
        <v>37961</v>
      </c>
      <c r="B4494" s="3">
        <v>340</v>
      </c>
      <c r="C4494" s="4">
        <v>5.05</v>
      </c>
      <c r="D4494" s="5">
        <v>-4.5</v>
      </c>
      <c r="E4494" s="5">
        <v>-0.2</v>
      </c>
      <c r="F4494" s="5">
        <v>-8.6</v>
      </c>
      <c r="G4494" s="4">
        <v>98.7</v>
      </c>
      <c r="H4494" s="4">
        <v>97.4</v>
      </c>
      <c r="I4494" s="5">
        <v>-999</v>
      </c>
      <c r="J4494" s="5">
        <v>-999</v>
      </c>
      <c r="K4494" s="4">
        <v>9.3000000000000007</v>
      </c>
      <c r="L4494" s="4">
        <v>435</v>
      </c>
      <c r="M4494" s="7">
        <v>-0.3</v>
      </c>
      <c r="N4494" s="5">
        <v>0.2</v>
      </c>
      <c r="O4494" s="5">
        <v>-999</v>
      </c>
      <c r="P4494" s="5">
        <v>1.4</v>
      </c>
      <c r="Q4494" s="5">
        <v>2.2999999999999998</v>
      </c>
      <c r="R4494">
        <v>0.58399999999999996</v>
      </c>
      <c r="S4494" s="34">
        <f>ROUND((0.6105*(EXP((17.273*E4494)/(E4494+237.3))))*(100-H4494)/100,3)</f>
        <v>1.6E-2</v>
      </c>
      <c r="T4494" s="6">
        <f>IF(V4494&lt;V4495,L4494,0)</f>
        <v>0</v>
      </c>
      <c r="U4494" s="6">
        <f>IF(T4494&gt;0,M4494,-999)</f>
        <v>-999</v>
      </c>
      <c r="V4494">
        <v>200312</v>
      </c>
      <c r="W4494">
        <v>2003</v>
      </c>
    </row>
    <row r="4495" spans="1:23" x14ac:dyDescent="0.25">
      <c r="A4495" s="14">
        <v>37962</v>
      </c>
      <c r="B4495" s="3">
        <v>341</v>
      </c>
      <c r="C4495" s="4">
        <v>3.87</v>
      </c>
      <c r="D4495" s="5">
        <v>-7.4</v>
      </c>
      <c r="E4495" s="5">
        <v>-3.7</v>
      </c>
      <c r="F4495" s="5">
        <v>-10.5</v>
      </c>
      <c r="G4495" s="4">
        <v>97.7</v>
      </c>
      <c r="H4495" s="4">
        <v>96.4</v>
      </c>
      <c r="I4495" s="5">
        <v>-999</v>
      </c>
      <c r="J4495" s="5">
        <v>-999</v>
      </c>
      <c r="K4495" s="4">
        <v>0</v>
      </c>
      <c r="L4495" s="4">
        <v>421</v>
      </c>
      <c r="M4495" s="7">
        <v>-0.7</v>
      </c>
      <c r="N4495" s="5">
        <v>0.2</v>
      </c>
      <c r="O4495" s="5">
        <v>-999</v>
      </c>
      <c r="P4495" s="5">
        <v>1.4</v>
      </c>
      <c r="Q4495" s="5">
        <v>2.2999999999999998</v>
      </c>
      <c r="R4495">
        <v>0.44600000000000001</v>
      </c>
      <c r="S4495" s="34">
        <f>ROUND((0.6105*(EXP((17.273*E4495)/(E4495+237.3))))*(100-H4495)/100,3)</f>
        <v>1.7000000000000001E-2</v>
      </c>
      <c r="T4495" s="6">
        <f>IF(V4495&lt;V4496,L4495,0)</f>
        <v>0</v>
      </c>
      <c r="U4495" s="6">
        <f>IF(T4495&gt;0,M4495,-999)</f>
        <v>-999</v>
      </c>
      <c r="V4495">
        <v>200312</v>
      </c>
      <c r="W4495">
        <v>2003</v>
      </c>
    </row>
    <row r="4496" spans="1:23" x14ac:dyDescent="0.25">
      <c r="A4496" s="14">
        <v>37963</v>
      </c>
      <c r="B4496" s="3">
        <v>342</v>
      </c>
      <c r="C4496" s="4">
        <v>1.22</v>
      </c>
      <c r="D4496" s="5">
        <v>-7.1</v>
      </c>
      <c r="E4496" s="5">
        <v>-5.0999999999999996</v>
      </c>
      <c r="F4496" s="5">
        <v>-9.1999999999999993</v>
      </c>
      <c r="G4496" s="4">
        <v>97.8</v>
      </c>
      <c r="H4496" s="4">
        <v>96.7</v>
      </c>
      <c r="I4496" s="5">
        <v>-999</v>
      </c>
      <c r="J4496" s="5">
        <v>-999</v>
      </c>
      <c r="K4496" s="4">
        <v>2.2999999999999998</v>
      </c>
      <c r="L4496" s="4">
        <v>434</v>
      </c>
      <c r="M4496" s="7">
        <v>-0.8</v>
      </c>
      <c r="N4496" s="5">
        <v>0.1</v>
      </c>
      <c r="O4496" s="5">
        <v>-999</v>
      </c>
      <c r="P4496" s="5">
        <v>1.4</v>
      </c>
      <c r="Q4496" s="5">
        <v>2.2000000000000002</v>
      </c>
      <c r="R4496">
        <v>0.40300000000000002</v>
      </c>
      <c r="S4496" s="34">
        <f>ROUND((0.6105*(EXP((17.273*E4496)/(E4496+237.3))))*(100-H4496)/100,3)</f>
        <v>1.4E-2</v>
      </c>
      <c r="T4496" s="6">
        <f>IF(V4496&lt;V4497,L4496,0)</f>
        <v>0</v>
      </c>
      <c r="U4496" s="6">
        <f>IF(T4496&gt;0,M4496,-999)</f>
        <v>-999</v>
      </c>
      <c r="V4496">
        <v>200312</v>
      </c>
      <c r="W4496">
        <v>2003</v>
      </c>
    </row>
    <row r="4497" spans="1:23" x14ac:dyDescent="0.25">
      <c r="A4497" s="14">
        <v>37964</v>
      </c>
      <c r="B4497" s="3">
        <v>343</v>
      </c>
      <c r="C4497" s="4">
        <v>1.88</v>
      </c>
      <c r="D4497" s="5">
        <v>-9.1</v>
      </c>
      <c r="E4497" s="5">
        <v>-5.3</v>
      </c>
      <c r="F4497" s="5">
        <v>-12.4</v>
      </c>
      <c r="G4497" s="4">
        <v>96.4</v>
      </c>
      <c r="H4497" s="4">
        <v>94.6</v>
      </c>
      <c r="I4497" s="5">
        <v>-999</v>
      </c>
      <c r="J4497" s="5">
        <v>-999</v>
      </c>
      <c r="K4497" s="4">
        <v>0</v>
      </c>
      <c r="L4497" s="4">
        <v>428</v>
      </c>
      <c r="M4497" s="7">
        <v>-0.8</v>
      </c>
      <c r="N4497" s="5">
        <v>0.1</v>
      </c>
      <c r="O4497" s="5">
        <v>-999</v>
      </c>
      <c r="P4497" s="5">
        <v>1.3</v>
      </c>
      <c r="Q4497" s="5">
        <v>2.2000000000000002</v>
      </c>
      <c r="R4497">
        <v>0.39</v>
      </c>
      <c r="S4497" s="34">
        <f>ROUND((0.6105*(EXP((17.273*E4497)/(E4497+237.3))))*(100-H4497)/100,3)</f>
        <v>2.1999999999999999E-2</v>
      </c>
      <c r="T4497" s="6">
        <f>IF(V4497&lt;V4498,L4497,0)</f>
        <v>0</v>
      </c>
      <c r="U4497" s="6">
        <f>IF(T4497&gt;0,M4497,-999)</f>
        <v>-999</v>
      </c>
      <c r="V4497">
        <v>200312</v>
      </c>
      <c r="W4497">
        <v>2003</v>
      </c>
    </row>
    <row r="4498" spans="1:23" x14ac:dyDescent="0.25">
      <c r="A4498" s="14">
        <v>37965</v>
      </c>
      <c r="B4498" s="3">
        <v>344</v>
      </c>
      <c r="C4498" s="4">
        <v>3.25</v>
      </c>
      <c r="D4498" s="5">
        <v>-8.4</v>
      </c>
      <c r="E4498" s="5">
        <v>-2.4</v>
      </c>
      <c r="F4498" s="5">
        <v>-12.1</v>
      </c>
      <c r="G4498" s="4">
        <v>96.1</v>
      </c>
      <c r="H4498" s="4">
        <v>92.1</v>
      </c>
      <c r="I4498" s="5">
        <v>-999</v>
      </c>
      <c r="J4498" s="5">
        <v>-999</v>
      </c>
      <c r="K4498" s="4">
        <v>0</v>
      </c>
      <c r="L4498" s="4">
        <v>428</v>
      </c>
      <c r="M4498" s="7">
        <v>-1</v>
      </c>
      <c r="N4498" s="5">
        <v>0.2</v>
      </c>
      <c r="O4498" s="5">
        <v>-999</v>
      </c>
      <c r="P4498" s="5">
        <v>1.4</v>
      </c>
      <c r="Q4498" s="5">
        <v>2.2000000000000002</v>
      </c>
      <c r="R4498">
        <v>0.47099999999999997</v>
      </c>
      <c r="S4498" s="34">
        <f>ROUND((0.6105*(EXP((17.273*E4498)/(E4498+237.3))))*(100-H4498)/100,3)</f>
        <v>0.04</v>
      </c>
      <c r="T4498" s="6">
        <f>IF(V4498&lt;V4499,L4498,0)</f>
        <v>0</v>
      </c>
      <c r="U4498" s="6">
        <f>IF(T4498&gt;0,M4498,-999)</f>
        <v>-999</v>
      </c>
      <c r="V4498">
        <v>200312</v>
      </c>
      <c r="W4498">
        <v>2003</v>
      </c>
    </row>
    <row r="4499" spans="1:23" x14ac:dyDescent="0.25">
      <c r="A4499" s="14">
        <v>37966</v>
      </c>
      <c r="B4499" s="3">
        <v>345</v>
      </c>
      <c r="C4499" s="4">
        <v>1.96</v>
      </c>
      <c r="D4499" s="5">
        <v>-6.7</v>
      </c>
      <c r="E4499" s="5">
        <v>-4.4000000000000004</v>
      </c>
      <c r="F4499" s="5">
        <v>-9.1</v>
      </c>
      <c r="G4499" s="4">
        <v>97.7</v>
      </c>
      <c r="H4499" s="4">
        <v>95.3</v>
      </c>
      <c r="I4499" s="5">
        <v>-999</v>
      </c>
      <c r="J4499" s="5">
        <v>-999</v>
      </c>
      <c r="K4499" s="4">
        <v>0</v>
      </c>
      <c r="L4499" s="4">
        <v>428</v>
      </c>
      <c r="M4499" s="7">
        <v>-1.2</v>
      </c>
      <c r="N4499" s="5">
        <v>0.1</v>
      </c>
      <c r="O4499" s="5">
        <v>-999</v>
      </c>
      <c r="P4499" s="5">
        <v>1.3</v>
      </c>
      <c r="Q4499" s="5">
        <v>2.2000000000000002</v>
      </c>
      <c r="R4499">
        <v>0.42099999999999999</v>
      </c>
      <c r="S4499" s="34">
        <f>ROUND((0.6105*(EXP((17.273*E4499)/(E4499+237.3))))*(100-H4499)/100,3)</f>
        <v>2.1000000000000001E-2</v>
      </c>
      <c r="T4499" s="6">
        <f>IF(V4499&lt;V4500,L4499,0)</f>
        <v>0</v>
      </c>
      <c r="U4499" s="6">
        <f>IF(T4499&gt;0,M4499,-999)</f>
        <v>-999</v>
      </c>
      <c r="V4499">
        <v>200312</v>
      </c>
      <c r="W4499">
        <v>2003</v>
      </c>
    </row>
    <row r="4500" spans="1:23" x14ac:dyDescent="0.25">
      <c r="A4500" s="14">
        <v>37967</v>
      </c>
      <c r="B4500" s="3">
        <v>346</v>
      </c>
      <c r="C4500" s="4">
        <v>2.2999999999999998</v>
      </c>
      <c r="D4500" s="5">
        <v>-6.8</v>
      </c>
      <c r="E4500" s="5">
        <v>-4.4000000000000004</v>
      </c>
      <c r="F4500" s="5">
        <v>-9.4</v>
      </c>
      <c r="G4500" s="4">
        <v>97.4</v>
      </c>
      <c r="H4500" s="4">
        <v>94.9</v>
      </c>
      <c r="I4500" s="5">
        <v>-999</v>
      </c>
      <c r="J4500" s="5">
        <v>-999</v>
      </c>
      <c r="K4500" s="4">
        <v>3.5</v>
      </c>
      <c r="L4500" s="4">
        <v>463</v>
      </c>
      <c r="M4500" s="7">
        <v>-0.9</v>
      </c>
      <c r="N4500" s="5">
        <v>0</v>
      </c>
      <c r="O4500" s="5">
        <v>-999</v>
      </c>
      <c r="P4500" s="5">
        <v>1.3</v>
      </c>
      <c r="Q4500" s="5">
        <v>2.1</v>
      </c>
      <c r="R4500">
        <v>0.41899999999999998</v>
      </c>
      <c r="S4500" s="34">
        <f>ROUND((0.6105*(EXP((17.273*E4500)/(E4500+237.3))))*(100-H4500)/100,3)</f>
        <v>2.1999999999999999E-2</v>
      </c>
      <c r="T4500" s="6">
        <f>IF(V4500&lt;V4501,L4500,0)</f>
        <v>0</v>
      </c>
      <c r="U4500" s="6">
        <f>IF(T4500&gt;0,M4500,-999)</f>
        <v>-999</v>
      </c>
      <c r="V4500">
        <v>200312</v>
      </c>
      <c r="W4500">
        <v>2003</v>
      </c>
    </row>
    <row r="4501" spans="1:23" x14ac:dyDescent="0.25">
      <c r="A4501" s="14">
        <v>37968</v>
      </c>
      <c r="B4501" s="3">
        <v>347</v>
      </c>
      <c r="C4501" s="4">
        <v>1.61</v>
      </c>
      <c r="D4501" s="5">
        <v>-6.6</v>
      </c>
      <c r="E4501" s="5">
        <v>-4.4000000000000004</v>
      </c>
      <c r="F4501" s="5">
        <v>-10.5</v>
      </c>
      <c r="G4501" s="4">
        <v>97.1</v>
      </c>
      <c r="H4501" s="4">
        <v>89.7</v>
      </c>
      <c r="I4501" s="5">
        <v>-999</v>
      </c>
      <c r="J4501" s="5">
        <v>-999</v>
      </c>
      <c r="K4501" s="4">
        <v>5.6</v>
      </c>
      <c r="L4501" s="4">
        <v>506</v>
      </c>
      <c r="M4501" s="7">
        <v>-0.8</v>
      </c>
      <c r="N4501" s="5">
        <v>0.1</v>
      </c>
      <c r="O4501" s="5">
        <v>-999</v>
      </c>
      <c r="P4501" s="5">
        <v>1.3</v>
      </c>
      <c r="Q4501" s="5">
        <v>2.1</v>
      </c>
      <c r="R4501">
        <v>0.39400000000000002</v>
      </c>
      <c r="S4501" s="34">
        <f>ROUND((0.6105*(EXP((17.273*E4501)/(E4501+237.3))))*(100-H4501)/100,3)</f>
        <v>4.4999999999999998E-2</v>
      </c>
      <c r="T4501" s="6">
        <f>IF(V4501&lt;V4502,L4501,0)</f>
        <v>0</v>
      </c>
      <c r="U4501" s="6">
        <f>IF(T4501&gt;0,M4501,-999)</f>
        <v>-999</v>
      </c>
      <c r="V4501">
        <v>200312</v>
      </c>
      <c r="W4501">
        <v>2003</v>
      </c>
    </row>
    <row r="4502" spans="1:23" x14ac:dyDescent="0.25">
      <c r="A4502" s="14">
        <v>37969</v>
      </c>
      <c r="B4502" s="3">
        <v>348</v>
      </c>
      <c r="C4502" s="4">
        <v>2.33</v>
      </c>
      <c r="D4502" s="5">
        <v>-7.2</v>
      </c>
      <c r="E4502" s="5">
        <v>-3.7</v>
      </c>
      <c r="F4502" s="5">
        <v>-9.6999999999999993</v>
      </c>
      <c r="G4502" s="4">
        <v>94.8</v>
      </c>
      <c r="H4502" s="4">
        <v>85.8</v>
      </c>
      <c r="I4502" s="5">
        <v>-999</v>
      </c>
      <c r="J4502" s="5">
        <v>-999</v>
      </c>
      <c r="K4502" s="4">
        <v>0</v>
      </c>
      <c r="L4502" s="4">
        <v>493</v>
      </c>
      <c r="M4502" s="7">
        <v>-0.8</v>
      </c>
      <c r="N4502" s="5">
        <v>0.1</v>
      </c>
      <c r="O4502" s="5">
        <v>-999</v>
      </c>
      <c r="P4502" s="5">
        <v>1.3</v>
      </c>
      <c r="Q4502" s="5">
        <v>2.1</v>
      </c>
      <c r="R4502">
        <v>0.39900000000000002</v>
      </c>
      <c r="S4502" s="34">
        <f>ROUND((0.6105*(EXP((17.273*E4502)/(E4502+237.3))))*(100-H4502)/100,3)</f>
        <v>6.6000000000000003E-2</v>
      </c>
      <c r="T4502" s="6">
        <f>IF(V4502&lt;V4503,L4502,0)</f>
        <v>0</v>
      </c>
      <c r="U4502" s="6">
        <f>IF(T4502&gt;0,M4502,-999)</f>
        <v>-999</v>
      </c>
      <c r="V4502">
        <v>200312</v>
      </c>
      <c r="W4502">
        <v>2003</v>
      </c>
    </row>
    <row r="4503" spans="1:23" x14ac:dyDescent="0.25">
      <c r="A4503" s="14">
        <v>37970</v>
      </c>
      <c r="B4503" s="3">
        <v>349</v>
      </c>
      <c r="C4503" s="4">
        <v>1.56</v>
      </c>
      <c r="D4503" s="5">
        <v>-6.5</v>
      </c>
      <c r="E4503" s="5">
        <v>-4.5999999999999996</v>
      </c>
      <c r="F4503" s="5">
        <v>-8.4</v>
      </c>
      <c r="G4503" s="4">
        <v>91.4</v>
      </c>
      <c r="H4503" s="4">
        <v>73.900000000000006</v>
      </c>
      <c r="I4503" s="5">
        <v>-999</v>
      </c>
      <c r="J4503" s="5">
        <v>-999</v>
      </c>
      <c r="K4503" s="4">
        <v>1.4</v>
      </c>
      <c r="L4503" s="4">
        <v>509</v>
      </c>
      <c r="M4503" s="7">
        <v>-0.7</v>
      </c>
      <c r="N4503" s="5">
        <v>0.1</v>
      </c>
      <c r="O4503" s="5">
        <v>-999</v>
      </c>
      <c r="P4503" s="5">
        <v>1.3</v>
      </c>
      <c r="Q4503" s="5">
        <v>2.1</v>
      </c>
      <c r="R4503">
        <v>0.32100000000000001</v>
      </c>
      <c r="S4503" s="34">
        <f>ROUND((0.6105*(EXP((17.273*E4503)/(E4503+237.3))))*(100-H4503)/100,3)</f>
        <v>0.113</v>
      </c>
      <c r="T4503" s="6">
        <f>IF(V4503&lt;V4504,L4503,0)</f>
        <v>0</v>
      </c>
      <c r="U4503" s="6">
        <f>IF(T4503&gt;0,M4503,-999)</f>
        <v>-999</v>
      </c>
      <c r="V4503">
        <v>200312</v>
      </c>
      <c r="W4503">
        <v>2003</v>
      </c>
    </row>
    <row r="4504" spans="1:23" x14ac:dyDescent="0.25">
      <c r="A4504" s="14">
        <v>37971</v>
      </c>
      <c r="B4504" s="3">
        <v>350</v>
      </c>
      <c r="C4504" s="4">
        <v>1.42</v>
      </c>
      <c r="D4504" s="5">
        <v>-5.5</v>
      </c>
      <c r="E4504" s="5">
        <v>-4.2</v>
      </c>
      <c r="F4504" s="5">
        <v>-7.2</v>
      </c>
      <c r="G4504" s="4">
        <v>92.7</v>
      </c>
      <c r="H4504" s="4">
        <v>77.3</v>
      </c>
      <c r="I4504" s="5">
        <v>-999</v>
      </c>
      <c r="J4504" s="5">
        <v>-999</v>
      </c>
      <c r="K4504" s="4">
        <v>0</v>
      </c>
      <c r="L4504" s="4">
        <v>489</v>
      </c>
      <c r="M4504" s="7">
        <v>-0.6</v>
      </c>
      <c r="N4504" s="5">
        <v>0.1</v>
      </c>
      <c r="O4504" s="5">
        <v>-999</v>
      </c>
      <c r="P4504" s="5">
        <v>1.3</v>
      </c>
      <c r="Q4504" s="5">
        <v>2.1</v>
      </c>
      <c r="R4504">
        <v>0.34599999999999997</v>
      </c>
      <c r="S4504" s="34">
        <f>ROUND((0.6105*(EXP((17.273*E4504)/(E4504+237.3))))*(100-H4504)/100,3)</f>
        <v>0.10199999999999999</v>
      </c>
      <c r="T4504" s="6">
        <f>IF(V4504&lt;V4505,L4504,0)</f>
        <v>0</v>
      </c>
      <c r="U4504" s="6">
        <f>IF(T4504&gt;0,M4504,-999)</f>
        <v>-999</v>
      </c>
      <c r="V4504">
        <v>200312</v>
      </c>
      <c r="W4504">
        <v>2003</v>
      </c>
    </row>
    <row r="4505" spans="1:23" x14ac:dyDescent="0.25">
      <c r="A4505" s="14">
        <v>37972</v>
      </c>
      <c r="B4505" s="3">
        <v>351</v>
      </c>
      <c r="C4505" s="4">
        <v>2.13</v>
      </c>
      <c r="D4505" s="5">
        <v>-4.8</v>
      </c>
      <c r="E4505" s="5">
        <v>-1.7</v>
      </c>
      <c r="F4505" s="5">
        <v>-7</v>
      </c>
      <c r="G4505" s="4">
        <v>79.7</v>
      </c>
      <c r="H4505" s="4">
        <v>60.7</v>
      </c>
      <c r="I4505" s="5">
        <v>-999</v>
      </c>
      <c r="J4505" s="5">
        <v>-999</v>
      </c>
      <c r="K4505" s="4">
        <v>0</v>
      </c>
      <c r="L4505" s="4">
        <v>484</v>
      </c>
      <c r="M4505" s="7">
        <v>-0.6</v>
      </c>
      <c r="N4505" s="5">
        <v>0</v>
      </c>
      <c r="O4505" s="5">
        <v>-999</v>
      </c>
      <c r="P4505" s="5">
        <v>1.2</v>
      </c>
      <c r="Q4505" s="5">
        <v>2</v>
      </c>
      <c r="R4505">
        <v>0.32700000000000001</v>
      </c>
      <c r="S4505" s="34">
        <f>ROUND((0.6105*(EXP((17.273*E4505)/(E4505+237.3))))*(100-H4505)/100,3)</f>
        <v>0.21199999999999999</v>
      </c>
      <c r="T4505" s="6">
        <f>IF(V4505&lt;V4506,L4505,0)</f>
        <v>0</v>
      </c>
      <c r="U4505" s="6">
        <f>IF(T4505&gt;0,M4505,-999)</f>
        <v>-999</v>
      </c>
      <c r="V4505">
        <v>200312</v>
      </c>
      <c r="W4505">
        <v>2003</v>
      </c>
    </row>
    <row r="4506" spans="1:23" x14ac:dyDescent="0.25">
      <c r="A4506" s="14">
        <v>37973</v>
      </c>
      <c r="B4506" s="3">
        <v>352</v>
      </c>
      <c r="C4506" s="4">
        <v>4.84</v>
      </c>
      <c r="D4506" s="5">
        <v>-0.8</v>
      </c>
      <c r="E4506" s="5">
        <v>4.5</v>
      </c>
      <c r="F4506" s="5">
        <v>-4.9000000000000004</v>
      </c>
      <c r="G4506" s="4">
        <v>70.3</v>
      </c>
      <c r="H4506" s="4">
        <v>53</v>
      </c>
      <c r="I4506" s="5">
        <v>-999</v>
      </c>
      <c r="J4506" s="5">
        <v>-999</v>
      </c>
      <c r="K4506" s="4">
        <v>0</v>
      </c>
      <c r="L4506" s="4">
        <v>470</v>
      </c>
      <c r="M4506" s="7">
        <v>-0.6</v>
      </c>
      <c r="N4506" s="5">
        <v>0.2</v>
      </c>
      <c r="O4506" s="5">
        <v>-999</v>
      </c>
      <c r="P4506" s="5">
        <v>1.3</v>
      </c>
      <c r="Q4506" s="5">
        <v>2.1</v>
      </c>
      <c r="R4506">
        <v>0.44800000000000001</v>
      </c>
      <c r="S4506" s="34">
        <f>ROUND((0.6105*(EXP((17.273*E4506)/(E4506+237.3))))*(100-H4506)/100,3)</f>
        <v>0.39600000000000002</v>
      </c>
      <c r="T4506" s="6">
        <f>IF(V4506&lt;V4507,L4506,0)</f>
        <v>0</v>
      </c>
      <c r="U4506" s="6">
        <f>IF(T4506&gt;0,M4506,-999)</f>
        <v>-999</v>
      </c>
      <c r="V4506">
        <v>200312</v>
      </c>
      <c r="W4506">
        <v>2003</v>
      </c>
    </row>
    <row r="4507" spans="1:23" x14ac:dyDescent="0.25">
      <c r="A4507" s="14">
        <v>37974</v>
      </c>
      <c r="B4507" s="3">
        <v>353</v>
      </c>
      <c r="C4507" s="4">
        <v>2</v>
      </c>
      <c r="D4507" s="5">
        <v>0.3</v>
      </c>
      <c r="E4507" s="5">
        <v>3.1</v>
      </c>
      <c r="F4507" s="5">
        <v>-2</v>
      </c>
      <c r="G4507" s="4">
        <v>67.099999999999994</v>
      </c>
      <c r="H4507" s="4">
        <v>49.2</v>
      </c>
      <c r="I4507" s="5">
        <v>-999</v>
      </c>
      <c r="J4507" s="5">
        <v>-999</v>
      </c>
      <c r="K4507" s="4">
        <v>0</v>
      </c>
      <c r="L4507" s="4">
        <v>460</v>
      </c>
      <c r="M4507" s="7">
        <v>-0.6</v>
      </c>
      <c r="N4507" s="5">
        <v>0.1</v>
      </c>
      <c r="O4507" s="5">
        <v>-999</v>
      </c>
      <c r="P4507" s="5">
        <v>1.2</v>
      </c>
      <c r="Q4507" s="5">
        <v>2</v>
      </c>
      <c r="R4507">
        <v>0.375</v>
      </c>
      <c r="S4507" s="34">
        <f>ROUND((0.6105*(EXP((17.273*E4507)/(E4507+237.3))))*(100-H4507)/100,3)</f>
        <v>0.38800000000000001</v>
      </c>
      <c r="T4507" s="6">
        <f>IF(V4507&lt;V4508,L4507,0)</f>
        <v>0</v>
      </c>
      <c r="U4507" s="6">
        <f>IF(T4507&gt;0,M4507,-999)</f>
        <v>-999</v>
      </c>
      <c r="V4507">
        <v>200312</v>
      </c>
      <c r="W4507">
        <v>2003</v>
      </c>
    </row>
    <row r="4508" spans="1:23" x14ac:dyDescent="0.25">
      <c r="A4508" s="14">
        <v>37975</v>
      </c>
      <c r="B4508" s="3">
        <v>354</v>
      </c>
      <c r="C4508" s="4">
        <v>2.36</v>
      </c>
      <c r="D4508" s="5">
        <v>-1</v>
      </c>
      <c r="E4508" s="5">
        <v>4.5999999999999996</v>
      </c>
      <c r="F4508" s="5">
        <v>-2.7</v>
      </c>
      <c r="G4508" s="4">
        <v>94.7</v>
      </c>
      <c r="H4508" s="4">
        <v>65.2</v>
      </c>
      <c r="I4508" s="5">
        <v>-999</v>
      </c>
      <c r="J4508" s="5">
        <v>-999</v>
      </c>
      <c r="K4508" s="4">
        <v>6</v>
      </c>
      <c r="L4508" s="4">
        <v>519</v>
      </c>
      <c r="M4508" s="7">
        <v>-0.4</v>
      </c>
      <c r="N4508" s="5">
        <v>0.1</v>
      </c>
      <c r="O4508" s="5">
        <v>-999</v>
      </c>
      <c r="P4508" s="5">
        <v>1.3</v>
      </c>
      <c r="Q4508" s="5">
        <v>2.1</v>
      </c>
      <c r="R4508">
        <v>0.55400000000000005</v>
      </c>
      <c r="S4508" s="34">
        <f>ROUND((0.6105*(EXP((17.273*E4508)/(E4508+237.3))))*(100-H4508)/100,3)</f>
        <v>0.29499999999999998</v>
      </c>
      <c r="T4508" s="6">
        <f>IF(V4508&lt;V4509,L4508,0)</f>
        <v>0</v>
      </c>
      <c r="U4508" s="6">
        <f>IF(T4508&gt;0,M4508,-999)</f>
        <v>-999</v>
      </c>
      <c r="V4508">
        <v>200312</v>
      </c>
      <c r="W4508">
        <v>2003</v>
      </c>
    </row>
    <row r="4509" spans="1:23" x14ac:dyDescent="0.25">
      <c r="A4509" s="14">
        <v>37976</v>
      </c>
      <c r="B4509" s="3">
        <v>355</v>
      </c>
      <c r="C4509" s="4">
        <v>3.53</v>
      </c>
      <c r="D4509" s="5">
        <v>-3.5</v>
      </c>
      <c r="E4509" s="5">
        <v>2.2999999999999998</v>
      </c>
      <c r="F4509" s="5">
        <v>-6.4</v>
      </c>
      <c r="G4509" s="4">
        <v>92.3</v>
      </c>
      <c r="H4509" s="4">
        <v>67.7</v>
      </c>
      <c r="I4509" s="5">
        <v>-999</v>
      </c>
      <c r="J4509" s="5">
        <v>-999</v>
      </c>
      <c r="K4509" s="4">
        <v>0</v>
      </c>
      <c r="L4509" s="4">
        <v>499</v>
      </c>
      <c r="M4509" s="7">
        <v>-0.3</v>
      </c>
      <c r="N4509" s="5">
        <v>0.1</v>
      </c>
      <c r="O4509" s="5">
        <v>-999</v>
      </c>
      <c r="P4509" s="5">
        <v>1.2</v>
      </c>
      <c r="Q4509" s="5">
        <v>2</v>
      </c>
      <c r="R4509">
        <v>0.48899999999999999</v>
      </c>
      <c r="S4509" s="34">
        <f>ROUND((0.6105*(EXP((17.273*E4509)/(E4509+237.3))))*(100-H4509)/100,3)</f>
        <v>0.23300000000000001</v>
      </c>
      <c r="T4509" s="6">
        <f>IF(V4509&lt;V4510,L4509,0)</f>
        <v>0</v>
      </c>
      <c r="U4509" s="6">
        <f>IF(T4509&gt;0,M4509,-999)</f>
        <v>-999</v>
      </c>
      <c r="V4509">
        <v>200312</v>
      </c>
      <c r="W4509">
        <v>2003</v>
      </c>
    </row>
    <row r="4510" spans="1:23" x14ac:dyDescent="0.25">
      <c r="A4510" s="14">
        <v>37977</v>
      </c>
      <c r="B4510" s="3">
        <v>356</v>
      </c>
      <c r="C4510" s="4">
        <v>4.43</v>
      </c>
      <c r="D4510" s="5">
        <v>-4.2</v>
      </c>
      <c r="E4510" s="5">
        <v>0.2</v>
      </c>
      <c r="F4510" s="5">
        <v>-5.9</v>
      </c>
      <c r="G4510" s="4">
        <v>91.1</v>
      </c>
      <c r="H4510" s="4">
        <v>69.099999999999994</v>
      </c>
      <c r="I4510" s="5">
        <v>-999</v>
      </c>
      <c r="J4510" s="5">
        <v>-999</v>
      </c>
      <c r="K4510" s="4">
        <v>0</v>
      </c>
      <c r="L4510" s="4">
        <v>488</v>
      </c>
      <c r="M4510" s="7">
        <v>-0.4</v>
      </c>
      <c r="N4510" s="5">
        <v>0.1</v>
      </c>
      <c r="O4510" s="5">
        <v>-999</v>
      </c>
      <c r="P4510" s="5">
        <v>1.2</v>
      </c>
      <c r="Q4510" s="5">
        <v>2</v>
      </c>
      <c r="R4510">
        <v>0.42699999999999999</v>
      </c>
      <c r="S4510" s="34">
        <f>ROUND((0.6105*(EXP((17.273*E4510)/(E4510+237.3))))*(100-H4510)/100,3)</f>
        <v>0.191</v>
      </c>
      <c r="T4510" s="6">
        <f>IF(V4510&lt;V4511,L4510,0)</f>
        <v>0</v>
      </c>
      <c r="U4510" s="6">
        <f>IF(T4510&gt;0,M4510,-999)</f>
        <v>-999</v>
      </c>
      <c r="V4510">
        <v>200312</v>
      </c>
      <c r="W4510">
        <v>2003</v>
      </c>
    </row>
    <row r="4511" spans="1:23" x14ac:dyDescent="0.25">
      <c r="A4511" s="14">
        <v>37978</v>
      </c>
      <c r="B4511" s="3">
        <v>357</v>
      </c>
      <c r="C4511" s="4">
        <v>1.57</v>
      </c>
      <c r="D4511" s="5">
        <v>-3.8</v>
      </c>
      <c r="E4511" s="5">
        <v>-1.8</v>
      </c>
      <c r="F4511" s="5">
        <v>-5.9</v>
      </c>
      <c r="G4511" s="4">
        <v>90.9</v>
      </c>
      <c r="H4511" s="4">
        <v>77.5</v>
      </c>
      <c r="I4511" s="5">
        <v>-999</v>
      </c>
      <c r="J4511" s="5">
        <v>-999</v>
      </c>
      <c r="K4511" s="4">
        <v>0</v>
      </c>
      <c r="L4511" s="4">
        <v>481</v>
      </c>
      <c r="M4511" s="7">
        <v>-0.6</v>
      </c>
      <c r="N4511" s="5">
        <v>0</v>
      </c>
      <c r="O4511" s="5">
        <v>-999</v>
      </c>
      <c r="P4511" s="5">
        <v>1.2</v>
      </c>
      <c r="Q4511" s="5">
        <v>1.9</v>
      </c>
      <c r="R4511">
        <v>0.41599999999999998</v>
      </c>
      <c r="S4511" s="34">
        <f>ROUND((0.6105*(EXP((17.273*E4511)/(E4511+237.3))))*(100-H4511)/100,3)</f>
        <v>0.12</v>
      </c>
      <c r="T4511" s="6">
        <f>IF(V4511&lt;V4512,L4511,0)</f>
        <v>0</v>
      </c>
      <c r="U4511" s="6">
        <f>IF(T4511&gt;0,M4511,-999)</f>
        <v>-999</v>
      </c>
      <c r="V4511">
        <v>200312</v>
      </c>
      <c r="W4511">
        <v>2003</v>
      </c>
    </row>
    <row r="4512" spans="1:23" x14ac:dyDescent="0.25">
      <c r="A4512" s="14">
        <v>37979</v>
      </c>
      <c r="B4512" s="3">
        <v>358</v>
      </c>
      <c r="C4512" s="4">
        <v>1.26</v>
      </c>
      <c r="D4512" s="5">
        <v>-3.6</v>
      </c>
      <c r="E4512" s="5">
        <v>-2</v>
      </c>
      <c r="F4512" s="5">
        <v>-5.0999999999999996</v>
      </c>
      <c r="G4512" s="4">
        <v>95.8</v>
      </c>
      <c r="H4512" s="4">
        <v>92.2</v>
      </c>
      <c r="I4512" s="5">
        <v>-999</v>
      </c>
      <c r="J4512" s="5">
        <v>-999</v>
      </c>
      <c r="K4512" s="4">
        <v>0</v>
      </c>
      <c r="L4512" s="4">
        <v>486</v>
      </c>
      <c r="M4512" s="7">
        <v>-0.5</v>
      </c>
      <c r="N4512" s="5">
        <v>0</v>
      </c>
      <c r="O4512" s="5">
        <v>-999</v>
      </c>
      <c r="P4512" s="5">
        <v>1.2</v>
      </c>
      <c r="Q4512" s="5">
        <v>1.9</v>
      </c>
      <c r="R4512">
        <v>0.48599999999999999</v>
      </c>
      <c r="S4512" s="34">
        <f>ROUND((0.6105*(EXP((17.273*E4512)/(E4512+237.3))))*(100-H4512)/100,3)</f>
        <v>4.1000000000000002E-2</v>
      </c>
      <c r="T4512" s="6">
        <f>IF(V4512&lt;V4513,L4512,0)</f>
        <v>0</v>
      </c>
      <c r="U4512" s="6">
        <f>IF(T4512&gt;0,M4512,-999)</f>
        <v>-999</v>
      </c>
      <c r="V4512">
        <v>200312</v>
      </c>
      <c r="W4512">
        <v>2003</v>
      </c>
    </row>
    <row r="4513" spans="1:23" x14ac:dyDescent="0.25">
      <c r="A4513" s="14">
        <v>37980</v>
      </c>
      <c r="B4513" s="3">
        <v>359</v>
      </c>
      <c r="C4513" s="4">
        <v>1.78</v>
      </c>
      <c r="D4513" s="5">
        <v>-6</v>
      </c>
      <c r="E4513" s="5">
        <v>-1.4</v>
      </c>
      <c r="F4513" s="5">
        <v>-10.5</v>
      </c>
      <c r="G4513" s="4">
        <v>95.6</v>
      </c>
      <c r="H4513" s="4">
        <v>78.7</v>
      </c>
      <c r="I4513" s="5">
        <v>-999</v>
      </c>
      <c r="J4513" s="5">
        <v>-999</v>
      </c>
      <c r="K4513" s="4">
        <v>1.5</v>
      </c>
      <c r="L4513" s="4">
        <v>490</v>
      </c>
      <c r="M4513" s="7">
        <v>-0.5</v>
      </c>
      <c r="N4513" s="5">
        <v>0</v>
      </c>
      <c r="O4513" s="5">
        <v>-999</v>
      </c>
      <c r="P4513" s="5">
        <v>1.1000000000000001</v>
      </c>
      <c r="Q4513" s="5">
        <v>1.9</v>
      </c>
      <c r="R4513">
        <v>0.434</v>
      </c>
      <c r="S4513" s="34">
        <f>ROUND((0.6105*(EXP((17.273*E4513)/(E4513+237.3))))*(100-H4513)/100,3)</f>
        <v>0.11700000000000001</v>
      </c>
      <c r="T4513" s="6">
        <f>IF(V4513&lt;V4514,L4513,0)</f>
        <v>0</v>
      </c>
      <c r="U4513" s="6">
        <f>IF(T4513&gt;0,M4513,-999)</f>
        <v>-999</v>
      </c>
      <c r="V4513">
        <v>200312</v>
      </c>
      <c r="W4513">
        <v>2003</v>
      </c>
    </row>
    <row r="4514" spans="1:23" x14ac:dyDescent="0.25">
      <c r="A4514" s="14">
        <v>37981</v>
      </c>
      <c r="B4514" s="3">
        <v>360</v>
      </c>
      <c r="C4514" s="4">
        <v>1.1299999999999999</v>
      </c>
      <c r="D4514" s="5">
        <v>-10.5</v>
      </c>
      <c r="E4514" s="5">
        <v>-7.9</v>
      </c>
      <c r="F4514" s="5">
        <v>-14.6</v>
      </c>
      <c r="G4514" s="4">
        <v>93.2</v>
      </c>
      <c r="H4514" s="4">
        <v>87</v>
      </c>
      <c r="I4514" s="5">
        <v>-999</v>
      </c>
      <c r="J4514" s="5">
        <v>-999</v>
      </c>
      <c r="K4514" s="4">
        <v>0</v>
      </c>
      <c r="L4514" s="4">
        <v>481</v>
      </c>
      <c r="M4514" s="7">
        <v>-0.7</v>
      </c>
      <c r="N4514" s="5">
        <v>0</v>
      </c>
      <c r="O4514" s="5">
        <v>-999</v>
      </c>
      <c r="P4514" s="5">
        <v>1.1000000000000001</v>
      </c>
      <c r="Q4514" s="5">
        <v>1.9</v>
      </c>
      <c r="R4514">
        <v>0.29399999999999998</v>
      </c>
      <c r="S4514" s="34">
        <f>ROUND((0.6105*(EXP((17.273*E4514)/(E4514+237.3))))*(100-H4514)/100,3)</f>
        <v>4.3999999999999997E-2</v>
      </c>
      <c r="T4514" s="6">
        <f>IF(V4514&lt;V4515,L4514,0)</f>
        <v>0</v>
      </c>
      <c r="U4514" s="6">
        <f>IF(T4514&gt;0,M4514,-999)</f>
        <v>-999</v>
      </c>
      <c r="V4514">
        <v>200312</v>
      </c>
      <c r="W4514">
        <v>2003</v>
      </c>
    </row>
    <row r="4515" spans="1:23" x14ac:dyDescent="0.25">
      <c r="A4515" s="14">
        <v>37982</v>
      </c>
      <c r="B4515" s="3">
        <v>361</v>
      </c>
      <c r="C4515" s="4">
        <v>1.81</v>
      </c>
      <c r="D4515" s="5">
        <v>-11.3</v>
      </c>
      <c r="E4515" s="5">
        <v>-7.2</v>
      </c>
      <c r="F4515" s="5">
        <v>-14.7</v>
      </c>
      <c r="G4515" s="4">
        <v>90.1</v>
      </c>
      <c r="H4515" s="4">
        <v>69</v>
      </c>
      <c r="I4515" s="5">
        <v>-999</v>
      </c>
      <c r="J4515" s="5">
        <v>-999</v>
      </c>
      <c r="K4515" s="4">
        <v>5.7</v>
      </c>
      <c r="L4515" s="4">
        <v>532</v>
      </c>
      <c r="M4515" s="7">
        <v>-3.4</v>
      </c>
      <c r="N4515" s="5">
        <v>0.1</v>
      </c>
      <c r="O4515" s="5">
        <v>-999</v>
      </c>
      <c r="P4515" s="5">
        <v>1.1000000000000001</v>
      </c>
      <c r="Q4515" s="5">
        <v>1.9</v>
      </c>
      <c r="R4515">
        <v>0.245</v>
      </c>
      <c r="S4515" s="34">
        <f>ROUND((0.6105*(EXP((17.273*E4515)/(E4515+237.3))))*(100-H4515)/100,3)</f>
        <v>0.11</v>
      </c>
      <c r="T4515" s="6">
        <f>IF(V4515&lt;V4516,L4515,0)</f>
        <v>0</v>
      </c>
      <c r="U4515" s="6">
        <f>IF(T4515&gt;0,M4515,-999)</f>
        <v>-999</v>
      </c>
      <c r="V4515">
        <v>200312</v>
      </c>
      <c r="W4515">
        <v>2003</v>
      </c>
    </row>
    <row r="4516" spans="1:23" x14ac:dyDescent="0.25">
      <c r="A4516" s="14">
        <v>37983</v>
      </c>
      <c r="B4516" s="3">
        <v>362</v>
      </c>
      <c r="C4516" s="4">
        <v>0.6</v>
      </c>
      <c r="D4516" s="5">
        <v>-10.9</v>
      </c>
      <c r="E4516" s="5">
        <v>-6.8</v>
      </c>
      <c r="F4516" s="5">
        <v>-15.2</v>
      </c>
      <c r="G4516" s="4">
        <v>94.9</v>
      </c>
      <c r="H4516" s="4">
        <v>92.3</v>
      </c>
      <c r="I4516" s="5">
        <v>-999</v>
      </c>
      <c r="J4516" s="5">
        <v>-999</v>
      </c>
      <c r="K4516" s="4">
        <v>1.8</v>
      </c>
      <c r="L4516" s="4">
        <v>553</v>
      </c>
      <c r="M4516" s="7">
        <v>-2.9</v>
      </c>
      <c r="N4516" s="5">
        <v>0</v>
      </c>
      <c r="O4516" s="5">
        <v>-999</v>
      </c>
      <c r="P4516" s="5">
        <v>1.1000000000000001</v>
      </c>
      <c r="Q4516" s="5">
        <v>1.9</v>
      </c>
      <c r="R4516">
        <v>0.33900000000000002</v>
      </c>
      <c r="S4516" s="34">
        <f>ROUND((0.6105*(EXP((17.273*E4516)/(E4516+237.3))))*(100-H4516)/100,3)</f>
        <v>2.8000000000000001E-2</v>
      </c>
      <c r="T4516" s="6">
        <f>IF(V4516&lt;V4517,L4516,0)</f>
        <v>0</v>
      </c>
      <c r="U4516" s="6">
        <f>IF(T4516&gt;0,M4516,-999)</f>
        <v>-999</v>
      </c>
      <c r="V4516">
        <v>200312</v>
      </c>
      <c r="W4516">
        <v>2003</v>
      </c>
    </row>
    <row r="4517" spans="1:23" x14ac:dyDescent="0.25">
      <c r="A4517" s="14">
        <v>37984</v>
      </c>
      <c r="B4517" s="3">
        <v>363</v>
      </c>
      <c r="C4517" s="4">
        <v>0.35</v>
      </c>
      <c r="D4517" s="5">
        <v>-14.2</v>
      </c>
      <c r="E4517" s="5">
        <v>-12.2</v>
      </c>
      <c r="F4517" s="5">
        <v>-18.600000000000001</v>
      </c>
      <c r="G4517" s="4">
        <v>93.1</v>
      </c>
      <c r="H4517" s="4">
        <v>90.2</v>
      </c>
      <c r="I4517" s="5">
        <v>-999</v>
      </c>
      <c r="J4517" s="5">
        <v>-999</v>
      </c>
      <c r="K4517" s="4">
        <v>2.2999999999999998</v>
      </c>
      <c r="L4517" s="4">
        <v>567</v>
      </c>
      <c r="M4517" s="7">
        <v>-2.9</v>
      </c>
      <c r="N4517" s="5">
        <v>-0.1</v>
      </c>
      <c r="O4517" s="5">
        <v>-999</v>
      </c>
      <c r="P4517" s="5">
        <v>1.1000000000000001</v>
      </c>
      <c r="Q4517" s="5">
        <v>1.8</v>
      </c>
      <c r="R4517">
        <v>0.215</v>
      </c>
      <c r="S4517" s="34">
        <f>ROUND((0.6105*(EXP((17.273*E4517)/(E4517+237.3))))*(100-H4517)/100,3)</f>
        <v>2.3E-2</v>
      </c>
      <c r="T4517" s="6">
        <f>IF(V4517&lt;V4518,L4517,0)</f>
        <v>0</v>
      </c>
      <c r="U4517" s="6">
        <f>IF(T4517&gt;0,M4517,-999)</f>
        <v>-999</v>
      </c>
      <c r="V4517">
        <v>200312</v>
      </c>
      <c r="W4517">
        <v>2003</v>
      </c>
    </row>
    <row r="4518" spans="1:23" x14ac:dyDescent="0.25">
      <c r="A4518" s="14">
        <v>37985</v>
      </c>
      <c r="B4518" s="3">
        <v>364</v>
      </c>
      <c r="C4518" s="4">
        <v>0.44</v>
      </c>
      <c r="D4518" s="5">
        <v>-12.7</v>
      </c>
      <c r="E4518" s="5">
        <v>-9.9</v>
      </c>
      <c r="F4518" s="5">
        <v>-16.8</v>
      </c>
      <c r="G4518" s="4">
        <v>92.7</v>
      </c>
      <c r="H4518" s="4">
        <v>88.2</v>
      </c>
      <c r="I4518" s="5">
        <v>-999</v>
      </c>
      <c r="J4518" s="5">
        <v>-999</v>
      </c>
      <c r="K4518" s="4">
        <v>0</v>
      </c>
      <c r="L4518" s="4">
        <v>570</v>
      </c>
      <c r="M4518" s="7">
        <v>-2.9</v>
      </c>
      <c r="N4518" s="5">
        <v>0</v>
      </c>
      <c r="O4518" s="5">
        <v>-999</v>
      </c>
      <c r="P4518" s="5">
        <v>1.1000000000000001</v>
      </c>
      <c r="Q4518" s="5">
        <v>1.9</v>
      </c>
      <c r="R4518">
        <v>0.255</v>
      </c>
      <c r="S4518" s="34">
        <f>ROUND((0.6105*(EXP((17.273*E4518)/(E4518+237.3))))*(100-H4518)/100,3)</f>
        <v>3.4000000000000002E-2</v>
      </c>
      <c r="T4518" s="6">
        <f>IF(V4518&lt;V4519,L4518,0)</f>
        <v>0</v>
      </c>
      <c r="U4518" s="6">
        <f>IF(T4518&gt;0,M4518,-999)</f>
        <v>-999</v>
      </c>
      <c r="V4518">
        <v>200312</v>
      </c>
      <c r="W4518">
        <v>2003</v>
      </c>
    </row>
    <row r="4519" spans="1:23" x14ac:dyDescent="0.25">
      <c r="A4519" s="14">
        <v>37986</v>
      </c>
      <c r="B4519" s="3">
        <v>365</v>
      </c>
      <c r="C4519" s="4">
        <v>1.01</v>
      </c>
      <c r="D4519" s="5">
        <v>-11.7</v>
      </c>
      <c r="E4519" s="5">
        <v>-7.8</v>
      </c>
      <c r="F4519" s="5">
        <v>-14.3</v>
      </c>
      <c r="G4519" s="4">
        <v>92.7</v>
      </c>
      <c r="H4519" s="4">
        <v>84.5</v>
      </c>
      <c r="I4519" s="5">
        <v>-999</v>
      </c>
      <c r="J4519" s="5">
        <v>-999</v>
      </c>
      <c r="K4519" s="4">
        <v>3.7</v>
      </c>
      <c r="L4519" s="4">
        <v>607</v>
      </c>
      <c r="M4519" s="7">
        <v>-2.5</v>
      </c>
      <c r="N4519" s="5">
        <v>0</v>
      </c>
      <c r="O4519" s="5">
        <v>-999</v>
      </c>
      <c r="P4519" s="5">
        <v>1.1000000000000001</v>
      </c>
      <c r="Q4519" s="5">
        <v>1.9</v>
      </c>
      <c r="R4519">
        <v>0.28699999999999998</v>
      </c>
      <c r="S4519" s="34">
        <f>ROUND((0.6105*(EXP((17.273*E4519)/(E4519+237.3))))*(100-H4519)/100,3)</f>
        <v>5.2999999999999999E-2</v>
      </c>
      <c r="T4519" s="6">
        <f>IF(V4519&lt;V4520,L4519,0)</f>
        <v>607</v>
      </c>
      <c r="U4519" s="6">
        <f>IF(T4519&gt;0,M4519,-999)</f>
        <v>-2.5</v>
      </c>
      <c r="V4519">
        <v>200312</v>
      </c>
      <c r="W4519">
        <v>2003</v>
      </c>
    </row>
    <row r="4520" spans="1:23" x14ac:dyDescent="0.25">
      <c r="A4520" s="14">
        <v>37987</v>
      </c>
      <c r="B4520" s="3">
        <v>1</v>
      </c>
      <c r="C4520" s="4">
        <v>0.95</v>
      </c>
      <c r="D4520" s="5">
        <v>-12.1</v>
      </c>
      <c r="E4520" s="5">
        <v>-8</v>
      </c>
      <c r="F4520" s="5">
        <v>-14</v>
      </c>
      <c r="G4520" s="4">
        <v>92.7</v>
      </c>
      <c r="H4520" s="4">
        <v>83.8</v>
      </c>
      <c r="I4520" s="5">
        <v>-999</v>
      </c>
      <c r="J4520" s="5">
        <v>-999</v>
      </c>
      <c r="K4520" s="4">
        <v>0</v>
      </c>
      <c r="L4520" s="4">
        <v>586</v>
      </c>
      <c r="M4520" s="7">
        <v>-2.4</v>
      </c>
      <c r="N4520" s="5">
        <v>0</v>
      </c>
      <c r="O4520" s="5">
        <v>1</v>
      </c>
      <c r="P4520" s="5">
        <v>1.8</v>
      </c>
      <c r="Q4520" s="5">
        <v>-999</v>
      </c>
      <c r="R4520">
        <v>0.27900000000000003</v>
      </c>
      <c r="S4520" s="34">
        <f>ROUND((0.6105*(EXP((17.273*E4520)/(E4520+237.3))))*(100-H4520)/100,3)</f>
        <v>5.3999999999999999E-2</v>
      </c>
      <c r="T4520" s="6">
        <f>IF(V4520&lt;V4521,L4520,0)</f>
        <v>0</v>
      </c>
      <c r="U4520" s="6">
        <f>IF(T4520&gt;0,M4520,-999)</f>
        <v>-999</v>
      </c>
      <c r="V4520">
        <v>200401</v>
      </c>
      <c r="W4520">
        <v>2004</v>
      </c>
    </row>
    <row r="4521" spans="1:23" x14ac:dyDescent="0.25">
      <c r="A4521" s="14">
        <v>37988</v>
      </c>
      <c r="B4521" s="3">
        <v>2</v>
      </c>
      <c r="C4521" s="4">
        <v>2.13</v>
      </c>
      <c r="D4521" s="5">
        <v>-15.3</v>
      </c>
      <c r="E4521" s="5">
        <v>-9.8000000000000007</v>
      </c>
      <c r="F4521" s="5">
        <v>-21.1</v>
      </c>
      <c r="G4521" s="4">
        <v>90.8</v>
      </c>
      <c r="H4521" s="4">
        <v>79.2</v>
      </c>
      <c r="I4521" s="5">
        <v>-999</v>
      </c>
      <c r="J4521" s="5">
        <v>-999</v>
      </c>
      <c r="K4521" s="4">
        <v>0</v>
      </c>
      <c r="L4521" s="4">
        <v>585</v>
      </c>
      <c r="M4521" s="7">
        <v>-2.5</v>
      </c>
      <c r="N4521" s="5">
        <v>-0.1</v>
      </c>
      <c r="O4521" s="5">
        <v>1</v>
      </c>
      <c r="P4521" s="5">
        <v>1.8</v>
      </c>
      <c r="Q4521" s="5">
        <v>-999</v>
      </c>
      <c r="R4521">
        <v>0.22900000000000001</v>
      </c>
      <c r="S4521" s="34">
        <f>ROUND((0.6105*(EXP((17.273*E4521)/(E4521+237.3))))*(100-H4521)/100,3)</f>
        <v>0.06</v>
      </c>
      <c r="T4521" s="6">
        <f>IF(V4521&lt;V4522,L4521,0)</f>
        <v>0</v>
      </c>
      <c r="U4521" s="6">
        <f>IF(T4521&gt;0,M4521,-999)</f>
        <v>-999</v>
      </c>
      <c r="V4521">
        <v>200401</v>
      </c>
      <c r="W4521">
        <v>2004</v>
      </c>
    </row>
    <row r="4522" spans="1:23" x14ac:dyDescent="0.25">
      <c r="A4522" s="14">
        <v>37989</v>
      </c>
      <c r="B4522" s="3">
        <v>3</v>
      </c>
      <c r="C4522" s="4">
        <v>3.01</v>
      </c>
      <c r="D4522" s="5">
        <v>-24.9</v>
      </c>
      <c r="E4522" s="5">
        <v>-20.9</v>
      </c>
      <c r="F4522" s="5">
        <v>-28.8</v>
      </c>
      <c r="G4522" s="4">
        <v>82.5</v>
      </c>
      <c r="H4522" s="4">
        <v>70.599999999999994</v>
      </c>
      <c r="I4522" s="5">
        <v>-999</v>
      </c>
      <c r="J4522" s="5">
        <v>-999</v>
      </c>
      <c r="K4522" s="4">
        <v>0</v>
      </c>
      <c r="L4522" s="4">
        <v>586</v>
      </c>
      <c r="M4522" s="7">
        <v>-3</v>
      </c>
      <c r="N4522" s="5">
        <v>-0.2</v>
      </c>
      <c r="O4522" s="5">
        <v>0.8</v>
      </c>
      <c r="P4522" s="5">
        <v>1.6</v>
      </c>
      <c r="Q4522" s="5">
        <v>-999</v>
      </c>
      <c r="R4522">
        <v>8.1000000000000003E-2</v>
      </c>
      <c r="S4522" s="34">
        <f>ROUND((0.6105*(EXP((17.273*E4522)/(E4522+237.3))))*(100-H4522)/100,3)</f>
        <v>3.4000000000000002E-2</v>
      </c>
      <c r="T4522" s="6">
        <f>IF(V4522&lt;V4523,L4522,0)</f>
        <v>0</v>
      </c>
      <c r="U4522" s="6">
        <f>IF(T4522&gt;0,M4522,-999)</f>
        <v>-999</v>
      </c>
      <c r="V4522">
        <v>200401</v>
      </c>
      <c r="W4522">
        <v>2004</v>
      </c>
    </row>
    <row r="4523" spans="1:23" x14ac:dyDescent="0.25">
      <c r="A4523" s="14">
        <v>37990</v>
      </c>
      <c r="B4523" s="3">
        <v>4</v>
      </c>
      <c r="C4523" s="4">
        <v>3.34</v>
      </c>
      <c r="D4523" s="5">
        <v>-25.3</v>
      </c>
      <c r="E4523" s="5">
        <v>-20.399999999999999</v>
      </c>
      <c r="F4523" s="5">
        <v>-28.8</v>
      </c>
      <c r="G4523" s="4">
        <v>76.7</v>
      </c>
      <c r="H4523" s="4">
        <v>65.599999999999994</v>
      </c>
      <c r="I4523" s="5">
        <v>-999</v>
      </c>
      <c r="J4523" s="5">
        <v>-999</v>
      </c>
      <c r="K4523" s="4">
        <v>0</v>
      </c>
      <c r="L4523" s="4">
        <v>587</v>
      </c>
      <c r="M4523" s="7">
        <v>-4</v>
      </c>
      <c r="N4523" s="5">
        <v>-0.3</v>
      </c>
      <c r="O4523" s="5">
        <v>0.8</v>
      </c>
      <c r="P4523" s="5">
        <v>1.6</v>
      </c>
      <c r="Q4523" s="5">
        <v>-999</v>
      </c>
      <c r="R4523">
        <v>7.9000000000000001E-2</v>
      </c>
      <c r="S4523" s="34">
        <f>ROUND((0.6105*(EXP((17.273*E4523)/(E4523+237.3))))*(100-H4523)/100,3)</f>
        <v>4.1000000000000002E-2</v>
      </c>
      <c r="T4523" s="6">
        <f>IF(V4523&lt;V4524,L4523,0)</f>
        <v>0</v>
      </c>
      <c r="U4523" s="6">
        <f>IF(T4523&gt;0,M4523,-999)</f>
        <v>-999</v>
      </c>
      <c r="V4523">
        <v>200401</v>
      </c>
      <c r="W4523">
        <v>2004</v>
      </c>
    </row>
    <row r="4524" spans="1:23" x14ac:dyDescent="0.25">
      <c r="A4524" s="14">
        <v>37991</v>
      </c>
      <c r="B4524" s="3">
        <v>5</v>
      </c>
      <c r="C4524" s="4">
        <v>2.61</v>
      </c>
      <c r="D4524" s="5">
        <v>-23.3</v>
      </c>
      <c r="E4524" s="5">
        <v>-14.7</v>
      </c>
      <c r="F4524" s="5">
        <v>-28.3</v>
      </c>
      <c r="G4524" s="4">
        <v>76.900000000000006</v>
      </c>
      <c r="H4524" s="4">
        <v>51.8</v>
      </c>
      <c r="I4524" s="5">
        <v>-999</v>
      </c>
      <c r="J4524" s="5">
        <v>-999</v>
      </c>
      <c r="K4524" s="4">
        <v>0</v>
      </c>
      <c r="L4524" s="4">
        <v>586</v>
      </c>
      <c r="M4524" s="7">
        <v>-4.9000000000000004</v>
      </c>
      <c r="N4524" s="5">
        <v>-0.3</v>
      </c>
      <c r="O4524" s="5">
        <v>0.8</v>
      </c>
      <c r="P4524" s="5">
        <v>1.6</v>
      </c>
      <c r="Q4524" s="5">
        <v>-999</v>
      </c>
      <c r="R4524">
        <v>0.10100000000000001</v>
      </c>
      <c r="S4524" s="34">
        <f>ROUND((0.6105*(EXP((17.273*E4524)/(E4524+237.3))))*(100-H4524)/100,3)</f>
        <v>9.4E-2</v>
      </c>
      <c r="T4524" s="6">
        <f>IF(V4524&lt;V4525,L4524,0)</f>
        <v>0</v>
      </c>
      <c r="U4524" s="6">
        <f>IF(T4524&gt;0,M4524,-999)</f>
        <v>-999</v>
      </c>
      <c r="V4524">
        <v>200401</v>
      </c>
      <c r="W4524">
        <v>2004</v>
      </c>
    </row>
    <row r="4525" spans="1:23" x14ac:dyDescent="0.25">
      <c r="A4525" s="14">
        <v>37992</v>
      </c>
      <c r="B4525" s="3">
        <v>6</v>
      </c>
      <c r="C4525" s="4">
        <v>1.29</v>
      </c>
      <c r="D4525" s="5">
        <v>-16.399999999999999</v>
      </c>
      <c r="E4525" s="5">
        <v>-11.1</v>
      </c>
      <c r="F4525" s="5">
        <v>-22.6</v>
      </c>
      <c r="G4525" s="4">
        <v>85.7</v>
      </c>
      <c r="H4525" s="4">
        <v>65.8</v>
      </c>
      <c r="I4525" s="5">
        <v>-999</v>
      </c>
      <c r="J4525" s="5">
        <v>-999</v>
      </c>
      <c r="K4525" s="4">
        <v>0.5</v>
      </c>
      <c r="L4525" s="4">
        <v>590</v>
      </c>
      <c r="M4525" s="7">
        <v>-5.0999999999999996</v>
      </c>
      <c r="N4525" s="5">
        <v>-0.3</v>
      </c>
      <c r="O4525" s="5">
        <v>0.9</v>
      </c>
      <c r="P4525" s="5">
        <v>1.7</v>
      </c>
      <c r="Q4525" s="5">
        <v>-999</v>
      </c>
      <c r="R4525">
        <v>0.17299999999999999</v>
      </c>
      <c r="S4525" s="34">
        <f>ROUND((0.6105*(EXP((17.273*E4525)/(E4525+237.3))))*(100-H4525)/100,3)</f>
        <v>8.8999999999999996E-2</v>
      </c>
      <c r="T4525" s="6">
        <f>IF(V4525&lt;V4526,L4525,0)</f>
        <v>0</v>
      </c>
      <c r="U4525" s="6">
        <f>IF(T4525&gt;0,M4525,-999)</f>
        <v>-999</v>
      </c>
      <c r="V4525">
        <v>200401</v>
      </c>
      <c r="W4525">
        <v>2004</v>
      </c>
    </row>
    <row r="4526" spans="1:23" x14ac:dyDescent="0.25">
      <c r="A4526" s="14">
        <v>37993</v>
      </c>
      <c r="B4526" s="3">
        <v>7</v>
      </c>
      <c r="C4526" s="4">
        <v>2.23</v>
      </c>
      <c r="D4526" s="5">
        <v>-8.6999999999999993</v>
      </c>
      <c r="E4526" s="5">
        <v>-4.4000000000000004</v>
      </c>
      <c r="F4526" s="5">
        <v>-14.3</v>
      </c>
      <c r="G4526" s="4">
        <v>95.2</v>
      </c>
      <c r="H4526" s="4">
        <v>90.3</v>
      </c>
      <c r="I4526" s="5">
        <v>-999</v>
      </c>
      <c r="J4526" s="5">
        <v>-999</v>
      </c>
      <c r="K4526" s="4">
        <v>3.8</v>
      </c>
      <c r="L4526" s="4">
        <v>614</v>
      </c>
      <c r="M4526" s="7">
        <v>-3.9</v>
      </c>
      <c r="N4526" s="5">
        <v>-0.3</v>
      </c>
      <c r="O4526" s="5">
        <v>0.9</v>
      </c>
      <c r="P4526" s="5">
        <v>1.7</v>
      </c>
      <c r="Q4526" s="5">
        <v>-999</v>
      </c>
      <c r="R4526">
        <v>0.39800000000000002</v>
      </c>
      <c r="S4526" s="34">
        <f>ROUND((0.6105*(EXP((17.273*E4526)/(E4526+237.3))))*(100-H4526)/100,3)</f>
        <v>4.2999999999999997E-2</v>
      </c>
      <c r="T4526" s="6">
        <f>IF(V4526&lt;V4527,L4526,0)</f>
        <v>0</v>
      </c>
      <c r="U4526" s="6">
        <f>IF(T4526&gt;0,M4526,-999)</f>
        <v>-999</v>
      </c>
      <c r="V4526">
        <v>200401</v>
      </c>
      <c r="W4526">
        <v>2004</v>
      </c>
    </row>
    <row r="4527" spans="1:23" x14ac:dyDescent="0.25">
      <c r="A4527" s="14">
        <v>37994</v>
      </c>
      <c r="B4527" s="3">
        <v>8</v>
      </c>
      <c r="C4527" s="4">
        <v>3.3</v>
      </c>
      <c r="D4527" s="5">
        <v>-3.9</v>
      </c>
      <c r="E4527" s="5">
        <v>-0.5</v>
      </c>
      <c r="F4527" s="5">
        <v>-6.4</v>
      </c>
      <c r="G4527" s="4">
        <v>97</v>
      </c>
      <c r="H4527" s="4">
        <v>91.2</v>
      </c>
      <c r="I4527" s="5">
        <v>-999</v>
      </c>
      <c r="J4527" s="5">
        <v>-999</v>
      </c>
      <c r="K4527" s="4">
        <v>1.1000000000000001</v>
      </c>
      <c r="L4527" s="4">
        <v>629</v>
      </c>
      <c r="M4527" s="7">
        <v>-2.6</v>
      </c>
      <c r="N4527" s="5">
        <v>-0.2</v>
      </c>
      <c r="O4527" s="5">
        <v>0.9</v>
      </c>
      <c r="P4527" s="5">
        <v>1.7</v>
      </c>
      <c r="Q4527" s="5">
        <v>-999</v>
      </c>
      <c r="R4527">
        <v>0.53600000000000003</v>
      </c>
      <c r="S4527" s="34">
        <f>ROUND((0.6105*(EXP((17.273*E4527)/(E4527+237.3))))*(100-H4527)/100,3)</f>
        <v>5.1999999999999998E-2</v>
      </c>
      <c r="T4527" s="6">
        <f>IF(V4527&lt;V4528,L4527,0)</f>
        <v>0</v>
      </c>
      <c r="U4527" s="6">
        <f>IF(T4527&gt;0,M4527,-999)</f>
        <v>-999</v>
      </c>
      <c r="V4527">
        <v>200401</v>
      </c>
      <c r="W4527">
        <v>2004</v>
      </c>
    </row>
    <row r="4528" spans="1:23" x14ac:dyDescent="0.25">
      <c r="A4528" s="14">
        <v>37995</v>
      </c>
      <c r="B4528" s="3">
        <v>9</v>
      </c>
      <c r="C4528" s="4">
        <v>1.41</v>
      </c>
      <c r="D4528" s="5">
        <v>-0.3</v>
      </c>
      <c r="E4528" s="5">
        <v>1.1000000000000001</v>
      </c>
      <c r="F4528" s="5">
        <v>-2.4</v>
      </c>
      <c r="G4528" s="4">
        <v>98.3</v>
      </c>
      <c r="H4528" s="4">
        <v>91.9</v>
      </c>
      <c r="I4528" s="5">
        <v>-999</v>
      </c>
      <c r="J4528" s="5">
        <v>-999</v>
      </c>
      <c r="K4528" s="4">
        <v>2.2000000000000002</v>
      </c>
      <c r="L4528" s="4">
        <v>659</v>
      </c>
      <c r="M4528" s="7">
        <v>-1.8</v>
      </c>
      <c r="N4528" s="5">
        <v>-0.2</v>
      </c>
      <c r="O4528" s="5">
        <v>0.9</v>
      </c>
      <c r="P4528" s="5">
        <v>1.7</v>
      </c>
      <c r="Q4528" s="5">
        <v>-999</v>
      </c>
      <c r="R4528">
        <v>0.60699999999999998</v>
      </c>
      <c r="S4528" s="34">
        <f>ROUND((0.6105*(EXP((17.273*E4528)/(E4528+237.3))))*(100-H4528)/100,3)</f>
        <v>5.3999999999999999E-2</v>
      </c>
      <c r="T4528" s="6">
        <f>IF(V4528&lt;V4529,L4528,0)</f>
        <v>0</v>
      </c>
      <c r="U4528" s="6">
        <f>IF(T4528&gt;0,M4528,-999)</f>
        <v>-999</v>
      </c>
      <c r="V4528">
        <v>200401</v>
      </c>
      <c r="W4528">
        <v>2004</v>
      </c>
    </row>
    <row r="4529" spans="1:23" x14ac:dyDescent="0.25">
      <c r="A4529" s="14">
        <v>37996</v>
      </c>
      <c r="B4529" s="3">
        <v>10</v>
      </c>
      <c r="C4529" s="4">
        <v>3.35</v>
      </c>
      <c r="D4529" s="5">
        <v>-1.4</v>
      </c>
      <c r="E4529" s="5">
        <v>4.5999999999999996</v>
      </c>
      <c r="F4529" s="5">
        <v>-4.7</v>
      </c>
      <c r="G4529" s="4">
        <v>96.7</v>
      </c>
      <c r="H4529" s="4">
        <v>75.7</v>
      </c>
      <c r="I4529" s="5">
        <v>-999</v>
      </c>
      <c r="J4529" s="5">
        <v>-999</v>
      </c>
      <c r="K4529" s="4">
        <v>2.8</v>
      </c>
      <c r="L4529" s="4">
        <v>648</v>
      </c>
      <c r="M4529" s="7">
        <v>-1</v>
      </c>
      <c r="N4529" s="5">
        <v>-0.1</v>
      </c>
      <c r="O4529" s="5">
        <v>0.9</v>
      </c>
      <c r="P4529" s="5">
        <v>1.6</v>
      </c>
      <c r="Q4529" s="5">
        <v>-999</v>
      </c>
      <c r="R4529">
        <v>0.64</v>
      </c>
      <c r="S4529" s="34">
        <f>ROUND((0.6105*(EXP((17.273*E4529)/(E4529+237.3))))*(100-H4529)/100,3)</f>
        <v>0.20599999999999999</v>
      </c>
      <c r="T4529" s="6">
        <f>IF(V4529&lt;V4530,L4529,0)</f>
        <v>0</v>
      </c>
      <c r="U4529" s="6">
        <f>IF(T4529&gt;0,M4529,-999)</f>
        <v>-999</v>
      </c>
      <c r="V4529">
        <v>200401</v>
      </c>
      <c r="W4529">
        <v>2004</v>
      </c>
    </row>
    <row r="4530" spans="1:23" x14ac:dyDescent="0.25">
      <c r="A4530" s="14">
        <v>37997</v>
      </c>
      <c r="B4530" s="3">
        <v>11</v>
      </c>
      <c r="C4530" s="4">
        <v>2.35</v>
      </c>
      <c r="D4530" s="5">
        <v>-3.4</v>
      </c>
      <c r="E4530" s="5">
        <v>1.4</v>
      </c>
      <c r="F4530" s="5">
        <v>-5.9</v>
      </c>
      <c r="G4530" s="4">
        <v>97.5</v>
      </c>
      <c r="H4530" s="4">
        <v>81.2</v>
      </c>
      <c r="I4530" s="5">
        <v>-999</v>
      </c>
      <c r="J4530" s="5">
        <v>-999</v>
      </c>
      <c r="K4530" s="4">
        <v>0</v>
      </c>
      <c r="L4530" s="4">
        <v>640</v>
      </c>
      <c r="M4530" s="7">
        <v>-1.2</v>
      </c>
      <c r="N4530" s="5">
        <v>-0.1</v>
      </c>
      <c r="O4530" s="5">
        <v>0.8</v>
      </c>
      <c r="P4530" s="5">
        <v>1.6</v>
      </c>
      <c r="Q4530" s="5">
        <v>-999</v>
      </c>
      <c r="R4530">
        <v>0.54800000000000004</v>
      </c>
      <c r="S4530" s="34">
        <f>ROUND((0.6105*(EXP((17.273*E4530)/(E4530+237.3))))*(100-H4530)/100,3)</f>
        <v>0.127</v>
      </c>
      <c r="T4530" s="6">
        <f>IF(V4530&lt;V4531,L4530,0)</f>
        <v>0</v>
      </c>
      <c r="U4530" s="6">
        <f>IF(T4530&gt;0,M4530,-999)</f>
        <v>-999</v>
      </c>
      <c r="V4530">
        <v>200401</v>
      </c>
      <c r="W4530">
        <v>2004</v>
      </c>
    </row>
    <row r="4531" spans="1:23" x14ac:dyDescent="0.25">
      <c r="A4531" s="14">
        <v>37998</v>
      </c>
      <c r="B4531" s="3">
        <v>12</v>
      </c>
      <c r="C4531" s="4">
        <v>3.1</v>
      </c>
      <c r="D4531" s="5">
        <v>-0.6</v>
      </c>
      <c r="E4531" s="5">
        <v>2.5</v>
      </c>
      <c r="F4531" s="5">
        <v>-3.3</v>
      </c>
      <c r="G4531" s="4">
        <v>89.5</v>
      </c>
      <c r="H4531" s="4">
        <v>77.7</v>
      </c>
      <c r="I4531" s="5">
        <v>-999</v>
      </c>
      <c r="J4531" s="5">
        <v>-999</v>
      </c>
      <c r="K4531" s="4">
        <v>0</v>
      </c>
      <c r="L4531" s="4">
        <v>635</v>
      </c>
      <c r="M4531" s="7">
        <v>-1.2</v>
      </c>
      <c r="N4531" s="5">
        <v>-0.1</v>
      </c>
      <c r="O4531" s="5">
        <v>0.9</v>
      </c>
      <c r="P4531" s="5">
        <v>1.6</v>
      </c>
      <c r="Q4531" s="5">
        <v>-999</v>
      </c>
      <c r="R4531">
        <v>0.56599999999999995</v>
      </c>
      <c r="S4531" s="34">
        <f>ROUND((0.6105*(EXP((17.273*E4531)/(E4531+237.3))))*(100-H4531)/100,3)</f>
        <v>0.16300000000000001</v>
      </c>
      <c r="T4531" s="6">
        <f>IF(V4531&lt;V4532,L4531,0)</f>
        <v>0</v>
      </c>
      <c r="U4531" s="6">
        <f>IF(T4531&gt;0,M4531,-999)</f>
        <v>-999</v>
      </c>
      <c r="V4531">
        <v>200401</v>
      </c>
      <c r="W4531">
        <v>2004</v>
      </c>
    </row>
    <row r="4532" spans="1:23" x14ac:dyDescent="0.25">
      <c r="A4532" s="14">
        <v>37999</v>
      </c>
      <c r="B4532" s="3">
        <v>13</v>
      </c>
      <c r="C4532" s="4">
        <v>1.22</v>
      </c>
      <c r="D4532" s="5">
        <v>-0.9</v>
      </c>
      <c r="E4532" s="5">
        <v>1.5</v>
      </c>
      <c r="F4532" s="5">
        <v>-3.6</v>
      </c>
      <c r="G4532" s="4">
        <v>93.4</v>
      </c>
      <c r="H4532" s="4">
        <v>75.5</v>
      </c>
      <c r="I4532" s="5">
        <v>-999</v>
      </c>
      <c r="J4532" s="5">
        <v>-999</v>
      </c>
      <c r="K4532" s="4">
        <v>0</v>
      </c>
      <c r="L4532" s="4">
        <v>635</v>
      </c>
      <c r="M4532" s="7">
        <v>-1</v>
      </c>
      <c r="N4532" s="5">
        <v>-0.1</v>
      </c>
      <c r="O4532" s="5">
        <v>0.9</v>
      </c>
      <c r="P4532" s="5">
        <v>1.6</v>
      </c>
      <c r="Q4532" s="5">
        <v>-999</v>
      </c>
      <c r="R4532">
        <v>0.51300000000000001</v>
      </c>
      <c r="S4532" s="34">
        <f>ROUND((0.6105*(EXP((17.273*E4532)/(E4532+237.3))))*(100-H4532)/100,3)</f>
        <v>0.16700000000000001</v>
      </c>
      <c r="T4532" s="6">
        <f>IF(V4532&lt;V4533,L4532,0)</f>
        <v>0</v>
      </c>
      <c r="U4532" s="6">
        <f>IF(T4532&gt;0,M4532,-999)</f>
        <v>-999</v>
      </c>
      <c r="V4532">
        <v>200401</v>
      </c>
      <c r="W4532">
        <v>2004</v>
      </c>
    </row>
    <row r="4533" spans="1:23" x14ac:dyDescent="0.25">
      <c r="A4533" s="14">
        <v>38000</v>
      </c>
      <c r="B4533" s="3">
        <v>14</v>
      </c>
      <c r="C4533" s="4">
        <v>2.48</v>
      </c>
      <c r="D4533" s="5">
        <v>1.3</v>
      </c>
      <c r="E4533" s="5">
        <v>3.2</v>
      </c>
      <c r="F4533" s="5">
        <v>-0.2</v>
      </c>
      <c r="G4533" s="4">
        <v>92.9</v>
      </c>
      <c r="H4533" s="4">
        <v>81</v>
      </c>
      <c r="I4533" s="5">
        <v>-999</v>
      </c>
      <c r="J4533" s="5">
        <v>-999</v>
      </c>
      <c r="K4533" s="4">
        <v>0.7</v>
      </c>
      <c r="L4533" s="4">
        <v>620</v>
      </c>
      <c r="M4533" s="7">
        <v>-0.6</v>
      </c>
      <c r="N4533" s="5">
        <v>0</v>
      </c>
      <c r="O4533" s="5">
        <v>0.9</v>
      </c>
      <c r="P4533" s="5">
        <v>1.6</v>
      </c>
      <c r="Q4533" s="5">
        <v>-999</v>
      </c>
      <c r="R4533">
        <v>0.621</v>
      </c>
      <c r="S4533" s="34">
        <f>ROUND((0.6105*(EXP((17.273*E4533)/(E4533+237.3))))*(100-H4533)/100,3)</f>
        <v>0.14599999999999999</v>
      </c>
      <c r="T4533" s="6">
        <f>IF(V4533&lt;V4534,L4533,0)</f>
        <v>0</v>
      </c>
      <c r="U4533" s="6">
        <f>IF(T4533&gt;0,M4533,-999)</f>
        <v>-999</v>
      </c>
      <c r="V4533">
        <v>200401</v>
      </c>
      <c r="W4533">
        <v>2004</v>
      </c>
    </row>
    <row r="4534" spans="1:23" x14ac:dyDescent="0.25">
      <c r="A4534" s="14">
        <v>38001</v>
      </c>
      <c r="B4534" s="3">
        <v>15</v>
      </c>
      <c r="C4534" s="4">
        <v>1.91</v>
      </c>
      <c r="D4534" s="5">
        <v>-0.9</v>
      </c>
      <c r="E4534" s="5">
        <v>1.6</v>
      </c>
      <c r="F4534" s="5">
        <v>-4</v>
      </c>
      <c r="G4534" s="4">
        <v>98.1</v>
      </c>
      <c r="H4534" s="4">
        <v>93</v>
      </c>
      <c r="I4534" s="5">
        <v>-999</v>
      </c>
      <c r="J4534" s="5">
        <v>-999</v>
      </c>
      <c r="K4534" s="4">
        <v>1</v>
      </c>
      <c r="L4534" s="4">
        <v>615</v>
      </c>
      <c r="M4534" s="7">
        <v>-0.4</v>
      </c>
      <c r="N4534" s="5">
        <v>-0.1</v>
      </c>
      <c r="O4534" s="5">
        <v>0.9</v>
      </c>
      <c r="P4534" s="5">
        <v>1.5</v>
      </c>
      <c r="Q4534" s="5">
        <v>-999</v>
      </c>
      <c r="R4534">
        <v>0.63800000000000001</v>
      </c>
      <c r="S4534" s="34">
        <f>ROUND((0.6105*(EXP((17.273*E4534)/(E4534+237.3))))*(100-H4534)/100,3)</f>
        <v>4.8000000000000001E-2</v>
      </c>
      <c r="T4534" s="6">
        <f>IF(V4534&lt;V4535,L4534,0)</f>
        <v>0</v>
      </c>
      <c r="U4534" s="6">
        <f>IF(T4534&gt;0,M4534,-999)</f>
        <v>-999</v>
      </c>
      <c r="V4534">
        <v>200401</v>
      </c>
      <c r="W4534">
        <v>2004</v>
      </c>
    </row>
    <row r="4535" spans="1:23" x14ac:dyDescent="0.25">
      <c r="A4535" s="14">
        <v>38002</v>
      </c>
      <c r="B4535" s="3">
        <v>16</v>
      </c>
      <c r="C4535" s="4">
        <v>4.88</v>
      </c>
      <c r="D4535" s="5">
        <v>-3.2</v>
      </c>
      <c r="E4535" s="5">
        <v>3.1</v>
      </c>
      <c r="F4535" s="5">
        <v>-7</v>
      </c>
      <c r="G4535" s="4">
        <v>87.4</v>
      </c>
      <c r="H4535" s="4">
        <v>63.8</v>
      </c>
      <c r="I4535" s="5">
        <v>-999</v>
      </c>
      <c r="J4535" s="5">
        <v>-999</v>
      </c>
      <c r="K4535" s="4">
        <v>0.2</v>
      </c>
      <c r="L4535" s="4">
        <v>607</v>
      </c>
      <c r="M4535" s="7">
        <v>-0.8</v>
      </c>
      <c r="N4535" s="5">
        <v>0</v>
      </c>
      <c r="O4535" s="5">
        <v>0.9</v>
      </c>
      <c r="P4535" s="5">
        <v>1.6</v>
      </c>
      <c r="Q4535" s="5">
        <v>-999</v>
      </c>
      <c r="R4535">
        <v>0.48599999999999999</v>
      </c>
      <c r="S4535" s="34">
        <f>ROUND((0.6105*(EXP((17.273*E4535)/(E4535+237.3))))*(100-H4535)/100,3)</f>
        <v>0.27600000000000002</v>
      </c>
      <c r="T4535" s="6">
        <f>IF(V4535&lt;V4536,L4535,0)</f>
        <v>0</v>
      </c>
      <c r="U4535" s="6">
        <f>IF(T4535&gt;0,M4535,-999)</f>
        <v>-999</v>
      </c>
      <c r="V4535">
        <v>200401</v>
      </c>
      <c r="W4535">
        <v>2004</v>
      </c>
    </row>
    <row r="4536" spans="1:23" x14ac:dyDescent="0.25">
      <c r="A4536" s="14">
        <v>38003</v>
      </c>
      <c r="B4536" s="3">
        <v>17</v>
      </c>
      <c r="C4536" s="4">
        <v>3.74</v>
      </c>
      <c r="D4536" s="5">
        <v>-4.4000000000000004</v>
      </c>
      <c r="E4536" s="5">
        <v>0.4</v>
      </c>
      <c r="F4536" s="5">
        <v>-7.5</v>
      </c>
      <c r="G4536" s="4">
        <v>94.2</v>
      </c>
      <c r="H4536" s="4">
        <v>77.3</v>
      </c>
      <c r="I4536" s="5">
        <v>-999</v>
      </c>
      <c r="J4536" s="5">
        <v>-999</v>
      </c>
      <c r="K4536" s="4">
        <v>0</v>
      </c>
      <c r="L4536" s="4">
        <v>601</v>
      </c>
      <c r="M4536" s="7">
        <v>-1.2</v>
      </c>
      <c r="N4536" s="5">
        <v>0</v>
      </c>
      <c r="O4536" s="5">
        <v>0.9</v>
      </c>
      <c r="P4536" s="5">
        <v>1.5</v>
      </c>
      <c r="Q4536" s="5">
        <v>-999</v>
      </c>
      <c r="R4536">
        <v>0.48699999999999999</v>
      </c>
      <c r="S4536" s="34">
        <f>ROUND((0.6105*(EXP((17.273*E4536)/(E4536+237.3))))*(100-H4536)/100,3)</f>
        <v>0.14299999999999999</v>
      </c>
      <c r="T4536" s="6">
        <f>IF(V4536&lt;V4537,L4536,0)</f>
        <v>0</v>
      </c>
      <c r="U4536" s="6">
        <f>IF(T4536&gt;0,M4536,-999)</f>
        <v>-999</v>
      </c>
      <c r="V4536">
        <v>200401</v>
      </c>
      <c r="W4536">
        <v>2004</v>
      </c>
    </row>
    <row r="4537" spans="1:23" x14ac:dyDescent="0.25">
      <c r="A4537" s="14">
        <v>38004</v>
      </c>
      <c r="B4537" s="3">
        <v>18</v>
      </c>
      <c r="C4537" s="4">
        <v>0.98</v>
      </c>
      <c r="D4537" s="5">
        <v>-3.7</v>
      </c>
      <c r="E4537" s="5">
        <v>-1.5</v>
      </c>
      <c r="F4537" s="5">
        <v>-6.2</v>
      </c>
      <c r="G4537" s="4">
        <v>97.6</v>
      </c>
      <c r="H4537" s="4">
        <v>91.1</v>
      </c>
      <c r="I4537" s="5">
        <v>-999</v>
      </c>
      <c r="J4537" s="5">
        <v>-999</v>
      </c>
      <c r="K4537" s="4">
        <v>1.7</v>
      </c>
      <c r="L4537" s="4">
        <v>624</v>
      </c>
      <c r="M4537" s="7">
        <v>-1.3</v>
      </c>
      <c r="N4537" s="5">
        <v>0</v>
      </c>
      <c r="O4537" s="5">
        <v>0.9</v>
      </c>
      <c r="P4537" s="5">
        <v>1.5</v>
      </c>
      <c r="Q4537" s="5">
        <v>-999</v>
      </c>
      <c r="R4537">
        <v>0.5</v>
      </c>
      <c r="S4537" s="34">
        <f>ROUND((0.6105*(EXP((17.273*E4537)/(E4537+237.3))))*(100-H4537)/100,3)</f>
        <v>4.9000000000000002E-2</v>
      </c>
      <c r="T4537" s="6">
        <f>IF(V4537&lt;V4538,L4537,0)</f>
        <v>0</v>
      </c>
      <c r="U4537" s="6">
        <f>IF(T4537&gt;0,M4537,-999)</f>
        <v>-999</v>
      </c>
      <c r="V4537">
        <v>200401</v>
      </c>
      <c r="W4537">
        <v>2004</v>
      </c>
    </row>
    <row r="4538" spans="1:23" x14ac:dyDescent="0.25">
      <c r="A4538" s="14">
        <v>38005</v>
      </c>
      <c r="B4538" s="3">
        <v>19</v>
      </c>
      <c r="C4538" s="4">
        <v>0.53</v>
      </c>
      <c r="D4538" s="5">
        <v>-3.4</v>
      </c>
      <c r="E4538" s="5">
        <v>0.4</v>
      </c>
      <c r="F4538" s="5">
        <v>-8.1999999999999993</v>
      </c>
      <c r="G4538" s="4">
        <v>98.3</v>
      </c>
      <c r="H4538" s="4">
        <v>92.5</v>
      </c>
      <c r="I4538" s="5">
        <v>-999</v>
      </c>
      <c r="J4538" s="5">
        <v>-999</v>
      </c>
      <c r="K4538" s="4">
        <v>6.9</v>
      </c>
      <c r="L4538" s="4">
        <v>696</v>
      </c>
      <c r="M4538" s="7">
        <v>-1.2</v>
      </c>
      <c r="N4538" s="5">
        <v>0</v>
      </c>
      <c r="O4538" s="5">
        <v>0.9</v>
      </c>
      <c r="P4538" s="5">
        <v>1.5</v>
      </c>
      <c r="Q4538" s="5">
        <v>-999</v>
      </c>
      <c r="R4538">
        <v>0.58099999999999996</v>
      </c>
      <c r="S4538" s="34">
        <f>ROUND((0.6105*(EXP((17.273*E4538)/(E4538+237.3))))*(100-H4538)/100,3)</f>
        <v>4.7E-2</v>
      </c>
      <c r="T4538" s="6">
        <f>IF(V4538&lt;V4539,L4538,0)</f>
        <v>0</v>
      </c>
      <c r="U4538" s="6">
        <f>IF(T4538&gt;0,M4538,-999)</f>
        <v>-999</v>
      </c>
      <c r="V4538">
        <v>200401</v>
      </c>
      <c r="W4538">
        <v>2004</v>
      </c>
    </row>
    <row r="4539" spans="1:23" x14ac:dyDescent="0.25">
      <c r="A4539" s="14">
        <v>38006</v>
      </c>
      <c r="B4539" s="3">
        <v>20</v>
      </c>
      <c r="C4539" s="4">
        <v>5.12</v>
      </c>
      <c r="D4539" s="5">
        <v>-5.0999999999999996</v>
      </c>
      <c r="E4539" s="5">
        <v>3.2</v>
      </c>
      <c r="F4539" s="5">
        <v>-9.3000000000000007</v>
      </c>
      <c r="G4539" s="4">
        <v>91.2</v>
      </c>
      <c r="H4539" s="4">
        <v>59.6</v>
      </c>
      <c r="I4539" s="5">
        <v>-999</v>
      </c>
      <c r="J4539" s="5">
        <v>-999</v>
      </c>
      <c r="K4539" s="4">
        <v>0</v>
      </c>
      <c r="L4539" s="4">
        <v>684</v>
      </c>
      <c r="M4539" s="7">
        <v>-1.1000000000000001</v>
      </c>
      <c r="N4539" s="5">
        <v>0.1</v>
      </c>
      <c r="O4539" s="5">
        <v>1</v>
      </c>
      <c r="P4539" s="5">
        <v>1.6</v>
      </c>
      <c r="Q4539" s="5">
        <v>-999</v>
      </c>
      <c r="R4539">
        <v>0.45900000000000002</v>
      </c>
      <c r="S4539" s="34">
        <f>ROUND((0.6105*(EXP((17.273*E4539)/(E4539+237.3))))*(100-H4539)/100,3)</f>
        <v>0.31</v>
      </c>
      <c r="T4539" s="6">
        <f>IF(V4539&lt;V4540,L4539,0)</f>
        <v>0</v>
      </c>
      <c r="U4539" s="6">
        <f>IF(T4539&gt;0,M4539,-999)</f>
        <v>-999</v>
      </c>
      <c r="V4539">
        <v>200401</v>
      </c>
      <c r="W4539">
        <v>2004</v>
      </c>
    </row>
    <row r="4540" spans="1:23" x14ac:dyDescent="0.25">
      <c r="A4540" s="14">
        <v>38007</v>
      </c>
      <c r="B4540" s="3">
        <v>21</v>
      </c>
      <c r="C4540" s="4">
        <v>4.9800000000000004</v>
      </c>
      <c r="D4540" s="5">
        <v>-3.3</v>
      </c>
      <c r="E4540" s="5">
        <v>3.7</v>
      </c>
      <c r="F4540" s="5">
        <v>-7.5</v>
      </c>
      <c r="G4540" s="4">
        <v>89.3</v>
      </c>
      <c r="H4540" s="4">
        <v>49.8</v>
      </c>
      <c r="I4540" s="5">
        <v>-999</v>
      </c>
      <c r="J4540" s="5">
        <v>-999</v>
      </c>
      <c r="K4540" s="4">
        <v>0</v>
      </c>
      <c r="L4540" s="4">
        <v>686</v>
      </c>
      <c r="M4540" s="7">
        <v>-1.3</v>
      </c>
      <c r="N4540" s="5">
        <v>0.1</v>
      </c>
      <c r="O4540" s="5">
        <v>1</v>
      </c>
      <c r="P4540" s="5">
        <v>1.6</v>
      </c>
      <c r="Q4540" s="5">
        <v>-999</v>
      </c>
      <c r="R4540">
        <v>0.39700000000000002</v>
      </c>
      <c r="S4540" s="34">
        <f>ROUND((0.6105*(EXP((17.273*E4540)/(E4540+237.3))))*(100-H4540)/100,3)</f>
        <v>0.4</v>
      </c>
      <c r="T4540" s="6">
        <f>IF(V4540&lt;V4541,L4540,0)</f>
        <v>0</v>
      </c>
      <c r="U4540" s="6">
        <f>IF(T4540&gt;0,M4540,-999)</f>
        <v>-999</v>
      </c>
      <c r="V4540">
        <v>200401</v>
      </c>
      <c r="W4540">
        <v>2004</v>
      </c>
    </row>
    <row r="4541" spans="1:23" x14ac:dyDescent="0.25">
      <c r="A4541" s="14">
        <v>38008</v>
      </c>
      <c r="B4541" s="3">
        <v>22</v>
      </c>
      <c r="C4541" s="4">
        <v>1.35</v>
      </c>
      <c r="D4541" s="5">
        <v>-2.5</v>
      </c>
      <c r="E4541" s="5">
        <v>0.3</v>
      </c>
      <c r="F4541" s="5">
        <v>-4.7</v>
      </c>
      <c r="G4541" s="4">
        <v>94.2</v>
      </c>
      <c r="H4541" s="4">
        <v>81.099999999999994</v>
      </c>
      <c r="I4541" s="5">
        <v>-999</v>
      </c>
      <c r="J4541" s="5">
        <v>-999</v>
      </c>
      <c r="K4541" s="4">
        <v>6.1</v>
      </c>
      <c r="L4541" s="4">
        <v>744</v>
      </c>
      <c r="M4541" s="7">
        <v>-1.3</v>
      </c>
      <c r="N4541" s="5">
        <v>0</v>
      </c>
      <c r="O4541" s="5">
        <v>0.9</v>
      </c>
      <c r="P4541" s="5">
        <v>1.5</v>
      </c>
      <c r="Q4541" s="5">
        <v>-999</v>
      </c>
      <c r="R4541">
        <v>0.505</v>
      </c>
      <c r="S4541" s="34">
        <f>ROUND((0.6105*(EXP((17.273*E4541)/(E4541+237.3))))*(100-H4541)/100,3)</f>
        <v>0.11799999999999999</v>
      </c>
      <c r="T4541" s="6">
        <f>IF(V4541&lt;V4542,L4541,0)</f>
        <v>0</v>
      </c>
      <c r="U4541" s="6">
        <f>IF(T4541&gt;0,M4541,-999)</f>
        <v>-999</v>
      </c>
      <c r="V4541">
        <v>200401</v>
      </c>
      <c r="W4541">
        <v>2004</v>
      </c>
    </row>
    <row r="4542" spans="1:23" x14ac:dyDescent="0.25">
      <c r="A4542" s="14">
        <v>38009</v>
      </c>
      <c r="B4542" s="3">
        <v>23</v>
      </c>
      <c r="C4542" s="4">
        <v>0.95</v>
      </c>
      <c r="D4542" s="5">
        <v>-4</v>
      </c>
      <c r="E4542" s="5">
        <v>-0.6</v>
      </c>
      <c r="F4542" s="5">
        <v>-7.3</v>
      </c>
      <c r="G4542" s="4">
        <v>96.7</v>
      </c>
      <c r="H4542" s="4">
        <v>86</v>
      </c>
      <c r="I4542" s="5">
        <v>-999</v>
      </c>
      <c r="J4542" s="5">
        <v>-999</v>
      </c>
      <c r="K4542" s="4">
        <v>7.9</v>
      </c>
      <c r="L4542" s="4">
        <v>807</v>
      </c>
      <c r="M4542" s="7">
        <v>-1</v>
      </c>
      <c r="N4542" s="5">
        <v>0</v>
      </c>
      <c r="O4542" s="5">
        <v>0.9</v>
      </c>
      <c r="P4542" s="5">
        <v>1.5</v>
      </c>
      <c r="Q4542" s="5">
        <v>-999</v>
      </c>
      <c r="R4542">
        <v>0.502</v>
      </c>
      <c r="S4542" s="34">
        <f>ROUND((0.6105*(EXP((17.273*E4542)/(E4542+237.3))))*(100-H4542)/100,3)</f>
        <v>8.2000000000000003E-2</v>
      </c>
      <c r="T4542" s="6">
        <f>IF(V4542&lt;V4543,L4542,0)</f>
        <v>0</v>
      </c>
      <c r="U4542" s="6">
        <f>IF(T4542&gt;0,M4542,-999)</f>
        <v>-999</v>
      </c>
      <c r="V4542">
        <v>200401</v>
      </c>
      <c r="W4542">
        <v>2004</v>
      </c>
    </row>
    <row r="4543" spans="1:23" x14ac:dyDescent="0.25">
      <c r="A4543" s="14">
        <v>38010</v>
      </c>
      <c r="B4543" s="3">
        <v>24</v>
      </c>
      <c r="C4543" s="4">
        <v>0.28000000000000003</v>
      </c>
      <c r="D4543" s="5">
        <v>-6.7</v>
      </c>
      <c r="E4543" s="5">
        <v>-4.7</v>
      </c>
      <c r="F4543" s="5">
        <v>-10.1</v>
      </c>
      <c r="G4543" s="4">
        <v>96.9</v>
      </c>
      <c r="H4543" s="4">
        <v>92.7</v>
      </c>
      <c r="I4543" s="5">
        <v>-999</v>
      </c>
      <c r="J4543" s="5">
        <v>-999</v>
      </c>
      <c r="K4543" s="4">
        <v>29.2</v>
      </c>
      <c r="L4543" s="4">
        <v>1079</v>
      </c>
      <c r="M4543" s="7">
        <v>-0.9</v>
      </c>
      <c r="N4543" s="5">
        <v>0</v>
      </c>
      <c r="O4543" s="5">
        <v>0.9</v>
      </c>
      <c r="P4543" s="5">
        <v>1.5</v>
      </c>
      <c r="Q4543" s="5">
        <v>-999</v>
      </c>
      <c r="R4543">
        <v>0.4</v>
      </c>
      <c r="S4543" s="34">
        <f>ROUND((0.6105*(EXP((17.273*E4543)/(E4543+237.3))))*(100-H4543)/100,3)</f>
        <v>3.1E-2</v>
      </c>
      <c r="T4543" s="6">
        <f>IF(V4543&lt;V4544,L4543,0)</f>
        <v>0</v>
      </c>
      <c r="U4543" s="6">
        <f>IF(T4543&gt;0,M4543,-999)</f>
        <v>-999</v>
      </c>
      <c r="V4543">
        <v>200401</v>
      </c>
      <c r="W4543">
        <v>2004</v>
      </c>
    </row>
    <row r="4544" spans="1:23" x14ac:dyDescent="0.25">
      <c r="A4544" s="14">
        <v>38011</v>
      </c>
      <c r="B4544" s="3">
        <v>25</v>
      </c>
      <c r="C4544" s="4">
        <v>0.74</v>
      </c>
      <c r="D4544" s="5">
        <v>-11.3</v>
      </c>
      <c r="E4544" s="5">
        <v>-7.3</v>
      </c>
      <c r="F4544" s="5">
        <v>-16.2</v>
      </c>
      <c r="G4544" s="4">
        <v>90.7</v>
      </c>
      <c r="H4544" s="4">
        <v>72.599999999999994</v>
      </c>
      <c r="I4544" s="5">
        <v>-999</v>
      </c>
      <c r="J4544" s="5">
        <v>-999</v>
      </c>
      <c r="K4544" s="4">
        <v>0</v>
      </c>
      <c r="L4544" s="4">
        <v>1035</v>
      </c>
      <c r="M4544" s="7">
        <v>-0.8</v>
      </c>
      <c r="N4544" s="5">
        <v>0</v>
      </c>
      <c r="O4544" s="5">
        <v>0.9</v>
      </c>
      <c r="P4544" s="5">
        <v>1.5</v>
      </c>
      <c r="Q4544" s="5">
        <v>-999</v>
      </c>
      <c r="R4544">
        <v>0.25600000000000001</v>
      </c>
      <c r="S4544" s="34">
        <f>ROUND((0.6105*(EXP((17.273*E4544)/(E4544+237.3))))*(100-H4544)/100,3)</f>
        <v>9.7000000000000003E-2</v>
      </c>
      <c r="T4544" s="6">
        <f>IF(V4544&lt;V4545,L4544,0)</f>
        <v>0</v>
      </c>
      <c r="U4544" s="6">
        <f>IF(T4544&gt;0,M4544,-999)</f>
        <v>-999</v>
      </c>
      <c r="V4544">
        <v>200401</v>
      </c>
      <c r="W4544">
        <v>2004</v>
      </c>
    </row>
    <row r="4545" spans="1:23" x14ac:dyDescent="0.25">
      <c r="A4545" s="14">
        <v>38012</v>
      </c>
      <c r="B4545" s="3">
        <v>26</v>
      </c>
      <c r="C4545" s="4">
        <v>0.36</v>
      </c>
      <c r="D4545" s="5">
        <v>-7.5</v>
      </c>
      <c r="E4545" s="5">
        <v>-4.5999999999999996</v>
      </c>
      <c r="F4545" s="5">
        <v>-10.7</v>
      </c>
      <c r="G4545" s="4">
        <v>96.4</v>
      </c>
      <c r="H4545" s="4">
        <v>88.7</v>
      </c>
      <c r="I4545" s="5">
        <v>-999</v>
      </c>
      <c r="J4545" s="5">
        <v>-999</v>
      </c>
      <c r="K4545" s="4">
        <v>0</v>
      </c>
      <c r="L4545" s="4">
        <v>1029</v>
      </c>
      <c r="M4545" s="7">
        <v>-0.8</v>
      </c>
      <c r="N4545" s="5">
        <v>0</v>
      </c>
      <c r="O4545" s="5">
        <v>0.9</v>
      </c>
      <c r="P4545" s="5">
        <v>1.5</v>
      </c>
      <c r="Q4545" s="5">
        <v>-999</v>
      </c>
      <c r="R4545">
        <v>0.38400000000000001</v>
      </c>
      <c r="S4545" s="34">
        <f>ROUND((0.6105*(EXP((17.273*E4545)/(E4545+237.3))))*(100-H4545)/100,3)</f>
        <v>4.9000000000000002E-2</v>
      </c>
      <c r="T4545" s="6">
        <f>IF(V4545&lt;V4546,L4545,0)</f>
        <v>0</v>
      </c>
      <c r="U4545" s="6">
        <f>IF(T4545&gt;0,M4545,-999)</f>
        <v>-999</v>
      </c>
      <c r="V4545">
        <v>200401</v>
      </c>
      <c r="W4545">
        <v>2004</v>
      </c>
    </row>
    <row r="4546" spans="1:23" x14ac:dyDescent="0.25">
      <c r="A4546" s="14">
        <v>38013</v>
      </c>
      <c r="B4546" s="3">
        <v>27</v>
      </c>
      <c r="C4546" s="4">
        <v>0.51</v>
      </c>
      <c r="D4546" s="5">
        <v>-7.2</v>
      </c>
      <c r="E4546" s="5">
        <v>-4.8</v>
      </c>
      <c r="F4546" s="5">
        <v>-10.8</v>
      </c>
      <c r="G4546" s="4">
        <v>96.3</v>
      </c>
      <c r="H4546" s="4">
        <v>90.4</v>
      </c>
      <c r="I4546" s="5">
        <v>-999</v>
      </c>
      <c r="J4546" s="5">
        <v>-999</v>
      </c>
      <c r="K4546" s="4">
        <v>1.8</v>
      </c>
      <c r="L4546" s="4">
        <v>1040</v>
      </c>
      <c r="M4546" s="7">
        <v>-0.8</v>
      </c>
      <c r="N4546" s="5">
        <v>0</v>
      </c>
      <c r="O4546" s="5">
        <v>0.9</v>
      </c>
      <c r="P4546" s="5">
        <v>1.5</v>
      </c>
      <c r="Q4546" s="5">
        <v>-999</v>
      </c>
      <c r="R4546">
        <v>0.38800000000000001</v>
      </c>
      <c r="S4546" s="34">
        <f>ROUND((0.6105*(EXP((17.273*E4546)/(E4546+237.3))))*(100-H4546)/100,3)</f>
        <v>4.1000000000000002E-2</v>
      </c>
      <c r="T4546" s="6">
        <f>IF(V4546&lt;V4547,L4546,0)</f>
        <v>0</v>
      </c>
      <c r="U4546" s="6">
        <f>IF(T4546&gt;0,M4546,-999)</f>
        <v>-999</v>
      </c>
      <c r="V4546">
        <v>200401</v>
      </c>
      <c r="W4546">
        <v>2004</v>
      </c>
    </row>
    <row r="4547" spans="1:23" x14ac:dyDescent="0.25">
      <c r="A4547" s="14">
        <v>38014</v>
      </c>
      <c r="B4547" s="3">
        <v>28</v>
      </c>
      <c r="C4547" s="4">
        <v>0.65</v>
      </c>
      <c r="D4547" s="5">
        <v>-3.8</v>
      </c>
      <c r="E4547" s="5">
        <v>-0.9</v>
      </c>
      <c r="F4547" s="5">
        <v>-5.9</v>
      </c>
      <c r="G4547" s="4">
        <v>95.1</v>
      </c>
      <c r="H4547" s="4">
        <v>87.2</v>
      </c>
      <c r="I4547" s="5">
        <v>-999</v>
      </c>
      <c r="J4547" s="5">
        <v>-999</v>
      </c>
      <c r="K4547" s="4">
        <v>0</v>
      </c>
      <c r="L4547" s="4">
        <v>1000</v>
      </c>
      <c r="M4547" s="7">
        <v>-0.7</v>
      </c>
      <c r="N4547" s="5">
        <v>0</v>
      </c>
      <c r="O4547" s="5">
        <v>0.9</v>
      </c>
      <c r="P4547" s="5">
        <v>1.5</v>
      </c>
      <c r="Q4547" s="5">
        <v>-999</v>
      </c>
      <c r="R4547">
        <v>0.5</v>
      </c>
      <c r="S4547" s="34">
        <f>ROUND((0.6105*(EXP((17.273*E4547)/(E4547+237.3))))*(100-H4547)/100,3)</f>
        <v>7.2999999999999995E-2</v>
      </c>
      <c r="T4547" s="6">
        <f>IF(V4547&lt;V4548,L4547,0)</f>
        <v>0</v>
      </c>
      <c r="U4547" s="6">
        <f>IF(T4547&gt;0,M4547,-999)</f>
        <v>-999</v>
      </c>
      <c r="V4547">
        <v>200401</v>
      </c>
      <c r="W4547">
        <v>2004</v>
      </c>
    </row>
    <row r="4548" spans="1:23" x14ac:dyDescent="0.25">
      <c r="A4548" s="14">
        <v>38015</v>
      </c>
      <c r="B4548" s="3">
        <v>29</v>
      </c>
      <c r="C4548" s="4">
        <v>0.26</v>
      </c>
      <c r="D4548" s="5">
        <v>-2.2000000000000002</v>
      </c>
      <c r="E4548" s="5">
        <v>-0.6</v>
      </c>
      <c r="F4548" s="5">
        <v>-3.2</v>
      </c>
      <c r="G4548" s="4">
        <v>97.8</v>
      </c>
      <c r="H4548" s="4">
        <v>88.4</v>
      </c>
      <c r="I4548" s="5">
        <v>-999</v>
      </c>
      <c r="J4548" s="5">
        <v>-999</v>
      </c>
      <c r="K4548" s="4">
        <v>8.9</v>
      </c>
      <c r="L4548" s="4">
        <v>1081</v>
      </c>
      <c r="M4548" s="7">
        <v>-0.7</v>
      </c>
      <c r="N4548" s="5">
        <v>0</v>
      </c>
      <c r="O4548" s="5">
        <v>0.9</v>
      </c>
      <c r="P4548" s="5">
        <v>1.5</v>
      </c>
      <c r="Q4548" s="5">
        <v>-999</v>
      </c>
      <c r="R4548">
        <v>0.51600000000000001</v>
      </c>
      <c r="S4548" s="34">
        <f>ROUND((0.6105*(EXP((17.273*E4548)/(E4548+237.3))))*(100-H4548)/100,3)</f>
        <v>6.8000000000000005E-2</v>
      </c>
      <c r="T4548" s="6">
        <f>IF(V4548&lt;V4549,L4548,0)</f>
        <v>0</v>
      </c>
      <c r="U4548" s="6">
        <f>IF(T4548&gt;0,M4548,-999)</f>
        <v>-999</v>
      </c>
      <c r="V4548">
        <v>200401</v>
      </c>
      <c r="W4548">
        <v>2004</v>
      </c>
    </row>
    <row r="4549" spans="1:23" x14ac:dyDescent="0.25">
      <c r="A4549" s="14">
        <v>38016</v>
      </c>
      <c r="B4549" s="3">
        <v>30</v>
      </c>
      <c r="C4549" s="4">
        <v>1.6</v>
      </c>
      <c r="D4549" s="5">
        <v>-4.7</v>
      </c>
      <c r="E4549" s="5">
        <v>-0.3</v>
      </c>
      <c r="F4549" s="5">
        <v>-8.3000000000000007</v>
      </c>
      <c r="G4549" s="4">
        <v>97.7</v>
      </c>
      <c r="H4549" s="4">
        <v>94.1</v>
      </c>
      <c r="I4549" s="5">
        <v>-999</v>
      </c>
      <c r="J4549" s="5">
        <v>-999</v>
      </c>
      <c r="K4549" s="4">
        <v>14.1</v>
      </c>
      <c r="L4549" s="4">
        <v>1191</v>
      </c>
      <c r="M4549" s="7">
        <v>-0.7</v>
      </c>
      <c r="N4549" s="5">
        <v>-0.1</v>
      </c>
      <c r="O4549" s="5">
        <v>0.8</v>
      </c>
      <c r="P4549" s="5">
        <v>1.4</v>
      </c>
      <c r="Q4549" s="5">
        <v>-999</v>
      </c>
      <c r="R4549">
        <v>0.56299999999999994</v>
      </c>
      <c r="S4549" s="34">
        <f>ROUND((0.6105*(EXP((17.273*E4549)/(E4549+237.3))))*(100-H4549)/100,3)</f>
        <v>3.5000000000000003E-2</v>
      </c>
      <c r="T4549" s="6">
        <f>IF(V4549&lt;V4550,L4549,0)</f>
        <v>0</v>
      </c>
      <c r="U4549" s="6">
        <f>IF(T4549&gt;0,M4549,-999)</f>
        <v>-999</v>
      </c>
      <c r="V4549">
        <v>200401</v>
      </c>
      <c r="W4549">
        <v>2004</v>
      </c>
    </row>
    <row r="4550" spans="1:23" x14ac:dyDescent="0.25">
      <c r="A4550" s="14">
        <v>38017</v>
      </c>
      <c r="B4550" s="3">
        <v>31</v>
      </c>
      <c r="C4550" s="4">
        <v>1.24</v>
      </c>
      <c r="D4550" s="5">
        <v>-9</v>
      </c>
      <c r="E4550" s="5">
        <v>-4.9000000000000004</v>
      </c>
      <c r="F4550" s="5">
        <v>-12.6</v>
      </c>
      <c r="G4550" s="4">
        <v>95.9</v>
      </c>
      <c r="H4550" s="4">
        <v>92.4</v>
      </c>
      <c r="I4550" s="5">
        <v>-999</v>
      </c>
      <c r="J4550" s="5">
        <v>-999</v>
      </c>
      <c r="K4550" s="4">
        <v>1.7</v>
      </c>
      <c r="L4550" s="4">
        <v>1135</v>
      </c>
      <c r="M4550" s="7">
        <v>-0.6</v>
      </c>
      <c r="N4550" s="5">
        <v>0</v>
      </c>
      <c r="O4550" s="5">
        <v>0.8</v>
      </c>
      <c r="P4550" s="5">
        <v>1.5</v>
      </c>
      <c r="Q4550" s="5">
        <v>-999</v>
      </c>
      <c r="R4550">
        <v>0.39300000000000002</v>
      </c>
      <c r="S4550" s="34">
        <f>ROUND((0.6105*(EXP((17.273*E4550)/(E4550+237.3))))*(100-H4550)/100,3)</f>
        <v>3.2000000000000001E-2</v>
      </c>
      <c r="T4550" s="6">
        <f>IF(V4550&lt;V4551,L4550,0)</f>
        <v>1135</v>
      </c>
      <c r="U4550" s="6">
        <f>IF(T4550&gt;0,M4550,-999)</f>
        <v>-0.6</v>
      </c>
      <c r="V4550">
        <v>200401</v>
      </c>
      <c r="W4550">
        <v>2004</v>
      </c>
    </row>
    <row r="4551" spans="1:23" x14ac:dyDescent="0.25">
      <c r="A4551" s="14">
        <v>38018</v>
      </c>
      <c r="B4551" s="3">
        <v>32</v>
      </c>
      <c r="C4551" s="4">
        <v>6.68</v>
      </c>
      <c r="D4551" s="5">
        <v>-11</v>
      </c>
      <c r="E4551" s="5">
        <v>-3.7</v>
      </c>
      <c r="F4551" s="5">
        <v>-15.4</v>
      </c>
      <c r="G4551" s="4">
        <v>89.3</v>
      </c>
      <c r="H4551" s="4">
        <v>61.8</v>
      </c>
      <c r="I4551" s="5">
        <v>-999</v>
      </c>
      <c r="J4551" s="5">
        <v>-999</v>
      </c>
      <c r="K4551" s="4">
        <v>0</v>
      </c>
      <c r="L4551" s="4">
        <v>1082</v>
      </c>
      <c r="M4551" s="7">
        <v>-0.5</v>
      </c>
      <c r="N4551" s="5">
        <v>0</v>
      </c>
      <c r="O4551" s="5">
        <v>0.8</v>
      </c>
      <c r="P4551" s="5">
        <v>1.5</v>
      </c>
      <c r="Q4551" s="5">
        <v>-999</v>
      </c>
      <c r="R4551">
        <v>0.28699999999999998</v>
      </c>
      <c r="S4551" s="34">
        <f>ROUND((0.6105*(EXP((17.273*E4551)/(E4551+237.3))))*(100-H4551)/100,3)</f>
        <v>0.17699999999999999</v>
      </c>
      <c r="T4551" s="6">
        <f>IF(V4551&lt;V4552,L4551,0)</f>
        <v>0</v>
      </c>
      <c r="U4551" s="6">
        <f>IF(T4551&gt;0,M4551,-999)</f>
        <v>-999</v>
      </c>
      <c r="V4551">
        <v>200402</v>
      </c>
      <c r="W4551">
        <v>2004</v>
      </c>
    </row>
    <row r="4552" spans="1:23" x14ac:dyDescent="0.25">
      <c r="A4552" s="14">
        <v>38019</v>
      </c>
      <c r="B4552" s="3">
        <v>33</v>
      </c>
      <c r="C4552" s="4">
        <v>5.61</v>
      </c>
      <c r="D4552" s="5">
        <v>-9.6</v>
      </c>
      <c r="E4552" s="5">
        <v>-5.8</v>
      </c>
      <c r="F4552" s="5">
        <v>-13.1</v>
      </c>
      <c r="G4552" s="4">
        <v>87.8</v>
      </c>
      <c r="H4552" s="4">
        <v>72.2</v>
      </c>
      <c r="I4552" s="5">
        <v>-999</v>
      </c>
      <c r="J4552" s="5">
        <v>-999</v>
      </c>
      <c r="K4552" s="4">
        <v>0</v>
      </c>
      <c r="L4552" s="4">
        <v>1042</v>
      </c>
      <c r="M4552" s="7">
        <v>-0.5</v>
      </c>
      <c r="N4552" s="5">
        <v>0.1</v>
      </c>
      <c r="O4552" s="5">
        <v>0.9</v>
      </c>
      <c r="P4552" s="5">
        <v>1.5</v>
      </c>
      <c r="Q4552" s="5">
        <v>-999</v>
      </c>
      <c r="R4552">
        <v>0.28499999999999998</v>
      </c>
      <c r="S4552" s="34">
        <f>ROUND((0.6105*(EXP((17.273*E4552)/(E4552+237.3))))*(100-H4552)/100,3)</f>
        <v>0.11</v>
      </c>
      <c r="T4552" s="6">
        <f>IF(V4552&lt;V4553,L4552,0)</f>
        <v>0</v>
      </c>
      <c r="U4552" s="6">
        <f>IF(T4552&gt;0,M4552,-999)</f>
        <v>-999</v>
      </c>
      <c r="V4552">
        <v>200402</v>
      </c>
      <c r="W4552">
        <v>2004</v>
      </c>
    </row>
    <row r="4553" spans="1:23" x14ac:dyDescent="0.25">
      <c r="A4553" s="14">
        <v>38020</v>
      </c>
      <c r="B4553" s="3">
        <v>34</v>
      </c>
      <c r="C4553" s="4">
        <v>2.29</v>
      </c>
      <c r="D4553" s="5">
        <v>-5.2</v>
      </c>
      <c r="E4553" s="5">
        <v>-1.9</v>
      </c>
      <c r="F4553" s="5">
        <v>-8.6999999999999993</v>
      </c>
      <c r="G4553" s="4">
        <v>95.3</v>
      </c>
      <c r="H4553" s="4">
        <v>83.8</v>
      </c>
      <c r="I4553" s="5">
        <v>-999</v>
      </c>
      <c r="J4553" s="5">
        <v>-999</v>
      </c>
      <c r="K4553" s="4">
        <v>0</v>
      </c>
      <c r="L4553" s="4">
        <v>1042</v>
      </c>
      <c r="M4553" s="7">
        <v>-0.7</v>
      </c>
      <c r="N4553" s="5">
        <v>0</v>
      </c>
      <c r="O4553" s="5">
        <v>0.8</v>
      </c>
      <c r="P4553" s="5">
        <v>1.4</v>
      </c>
      <c r="Q4553" s="5">
        <v>-999</v>
      </c>
      <c r="R4553">
        <v>0.44600000000000001</v>
      </c>
      <c r="S4553" s="34">
        <f>ROUND((0.6105*(EXP((17.273*E4553)/(E4553+237.3))))*(100-H4553)/100,3)</f>
        <v>8.5999999999999993E-2</v>
      </c>
      <c r="T4553" s="6">
        <f>IF(V4553&lt;V4554,L4553,0)</f>
        <v>0</v>
      </c>
      <c r="U4553" s="6">
        <f>IF(T4553&gt;0,M4553,-999)</f>
        <v>-999</v>
      </c>
      <c r="V4553">
        <v>200402</v>
      </c>
      <c r="W4553">
        <v>2004</v>
      </c>
    </row>
    <row r="4554" spans="1:23" x14ac:dyDescent="0.25">
      <c r="A4554" s="14">
        <v>38021</v>
      </c>
      <c r="B4554" s="3">
        <v>35</v>
      </c>
      <c r="C4554" s="4">
        <v>0.89</v>
      </c>
      <c r="D4554" s="5">
        <v>-7</v>
      </c>
      <c r="E4554" s="5">
        <v>-4.4000000000000004</v>
      </c>
      <c r="F4554" s="5">
        <v>-12.3</v>
      </c>
      <c r="G4554" s="4">
        <v>94.1</v>
      </c>
      <c r="H4554" s="4">
        <v>77.7</v>
      </c>
      <c r="I4554" s="5">
        <v>-999</v>
      </c>
      <c r="J4554" s="5">
        <v>-999</v>
      </c>
      <c r="K4554" s="4">
        <v>3.1</v>
      </c>
      <c r="L4554" s="4">
        <v>1072</v>
      </c>
      <c r="M4554" s="7">
        <v>-0.8</v>
      </c>
      <c r="N4554" s="5">
        <v>-0.1</v>
      </c>
      <c r="O4554" s="5">
        <v>0.8</v>
      </c>
      <c r="P4554" s="5">
        <v>1.4</v>
      </c>
      <c r="Q4554" s="5">
        <v>-999</v>
      </c>
      <c r="R4554">
        <v>0.34100000000000003</v>
      </c>
      <c r="S4554" s="34">
        <f>ROUND((0.6105*(EXP((17.273*E4554)/(E4554+237.3))))*(100-H4554)/100,3)</f>
        <v>9.8000000000000004E-2</v>
      </c>
      <c r="T4554" s="6">
        <f>IF(V4554&lt;V4555,L4554,0)</f>
        <v>0</v>
      </c>
      <c r="U4554" s="6">
        <f>IF(T4554&gt;0,M4554,-999)</f>
        <v>-999</v>
      </c>
      <c r="V4554">
        <v>200402</v>
      </c>
      <c r="W4554">
        <v>2004</v>
      </c>
    </row>
    <row r="4555" spans="1:23" x14ac:dyDescent="0.25">
      <c r="A4555" s="14">
        <v>38022</v>
      </c>
      <c r="B4555" s="3">
        <v>36</v>
      </c>
      <c r="C4555" s="4">
        <v>5.76</v>
      </c>
      <c r="D4555" s="5">
        <v>-7</v>
      </c>
      <c r="E4555" s="5">
        <v>0.4</v>
      </c>
      <c r="F4555" s="5">
        <v>-13.1</v>
      </c>
      <c r="G4555" s="4">
        <v>81</v>
      </c>
      <c r="H4555" s="4">
        <v>43.6</v>
      </c>
      <c r="I4555" s="5">
        <v>-999</v>
      </c>
      <c r="J4555" s="5">
        <v>-999</v>
      </c>
      <c r="K4555" s="4">
        <v>0</v>
      </c>
      <c r="L4555" s="4">
        <v>1029</v>
      </c>
      <c r="M4555" s="7">
        <v>-0.7</v>
      </c>
      <c r="N4555" s="5">
        <v>0.1</v>
      </c>
      <c r="O4555" s="5">
        <v>0.8</v>
      </c>
      <c r="P4555" s="5">
        <v>1.4</v>
      </c>
      <c r="Q4555" s="5">
        <v>-999</v>
      </c>
      <c r="R4555">
        <v>0.27500000000000002</v>
      </c>
      <c r="S4555" s="34">
        <f>ROUND((0.6105*(EXP((17.273*E4555)/(E4555+237.3))))*(100-H4555)/100,3)</f>
        <v>0.35399999999999998</v>
      </c>
      <c r="T4555" s="6">
        <f>IF(V4555&lt;V4556,L4555,0)</f>
        <v>0</v>
      </c>
      <c r="U4555" s="6">
        <f>IF(T4555&gt;0,M4555,-999)</f>
        <v>-999</v>
      </c>
      <c r="V4555">
        <v>200402</v>
      </c>
      <c r="W4555">
        <v>2004</v>
      </c>
    </row>
    <row r="4556" spans="1:23" x14ac:dyDescent="0.25">
      <c r="A4556" s="14">
        <v>38023</v>
      </c>
      <c r="B4556" s="3">
        <v>37</v>
      </c>
      <c r="C4556" s="4">
        <v>3.25</v>
      </c>
      <c r="D4556" s="5">
        <v>-6.5</v>
      </c>
      <c r="E4556" s="5">
        <v>-2.7</v>
      </c>
      <c r="F4556" s="5">
        <v>-9.6</v>
      </c>
      <c r="G4556" s="4">
        <v>92.6</v>
      </c>
      <c r="H4556" s="4">
        <v>81.599999999999994</v>
      </c>
      <c r="I4556" s="5">
        <v>-999</v>
      </c>
      <c r="J4556" s="5">
        <v>-999</v>
      </c>
      <c r="K4556" s="4">
        <v>0</v>
      </c>
      <c r="L4556" s="4">
        <v>1017</v>
      </c>
      <c r="M4556" s="7">
        <v>-0.8</v>
      </c>
      <c r="N4556" s="5">
        <v>-0.1</v>
      </c>
      <c r="O4556" s="5">
        <v>0.8</v>
      </c>
      <c r="P4556" s="5">
        <v>1.4</v>
      </c>
      <c r="Q4556" s="5">
        <v>-999</v>
      </c>
      <c r="R4556">
        <v>0.40899999999999997</v>
      </c>
      <c r="S4556" s="34">
        <f>ROUND((0.6105*(EXP((17.273*E4556)/(E4556+237.3))))*(100-H4556)/100,3)</f>
        <v>9.1999999999999998E-2</v>
      </c>
      <c r="T4556" s="6">
        <f>IF(V4556&lt;V4557,L4556,0)</f>
        <v>0</v>
      </c>
      <c r="U4556" s="6">
        <f>IF(T4556&gt;0,M4556,-999)</f>
        <v>-999</v>
      </c>
      <c r="V4556">
        <v>200402</v>
      </c>
      <c r="W4556">
        <v>2004</v>
      </c>
    </row>
    <row r="4557" spans="1:23" x14ac:dyDescent="0.25">
      <c r="A4557" s="14">
        <v>38024</v>
      </c>
      <c r="B4557" s="3">
        <v>38</v>
      </c>
      <c r="C4557" s="4">
        <v>2.7</v>
      </c>
      <c r="D4557" s="5">
        <v>-5.9</v>
      </c>
      <c r="E4557" s="5">
        <v>-2.9</v>
      </c>
      <c r="F4557" s="5">
        <v>-9.6</v>
      </c>
      <c r="G4557" s="4">
        <v>94.7</v>
      </c>
      <c r="H4557" s="4">
        <v>87</v>
      </c>
      <c r="I4557" s="5">
        <v>-999</v>
      </c>
      <c r="J4557" s="5">
        <v>-999</v>
      </c>
      <c r="K4557" s="4">
        <v>0</v>
      </c>
      <c r="L4557" s="4">
        <v>1010</v>
      </c>
      <c r="M4557" s="7">
        <v>-0.8</v>
      </c>
      <c r="N4557" s="5">
        <v>0</v>
      </c>
      <c r="O4557" s="5">
        <v>0.8</v>
      </c>
      <c r="P4557" s="5">
        <v>1.4</v>
      </c>
      <c r="Q4557" s="5">
        <v>-999</v>
      </c>
      <c r="R4557">
        <v>0.42799999999999999</v>
      </c>
      <c r="S4557" s="34">
        <f>ROUND((0.6105*(EXP((17.273*E4557)/(E4557+237.3))))*(100-H4557)/100,3)</f>
        <v>6.4000000000000001E-2</v>
      </c>
      <c r="T4557" s="6">
        <f>IF(V4557&lt;V4558,L4557,0)</f>
        <v>0</v>
      </c>
      <c r="U4557" s="6">
        <f>IF(T4557&gt;0,M4557,-999)</f>
        <v>-999</v>
      </c>
      <c r="V4557">
        <v>200402</v>
      </c>
      <c r="W4557">
        <v>2004</v>
      </c>
    </row>
    <row r="4558" spans="1:23" x14ac:dyDescent="0.25">
      <c r="A4558" s="14">
        <v>38025</v>
      </c>
      <c r="B4558" s="3">
        <v>39</v>
      </c>
      <c r="C4558" s="4">
        <v>1.71</v>
      </c>
      <c r="D4558" s="5">
        <v>-5.8</v>
      </c>
      <c r="E4558" s="5">
        <v>-4.4000000000000004</v>
      </c>
      <c r="F4558" s="5">
        <v>-8</v>
      </c>
      <c r="G4558" s="4">
        <v>97.8</v>
      </c>
      <c r="H4558" s="4">
        <v>94.4</v>
      </c>
      <c r="I4558" s="5">
        <v>-999</v>
      </c>
      <c r="J4558" s="5">
        <v>-999</v>
      </c>
      <c r="K4558" s="4">
        <v>0</v>
      </c>
      <c r="L4558" s="4">
        <v>999</v>
      </c>
      <c r="M4558" s="7">
        <v>-0.8</v>
      </c>
      <c r="N4558" s="5">
        <v>0</v>
      </c>
      <c r="O4558" s="5">
        <v>0.8</v>
      </c>
      <c r="P4558" s="5">
        <v>1.4</v>
      </c>
      <c r="Q4558" s="5">
        <v>-999</v>
      </c>
      <c r="R4558">
        <v>0.41699999999999998</v>
      </c>
      <c r="S4558" s="34">
        <f>ROUND((0.6105*(EXP((17.273*E4558)/(E4558+237.3))))*(100-H4558)/100,3)</f>
        <v>2.5000000000000001E-2</v>
      </c>
      <c r="T4558" s="6">
        <f>IF(V4558&lt;V4559,L4558,0)</f>
        <v>0</v>
      </c>
      <c r="U4558" s="6">
        <f>IF(T4558&gt;0,M4558,-999)</f>
        <v>-999</v>
      </c>
      <c r="V4558">
        <v>200402</v>
      </c>
      <c r="W4558">
        <v>2004</v>
      </c>
    </row>
    <row r="4559" spans="1:23" x14ac:dyDescent="0.25">
      <c r="A4559" s="14">
        <v>38026</v>
      </c>
      <c r="B4559" s="3">
        <v>40</v>
      </c>
      <c r="C4559" s="4">
        <v>7.94</v>
      </c>
      <c r="D4559" s="5">
        <v>-2</v>
      </c>
      <c r="E4559" s="5">
        <v>4.5</v>
      </c>
      <c r="F4559" s="5">
        <v>-5.3</v>
      </c>
      <c r="G4559" s="4">
        <v>89.3</v>
      </c>
      <c r="H4559" s="4">
        <v>60.3</v>
      </c>
      <c r="I4559" s="5">
        <v>-999</v>
      </c>
      <c r="J4559" s="5">
        <v>-999</v>
      </c>
      <c r="K4559" s="4">
        <v>0</v>
      </c>
      <c r="L4559" s="4">
        <v>969</v>
      </c>
      <c r="M4559" s="7">
        <v>-0.7</v>
      </c>
      <c r="N4559" s="5">
        <v>0.1</v>
      </c>
      <c r="O4559" s="5">
        <v>0.9</v>
      </c>
      <c r="P4559" s="5">
        <v>1.5</v>
      </c>
      <c r="Q4559" s="5">
        <v>-999</v>
      </c>
      <c r="R4559">
        <v>0.50900000000000001</v>
      </c>
      <c r="S4559" s="34">
        <f>ROUND((0.6105*(EXP((17.273*E4559)/(E4559+237.3))))*(100-H4559)/100,3)</f>
        <v>0.33400000000000002</v>
      </c>
      <c r="T4559" s="6">
        <f>IF(V4559&lt;V4560,L4559,0)</f>
        <v>0</v>
      </c>
      <c r="U4559" s="6">
        <f>IF(T4559&gt;0,M4559,-999)</f>
        <v>-999</v>
      </c>
      <c r="V4559">
        <v>200402</v>
      </c>
      <c r="W4559">
        <v>2004</v>
      </c>
    </row>
    <row r="4560" spans="1:23" x14ac:dyDescent="0.25">
      <c r="A4560" s="14">
        <v>38027</v>
      </c>
      <c r="B4560" s="3">
        <v>41</v>
      </c>
      <c r="C4560" s="4">
        <v>4.71</v>
      </c>
      <c r="D4560" s="5">
        <v>-3.5</v>
      </c>
      <c r="E4560" s="5">
        <v>1.6</v>
      </c>
      <c r="F4560" s="5">
        <v>-7.8</v>
      </c>
      <c r="G4560" s="4">
        <v>92.3</v>
      </c>
      <c r="H4560" s="4">
        <v>73.900000000000006</v>
      </c>
      <c r="I4560" s="5">
        <v>-999</v>
      </c>
      <c r="J4560" s="5">
        <v>-999</v>
      </c>
      <c r="K4560" s="4">
        <v>0</v>
      </c>
      <c r="L4560" s="4">
        <v>946</v>
      </c>
      <c r="M4560" s="7">
        <v>-0.8</v>
      </c>
      <c r="N4560" s="5">
        <v>0</v>
      </c>
      <c r="O4560" s="5">
        <v>0.8</v>
      </c>
      <c r="P4560" s="5">
        <v>1.4</v>
      </c>
      <c r="Q4560" s="5">
        <v>-999</v>
      </c>
      <c r="R4560">
        <v>0.50700000000000001</v>
      </c>
      <c r="S4560" s="34">
        <f>ROUND((0.6105*(EXP((17.273*E4560)/(E4560+237.3))))*(100-H4560)/100,3)</f>
        <v>0.17899999999999999</v>
      </c>
      <c r="T4560" s="6">
        <f>IF(V4560&lt;V4561,L4560,0)</f>
        <v>0</v>
      </c>
      <c r="U4560" s="6">
        <f>IF(T4560&gt;0,M4560,-999)</f>
        <v>-999</v>
      </c>
      <c r="V4560">
        <v>200402</v>
      </c>
      <c r="W4560">
        <v>2004</v>
      </c>
    </row>
    <row r="4561" spans="1:23" x14ac:dyDescent="0.25">
      <c r="A4561" s="14">
        <v>38028</v>
      </c>
      <c r="B4561" s="3">
        <v>42</v>
      </c>
      <c r="C4561" s="4">
        <v>9.84</v>
      </c>
      <c r="D4561" s="5">
        <v>-4.5999999999999996</v>
      </c>
      <c r="E4561" s="5">
        <v>4.3</v>
      </c>
      <c r="F4561" s="5">
        <v>-10.1</v>
      </c>
      <c r="G4561" s="4">
        <v>80.3</v>
      </c>
      <c r="H4561" s="4">
        <v>50.5</v>
      </c>
      <c r="I4561" s="5">
        <v>-999</v>
      </c>
      <c r="J4561" s="5">
        <v>-999</v>
      </c>
      <c r="K4561" s="4">
        <v>0</v>
      </c>
      <c r="L4561" s="4">
        <v>940</v>
      </c>
      <c r="M4561" s="7">
        <v>-0.7</v>
      </c>
      <c r="N4561" s="5">
        <v>0.1</v>
      </c>
      <c r="O4561" s="5">
        <v>0.8</v>
      </c>
      <c r="P4561" s="5">
        <v>1.4</v>
      </c>
      <c r="Q4561" s="5">
        <v>-999</v>
      </c>
      <c r="R4561">
        <v>0.41899999999999998</v>
      </c>
      <c r="S4561" s="34">
        <f>ROUND((0.6105*(EXP((17.273*E4561)/(E4561+237.3))))*(100-H4561)/100,3)</f>
        <v>0.41099999999999998</v>
      </c>
      <c r="T4561" s="6">
        <f>IF(V4561&lt;V4562,L4561,0)</f>
        <v>0</v>
      </c>
      <c r="U4561" s="6">
        <f>IF(T4561&gt;0,M4561,-999)</f>
        <v>-999</v>
      </c>
      <c r="V4561">
        <v>200402</v>
      </c>
      <c r="W4561">
        <v>2004</v>
      </c>
    </row>
    <row r="4562" spans="1:23" x14ac:dyDescent="0.25">
      <c r="A4562" s="14">
        <v>38029</v>
      </c>
      <c r="B4562" s="3">
        <v>43</v>
      </c>
      <c r="C4562" s="4">
        <v>10.07</v>
      </c>
      <c r="D4562" s="5">
        <v>-4</v>
      </c>
      <c r="E4562" s="5">
        <v>4.0999999999999996</v>
      </c>
      <c r="F4562" s="5">
        <v>-8.1999999999999993</v>
      </c>
      <c r="G4562" s="4">
        <v>62.8</v>
      </c>
      <c r="H4562" s="4">
        <v>33.5</v>
      </c>
      <c r="I4562" s="5">
        <v>-999</v>
      </c>
      <c r="J4562" s="5">
        <v>-999</v>
      </c>
      <c r="K4562" s="4">
        <v>0</v>
      </c>
      <c r="L4562" s="4">
        <v>940</v>
      </c>
      <c r="M4562" s="7">
        <v>-0.7</v>
      </c>
      <c r="N4562" s="5">
        <v>0.1</v>
      </c>
      <c r="O4562" s="5">
        <v>0.8</v>
      </c>
      <c r="P4562" s="5">
        <v>1.4</v>
      </c>
      <c r="Q4562" s="5">
        <v>-999</v>
      </c>
      <c r="R4562">
        <v>0.27500000000000002</v>
      </c>
      <c r="S4562" s="34">
        <f>ROUND((0.6105*(EXP((17.273*E4562)/(E4562+237.3))))*(100-H4562)/100,3)</f>
        <v>0.54400000000000004</v>
      </c>
      <c r="T4562" s="6">
        <f>IF(V4562&lt;V4563,L4562,0)</f>
        <v>0</v>
      </c>
      <c r="U4562" s="6">
        <f>IF(T4562&gt;0,M4562,-999)</f>
        <v>-999</v>
      </c>
      <c r="V4562">
        <v>200402</v>
      </c>
      <c r="W4562">
        <v>2004</v>
      </c>
    </row>
    <row r="4563" spans="1:23" x14ac:dyDescent="0.25">
      <c r="A4563" s="14">
        <v>38030</v>
      </c>
      <c r="B4563" s="3">
        <v>44</v>
      </c>
      <c r="C4563" s="4">
        <v>8.3000000000000007</v>
      </c>
      <c r="D4563" s="5">
        <v>-2.7</v>
      </c>
      <c r="E4563" s="5">
        <v>4.3</v>
      </c>
      <c r="F4563" s="5">
        <v>-8.1999999999999993</v>
      </c>
      <c r="G4563" s="4">
        <v>51.3</v>
      </c>
      <c r="H4563" s="4">
        <v>26</v>
      </c>
      <c r="I4563" s="5">
        <v>-999</v>
      </c>
      <c r="J4563" s="5">
        <v>-999</v>
      </c>
      <c r="K4563" s="4">
        <v>0</v>
      </c>
      <c r="L4563" s="4">
        <v>922</v>
      </c>
      <c r="M4563" s="7">
        <v>-0.8</v>
      </c>
      <c r="N4563" s="5">
        <v>0.1</v>
      </c>
      <c r="O4563" s="5">
        <v>0.9</v>
      </c>
      <c r="P4563" s="5">
        <v>1.4</v>
      </c>
      <c r="Q4563" s="5">
        <v>-999</v>
      </c>
      <c r="R4563">
        <v>0.215</v>
      </c>
      <c r="S4563" s="34">
        <f>ROUND((0.6105*(EXP((17.273*E4563)/(E4563+237.3))))*(100-H4563)/100,3)</f>
        <v>0.61399999999999999</v>
      </c>
      <c r="T4563" s="6">
        <f>IF(V4563&lt;V4564,L4563,0)</f>
        <v>0</v>
      </c>
      <c r="U4563" s="6">
        <f>IF(T4563&gt;0,M4563,-999)</f>
        <v>-999</v>
      </c>
      <c r="V4563">
        <v>200402</v>
      </c>
      <c r="W4563">
        <v>2004</v>
      </c>
    </row>
    <row r="4564" spans="1:23" x14ac:dyDescent="0.25">
      <c r="A4564" s="14">
        <v>38031</v>
      </c>
      <c r="B4564" s="3">
        <v>45</v>
      </c>
      <c r="C4564" s="4">
        <v>2.2799999999999998</v>
      </c>
      <c r="D4564" s="5">
        <v>-5.0999999999999996</v>
      </c>
      <c r="E4564" s="5">
        <v>-2.5</v>
      </c>
      <c r="F4564" s="5">
        <v>-7.4</v>
      </c>
      <c r="G4564" s="4">
        <v>86.2</v>
      </c>
      <c r="H4564" s="4">
        <v>52.4</v>
      </c>
      <c r="I4564" s="5">
        <v>-999</v>
      </c>
      <c r="J4564" s="5">
        <v>-999</v>
      </c>
      <c r="K4564" s="4">
        <v>0</v>
      </c>
      <c r="L4564" s="4">
        <v>926</v>
      </c>
      <c r="M4564" s="7">
        <v>-1</v>
      </c>
      <c r="N4564" s="5">
        <v>0</v>
      </c>
      <c r="O4564" s="5">
        <v>0.8</v>
      </c>
      <c r="P4564" s="5">
        <v>1.3</v>
      </c>
      <c r="Q4564" s="5">
        <v>-999</v>
      </c>
      <c r="R4564">
        <v>0.26600000000000001</v>
      </c>
      <c r="S4564" s="34">
        <f>ROUND((0.6105*(EXP((17.273*E4564)/(E4564+237.3))))*(100-H4564)/100,3)</f>
        <v>0.24199999999999999</v>
      </c>
      <c r="T4564" s="6">
        <f>IF(V4564&lt;V4565,L4564,0)</f>
        <v>0</v>
      </c>
      <c r="U4564" s="6">
        <f>IF(T4564&gt;0,M4564,-999)</f>
        <v>-999</v>
      </c>
      <c r="V4564">
        <v>200402</v>
      </c>
      <c r="W4564">
        <v>2004</v>
      </c>
    </row>
    <row r="4565" spans="1:23" x14ac:dyDescent="0.25">
      <c r="A4565" s="14">
        <v>38032</v>
      </c>
      <c r="B4565" s="3">
        <v>46</v>
      </c>
      <c r="C4565" s="4">
        <v>8.43</v>
      </c>
      <c r="D4565" s="5">
        <v>-3.8</v>
      </c>
      <c r="E4565" s="5">
        <v>3.1</v>
      </c>
      <c r="F4565" s="5">
        <v>-6.8</v>
      </c>
      <c r="G4565" s="4">
        <v>91.3</v>
      </c>
      <c r="H4565" s="4">
        <v>62.8</v>
      </c>
      <c r="I4565" s="5">
        <v>-999</v>
      </c>
      <c r="J4565" s="5">
        <v>-999</v>
      </c>
      <c r="K4565" s="4">
        <v>0</v>
      </c>
      <c r="L4565" s="4">
        <v>925</v>
      </c>
      <c r="M4565" s="7">
        <v>-0.9</v>
      </c>
      <c r="N4565" s="5">
        <v>0.1</v>
      </c>
      <c r="O4565" s="5">
        <v>0.8</v>
      </c>
      <c r="P4565" s="5">
        <v>1.4</v>
      </c>
      <c r="Q4565" s="5">
        <v>-999</v>
      </c>
      <c r="R4565">
        <v>0.47799999999999998</v>
      </c>
      <c r="S4565" s="34">
        <f>ROUND((0.6105*(EXP((17.273*E4565)/(E4565+237.3))))*(100-H4565)/100,3)</f>
        <v>0.28399999999999997</v>
      </c>
      <c r="T4565" s="6">
        <f>IF(V4565&lt;V4566,L4565,0)</f>
        <v>0</v>
      </c>
      <c r="U4565" s="6">
        <f>IF(T4565&gt;0,M4565,-999)</f>
        <v>-999</v>
      </c>
      <c r="V4565">
        <v>200402</v>
      </c>
      <c r="W4565">
        <v>2004</v>
      </c>
    </row>
    <row r="4566" spans="1:23" x14ac:dyDescent="0.25">
      <c r="A4566" s="14">
        <v>38033</v>
      </c>
      <c r="B4566" s="3">
        <v>47</v>
      </c>
      <c r="C4566" s="4">
        <v>2.4</v>
      </c>
      <c r="D4566" s="5">
        <v>-5.0999999999999996</v>
      </c>
      <c r="E4566" s="5">
        <v>-4</v>
      </c>
      <c r="F4566" s="5">
        <v>-6.3</v>
      </c>
      <c r="G4566" s="4">
        <v>98.1</v>
      </c>
      <c r="H4566" s="4">
        <v>93.3</v>
      </c>
      <c r="I4566" s="5">
        <v>-999</v>
      </c>
      <c r="J4566" s="5">
        <v>-999</v>
      </c>
      <c r="K4566" s="4">
        <v>0</v>
      </c>
      <c r="L4566" s="4">
        <v>935</v>
      </c>
      <c r="M4566" s="7">
        <v>-1</v>
      </c>
      <c r="N4566" s="5">
        <v>-0.1</v>
      </c>
      <c r="O4566" s="5">
        <v>0.7</v>
      </c>
      <c r="P4566" s="5">
        <v>1.3</v>
      </c>
      <c r="Q4566" s="5">
        <v>-999</v>
      </c>
      <c r="R4566">
        <v>0.42499999999999999</v>
      </c>
      <c r="S4566" s="34">
        <f>ROUND((0.6105*(EXP((17.273*E4566)/(E4566+237.3))))*(100-H4566)/100,3)</f>
        <v>0.03</v>
      </c>
      <c r="T4566" s="6">
        <f>IF(V4566&lt;V4567,L4566,0)</f>
        <v>0</v>
      </c>
      <c r="U4566" s="6">
        <f>IF(T4566&gt;0,M4566,-999)</f>
        <v>-999</v>
      </c>
      <c r="V4566">
        <v>200402</v>
      </c>
      <c r="W4566">
        <v>2004</v>
      </c>
    </row>
    <row r="4567" spans="1:23" x14ac:dyDescent="0.25">
      <c r="A4567" s="14">
        <v>38034</v>
      </c>
      <c r="B4567" s="3">
        <v>48</v>
      </c>
      <c r="C4567" s="4">
        <v>5.49</v>
      </c>
      <c r="D4567" s="5">
        <v>-4.5999999999999996</v>
      </c>
      <c r="E4567" s="5">
        <v>-1.3</v>
      </c>
      <c r="F4567" s="5">
        <v>-8.1999999999999993</v>
      </c>
      <c r="G4567" s="4">
        <v>89.8</v>
      </c>
      <c r="H4567" s="4">
        <v>71.7</v>
      </c>
      <c r="I4567" s="5">
        <v>-999</v>
      </c>
      <c r="J4567" s="5">
        <v>-999</v>
      </c>
      <c r="K4567" s="4">
        <v>0</v>
      </c>
      <c r="L4567" s="4">
        <v>933</v>
      </c>
      <c r="M4567" s="7">
        <v>-0.9</v>
      </c>
      <c r="N4567" s="5">
        <v>0</v>
      </c>
      <c r="O4567" s="5">
        <v>0.8</v>
      </c>
      <c r="P4567" s="5">
        <v>1.3</v>
      </c>
      <c r="Q4567" s="5">
        <v>-999</v>
      </c>
      <c r="R4567">
        <v>0.39800000000000002</v>
      </c>
      <c r="S4567" s="34">
        <f>ROUND((0.6105*(EXP((17.273*E4567)/(E4567+237.3))))*(100-H4567)/100,3)</f>
        <v>0.157</v>
      </c>
      <c r="T4567" s="6">
        <f>IF(V4567&lt;V4568,L4567,0)</f>
        <v>0</v>
      </c>
      <c r="U4567" s="6">
        <f>IF(T4567&gt;0,M4567,-999)</f>
        <v>-999</v>
      </c>
      <c r="V4567">
        <v>200402</v>
      </c>
      <c r="W4567">
        <v>2004</v>
      </c>
    </row>
    <row r="4568" spans="1:23" x14ac:dyDescent="0.25">
      <c r="A4568" s="14">
        <v>38035</v>
      </c>
      <c r="B4568" s="3">
        <v>49</v>
      </c>
      <c r="C4568" s="4">
        <v>6.77</v>
      </c>
      <c r="D4568" s="5">
        <v>-2.1</v>
      </c>
      <c r="E4568" s="5">
        <v>3.7</v>
      </c>
      <c r="F4568" s="5">
        <v>-5.0999999999999996</v>
      </c>
      <c r="G4568" s="4">
        <v>91.2</v>
      </c>
      <c r="H4568" s="4">
        <v>66.599999999999994</v>
      </c>
      <c r="I4568" s="5">
        <v>-999</v>
      </c>
      <c r="J4568" s="5">
        <v>-999</v>
      </c>
      <c r="K4568" s="4">
        <v>2.2000000000000002</v>
      </c>
      <c r="L4568" s="4">
        <v>929</v>
      </c>
      <c r="M4568" s="7">
        <v>-0.9</v>
      </c>
      <c r="N4568" s="5">
        <v>0</v>
      </c>
      <c r="O4568" s="5">
        <v>0.8</v>
      </c>
      <c r="P4568" s="5">
        <v>1.3</v>
      </c>
      <c r="Q4568" s="5">
        <v>-999</v>
      </c>
      <c r="R4568">
        <v>0.53100000000000003</v>
      </c>
      <c r="S4568" s="34">
        <f>ROUND((0.6105*(EXP((17.273*E4568)/(E4568+237.3))))*(100-H4568)/100,3)</f>
        <v>0.26600000000000001</v>
      </c>
      <c r="T4568" s="6">
        <f>IF(V4568&lt;V4569,L4568,0)</f>
        <v>0</v>
      </c>
      <c r="U4568" s="6">
        <f>IF(T4568&gt;0,M4568,-999)</f>
        <v>-999</v>
      </c>
      <c r="V4568">
        <v>200402</v>
      </c>
      <c r="W4568">
        <v>2004</v>
      </c>
    </row>
    <row r="4569" spans="1:23" x14ac:dyDescent="0.25">
      <c r="A4569" s="14">
        <v>38036</v>
      </c>
      <c r="B4569" s="3">
        <v>50</v>
      </c>
      <c r="C4569" s="4">
        <v>4.74</v>
      </c>
      <c r="D4569" s="5">
        <v>-3.5</v>
      </c>
      <c r="E4569" s="5">
        <v>-0.8</v>
      </c>
      <c r="F4569" s="5">
        <v>-5.6</v>
      </c>
      <c r="G4569" s="4">
        <v>87.3</v>
      </c>
      <c r="H4569" s="4">
        <v>73.3</v>
      </c>
      <c r="I4569" s="5">
        <v>-999</v>
      </c>
      <c r="J4569" s="5">
        <v>-999</v>
      </c>
      <c r="K4569" s="4">
        <v>0</v>
      </c>
      <c r="L4569" s="4">
        <v>914</v>
      </c>
      <c r="M4569" s="7">
        <v>-0.8</v>
      </c>
      <c r="N4569" s="5">
        <v>0</v>
      </c>
      <c r="O4569" s="5">
        <v>0.8</v>
      </c>
      <c r="P4569" s="5">
        <v>1.4</v>
      </c>
      <c r="Q4569" s="5">
        <v>-999</v>
      </c>
      <c r="R4569">
        <v>0.42299999999999999</v>
      </c>
      <c r="S4569" s="34">
        <f>ROUND((0.6105*(EXP((17.273*E4569)/(E4569+237.3))))*(100-H4569)/100,3)</f>
        <v>0.154</v>
      </c>
      <c r="T4569" s="6">
        <f>IF(V4569&lt;V4570,L4569,0)</f>
        <v>0</v>
      </c>
      <c r="U4569" s="6">
        <f>IF(T4569&gt;0,M4569,-999)</f>
        <v>-999</v>
      </c>
      <c r="V4569">
        <v>200402</v>
      </c>
      <c r="W4569">
        <v>2004</v>
      </c>
    </row>
    <row r="4570" spans="1:23" x14ac:dyDescent="0.25">
      <c r="A4570" s="14">
        <v>38037</v>
      </c>
      <c r="B4570" s="3">
        <v>51</v>
      </c>
      <c r="C4570" s="4">
        <v>10.86</v>
      </c>
      <c r="D4570" s="5">
        <v>-3.4</v>
      </c>
      <c r="E4570" s="5">
        <v>4.4000000000000004</v>
      </c>
      <c r="F4570" s="5">
        <v>-8.8000000000000007</v>
      </c>
      <c r="G4570" s="4">
        <v>81</v>
      </c>
      <c r="H4570" s="4">
        <v>49.4</v>
      </c>
      <c r="I4570" s="5">
        <v>-999</v>
      </c>
      <c r="J4570" s="5">
        <v>-999</v>
      </c>
      <c r="K4570" s="4">
        <v>0</v>
      </c>
      <c r="L4570" s="4">
        <v>900</v>
      </c>
      <c r="M4570" s="7">
        <v>-0.6</v>
      </c>
      <c r="N4570" s="5">
        <v>0.1</v>
      </c>
      <c r="O4570" s="5">
        <v>0.8</v>
      </c>
      <c r="P4570" s="5">
        <v>1.4</v>
      </c>
      <c r="Q4570" s="5">
        <v>-999</v>
      </c>
      <c r="R4570">
        <v>0.41199999999999998</v>
      </c>
      <c r="S4570" s="34">
        <f>ROUND((0.6105*(EXP((17.273*E4570)/(E4570+237.3))))*(100-H4570)/100,3)</f>
        <v>0.42299999999999999</v>
      </c>
      <c r="T4570" s="6">
        <f>IF(V4570&lt;V4571,L4570,0)</f>
        <v>0</v>
      </c>
      <c r="U4570" s="6">
        <f>IF(T4570&gt;0,M4570,-999)</f>
        <v>-999</v>
      </c>
      <c r="V4570">
        <v>200402</v>
      </c>
      <c r="W4570">
        <v>2004</v>
      </c>
    </row>
    <row r="4571" spans="1:23" x14ac:dyDescent="0.25">
      <c r="A4571" s="14">
        <v>38038</v>
      </c>
      <c r="B4571" s="3">
        <v>52</v>
      </c>
      <c r="C4571" s="4">
        <v>11.61</v>
      </c>
      <c r="D4571" s="5">
        <v>-2.9</v>
      </c>
      <c r="E4571" s="5">
        <v>5.7</v>
      </c>
      <c r="F4571" s="5">
        <v>-7.8</v>
      </c>
      <c r="G4571" s="4">
        <v>79.099999999999994</v>
      </c>
      <c r="H4571" s="4">
        <v>47.5</v>
      </c>
      <c r="I4571" s="5">
        <v>-999</v>
      </c>
      <c r="J4571" s="5">
        <v>-999</v>
      </c>
      <c r="K4571" s="4">
        <v>0</v>
      </c>
      <c r="L4571" s="4">
        <v>890</v>
      </c>
      <c r="M4571" s="7">
        <v>-0.6</v>
      </c>
      <c r="N4571" s="5">
        <v>0.1</v>
      </c>
      <c r="O4571" s="5">
        <v>0.8</v>
      </c>
      <c r="P4571" s="5">
        <v>1.4</v>
      </c>
      <c r="Q4571" s="5">
        <v>-999</v>
      </c>
      <c r="R4571">
        <v>0.434</v>
      </c>
      <c r="S4571" s="34">
        <f>ROUND((0.6105*(EXP((17.273*E4571)/(E4571+237.3))))*(100-H4571)/100,3)</f>
        <v>0.48099999999999998</v>
      </c>
      <c r="T4571" s="6">
        <f>IF(V4571&lt;V4572,L4571,0)</f>
        <v>0</v>
      </c>
      <c r="U4571" s="6">
        <f>IF(T4571&gt;0,M4571,-999)</f>
        <v>-999</v>
      </c>
      <c r="V4571">
        <v>200402</v>
      </c>
      <c r="W4571">
        <v>2004</v>
      </c>
    </row>
    <row r="4572" spans="1:23" x14ac:dyDescent="0.25">
      <c r="A4572" s="14">
        <v>38039</v>
      </c>
      <c r="B4572" s="3">
        <v>53</v>
      </c>
      <c r="C4572" s="4">
        <v>11.6</v>
      </c>
      <c r="D4572" s="5">
        <v>-1.9</v>
      </c>
      <c r="E4572" s="5">
        <v>3.1</v>
      </c>
      <c r="F4572" s="5">
        <v>-6.3</v>
      </c>
      <c r="G4572" s="4">
        <v>72.2</v>
      </c>
      <c r="H4572" s="4">
        <v>40.299999999999997</v>
      </c>
      <c r="I4572" s="5">
        <v>-999</v>
      </c>
      <c r="J4572" s="5">
        <v>-999</v>
      </c>
      <c r="K4572" s="4">
        <v>0</v>
      </c>
      <c r="L4572" s="4">
        <v>890</v>
      </c>
      <c r="M4572" s="7">
        <v>-0.7</v>
      </c>
      <c r="N4572" s="5">
        <v>0.1</v>
      </c>
      <c r="O4572" s="5">
        <v>0.8</v>
      </c>
      <c r="P4572" s="5">
        <v>1.4</v>
      </c>
      <c r="Q4572" s="5">
        <v>-999</v>
      </c>
      <c r="R4572">
        <v>0.307</v>
      </c>
      <c r="S4572" s="34">
        <f>ROUND((0.6105*(EXP((17.273*E4572)/(E4572+237.3))))*(100-H4572)/100,3)</f>
        <v>0.45500000000000002</v>
      </c>
      <c r="T4572" s="6">
        <f>IF(V4572&lt;V4573,L4572,0)</f>
        <v>0</v>
      </c>
      <c r="U4572" s="6">
        <f>IF(T4572&gt;0,M4572,-999)</f>
        <v>-999</v>
      </c>
      <c r="V4572">
        <v>200402</v>
      </c>
      <c r="W4572">
        <v>2004</v>
      </c>
    </row>
    <row r="4573" spans="1:23" x14ac:dyDescent="0.25">
      <c r="A4573" s="14">
        <v>38040</v>
      </c>
      <c r="B4573" s="3">
        <v>54</v>
      </c>
      <c r="C4573" s="4">
        <v>7.61</v>
      </c>
      <c r="D4573" s="5">
        <v>-0.5</v>
      </c>
      <c r="E4573" s="5">
        <v>4</v>
      </c>
      <c r="F4573" s="5">
        <v>-4.5</v>
      </c>
      <c r="G4573" s="4">
        <v>70.400000000000006</v>
      </c>
      <c r="H4573" s="4">
        <v>53.5</v>
      </c>
      <c r="I4573" s="5">
        <v>-999</v>
      </c>
      <c r="J4573" s="5">
        <v>-999</v>
      </c>
      <c r="K4573" s="4">
        <v>0</v>
      </c>
      <c r="L4573" s="4">
        <v>879</v>
      </c>
      <c r="M4573" s="7">
        <v>-0.8</v>
      </c>
      <c r="N4573" s="5">
        <v>0.1</v>
      </c>
      <c r="O4573" s="5">
        <v>0.8</v>
      </c>
      <c r="P4573" s="5">
        <v>1.4</v>
      </c>
      <c r="Q4573" s="5">
        <v>-999</v>
      </c>
      <c r="R4573">
        <v>0.434</v>
      </c>
      <c r="S4573" s="34">
        <f>ROUND((0.6105*(EXP((17.273*E4573)/(E4573+237.3))))*(100-H4573)/100,3)</f>
        <v>0.378</v>
      </c>
      <c r="T4573" s="6">
        <f>IF(V4573&lt;V4574,L4573,0)</f>
        <v>0</v>
      </c>
      <c r="U4573" s="6">
        <f>IF(T4573&gt;0,M4573,-999)</f>
        <v>-999</v>
      </c>
      <c r="V4573">
        <v>200402</v>
      </c>
      <c r="W4573">
        <v>2004</v>
      </c>
    </row>
    <row r="4574" spans="1:23" x14ac:dyDescent="0.25">
      <c r="A4574" s="14">
        <v>38041</v>
      </c>
      <c r="B4574" s="3">
        <v>55</v>
      </c>
      <c r="C4574" s="4">
        <v>5.36</v>
      </c>
      <c r="D4574" s="5">
        <v>-2.1</v>
      </c>
      <c r="E4574" s="5">
        <v>0.4</v>
      </c>
      <c r="F4574" s="5">
        <v>-5.2</v>
      </c>
      <c r="G4574" s="4">
        <v>95.1</v>
      </c>
      <c r="H4574" s="4">
        <v>78.7</v>
      </c>
      <c r="I4574" s="5">
        <v>-999</v>
      </c>
      <c r="J4574" s="5">
        <v>-999</v>
      </c>
      <c r="K4574" s="4">
        <v>2.1</v>
      </c>
      <c r="L4574" s="4">
        <v>880</v>
      </c>
      <c r="M4574" s="7">
        <v>-0.8</v>
      </c>
      <c r="N4574" s="5">
        <v>0</v>
      </c>
      <c r="O4574" s="5">
        <v>0.7</v>
      </c>
      <c r="P4574" s="5">
        <v>1.3</v>
      </c>
      <c r="Q4574" s="5">
        <v>-999</v>
      </c>
      <c r="R4574">
        <v>0.496</v>
      </c>
      <c r="S4574" s="34">
        <f>ROUND((0.6105*(EXP((17.273*E4574)/(E4574+237.3))))*(100-H4574)/100,3)</f>
        <v>0.13400000000000001</v>
      </c>
      <c r="T4574" s="6">
        <f>IF(V4574&lt;V4575,L4574,0)</f>
        <v>0</v>
      </c>
      <c r="U4574" s="6">
        <f>IF(T4574&gt;0,M4574,-999)</f>
        <v>-999</v>
      </c>
      <c r="V4574">
        <v>200402</v>
      </c>
      <c r="W4574">
        <v>2004</v>
      </c>
    </row>
    <row r="4575" spans="1:23" x14ac:dyDescent="0.25">
      <c r="A4575" s="14">
        <v>38042</v>
      </c>
      <c r="B4575" s="3">
        <v>56</v>
      </c>
      <c r="C4575" s="4">
        <v>4.1900000000000004</v>
      </c>
      <c r="D4575" s="5">
        <v>-4.4000000000000004</v>
      </c>
      <c r="E4575" s="5">
        <v>-3.4</v>
      </c>
      <c r="F4575" s="5">
        <v>-6.4</v>
      </c>
      <c r="G4575" s="4">
        <v>94.5</v>
      </c>
      <c r="H4575" s="4">
        <v>82.4</v>
      </c>
      <c r="I4575" s="5">
        <v>-999</v>
      </c>
      <c r="J4575" s="5">
        <v>-999</v>
      </c>
      <c r="K4575" s="4">
        <v>4.2</v>
      </c>
      <c r="L4575" s="4">
        <v>922</v>
      </c>
      <c r="M4575" s="7">
        <v>-0.7</v>
      </c>
      <c r="N4575" s="5">
        <v>0</v>
      </c>
      <c r="O4575" s="5">
        <v>0.7</v>
      </c>
      <c r="P4575" s="5">
        <v>1.3</v>
      </c>
      <c r="Q4575" s="5">
        <v>-999</v>
      </c>
      <c r="R4575">
        <v>0.39</v>
      </c>
      <c r="S4575" s="34">
        <f>ROUND((0.6105*(EXP((17.273*E4575)/(E4575+237.3))))*(100-H4575)/100,3)</f>
        <v>8.4000000000000005E-2</v>
      </c>
      <c r="T4575" s="6">
        <f>IF(V4575&lt;V4576,L4575,0)</f>
        <v>0</v>
      </c>
      <c r="U4575" s="6">
        <f>IF(T4575&gt;0,M4575,-999)</f>
        <v>-999</v>
      </c>
      <c r="V4575">
        <v>200402</v>
      </c>
      <c r="W4575">
        <v>2004</v>
      </c>
    </row>
    <row r="4576" spans="1:23" x14ac:dyDescent="0.25">
      <c r="A4576" s="14">
        <v>38043</v>
      </c>
      <c r="B4576" s="3">
        <v>57</v>
      </c>
      <c r="C4576" s="4">
        <v>7.43</v>
      </c>
      <c r="D4576" s="5">
        <v>-2.2999999999999998</v>
      </c>
      <c r="E4576" s="5">
        <v>0.3</v>
      </c>
      <c r="F4576" s="5">
        <v>-3.9</v>
      </c>
      <c r="G4576" s="4">
        <v>98.1</v>
      </c>
      <c r="H4576" s="4">
        <v>94.8</v>
      </c>
      <c r="I4576" s="5">
        <v>-999</v>
      </c>
      <c r="J4576" s="5">
        <v>-999</v>
      </c>
      <c r="K4576" s="4">
        <v>5.0999999999999996</v>
      </c>
      <c r="L4576" s="4">
        <v>949</v>
      </c>
      <c r="M4576" s="7">
        <v>-0.6</v>
      </c>
      <c r="N4576" s="5">
        <v>0</v>
      </c>
      <c r="O4576" s="5">
        <v>0.8</v>
      </c>
      <c r="P4576" s="5">
        <v>1.3</v>
      </c>
      <c r="Q4576" s="5">
        <v>-999</v>
      </c>
      <c r="R4576">
        <v>0.59199999999999997</v>
      </c>
      <c r="S4576" s="34">
        <f>ROUND((0.6105*(EXP((17.273*E4576)/(E4576+237.3))))*(100-H4576)/100,3)</f>
        <v>3.2000000000000001E-2</v>
      </c>
      <c r="T4576" s="6">
        <f>IF(V4576&lt;V4577,L4576,0)</f>
        <v>0</v>
      </c>
      <c r="U4576" s="6">
        <f>IF(T4576&gt;0,M4576,-999)</f>
        <v>-999</v>
      </c>
      <c r="V4576">
        <v>200402</v>
      </c>
      <c r="W4576">
        <v>2004</v>
      </c>
    </row>
    <row r="4577" spans="1:23" x14ac:dyDescent="0.25">
      <c r="A4577" s="14">
        <v>38044</v>
      </c>
      <c r="B4577" s="3">
        <v>58</v>
      </c>
      <c r="C4577" s="4">
        <v>7.27</v>
      </c>
      <c r="D4577" s="5">
        <v>-2.4</v>
      </c>
      <c r="E4577" s="5">
        <v>2.2999999999999998</v>
      </c>
      <c r="F4577" s="5">
        <v>-5.2</v>
      </c>
      <c r="G4577" s="4">
        <v>94.6</v>
      </c>
      <c r="H4577" s="4">
        <v>70.3</v>
      </c>
      <c r="I4577" s="5">
        <v>-999</v>
      </c>
      <c r="J4577" s="5">
        <v>-999</v>
      </c>
      <c r="K4577" s="4">
        <v>0.7</v>
      </c>
      <c r="L4577" s="4">
        <v>932</v>
      </c>
      <c r="M4577" s="7">
        <v>-0.6</v>
      </c>
      <c r="N4577" s="5">
        <v>0</v>
      </c>
      <c r="O4577" s="5">
        <v>0.8</v>
      </c>
      <c r="P4577" s="5">
        <v>1.3</v>
      </c>
      <c r="Q4577" s="5">
        <v>-999</v>
      </c>
      <c r="R4577">
        <v>0.50700000000000001</v>
      </c>
      <c r="S4577" s="34">
        <f>ROUND((0.6105*(EXP((17.273*E4577)/(E4577+237.3))))*(100-H4577)/100,3)</f>
        <v>0.214</v>
      </c>
      <c r="T4577" s="6">
        <f>IF(V4577&lt;V4578,L4577,0)</f>
        <v>0</v>
      </c>
      <c r="U4577" s="6">
        <f>IF(T4577&gt;0,M4577,-999)</f>
        <v>-999</v>
      </c>
      <c r="V4577">
        <v>200402</v>
      </c>
      <c r="W4577">
        <v>2004</v>
      </c>
    </row>
    <row r="4578" spans="1:23" x14ac:dyDescent="0.25">
      <c r="A4578" s="14">
        <v>38045</v>
      </c>
      <c r="B4578" s="3">
        <v>59</v>
      </c>
      <c r="C4578" s="4">
        <v>5.27</v>
      </c>
      <c r="D4578" s="5">
        <v>-3.1</v>
      </c>
      <c r="E4578" s="5">
        <v>2.2999999999999998</v>
      </c>
      <c r="F4578" s="5">
        <v>-5.8</v>
      </c>
      <c r="G4578" s="4">
        <v>92.6</v>
      </c>
      <c r="H4578" s="4">
        <v>67.8</v>
      </c>
      <c r="I4578" s="5">
        <v>-999</v>
      </c>
      <c r="J4578" s="5">
        <v>-999</v>
      </c>
      <c r="K4578" s="4">
        <v>0</v>
      </c>
      <c r="L4578" s="4">
        <v>924</v>
      </c>
      <c r="M4578" s="7">
        <v>-0.5</v>
      </c>
      <c r="N4578" s="5">
        <v>0</v>
      </c>
      <c r="O4578" s="5">
        <v>0.8</v>
      </c>
      <c r="P4578" s="5">
        <v>1.3</v>
      </c>
      <c r="Q4578" s="5">
        <v>-999</v>
      </c>
      <c r="R4578">
        <v>0.48799999999999999</v>
      </c>
      <c r="S4578" s="34">
        <f>ROUND((0.6105*(EXP((17.273*E4578)/(E4578+237.3))))*(100-H4578)/100,3)</f>
        <v>0.23200000000000001</v>
      </c>
      <c r="T4578" s="6">
        <f>IF(V4578&lt;V4579,L4578,0)</f>
        <v>0</v>
      </c>
      <c r="U4578" s="6">
        <f>IF(T4578&gt;0,M4578,-999)</f>
        <v>-999</v>
      </c>
      <c r="V4578">
        <v>200402</v>
      </c>
      <c r="W4578">
        <v>2004</v>
      </c>
    </row>
    <row r="4579" spans="1:23" x14ac:dyDescent="0.25">
      <c r="A4579" s="14">
        <v>38046</v>
      </c>
      <c r="B4579" s="3">
        <v>60</v>
      </c>
      <c r="C4579" s="4">
        <v>5.27</v>
      </c>
      <c r="D4579" s="5">
        <v>-4.0999999999999996</v>
      </c>
      <c r="E4579" s="5">
        <v>2.1</v>
      </c>
      <c r="F4579" s="5">
        <v>-7.7</v>
      </c>
      <c r="G4579" s="4">
        <v>91.9</v>
      </c>
      <c r="H4579" s="4">
        <v>59.5</v>
      </c>
      <c r="I4579" s="5">
        <v>-999</v>
      </c>
      <c r="J4579" s="5">
        <v>-999</v>
      </c>
      <c r="K4579" s="4">
        <v>3.5</v>
      </c>
      <c r="L4579" s="4">
        <v>958</v>
      </c>
      <c r="M4579" s="7">
        <v>-0.5</v>
      </c>
      <c r="N4579" s="5">
        <v>0</v>
      </c>
      <c r="O4579" s="5">
        <v>0.7</v>
      </c>
      <c r="P4579" s="5">
        <v>1.2</v>
      </c>
      <c r="Q4579" s="5">
        <v>-999</v>
      </c>
      <c r="R4579">
        <v>0.42299999999999999</v>
      </c>
      <c r="S4579" s="34">
        <f>ROUND((0.6105*(EXP((17.273*E4579)/(E4579+237.3))))*(100-H4579)/100,3)</f>
        <v>0.28799999999999998</v>
      </c>
      <c r="T4579" s="6">
        <f>IF(V4579&lt;V4580,L4579,0)</f>
        <v>958</v>
      </c>
      <c r="U4579" s="6">
        <f>IF(T4579&gt;0,M4579,-999)</f>
        <v>-0.5</v>
      </c>
      <c r="V4579">
        <v>200402</v>
      </c>
      <c r="W4579">
        <v>2004</v>
      </c>
    </row>
    <row r="4580" spans="1:23" x14ac:dyDescent="0.25">
      <c r="A4580" s="14">
        <v>38047</v>
      </c>
      <c r="B4580" s="3">
        <v>61</v>
      </c>
      <c r="C4580" s="4">
        <v>12.55</v>
      </c>
      <c r="D4580" s="5">
        <v>-5</v>
      </c>
      <c r="E4580" s="5">
        <v>3</v>
      </c>
      <c r="F4580" s="5">
        <v>-9.5</v>
      </c>
      <c r="G4580" s="4">
        <v>83.9</v>
      </c>
      <c r="H4580" s="4">
        <v>51</v>
      </c>
      <c r="I4580" s="5">
        <v>-999</v>
      </c>
      <c r="J4580" s="5">
        <v>-999</v>
      </c>
      <c r="K4580" s="4">
        <v>0</v>
      </c>
      <c r="L4580" s="4">
        <v>940</v>
      </c>
      <c r="M4580" s="7">
        <v>-0.5</v>
      </c>
      <c r="N4580" s="5">
        <v>0.1</v>
      </c>
      <c r="O4580" s="5">
        <v>0.8</v>
      </c>
      <c r="P4580" s="5">
        <v>1.3</v>
      </c>
      <c r="Q4580" s="5">
        <v>-999</v>
      </c>
      <c r="R4580">
        <v>0.38800000000000001</v>
      </c>
      <c r="S4580" s="34">
        <f>ROUND((0.6105*(EXP((17.273*E4580)/(E4580+237.3))))*(100-H4580)/100,3)</f>
        <v>0.371</v>
      </c>
      <c r="T4580" s="6">
        <f>IF(V4580&lt;V4581,L4580,0)</f>
        <v>0</v>
      </c>
      <c r="U4580" s="6">
        <f>IF(T4580&gt;0,M4580,-999)</f>
        <v>-999</v>
      </c>
      <c r="V4580">
        <v>200403</v>
      </c>
      <c r="W4580">
        <v>2004</v>
      </c>
    </row>
    <row r="4581" spans="1:23" x14ac:dyDescent="0.25">
      <c r="A4581" s="14">
        <v>38048</v>
      </c>
      <c r="B4581" s="3">
        <v>62</v>
      </c>
      <c r="C4581" s="4">
        <v>12.24</v>
      </c>
      <c r="D4581" s="5">
        <v>-7.4</v>
      </c>
      <c r="E4581" s="5">
        <v>0</v>
      </c>
      <c r="F4581" s="5">
        <v>-10.9</v>
      </c>
      <c r="G4581" s="4">
        <v>80.099999999999994</v>
      </c>
      <c r="H4581" s="4">
        <v>47.2</v>
      </c>
      <c r="I4581" s="5">
        <v>-999</v>
      </c>
      <c r="J4581" s="5">
        <v>-999</v>
      </c>
      <c r="K4581" s="4">
        <v>0</v>
      </c>
      <c r="L4581" s="4">
        <v>935</v>
      </c>
      <c r="M4581" s="7">
        <v>-0.5</v>
      </c>
      <c r="N4581" s="5">
        <v>0.1</v>
      </c>
      <c r="O4581" s="5">
        <v>0.8</v>
      </c>
      <c r="P4581" s="5">
        <v>1.3</v>
      </c>
      <c r="Q4581" s="5">
        <v>-999</v>
      </c>
      <c r="R4581">
        <v>0.28899999999999998</v>
      </c>
      <c r="S4581" s="34">
        <f>ROUND((0.6105*(EXP((17.273*E4581)/(E4581+237.3))))*(100-H4581)/100,3)</f>
        <v>0.32200000000000001</v>
      </c>
      <c r="T4581" s="6">
        <f>IF(V4581&lt;V4582,L4581,0)</f>
        <v>0</v>
      </c>
      <c r="U4581" s="6">
        <f>IF(T4581&gt;0,M4581,-999)</f>
        <v>-999</v>
      </c>
      <c r="V4581">
        <v>200403</v>
      </c>
      <c r="W4581">
        <v>2004</v>
      </c>
    </row>
    <row r="4582" spans="1:23" x14ac:dyDescent="0.25">
      <c r="A4582" s="14">
        <v>38049</v>
      </c>
      <c r="B4582" s="3">
        <v>63</v>
      </c>
      <c r="C4582" s="4">
        <v>1.84</v>
      </c>
      <c r="D4582" s="5">
        <v>-6.2</v>
      </c>
      <c r="E4582" s="5">
        <v>-3</v>
      </c>
      <c r="F4582" s="5">
        <v>-10.7</v>
      </c>
      <c r="G4582" s="4">
        <v>90.4</v>
      </c>
      <c r="H4582" s="4">
        <v>69.2</v>
      </c>
      <c r="I4582" s="5">
        <v>-999</v>
      </c>
      <c r="J4582" s="5">
        <v>-999</v>
      </c>
      <c r="K4582" s="4">
        <v>4.0999999999999996</v>
      </c>
      <c r="L4582" s="4">
        <v>979</v>
      </c>
      <c r="M4582" s="7">
        <v>-0.7</v>
      </c>
      <c r="N4582" s="5">
        <v>0</v>
      </c>
      <c r="O4582" s="5">
        <v>0.8</v>
      </c>
      <c r="P4582" s="5">
        <v>1.3</v>
      </c>
      <c r="Q4582" s="5">
        <v>-999</v>
      </c>
      <c r="R4582">
        <v>0.33900000000000002</v>
      </c>
      <c r="S4582" s="34">
        <f>ROUND((0.6105*(EXP((17.273*E4582)/(E4582+237.3))))*(100-H4582)/100,3)</f>
        <v>0.151</v>
      </c>
      <c r="T4582" s="6">
        <f>IF(V4582&lt;V4583,L4582,0)</f>
        <v>0</v>
      </c>
      <c r="U4582" s="6">
        <f>IF(T4582&gt;0,M4582,-999)</f>
        <v>-999</v>
      </c>
      <c r="V4582">
        <v>200403</v>
      </c>
      <c r="W4582">
        <v>2004</v>
      </c>
    </row>
    <row r="4583" spans="1:23" x14ac:dyDescent="0.25">
      <c r="A4583" s="14">
        <v>38050</v>
      </c>
      <c r="B4583" s="3">
        <v>64</v>
      </c>
      <c r="C4583" s="4">
        <v>1.33</v>
      </c>
      <c r="D4583" s="5">
        <v>-5.7</v>
      </c>
      <c r="E4583" s="5">
        <v>-2.1</v>
      </c>
      <c r="F4583" s="5">
        <v>-10.1</v>
      </c>
      <c r="G4583" s="4">
        <v>96.1</v>
      </c>
      <c r="H4583" s="4">
        <v>86.6</v>
      </c>
      <c r="I4583" s="5">
        <v>-999</v>
      </c>
      <c r="J4583" s="5">
        <v>-999</v>
      </c>
      <c r="K4583" s="4">
        <v>13.7</v>
      </c>
      <c r="L4583" s="4">
        <v>1105</v>
      </c>
      <c r="M4583" s="7">
        <v>-0.9</v>
      </c>
      <c r="N4583" s="5">
        <v>-0.1</v>
      </c>
      <c r="O4583" s="5">
        <v>0.7</v>
      </c>
      <c r="P4583" s="5">
        <v>1.2</v>
      </c>
      <c r="Q4583" s="5">
        <v>-999</v>
      </c>
      <c r="R4583">
        <v>0.45400000000000001</v>
      </c>
      <c r="S4583" s="34">
        <f>ROUND((0.6105*(EXP((17.273*E4583)/(E4583+237.3))))*(100-H4583)/100,3)</f>
        <v>7.0000000000000007E-2</v>
      </c>
      <c r="T4583" s="6">
        <f>IF(V4583&lt;V4584,L4583,0)</f>
        <v>0</v>
      </c>
      <c r="U4583" s="6">
        <f>IF(T4583&gt;0,M4583,-999)</f>
        <v>-999</v>
      </c>
      <c r="V4583">
        <v>200403</v>
      </c>
      <c r="W4583">
        <v>2004</v>
      </c>
    </row>
    <row r="4584" spans="1:23" x14ac:dyDescent="0.25">
      <c r="A4584" s="14">
        <v>38051</v>
      </c>
      <c r="B4584" s="3">
        <v>65</v>
      </c>
      <c r="C4584" s="4">
        <v>2.0299999999999998</v>
      </c>
      <c r="D4584" s="5">
        <v>-6.5</v>
      </c>
      <c r="E4584" s="5">
        <v>-0.6</v>
      </c>
      <c r="F4584" s="5">
        <v>-8.5</v>
      </c>
      <c r="G4584" s="4">
        <v>93.5</v>
      </c>
      <c r="H4584" s="4">
        <v>86.2</v>
      </c>
      <c r="I4584" s="5">
        <v>-999</v>
      </c>
      <c r="J4584" s="5">
        <v>-999</v>
      </c>
      <c r="K4584" s="4">
        <v>2.8</v>
      </c>
      <c r="L4584" s="4">
        <v>1119</v>
      </c>
      <c r="M4584" s="7">
        <v>-0.9</v>
      </c>
      <c r="N4584" s="5">
        <v>0</v>
      </c>
      <c r="O4584" s="5">
        <v>0.7</v>
      </c>
      <c r="P4584" s="5">
        <v>1.2</v>
      </c>
      <c r="Q4584" s="5">
        <v>-999</v>
      </c>
      <c r="R4584">
        <v>0.505</v>
      </c>
      <c r="S4584" s="34">
        <f>ROUND((0.6105*(EXP((17.273*E4584)/(E4584+237.3))))*(100-H4584)/100,3)</f>
        <v>8.1000000000000003E-2</v>
      </c>
      <c r="T4584" s="6">
        <f>IF(V4584&lt;V4585,L4584,0)</f>
        <v>0</v>
      </c>
      <c r="U4584" s="6">
        <f>IF(T4584&gt;0,M4584,-999)</f>
        <v>-999</v>
      </c>
      <c r="V4584">
        <v>200403</v>
      </c>
      <c r="W4584">
        <v>2004</v>
      </c>
    </row>
    <row r="4585" spans="1:23" x14ac:dyDescent="0.25">
      <c r="A4585" s="14">
        <v>38052</v>
      </c>
      <c r="B4585" s="3">
        <v>66</v>
      </c>
      <c r="C4585" s="4">
        <v>10.050000000000001</v>
      </c>
      <c r="D4585" s="5">
        <v>-6</v>
      </c>
      <c r="E4585" s="5">
        <v>-0.1</v>
      </c>
      <c r="F4585" s="5">
        <v>-10.1</v>
      </c>
      <c r="G4585" s="4">
        <v>81.400000000000006</v>
      </c>
      <c r="H4585" s="4">
        <v>53.2</v>
      </c>
      <c r="I4585" s="5">
        <v>-999</v>
      </c>
      <c r="J4585" s="5">
        <v>-999</v>
      </c>
      <c r="K4585" s="4">
        <v>0</v>
      </c>
      <c r="L4585" s="4">
        <v>1108</v>
      </c>
      <c r="M4585" s="7">
        <v>-0.7</v>
      </c>
      <c r="N4585" s="5">
        <v>0.1</v>
      </c>
      <c r="O4585" s="5">
        <v>0.8</v>
      </c>
      <c r="P4585" s="5">
        <v>1.3</v>
      </c>
      <c r="Q4585" s="5">
        <v>-999</v>
      </c>
      <c r="R4585">
        <v>0.32200000000000001</v>
      </c>
      <c r="S4585" s="34">
        <f>ROUND((0.6105*(EXP((17.273*E4585)/(E4585+237.3))))*(100-H4585)/100,3)</f>
        <v>0.28399999999999997</v>
      </c>
      <c r="T4585" s="6">
        <f>IF(V4585&lt;V4586,L4585,0)</f>
        <v>0</v>
      </c>
      <c r="U4585" s="6">
        <f>IF(T4585&gt;0,M4585,-999)</f>
        <v>-999</v>
      </c>
      <c r="V4585">
        <v>200403</v>
      </c>
      <c r="W4585">
        <v>2004</v>
      </c>
    </row>
    <row r="4586" spans="1:23" x14ac:dyDescent="0.25">
      <c r="A4586" s="14">
        <v>38053</v>
      </c>
      <c r="B4586" s="3">
        <v>67</v>
      </c>
      <c r="C4586" s="4">
        <v>4.93</v>
      </c>
      <c r="D4586" s="5">
        <v>-0.4</v>
      </c>
      <c r="E4586" s="5">
        <v>3.2</v>
      </c>
      <c r="F4586" s="5">
        <v>-5.0999999999999996</v>
      </c>
      <c r="G4586" s="4">
        <v>96.2</v>
      </c>
      <c r="H4586" s="4">
        <v>86.8</v>
      </c>
      <c r="I4586" s="5">
        <v>-999</v>
      </c>
      <c r="J4586" s="5">
        <v>-999</v>
      </c>
      <c r="K4586" s="4">
        <v>0.4</v>
      </c>
      <c r="L4586" s="4">
        <v>1061</v>
      </c>
      <c r="M4586" s="7">
        <v>-0.7</v>
      </c>
      <c r="N4586" s="5">
        <v>0.1</v>
      </c>
      <c r="O4586" s="5">
        <v>0.8</v>
      </c>
      <c r="P4586" s="5">
        <v>1.3</v>
      </c>
      <c r="Q4586" s="5">
        <v>-999</v>
      </c>
      <c r="R4586">
        <v>0.66900000000000004</v>
      </c>
      <c r="S4586" s="34">
        <f>ROUND((0.6105*(EXP((17.273*E4586)/(E4586+237.3))))*(100-H4586)/100,3)</f>
        <v>0.10100000000000001</v>
      </c>
      <c r="T4586" s="6">
        <f>IF(V4586&lt;V4587,L4586,0)</f>
        <v>0</v>
      </c>
      <c r="U4586" s="6">
        <f>IF(T4586&gt;0,M4586,-999)</f>
        <v>-999</v>
      </c>
      <c r="V4586">
        <v>200403</v>
      </c>
      <c r="W4586">
        <v>2004</v>
      </c>
    </row>
    <row r="4587" spans="1:23" x14ac:dyDescent="0.25">
      <c r="A4587" s="14">
        <v>38054</v>
      </c>
      <c r="B4587" s="3">
        <v>68</v>
      </c>
      <c r="C4587" s="4">
        <v>14.54</v>
      </c>
      <c r="D4587" s="5">
        <v>6.1</v>
      </c>
      <c r="E4587" s="5">
        <v>13.2</v>
      </c>
      <c r="F4587" s="5">
        <v>1.2</v>
      </c>
      <c r="G4587" s="4">
        <v>78.2</v>
      </c>
      <c r="H4587" s="4">
        <v>46.3</v>
      </c>
      <c r="I4587" s="5">
        <v>-999</v>
      </c>
      <c r="J4587" s="5">
        <v>-999</v>
      </c>
      <c r="K4587" s="4">
        <v>0</v>
      </c>
      <c r="L4587" s="4">
        <v>946</v>
      </c>
      <c r="M4587" s="7">
        <v>-0.4</v>
      </c>
      <c r="N4587" s="5">
        <v>0.2</v>
      </c>
      <c r="O4587" s="5">
        <v>0.9</v>
      </c>
      <c r="P4587" s="5">
        <v>1.4</v>
      </c>
      <c r="Q4587" s="5">
        <v>-999</v>
      </c>
      <c r="R4587">
        <v>0.70399999999999996</v>
      </c>
      <c r="S4587" s="34">
        <f>ROUND((0.6105*(EXP((17.273*E4587)/(E4587+237.3))))*(100-H4587)/100,3)</f>
        <v>0.81499999999999995</v>
      </c>
      <c r="T4587" s="6">
        <f>IF(V4587&lt;V4588,L4587,0)</f>
        <v>0</v>
      </c>
      <c r="U4587" s="6">
        <f>IF(T4587&gt;0,M4587,-999)</f>
        <v>-999</v>
      </c>
      <c r="V4587">
        <v>200403</v>
      </c>
      <c r="W4587">
        <v>2004</v>
      </c>
    </row>
    <row r="4588" spans="1:23" x14ac:dyDescent="0.25">
      <c r="A4588" s="14">
        <v>38055</v>
      </c>
      <c r="B4588" s="3">
        <v>69</v>
      </c>
      <c r="C4588" s="4">
        <v>5.65</v>
      </c>
      <c r="D4588" s="5">
        <v>1.4</v>
      </c>
      <c r="E4588" s="5">
        <v>5.0999999999999996</v>
      </c>
      <c r="F4588" s="5">
        <v>-3.8</v>
      </c>
      <c r="G4588" s="4">
        <v>85.7</v>
      </c>
      <c r="H4588" s="4">
        <v>58.5</v>
      </c>
      <c r="I4588" s="5">
        <v>-999</v>
      </c>
      <c r="J4588" s="5">
        <v>-999</v>
      </c>
      <c r="K4588" s="4">
        <v>0</v>
      </c>
      <c r="L4588" s="4">
        <v>910</v>
      </c>
      <c r="M4588" s="7">
        <v>-0.4</v>
      </c>
      <c r="N4588" s="5">
        <v>0</v>
      </c>
      <c r="O4588" s="5">
        <v>0.7</v>
      </c>
      <c r="P4588" s="5">
        <v>1.2</v>
      </c>
      <c r="Q4588" s="5">
        <v>-999</v>
      </c>
      <c r="R4588">
        <v>0.51300000000000001</v>
      </c>
      <c r="S4588" s="34">
        <f>ROUND((0.6105*(EXP((17.273*E4588)/(E4588+237.3))))*(100-H4588)/100,3)</f>
        <v>0.36399999999999999</v>
      </c>
      <c r="T4588" s="6">
        <f>IF(V4588&lt;V4589,L4588,0)</f>
        <v>0</v>
      </c>
      <c r="U4588" s="6">
        <f>IF(T4588&gt;0,M4588,-999)</f>
        <v>-999</v>
      </c>
      <c r="V4588">
        <v>200403</v>
      </c>
      <c r="W4588">
        <v>2004</v>
      </c>
    </row>
    <row r="4589" spans="1:23" x14ac:dyDescent="0.25">
      <c r="A4589" s="14">
        <v>38056</v>
      </c>
      <c r="B4589" s="3">
        <v>70</v>
      </c>
      <c r="C4589" s="4">
        <v>14.84</v>
      </c>
      <c r="D4589" s="5">
        <v>-1.9</v>
      </c>
      <c r="E4589" s="5">
        <v>5.6</v>
      </c>
      <c r="F4589" s="5">
        <v>-9.3000000000000007</v>
      </c>
      <c r="G4589" s="4">
        <v>50.6</v>
      </c>
      <c r="H4589" s="4">
        <v>23.2</v>
      </c>
      <c r="I4589" s="5">
        <v>-999</v>
      </c>
      <c r="J4589" s="5">
        <v>-999</v>
      </c>
      <c r="K4589" s="4">
        <v>0</v>
      </c>
      <c r="L4589" s="4">
        <v>910</v>
      </c>
      <c r="M4589" s="7">
        <v>-0.1</v>
      </c>
      <c r="N4589" s="5">
        <v>0.1</v>
      </c>
      <c r="O4589" s="5">
        <v>0.7</v>
      </c>
      <c r="P4589" s="5">
        <v>1.3</v>
      </c>
      <c r="Q4589" s="5">
        <v>-999</v>
      </c>
      <c r="R4589">
        <v>0.21099999999999999</v>
      </c>
      <c r="S4589" s="34">
        <f>ROUND((0.6105*(EXP((17.273*E4589)/(E4589+237.3))))*(100-H4589)/100,3)</f>
        <v>0.69799999999999995</v>
      </c>
      <c r="T4589" s="6">
        <f>IF(V4589&lt;V4590,L4589,0)</f>
        <v>0</v>
      </c>
      <c r="U4589" s="6">
        <f>IF(T4589&gt;0,M4589,-999)</f>
        <v>-999</v>
      </c>
      <c r="V4589">
        <v>200403</v>
      </c>
      <c r="W4589">
        <v>2004</v>
      </c>
    </row>
    <row r="4590" spans="1:23" x14ac:dyDescent="0.25">
      <c r="A4590" s="14">
        <v>38057</v>
      </c>
      <c r="B4590" s="3">
        <v>71</v>
      </c>
      <c r="C4590" s="4">
        <v>14.19</v>
      </c>
      <c r="D4590" s="5">
        <v>2.2999999999999998</v>
      </c>
      <c r="E4590" s="5">
        <v>10.199999999999999</v>
      </c>
      <c r="F4590" s="5">
        <v>-3.5</v>
      </c>
      <c r="G4590" s="4">
        <v>49.3</v>
      </c>
      <c r="H4590" s="4">
        <v>29.1</v>
      </c>
      <c r="I4590" s="5">
        <v>-999</v>
      </c>
      <c r="J4590" s="5">
        <v>-999</v>
      </c>
      <c r="K4590" s="4">
        <v>0</v>
      </c>
      <c r="L4590" s="4">
        <v>891</v>
      </c>
      <c r="M4590" s="7">
        <v>-0.1</v>
      </c>
      <c r="N4590" s="5">
        <v>0.2</v>
      </c>
      <c r="O4590" s="5">
        <v>0.8</v>
      </c>
      <c r="P4590" s="5">
        <v>1.4</v>
      </c>
      <c r="Q4590" s="5">
        <v>-999</v>
      </c>
      <c r="R4590">
        <v>0.36299999999999999</v>
      </c>
      <c r="S4590" s="34">
        <f>ROUND((0.6105*(EXP((17.273*E4590)/(E4590+237.3))))*(100-H4590)/100,3)</f>
        <v>0.88200000000000001</v>
      </c>
      <c r="T4590" s="6">
        <f>IF(V4590&lt;V4591,L4590,0)</f>
        <v>0</v>
      </c>
      <c r="U4590" s="6">
        <f>IF(T4590&gt;0,M4590,-999)</f>
        <v>-999</v>
      </c>
      <c r="V4590">
        <v>200403</v>
      </c>
      <c r="W4590">
        <v>2004</v>
      </c>
    </row>
    <row r="4591" spans="1:23" x14ac:dyDescent="0.25">
      <c r="A4591" s="14">
        <v>38058</v>
      </c>
      <c r="B4591" s="3">
        <v>72</v>
      </c>
      <c r="C4591" s="4">
        <v>8.5500000000000007</v>
      </c>
      <c r="D4591" s="5">
        <v>-0.8</v>
      </c>
      <c r="E4591" s="5">
        <v>6</v>
      </c>
      <c r="F4591" s="5">
        <v>-6.1</v>
      </c>
      <c r="G4591" s="4">
        <v>78.2</v>
      </c>
      <c r="H4591" s="4">
        <v>49.4</v>
      </c>
      <c r="I4591" s="5">
        <v>-999</v>
      </c>
      <c r="J4591" s="5">
        <v>-999</v>
      </c>
      <c r="K4591" s="4">
        <v>0</v>
      </c>
      <c r="L4591" s="4">
        <v>885</v>
      </c>
      <c r="M4591" s="7">
        <v>-0.3</v>
      </c>
      <c r="N4591" s="5">
        <v>0</v>
      </c>
      <c r="O4591" s="5">
        <v>0.6</v>
      </c>
      <c r="P4591" s="5">
        <v>1.2</v>
      </c>
      <c r="Q4591" s="5">
        <v>-999</v>
      </c>
      <c r="R4591">
        <v>0.46</v>
      </c>
      <c r="S4591" s="34">
        <f>ROUND((0.6105*(EXP((17.273*E4591)/(E4591+237.3))))*(100-H4591)/100,3)</f>
        <v>0.47299999999999998</v>
      </c>
      <c r="T4591" s="6">
        <f>IF(V4591&lt;V4592,L4591,0)</f>
        <v>0</v>
      </c>
      <c r="U4591" s="6">
        <f>IF(T4591&gt;0,M4591,-999)</f>
        <v>-999</v>
      </c>
      <c r="V4591">
        <v>200403</v>
      </c>
      <c r="W4591">
        <v>2004</v>
      </c>
    </row>
    <row r="4592" spans="1:23" x14ac:dyDescent="0.25">
      <c r="A4592" s="14">
        <v>38059</v>
      </c>
      <c r="B4592" s="3">
        <v>73</v>
      </c>
      <c r="C4592" s="4">
        <v>14.79</v>
      </c>
      <c r="D4592" s="5">
        <v>-1.8</v>
      </c>
      <c r="E4592" s="5">
        <v>7</v>
      </c>
      <c r="F4592" s="5">
        <v>-9.5</v>
      </c>
      <c r="G4592" s="4">
        <v>54.4</v>
      </c>
      <c r="H4592" s="4">
        <v>18.5</v>
      </c>
      <c r="I4592" s="5">
        <v>-999</v>
      </c>
      <c r="J4592" s="5">
        <v>-999</v>
      </c>
      <c r="K4592" s="4">
        <v>0</v>
      </c>
      <c r="L4592" s="4">
        <v>876</v>
      </c>
      <c r="M4592" s="7">
        <v>0</v>
      </c>
      <c r="N4592" s="5">
        <v>0.2</v>
      </c>
      <c r="O4592" s="5">
        <v>0.8</v>
      </c>
      <c r="P4592" s="5">
        <v>1.3</v>
      </c>
      <c r="Q4592" s="5">
        <v>-999</v>
      </c>
      <c r="R4592">
        <v>0.185</v>
      </c>
      <c r="S4592" s="34">
        <f>ROUND((0.6105*(EXP((17.273*E4592)/(E4592+237.3))))*(100-H4592)/100,3)</f>
        <v>0.81599999999999995</v>
      </c>
      <c r="T4592" s="6">
        <f>IF(V4592&lt;V4593,L4592,0)</f>
        <v>0</v>
      </c>
      <c r="U4592" s="6">
        <f>IF(T4592&gt;0,M4592,-999)</f>
        <v>-999</v>
      </c>
      <c r="V4592">
        <v>200403</v>
      </c>
      <c r="W4592">
        <v>2004</v>
      </c>
    </row>
    <row r="4593" spans="1:23" x14ac:dyDescent="0.25">
      <c r="A4593" s="14">
        <v>38060</v>
      </c>
      <c r="B4593" s="3">
        <v>74</v>
      </c>
      <c r="C4593" s="4">
        <v>7.07</v>
      </c>
      <c r="D4593" s="5">
        <v>-1</v>
      </c>
      <c r="E4593" s="5">
        <v>4.3</v>
      </c>
      <c r="F4593" s="5">
        <v>-4.5999999999999996</v>
      </c>
      <c r="G4593" s="4">
        <v>70.8</v>
      </c>
      <c r="H4593" s="4">
        <v>40.6</v>
      </c>
      <c r="I4593" s="5">
        <v>-999</v>
      </c>
      <c r="J4593" s="5">
        <v>-999</v>
      </c>
      <c r="K4593" s="4">
        <v>0</v>
      </c>
      <c r="L4593" s="4">
        <v>874</v>
      </c>
      <c r="M4593" s="7">
        <v>-0.3</v>
      </c>
      <c r="N4593" s="5">
        <v>0</v>
      </c>
      <c r="O4593" s="5">
        <v>0.7</v>
      </c>
      <c r="P4593" s="5">
        <v>1.2</v>
      </c>
      <c r="Q4593" s="5">
        <v>-999</v>
      </c>
      <c r="R4593">
        <v>0.33700000000000002</v>
      </c>
      <c r="S4593" s="34">
        <f>ROUND((0.6105*(EXP((17.273*E4593)/(E4593+237.3))))*(100-H4593)/100,3)</f>
        <v>0.49299999999999999</v>
      </c>
      <c r="T4593" s="6">
        <f>IF(V4593&lt;V4594,L4593,0)</f>
        <v>0</v>
      </c>
      <c r="U4593" s="6">
        <f>IF(T4593&gt;0,M4593,-999)</f>
        <v>-999</v>
      </c>
      <c r="V4593">
        <v>200403</v>
      </c>
      <c r="W4593">
        <v>2004</v>
      </c>
    </row>
    <row r="4594" spans="1:23" x14ac:dyDescent="0.25">
      <c r="A4594" s="14">
        <v>38061</v>
      </c>
      <c r="B4594" s="3">
        <v>75</v>
      </c>
      <c r="C4594" s="4">
        <v>5.31</v>
      </c>
      <c r="D4594" s="5">
        <v>-2.2999999999999998</v>
      </c>
      <c r="E4594" s="5">
        <v>0.8</v>
      </c>
      <c r="F4594" s="5">
        <v>-5.8</v>
      </c>
      <c r="G4594" s="4">
        <v>82.7</v>
      </c>
      <c r="H4594" s="4">
        <v>59.2</v>
      </c>
      <c r="I4594" s="5">
        <v>-999</v>
      </c>
      <c r="J4594" s="5">
        <v>-999</v>
      </c>
      <c r="K4594" s="4">
        <v>0</v>
      </c>
      <c r="L4594" s="4">
        <v>868</v>
      </c>
      <c r="M4594" s="7">
        <v>-0.4</v>
      </c>
      <c r="N4594" s="5">
        <v>0</v>
      </c>
      <c r="O4594" s="5">
        <v>0.7</v>
      </c>
      <c r="P4594" s="5">
        <v>1.2</v>
      </c>
      <c r="Q4594" s="5">
        <v>-999</v>
      </c>
      <c r="R4594">
        <v>0.38400000000000001</v>
      </c>
      <c r="S4594" s="34">
        <f>ROUND((0.6105*(EXP((17.273*E4594)/(E4594+237.3))))*(100-H4594)/100,3)</f>
        <v>0.26400000000000001</v>
      </c>
      <c r="T4594" s="6">
        <f>IF(V4594&lt;V4595,L4594,0)</f>
        <v>0</v>
      </c>
      <c r="U4594" s="6">
        <f>IF(T4594&gt;0,M4594,-999)</f>
        <v>-999</v>
      </c>
      <c r="V4594">
        <v>200403</v>
      </c>
      <c r="W4594">
        <v>2004</v>
      </c>
    </row>
    <row r="4595" spans="1:23" x14ac:dyDescent="0.25">
      <c r="A4595" s="14">
        <v>38062</v>
      </c>
      <c r="B4595" s="3">
        <v>76</v>
      </c>
      <c r="C4595" s="4">
        <v>6.19</v>
      </c>
      <c r="D4595" s="5">
        <v>-0.4</v>
      </c>
      <c r="E4595" s="5">
        <v>4.3</v>
      </c>
      <c r="F4595" s="5">
        <v>-3.2</v>
      </c>
      <c r="G4595" s="4">
        <v>86.9</v>
      </c>
      <c r="H4595" s="4">
        <v>74.2</v>
      </c>
      <c r="I4595" s="5">
        <v>-999</v>
      </c>
      <c r="J4595" s="5">
        <v>-999</v>
      </c>
      <c r="K4595" s="4">
        <v>0</v>
      </c>
      <c r="L4595" s="4">
        <v>871</v>
      </c>
      <c r="M4595" s="7">
        <v>-0.4</v>
      </c>
      <c r="N4595" s="5">
        <v>0</v>
      </c>
      <c r="O4595" s="5">
        <v>0.7</v>
      </c>
      <c r="P4595" s="5">
        <v>1.2</v>
      </c>
      <c r="Q4595" s="5">
        <v>-999</v>
      </c>
      <c r="R4595">
        <v>0.61699999999999999</v>
      </c>
      <c r="S4595" s="34">
        <f>ROUND((0.6105*(EXP((17.273*E4595)/(E4595+237.3))))*(100-H4595)/100,3)</f>
        <v>0.214</v>
      </c>
      <c r="T4595" s="6">
        <f>IF(V4595&lt;V4596,L4595,0)</f>
        <v>0</v>
      </c>
      <c r="U4595" s="6">
        <f>IF(T4595&gt;0,M4595,-999)</f>
        <v>-999</v>
      </c>
      <c r="V4595">
        <v>200403</v>
      </c>
      <c r="W4595">
        <v>2004</v>
      </c>
    </row>
    <row r="4596" spans="1:23" x14ac:dyDescent="0.25">
      <c r="A4596" s="14">
        <v>38063</v>
      </c>
      <c r="B4596" s="3">
        <v>77</v>
      </c>
      <c r="C4596" s="4">
        <v>7.34</v>
      </c>
      <c r="D4596" s="5">
        <v>-0.3</v>
      </c>
      <c r="E4596" s="5">
        <v>5.6</v>
      </c>
      <c r="F4596" s="5">
        <v>-2.7</v>
      </c>
      <c r="G4596" s="4">
        <v>85.1</v>
      </c>
      <c r="H4596" s="4">
        <v>52.6</v>
      </c>
      <c r="I4596" s="5">
        <v>-999</v>
      </c>
      <c r="J4596" s="5">
        <v>-999</v>
      </c>
      <c r="K4596" s="4">
        <v>1.3</v>
      </c>
      <c r="L4596" s="4">
        <v>877</v>
      </c>
      <c r="M4596" s="7">
        <v>-0.4</v>
      </c>
      <c r="N4596" s="5">
        <v>0</v>
      </c>
      <c r="O4596" s="5">
        <v>0.7</v>
      </c>
      <c r="P4596" s="5">
        <v>1.2</v>
      </c>
      <c r="Q4596" s="5">
        <v>-999</v>
      </c>
      <c r="R4596">
        <v>0.47699999999999998</v>
      </c>
      <c r="S4596" s="34">
        <f>ROUND((0.6105*(EXP((17.273*E4596)/(E4596+237.3))))*(100-H4596)/100,3)</f>
        <v>0.43099999999999999</v>
      </c>
      <c r="T4596" s="6">
        <f>IF(V4596&lt;V4597,L4596,0)</f>
        <v>0</v>
      </c>
      <c r="U4596" s="6">
        <f>IF(T4596&gt;0,M4596,-999)</f>
        <v>-999</v>
      </c>
      <c r="V4596">
        <v>200403</v>
      </c>
      <c r="W4596">
        <v>2004</v>
      </c>
    </row>
    <row r="4597" spans="1:23" x14ac:dyDescent="0.25">
      <c r="A4597" s="14">
        <v>38064</v>
      </c>
      <c r="B4597" s="3">
        <v>78</v>
      </c>
      <c r="C4597" s="4">
        <v>9.14</v>
      </c>
      <c r="D4597" s="5">
        <v>-1.2</v>
      </c>
      <c r="E4597" s="5">
        <v>6.1</v>
      </c>
      <c r="F4597" s="5">
        <v>-7</v>
      </c>
      <c r="G4597" s="4">
        <v>74.900000000000006</v>
      </c>
      <c r="H4597" s="4">
        <v>52</v>
      </c>
      <c r="I4597" s="5">
        <v>-999</v>
      </c>
      <c r="J4597" s="5">
        <v>-999</v>
      </c>
      <c r="K4597" s="4">
        <v>0</v>
      </c>
      <c r="L4597" s="4">
        <v>865</v>
      </c>
      <c r="M4597" s="7">
        <v>-0.3</v>
      </c>
      <c r="N4597" s="5">
        <v>0</v>
      </c>
      <c r="O4597" s="5">
        <v>0.7</v>
      </c>
      <c r="P4597" s="5">
        <v>1.2</v>
      </c>
      <c r="Q4597" s="5">
        <v>-999</v>
      </c>
      <c r="R4597">
        <v>0.48799999999999999</v>
      </c>
      <c r="S4597" s="34">
        <f>ROUND((0.6105*(EXP((17.273*E4597)/(E4597+237.3))))*(100-H4597)/100,3)</f>
        <v>0.45200000000000001</v>
      </c>
      <c r="T4597" s="6">
        <f>IF(V4597&lt;V4598,L4597,0)</f>
        <v>0</v>
      </c>
      <c r="U4597" s="6">
        <f>IF(T4597&gt;0,M4597,-999)</f>
        <v>-999</v>
      </c>
      <c r="V4597">
        <v>200403</v>
      </c>
      <c r="W4597">
        <v>2004</v>
      </c>
    </row>
    <row r="4598" spans="1:23" x14ac:dyDescent="0.25">
      <c r="A4598" s="14">
        <v>38065</v>
      </c>
      <c r="B4598" s="3">
        <v>79</v>
      </c>
      <c r="C4598" s="4">
        <v>12.48</v>
      </c>
      <c r="D4598" s="5">
        <v>-5.6</v>
      </c>
      <c r="E4598" s="5">
        <v>1.1000000000000001</v>
      </c>
      <c r="F4598" s="5">
        <v>-9.9</v>
      </c>
      <c r="G4598" s="4">
        <v>70.3</v>
      </c>
      <c r="H4598" s="4">
        <v>43</v>
      </c>
      <c r="I4598" s="5">
        <v>-999</v>
      </c>
      <c r="J4598" s="5">
        <v>-999</v>
      </c>
      <c r="K4598" s="4">
        <v>0</v>
      </c>
      <c r="L4598" s="4">
        <v>865</v>
      </c>
      <c r="M4598" s="7">
        <v>-0.3</v>
      </c>
      <c r="N4598" s="5">
        <v>0</v>
      </c>
      <c r="O4598" s="5">
        <v>0.6</v>
      </c>
      <c r="P4598" s="5">
        <v>1.1000000000000001</v>
      </c>
      <c r="Q4598" s="5">
        <v>-999</v>
      </c>
      <c r="R4598">
        <v>0.28499999999999998</v>
      </c>
      <c r="S4598" s="34">
        <f>ROUND((0.6105*(EXP((17.273*E4598)/(E4598+237.3))))*(100-H4598)/100,3)</f>
        <v>0.377</v>
      </c>
      <c r="T4598" s="6">
        <f>IF(V4598&lt;V4599,L4598,0)</f>
        <v>0</v>
      </c>
      <c r="U4598" s="6">
        <f>IF(T4598&gt;0,M4598,-999)</f>
        <v>-999</v>
      </c>
      <c r="V4598">
        <v>200403</v>
      </c>
      <c r="W4598">
        <v>2004</v>
      </c>
    </row>
    <row r="4599" spans="1:23" x14ac:dyDescent="0.25">
      <c r="A4599" s="14">
        <v>38066</v>
      </c>
      <c r="B4599" s="3">
        <v>80</v>
      </c>
      <c r="C4599" s="4">
        <v>11.69</v>
      </c>
      <c r="D4599" s="5">
        <v>-3.1</v>
      </c>
      <c r="E4599" s="5">
        <v>2.8</v>
      </c>
      <c r="F4599" s="5">
        <v>-10.1</v>
      </c>
      <c r="G4599" s="4">
        <v>58.3</v>
      </c>
      <c r="H4599" s="4">
        <v>35.700000000000003</v>
      </c>
      <c r="I4599" s="5">
        <v>-999</v>
      </c>
      <c r="J4599" s="5">
        <v>-999</v>
      </c>
      <c r="K4599" s="4">
        <v>0</v>
      </c>
      <c r="L4599" s="4">
        <v>859</v>
      </c>
      <c r="M4599" s="7">
        <v>-0.5</v>
      </c>
      <c r="N4599" s="5">
        <v>0.1</v>
      </c>
      <c r="O4599" s="5">
        <v>0.8</v>
      </c>
      <c r="P4599" s="5">
        <v>1.3</v>
      </c>
      <c r="Q4599" s="5">
        <v>-999</v>
      </c>
      <c r="R4599">
        <v>0.26600000000000001</v>
      </c>
      <c r="S4599" s="34">
        <f>ROUND((0.6105*(EXP((17.273*E4599)/(E4599+237.3))))*(100-H4599)/100,3)</f>
        <v>0.48</v>
      </c>
      <c r="T4599" s="6">
        <f>IF(V4599&lt;V4600,L4599,0)</f>
        <v>0</v>
      </c>
      <c r="U4599" s="6">
        <f>IF(T4599&gt;0,M4599,-999)</f>
        <v>-999</v>
      </c>
      <c r="V4599">
        <v>200403</v>
      </c>
      <c r="W4599">
        <v>2004</v>
      </c>
    </row>
    <row r="4600" spans="1:23" x14ac:dyDescent="0.25">
      <c r="A4600" s="14">
        <v>38067</v>
      </c>
      <c r="B4600" s="3">
        <v>81</v>
      </c>
      <c r="C4600" s="4">
        <v>13.3</v>
      </c>
      <c r="D4600" s="5">
        <v>4.0999999999999996</v>
      </c>
      <c r="E4600" s="5">
        <v>12.1</v>
      </c>
      <c r="F4600" s="5">
        <v>-2.1</v>
      </c>
      <c r="G4600" s="4">
        <v>41.2</v>
      </c>
      <c r="H4600" s="4">
        <v>25.2</v>
      </c>
      <c r="I4600" s="5">
        <v>-999</v>
      </c>
      <c r="J4600" s="5">
        <v>-999</v>
      </c>
      <c r="K4600" s="4">
        <v>0</v>
      </c>
      <c r="L4600" s="4">
        <v>843</v>
      </c>
      <c r="M4600" s="7">
        <v>-0.6</v>
      </c>
      <c r="N4600" s="5">
        <v>0.2</v>
      </c>
      <c r="O4600" s="5">
        <v>0.8</v>
      </c>
      <c r="P4600" s="5">
        <v>1.3</v>
      </c>
      <c r="Q4600" s="5">
        <v>-999</v>
      </c>
      <c r="R4600">
        <v>0.35599999999999998</v>
      </c>
      <c r="S4600" s="34">
        <f>ROUND((0.6105*(EXP((17.273*E4600)/(E4600+237.3))))*(100-H4600)/100,3)</f>
        <v>1.056</v>
      </c>
      <c r="T4600" s="6">
        <f>IF(V4600&lt;V4601,L4600,0)</f>
        <v>0</v>
      </c>
      <c r="U4600" s="6">
        <f>IF(T4600&gt;0,M4600,-999)</f>
        <v>-999</v>
      </c>
      <c r="V4600">
        <v>200403</v>
      </c>
      <c r="W4600">
        <v>2004</v>
      </c>
    </row>
    <row r="4601" spans="1:23" x14ac:dyDescent="0.25">
      <c r="A4601" s="14">
        <v>38068</v>
      </c>
      <c r="B4601" s="3">
        <v>82</v>
      </c>
      <c r="C4601" s="4">
        <v>17.809999999999999</v>
      </c>
      <c r="D4601" s="5">
        <v>6.5</v>
      </c>
      <c r="E4601" s="5">
        <v>13.6</v>
      </c>
      <c r="F4601" s="5">
        <v>1</v>
      </c>
      <c r="G4601" s="4">
        <v>57.5</v>
      </c>
      <c r="H4601" s="4">
        <v>30</v>
      </c>
      <c r="I4601" s="5">
        <v>-999</v>
      </c>
      <c r="J4601" s="5">
        <v>-999</v>
      </c>
      <c r="K4601" s="4">
        <v>0</v>
      </c>
      <c r="L4601" s="4">
        <v>778</v>
      </c>
      <c r="M4601" s="7">
        <v>-0.2</v>
      </c>
      <c r="N4601" s="5">
        <v>0.2</v>
      </c>
      <c r="O4601" s="5">
        <v>0.8</v>
      </c>
      <c r="P4601" s="5">
        <v>1.3</v>
      </c>
      <c r="Q4601" s="5">
        <v>-999</v>
      </c>
      <c r="R4601">
        <v>0.46600000000000003</v>
      </c>
      <c r="S4601" s="34">
        <f>ROUND((0.6105*(EXP((17.273*E4601)/(E4601+237.3))))*(100-H4601)/100,3)</f>
        <v>1.0900000000000001</v>
      </c>
      <c r="T4601" s="6">
        <f>IF(V4601&lt;V4602,L4601,0)</f>
        <v>0</v>
      </c>
      <c r="U4601" s="6">
        <f>IF(T4601&gt;0,M4601,-999)</f>
        <v>-999</v>
      </c>
      <c r="V4601">
        <v>200403</v>
      </c>
      <c r="W4601">
        <v>2004</v>
      </c>
    </row>
    <row r="4602" spans="1:23" x14ac:dyDescent="0.25">
      <c r="A4602" s="14">
        <v>38069</v>
      </c>
      <c r="B4602" s="3">
        <v>83</v>
      </c>
      <c r="C4602" s="4">
        <v>10.45</v>
      </c>
      <c r="D4602" s="5">
        <v>2</v>
      </c>
      <c r="E4602" s="5">
        <v>11</v>
      </c>
      <c r="F4602" s="5">
        <v>-2.9</v>
      </c>
      <c r="G4602" s="4">
        <v>78.7</v>
      </c>
      <c r="H4602" s="4">
        <v>42.7</v>
      </c>
      <c r="I4602" s="5">
        <v>-999</v>
      </c>
      <c r="J4602" s="5">
        <v>-999</v>
      </c>
      <c r="K4602" s="4">
        <v>0</v>
      </c>
      <c r="L4602" s="4">
        <v>765</v>
      </c>
      <c r="M4602" s="7">
        <v>0</v>
      </c>
      <c r="N4602" s="5">
        <v>0</v>
      </c>
      <c r="O4602" s="5">
        <v>0.6</v>
      </c>
      <c r="P4602" s="5">
        <v>1.2</v>
      </c>
      <c r="Q4602" s="5">
        <v>-999</v>
      </c>
      <c r="R4602">
        <v>0.55900000000000005</v>
      </c>
      <c r="S4602" s="34">
        <f>ROUND((0.6105*(EXP((17.273*E4602)/(E4602+237.3))))*(100-H4602)/100,3)</f>
        <v>0.752</v>
      </c>
      <c r="T4602" s="6">
        <f>IF(V4602&lt;V4603,L4602,0)</f>
        <v>0</v>
      </c>
      <c r="U4602" s="6">
        <f>IF(T4602&gt;0,M4602,-999)</f>
        <v>-999</v>
      </c>
      <c r="V4602">
        <v>200403</v>
      </c>
      <c r="W4602">
        <v>2004</v>
      </c>
    </row>
    <row r="4603" spans="1:23" x14ac:dyDescent="0.25">
      <c r="A4603" s="14">
        <v>38070</v>
      </c>
      <c r="B4603" s="3">
        <v>84</v>
      </c>
      <c r="C4603" s="4">
        <v>6.09</v>
      </c>
      <c r="D4603" s="5">
        <v>-1.5</v>
      </c>
      <c r="E4603" s="5">
        <v>1.4</v>
      </c>
      <c r="F4603" s="5">
        <v>-6.8</v>
      </c>
      <c r="G4603" s="4">
        <v>81.7</v>
      </c>
      <c r="H4603" s="4">
        <v>68.099999999999994</v>
      </c>
      <c r="I4603" s="5">
        <v>-999</v>
      </c>
      <c r="J4603" s="5">
        <v>-999</v>
      </c>
      <c r="K4603" s="4">
        <v>5.8</v>
      </c>
      <c r="L4603" s="4">
        <v>779</v>
      </c>
      <c r="M4603" s="7">
        <v>-0.1</v>
      </c>
      <c r="N4603" s="5">
        <v>0</v>
      </c>
      <c r="O4603" s="5">
        <v>0.6</v>
      </c>
      <c r="P4603" s="5">
        <v>1.1000000000000001</v>
      </c>
      <c r="Q4603" s="5">
        <v>-999</v>
      </c>
      <c r="R4603">
        <v>0.46100000000000002</v>
      </c>
      <c r="S4603" s="34">
        <f>ROUND((0.6105*(EXP((17.273*E4603)/(E4603+237.3))))*(100-H4603)/100,3)</f>
        <v>0.216</v>
      </c>
      <c r="T4603" s="6">
        <f>IF(V4603&lt;V4604,L4603,0)</f>
        <v>0</v>
      </c>
      <c r="U4603" s="6">
        <f>IF(T4603&gt;0,M4603,-999)</f>
        <v>-999</v>
      </c>
      <c r="V4603">
        <v>200403</v>
      </c>
      <c r="W4603">
        <v>2004</v>
      </c>
    </row>
    <row r="4604" spans="1:23" x14ac:dyDescent="0.25">
      <c r="A4604" s="14">
        <v>38071</v>
      </c>
      <c r="B4604" s="3">
        <v>85</v>
      </c>
      <c r="C4604" s="4">
        <v>9.9700000000000006</v>
      </c>
      <c r="D4604" s="5">
        <v>-2.1</v>
      </c>
      <c r="E4604" s="5">
        <v>1.7</v>
      </c>
      <c r="F4604" s="5">
        <v>-7.1</v>
      </c>
      <c r="G4604" s="4">
        <v>74.2</v>
      </c>
      <c r="H4604" s="4">
        <v>58.3</v>
      </c>
      <c r="I4604" s="5">
        <v>-999</v>
      </c>
      <c r="J4604" s="5">
        <v>-999</v>
      </c>
      <c r="K4604" s="4">
        <v>0</v>
      </c>
      <c r="L4604" s="4">
        <v>778</v>
      </c>
      <c r="M4604" s="7">
        <v>-0.1</v>
      </c>
      <c r="N4604" s="5">
        <v>0</v>
      </c>
      <c r="O4604" s="5">
        <v>0.6</v>
      </c>
      <c r="P4604" s="5">
        <v>1.1000000000000001</v>
      </c>
      <c r="Q4604" s="5">
        <v>-999</v>
      </c>
      <c r="R4604">
        <v>0.40300000000000002</v>
      </c>
      <c r="S4604" s="34">
        <f>ROUND((0.6105*(EXP((17.273*E4604)/(E4604+237.3))))*(100-H4604)/100,3)</f>
        <v>0.28799999999999998</v>
      </c>
      <c r="T4604" s="6">
        <f>IF(V4604&lt;V4605,L4604,0)</f>
        <v>0</v>
      </c>
      <c r="U4604" s="6">
        <f>IF(T4604&gt;0,M4604,-999)</f>
        <v>-999</v>
      </c>
      <c r="V4604">
        <v>200403</v>
      </c>
      <c r="W4604">
        <v>2004</v>
      </c>
    </row>
    <row r="4605" spans="1:23" x14ac:dyDescent="0.25">
      <c r="A4605" s="14">
        <v>38072</v>
      </c>
      <c r="B4605" s="3">
        <v>86</v>
      </c>
      <c r="C4605" s="4">
        <v>5.09</v>
      </c>
      <c r="D4605" s="5">
        <v>-3</v>
      </c>
      <c r="E4605" s="5">
        <v>-0.8</v>
      </c>
      <c r="F4605" s="5">
        <v>-5.0999999999999996</v>
      </c>
      <c r="G4605" s="4">
        <v>97.6</v>
      </c>
      <c r="H4605" s="4">
        <v>90.3</v>
      </c>
      <c r="I4605" s="5">
        <v>-999</v>
      </c>
      <c r="J4605" s="5">
        <v>-999</v>
      </c>
      <c r="K4605" s="4">
        <v>13.4</v>
      </c>
      <c r="L4605" s="4">
        <v>901</v>
      </c>
      <c r="M4605" s="7">
        <v>-0.3</v>
      </c>
      <c r="N4605" s="5">
        <v>0</v>
      </c>
      <c r="O4605" s="5">
        <v>0.6</v>
      </c>
      <c r="P4605" s="5">
        <v>1.1000000000000001</v>
      </c>
      <c r="Q4605" s="5">
        <v>-999</v>
      </c>
      <c r="R4605">
        <v>0.52200000000000002</v>
      </c>
      <c r="S4605" s="34">
        <f>ROUND((0.6105*(EXP((17.273*E4605)/(E4605+237.3))))*(100-H4605)/100,3)</f>
        <v>5.6000000000000001E-2</v>
      </c>
      <c r="T4605" s="6">
        <f>IF(V4605&lt;V4606,L4605,0)</f>
        <v>0</v>
      </c>
      <c r="U4605" s="6">
        <f>IF(T4605&gt;0,M4605,-999)</f>
        <v>-999</v>
      </c>
      <c r="V4605">
        <v>200403</v>
      </c>
      <c r="W4605">
        <v>2004</v>
      </c>
    </row>
    <row r="4606" spans="1:23" x14ac:dyDescent="0.25">
      <c r="A4606" s="14">
        <v>38073</v>
      </c>
      <c r="B4606" s="3">
        <v>87</v>
      </c>
      <c r="C4606" s="4">
        <v>11.22</v>
      </c>
      <c r="D4606" s="5">
        <v>-2.2000000000000002</v>
      </c>
      <c r="E4606" s="5">
        <v>5.3</v>
      </c>
      <c r="F4606" s="5">
        <v>-5.4</v>
      </c>
      <c r="G4606" s="4">
        <v>91</v>
      </c>
      <c r="H4606" s="4">
        <v>64.099999999999994</v>
      </c>
      <c r="I4606" s="5">
        <v>-999</v>
      </c>
      <c r="J4606" s="5">
        <v>-999</v>
      </c>
      <c r="K4606" s="4">
        <v>2.2000000000000002</v>
      </c>
      <c r="L4606" s="4">
        <v>845</v>
      </c>
      <c r="M4606" s="7">
        <v>-0.2</v>
      </c>
      <c r="N4606" s="5">
        <v>0.1</v>
      </c>
      <c r="O4606" s="5">
        <v>0.7</v>
      </c>
      <c r="P4606" s="5">
        <v>1.2</v>
      </c>
      <c r="Q4606" s="5">
        <v>-999</v>
      </c>
      <c r="R4606">
        <v>0.57199999999999995</v>
      </c>
      <c r="S4606" s="34">
        <f>ROUND((0.6105*(EXP((17.273*E4606)/(E4606+237.3))))*(100-H4606)/100,3)</f>
        <v>0.32</v>
      </c>
      <c r="T4606" s="6">
        <f>IF(V4606&lt;V4607,L4606,0)</f>
        <v>0</v>
      </c>
      <c r="U4606" s="6">
        <f>IF(T4606&gt;0,M4606,-999)</f>
        <v>-999</v>
      </c>
      <c r="V4606">
        <v>200403</v>
      </c>
      <c r="W4606">
        <v>2004</v>
      </c>
    </row>
    <row r="4607" spans="1:23" x14ac:dyDescent="0.25">
      <c r="A4607" s="14">
        <v>38074</v>
      </c>
      <c r="B4607" s="3">
        <v>88</v>
      </c>
      <c r="C4607" s="4">
        <v>18.850000000000001</v>
      </c>
      <c r="D4607" s="5">
        <v>1.3</v>
      </c>
      <c r="E4607" s="5">
        <v>9.6999999999999993</v>
      </c>
      <c r="F4607" s="5">
        <v>-7</v>
      </c>
      <c r="G4607" s="4">
        <v>70.099999999999994</v>
      </c>
      <c r="H4607" s="4">
        <v>41.3</v>
      </c>
      <c r="I4607" s="5">
        <v>-999</v>
      </c>
      <c r="J4607" s="5">
        <v>-999</v>
      </c>
      <c r="K4607" s="4">
        <v>0</v>
      </c>
      <c r="L4607" s="4">
        <v>800</v>
      </c>
      <c r="M4607" s="7">
        <v>0</v>
      </c>
      <c r="N4607" s="5">
        <v>0.2</v>
      </c>
      <c r="O4607" s="5">
        <v>0.8</v>
      </c>
      <c r="P4607" s="5">
        <v>1.2</v>
      </c>
      <c r="Q4607" s="5">
        <v>-999</v>
      </c>
      <c r="R4607">
        <v>0.498</v>
      </c>
      <c r="S4607" s="34">
        <f>ROUND((0.6105*(EXP((17.273*E4607)/(E4607+237.3))))*(100-H4607)/100,3)</f>
        <v>0.70599999999999996</v>
      </c>
      <c r="T4607" s="6">
        <f>IF(V4607&lt;V4608,L4607,0)</f>
        <v>0</v>
      </c>
      <c r="U4607" s="6">
        <f>IF(T4607&gt;0,M4607,-999)</f>
        <v>-999</v>
      </c>
      <c r="V4607">
        <v>200403</v>
      </c>
      <c r="W4607">
        <v>2004</v>
      </c>
    </row>
    <row r="4608" spans="1:23" x14ac:dyDescent="0.25">
      <c r="A4608" s="14">
        <v>38075</v>
      </c>
      <c r="B4608" s="3">
        <v>89</v>
      </c>
      <c r="C4608" s="4">
        <v>19.5</v>
      </c>
      <c r="D4608" s="5">
        <v>5.6</v>
      </c>
      <c r="E4608" s="5">
        <v>11.8</v>
      </c>
      <c r="F4608" s="5">
        <v>-0.5</v>
      </c>
      <c r="G4608" s="4">
        <v>52</v>
      </c>
      <c r="H4608" s="4">
        <v>33.4</v>
      </c>
      <c r="I4608" s="5">
        <v>-999</v>
      </c>
      <c r="J4608" s="5">
        <v>-999</v>
      </c>
      <c r="K4608" s="4">
        <v>0</v>
      </c>
      <c r="L4608" s="4">
        <v>750</v>
      </c>
      <c r="M4608" s="7">
        <v>0.1</v>
      </c>
      <c r="N4608" s="5">
        <v>0.2</v>
      </c>
      <c r="O4608" s="5">
        <v>0.8</v>
      </c>
      <c r="P4608" s="5">
        <v>1.3</v>
      </c>
      <c r="Q4608" s="5">
        <v>-999</v>
      </c>
      <c r="R4608">
        <v>0.46200000000000002</v>
      </c>
      <c r="S4608" s="34">
        <f>ROUND((0.6105*(EXP((17.273*E4608)/(E4608+237.3))))*(100-H4608)/100,3)</f>
        <v>0.92200000000000004</v>
      </c>
      <c r="T4608" s="6">
        <f>IF(V4608&lt;V4609,L4608,0)</f>
        <v>0</v>
      </c>
      <c r="U4608" s="6">
        <f>IF(T4608&gt;0,M4608,-999)</f>
        <v>-999</v>
      </c>
      <c r="V4608">
        <v>200403</v>
      </c>
      <c r="W4608">
        <v>2004</v>
      </c>
    </row>
    <row r="4609" spans="1:23" x14ac:dyDescent="0.25">
      <c r="A4609" s="14">
        <v>38076</v>
      </c>
      <c r="B4609" s="3">
        <v>90</v>
      </c>
      <c r="C4609" s="4">
        <v>9.8699999999999992</v>
      </c>
      <c r="D4609" s="5">
        <v>3.7</v>
      </c>
      <c r="E4609" s="5">
        <v>10.7</v>
      </c>
      <c r="F4609" s="5">
        <v>-5.7</v>
      </c>
      <c r="G4609" s="4">
        <v>70</v>
      </c>
      <c r="H4609" s="4">
        <v>41.8</v>
      </c>
      <c r="I4609" s="5">
        <v>-999</v>
      </c>
      <c r="J4609" s="5">
        <v>-999</v>
      </c>
      <c r="K4609" s="4">
        <v>9.1</v>
      </c>
      <c r="L4609" s="4">
        <v>797</v>
      </c>
      <c r="M4609" s="7">
        <v>0</v>
      </c>
      <c r="N4609" s="5">
        <v>0</v>
      </c>
      <c r="O4609" s="5">
        <v>0.6</v>
      </c>
      <c r="P4609" s="5">
        <v>1.1000000000000001</v>
      </c>
      <c r="Q4609" s="5">
        <v>-999</v>
      </c>
      <c r="R4609">
        <v>0.53700000000000003</v>
      </c>
      <c r="S4609" s="34">
        <f>ROUND((0.6105*(EXP((17.273*E4609)/(E4609+237.3))))*(100-H4609)/100,3)</f>
        <v>0.749</v>
      </c>
      <c r="T4609" s="6">
        <f>IF(V4609&lt;V4610,L4609,0)</f>
        <v>0</v>
      </c>
      <c r="U4609" s="6">
        <f>IF(T4609&gt;0,M4609,-999)</f>
        <v>-999</v>
      </c>
      <c r="V4609">
        <v>200403</v>
      </c>
      <c r="W4609">
        <v>2004</v>
      </c>
    </row>
    <row r="4610" spans="1:23" x14ac:dyDescent="0.25">
      <c r="A4610" s="14">
        <v>38077</v>
      </c>
      <c r="B4610" s="3">
        <v>91</v>
      </c>
      <c r="C4610" s="4">
        <v>9.5299999999999994</v>
      </c>
      <c r="D4610" s="5">
        <v>-4.0999999999999996</v>
      </c>
      <c r="E4610" s="5">
        <v>1.6</v>
      </c>
      <c r="F4610" s="5">
        <v>-9.5</v>
      </c>
      <c r="G4610" s="4">
        <v>81.400000000000006</v>
      </c>
      <c r="H4610" s="4">
        <v>54.9</v>
      </c>
      <c r="I4610" s="5">
        <v>-999</v>
      </c>
      <c r="J4610" s="5">
        <v>-999</v>
      </c>
      <c r="K4610" s="4">
        <v>0</v>
      </c>
      <c r="L4610" s="4">
        <v>770</v>
      </c>
      <c r="M4610" s="7">
        <v>0</v>
      </c>
      <c r="N4610" s="5">
        <v>0</v>
      </c>
      <c r="O4610" s="5">
        <v>0.6</v>
      </c>
      <c r="P4610" s="5">
        <v>1.1000000000000001</v>
      </c>
      <c r="Q4610" s="5">
        <v>-999</v>
      </c>
      <c r="R4610">
        <v>0.376</v>
      </c>
      <c r="S4610" s="34">
        <f>ROUND((0.6105*(EXP((17.273*E4610)/(E4610+237.3))))*(100-H4610)/100,3)</f>
        <v>0.309</v>
      </c>
      <c r="T4610" s="6">
        <f>IF(V4610&lt;V4611,L4610,0)</f>
        <v>770</v>
      </c>
      <c r="U4610" s="6">
        <f>IF(T4610&gt;0,M4610,-999)</f>
        <v>0</v>
      </c>
      <c r="V4610">
        <v>200403</v>
      </c>
      <c r="W4610">
        <v>2004</v>
      </c>
    </row>
    <row r="4611" spans="1:23" x14ac:dyDescent="0.25">
      <c r="A4611" s="14">
        <v>38078</v>
      </c>
      <c r="B4611" s="3">
        <v>92</v>
      </c>
      <c r="C4611" s="4">
        <v>20.58</v>
      </c>
      <c r="D4611" s="5">
        <v>-2</v>
      </c>
      <c r="E4611" s="5">
        <v>4.8</v>
      </c>
      <c r="F4611" s="5">
        <v>-7.9</v>
      </c>
      <c r="G4611" s="4">
        <v>63.5</v>
      </c>
      <c r="H4611" s="4">
        <v>31.7</v>
      </c>
      <c r="I4611" s="5">
        <v>-999</v>
      </c>
      <c r="J4611" s="5">
        <v>-999</v>
      </c>
      <c r="K4611" s="4">
        <v>0</v>
      </c>
      <c r="L4611" s="4">
        <v>733</v>
      </c>
      <c r="M4611" s="7">
        <v>0.1</v>
      </c>
      <c r="N4611" s="5">
        <v>0.1</v>
      </c>
      <c r="O4611" s="5">
        <v>0.7</v>
      </c>
      <c r="P4611" s="5">
        <v>1.2</v>
      </c>
      <c r="Q4611" s="5">
        <v>-999</v>
      </c>
      <c r="R4611">
        <v>0.27300000000000002</v>
      </c>
      <c r="S4611" s="34">
        <f>ROUND((0.6105*(EXP((17.273*E4611)/(E4611+237.3))))*(100-H4611)/100,3)</f>
        <v>0.58699999999999997</v>
      </c>
      <c r="T4611" s="6">
        <f>IF(V4611&lt;V4612,L4611,0)</f>
        <v>0</v>
      </c>
      <c r="U4611" s="6">
        <f>IF(T4611&gt;0,M4611,-999)</f>
        <v>-999</v>
      </c>
      <c r="V4611">
        <v>200404</v>
      </c>
      <c r="W4611">
        <v>2004</v>
      </c>
    </row>
    <row r="4612" spans="1:23" x14ac:dyDescent="0.25">
      <c r="A4612" s="14">
        <v>38079</v>
      </c>
      <c r="B4612" s="3">
        <v>93</v>
      </c>
      <c r="C4612" s="4">
        <v>20.74</v>
      </c>
      <c r="D4612" s="5">
        <v>2.9</v>
      </c>
      <c r="E4612" s="5">
        <v>11.1</v>
      </c>
      <c r="F4612" s="5">
        <v>-6.6</v>
      </c>
      <c r="G4612" s="4">
        <v>49.1</v>
      </c>
      <c r="H4612" s="4">
        <v>24.7</v>
      </c>
      <c r="I4612" s="5">
        <v>-999</v>
      </c>
      <c r="J4612" s="5">
        <v>-999</v>
      </c>
      <c r="K4612" s="4">
        <v>0</v>
      </c>
      <c r="L4612" s="4">
        <v>712</v>
      </c>
      <c r="M4612" s="7">
        <v>0.2</v>
      </c>
      <c r="N4612" s="5">
        <v>0.2</v>
      </c>
      <c r="O4612" s="5">
        <v>0.7</v>
      </c>
      <c r="P4612" s="5">
        <v>1.2</v>
      </c>
      <c r="Q4612" s="5">
        <v>-999</v>
      </c>
      <c r="R4612">
        <v>0.32700000000000001</v>
      </c>
      <c r="S4612" s="34">
        <f>ROUND((0.6105*(EXP((17.273*E4612)/(E4612+237.3))))*(100-H4612)/100,3)</f>
        <v>0.995</v>
      </c>
      <c r="T4612" s="6">
        <f>IF(V4612&lt;V4613,L4612,0)</f>
        <v>0</v>
      </c>
      <c r="U4612" s="6">
        <f>IF(T4612&gt;0,M4612,-999)</f>
        <v>-999</v>
      </c>
      <c r="V4612">
        <v>200404</v>
      </c>
      <c r="W4612">
        <v>2004</v>
      </c>
    </row>
    <row r="4613" spans="1:23" x14ac:dyDescent="0.25">
      <c r="A4613" s="14">
        <v>38080</v>
      </c>
      <c r="B4613" s="3">
        <v>94</v>
      </c>
      <c r="C4613" s="4">
        <v>15.12</v>
      </c>
      <c r="D4613" s="5">
        <v>5.5</v>
      </c>
      <c r="E4613" s="5">
        <v>13.2</v>
      </c>
      <c r="F4613" s="5">
        <v>1.8</v>
      </c>
      <c r="G4613" s="4">
        <v>46.6</v>
      </c>
      <c r="H4613" s="4">
        <v>30</v>
      </c>
      <c r="I4613" s="5">
        <v>-999</v>
      </c>
      <c r="J4613" s="5">
        <v>-999</v>
      </c>
      <c r="K4613" s="4">
        <v>0</v>
      </c>
      <c r="L4613" s="4">
        <v>688</v>
      </c>
      <c r="M4613" s="7">
        <v>0.1</v>
      </c>
      <c r="N4613" s="5">
        <v>0.2</v>
      </c>
      <c r="O4613" s="5">
        <v>0.7</v>
      </c>
      <c r="P4613" s="5">
        <v>1.2</v>
      </c>
      <c r="Q4613" s="5">
        <v>-999</v>
      </c>
      <c r="R4613">
        <v>0.45500000000000002</v>
      </c>
      <c r="S4613" s="34">
        <f>ROUND((0.6105*(EXP((17.273*E4613)/(E4613+237.3))))*(100-H4613)/100,3)</f>
        <v>1.0620000000000001</v>
      </c>
      <c r="T4613" s="6">
        <f>IF(V4613&lt;V4614,L4613,0)</f>
        <v>0</v>
      </c>
      <c r="U4613" s="6">
        <f>IF(T4613&gt;0,M4613,-999)</f>
        <v>-999</v>
      </c>
      <c r="V4613">
        <v>200404</v>
      </c>
      <c r="W4613">
        <v>2004</v>
      </c>
    </row>
    <row r="4614" spans="1:23" x14ac:dyDescent="0.25">
      <c r="A4614" s="14">
        <v>38081</v>
      </c>
      <c r="B4614" s="3">
        <v>95</v>
      </c>
      <c r="C4614" s="4">
        <v>20.48</v>
      </c>
      <c r="D4614" s="5">
        <v>4.9000000000000004</v>
      </c>
      <c r="E4614" s="5">
        <v>11.9</v>
      </c>
      <c r="F4614" s="5">
        <v>0.3</v>
      </c>
      <c r="G4614" s="4">
        <v>60.1</v>
      </c>
      <c r="H4614" s="4">
        <v>22.1</v>
      </c>
      <c r="I4614" s="5">
        <v>-999</v>
      </c>
      <c r="J4614" s="5">
        <v>-999</v>
      </c>
      <c r="K4614" s="4">
        <v>0</v>
      </c>
      <c r="L4614" s="4">
        <v>650</v>
      </c>
      <c r="M4614" s="7">
        <v>0.2</v>
      </c>
      <c r="N4614" s="5">
        <v>0.2</v>
      </c>
      <c r="O4614" s="5">
        <v>0.7</v>
      </c>
      <c r="P4614" s="5">
        <v>1.2</v>
      </c>
      <c r="Q4614" s="5">
        <v>-999</v>
      </c>
      <c r="R4614">
        <v>0.308</v>
      </c>
      <c r="S4614" s="34">
        <f>ROUND((0.6105*(EXP((17.273*E4614)/(E4614+237.3))))*(100-H4614)/100,3)</f>
        <v>1.085</v>
      </c>
      <c r="T4614" s="6">
        <f>IF(V4614&lt;V4615,L4614,0)</f>
        <v>0</v>
      </c>
      <c r="U4614" s="6">
        <f>IF(T4614&gt;0,M4614,-999)</f>
        <v>-999</v>
      </c>
      <c r="V4614">
        <v>200404</v>
      </c>
      <c r="W4614">
        <v>2004</v>
      </c>
    </row>
    <row r="4615" spans="1:23" x14ac:dyDescent="0.25">
      <c r="A4615" s="14">
        <v>38082</v>
      </c>
      <c r="B4615" s="3">
        <v>96</v>
      </c>
      <c r="C4615" s="4">
        <v>17.88</v>
      </c>
      <c r="D4615" s="5">
        <v>5.3</v>
      </c>
      <c r="E4615" s="5">
        <v>13.2</v>
      </c>
      <c r="F4615" s="5">
        <v>-0.2</v>
      </c>
      <c r="G4615" s="4">
        <v>57.9</v>
      </c>
      <c r="H4615" s="4">
        <v>32.200000000000003</v>
      </c>
      <c r="I4615" s="5">
        <v>-999</v>
      </c>
      <c r="J4615" s="5">
        <v>-999</v>
      </c>
      <c r="K4615" s="4">
        <v>0</v>
      </c>
      <c r="L4615" s="4">
        <v>615</v>
      </c>
      <c r="M4615" s="7">
        <v>0.2</v>
      </c>
      <c r="N4615" s="5">
        <v>0.1</v>
      </c>
      <c r="O4615" s="5">
        <v>0.7</v>
      </c>
      <c r="P4615" s="5">
        <v>1.2</v>
      </c>
      <c r="Q4615" s="5">
        <v>-999</v>
      </c>
      <c r="R4615">
        <v>0.49</v>
      </c>
      <c r="S4615" s="34">
        <f>ROUND((0.6105*(EXP((17.273*E4615)/(E4615+237.3))))*(100-H4615)/100,3)</f>
        <v>1.0289999999999999</v>
      </c>
      <c r="T4615" s="6">
        <f>IF(V4615&lt;V4616,L4615,0)</f>
        <v>0</v>
      </c>
      <c r="U4615" s="6">
        <f>IF(T4615&gt;0,M4615,-999)</f>
        <v>-999</v>
      </c>
      <c r="V4615">
        <v>200404</v>
      </c>
      <c r="W4615">
        <v>2004</v>
      </c>
    </row>
    <row r="4616" spans="1:23" x14ac:dyDescent="0.25">
      <c r="A4616" s="14">
        <v>38083</v>
      </c>
      <c r="B4616" s="3">
        <v>97</v>
      </c>
      <c r="C4616" s="4">
        <v>21.1</v>
      </c>
      <c r="D4616" s="5">
        <v>5.9</v>
      </c>
      <c r="E4616" s="5">
        <v>14.3</v>
      </c>
      <c r="F4616" s="5">
        <v>-0.4</v>
      </c>
      <c r="G4616" s="4">
        <v>47.5</v>
      </c>
      <c r="H4616" s="4">
        <v>16</v>
      </c>
      <c r="I4616" s="5">
        <v>-999</v>
      </c>
      <c r="J4616" s="5">
        <v>-999</v>
      </c>
      <c r="K4616" s="4">
        <v>0</v>
      </c>
      <c r="L4616" s="4">
        <v>572</v>
      </c>
      <c r="M4616" s="7">
        <v>0.2</v>
      </c>
      <c r="N4616" s="5">
        <v>0.2</v>
      </c>
      <c r="O4616" s="5">
        <v>0.6</v>
      </c>
      <c r="P4616" s="5">
        <v>1.2</v>
      </c>
      <c r="Q4616" s="5">
        <v>-999</v>
      </c>
      <c r="R4616">
        <v>0.26</v>
      </c>
      <c r="S4616" s="34">
        <f>ROUND((0.6105*(EXP((17.273*E4616)/(E4616+237.3))))*(100-H4616)/100,3)</f>
        <v>1.369</v>
      </c>
      <c r="T4616" s="6">
        <f>IF(V4616&lt;V4617,L4616,0)</f>
        <v>0</v>
      </c>
      <c r="U4616" s="6">
        <f>IF(T4616&gt;0,M4616,-999)</f>
        <v>-999</v>
      </c>
      <c r="V4616">
        <v>200404</v>
      </c>
      <c r="W4616">
        <v>2004</v>
      </c>
    </row>
    <row r="4617" spans="1:23" x14ac:dyDescent="0.25">
      <c r="A4617" s="14">
        <v>38084</v>
      </c>
      <c r="B4617" s="3">
        <v>98</v>
      </c>
      <c r="C4617" s="4">
        <v>18.53</v>
      </c>
      <c r="D4617" s="5">
        <v>3.9</v>
      </c>
      <c r="E4617" s="5">
        <v>10.5</v>
      </c>
      <c r="F4617" s="5">
        <v>-1.6</v>
      </c>
      <c r="G4617" s="4">
        <v>60.6</v>
      </c>
      <c r="H4617" s="4">
        <v>32.299999999999997</v>
      </c>
      <c r="I4617" s="5">
        <v>-999</v>
      </c>
      <c r="J4617" s="5">
        <v>-999</v>
      </c>
      <c r="K4617" s="4">
        <v>0</v>
      </c>
      <c r="L4617" s="4">
        <v>550</v>
      </c>
      <c r="M4617" s="7">
        <v>0.2</v>
      </c>
      <c r="N4617" s="5">
        <v>0.1</v>
      </c>
      <c r="O4617" s="5">
        <v>0.6</v>
      </c>
      <c r="P4617" s="5">
        <v>1.3</v>
      </c>
      <c r="Q4617" s="5">
        <v>-999</v>
      </c>
      <c r="R4617">
        <v>0.41</v>
      </c>
      <c r="S4617" s="34">
        <f>ROUND((0.6105*(EXP((17.273*E4617)/(E4617+237.3))))*(100-H4617)/100,3)</f>
        <v>0.85899999999999999</v>
      </c>
      <c r="T4617" s="6">
        <f>IF(V4617&lt;V4618,L4617,0)</f>
        <v>0</v>
      </c>
      <c r="U4617" s="6">
        <f>IF(T4617&gt;0,M4617,-999)</f>
        <v>-999</v>
      </c>
      <c r="V4617">
        <v>200404</v>
      </c>
      <c r="W4617">
        <v>2004</v>
      </c>
    </row>
    <row r="4618" spans="1:23" x14ac:dyDescent="0.25">
      <c r="A4618" s="14">
        <v>38085</v>
      </c>
      <c r="B4618" s="3">
        <v>99</v>
      </c>
      <c r="C4618" s="4">
        <v>12.24</v>
      </c>
      <c r="D4618" s="5">
        <v>1.3</v>
      </c>
      <c r="E4618" s="5">
        <v>8</v>
      </c>
      <c r="F4618" s="5">
        <v>-1.8</v>
      </c>
      <c r="G4618" s="4">
        <v>81.2</v>
      </c>
      <c r="H4618" s="4">
        <v>52.8</v>
      </c>
      <c r="I4618" s="5">
        <v>-999</v>
      </c>
      <c r="J4618" s="5">
        <v>-999</v>
      </c>
      <c r="K4618" s="4">
        <v>0</v>
      </c>
      <c r="L4618" s="4">
        <v>530</v>
      </c>
      <c r="M4618" s="7">
        <v>0.2</v>
      </c>
      <c r="N4618" s="5">
        <v>0.1</v>
      </c>
      <c r="O4618" s="5">
        <v>0.6</v>
      </c>
      <c r="P4618" s="5">
        <v>1.3</v>
      </c>
      <c r="Q4618" s="5">
        <v>-999</v>
      </c>
      <c r="R4618">
        <v>0.56399999999999995</v>
      </c>
      <c r="S4618" s="34">
        <f>ROUND((0.6105*(EXP((17.273*E4618)/(E4618+237.3))))*(100-H4618)/100,3)</f>
        <v>0.50600000000000001</v>
      </c>
      <c r="T4618" s="6">
        <f>IF(V4618&lt;V4619,L4618,0)</f>
        <v>0</v>
      </c>
      <c r="U4618" s="6">
        <f>IF(T4618&gt;0,M4618,-999)</f>
        <v>-999</v>
      </c>
      <c r="V4618">
        <v>200404</v>
      </c>
      <c r="W4618">
        <v>2004</v>
      </c>
    </row>
    <row r="4619" spans="1:23" x14ac:dyDescent="0.25">
      <c r="A4619" s="14">
        <v>38086</v>
      </c>
      <c r="B4619" s="3">
        <v>100</v>
      </c>
      <c r="C4619" s="4">
        <v>21.4</v>
      </c>
      <c r="D4619" s="5">
        <v>3.8</v>
      </c>
      <c r="E4619" s="5">
        <v>11.4</v>
      </c>
      <c r="F4619" s="5">
        <v>-2.2999999999999998</v>
      </c>
      <c r="G4619" s="4">
        <v>49.8</v>
      </c>
      <c r="H4619" s="4">
        <v>16.100000000000001</v>
      </c>
      <c r="I4619" s="5">
        <v>-999</v>
      </c>
      <c r="J4619" s="5">
        <v>-999</v>
      </c>
      <c r="K4619" s="4">
        <v>0</v>
      </c>
      <c r="L4619" s="4">
        <v>510</v>
      </c>
      <c r="M4619" s="7">
        <v>0.3</v>
      </c>
      <c r="N4619" s="5">
        <v>0.1</v>
      </c>
      <c r="O4619" s="5">
        <v>0.7</v>
      </c>
      <c r="P4619" s="5">
        <v>1.3</v>
      </c>
      <c r="Q4619" s="5">
        <v>-999</v>
      </c>
      <c r="R4619">
        <v>0.216</v>
      </c>
      <c r="S4619" s="34">
        <f>ROUND((0.6105*(EXP((17.273*E4619)/(E4619+237.3))))*(100-H4619)/100,3)</f>
        <v>1.131</v>
      </c>
      <c r="T4619" s="6">
        <f>IF(V4619&lt;V4620,L4619,0)</f>
        <v>0</v>
      </c>
      <c r="U4619" s="6">
        <f>IF(T4619&gt;0,M4619,-999)</f>
        <v>-999</v>
      </c>
      <c r="V4619">
        <v>200404</v>
      </c>
      <c r="W4619">
        <v>2004</v>
      </c>
    </row>
    <row r="4620" spans="1:23" x14ac:dyDescent="0.25">
      <c r="A4620" s="14">
        <v>38087</v>
      </c>
      <c r="B4620" s="3">
        <v>101</v>
      </c>
      <c r="C4620" s="4">
        <v>21.25</v>
      </c>
      <c r="D4620" s="5">
        <v>6.4</v>
      </c>
      <c r="E4620" s="5">
        <v>14.7</v>
      </c>
      <c r="F4620" s="5">
        <v>-1.3</v>
      </c>
      <c r="G4620" s="4">
        <v>45.4</v>
      </c>
      <c r="H4620" s="4">
        <v>25.4</v>
      </c>
      <c r="I4620" s="5">
        <v>-999</v>
      </c>
      <c r="J4620" s="5">
        <v>-999</v>
      </c>
      <c r="K4620" s="4">
        <v>0</v>
      </c>
      <c r="L4620" s="4">
        <v>480</v>
      </c>
      <c r="M4620" s="7">
        <v>0.2</v>
      </c>
      <c r="N4620" s="5">
        <v>0.2</v>
      </c>
      <c r="O4620" s="5">
        <v>0.7</v>
      </c>
      <c r="P4620" s="5">
        <v>1.3</v>
      </c>
      <c r="Q4620" s="5">
        <v>-999</v>
      </c>
      <c r="R4620">
        <v>0.42399999999999999</v>
      </c>
      <c r="S4620" s="34">
        <f>ROUND((0.6105*(EXP((17.273*E4620)/(E4620+237.3))))*(100-H4620)/100,3)</f>
        <v>1.2470000000000001</v>
      </c>
      <c r="T4620" s="6">
        <f>IF(V4620&lt;V4621,L4620,0)</f>
        <v>0</v>
      </c>
      <c r="U4620" s="6">
        <f>IF(T4620&gt;0,M4620,-999)</f>
        <v>-999</v>
      </c>
      <c r="V4620">
        <v>200404</v>
      </c>
      <c r="W4620">
        <v>2004</v>
      </c>
    </row>
    <row r="4621" spans="1:23" x14ac:dyDescent="0.25">
      <c r="A4621" s="14">
        <v>38088</v>
      </c>
      <c r="B4621" s="3">
        <v>102</v>
      </c>
      <c r="C4621" s="4">
        <v>22.05</v>
      </c>
      <c r="D4621" s="5">
        <v>8.4</v>
      </c>
      <c r="E4621" s="5">
        <v>16.399999999999999</v>
      </c>
      <c r="F4621" s="5">
        <v>0.9</v>
      </c>
      <c r="G4621" s="4">
        <v>47.2</v>
      </c>
      <c r="H4621" s="4">
        <v>28.2</v>
      </c>
      <c r="I4621" s="5">
        <v>-999</v>
      </c>
      <c r="J4621" s="5">
        <v>-999</v>
      </c>
      <c r="K4621" s="4">
        <v>0</v>
      </c>
      <c r="L4621" s="4">
        <v>436</v>
      </c>
      <c r="M4621" s="7">
        <v>0.2</v>
      </c>
      <c r="N4621" s="5">
        <v>0.2</v>
      </c>
      <c r="O4621" s="5">
        <v>0.8</v>
      </c>
      <c r="P4621" s="5">
        <v>1.3</v>
      </c>
      <c r="Q4621" s="5">
        <v>-999</v>
      </c>
      <c r="R4621">
        <v>0.52600000000000002</v>
      </c>
      <c r="S4621" s="34">
        <f>ROUND((0.6105*(EXP((17.273*E4621)/(E4621+237.3))))*(100-H4621)/100,3)</f>
        <v>1.339</v>
      </c>
      <c r="T4621" s="6">
        <f>IF(V4621&lt;V4622,L4621,0)</f>
        <v>0</v>
      </c>
      <c r="U4621" s="6">
        <f>IF(T4621&gt;0,M4621,-999)</f>
        <v>-999</v>
      </c>
      <c r="V4621">
        <v>200404</v>
      </c>
      <c r="W4621">
        <v>2004</v>
      </c>
    </row>
    <row r="4622" spans="1:23" x14ac:dyDescent="0.25">
      <c r="A4622" s="14">
        <v>38089</v>
      </c>
      <c r="B4622" s="3">
        <v>103</v>
      </c>
      <c r="C4622" s="4">
        <v>21.72</v>
      </c>
      <c r="D4622" s="5">
        <v>10.4</v>
      </c>
      <c r="E4622" s="5">
        <v>18.5</v>
      </c>
      <c r="F4622" s="5">
        <v>3.1</v>
      </c>
      <c r="G4622" s="4">
        <v>46.3</v>
      </c>
      <c r="H4622" s="4">
        <v>27.8</v>
      </c>
      <c r="I4622" s="5">
        <v>-999</v>
      </c>
      <c r="J4622" s="5">
        <v>-999</v>
      </c>
      <c r="K4622" s="4">
        <v>0</v>
      </c>
      <c r="L4622" s="4">
        <v>380</v>
      </c>
      <c r="M4622" s="7">
        <v>0.2</v>
      </c>
      <c r="N4622" s="5">
        <v>0.2</v>
      </c>
      <c r="O4622" s="5">
        <v>0.8</v>
      </c>
      <c r="P4622" s="5">
        <v>1.3</v>
      </c>
      <c r="Q4622" s="5">
        <v>-999</v>
      </c>
      <c r="R4622">
        <v>0.59099999999999997</v>
      </c>
      <c r="S4622" s="34">
        <f>ROUND((0.6105*(EXP((17.273*E4622)/(E4622+237.3))))*(100-H4622)/100,3)</f>
        <v>1.5369999999999999</v>
      </c>
      <c r="T4622" s="6">
        <f>IF(V4622&lt;V4623,L4622,0)</f>
        <v>0</v>
      </c>
      <c r="U4622" s="6">
        <f>IF(T4622&gt;0,M4622,-999)</f>
        <v>-999</v>
      </c>
      <c r="V4622">
        <v>200404</v>
      </c>
      <c r="W4622">
        <v>2004</v>
      </c>
    </row>
    <row r="4623" spans="1:23" x14ac:dyDescent="0.25">
      <c r="A4623" s="14">
        <v>38090</v>
      </c>
      <c r="B4623" s="3">
        <v>104</v>
      </c>
      <c r="C4623" s="4">
        <v>12.2</v>
      </c>
      <c r="D4623" s="5">
        <v>5.7</v>
      </c>
      <c r="E4623" s="5">
        <v>10.8</v>
      </c>
      <c r="F4623" s="5">
        <v>0.3</v>
      </c>
      <c r="G4623" s="4">
        <v>76.400000000000006</v>
      </c>
      <c r="H4623" s="4">
        <v>55.7</v>
      </c>
      <c r="I4623" s="5">
        <v>-999</v>
      </c>
      <c r="J4623" s="5">
        <v>-999</v>
      </c>
      <c r="K4623" s="4">
        <v>5.4</v>
      </c>
      <c r="L4623" s="4">
        <v>380</v>
      </c>
      <c r="M4623" s="7">
        <v>0.1</v>
      </c>
      <c r="N4623" s="5">
        <v>0.1</v>
      </c>
      <c r="O4623" s="5">
        <v>0.8</v>
      </c>
      <c r="P4623" s="5">
        <v>1.2</v>
      </c>
      <c r="Q4623" s="5">
        <v>-999</v>
      </c>
      <c r="R4623">
        <v>0.72</v>
      </c>
      <c r="S4623" s="34">
        <f>ROUND((0.6105*(EXP((17.273*E4623)/(E4623+237.3))))*(100-H4623)/100,3)</f>
        <v>0.57399999999999995</v>
      </c>
      <c r="T4623" s="6">
        <f>IF(V4623&lt;V4624,L4623,0)</f>
        <v>0</v>
      </c>
      <c r="U4623" s="6">
        <f>IF(T4623&gt;0,M4623,-999)</f>
        <v>-999</v>
      </c>
      <c r="V4623">
        <v>200404</v>
      </c>
      <c r="W4623">
        <v>2004</v>
      </c>
    </row>
    <row r="4624" spans="1:23" x14ac:dyDescent="0.25">
      <c r="A4624" s="14">
        <v>38091</v>
      </c>
      <c r="B4624" s="3">
        <v>105</v>
      </c>
      <c r="C4624" s="4">
        <v>3.17</v>
      </c>
      <c r="D4624" s="5">
        <v>-0.6</v>
      </c>
      <c r="E4624" s="5">
        <v>2.9</v>
      </c>
      <c r="F4624" s="5">
        <v>-3.2</v>
      </c>
      <c r="G4624" s="4">
        <v>96.3</v>
      </c>
      <c r="H4624" s="4">
        <v>79.3</v>
      </c>
      <c r="I4624" s="5">
        <v>-999</v>
      </c>
      <c r="J4624" s="5">
        <v>-999</v>
      </c>
      <c r="K4624" s="4">
        <v>19.7</v>
      </c>
      <c r="L4624" s="4">
        <v>463</v>
      </c>
      <c r="M4624" s="7">
        <v>0</v>
      </c>
      <c r="N4624" s="5">
        <v>0</v>
      </c>
      <c r="O4624" s="5">
        <v>0.8</v>
      </c>
      <c r="P4624" s="5">
        <v>1.2</v>
      </c>
      <c r="Q4624" s="5">
        <v>-999</v>
      </c>
      <c r="R4624">
        <v>0.59599999999999997</v>
      </c>
      <c r="S4624" s="34">
        <f>ROUND((0.6105*(EXP((17.273*E4624)/(E4624+237.3))))*(100-H4624)/100,3)</f>
        <v>0.156</v>
      </c>
      <c r="T4624" s="6">
        <f>IF(V4624&lt;V4625,L4624,0)</f>
        <v>0</v>
      </c>
      <c r="U4624" s="6">
        <f>IF(T4624&gt;0,M4624,-999)</f>
        <v>-999</v>
      </c>
      <c r="V4624">
        <v>200404</v>
      </c>
      <c r="W4624">
        <v>2004</v>
      </c>
    </row>
    <row r="4625" spans="1:23" x14ac:dyDescent="0.25">
      <c r="A4625" s="14">
        <v>38092</v>
      </c>
      <c r="B4625" s="3">
        <v>106</v>
      </c>
      <c r="C4625" s="4">
        <v>14.41</v>
      </c>
      <c r="D4625" s="5">
        <v>-0.2</v>
      </c>
      <c r="E4625" s="5">
        <v>5.8</v>
      </c>
      <c r="F4625" s="5">
        <v>-3.7</v>
      </c>
      <c r="G4625" s="4">
        <v>89.3</v>
      </c>
      <c r="H4625" s="4">
        <v>58.1</v>
      </c>
      <c r="I4625" s="5">
        <v>-999</v>
      </c>
      <c r="J4625" s="5">
        <v>-999</v>
      </c>
      <c r="K4625" s="4">
        <v>2.2000000000000002</v>
      </c>
      <c r="L4625" s="4">
        <v>420</v>
      </c>
      <c r="M4625" s="7">
        <v>0.2</v>
      </c>
      <c r="N4625" s="5">
        <v>0.2</v>
      </c>
      <c r="O4625" s="5">
        <v>0.9</v>
      </c>
      <c r="P4625" s="5">
        <v>1.3</v>
      </c>
      <c r="Q4625" s="5">
        <v>-999</v>
      </c>
      <c r="R4625">
        <v>0.53500000000000003</v>
      </c>
      <c r="S4625" s="34">
        <f>ROUND((0.6105*(EXP((17.273*E4625)/(E4625+237.3))))*(100-H4625)/100,3)</f>
        <v>0.38600000000000001</v>
      </c>
      <c r="T4625" s="6">
        <f>IF(V4625&lt;V4626,L4625,0)</f>
        <v>0</v>
      </c>
      <c r="U4625" s="6">
        <f>IF(T4625&gt;0,M4625,-999)</f>
        <v>-999</v>
      </c>
      <c r="V4625">
        <v>200404</v>
      </c>
      <c r="W4625">
        <v>2004</v>
      </c>
    </row>
    <row r="4626" spans="1:23" x14ac:dyDescent="0.25">
      <c r="A4626" s="14">
        <v>38093</v>
      </c>
      <c r="B4626" s="3">
        <v>107</v>
      </c>
      <c r="C4626" s="4">
        <v>10.45</v>
      </c>
      <c r="D4626" s="5">
        <v>-1.4</v>
      </c>
      <c r="E4626" s="5">
        <v>5.4</v>
      </c>
      <c r="F4626" s="5">
        <v>-5.6</v>
      </c>
      <c r="G4626" s="4">
        <v>89</v>
      </c>
      <c r="H4626" s="4">
        <v>55</v>
      </c>
      <c r="I4626" s="5">
        <v>-999</v>
      </c>
      <c r="J4626" s="5">
        <v>-999</v>
      </c>
      <c r="K4626" s="4">
        <v>1.4</v>
      </c>
      <c r="L4626" s="4">
        <v>410</v>
      </c>
      <c r="M4626" s="7">
        <v>0</v>
      </c>
      <c r="N4626" s="5">
        <v>0</v>
      </c>
      <c r="O4626" s="5">
        <v>0.8</v>
      </c>
      <c r="P4626" s="5">
        <v>1.1000000000000001</v>
      </c>
      <c r="Q4626" s="5">
        <v>-999</v>
      </c>
      <c r="R4626">
        <v>0.49299999999999999</v>
      </c>
      <c r="S4626" s="34">
        <f>ROUND((0.6105*(EXP((17.273*E4626)/(E4626+237.3))))*(100-H4626)/100,3)</f>
        <v>0.40300000000000002</v>
      </c>
      <c r="T4626" s="6">
        <f>IF(V4626&lt;V4627,L4626,0)</f>
        <v>0</v>
      </c>
      <c r="U4626" s="6">
        <f>IF(T4626&gt;0,M4626,-999)</f>
        <v>-999</v>
      </c>
      <c r="V4626">
        <v>200404</v>
      </c>
      <c r="W4626">
        <v>2004</v>
      </c>
    </row>
    <row r="4627" spans="1:23" x14ac:dyDescent="0.25">
      <c r="A4627" s="14">
        <v>38094</v>
      </c>
      <c r="B4627" s="3">
        <v>108</v>
      </c>
      <c r="C4627" s="4">
        <v>13.49</v>
      </c>
      <c r="D4627" s="5">
        <v>0.1</v>
      </c>
      <c r="E4627" s="5">
        <v>7.2</v>
      </c>
      <c r="F4627" s="5">
        <v>-4</v>
      </c>
      <c r="G4627" s="4">
        <v>80</v>
      </c>
      <c r="H4627" s="4">
        <v>37</v>
      </c>
      <c r="I4627" s="5">
        <v>-999</v>
      </c>
      <c r="J4627" s="5">
        <v>-999</v>
      </c>
      <c r="K4627" s="4">
        <v>0</v>
      </c>
      <c r="L4627" s="4">
        <v>395</v>
      </c>
      <c r="M4627" s="7">
        <v>0.1</v>
      </c>
      <c r="N4627" s="5">
        <v>0.1</v>
      </c>
      <c r="O4627" s="5">
        <v>0.9</v>
      </c>
      <c r="P4627" s="5">
        <v>1.3</v>
      </c>
      <c r="Q4627" s="5">
        <v>-999</v>
      </c>
      <c r="R4627">
        <v>0.376</v>
      </c>
      <c r="S4627" s="34">
        <f>ROUND((0.6105*(EXP((17.273*E4627)/(E4627+237.3))))*(100-H4627)/100,3)</f>
        <v>0.64</v>
      </c>
      <c r="T4627" s="6">
        <f>IF(V4627&lt;V4628,L4627,0)</f>
        <v>0</v>
      </c>
      <c r="U4627" s="6">
        <f>IF(T4627&gt;0,M4627,-999)</f>
        <v>-999</v>
      </c>
      <c r="V4627">
        <v>200404</v>
      </c>
      <c r="W4627">
        <v>2004</v>
      </c>
    </row>
    <row r="4628" spans="1:23" x14ac:dyDescent="0.25">
      <c r="A4628" s="14">
        <v>38095</v>
      </c>
      <c r="B4628" s="3">
        <v>109</v>
      </c>
      <c r="C4628" s="4">
        <v>17.559999999999999</v>
      </c>
      <c r="D4628" s="5">
        <v>0</v>
      </c>
      <c r="E4628" s="5">
        <v>8.1</v>
      </c>
      <c r="F4628" s="5">
        <v>-5</v>
      </c>
      <c r="G4628" s="4">
        <v>83</v>
      </c>
      <c r="H4628" s="4">
        <v>47.1</v>
      </c>
      <c r="I4628" s="5">
        <v>-999</v>
      </c>
      <c r="J4628" s="5">
        <v>-999</v>
      </c>
      <c r="K4628" s="4">
        <v>0</v>
      </c>
      <c r="L4628" s="4">
        <v>367</v>
      </c>
      <c r="M4628" s="7">
        <v>0.1</v>
      </c>
      <c r="N4628" s="5">
        <v>0.1</v>
      </c>
      <c r="O4628" s="5">
        <v>0.9</v>
      </c>
      <c r="P4628" s="5">
        <v>1.3</v>
      </c>
      <c r="Q4628" s="5">
        <v>-999</v>
      </c>
      <c r="R4628">
        <v>0.50900000000000001</v>
      </c>
      <c r="S4628" s="34">
        <f>ROUND((0.6105*(EXP((17.273*E4628)/(E4628+237.3))))*(100-H4628)/100,3)</f>
        <v>0.57099999999999995</v>
      </c>
      <c r="T4628" s="6">
        <f>IF(V4628&lt;V4629,L4628,0)</f>
        <v>0</v>
      </c>
      <c r="U4628" s="6">
        <f>IF(T4628&gt;0,M4628,-999)</f>
        <v>-999</v>
      </c>
      <c r="V4628">
        <v>200404</v>
      </c>
      <c r="W4628">
        <v>2004</v>
      </c>
    </row>
    <row r="4629" spans="1:23" x14ac:dyDescent="0.25">
      <c r="A4629" s="14">
        <v>38096</v>
      </c>
      <c r="B4629" s="3">
        <v>110</v>
      </c>
      <c r="C4629" s="4">
        <v>18.09</v>
      </c>
      <c r="D4629" s="5">
        <v>1.1000000000000001</v>
      </c>
      <c r="E4629" s="5">
        <v>6.7</v>
      </c>
      <c r="F4629" s="5">
        <v>-4</v>
      </c>
      <c r="G4629" s="4">
        <v>76.7</v>
      </c>
      <c r="H4629" s="4">
        <v>46.7</v>
      </c>
      <c r="I4629" s="5">
        <v>-999</v>
      </c>
      <c r="J4629" s="5">
        <v>-999</v>
      </c>
      <c r="K4629" s="4">
        <v>0.7</v>
      </c>
      <c r="L4629" s="4">
        <v>358</v>
      </c>
      <c r="M4629" s="7">
        <v>0.2</v>
      </c>
      <c r="N4629" s="5">
        <v>0.2</v>
      </c>
      <c r="O4629" s="5">
        <v>0.9</v>
      </c>
      <c r="P4629" s="5">
        <v>1.3</v>
      </c>
      <c r="Q4629" s="5">
        <v>-999</v>
      </c>
      <c r="R4629">
        <v>0.45800000000000002</v>
      </c>
      <c r="S4629" s="34">
        <f>ROUND((0.6105*(EXP((17.273*E4629)/(E4629+237.3))))*(100-H4629)/100,3)</f>
        <v>0.52300000000000002</v>
      </c>
      <c r="T4629" s="6">
        <f>IF(V4629&lt;V4630,L4629,0)</f>
        <v>0</v>
      </c>
      <c r="U4629" s="6">
        <f>IF(T4629&gt;0,M4629,-999)</f>
        <v>-999</v>
      </c>
      <c r="V4629">
        <v>200404</v>
      </c>
      <c r="W4629">
        <v>2004</v>
      </c>
    </row>
    <row r="4630" spans="1:23" x14ac:dyDescent="0.25">
      <c r="A4630" s="14">
        <v>38097</v>
      </c>
      <c r="B4630" s="3">
        <v>111</v>
      </c>
      <c r="C4630" s="4">
        <v>12.26</v>
      </c>
      <c r="D4630" s="5">
        <v>-0.1</v>
      </c>
      <c r="E4630" s="5">
        <v>4.7</v>
      </c>
      <c r="F4630" s="5">
        <v>-3.9</v>
      </c>
      <c r="G4630" s="4">
        <v>89.6</v>
      </c>
      <c r="H4630" s="4">
        <v>65.900000000000006</v>
      </c>
      <c r="I4630" s="5">
        <v>-999</v>
      </c>
      <c r="J4630" s="5">
        <v>-999</v>
      </c>
      <c r="K4630" s="4">
        <v>7.9</v>
      </c>
      <c r="L4630" s="4">
        <v>368</v>
      </c>
      <c r="M4630" s="7">
        <v>0.1</v>
      </c>
      <c r="N4630" s="5">
        <v>0.1</v>
      </c>
      <c r="O4630" s="5">
        <v>0.9</v>
      </c>
      <c r="P4630" s="5">
        <v>1.3</v>
      </c>
      <c r="Q4630" s="5">
        <v>-999</v>
      </c>
      <c r="R4630">
        <v>0.56100000000000005</v>
      </c>
      <c r="S4630" s="34">
        <f>ROUND((0.6105*(EXP((17.273*E4630)/(E4630+237.3))))*(100-H4630)/100,3)</f>
        <v>0.29099999999999998</v>
      </c>
      <c r="T4630" s="6">
        <f>IF(V4630&lt;V4631,L4630,0)</f>
        <v>0</v>
      </c>
      <c r="U4630" s="6">
        <f>IF(T4630&gt;0,M4630,-999)</f>
        <v>-999</v>
      </c>
      <c r="V4630">
        <v>200404</v>
      </c>
      <c r="W4630">
        <v>2004</v>
      </c>
    </row>
    <row r="4631" spans="1:23" x14ac:dyDescent="0.25">
      <c r="A4631" s="14">
        <v>38098</v>
      </c>
      <c r="B4631" s="3">
        <v>112</v>
      </c>
      <c r="C4631" s="4">
        <v>13.88</v>
      </c>
      <c r="D4631" s="5">
        <v>0.8</v>
      </c>
      <c r="E4631" s="5">
        <v>7.7</v>
      </c>
      <c r="F4631" s="5">
        <v>-4</v>
      </c>
      <c r="G4631" s="4">
        <v>83.8</v>
      </c>
      <c r="H4631" s="4">
        <v>51.8</v>
      </c>
      <c r="I4631" s="5">
        <v>-999</v>
      </c>
      <c r="J4631" s="5">
        <v>-999</v>
      </c>
      <c r="K4631" s="4">
        <v>0</v>
      </c>
      <c r="L4631" s="4">
        <v>370</v>
      </c>
      <c r="M4631" s="7">
        <v>0.1</v>
      </c>
      <c r="N4631" s="5">
        <v>0.2</v>
      </c>
      <c r="O4631" s="5">
        <v>0.9</v>
      </c>
      <c r="P4631" s="5">
        <v>1.3</v>
      </c>
      <c r="Q4631" s="5">
        <v>-999</v>
      </c>
      <c r="R4631">
        <v>0.54300000000000004</v>
      </c>
      <c r="S4631" s="34">
        <f>ROUND((0.6105*(EXP((17.273*E4631)/(E4631+237.3))))*(100-H4631)/100,3)</f>
        <v>0.50600000000000001</v>
      </c>
      <c r="T4631" s="6">
        <f>IF(V4631&lt;V4632,L4631,0)</f>
        <v>0</v>
      </c>
      <c r="U4631" s="6">
        <f>IF(T4631&gt;0,M4631,-999)</f>
        <v>-999</v>
      </c>
      <c r="V4631">
        <v>200404</v>
      </c>
      <c r="W4631">
        <v>2004</v>
      </c>
    </row>
    <row r="4632" spans="1:23" x14ac:dyDescent="0.25">
      <c r="A4632" s="14">
        <v>38099</v>
      </c>
      <c r="B4632" s="3">
        <v>113</v>
      </c>
      <c r="C4632" s="4">
        <v>23.28</v>
      </c>
      <c r="D4632" s="5">
        <v>5.9</v>
      </c>
      <c r="E4632" s="5">
        <v>13.1</v>
      </c>
      <c r="F4632" s="5">
        <v>-1.5</v>
      </c>
      <c r="G4632" s="4">
        <v>56.5</v>
      </c>
      <c r="H4632" s="4">
        <v>28.8</v>
      </c>
      <c r="I4632" s="5">
        <v>-999</v>
      </c>
      <c r="J4632" s="5">
        <v>-999</v>
      </c>
      <c r="K4632" s="4">
        <v>0</v>
      </c>
      <c r="L4632" s="4">
        <v>312</v>
      </c>
      <c r="M4632" s="7">
        <v>0.2</v>
      </c>
      <c r="N4632" s="5">
        <v>0.2</v>
      </c>
      <c r="O4632" s="5">
        <v>1</v>
      </c>
      <c r="P4632" s="5">
        <v>1.4</v>
      </c>
      <c r="Q4632" s="5">
        <v>-999</v>
      </c>
      <c r="R4632">
        <v>0.435</v>
      </c>
      <c r="S4632" s="34">
        <f>ROUND((0.6105*(EXP((17.273*E4632)/(E4632+237.3))))*(100-H4632)/100,3)</f>
        <v>1.073</v>
      </c>
      <c r="T4632" s="6">
        <f>IF(V4632&lt;V4633,L4632,0)</f>
        <v>0</v>
      </c>
      <c r="U4632" s="6">
        <f>IF(T4632&gt;0,M4632,-999)</f>
        <v>-999</v>
      </c>
      <c r="V4632">
        <v>200404</v>
      </c>
      <c r="W4632">
        <v>2004</v>
      </c>
    </row>
    <row r="4633" spans="1:23" x14ac:dyDescent="0.25">
      <c r="A4633" s="14">
        <v>38100</v>
      </c>
      <c r="B4633" s="3">
        <v>114</v>
      </c>
      <c r="C4633" s="4">
        <v>12.24</v>
      </c>
      <c r="D4633" s="5">
        <v>2.5</v>
      </c>
      <c r="E4633" s="5">
        <v>6.8</v>
      </c>
      <c r="F4633" s="5">
        <v>-4.9000000000000004</v>
      </c>
      <c r="G4633" s="4">
        <v>70.3</v>
      </c>
      <c r="H4633" s="4">
        <v>48.5</v>
      </c>
      <c r="I4633" s="5">
        <v>-999</v>
      </c>
      <c r="J4633" s="5">
        <v>-999</v>
      </c>
      <c r="K4633" s="4">
        <v>0</v>
      </c>
      <c r="L4633" s="4">
        <v>298</v>
      </c>
      <c r="M4633" s="7">
        <v>0.1</v>
      </c>
      <c r="N4633" s="5">
        <v>0.1</v>
      </c>
      <c r="O4633" s="5">
        <v>0.9</v>
      </c>
      <c r="P4633" s="5">
        <v>1.2</v>
      </c>
      <c r="Q4633" s="5">
        <v>-999</v>
      </c>
      <c r="R4633">
        <v>0.47799999999999998</v>
      </c>
      <c r="S4633" s="34">
        <f>ROUND((0.6105*(EXP((17.273*E4633)/(E4633+237.3))))*(100-H4633)/100,3)</f>
        <v>0.50900000000000001</v>
      </c>
      <c r="T4633" s="6">
        <f>IF(V4633&lt;V4634,L4633,0)</f>
        <v>0</v>
      </c>
      <c r="U4633" s="6">
        <f>IF(T4633&gt;0,M4633,-999)</f>
        <v>-999</v>
      </c>
      <c r="V4633">
        <v>200404</v>
      </c>
      <c r="W4633">
        <v>2004</v>
      </c>
    </row>
    <row r="4634" spans="1:23" x14ac:dyDescent="0.25">
      <c r="A4634" s="14">
        <v>38101</v>
      </c>
      <c r="B4634" s="3">
        <v>115</v>
      </c>
      <c r="C4634" s="4">
        <v>15.48</v>
      </c>
      <c r="D4634" s="5">
        <v>-0.1</v>
      </c>
      <c r="E4634" s="5">
        <v>6.4</v>
      </c>
      <c r="F4634" s="5">
        <v>-5.7</v>
      </c>
      <c r="G4634" s="4">
        <v>74.5</v>
      </c>
      <c r="H4634" s="4">
        <v>48</v>
      </c>
      <c r="I4634" s="5">
        <v>-999</v>
      </c>
      <c r="J4634" s="5">
        <v>-999</v>
      </c>
      <c r="K4634" s="4">
        <v>0</v>
      </c>
      <c r="L4634" s="4">
        <v>287</v>
      </c>
      <c r="M4634" s="7">
        <v>0.2</v>
      </c>
      <c r="N4634" s="5">
        <v>0.1</v>
      </c>
      <c r="O4634" s="5">
        <v>0.9</v>
      </c>
      <c r="P4634" s="5">
        <v>1.3</v>
      </c>
      <c r="Q4634" s="5">
        <v>-999</v>
      </c>
      <c r="R4634">
        <v>0.46200000000000002</v>
      </c>
      <c r="S4634" s="34">
        <f>ROUND((0.6105*(EXP((17.273*E4634)/(E4634+237.3))))*(100-H4634)/100,3)</f>
        <v>0.5</v>
      </c>
      <c r="T4634" s="6">
        <f>IF(V4634&lt;V4635,L4634,0)</f>
        <v>0</v>
      </c>
      <c r="U4634" s="6">
        <f>IF(T4634&gt;0,M4634,-999)</f>
        <v>-999</v>
      </c>
      <c r="V4634">
        <v>200404</v>
      </c>
      <c r="W4634">
        <v>2004</v>
      </c>
    </row>
    <row r="4635" spans="1:23" x14ac:dyDescent="0.25">
      <c r="A4635" s="14">
        <v>38102</v>
      </c>
      <c r="B4635" s="3">
        <v>116</v>
      </c>
      <c r="C4635" s="4">
        <v>24.2</v>
      </c>
      <c r="D4635" s="5">
        <v>6.1</v>
      </c>
      <c r="E4635" s="5">
        <v>14.9</v>
      </c>
      <c r="F4635" s="5">
        <v>-2.4</v>
      </c>
      <c r="G4635" s="4">
        <v>63.5</v>
      </c>
      <c r="H4635" s="4">
        <v>37.299999999999997</v>
      </c>
      <c r="I4635" s="5">
        <v>-999</v>
      </c>
      <c r="J4635" s="5">
        <v>-999</v>
      </c>
      <c r="K4635" s="4">
        <v>0</v>
      </c>
      <c r="L4635" s="4">
        <v>252</v>
      </c>
      <c r="M4635" s="7">
        <v>0.3</v>
      </c>
      <c r="N4635" s="5">
        <v>0.2</v>
      </c>
      <c r="O4635" s="5">
        <v>1</v>
      </c>
      <c r="P4635" s="5">
        <v>1.4</v>
      </c>
      <c r="Q4635" s="5">
        <v>-999</v>
      </c>
      <c r="R4635">
        <v>0.63100000000000001</v>
      </c>
      <c r="S4635" s="34">
        <f>ROUND((0.6105*(EXP((17.273*E4635)/(E4635+237.3))))*(100-H4635)/100,3)</f>
        <v>1.0620000000000001</v>
      </c>
      <c r="T4635" s="6">
        <f>IF(V4635&lt;V4636,L4635,0)</f>
        <v>0</v>
      </c>
      <c r="U4635" s="6">
        <f>IF(T4635&gt;0,M4635,-999)</f>
        <v>-999</v>
      </c>
      <c r="V4635">
        <v>200404</v>
      </c>
      <c r="W4635">
        <v>2004</v>
      </c>
    </row>
    <row r="4636" spans="1:23" x14ac:dyDescent="0.25">
      <c r="A4636" s="14">
        <v>38103</v>
      </c>
      <c r="B4636" s="3">
        <v>117</v>
      </c>
      <c r="C4636" s="4">
        <v>24.97</v>
      </c>
      <c r="D4636" s="5">
        <v>10.7</v>
      </c>
      <c r="E4636" s="5">
        <v>18.899999999999999</v>
      </c>
      <c r="F4636" s="5">
        <v>3.2</v>
      </c>
      <c r="G4636" s="4">
        <v>55.5</v>
      </c>
      <c r="H4636" s="4">
        <v>25.4</v>
      </c>
      <c r="I4636" s="5">
        <v>-999</v>
      </c>
      <c r="J4636" s="5">
        <v>-999</v>
      </c>
      <c r="K4636" s="4">
        <v>0</v>
      </c>
      <c r="L4636" s="4">
        <v>190</v>
      </c>
      <c r="M4636" s="7">
        <v>0.5</v>
      </c>
      <c r="N4636" s="5">
        <v>0.2</v>
      </c>
      <c r="O4636" s="5">
        <v>1</v>
      </c>
      <c r="P4636" s="5">
        <v>1.4</v>
      </c>
      <c r="Q4636" s="5">
        <v>-999</v>
      </c>
      <c r="R4636">
        <v>0.55600000000000005</v>
      </c>
      <c r="S4636" s="34">
        <f>ROUND((0.6105*(EXP((17.273*E4636)/(E4636+237.3))))*(100-H4636)/100,3)</f>
        <v>1.629</v>
      </c>
      <c r="T4636" s="6">
        <f>IF(V4636&lt;V4637,L4636,0)</f>
        <v>0</v>
      </c>
      <c r="U4636" s="6">
        <f>IF(T4636&gt;0,M4636,-999)</f>
        <v>-999</v>
      </c>
      <c r="V4636">
        <v>200404</v>
      </c>
      <c r="W4636">
        <v>2004</v>
      </c>
    </row>
    <row r="4637" spans="1:23" x14ac:dyDescent="0.25">
      <c r="A4637" s="14">
        <v>38104</v>
      </c>
      <c r="B4637" s="3">
        <v>118</v>
      </c>
      <c r="C4637" s="4">
        <v>11.42</v>
      </c>
      <c r="D4637" s="5">
        <v>4</v>
      </c>
      <c r="E4637" s="5">
        <v>11.4</v>
      </c>
      <c r="F4637" s="5">
        <v>-2</v>
      </c>
      <c r="G4637" s="4">
        <v>70.2</v>
      </c>
      <c r="H4637" s="4">
        <v>39.700000000000003</v>
      </c>
      <c r="I4637" s="5">
        <v>-999</v>
      </c>
      <c r="J4637" s="5">
        <v>-999</v>
      </c>
      <c r="K4637" s="4">
        <v>10.7</v>
      </c>
      <c r="L4637" s="4">
        <v>254</v>
      </c>
      <c r="M4637" s="7">
        <v>0.4</v>
      </c>
      <c r="N4637" s="5">
        <v>0.1</v>
      </c>
      <c r="O4637" s="5">
        <v>1</v>
      </c>
      <c r="P4637" s="5">
        <v>1.3</v>
      </c>
      <c r="Q4637" s="5">
        <v>-999</v>
      </c>
      <c r="R4637">
        <v>0.53400000000000003</v>
      </c>
      <c r="S4637" s="34">
        <f>ROUND((0.6105*(EXP((17.273*E4637)/(E4637+237.3))))*(100-H4637)/100,3)</f>
        <v>0.81299999999999994</v>
      </c>
      <c r="T4637" s="6">
        <f>IF(V4637&lt;V4638,L4637,0)</f>
        <v>0</v>
      </c>
      <c r="U4637" s="6">
        <f>IF(T4637&gt;0,M4637,-999)</f>
        <v>-999</v>
      </c>
      <c r="V4637">
        <v>200404</v>
      </c>
      <c r="W4637">
        <v>2004</v>
      </c>
    </row>
    <row r="4638" spans="1:23" x14ac:dyDescent="0.25">
      <c r="A4638" s="14">
        <v>38105</v>
      </c>
      <c r="B4638" s="3">
        <v>119</v>
      </c>
      <c r="C4638" s="4">
        <v>23.45</v>
      </c>
      <c r="D4638" s="5">
        <v>1.4</v>
      </c>
      <c r="E4638" s="5">
        <v>8.1</v>
      </c>
      <c r="F4638" s="5">
        <v>-4.0999999999999996</v>
      </c>
      <c r="G4638" s="4">
        <v>75.599999999999994</v>
      </c>
      <c r="H4638" s="4">
        <v>39.6</v>
      </c>
      <c r="I4638" s="5">
        <v>-999</v>
      </c>
      <c r="J4638" s="5">
        <v>-999</v>
      </c>
      <c r="K4638" s="4">
        <v>0</v>
      </c>
      <c r="L4638" s="4">
        <v>175</v>
      </c>
      <c r="M4638" s="7">
        <v>0.2</v>
      </c>
      <c r="N4638" s="5">
        <v>0.2</v>
      </c>
      <c r="O4638" s="5">
        <v>1.2</v>
      </c>
      <c r="P4638" s="5">
        <v>1.5</v>
      </c>
      <c r="Q4638" s="5">
        <v>-999</v>
      </c>
      <c r="R4638">
        <v>0.42699999999999999</v>
      </c>
      <c r="S4638" s="34">
        <f>ROUND((0.6105*(EXP((17.273*E4638)/(E4638+237.3))))*(100-H4638)/100,3)</f>
        <v>0.65200000000000002</v>
      </c>
      <c r="T4638" s="6">
        <f>IF(V4638&lt;V4639,L4638,0)</f>
        <v>0</v>
      </c>
      <c r="U4638" s="6">
        <f>IF(T4638&gt;0,M4638,-999)</f>
        <v>-999</v>
      </c>
      <c r="V4638">
        <v>200404</v>
      </c>
      <c r="W4638">
        <v>2004</v>
      </c>
    </row>
    <row r="4639" spans="1:23" x14ac:dyDescent="0.25">
      <c r="A4639" s="14">
        <v>38106</v>
      </c>
      <c r="B4639" s="3">
        <v>120</v>
      </c>
      <c r="C4639" s="4">
        <v>24.46</v>
      </c>
      <c r="D4639" s="5">
        <v>6.2</v>
      </c>
      <c r="E4639" s="5">
        <v>13.4</v>
      </c>
      <c r="F4639" s="5">
        <v>-1.6</v>
      </c>
      <c r="G4639" s="4">
        <v>56.8</v>
      </c>
      <c r="H4639" s="4">
        <v>34.200000000000003</v>
      </c>
      <c r="I4639" s="5">
        <v>-999</v>
      </c>
      <c r="J4639" s="5">
        <v>-999</v>
      </c>
      <c r="K4639" s="4">
        <v>0</v>
      </c>
      <c r="L4639" s="4">
        <v>123</v>
      </c>
      <c r="M4639" s="7">
        <v>0.2</v>
      </c>
      <c r="N4639" s="5">
        <v>0.2</v>
      </c>
      <c r="O4639" s="5">
        <v>1.3</v>
      </c>
      <c r="P4639" s="5">
        <v>1.6</v>
      </c>
      <c r="Q4639" s="5">
        <v>-999</v>
      </c>
      <c r="R4639">
        <v>0.52500000000000002</v>
      </c>
      <c r="S4639" s="34">
        <f>ROUND((0.6105*(EXP((17.273*E4639)/(E4639+237.3))))*(100-H4639)/100,3)</f>
        <v>1.0109999999999999</v>
      </c>
      <c r="T4639" s="6">
        <f>IF(V4639&lt;V4640,L4639,0)</f>
        <v>0</v>
      </c>
      <c r="U4639" s="6">
        <f>IF(T4639&gt;0,M4639,-999)</f>
        <v>-999</v>
      </c>
      <c r="V4639">
        <v>200404</v>
      </c>
      <c r="W4639">
        <v>2004</v>
      </c>
    </row>
    <row r="4640" spans="1:23" x14ac:dyDescent="0.25">
      <c r="A4640" s="14">
        <v>38107</v>
      </c>
      <c r="B4640" s="3">
        <v>121</v>
      </c>
      <c r="C4640" s="4">
        <v>25.58</v>
      </c>
      <c r="D4640" s="5">
        <v>9.4</v>
      </c>
      <c r="E4640" s="5">
        <v>17.600000000000001</v>
      </c>
      <c r="F4640" s="5">
        <v>1.4</v>
      </c>
      <c r="G4640" s="4">
        <v>53.7</v>
      </c>
      <c r="H4640" s="4">
        <v>29.9</v>
      </c>
      <c r="I4640" s="5">
        <v>-999</v>
      </c>
      <c r="J4640" s="5">
        <v>-999</v>
      </c>
      <c r="K4640" s="4">
        <v>0</v>
      </c>
      <c r="L4640" s="4">
        <v>53</v>
      </c>
      <c r="M4640" s="7">
        <v>0.3</v>
      </c>
      <c r="N4640" s="5">
        <v>0.3</v>
      </c>
      <c r="O4640" s="5">
        <v>1.4</v>
      </c>
      <c r="P4640" s="5">
        <v>1.7</v>
      </c>
      <c r="Q4640" s="5">
        <v>-999</v>
      </c>
      <c r="R4640">
        <v>0.60199999999999998</v>
      </c>
      <c r="S4640" s="34">
        <f>ROUND((0.6105*(EXP((17.273*E4640)/(E4640+237.3))))*(100-H4640)/100,3)</f>
        <v>1.41</v>
      </c>
      <c r="T4640" s="6">
        <f>IF(V4640&lt;V4641,L4640,0)</f>
        <v>53</v>
      </c>
      <c r="U4640" s="6">
        <f>IF(T4640&gt;0,M4640,-999)</f>
        <v>0.3</v>
      </c>
      <c r="V4640">
        <v>200404</v>
      </c>
      <c r="W4640">
        <v>2004</v>
      </c>
    </row>
    <row r="4641" spans="1:23" x14ac:dyDescent="0.25">
      <c r="A4641" s="14">
        <v>38108</v>
      </c>
      <c r="B4641" s="3">
        <v>122</v>
      </c>
      <c r="C4641" s="4">
        <v>24.08</v>
      </c>
      <c r="D4641" s="5">
        <v>11.8</v>
      </c>
      <c r="E4641" s="5">
        <v>19.399999999999999</v>
      </c>
      <c r="F4641" s="5">
        <v>4.9000000000000004</v>
      </c>
      <c r="G4641" s="4">
        <v>53.4</v>
      </c>
      <c r="H4641" s="4">
        <v>31.7</v>
      </c>
      <c r="I4641" s="5">
        <v>-999</v>
      </c>
      <c r="J4641" s="5">
        <v>-999</v>
      </c>
      <c r="K4641" s="4">
        <v>0</v>
      </c>
      <c r="L4641" s="4">
        <v>0</v>
      </c>
      <c r="M4641" s="7">
        <v>0</v>
      </c>
      <c r="N4641" s="5">
        <v>2.5</v>
      </c>
      <c r="O4641" s="5">
        <v>1.9</v>
      </c>
      <c r="P4641" s="5">
        <v>1.8</v>
      </c>
      <c r="Q4641" s="5">
        <v>-999</v>
      </c>
      <c r="R4641">
        <v>0.71399999999999997</v>
      </c>
      <c r="S4641" s="34">
        <f>ROUND((0.6105*(EXP((17.273*E4641)/(E4641+237.3))))*(100-H4641)/100,3)</f>
        <v>1.538</v>
      </c>
      <c r="T4641" s="6">
        <f>IF(V4641&lt;V4642,L4641,0)</f>
        <v>0</v>
      </c>
      <c r="U4641" s="6">
        <f>IF(T4641&gt;0,M4641,-999)</f>
        <v>-999</v>
      </c>
      <c r="V4641">
        <v>200405</v>
      </c>
      <c r="W4641">
        <v>2004</v>
      </c>
    </row>
    <row r="4642" spans="1:23" x14ac:dyDescent="0.25">
      <c r="A4642" s="14">
        <v>38109</v>
      </c>
      <c r="B4642" s="3">
        <v>123</v>
      </c>
      <c r="C4642" s="4">
        <v>13.12</v>
      </c>
      <c r="D4642" s="5">
        <v>6.7</v>
      </c>
      <c r="E4642" s="5">
        <v>12.8</v>
      </c>
      <c r="F4642" s="5">
        <v>0</v>
      </c>
      <c r="G4642" s="4">
        <v>73</v>
      </c>
      <c r="H4642" s="4">
        <v>56.9</v>
      </c>
      <c r="I4642" s="5">
        <v>-999</v>
      </c>
      <c r="J4642" s="5">
        <v>-999</v>
      </c>
      <c r="K4642" s="4">
        <v>0</v>
      </c>
      <c r="L4642" s="4">
        <v>0</v>
      </c>
      <c r="M4642" s="7">
        <v>0</v>
      </c>
      <c r="N4642" s="5">
        <v>6.3</v>
      </c>
      <c r="O4642" s="5">
        <v>4</v>
      </c>
      <c r="P4642" s="5">
        <v>2.7</v>
      </c>
      <c r="Q4642" s="5">
        <v>-999</v>
      </c>
      <c r="R4642">
        <v>0.84099999999999997</v>
      </c>
      <c r="S4642" s="34">
        <f>ROUND((0.6105*(EXP((17.273*E4642)/(E4642+237.3))))*(100-H4642)/100,3)</f>
        <v>0.63700000000000001</v>
      </c>
      <c r="T4642" s="6">
        <f>IF(V4642&lt;V4643,L4642,0)</f>
        <v>0</v>
      </c>
      <c r="U4642" s="6">
        <f>IF(T4642&gt;0,M4642,-999)</f>
        <v>-999</v>
      </c>
      <c r="V4642">
        <v>200405</v>
      </c>
      <c r="W4642">
        <v>2004</v>
      </c>
    </row>
    <row r="4643" spans="1:23" x14ac:dyDescent="0.25">
      <c r="A4643" s="14">
        <v>38110</v>
      </c>
      <c r="B4643" s="3">
        <v>124</v>
      </c>
      <c r="C4643" s="4">
        <v>22.13</v>
      </c>
      <c r="D4643" s="5">
        <v>6.8</v>
      </c>
      <c r="E4643" s="5">
        <v>15.4</v>
      </c>
      <c r="F4643" s="5">
        <v>-0.8</v>
      </c>
      <c r="G4643" s="4">
        <v>71.099999999999994</v>
      </c>
      <c r="H4643" s="4">
        <v>42.6</v>
      </c>
      <c r="I4643" s="5">
        <v>-999</v>
      </c>
      <c r="J4643" s="5">
        <v>-999</v>
      </c>
      <c r="K4643" s="4">
        <v>0</v>
      </c>
      <c r="L4643" s="4">
        <v>0</v>
      </c>
      <c r="M4643" s="7">
        <v>0</v>
      </c>
      <c r="N4643" s="5">
        <v>8.9</v>
      </c>
      <c r="O4643" s="5">
        <v>4.9000000000000004</v>
      </c>
      <c r="P4643" s="5">
        <v>3.5</v>
      </c>
      <c r="Q4643" s="5">
        <v>-999</v>
      </c>
      <c r="R4643">
        <v>0.747</v>
      </c>
      <c r="S4643" s="34">
        <f>ROUND((0.6105*(EXP((17.273*E4643)/(E4643+237.3))))*(100-H4643)/100,3)</f>
        <v>1.004</v>
      </c>
      <c r="T4643" s="6">
        <f>IF(V4643&lt;V4644,L4643,0)</f>
        <v>0</v>
      </c>
      <c r="U4643" s="6">
        <f>IF(T4643&gt;0,M4643,-999)</f>
        <v>-999</v>
      </c>
      <c r="V4643">
        <v>200405</v>
      </c>
      <c r="W4643">
        <v>2004</v>
      </c>
    </row>
    <row r="4644" spans="1:23" x14ac:dyDescent="0.25">
      <c r="A4644" s="14">
        <v>38111</v>
      </c>
      <c r="B4644" s="3">
        <v>125</v>
      </c>
      <c r="C4644" s="4">
        <v>13.26</v>
      </c>
      <c r="D4644" s="5">
        <v>4</v>
      </c>
      <c r="E4644" s="5">
        <v>11.1</v>
      </c>
      <c r="F4644" s="5">
        <v>-2.2000000000000002</v>
      </c>
      <c r="G4644" s="4">
        <v>84.5</v>
      </c>
      <c r="H4644" s="4">
        <v>50.7</v>
      </c>
      <c r="I4644" s="5">
        <v>-999</v>
      </c>
      <c r="J4644" s="5">
        <v>-999</v>
      </c>
      <c r="K4644" s="4">
        <v>2.4</v>
      </c>
      <c r="L4644" s="4">
        <v>0</v>
      </c>
      <c r="M4644" s="7">
        <v>0</v>
      </c>
      <c r="N4644" s="5">
        <v>6.7</v>
      </c>
      <c r="O4644" s="5">
        <v>5.2</v>
      </c>
      <c r="P4644" s="5">
        <v>4.0999999999999996</v>
      </c>
      <c r="Q4644" s="5">
        <v>-999</v>
      </c>
      <c r="R4644">
        <v>0.67</v>
      </c>
      <c r="S4644" s="34">
        <f>ROUND((0.6105*(EXP((17.273*E4644)/(E4644+237.3))))*(100-H4644)/100,3)</f>
        <v>0.65100000000000002</v>
      </c>
      <c r="T4644" s="6">
        <f>IF(V4644&lt;V4645,L4644,0)</f>
        <v>0</v>
      </c>
      <c r="U4644" s="6">
        <f>IF(T4644&gt;0,M4644,-999)</f>
        <v>-999</v>
      </c>
      <c r="V4644">
        <v>200405</v>
      </c>
      <c r="W4644">
        <v>2004</v>
      </c>
    </row>
    <row r="4645" spans="1:23" x14ac:dyDescent="0.25">
      <c r="A4645" s="14">
        <v>38112</v>
      </c>
      <c r="B4645" s="3">
        <v>126</v>
      </c>
      <c r="C4645" s="4">
        <v>16.190000000000001</v>
      </c>
      <c r="D4645" s="5">
        <v>1.7</v>
      </c>
      <c r="E4645" s="5">
        <v>8.6</v>
      </c>
      <c r="F4645" s="5">
        <v>-2.7</v>
      </c>
      <c r="G4645" s="4">
        <v>80.8</v>
      </c>
      <c r="H4645" s="4">
        <v>49.6</v>
      </c>
      <c r="I4645" s="5">
        <v>-999</v>
      </c>
      <c r="J4645" s="5">
        <v>-999</v>
      </c>
      <c r="K4645" s="4">
        <v>0</v>
      </c>
      <c r="L4645" s="4">
        <v>0</v>
      </c>
      <c r="M4645" s="7">
        <v>0</v>
      </c>
      <c r="N4645" s="5">
        <v>5.5</v>
      </c>
      <c r="O4645" s="5">
        <v>4.8</v>
      </c>
      <c r="P4645" s="5">
        <v>4.2</v>
      </c>
      <c r="Q4645" s="5">
        <v>-999</v>
      </c>
      <c r="R4645">
        <v>0.55400000000000005</v>
      </c>
      <c r="S4645" s="34">
        <f>ROUND((0.6105*(EXP((17.273*E4645)/(E4645+237.3))))*(100-H4645)/100,3)</f>
        <v>0.56299999999999994</v>
      </c>
      <c r="T4645" s="6">
        <f>IF(V4645&lt;V4646,L4645,0)</f>
        <v>0</v>
      </c>
      <c r="U4645" s="6">
        <f>IF(T4645&gt;0,M4645,-999)</f>
        <v>-999</v>
      </c>
      <c r="V4645">
        <v>200405</v>
      </c>
      <c r="W4645">
        <v>2004</v>
      </c>
    </row>
    <row r="4646" spans="1:23" x14ac:dyDescent="0.25">
      <c r="A4646" s="14">
        <v>38113</v>
      </c>
      <c r="B4646" s="3">
        <v>127</v>
      </c>
      <c r="C4646" s="4">
        <v>20.81</v>
      </c>
      <c r="D4646" s="5">
        <v>4.3</v>
      </c>
      <c r="E4646" s="5">
        <v>13.6</v>
      </c>
      <c r="F4646" s="5">
        <v>-2.8</v>
      </c>
      <c r="G4646" s="4">
        <v>68.8</v>
      </c>
      <c r="H4646" s="4">
        <v>33.6</v>
      </c>
      <c r="I4646" s="5">
        <v>-999</v>
      </c>
      <c r="J4646" s="5">
        <v>-999</v>
      </c>
      <c r="K4646" s="4">
        <v>0</v>
      </c>
      <c r="L4646" s="4">
        <v>0</v>
      </c>
      <c r="M4646" s="7">
        <v>0</v>
      </c>
      <c r="N4646" s="5">
        <v>7.7</v>
      </c>
      <c r="O4646" s="5">
        <v>4.9000000000000004</v>
      </c>
      <c r="P4646" s="5">
        <v>4.2</v>
      </c>
      <c r="Q4646" s="5">
        <v>-999</v>
      </c>
      <c r="R4646">
        <v>0.52200000000000002</v>
      </c>
      <c r="S4646" s="34">
        <f>ROUND((0.6105*(EXP((17.273*E4646)/(E4646+237.3))))*(100-H4646)/100,3)</f>
        <v>1.034</v>
      </c>
      <c r="T4646" s="6">
        <f>IF(V4646&lt;V4647,L4646,0)</f>
        <v>0</v>
      </c>
      <c r="U4646" s="6">
        <f>IF(T4646&gt;0,M4646,-999)</f>
        <v>-999</v>
      </c>
      <c r="V4646">
        <v>200405</v>
      </c>
      <c r="W4646">
        <v>2004</v>
      </c>
    </row>
    <row r="4647" spans="1:23" x14ac:dyDescent="0.25">
      <c r="A4647" s="14">
        <v>38114</v>
      </c>
      <c r="B4647" s="3">
        <v>128</v>
      </c>
      <c r="C4647" s="4">
        <v>18.899999999999999</v>
      </c>
      <c r="D4647" s="5">
        <v>7.3</v>
      </c>
      <c r="E4647" s="5">
        <v>15</v>
      </c>
      <c r="F4647" s="5">
        <v>0.9</v>
      </c>
      <c r="G4647" s="4">
        <v>66.099999999999994</v>
      </c>
      <c r="H4647" s="4">
        <v>37.1</v>
      </c>
      <c r="I4647" s="5">
        <v>-999</v>
      </c>
      <c r="J4647" s="5">
        <v>-999</v>
      </c>
      <c r="K4647" s="4">
        <v>5.3</v>
      </c>
      <c r="L4647" s="4">
        <v>0</v>
      </c>
      <c r="M4647" s="7">
        <v>0</v>
      </c>
      <c r="N4647" s="5">
        <v>8.9</v>
      </c>
      <c r="O4647" s="5">
        <v>5.6</v>
      </c>
      <c r="P4647" s="5">
        <v>4.5</v>
      </c>
      <c r="Q4647" s="5">
        <v>-999</v>
      </c>
      <c r="R4647">
        <v>0.63400000000000001</v>
      </c>
      <c r="S4647" s="34">
        <f>ROUND((0.6105*(EXP((17.273*E4647)/(E4647+237.3))))*(100-H4647)/100,3)</f>
        <v>1.0720000000000001</v>
      </c>
      <c r="T4647" s="6">
        <f>IF(V4647&lt;V4648,L4647,0)</f>
        <v>0</v>
      </c>
      <c r="U4647" s="6">
        <f>IF(T4647&gt;0,M4647,-999)</f>
        <v>-999</v>
      </c>
      <c r="V4647">
        <v>200405</v>
      </c>
      <c r="W4647">
        <v>2004</v>
      </c>
    </row>
    <row r="4648" spans="1:23" x14ac:dyDescent="0.25">
      <c r="A4648" s="14">
        <v>38115</v>
      </c>
      <c r="B4648" s="3">
        <v>129</v>
      </c>
      <c r="C4648" s="4">
        <v>14.16</v>
      </c>
      <c r="D4648" s="5">
        <v>3.7</v>
      </c>
      <c r="E4648" s="5">
        <v>11.3</v>
      </c>
      <c r="F4648" s="5">
        <v>-0.4</v>
      </c>
      <c r="G4648" s="4">
        <v>85.3</v>
      </c>
      <c r="H4648" s="4">
        <v>50.4</v>
      </c>
      <c r="I4648" s="5">
        <v>-999</v>
      </c>
      <c r="J4648" s="5">
        <v>-999</v>
      </c>
      <c r="K4648" s="4">
        <v>0</v>
      </c>
      <c r="L4648" s="4">
        <v>0</v>
      </c>
      <c r="M4648" s="7">
        <v>0</v>
      </c>
      <c r="N4648" s="5">
        <v>6.6</v>
      </c>
      <c r="O4648" s="5">
        <v>5.8</v>
      </c>
      <c r="P4648" s="5">
        <v>4.8</v>
      </c>
      <c r="Q4648" s="5">
        <v>-999</v>
      </c>
      <c r="R4648">
        <v>0.67500000000000004</v>
      </c>
      <c r="S4648" s="34">
        <f>ROUND((0.6105*(EXP((17.273*E4648)/(E4648+237.3))))*(100-H4648)/100,3)</f>
        <v>0.66400000000000003</v>
      </c>
      <c r="T4648" s="6">
        <f>IF(V4648&lt;V4649,L4648,0)</f>
        <v>0</v>
      </c>
      <c r="U4648" s="6">
        <f>IF(T4648&gt;0,M4648,-999)</f>
        <v>-999</v>
      </c>
      <c r="V4648">
        <v>200405</v>
      </c>
      <c r="W4648">
        <v>2004</v>
      </c>
    </row>
    <row r="4649" spans="1:23" x14ac:dyDescent="0.25">
      <c r="A4649" s="14">
        <v>38116</v>
      </c>
      <c r="B4649" s="3">
        <v>130</v>
      </c>
      <c r="C4649" s="4">
        <v>13.56</v>
      </c>
      <c r="D4649" s="5">
        <v>2.5</v>
      </c>
      <c r="E4649" s="5">
        <v>8.4</v>
      </c>
      <c r="F4649" s="5">
        <v>-2.1</v>
      </c>
      <c r="G4649" s="4">
        <v>79.7</v>
      </c>
      <c r="H4649" s="4">
        <v>58.5</v>
      </c>
      <c r="I4649" s="5">
        <v>-999</v>
      </c>
      <c r="J4649" s="5">
        <v>-999</v>
      </c>
      <c r="K4649" s="4">
        <v>0</v>
      </c>
      <c r="L4649" s="4">
        <v>0</v>
      </c>
      <c r="M4649" s="7">
        <v>0</v>
      </c>
      <c r="N4649" s="5">
        <v>5.5</v>
      </c>
      <c r="O4649" s="5">
        <v>5.0999999999999996</v>
      </c>
      <c r="P4649" s="5">
        <v>4.7</v>
      </c>
      <c r="Q4649" s="5">
        <v>-999</v>
      </c>
      <c r="R4649">
        <v>0.64500000000000002</v>
      </c>
      <c r="S4649" s="34">
        <f>ROUND((0.6105*(EXP((17.273*E4649)/(E4649+237.3))))*(100-H4649)/100,3)</f>
        <v>0.45700000000000002</v>
      </c>
      <c r="T4649" s="6">
        <f>IF(V4649&lt;V4650,L4649,0)</f>
        <v>0</v>
      </c>
      <c r="U4649" s="6">
        <f>IF(T4649&gt;0,M4649,-999)</f>
        <v>-999</v>
      </c>
      <c r="V4649">
        <v>200405</v>
      </c>
      <c r="W4649">
        <v>2004</v>
      </c>
    </row>
    <row r="4650" spans="1:23" x14ac:dyDescent="0.25">
      <c r="A4650" s="14">
        <v>38117</v>
      </c>
      <c r="B4650" s="3">
        <v>131</v>
      </c>
      <c r="C4650" s="4">
        <v>12.85</v>
      </c>
      <c r="D4650" s="5">
        <v>2.8</v>
      </c>
      <c r="E4650" s="5">
        <v>8.6999999999999993</v>
      </c>
      <c r="F4650" s="5">
        <v>-2.2999999999999998</v>
      </c>
      <c r="G4650" s="4">
        <v>82.7</v>
      </c>
      <c r="H4650" s="4">
        <v>49.9</v>
      </c>
      <c r="I4650" s="5">
        <v>-999</v>
      </c>
      <c r="J4650" s="5">
        <v>-999</v>
      </c>
      <c r="K4650" s="4">
        <v>1.4</v>
      </c>
      <c r="L4650" s="4">
        <v>0</v>
      </c>
      <c r="M4650" s="7">
        <v>0</v>
      </c>
      <c r="N4650" s="5">
        <v>6.2</v>
      </c>
      <c r="O4650" s="5">
        <v>4.9000000000000004</v>
      </c>
      <c r="P4650" s="5">
        <v>4.5999999999999996</v>
      </c>
      <c r="Q4650" s="5">
        <v>-999</v>
      </c>
      <c r="R4650">
        <v>0.55900000000000005</v>
      </c>
      <c r="S4650" s="34">
        <f>ROUND((0.6105*(EXP((17.273*E4650)/(E4650+237.3))))*(100-H4650)/100,3)</f>
        <v>0.56299999999999994</v>
      </c>
      <c r="T4650" s="6">
        <f>IF(V4650&lt;V4651,L4650,0)</f>
        <v>0</v>
      </c>
      <c r="U4650" s="6">
        <f>IF(T4650&gt;0,M4650,-999)</f>
        <v>-999</v>
      </c>
      <c r="V4650">
        <v>200405</v>
      </c>
      <c r="W4650">
        <v>2004</v>
      </c>
    </row>
    <row r="4651" spans="1:23" x14ac:dyDescent="0.25">
      <c r="A4651" s="14">
        <v>38118</v>
      </c>
      <c r="B4651" s="3">
        <v>132</v>
      </c>
      <c r="C4651" s="4">
        <v>4.99</v>
      </c>
      <c r="D4651" s="5">
        <v>-0.2</v>
      </c>
      <c r="E4651" s="5">
        <v>1.2</v>
      </c>
      <c r="F4651" s="5">
        <v>-3.3</v>
      </c>
      <c r="G4651" s="4">
        <v>97.1</v>
      </c>
      <c r="H4651" s="4">
        <v>91.2</v>
      </c>
      <c r="I4651" s="5">
        <v>-999</v>
      </c>
      <c r="J4651" s="5">
        <v>-999</v>
      </c>
      <c r="K4651" s="4">
        <v>11.2</v>
      </c>
      <c r="L4651" s="4">
        <v>0</v>
      </c>
      <c r="M4651" s="7">
        <v>0</v>
      </c>
      <c r="N4651" s="5">
        <v>0.8</v>
      </c>
      <c r="O4651" s="5">
        <v>4.0999999999999996</v>
      </c>
      <c r="P4651" s="5">
        <v>4.5</v>
      </c>
      <c r="Q4651" s="5">
        <v>-999</v>
      </c>
      <c r="R4651">
        <v>0.60599999999999998</v>
      </c>
      <c r="S4651" s="34">
        <f>ROUND((0.6105*(EXP((17.273*E4651)/(E4651+237.3))))*(100-H4651)/100,3)</f>
        <v>5.8999999999999997E-2</v>
      </c>
      <c r="T4651" s="6">
        <f>IF(V4651&lt;V4652,L4651,0)</f>
        <v>0</v>
      </c>
      <c r="U4651" s="6">
        <f>IF(T4651&gt;0,M4651,-999)</f>
        <v>-999</v>
      </c>
      <c r="V4651">
        <v>200405</v>
      </c>
      <c r="W4651">
        <v>2004</v>
      </c>
    </row>
    <row r="4652" spans="1:23" x14ac:dyDescent="0.25">
      <c r="A4652" s="14">
        <v>38119</v>
      </c>
      <c r="B4652" s="3">
        <v>133</v>
      </c>
      <c r="C4652" s="4">
        <v>17.010000000000002</v>
      </c>
      <c r="D4652" s="5">
        <v>0.6</v>
      </c>
      <c r="E4652" s="5">
        <v>6.1</v>
      </c>
      <c r="F4652" s="5">
        <v>-4.2</v>
      </c>
      <c r="G4652" s="4">
        <v>81.3</v>
      </c>
      <c r="H4652" s="4">
        <v>49.6</v>
      </c>
      <c r="I4652" s="5">
        <v>-999</v>
      </c>
      <c r="J4652" s="5">
        <v>-999</v>
      </c>
      <c r="K4652" s="4">
        <v>0</v>
      </c>
      <c r="L4652" s="4">
        <v>0</v>
      </c>
      <c r="M4652" s="7">
        <v>0</v>
      </c>
      <c r="N4652" s="5">
        <v>5.4</v>
      </c>
      <c r="O4652" s="5">
        <v>4</v>
      </c>
      <c r="P4652" s="5">
        <v>4.0999999999999996</v>
      </c>
      <c r="Q4652" s="5">
        <v>-999</v>
      </c>
      <c r="R4652">
        <v>0.46500000000000002</v>
      </c>
      <c r="S4652" s="34">
        <f>ROUND((0.6105*(EXP((17.273*E4652)/(E4652+237.3))))*(100-H4652)/100,3)</f>
        <v>0.47399999999999998</v>
      </c>
      <c r="T4652" s="6">
        <f>IF(V4652&lt;V4653,L4652,0)</f>
        <v>0</v>
      </c>
      <c r="U4652" s="6">
        <f>IF(T4652&gt;0,M4652,-999)</f>
        <v>-999</v>
      </c>
      <c r="V4652">
        <v>200405</v>
      </c>
      <c r="W4652">
        <v>2004</v>
      </c>
    </row>
    <row r="4653" spans="1:23" x14ac:dyDescent="0.25">
      <c r="A4653" s="14">
        <v>38120</v>
      </c>
      <c r="B4653" s="3">
        <v>134</v>
      </c>
      <c r="C4653" s="4">
        <v>23.93</v>
      </c>
      <c r="D4653" s="5">
        <v>3.6</v>
      </c>
      <c r="E4653" s="5">
        <v>11.5</v>
      </c>
      <c r="F4653" s="5">
        <v>-1.6</v>
      </c>
      <c r="G4653" s="4">
        <v>58.9</v>
      </c>
      <c r="H4653" s="4">
        <v>26</v>
      </c>
      <c r="I4653" s="5">
        <v>-999</v>
      </c>
      <c r="J4653" s="5">
        <v>-999</v>
      </c>
      <c r="K4653" s="4">
        <v>0</v>
      </c>
      <c r="L4653" s="4">
        <v>0</v>
      </c>
      <c r="M4653" s="7">
        <v>0</v>
      </c>
      <c r="N4653" s="5">
        <v>8.4</v>
      </c>
      <c r="O4653" s="5">
        <v>5.2</v>
      </c>
      <c r="P4653" s="5">
        <v>4.2</v>
      </c>
      <c r="Q4653" s="5">
        <v>-999</v>
      </c>
      <c r="R4653">
        <v>0.35199999999999998</v>
      </c>
      <c r="S4653" s="34">
        <f>ROUND((0.6105*(EXP((17.273*E4653)/(E4653+237.3))))*(100-H4653)/100,3)</f>
        <v>1.004</v>
      </c>
      <c r="T4653" s="6">
        <f>IF(V4653&lt;V4654,L4653,0)</f>
        <v>0</v>
      </c>
      <c r="U4653" s="6">
        <f>IF(T4653&gt;0,M4653,-999)</f>
        <v>-999</v>
      </c>
      <c r="V4653">
        <v>200405</v>
      </c>
      <c r="W4653">
        <v>2004</v>
      </c>
    </row>
    <row r="4654" spans="1:23" x14ac:dyDescent="0.25">
      <c r="A4654" s="14">
        <v>38121</v>
      </c>
      <c r="B4654" s="3">
        <v>135</v>
      </c>
      <c r="C4654" s="4">
        <v>23.68</v>
      </c>
      <c r="D4654" s="5">
        <v>6</v>
      </c>
      <c r="E4654" s="5">
        <v>13.4</v>
      </c>
      <c r="F4654" s="5">
        <v>-1.5</v>
      </c>
      <c r="G4654" s="4">
        <v>60</v>
      </c>
      <c r="H4654" s="4">
        <v>31.4</v>
      </c>
      <c r="I4654" s="5">
        <v>-999</v>
      </c>
      <c r="J4654" s="5">
        <v>-999</v>
      </c>
      <c r="K4654" s="4">
        <v>0</v>
      </c>
      <c r="L4654" s="4">
        <v>0</v>
      </c>
      <c r="M4654" s="7">
        <v>0</v>
      </c>
      <c r="N4654" s="5">
        <v>8.1</v>
      </c>
      <c r="O4654" s="5">
        <v>5.7</v>
      </c>
      <c r="P4654" s="5">
        <v>4.5999999999999996</v>
      </c>
      <c r="Q4654" s="5">
        <v>-999</v>
      </c>
      <c r="R4654">
        <v>0.48399999999999999</v>
      </c>
      <c r="S4654" s="34">
        <f>ROUND((0.6105*(EXP((17.273*E4654)/(E4654+237.3))))*(100-H4654)/100,3)</f>
        <v>1.054</v>
      </c>
      <c r="T4654" s="6">
        <f>IF(V4654&lt;V4655,L4654,0)</f>
        <v>0</v>
      </c>
      <c r="U4654" s="6">
        <f>IF(T4654&gt;0,M4654,-999)</f>
        <v>-999</v>
      </c>
      <c r="V4654">
        <v>200405</v>
      </c>
      <c r="W4654">
        <v>2004</v>
      </c>
    </row>
    <row r="4655" spans="1:23" x14ac:dyDescent="0.25">
      <c r="A4655" s="14">
        <v>38122</v>
      </c>
      <c r="B4655" s="3">
        <v>136</v>
      </c>
      <c r="C4655" s="4">
        <v>20.07</v>
      </c>
      <c r="D4655" s="5">
        <v>6.9</v>
      </c>
      <c r="E4655" s="5">
        <v>14.1</v>
      </c>
      <c r="F4655" s="5">
        <v>-0.4</v>
      </c>
      <c r="G4655" s="4">
        <v>63.9</v>
      </c>
      <c r="H4655" s="4">
        <v>34.799999999999997</v>
      </c>
      <c r="I4655" s="5">
        <v>-999</v>
      </c>
      <c r="J4655" s="5">
        <v>-999</v>
      </c>
      <c r="K4655" s="4">
        <v>1.1000000000000001</v>
      </c>
      <c r="L4655" s="4">
        <v>0</v>
      </c>
      <c r="M4655" s="7">
        <v>0</v>
      </c>
      <c r="N4655" s="5">
        <v>9.3000000000000007</v>
      </c>
      <c r="O4655" s="5">
        <v>6.1</v>
      </c>
      <c r="P4655" s="5">
        <v>5</v>
      </c>
      <c r="Q4655" s="5">
        <v>-999</v>
      </c>
      <c r="R4655">
        <v>0.55800000000000005</v>
      </c>
      <c r="S4655" s="34">
        <f>ROUND((0.6105*(EXP((17.273*E4655)/(E4655+237.3))))*(100-H4655)/100,3)</f>
        <v>1.0489999999999999</v>
      </c>
      <c r="T4655" s="6">
        <f>IF(V4655&lt;V4656,L4655,0)</f>
        <v>0</v>
      </c>
      <c r="U4655" s="6">
        <f>IF(T4655&gt;0,M4655,-999)</f>
        <v>-999</v>
      </c>
      <c r="V4655">
        <v>200405</v>
      </c>
      <c r="W4655">
        <v>2004</v>
      </c>
    </row>
    <row r="4656" spans="1:23" x14ac:dyDescent="0.25">
      <c r="A4656" s="14">
        <v>38123</v>
      </c>
      <c r="B4656" s="3">
        <v>137</v>
      </c>
      <c r="C4656" s="4">
        <v>15.25</v>
      </c>
      <c r="D4656" s="5">
        <v>5.7</v>
      </c>
      <c r="E4656" s="5">
        <v>12.7</v>
      </c>
      <c r="F4656" s="5">
        <v>1.5</v>
      </c>
      <c r="G4656" s="4">
        <v>84.3</v>
      </c>
      <c r="H4656" s="4">
        <v>54.9</v>
      </c>
      <c r="I4656" s="5">
        <v>-999</v>
      </c>
      <c r="J4656" s="5">
        <v>-999</v>
      </c>
      <c r="K4656" s="4">
        <v>0.3</v>
      </c>
      <c r="L4656" s="4">
        <v>0</v>
      </c>
      <c r="M4656" s="7">
        <v>0</v>
      </c>
      <c r="N4656" s="5">
        <v>9.1999999999999993</v>
      </c>
      <c r="O4656" s="5">
        <v>6.8</v>
      </c>
      <c r="P4656" s="5">
        <v>5.3</v>
      </c>
      <c r="Q4656" s="5">
        <v>-999</v>
      </c>
      <c r="R4656">
        <v>0.80500000000000005</v>
      </c>
      <c r="S4656" s="34">
        <f>ROUND((0.6105*(EXP((17.273*E4656)/(E4656+237.3))))*(100-H4656)/100,3)</f>
        <v>0.66200000000000003</v>
      </c>
      <c r="T4656" s="6">
        <f>IF(V4656&lt;V4657,L4656,0)</f>
        <v>0</v>
      </c>
      <c r="U4656" s="6">
        <f>IF(T4656&gt;0,M4656,-999)</f>
        <v>-999</v>
      </c>
      <c r="V4656">
        <v>200405</v>
      </c>
      <c r="W4656">
        <v>2004</v>
      </c>
    </row>
    <row r="4657" spans="1:23" x14ac:dyDescent="0.25">
      <c r="A4657" s="14">
        <v>38124</v>
      </c>
      <c r="B4657" s="3">
        <v>138</v>
      </c>
      <c r="C4657" s="4">
        <v>17.54</v>
      </c>
      <c r="D4657" s="5">
        <v>7</v>
      </c>
      <c r="E4657" s="5">
        <v>12.7</v>
      </c>
      <c r="F4657" s="5">
        <v>1.3</v>
      </c>
      <c r="G4657" s="4">
        <v>78.2</v>
      </c>
      <c r="H4657" s="4">
        <v>48.1</v>
      </c>
      <c r="I4657" s="5">
        <v>-999</v>
      </c>
      <c r="J4657" s="5">
        <v>-999</v>
      </c>
      <c r="K4657" s="4">
        <v>2.7</v>
      </c>
      <c r="L4657" s="4">
        <v>0</v>
      </c>
      <c r="M4657" s="7">
        <v>0</v>
      </c>
      <c r="N4657" s="5">
        <v>8.6999999999999993</v>
      </c>
      <c r="O4657" s="5">
        <v>6.8</v>
      </c>
      <c r="P4657" s="5">
        <v>5.6</v>
      </c>
      <c r="Q4657" s="5">
        <v>-999</v>
      </c>
      <c r="R4657">
        <v>0.70799999999999996</v>
      </c>
      <c r="S4657" s="34">
        <f>ROUND((0.6105*(EXP((17.273*E4657)/(E4657+237.3))))*(100-H4657)/100,3)</f>
        <v>0.76200000000000001</v>
      </c>
      <c r="T4657" s="6">
        <f>IF(V4657&lt;V4658,L4657,0)</f>
        <v>0</v>
      </c>
      <c r="U4657" s="6">
        <f>IF(T4657&gt;0,M4657,-999)</f>
        <v>-999</v>
      </c>
      <c r="V4657">
        <v>200405</v>
      </c>
      <c r="W4657">
        <v>2004</v>
      </c>
    </row>
    <row r="4658" spans="1:23" x14ac:dyDescent="0.25">
      <c r="A4658" s="14">
        <v>38125</v>
      </c>
      <c r="B4658" s="3">
        <v>139</v>
      </c>
      <c r="C4658" s="4">
        <v>26.86</v>
      </c>
      <c r="D4658" s="5">
        <v>10.5</v>
      </c>
      <c r="E4658" s="5">
        <v>17.600000000000001</v>
      </c>
      <c r="F4658" s="5">
        <v>2.7</v>
      </c>
      <c r="G4658" s="4">
        <v>55.7</v>
      </c>
      <c r="H4658" s="4">
        <v>29.7</v>
      </c>
      <c r="I4658" s="5">
        <v>-999</v>
      </c>
      <c r="J4658" s="5">
        <v>-999</v>
      </c>
      <c r="K4658" s="4">
        <v>0</v>
      </c>
      <c r="L4658" s="4">
        <v>0</v>
      </c>
      <c r="M4658" s="7">
        <v>0</v>
      </c>
      <c r="N4658" s="5">
        <v>11.6</v>
      </c>
      <c r="O4658" s="5">
        <v>7.4</v>
      </c>
      <c r="P4658" s="5">
        <v>5.8</v>
      </c>
      <c r="Q4658" s="5">
        <v>-999</v>
      </c>
      <c r="R4658">
        <v>0.59599999999999997</v>
      </c>
      <c r="S4658" s="34">
        <f>ROUND((0.6105*(EXP((17.273*E4658)/(E4658+237.3))))*(100-H4658)/100,3)</f>
        <v>1.4139999999999999</v>
      </c>
      <c r="T4658" s="6">
        <f>IF(V4658&lt;V4659,L4658,0)</f>
        <v>0</v>
      </c>
      <c r="U4658" s="6">
        <f>IF(T4658&gt;0,M4658,-999)</f>
        <v>-999</v>
      </c>
      <c r="V4658">
        <v>200405</v>
      </c>
      <c r="W4658">
        <v>2004</v>
      </c>
    </row>
    <row r="4659" spans="1:23" x14ac:dyDescent="0.25">
      <c r="A4659" s="14">
        <v>38126</v>
      </c>
      <c r="B4659" s="3">
        <v>140</v>
      </c>
      <c r="C4659" s="4">
        <v>14.11</v>
      </c>
      <c r="D4659" s="5">
        <v>9.1</v>
      </c>
      <c r="E4659" s="5">
        <v>17.5</v>
      </c>
      <c r="F4659" s="5">
        <v>4</v>
      </c>
      <c r="G4659" s="4">
        <v>66</v>
      </c>
      <c r="H4659" s="4">
        <v>30.4</v>
      </c>
      <c r="I4659" s="5">
        <v>-999</v>
      </c>
      <c r="J4659" s="5">
        <v>-999</v>
      </c>
      <c r="K4659" s="4">
        <v>0</v>
      </c>
      <c r="L4659" s="4">
        <v>0</v>
      </c>
      <c r="M4659" s="7">
        <v>0</v>
      </c>
      <c r="N4659" s="5">
        <v>9</v>
      </c>
      <c r="O4659" s="5">
        <v>7.5</v>
      </c>
      <c r="P4659" s="5">
        <v>6.1</v>
      </c>
      <c r="Q4659" s="5">
        <v>-999</v>
      </c>
      <c r="R4659">
        <v>0.60799999999999998</v>
      </c>
      <c r="S4659" s="34">
        <f>ROUND((0.6105*(EXP((17.273*E4659)/(E4659+237.3))))*(100-H4659)/100,3)</f>
        <v>1.3919999999999999</v>
      </c>
      <c r="T4659" s="6">
        <f>IF(V4659&lt;V4660,L4659,0)</f>
        <v>0</v>
      </c>
      <c r="U4659" s="6">
        <f>IF(T4659&gt;0,M4659,-999)</f>
        <v>-999</v>
      </c>
      <c r="V4659">
        <v>200405</v>
      </c>
      <c r="W4659">
        <v>2004</v>
      </c>
    </row>
    <row r="4660" spans="1:23" x14ac:dyDescent="0.25">
      <c r="A4660" s="14">
        <v>38127</v>
      </c>
      <c r="B4660" s="3">
        <v>141</v>
      </c>
      <c r="C4660" s="4">
        <v>17.690000000000001</v>
      </c>
      <c r="D4660" s="5">
        <v>8.3000000000000007</v>
      </c>
      <c r="E4660" s="5">
        <v>15.4</v>
      </c>
      <c r="F4660" s="5">
        <v>2.8</v>
      </c>
      <c r="G4660" s="4">
        <v>74.5</v>
      </c>
      <c r="H4660" s="4">
        <v>37.799999999999997</v>
      </c>
      <c r="I4660" s="5">
        <v>-999</v>
      </c>
      <c r="J4660" s="5">
        <v>-999</v>
      </c>
      <c r="K4660" s="4">
        <v>1.1000000000000001</v>
      </c>
      <c r="L4660" s="4">
        <v>0</v>
      </c>
      <c r="M4660" s="7">
        <v>0</v>
      </c>
      <c r="N4660" s="5">
        <v>10.7</v>
      </c>
      <c r="O4660" s="5">
        <v>7.7</v>
      </c>
      <c r="P4660" s="5">
        <v>6.3</v>
      </c>
      <c r="Q4660" s="5">
        <v>-999</v>
      </c>
      <c r="R4660">
        <v>0.66</v>
      </c>
      <c r="S4660" s="34">
        <f>ROUND((0.6105*(EXP((17.273*E4660)/(E4660+237.3))))*(100-H4660)/100,3)</f>
        <v>1.0880000000000001</v>
      </c>
      <c r="T4660" s="6">
        <f>IF(V4660&lt;V4661,L4660,0)</f>
        <v>0</v>
      </c>
      <c r="U4660" s="6">
        <f>IF(T4660&gt;0,M4660,-999)</f>
        <v>-999</v>
      </c>
      <c r="V4660">
        <v>200405</v>
      </c>
      <c r="W4660">
        <v>2004</v>
      </c>
    </row>
    <row r="4661" spans="1:23" x14ac:dyDescent="0.25">
      <c r="A4661" s="14">
        <v>38128</v>
      </c>
      <c r="B4661" s="3">
        <v>142</v>
      </c>
      <c r="C4661" s="4">
        <v>9.5</v>
      </c>
      <c r="D4661" s="5">
        <v>4.8</v>
      </c>
      <c r="E4661" s="5">
        <v>10.5</v>
      </c>
      <c r="F4661" s="5">
        <v>1.4</v>
      </c>
      <c r="G4661" s="4">
        <v>94.7</v>
      </c>
      <c r="H4661" s="4">
        <v>69.2</v>
      </c>
      <c r="I4661" s="5">
        <v>-999</v>
      </c>
      <c r="J4661" s="5">
        <v>-999</v>
      </c>
      <c r="K4661" s="4">
        <v>6.1</v>
      </c>
      <c r="L4661" s="4">
        <v>0</v>
      </c>
      <c r="M4661" s="7">
        <v>0</v>
      </c>
      <c r="N4661" s="5">
        <v>7.5</v>
      </c>
      <c r="O4661" s="5">
        <v>7.4</v>
      </c>
      <c r="P4661" s="5">
        <v>6.5</v>
      </c>
      <c r="Q4661" s="5">
        <v>-999</v>
      </c>
      <c r="R4661">
        <v>0.878</v>
      </c>
      <c r="S4661" s="34">
        <f>ROUND((0.6105*(EXP((17.273*E4661)/(E4661+237.3))))*(100-H4661)/100,3)</f>
        <v>0.39100000000000001</v>
      </c>
      <c r="T4661" s="6">
        <f>IF(V4661&lt;V4662,L4661,0)</f>
        <v>0</v>
      </c>
      <c r="U4661" s="6">
        <f>IF(T4661&gt;0,M4661,-999)</f>
        <v>-999</v>
      </c>
      <c r="V4661">
        <v>200405</v>
      </c>
      <c r="W4661">
        <v>2004</v>
      </c>
    </row>
    <row r="4662" spans="1:23" x14ac:dyDescent="0.25">
      <c r="A4662" s="14">
        <v>38129</v>
      </c>
      <c r="B4662" s="3">
        <v>143</v>
      </c>
      <c r="C4662" s="4">
        <v>7.5</v>
      </c>
      <c r="D4662" s="5">
        <v>1.1000000000000001</v>
      </c>
      <c r="E4662" s="5">
        <v>3.2</v>
      </c>
      <c r="F4662" s="5">
        <v>-0.2</v>
      </c>
      <c r="G4662" s="4">
        <v>99</v>
      </c>
      <c r="H4662" s="4">
        <v>92.7</v>
      </c>
      <c r="I4662" s="5">
        <v>-999</v>
      </c>
      <c r="J4662" s="5">
        <v>-999</v>
      </c>
      <c r="K4662" s="4">
        <v>17.100000000000001</v>
      </c>
      <c r="L4662" s="4">
        <v>0</v>
      </c>
      <c r="M4662" s="7">
        <v>0</v>
      </c>
      <c r="N4662" s="5">
        <v>3.9</v>
      </c>
      <c r="O4662" s="5">
        <v>6.2</v>
      </c>
      <c r="P4662" s="5">
        <v>6.3</v>
      </c>
      <c r="Q4662" s="5">
        <v>-999</v>
      </c>
      <c r="R4662">
        <v>0.71</v>
      </c>
      <c r="S4662" s="34">
        <f>ROUND((0.6105*(EXP((17.273*E4662)/(E4662+237.3))))*(100-H4662)/100,3)</f>
        <v>5.6000000000000001E-2</v>
      </c>
      <c r="T4662" s="6">
        <f>IF(V4662&lt;V4663,L4662,0)</f>
        <v>0</v>
      </c>
      <c r="U4662" s="6">
        <f>IF(T4662&gt;0,M4662,-999)</f>
        <v>-999</v>
      </c>
      <c r="V4662">
        <v>200405</v>
      </c>
      <c r="W4662">
        <v>2004</v>
      </c>
    </row>
    <row r="4663" spans="1:23" x14ac:dyDescent="0.25">
      <c r="A4663" s="14">
        <v>38130</v>
      </c>
      <c r="B4663" s="3">
        <v>144</v>
      </c>
      <c r="C4663" s="4">
        <v>15.07</v>
      </c>
      <c r="D4663" s="5">
        <v>2.8</v>
      </c>
      <c r="E4663" s="5">
        <v>8.4</v>
      </c>
      <c r="F4663" s="5">
        <v>-0.2</v>
      </c>
      <c r="G4663" s="4">
        <v>93.7</v>
      </c>
      <c r="H4663" s="4">
        <v>61.7</v>
      </c>
      <c r="I4663" s="5">
        <v>-999</v>
      </c>
      <c r="J4663" s="5">
        <v>-999</v>
      </c>
      <c r="K4663" s="4">
        <v>5.9</v>
      </c>
      <c r="L4663" s="4">
        <v>0</v>
      </c>
      <c r="M4663" s="7">
        <v>0</v>
      </c>
      <c r="N4663" s="5">
        <v>8.1</v>
      </c>
      <c r="O4663" s="5">
        <v>6</v>
      </c>
      <c r="P4663" s="5">
        <v>6</v>
      </c>
      <c r="Q4663" s="5">
        <v>-999</v>
      </c>
      <c r="R4663">
        <v>0.68</v>
      </c>
      <c r="S4663" s="34">
        <f>ROUND((0.6105*(EXP((17.273*E4663)/(E4663+237.3))))*(100-H4663)/100,3)</f>
        <v>0.42199999999999999</v>
      </c>
      <c r="T4663" s="6">
        <f>IF(V4663&lt;V4664,L4663,0)</f>
        <v>0</v>
      </c>
      <c r="U4663" s="6">
        <f>IF(T4663&gt;0,M4663,-999)</f>
        <v>-999</v>
      </c>
      <c r="V4663">
        <v>200405</v>
      </c>
      <c r="W4663">
        <v>2004</v>
      </c>
    </row>
    <row r="4664" spans="1:23" x14ac:dyDescent="0.25">
      <c r="A4664" s="14">
        <v>38131</v>
      </c>
      <c r="B4664" s="3">
        <v>145</v>
      </c>
      <c r="C4664" s="4">
        <v>23.05</v>
      </c>
      <c r="D4664" s="5">
        <v>5.3</v>
      </c>
      <c r="E4664" s="5">
        <v>11.9</v>
      </c>
      <c r="F4664" s="5">
        <v>-0.2</v>
      </c>
      <c r="G4664" s="4">
        <v>73</v>
      </c>
      <c r="H4664" s="4">
        <v>39.9</v>
      </c>
      <c r="I4664" s="5">
        <v>-999</v>
      </c>
      <c r="J4664" s="5">
        <v>-999</v>
      </c>
      <c r="K4664" s="4">
        <v>0</v>
      </c>
      <c r="L4664" s="4">
        <v>0</v>
      </c>
      <c r="M4664" s="7">
        <v>0</v>
      </c>
      <c r="N4664" s="5">
        <v>9.9</v>
      </c>
      <c r="O4664" s="5">
        <v>7</v>
      </c>
      <c r="P4664" s="5">
        <v>5.9</v>
      </c>
      <c r="Q4664" s="5">
        <v>-999</v>
      </c>
      <c r="R4664">
        <v>0.55700000000000005</v>
      </c>
      <c r="S4664" s="34">
        <f>ROUND((0.6105*(EXP((17.273*E4664)/(E4664+237.3))))*(100-H4664)/100,3)</f>
        <v>0.83699999999999997</v>
      </c>
      <c r="T4664" s="6">
        <f>IF(V4664&lt;V4665,L4664,0)</f>
        <v>0</v>
      </c>
      <c r="U4664" s="6">
        <f>IF(T4664&gt;0,M4664,-999)</f>
        <v>-999</v>
      </c>
      <c r="V4664">
        <v>200405</v>
      </c>
      <c r="W4664">
        <v>2004</v>
      </c>
    </row>
    <row r="4665" spans="1:23" x14ac:dyDescent="0.25">
      <c r="A4665" s="14">
        <v>38132</v>
      </c>
      <c r="B4665" s="3">
        <v>146</v>
      </c>
      <c r="C4665" s="4">
        <v>9.33</v>
      </c>
      <c r="D4665" s="5">
        <v>4.9000000000000004</v>
      </c>
      <c r="E4665" s="5">
        <v>10.3</v>
      </c>
      <c r="F4665" s="5">
        <v>1.3</v>
      </c>
      <c r="G4665" s="4">
        <v>87.1</v>
      </c>
      <c r="H4665" s="4">
        <v>55.1</v>
      </c>
      <c r="I4665" s="5">
        <v>-999</v>
      </c>
      <c r="J4665" s="5">
        <v>-999</v>
      </c>
      <c r="K4665" s="4">
        <v>13.4</v>
      </c>
      <c r="L4665" s="4">
        <v>0</v>
      </c>
      <c r="M4665" s="7">
        <v>0</v>
      </c>
      <c r="N4665" s="5">
        <v>6.5</v>
      </c>
      <c r="O4665" s="5">
        <v>6.7</v>
      </c>
      <c r="P4665" s="5">
        <v>6.2</v>
      </c>
      <c r="Q4665" s="5">
        <v>-999</v>
      </c>
      <c r="R4665">
        <v>0.69099999999999995</v>
      </c>
      <c r="S4665" s="34">
        <f>ROUND((0.6105*(EXP((17.273*E4665)/(E4665+237.3))))*(100-H4665)/100,3)</f>
        <v>0.56200000000000006</v>
      </c>
      <c r="T4665" s="6">
        <f>IF(V4665&lt;V4666,L4665,0)</f>
        <v>0</v>
      </c>
      <c r="U4665" s="6">
        <f>IF(T4665&gt;0,M4665,-999)</f>
        <v>-999</v>
      </c>
      <c r="V4665">
        <v>200405</v>
      </c>
      <c r="W4665">
        <v>2004</v>
      </c>
    </row>
    <row r="4666" spans="1:23" x14ac:dyDescent="0.25">
      <c r="A4666" s="14">
        <v>38133</v>
      </c>
      <c r="B4666" s="3">
        <v>147</v>
      </c>
      <c r="C4666" s="4">
        <v>14.64</v>
      </c>
      <c r="D4666" s="5">
        <v>5.7</v>
      </c>
      <c r="E4666" s="5">
        <v>11.7</v>
      </c>
      <c r="F4666" s="5">
        <v>2.6</v>
      </c>
      <c r="G4666" s="4">
        <v>91.2</v>
      </c>
      <c r="H4666" s="4">
        <v>65.8</v>
      </c>
      <c r="I4666" s="5">
        <v>-999</v>
      </c>
      <c r="J4666" s="5">
        <v>-999</v>
      </c>
      <c r="K4666" s="4">
        <v>0.8</v>
      </c>
      <c r="L4666" s="4">
        <v>0</v>
      </c>
      <c r="M4666" s="7">
        <v>0</v>
      </c>
      <c r="N4666" s="5">
        <v>9.6</v>
      </c>
      <c r="O4666" s="5">
        <v>7</v>
      </c>
      <c r="P4666" s="5">
        <v>6.2</v>
      </c>
      <c r="Q4666" s="5">
        <v>-999</v>
      </c>
      <c r="R4666">
        <v>0.90500000000000003</v>
      </c>
      <c r="S4666" s="34">
        <f>ROUND((0.6105*(EXP((17.273*E4666)/(E4666+237.3))))*(100-H4666)/100,3)</f>
        <v>0.47</v>
      </c>
      <c r="T4666" s="6">
        <f>IF(V4666&lt;V4667,L4666,0)</f>
        <v>0</v>
      </c>
      <c r="U4666" s="6">
        <f>IF(T4666&gt;0,M4666,-999)</f>
        <v>-999</v>
      </c>
      <c r="V4666">
        <v>200405</v>
      </c>
      <c r="W4666">
        <v>2004</v>
      </c>
    </row>
    <row r="4667" spans="1:23" x14ac:dyDescent="0.25">
      <c r="A4667" s="14">
        <v>38134</v>
      </c>
      <c r="B4667" s="3">
        <v>148</v>
      </c>
      <c r="C4667" s="4">
        <v>13.15</v>
      </c>
      <c r="D4667" s="5">
        <v>4.4000000000000004</v>
      </c>
      <c r="E4667" s="5">
        <v>11.1</v>
      </c>
      <c r="F4667" s="5">
        <v>0.3</v>
      </c>
      <c r="G4667" s="4">
        <v>85.5</v>
      </c>
      <c r="H4667" s="4">
        <v>47</v>
      </c>
      <c r="I4667" s="5">
        <v>-999</v>
      </c>
      <c r="J4667" s="5">
        <v>-999</v>
      </c>
      <c r="K4667" s="4">
        <v>4.8</v>
      </c>
      <c r="L4667" s="4">
        <v>0</v>
      </c>
      <c r="M4667" s="7">
        <v>0</v>
      </c>
      <c r="N4667" s="5">
        <v>7.6</v>
      </c>
      <c r="O4667" s="5">
        <v>6.8</v>
      </c>
      <c r="P4667" s="5">
        <v>6.2</v>
      </c>
      <c r="Q4667" s="5">
        <v>-999</v>
      </c>
      <c r="R4667">
        <v>0.623</v>
      </c>
      <c r="S4667" s="34">
        <f>ROUND((0.6105*(EXP((17.273*E4667)/(E4667+237.3))))*(100-H4667)/100,3)</f>
        <v>0.7</v>
      </c>
      <c r="T4667" s="6">
        <f>IF(V4667&lt;V4668,L4667,0)</f>
        <v>0</v>
      </c>
      <c r="U4667" s="6">
        <f>IF(T4667&gt;0,M4667,-999)</f>
        <v>-999</v>
      </c>
      <c r="V4667">
        <v>200405</v>
      </c>
      <c r="W4667">
        <v>2004</v>
      </c>
    </row>
    <row r="4668" spans="1:23" x14ac:dyDescent="0.25">
      <c r="A4668" s="14">
        <v>38135</v>
      </c>
      <c r="B4668" s="3">
        <v>149</v>
      </c>
      <c r="C4668" s="4">
        <v>13.54</v>
      </c>
      <c r="D4668" s="5">
        <v>2.2999999999999998</v>
      </c>
      <c r="E4668" s="5">
        <v>8.1999999999999993</v>
      </c>
      <c r="F4668" s="5">
        <v>-0.3</v>
      </c>
      <c r="G4668" s="4">
        <v>94.2</v>
      </c>
      <c r="H4668" s="4">
        <v>66.2</v>
      </c>
      <c r="I4668" s="5">
        <v>-999</v>
      </c>
      <c r="J4668" s="5">
        <v>-999</v>
      </c>
      <c r="K4668" s="4">
        <v>9.4</v>
      </c>
      <c r="L4668" s="4">
        <v>0</v>
      </c>
      <c r="M4668" s="7">
        <v>0</v>
      </c>
      <c r="N4668" s="5">
        <v>5.9</v>
      </c>
      <c r="O4668" s="5">
        <v>6.3</v>
      </c>
      <c r="P4668" s="5">
        <v>6.2</v>
      </c>
      <c r="Q4668" s="5">
        <v>-999</v>
      </c>
      <c r="R4668">
        <v>0.71899999999999997</v>
      </c>
      <c r="S4668" s="34">
        <f>ROUND((0.6105*(EXP((17.273*E4668)/(E4668+237.3))))*(100-H4668)/100,3)</f>
        <v>0.36699999999999999</v>
      </c>
      <c r="T4668" s="6">
        <f>IF(V4668&lt;V4669,L4668,0)</f>
        <v>0</v>
      </c>
      <c r="U4668" s="6">
        <f>IF(T4668&gt;0,M4668,-999)</f>
        <v>-999</v>
      </c>
      <c r="V4668">
        <v>200405</v>
      </c>
      <c r="W4668">
        <v>2004</v>
      </c>
    </row>
    <row r="4669" spans="1:23" x14ac:dyDescent="0.25">
      <c r="A4669" s="14">
        <v>38136</v>
      </c>
      <c r="B4669" s="3">
        <v>150</v>
      </c>
      <c r="C4669" s="4">
        <v>15.14</v>
      </c>
      <c r="D4669" s="5">
        <v>2.5</v>
      </c>
      <c r="E4669" s="5">
        <v>8.6</v>
      </c>
      <c r="F4669" s="5">
        <v>-0.9</v>
      </c>
      <c r="G4669" s="4">
        <v>86.7</v>
      </c>
      <c r="H4669" s="4">
        <v>58.7</v>
      </c>
      <c r="I4669" s="5">
        <v>-999</v>
      </c>
      <c r="J4669" s="5">
        <v>-999</v>
      </c>
      <c r="K4669" s="4">
        <v>5.9</v>
      </c>
      <c r="L4669" s="4">
        <v>0</v>
      </c>
      <c r="M4669" s="7">
        <v>0</v>
      </c>
      <c r="N4669" s="5">
        <v>6.3</v>
      </c>
      <c r="O4669" s="5">
        <v>6.1</v>
      </c>
      <c r="P4669" s="5">
        <v>6</v>
      </c>
      <c r="Q4669" s="5">
        <v>-999</v>
      </c>
      <c r="R4669">
        <v>0.65400000000000003</v>
      </c>
      <c r="S4669" s="34">
        <f>ROUND((0.6105*(EXP((17.273*E4669)/(E4669+237.3))))*(100-H4669)/100,3)</f>
        <v>0.46100000000000002</v>
      </c>
      <c r="T4669" s="6">
        <f>IF(V4669&lt;V4670,L4669,0)</f>
        <v>0</v>
      </c>
      <c r="U4669" s="6">
        <f>IF(T4669&gt;0,M4669,-999)</f>
        <v>-999</v>
      </c>
      <c r="V4669">
        <v>200405</v>
      </c>
      <c r="W4669">
        <v>2004</v>
      </c>
    </row>
    <row r="4670" spans="1:23" x14ac:dyDescent="0.25">
      <c r="A4670" s="14">
        <v>38137</v>
      </c>
      <c r="B4670" s="3">
        <v>151</v>
      </c>
      <c r="C4670" s="4">
        <v>15.16</v>
      </c>
      <c r="D4670" s="5">
        <v>2.9</v>
      </c>
      <c r="E4670" s="5">
        <v>9.1999999999999993</v>
      </c>
      <c r="F4670" s="5">
        <v>-0.6</v>
      </c>
      <c r="G4670" s="4">
        <v>92.5</v>
      </c>
      <c r="H4670" s="4">
        <v>62.5</v>
      </c>
      <c r="I4670" s="5">
        <v>-999</v>
      </c>
      <c r="J4670" s="5">
        <v>-999</v>
      </c>
      <c r="K4670" s="4">
        <v>3.5</v>
      </c>
      <c r="L4670" s="4">
        <v>0</v>
      </c>
      <c r="M4670" s="7">
        <v>0</v>
      </c>
      <c r="N4670" s="5">
        <v>7.7</v>
      </c>
      <c r="O4670" s="5">
        <v>6.3</v>
      </c>
      <c r="P4670" s="5">
        <v>5.8</v>
      </c>
      <c r="Q4670" s="5">
        <v>-999</v>
      </c>
      <c r="R4670">
        <v>0.72699999999999998</v>
      </c>
      <c r="S4670" s="34">
        <f>ROUND((0.6105*(EXP((17.273*E4670)/(E4670+237.3))))*(100-H4670)/100,3)</f>
        <v>0.436</v>
      </c>
      <c r="T4670" s="6">
        <f>IF(V4670&lt;V4671,L4670,0)</f>
        <v>0</v>
      </c>
      <c r="U4670" s="6">
        <f>IF(T4670&gt;0,M4670,-999)</f>
        <v>-999</v>
      </c>
      <c r="V4670">
        <v>200405</v>
      </c>
      <c r="W4670">
        <v>2004</v>
      </c>
    </row>
    <row r="4671" spans="1:23" x14ac:dyDescent="0.25">
      <c r="A4671" s="14">
        <v>38138</v>
      </c>
      <c r="B4671" s="3">
        <v>152</v>
      </c>
      <c r="C4671" s="4">
        <v>20.47</v>
      </c>
      <c r="D4671" s="5">
        <v>3.9</v>
      </c>
      <c r="E4671" s="5">
        <v>9.6</v>
      </c>
      <c r="F4671" s="5">
        <v>-1.8</v>
      </c>
      <c r="G4671" s="4">
        <v>79.3</v>
      </c>
      <c r="H4671" s="4">
        <v>49.1</v>
      </c>
      <c r="I4671" s="5">
        <v>-999</v>
      </c>
      <c r="J4671" s="5">
        <v>-999</v>
      </c>
      <c r="K4671" s="4">
        <v>0</v>
      </c>
      <c r="L4671" s="4">
        <v>0</v>
      </c>
      <c r="M4671" s="7">
        <v>0</v>
      </c>
      <c r="N4671" s="5">
        <v>8.6</v>
      </c>
      <c r="O4671" s="5">
        <v>6.4</v>
      </c>
      <c r="P4671" s="5">
        <v>5.8</v>
      </c>
      <c r="Q4671" s="5">
        <v>-999</v>
      </c>
      <c r="R4671">
        <v>0.58499999999999996</v>
      </c>
      <c r="S4671" s="34">
        <f>ROUND((0.6105*(EXP((17.273*E4671)/(E4671+237.3))))*(100-H4671)/100,3)</f>
        <v>0.60799999999999998</v>
      </c>
      <c r="T4671" s="6">
        <f>IF(V4671&lt;V4672,L4671,0)</f>
        <v>0</v>
      </c>
      <c r="U4671" s="6">
        <f>IF(T4671&gt;0,M4671,-999)</f>
        <v>-999</v>
      </c>
      <c r="V4671">
        <v>200405</v>
      </c>
      <c r="W4671">
        <v>2004</v>
      </c>
    </row>
    <row r="4672" spans="1:23" x14ac:dyDescent="0.25">
      <c r="A4672" s="14">
        <v>38139</v>
      </c>
      <c r="B4672" s="3">
        <v>153</v>
      </c>
      <c r="C4672" s="4">
        <v>14.28</v>
      </c>
      <c r="D4672" s="5">
        <v>4.4000000000000004</v>
      </c>
      <c r="E4672" s="5">
        <v>12.4</v>
      </c>
      <c r="F4672" s="5">
        <v>-0.3</v>
      </c>
      <c r="G4672" s="4">
        <v>80.2</v>
      </c>
      <c r="H4672" s="4">
        <v>48</v>
      </c>
      <c r="I4672" s="5">
        <v>-999</v>
      </c>
      <c r="J4672" s="5">
        <v>-999</v>
      </c>
      <c r="K4672" s="4">
        <v>0</v>
      </c>
      <c r="L4672" s="4">
        <v>0</v>
      </c>
      <c r="M4672" s="7">
        <v>0</v>
      </c>
      <c r="N4672" s="5">
        <v>8.6999999999999993</v>
      </c>
      <c r="O4672" s="5">
        <v>6.9</v>
      </c>
      <c r="P4672" s="5">
        <v>6</v>
      </c>
      <c r="Q4672" s="5">
        <v>-999</v>
      </c>
      <c r="R4672">
        <v>0.69</v>
      </c>
      <c r="S4672" s="34">
        <f>ROUND((0.6105*(EXP((17.273*E4672)/(E4672+237.3))))*(100-H4672)/100,3)</f>
        <v>0.749</v>
      </c>
      <c r="T4672" s="6">
        <f>IF(V4672&lt;V4673,L4672,0)</f>
        <v>0</v>
      </c>
      <c r="U4672" s="6">
        <f>IF(T4672&gt;0,M4672,-999)</f>
        <v>-999</v>
      </c>
      <c r="V4672">
        <v>200406</v>
      </c>
      <c r="W4672">
        <v>2004</v>
      </c>
    </row>
    <row r="4673" spans="1:23" x14ac:dyDescent="0.25">
      <c r="A4673" s="14">
        <v>38140</v>
      </c>
      <c r="B4673" s="3">
        <v>154</v>
      </c>
      <c r="C4673" s="4">
        <v>18.22</v>
      </c>
      <c r="D4673" s="5">
        <v>7.7</v>
      </c>
      <c r="E4673" s="5">
        <v>16</v>
      </c>
      <c r="F4673" s="5">
        <v>1.3</v>
      </c>
      <c r="G4673" s="4">
        <v>73.7</v>
      </c>
      <c r="H4673" s="4">
        <v>32.4</v>
      </c>
      <c r="I4673" s="5">
        <v>-999</v>
      </c>
      <c r="J4673" s="5">
        <v>-999</v>
      </c>
      <c r="K4673" s="4">
        <v>0</v>
      </c>
      <c r="L4673" s="4">
        <v>0</v>
      </c>
      <c r="M4673" s="7">
        <v>0</v>
      </c>
      <c r="N4673" s="5">
        <v>11.3</v>
      </c>
      <c r="O4673" s="5">
        <v>7.5</v>
      </c>
      <c r="P4673" s="5">
        <v>6.3</v>
      </c>
      <c r="Q4673" s="5">
        <v>-999</v>
      </c>
      <c r="R4673">
        <v>0.59</v>
      </c>
      <c r="S4673" s="34">
        <f>ROUND((0.6105*(EXP((17.273*E4673)/(E4673+237.3))))*(100-H4673)/100,3)</f>
        <v>1.2290000000000001</v>
      </c>
      <c r="T4673" s="6">
        <f>IF(V4673&lt;V4674,L4673,0)</f>
        <v>0</v>
      </c>
      <c r="U4673" s="6">
        <f>IF(T4673&gt;0,M4673,-999)</f>
        <v>-999</v>
      </c>
      <c r="V4673">
        <v>200406</v>
      </c>
      <c r="W4673">
        <v>2004</v>
      </c>
    </row>
    <row r="4674" spans="1:23" x14ac:dyDescent="0.25">
      <c r="A4674" s="14">
        <v>38141</v>
      </c>
      <c r="B4674" s="3">
        <v>155</v>
      </c>
      <c r="C4674" s="4">
        <v>25.77</v>
      </c>
      <c r="D4674" s="5">
        <v>12.5</v>
      </c>
      <c r="E4674" s="5">
        <v>20.8</v>
      </c>
      <c r="F4674" s="5">
        <v>4.3</v>
      </c>
      <c r="G4674" s="4">
        <v>59.8</v>
      </c>
      <c r="H4674" s="4">
        <v>27.3</v>
      </c>
      <c r="I4674" s="5">
        <v>-999</v>
      </c>
      <c r="J4674" s="5">
        <v>-999</v>
      </c>
      <c r="K4674" s="4">
        <v>0</v>
      </c>
      <c r="L4674" s="4">
        <v>0</v>
      </c>
      <c r="M4674" s="7">
        <v>0</v>
      </c>
      <c r="N4674" s="5">
        <v>14</v>
      </c>
      <c r="O4674" s="5">
        <v>8.6999999999999993</v>
      </c>
      <c r="P4674" s="5">
        <v>6.7</v>
      </c>
      <c r="Q4674" s="5">
        <v>-999</v>
      </c>
      <c r="R4674">
        <v>0.66800000000000004</v>
      </c>
      <c r="S4674" s="34">
        <f>ROUND((0.6105*(EXP((17.273*E4674)/(E4674+237.3))))*(100-H4674)/100,3)</f>
        <v>1.786</v>
      </c>
      <c r="T4674" s="6">
        <f>IF(V4674&lt;V4675,L4674,0)</f>
        <v>0</v>
      </c>
      <c r="U4674" s="6">
        <f>IF(T4674&gt;0,M4674,-999)</f>
        <v>-999</v>
      </c>
      <c r="V4674">
        <v>200406</v>
      </c>
      <c r="W4674">
        <v>2004</v>
      </c>
    </row>
    <row r="4675" spans="1:23" x14ac:dyDescent="0.25">
      <c r="A4675" s="14">
        <v>38142</v>
      </c>
      <c r="B4675" s="3">
        <v>156</v>
      </c>
      <c r="C4675" s="4">
        <v>27.57</v>
      </c>
      <c r="D4675" s="5">
        <v>15.9</v>
      </c>
      <c r="E4675" s="5">
        <v>23.4</v>
      </c>
      <c r="F4675" s="5">
        <v>7.3</v>
      </c>
      <c r="G4675" s="4">
        <v>50.3</v>
      </c>
      <c r="H4675" s="4">
        <v>26.5</v>
      </c>
      <c r="I4675" s="5">
        <v>-999</v>
      </c>
      <c r="J4675" s="5">
        <v>-999</v>
      </c>
      <c r="K4675" s="4">
        <v>0</v>
      </c>
      <c r="L4675" s="4">
        <v>0</v>
      </c>
      <c r="M4675" s="7">
        <v>0</v>
      </c>
      <c r="N4675" s="5">
        <v>16.100000000000001</v>
      </c>
      <c r="O4675" s="5">
        <v>10</v>
      </c>
      <c r="P4675" s="5">
        <v>7.4</v>
      </c>
      <c r="Q4675" s="5">
        <v>-999</v>
      </c>
      <c r="R4675">
        <v>0.76200000000000001</v>
      </c>
      <c r="S4675" s="34">
        <f>ROUND((0.6105*(EXP((17.273*E4675)/(E4675+237.3))))*(100-H4675)/100,3)</f>
        <v>2.1150000000000002</v>
      </c>
      <c r="T4675" s="6">
        <f>IF(V4675&lt;V4676,L4675,0)</f>
        <v>0</v>
      </c>
      <c r="U4675" s="6">
        <f>IF(T4675&gt;0,M4675,-999)</f>
        <v>-999</v>
      </c>
      <c r="V4675">
        <v>200406</v>
      </c>
      <c r="W4675">
        <v>2004</v>
      </c>
    </row>
    <row r="4676" spans="1:23" x14ac:dyDescent="0.25">
      <c r="A4676" s="14">
        <v>38143</v>
      </c>
      <c r="B4676" s="3">
        <v>157</v>
      </c>
      <c r="C4676" s="4">
        <v>6.7</v>
      </c>
      <c r="D4676" s="5">
        <v>8.3000000000000007</v>
      </c>
      <c r="E4676" s="5">
        <v>14.5</v>
      </c>
      <c r="F4676" s="5">
        <v>1.1000000000000001</v>
      </c>
      <c r="G4676" s="4">
        <v>86.4</v>
      </c>
      <c r="H4676" s="4">
        <v>52.3</v>
      </c>
      <c r="I4676" s="5">
        <v>-999</v>
      </c>
      <c r="J4676" s="5">
        <v>-999</v>
      </c>
      <c r="K4676" s="4">
        <v>10.7</v>
      </c>
      <c r="L4676" s="4">
        <v>0</v>
      </c>
      <c r="M4676" s="7">
        <v>0</v>
      </c>
      <c r="N4676" s="5">
        <v>9.6999999999999993</v>
      </c>
      <c r="O4676" s="5">
        <v>9.8000000000000007</v>
      </c>
      <c r="P4676" s="5">
        <v>8</v>
      </c>
      <c r="Q4676" s="5">
        <v>-999</v>
      </c>
      <c r="R4676">
        <v>0.86199999999999999</v>
      </c>
      <c r="S4676" s="34">
        <f>ROUND((0.6105*(EXP((17.273*E4676)/(E4676+237.3))))*(100-H4676)/100,3)</f>
        <v>0.78700000000000003</v>
      </c>
      <c r="T4676" s="6">
        <f>IF(V4676&lt;V4677,L4676,0)</f>
        <v>0</v>
      </c>
      <c r="U4676" s="6">
        <f>IF(T4676&gt;0,M4676,-999)</f>
        <v>-999</v>
      </c>
      <c r="V4676">
        <v>200406</v>
      </c>
      <c r="W4676">
        <v>2004</v>
      </c>
    </row>
    <row r="4677" spans="1:23" x14ac:dyDescent="0.25">
      <c r="A4677" s="14">
        <v>38144</v>
      </c>
      <c r="B4677" s="3">
        <v>158</v>
      </c>
      <c r="C4677" s="4">
        <v>19.989999999999998</v>
      </c>
      <c r="D4677" s="5">
        <v>5.3</v>
      </c>
      <c r="E4677" s="5">
        <v>13.1</v>
      </c>
      <c r="F4677" s="5">
        <v>0.5</v>
      </c>
      <c r="G4677" s="4">
        <v>83.2</v>
      </c>
      <c r="H4677" s="4">
        <v>43.7</v>
      </c>
      <c r="I4677" s="5">
        <v>-999</v>
      </c>
      <c r="J4677" s="5">
        <v>-999</v>
      </c>
      <c r="K4677" s="4">
        <v>1.1000000000000001</v>
      </c>
      <c r="L4677" s="4">
        <v>0</v>
      </c>
      <c r="M4677" s="7">
        <v>0</v>
      </c>
      <c r="N4677" s="5">
        <v>11</v>
      </c>
      <c r="O4677" s="5">
        <v>8.9</v>
      </c>
      <c r="P4677" s="5">
        <v>8</v>
      </c>
      <c r="Q4677" s="5">
        <v>-999</v>
      </c>
      <c r="R4677">
        <v>0.65800000000000003</v>
      </c>
      <c r="S4677" s="34">
        <f>ROUND((0.6105*(EXP((17.273*E4677)/(E4677+237.3))))*(100-H4677)/100,3)</f>
        <v>0.84799999999999998</v>
      </c>
      <c r="T4677" s="6">
        <f>IF(V4677&lt;V4678,L4677,0)</f>
        <v>0</v>
      </c>
      <c r="U4677" s="6">
        <f>IF(T4677&gt;0,M4677,-999)</f>
        <v>-999</v>
      </c>
      <c r="V4677">
        <v>200406</v>
      </c>
      <c r="W4677">
        <v>2004</v>
      </c>
    </row>
    <row r="4678" spans="1:23" x14ac:dyDescent="0.25">
      <c r="A4678" s="14">
        <v>38145</v>
      </c>
      <c r="B4678" s="3">
        <v>159</v>
      </c>
      <c r="C4678" s="4">
        <v>12.39</v>
      </c>
      <c r="D4678" s="5">
        <v>5.7</v>
      </c>
      <c r="E4678" s="5">
        <v>12.3</v>
      </c>
      <c r="F4678" s="5">
        <v>2.2999999999999998</v>
      </c>
      <c r="G4678" s="4">
        <v>90.9</v>
      </c>
      <c r="H4678" s="4">
        <v>59.5</v>
      </c>
      <c r="I4678" s="5">
        <v>-999</v>
      </c>
      <c r="J4678" s="5">
        <v>-999</v>
      </c>
      <c r="K4678" s="4">
        <v>2.9</v>
      </c>
      <c r="L4678" s="4">
        <v>0</v>
      </c>
      <c r="M4678" s="7">
        <v>0</v>
      </c>
      <c r="N4678" s="5">
        <v>9.6999999999999993</v>
      </c>
      <c r="O4678" s="5">
        <v>8.9</v>
      </c>
      <c r="P4678" s="5">
        <v>7.9</v>
      </c>
      <c r="Q4678" s="5">
        <v>-999</v>
      </c>
      <c r="R4678">
        <v>0.84799999999999998</v>
      </c>
      <c r="S4678" s="34">
        <f>ROUND((0.6105*(EXP((17.273*E4678)/(E4678+237.3))))*(100-H4678)/100,3)</f>
        <v>0.57899999999999996</v>
      </c>
      <c r="T4678" s="6">
        <f>IF(V4678&lt;V4679,L4678,0)</f>
        <v>0</v>
      </c>
      <c r="U4678" s="6">
        <f>IF(T4678&gt;0,M4678,-999)</f>
        <v>-999</v>
      </c>
      <c r="V4678">
        <v>200406</v>
      </c>
      <c r="W4678">
        <v>2004</v>
      </c>
    </row>
    <row r="4679" spans="1:23" x14ac:dyDescent="0.25">
      <c r="A4679" s="14">
        <v>38146</v>
      </c>
      <c r="B4679" s="3">
        <v>160</v>
      </c>
      <c r="C4679" s="4">
        <v>24.67</v>
      </c>
      <c r="D4679" s="5">
        <v>10.4</v>
      </c>
      <c r="E4679" s="5">
        <v>16.8</v>
      </c>
      <c r="F4679" s="5">
        <v>4.5</v>
      </c>
      <c r="G4679" s="4">
        <v>66.7</v>
      </c>
      <c r="H4679" s="4">
        <v>41.2</v>
      </c>
      <c r="I4679" s="5">
        <v>-999</v>
      </c>
      <c r="J4679" s="5">
        <v>-999</v>
      </c>
      <c r="K4679" s="4">
        <v>0</v>
      </c>
      <c r="L4679" s="4">
        <v>0</v>
      </c>
      <c r="M4679" s="7">
        <v>0</v>
      </c>
      <c r="N4679" s="5">
        <v>13</v>
      </c>
      <c r="O4679" s="5">
        <v>9.1999999999999993</v>
      </c>
      <c r="P4679" s="5">
        <v>7.8</v>
      </c>
      <c r="Q4679" s="5">
        <v>-999</v>
      </c>
      <c r="R4679">
        <v>0.78600000000000003</v>
      </c>
      <c r="S4679" s="34">
        <f>ROUND((0.6105*(EXP((17.273*E4679)/(E4679+237.3))))*(100-H4679)/100,3)</f>
        <v>1.125</v>
      </c>
      <c r="T4679" s="6">
        <f>IF(V4679&lt;V4680,L4679,0)</f>
        <v>0</v>
      </c>
      <c r="U4679" s="6">
        <f>IF(T4679&gt;0,M4679,-999)</f>
        <v>-999</v>
      </c>
      <c r="V4679">
        <v>200406</v>
      </c>
      <c r="W4679">
        <v>2004</v>
      </c>
    </row>
    <row r="4680" spans="1:23" x14ac:dyDescent="0.25">
      <c r="A4680" s="14">
        <v>38147</v>
      </c>
      <c r="B4680" s="3">
        <v>161</v>
      </c>
      <c r="C4680" s="4">
        <v>16.86</v>
      </c>
      <c r="D4680" s="5">
        <v>10.1</v>
      </c>
      <c r="E4680" s="5">
        <v>17.399999999999999</v>
      </c>
      <c r="F4680" s="5">
        <v>3.4</v>
      </c>
      <c r="G4680" s="4">
        <v>69.5</v>
      </c>
      <c r="H4680" s="4">
        <v>36</v>
      </c>
      <c r="I4680" s="5">
        <v>-999</v>
      </c>
      <c r="J4680" s="5">
        <v>-999</v>
      </c>
      <c r="K4680" s="4">
        <v>1.3</v>
      </c>
      <c r="L4680" s="4">
        <v>0</v>
      </c>
      <c r="M4680" s="7">
        <v>0</v>
      </c>
      <c r="N4680" s="5">
        <v>12.5</v>
      </c>
      <c r="O4680" s="5">
        <v>9.6</v>
      </c>
      <c r="P4680" s="5">
        <v>8</v>
      </c>
      <c r="Q4680" s="5">
        <v>-999</v>
      </c>
      <c r="R4680">
        <v>0.71299999999999997</v>
      </c>
      <c r="S4680" s="34">
        <f>ROUND((0.6105*(EXP((17.273*E4680)/(E4680+237.3))))*(100-H4680)/100,3)</f>
        <v>1.272</v>
      </c>
      <c r="T4680" s="6">
        <f>IF(V4680&lt;V4681,L4680,0)</f>
        <v>0</v>
      </c>
      <c r="U4680" s="6">
        <f>IF(T4680&gt;0,M4680,-999)</f>
        <v>-999</v>
      </c>
      <c r="V4680">
        <v>200406</v>
      </c>
      <c r="W4680">
        <v>2004</v>
      </c>
    </row>
    <row r="4681" spans="1:23" x14ac:dyDescent="0.25">
      <c r="A4681" s="14">
        <v>38148</v>
      </c>
      <c r="B4681" s="3">
        <v>162</v>
      </c>
      <c r="C4681" s="4">
        <v>3.35</v>
      </c>
      <c r="D4681" s="5">
        <v>4.9000000000000004</v>
      </c>
      <c r="E4681" s="5">
        <v>6.5</v>
      </c>
      <c r="F4681" s="5">
        <v>1.9</v>
      </c>
      <c r="G4681" s="4">
        <v>98.9</v>
      </c>
      <c r="H4681" s="4">
        <v>98.7</v>
      </c>
      <c r="I4681" s="5">
        <v>-999</v>
      </c>
      <c r="J4681" s="5">
        <v>-999</v>
      </c>
      <c r="K4681" s="4">
        <v>16.3</v>
      </c>
      <c r="L4681" s="4">
        <v>0</v>
      </c>
      <c r="M4681" s="7">
        <v>0</v>
      </c>
      <c r="N4681" s="5">
        <v>7.9</v>
      </c>
      <c r="O4681" s="5">
        <v>9</v>
      </c>
      <c r="P4681" s="5">
        <v>8.3000000000000007</v>
      </c>
      <c r="Q4681" s="5">
        <v>-999</v>
      </c>
      <c r="R4681">
        <v>0.95399999999999996</v>
      </c>
      <c r="S4681" s="34">
        <f>ROUND((0.6105*(EXP((17.273*E4681)/(E4681+237.3))))*(100-H4681)/100,3)</f>
        <v>1.2999999999999999E-2</v>
      </c>
      <c r="T4681" s="6">
        <f>IF(V4681&lt;V4682,L4681,0)</f>
        <v>0</v>
      </c>
      <c r="U4681" s="6">
        <f>IF(T4681&gt;0,M4681,-999)</f>
        <v>-999</v>
      </c>
      <c r="V4681">
        <v>200406</v>
      </c>
      <c r="W4681">
        <v>2004</v>
      </c>
    </row>
    <row r="4682" spans="1:23" x14ac:dyDescent="0.25">
      <c r="A4682" s="14">
        <v>38149</v>
      </c>
      <c r="B4682" s="3">
        <v>163</v>
      </c>
      <c r="C4682" s="4">
        <v>8.73</v>
      </c>
      <c r="D4682" s="5">
        <v>3.2</v>
      </c>
      <c r="E4682" s="5">
        <v>9.5</v>
      </c>
      <c r="F4682" s="5">
        <v>-0.5</v>
      </c>
      <c r="G4682" s="4">
        <v>97.3</v>
      </c>
      <c r="H4682" s="4">
        <v>83.8</v>
      </c>
      <c r="I4682" s="5">
        <v>-999</v>
      </c>
      <c r="J4682" s="5">
        <v>-999</v>
      </c>
      <c r="K4682" s="4">
        <v>1.1000000000000001</v>
      </c>
      <c r="L4682" s="4">
        <v>0</v>
      </c>
      <c r="M4682" s="7">
        <v>0</v>
      </c>
      <c r="N4682" s="5">
        <v>7.9</v>
      </c>
      <c r="O4682" s="5">
        <v>7.9</v>
      </c>
      <c r="P4682" s="5">
        <v>7.9</v>
      </c>
      <c r="Q4682" s="5">
        <v>-999</v>
      </c>
      <c r="R4682">
        <v>0.99099999999999999</v>
      </c>
      <c r="S4682" s="34">
        <f>ROUND((0.6105*(EXP((17.273*E4682)/(E4682+237.3))))*(100-H4682)/100,3)</f>
        <v>0.192</v>
      </c>
      <c r="T4682" s="6">
        <f>IF(V4682&lt;V4683,L4682,0)</f>
        <v>0</v>
      </c>
      <c r="U4682" s="6">
        <f>IF(T4682&gt;0,M4682,-999)</f>
        <v>-999</v>
      </c>
      <c r="V4682">
        <v>200406</v>
      </c>
      <c r="W4682">
        <v>2004</v>
      </c>
    </row>
    <row r="4683" spans="1:23" x14ac:dyDescent="0.25">
      <c r="A4683" s="14">
        <v>38150</v>
      </c>
      <c r="B4683" s="3">
        <v>164</v>
      </c>
      <c r="C4683" s="4">
        <v>20.73</v>
      </c>
      <c r="D4683" s="5">
        <v>4.9000000000000004</v>
      </c>
      <c r="E4683" s="5">
        <v>13.1</v>
      </c>
      <c r="F4683" s="5">
        <v>-1.4</v>
      </c>
      <c r="G4683" s="4">
        <v>88.4</v>
      </c>
      <c r="H4683" s="4">
        <v>55.5</v>
      </c>
      <c r="I4683" s="5">
        <v>-999</v>
      </c>
      <c r="J4683" s="5">
        <v>-999</v>
      </c>
      <c r="K4683" s="4">
        <v>9.1</v>
      </c>
      <c r="L4683" s="4">
        <v>0</v>
      </c>
      <c r="M4683" s="7">
        <v>0</v>
      </c>
      <c r="N4683" s="5">
        <v>10.5</v>
      </c>
      <c r="O4683" s="5">
        <v>8.1</v>
      </c>
      <c r="P4683" s="5">
        <v>7.5</v>
      </c>
      <c r="Q4683" s="5">
        <v>-999</v>
      </c>
      <c r="R4683">
        <v>0.83599999999999997</v>
      </c>
      <c r="S4683" s="34">
        <f>ROUND((0.6105*(EXP((17.273*E4683)/(E4683+237.3))))*(100-H4683)/100,3)</f>
        <v>0.67100000000000004</v>
      </c>
      <c r="T4683" s="6">
        <f>IF(V4683&lt;V4684,L4683,0)</f>
        <v>0</v>
      </c>
      <c r="U4683" s="6">
        <f>IF(T4683&gt;0,M4683,-999)</f>
        <v>-999</v>
      </c>
      <c r="V4683">
        <v>200406</v>
      </c>
      <c r="W4683">
        <v>2004</v>
      </c>
    </row>
    <row r="4684" spans="1:23" x14ac:dyDescent="0.25">
      <c r="A4684" s="14">
        <v>38151</v>
      </c>
      <c r="B4684" s="3">
        <v>165</v>
      </c>
      <c r="C4684" s="4">
        <v>18.36</v>
      </c>
      <c r="D4684" s="5">
        <v>5.5</v>
      </c>
      <c r="E4684" s="5">
        <v>12</v>
      </c>
      <c r="F4684" s="5">
        <v>0.3</v>
      </c>
      <c r="G4684" s="4">
        <v>86.8</v>
      </c>
      <c r="H4684" s="4">
        <v>55.6</v>
      </c>
      <c r="I4684" s="5">
        <v>-999</v>
      </c>
      <c r="J4684" s="5">
        <v>-999</v>
      </c>
      <c r="K4684" s="4">
        <v>6.9</v>
      </c>
      <c r="L4684" s="4">
        <v>0</v>
      </c>
      <c r="M4684" s="7">
        <v>0</v>
      </c>
      <c r="N4684" s="5">
        <v>11</v>
      </c>
      <c r="O4684" s="5">
        <v>8.8000000000000007</v>
      </c>
      <c r="P4684" s="5">
        <v>7.7</v>
      </c>
      <c r="Q4684" s="5">
        <v>-999</v>
      </c>
      <c r="R4684">
        <v>0.78</v>
      </c>
      <c r="S4684" s="34">
        <f>ROUND((0.6105*(EXP((17.273*E4684)/(E4684+237.3))))*(100-H4684)/100,3)</f>
        <v>0.623</v>
      </c>
      <c r="T4684" s="6">
        <f>IF(V4684&lt;V4685,L4684,0)</f>
        <v>0</v>
      </c>
      <c r="U4684" s="6">
        <f>IF(T4684&gt;0,M4684,-999)</f>
        <v>-999</v>
      </c>
      <c r="V4684">
        <v>200406</v>
      </c>
      <c r="W4684">
        <v>2004</v>
      </c>
    </row>
    <row r="4685" spans="1:23" x14ac:dyDescent="0.25">
      <c r="A4685" s="14">
        <v>38152</v>
      </c>
      <c r="B4685" s="3">
        <v>166</v>
      </c>
      <c r="C4685" s="4">
        <v>18.68</v>
      </c>
      <c r="D4685" s="5">
        <v>2.2999999999999998</v>
      </c>
      <c r="E4685" s="5">
        <v>9.8000000000000007</v>
      </c>
      <c r="F4685" s="5">
        <v>-1.2</v>
      </c>
      <c r="G4685" s="4">
        <v>80.3</v>
      </c>
      <c r="H4685" s="4">
        <v>45.1</v>
      </c>
      <c r="I4685" s="5">
        <v>-999</v>
      </c>
      <c r="J4685" s="5">
        <v>-999</v>
      </c>
      <c r="K4685" s="4">
        <v>0.3</v>
      </c>
      <c r="L4685" s="4">
        <v>0</v>
      </c>
      <c r="M4685" s="7">
        <v>0</v>
      </c>
      <c r="N4685" s="5">
        <v>7.9</v>
      </c>
      <c r="O4685" s="5">
        <v>8.1999999999999993</v>
      </c>
      <c r="P4685" s="5">
        <v>7.7</v>
      </c>
      <c r="Q4685" s="5">
        <v>-999</v>
      </c>
      <c r="R4685">
        <v>0.54600000000000004</v>
      </c>
      <c r="S4685" s="34">
        <f>ROUND((0.6105*(EXP((17.273*E4685)/(E4685+237.3))))*(100-H4685)/100,3)</f>
        <v>0.66500000000000004</v>
      </c>
      <c r="T4685" s="6">
        <f>IF(V4685&lt;V4686,L4685,0)</f>
        <v>0</v>
      </c>
      <c r="U4685" s="6">
        <f>IF(T4685&gt;0,M4685,-999)</f>
        <v>-999</v>
      </c>
      <c r="V4685">
        <v>200406</v>
      </c>
      <c r="W4685">
        <v>2004</v>
      </c>
    </row>
    <row r="4686" spans="1:23" x14ac:dyDescent="0.25">
      <c r="A4686" s="14">
        <v>38153</v>
      </c>
      <c r="B4686" s="3">
        <v>167</v>
      </c>
      <c r="C4686" s="4">
        <v>25.57</v>
      </c>
      <c r="D4686" s="5">
        <v>4.8</v>
      </c>
      <c r="E4686" s="5">
        <v>11.7</v>
      </c>
      <c r="F4686" s="5">
        <v>-2</v>
      </c>
      <c r="G4686" s="4">
        <v>75.400000000000006</v>
      </c>
      <c r="H4686" s="4">
        <v>40.799999999999997</v>
      </c>
      <c r="I4686" s="5">
        <v>-999</v>
      </c>
      <c r="J4686" s="5">
        <v>-999</v>
      </c>
      <c r="K4686" s="4">
        <v>0.8</v>
      </c>
      <c r="L4686" s="4">
        <v>0</v>
      </c>
      <c r="M4686" s="7">
        <v>0</v>
      </c>
      <c r="N4686" s="5">
        <v>11.1</v>
      </c>
      <c r="O4686" s="5">
        <v>8.4</v>
      </c>
      <c r="P4686" s="5">
        <v>7.6</v>
      </c>
      <c r="Q4686" s="5">
        <v>-999</v>
      </c>
      <c r="R4686">
        <v>0.56200000000000006</v>
      </c>
      <c r="S4686" s="34">
        <f>ROUND((0.6105*(EXP((17.273*E4686)/(E4686+237.3))))*(100-H4686)/100,3)</f>
        <v>0.81399999999999995</v>
      </c>
      <c r="T4686" s="6">
        <f>IF(V4686&lt;V4687,L4686,0)</f>
        <v>0</v>
      </c>
      <c r="U4686" s="6">
        <f>IF(T4686&gt;0,M4686,-999)</f>
        <v>-999</v>
      </c>
      <c r="V4686">
        <v>200406</v>
      </c>
      <c r="W4686">
        <v>2004</v>
      </c>
    </row>
    <row r="4687" spans="1:23" x14ac:dyDescent="0.25">
      <c r="A4687" s="14">
        <v>38154</v>
      </c>
      <c r="B4687" s="3">
        <v>168</v>
      </c>
      <c r="C4687" s="4">
        <v>27.99</v>
      </c>
      <c r="D4687" s="5">
        <v>9.6999999999999993</v>
      </c>
      <c r="E4687" s="5">
        <v>16.899999999999999</v>
      </c>
      <c r="F4687" s="5">
        <v>1.4</v>
      </c>
      <c r="G4687" s="4">
        <v>60.8</v>
      </c>
      <c r="H4687" s="4">
        <v>33.1</v>
      </c>
      <c r="I4687" s="5">
        <v>-999</v>
      </c>
      <c r="J4687" s="5">
        <v>-999</v>
      </c>
      <c r="K4687" s="4">
        <v>0</v>
      </c>
      <c r="L4687" s="4">
        <v>0</v>
      </c>
      <c r="M4687" s="7">
        <v>0</v>
      </c>
      <c r="N4687" s="5">
        <v>13.1</v>
      </c>
      <c r="O4687" s="5">
        <v>9.1</v>
      </c>
      <c r="P4687" s="5">
        <v>7.7</v>
      </c>
      <c r="Q4687" s="5">
        <v>-999</v>
      </c>
      <c r="R4687">
        <v>0.63800000000000001</v>
      </c>
      <c r="S4687" s="34">
        <f>ROUND((0.6105*(EXP((17.273*E4687)/(E4687+237.3))))*(100-H4687)/100,3)</f>
        <v>1.288</v>
      </c>
      <c r="T4687" s="6">
        <f>IF(V4687&lt;V4688,L4687,0)</f>
        <v>0</v>
      </c>
      <c r="U4687" s="6">
        <f>IF(T4687&gt;0,M4687,-999)</f>
        <v>-999</v>
      </c>
      <c r="V4687">
        <v>200406</v>
      </c>
      <c r="W4687">
        <v>2004</v>
      </c>
    </row>
    <row r="4688" spans="1:23" x14ac:dyDescent="0.25">
      <c r="A4688" s="14">
        <v>38155</v>
      </c>
      <c r="B4688" s="3">
        <v>169</v>
      </c>
      <c r="C4688" s="4">
        <v>15.67</v>
      </c>
      <c r="D4688" s="5">
        <v>10.5</v>
      </c>
      <c r="E4688" s="5">
        <v>17.399999999999999</v>
      </c>
      <c r="F4688" s="5">
        <v>6</v>
      </c>
      <c r="G4688" s="4">
        <v>58.9</v>
      </c>
      <c r="H4688" s="4">
        <v>39.700000000000003</v>
      </c>
      <c r="I4688" s="5">
        <v>-999</v>
      </c>
      <c r="J4688" s="5">
        <v>-999</v>
      </c>
      <c r="K4688" s="4">
        <v>0.3</v>
      </c>
      <c r="L4688" s="4">
        <v>0</v>
      </c>
      <c r="M4688" s="7">
        <v>0</v>
      </c>
      <c r="N4688" s="5">
        <v>10.199999999999999</v>
      </c>
      <c r="O4688" s="5">
        <v>9.1999999999999993</v>
      </c>
      <c r="P4688" s="5">
        <v>8</v>
      </c>
      <c r="Q4688" s="5">
        <v>-999</v>
      </c>
      <c r="R4688">
        <v>0.79</v>
      </c>
      <c r="S4688" s="34">
        <f>ROUND((0.6105*(EXP((17.273*E4688)/(E4688+237.3))))*(100-H4688)/100,3)</f>
        <v>1.198</v>
      </c>
      <c r="T4688" s="6">
        <f>IF(V4688&lt;V4689,L4688,0)</f>
        <v>0</v>
      </c>
      <c r="U4688" s="6">
        <f>IF(T4688&gt;0,M4688,-999)</f>
        <v>-999</v>
      </c>
      <c r="V4688">
        <v>200406</v>
      </c>
      <c r="W4688">
        <v>2004</v>
      </c>
    </row>
    <row r="4689" spans="1:23" x14ac:dyDescent="0.25">
      <c r="A4689" s="14">
        <v>38156</v>
      </c>
      <c r="B4689" s="3">
        <v>170</v>
      </c>
      <c r="C4689" s="4">
        <v>24.37</v>
      </c>
      <c r="D4689" s="5">
        <v>11.7</v>
      </c>
      <c r="E4689" s="5">
        <v>17.600000000000001</v>
      </c>
      <c r="F4689" s="5">
        <v>5.9</v>
      </c>
      <c r="G4689" s="4">
        <v>41.9</v>
      </c>
      <c r="H4689" s="4">
        <v>16.7</v>
      </c>
      <c r="I4689" s="5">
        <v>-999</v>
      </c>
      <c r="J4689" s="5">
        <v>-999</v>
      </c>
      <c r="K4689" s="4">
        <v>0.3</v>
      </c>
      <c r="L4689" s="4">
        <v>0</v>
      </c>
      <c r="M4689" s="7">
        <v>0</v>
      </c>
      <c r="N4689" s="5">
        <v>13.4</v>
      </c>
      <c r="O4689" s="5">
        <v>9.5</v>
      </c>
      <c r="P4689" s="5">
        <v>8.1</v>
      </c>
      <c r="Q4689" s="5">
        <v>-999</v>
      </c>
      <c r="R4689">
        <v>0.33600000000000002</v>
      </c>
      <c r="S4689" s="34">
        <f>ROUND((0.6105*(EXP((17.273*E4689)/(E4689+237.3))))*(100-H4689)/100,3)</f>
        <v>1.6759999999999999</v>
      </c>
      <c r="T4689" s="6">
        <f>IF(V4689&lt;V4690,L4689,0)</f>
        <v>0</v>
      </c>
      <c r="U4689" s="6">
        <f>IF(T4689&gt;0,M4689,-999)</f>
        <v>-999</v>
      </c>
      <c r="V4689">
        <v>200406</v>
      </c>
      <c r="W4689">
        <v>2004</v>
      </c>
    </row>
    <row r="4690" spans="1:23" x14ac:dyDescent="0.25">
      <c r="A4690" s="14">
        <v>38157</v>
      </c>
      <c r="B4690" s="3">
        <v>171</v>
      </c>
      <c r="C4690" s="4">
        <v>28.75</v>
      </c>
      <c r="D4690" s="5">
        <v>12.5</v>
      </c>
      <c r="E4690" s="5">
        <v>19.7</v>
      </c>
      <c r="F4690" s="5">
        <v>3.6</v>
      </c>
      <c r="G4690" s="4">
        <v>33.799999999999997</v>
      </c>
      <c r="H4690" s="4">
        <v>16.2</v>
      </c>
      <c r="I4690" s="5">
        <v>-999</v>
      </c>
      <c r="J4690" s="5">
        <v>-999</v>
      </c>
      <c r="K4690" s="4">
        <v>0</v>
      </c>
      <c r="L4690" s="4">
        <v>0</v>
      </c>
      <c r="M4690" s="7">
        <v>0</v>
      </c>
      <c r="N4690" s="5">
        <v>14.9</v>
      </c>
      <c r="O4690" s="5">
        <v>9.9</v>
      </c>
      <c r="P4690" s="5">
        <v>8.4</v>
      </c>
      <c r="Q4690" s="5">
        <v>-999</v>
      </c>
      <c r="R4690">
        <v>0.372</v>
      </c>
      <c r="S4690" s="34">
        <f>ROUND((0.6105*(EXP((17.273*E4690)/(E4690+237.3))))*(100-H4690)/100,3)</f>
        <v>1.923</v>
      </c>
      <c r="T4690" s="6">
        <f>IF(V4690&lt;V4691,L4690,0)</f>
        <v>0</v>
      </c>
      <c r="U4690" s="6">
        <f>IF(T4690&gt;0,M4690,-999)</f>
        <v>-999</v>
      </c>
      <c r="V4690">
        <v>200406</v>
      </c>
      <c r="W4690">
        <v>2004</v>
      </c>
    </row>
    <row r="4691" spans="1:23" x14ac:dyDescent="0.25">
      <c r="A4691" s="14">
        <v>38158</v>
      </c>
      <c r="B4691" s="3">
        <v>172</v>
      </c>
      <c r="C4691" s="4">
        <v>26.45</v>
      </c>
      <c r="D4691" s="5">
        <v>15.7</v>
      </c>
      <c r="E4691" s="5">
        <v>22.9</v>
      </c>
      <c r="F4691" s="5">
        <v>6.5</v>
      </c>
      <c r="G4691" s="4">
        <v>38.4</v>
      </c>
      <c r="H4691" s="4">
        <v>19.3</v>
      </c>
      <c r="I4691" s="5">
        <v>-999</v>
      </c>
      <c r="J4691" s="5">
        <v>-999</v>
      </c>
      <c r="K4691" s="4">
        <v>0</v>
      </c>
      <c r="L4691" s="4">
        <v>0</v>
      </c>
      <c r="M4691" s="7">
        <v>0</v>
      </c>
      <c r="N4691" s="5">
        <v>17.600000000000001</v>
      </c>
      <c r="O4691" s="5">
        <v>10.8</v>
      </c>
      <c r="P4691" s="5">
        <v>8.6999999999999993</v>
      </c>
      <c r="Q4691" s="5">
        <v>-999</v>
      </c>
      <c r="R4691">
        <v>0.54</v>
      </c>
      <c r="S4691" s="34">
        <f>ROUND((0.6105*(EXP((17.273*E4691)/(E4691+237.3))))*(100-H4691)/100,3)</f>
        <v>2.2530000000000001</v>
      </c>
      <c r="T4691" s="6">
        <f>IF(V4691&lt;V4692,L4691,0)</f>
        <v>0</v>
      </c>
      <c r="U4691" s="6">
        <f>IF(T4691&gt;0,M4691,-999)</f>
        <v>-999</v>
      </c>
      <c r="V4691">
        <v>200406</v>
      </c>
      <c r="W4691">
        <v>2004</v>
      </c>
    </row>
    <row r="4692" spans="1:23" x14ac:dyDescent="0.25">
      <c r="A4692" s="14">
        <v>38159</v>
      </c>
      <c r="B4692" s="3">
        <v>173</v>
      </c>
      <c r="C4692" s="4">
        <v>26.62</v>
      </c>
      <c r="D4692" s="5">
        <v>17.7</v>
      </c>
      <c r="E4692" s="5">
        <v>26.5</v>
      </c>
      <c r="F4692" s="5">
        <v>9.9</v>
      </c>
      <c r="G4692" s="4">
        <v>46.7</v>
      </c>
      <c r="H4692" s="4">
        <v>25.3</v>
      </c>
      <c r="I4692" s="5">
        <v>-999</v>
      </c>
      <c r="J4692" s="5">
        <v>-999</v>
      </c>
      <c r="K4692" s="4">
        <v>0</v>
      </c>
      <c r="L4692" s="4">
        <v>0</v>
      </c>
      <c r="M4692" s="7">
        <v>0</v>
      </c>
      <c r="N4692" s="5">
        <v>19.7</v>
      </c>
      <c r="O4692" s="5">
        <v>12.1</v>
      </c>
      <c r="P4692" s="5">
        <v>9.3000000000000007</v>
      </c>
      <c r="Q4692" s="5">
        <v>-999</v>
      </c>
      <c r="R4692">
        <v>0.876</v>
      </c>
      <c r="S4692" s="34">
        <f>ROUND((0.6105*(EXP((17.273*E4692)/(E4692+237.3))))*(100-H4692)/100,3)</f>
        <v>2.5859999999999999</v>
      </c>
      <c r="T4692" s="6">
        <f>IF(V4692&lt;V4693,L4692,0)</f>
        <v>0</v>
      </c>
      <c r="U4692" s="6">
        <f>IF(T4692&gt;0,M4692,-999)</f>
        <v>-999</v>
      </c>
      <c r="V4692">
        <v>200406</v>
      </c>
      <c r="W4692">
        <v>2004</v>
      </c>
    </row>
    <row r="4693" spans="1:23" x14ac:dyDescent="0.25">
      <c r="A4693" s="14">
        <v>38160</v>
      </c>
      <c r="B4693" s="3">
        <v>174</v>
      </c>
      <c r="C4693" s="4">
        <v>17.87</v>
      </c>
      <c r="D4693" s="5">
        <v>17.100000000000001</v>
      </c>
      <c r="E4693" s="5">
        <v>24.6</v>
      </c>
      <c r="F4693" s="5">
        <v>11</v>
      </c>
      <c r="G4693" s="4">
        <v>48.9</v>
      </c>
      <c r="H4693" s="4">
        <v>27.8</v>
      </c>
      <c r="I4693" s="5">
        <v>-999</v>
      </c>
      <c r="J4693" s="5">
        <v>-999</v>
      </c>
      <c r="K4693" s="4">
        <v>0</v>
      </c>
      <c r="L4693" s="4">
        <v>0</v>
      </c>
      <c r="M4693" s="7">
        <v>0</v>
      </c>
      <c r="N4693" s="5">
        <v>17.5</v>
      </c>
      <c r="O4693" s="5">
        <v>12.8</v>
      </c>
      <c r="P4693" s="5">
        <v>10</v>
      </c>
      <c r="Q4693" s="5">
        <v>-999</v>
      </c>
      <c r="R4693">
        <v>0.85899999999999999</v>
      </c>
      <c r="S4693" s="34">
        <f>ROUND((0.6105*(EXP((17.273*E4693)/(E4693+237.3))))*(100-H4693)/100,3)</f>
        <v>2.2330000000000001</v>
      </c>
      <c r="T4693" s="6">
        <f>IF(V4693&lt;V4694,L4693,0)</f>
        <v>0</v>
      </c>
      <c r="U4693" s="6">
        <f>IF(T4693&gt;0,M4693,-999)</f>
        <v>-999</v>
      </c>
      <c r="V4693">
        <v>200406</v>
      </c>
      <c r="W4693">
        <v>2004</v>
      </c>
    </row>
    <row r="4694" spans="1:23" x14ac:dyDescent="0.25">
      <c r="A4694" s="14">
        <v>38161</v>
      </c>
      <c r="B4694" s="3">
        <v>175</v>
      </c>
      <c r="C4694" s="4">
        <v>24.7</v>
      </c>
      <c r="D4694" s="5">
        <v>19.8</v>
      </c>
      <c r="E4694" s="5">
        <v>27.2</v>
      </c>
      <c r="F4694" s="5">
        <v>12.5</v>
      </c>
      <c r="G4694" s="4">
        <v>40.4</v>
      </c>
      <c r="H4694" s="4">
        <v>18.600000000000001</v>
      </c>
      <c r="I4694" s="5">
        <v>-999</v>
      </c>
      <c r="J4694" s="5">
        <v>-999</v>
      </c>
      <c r="K4694" s="4">
        <v>0</v>
      </c>
      <c r="L4694" s="4">
        <v>0</v>
      </c>
      <c r="M4694" s="7">
        <v>0</v>
      </c>
      <c r="N4694" s="5">
        <v>20</v>
      </c>
      <c r="O4694" s="5">
        <v>13.3</v>
      </c>
      <c r="P4694" s="5">
        <v>10.5</v>
      </c>
      <c r="Q4694" s="5">
        <v>-999</v>
      </c>
      <c r="R4694">
        <v>0.67100000000000004</v>
      </c>
      <c r="S4694" s="34">
        <f>ROUND((0.6105*(EXP((17.273*E4694)/(E4694+237.3))))*(100-H4694)/100,3)</f>
        <v>2.9359999999999999</v>
      </c>
      <c r="T4694" s="6">
        <f>IF(V4694&lt;V4695,L4694,0)</f>
        <v>0</v>
      </c>
      <c r="U4694" s="6">
        <f>IF(T4694&gt;0,M4694,-999)</f>
        <v>-999</v>
      </c>
      <c r="V4694">
        <v>200406</v>
      </c>
      <c r="W4694">
        <v>2004</v>
      </c>
    </row>
    <row r="4695" spans="1:23" x14ac:dyDescent="0.25">
      <c r="A4695" s="14">
        <v>38162</v>
      </c>
      <c r="B4695" s="3">
        <v>176</v>
      </c>
      <c r="C4695" s="4">
        <v>20.82</v>
      </c>
      <c r="D4695" s="5">
        <v>19.399999999999999</v>
      </c>
      <c r="E4695" s="5">
        <v>25.8</v>
      </c>
      <c r="F4695" s="5">
        <v>13.6</v>
      </c>
      <c r="G4695" s="4">
        <v>44.6</v>
      </c>
      <c r="H4695" s="4">
        <v>23.7</v>
      </c>
      <c r="I4695" s="5">
        <v>-999</v>
      </c>
      <c r="J4695" s="5">
        <v>-999</v>
      </c>
      <c r="K4695" s="4">
        <v>0</v>
      </c>
      <c r="L4695" s="4">
        <v>0</v>
      </c>
      <c r="M4695" s="7">
        <v>0</v>
      </c>
      <c r="N4695" s="5">
        <v>19.3</v>
      </c>
      <c r="O4695" s="5">
        <v>13.7</v>
      </c>
      <c r="P4695" s="5">
        <v>10.9</v>
      </c>
      <c r="Q4695" s="5">
        <v>-999</v>
      </c>
      <c r="R4695">
        <v>0.78500000000000003</v>
      </c>
      <c r="S4695" s="34">
        <f>ROUND((0.6105*(EXP((17.273*E4695)/(E4695+237.3))))*(100-H4695)/100,3)</f>
        <v>2.5339999999999998</v>
      </c>
      <c r="T4695" s="6">
        <f>IF(V4695&lt;V4696,L4695,0)</f>
        <v>0</v>
      </c>
      <c r="U4695" s="6">
        <f>IF(T4695&gt;0,M4695,-999)</f>
        <v>-999</v>
      </c>
      <c r="V4695">
        <v>200406</v>
      </c>
      <c r="W4695">
        <v>2004</v>
      </c>
    </row>
    <row r="4696" spans="1:23" x14ac:dyDescent="0.25">
      <c r="A4696" s="14">
        <v>38163</v>
      </c>
      <c r="B4696" s="3">
        <v>177</v>
      </c>
      <c r="C4696" s="4">
        <v>14.52</v>
      </c>
      <c r="D4696" s="5">
        <v>16.2</v>
      </c>
      <c r="E4696" s="5">
        <v>24.5</v>
      </c>
      <c r="F4696" s="5">
        <v>10</v>
      </c>
      <c r="G4696" s="4">
        <v>60.6</v>
      </c>
      <c r="H4696" s="4">
        <v>32.9</v>
      </c>
      <c r="I4696" s="5">
        <v>-999</v>
      </c>
      <c r="J4696" s="5">
        <v>-999</v>
      </c>
      <c r="K4696" s="4">
        <v>2.4</v>
      </c>
      <c r="L4696" s="4">
        <v>0</v>
      </c>
      <c r="M4696" s="7">
        <v>0</v>
      </c>
      <c r="N4696" s="5">
        <v>16.7</v>
      </c>
      <c r="O4696" s="5">
        <v>13.7</v>
      </c>
      <c r="P4696" s="5">
        <v>11.2</v>
      </c>
      <c r="Q4696" s="5">
        <v>-999</v>
      </c>
      <c r="R4696">
        <v>1.012</v>
      </c>
      <c r="S4696" s="34">
        <f>ROUND((0.6105*(EXP((17.273*E4696)/(E4696+237.3))))*(100-H4696)/100,3)</f>
        <v>2.0630000000000002</v>
      </c>
      <c r="T4696" s="6">
        <f>IF(V4696&lt;V4697,L4696,0)</f>
        <v>0</v>
      </c>
      <c r="U4696" s="6">
        <f>IF(T4696&gt;0,M4696,-999)</f>
        <v>-999</v>
      </c>
      <c r="V4696">
        <v>200406</v>
      </c>
      <c r="W4696">
        <v>2004</v>
      </c>
    </row>
    <row r="4697" spans="1:23" x14ac:dyDescent="0.25">
      <c r="A4697" s="14">
        <v>38164</v>
      </c>
      <c r="B4697" s="3">
        <v>178</v>
      </c>
      <c r="C4697" s="4">
        <v>13.7</v>
      </c>
      <c r="D4697" s="5">
        <v>13.3</v>
      </c>
      <c r="E4697" s="5">
        <v>21.5</v>
      </c>
      <c r="F4697" s="5">
        <v>7</v>
      </c>
      <c r="G4697" s="4">
        <v>77.8</v>
      </c>
      <c r="H4697" s="4">
        <v>42.1</v>
      </c>
      <c r="I4697" s="5">
        <v>-999</v>
      </c>
      <c r="J4697" s="5">
        <v>-999</v>
      </c>
      <c r="K4697" s="4">
        <v>22.7</v>
      </c>
      <c r="L4697" s="4">
        <v>0</v>
      </c>
      <c r="M4697" s="7">
        <v>0</v>
      </c>
      <c r="N4697" s="5">
        <v>14.7</v>
      </c>
      <c r="O4697" s="5">
        <v>13.1</v>
      </c>
      <c r="P4697" s="5">
        <v>11.4</v>
      </c>
      <c r="Q4697" s="5">
        <v>-999</v>
      </c>
      <c r="R4697">
        <v>1.0780000000000001</v>
      </c>
      <c r="S4697" s="34">
        <f>ROUND((0.6105*(EXP((17.273*E4697)/(E4697+237.3))))*(100-H4697)/100,3)</f>
        <v>1.484</v>
      </c>
      <c r="T4697" s="6">
        <f>IF(V4697&lt;V4698,L4697,0)</f>
        <v>0</v>
      </c>
      <c r="U4697" s="6">
        <f>IF(T4697&gt;0,M4697,-999)</f>
        <v>-999</v>
      </c>
      <c r="V4697">
        <v>200406</v>
      </c>
      <c r="W4697">
        <v>2004</v>
      </c>
    </row>
    <row r="4698" spans="1:23" x14ac:dyDescent="0.25">
      <c r="A4698" s="14">
        <v>38165</v>
      </c>
      <c r="B4698" s="3">
        <v>179</v>
      </c>
      <c r="C4698" s="4">
        <v>19.059999999999999</v>
      </c>
      <c r="D4698" s="5">
        <v>10.9</v>
      </c>
      <c r="E4698" s="5">
        <v>18</v>
      </c>
      <c r="F4698" s="5">
        <v>5.9</v>
      </c>
      <c r="G4698" s="4">
        <v>87.2</v>
      </c>
      <c r="H4698" s="4">
        <v>52.9</v>
      </c>
      <c r="I4698" s="5">
        <v>-999</v>
      </c>
      <c r="J4698" s="5">
        <v>-999</v>
      </c>
      <c r="K4698" s="4">
        <v>4</v>
      </c>
      <c r="L4698" s="4">
        <v>0</v>
      </c>
      <c r="M4698" s="7">
        <v>0</v>
      </c>
      <c r="N4698" s="5">
        <v>15.6</v>
      </c>
      <c r="O4698" s="5">
        <v>12.7</v>
      </c>
      <c r="P4698" s="5">
        <v>11.3</v>
      </c>
      <c r="Q4698" s="5">
        <v>-999</v>
      </c>
      <c r="R4698">
        <v>1.093</v>
      </c>
      <c r="S4698" s="34">
        <f>ROUND((0.6105*(EXP((17.273*E4698)/(E4698+237.3))))*(100-H4698)/100,3)</f>
        <v>0.97199999999999998</v>
      </c>
      <c r="T4698" s="6">
        <f>IF(V4698&lt;V4699,L4698,0)</f>
        <v>0</v>
      </c>
      <c r="U4698" s="6">
        <f>IF(T4698&gt;0,M4698,-999)</f>
        <v>-999</v>
      </c>
      <c r="V4698">
        <v>200406</v>
      </c>
      <c r="W4698">
        <v>2004</v>
      </c>
    </row>
    <row r="4699" spans="1:23" x14ac:dyDescent="0.25">
      <c r="A4699" s="14">
        <v>38166</v>
      </c>
      <c r="B4699" s="3">
        <v>180</v>
      </c>
      <c r="C4699" s="4">
        <v>24.28</v>
      </c>
      <c r="D4699" s="5">
        <v>14.1</v>
      </c>
      <c r="E4699" s="5">
        <v>22.5</v>
      </c>
      <c r="F4699" s="5">
        <v>7.1</v>
      </c>
      <c r="G4699" s="4">
        <v>73.5</v>
      </c>
      <c r="H4699" s="4">
        <v>35.700000000000003</v>
      </c>
      <c r="I4699" s="5">
        <v>-999</v>
      </c>
      <c r="J4699" s="5">
        <v>-999</v>
      </c>
      <c r="K4699" s="4">
        <v>0</v>
      </c>
      <c r="L4699" s="4">
        <v>0</v>
      </c>
      <c r="M4699" s="7">
        <v>0</v>
      </c>
      <c r="N4699" s="5">
        <v>17.7</v>
      </c>
      <c r="O4699" s="5">
        <v>13.3</v>
      </c>
      <c r="P4699" s="5">
        <v>11.3</v>
      </c>
      <c r="Q4699" s="5">
        <v>-999</v>
      </c>
      <c r="R4699">
        <v>0.97199999999999998</v>
      </c>
      <c r="S4699" s="34">
        <f>ROUND((0.6105*(EXP((17.273*E4699)/(E4699+237.3))))*(100-H4699)/100,3)</f>
        <v>1.752</v>
      </c>
      <c r="T4699" s="6">
        <f>IF(V4699&lt;V4700,L4699,0)</f>
        <v>0</v>
      </c>
      <c r="U4699" s="6">
        <f>IF(T4699&gt;0,M4699,-999)</f>
        <v>-999</v>
      </c>
      <c r="V4699">
        <v>200406</v>
      </c>
      <c r="W4699">
        <v>2004</v>
      </c>
    </row>
    <row r="4700" spans="1:23" x14ac:dyDescent="0.25">
      <c r="A4700" s="14">
        <v>38167</v>
      </c>
      <c r="B4700" s="3">
        <v>181</v>
      </c>
      <c r="C4700" s="4">
        <v>19.68</v>
      </c>
      <c r="D4700" s="5">
        <v>15.4</v>
      </c>
      <c r="E4700" s="5">
        <v>23.4</v>
      </c>
      <c r="F4700" s="5">
        <v>8.9</v>
      </c>
      <c r="G4700" s="4">
        <v>66.7</v>
      </c>
      <c r="H4700" s="4">
        <v>33.700000000000003</v>
      </c>
      <c r="I4700" s="5">
        <v>-999</v>
      </c>
      <c r="J4700" s="5">
        <v>-999</v>
      </c>
      <c r="K4700" s="4">
        <v>0</v>
      </c>
      <c r="L4700" s="4">
        <v>0</v>
      </c>
      <c r="M4700" s="7">
        <v>0</v>
      </c>
      <c r="N4700" s="5">
        <v>17</v>
      </c>
      <c r="O4700" s="5">
        <v>13.5</v>
      </c>
      <c r="P4700" s="5">
        <v>11.5</v>
      </c>
      <c r="Q4700" s="5">
        <v>-999</v>
      </c>
      <c r="R4700">
        <v>0.97199999999999998</v>
      </c>
      <c r="S4700" s="34">
        <f>ROUND((0.6105*(EXP((17.273*E4700)/(E4700+237.3))))*(100-H4700)/100,3)</f>
        <v>1.9079999999999999</v>
      </c>
      <c r="T4700" s="6">
        <f>IF(V4700&lt;V4701,L4700,0)</f>
        <v>0</v>
      </c>
      <c r="U4700" s="6">
        <f>IF(T4700&gt;0,M4700,-999)</f>
        <v>-999</v>
      </c>
      <c r="V4700">
        <v>200406</v>
      </c>
      <c r="W4700">
        <v>2004</v>
      </c>
    </row>
    <row r="4701" spans="1:23" x14ac:dyDescent="0.25">
      <c r="A4701" s="14">
        <v>38168</v>
      </c>
      <c r="B4701" s="3">
        <v>182</v>
      </c>
      <c r="C4701" s="4">
        <v>10.36</v>
      </c>
      <c r="D4701" s="5">
        <v>12.8</v>
      </c>
      <c r="E4701" s="5">
        <v>19.8</v>
      </c>
      <c r="F4701" s="5">
        <v>7.8</v>
      </c>
      <c r="G4701" s="4">
        <v>81.599999999999994</v>
      </c>
      <c r="H4701" s="4">
        <v>51.7</v>
      </c>
      <c r="I4701" s="5">
        <v>-999</v>
      </c>
      <c r="J4701" s="5">
        <v>-999</v>
      </c>
      <c r="K4701" s="4">
        <v>3.2</v>
      </c>
      <c r="L4701" s="4">
        <v>0</v>
      </c>
      <c r="M4701" s="7">
        <v>0</v>
      </c>
      <c r="N4701" s="5">
        <v>13.9</v>
      </c>
      <c r="O4701" s="5">
        <v>13.2</v>
      </c>
      <c r="P4701" s="5">
        <v>11.6</v>
      </c>
      <c r="Q4701" s="5">
        <v>-999</v>
      </c>
      <c r="R4701">
        <v>1.1970000000000001</v>
      </c>
      <c r="S4701" s="34">
        <f>ROUND((0.6105*(EXP((17.273*E4701)/(E4701+237.3))))*(100-H4701)/100,3)</f>
        <v>1.115</v>
      </c>
      <c r="T4701" s="6">
        <f>IF(V4701&lt;V4702,L4701,0)</f>
        <v>0</v>
      </c>
      <c r="U4701" s="6">
        <f>IF(T4701&gt;0,M4701,-999)</f>
        <v>-999</v>
      </c>
      <c r="V4701">
        <v>200406</v>
      </c>
      <c r="W4701">
        <v>2004</v>
      </c>
    </row>
    <row r="4702" spans="1:23" x14ac:dyDescent="0.25">
      <c r="A4702" s="14">
        <v>38169</v>
      </c>
      <c r="B4702" s="3">
        <v>183</v>
      </c>
      <c r="C4702" s="4">
        <v>27.85</v>
      </c>
      <c r="D4702" s="5">
        <v>14.6</v>
      </c>
      <c r="E4702" s="5">
        <v>22.5</v>
      </c>
      <c r="F4702" s="5">
        <v>7.4</v>
      </c>
      <c r="G4702" s="4">
        <v>62</v>
      </c>
      <c r="H4702" s="4">
        <v>33.6</v>
      </c>
      <c r="I4702" s="5">
        <v>-999</v>
      </c>
      <c r="J4702" s="5">
        <v>-999</v>
      </c>
      <c r="K4702" s="4">
        <v>0</v>
      </c>
      <c r="L4702" s="4">
        <v>0</v>
      </c>
      <c r="M4702" s="7">
        <v>0</v>
      </c>
      <c r="N4702" s="5">
        <v>18.7</v>
      </c>
      <c r="O4702" s="5">
        <v>13.5</v>
      </c>
      <c r="P4702" s="5">
        <v>11.6</v>
      </c>
      <c r="Q4702" s="5">
        <v>-999</v>
      </c>
      <c r="R4702">
        <v>0.91700000000000004</v>
      </c>
      <c r="S4702" s="34">
        <f>ROUND((0.6105*(EXP((17.273*E4702)/(E4702+237.3))))*(100-H4702)/100,3)</f>
        <v>1.8089999999999999</v>
      </c>
      <c r="T4702" s="6">
        <f>IF(V4702&lt;V4703,L4702,0)</f>
        <v>0</v>
      </c>
      <c r="U4702" s="6">
        <f>IF(T4702&gt;0,M4702,-999)</f>
        <v>-999</v>
      </c>
      <c r="V4702">
        <v>200407</v>
      </c>
      <c r="W4702">
        <v>2004</v>
      </c>
    </row>
    <row r="4703" spans="1:23" x14ac:dyDescent="0.25">
      <c r="A4703" s="14">
        <v>38170</v>
      </c>
      <c r="B4703" s="3">
        <v>184</v>
      </c>
      <c r="C4703" s="4">
        <v>21.54</v>
      </c>
      <c r="D4703" s="5">
        <v>13.4</v>
      </c>
      <c r="E4703" s="5">
        <v>21.1</v>
      </c>
      <c r="F4703" s="5">
        <v>7.3</v>
      </c>
      <c r="G4703" s="4">
        <v>63</v>
      </c>
      <c r="H4703" s="4">
        <v>34.700000000000003</v>
      </c>
      <c r="I4703" s="5">
        <v>-999</v>
      </c>
      <c r="J4703" s="5">
        <v>-999</v>
      </c>
      <c r="K4703" s="4">
        <v>0</v>
      </c>
      <c r="L4703" s="4">
        <v>0</v>
      </c>
      <c r="M4703" s="7">
        <v>0</v>
      </c>
      <c r="N4703" s="5">
        <v>16.8</v>
      </c>
      <c r="O4703" s="5">
        <v>13.7</v>
      </c>
      <c r="P4703" s="5">
        <v>11.8</v>
      </c>
      <c r="Q4703" s="5">
        <v>-999</v>
      </c>
      <c r="R4703">
        <v>0.86699999999999999</v>
      </c>
      <c r="S4703" s="34">
        <f>ROUND((0.6105*(EXP((17.273*E4703)/(E4703+237.3))))*(100-H4703)/100,3)</f>
        <v>1.6339999999999999</v>
      </c>
      <c r="T4703" s="6">
        <f>IF(V4703&lt;V4704,L4703,0)</f>
        <v>0</v>
      </c>
      <c r="U4703" s="6">
        <f>IF(T4703&gt;0,M4703,-999)</f>
        <v>-999</v>
      </c>
      <c r="V4703">
        <v>200407</v>
      </c>
      <c r="W4703">
        <v>2004</v>
      </c>
    </row>
    <row r="4704" spans="1:23" x14ac:dyDescent="0.25">
      <c r="A4704" s="14">
        <v>38171</v>
      </c>
      <c r="B4704" s="3">
        <v>185</v>
      </c>
      <c r="C4704" s="4">
        <v>18.55</v>
      </c>
      <c r="D4704" s="5">
        <v>10.6</v>
      </c>
      <c r="E4704" s="5">
        <v>19</v>
      </c>
      <c r="F4704" s="5">
        <v>5.5</v>
      </c>
      <c r="G4704" s="4">
        <v>80.599999999999994</v>
      </c>
      <c r="H4704" s="4">
        <v>45</v>
      </c>
      <c r="I4704" s="5">
        <v>-999</v>
      </c>
      <c r="J4704" s="5">
        <v>-999</v>
      </c>
      <c r="K4704" s="4">
        <v>0.3</v>
      </c>
      <c r="L4704" s="4">
        <v>0</v>
      </c>
      <c r="M4704" s="7">
        <v>0</v>
      </c>
      <c r="N4704" s="5">
        <v>15.8</v>
      </c>
      <c r="O4704" s="5">
        <v>13.6</v>
      </c>
      <c r="P4704" s="5">
        <v>11.9</v>
      </c>
      <c r="Q4704" s="5">
        <v>-999</v>
      </c>
      <c r="R4704">
        <v>0.98499999999999999</v>
      </c>
      <c r="S4704" s="34">
        <f>ROUND((0.6105*(EXP((17.273*E4704)/(E4704+237.3))))*(100-H4704)/100,3)</f>
        <v>1.208</v>
      </c>
      <c r="T4704" s="6">
        <f>IF(V4704&lt;V4705,L4704,0)</f>
        <v>0</v>
      </c>
      <c r="U4704" s="6">
        <f>IF(T4704&gt;0,M4704,-999)</f>
        <v>-999</v>
      </c>
      <c r="V4704">
        <v>200407</v>
      </c>
      <c r="W4704">
        <v>2004</v>
      </c>
    </row>
    <row r="4705" spans="1:23" x14ac:dyDescent="0.25">
      <c r="A4705" s="14">
        <v>38172</v>
      </c>
      <c r="B4705" s="3">
        <v>186</v>
      </c>
      <c r="C4705" s="4">
        <v>18.02</v>
      </c>
      <c r="D4705" s="5">
        <v>10.5</v>
      </c>
      <c r="E4705" s="5">
        <v>17</v>
      </c>
      <c r="F4705" s="5">
        <v>5.2</v>
      </c>
      <c r="G4705" s="4">
        <v>79.099999999999994</v>
      </c>
      <c r="H4705" s="4">
        <v>51</v>
      </c>
      <c r="I4705" s="5">
        <v>-999</v>
      </c>
      <c r="J4705" s="5">
        <v>-999</v>
      </c>
      <c r="K4705" s="4">
        <v>0</v>
      </c>
      <c r="L4705" s="4">
        <v>0</v>
      </c>
      <c r="M4705" s="7">
        <v>0</v>
      </c>
      <c r="N4705" s="5">
        <v>14.7</v>
      </c>
      <c r="O4705" s="5">
        <v>13.1</v>
      </c>
      <c r="P4705" s="5">
        <v>11.8</v>
      </c>
      <c r="Q4705" s="5">
        <v>-999</v>
      </c>
      <c r="R4705">
        <v>0.98499999999999999</v>
      </c>
      <c r="S4705" s="34">
        <f>ROUND((0.6105*(EXP((17.273*E4705)/(E4705+237.3))))*(100-H4705)/100,3)</f>
        <v>0.94899999999999995</v>
      </c>
      <c r="T4705" s="6">
        <f>IF(V4705&lt;V4706,L4705,0)</f>
        <v>0</v>
      </c>
      <c r="U4705" s="6">
        <f>IF(T4705&gt;0,M4705,-999)</f>
        <v>-999</v>
      </c>
      <c r="V4705">
        <v>200407</v>
      </c>
      <c r="W4705">
        <v>2004</v>
      </c>
    </row>
    <row r="4706" spans="1:23" x14ac:dyDescent="0.25">
      <c r="A4706" s="14">
        <v>38173</v>
      </c>
      <c r="B4706" s="3">
        <v>187</v>
      </c>
      <c r="C4706" s="4">
        <v>22.59</v>
      </c>
      <c r="D4706" s="5">
        <v>13.9</v>
      </c>
      <c r="E4706" s="5">
        <v>21.1</v>
      </c>
      <c r="F4706" s="5">
        <v>6.6</v>
      </c>
      <c r="G4706" s="4">
        <v>66.3</v>
      </c>
      <c r="H4706" s="4">
        <v>37.299999999999997</v>
      </c>
      <c r="I4706" s="5">
        <v>-999</v>
      </c>
      <c r="J4706" s="5">
        <v>-999</v>
      </c>
      <c r="K4706" s="4">
        <v>0</v>
      </c>
      <c r="L4706" s="4">
        <v>0</v>
      </c>
      <c r="M4706" s="7">
        <v>0</v>
      </c>
      <c r="N4706" s="5">
        <v>17.5</v>
      </c>
      <c r="O4706" s="5">
        <v>13.3</v>
      </c>
      <c r="P4706" s="5">
        <v>11.7</v>
      </c>
      <c r="Q4706" s="5">
        <v>-999</v>
      </c>
      <c r="R4706">
        <v>0.93</v>
      </c>
      <c r="S4706" s="34">
        <f>ROUND((0.6105*(EXP((17.273*E4706)/(E4706+237.3))))*(100-H4706)/100,3)</f>
        <v>1.569</v>
      </c>
      <c r="T4706" s="6">
        <f>IF(V4706&lt;V4707,L4706,0)</f>
        <v>0</v>
      </c>
      <c r="U4706" s="6">
        <f>IF(T4706&gt;0,M4706,-999)</f>
        <v>-999</v>
      </c>
      <c r="V4706">
        <v>200407</v>
      </c>
      <c r="W4706">
        <v>2004</v>
      </c>
    </row>
    <row r="4707" spans="1:23" x14ac:dyDescent="0.25">
      <c r="A4707" s="14">
        <v>38174</v>
      </c>
      <c r="B4707" s="3">
        <v>188</v>
      </c>
      <c r="C4707" s="4">
        <v>14.33</v>
      </c>
      <c r="D4707" s="5">
        <v>10.8</v>
      </c>
      <c r="E4707" s="5">
        <v>18.7</v>
      </c>
      <c r="F4707" s="5">
        <v>5</v>
      </c>
      <c r="G4707" s="4">
        <v>82.2</v>
      </c>
      <c r="H4707" s="4">
        <v>51.7</v>
      </c>
      <c r="I4707" s="5">
        <v>-999</v>
      </c>
      <c r="J4707" s="5">
        <v>-999</v>
      </c>
      <c r="K4707" s="4">
        <v>3.5</v>
      </c>
      <c r="L4707" s="4">
        <v>0</v>
      </c>
      <c r="M4707" s="7">
        <v>0</v>
      </c>
      <c r="N4707" s="5">
        <v>14.3</v>
      </c>
      <c r="O4707" s="5">
        <v>13.6</v>
      </c>
      <c r="P4707" s="5">
        <v>11.9</v>
      </c>
      <c r="Q4707" s="5">
        <v>-999</v>
      </c>
      <c r="R4707">
        <v>1.117</v>
      </c>
      <c r="S4707" s="34">
        <f>ROUND((0.6105*(EXP((17.273*E4707)/(E4707+237.3))))*(100-H4707)/100,3)</f>
        <v>1.0409999999999999</v>
      </c>
      <c r="T4707" s="6">
        <f>IF(V4707&lt;V4708,L4707,0)</f>
        <v>0</v>
      </c>
      <c r="U4707" s="6">
        <f>IF(T4707&gt;0,M4707,-999)</f>
        <v>-999</v>
      </c>
      <c r="V4707">
        <v>200407</v>
      </c>
      <c r="W4707">
        <v>2004</v>
      </c>
    </row>
    <row r="4708" spans="1:23" x14ac:dyDescent="0.25">
      <c r="A4708" s="14">
        <v>38175</v>
      </c>
      <c r="B4708" s="3">
        <v>189</v>
      </c>
      <c r="C4708" s="4">
        <v>10.14</v>
      </c>
      <c r="D4708" s="5">
        <v>3.9</v>
      </c>
      <c r="E4708" s="5">
        <v>9.1999999999999993</v>
      </c>
      <c r="F4708" s="5">
        <v>0.8</v>
      </c>
      <c r="G4708" s="4">
        <v>93.2</v>
      </c>
      <c r="H4708" s="4">
        <v>77.8</v>
      </c>
      <c r="I4708" s="5">
        <v>-999</v>
      </c>
      <c r="J4708" s="5">
        <v>-999</v>
      </c>
      <c r="K4708" s="4">
        <v>5.6</v>
      </c>
      <c r="L4708" s="4">
        <v>0</v>
      </c>
      <c r="M4708" s="7">
        <v>0</v>
      </c>
      <c r="N4708" s="5">
        <v>8.8000000000000007</v>
      </c>
      <c r="O4708" s="5">
        <v>11.9</v>
      </c>
      <c r="P4708" s="5">
        <v>11.7</v>
      </c>
      <c r="Q4708" s="5">
        <v>-999</v>
      </c>
      <c r="R4708">
        <v>0.90700000000000003</v>
      </c>
      <c r="S4708" s="34">
        <f>ROUND((0.6105*(EXP((17.273*E4708)/(E4708+237.3))))*(100-H4708)/100,3)</f>
        <v>0.25800000000000001</v>
      </c>
      <c r="T4708" s="6">
        <f>IF(V4708&lt;V4709,L4708,0)</f>
        <v>0</v>
      </c>
      <c r="U4708" s="6">
        <f>IF(T4708&gt;0,M4708,-999)</f>
        <v>-999</v>
      </c>
      <c r="V4708">
        <v>200407</v>
      </c>
      <c r="W4708">
        <v>2004</v>
      </c>
    </row>
    <row r="4709" spans="1:23" x14ac:dyDescent="0.25">
      <c r="A4709" s="14">
        <v>38176</v>
      </c>
      <c r="B4709" s="3">
        <v>190</v>
      </c>
      <c r="C4709" s="4">
        <v>15.2</v>
      </c>
      <c r="D4709" s="5">
        <v>6.8</v>
      </c>
      <c r="E4709" s="5">
        <v>13.6</v>
      </c>
      <c r="F4709" s="5">
        <v>1.9</v>
      </c>
      <c r="G4709" s="4">
        <v>86.4</v>
      </c>
      <c r="H4709" s="4">
        <v>46.5</v>
      </c>
      <c r="I4709" s="5">
        <v>-999</v>
      </c>
      <c r="J4709" s="5">
        <v>-999</v>
      </c>
      <c r="K4709" s="4">
        <v>3.5</v>
      </c>
      <c r="L4709" s="4">
        <v>0</v>
      </c>
      <c r="M4709" s="7">
        <v>0</v>
      </c>
      <c r="N4709" s="5">
        <v>12.1</v>
      </c>
      <c r="O4709" s="5">
        <v>11.3</v>
      </c>
      <c r="P4709" s="5">
        <v>11.1</v>
      </c>
      <c r="Q4709" s="5">
        <v>-999</v>
      </c>
      <c r="R4709">
        <v>0.72199999999999998</v>
      </c>
      <c r="S4709" s="34">
        <f>ROUND((0.6105*(EXP((17.273*E4709)/(E4709+237.3))))*(100-H4709)/100,3)</f>
        <v>0.83299999999999996</v>
      </c>
      <c r="T4709" s="6">
        <f>IF(V4709&lt;V4710,L4709,0)</f>
        <v>0</v>
      </c>
      <c r="U4709" s="6">
        <f>IF(T4709&gt;0,M4709,-999)</f>
        <v>-999</v>
      </c>
      <c r="V4709">
        <v>200407</v>
      </c>
      <c r="W4709">
        <v>2004</v>
      </c>
    </row>
    <row r="4710" spans="1:23" x14ac:dyDescent="0.25">
      <c r="A4710" s="14">
        <v>38177</v>
      </c>
      <c r="B4710" s="3">
        <v>191</v>
      </c>
      <c r="C4710" s="4">
        <v>14.3</v>
      </c>
      <c r="D4710" s="5">
        <v>9</v>
      </c>
      <c r="E4710" s="5">
        <v>16</v>
      </c>
      <c r="F4710" s="5">
        <v>4.5</v>
      </c>
      <c r="G4710" s="4">
        <v>86.5</v>
      </c>
      <c r="H4710" s="4">
        <v>53.3</v>
      </c>
      <c r="I4710" s="5">
        <v>-999</v>
      </c>
      <c r="J4710" s="5">
        <v>-999</v>
      </c>
      <c r="K4710" s="4">
        <v>4</v>
      </c>
      <c r="L4710" s="4">
        <v>0</v>
      </c>
      <c r="M4710" s="7">
        <v>0</v>
      </c>
      <c r="N4710" s="5">
        <v>13.2</v>
      </c>
      <c r="O4710" s="5">
        <v>11.8</v>
      </c>
      <c r="P4710" s="5">
        <v>10.9</v>
      </c>
      <c r="Q4710" s="5">
        <v>-999</v>
      </c>
      <c r="R4710">
        <v>0.96799999999999997</v>
      </c>
      <c r="S4710" s="34">
        <f>ROUND((0.6105*(EXP((17.273*E4710)/(E4710+237.3))))*(100-H4710)/100,3)</f>
        <v>0.84899999999999998</v>
      </c>
      <c r="T4710" s="6">
        <f>IF(V4710&lt;V4711,L4710,0)</f>
        <v>0</v>
      </c>
      <c r="U4710" s="6">
        <f>IF(T4710&gt;0,M4710,-999)</f>
        <v>-999</v>
      </c>
      <c r="V4710">
        <v>200407</v>
      </c>
      <c r="W4710">
        <v>2004</v>
      </c>
    </row>
    <row r="4711" spans="1:23" x14ac:dyDescent="0.25">
      <c r="A4711" s="14">
        <v>38178</v>
      </c>
      <c r="B4711" s="3">
        <v>192</v>
      </c>
      <c r="C4711" s="4">
        <v>14.72</v>
      </c>
      <c r="D4711" s="5">
        <v>7.5</v>
      </c>
      <c r="E4711" s="5">
        <v>14.9</v>
      </c>
      <c r="F4711" s="5">
        <v>2.8</v>
      </c>
      <c r="G4711" s="4">
        <v>88.2</v>
      </c>
      <c r="H4711" s="4">
        <v>58.4</v>
      </c>
      <c r="I4711" s="5">
        <v>-999</v>
      </c>
      <c r="J4711" s="5">
        <v>-999</v>
      </c>
      <c r="K4711" s="4">
        <v>4</v>
      </c>
      <c r="L4711" s="4">
        <v>0</v>
      </c>
      <c r="M4711" s="7">
        <v>0</v>
      </c>
      <c r="N4711" s="5">
        <v>12</v>
      </c>
      <c r="O4711" s="5">
        <v>11.6</v>
      </c>
      <c r="P4711" s="5">
        <v>10.8</v>
      </c>
      <c r="Q4711" s="5">
        <v>-999</v>
      </c>
      <c r="R4711">
        <v>0.98699999999999999</v>
      </c>
      <c r="S4711" s="34">
        <f>ROUND((0.6105*(EXP((17.273*E4711)/(E4711+237.3))))*(100-H4711)/100,3)</f>
        <v>0.70499999999999996</v>
      </c>
      <c r="T4711" s="6">
        <f>IF(V4711&lt;V4712,L4711,0)</f>
        <v>0</v>
      </c>
      <c r="U4711" s="6">
        <f>IF(T4711&gt;0,M4711,-999)</f>
        <v>-999</v>
      </c>
      <c r="V4711">
        <v>200407</v>
      </c>
      <c r="W4711">
        <v>2004</v>
      </c>
    </row>
    <row r="4712" spans="1:23" x14ac:dyDescent="0.25">
      <c r="A4712" s="14">
        <v>38179</v>
      </c>
      <c r="B4712" s="3">
        <v>193</v>
      </c>
      <c r="C4712" s="4">
        <v>19.47</v>
      </c>
      <c r="D4712" s="5">
        <v>7.7</v>
      </c>
      <c r="E4712" s="5">
        <v>15</v>
      </c>
      <c r="F4712" s="5">
        <v>2.7</v>
      </c>
      <c r="G4712" s="4">
        <v>85.7</v>
      </c>
      <c r="H4712" s="4">
        <v>52.2</v>
      </c>
      <c r="I4712" s="5">
        <v>-999</v>
      </c>
      <c r="J4712" s="5">
        <v>-999</v>
      </c>
      <c r="K4712" s="4">
        <v>0</v>
      </c>
      <c r="L4712" s="4">
        <v>0</v>
      </c>
      <c r="M4712" s="7">
        <v>0</v>
      </c>
      <c r="N4712" s="5">
        <v>12.7</v>
      </c>
      <c r="O4712" s="5">
        <v>11.6</v>
      </c>
      <c r="P4712" s="5">
        <v>10.8</v>
      </c>
      <c r="Q4712" s="5">
        <v>-999</v>
      </c>
      <c r="R4712">
        <v>0.89200000000000002</v>
      </c>
      <c r="S4712" s="34">
        <f>ROUND((0.6105*(EXP((17.273*E4712)/(E4712+237.3))))*(100-H4712)/100,3)</f>
        <v>0.81499999999999995</v>
      </c>
      <c r="T4712" s="6">
        <f>IF(V4712&lt;V4713,L4712,0)</f>
        <v>0</v>
      </c>
      <c r="U4712" s="6">
        <f>IF(T4712&gt;0,M4712,-999)</f>
        <v>-999</v>
      </c>
      <c r="V4712">
        <v>200407</v>
      </c>
      <c r="W4712">
        <v>2004</v>
      </c>
    </row>
    <row r="4713" spans="1:23" x14ac:dyDescent="0.25">
      <c r="A4713" s="14">
        <v>38180</v>
      </c>
      <c r="B4713" s="3">
        <v>194</v>
      </c>
      <c r="C4713" s="4">
        <v>26.5</v>
      </c>
      <c r="D4713" s="5">
        <v>13.9</v>
      </c>
      <c r="E4713" s="5">
        <v>21.5</v>
      </c>
      <c r="F4713" s="5">
        <v>5.3</v>
      </c>
      <c r="G4713" s="4">
        <v>64.2</v>
      </c>
      <c r="H4713" s="4">
        <v>40.700000000000003</v>
      </c>
      <c r="I4713" s="5">
        <v>-999</v>
      </c>
      <c r="J4713" s="5">
        <v>-999</v>
      </c>
      <c r="K4713" s="4">
        <v>0</v>
      </c>
      <c r="L4713" s="4">
        <v>0</v>
      </c>
      <c r="M4713" s="7">
        <v>0</v>
      </c>
      <c r="N4713" s="5">
        <v>16.5</v>
      </c>
      <c r="O4713" s="5">
        <v>12.2</v>
      </c>
      <c r="P4713" s="5">
        <v>10.8</v>
      </c>
      <c r="Q4713" s="5">
        <v>-999</v>
      </c>
      <c r="R4713">
        <v>1.0429999999999999</v>
      </c>
      <c r="S4713" s="34">
        <f>ROUND((0.6105*(EXP((17.273*E4713)/(E4713+237.3))))*(100-H4713)/100,3)</f>
        <v>1.52</v>
      </c>
      <c r="T4713" s="6">
        <f>IF(V4713&lt;V4714,L4713,0)</f>
        <v>0</v>
      </c>
      <c r="U4713" s="6">
        <f>IF(T4713&gt;0,M4713,-999)</f>
        <v>-999</v>
      </c>
      <c r="V4713">
        <v>200407</v>
      </c>
      <c r="W4713">
        <v>2004</v>
      </c>
    </row>
    <row r="4714" spans="1:23" x14ac:dyDescent="0.25">
      <c r="A4714" s="14">
        <v>38181</v>
      </c>
      <c r="B4714" s="3">
        <v>195</v>
      </c>
      <c r="C4714" s="4">
        <v>16.18</v>
      </c>
      <c r="D4714" s="5">
        <v>14.9</v>
      </c>
      <c r="E4714" s="5">
        <v>22.5</v>
      </c>
      <c r="F4714" s="5">
        <v>9.9</v>
      </c>
      <c r="G4714" s="4">
        <v>59</v>
      </c>
      <c r="H4714" s="4">
        <v>34.299999999999997</v>
      </c>
      <c r="I4714" s="5">
        <v>-999</v>
      </c>
      <c r="J4714" s="5">
        <v>-999</v>
      </c>
      <c r="K4714" s="4">
        <v>0</v>
      </c>
      <c r="L4714" s="4">
        <v>0</v>
      </c>
      <c r="M4714" s="7">
        <v>0</v>
      </c>
      <c r="N4714" s="5">
        <v>14.3</v>
      </c>
      <c r="O4714" s="5">
        <v>12.6</v>
      </c>
      <c r="P4714" s="5">
        <v>11.1</v>
      </c>
      <c r="Q4714" s="5">
        <v>-999</v>
      </c>
      <c r="R4714">
        <v>0.93300000000000005</v>
      </c>
      <c r="S4714" s="34">
        <f>ROUND((0.6105*(EXP((17.273*E4714)/(E4714+237.3))))*(100-H4714)/100,3)</f>
        <v>1.79</v>
      </c>
      <c r="T4714" s="6">
        <f>IF(V4714&lt;V4715,L4714,0)</f>
        <v>0</v>
      </c>
      <c r="U4714" s="6">
        <f>IF(T4714&gt;0,M4714,-999)</f>
        <v>-999</v>
      </c>
      <c r="V4714">
        <v>200407</v>
      </c>
      <c r="W4714">
        <v>2004</v>
      </c>
    </row>
    <row r="4715" spans="1:23" x14ac:dyDescent="0.25">
      <c r="A4715" s="14">
        <v>38182</v>
      </c>
      <c r="B4715" s="3">
        <v>196</v>
      </c>
      <c r="C4715" s="4">
        <v>26.43</v>
      </c>
      <c r="D4715" s="5">
        <v>17</v>
      </c>
      <c r="E4715" s="5">
        <v>26.1</v>
      </c>
      <c r="F4715" s="5">
        <v>7.9</v>
      </c>
      <c r="G4715" s="4">
        <v>51.3</v>
      </c>
      <c r="H4715" s="4">
        <v>13.1</v>
      </c>
      <c r="I4715" s="5">
        <v>-999</v>
      </c>
      <c r="J4715" s="5">
        <v>-999</v>
      </c>
      <c r="K4715" s="4">
        <v>0</v>
      </c>
      <c r="L4715" s="4">
        <v>0</v>
      </c>
      <c r="M4715" s="7">
        <v>0</v>
      </c>
      <c r="N4715" s="5">
        <v>17.899999999999999</v>
      </c>
      <c r="O4715" s="5">
        <v>13</v>
      </c>
      <c r="P4715" s="5">
        <v>11.3</v>
      </c>
      <c r="Q4715" s="5">
        <v>-999</v>
      </c>
      <c r="R4715">
        <v>0.443</v>
      </c>
      <c r="S4715" s="34">
        <f>ROUND((0.6105*(EXP((17.273*E4715)/(E4715+237.3))))*(100-H4715)/100,3)</f>
        <v>2.9380000000000002</v>
      </c>
      <c r="T4715" s="6">
        <f>IF(V4715&lt;V4716,L4715,0)</f>
        <v>0</v>
      </c>
      <c r="U4715" s="6">
        <f>IF(T4715&gt;0,M4715,-999)</f>
        <v>-999</v>
      </c>
      <c r="V4715">
        <v>200407</v>
      </c>
      <c r="W4715">
        <v>2004</v>
      </c>
    </row>
    <row r="4716" spans="1:23" x14ac:dyDescent="0.25">
      <c r="A4716" s="14">
        <v>38183</v>
      </c>
      <c r="B4716" s="3">
        <v>197</v>
      </c>
      <c r="C4716" s="4">
        <v>24.3</v>
      </c>
      <c r="D4716" s="5">
        <v>19.399999999999999</v>
      </c>
      <c r="E4716" s="5">
        <v>27.5</v>
      </c>
      <c r="F4716" s="5">
        <v>12.4</v>
      </c>
      <c r="G4716" s="4">
        <v>47.4</v>
      </c>
      <c r="H4716" s="4">
        <v>23.1</v>
      </c>
      <c r="I4716" s="5">
        <v>-999</v>
      </c>
      <c r="J4716" s="5">
        <v>-999</v>
      </c>
      <c r="K4716" s="4">
        <v>0</v>
      </c>
      <c r="L4716" s="4">
        <v>0</v>
      </c>
      <c r="M4716" s="7">
        <v>0</v>
      </c>
      <c r="N4716" s="5">
        <v>19.3</v>
      </c>
      <c r="O4716" s="5">
        <v>14.3</v>
      </c>
      <c r="P4716" s="5">
        <v>11.7</v>
      </c>
      <c r="Q4716" s="5">
        <v>-999</v>
      </c>
      <c r="R4716">
        <v>0.84599999999999997</v>
      </c>
      <c r="S4716" s="34">
        <f>ROUND((0.6105*(EXP((17.273*E4716)/(E4716+237.3))))*(100-H4716)/100,3)</f>
        <v>2.823</v>
      </c>
      <c r="T4716" s="6">
        <f>IF(V4716&lt;V4717,L4716,0)</f>
        <v>0</v>
      </c>
      <c r="U4716" s="6">
        <f>IF(T4716&gt;0,M4716,-999)</f>
        <v>-999</v>
      </c>
      <c r="V4716">
        <v>200407</v>
      </c>
      <c r="W4716">
        <v>2004</v>
      </c>
    </row>
    <row r="4717" spans="1:23" x14ac:dyDescent="0.25">
      <c r="A4717" s="14">
        <v>38184</v>
      </c>
      <c r="B4717" s="3">
        <v>198</v>
      </c>
      <c r="C4717" s="4">
        <v>26.8</v>
      </c>
      <c r="D4717" s="5">
        <v>18.5</v>
      </c>
      <c r="E4717" s="5">
        <v>26.3</v>
      </c>
      <c r="F4717" s="5">
        <v>10.5</v>
      </c>
      <c r="G4717" s="4">
        <v>50.7</v>
      </c>
      <c r="H4717" s="4">
        <v>23.1</v>
      </c>
      <c r="I4717" s="5">
        <v>-999</v>
      </c>
      <c r="J4717" s="5">
        <v>-999</v>
      </c>
      <c r="K4717" s="4">
        <v>0</v>
      </c>
      <c r="L4717" s="4">
        <v>0</v>
      </c>
      <c r="M4717" s="7">
        <v>0</v>
      </c>
      <c r="N4717" s="5">
        <v>19.399999999999999</v>
      </c>
      <c r="O4717" s="5">
        <v>14.9</v>
      </c>
      <c r="P4717" s="5">
        <v>12.3</v>
      </c>
      <c r="Q4717" s="5">
        <v>-999</v>
      </c>
      <c r="R4717">
        <v>0.79100000000000004</v>
      </c>
      <c r="S4717" s="34">
        <f>ROUND((0.6105*(EXP((17.273*E4717)/(E4717+237.3))))*(100-H4717)/100,3)</f>
        <v>2.6309999999999998</v>
      </c>
      <c r="T4717" s="6">
        <f>IF(V4717&lt;V4718,L4717,0)</f>
        <v>0</v>
      </c>
      <c r="U4717" s="6">
        <f>IF(T4717&gt;0,M4717,-999)</f>
        <v>-999</v>
      </c>
      <c r="V4717">
        <v>200407</v>
      </c>
      <c r="W4717">
        <v>2004</v>
      </c>
    </row>
    <row r="4718" spans="1:23" x14ac:dyDescent="0.25">
      <c r="A4718" s="14">
        <v>38185</v>
      </c>
      <c r="B4718" s="3">
        <v>199</v>
      </c>
      <c r="C4718" s="4">
        <v>24.4</v>
      </c>
      <c r="D4718" s="5">
        <v>19.600000000000001</v>
      </c>
      <c r="E4718" s="5">
        <v>28.8</v>
      </c>
      <c r="F4718" s="5">
        <v>11.7</v>
      </c>
      <c r="G4718" s="4">
        <v>48.6</v>
      </c>
      <c r="H4718" s="4">
        <v>22.3</v>
      </c>
      <c r="I4718" s="5">
        <v>-999</v>
      </c>
      <c r="J4718" s="5">
        <v>-999</v>
      </c>
      <c r="K4718" s="4">
        <v>0</v>
      </c>
      <c r="L4718" s="4">
        <v>0</v>
      </c>
      <c r="M4718" s="7">
        <v>0</v>
      </c>
      <c r="N4718" s="5">
        <v>20.2</v>
      </c>
      <c r="O4718" s="5">
        <v>15.2</v>
      </c>
      <c r="P4718" s="5">
        <v>12.6</v>
      </c>
      <c r="Q4718" s="5">
        <v>-999</v>
      </c>
      <c r="R4718">
        <v>0.88100000000000001</v>
      </c>
      <c r="S4718" s="34">
        <f>ROUND((0.6105*(EXP((17.273*E4718)/(E4718+237.3))))*(100-H4718)/100,3)</f>
        <v>3.0760000000000001</v>
      </c>
      <c r="T4718" s="6">
        <f>IF(V4718&lt;V4719,L4718,0)</f>
        <v>0</v>
      </c>
      <c r="U4718" s="6">
        <f>IF(T4718&gt;0,M4718,-999)</f>
        <v>-999</v>
      </c>
      <c r="V4718">
        <v>200407</v>
      </c>
      <c r="W4718">
        <v>2004</v>
      </c>
    </row>
    <row r="4719" spans="1:23" x14ac:dyDescent="0.25">
      <c r="A4719" s="14">
        <v>38186</v>
      </c>
      <c r="B4719" s="3">
        <v>200</v>
      </c>
      <c r="C4719" s="4">
        <v>12.26</v>
      </c>
      <c r="D4719" s="5">
        <v>17.5</v>
      </c>
      <c r="E4719" s="5">
        <v>25.4</v>
      </c>
      <c r="F4719" s="5">
        <v>13.5</v>
      </c>
      <c r="G4719" s="4">
        <v>62</v>
      </c>
      <c r="H4719" s="4">
        <v>35.5</v>
      </c>
      <c r="I4719" s="5">
        <v>-999</v>
      </c>
      <c r="J4719" s="5">
        <v>-999</v>
      </c>
      <c r="K4719" s="4">
        <v>2.1</v>
      </c>
      <c r="L4719" s="4">
        <v>0</v>
      </c>
      <c r="M4719" s="7">
        <v>0</v>
      </c>
      <c r="N4719" s="5">
        <v>16.600000000000001</v>
      </c>
      <c r="O4719" s="5">
        <v>15.2</v>
      </c>
      <c r="P4719" s="5">
        <v>13</v>
      </c>
      <c r="Q4719" s="5">
        <v>-999</v>
      </c>
      <c r="R4719">
        <v>1.153</v>
      </c>
      <c r="S4719" s="34">
        <f>ROUND((0.6105*(EXP((17.273*E4719)/(E4719+237.3))))*(100-H4719)/100,3)</f>
        <v>2.0920000000000001</v>
      </c>
      <c r="T4719" s="6">
        <f>IF(V4719&lt;V4720,L4719,0)</f>
        <v>0</v>
      </c>
      <c r="U4719" s="6">
        <f>IF(T4719&gt;0,M4719,-999)</f>
        <v>-999</v>
      </c>
      <c r="V4719">
        <v>200407</v>
      </c>
      <c r="W4719">
        <v>2004</v>
      </c>
    </row>
    <row r="4720" spans="1:23" x14ac:dyDescent="0.25">
      <c r="A4720" s="14">
        <v>38187</v>
      </c>
      <c r="B4720" s="3">
        <v>201</v>
      </c>
      <c r="C4720" s="4">
        <v>17.260000000000002</v>
      </c>
      <c r="D4720" s="5">
        <v>14.6</v>
      </c>
      <c r="E4720" s="5">
        <v>22.2</v>
      </c>
      <c r="F4720" s="5">
        <v>8.4</v>
      </c>
      <c r="G4720" s="4">
        <v>79.400000000000006</v>
      </c>
      <c r="H4720" s="4">
        <v>50.1</v>
      </c>
      <c r="I4720" s="5">
        <v>-999</v>
      </c>
      <c r="J4720" s="5">
        <v>-999</v>
      </c>
      <c r="K4720" s="4">
        <v>0.8</v>
      </c>
      <c r="L4720" s="4">
        <v>0</v>
      </c>
      <c r="M4720" s="7">
        <v>0</v>
      </c>
      <c r="N4720" s="5">
        <v>16.100000000000001</v>
      </c>
      <c r="O4720" s="5">
        <v>14.7</v>
      </c>
      <c r="P4720" s="5">
        <v>13.1</v>
      </c>
      <c r="Q4720" s="5">
        <v>-999</v>
      </c>
      <c r="R4720">
        <v>1.3380000000000001</v>
      </c>
      <c r="S4720" s="34">
        <f>ROUND((0.6105*(EXP((17.273*E4720)/(E4720+237.3))))*(100-H4720)/100,3)</f>
        <v>1.335</v>
      </c>
      <c r="T4720" s="6">
        <f>IF(V4720&lt;V4721,L4720,0)</f>
        <v>0</v>
      </c>
      <c r="U4720" s="6">
        <f>IF(T4720&gt;0,M4720,-999)</f>
        <v>-999</v>
      </c>
      <c r="V4720">
        <v>200407</v>
      </c>
      <c r="W4720">
        <v>2004</v>
      </c>
    </row>
    <row r="4721" spans="1:23" x14ac:dyDescent="0.25">
      <c r="A4721" s="14">
        <v>38188</v>
      </c>
      <c r="B4721" s="3">
        <v>202</v>
      </c>
      <c r="C4721" s="4">
        <v>17.79</v>
      </c>
      <c r="D4721" s="5">
        <v>10.6</v>
      </c>
      <c r="E4721" s="5">
        <v>17.2</v>
      </c>
      <c r="F4721" s="5">
        <v>4.7</v>
      </c>
      <c r="G4721" s="4">
        <v>79.099999999999994</v>
      </c>
      <c r="H4721" s="4">
        <v>50.6</v>
      </c>
      <c r="I4721" s="5">
        <v>-999</v>
      </c>
      <c r="J4721" s="5">
        <v>-999</v>
      </c>
      <c r="K4721" s="4">
        <v>0</v>
      </c>
      <c r="L4721" s="4">
        <v>0</v>
      </c>
      <c r="M4721" s="7">
        <v>0</v>
      </c>
      <c r="N4721" s="5">
        <v>13.9</v>
      </c>
      <c r="O4721" s="5">
        <v>14.2</v>
      </c>
      <c r="P4721" s="5">
        <v>12.9</v>
      </c>
      <c r="Q4721" s="5">
        <v>-999</v>
      </c>
      <c r="R4721">
        <v>0.99399999999999999</v>
      </c>
      <c r="S4721" s="34">
        <f>ROUND((0.6105*(EXP((17.273*E4721)/(E4721+237.3))))*(100-H4721)/100,3)</f>
        <v>0.96899999999999997</v>
      </c>
      <c r="T4721" s="6">
        <f>IF(V4721&lt;V4722,L4721,0)</f>
        <v>0</v>
      </c>
      <c r="U4721" s="6">
        <f>IF(T4721&gt;0,M4721,-999)</f>
        <v>-999</v>
      </c>
      <c r="V4721">
        <v>200407</v>
      </c>
      <c r="W4721">
        <v>2004</v>
      </c>
    </row>
    <row r="4722" spans="1:23" x14ac:dyDescent="0.25">
      <c r="A4722" s="14">
        <v>38189</v>
      </c>
      <c r="B4722" s="3">
        <v>203</v>
      </c>
      <c r="C4722" s="4">
        <v>26.96</v>
      </c>
      <c r="D4722" s="5">
        <v>12.3</v>
      </c>
      <c r="E4722" s="5">
        <v>19.399999999999999</v>
      </c>
      <c r="F4722" s="5">
        <v>4.9000000000000004</v>
      </c>
      <c r="G4722" s="4">
        <v>67.8</v>
      </c>
      <c r="H4722" s="4">
        <v>38.299999999999997</v>
      </c>
      <c r="I4722" s="5">
        <v>-999</v>
      </c>
      <c r="J4722" s="5">
        <v>-999</v>
      </c>
      <c r="K4722" s="4">
        <v>0.3</v>
      </c>
      <c r="L4722" s="4">
        <v>0</v>
      </c>
      <c r="M4722" s="7">
        <v>0</v>
      </c>
      <c r="N4722" s="5">
        <v>15.7</v>
      </c>
      <c r="O4722" s="5">
        <v>13.7</v>
      </c>
      <c r="P4722" s="5">
        <v>12.6</v>
      </c>
      <c r="Q4722" s="5">
        <v>-999</v>
      </c>
      <c r="R4722">
        <v>0.86</v>
      </c>
      <c r="S4722" s="34">
        <f>ROUND((0.6105*(EXP((17.273*E4722)/(E4722+237.3))))*(100-H4722)/100,3)</f>
        <v>1.39</v>
      </c>
      <c r="T4722" s="6">
        <f>IF(V4722&lt;V4723,L4722,0)</f>
        <v>0</v>
      </c>
      <c r="U4722" s="6">
        <f>IF(T4722&gt;0,M4722,-999)</f>
        <v>-999</v>
      </c>
      <c r="V4722">
        <v>200407</v>
      </c>
      <c r="W4722">
        <v>2004</v>
      </c>
    </row>
    <row r="4723" spans="1:23" x14ac:dyDescent="0.25">
      <c r="A4723" s="14">
        <v>38190</v>
      </c>
      <c r="B4723" s="3">
        <v>204</v>
      </c>
      <c r="C4723" s="4">
        <v>24.1</v>
      </c>
      <c r="D4723" s="5">
        <v>15.1</v>
      </c>
      <c r="E4723" s="5">
        <v>22.2</v>
      </c>
      <c r="F4723" s="5">
        <v>8.1</v>
      </c>
      <c r="G4723" s="4">
        <v>58.1</v>
      </c>
      <c r="H4723" s="4">
        <v>37.5</v>
      </c>
      <c r="I4723" s="5">
        <v>-999</v>
      </c>
      <c r="J4723" s="5">
        <v>-999</v>
      </c>
      <c r="K4723" s="4">
        <v>0</v>
      </c>
      <c r="L4723" s="4">
        <v>0</v>
      </c>
      <c r="M4723" s="7">
        <v>0</v>
      </c>
      <c r="N4723" s="5">
        <v>16.399999999999999</v>
      </c>
      <c r="O4723" s="5">
        <v>13.9</v>
      </c>
      <c r="P4723" s="5">
        <v>12.6</v>
      </c>
      <c r="Q4723" s="5">
        <v>-999</v>
      </c>
      <c r="R4723">
        <v>1.0029999999999999</v>
      </c>
      <c r="S4723" s="34">
        <f>ROUND((0.6105*(EXP((17.273*E4723)/(E4723+237.3))))*(100-H4723)/100,3)</f>
        <v>1.6719999999999999</v>
      </c>
      <c r="T4723" s="6">
        <f>IF(V4723&lt;V4724,L4723,0)</f>
        <v>0</v>
      </c>
      <c r="U4723" s="6">
        <f>IF(T4723&gt;0,M4723,-999)</f>
        <v>-999</v>
      </c>
      <c r="V4723">
        <v>200407</v>
      </c>
      <c r="W4723">
        <v>2004</v>
      </c>
    </row>
    <row r="4724" spans="1:23" x14ac:dyDescent="0.25">
      <c r="A4724" s="14">
        <v>38191</v>
      </c>
      <c r="B4724" s="3">
        <v>205</v>
      </c>
      <c r="C4724" s="4">
        <v>27.51</v>
      </c>
      <c r="D4724" s="5">
        <v>18.3</v>
      </c>
      <c r="E4724" s="5">
        <v>25</v>
      </c>
      <c r="F4724" s="5">
        <v>10.5</v>
      </c>
      <c r="G4724" s="4">
        <v>47.5</v>
      </c>
      <c r="H4724" s="4">
        <v>28.6</v>
      </c>
      <c r="I4724" s="5">
        <v>-999</v>
      </c>
      <c r="J4724" s="5">
        <v>-999</v>
      </c>
      <c r="K4724" s="4">
        <v>0</v>
      </c>
      <c r="L4724" s="4">
        <v>0</v>
      </c>
      <c r="M4724" s="7">
        <v>0</v>
      </c>
      <c r="N4724" s="5">
        <v>18.5</v>
      </c>
      <c r="O4724" s="5">
        <v>14.5</v>
      </c>
      <c r="P4724" s="5">
        <v>12.7</v>
      </c>
      <c r="Q4724" s="5">
        <v>-999</v>
      </c>
      <c r="R4724">
        <v>0.90500000000000003</v>
      </c>
      <c r="S4724" s="34">
        <f>ROUND((0.6105*(EXP((17.273*E4724)/(E4724+237.3))))*(100-H4724)/100,3)</f>
        <v>2.2610000000000001</v>
      </c>
      <c r="T4724" s="6">
        <f>IF(V4724&lt;V4725,L4724,0)</f>
        <v>0</v>
      </c>
      <c r="U4724" s="6">
        <f>IF(T4724&gt;0,M4724,-999)</f>
        <v>-999</v>
      </c>
      <c r="V4724">
        <v>200407</v>
      </c>
      <c r="W4724">
        <v>2004</v>
      </c>
    </row>
    <row r="4725" spans="1:23" x14ac:dyDescent="0.25">
      <c r="A4725" s="14">
        <v>38192</v>
      </c>
      <c r="B4725" s="3">
        <v>206</v>
      </c>
      <c r="C4725" s="4">
        <v>27.03</v>
      </c>
      <c r="D4725" s="5">
        <v>19.899999999999999</v>
      </c>
      <c r="E4725" s="5">
        <v>27.2</v>
      </c>
      <c r="F4725" s="5">
        <v>13.3</v>
      </c>
      <c r="G4725" s="4">
        <v>43.2</v>
      </c>
      <c r="H4725" s="4">
        <v>21.6</v>
      </c>
      <c r="I4725" s="5">
        <v>-999</v>
      </c>
      <c r="J4725" s="5">
        <v>-999</v>
      </c>
      <c r="K4725" s="4">
        <v>0</v>
      </c>
      <c r="L4725" s="4">
        <v>0</v>
      </c>
      <c r="M4725" s="7">
        <v>0</v>
      </c>
      <c r="N4725" s="5">
        <v>19.5</v>
      </c>
      <c r="O4725" s="5">
        <v>15.2</v>
      </c>
      <c r="P4725" s="5">
        <v>13</v>
      </c>
      <c r="Q4725" s="5">
        <v>-999</v>
      </c>
      <c r="R4725">
        <v>0.77900000000000003</v>
      </c>
      <c r="S4725" s="34">
        <f>ROUND((0.6105*(EXP((17.273*E4725)/(E4725+237.3))))*(100-H4725)/100,3)</f>
        <v>2.8279999999999998</v>
      </c>
      <c r="T4725" s="6">
        <f>IF(V4725&lt;V4726,L4725,0)</f>
        <v>0</v>
      </c>
      <c r="U4725" s="6">
        <f>IF(T4725&gt;0,M4725,-999)</f>
        <v>-999</v>
      </c>
      <c r="V4725">
        <v>200407</v>
      </c>
      <c r="W4725">
        <v>2004</v>
      </c>
    </row>
    <row r="4726" spans="1:23" x14ac:dyDescent="0.25">
      <c r="A4726" s="14">
        <v>38193</v>
      </c>
      <c r="B4726" s="3">
        <v>207</v>
      </c>
      <c r="C4726" s="4">
        <v>24.03</v>
      </c>
      <c r="D4726" s="5">
        <v>17.899999999999999</v>
      </c>
      <c r="E4726" s="5">
        <v>26.1</v>
      </c>
      <c r="F4726" s="5">
        <v>10.6</v>
      </c>
      <c r="G4726" s="4">
        <v>41.6</v>
      </c>
      <c r="H4726" s="4">
        <v>19.600000000000001</v>
      </c>
      <c r="I4726" s="5">
        <v>-999</v>
      </c>
      <c r="J4726" s="5">
        <v>-999</v>
      </c>
      <c r="K4726" s="4">
        <v>0</v>
      </c>
      <c r="L4726" s="4">
        <v>0</v>
      </c>
      <c r="M4726" s="7">
        <v>0</v>
      </c>
      <c r="N4726" s="5">
        <v>18.100000000000001</v>
      </c>
      <c r="O4726" s="5">
        <v>15.5</v>
      </c>
      <c r="P4726" s="5">
        <v>13.4</v>
      </c>
      <c r="Q4726" s="5">
        <v>-999</v>
      </c>
      <c r="R4726">
        <v>0.66200000000000003</v>
      </c>
      <c r="S4726" s="34">
        <f>ROUND((0.6105*(EXP((17.273*E4726)/(E4726+237.3))))*(100-H4726)/100,3)</f>
        <v>2.718</v>
      </c>
      <c r="T4726" s="6">
        <f>IF(V4726&lt;V4727,L4726,0)</f>
        <v>0</v>
      </c>
      <c r="U4726" s="6">
        <f>IF(T4726&gt;0,M4726,-999)</f>
        <v>-999</v>
      </c>
      <c r="V4726">
        <v>200407</v>
      </c>
      <c r="W4726">
        <v>2004</v>
      </c>
    </row>
    <row r="4727" spans="1:23" x14ac:dyDescent="0.25">
      <c r="A4727" s="14">
        <v>38194</v>
      </c>
      <c r="B4727" s="3">
        <v>208</v>
      </c>
      <c r="C4727" s="4">
        <v>20.5</v>
      </c>
      <c r="D4727" s="5">
        <v>13.2</v>
      </c>
      <c r="E4727" s="5">
        <v>19</v>
      </c>
      <c r="F4727" s="5">
        <v>8.3000000000000007</v>
      </c>
      <c r="G4727" s="4">
        <v>52.6</v>
      </c>
      <c r="H4727" s="4">
        <v>38.299999999999997</v>
      </c>
      <c r="I4727" s="5">
        <v>-999</v>
      </c>
      <c r="J4727" s="5">
        <v>-999</v>
      </c>
      <c r="K4727" s="4">
        <v>0</v>
      </c>
      <c r="L4727" s="4">
        <v>0</v>
      </c>
      <c r="M4727" s="7">
        <v>0</v>
      </c>
      <c r="N4727" s="5">
        <v>15.4</v>
      </c>
      <c r="O4727" s="5">
        <v>14.9</v>
      </c>
      <c r="P4727" s="5">
        <v>13.5</v>
      </c>
      <c r="Q4727" s="5">
        <v>-999</v>
      </c>
      <c r="R4727">
        <v>0.84299999999999997</v>
      </c>
      <c r="S4727" s="34">
        <f>ROUND((0.6105*(EXP((17.273*E4727)/(E4727+237.3))))*(100-H4727)/100,3)</f>
        <v>1.355</v>
      </c>
      <c r="T4727" s="6">
        <f>IF(V4727&lt;V4728,L4727,0)</f>
        <v>0</v>
      </c>
      <c r="U4727" s="6">
        <f>IF(T4727&gt;0,M4727,-999)</f>
        <v>-999</v>
      </c>
      <c r="V4727">
        <v>200407</v>
      </c>
      <c r="W4727">
        <v>2004</v>
      </c>
    </row>
    <row r="4728" spans="1:23" x14ac:dyDescent="0.25">
      <c r="A4728" s="14">
        <v>38195</v>
      </c>
      <c r="B4728" s="3">
        <v>209</v>
      </c>
      <c r="C4728" s="4">
        <v>26.39</v>
      </c>
      <c r="D4728" s="5">
        <v>13.2</v>
      </c>
      <c r="E4728" s="5">
        <v>20.6</v>
      </c>
      <c r="F4728" s="5">
        <v>5.2</v>
      </c>
      <c r="G4728" s="4">
        <v>52.3</v>
      </c>
      <c r="H4728" s="4">
        <v>29</v>
      </c>
      <c r="I4728" s="5">
        <v>-999</v>
      </c>
      <c r="J4728" s="5">
        <v>-999</v>
      </c>
      <c r="K4728" s="4">
        <v>0</v>
      </c>
      <c r="L4728" s="4">
        <v>0</v>
      </c>
      <c r="M4728" s="7">
        <v>0</v>
      </c>
      <c r="N4728" s="5">
        <v>16</v>
      </c>
      <c r="O4728" s="5">
        <v>14.4</v>
      </c>
      <c r="P4728" s="5">
        <v>13.3</v>
      </c>
      <c r="Q4728" s="5">
        <v>-999</v>
      </c>
      <c r="R4728">
        <v>0.70099999999999996</v>
      </c>
      <c r="S4728" s="34">
        <f>ROUND((0.6105*(EXP((17.273*E4728)/(E4728+237.3))))*(100-H4728)/100,3)</f>
        <v>1.722</v>
      </c>
      <c r="T4728" s="6">
        <f>IF(V4728&lt;V4729,L4728,0)</f>
        <v>0</v>
      </c>
      <c r="U4728" s="6">
        <f>IF(T4728&gt;0,M4728,-999)</f>
        <v>-999</v>
      </c>
      <c r="V4728">
        <v>200407</v>
      </c>
      <c r="W4728">
        <v>2004</v>
      </c>
    </row>
    <row r="4729" spans="1:23" x14ac:dyDescent="0.25">
      <c r="A4729" s="14">
        <v>38196</v>
      </c>
      <c r="B4729" s="3">
        <v>210</v>
      </c>
      <c r="C4729" s="4">
        <v>26.42</v>
      </c>
      <c r="D4729" s="5">
        <v>16.2</v>
      </c>
      <c r="E4729" s="5">
        <v>23.7</v>
      </c>
      <c r="F4729" s="5">
        <v>8.6</v>
      </c>
      <c r="G4729" s="4">
        <v>48.5</v>
      </c>
      <c r="H4729" s="4">
        <v>29.3</v>
      </c>
      <c r="I4729" s="5">
        <v>-999</v>
      </c>
      <c r="J4729" s="5">
        <v>-999</v>
      </c>
      <c r="K4729" s="4">
        <v>0</v>
      </c>
      <c r="L4729" s="4">
        <v>0</v>
      </c>
      <c r="M4729" s="7">
        <v>0</v>
      </c>
      <c r="N4729" s="5">
        <v>17.3</v>
      </c>
      <c r="O4729" s="5">
        <v>14.6</v>
      </c>
      <c r="P4729" s="5">
        <v>13.2</v>
      </c>
      <c r="Q4729" s="5">
        <v>-999</v>
      </c>
      <c r="R4729">
        <v>0.85799999999999998</v>
      </c>
      <c r="S4729" s="34">
        <f>ROUND((0.6105*(EXP((17.273*E4729)/(E4729+237.3))))*(100-H4729)/100,3)</f>
        <v>2.0710000000000002</v>
      </c>
      <c r="T4729" s="6">
        <f>IF(V4729&lt;V4730,L4729,0)</f>
        <v>0</v>
      </c>
      <c r="U4729" s="6">
        <f>IF(T4729&gt;0,M4729,-999)</f>
        <v>-999</v>
      </c>
      <c r="V4729">
        <v>200407</v>
      </c>
      <c r="W4729">
        <v>2004</v>
      </c>
    </row>
    <row r="4730" spans="1:23" x14ac:dyDescent="0.25">
      <c r="A4730" s="14">
        <v>38197</v>
      </c>
      <c r="B4730" s="3">
        <v>211</v>
      </c>
      <c r="C4730" s="4">
        <v>21.34</v>
      </c>
      <c r="D4730" s="5">
        <v>17.8</v>
      </c>
      <c r="E4730" s="5">
        <v>25.1</v>
      </c>
      <c r="F4730" s="5">
        <v>11.3</v>
      </c>
      <c r="G4730" s="4">
        <v>44.9</v>
      </c>
      <c r="H4730" s="4">
        <v>27.5</v>
      </c>
      <c r="I4730" s="5">
        <v>-999</v>
      </c>
      <c r="J4730" s="5">
        <v>-999</v>
      </c>
      <c r="K4730" s="4">
        <v>0</v>
      </c>
      <c r="L4730" s="4">
        <v>0</v>
      </c>
      <c r="M4730" s="7">
        <v>0</v>
      </c>
      <c r="N4730" s="5">
        <v>17.3</v>
      </c>
      <c r="O4730" s="5">
        <v>14.7</v>
      </c>
      <c r="P4730" s="5">
        <v>13.3</v>
      </c>
      <c r="Q4730" s="5">
        <v>-999</v>
      </c>
      <c r="R4730">
        <v>0.875</v>
      </c>
      <c r="S4730" s="34">
        <f>ROUND((0.6105*(EXP((17.273*E4730)/(E4730+237.3))))*(100-H4730)/100,3)</f>
        <v>2.31</v>
      </c>
      <c r="T4730" s="6">
        <f>IF(V4730&lt;V4731,L4730,0)</f>
        <v>0</v>
      </c>
      <c r="U4730" s="6">
        <f>IF(T4730&gt;0,M4730,-999)</f>
        <v>-999</v>
      </c>
      <c r="V4730">
        <v>200407</v>
      </c>
      <c r="W4730">
        <v>2004</v>
      </c>
    </row>
    <row r="4731" spans="1:23" x14ac:dyDescent="0.25">
      <c r="A4731" s="14">
        <v>38198</v>
      </c>
      <c r="B4731" s="3">
        <v>212</v>
      </c>
      <c r="C4731" s="4">
        <v>24.48</v>
      </c>
      <c r="D4731" s="5">
        <v>17</v>
      </c>
      <c r="E4731" s="5">
        <v>25.4</v>
      </c>
      <c r="F4731" s="5">
        <v>10.199999999999999</v>
      </c>
      <c r="G4731" s="4">
        <v>55.4</v>
      </c>
      <c r="H4731" s="4">
        <v>35.700000000000003</v>
      </c>
      <c r="I4731" s="5">
        <v>-999</v>
      </c>
      <c r="J4731" s="5">
        <v>-999</v>
      </c>
      <c r="K4731" s="4">
        <v>0</v>
      </c>
      <c r="L4731" s="4">
        <v>0</v>
      </c>
      <c r="M4731" s="7">
        <v>0</v>
      </c>
      <c r="N4731" s="5">
        <v>17.899999999999999</v>
      </c>
      <c r="O4731" s="5">
        <v>15</v>
      </c>
      <c r="P4731" s="5">
        <v>13.4</v>
      </c>
      <c r="Q4731" s="5">
        <v>-999</v>
      </c>
      <c r="R4731">
        <v>1.159</v>
      </c>
      <c r="S4731" s="34">
        <f>ROUND((0.6105*(EXP((17.273*E4731)/(E4731+237.3))))*(100-H4731)/100,3)</f>
        <v>2.085</v>
      </c>
      <c r="T4731" s="6">
        <f>IF(V4731&lt;V4732,L4731,0)</f>
        <v>0</v>
      </c>
      <c r="U4731" s="6">
        <f>IF(T4731&gt;0,M4731,-999)</f>
        <v>-999</v>
      </c>
      <c r="V4731">
        <v>200407</v>
      </c>
      <c r="W4731">
        <v>2004</v>
      </c>
    </row>
    <row r="4732" spans="1:23" x14ac:dyDescent="0.25">
      <c r="A4732" s="14">
        <v>38199</v>
      </c>
      <c r="B4732" s="3">
        <v>213</v>
      </c>
      <c r="C4732" s="4">
        <v>25.87</v>
      </c>
      <c r="D4732" s="5">
        <v>17.8</v>
      </c>
      <c r="E4732" s="5">
        <v>26.2</v>
      </c>
      <c r="F4732" s="5">
        <v>9.8000000000000007</v>
      </c>
      <c r="G4732" s="4">
        <v>54.9</v>
      </c>
      <c r="H4732" s="4">
        <v>29.1</v>
      </c>
      <c r="I4732" s="5">
        <v>-999</v>
      </c>
      <c r="J4732" s="5">
        <v>-999</v>
      </c>
      <c r="K4732" s="4">
        <v>0</v>
      </c>
      <c r="L4732" s="4">
        <v>0</v>
      </c>
      <c r="M4732" s="7">
        <v>0</v>
      </c>
      <c r="N4732" s="5">
        <v>18.600000000000001</v>
      </c>
      <c r="O4732" s="5">
        <v>15.2</v>
      </c>
      <c r="P4732" s="5">
        <v>13.6</v>
      </c>
      <c r="Q4732" s="5">
        <v>-999</v>
      </c>
      <c r="R4732">
        <v>0.98699999999999999</v>
      </c>
      <c r="S4732" s="34">
        <f>ROUND((0.6105*(EXP((17.273*E4732)/(E4732+237.3))))*(100-H4732)/100,3)</f>
        <v>2.411</v>
      </c>
      <c r="T4732" s="6">
        <f>IF(V4732&lt;V4733,L4732,0)</f>
        <v>0</v>
      </c>
      <c r="U4732" s="6">
        <f>IF(T4732&gt;0,M4732,-999)</f>
        <v>-999</v>
      </c>
      <c r="V4732">
        <v>200407</v>
      </c>
      <c r="W4732">
        <v>2004</v>
      </c>
    </row>
    <row r="4733" spans="1:23" x14ac:dyDescent="0.25">
      <c r="A4733" s="14">
        <v>38200</v>
      </c>
      <c r="B4733" s="3">
        <v>214</v>
      </c>
      <c r="C4733" s="4">
        <v>25.97</v>
      </c>
      <c r="D4733" s="5">
        <v>18</v>
      </c>
      <c r="E4733" s="5">
        <v>26.1</v>
      </c>
      <c r="F4733" s="5">
        <v>9.3000000000000007</v>
      </c>
      <c r="G4733" s="4">
        <v>47.9</v>
      </c>
      <c r="H4733" s="4">
        <v>25.6</v>
      </c>
      <c r="I4733" s="5">
        <v>-999</v>
      </c>
      <c r="J4733" s="5">
        <v>-999</v>
      </c>
      <c r="K4733" s="4">
        <v>0</v>
      </c>
      <c r="L4733" s="4">
        <v>0</v>
      </c>
      <c r="M4733" s="7">
        <v>0</v>
      </c>
      <c r="N4733" s="5">
        <v>18.600000000000001</v>
      </c>
      <c r="O4733" s="5">
        <v>15.5</v>
      </c>
      <c r="P4733" s="5">
        <v>13.7</v>
      </c>
      <c r="Q4733" s="5">
        <v>-999</v>
      </c>
      <c r="R4733">
        <v>0.86499999999999999</v>
      </c>
      <c r="S4733" s="34">
        <f>ROUND((0.6105*(EXP((17.273*E4733)/(E4733+237.3))))*(100-H4733)/100,3)</f>
        <v>2.5150000000000001</v>
      </c>
      <c r="T4733" s="6">
        <f>IF(V4733&lt;V4734,L4733,0)</f>
        <v>0</v>
      </c>
      <c r="U4733" s="6">
        <f>IF(T4733&gt;0,M4733,-999)</f>
        <v>-999</v>
      </c>
      <c r="V4733">
        <v>200408</v>
      </c>
      <c r="W4733">
        <v>2004</v>
      </c>
    </row>
    <row r="4734" spans="1:23" x14ac:dyDescent="0.25">
      <c r="A4734" s="14">
        <v>38201</v>
      </c>
      <c r="B4734" s="3">
        <v>215</v>
      </c>
      <c r="C4734" s="4">
        <v>26.25</v>
      </c>
      <c r="D4734" s="5">
        <v>17.899999999999999</v>
      </c>
      <c r="E4734" s="5">
        <v>26.2</v>
      </c>
      <c r="F4734" s="5">
        <v>10.6</v>
      </c>
      <c r="G4734" s="4">
        <v>38.9</v>
      </c>
      <c r="H4734" s="4">
        <v>18.8</v>
      </c>
      <c r="I4734" s="5">
        <v>-999</v>
      </c>
      <c r="J4734" s="5">
        <v>-999</v>
      </c>
      <c r="K4734" s="4">
        <v>0</v>
      </c>
      <c r="L4734" s="4">
        <v>0</v>
      </c>
      <c r="M4734" s="7">
        <v>0</v>
      </c>
      <c r="N4734" s="5">
        <v>18.100000000000001</v>
      </c>
      <c r="O4734" s="5">
        <v>15.5</v>
      </c>
      <c r="P4734" s="5">
        <v>13.9</v>
      </c>
      <c r="Q4734" s="5">
        <v>-999</v>
      </c>
      <c r="R4734">
        <v>0.64</v>
      </c>
      <c r="S4734" s="34">
        <f>ROUND((0.6105*(EXP((17.273*E4734)/(E4734+237.3))))*(100-H4734)/100,3)</f>
        <v>2.7610000000000001</v>
      </c>
      <c r="T4734" s="6">
        <f>IF(V4734&lt;V4735,L4734,0)</f>
        <v>0</v>
      </c>
      <c r="U4734" s="6">
        <f>IF(T4734&gt;0,M4734,-999)</f>
        <v>-999</v>
      </c>
      <c r="V4734">
        <v>200408</v>
      </c>
      <c r="W4734">
        <v>2004</v>
      </c>
    </row>
    <row r="4735" spans="1:23" x14ac:dyDescent="0.25">
      <c r="A4735" s="14">
        <v>38202</v>
      </c>
      <c r="B4735" s="3">
        <v>216</v>
      </c>
      <c r="C4735" s="4">
        <v>13.02</v>
      </c>
      <c r="D4735" s="5">
        <v>13.3</v>
      </c>
      <c r="E4735" s="5">
        <v>21.6</v>
      </c>
      <c r="F4735" s="5">
        <v>7.2</v>
      </c>
      <c r="G4735" s="4">
        <v>70.900000000000006</v>
      </c>
      <c r="H4735" s="4">
        <v>44</v>
      </c>
      <c r="I4735" s="5">
        <v>-999</v>
      </c>
      <c r="J4735" s="5">
        <v>-999</v>
      </c>
      <c r="K4735" s="4">
        <v>1.1000000000000001</v>
      </c>
      <c r="L4735" s="4">
        <v>0</v>
      </c>
      <c r="M4735" s="7">
        <v>0</v>
      </c>
      <c r="N4735" s="5">
        <v>15.6</v>
      </c>
      <c r="O4735" s="5">
        <v>15.2</v>
      </c>
      <c r="P4735" s="5">
        <v>13.9</v>
      </c>
      <c r="Q4735" s="5">
        <v>-999</v>
      </c>
      <c r="R4735">
        <v>1.1359999999999999</v>
      </c>
      <c r="S4735" s="34">
        <f>ROUND((0.6105*(EXP((17.273*E4735)/(E4735+237.3))))*(100-H4735)/100,3)</f>
        <v>1.4450000000000001</v>
      </c>
      <c r="T4735" s="6">
        <f>IF(V4735&lt;V4736,L4735,0)</f>
        <v>0</v>
      </c>
      <c r="U4735" s="6">
        <f>IF(T4735&gt;0,M4735,-999)</f>
        <v>-999</v>
      </c>
      <c r="V4735">
        <v>200408</v>
      </c>
      <c r="W4735">
        <v>2004</v>
      </c>
    </row>
    <row r="4736" spans="1:23" x14ac:dyDescent="0.25">
      <c r="A4736" s="14">
        <v>38203</v>
      </c>
      <c r="B4736" s="3">
        <v>217</v>
      </c>
      <c r="C4736" s="4">
        <v>15.63</v>
      </c>
      <c r="D4736" s="5">
        <v>12.9</v>
      </c>
      <c r="E4736" s="5">
        <v>21.1</v>
      </c>
      <c r="F4736" s="5">
        <v>6.3</v>
      </c>
      <c r="G4736" s="4">
        <v>74.3</v>
      </c>
      <c r="H4736" s="4">
        <v>33.4</v>
      </c>
      <c r="I4736" s="5">
        <v>-999</v>
      </c>
      <c r="J4736" s="5">
        <v>-999</v>
      </c>
      <c r="K4736" s="4">
        <v>0.3</v>
      </c>
      <c r="L4736" s="4">
        <v>0</v>
      </c>
      <c r="M4736" s="7">
        <v>0</v>
      </c>
      <c r="N4736" s="5">
        <v>13.4</v>
      </c>
      <c r="O4736" s="5">
        <v>14.5</v>
      </c>
      <c r="P4736" s="5">
        <v>13.7</v>
      </c>
      <c r="Q4736" s="5">
        <v>-999</v>
      </c>
      <c r="R4736">
        <v>0.83799999999999997</v>
      </c>
      <c r="S4736" s="34">
        <f>ROUND((0.6105*(EXP((17.273*E4736)/(E4736+237.3))))*(100-H4736)/100,3)</f>
        <v>1.6659999999999999</v>
      </c>
      <c r="T4736" s="6">
        <f>IF(V4736&lt;V4737,L4736,0)</f>
        <v>0</v>
      </c>
      <c r="U4736" s="6">
        <f>IF(T4736&gt;0,M4736,-999)</f>
        <v>-999</v>
      </c>
      <c r="V4736">
        <v>200408</v>
      </c>
      <c r="W4736">
        <v>2004</v>
      </c>
    </row>
    <row r="4737" spans="1:23" x14ac:dyDescent="0.25">
      <c r="A4737" s="14">
        <v>38204</v>
      </c>
      <c r="B4737" s="3">
        <v>218</v>
      </c>
      <c r="C4737" s="4">
        <v>8.84</v>
      </c>
      <c r="D4737" s="5">
        <v>9.4</v>
      </c>
      <c r="E4737" s="5">
        <v>12.3</v>
      </c>
      <c r="F4737" s="5">
        <v>6.3</v>
      </c>
      <c r="G4737" s="4">
        <v>92.3</v>
      </c>
      <c r="H4737" s="4">
        <v>73.7</v>
      </c>
      <c r="I4737" s="5">
        <v>-999</v>
      </c>
      <c r="J4737" s="5">
        <v>-999</v>
      </c>
      <c r="K4737" s="4">
        <v>20</v>
      </c>
      <c r="L4737" s="4">
        <v>0</v>
      </c>
      <c r="M4737" s="7">
        <v>0</v>
      </c>
      <c r="N4737" s="5">
        <v>12</v>
      </c>
      <c r="O4737" s="5">
        <v>13.5</v>
      </c>
      <c r="P4737" s="5">
        <v>13.2</v>
      </c>
      <c r="Q4737" s="5">
        <v>-999</v>
      </c>
      <c r="R4737">
        <v>1.05</v>
      </c>
      <c r="S4737" s="34">
        <f>ROUND((0.6105*(EXP((17.273*E4737)/(E4737+237.3))))*(100-H4737)/100,3)</f>
        <v>0.376</v>
      </c>
      <c r="T4737" s="6">
        <f>IF(V4737&lt;V4738,L4737,0)</f>
        <v>0</v>
      </c>
      <c r="U4737" s="6">
        <f>IF(T4737&gt;0,M4737,-999)</f>
        <v>-999</v>
      </c>
      <c r="V4737">
        <v>200408</v>
      </c>
      <c r="W4737">
        <v>2004</v>
      </c>
    </row>
    <row r="4738" spans="1:23" x14ac:dyDescent="0.25">
      <c r="A4738" s="14">
        <v>38205</v>
      </c>
      <c r="B4738" s="3">
        <v>219</v>
      </c>
      <c r="C4738" s="4">
        <v>8.3699999999999992</v>
      </c>
      <c r="D4738" s="5">
        <v>8</v>
      </c>
      <c r="E4738" s="5">
        <v>12.6</v>
      </c>
      <c r="F4738" s="5">
        <v>5.9</v>
      </c>
      <c r="G4738" s="4">
        <v>93.1</v>
      </c>
      <c r="H4738" s="4">
        <v>59.7</v>
      </c>
      <c r="I4738" s="5">
        <v>-999</v>
      </c>
      <c r="J4738" s="5">
        <v>-999</v>
      </c>
      <c r="K4738" s="4">
        <v>14.7</v>
      </c>
      <c r="L4738" s="4">
        <v>0</v>
      </c>
      <c r="M4738" s="7">
        <v>0</v>
      </c>
      <c r="N4738" s="5">
        <v>10.6</v>
      </c>
      <c r="O4738" s="5">
        <v>12.6</v>
      </c>
      <c r="P4738" s="5">
        <v>12.7</v>
      </c>
      <c r="Q4738" s="5">
        <v>-999</v>
      </c>
      <c r="R4738">
        <v>0.871</v>
      </c>
      <c r="S4738" s="34">
        <f>ROUND((0.6105*(EXP((17.273*E4738)/(E4738+237.3))))*(100-H4738)/100,3)</f>
        <v>0.58799999999999997</v>
      </c>
      <c r="T4738" s="6">
        <f>IF(V4738&lt;V4739,L4738,0)</f>
        <v>0</v>
      </c>
      <c r="U4738" s="6">
        <f>IF(T4738&gt;0,M4738,-999)</f>
        <v>-999</v>
      </c>
      <c r="V4738">
        <v>200408</v>
      </c>
      <c r="W4738">
        <v>2004</v>
      </c>
    </row>
    <row r="4739" spans="1:23" x14ac:dyDescent="0.25">
      <c r="A4739" s="14">
        <v>38206</v>
      </c>
      <c r="B4739" s="3">
        <v>220</v>
      </c>
      <c r="C4739" s="4">
        <v>10.38</v>
      </c>
      <c r="D4739" s="5">
        <v>7.8</v>
      </c>
      <c r="E4739" s="5">
        <v>13.3</v>
      </c>
      <c r="F4739" s="5">
        <v>3.6</v>
      </c>
      <c r="G4739" s="4">
        <v>94.4</v>
      </c>
      <c r="H4739" s="4">
        <v>73.5</v>
      </c>
      <c r="I4739" s="5">
        <v>-999</v>
      </c>
      <c r="J4739" s="5">
        <v>-999</v>
      </c>
      <c r="K4739" s="4">
        <v>1.1000000000000001</v>
      </c>
      <c r="L4739" s="4">
        <v>0</v>
      </c>
      <c r="M4739" s="7">
        <v>0</v>
      </c>
      <c r="N4739" s="5">
        <v>11.3</v>
      </c>
      <c r="O4739" s="5">
        <v>11.9</v>
      </c>
      <c r="P4739" s="5">
        <v>12.1</v>
      </c>
      <c r="Q4739" s="5">
        <v>-999</v>
      </c>
      <c r="R4739">
        <v>1.123</v>
      </c>
      <c r="S4739" s="34">
        <f>ROUND((0.6105*(EXP((17.273*E4739)/(E4739+237.3))))*(100-H4739)/100,3)</f>
        <v>0.40500000000000003</v>
      </c>
      <c r="T4739" s="6">
        <f>IF(V4739&lt;V4740,L4739,0)</f>
        <v>0</v>
      </c>
      <c r="U4739" s="6">
        <f>IF(T4739&gt;0,M4739,-999)</f>
        <v>-999</v>
      </c>
      <c r="V4739">
        <v>200408</v>
      </c>
      <c r="W4739">
        <v>2004</v>
      </c>
    </row>
    <row r="4740" spans="1:23" x14ac:dyDescent="0.25">
      <c r="A4740" s="14">
        <v>38207</v>
      </c>
      <c r="B4740" s="3">
        <v>221</v>
      </c>
      <c r="C4740" s="4">
        <v>25.57</v>
      </c>
      <c r="D4740" s="5">
        <v>11.5</v>
      </c>
      <c r="E4740" s="5">
        <v>18.7</v>
      </c>
      <c r="F4740" s="5">
        <v>4.5</v>
      </c>
      <c r="G4740" s="4">
        <v>73.8</v>
      </c>
      <c r="H4740" s="4">
        <v>43.5</v>
      </c>
      <c r="I4740" s="5">
        <v>-999</v>
      </c>
      <c r="J4740" s="5">
        <v>-999</v>
      </c>
      <c r="K4740" s="4">
        <v>0</v>
      </c>
      <c r="L4740" s="4">
        <v>0</v>
      </c>
      <c r="M4740" s="7">
        <v>0</v>
      </c>
      <c r="N4740" s="5">
        <v>13.8</v>
      </c>
      <c r="O4740" s="5">
        <v>12.4</v>
      </c>
      <c r="P4740" s="5">
        <v>11.9</v>
      </c>
      <c r="Q4740" s="5">
        <v>-999</v>
      </c>
      <c r="R4740">
        <v>0.93700000000000006</v>
      </c>
      <c r="S4740" s="34">
        <f>ROUND((0.6105*(EXP((17.273*E4740)/(E4740+237.3))))*(100-H4740)/100,3)</f>
        <v>1.218</v>
      </c>
      <c r="T4740" s="6">
        <f>IF(V4740&lt;V4741,L4740,0)</f>
        <v>0</v>
      </c>
      <c r="U4740" s="6">
        <f>IF(T4740&gt;0,M4740,-999)</f>
        <v>-999</v>
      </c>
      <c r="V4740">
        <v>200408</v>
      </c>
      <c r="W4740">
        <v>2004</v>
      </c>
    </row>
    <row r="4741" spans="1:23" x14ac:dyDescent="0.25">
      <c r="A4741" s="14">
        <v>38208</v>
      </c>
      <c r="B4741" s="3">
        <v>222</v>
      </c>
      <c r="C4741" s="4">
        <v>24.09</v>
      </c>
      <c r="D4741" s="5">
        <v>14.1</v>
      </c>
      <c r="E4741" s="5">
        <v>21.3</v>
      </c>
      <c r="F4741" s="5">
        <v>6.7</v>
      </c>
      <c r="G4741" s="4">
        <v>62.9</v>
      </c>
      <c r="H4741" s="4">
        <v>38.700000000000003</v>
      </c>
      <c r="I4741" s="5">
        <v>-999</v>
      </c>
      <c r="J4741" s="5">
        <v>-999</v>
      </c>
      <c r="K4741" s="4">
        <v>0</v>
      </c>
      <c r="L4741" s="4">
        <v>0</v>
      </c>
      <c r="M4741" s="7">
        <v>0</v>
      </c>
      <c r="N4741" s="5">
        <v>15.2</v>
      </c>
      <c r="O4741" s="5">
        <v>13</v>
      </c>
      <c r="P4741" s="5">
        <v>12</v>
      </c>
      <c r="Q4741" s="5">
        <v>-999</v>
      </c>
      <c r="R4741">
        <v>0.97699999999999998</v>
      </c>
      <c r="S4741" s="34">
        <f>ROUND((0.6105*(EXP((17.273*E4741)/(E4741+237.3))))*(100-H4741)/100,3)</f>
        <v>1.552</v>
      </c>
      <c r="T4741" s="6">
        <f>IF(V4741&lt;V4742,L4741,0)</f>
        <v>0</v>
      </c>
      <c r="U4741" s="6">
        <f>IF(T4741&gt;0,M4741,-999)</f>
        <v>-999</v>
      </c>
      <c r="V4741">
        <v>200408</v>
      </c>
      <c r="W4741">
        <v>2004</v>
      </c>
    </row>
    <row r="4742" spans="1:23" x14ac:dyDescent="0.25">
      <c r="A4742" s="14">
        <v>38209</v>
      </c>
      <c r="B4742" s="3">
        <v>223</v>
      </c>
      <c r="C4742" s="4">
        <v>24.91</v>
      </c>
      <c r="D4742" s="5">
        <v>17.399999999999999</v>
      </c>
      <c r="E4742" s="5">
        <v>24.9</v>
      </c>
      <c r="F4742" s="5">
        <v>10.4</v>
      </c>
      <c r="G4742" s="4">
        <v>53.4</v>
      </c>
      <c r="H4742" s="4">
        <v>26.7</v>
      </c>
      <c r="I4742" s="5">
        <v>-999</v>
      </c>
      <c r="J4742" s="5">
        <v>-999</v>
      </c>
      <c r="K4742" s="4">
        <v>0</v>
      </c>
      <c r="L4742" s="4">
        <v>0</v>
      </c>
      <c r="M4742" s="7">
        <v>0</v>
      </c>
      <c r="N4742" s="5">
        <v>17.7</v>
      </c>
      <c r="O4742" s="5">
        <v>13.8</v>
      </c>
      <c r="P4742" s="5">
        <v>12.3</v>
      </c>
      <c r="Q4742" s="5">
        <v>-999</v>
      </c>
      <c r="R4742">
        <v>0.84</v>
      </c>
      <c r="S4742" s="34">
        <f>ROUND((0.6105*(EXP((17.273*E4742)/(E4742+237.3))))*(100-H4742)/100,3)</f>
        <v>2.3079999999999998</v>
      </c>
      <c r="T4742" s="6">
        <f>IF(V4742&lt;V4743,L4742,0)</f>
        <v>0</v>
      </c>
      <c r="U4742" s="6">
        <f>IF(T4742&gt;0,M4742,-999)</f>
        <v>-999</v>
      </c>
      <c r="V4742">
        <v>200408</v>
      </c>
      <c r="W4742">
        <v>2004</v>
      </c>
    </row>
    <row r="4743" spans="1:23" x14ac:dyDescent="0.25">
      <c r="A4743" s="14">
        <v>38210</v>
      </c>
      <c r="B4743" s="3">
        <v>224</v>
      </c>
      <c r="C4743" s="4">
        <v>24.52</v>
      </c>
      <c r="D4743" s="5">
        <v>19.100000000000001</v>
      </c>
      <c r="E4743" s="5">
        <v>27</v>
      </c>
      <c r="F4743" s="5">
        <v>12.3</v>
      </c>
      <c r="G4743" s="4">
        <v>46.5</v>
      </c>
      <c r="H4743" s="4">
        <v>24.3</v>
      </c>
      <c r="I4743" s="5">
        <v>-999</v>
      </c>
      <c r="J4743" s="5">
        <v>-999</v>
      </c>
      <c r="K4743" s="4">
        <v>0</v>
      </c>
      <c r="L4743" s="4">
        <v>0</v>
      </c>
      <c r="M4743" s="7">
        <v>0</v>
      </c>
      <c r="N4743" s="5">
        <v>18.7</v>
      </c>
      <c r="O4743" s="5">
        <v>14.5</v>
      </c>
      <c r="P4743" s="5">
        <v>12.7</v>
      </c>
      <c r="Q4743" s="5">
        <v>-999</v>
      </c>
      <c r="R4743">
        <v>0.86799999999999999</v>
      </c>
      <c r="S4743" s="34">
        <f>ROUND((0.6105*(EXP((17.273*E4743)/(E4743+237.3))))*(100-H4743)/100,3)</f>
        <v>2.698</v>
      </c>
      <c r="T4743" s="6">
        <f>IF(V4743&lt;V4744,L4743,0)</f>
        <v>0</v>
      </c>
      <c r="U4743" s="6">
        <f>IF(T4743&gt;0,M4743,-999)</f>
        <v>-999</v>
      </c>
      <c r="V4743">
        <v>200408</v>
      </c>
      <c r="W4743">
        <v>2004</v>
      </c>
    </row>
    <row r="4744" spans="1:23" x14ac:dyDescent="0.25">
      <c r="A4744" s="14">
        <v>38211</v>
      </c>
      <c r="B4744" s="3">
        <v>225</v>
      </c>
      <c r="C4744" s="4">
        <v>23.61</v>
      </c>
      <c r="D4744" s="5">
        <v>20.100000000000001</v>
      </c>
      <c r="E4744" s="5">
        <v>28.2</v>
      </c>
      <c r="F4744" s="5">
        <v>13.1</v>
      </c>
      <c r="G4744" s="4">
        <v>44.8</v>
      </c>
      <c r="H4744" s="4">
        <v>22.9</v>
      </c>
      <c r="I4744" s="5">
        <v>-999</v>
      </c>
      <c r="J4744" s="5">
        <v>-999</v>
      </c>
      <c r="K4744" s="4">
        <v>0</v>
      </c>
      <c r="L4744" s="4">
        <v>0</v>
      </c>
      <c r="M4744" s="7">
        <v>0</v>
      </c>
      <c r="N4744" s="5">
        <v>19.3</v>
      </c>
      <c r="O4744" s="5">
        <v>15</v>
      </c>
      <c r="P4744" s="5">
        <v>13.1</v>
      </c>
      <c r="Q4744" s="5">
        <v>-999</v>
      </c>
      <c r="R4744">
        <v>0.877</v>
      </c>
      <c r="S4744" s="34">
        <f>ROUND((0.6105*(EXP((17.273*E4744)/(E4744+237.3))))*(100-H4744)/100,3)</f>
        <v>2.948</v>
      </c>
      <c r="T4744" s="6">
        <f>IF(V4744&lt;V4745,L4744,0)</f>
        <v>0</v>
      </c>
      <c r="U4744" s="6">
        <f>IF(T4744&gt;0,M4744,-999)</f>
        <v>-999</v>
      </c>
      <c r="V4744">
        <v>200408</v>
      </c>
      <c r="W4744">
        <v>2004</v>
      </c>
    </row>
    <row r="4745" spans="1:23" x14ac:dyDescent="0.25">
      <c r="A4745" s="14">
        <v>38212</v>
      </c>
      <c r="B4745" s="3">
        <v>226</v>
      </c>
      <c r="C4745" s="4">
        <v>21.33</v>
      </c>
      <c r="D4745" s="5">
        <v>20.7</v>
      </c>
      <c r="E4745" s="5">
        <v>29</v>
      </c>
      <c r="F4745" s="5">
        <v>14</v>
      </c>
      <c r="G4745" s="4">
        <v>44.8</v>
      </c>
      <c r="H4745" s="4">
        <v>25.7</v>
      </c>
      <c r="I4745" s="5">
        <v>-999</v>
      </c>
      <c r="J4745" s="5">
        <v>-999</v>
      </c>
      <c r="K4745" s="4">
        <v>0</v>
      </c>
      <c r="L4745" s="4">
        <v>0</v>
      </c>
      <c r="M4745" s="7">
        <v>0</v>
      </c>
      <c r="N4745" s="5">
        <v>19.100000000000001</v>
      </c>
      <c r="O4745" s="5">
        <v>15.4</v>
      </c>
      <c r="P4745" s="5">
        <v>13.5</v>
      </c>
      <c r="Q4745" s="5">
        <v>-999</v>
      </c>
      <c r="R4745">
        <v>1.026</v>
      </c>
      <c r="S4745" s="34">
        <f>ROUND((0.6105*(EXP((17.273*E4745)/(E4745+237.3))))*(100-H4745)/100,3)</f>
        <v>2.976</v>
      </c>
      <c r="T4745" s="6">
        <f>IF(V4745&lt;V4746,L4745,0)</f>
        <v>0</v>
      </c>
      <c r="U4745" s="6">
        <f>IF(T4745&gt;0,M4745,-999)</f>
        <v>-999</v>
      </c>
      <c r="V4745">
        <v>200408</v>
      </c>
      <c r="W4745">
        <v>2004</v>
      </c>
    </row>
    <row r="4746" spans="1:23" x14ac:dyDescent="0.25">
      <c r="A4746" s="14">
        <v>38213</v>
      </c>
      <c r="B4746" s="3">
        <v>227</v>
      </c>
      <c r="C4746" s="4">
        <v>15.74</v>
      </c>
      <c r="D4746" s="5">
        <v>20.3</v>
      </c>
      <c r="E4746" s="5">
        <v>29.6</v>
      </c>
      <c r="F4746" s="5">
        <v>15.1</v>
      </c>
      <c r="G4746" s="4">
        <v>46.7</v>
      </c>
      <c r="H4746" s="4">
        <v>23.2</v>
      </c>
      <c r="I4746" s="5">
        <v>-999</v>
      </c>
      <c r="J4746" s="5">
        <v>-999</v>
      </c>
      <c r="K4746" s="4">
        <v>1.1000000000000001</v>
      </c>
      <c r="L4746" s="4">
        <v>0</v>
      </c>
      <c r="M4746" s="7">
        <v>0</v>
      </c>
      <c r="N4746" s="5">
        <v>17.3</v>
      </c>
      <c r="O4746" s="5">
        <v>15.4</v>
      </c>
      <c r="P4746" s="5">
        <v>13.7</v>
      </c>
      <c r="Q4746" s="5">
        <v>-999</v>
      </c>
      <c r="R4746">
        <v>0.96199999999999997</v>
      </c>
      <c r="S4746" s="34">
        <f>ROUND((0.6105*(EXP((17.273*E4746)/(E4746+237.3))))*(100-H4746)/100,3)</f>
        <v>3.1840000000000002</v>
      </c>
      <c r="T4746" s="6">
        <f>IF(V4746&lt;V4747,L4746,0)</f>
        <v>0</v>
      </c>
      <c r="U4746" s="6">
        <f>IF(T4746&gt;0,M4746,-999)</f>
        <v>-999</v>
      </c>
      <c r="V4746">
        <v>200408</v>
      </c>
      <c r="W4746">
        <v>2004</v>
      </c>
    </row>
    <row r="4747" spans="1:23" x14ac:dyDescent="0.25">
      <c r="A4747" s="14">
        <v>38214</v>
      </c>
      <c r="B4747" s="3">
        <v>228</v>
      </c>
      <c r="C4747" s="4">
        <v>19.04</v>
      </c>
      <c r="D4747" s="5">
        <v>20.3</v>
      </c>
      <c r="E4747" s="5">
        <v>27</v>
      </c>
      <c r="F4747" s="5">
        <v>15</v>
      </c>
      <c r="G4747" s="4">
        <v>49.7</v>
      </c>
      <c r="H4747" s="4">
        <v>32.5</v>
      </c>
      <c r="I4747" s="5">
        <v>-999</v>
      </c>
      <c r="J4747" s="5">
        <v>-999</v>
      </c>
      <c r="K4747" s="4">
        <v>0</v>
      </c>
      <c r="L4747" s="4">
        <v>0</v>
      </c>
      <c r="M4747" s="7">
        <v>0</v>
      </c>
      <c r="N4747" s="5">
        <v>19.399999999999999</v>
      </c>
      <c r="O4747" s="5">
        <v>15.7</v>
      </c>
      <c r="P4747" s="5">
        <v>13.8</v>
      </c>
      <c r="Q4747" s="5">
        <v>-999</v>
      </c>
      <c r="R4747">
        <v>1.161</v>
      </c>
      <c r="S4747" s="34">
        <f>ROUND((0.6105*(EXP((17.273*E4747)/(E4747+237.3))))*(100-H4747)/100,3)</f>
        <v>2.4060000000000001</v>
      </c>
      <c r="T4747" s="6">
        <f>IF(V4747&lt;V4748,L4747,0)</f>
        <v>0</v>
      </c>
      <c r="U4747" s="6">
        <f>IF(T4747&gt;0,M4747,-999)</f>
        <v>-999</v>
      </c>
      <c r="V4747">
        <v>200408</v>
      </c>
      <c r="W4747">
        <v>2004</v>
      </c>
    </row>
    <row r="4748" spans="1:23" x14ac:dyDescent="0.25">
      <c r="A4748" s="14">
        <v>38215</v>
      </c>
      <c r="B4748" s="3">
        <v>229</v>
      </c>
      <c r="C4748" s="4">
        <v>19.100000000000001</v>
      </c>
      <c r="D4748" s="5">
        <v>20.5</v>
      </c>
      <c r="E4748" s="5">
        <v>27.8</v>
      </c>
      <c r="F4748" s="5">
        <v>13.9</v>
      </c>
      <c r="G4748" s="4">
        <v>50.3</v>
      </c>
      <c r="H4748" s="4">
        <v>31.2</v>
      </c>
      <c r="I4748" s="5">
        <v>-999</v>
      </c>
      <c r="J4748" s="5">
        <v>-999</v>
      </c>
      <c r="K4748" s="4">
        <v>0</v>
      </c>
      <c r="L4748" s="4">
        <v>0</v>
      </c>
      <c r="M4748" s="7">
        <v>0</v>
      </c>
      <c r="N4748" s="5">
        <v>19.2</v>
      </c>
      <c r="O4748" s="5">
        <v>15.9</v>
      </c>
      <c r="P4748" s="5">
        <v>14</v>
      </c>
      <c r="Q4748" s="5">
        <v>-999</v>
      </c>
      <c r="R4748">
        <v>1.167</v>
      </c>
      <c r="S4748" s="34">
        <f>ROUND((0.6105*(EXP((17.273*E4748)/(E4748+237.3))))*(100-H4748)/100,3)</f>
        <v>2.57</v>
      </c>
      <c r="T4748" s="6">
        <f>IF(V4748&lt;V4749,L4748,0)</f>
        <v>0</v>
      </c>
      <c r="U4748" s="6">
        <f>IF(T4748&gt;0,M4748,-999)</f>
        <v>-999</v>
      </c>
      <c r="V4748">
        <v>200408</v>
      </c>
      <c r="W4748">
        <v>2004</v>
      </c>
    </row>
    <row r="4749" spans="1:23" x14ac:dyDescent="0.25">
      <c r="A4749" s="14">
        <v>38216</v>
      </c>
      <c r="B4749" s="3">
        <v>230</v>
      </c>
      <c r="C4749" s="4">
        <v>9.48</v>
      </c>
      <c r="D4749" s="5">
        <v>16.7</v>
      </c>
      <c r="E4749" s="5">
        <v>22.2</v>
      </c>
      <c r="F4749" s="5">
        <v>13.1</v>
      </c>
      <c r="G4749" s="4">
        <v>64.599999999999994</v>
      </c>
      <c r="H4749" s="4">
        <v>42.2</v>
      </c>
      <c r="I4749" s="5">
        <v>-999</v>
      </c>
      <c r="J4749" s="5">
        <v>-999</v>
      </c>
      <c r="K4749" s="4">
        <v>1.1000000000000001</v>
      </c>
      <c r="L4749" s="4">
        <v>0</v>
      </c>
      <c r="M4749" s="7">
        <v>0</v>
      </c>
      <c r="N4749" s="5">
        <v>16</v>
      </c>
      <c r="O4749" s="5">
        <v>15.5</v>
      </c>
      <c r="P4749" s="5">
        <v>14.1</v>
      </c>
      <c r="Q4749" s="5">
        <v>-999</v>
      </c>
      <c r="R4749">
        <v>1.1279999999999999</v>
      </c>
      <c r="S4749" s="34">
        <f>ROUND((0.6105*(EXP((17.273*E4749)/(E4749+237.3))))*(100-H4749)/100,3)</f>
        <v>1.5469999999999999</v>
      </c>
      <c r="T4749" s="6">
        <f>IF(V4749&lt;V4750,L4749,0)</f>
        <v>0</v>
      </c>
      <c r="U4749" s="6">
        <f>IF(T4749&gt;0,M4749,-999)</f>
        <v>-999</v>
      </c>
      <c r="V4749">
        <v>200408</v>
      </c>
      <c r="W4749">
        <v>2004</v>
      </c>
    </row>
    <row r="4750" spans="1:23" x14ac:dyDescent="0.25">
      <c r="A4750" s="14">
        <v>38217</v>
      </c>
      <c r="B4750" s="3">
        <v>231</v>
      </c>
      <c r="C4750" s="4">
        <v>22.24</v>
      </c>
      <c r="D4750" s="5">
        <v>18</v>
      </c>
      <c r="E4750" s="5">
        <v>25.5</v>
      </c>
      <c r="F4750" s="5">
        <v>12.3</v>
      </c>
      <c r="G4750" s="4">
        <v>60</v>
      </c>
      <c r="H4750" s="4">
        <v>36.200000000000003</v>
      </c>
      <c r="I4750" s="5">
        <v>-999</v>
      </c>
      <c r="J4750" s="5">
        <v>-999</v>
      </c>
      <c r="K4750" s="4">
        <v>0</v>
      </c>
      <c r="L4750" s="4">
        <v>0</v>
      </c>
      <c r="M4750" s="7">
        <v>0</v>
      </c>
      <c r="N4750" s="5">
        <v>18.3</v>
      </c>
      <c r="O4750" s="5">
        <v>15.4</v>
      </c>
      <c r="P4750" s="5">
        <v>14</v>
      </c>
      <c r="Q4750" s="5">
        <v>-999</v>
      </c>
      <c r="R4750">
        <v>1.18</v>
      </c>
      <c r="S4750" s="34">
        <f>ROUND((0.6105*(EXP((17.273*E4750)/(E4750+237.3))))*(100-H4750)/100,3)</f>
        <v>2.0819999999999999</v>
      </c>
      <c r="T4750" s="6">
        <f>IF(V4750&lt;V4751,L4750,0)</f>
        <v>0</v>
      </c>
      <c r="U4750" s="6">
        <f>IF(T4750&gt;0,M4750,-999)</f>
        <v>-999</v>
      </c>
      <c r="V4750">
        <v>200408</v>
      </c>
      <c r="W4750">
        <v>2004</v>
      </c>
    </row>
    <row r="4751" spans="1:23" x14ac:dyDescent="0.25">
      <c r="A4751" s="14">
        <v>38218</v>
      </c>
      <c r="B4751" s="3">
        <v>232</v>
      </c>
      <c r="C4751" s="4">
        <v>21.05</v>
      </c>
      <c r="D4751" s="5">
        <v>18.5</v>
      </c>
      <c r="E4751" s="5">
        <v>25.9</v>
      </c>
      <c r="F4751" s="5">
        <v>12.3</v>
      </c>
      <c r="G4751" s="4">
        <v>54</v>
      </c>
      <c r="H4751" s="4">
        <v>25.2</v>
      </c>
      <c r="I4751" s="5">
        <v>-999</v>
      </c>
      <c r="J4751" s="5">
        <v>-999</v>
      </c>
      <c r="K4751" s="4">
        <v>0</v>
      </c>
      <c r="L4751" s="4">
        <v>0</v>
      </c>
      <c r="M4751" s="7">
        <v>0</v>
      </c>
      <c r="N4751" s="5">
        <v>18.3</v>
      </c>
      <c r="O4751" s="5">
        <v>15.5</v>
      </c>
      <c r="P4751" s="5">
        <v>14.1</v>
      </c>
      <c r="Q4751" s="5">
        <v>-999</v>
      </c>
      <c r="R4751">
        <v>0.84199999999999997</v>
      </c>
      <c r="S4751" s="34">
        <f>ROUND((0.6105*(EXP((17.273*E4751)/(E4751+237.3))))*(100-H4751)/100,3)</f>
        <v>2.4990000000000001</v>
      </c>
      <c r="T4751" s="6">
        <f>IF(V4751&lt;V4752,L4751,0)</f>
        <v>0</v>
      </c>
      <c r="U4751" s="6">
        <f>IF(T4751&gt;0,M4751,-999)</f>
        <v>-999</v>
      </c>
      <c r="V4751">
        <v>200408</v>
      </c>
      <c r="W4751">
        <v>2004</v>
      </c>
    </row>
    <row r="4752" spans="1:23" x14ac:dyDescent="0.25">
      <c r="A4752" s="14">
        <v>38219</v>
      </c>
      <c r="B4752" s="3">
        <v>233</v>
      </c>
      <c r="C4752" s="4">
        <v>17.57</v>
      </c>
      <c r="D4752" s="5">
        <v>16.399999999999999</v>
      </c>
      <c r="E4752" s="5">
        <v>24.1</v>
      </c>
      <c r="F4752" s="5">
        <v>10.1</v>
      </c>
      <c r="G4752" s="4">
        <v>55.6</v>
      </c>
      <c r="H4752" s="4">
        <v>30.9</v>
      </c>
      <c r="I4752" s="5">
        <v>-999</v>
      </c>
      <c r="J4752" s="5">
        <v>-999</v>
      </c>
      <c r="K4752" s="4">
        <v>0</v>
      </c>
      <c r="L4752" s="4">
        <v>0</v>
      </c>
      <c r="M4752" s="7">
        <v>0</v>
      </c>
      <c r="N4752" s="5">
        <v>17</v>
      </c>
      <c r="O4752" s="5">
        <v>15.3</v>
      </c>
      <c r="P4752" s="5">
        <v>14.1</v>
      </c>
      <c r="Q4752" s="5">
        <v>-999</v>
      </c>
      <c r="R4752">
        <v>0.92800000000000005</v>
      </c>
      <c r="S4752" s="34">
        <f>ROUND((0.6105*(EXP((17.273*E4752)/(E4752+237.3))))*(100-H4752)/100,3)</f>
        <v>2.0739999999999998</v>
      </c>
      <c r="T4752" s="6">
        <f>IF(V4752&lt;V4753,L4752,0)</f>
        <v>0</v>
      </c>
      <c r="U4752" s="6">
        <f>IF(T4752&gt;0,M4752,-999)</f>
        <v>-999</v>
      </c>
      <c r="V4752">
        <v>200408</v>
      </c>
      <c r="W4752">
        <v>2004</v>
      </c>
    </row>
    <row r="4753" spans="1:23" x14ac:dyDescent="0.25">
      <c r="A4753" s="14">
        <v>38220</v>
      </c>
      <c r="B4753" s="3">
        <v>234</v>
      </c>
      <c r="C4753" s="4">
        <v>10.84</v>
      </c>
      <c r="D4753" s="5">
        <v>13.3</v>
      </c>
      <c r="E4753" s="5">
        <v>21.3</v>
      </c>
      <c r="F4753" s="5">
        <v>9.3000000000000007</v>
      </c>
      <c r="G4753" s="4">
        <v>81.900000000000006</v>
      </c>
      <c r="H4753" s="4">
        <v>52.1</v>
      </c>
      <c r="I4753" s="5">
        <v>-999</v>
      </c>
      <c r="J4753" s="5">
        <v>-999</v>
      </c>
      <c r="K4753" s="4">
        <v>4.8</v>
      </c>
      <c r="L4753" s="4">
        <v>0</v>
      </c>
      <c r="M4753" s="7">
        <v>0</v>
      </c>
      <c r="N4753" s="5">
        <v>15.5</v>
      </c>
      <c r="O4753" s="5">
        <v>15</v>
      </c>
      <c r="P4753" s="5">
        <v>14</v>
      </c>
      <c r="Q4753" s="5">
        <v>-999</v>
      </c>
      <c r="R4753">
        <v>1.3149999999999999</v>
      </c>
      <c r="S4753" s="34">
        <f>ROUND((0.6105*(EXP((17.273*E4753)/(E4753+237.3))))*(100-H4753)/100,3)</f>
        <v>1.2130000000000001</v>
      </c>
      <c r="T4753" s="6">
        <f>IF(V4753&lt;V4754,L4753,0)</f>
        <v>0</v>
      </c>
      <c r="U4753" s="6">
        <f>IF(T4753&gt;0,M4753,-999)</f>
        <v>-999</v>
      </c>
      <c r="V4753">
        <v>200408</v>
      </c>
      <c r="W4753">
        <v>2004</v>
      </c>
    </row>
    <row r="4754" spans="1:23" x14ac:dyDescent="0.25">
      <c r="A4754" s="14">
        <v>38221</v>
      </c>
      <c r="B4754" s="3">
        <v>235</v>
      </c>
      <c r="C4754" s="4">
        <v>5.71</v>
      </c>
      <c r="D4754" s="5">
        <v>8.5</v>
      </c>
      <c r="E4754" s="5">
        <v>11</v>
      </c>
      <c r="F4754" s="5">
        <v>6.8</v>
      </c>
      <c r="G4754" s="4">
        <v>98</v>
      </c>
      <c r="H4754" s="4">
        <v>91</v>
      </c>
      <c r="I4754" s="5">
        <v>-999</v>
      </c>
      <c r="J4754" s="5">
        <v>-999</v>
      </c>
      <c r="K4754" s="4">
        <v>22.4</v>
      </c>
      <c r="L4754" s="4">
        <v>0</v>
      </c>
      <c r="M4754" s="7">
        <v>0</v>
      </c>
      <c r="N4754" s="5">
        <v>11.9</v>
      </c>
      <c r="O4754" s="5">
        <v>13.7</v>
      </c>
      <c r="P4754" s="5">
        <v>13.7</v>
      </c>
      <c r="Q4754" s="5">
        <v>-999</v>
      </c>
      <c r="R4754">
        <v>1.1970000000000001</v>
      </c>
      <c r="S4754" s="34">
        <f>ROUND((0.6105*(EXP((17.273*E4754)/(E4754+237.3))))*(100-H4754)/100,3)</f>
        <v>0.11799999999999999</v>
      </c>
      <c r="T4754" s="6">
        <f>IF(V4754&lt;V4755,L4754,0)</f>
        <v>0</v>
      </c>
      <c r="U4754" s="6">
        <f>IF(T4754&gt;0,M4754,-999)</f>
        <v>-999</v>
      </c>
      <c r="V4754">
        <v>200408</v>
      </c>
      <c r="W4754">
        <v>2004</v>
      </c>
    </row>
    <row r="4755" spans="1:23" x14ac:dyDescent="0.25">
      <c r="A4755" s="14">
        <v>38222</v>
      </c>
      <c r="B4755" s="3">
        <v>236</v>
      </c>
      <c r="C4755" s="4">
        <v>7.31</v>
      </c>
      <c r="D4755" s="5">
        <v>7.5</v>
      </c>
      <c r="E4755" s="5">
        <v>11.5</v>
      </c>
      <c r="F4755" s="5">
        <v>5.0999999999999996</v>
      </c>
      <c r="G4755" s="4">
        <v>95.5</v>
      </c>
      <c r="H4755" s="4">
        <v>79.3</v>
      </c>
      <c r="I4755" s="5">
        <v>-999</v>
      </c>
      <c r="J4755" s="5">
        <v>-999</v>
      </c>
      <c r="K4755" s="4">
        <v>4.8</v>
      </c>
      <c r="L4755" s="4">
        <v>0</v>
      </c>
      <c r="M4755" s="7">
        <v>0</v>
      </c>
      <c r="N4755" s="5">
        <v>11.6</v>
      </c>
      <c r="O4755" s="5">
        <v>12.9</v>
      </c>
      <c r="P4755" s="5">
        <v>13.1</v>
      </c>
      <c r="Q4755" s="5">
        <v>-999</v>
      </c>
      <c r="R4755">
        <v>1.075</v>
      </c>
      <c r="S4755" s="34">
        <f>ROUND((0.6105*(EXP((17.273*E4755)/(E4755+237.3))))*(100-H4755)/100,3)</f>
        <v>0.28100000000000003</v>
      </c>
      <c r="T4755" s="6">
        <f>IF(V4755&lt;V4756,L4755,0)</f>
        <v>0</v>
      </c>
      <c r="U4755" s="6">
        <f>IF(T4755&gt;0,M4755,-999)</f>
        <v>-999</v>
      </c>
      <c r="V4755">
        <v>200408</v>
      </c>
      <c r="W4755">
        <v>2004</v>
      </c>
    </row>
    <row r="4756" spans="1:23" x14ac:dyDescent="0.25">
      <c r="A4756" s="14">
        <v>38223</v>
      </c>
      <c r="B4756" s="3">
        <v>237</v>
      </c>
      <c r="C4756" s="4">
        <v>8.11</v>
      </c>
      <c r="D4756" s="5">
        <v>6.7</v>
      </c>
      <c r="E4756" s="5">
        <v>10.1</v>
      </c>
      <c r="F4756" s="5">
        <v>3.5</v>
      </c>
      <c r="G4756" s="4">
        <v>95.8</v>
      </c>
      <c r="H4756" s="4">
        <v>77.2</v>
      </c>
      <c r="I4756" s="5">
        <v>-999</v>
      </c>
      <c r="J4756" s="5">
        <v>-999</v>
      </c>
      <c r="K4756" s="4">
        <v>2.7</v>
      </c>
      <c r="L4756" s="4">
        <v>0</v>
      </c>
      <c r="M4756" s="7">
        <v>0</v>
      </c>
      <c r="N4756" s="5">
        <v>10.7</v>
      </c>
      <c r="O4756" s="5">
        <v>12.2</v>
      </c>
      <c r="P4756" s="5">
        <v>12.6</v>
      </c>
      <c r="Q4756" s="5">
        <v>-999</v>
      </c>
      <c r="R4756">
        <v>0.95699999999999996</v>
      </c>
      <c r="S4756" s="34">
        <f>ROUND((0.6105*(EXP((17.273*E4756)/(E4756+237.3))))*(100-H4756)/100,3)</f>
        <v>0.28199999999999997</v>
      </c>
      <c r="T4756" s="6">
        <f>IF(V4756&lt;V4757,L4756,0)</f>
        <v>0</v>
      </c>
      <c r="U4756" s="6">
        <f>IF(T4756&gt;0,M4756,-999)</f>
        <v>-999</v>
      </c>
      <c r="V4756">
        <v>200408</v>
      </c>
      <c r="W4756">
        <v>2004</v>
      </c>
    </row>
    <row r="4757" spans="1:23" x14ac:dyDescent="0.25">
      <c r="A4757" s="14">
        <v>38224</v>
      </c>
      <c r="B4757" s="3">
        <v>238</v>
      </c>
      <c r="C4757" s="4">
        <v>10.02</v>
      </c>
      <c r="D4757" s="5">
        <v>6.8</v>
      </c>
      <c r="E4757" s="5">
        <v>13.5</v>
      </c>
      <c r="F4757" s="5">
        <v>4.0999999999999996</v>
      </c>
      <c r="G4757" s="4">
        <v>96.7</v>
      </c>
      <c r="H4757" s="4">
        <v>69.099999999999994</v>
      </c>
      <c r="I4757" s="5">
        <v>-999</v>
      </c>
      <c r="J4757" s="5">
        <v>-999</v>
      </c>
      <c r="K4757" s="4">
        <v>8</v>
      </c>
      <c r="L4757" s="4">
        <v>0</v>
      </c>
      <c r="M4757" s="7">
        <v>0</v>
      </c>
      <c r="N4757" s="5">
        <v>11.4</v>
      </c>
      <c r="O4757" s="5">
        <v>12</v>
      </c>
      <c r="P4757" s="5">
        <v>12.2</v>
      </c>
      <c r="Q4757" s="5">
        <v>-999</v>
      </c>
      <c r="R4757">
        <v>1.07</v>
      </c>
      <c r="S4757" s="34">
        <f>ROUND((0.6105*(EXP((17.273*E4757)/(E4757+237.3))))*(100-H4757)/100,3)</f>
        <v>0.47799999999999998</v>
      </c>
      <c r="T4757" s="6">
        <f>IF(V4757&lt;V4758,L4757,0)</f>
        <v>0</v>
      </c>
      <c r="U4757" s="6">
        <f>IF(T4757&gt;0,M4757,-999)</f>
        <v>-999</v>
      </c>
      <c r="V4757">
        <v>200408</v>
      </c>
      <c r="W4757">
        <v>2004</v>
      </c>
    </row>
    <row r="4758" spans="1:23" x14ac:dyDescent="0.25">
      <c r="A4758" s="14">
        <v>38225</v>
      </c>
      <c r="B4758" s="3">
        <v>239</v>
      </c>
      <c r="C4758" s="4">
        <v>8.44</v>
      </c>
      <c r="D4758" s="5">
        <v>7.4</v>
      </c>
      <c r="E4758" s="5">
        <v>13.9</v>
      </c>
      <c r="F4758" s="5">
        <v>3.8</v>
      </c>
      <c r="G4758" s="4">
        <v>94.1</v>
      </c>
      <c r="H4758" s="4">
        <v>71.099999999999994</v>
      </c>
      <c r="I4758" s="5">
        <v>-999</v>
      </c>
      <c r="J4758" s="5">
        <v>-999</v>
      </c>
      <c r="K4758" s="4">
        <v>0</v>
      </c>
      <c r="L4758" s="4">
        <v>0</v>
      </c>
      <c r="M4758" s="7">
        <v>0</v>
      </c>
      <c r="N4758" s="5">
        <v>10.4</v>
      </c>
      <c r="O4758" s="5">
        <v>11.6</v>
      </c>
      <c r="P4758" s="5">
        <v>11.9</v>
      </c>
      <c r="Q4758" s="5">
        <v>-999</v>
      </c>
      <c r="R4758">
        <v>1.125</v>
      </c>
      <c r="S4758" s="34">
        <f>ROUND((0.6105*(EXP((17.273*E4758)/(E4758+237.3))))*(100-H4758)/100,3)</f>
        <v>0.45900000000000002</v>
      </c>
      <c r="T4758" s="6">
        <f>IF(V4758&lt;V4759,L4758,0)</f>
        <v>0</v>
      </c>
      <c r="U4758" s="6">
        <f>IF(T4758&gt;0,M4758,-999)</f>
        <v>-999</v>
      </c>
      <c r="V4758">
        <v>200408</v>
      </c>
      <c r="W4758">
        <v>2004</v>
      </c>
    </row>
    <row r="4759" spans="1:23" x14ac:dyDescent="0.25">
      <c r="A4759" s="14">
        <v>38226</v>
      </c>
      <c r="B4759" s="3">
        <v>240</v>
      </c>
      <c r="C4759" s="4">
        <v>9.2899999999999991</v>
      </c>
      <c r="D4759" s="5">
        <v>8.5</v>
      </c>
      <c r="E4759" s="5">
        <v>13.1</v>
      </c>
      <c r="F4759" s="5">
        <v>5.9</v>
      </c>
      <c r="G4759" s="4">
        <v>90.4</v>
      </c>
      <c r="H4759" s="4">
        <v>65</v>
      </c>
      <c r="I4759" s="5">
        <v>-999</v>
      </c>
      <c r="J4759" s="5">
        <v>-999</v>
      </c>
      <c r="K4759" s="4">
        <v>0.5</v>
      </c>
      <c r="L4759" s="4">
        <v>0</v>
      </c>
      <c r="M4759" s="7">
        <v>0</v>
      </c>
      <c r="N4759" s="5">
        <v>11.4</v>
      </c>
      <c r="O4759" s="5">
        <v>11.5</v>
      </c>
      <c r="P4759" s="5">
        <v>11.6</v>
      </c>
      <c r="Q4759" s="5">
        <v>-999</v>
      </c>
      <c r="R4759">
        <v>0.97799999999999998</v>
      </c>
      <c r="S4759" s="34">
        <f>ROUND((0.6105*(EXP((17.273*E4759)/(E4759+237.3))))*(100-H4759)/100,3)</f>
        <v>0.52700000000000002</v>
      </c>
      <c r="T4759" s="6">
        <f>IF(V4759&lt;V4760,L4759,0)</f>
        <v>0</v>
      </c>
      <c r="U4759" s="6">
        <f>IF(T4759&gt;0,M4759,-999)</f>
        <v>-999</v>
      </c>
      <c r="V4759">
        <v>200408</v>
      </c>
      <c r="W4759">
        <v>2004</v>
      </c>
    </row>
    <row r="4760" spans="1:23" x14ac:dyDescent="0.25">
      <c r="A4760" s="14">
        <v>38227</v>
      </c>
      <c r="B4760" s="3">
        <v>241</v>
      </c>
      <c r="C4760" s="4">
        <v>7.48</v>
      </c>
      <c r="D4760" s="5">
        <v>8.5</v>
      </c>
      <c r="E4760" s="5">
        <v>12.7</v>
      </c>
      <c r="F4760" s="5">
        <v>6</v>
      </c>
      <c r="G4760" s="4">
        <v>94.2</v>
      </c>
      <c r="H4760" s="4">
        <v>79.7</v>
      </c>
      <c r="I4760" s="5">
        <v>-999</v>
      </c>
      <c r="J4760" s="5">
        <v>-999</v>
      </c>
      <c r="K4760" s="4">
        <v>8.5</v>
      </c>
      <c r="L4760" s="4">
        <v>0</v>
      </c>
      <c r="M4760" s="7">
        <v>0</v>
      </c>
      <c r="N4760" s="5">
        <v>11.4</v>
      </c>
      <c r="O4760" s="5">
        <v>11.5</v>
      </c>
      <c r="P4760" s="5">
        <v>11.5</v>
      </c>
      <c r="Q4760" s="5">
        <v>-999</v>
      </c>
      <c r="R4760">
        <v>1.169</v>
      </c>
      <c r="S4760" s="34">
        <f>ROUND((0.6105*(EXP((17.273*E4760)/(E4760+237.3))))*(100-H4760)/100,3)</f>
        <v>0.29799999999999999</v>
      </c>
      <c r="T4760" s="6">
        <f>IF(V4760&lt;V4761,L4760,0)</f>
        <v>0</v>
      </c>
      <c r="U4760" s="6">
        <f>IF(T4760&gt;0,M4760,-999)</f>
        <v>-999</v>
      </c>
      <c r="V4760">
        <v>200408</v>
      </c>
      <c r="W4760">
        <v>2004</v>
      </c>
    </row>
    <row r="4761" spans="1:23" x14ac:dyDescent="0.25">
      <c r="A4761" s="14">
        <v>38228</v>
      </c>
      <c r="B4761" s="3">
        <v>242</v>
      </c>
      <c r="C4761" s="4">
        <v>10.88</v>
      </c>
      <c r="D4761" s="5">
        <v>10.6</v>
      </c>
      <c r="E4761" s="5">
        <v>16.100000000000001</v>
      </c>
      <c r="F4761" s="5">
        <v>6.7</v>
      </c>
      <c r="G4761" s="4">
        <v>91.1</v>
      </c>
      <c r="H4761" s="4">
        <v>68.099999999999994</v>
      </c>
      <c r="I4761" s="5">
        <v>-999</v>
      </c>
      <c r="J4761" s="5">
        <v>-999</v>
      </c>
      <c r="K4761" s="4">
        <v>0.5</v>
      </c>
      <c r="L4761" s="4">
        <v>0</v>
      </c>
      <c r="M4761" s="7">
        <v>0</v>
      </c>
      <c r="N4761" s="5">
        <v>12.9</v>
      </c>
      <c r="O4761" s="5">
        <v>11.8</v>
      </c>
      <c r="P4761" s="5">
        <v>11.4</v>
      </c>
      <c r="Q4761" s="5">
        <v>-999</v>
      </c>
      <c r="R4761">
        <v>1.248</v>
      </c>
      <c r="S4761" s="34">
        <f>ROUND((0.6105*(EXP((17.273*E4761)/(E4761+237.3))))*(100-H4761)/100,3)</f>
        <v>0.58399999999999996</v>
      </c>
      <c r="T4761" s="6">
        <f>IF(V4761&lt;V4762,L4761,0)</f>
        <v>0</v>
      </c>
      <c r="U4761" s="6">
        <f>IF(T4761&gt;0,M4761,-999)</f>
        <v>-999</v>
      </c>
      <c r="V4761">
        <v>200408</v>
      </c>
      <c r="W4761">
        <v>2004</v>
      </c>
    </row>
    <row r="4762" spans="1:23" x14ac:dyDescent="0.25">
      <c r="A4762" s="14">
        <v>38229</v>
      </c>
      <c r="B4762" s="3">
        <v>243</v>
      </c>
      <c r="C4762" s="4">
        <v>16.27</v>
      </c>
      <c r="D4762" s="5">
        <v>12.7</v>
      </c>
      <c r="E4762" s="5">
        <v>19.7</v>
      </c>
      <c r="F4762" s="5">
        <v>7.4</v>
      </c>
      <c r="G4762" s="4">
        <v>76</v>
      </c>
      <c r="H4762" s="4">
        <v>52.5</v>
      </c>
      <c r="I4762" s="5">
        <v>-999</v>
      </c>
      <c r="J4762" s="5">
        <v>-999</v>
      </c>
      <c r="K4762" s="4">
        <v>0</v>
      </c>
      <c r="L4762" s="4">
        <v>0</v>
      </c>
      <c r="M4762" s="7">
        <v>0</v>
      </c>
      <c r="N4762" s="5">
        <v>14.1</v>
      </c>
      <c r="O4762" s="5">
        <v>12.2</v>
      </c>
      <c r="P4762" s="5">
        <v>11.5</v>
      </c>
      <c r="Q4762" s="5">
        <v>-999</v>
      </c>
      <c r="R4762">
        <v>1.2050000000000001</v>
      </c>
      <c r="S4762" s="34">
        <f>ROUND((0.6105*(EXP((17.273*E4762)/(E4762+237.3))))*(100-H4762)/100,3)</f>
        <v>1.0900000000000001</v>
      </c>
      <c r="T4762" s="6">
        <f>IF(V4762&lt;V4763,L4762,0)</f>
        <v>0</v>
      </c>
      <c r="U4762" s="6">
        <f>IF(T4762&gt;0,M4762,-999)</f>
        <v>-999</v>
      </c>
      <c r="V4762">
        <v>200408</v>
      </c>
      <c r="W4762">
        <v>2004</v>
      </c>
    </row>
    <row r="4763" spans="1:23" x14ac:dyDescent="0.25">
      <c r="A4763" s="14">
        <v>38230</v>
      </c>
      <c r="B4763" s="3">
        <v>244</v>
      </c>
      <c r="C4763" s="4">
        <v>18.84</v>
      </c>
      <c r="D4763" s="5">
        <v>14.8</v>
      </c>
      <c r="E4763" s="5">
        <v>22.8</v>
      </c>
      <c r="F4763" s="5">
        <v>9.3000000000000007</v>
      </c>
      <c r="G4763" s="4">
        <v>57</v>
      </c>
      <c r="H4763" s="4">
        <v>32.200000000000003</v>
      </c>
      <c r="I4763" s="5">
        <v>-999</v>
      </c>
      <c r="J4763" s="5">
        <v>-999</v>
      </c>
      <c r="K4763" s="4">
        <v>0</v>
      </c>
      <c r="L4763" s="4">
        <v>0</v>
      </c>
      <c r="M4763" s="7">
        <v>0</v>
      </c>
      <c r="N4763" s="5">
        <v>14.8</v>
      </c>
      <c r="O4763" s="5">
        <v>12.6</v>
      </c>
      <c r="P4763" s="5">
        <v>11.7</v>
      </c>
      <c r="Q4763" s="5">
        <v>-999</v>
      </c>
      <c r="R4763">
        <v>0.89500000000000002</v>
      </c>
      <c r="S4763" s="34">
        <f>ROUND((0.6105*(EXP((17.273*E4763)/(E4763+237.3))))*(100-H4763)/100,3)</f>
        <v>1.881</v>
      </c>
      <c r="T4763" s="6">
        <f>IF(V4763&lt;V4764,L4763,0)</f>
        <v>0</v>
      </c>
      <c r="U4763" s="6">
        <f>IF(T4763&gt;0,M4763,-999)</f>
        <v>-999</v>
      </c>
      <c r="V4763">
        <v>200408</v>
      </c>
      <c r="W4763">
        <v>2004</v>
      </c>
    </row>
    <row r="4764" spans="1:23" x14ac:dyDescent="0.25">
      <c r="A4764" s="14">
        <v>38231</v>
      </c>
      <c r="B4764" s="3">
        <v>245</v>
      </c>
      <c r="C4764" s="4">
        <v>11.99</v>
      </c>
      <c r="D4764" s="5">
        <v>7.7</v>
      </c>
      <c r="E4764" s="5">
        <v>13.5</v>
      </c>
      <c r="F4764" s="5">
        <v>1.3</v>
      </c>
      <c r="G4764" s="4">
        <v>75</v>
      </c>
      <c r="H4764" s="4">
        <v>46.3</v>
      </c>
      <c r="I4764" s="5">
        <v>-999</v>
      </c>
      <c r="J4764" s="5">
        <v>-999</v>
      </c>
      <c r="K4764" s="4">
        <v>1.6</v>
      </c>
      <c r="L4764" s="4">
        <v>0</v>
      </c>
      <c r="M4764" s="7">
        <v>0</v>
      </c>
      <c r="N4764" s="5">
        <v>11.3</v>
      </c>
      <c r="O4764" s="5">
        <v>12.5</v>
      </c>
      <c r="P4764" s="5">
        <v>11.8</v>
      </c>
      <c r="Q4764" s="5">
        <v>-999</v>
      </c>
      <c r="R4764">
        <v>0.71699999999999997</v>
      </c>
      <c r="S4764" s="34">
        <f>ROUND((0.6105*(EXP((17.273*E4764)/(E4764+237.3))))*(100-H4764)/100,3)</f>
        <v>0.83099999999999996</v>
      </c>
      <c r="T4764" s="6">
        <f>IF(V4764&lt;V4765,L4764,0)</f>
        <v>0</v>
      </c>
      <c r="U4764" s="6">
        <f>IF(T4764&gt;0,M4764,-999)</f>
        <v>-999</v>
      </c>
      <c r="V4764">
        <v>200409</v>
      </c>
      <c r="W4764">
        <v>2004</v>
      </c>
    </row>
    <row r="4765" spans="1:23" x14ac:dyDescent="0.25">
      <c r="A4765" s="14">
        <v>38232</v>
      </c>
      <c r="B4765" s="3">
        <v>246</v>
      </c>
      <c r="C4765" s="4">
        <v>3.26</v>
      </c>
      <c r="D4765" s="5">
        <v>1.7</v>
      </c>
      <c r="E4765" s="5">
        <v>4</v>
      </c>
      <c r="F4765" s="5">
        <v>-0.1</v>
      </c>
      <c r="G4765" s="4">
        <v>98.9</v>
      </c>
      <c r="H4765" s="4">
        <v>96.3</v>
      </c>
      <c r="I4765" s="5">
        <v>-999</v>
      </c>
      <c r="J4765" s="5">
        <v>-999</v>
      </c>
      <c r="K4765" s="4">
        <v>31</v>
      </c>
      <c r="L4765" s="4">
        <v>0</v>
      </c>
      <c r="M4765" s="7">
        <v>0</v>
      </c>
      <c r="N4765" s="5">
        <v>3.7</v>
      </c>
      <c r="O4765" s="5">
        <v>9.9</v>
      </c>
      <c r="P4765" s="5">
        <v>11.5</v>
      </c>
      <c r="Q4765" s="5">
        <v>-999</v>
      </c>
      <c r="R4765">
        <v>0.78400000000000003</v>
      </c>
      <c r="S4765" s="34">
        <f>ROUND((0.6105*(EXP((17.273*E4765)/(E4765+237.3))))*(100-H4765)/100,3)</f>
        <v>0.03</v>
      </c>
      <c r="T4765" s="6">
        <f>IF(V4765&lt;V4766,L4765,0)</f>
        <v>0</v>
      </c>
      <c r="U4765" s="6">
        <f>IF(T4765&gt;0,M4765,-999)</f>
        <v>-999</v>
      </c>
      <c r="V4765">
        <v>200409</v>
      </c>
      <c r="W4765">
        <v>2004</v>
      </c>
    </row>
    <row r="4766" spans="1:23" x14ac:dyDescent="0.25">
      <c r="A4766" s="14">
        <v>38233</v>
      </c>
      <c r="B4766" s="3">
        <v>247</v>
      </c>
      <c r="C4766" s="4">
        <v>8.41</v>
      </c>
      <c r="D4766" s="5">
        <v>6</v>
      </c>
      <c r="E4766" s="5">
        <v>10.7</v>
      </c>
      <c r="F4766" s="5">
        <v>2.8</v>
      </c>
      <c r="G4766" s="4">
        <v>93.9</v>
      </c>
      <c r="H4766" s="4">
        <v>74.2</v>
      </c>
      <c r="I4766" s="5">
        <v>-999</v>
      </c>
      <c r="J4766" s="5">
        <v>-999</v>
      </c>
      <c r="K4766" s="4">
        <v>0</v>
      </c>
      <c r="L4766" s="4">
        <v>0</v>
      </c>
      <c r="M4766" s="7">
        <v>0</v>
      </c>
      <c r="N4766" s="5">
        <v>7.9</v>
      </c>
      <c r="O4766" s="5">
        <v>8.3000000000000007</v>
      </c>
      <c r="P4766" s="5">
        <v>10.199999999999999</v>
      </c>
      <c r="Q4766" s="5">
        <v>-999</v>
      </c>
      <c r="R4766">
        <v>0.95599999999999996</v>
      </c>
      <c r="S4766" s="34">
        <f>ROUND((0.6105*(EXP((17.273*E4766)/(E4766+237.3))))*(100-H4766)/100,3)</f>
        <v>0.33200000000000002</v>
      </c>
      <c r="T4766" s="6">
        <f>IF(V4766&lt;V4767,L4766,0)</f>
        <v>0</v>
      </c>
      <c r="U4766" s="6">
        <f>IF(T4766&gt;0,M4766,-999)</f>
        <v>-999</v>
      </c>
      <c r="V4766">
        <v>200409</v>
      </c>
      <c r="W4766">
        <v>2004</v>
      </c>
    </row>
    <row r="4767" spans="1:23" x14ac:dyDescent="0.25">
      <c r="A4767" s="14">
        <v>38234</v>
      </c>
      <c r="B4767" s="3">
        <v>248</v>
      </c>
      <c r="C4767" s="4">
        <v>10.17</v>
      </c>
      <c r="D4767" s="5">
        <v>6.3</v>
      </c>
      <c r="E4767" s="5">
        <v>12.7</v>
      </c>
      <c r="F4767" s="5">
        <v>2.8</v>
      </c>
      <c r="G4767" s="4">
        <v>88.9</v>
      </c>
      <c r="H4767" s="4">
        <v>63.1</v>
      </c>
      <c r="I4767" s="5">
        <v>-999</v>
      </c>
      <c r="J4767" s="5">
        <v>-999</v>
      </c>
      <c r="K4767" s="4">
        <v>0.8</v>
      </c>
      <c r="L4767" s="4">
        <v>0</v>
      </c>
      <c r="M4767" s="7">
        <v>0</v>
      </c>
      <c r="N4767" s="5">
        <v>8.4</v>
      </c>
      <c r="O4767" s="5">
        <v>8.9</v>
      </c>
      <c r="P4767" s="5">
        <v>9.6999999999999993</v>
      </c>
      <c r="Q4767" s="5">
        <v>-999</v>
      </c>
      <c r="R4767">
        <v>0.92500000000000004</v>
      </c>
      <c r="S4767" s="34">
        <f>ROUND((0.6105*(EXP((17.273*E4767)/(E4767+237.3))))*(100-H4767)/100,3)</f>
        <v>0.54200000000000004</v>
      </c>
      <c r="T4767" s="6">
        <f>IF(V4767&lt;V4768,L4767,0)</f>
        <v>0</v>
      </c>
      <c r="U4767" s="6">
        <f>IF(T4767&gt;0,M4767,-999)</f>
        <v>-999</v>
      </c>
      <c r="V4767">
        <v>200409</v>
      </c>
      <c r="W4767">
        <v>2004</v>
      </c>
    </row>
    <row r="4768" spans="1:23" x14ac:dyDescent="0.25">
      <c r="A4768" s="14">
        <v>38235</v>
      </c>
      <c r="B4768" s="3">
        <v>249</v>
      </c>
      <c r="C4768" s="4">
        <v>11.32</v>
      </c>
      <c r="D4768" s="5">
        <v>5.9</v>
      </c>
      <c r="E4768" s="5">
        <v>12.1</v>
      </c>
      <c r="F4768" s="5">
        <v>2.1</v>
      </c>
      <c r="G4768" s="4">
        <v>86.1</v>
      </c>
      <c r="H4768" s="4">
        <v>53.7</v>
      </c>
      <c r="I4768" s="5">
        <v>-999</v>
      </c>
      <c r="J4768" s="5">
        <v>-999</v>
      </c>
      <c r="K4768" s="4">
        <v>0.3</v>
      </c>
      <c r="L4768" s="4">
        <v>0</v>
      </c>
      <c r="M4768" s="7">
        <v>0</v>
      </c>
      <c r="N4768" s="5">
        <v>9.5</v>
      </c>
      <c r="O4768" s="5">
        <v>9.4</v>
      </c>
      <c r="P4768" s="5">
        <v>9.6</v>
      </c>
      <c r="Q4768" s="5">
        <v>-999</v>
      </c>
      <c r="R4768">
        <v>0.755</v>
      </c>
      <c r="S4768" s="34">
        <f>ROUND((0.6105*(EXP((17.273*E4768)/(E4768+237.3))))*(100-H4768)/100,3)</f>
        <v>0.65300000000000002</v>
      </c>
      <c r="T4768" s="6">
        <f>IF(V4768&lt;V4769,L4768,0)</f>
        <v>0</v>
      </c>
      <c r="U4768" s="6">
        <f>IF(T4768&gt;0,M4768,-999)</f>
        <v>-999</v>
      </c>
      <c r="V4768">
        <v>200409</v>
      </c>
      <c r="W4768">
        <v>2004</v>
      </c>
    </row>
    <row r="4769" spans="1:23" x14ac:dyDescent="0.25">
      <c r="A4769" s="14">
        <v>38236</v>
      </c>
      <c r="B4769" s="3">
        <v>250</v>
      </c>
      <c r="C4769" s="4">
        <v>13.96</v>
      </c>
      <c r="D4769" s="5">
        <v>7.9</v>
      </c>
      <c r="E4769" s="5">
        <v>14.8</v>
      </c>
      <c r="F4769" s="5">
        <v>2.2000000000000002</v>
      </c>
      <c r="G4769" s="4">
        <v>80.5</v>
      </c>
      <c r="H4769" s="4">
        <v>48.8</v>
      </c>
      <c r="I4769" s="5">
        <v>-999</v>
      </c>
      <c r="J4769" s="5">
        <v>-999</v>
      </c>
      <c r="K4769" s="4">
        <v>1.9</v>
      </c>
      <c r="L4769" s="4">
        <v>0</v>
      </c>
      <c r="M4769" s="7">
        <v>0</v>
      </c>
      <c r="N4769" s="5">
        <v>11</v>
      </c>
      <c r="O4769" s="5">
        <v>9.8000000000000007</v>
      </c>
      <c r="P4769" s="5">
        <v>9.6999999999999993</v>
      </c>
      <c r="Q4769" s="5">
        <v>-999</v>
      </c>
      <c r="R4769">
        <v>0.82099999999999995</v>
      </c>
      <c r="S4769" s="34">
        <f>ROUND((0.6105*(EXP((17.273*E4769)/(E4769+237.3))))*(100-H4769)/100,3)</f>
        <v>0.86199999999999999</v>
      </c>
      <c r="T4769" s="6">
        <f>IF(V4769&lt;V4770,L4769,0)</f>
        <v>0</v>
      </c>
      <c r="U4769" s="6">
        <f>IF(T4769&gt;0,M4769,-999)</f>
        <v>-999</v>
      </c>
      <c r="V4769">
        <v>200409</v>
      </c>
      <c r="W4769">
        <v>2004</v>
      </c>
    </row>
    <row r="4770" spans="1:23" x14ac:dyDescent="0.25">
      <c r="A4770" s="14">
        <v>38237</v>
      </c>
      <c r="B4770" s="3">
        <v>251</v>
      </c>
      <c r="C4770" s="4">
        <v>12.94</v>
      </c>
      <c r="D4770" s="5">
        <v>8</v>
      </c>
      <c r="E4770" s="5">
        <v>14.4</v>
      </c>
      <c r="F4770" s="5">
        <v>2.4</v>
      </c>
      <c r="G4770" s="4">
        <v>85.3</v>
      </c>
      <c r="H4770" s="4">
        <v>54.6</v>
      </c>
      <c r="I4770" s="5">
        <v>-999</v>
      </c>
      <c r="J4770" s="5">
        <v>-999</v>
      </c>
      <c r="K4770" s="4">
        <v>1.1000000000000001</v>
      </c>
      <c r="L4770" s="4">
        <v>0</v>
      </c>
      <c r="M4770" s="7">
        <v>0</v>
      </c>
      <c r="N4770" s="5">
        <v>11.4</v>
      </c>
      <c r="O4770" s="5">
        <v>10.4</v>
      </c>
      <c r="P4770" s="5">
        <v>9.9</v>
      </c>
      <c r="Q4770" s="5">
        <v>-999</v>
      </c>
      <c r="R4770">
        <v>0.89800000000000002</v>
      </c>
      <c r="S4770" s="34">
        <f>ROUND((0.6105*(EXP((17.273*E4770)/(E4770+237.3))))*(100-H4770)/100,3)</f>
        <v>0.745</v>
      </c>
      <c r="T4770" s="6">
        <f>IF(V4770&lt;V4771,L4770,0)</f>
        <v>0</v>
      </c>
      <c r="U4770" s="6">
        <f>IF(T4770&gt;0,M4770,-999)</f>
        <v>-999</v>
      </c>
      <c r="V4770">
        <v>200409</v>
      </c>
      <c r="W4770">
        <v>2004</v>
      </c>
    </row>
    <row r="4771" spans="1:23" x14ac:dyDescent="0.25">
      <c r="A4771" s="14">
        <v>38238</v>
      </c>
      <c r="B4771" s="3">
        <v>252</v>
      </c>
      <c r="C4771" s="4">
        <v>12.47</v>
      </c>
      <c r="D4771" s="5">
        <v>9.1999999999999993</v>
      </c>
      <c r="E4771" s="5">
        <v>16.5</v>
      </c>
      <c r="F4771" s="5">
        <v>3.9</v>
      </c>
      <c r="G4771" s="4">
        <v>81.7</v>
      </c>
      <c r="H4771" s="4">
        <v>50.9</v>
      </c>
      <c r="I4771" s="5">
        <v>-999</v>
      </c>
      <c r="J4771" s="5">
        <v>-999</v>
      </c>
      <c r="K4771" s="4">
        <v>1.6</v>
      </c>
      <c r="L4771" s="4">
        <v>0</v>
      </c>
      <c r="M4771" s="7">
        <v>0</v>
      </c>
      <c r="N4771" s="5">
        <v>11.2</v>
      </c>
      <c r="O4771" s="5">
        <v>10.5</v>
      </c>
      <c r="P4771" s="5">
        <v>10.1</v>
      </c>
      <c r="Q4771" s="5">
        <v>-999</v>
      </c>
      <c r="R4771">
        <v>0.95799999999999996</v>
      </c>
      <c r="S4771" s="34">
        <f>ROUND((0.6105*(EXP((17.273*E4771)/(E4771+237.3))))*(100-H4771)/100,3)</f>
        <v>0.92100000000000004</v>
      </c>
      <c r="T4771" s="6">
        <f>IF(V4771&lt;V4772,L4771,0)</f>
        <v>0</v>
      </c>
      <c r="U4771" s="6">
        <f>IF(T4771&gt;0,M4771,-999)</f>
        <v>-999</v>
      </c>
      <c r="V4771">
        <v>200409</v>
      </c>
      <c r="W4771">
        <v>2004</v>
      </c>
    </row>
    <row r="4772" spans="1:23" x14ac:dyDescent="0.25">
      <c r="A4772" s="14">
        <v>38239</v>
      </c>
      <c r="B4772" s="3">
        <v>253</v>
      </c>
      <c r="C4772" s="4">
        <v>11.01</v>
      </c>
      <c r="D4772" s="5">
        <v>6.7</v>
      </c>
      <c r="E4772" s="5">
        <v>13.7</v>
      </c>
      <c r="F4772" s="5">
        <v>0.7</v>
      </c>
      <c r="G4772" s="4">
        <v>85.9</v>
      </c>
      <c r="H4772" s="4">
        <v>57.1</v>
      </c>
      <c r="I4772" s="5">
        <v>-999</v>
      </c>
      <c r="J4772" s="5">
        <v>-999</v>
      </c>
      <c r="K4772" s="4">
        <v>0.8</v>
      </c>
      <c r="L4772" s="4">
        <v>0</v>
      </c>
      <c r="M4772" s="7">
        <v>0</v>
      </c>
      <c r="N4772" s="5">
        <v>9.9</v>
      </c>
      <c r="O4772" s="5">
        <v>10.4</v>
      </c>
      <c r="P4772" s="5">
        <v>10.1</v>
      </c>
      <c r="Q4772" s="5">
        <v>-999</v>
      </c>
      <c r="R4772">
        <v>0.89400000000000002</v>
      </c>
      <c r="S4772" s="34">
        <f>ROUND((0.6105*(EXP((17.273*E4772)/(E4772+237.3))))*(100-H4772)/100,3)</f>
        <v>0.67200000000000004</v>
      </c>
      <c r="T4772" s="6">
        <f>IF(V4772&lt;V4773,L4772,0)</f>
        <v>0</v>
      </c>
      <c r="U4772" s="6">
        <f>IF(T4772&gt;0,M4772,-999)</f>
        <v>-999</v>
      </c>
      <c r="V4772">
        <v>200409</v>
      </c>
      <c r="W4772">
        <v>2004</v>
      </c>
    </row>
    <row r="4773" spans="1:23" x14ac:dyDescent="0.25">
      <c r="A4773" s="14">
        <v>38240</v>
      </c>
      <c r="B4773" s="3">
        <v>254</v>
      </c>
      <c r="C4773" s="4">
        <v>15.07</v>
      </c>
      <c r="D4773" s="5">
        <v>6.8</v>
      </c>
      <c r="E4773" s="5">
        <v>15.1</v>
      </c>
      <c r="F4773" s="5">
        <v>-0.1</v>
      </c>
      <c r="G4773" s="4">
        <v>76.400000000000006</v>
      </c>
      <c r="H4773" s="4">
        <v>35.299999999999997</v>
      </c>
      <c r="I4773" s="5">
        <v>-999</v>
      </c>
      <c r="J4773" s="5">
        <v>-999</v>
      </c>
      <c r="K4773" s="4">
        <v>4.8</v>
      </c>
      <c r="L4773" s="4">
        <v>0</v>
      </c>
      <c r="M4773" s="7">
        <v>0</v>
      </c>
      <c r="N4773" s="5">
        <v>9.6999999999999993</v>
      </c>
      <c r="O4773" s="5">
        <v>9.9</v>
      </c>
      <c r="P4773" s="5">
        <v>10</v>
      </c>
      <c r="Q4773" s="5">
        <v>-999</v>
      </c>
      <c r="R4773">
        <v>0.60399999999999998</v>
      </c>
      <c r="S4773" s="34">
        <f>ROUND((0.6105*(EXP((17.273*E4773)/(E4773+237.3))))*(100-H4773)/100,3)</f>
        <v>1.1100000000000001</v>
      </c>
      <c r="T4773" s="6">
        <f>IF(V4773&lt;V4774,L4773,0)</f>
        <v>0</v>
      </c>
      <c r="U4773" s="6">
        <f>IF(T4773&gt;0,M4773,-999)</f>
        <v>-999</v>
      </c>
      <c r="V4773">
        <v>200409</v>
      </c>
      <c r="W4773">
        <v>2004</v>
      </c>
    </row>
    <row r="4774" spans="1:23" x14ac:dyDescent="0.25">
      <c r="A4774" s="14">
        <v>38241</v>
      </c>
      <c r="B4774" s="3">
        <v>255</v>
      </c>
      <c r="C4774" s="4">
        <v>12.88</v>
      </c>
      <c r="D4774" s="5">
        <v>7.1</v>
      </c>
      <c r="E4774" s="5">
        <v>12.4</v>
      </c>
      <c r="F4774" s="5">
        <v>3</v>
      </c>
      <c r="G4774" s="4">
        <v>90</v>
      </c>
      <c r="H4774" s="4">
        <v>69.599999999999994</v>
      </c>
      <c r="I4774" s="5">
        <v>-999</v>
      </c>
      <c r="J4774" s="5">
        <v>-999</v>
      </c>
      <c r="K4774" s="4">
        <v>11</v>
      </c>
      <c r="L4774" s="4">
        <v>0</v>
      </c>
      <c r="M4774" s="7">
        <v>0</v>
      </c>
      <c r="N4774" s="5">
        <v>10.6</v>
      </c>
      <c r="O4774" s="5">
        <v>10.1</v>
      </c>
      <c r="P4774" s="5">
        <v>10</v>
      </c>
      <c r="Q4774" s="5">
        <v>-999</v>
      </c>
      <c r="R4774">
        <v>0.999</v>
      </c>
      <c r="S4774" s="34">
        <f>ROUND((0.6105*(EXP((17.273*E4774)/(E4774+237.3))))*(100-H4774)/100,3)</f>
        <v>0.438</v>
      </c>
      <c r="T4774" s="6">
        <f>IF(V4774&lt;V4775,L4774,0)</f>
        <v>0</v>
      </c>
      <c r="U4774" s="6">
        <f>IF(T4774&gt;0,M4774,-999)</f>
        <v>-999</v>
      </c>
      <c r="V4774">
        <v>200409</v>
      </c>
      <c r="W4774">
        <v>2004</v>
      </c>
    </row>
    <row r="4775" spans="1:23" x14ac:dyDescent="0.25">
      <c r="A4775" s="14">
        <v>38242</v>
      </c>
      <c r="B4775" s="3">
        <v>256</v>
      </c>
      <c r="C4775" s="4">
        <v>7.44</v>
      </c>
      <c r="D4775" s="5">
        <v>4.0999999999999996</v>
      </c>
      <c r="E4775" s="5">
        <v>8.8000000000000007</v>
      </c>
      <c r="F4775" s="5">
        <v>-0.2</v>
      </c>
      <c r="G4775" s="4">
        <v>89.8</v>
      </c>
      <c r="H4775" s="4">
        <v>70.8</v>
      </c>
      <c r="I4775" s="5">
        <v>-999</v>
      </c>
      <c r="J4775" s="5">
        <v>-999</v>
      </c>
      <c r="K4775" s="4">
        <v>0</v>
      </c>
      <c r="L4775" s="4">
        <v>0</v>
      </c>
      <c r="M4775" s="7">
        <v>0</v>
      </c>
      <c r="N4775" s="5">
        <v>7.2</v>
      </c>
      <c r="O4775" s="5">
        <v>9.4</v>
      </c>
      <c r="P4775" s="5">
        <v>9.8000000000000007</v>
      </c>
      <c r="Q4775" s="5">
        <v>-999</v>
      </c>
      <c r="R4775">
        <v>0.80300000000000005</v>
      </c>
      <c r="S4775" s="34">
        <f>ROUND((0.6105*(EXP((17.273*E4775)/(E4775+237.3))))*(100-H4775)/100,3)</f>
        <v>0.33100000000000002</v>
      </c>
      <c r="T4775" s="6">
        <f>IF(V4775&lt;V4776,L4775,0)</f>
        <v>0</v>
      </c>
      <c r="U4775" s="6">
        <f>IF(T4775&gt;0,M4775,-999)</f>
        <v>-999</v>
      </c>
      <c r="V4775">
        <v>200409</v>
      </c>
      <c r="W4775">
        <v>2004</v>
      </c>
    </row>
    <row r="4776" spans="1:23" x14ac:dyDescent="0.25">
      <c r="A4776" s="14">
        <v>38243</v>
      </c>
      <c r="B4776" s="3">
        <v>257</v>
      </c>
      <c r="C4776" s="4">
        <v>10.130000000000001</v>
      </c>
      <c r="D4776" s="5">
        <v>4.9000000000000004</v>
      </c>
      <c r="E4776" s="5">
        <v>9.3000000000000007</v>
      </c>
      <c r="F4776" s="5">
        <v>2.4</v>
      </c>
      <c r="G4776" s="4">
        <v>88.2</v>
      </c>
      <c r="H4776" s="4">
        <v>65</v>
      </c>
      <c r="I4776" s="5">
        <v>-999</v>
      </c>
      <c r="J4776" s="5">
        <v>-999</v>
      </c>
      <c r="K4776" s="4">
        <v>1.6</v>
      </c>
      <c r="L4776" s="4">
        <v>0</v>
      </c>
      <c r="M4776" s="7">
        <v>0</v>
      </c>
      <c r="N4776" s="5">
        <v>8</v>
      </c>
      <c r="O4776" s="5">
        <v>8.9</v>
      </c>
      <c r="P4776" s="5">
        <v>9.5</v>
      </c>
      <c r="Q4776" s="5">
        <v>-999</v>
      </c>
      <c r="R4776">
        <v>0.76</v>
      </c>
      <c r="S4776" s="34">
        <f>ROUND((0.6105*(EXP((17.273*E4776)/(E4776+237.3))))*(100-H4776)/100,3)</f>
        <v>0.41</v>
      </c>
      <c r="T4776" s="6">
        <f>IF(V4776&lt;V4777,L4776,0)</f>
        <v>0</v>
      </c>
      <c r="U4776" s="6">
        <f>IF(T4776&gt;0,M4776,-999)</f>
        <v>-999</v>
      </c>
      <c r="V4776">
        <v>200409</v>
      </c>
      <c r="W4776">
        <v>2004</v>
      </c>
    </row>
    <row r="4777" spans="1:23" x14ac:dyDescent="0.25">
      <c r="A4777" s="14">
        <v>38244</v>
      </c>
      <c r="B4777" s="3">
        <v>258</v>
      </c>
      <c r="C4777" s="4">
        <v>8.32</v>
      </c>
      <c r="D4777" s="5">
        <v>3.2</v>
      </c>
      <c r="E4777" s="5">
        <v>8.1</v>
      </c>
      <c r="F4777" s="5">
        <v>-0.4</v>
      </c>
      <c r="G4777" s="4">
        <v>96.3</v>
      </c>
      <c r="H4777" s="4">
        <v>77.400000000000006</v>
      </c>
      <c r="I4777" s="5">
        <v>-999</v>
      </c>
      <c r="J4777" s="5">
        <v>-999</v>
      </c>
      <c r="K4777" s="4">
        <v>4</v>
      </c>
      <c r="L4777" s="4">
        <v>0</v>
      </c>
      <c r="M4777" s="7">
        <v>0</v>
      </c>
      <c r="N4777" s="5">
        <v>7.9</v>
      </c>
      <c r="O4777" s="5">
        <v>8.9</v>
      </c>
      <c r="P4777" s="5">
        <v>9.3000000000000007</v>
      </c>
      <c r="Q4777" s="5">
        <v>-999</v>
      </c>
      <c r="R4777">
        <v>0.83699999999999997</v>
      </c>
      <c r="S4777" s="34">
        <f>ROUND((0.6105*(EXP((17.273*E4777)/(E4777+237.3))))*(100-H4777)/100,3)</f>
        <v>0.24399999999999999</v>
      </c>
      <c r="T4777" s="6">
        <f>IF(V4777&lt;V4778,L4777,0)</f>
        <v>0</v>
      </c>
      <c r="U4777" s="6">
        <f>IF(T4777&gt;0,M4777,-999)</f>
        <v>-999</v>
      </c>
      <c r="V4777">
        <v>200409</v>
      </c>
      <c r="W4777">
        <v>2004</v>
      </c>
    </row>
    <row r="4778" spans="1:23" x14ac:dyDescent="0.25">
      <c r="A4778" s="14">
        <v>38245</v>
      </c>
      <c r="B4778" s="3">
        <v>259</v>
      </c>
      <c r="C4778" s="4">
        <v>5.52</v>
      </c>
      <c r="D4778" s="5">
        <v>3.1</v>
      </c>
      <c r="E4778" s="5">
        <v>7.1</v>
      </c>
      <c r="F4778" s="5">
        <v>0</v>
      </c>
      <c r="G4778" s="4">
        <v>97.5</v>
      </c>
      <c r="H4778" s="4">
        <v>83.7</v>
      </c>
      <c r="I4778" s="5">
        <v>-999</v>
      </c>
      <c r="J4778" s="5">
        <v>-999</v>
      </c>
      <c r="K4778" s="4">
        <v>15.5</v>
      </c>
      <c r="L4778" s="4">
        <v>0</v>
      </c>
      <c r="M4778" s="7">
        <v>0</v>
      </c>
      <c r="N4778" s="5">
        <v>6.1</v>
      </c>
      <c r="O4778" s="5">
        <v>8.1999999999999993</v>
      </c>
      <c r="P4778" s="5">
        <v>9.1</v>
      </c>
      <c r="Q4778" s="5">
        <v>-999</v>
      </c>
      <c r="R4778">
        <v>0.84499999999999997</v>
      </c>
      <c r="S4778" s="34">
        <f>ROUND((0.6105*(EXP((17.273*E4778)/(E4778+237.3))))*(100-H4778)/100,3)</f>
        <v>0.16400000000000001</v>
      </c>
      <c r="T4778" s="6">
        <f>IF(V4778&lt;V4779,L4778,0)</f>
        <v>0</v>
      </c>
      <c r="U4778" s="6">
        <f>IF(T4778&gt;0,M4778,-999)</f>
        <v>-999</v>
      </c>
      <c r="V4778">
        <v>200409</v>
      </c>
      <c r="W4778">
        <v>2004</v>
      </c>
    </row>
    <row r="4779" spans="1:23" x14ac:dyDescent="0.25">
      <c r="A4779" s="14">
        <v>38246</v>
      </c>
      <c r="B4779" s="3">
        <v>260</v>
      </c>
      <c r="C4779" s="4">
        <v>7.17</v>
      </c>
      <c r="D4779" s="5">
        <v>3.7</v>
      </c>
      <c r="E4779" s="5">
        <v>7.6</v>
      </c>
      <c r="F4779" s="5">
        <v>1.5</v>
      </c>
      <c r="G4779" s="4">
        <v>96.5</v>
      </c>
      <c r="H4779" s="4">
        <v>79.5</v>
      </c>
      <c r="I4779" s="5">
        <v>-999</v>
      </c>
      <c r="J4779" s="5">
        <v>-999</v>
      </c>
      <c r="K4779" s="4">
        <v>3.7</v>
      </c>
      <c r="L4779" s="4">
        <v>0</v>
      </c>
      <c r="M4779" s="7">
        <v>0</v>
      </c>
      <c r="N4779" s="5">
        <v>6.6</v>
      </c>
      <c r="O4779" s="5">
        <v>7.8</v>
      </c>
      <c r="P4779" s="5">
        <v>8.6999999999999993</v>
      </c>
      <c r="Q4779" s="5">
        <v>-999</v>
      </c>
      <c r="R4779">
        <v>0.83099999999999996</v>
      </c>
      <c r="S4779" s="34">
        <f>ROUND((0.6105*(EXP((17.273*E4779)/(E4779+237.3))))*(100-H4779)/100,3)</f>
        <v>0.214</v>
      </c>
      <c r="T4779" s="6">
        <f>IF(V4779&lt;V4780,L4779,0)</f>
        <v>0</v>
      </c>
      <c r="U4779" s="6">
        <f>IF(T4779&gt;0,M4779,-999)</f>
        <v>-999</v>
      </c>
      <c r="V4779">
        <v>200409</v>
      </c>
      <c r="W4779">
        <v>2004</v>
      </c>
    </row>
    <row r="4780" spans="1:23" x14ac:dyDescent="0.25">
      <c r="A4780" s="14">
        <v>38247</v>
      </c>
      <c r="B4780" s="3">
        <v>261</v>
      </c>
      <c r="C4780" s="4">
        <v>5.82</v>
      </c>
      <c r="D4780" s="5">
        <v>2.9</v>
      </c>
      <c r="E4780" s="5">
        <v>6.3</v>
      </c>
      <c r="F4780" s="5">
        <v>0.7</v>
      </c>
      <c r="G4780" s="4">
        <v>97.9</v>
      </c>
      <c r="H4780" s="4">
        <v>87.8</v>
      </c>
      <c r="I4780" s="5">
        <v>-999</v>
      </c>
      <c r="J4780" s="5">
        <v>-999</v>
      </c>
      <c r="K4780" s="4">
        <v>8</v>
      </c>
      <c r="L4780" s="4">
        <v>0</v>
      </c>
      <c r="M4780" s="7">
        <v>0</v>
      </c>
      <c r="N4780" s="5">
        <v>5.5</v>
      </c>
      <c r="O4780" s="5">
        <v>7.5</v>
      </c>
      <c r="P4780" s="5">
        <v>8.5</v>
      </c>
      <c r="Q4780" s="5">
        <v>-999</v>
      </c>
      <c r="R4780">
        <v>0.83599999999999997</v>
      </c>
      <c r="S4780" s="34">
        <f>ROUND((0.6105*(EXP((17.273*E4780)/(E4780+237.3))))*(100-H4780)/100,3)</f>
        <v>0.11600000000000001</v>
      </c>
      <c r="T4780" s="6">
        <f>IF(V4780&lt;V4781,L4780,0)</f>
        <v>0</v>
      </c>
      <c r="U4780" s="6">
        <f>IF(T4780&gt;0,M4780,-999)</f>
        <v>-999</v>
      </c>
      <c r="V4780">
        <v>200409</v>
      </c>
      <c r="W4780">
        <v>2004</v>
      </c>
    </row>
    <row r="4781" spans="1:23" x14ac:dyDescent="0.25">
      <c r="A4781" s="14">
        <v>38248</v>
      </c>
      <c r="B4781" s="3">
        <v>262</v>
      </c>
      <c r="C4781" s="4">
        <v>3.41</v>
      </c>
      <c r="D4781" s="5">
        <v>0.7</v>
      </c>
      <c r="E4781" s="5">
        <v>5.2</v>
      </c>
      <c r="F4781" s="5">
        <v>-0.2</v>
      </c>
      <c r="G4781" s="4">
        <v>98.3</v>
      </c>
      <c r="H4781" s="4">
        <v>83.6</v>
      </c>
      <c r="I4781" s="5">
        <v>-999</v>
      </c>
      <c r="J4781" s="5">
        <v>-999</v>
      </c>
      <c r="K4781" s="4">
        <v>22.7</v>
      </c>
      <c r="L4781" s="4">
        <v>0</v>
      </c>
      <c r="M4781" s="7">
        <v>0</v>
      </c>
      <c r="N4781" s="5">
        <v>2.6</v>
      </c>
      <c r="O4781" s="5">
        <v>6.4</v>
      </c>
      <c r="P4781" s="5">
        <v>8.1</v>
      </c>
      <c r="Q4781" s="5">
        <v>-999</v>
      </c>
      <c r="R4781">
        <v>0.73899999999999999</v>
      </c>
      <c r="S4781" s="34">
        <f>ROUND((0.6105*(EXP((17.273*E4781)/(E4781+237.3))))*(100-H4781)/100,3)</f>
        <v>0.14499999999999999</v>
      </c>
      <c r="T4781" s="6">
        <f>IF(V4781&lt;V4782,L4781,0)</f>
        <v>0</v>
      </c>
      <c r="U4781" s="6">
        <f>IF(T4781&gt;0,M4781,-999)</f>
        <v>-999</v>
      </c>
      <c r="V4781">
        <v>200409</v>
      </c>
      <c r="W4781">
        <v>2004</v>
      </c>
    </row>
    <row r="4782" spans="1:23" x14ac:dyDescent="0.25">
      <c r="A4782" s="14">
        <v>38249</v>
      </c>
      <c r="B4782" s="3">
        <v>263</v>
      </c>
      <c r="C4782" s="4">
        <v>11.15</v>
      </c>
      <c r="D4782" s="5">
        <v>1.6</v>
      </c>
      <c r="E4782" s="5">
        <v>6.8</v>
      </c>
      <c r="F4782" s="5">
        <v>-1.4</v>
      </c>
      <c r="G4782" s="4">
        <v>94.4</v>
      </c>
      <c r="H4782" s="4">
        <v>73.900000000000006</v>
      </c>
      <c r="I4782" s="5">
        <v>-999</v>
      </c>
      <c r="J4782" s="5">
        <v>-999</v>
      </c>
      <c r="K4782" s="4">
        <v>4.5</v>
      </c>
      <c r="L4782" s="4">
        <v>0</v>
      </c>
      <c r="M4782" s="7">
        <v>0</v>
      </c>
      <c r="N4782" s="5">
        <v>2.6</v>
      </c>
      <c r="O4782" s="5">
        <v>5.5</v>
      </c>
      <c r="P4782" s="5">
        <v>7.5</v>
      </c>
      <c r="Q4782" s="5">
        <v>-999</v>
      </c>
      <c r="R4782">
        <v>0.72799999999999998</v>
      </c>
      <c r="S4782" s="34">
        <f>ROUND((0.6105*(EXP((17.273*E4782)/(E4782+237.3))))*(100-H4782)/100,3)</f>
        <v>0.25800000000000001</v>
      </c>
      <c r="T4782" s="6">
        <f>IF(V4782&lt;V4783,L4782,0)</f>
        <v>0</v>
      </c>
      <c r="U4782" s="6">
        <f>IF(T4782&gt;0,M4782,-999)</f>
        <v>-999</v>
      </c>
      <c r="V4782">
        <v>200409</v>
      </c>
      <c r="W4782">
        <v>2004</v>
      </c>
    </row>
    <row r="4783" spans="1:23" x14ac:dyDescent="0.25">
      <c r="A4783" s="14">
        <v>38250</v>
      </c>
      <c r="B4783" s="3">
        <v>264</v>
      </c>
      <c r="C4783" s="4">
        <v>10.85</v>
      </c>
      <c r="D4783" s="5">
        <v>0.9</v>
      </c>
      <c r="E4783" s="5">
        <v>6</v>
      </c>
      <c r="F4783" s="5">
        <v>-3.8</v>
      </c>
      <c r="G4783" s="4">
        <v>87.6</v>
      </c>
      <c r="H4783" s="4">
        <v>63.7</v>
      </c>
      <c r="I4783" s="5">
        <v>-999</v>
      </c>
      <c r="J4783" s="5">
        <v>-999</v>
      </c>
      <c r="K4783" s="4">
        <v>0</v>
      </c>
      <c r="L4783" s="4">
        <v>0</v>
      </c>
      <c r="M4783" s="7">
        <v>0</v>
      </c>
      <c r="N4783" s="5">
        <v>2.1</v>
      </c>
      <c r="O4783" s="5">
        <v>4.8</v>
      </c>
      <c r="P4783" s="5">
        <v>6.7</v>
      </c>
      <c r="Q4783" s="5">
        <v>-999</v>
      </c>
      <c r="R4783">
        <v>0.59499999999999997</v>
      </c>
      <c r="S4783" s="34">
        <f>ROUND((0.6105*(EXP((17.273*E4783)/(E4783+237.3))))*(100-H4783)/100,3)</f>
        <v>0.33900000000000002</v>
      </c>
      <c r="T4783" s="6">
        <f>IF(V4783&lt;V4784,L4783,0)</f>
        <v>0</v>
      </c>
      <c r="U4783" s="6">
        <f>IF(T4783&gt;0,M4783,-999)</f>
        <v>-999</v>
      </c>
      <c r="V4783">
        <v>200409</v>
      </c>
      <c r="W4783">
        <v>2004</v>
      </c>
    </row>
    <row r="4784" spans="1:23" x14ac:dyDescent="0.25">
      <c r="A4784" s="14">
        <v>38251</v>
      </c>
      <c r="B4784" s="3">
        <v>265</v>
      </c>
      <c r="C4784" s="4">
        <v>14.4</v>
      </c>
      <c r="D4784" s="5">
        <v>5.6</v>
      </c>
      <c r="E4784" s="5">
        <v>12.5</v>
      </c>
      <c r="F4784" s="5">
        <v>-0.3</v>
      </c>
      <c r="G4784" s="4">
        <v>82.5</v>
      </c>
      <c r="H4784" s="4">
        <v>64</v>
      </c>
      <c r="I4784" s="5">
        <v>-999</v>
      </c>
      <c r="J4784" s="5">
        <v>-999</v>
      </c>
      <c r="K4784" s="4">
        <v>0</v>
      </c>
      <c r="L4784" s="4">
        <v>0</v>
      </c>
      <c r="M4784" s="7">
        <v>0</v>
      </c>
      <c r="N4784" s="5">
        <v>8.1</v>
      </c>
      <c r="O4784" s="5">
        <v>5.8</v>
      </c>
      <c r="P4784" s="5">
        <v>6.6</v>
      </c>
      <c r="Q4784" s="5">
        <v>-999</v>
      </c>
      <c r="R4784">
        <v>0.92600000000000005</v>
      </c>
      <c r="S4784" s="34">
        <f>ROUND((0.6105*(EXP((17.273*E4784)/(E4784+237.3))))*(100-H4784)/100,3)</f>
        <v>0.52200000000000002</v>
      </c>
      <c r="T4784" s="6">
        <f>IF(V4784&lt;V4785,L4784,0)</f>
        <v>0</v>
      </c>
      <c r="U4784" s="6">
        <f>IF(T4784&gt;0,M4784,-999)</f>
        <v>-999</v>
      </c>
      <c r="V4784">
        <v>200409</v>
      </c>
      <c r="W4784">
        <v>2004</v>
      </c>
    </row>
    <row r="4785" spans="1:23" x14ac:dyDescent="0.25">
      <c r="A4785" s="14">
        <v>38252</v>
      </c>
      <c r="B4785" s="3">
        <v>266</v>
      </c>
      <c r="C4785" s="4">
        <v>6.19</v>
      </c>
      <c r="D4785" s="5">
        <v>6.7</v>
      </c>
      <c r="E4785" s="5">
        <v>10.5</v>
      </c>
      <c r="F4785" s="5">
        <v>3.8</v>
      </c>
      <c r="G4785" s="4">
        <v>95.3</v>
      </c>
      <c r="H4785" s="4">
        <v>82.1</v>
      </c>
      <c r="I4785" s="5">
        <v>-999</v>
      </c>
      <c r="J4785" s="5">
        <v>-999</v>
      </c>
      <c r="K4785" s="4">
        <v>1.9</v>
      </c>
      <c r="L4785" s="4">
        <v>0</v>
      </c>
      <c r="M4785" s="7">
        <v>0</v>
      </c>
      <c r="N4785" s="5">
        <v>8.5</v>
      </c>
      <c r="O4785" s="5">
        <v>7.2</v>
      </c>
      <c r="P4785" s="5">
        <v>7</v>
      </c>
      <c r="Q4785" s="5">
        <v>-999</v>
      </c>
      <c r="R4785">
        <v>1.0429999999999999</v>
      </c>
      <c r="S4785" s="34">
        <f>ROUND((0.6105*(EXP((17.273*E4785)/(E4785+237.3))))*(100-H4785)/100,3)</f>
        <v>0.22700000000000001</v>
      </c>
      <c r="T4785" s="6">
        <f>IF(V4785&lt;V4786,L4785,0)</f>
        <v>0</v>
      </c>
      <c r="U4785" s="6">
        <f>IF(T4785&gt;0,M4785,-999)</f>
        <v>-999</v>
      </c>
      <c r="V4785">
        <v>200409</v>
      </c>
      <c r="W4785">
        <v>2004</v>
      </c>
    </row>
    <row r="4786" spans="1:23" x14ac:dyDescent="0.25">
      <c r="A4786" s="14">
        <v>38253</v>
      </c>
      <c r="B4786" s="3">
        <v>267</v>
      </c>
      <c r="C4786" s="4">
        <v>10.039999999999999</v>
      </c>
      <c r="D4786" s="5">
        <v>6.9</v>
      </c>
      <c r="E4786" s="5">
        <v>12.2</v>
      </c>
      <c r="F4786" s="5">
        <v>2.9</v>
      </c>
      <c r="G4786" s="4">
        <v>87.3</v>
      </c>
      <c r="H4786" s="4">
        <v>58.1</v>
      </c>
      <c r="I4786" s="5">
        <v>-999</v>
      </c>
      <c r="J4786" s="5">
        <v>-999</v>
      </c>
      <c r="K4786" s="4">
        <v>0</v>
      </c>
      <c r="L4786" s="4">
        <v>0</v>
      </c>
      <c r="M4786" s="7">
        <v>0</v>
      </c>
      <c r="N4786" s="5">
        <v>8.6</v>
      </c>
      <c r="O4786" s="5">
        <v>7.8</v>
      </c>
      <c r="P4786" s="5">
        <v>7.4</v>
      </c>
      <c r="Q4786" s="5">
        <v>-999</v>
      </c>
      <c r="R4786">
        <v>0.82399999999999995</v>
      </c>
      <c r="S4786" s="34">
        <f>ROUND((0.6105*(EXP((17.273*E4786)/(E4786+237.3))))*(100-H4786)/100,3)</f>
        <v>0.59499999999999997</v>
      </c>
      <c r="T4786" s="6">
        <f>IF(V4786&lt;V4787,L4786,0)</f>
        <v>0</v>
      </c>
      <c r="U4786" s="6">
        <f>IF(T4786&gt;0,M4786,-999)</f>
        <v>-999</v>
      </c>
      <c r="V4786">
        <v>200409</v>
      </c>
      <c r="W4786">
        <v>2004</v>
      </c>
    </row>
    <row r="4787" spans="1:23" x14ac:dyDescent="0.25">
      <c r="A4787" s="14">
        <v>38254</v>
      </c>
      <c r="B4787" s="3">
        <v>268</v>
      </c>
      <c r="C4787" s="4">
        <v>15.64</v>
      </c>
      <c r="D4787" s="5">
        <v>10.1</v>
      </c>
      <c r="E4787" s="5">
        <v>17.8</v>
      </c>
      <c r="F4787" s="5">
        <v>3.1</v>
      </c>
      <c r="G4787" s="4">
        <v>76.8</v>
      </c>
      <c r="H4787" s="4">
        <v>48</v>
      </c>
      <c r="I4787" s="5">
        <v>-999</v>
      </c>
      <c r="J4787" s="5">
        <v>-999</v>
      </c>
      <c r="K4787" s="4">
        <v>0.3</v>
      </c>
      <c r="L4787" s="4">
        <v>0</v>
      </c>
      <c r="M4787" s="7">
        <v>0</v>
      </c>
      <c r="N4787" s="5">
        <v>9.9</v>
      </c>
      <c r="O4787" s="5">
        <v>8</v>
      </c>
      <c r="P4787" s="5">
        <v>7.7</v>
      </c>
      <c r="Q4787" s="5">
        <v>-999</v>
      </c>
      <c r="R4787">
        <v>0.97599999999999998</v>
      </c>
      <c r="S4787" s="34">
        <f>ROUND((0.6105*(EXP((17.273*E4787)/(E4787+237.3))))*(100-H4787)/100,3)</f>
        <v>1.06</v>
      </c>
      <c r="T4787" s="6">
        <f>IF(V4787&lt;V4788,L4787,0)</f>
        <v>0</v>
      </c>
      <c r="U4787" s="6">
        <f>IF(T4787&gt;0,M4787,-999)</f>
        <v>-999</v>
      </c>
      <c r="V4787">
        <v>200409</v>
      </c>
      <c r="W4787">
        <v>2004</v>
      </c>
    </row>
    <row r="4788" spans="1:23" x14ac:dyDescent="0.25">
      <c r="A4788" s="14">
        <v>38255</v>
      </c>
      <c r="B4788" s="3">
        <v>269</v>
      </c>
      <c r="C4788" s="4">
        <v>15.82</v>
      </c>
      <c r="D4788" s="5">
        <v>11.1</v>
      </c>
      <c r="E4788" s="5">
        <v>19.7</v>
      </c>
      <c r="F4788" s="5">
        <v>5.6</v>
      </c>
      <c r="G4788" s="4">
        <v>70.2</v>
      </c>
      <c r="H4788" s="4">
        <v>27.5</v>
      </c>
      <c r="I4788" s="5">
        <v>-999</v>
      </c>
      <c r="J4788" s="5">
        <v>-999</v>
      </c>
      <c r="K4788" s="4">
        <v>0</v>
      </c>
      <c r="L4788" s="4">
        <v>0</v>
      </c>
      <c r="M4788" s="7">
        <v>0</v>
      </c>
      <c r="N4788" s="5">
        <v>10.7</v>
      </c>
      <c r="O4788" s="5">
        <v>8.6</v>
      </c>
      <c r="P4788" s="5">
        <v>7.9</v>
      </c>
      <c r="Q4788" s="5">
        <v>-999</v>
      </c>
      <c r="R4788">
        <v>0.63100000000000001</v>
      </c>
      <c r="S4788" s="34">
        <f>ROUND((0.6105*(EXP((17.273*E4788)/(E4788+237.3))))*(100-H4788)/100,3)</f>
        <v>1.6639999999999999</v>
      </c>
      <c r="T4788" s="6">
        <f>IF(V4788&lt;V4789,L4788,0)</f>
        <v>0</v>
      </c>
      <c r="U4788" s="6">
        <f>IF(T4788&gt;0,M4788,-999)</f>
        <v>-999</v>
      </c>
      <c r="V4788">
        <v>200409</v>
      </c>
      <c r="W4788">
        <v>2004</v>
      </c>
    </row>
    <row r="4789" spans="1:23" x14ac:dyDescent="0.25">
      <c r="A4789" s="14">
        <v>38256</v>
      </c>
      <c r="B4789" s="3">
        <v>270</v>
      </c>
      <c r="C4789" s="4">
        <v>16</v>
      </c>
      <c r="D4789" s="5">
        <v>10.4</v>
      </c>
      <c r="E4789" s="5">
        <v>18.8</v>
      </c>
      <c r="F4789" s="5">
        <v>4.8</v>
      </c>
      <c r="G4789" s="4">
        <v>72.7</v>
      </c>
      <c r="H4789" s="4">
        <v>48.7</v>
      </c>
      <c r="I4789" s="5">
        <v>-999</v>
      </c>
      <c r="J4789" s="5">
        <v>-999</v>
      </c>
      <c r="K4789" s="4">
        <v>0</v>
      </c>
      <c r="L4789" s="4">
        <v>0</v>
      </c>
      <c r="M4789" s="7">
        <v>0</v>
      </c>
      <c r="N4789" s="5">
        <v>10.7</v>
      </c>
      <c r="O4789" s="5">
        <v>9</v>
      </c>
      <c r="P4789" s="5">
        <v>8.1999999999999993</v>
      </c>
      <c r="Q4789" s="5">
        <v>-999</v>
      </c>
      <c r="R4789">
        <v>1.0569999999999999</v>
      </c>
      <c r="S4789" s="34">
        <f>ROUND((0.6105*(EXP((17.273*E4789)/(E4789+237.3))))*(100-H4789)/100,3)</f>
        <v>1.113</v>
      </c>
      <c r="T4789" s="6">
        <f>IF(V4789&lt;V4790,L4789,0)</f>
        <v>0</v>
      </c>
      <c r="U4789" s="6">
        <f>IF(T4789&gt;0,M4789,-999)</f>
        <v>-999</v>
      </c>
      <c r="V4789">
        <v>200409</v>
      </c>
      <c r="W4789">
        <v>2004</v>
      </c>
    </row>
    <row r="4790" spans="1:23" x14ac:dyDescent="0.25">
      <c r="A4790" s="14">
        <v>38257</v>
      </c>
      <c r="B4790" s="3">
        <v>271</v>
      </c>
      <c r="C4790" s="4">
        <v>15.45</v>
      </c>
      <c r="D4790" s="5">
        <v>12.2</v>
      </c>
      <c r="E4790" s="5">
        <v>20.399999999999999</v>
      </c>
      <c r="F4790" s="5">
        <v>6.1</v>
      </c>
      <c r="G4790" s="4">
        <v>68.900000000000006</v>
      </c>
      <c r="H4790" s="4">
        <v>38.4</v>
      </c>
      <c r="I4790" s="5">
        <v>-999</v>
      </c>
      <c r="J4790" s="5">
        <v>-999</v>
      </c>
      <c r="K4790" s="4">
        <v>0</v>
      </c>
      <c r="L4790" s="4">
        <v>0</v>
      </c>
      <c r="M4790" s="7">
        <v>0</v>
      </c>
      <c r="N4790" s="5">
        <v>11.2</v>
      </c>
      <c r="O4790" s="5">
        <v>9.1999999999999993</v>
      </c>
      <c r="P4790" s="5">
        <v>8.5</v>
      </c>
      <c r="Q4790" s="5">
        <v>-999</v>
      </c>
      <c r="R4790">
        <v>0.92100000000000004</v>
      </c>
      <c r="S4790" s="34">
        <f>ROUND((0.6105*(EXP((17.273*E4790)/(E4790+237.3))))*(100-H4790)/100,3)</f>
        <v>1.476</v>
      </c>
      <c r="T4790" s="6">
        <f>IF(V4790&lt;V4791,L4790,0)</f>
        <v>0</v>
      </c>
      <c r="U4790" s="6">
        <f>IF(T4790&gt;0,M4790,-999)</f>
        <v>-999</v>
      </c>
      <c r="V4790">
        <v>200409</v>
      </c>
      <c r="W4790">
        <v>2004</v>
      </c>
    </row>
    <row r="4791" spans="1:23" x14ac:dyDescent="0.25">
      <c r="A4791" s="14">
        <v>38258</v>
      </c>
      <c r="B4791" s="3">
        <v>272</v>
      </c>
      <c r="C4791" s="4">
        <v>15.4</v>
      </c>
      <c r="D4791" s="5">
        <v>12</v>
      </c>
      <c r="E4791" s="5">
        <v>20.399999999999999</v>
      </c>
      <c r="F4791" s="5">
        <v>6.7</v>
      </c>
      <c r="G4791" s="4">
        <v>63.2</v>
      </c>
      <c r="H4791" s="4">
        <v>23.7</v>
      </c>
      <c r="I4791" s="5">
        <v>-999</v>
      </c>
      <c r="J4791" s="5">
        <v>-999</v>
      </c>
      <c r="K4791" s="4">
        <v>0</v>
      </c>
      <c r="L4791" s="4">
        <v>0</v>
      </c>
      <c r="M4791" s="7">
        <v>0</v>
      </c>
      <c r="N4791" s="5">
        <v>11</v>
      </c>
      <c r="O4791" s="5">
        <v>9.4</v>
      </c>
      <c r="P4791" s="5">
        <v>8.6999999999999993</v>
      </c>
      <c r="Q4791" s="5">
        <v>-999</v>
      </c>
      <c r="R4791">
        <v>0.56599999999999995</v>
      </c>
      <c r="S4791" s="34">
        <f>ROUND((0.6105*(EXP((17.273*E4791)/(E4791+237.3))))*(100-H4791)/100,3)</f>
        <v>1.8280000000000001</v>
      </c>
      <c r="T4791" s="6">
        <f>IF(V4791&lt;V4792,L4791,0)</f>
        <v>0</v>
      </c>
      <c r="U4791" s="6">
        <f>IF(T4791&gt;0,M4791,-999)</f>
        <v>-999</v>
      </c>
      <c r="V4791">
        <v>200409</v>
      </c>
      <c r="W4791">
        <v>2004</v>
      </c>
    </row>
    <row r="4792" spans="1:23" x14ac:dyDescent="0.25">
      <c r="A4792" s="14">
        <v>38259</v>
      </c>
      <c r="B4792" s="3">
        <v>273</v>
      </c>
      <c r="C4792" s="5">
        <v>-999</v>
      </c>
      <c r="D4792" s="5">
        <v>7.7</v>
      </c>
      <c r="E4792" s="5">
        <v>13.3</v>
      </c>
      <c r="F4792" s="5">
        <v>2.1</v>
      </c>
      <c r="G4792" s="4">
        <v>63</v>
      </c>
      <c r="H4792" s="4">
        <v>43.2</v>
      </c>
      <c r="I4792" s="5">
        <v>-999</v>
      </c>
      <c r="J4792" s="5">
        <v>-999</v>
      </c>
      <c r="K4792" s="4">
        <v>0</v>
      </c>
      <c r="L4792" s="4">
        <v>0</v>
      </c>
      <c r="M4792" s="7">
        <v>0</v>
      </c>
      <c r="N4792" s="5">
        <v>-999</v>
      </c>
      <c r="O4792" s="5">
        <v>9.6</v>
      </c>
      <c r="P4792" s="5">
        <v>-999</v>
      </c>
      <c r="Q4792" s="5">
        <v>-999</v>
      </c>
      <c r="R4792">
        <v>0.65800000000000003</v>
      </c>
      <c r="S4792" s="34">
        <f>ROUND((0.6105*(EXP((17.273*E4792)/(E4792+237.3))))*(100-H4792)/100,3)</f>
        <v>0.86699999999999999</v>
      </c>
      <c r="T4792" s="6">
        <f>IF(V4792&lt;V4793,L4792,0)</f>
        <v>0</v>
      </c>
      <c r="U4792" s="6">
        <f>IF(T4792&gt;0,M4792,-999)</f>
        <v>-999</v>
      </c>
      <c r="V4792">
        <v>200409</v>
      </c>
      <c r="W4792">
        <v>2004</v>
      </c>
    </row>
    <row r="4793" spans="1:23" x14ac:dyDescent="0.25">
      <c r="A4793" s="14">
        <v>38260</v>
      </c>
      <c r="B4793" s="3">
        <v>274</v>
      </c>
      <c r="C4793" s="5">
        <v>-999</v>
      </c>
      <c r="D4793" s="5">
        <v>3.9</v>
      </c>
      <c r="E4793" s="5">
        <v>8.9</v>
      </c>
      <c r="F4793" s="5">
        <v>-1.1000000000000001</v>
      </c>
      <c r="G4793" s="4">
        <v>65.3</v>
      </c>
      <c r="H4793" s="4">
        <v>44</v>
      </c>
      <c r="I4793" s="5">
        <v>-999</v>
      </c>
      <c r="J4793" s="5">
        <v>-999</v>
      </c>
      <c r="K4793" s="4">
        <v>0</v>
      </c>
      <c r="L4793" s="4">
        <v>0</v>
      </c>
      <c r="M4793" s="7">
        <v>0</v>
      </c>
      <c r="N4793" s="5">
        <v>-999</v>
      </c>
      <c r="O4793" s="5">
        <v>8.1999999999999993</v>
      </c>
      <c r="P4793" s="5">
        <v>-999</v>
      </c>
      <c r="Q4793" s="5">
        <v>-999</v>
      </c>
      <c r="R4793">
        <v>0.503</v>
      </c>
      <c r="S4793" s="34">
        <f>ROUND((0.6105*(EXP((17.273*E4793)/(E4793+237.3))))*(100-H4793)/100,3)</f>
        <v>0.63800000000000001</v>
      </c>
      <c r="T4793" s="6">
        <f>IF(V4793&lt;V4794,L4793,0)</f>
        <v>0</v>
      </c>
      <c r="U4793" s="6">
        <f>IF(T4793&gt;0,M4793,-999)</f>
        <v>-999</v>
      </c>
      <c r="V4793">
        <v>200409</v>
      </c>
      <c r="W4793">
        <v>2004</v>
      </c>
    </row>
    <row r="4794" spans="1:23" x14ac:dyDescent="0.25">
      <c r="A4794" s="14">
        <v>38261</v>
      </c>
      <c r="B4794" s="3">
        <v>275</v>
      </c>
      <c r="C4794" s="5">
        <v>-999</v>
      </c>
      <c r="D4794" s="5">
        <v>6.6</v>
      </c>
      <c r="E4794" s="5">
        <v>15.2</v>
      </c>
      <c r="F4794" s="5">
        <v>1.1000000000000001</v>
      </c>
      <c r="G4794" s="4">
        <v>57.3</v>
      </c>
      <c r="H4794" s="4">
        <v>24.5</v>
      </c>
      <c r="I4794" s="5">
        <v>-999</v>
      </c>
      <c r="J4794" s="5">
        <v>-999</v>
      </c>
      <c r="K4794" s="4">
        <v>0</v>
      </c>
      <c r="L4794" s="4">
        <v>0</v>
      </c>
      <c r="M4794" s="7">
        <v>0</v>
      </c>
      <c r="N4794" s="5">
        <v>-999</v>
      </c>
      <c r="O4794" s="5">
        <v>7.7</v>
      </c>
      <c r="P4794" s="5">
        <v>-999</v>
      </c>
      <c r="Q4794" s="5">
        <v>-999</v>
      </c>
      <c r="R4794">
        <v>0.42299999999999999</v>
      </c>
      <c r="S4794" s="34">
        <f>ROUND((0.6105*(EXP((17.273*E4794)/(E4794+237.3))))*(100-H4794)/100,3)</f>
        <v>1.304</v>
      </c>
      <c r="T4794" s="6">
        <f>IF(V4794&lt;V4795,L4794,0)</f>
        <v>0</v>
      </c>
      <c r="U4794" s="6">
        <f>IF(T4794&gt;0,M4794,-999)</f>
        <v>-999</v>
      </c>
      <c r="V4794">
        <v>200410</v>
      </c>
      <c r="W4794">
        <v>2004</v>
      </c>
    </row>
    <row r="4795" spans="1:23" x14ac:dyDescent="0.25">
      <c r="A4795" s="14">
        <v>38262</v>
      </c>
      <c r="B4795" s="3">
        <v>276</v>
      </c>
      <c r="C4795" s="5">
        <v>-999</v>
      </c>
      <c r="D4795" s="5">
        <v>9.5</v>
      </c>
      <c r="E4795" s="5">
        <v>18.5</v>
      </c>
      <c r="F4795" s="5">
        <v>2.9</v>
      </c>
      <c r="G4795" s="4">
        <v>55.1</v>
      </c>
      <c r="H4795" s="4">
        <v>28</v>
      </c>
      <c r="I4795" s="5">
        <v>-999</v>
      </c>
      <c r="J4795" s="5">
        <v>-999</v>
      </c>
      <c r="K4795" s="4">
        <v>0</v>
      </c>
      <c r="L4795" s="4">
        <v>0</v>
      </c>
      <c r="M4795" s="7">
        <v>0</v>
      </c>
      <c r="N4795" s="5">
        <v>-999</v>
      </c>
      <c r="O4795" s="5">
        <v>7.8</v>
      </c>
      <c r="P4795" s="5">
        <v>-999</v>
      </c>
      <c r="Q4795" s="5">
        <v>-999</v>
      </c>
      <c r="R4795">
        <v>0.59699999999999998</v>
      </c>
      <c r="S4795" s="34">
        <f>ROUND((0.6105*(EXP((17.273*E4795)/(E4795+237.3))))*(100-H4795)/100,3)</f>
        <v>1.5329999999999999</v>
      </c>
      <c r="T4795" s="6">
        <f>IF(V4795&lt;V4796,L4795,0)</f>
        <v>0</v>
      </c>
      <c r="U4795" s="6">
        <f>IF(T4795&gt;0,M4795,-999)</f>
        <v>-999</v>
      </c>
      <c r="V4795">
        <v>200410</v>
      </c>
      <c r="W4795">
        <v>2004</v>
      </c>
    </row>
    <row r="4796" spans="1:23" x14ac:dyDescent="0.25">
      <c r="A4796" s="14">
        <v>38263</v>
      </c>
      <c r="B4796" s="3">
        <v>277</v>
      </c>
      <c r="C4796" s="5">
        <v>-999</v>
      </c>
      <c r="D4796" s="5">
        <v>11.5</v>
      </c>
      <c r="E4796" s="5">
        <v>19.100000000000001</v>
      </c>
      <c r="F4796" s="5">
        <v>5.0999999999999996</v>
      </c>
      <c r="G4796" s="4">
        <v>45.6</v>
      </c>
      <c r="H4796" s="4">
        <v>28.7</v>
      </c>
      <c r="I4796" s="5">
        <v>-999</v>
      </c>
      <c r="J4796" s="5">
        <v>-999</v>
      </c>
      <c r="K4796" s="4">
        <v>0</v>
      </c>
      <c r="L4796" s="4">
        <v>0</v>
      </c>
      <c r="M4796" s="7">
        <v>0</v>
      </c>
      <c r="N4796" s="5">
        <v>-999</v>
      </c>
      <c r="O4796" s="5">
        <v>8</v>
      </c>
      <c r="P4796" s="5">
        <v>-999</v>
      </c>
      <c r="Q4796" s="5">
        <v>-999</v>
      </c>
      <c r="R4796">
        <v>0.63500000000000001</v>
      </c>
      <c r="S4796" s="34">
        <f>ROUND((0.6105*(EXP((17.273*E4796)/(E4796+237.3))))*(100-H4796)/100,3)</f>
        <v>1.5760000000000001</v>
      </c>
      <c r="T4796" s="6">
        <f>IF(V4796&lt;V4797,L4796,0)</f>
        <v>0</v>
      </c>
      <c r="U4796" s="6">
        <f>IF(T4796&gt;0,M4796,-999)</f>
        <v>-999</v>
      </c>
      <c r="V4796">
        <v>200410</v>
      </c>
      <c r="W4796">
        <v>2004</v>
      </c>
    </row>
    <row r="4797" spans="1:23" x14ac:dyDescent="0.25">
      <c r="A4797" s="14">
        <v>38264</v>
      </c>
      <c r="B4797" s="3">
        <v>278</v>
      </c>
      <c r="C4797" s="5">
        <v>-999</v>
      </c>
      <c r="D4797" s="5">
        <v>10.9</v>
      </c>
      <c r="E4797" s="5">
        <v>18.899999999999999</v>
      </c>
      <c r="F4797" s="5">
        <v>5.4</v>
      </c>
      <c r="G4797" s="4">
        <v>44.1</v>
      </c>
      <c r="H4797" s="4">
        <v>24.5</v>
      </c>
      <c r="I4797" s="5">
        <v>-999</v>
      </c>
      <c r="J4797" s="5">
        <v>-999</v>
      </c>
      <c r="K4797" s="4">
        <v>0</v>
      </c>
      <c r="L4797" s="4">
        <v>0</v>
      </c>
      <c r="M4797" s="7">
        <v>0</v>
      </c>
      <c r="N4797" s="5">
        <v>-999</v>
      </c>
      <c r="O4797" s="5">
        <v>8.1999999999999993</v>
      </c>
      <c r="P4797" s="5">
        <v>-999</v>
      </c>
      <c r="Q4797" s="5">
        <v>-999</v>
      </c>
      <c r="R4797">
        <v>0.53400000000000003</v>
      </c>
      <c r="S4797" s="34">
        <f>ROUND((0.6105*(EXP((17.273*E4797)/(E4797+237.3))))*(100-H4797)/100,3)</f>
        <v>1.6479999999999999</v>
      </c>
      <c r="T4797" s="6">
        <f>IF(V4797&lt;V4798,L4797,0)</f>
        <v>0</v>
      </c>
      <c r="U4797" s="6">
        <f>IF(T4797&gt;0,M4797,-999)</f>
        <v>-999</v>
      </c>
      <c r="V4797">
        <v>200410</v>
      </c>
      <c r="W4797">
        <v>2004</v>
      </c>
    </row>
    <row r="4798" spans="1:23" x14ac:dyDescent="0.25">
      <c r="A4798" s="14">
        <v>38265</v>
      </c>
      <c r="B4798" s="3">
        <v>279</v>
      </c>
      <c r="C4798" s="5">
        <v>-999</v>
      </c>
      <c r="D4798" s="5">
        <v>11.1</v>
      </c>
      <c r="E4798" s="5">
        <v>16.8</v>
      </c>
      <c r="F4798" s="5">
        <v>5.7</v>
      </c>
      <c r="G4798" s="4">
        <v>46.3</v>
      </c>
      <c r="H4798" s="4">
        <v>32</v>
      </c>
      <c r="I4798" s="5">
        <v>-999</v>
      </c>
      <c r="J4798" s="5">
        <v>-999</v>
      </c>
      <c r="K4798" s="4">
        <v>0</v>
      </c>
      <c r="L4798" s="4">
        <v>0</v>
      </c>
      <c r="M4798" s="7">
        <v>0</v>
      </c>
      <c r="N4798" s="5">
        <v>-999</v>
      </c>
      <c r="O4798" s="5">
        <v>8</v>
      </c>
      <c r="P4798" s="5">
        <v>-999</v>
      </c>
      <c r="Q4798" s="5">
        <v>-999</v>
      </c>
      <c r="R4798">
        <v>0.61199999999999999</v>
      </c>
      <c r="S4798" s="34">
        <f>ROUND((0.6105*(EXP((17.273*E4798)/(E4798+237.3))))*(100-H4798)/100,3)</f>
        <v>1.3009999999999999</v>
      </c>
      <c r="T4798" s="6">
        <f>IF(V4798&lt;V4799,L4798,0)</f>
        <v>0</v>
      </c>
      <c r="U4798" s="6">
        <f>IF(T4798&gt;0,M4798,-999)</f>
        <v>-999</v>
      </c>
      <c r="V4798">
        <v>200410</v>
      </c>
      <c r="W4798">
        <v>2004</v>
      </c>
    </row>
    <row r="4799" spans="1:23" x14ac:dyDescent="0.25">
      <c r="A4799" s="14">
        <v>38266</v>
      </c>
      <c r="B4799" s="3">
        <v>280</v>
      </c>
      <c r="C4799" s="5">
        <v>-999</v>
      </c>
      <c r="D4799" s="5">
        <v>7.5</v>
      </c>
      <c r="E4799" s="5">
        <v>14.7</v>
      </c>
      <c r="F4799" s="5">
        <v>1.8</v>
      </c>
      <c r="G4799" s="4">
        <v>75</v>
      </c>
      <c r="H4799" s="4">
        <v>53</v>
      </c>
      <c r="I4799" s="5">
        <v>-999</v>
      </c>
      <c r="J4799" s="5">
        <v>-999</v>
      </c>
      <c r="K4799" s="4">
        <v>0</v>
      </c>
      <c r="L4799" s="4">
        <v>0</v>
      </c>
      <c r="M4799" s="7">
        <v>0</v>
      </c>
      <c r="N4799" s="5">
        <v>-999</v>
      </c>
      <c r="O4799" s="5">
        <v>8.1999999999999993</v>
      </c>
      <c r="P4799" s="5">
        <v>-999</v>
      </c>
      <c r="Q4799" s="5">
        <v>-999</v>
      </c>
      <c r="R4799">
        <v>0.88600000000000001</v>
      </c>
      <c r="S4799" s="34">
        <f>ROUND((0.6105*(EXP((17.273*E4799)/(E4799+237.3))))*(100-H4799)/100,3)</f>
        <v>0.78600000000000003</v>
      </c>
      <c r="T4799" s="6">
        <f>IF(V4799&lt;V4800,L4799,0)</f>
        <v>0</v>
      </c>
      <c r="U4799" s="6">
        <f>IF(T4799&gt;0,M4799,-999)</f>
        <v>-999</v>
      </c>
      <c r="V4799">
        <v>200410</v>
      </c>
      <c r="W4799">
        <v>2004</v>
      </c>
    </row>
    <row r="4800" spans="1:23" x14ac:dyDescent="0.25">
      <c r="A4800" s="14">
        <v>38267</v>
      </c>
      <c r="B4800" s="3">
        <v>281</v>
      </c>
      <c r="C4800" s="5">
        <v>-999</v>
      </c>
      <c r="D4800" s="5">
        <v>4.9000000000000004</v>
      </c>
      <c r="E4800" s="5">
        <v>11.2</v>
      </c>
      <c r="F4800" s="5">
        <v>-1.9</v>
      </c>
      <c r="G4800" s="4">
        <v>66.099999999999994</v>
      </c>
      <c r="H4800" s="4">
        <v>43.7</v>
      </c>
      <c r="I4800" s="5">
        <v>-999</v>
      </c>
      <c r="J4800" s="5">
        <v>-999</v>
      </c>
      <c r="K4800" s="4">
        <v>0</v>
      </c>
      <c r="L4800" s="4">
        <v>0</v>
      </c>
      <c r="M4800" s="7">
        <v>0</v>
      </c>
      <c r="N4800" s="5">
        <v>-999</v>
      </c>
      <c r="O4800" s="5">
        <v>7.7</v>
      </c>
      <c r="P4800" s="5">
        <v>-999</v>
      </c>
      <c r="Q4800" s="5">
        <v>-999</v>
      </c>
      <c r="R4800">
        <v>0.58199999999999996</v>
      </c>
      <c r="S4800" s="34">
        <f>ROUND((0.6105*(EXP((17.273*E4800)/(E4800+237.3))))*(100-H4800)/100,3)</f>
        <v>0.749</v>
      </c>
      <c r="T4800" s="6">
        <f>IF(V4800&lt;V4801,L4800,0)</f>
        <v>0</v>
      </c>
      <c r="U4800" s="6">
        <f>IF(T4800&gt;0,M4800,-999)</f>
        <v>-999</v>
      </c>
      <c r="V4800">
        <v>200410</v>
      </c>
      <c r="W4800">
        <v>2004</v>
      </c>
    </row>
    <row r="4801" spans="1:23" x14ac:dyDescent="0.25">
      <c r="A4801" s="14">
        <v>38268</v>
      </c>
      <c r="B4801" s="3">
        <v>282</v>
      </c>
      <c r="C4801" s="5">
        <v>-999</v>
      </c>
      <c r="D4801" s="5">
        <v>6.7</v>
      </c>
      <c r="E4801" s="5">
        <v>10.1</v>
      </c>
      <c r="F4801" s="5">
        <v>3.5</v>
      </c>
      <c r="G4801" s="4">
        <v>85</v>
      </c>
      <c r="H4801" s="4">
        <v>65.599999999999994</v>
      </c>
      <c r="I4801" s="5">
        <v>-999</v>
      </c>
      <c r="J4801" s="5">
        <v>-999</v>
      </c>
      <c r="K4801" s="4">
        <v>14.4</v>
      </c>
      <c r="L4801" s="4">
        <v>0</v>
      </c>
      <c r="M4801" s="7">
        <v>0</v>
      </c>
      <c r="N4801" s="5">
        <v>-999</v>
      </c>
      <c r="O4801" s="5">
        <v>7.4</v>
      </c>
      <c r="P4801" s="5">
        <v>-999</v>
      </c>
      <c r="Q4801" s="5">
        <v>-999</v>
      </c>
      <c r="R4801">
        <v>0.81200000000000006</v>
      </c>
      <c r="S4801" s="34">
        <f>ROUND((0.6105*(EXP((17.273*E4801)/(E4801+237.3))))*(100-H4801)/100,3)</f>
        <v>0.42499999999999999</v>
      </c>
      <c r="T4801" s="6">
        <f>IF(V4801&lt;V4802,L4801,0)</f>
        <v>0</v>
      </c>
      <c r="U4801" s="6">
        <f>IF(T4801&gt;0,M4801,-999)</f>
        <v>-999</v>
      </c>
      <c r="V4801">
        <v>200410</v>
      </c>
      <c r="W4801">
        <v>2004</v>
      </c>
    </row>
    <row r="4802" spans="1:23" x14ac:dyDescent="0.25">
      <c r="A4802" s="14">
        <v>38269</v>
      </c>
      <c r="B4802" s="3">
        <v>283</v>
      </c>
      <c r="C4802" s="5">
        <v>-999</v>
      </c>
      <c r="D4802" s="5">
        <v>1.3</v>
      </c>
      <c r="E4802" s="5">
        <v>5.0999999999999996</v>
      </c>
      <c r="F4802" s="5">
        <v>-0.6</v>
      </c>
      <c r="G4802" s="4">
        <v>97.4</v>
      </c>
      <c r="H4802" s="4">
        <v>81.8</v>
      </c>
      <c r="I4802" s="5">
        <v>-999</v>
      </c>
      <c r="J4802" s="5">
        <v>-999</v>
      </c>
      <c r="K4802" s="4">
        <v>3.5</v>
      </c>
      <c r="L4802" s="4">
        <v>0</v>
      </c>
      <c r="M4802" s="7">
        <v>0</v>
      </c>
      <c r="N4802" s="5">
        <v>-999</v>
      </c>
      <c r="O4802" s="5">
        <v>7</v>
      </c>
      <c r="P4802" s="5">
        <v>-999</v>
      </c>
      <c r="Q4802" s="5">
        <v>-999</v>
      </c>
      <c r="R4802">
        <v>0.71599999999999997</v>
      </c>
      <c r="S4802" s="34">
        <f>ROUND((0.6105*(EXP((17.273*E4802)/(E4802+237.3))))*(100-H4802)/100,3)</f>
        <v>0.16</v>
      </c>
      <c r="T4802" s="6">
        <f>IF(V4802&lt;V4803,L4802,0)</f>
        <v>0</v>
      </c>
      <c r="U4802" s="6">
        <f>IF(T4802&gt;0,M4802,-999)</f>
        <v>-999</v>
      </c>
      <c r="V4802">
        <v>200410</v>
      </c>
      <c r="W4802">
        <v>2004</v>
      </c>
    </row>
    <row r="4803" spans="1:23" x14ac:dyDescent="0.25">
      <c r="A4803" s="14">
        <v>38270</v>
      </c>
      <c r="B4803" s="3">
        <v>284</v>
      </c>
      <c r="C4803" s="5">
        <v>-999</v>
      </c>
      <c r="D4803" s="5">
        <v>2.9</v>
      </c>
      <c r="E4803" s="5">
        <v>8.6999999999999993</v>
      </c>
      <c r="F4803" s="5">
        <v>-1</v>
      </c>
      <c r="G4803" s="4">
        <v>90.5</v>
      </c>
      <c r="H4803" s="4">
        <v>63.8</v>
      </c>
      <c r="I4803" s="5">
        <v>-999</v>
      </c>
      <c r="J4803" s="5">
        <v>-999</v>
      </c>
      <c r="K4803" s="4">
        <v>0.3</v>
      </c>
      <c r="L4803" s="4">
        <v>0</v>
      </c>
      <c r="M4803" s="7">
        <v>0</v>
      </c>
      <c r="N4803" s="5">
        <v>-999</v>
      </c>
      <c r="O4803" s="5">
        <v>6.5</v>
      </c>
      <c r="P4803" s="5">
        <v>-999</v>
      </c>
      <c r="Q4803" s="5">
        <v>-999</v>
      </c>
      <c r="R4803">
        <v>0.71799999999999997</v>
      </c>
      <c r="S4803" s="34">
        <f>ROUND((0.6105*(EXP((17.273*E4803)/(E4803+237.3))))*(100-H4803)/100,3)</f>
        <v>0.40699999999999997</v>
      </c>
      <c r="T4803" s="6">
        <f>IF(V4803&lt;V4804,L4803,0)</f>
        <v>0</v>
      </c>
      <c r="U4803" s="6">
        <f>IF(T4803&gt;0,M4803,-999)</f>
        <v>-999</v>
      </c>
      <c r="V4803">
        <v>200410</v>
      </c>
      <c r="W4803">
        <v>2004</v>
      </c>
    </row>
    <row r="4804" spans="1:23" x14ac:dyDescent="0.25">
      <c r="A4804" s="14">
        <v>38271</v>
      </c>
      <c r="B4804" s="3">
        <v>285</v>
      </c>
      <c r="C4804" s="5">
        <v>-999</v>
      </c>
      <c r="D4804" s="5">
        <v>4.7</v>
      </c>
      <c r="E4804" s="5">
        <v>10.7</v>
      </c>
      <c r="F4804" s="5">
        <v>1.5</v>
      </c>
      <c r="G4804" s="4">
        <v>91.5</v>
      </c>
      <c r="H4804" s="4">
        <v>64.400000000000006</v>
      </c>
      <c r="I4804" s="5">
        <v>-999</v>
      </c>
      <c r="J4804" s="5">
        <v>-999</v>
      </c>
      <c r="K4804" s="4">
        <v>1.1000000000000001</v>
      </c>
      <c r="L4804" s="4">
        <v>0</v>
      </c>
      <c r="M4804" s="7">
        <v>0</v>
      </c>
      <c r="N4804" s="5">
        <v>-999</v>
      </c>
      <c r="O4804" s="5">
        <v>6.5</v>
      </c>
      <c r="P4804" s="5">
        <v>-999</v>
      </c>
      <c r="Q4804" s="5">
        <v>-999</v>
      </c>
      <c r="R4804">
        <v>0.82799999999999996</v>
      </c>
      <c r="S4804" s="34">
        <f>ROUND((0.6105*(EXP((17.273*E4804)/(E4804+237.3))))*(100-H4804)/100,3)</f>
        <v>0.45800000000000002</v>
      </c>
      <c r="T4804" s="6">
        <f>IF(V4804&lt;V4805,L4804,0)</f>
        <v>0</v>
      </c>
      <c r="U4804" s="6">
        <f>IF(T4804&gt;0,M4804,-999)</f>
        <v>-999</v>
      </c>
      <c r="V4804">
        <v>200410</v>
      </c>
      <c r="W4804">
        <v>2004</v>
      </c>
    </row>
    <row r="4805" spans="1:23" x14ac:dyDescent="0.25">
      <c r="A4805" s="14">
        <v>38272</v>
      </c>
      <c r="B4805" s="3">
        <v>286</v>
      </c>
      <c r="C4805" s="5">
        <v>-999</v>
      </c>
      <c r="D4805" s="5">
        <v>5.6</v>
      </c>
      <c r="E4805" s="5">
        <v>12.2</v>
      </c>
      <c r="F4805" s="5">
        <v>1.3</v>
      </c>
      <c r="G4805" s="4">
        <v>86.4</v>
      </c>
      <c r="H4805" s="4">
        <v>56.1</v>
      </c>
      <c r="I4805" s="5">
        <v>-999</v>
      </c>
      <c r="J4805" s="5">
        <v>-999</v>
      </c>
      <c r="K4805" s="4">
        <v>0</v>
      </c>
      <c r="L4805" s="4">
        <v>0</v>
      </c>
      <c r="M4805" s="7">
        <v>0</v>
      </c>
      <c r="N4805" s="5">
        <v>-999</v>
      </c>
      <c r="O4805" s="5">
        <v>6.8</v>
      </c>
      <c r="P4805" s="5">
        <v>-999</v>
      </c>
      <c r="Q4805" s="5">
        <v>-999</v>
      </c>
      <c r="R4805">
        <v>0.79400000000000004</v>
      </c>
      <c r="S4805" s="34">
        <f>ROUND((0.6105*(EXP((17.273*E4805)/(E4805+237.3))))*(100-H4805)/100,3)</f>
        <v>0.624</v>
      </c>
      <c r="T4805" s="6">
        <f>IF(V4805&lt;V4806,L4805,0)</f>
        <v>0</v>
      </c>
      <c r="U4805" s="6">
        <f>IF(T4805&gt;0,M4805,-999)</f>
        <v>-999</v>
      </c>
      <c r="V4805">
        <v>200410</v>
      </c>
      <c r="W4805">
        <v>2004</v>
      </c>
    </row>
    <row r="4806" spans="1:23" x14ac:dyDescent="0.25">
      <c r="A4806" s="14">
        <v>38273</v>
      </c>
      <c r="B4806" s="3">
        <v>287</v>
      </c>
      <c r="C4806" s="5">
        <v>-999</v>
      </c>
      <c r="D4806" s="5">
        <v>10.5</v>
      </c>
      <c r="E4806" s="5">
        <v>18.2</v>
      </c>
      <c r="F4806" s="5">
        <v>3.5</v>
      </c>
      <c r="G4806" s="4">
        <v>78.8</v>
      </c>
      <c r="H4806" s="4">
        <v>54.9</v>
      </c>
      <c r="I4806" s="5">
        <v>-999</v>
      </c>
      <c r="J4806" s="5">
        <v>-999</v>
      </c>
      <c r="K4806" s="4">
        <v>0</v>
      </c>
      <c r="L4806" s="4">
        <v>0</v>
      </c>
      <c r="M4806" s="7">
        <v>0</v>
      </c>
      <c r="N4806" s="5">
        <v>-999</v>
      </c>
      <c r="O4806" s="5">
        <v>7.3</v>
      </c>
      <c r="P4806" s="5">
        <v>-999</v>
      </c>
      <c r="Q4806" s="5">
        <v>-999</v>
      </c>
      <c r="R4806">
        <v>1.1479999999999999</v>
      </c>
      <c r="S4806" s="34">
        <f>ROUND((0.6105*(EXP((17.273*E4806)/(E4806+237.3))))*(100-H4806)/100,3)</f>
        <v>0.94199999999999995</v>
      </c>
      <c r="T4806" s="6">
        <f>IF(V4806&lt;V4807,L4806,0)</f>
        <v>0</v>
      </c>
      <c r="U4806" s="6">
        <f>IF(T4806&gt;0,M4806,-999)</f>
        <v>-999</v>
      </c>
      <c r="V4806">
        <v>200410</v>
      </c>
      <c r="W4806">
        <v>2004</v>
      </c>
    </row>
    <row r="4807" spans="1:23" x14ac:dyDescent="0.25">
      <c r="A4807" s="14">
        <v>38274</v>
      </c>
      <c r="B4807" s="3">
        <v>288</v>
      </c>
      <c r="C4807" s="5">
        <v>-999</v>
      </c>
      <c r="D4807" s="5">
        <v>10.4</v>
      </c>
      <c r="E4807" s="5">
        <v>19.5</v>
      </c>
      <c r="F4807" s="5">
        <v>4.0999999999999996</v>
      </c>
      <c r="G4807" s="4">
        <v>80.5</v>
      </c>
      <c r="H4807" s="4">
        <v>42.8</v>
      </c>
      <c r="I4807" s="5">
        <v>-999</v>
      </c>
      <c r="J4807" s="5">
        <v>-999</v>
      </c>
      <c r="K4807" s="4">
        <v>1.6</v>
      </c>
      <c r="L4807" s="4">
        <v>0</v>
      </c>
      <c r="M4807" s="7">
        <v>0</v>
      </c>
      <c r="N4807" s="5">
        <v>-999</v>
      </c>
      <c r="O4807" s="5">
        <v>7.8</v>
      </c>
      <c r="P4807" s="5">
        <v>-999</v>
      </c>
      <c r="Q4807" s="5">
        <v>-999</v>
      </c>
      <c r="R4807">
        <v>0.96799999999999997</v>
      </c>
      <c r="S4807" s="34">
        <f>ROUND((0.6105*(EXP((17.273*E4807)/(E4807+237.3))))*(100-H4807)/100,3)</f>
        <v>1.296</v>
      </c>
      <c r="T4807" s="6">
        <f>IF(V4807&lt;V4808,L4807,0)</f>
        <v>0</v>
      </c>
      <c r="U4807" s="6">
        <f>IF(T4807&gt;0,M4807,-999)</f>
        <v>-999</v>
      </c>
      <c r="V4807">
        <v>200410</v>
      </c>
      <c r="W4807">
        <v>2004</v>
      </c>
    </row>
    <row r="4808" spans="1:23" x14ac:dyDescent="0.25">
      <c r="A4808" s="14">
        <v>38275</v>
      </c>
      <c r="B4808" s="3">
        <v>289</v>
      </c>
      <c r="C4808" s="5">
        <v>-999</v>
      </c>
      <c r="D4808" s="5">
        <v>4.4000000000000004</v>
      </c>
      <c r="E4808" s="5">
        <v>8.1999999999999993</v>
      </c>
      <c r="F4808" s="5">
        <v>0.9</v>
      </c>
      <c r="G4808" s="4">
        <v>94.7</v>
      </c>
      <c r="H4808" s="4">
        <v>70.7</v>
      </c>
      <c r="I4808" s="5">
        <v>-999</v>
      </c>
      <c r="J4808" s="5">
        <v>-999</v>
      </c>
      <c r="K4808" s="4">
        <v>2.1</v>
      </c>
      <c r="L4808" s="4">
        <v>0</v>
      </c>
      <c r="M4808" s="7">
        <v>0</v>
      </c>
      <c r="N4808" s="5">
        <v>-999</v>
      </c>
      <c r="O4808" s="5">
        <v>7.4</v>
      </c>
      <c r="P4808" s="5">
        <v>-999</v>
      </c>
      <c r="Q4808" s="5">
        <v>-999</v>
      </c>
      <c r="R4808">
        <v>0.76600000000000001</v>
      </c>
      <c r="S4808" s="34">
        <f>ROUND((0.6105*(EXP((17.273*E4808)/(E4808+237.3))))*(100-H4808)/100,3)</f>
        <v>0.31900000000000001</v>
      </c>
      <c r="T4808" s="6">
        <f>IF(V4808&lt;V4809,L4808,0)</f>
        <v>0</v>
      </c>
      <c r="U4808" s="6">
        <f>IF(T4808&gt;0,M4808,-999)</f>
        <v>-999</v>
      </c>
      <c r="V4808">
        <v>200410</v>
      </c>
      <c r="W4808">
        <v>2004</v>
      </c>
    </row>
    <row r="4809" spans="1:23" x14ac:dyDescent="0.25">
      <c r="A4809" s="14">
        <v>38276</v>
      </c>
      <c r="B4809" s="3">
        <v>290</v>
      </c>
      <c r="C4809" s="5">
        <v>-999</v>
      </c>
      <c r="D4809" s="5">
        <v>0.4</v>
      </c>
      <c r="E4809" s="5">
        <v>4.7</v>
      </c>
      <c r="F4809" s="5">
        <v>-2.4</v>
      </c>
      <c r="G4809" s="4">
        <v>98.2</v>
      </c>
      <c r="H4809" s="4">
        <v>89.5</v>
      </c>
      <c r="I4809" s="5">
        <v>-999</v>
      </c>
      <c r="J4809" s="5">
        <v>-999</v>
      </c>
      <c r="K4809" s="4">
        <v>3.7</v>
      </c>
      <c r="L4809" s="4">
        <v>6</v>
      </c>
      <c r="M4809" s="7">
        <v>0</v>
      </c>
      <c r="N4809" s="5">
        <v>-999</v>
      </c>
      <c r="O4809" s="5">
        <v>6.6</v>
      </c>
      <c r="P4809" s="5">
        <v>-999</v>
      </c>
      <c r="Q4809" s="5">
        <v>-999</v>
      </c>
      <c r="R4809">
        <v>0.76300000000000001</v>
      </c>
      <c r="S4809" s="34">
        <f>ROUND((0.6105*(EXP((17.273*E4809)/(E4809+237.3))))*(100-H4809)/100,3)</f>
        <v>0.09</v>
      </c>
      <c r="T4809" s="6">
        <f>IF(V4809&lt;V4810,L4809,0)</f>
        <v>0</v>
      </c>
      <c r="U4809" s="6">
        <f>IF(T4809&gt;0,M4809,-999)</f>
        <v>-999</v>
      </c>
      <c r="V4809">
        <v>200410</v>
      </c>
      <c r="W4809">
        <v>2004</v>
      </c>
    </row>
    <row r="4810" spans="1:23" x14ac:dyDescent="0.25">
      <c r="A4810" s="14">
        <v>38277</v>
      </c>
      <c r="B4810" s="3">
        <v>291</v>
      </c>
      <c r="C4810" s="5">
        <v>-999</v>
      </c>
      <c r="D4810" s="5">
        <v>0.2</v>
      </c>
      <c r="E4810" s="5">
        <v>1.4</v>
      </c>
      <c r="F4810" s="5">
        <v>-1.8</v>
      </c>
      <c r="G4810" s="4">
        <v>98.7</v>
      </c>
      <c r="H4810" s="4">
        <v>91.5</v>
      </c>
      <c r="I4810" s="5">
        <v>-999</v>
      </c>
      <c r="J4810" s="5">
        <v>-999</v>
      </c>
      <c r="K4810" s="4">
        <v>13.7</v>
      </c>
      <c r="L4810" s="4">
        <v>25</v>
      </c>
      <c r="M4810" s="7">
        <v>0</v>
      </c>
      <c r="N4810" s="5">
        <v>-999</v>
      </c>
      <c r="O4810" s="5">
        <v>5.4</v>
      </c>
      <c r="P4810" s="5">
        <v>-999</v>
      </c>
      <c r="Q4810" s="5">
        <v>-999</v>
      </c>
      <c r="R4810">
        <v>0.61899999999999999</v>
      </c>
      <c r="S4810" s="34">
        <f>ROUND((0.6105*(EXP((17.273*E4810)/(E4810+237.3))))*(100-H4810)/100,3)</f>
        <v>5.7000000000000002E-2</v>
      </c>
      <c r="T4810" s="6">
        <f>IF(V4810&lt;V4811,L4810,0)</f>
        <v>0</v>
      </c>
      <c r="U4810" s="6">
        <f>IF(T4810&gt;0,M4810,-999)</f>
        <v>-999</v>
      </c>
      <c r="V4810">
        <v>200410</v>
      </c>
      <c r="W4810">
        <v>2004</v>
      </c>
    </row>
    <row r="4811" spans="1:23" x14ac:dyDescent="0.25">
      <c r="A4811" s="14">
        <v>38278</v>
      </c>
      <c r="B4811" s="3">
        <v>292</v>
      </c>
      <c r="C4811" s="5">
        <v>-999</v>
      </c>
      <c r="D4811" s="5">
        <v>-1.1000000000000001</v>
      </c>
      <c r="E4811" s="5">
        <v>2.2000000000000002</v>
      </c>
      <c r="F4811" s="5">
        <v>-2.4</v>
      </c>
      <c r="G4811" s="4">
        <v>96.7</v>
      </c>
      <c r="H4811" s="4">
        <v>87.1</v>
      </c>
      <c r="I4811" s="5">
        <v>-999</v>
      </c>
      <c r="J4811" s="5">
        <v>-999</v>
      </c>
      <c r="K4811" s="4">
        <v>5.8</v>
      </c>
      <c r="L4811" s="4">
        <v>20</v>
      </c>
      <c r="M4811" s="7">
        <v>0</v>
      </c>
      <c r="N4811" s="5">
        <v>-999</v>
      </c>
      <c r="O4811" s="5">
        <v>4.7</v>
      </c>
      <c r="P4811" s="5">
        <v>-999</v>
      </c>
      <c r="Q4811" s="5">
        <v>-999</v>
      </c>
      <c r="R4811">
        <v>0.623</v>
      </c>
      <c r="S4811" s="34">
        <f>ROUND((0.6105*(EXP((17.273*E4811)/(E4811+237.3))))*(100-H4811)/100,3)</f>
        <v>9.1999999999999998E-2</v>
      </c>
      <c r="T4811" s="6">
        <f>IF(V4811&lt;V4812,L4811,0)</f>
        <v>0</v>
      </c>
      <c r="U4811" s="6">
        <f>IF(T4811&gt;0,M4811,-999)</f>
        <v>-999</v>
      </c>
      <c r="V4811">
        <v>200410</v>
      </c>
      <c r="W4811">
        <v>2004</v>
      </c>
    </row>
    <row r="4812" spans="1:23" x14ac:dyDescent="0.25">
      <c r="A4812" s="14">
        <v>38279</v>
      </c>
      <c r="B4812" s="3">
        <v>293</v>
      </c>
      <c r="C4812" s="5">
        <v>-999</v>
      </c>
      <c r="D4812" s="5">
        <v>-0.5</v>
      </c>
      <c r="E4812" s="5">
        <v>0.6</v>
      </c>
      <c r="F4812" s="5">
        <v>-2</v>
      </c>
      <c r="G4812" s="4">
        <v>99.2</v>
      </c>
      <c r="H4812" s="4">
        <v>97.7</v>
      </c>
      <c r="I4812" s="5">
        <v>-999</v>
      </c>
      <c r="J4812" s="5">
        <v>-999</v>
      </c>
      <c r="K4812" s="4">
        <v>5.0999999999999996</v>
      </c>
      <c r="L4812" s="4">
        <v>27</v>
      </c>
      <c r="M4812" s="7">
        <v>0</v>
      </c>
      <c r="N4812" s="5">
        <v>-999</v>
      </c>
      <c r="O4812" s="5">
        <v>4</v>
      </c>
      <c r="P4812" s="5">
        <v>-999</v>
      </c>
      <c r="Q4812" s="5">
        <v>-999</v>
      </c>
      <c r="R4812">
        <v>0.623</v>
      </c>
      <c r="S4812" s="34">
        <f>ROUND((0.6105*(EXP((17.273*E4812)/(E4812+237.3))))*(100-H4812)/100,3)</f>
        <v>1.4999999999999999E-2</v>
      </c>
      <c r="T4812" s="6">
        <f>IF(V4812&lt;V4813,L4812,0)</f>
        <v>0</v>
      </c>
      <c r="U4812" s="6">
        <f>IF(T4812&gt;0,M4812,-999)</f>
        <v>-999</v>
      </c>
      <c r="V4812">
        <v>200410</v>
      </c>
      <c r="W4812">
        <v>2004</v>
      </c>
    </row>
    <row r="4813" spans="1:23" x14ac:dyDescent="0.25">
      <c r="A4813" s="14">
        <v>38280</v>
      </c>
      <c r="B4813" s="3">
        <v>294</v>
      </c>
      <c r="C4813" s="5">
        <v>-999</v>
      </c>
      <c r="D4813" s="5">
        <v>-0.1</v>
      </c>
      <c r="E4813" s="5">
        <v>1.2</v>
      </c>
      <c r="F4813" s="5">
        <v>-1.6</v>
      </c>
      <c r="G4813" s="4">
        <v>99.3</v>
      </c>
      <c r="H4813" s="4">
        <v>98.9</v>
      </c>
      <c r="I4813" s="5">
        <v>-999</v>
      </c>
      <c r="J4813" s="5">
        <v>-999</v>
      </c>
      <c r="K4813" s="4">
        <v>1</v>
      </c>
      <c r="L4813" s="4">
        <v>20</v>
      </c>
      <c r="M4813" s="7">
        <v>0</v>
      </c>
      <c r="N4813" s="5">
        <v>-999</v>
      </c>
      <c r="O4813" s="5">
        <v>3.8</v>
      </c>
      <c r="P4813" s="5">
        <v>-999</v>
      </c>
      <c r="Q4813" s="5">
        <v>-999</v>
      </c>
      <c r="R4813">
        <v>0.65900000000000003</v>
      </c>
      <c r="S4813" s="34">
        <f>ROUND((0.6105*(EXP((17.273*E4813)/(E4813+237.3))))*(100-H4813)/100,3)</f>
        <v>7.0000000000000001E-3</v>
      </c>
      <c r="T4813" s="6">
        <f>IF(V4813&lt;V4814,L4813,0)</f>
        <v>0</v>
      </c>
      <c r="U4813" s="6">
        <f>IF(T4813&gt;0,M4813,-999)</f>
        <v>-999</v>
      </c>
      <c r="V4813">
        <v>200410</v>
      </c>
      <c r="W4813">
        <v>2004</v>
      </c>
    </row>
    <row r="4814" spans="1:23" x14ac:dyDescent="0.25">
      <c r="A4814" s="14">
        <v>38281</v>
      </c>
      <c r="B4814" s="3">
        <v>295</v>
      </c>
      <c r="C4814" s="5">
        <v>-999</v>
      </c>
      <c r="D4814" s="5">
        <v>-3.1</v>
      </c>
      <c r="E4814" s="5">
        <v>0.1</v>
      </c>
      <c r="F4814" s="5">
        <v>-5</v>
      </c>
      <c r="G4814" s="4">
        <v>93.7</v>
      </c>
      <c r="H4814" s="4">
        <v>77.900000000000006</v>
      </c>
      <c r="I4814" s="5">
        <v>-999</v>
      </c>
      <c r="J4814" s="5">
        <v>-999</v>
      </c>
      <c r="K4814" s="4">
        <v>0</v>
      </c>
      <c r="L4814" s="4">
        <v>20</v>
      </c>
      <c r="M4814" s="7">
        <v>0</v>
      </c>
      <c r="N4814" s="5">
        <v>-999</v>
      </c>
      <c r="O4814" s="5">
        <v>3.7</v>
      </c>
      <c r="P4814" s="5">
        <v>-999</v>
      </c>
      <c r="Q4814" s="5">
        <v>-999</v>
      </c>
      <c r="R4814">
        <v>0.47799999999999998</v>
      </c>
      <c r="S4814" s="34">
        <f>ROUND((0.6105*(EXP((17.273*E4814)/(E4814+237.3))))*(100-H4814)/100,3)</f>
        <v>0.13600000000000001</v>
      </c>
      <c r="T4814" s="6">
        <f>IF(V4814&lt;V4815,L4814,0)</f>
        <v>0</v>
      </c>
      <c r="U4814" s="6">
        <f>IF(T4814&gt;0,M4814,-999)</f>
        <v>-999</v>
      </c>
      <c r="V4814">
        <v>200410</v>
      </c>
      <c r="W4814">
        <v>2004</v>
      </c>
    </row>
    <row r="4815" spans="1:23" x14ac:dyDescent="0.25">
      <c r="A4815" s="14">
        <v>38282</v>
      </c>
      <c r="B4815" s="3">
        <v>296</v>
      </c>
      <c r="C4815" s="5">
        <v>-999</v>
      </c>
      <c r="D4815" s="5">
        <v>-2.2999999999999998</v>
      </c>
      <c r="E4815" s="5">
        <v>-0.1</v>
      </c>
      <c r="F4815" s="5">
        <v>-4.3</v>
      </c>
      <c r="G4815" s="4">
        <v>98.1</v>
      </c>
      <c r="H4815" s="4">
        <v>91.3</v>
      </c>
      <c r="I4815" s="5">
        <v>-999</v>
      </c>
      <c r="J4815" s="5">
        <v>-999</v>
      </c>
      <c r="K4815" s="4">
        <v>6.1</v>
      </c>
      <c r="L4815" s="4">
        <v>57</v>
      </c>
      <c r="M4815" s="7">
        <v>0</v>
      </c>
      <c r="N4815" s="5">
        <v>-999</v>
      </c>
      <c r="O4815" s="5">
        <v>3.4</v>
      </c>
      <c r="P4815" s="5">
        <v>-999</v>
      </c>
      <c r="Q4815" s="5">
        <v>-999</v>
      </c>
      <c r="R4815">
        <v>0.55500000000000005</v>
      </c>
      <c r="S4815" s="34">
        <f>ROUND((0.6105*(EXP((17.273*E4815)/(E4815+237.3))))*(100-H4815)/100,3)</f>
        <v>5.2999999999999999E-2</v>
      </c>
      <c r="T4815" s="6">
        <f>IF(V4815&lt;V4816,L4815,0)</f>
        <v>0</v>
      </c>
      <c r="U4815" s="6">
        <f>IF(T4815&gt;0,M4815,-999)</f>
        <v>-999</v>
      </c>
      <c r="V4815">
        <v>200410</v>
      </c>
      <c r="W4815">
        <v>2004</v>
      </c>
    </row>
    <row r="4816" spans="1:23" x14ac:dyDescent="0.25">
      <c r="A4816" s="14">
        <v>38283</v>
      </c>
      <c r="B4816" s="3">
        <v>297</v>
      </c>
      <c r="C4816" s="5">
        <v>-999</v>
      </c>
      <c r="D4816" s="5">
        <v>-4.8</v>
      </c>
      <c r="E4816" s="5">
        <v>-1.3</v>
      </c>
      <c r="F4816" s="5">
        <v>-6.9</v>
      </c>
      <c r="G4816" s="4">
        <v>93.2</v>
      </c>
      <c r="H4816" s="4">
        <v>75.099999999999994</v>
      </c>
      <c r="I4816" s="5">
        <v>-999</v>
      </c>
      <c r="J4816" s="5">
        <v>-999</v>
      </c>
      <c r="K4816" s="4">
        <v>0.3</v>
      </c>
      <c r="L4816" s="4">
        <v>50</v>
      </c>
      <c r="M4816" s="7">
        <v>0</v>
      </c>
      <c r="N4816" s="5">
        <v>-999</v>
      </c>
      <c r="O4816" s="5">
        <v>3.2</v>
      </c>
      <c r="P4816" s="5">
        <v>-999</v>
      </c>
      <c r="Q4816" s="5">
        <v>-999</v>
      </c>
      <c r="R4816">
        <v>0.41599999999999998</v>
      </c>
      <c r="S4816" s="34">
        <f>ROUND((0.6105*(EXP((17.273*E4816)/(E4816+237.3))))*(100-H4816)/100,3)</f>
        <v>0.13800000000000001</v>
      </c>
      <c r="T4816" s="6">
        <f>IF(V4816&lt;V4817,L4816,0)</f>
        <v>0</v>
      </c>
      <c r="U4816" s="6">
        <f>IF(T4816&gt;0,M4816,-999)</f>
        <v>-999</v>
      </c>
      <c r="V4816">
        <v>200410</v>
      </c>
      <c r="W4816">
        <v>2004</v>
      </c>
    </row>
    <row r="4817" spans="1:23" x14ac:dyDescent="0.25">
      <c r="A4817" s="14">
        <v>38284</v>
      </c>
      <c r="B4817" s="3">
        <v>298</v>
      </c>
      <c r="C4817" s="5">
        <v>-999</v>
      </c>
      <c r="D4817" s="5">
        <v>-5.2</v>
      </c>
      <c r="E4817" s="5">
        <v>-2.2999999999999998</v>
      </c>
      <c r="F4817" s="5">
        <v>-7.7</v>
      </c>
      <c r="G4817" s="4">
        <v>92.3</v>
      </c>
      <c r="H4817" s="4">
        <v>80.400000000000006</v>
      </c>
      <c r="I4817" s="5">
        <v>-999</v>
      </c>
      <c r="J4817" s="5">
        <v>-999</v>
      </c>
      <c r="K4817" s="4">
        <v>0</v>
      </c>
      <c r="L4817" s="4">
        <v>50</v>
      </c>
      <c r="M4817" s="7">
        <v>0</v>
      </c>
      <c r="N4817" s="5">
        <v>-999</v>
      </c>
      <c r="O4817" s="5">
        <v>3</v>
      </c>
      <c r="P4817" s="5">
        <v>-999</v>
      </c>
      <c r="Q4817" s="5">
        <v>-999</v>
      </c>
      <c r="R4817">
        <v>0.41299999999999998</v>
      </c>
      <c r="S4817" s="34">
        <f>ROUND((0.6105*(EXP((17.273*E4817)/(E4817+237.3))))*(100-H4817)/100,3)</f>
        <v>0.10100000000000001</v>
      </c>
      <c r="T4817" s="6">
        <f>IF(V4817&lt;V4818,L4817,0)</f>
        <v>0</v>
      </c>
      <c r="U4817" s="6">
        <f>IF(T4817&gt;0,M4817,-999)</f>
        <v>-999</v>
      </c>
      <c r="V4817">
        <v>200410</v>
      </c>
      <c r="W4817">
        <v>2004</v>
      </c>
    </row>
    <row r="4818" spans="1:23" x14ac:dyDescent="0.25">
      <c r="A4818" s="14">
        <v>38285</v>
      </c>
      <c r="B4818" s="3">
        <v>299</v>
      </c>
      <c r="C4818" s="5">
        <v>-999</v>
      </c>
      <c r="D4818" s="5">
        <v>-4</v>
      </c>
      <c r="E4818" s="5">
        <v>-0.9</v>
      </c>
      <c r="F4818" s="5">
        <v>-7.3</v>
      </c>
      <c r="G4818" s="4">
        <v>90.6</v>
      </c>
      <c r="H4818" s="4">
        <v>75.8</v>
      </c>
      <c r="I4818" s="5">
        <v>-999</v>
      </c>
      <c r="J4818" s="5">
        <v>-999</v>
      </c>
      <c r="K4818" s="4">
        <v>0</v>
      </c>
      <c r="L4818" s="4">
        <v>47</v>
      </c>
      <c r="M4818" s="7">
        <v>0</v>
      </c>
      <c r="N4818" s="5">
        <v>-999</v>
      </c>
      <c r="O4818" s="5">
        <v>2.8</v>
      </c>
      <c r="P4818" s="5">
        <v>-999</v>
      </c>
      <c r="Q4818" s="5">
        <v>-999</v>
      </c>
      <c r="R4818">
        <v>0.435</v>
      </c>
      <c r="S4818" s="34">
        <f>ROUND((0.6105*(EXP((17.273*E4818)/(E4818+237.3))))*(100-H4818)/100,3)</f>
        <v>0.13800000000000001</v>
      </c>
      <c r="T4818" s="6">
        <f>IF(V4818&lt;V4819,L4818,0)</f>
        <v>0</v>
      </c>
      <c r="U4818" s="6">
        <f>IF(T4818&gt;0,M4818,-999)</f>
        <v>-999</v>
      </c>
      <c r="V4818">
        <v>200410</v>
      </c>
      <c r="W4818">
        <v>2004</v>
      </c>
    </row>
    <row r="4819" spans="1:23" x14ac:dyDescent="0.25">
      <c r="A4819" s="14">
        <v>38286</v>
      </c>
      <c r="B4819" s="3">
        <v>300</v>
      </c>
      <c r="C4819" s="5">
        <v>-999</v>
      </c>
      <c r="D4819" s="5">
        <v>-2.4</v>
      </c>
      <c r="E4819" s="5">
        <v>3.8</v>
      </c>
      <c r="F4819" s="5">
        <v>-6.1</v>
      </c>
      <c r="G4819" s="4">
        <v>83.9</v>
      </c>
      <c r="H4819" s="4">
        <v>57.8</v>
      </c>
      <c r="I4819" s="5">
        <v>-999</v>
      </c>
      <c r="J4819" s="5">
        <v>-999</v>
      </c>
      <c r="K4819" s="4">
        <v>0</v>
      </c>
      <c r="L4819" s="4">
        <v>47</v>
      </c>
      <c r="M4819" s="7">
        <v>0</v>
      </c>
      <c r="N4819" s="5">
        <v>-999</v>
      </c>
      <c r="O4819" s="5">
        <v>2.7</v>
      </c>
      <c r="P4819" s="5">
        <v>-999</v>
      </c>
      <c r="Q4819" s="5">
        <v>-999</v>
      </c>
      <c r="R4819">
        <v>0.46200000000000002</v>
      </c>
      <c r="S4819" s="34">
        <f>ROUND((0.6105*(EXP((17.273*E4819)/(E4819+237.3))))*(100-H4819)/100,3)</f>
        <v>0.33800000000000002</v>
      </c>
      <c r="T4819" s="6">
        <f>IF(V4819&lt;V4820,L4819,0)</f>
        <v>0</v>
      </c>
      <c r="U4819" s="6">
        <f>IF(T4819&gt;0,M4819,-999)</f>
        <v>-999</v>
      </c>
      <c r="V4819">
        <v>200410</v>
      </c>
      <c r="W4819">
        <v>2004</v>
      </c>
    </row>
    <row r="4820" spans="1:23" x14ac:dyDescent="0.25">
      <c r="A4820" s="14">
        <v>38287</v>
      </c>
      <c r="B4820" s="3">
        <v>301</v>
      </c>
      <c r="C4820" s="5">
        <v>-999</v>
      </c>
      <c r="D4820" s="5">
        <v>0.4</v>
      </c>
      <c r="E4820" s="5">
        <v>10.3</v>
      </c>
      <c r="F4820" s="5">
        <v>-5.3</v>
      </c>
      <c r="G4820" s="4">
        <v>63.8</v>
      </c>
      <c r="H4820" s="4">
        <v>29</v>
      </c>
      <c r="I4820" s="5">
        <v>-999</v>
      </c>
      <c r="J4820" s="5">
        <v>-999</v>
      </c>
      <c r="K4820" s="4">
        <v>0</v>
      </c>
      <c r="L4820" s="4">
        <v>37</v>
      </c>
      <c r="M4820" s="7">
        <v>0</v>
      </c>
      <c r="N4820" s="5">
        <v>-999</v>
      </c>
      <c r="O4820" s="5">
        <v>2.5</v>
      </c>
      <c r="P4820" s="5">
        <v>-999</v>
      </c>
      <c r="Q4820" s="5">
        <v>-999</v>
      </c>
      <c r="R4820">
        <v>0.36199999999999999</v>
      </c>
      <c r="S4820" s="34">
        <f>ROUND((0.6105*(EXP((17.273*E4820)/(E4820+237.3))))*(100-H4820)/100,3)</f>
        <v>0.88900000000000001</v>
      </c>
      <c r="T4820" s="6">
        <f>IF(V4820&lt;V4821,L4820,0)</f>
        <v>0</v>
      </c>
      <c r="U4820" s="6">
        <f>IF(T4820&gt;0,M4820,-999)</f>
        <v>-999</v>
      </c>
      <c r="V4820">
        <v>200410</v>
      </c>
      <c r="W4820">
        <v>2004</v>
      </c>
    </row>
    <row r="4821" spans="1:23" x14ac:dyDescent="0.25">
      <c r="A4821" s="14">
        <v>38288</v>
      </c>
      <c r="B4821" s="3">
        <v>302</v>
      </c>
      <c r="C4821" s="5">
        <v>-999</v>
      </c>
      <c r="D4821" s="5">
        <v>-1</v>
      </c>
      <c r="E4821" s="5">
        <v>3.7</v>
      </c>
      <c r="F4821" s="5">
        <v>-3.7</v>
      </c>
      <c r="G4821" s="4">
        <v>87</v>
      </c>
      <c r="H4821" s="4">
        <v>65.2</v>
      </c>
      <c r="I4821" s="5">
        <v>-999</v>
      </c>
      <c r="J4821" s="5">
        <v>-999</v>
      </c>
      <c r="K4821" s="4">
        <v>0</v>
      </c>
      <c r="L4821" s="4">
        <v>32</v>
      </c>
      <c r="M4821" s="7">
        <v>0</v>
      </c>
      <c r="N4821" s="5">
        <v>-999</v>
      </c>
      <c r="O4821" s="5">
        <v>2.2000000000000002</v>
      </c>
      <c r="P4821" s="5">
        <v>-999</v>
      </c>
      <c r="Q4821" s="5">
        <v>-999</v>
      </c>
      <c r="R4821">
        <v>0.52</v>
      </c>
      <c r="S4821" s="34">
        <f>ROUND((0.6105*(EXP((17.273*E4821)/(E4821+237.3))))*(100-H4821)/100,3)</f>
        <v>0.27700000000000002</v>
      </c>
      <c r="T4821" s="6">
        <f>IF(V4821&lt;V4822,L4821,0)</f>
        <v>0</v>
      </c>
      <c r="U4821" s="6">
        <f>IF(T4821&gt;0,M4821,-999)</f>
        <v>-999</v>
      </c>
      <c r="V4821">
        <v>200410</v>
      </c>
      <c r="W4821">
        <v>2004</v>
      </c>
    </row>
    <row r="4822" spans="1:23" x14ac:dyDescent="0.25">
      <c r="A4822" s="14">
        <v>38289</v>
      </c>
      <c r="B4822" s="3">
        <v>303</v>
      </c>
      <c r="C4822" s="5">
        <v>-999</v>
      </c>
      <c r="D4822" s="5">
        <v>-1.2</v>
      </c>
      <c r="E4822" s="5">
        <v>1.7</v>
      </c>
      <c r="F4822" s="5">
        <v>-2.6</v>
      </c>
      <c r="G4822" s="4">
        <v>89.3</v>
      </c>
      <c r="H4822" s="4">
        <v>71.099999999999994</v>
      </c>
      <c r="I4822" s="5">
        <v>-999</v>
      </c>
      <c r="J4822" s="5">
        <v>-999</v>
      </c>
      <c r="K4822" s="4">
        <v>2.1</v>
      </c>
      <c r="L4822" s="4">
        <v>53</v>
      </c>
      <c r="M4822" s="7">
        <v>0</v>
      </c>
      <c r="N4822" s="5">
        <v>-999</v>
      </c>
      <c r="O4822" s="5">
        <v>2.1</v>
      </c>
      <c r="P4822" s="5">
        <v>-999</v>
      </c>
      <c r="Q4822" s="5">
        <v>-999</v>
      </c>
      <c r="R4822">
        <v>0.49</v>
      </c>
      <c r="S4822" s="34">
        <f>ROUND((0.6105*(EXP((17.273*E4822)/(E4822+237.3))))*(100-H4822)/100,3)</f>
        <v>0.19900000000000001</v>
      </c>
      <c r="T4822" s="6">
        <f>IF(V4822&lt;V4823,L4822,0)</f>
        <v>0</v>
      </c>
      <c r="U4822" s="6">
        <f>IF(T4822&gt;0,M4822,-999)</f>
        <v>-999</v>
      </c>
      <c r="V4822">
        <v>200410</v>
      </c>
      <c r="W4822">
        <v>2004</v>
      </c>
    </row>
    <row r="4823" spans="1:23" x14ac:dyDescent="0.25">
      <c r="A4823" s="14">
        <v>38290</v>
      </c>
      <c r="B4823" s="3">
        <v>304</v>
      </c>
      <c r="C4823" s="5">
        <v>-999</v>
      </c>
      <c r="D4823" s="5">
        <v>-2.8</v>
      </c>
      <c r="E4823" s="5">
        <v>0.7</v>
      </c>
      <c r="F4823" s="5">
        <v>-5.4</v>
      </c>
      <c r="G4823" s="4">
        <v>87.1</v>
      </c>
      <c r="H4823" s="4">
        <v>63.6</v>
      </c>
      <c r="I4823" s="5">
        <v>-999</v>
      </c>
      <c r="J4823" s="5">
        <v>-999</v>
      </c>
      <c r="K4823" s="4">
        <v>0.2</v>
      </c>
      <c r="L4823" s="4">
        <v>51</v>
      </c>
      <c r="M4823" s="7">
        <v>0</v>
      </c>
      <c r="N4823" s="5">
        <v>-999</v>
      </c>
      <c r="O4823" s="5">
        <v>2</v>
      </c>
      <c r="P4823" s="5">
        <v>-999</v>
      </c>
      <c r="Q4823" s="5">
        <v>-999</v>
      </c>
      <c r="R4823">
        <v>0.40799999999999997</v>
      </c>
      <c r="S4823" s="34">
        <f>ROUND((0.6105*(EXP((17.273*E4823)/(E4823+237.3))))*(100-H4823)/100,3)</f>
        <v>0.23400000000000001</v>
      </c>
      <c r="T4823" s="6">
        <f>IF(V4823&lt;V4824,L4823,0)</f>
        <v>0</v>
      </c>
      <c r="U4823" s="6">
        <f>IF(T4823&gt;0,M4823,-999)</f>
        <v>-999</v>
      </c>
      <c r="V4823">
        <v>200410</v>
      </c>
      <c r="W4823">
        <v>2004</v>
      </c>
    </row>
    <row r="4824" spans="1:23" x14ac:dyDescent="0.25">
      <c r="A4824" s="14">
        <v>38291</v>
      </c>
      <c r="B4824" s="3">
        <v>305</v>
      </c>
      <c r="C4824" s="5">
        <v>-999</v>
      </c>
      <c r="D4824" s="5">
        <v>-5.6</v>
      </c>
      <c r="E4824" s="5">
        <v>0.4</v>
      </c>
      <c r="F4824" s="5">
        <v>-9.4</v>
      </c>
      <c r="G4824" s="4">
        <v>91.6</v>
      </c>
      <c r="H4824" s="4">
        <v>72.2</v>
      </c>
      <c r="I4824" s="5">
        <v>-999</v>
      </c>
      <c r="J4824" s="5">
        <v>-999</v>
      </c>
      <c r="K4824" s="4">
        <v>8.5</v>
      </c>
      <c r="L4824" s="4">
        <v>124</v>
      </c>
      <c r="M4824" s="7">
        <v>0</v>
      </c>
      <c r="N4824" s="5">
        <v>-999</v>
      </c>
      <c r="O4824" s="5">
        <v>2</v>
      </c>
      <c r="P4824" s="5">
        <v>-999</v>
      </c>
      <c r="Q4824" s="5">
        <v>-999</v>
      </c>
      <c r="R4824">
        <v>0.45500000000000002</v>
      </c>
      <c r="S4824" s="34">
        <f>ROUND((0.6105*(EXP((17.273*E4824)/(E4824+237.3))))*(100-H4824)/100,3)</f>
        <v>0.17499999999999999</v>
      </c>
      <c r="T4824" s="6">
        <f>IF(V4824&lt;V4825,L4824,0)</f>
        <v>124</v>
      </c>
      <c r="U4824" s="6">
        <f>IF(T4824&gt;0,M4824,-999)</f>
        <v>0</v>
      </c>
      <c r="V4824">
        <v>200410</v>
      </c>
      <c r="W4824">
        <v>2004</v>
      </c>
    </row>
    <row r="4825" spans="1:23" x14ac:dyDescent="0.25">
      <c r="A4825" s="14">
        <v>38292</v>
      </c>
      <c r="B4825" s="3">
        <v>306</v>
      </c>
      <c r="C4825" s="5">
        <v>-999</v>
      </c>
      <c r="D4825" s="5">
        <v>-5.0999999999999996</v>
      </c>
      <c r="E4825" s="5">
        <v>-2.1</v>
      </c>
      <c r="F4825" s="5">
        <v>-7.9</v>
      </c>
      <c r="G4825" s="4">
        <v>89.5</v>
      </c>
      <c r="H4825" s="4">
        <v>60.6</v>
      </c>
      <c r="I4825" s="5">
        <v>-999</v>
      </c>
      <c r="J4825" s="5">
        <v>-999</v>
      </c>
      <c r="K4825" s="4">
        <v>7.9</v>
      </c>
      <c r="L4825" s="4">
        <v>207</v>
      </c>
      <c r="M4825" s="7">
        <v>-5.3</v>
      </c>
      <c r="N4825" s="5">
        <v>-999</v>
      </c>
      <c r="O4825" s="5">
        <v>1.9</v>
      </c>
      <c r="P4825" s="5">
        <v>-999</v>
      </c>
      <c r="Q4825" s="5">
        <v>-999</v>
      </c>
      <c r="R4825">
        <v>0.316</v>
      </c>
      <c r="S4825" s="34">
        <f>ROUND((0.6105*(EXP((17.273*E4825)/(E4825+237.3))))*(100-H4825)/100,3)</f>
        <v>0.20599999999999999</v>
      </c>
      <c r="T4825" s="6">
        <f>IF(V4825&lt;V4826,L4825,0)</f>
        <v>0</v>
      </c>
      <c r="U4825" s="6">
        <f>IF(T4825&gt;0,M4825,-999)</f>
        <v>-999</v>
      </c>
      <c r="V4825">
        <v>200411</v>
      </c>
      <c r="W4825">
        <v>2004</v>
      </c>
    </row>
    <row r="4826" spans="1:23" x14ac:dyDescent="0.25">
      <c r="A4826" s="14">
        <v>38293</v>
      </c>
      <c r="B4826" s="3">
        <v>307</v>
      </c>
      <c r="C4826" s="5">
        <v>-999</v>
      </c>
      <c r="D4826" s="5">
        <v>-2.7</v>
      </c>
      <c r="E4826" s="5">
        <v>0.6</v>
      </c>
      <c r="F4826" s="5">
        <v>-7.3</v>
      </c>
      <c r="G4826" s="4">
        <v>98.3</v>
      </c>
      <c r="H4826" s="4">
        <v>94.4</v>
      </c>
      <c r="I4826" s="5">
        <v>-999</v>
      </c>
      <c r="J4826" s="5">
        <v>-999</v>
      </c>
      <c r="K4826" s="4">
        <v>6.1</v>
      </c>
      <c r="L4826" s="4">
        <v>229</v>
      </c>
      <c r="M4826" s="7">
        <v>-1.6</v>
      </c>
      <c r="N4826" s="5">
        <v>-999</v>
      </c>
      <c r="O4826" s="5">
        <v>1.9</v>
      </c>
      <c r="P4826" s="5">
        <v>-999</v>
      </c>
      <c r="Q4826" s="5">
        <v>-999</v>
      </c>
      <c r="R4826">
        <v>0.60099999999999998</v>
      </c>
      <c r="S4826" s="34">
        <f>ROUND((0.6105*(EXP((17.273*E4826)/(E4826+237.3))))*(100-H4826)/100,3)</f>
        <v>3.5999999999999997E-2</v>
      </c>
      <c r="T4826" s="6">
        <f>IF(V4826&lt;V4827,L4826,0)</f>
        <v>0</v>
      </c>
      <c r="U4826" s="6">
        <f>IF(T4826&gt;0,M4826,-999)</f>
        <v>-999</v>
      </c>
      <c r="V4826">
        <v>200411</v>
      </c>
      <c r="W4826">
        <v>2004</v>
      </c>
    </row>
    <row r="4827" spans="1:23" x14ac:dyDescent="0.25">
      <c r="A4827" s="14">
        <v>38294</v>
      </c>
      <c r="B4827" s="3">
        <v>308</v>
      </c>
      <c r="C4827" s="5">
        <v>-999</v>
      </c>
      <c r="D4827" s="5">
        <v>-4.9000000000000004</v>
      </c>
      <c r="E4827" s="5">
        <v>2.6</v>
      </c>
      <c r="F4827" s="5">
        <v>-10.5</v>
      </c>
      <c r="G4827" s="4">
        <v>83.5</v>
      </c>
      <c r="H4827" s="4">
        <v>47.7</v>
      </c>
      <c r="I4827" s="5">
        <v>-999</v>
      </c>
      <c r="J4827" s="5">
        <v>-999</v>
      </c>
      <c r="K4827" s="4">
        <v>0.4</v>
      </c>
      <c r="L4827" s="4">
        <v>219</v>
      </c>
      <c r="M4827" s="7">
        <v>-4.3</v>
      </c>
      <c r="N4827" s="5">
        <v>-999</v>
      </c>
      <c r="O4827" s="5">
        <v>2</v>
      </c>
      <c r="P4827" s="5">
        <v>-999</v>
      </c>
      <c r="Q4827" s="5">
        <v>-999</v>
      </c>
      <c r="R4827">
        <v>0.35</v>
      </c>
      <c r="S4827" s="34">
        <f>ROUND((0.6105*(EXP((17.273*E4827)/(E4827+237.3))))*(100-H4827)/100,3)</f>
        <v>0.38500000000000001</v>
      </c>
      <c r="T4827" s="6">
        <f>IF(V4827&lt;V4828,L4827,0)</f>
        <v>0</v>
      </c>
      <c r="U4827" s="6">
        <f>IF(T4827&gt;0,M4827,-999)</f>
        <v>-999</v>
      </c>
      <c r="V4827">
        <v>200411</v>
      </c>
      <c r="W4827">
        <v>2004</v>
      </c>
    </row>
    <row r="4828" spans="1:23" x14ac:dyDescent="0.25">
      <c r="A4828" s="14">
        <v>38295</v>
      </c>
      <c r="B4828" s="3">
        <v>309</v>
      </c>
      <c r="C4828" s="5">
        <v>-999</v>
      </c>
      <c r="D4828" s="5">
        <v>-1.9</v>
      </c>
      <c r="E4828" s="5">
        <v>4.0999999999999996</v>
      </c>
      <c r="F4828" s="5">
        <v>-6.6</v>
      </c>
      <c r="G4828" s="4">
        <v>79.2</v>
      </c>
      <c r="H4828" s="4">
        <v>59</v>
      </c>
      <c r="I4828" s="5">
        <v>-999</v>
      </c>
      <c r="J4828" s="5">
        <v>-999</v>
      </c>
      <c r="K4828" s="4">
        <v>0</v>
      </c>
      <c r="L4828" s="4">
        <v>199</v>
      </c>
      <c r="M4828" s="7">
        <v>0</v>
      </c>
      <c r="N4828" s="5">
        <v>-999</v>
      </c>
      <c r="O4828" s="5">
        <v>2</v>
      </c>
      <c r="P4828" s="5">
        <v>-999</v>
      </c>
      <c r="Q4828" s="5">
        <v>-999</v>
      </c>
      <c r="R4828">
        <v>0.48399999999999999</v>
      </c>
      <c r="S4828" s="34">
        <f>ROUND((0.6105*(EXP((17.273*E4828)/(E4828+237.3))))*(100-H4828)/100,3)</f>
        <v>0.33600000000000002</v>
      </c>
      <c r="T4828" s="6">
        <f>IF(V4828&lt;V4829,L4828,0)</f>
        <v>0</v>
      </c>
      <c r="U4828" s="6">
        <f>IF(T4828&gt;0,M4828,-999)</f>
        <v>-999</v>
      </c>
      <c r="V4828">
        <v>200411</v>
      </c>
      <c r="W4828">
        <v>2004</v>
      </c>
    </row>
    <row r="4829" spans="1:23" x14ac:dyDescent="0.25">
      <c r="A4829" s="14">
        <v>38296</v>
      </c>
      <c r="B4829" s="3">
        <v>310</v>
      </c>
      <c r="C4829" s="5">
        <v>-999</v>
      </c>
      <c r="D4829" s="5">
        <v>2.1</v>
      </c>
      <c r="E4829" s="5">
        <v>4.8</v>
      </c>
      <c r="F4829" s="5">
        <v>-1.1000000000000001</v>
      </c>
      <c r="G4829" s="4">
        <v>71.400000000000006</v>
      </c>
      <c r="H4829" s="4">
        <v>41.5</v>
      </c>
      <c r="I4829" s="5">
        <v>-999</v>
      </c>
      <c r="J4829" s="5">
        <v>-999</v>
      </c>
      <c r="K4829" s="4">
        <v>0</v>
      </c>
      <c r="L4829" s="4">
        <v>187</v>
      </c>
      <c r="M4829" s="7">
        <v>0</v>
      </c>
      <c r="N4829" s="5">
        <v>-999</v>
      </c>
      <c r="O4829" s="5">
        <v>2</v>
      </c>
      <c r="P4829" s="5">
        <v>-999</v>
      </c>
      <c r="Q4829" s="5">
        <v>-999</v>
      </c>
      <c r="R4829">
        <v>0.35799999999999998</v>
      </c>
      <c r="S4829" s="34">
        <f>ROUND((0.6105*(EXP((17.273*E4829)/(E4829+237.3))))*(100-H4829)/100,3)</f>
        <v>0.503</v>
      </c>
      <c r="T4829" s="6">
        <f>IF(V4829&lt;V4830,L4829,0)</f>
        <v>0</v>
      </c>
      <c r="U4829" s="6">
        <f>IF(T4829&gt;0,M4829,-999)</f>
        <v>-999</v>
      </c>
      <c r="V4829">
        <v>200411</v>
      </c>
      <c r="W4829">
        <v>2004</v>
      </c>
    </row>
    <row r="4830" spans="1:23" x14ac:dyDescent="0.25">
      <c r="A4830" s="14">
        <v>38297</v>
      </c>
      <c r="B4830" s="3">
        <v>311</v>
      </c>
      <c r="C4830" s="5">
        <v>-999</v>
      </c>
      <c r="D4830" s="5">
        <v>1.3</v>
      </c>
      <c r="E4830" s="5">
        <v>2.5</v>
      </c>
      <c r="F4830" s="5">
        <v>0.1</v>
      </c>
      <c r="G4830" s="4">
        <v>97.5</v>
      </c>
      <c r="H4830" s="4">
        <v>81.900000000000006</v>
      </c>
      <c r="I4830" s="5">
        <v>-999</v>
      </c>
      <c r="J4830" s="5">
        <v>-999</v>
      </c>
      <c r="K4830" s="4">
        <v>16.3</v>
      </c>
      <c r="L4830" s="4">
        <v>171</v>
      </c>
      <c r="M4830" s="7">
        <v>0</v>
      </c>
      <c r="N4830" s="5">
        <v>-999</v>
      </c>
      <c r="O4830" s="5">
        <v>1.9</v>
      </c>
      <c r="P4830" s="5">
        <v>-999</v>
      </c>
      <c r="Q4830" s="5">
        <v>-999</v>
      </c>
      <c r="R4830">
        <v>0.59899999999999998</v>
      </c>
      <c r="S4830" s="34">
        <f>ROUND((0.6105*(EXP((17.273*E4830)/(E4830+237.3))))*(100-H4830)/100,3)</f>
        <v>0.13200000000000001</v>
      </c>
      <c r="T4830" s="6">
        <f>IF(V4830&lt;V4831,L4830,0)</f>
        <v>0</v>
      </c>
      <c r="U4830" s="6">
        <f>IF(T4830&gt;0,M4830,-999)</f>
        <v>-999</v>
      </c>
      <c r="V4830">
        <v>200411</v>
      </c>
      <c r="W4830">
        <v>2004</v>
      </c>
    </row>
    <row r="4831" spans="1:23" x14ac:dyDescent="0.25">
      <c r="A4831" s="14">
        <v>38298</v>
      </c>
      <c r="B4831" s="3">
        <v>312</v>
      </c>
      <c r="C4831" s="5">
        <v>-999</v>
      </c>
      <c r="D4831" s="5">
        <v>3.7</v>
      </c>
      <c r="E4831" s="5">
        <v>5.9</v>
      </c>
      <c r="F4831" s="5">
        <v>0.6</v>
      </c>
      <c r="G4831" s="4">
        <v>98.1</v>
      </c>
      <c r="H4831" s="4">
        <v>92.2</v>
      </c>
      <c r="I4831" s="5">
        <v>-999</v>
      </c>
      <c r="J4831" s="5">
        <v>-999</v>
      </c>
      <c r="K4831" s="4">
        <v>3.8</v>
      </c>
      <c r="L4831" s="4">
        <v>135</v>
      </c>
      <c r="M4831" s="7">
        <v>0</v>
      </c>
      <c r="N4831" s="5">
        <v>-999</v>
      </c>
      <c r="O4831" s="5">
        <v>1.8</v>
      </c>
      <c r="P4831" s="5">
        <v>-999</v>
      </c>
      <c r="Q4831" s="5">
        <v>-999</v>
      </c>
      <c r="R4831">
        <v>0.85499999999999998</v>
      </c>
      <c r="S4831" s="34">
        <f>ROUND((0.6105*(EXP((17.273*E4831)/(E4831+237.3))))*(100-H4831)/100,3)</f>
        <v>7.1999999999999995E-2</v>
      </c>
      <c r="T4831" s="6">
        <f>IF(V4831&lt;V4832,L4831,0)</f>
        <v>0</v>
      </c>
      <c r="U4831" s="6">
        <f>IF(T4831&gt;0,M4831,-999)</f>
        <v>-999</v>
      </c>
      <c r="V4831">
        <v>200411</v>
      </c>
      <c r="W4831">
        <v>2004</v>
      </c>
    </row>
    <row r="4832" spans="1:23" x14ac:dyDescent="0.25">
      <c r="A4832" s="14">
        <v>38299</v>
      </c>
      <c r="B4832" s="3">
        <v>313</v>
      </c>
      <c r="C4832" s="5">
        <v>-999</v>
      </c>
      <c r="D4832" s="5">
        <v>5.7</v>
      </c>
      <c r="E4832" s="5">
        <v>12.1</v>
      </c>
      <c r="F4832" s="5">
        <v>1.9</v>
      </c>
      <c r="G4832" s="4">
        <v>81.099999999999994</v>
      </c>
      <c r="H4832" s="4">
        <v>59.9</v>
      </c>
      <c r="I4832" s="5">
        <v>-999</v>
      </c>
      <c r="J4832" s="5">
        <v>-999</v>
      </c>
      <c r="K4832" s="4">
        <v>0.6</v>
      </c>
      <c r="L4832" s="4">
        <v>119</v>
      </c>
      <c r="M4832" s="7">
        <v>0</v>
      </c>
      <c r="N4832" s="5">
        <v>-999</v>
      </c>
      <c r="O4832" s="5">
        <v>1.9</v>
      </c>
      <c r="P4832" s="5">
        <v>-999</v>
      </c>
      <c r="Q4832" s="5">
        <v>-999</v>
      </c>
      <c r="R4832">
        <v>0.84499999999999997</v>
      </c>
      <c r="S4832" s="34">
        <f>ROUND((0.6105*(EXP((17.273*E4832)/(E4832+237.3))))*(100-H4832)/100,3)</f>
        <v>0.56599999999999995</v>
      </c>
      <c r="T4832" s="6">
        <f>IF(V4832&lt;V4833,L4832,0)</f>
        <v>0</v>
      </c>
      <c r="U4832" s="6">
        <f>IF(T4832&gt;0,M4832,-999)</f>
        <v>-999</v>
      </c>
      <c r="V4832">
        <v>200411</v>
      </c>
      <c r="W4832">
        <v>2004</v>
      </c>
    </row>
    <row r="4833" spans="1:23" x14ac:dyDescent="0.25">
      <c r="A4833" s="14">
        <v>38300</v>
      </c>
      <c r="B4833" s="3">
        <v>314</v>
      </c>
      <c r="C4833" s="5">
        <v>-999</v>
      </c>
      <c r="D4833" s="5">
        <v>1.7</v>
      </c>
      <c r="E4833" s="5">
        <v>5.4</v>
      </c>
      <c r="F4833" s="5">
        <v>-2.7</v>
      </c>
      <c r="G4833" s="4">
        <v>92.4</v>
      </c>
      <c r="H4833" s="4">
        <v>61.7</v>
      </c>
      <c r="I4833" s="5">
        <v>-999</v>
      </c>
      <c r="J4833" s="5">
        <v>-999</v>
      </c>
      <c r="K4833" s="4">
        <v>0</v>
      </c>
      <c r="L4833" s="4">
        <v>116</v>
      </c>
      <c r="M4833" s="7">
        <v>0</v>
      </c>
      <c r="N4833" s="5">
        <v>-999</v>
      </c>
      <c r="O4833" s="5">
        <v>1.8</v>
      </c>
      <c r="P4833" s="5">
        <v>-999</v>
      </c>
      <c r="Q4833" s="5">
        <v>-999</v>
      </c>
      <c r="R4833">
        <v>0.55300000000000005</v>
      </c>
      <c r="S4833" s="34">
        <f>ROUND((0.6105*(EXP((17.273*E4833)/(E4833+237.3))))*(100-H4833)/100,3)</f>
        <v>0.34300000000000003</v>
      </c>
      <c r="T4833" s="6">
        <f>IF(V4833&lt;V4834,L4833,0)</f>
        <v>0</v>
      </c>
      <c r="U4833" s="6">
        <f>IF(T4833&gt;0,M4833,-999)</f>
        <v>-999</v>
      </c>
      <c r="V4833">
        <v>200411</v>
      </c>
      <c r="W4833">
        <v>2004</v>
      </c>
    </row>
    <row r="4834" spans="1:23" x14ac:dyDescent="0.25">
      <c r="A4834" s="14">
        <v>38301</v>
      </c>
      <c r="B4834" s="3">
        <v>315</v>
      </c>
      <c r="C4834" s="5">
        <v>-999</v>
      </c>
      <c r="D4834" s="5">
        <v>-1.4</v>
      </c>
      <c r="E4834" s="5">
        <v>6.1</v>
      </c>
      <c r="F4834" s="5">
        <v>-4.5999999999999996</v>
      </c>
      <c r="G4834" s="4">
        <v>94.9</v>
      </c>
      <c r="H4834" s="4">
        <v>71.3</v>
      </c>
      <c r="I4834" s="5">
        <v>-999</v>
      </c>
      <c r="J4834" s="5">
        <v>-999</v>
      </c>
      <c r="K4834" s="4">
        <v>0</v>
      </c>
      <c r="L4834" s="4">
        <v>107</v>
      </c>
      <c r="M4834" s="7">
        <v>0</v>
      </c>
      <c r="N4834" s="5">
        <v>-999</v>
      </c>
      <c r="O4834" s="5">
        <v>1.8</v>
      </c>
      <c r="P4834" s="5">
        <v>-999</v>
      </c>
      <c r="Q4834" s="5">
        <v>-999</v>
      </c>
      <c r="R4834">
        <v>0.67200000000000004</v>
      </c>
      <c r="S4834" s="34">
        <f>ROUND((0.6105*(EXP((17.273*E4834)/(E4834+237.3))))*(100-H4834)/100,3)</f>
        <v>0.27</v>
      </c>
      <c r="T4834" s="6">
        <f>IF(V4834&lt;V4835,L4834,0)</f>
        <v>0</v>
      </c>
      <c r="U4834" s="6">
        <f>IF(T4834&gt;0,M4834,-999)</f>
        <v>-999</v>
      </c>
      <c r="V4834">
        <v>200411</v>
      </c>
      <c r="W4834">
        <v>2004</v>
      </c>
    </row>
    <row r="4835" spans="1:23" x14ac:dyDescent="0.25">
      <c r="A4835" s="14">
        <v>38302</v>
      </c>
      <c r="B4835" s="3">
        <v>316</v>
      </c>
      <c r="C4835" s="5">
        <v>-999</v>
      </c>
      <c r="D4835" s="5">
        <v>-0.3</v>
      </c>
      <c r="E4835" s="5">
        <v>6.1</v>
      </c>
      <c r="F4835" s="5">
        <v>-4.0999999999999996</v>
      </c>
      <c r="G4835" s="4">
        <v>74.8</v>
      </c>
      <c r="H4835" s="4">
        <v>41.1</v>
      </c>
      <c r="I4835" s="5">
        <v>-999</v>
      </c>
      <c r="J4835" s="5">
        <v>-999</v>
      </c>
      <c r="K4835" s="4">
        <v>0</v>
      </c>
      <c r="L4835" s="4">
        <v>110</v>
      </c>
      <c r="M4835" s="7">
        <v>0</v>
      </c>
      <c r="N4835" s="5">
        <v>-999</v>
      </c>
      <c r="O4835" s="5">
        <v>1.7</v>
      </c>
      <c r="P4835" s="5">
        <v>-999</v>
      </c>
      <c r="Q4835" s="5">
        <v>-999</v>
      </c>
      <c r="R4835">
        <v>0.38600000000000001</v>
      </c>
      <c r="S4835" s="34">
        <f>ROUND((0.6105*(EXP((17.273*E4835)/(E4835+237.3))))*(100-H4835)/100,3)</f>
        <v>0.55400000000000005</v>
      </c>
      <c r="T4835" s="6">
        <f>IF(V4835&lt;V4836,L4835,0)</f>
        <v>0</v>
      </c>
      <c r="U4835" s="6">
        <f>IF(T4835&gt;0,M4835,-999)</f>
        <v>-999</v>
      </c>
      <c r="V4835">
        <v>200411</v>
      </c>
      <c r="W4835">
        <v>2004</v>
      </c>
    </row>
    <row r="4836" spans="1:23" x14ac:dyDescent="0.25">
      <c r="A4836" s="14">
        <v>38303</v>
      </c>
      <c r="B4836" s="3">
        <v>317</v>
      </c>
      <c r="C4836" s="5">
        <v>-999</v>
      </c>
      <c r="D4836" s="5">
        <v>1.7</v>
      </c>
      <c r="E4836" s="5">
        <v>8.1999999999999993</v>
      </c>
      <c r="F4836" s="5">
        <v>-1.8</v>
      </c>
      <c r="G4836" s="4">
        <v>59.6</v>
      </c>
      <c r="H4836" s="4">
        <v>35.4</v>
      </c>
      <c r="I4836" s="5">
        <v>-999</v>
      </c>
      <c r="J4836" s="5">
        <v>-999</v>
      </c>
      <c r="K4836" s="4">
        <v>0</v>
      </c>
      <c r="L4836" s="4">
        <v>113</v>
      </c>
      <c r="M4836" s="7">
        <v>0</v>
      </c>
      <c r="N4836" s="5">
        <v>-999</v>
      </c>
      <c r="O4836" s="5">
        <v>1.6</v>
      </c>
      <c r="P4836" s="5">
        <v>-999</v>
      </c>
      <c r="Q4836" s="5">
        <v>-999</v>
      </c>
      <c r="R4836">
        <v>0.38400000000000001</v>
      </c>
      <c r="S4836" s="34">
        <f>ROUND((0.6105*(EXP((17.273*E4836)/(E4836+237.3))))*(100-H4836)/100,3)</f>
        <v>0.70199999999999996</v>
      </c>
      <c r="T4836" s="6">
        <f>IF(V4836&lt;V4837,L4836,0)</f>
        <v>0</v>
      </c>
      <c r="U4836" s="6">
        <f>IF(T4836&gt;0,M4836,-999)</f>
        <v>-999</v>
      </c>
      <c r="V4836">
        <v>200411</v>
      </c>
      <c r="W4836">
        <v>2004</v>
      </c>
    </row>
    <row r="4837" spans="1:23" x14ac:dyDescent="0.25">
      <c r="A4837" s="14">
        <v>38304</v>
      </c>
      <c r="B4837" s="3">
        <v>318</v>
      </c>
      <c r="C4837" s="5">
        <v>-999</v>
      </c>
      <c r="D4837" s="5">
        <v>0.9</v>
      </c>
      <c r="E4837" s="5">
        <v>6.5</v>
      </c>
      <c r="F4837" s="5">
        <v>-2.4</v>
      </c>
      <c r="G4837" s="4">
        <v>87.1</v>
      </c>
      <c r="H4837" s="4">
        <v>63.9</v>
      </c>
      <c r="I4837" s="5">
        <v>-999</v>
      </c>
      <c r="J4837" s="5">
        <v>-999</v>
      </c>
      <c r="K4837" s="4">
        <v>0</v>
      </c>
      <c r="L4837" s="4">
        <v>115</v>
      </c>
      <c r="M4837" s="7">
        <v>0</v>
      </c>
      <c r="N4837" s="5">
        <v>-999</v>
      </c>
      <c r="O4837" s="5">
        <v>1.5</v>
      </c>
      <c r="P4837" s="5">
        <v>-999</v>
      </c>
      <c r="Q4837" s="5">
        <v>-999</v>
      </c>
      <c r="R4837">
        <v>0.61899999999999999</v>
      </c>
      <c r="S4837" s="34">
        <f>ROUND((0.6105*(EXP((17.273*E4837)/(E4837+237.3))))*(100-H4837)/100,3)</f>
        <v>0.34899999999999998</v>
      </c>
      <c r="T4837" s="6">
        <f>IF(V4837&lt;V4838,L4837,0)</f>
        <v>0</v>
      </c>
      <c r="U4837" s="6">
        <f>IF(T4837&gt;0,M4837,-999)</f>
        <v>-999</v>
      </c>
      <c r="V4837">
        <v>200411</v>
      </c>
      <c r="W4837">
        <v>2004</v>
      </c>
    </row>
    <row r="4838" spans="1:23" x14ac:dyDescent="0.25">
      <c r="A4838" s="14">
        <v>38305</v>
      </c>
      <c r="B4838" s="3">
        <v>319</v>
      </c>
      <c r="C4838" s="5">
        <v>-999</v>
      </c>
      <c r="D4838" s="5">
        <v>-1.5</v>
      </c>
      <c r="E4838" s="5">
        <v>0.5</v>
      </c>
      <c r="F4838" s="5">
        <v>-3.4</v>
      </c>
      <c r="G4838" s="4">
        <v>95.9</v>
      </c>
      <c r="H4838" s="4">
        <v>81.5</v>
      </c>
      <c r="I4838" s="5">
        <v>-999</v>
      </c>
      <c r="J4838" s="5">
        <v>-999</v>
      </c>
      <c r="K4838" s="4">
        <v>0</v>
      </c>
      <c r="L4838" s="4">
        <v>113</v>
      </c>
      <c r="M4838" s="7">
        <v>0</v>
      </c>
      <c r="N4838" s="5">
        <v>-999</v>
      </c>
      <c r="O4838" s="5">
        <v>1.4</v>
      </c>
      <c r="P4838" s="5">
        <v>-999</v>
      </c>
      <c r="Q4838" s="5">
        <v>-999</v>
      </c>
      <c r="R4838">
        <v>0.51600000000000001</v>
      </c>
      <c r="S4838" s="34">
        <f>ROUND((0.6105*(EXP((17.273*E4838)/(E4838+237.3))))*(100-H4838)/100,3)</f>
        <v>0.11700000000000001</v>
      </c>
      <c r="T4838" s="6">
        <f>IF(V4838&lt;V4839,L4838,0)</f>
        <v>0</v>
      </c>
      <c r="U4838" s="6">
        <f>IF(T4838&gt;0,M4838,-999)</f>
        <v>-999</v>
      </c>
      <c r="V4838">
        <v>200411</v>
      </c>
      <c r="W4838">
        <v>2004</v>
      </c>
    </row>
    <row r="4839" spans="1:23" x14ac:dyDescent="0.25">
      <c r="A4839" s="14">
        <v>38306</v>
      </c>
      <c r="B4839" s="3">
        <v>320</v>
      </c>
      <c r="C4839" s="5">
        <v>-999</v>
      </c>
      <c r="D4839" s="5">
        <v>-1</v>
      </c>
      <c r="E4839" s="5">
        <v>3.5</v>
      </c>
      <c r="F4839" s="5">
        <v>-4.9000000000000004</v>
      </c>
      <c r="G4839" s="4">
        <v>96.7</v>
      </c>
      <c r="H4839" s="4">
        <v>81.8</v>
      </c>
      <c r="I4839" s="5">
        <v>-999</v>
      </c>
      <c r="J4839" s="5">
        <v>-999</v>
      </c>
      <c r="K4839" s="4">
        <v>0</v>
      </c>
      <c r="L4839" s="4">
        <v>113</v>
      </c>
      <c r="M4839" s="7">
        <v>0</v>
      </c>
      <c r="N4839" s="5">
        <v>-999</v>
      </c>
      <c r="O4839" s="5">
        <v>1.4</v>
      </c>
      <c r="P4839" s="5">
        <v>-999</v>
      </c>
      <c r="Q4839" s="5">
        <v>-999</v>
      </c>
      <c r="R4839">
        <v>0.64100000000000001</v>
      </c>
      <c r="S4839" s="34">
        <f>ROUND((0.6105*(EXP((17.273*E4839)/(E4839+237.3))))*(100-H4839)/100,3)</f>
        <v>0.14299999999999999</v>
      </c>
      <c r="T4839" s="6">
        <f>IF(V4839&lt;V4840,L4839,0)</f>
        <v>0</v>
      </c>
      <c r="U4839" s="6">
        <f>IF(T4839&gt;0,M4839,-999)</f>
        <v>-999</v>
      </c>
      <c r="V4839">
        <v>200411</v>
      </c>
      <c r="W4839">
        <v>2004</v>
      </c>
    </row>
    <row r="4840" spans="1:23" x14ac:dyDescent="0.25">
      <c r="A4840" s="14">
        <v>38307</v>
      </c>
      <c r="B4840" s="3">
        <v>321</v>
      </c>
      <c r="C4840" s="5">
        <v>-999</v>
      </c>
      <c r="D4840" s="5">
        <v>-3.6</v>
      </c>
      <c r="E4840" s="5">
        <v>1.9</v>
      </c>
      <c r="F4840" s="5">
        <v>-6.2</v>
      </c>
      <c r="G4840" s="4">
        <v>93.5</v>
      </c>
      <c r="H4840" s="4">
        <v>64.400000000000006</v>
      </c>
      <c r="I4840" s="5">
        <v>-999</v>
      </c>
      <c r="J4840" s="5">
        <v>-999</v>
      </c>
      <c r="K4840" s="4">
        <v>0</v>
      </c>
      <c r="L4840" s="4">
        <v>124</v>
      </c>
      <c r="M4840" s="7">
        <v>0</v>
      </c>
      <c r="N4840" s="5">
        <v>-999</v>
      </c>
      <c r="O4840" s="5">
        <v>1.3</v>
      </c>
      <c r="P4840" s="5">
        <v>-999</v>
      </c>
      <c r="Q4840" s="5">
        <v>-999</v>
      </c>
      <c r="R4840">
        <v>0.45200000000000001</v>
      </c>
      <c r="S4840" s="34">
        <f>ROUND((0.6105*(EXP((17.273*E4840)/(E4840+237.3))))*(100-H4840)/100,3)</f>
        <v>0.249</v>
      </c>
      <c r="T4840" s="6">
        <f>IF(V4840&lt;V4841,L4840,0)</f>
        <v>0</v>
      </c>
      <c r="U4840" s="6">
        <f>IF(T4840&gt;0,M4840,-999)</f>
        <v>-999</v>
      </c>
      <c r="V4840">
        <v>200411</v>
      </c>
      <c r="W4840">
        <v>2004</v>
      </c>
    </row>
    <row r="4841" spans="1:23" x14ac:dyDescent="0.25">
      <c r="A4841" s="14">
        <v>38308</v>
      </c>
      <c r="B4841" s="3">
        <v>322</v>
      </c>
      <c r="C4841" s="5">
        <v>-999</v>
      </c>
      <c r="D4841" s="5">
        <v>-4</v>
      </c>
      <c r="E4841" s="5">
        <v>4</v>
      </c>
      <c r="F4841" s="5">
        <v>-8.4</v>
      </c>
      <c r="G4841" s="4">
        <v>77.400000000000006</v>
      </c>
      <c r="H4841" s="4">
        <v>30.7</v>
      </c>
      <c r="I4841" s="5">
        <v>-999</v>
      </c>
      <c r="J4841" s="5">
        <v>-999</v>
      </c>
      <c r="K4841" s="4">
        <v>0</v>
      </c>
      <c r="L4841" s="4">
        <v>128</v>
      </c>
      <c r="M4841" s="7">
        <v>0</v>
      </c>
      <c r="N4841" s="5">
        <v>-999</v>
      </c>
      <c r="O4841" s="5">
        <v>1.3</v>
      </c>
      <c r="P4841" s="5">
        <v>-999</v>
      </c>
      <c r="Q4841" s="5">
        <v>-999</v>
      </c>
      <c r="R4841">
        <v>0.25</v>
      </c>
      <c r="S4841" s="34">
        <f>ROUND((0.6105*(EXP((17.273*E4841)/(E4841+237.3))))*(100-H4841)/100,3)</f>
        <v>0.56299999999999994</v>
      </c>
      <c r="T4841" s="6">
        <f>IF(V4841&lt;V4842,L4841,0)</f>
        <v>0</v>
      </c>
      <c r="U4841" s="6">
        <f>IF(T4841&gt;0,M4841,-999)</f>
        <v>-999</v>
      </c>
      <c r="V4841">
        <v>200411</v>
      </c>
      <c r="W4841">
        <v>2004</v>
      </c>
    </row>
    <row r="4842" spans="1:23" x14ac:dyDescent="0.25">
      <c r="A4842" s="14">
        <v>38309</v>
      </c>
      <c r="B4842" s="3">
        <v>323</v>
      </c>
      <c r="C4842" s="5">
        <v>-999</v>
      </c>
      <c r="D4842" s="5">
        <v>-2.7</v>
      </c>
      <c r="E4842" s="5">
        <v>-0.7</v>
      </c>
      <c r="F4842" s="5">
        <v>-4.5</v>
      </c>
      <c r="G4842" s="4">
        <v>94.2</v>
      </c>
      <c r="H4842" s="4">
        <v>71.7</v>
      </c>
      <c r="I4842" s="5">
        <v>-999</v>
      </c>
      <c r="J4842" s="5">
        <v>-999</v>
      </c>
      <c r="K4842" s="4">
        <v>9.1999999999999993</v>
      </c>
      <c r="L4842" s="4">
        <v>220</v>
      </c>
      <c r="M4842" s="7">
        <v>-2.4</v>
      </c>
      <c r="N4842" s="5">
        <v>-999</v>
      </c>
      <c r="O4842" s="5">
        <v>1.2</v>
      </c>
      <c r="P4842" s="5">
        <v>-999</v>
      </c>
      <c r="Q4842" s="5">
        <v>-999</v>
      </c>
      <c r="R4842">
        <v>0.41599999999999998</v>
      </c>
      <c r="S4842" s="34">
        <f>ROUND((0.6105*(EXP((17.273*E4842)/(E4842+237.3))))*(100-H4842)/100,3)</f>
        <v>0.16400000000000001</v>
      </c>
      <c r="T4842" s="6">
        <f>IF(V4842&lt;V4843,L4842,0)</f>
        <v>0</v>
      </c>
      <c r="U4842" s="6">
        <f>IF(T4842&gt;0,M4842,-999)</f>
        <v>-999</v>
      </c>
      <c r="V4842">
        <v>200411</v>
      </c>
      <c r="W4842">
        <v>2004</v>
      </c>
    </row>
    <row r="4843" spans="1:23" x14ac:dyDescent="0.25">
      <c r="A4843" s="14">
        <v>38310</v>
      </c>
      <c r="B4843" s="3">
        <v>324</v>
      </c>
      <c r="C4843" s="5">
        <v>-999</v>
      </c>
      <c r="D4843" s="5">
        <v>-6.3</v>
      </c>
      <c r="E4843" s="5">
        <v>-2.7</v>
      </c>
      <c r="F4843" s="5">
        <v>-9.1</v>
      </c>
      <c r="G4843" s="4">
        <v>88.4</v>
      </c>
      <c r="H4843" s="4">
        <v>69.599999999999994</v>
      </c>
      <c r="I4843" s="5">
        <v>-999</v>
      </c>
      <c r="J4843" s="5">
        <v>-999</v>
      </c>
      <c r="K4843" s="4">
        <v>0</v>
      </c>
      <c r="L4843" s="4">
        <v>196</v>
      </c>
      <c r="M4843" s="7">
        <v>-2.4</v>
      </c>
      <c r="N4843" s="5">
        <v>-999</v>
      </c>
      <c r="O4843" s="5">
        <v>1.2</v>
      </c>
      <c r="P4843" s="5">
        <v>-999</v>
      </c>
      <c r="Q4843" s="5">
        <v>-999</v>
      </c>
      <c r="R4843">
        <v>0.34899999999999998</v>
      </c>
      <c r="S4843" s="34">
        <f>ROUND((0.6105*(EXP((17.273*E4843)/(E4843+237.3))))*(100-H4843)/100,3)</f>
        <v>0.152</v>
      </c>
      <c r="T4843" s="6">
        <f>IF(V4843&lt;V4844,L4843,0)</f>
        <v>0</v>
      </c>
      <c r="U4843" s="6">
        <f>IF(T4843&gt;0,M4843,-999)</f>
        <v>-999</v>
      </c>
      <c r="V4843">
        <v>200411</v>
      </c>
      <c r="W4843">
        <v>2004</v>
      </c>
    </row>
    <row r="4844" spans="1:23" x14ac:dyDescent="0.25">
      <c r="A4844" s="14">
        <v>38311</v>
      </c>
      <c r="B4844" s="3">
        <v>325</v>
      </c>
      <c r="C4844" s="5">
        <v>-999</v>
      </c>
      <c r="D4844" s="5">
        <v>-4.5999999999999996</v>
      </c>
      <c r="E4844" s="5">
        <v>-0.6</v>
      </c>
      <c r="F4844" s="5">
        <v>-7.3</v>
      </c>
      <c r="G4844" s="4">
        <v>89.2</v>
      </c>
      <c r="H4844" s="4">
        <v>70.8</v>
      </c>
      <c r="I4844" s="5">
        <v>-999</v>
      </c>
      <c r="J4844" s="5">
        <v>-999</v>
      </c>
      <c r="K4844" s="4">
        <v>0</v>
      </c>
      <c r="L4844" s="4">
        <v>188</v>
      </c>
      <c r="M4844" s="7">
        <v>-2.1</v>
      </c>
      <c r="N4844" s="5">
        <v>-999</v>
      </c>
      <c r="O4844" s="5">
        <v>1.2</v>
      </c>
      <c r="P4844" s="5">
        <v>-999</v>
      </c>
      <c r="Q4844" s="5">
        <v>-999</v>
      </c>
      <c r="R4844">
        <v>0.41499999999999998</v>
      </c>
      <c r="S4844" s="34">
        <f>ROUND((0.6105*(EXP((17.273*E4844)/(E4844+237.3))))*(100-H4844)/100,3)</f>
        <v>0.17100000000000001</v>
      </c>
      <c r="T4844" s="6">
        <f>IF(V4844&lt;V4845,L4844,0)</f>
        <v>0</v>
      </c>
      <c r="U4844" s="6">
        <f>IF(T4844&gt;0,M4844,-999)</f>
        <v>-999</v>
      </c>
      <c r="V4844">
        <v>200411</v>
      </c>
      <c r="W4844">
        <v>2004</v>
      </c>
    </row>
    <row r="4845" spans="1:23" x14ac:dyDescent="0.25">
      <c r="A4845" s="14">
        <v>38312</v>
      </c>
      <c r="B4845" s="3">
        <v>326</v>
      </c>
      <c r="C4845" s="5">
        <v>-999</v>
      </c>
      <c r="D4845" s="5">
        <v>-1.9</v>
      </c>
      <c r="E4845" s="5">
        <v>3.2</v>
      </c>
      <c r="F4845" s="5">
        <v>-3.4</v>
      </c>
      <c r="G4845" s="4">
        <v>94.5</v>
      </c>
      <c r="H4845" s="4">
        <v>73.900000000000006</v>
      </c>
      <c r="I4845" s="5">
        <v>-999</v>
      </c>
      <c r="J4845" s="5">
        <v>-999</v>
      </c>
      <c r="K4845" s="4">
        <v>1.8</v>
      </c>
      <c r="L4845" s="4">
        <v>200</v>
      </c>
      <c r="M4845" s="7">
        <v>-1.7</v>
      </c>
      <c r="N4845" s="5">
        <v>-999</v>
      </c>
      <c r="O4845" s="5">
        <v>1.1000000000000001</v>
      </c>
      <c r="P4845" s="5">
        <v>-999</v>
      </c>
      <c r="Q4845" s="5">
        <v>-999</v>
      </c>
      <c r="R4845">
        <v>0.56699999999999995</v>
      </c>
      <c r="S4845" s="34">
        <f>ROUND((0.6105*(EXP((17.273*E4845)/(E4845+237.3))))*(100-H4845)/100,3)</f>
        <v>0.20100000000000001</v>
      </c>
      <c r="T4845" s="6">
        <f>IF(V4845&lt;V4846,L4845,0)</f>
        <v>0</v>
      </c>
      <c r="U4845" s="6">
        <f>IF(T4845&gt;0,M4845,-999)</f>
        <v>-999</v>
      </c>
      <c r="V4845">
        <v>200411</v>
      </c>
      <c r="W4845">
        <v>2004</v>
      </c>
    </row>
    <row r="4846" spans="1:23" x14ac:dyDescent="0.25">
      <c r="A4846" s="14">
        <v>38313</v>
      </c>
      <c r="B4846" s="3">
        <v>327</v>
      </c>
      <c r="C4846" s="5">
        <v>-999</v>
      </c>
      <c r="D4846" s="5">
        <v>-3.9</v>
      </c>
      <c r="E4846" s="5">
        <v>-0.4</v>
      </c>
      <c r="F4846" s="5">
        <v>-5.7</v>
      </c>
      <c r="G4846" s="4">
        <v>93</v>
      </c>
      <c r="H4846" s="4">
        <v>66.5</v>
      </c>
      <c r="I4846" s="5">
        <v>-999</v>
      </c>
      <c r="J4846" s="5">
        <v>-999</v>
      </c>
      <c r="K4846" s="4">
        <v>0</v>
      </c>
      <c r="L4846" s="4">
        <v>205</v>
      </c>
      <c r="M4846" s="7">
        <v>-1.5</v>
      </c>
      <c r="N4846" s="5">
        <v>-999</v>
      </c>
      <c r="O4846" s="5">
        <v>1.1000000000000001</v>
      </c>
      <c r="P4846" s="5">
        <v>-999</v>
      </c>
      <c r="Q4846" s="5">
        <v>-999</v>
      </c>
      <c r="R4846">
        <v>0.39400000000000002</v>
      </c>
      <c r="S4846" s="34">
        <f>ROUND((0.6105*(EXP((17.273*E4846)/(E4846+237.3))))*(100-H4846)/100,3)</f>
        <v>0.19900000000000001</v>
      </c>
      <c r="T4846" s="6">
        <f>IF(V4846&lt;V4847,L4846,0)</f>
        <v>0</v>
      </c>
      <c r="U4846" s="6">
        <f>IF(T4846&gt;0,M4846,-999)</f>
        <v>-999</v>
      </c>
      <c r="V4846">
        <v>200411</v>
      </c>
      <c r="W4846">
        <v>2004</v>
      </c>
    </row>
    <row r="4847" spans="1:23" x14ac:dyDescent="0.25">
      <c r="A4847" s="14">
        <v>38314</v>
      </c>
      <c r="B4847" s="3">
        <v>328</v>
      </c>
      <c r="C4847" s="5">
        <v>-999</v>
      </c>
      <c r="D4847" s="5">
        <v>-2.5</v>
      </c>
      <c r="E4847" s="5">
        <v>1</v>
      </c>
      <c r="F4847" s="5">
        <v>-4.5</v>
      </c>
      <c r="G4847" s="4">
        <v>92.7</v>
      </c>
      <c r="H4847" s="4">
        <v>70.8</v>
      </c>
      <c r="I4847" s="5">
        <v>-999</v>
      </c>
      <c r="J4847" s="5">
        <v>-999</v>
      </c>
      <c r="K4847" s="4">
        <v>8.4</v>
      </c>
      <c r="L4847" s="4">
        <v>290</v>
      </c>
      <c r="M4847" s="7">
        <v>-1.5</v>
      </c>
      <c r="N4847" s="5">
        <v>-999</v>
      </c>
      <c r="O4847" s="5">
        <v>1.2</v>
      </c>
      <c r="P4847" s="5">
        <v>-999</v>
      </c>
      <c r="Q4847" s="5">
        <v>-999</v>
      </c>
      <c r="R4847">
        <v>0.46400000000000002</v>
      </c>
      <c r="S4847" s="34">
        <f>ROUND((0.6105*(EXP((17.273*E4847)/(E4847+237.3))))*(100-H4847)/100,3)</f>
        <v>0.192</v>
      </c>
      <c r="T4847" s="6">
        <f>IF(V4847&lt;V4848,L4847,0)</f>
        <v>0</v>
      </c>
      <c r="U4847" s="6">
        <f>IF(T4847&gt;0,M4847,-999)</f>
        <v>-999</v>
      </c>
      <c r="V4847">
        <v>200411</v>
      </c>
      <c r="W4847">
        <v>2004</v>
      </c>
    </row>
    <row r="4848" spans="1:23" x14ac:dyDescent="0.25">
      <c r="A4848" s="14">
        <v>38315</v>
      </c>
      <c r="B4848" s="3">
        <v>329</v>
      </c>
      <c r="C4848" s="5">
        <v>-999</v>
      </c>
      <c r="D4848" s="5">
        <v>0.3</v>
      </c>
      <c r="E4848" s="5">
        <v>2.8</v>
      </c>
      <c r="F4848" s="5">
        <v>-1.8</v>
      </c>
      <c r="G4848" s="4">
        <v>99.1</v>
      </c>
      <c r="H4848" s="4">
        <v>95.7</v>
      </c>
      <c r="I4848" s="5">
        <v>-999</v>
      </c>
      <c r="J4848" s="5">
        <v>-999</v>
      </c>
      <c r="K4848" s="4">
        <v>16.3</v>
      </c>
      <c r="L4848" s="4">
        <v>327</v>
      </c>
      <c r="M4848" s="7">
        <v>-0.4</v>
      </c>
      <c r="N4848" s="5">
        <v>-999</v>
      </c>
      <c r="O4848" s="5">
        <v>1.1000000000000001</v>
      </c>
      <c r="P4848" s="5">
        <v>-999</v>
      </c>
      <c r="Q4848" s="5">
        <v>-999</v>
      </c>
      <c r="R4848">
        <v>0.71299999999999997</v>
      </c>
      <c r="S4848" s="34">
        <f>ROUND((0.6105*(EXP((17.273*E4848)/(E4848+237.3))))*(100-H4848)/100,3)</f>
        <v>3.2000000000000001E-2</v>
      </c>
      <c r="T4848" s="6">
        <f>IF(V4848&lt;V4849,L4848,0)</f>
        <v>0</v>
      </c>
      <c r="U4848" s="6">
        <f>IF(T4848&gt;0,M4848,-999)</f>
        <v>-999</v>
      </c>
      <c r="V4848">
        <v>200411</v>
      </c>
      <c r="W4848">
        <v>2004</v>
      </c>
    </row>
    <row r="4849" spans="1:23" x14ac:dyDescent="0.25">
      <c r="A4849" s="14">
        <v>38316</v>
      </c>
      <c r="B4849" s="3">
        <v>330</v>
      </c>
      <c r="C4849" s="5">
        <v>-999</v>
      </c>
      <c r="D4849" s="5">
        <v>-2.6</v>
      </c>
      <c r="E4849" s="5">
        <v>0.7</v>
      </c>
      <c r="F4849" s="5">
        <v>-7.9</v>
      </c>
      <c r="G4849" s="4">
        <v>97.2</v>
      </c>
      <c r="H4849" s="4">
        <v>89.9</v>
      </c>
      <c r="I4849" s="5">
        <v>-999</v>
      </c>
      <c r="J4849" s="5">
        <v>-999</v>
      </c>
      <c r="K4849" s="4">
        <v>11.8</v>
      </c>
      <c r="L4849" s="4">
        <v>377</v>
      </c>
      <c r="M4849" s="7">
        <v>-0.1</v>
      </c>
      <c r="N4849" s="5">
        <v>-999</v>
      </c>
      <c r="O4849" s="5">
        <v>1.1000000000000001</v>
      </c>
      <c r="P4849" s="5">
        <v>-999</v>
      </c>
      <c r="Q4849" s="5">
        <v>-999</v>
      </c>
      <c r="R4849">
        <v>0.57899999999999996</v>
      </c>
      <c r="S4849" s="34">
        <f>ROUND((0.6105*(EXP((17.273*E4849)/(E4849+237.3))))*(100-H4849)/100,3)</f>
        <v>6.5000000000000002E-2</v>
      </c>
      <c r="T4849" s="6">
        <f>IF(V4849&lt;V4850,L4849,0)</f>
        <v>0</v>
      </c>
      <c r="U4849" s="6">
        <f>IF(T4849&gt;0,M4849,-999)</f>
        <v>-999</v>
      </c>
      <c r="V4849">
        <v>200411</v>
      </c>
      <c r="W4849">
        <v>2004</v>
      </c>
    </row>
    <row r="4850" spans="1:23" x14ac:dyDescent="0.25">
      <c r="A4850" s="14">
        <v>38317</v>
      </c>
      <c r="B4850" s="3">
        <v>331</v>
      </c>
      <c r="C4850" s="5">
        <v>-999</v>
      </c>
      <c r="D4850" s="5">
        <v>-7.1</v>
      </c>
      <c r="E4850" s="5">
        <v>-4.8</v>
      </c>
      <c r="F4850" s="5">
        <v>-10.199999999999999</v>
      </c>
      <c r="G4850" s="4">
        <v>97.8</v>
      </c>
      <c r="H4850" s="4">
        <v>95.2</v>
      </c>
      <c r="I4850" s="5">
        <v>-999</v>
      </c>
      <c r="J4850" s="5">
        <v>-999</v>
      </c>
      <c r="K4850" s="4">
        <v>3.9</v>
      </c>
      <c r="L4850" s="4">
        <v>398</v>
      </c>
      <c r="M4850" s="7">
        <v>-0.2</v>
      </c>
      <c r="N4850" s="5">
        <v>-999</v>
      </c>
      <c r="O4850" s="5">
        <v>1.1000000000000001</v>
      </c>
      <c r="P4850" s="5">
        <v>-999</v>
      </c>
      <c r="Q4850" s="5">
        <v>-999</v>
      </c>
      <c r="R4850">
        <v>0.40699999999999997</v>
      </c>
      <c r="S4850" s="34">
        <f>ROUND((0.6105*(EXP((17.273*E4850)/(E4850+237.3))))*(100-H4850)/100,3)</f>
        <v>2.1000000000000001E-2</v>
      </c>
      <c r="T4850" s="6">
        <f>IF(V4850&lt;V4851,L4850,0)</f>
        <v>0</v>
      </c>
      <c r="U4850" s="6">
        <f>IF(T4850&gt;0,M4850,-999)</f>
        <v>-999</v>
      </c>
      <c r="V4850">
        <v>200411</v>
      </c>
      <c r="W4850">
        <v>2004</v>
      </c>
    </row>
    <row r="4851" spans="1:23" x14ac:dyDescent="0.25">
      <c r="A4851" s="14">
        <v>38318</v>
      </c>
      <c r="B4851" s="3">
        <v>332</v>
      </c>
      <c r="C4851" s="5">
        <v>-999</v>
      </c>
      <c r="D4851" s="5">
        <v>-8</v>
      </c>
      <c r="E4851" s="5">
        <v>-6.7</v>
      </c>
      <c r="F4851" s="5">
        <v>-10</v>
      </c>
      <c r="G4851" s="4">
        <v>97.2</v>
      </c>
      <c r="H4851" s="4">
        <v>94.6</v>
      </c>
      <c r="I4851" s="5">
        <v>-999</v>
      </c>
      <c r="J4851" s="5">
        <v>-999</v>
      </c>
      <c r="K4851" s="4">
        <v>4.4000000000000004</v>
      </c>
      <c r="L4851" s="4">
        <v>428</v>
      </c>
      <c r="M4851" s="7">
        <v>-1.1000000000000001</v>
      </c>
      <c r="N4851" s="5">
        <v>-999</v>
      </c>
      <c r="O4851" s="5">
        <v>1.1000000000000001</v>
      </c>
      <c r="P4851" s="5">
        <v>-999</v>
      </c>
      <c r="Q4851" s="5">
        <v>-999</v>
      </c>
      <c r="R4851">
        <v>0.35099999999999998</v>
      </c>
      <c r="S4851" s="34">
        <f>ROUND((0.6105*(EXP((17.273*E4851)/(E4851+237.3))))*(100-H4851)/100,3)</f>
        <v>0.02</v>
      </c>
      <c r="T4851" s="6">
        <f>IF(V4851&lt;V4852,L4851,0)</f>
        <v>0</v>
      </c>
      <c r="U4851" s="6">
        <f>IF(T4851&gt;0,M4851,-999)</f>
        <v>-999</v>
      </c>
      <c r="V4851">
        <v>200411</v>
      </c>
      <c r="W4851">
        <v>2004</v>
      </c>
    </row>
    <row r="4852" spans="1:23" x14ac:dyDescent="0.25">
      <c r="A4852" s="14">
        <v>38319</v>
      </c>
      <c r="B4852" s="3">
        <v>333</v>
      </c>
      <c r="C4852" s="5">
        <v>-999</v>
      </c>
      <c r="D4852" s="5">
        <v>-8</v>
      </c>
      <c r="E4852" s="5">
        <v>-5.3</v>
      </c>
      <c r="F4852" s="5">
        <v>-10</v>
      </c>
      <c r="G4852" s="4">
        <v>96.9</v>
      </c>
      <c r="H4852" s="4">
        <v>94.7</v>
      </c>
      <c r="I4852" s="5">
        <v>-999</v>
      </c>
      <c r="J4852" s="5">
        <v>-999</v>
      </c>
      <c r="K4852" s="4">
        <v>0</v>
      </c>
      <c r="L4852" s="4">
        <v>408</v>
      </c>
      <c r="M4852" s="7">
        <v>-1.3</v>
      </c>
      <c r="N4852" s="5">
        <v>-999</v>
      </c>
      <c r="O4852" s="5">
        <v>1.1000000000000001</v>
      </c>
      <c r="P4852" s="5">
        <v>-999</v>
      </c>
      <c r="Q4852" s="5">
        <v>-999</v>
      </c>
      <c r="R4852">
        <v>0.38800000000000001</v>
      </c>
      <c r="S4852" s="34">
        <f>ROUND((0.6105*(EXP((17.273*E4852)/(E4852+237.3))))*(100-H4852)/100,3)</f>
        <v>2.1999999999999999E-2</v>
      </c>
      <c r="T4852" s="6">
        <f>IF(V4852&lt;V4853,L4852,0)</f>
        <v>0</v>
      </c>
      <c r="U4852" s="6">
        <f>IF(T4852&gt;0,M4852,-999)</f>
        <v>-999</v>
      </c>
      <c r="V4852">
        <v>200411</v>
      </c>
      <c r="W4852">
        <v>2004</v>
      </c>
    </row>
    <row r="4853" spans="1:23" x14ac:dyDescent="0.25">
      <c r="A4853" s="14">
        <v>38320</v>
      </c>
      <c r="B4853" s="3">
        <v>334</v>
      </c>
      <c r="C4853" s="5">
        <v>-999</v>
      </c>
      <c r="D4853" s="5">
        <v>-7.4</v>
      </c>
      <c r="E4853" s="5">
        <v>-3.2</v>
      </c>
      <c r="F4853" s="5">
        <v>-9.6999999999999993</v>
      </c>
      <c r="G4853" s="4">
        <v>93.8</v>
      </c>
      <c r="H4853" s="4">
        <v>81.5</v>
      </c>
      <c r="I4853" s="5">
        <v>-999</v>
      </c>
      <c r="J4853" s="5">
        <v>-999</v>
      </c>
      <c r="K4853" s="4">
        <v>0</v>
      </c>
      <c r="L4853" s="4">
        <v>408</v>
      </c>
      <c r="M4853" s="7">
        <v>-1.8</v>
      </c>
      <c r="N4853" s="5">
        <v>-999</v>
      </c>
      <c r="O4853" s="5">
        <v>1.1000000000000001</v>
      </c>
      <c r="P4853" s="5">
        <v>-999</v>
      </c>
      <c r="Q4853" s="5">
        <v>-999</v>
      </c>
      <c r="R4853">
        <v>0.39200000000000002</v>
      </c>
      <c r="S4853" s="34">
        <f>ROUND((0.6105*(EXP((17.273*E4853)/(E4853+237.3))))*(100-H4853)/100,3)</f>
        <v>8.8999999999999996E-2</v>
      </c>
      <c r="T4853" s="6">
        <f>IF(V4853&lt;V4854,L4853,0)</f>
        <v>0</v>
      </c>
      <c r="U4853" s="6">
        <f>IF(T4853&gt;0,M4853,-999)</f>
        <v>-999</v>
      </c>
      <c r="V4853">
        <v>200411</v>
      </c>
      <c r="W4853">
        <v>2004</v>
      </c>
    </row>
    <row r="4854" spans="1:23" x14ac:dyDescent="0.25">
      <c r="A4854" s="14">
        <v>38321</v>
      </c>
      <c r="B4854" s="3">
        <v>335</v>
      </c>
      <c r="C4854" s="5">
        <v>-999</v>
      </c>
      <c r="D4854" s="5">
        <v>-6.6</v>
      </c>
      <c r="E4854" s="5">
        <v>-0.2</v>
      </c>
      <c r="F4854" s="5">
        <v>-8.6999999999999993</v>
      </c>
      <c r="G4854" s="4">
        <v>95.5</v>
      </c>
      <c r="H4854" s="4">
        <v>75.2</v>
      </c>
      <c r="I4854" s="5">
        <v>-999</v>
      </c>
      <c r="J4854" s="5">
        <v>-999</v>
      </c>
      <c r="K4854" s="4">
        <v>0</v>
      </c>
      <c r="L4854" s="4">
        <v>411</v>
      </c>
      <c r="M4854" s="7">
        <v>-1.5</v>
      </c>
      <c r="N4854" s="5">
        <v>-999</v>
      </c>
      <c r="O4854" s="5">
        <v>1.2</v>
      </c>
      <c r="P4854" s="5">
        <v>-999</v>
      </c>
      <c r="Q4854" s="5">
        <v>-999</v>
      </c>
      <c r="R4854">
        <v>0.45300000000000001</v>
      </c>
      <c r="S4854" s="34">
        <f>ROUND((0.6105*(EXP((17.273*E4854)/(E4854+237.3))))*(100-H4854)/100,3)</f>
        <v>0.14899999999999999</v>
      </c>
      <c r="T4854" s="6">
        <f>IF(V4854&lt;V4855,L4854,0)</f>
        <v>411</v>
      </c>
      <c r="U4854" s="6">
        <f>IF(T4854&gt;0,M4854,-999)</f>
        <v>-1.5</v>
      </c>
      <c r="V4854">
        <v>200411</v>
      </c>
      <c r="W4854">
        <v>2004</v>
      </c>
    </row>
    <row r="4855" spans="1:23" x14ac:dyDescent="0.25">
      <c r="A4855" s="14">
        <v>38322</v>
      </c>
      <c r="B4855" s="3">
        <v>336</v>
      </c>
      <c r="C4855" s="5">
        <v>-999</v>
      </c>
      <c r="D4855" s="5">
        <v>-4.5999999999999996</v>
      </c>
      <c r="E4855" s="5">
        <v>-1.2</v>
      </c>
      <c r="F4855" s="5">
        <v>-7.1</v>
      </c>
      <c r="G4855" s="4">
        <v>96.7</v>
      </c>
      <c r="H4855" s="4">
        <v>87.6</v>
      </c>
      <c r="I4855" s="5">
        <v>-999</v>
      </c>
      <c r="J4855" s="5">
        <v>-999</v>
      </c>
      <c r="K4855" s="4">
        <v>0</v>
      </c>
      <c r="L4855" s="4">
        <v>406</v>
      </c>
      <c r="M4855" s="7">
        <v>-1.3</v>
      </c>
      <c r="N4855" s="5">
        <v>-999</v>
      </c>
      <c r="O4855" s="5">
        <v>1.2</v>
      </c>
      <c r="P4855" s="5">
        <v>-999</v>
      </c>
      <c r="Q4855" s="5">
        <v>-999</v>
      </c>
      <c r="R4855">
        <v>0.49099999999999999</v>
      </c>
      <c r="S4855" s="34">
        <f>ROUND((0.6105*(EXP((17.273*E4855)/(E4855+237.3))))*(100-H4855)/100,3)</f>
        <v>6.9000000000000006E-2</v>
      </c>
      <c r="T4855" s="6">
        <f>IF(V4855&lt;V4856,L4855,0)</f>
        <v>0</v>
      </c>
      <c r="U4855" s="6">
        <f>IF(T4855&gt;0,M4855,-999)</f>
        <v>-999</v>
      </c>
      <c r="V4855">
        <v>200412</v>
      </c>
      <c r="W4855">
        <v>2004</v>
      </c>
    </row>
    <row r="4856" spans="1:23" x14ac:dyDescent="0.25">
      <c r="A4856" s="14">
        <v>38323</v>
      </c>
      <c r="B4856" s="3">
        <v>337</v>
      </c>
      <c r="C4856" s="5">
        <v>-999</v>
      </c>
      <c r="D4856" s="5">
        <v>-3.9</v>
      </c>
      <c r="E4856" s="5">
        <v>1.1000000000000001</v>
      </c>
      <c r="F4856" s="5">
        <v>-6.8</v>
      </c>
      <c r="G4856" s="4">
        <v>93.2</v>
      </c>
      <c r="H4856" s="4">
        <v>68.5</v>
      </c>
      <c r="I4856" s="5">
        <v>-999</v>
      </c>
      <c r="J4856" s="5">
        <v>-999</v>
      </c>
      <c r="K4856" s="4">
        <v>0</v>
      </c>
      <c r="L4856" s="4">
        <v>395</v>
      </c>
      <c r="M4856" s="7">
        <v>-1.1000000000000001</v>
      </c>
      <c r="N4856" s="5">
        <v>-999</v>
      </c>
      <c r="O4856" s="5">
        <v>1.2</v>
      </c>
      <c r="P4856" s="5">
        <v>-999</v>
      </c>
      <c r="Q4856" s="5">
        <v>-999</v>
      </c>
      <c r="R4856">
        <v>0.45400000000000001</v>
      </c>
      <c r="S4856" s="34">
        <f>ROUND((0.6105*(EXP((17.273*E4856)/(E4856+237.3))))*(100-H4856)/100,3)</f>
        <v>0.20799999999999999</v>
      </c>
      <c r="T4856" s="6">
        <f>IF(V4856&lt;V4857,L4856,0)</f>
        <v>0</v>
      </c>
      <c r="U4856" s="6">
        <f>IF(T4856&gt;0,M4856,-999)</f>
        <v>-999</v>
      </c>
      <c r="V4856">
        <v>200412</v>
      </c>
      <c r="W4856">
        <v>2004</v>
      </c>
    </row>
    <row r="4857" spans="1:23" x14ac:dyDescent="0.25">
      <c r="A4857" s="14">
        <v>38324</v>
      </c>
      <c r="B4857" s="3">
        <v>338</v>
      </c>
      <c r="C4857" s="5">
        <v>-999</v>
      </c>
      <c r="D4857" s="5">
        <v>-2.4</v>
      </c>
      <c r="E4857" s="5">
        <v>-0.3</v>
      </c>
      <c r="F4857" s="5">
        <v>-4</v>
      </c>
      <c r="G4857" s="4">
        <v>94.1</v>
      </c>
      <c r="H4857" s="4">
        <v>88.8</v>
      </c>
      <c r="I4857" s="5">
        <v>-999</v>
      </c>
      <c r="J4857" s="5">
        <v>-999</v>
      </c>
      <c r="K4857" s="4">
        <v>0</v>
      </c>
      <c r="L4857" s="4">
        <v>385</v>
      </c>
      <c r="M4857" s="7">
        <v>-1.1000000000000001</v>
      </c>
      <c r="N4857" s="5">
        <v>-999</v>
      </c>
      <c r="O4857" s="5">
        <v>1.2</v>
      </c>
      <c r="P4857" s="5">
        <v>-999</v>
      </c>
      <c r="Q4857" s="5">
        <v>-999</v>
      </c>
      <c r="R4857">
        <v>0.52900000000000003</v>
      </c>
      <c r="S4857" s="34">
        <f>ROUND((0.6105*(EXP((17.273*E4857)/(E4857+237.3))))*(100-H4857)/100,3)</f>
        <v>6.7000000000000004E-2</v>
      </c>
      <c r="T4857" s="6">
        <f>IF(V4857&lt;V4858,L4857,0)</f>
        <v>0</v>
      </c>
      <c r="U4857" s="6">
        <f>IF(T4857&gt;0,M4857,-999)</f>
        <v>-999</v>
      </c>
      <c r="V4857">
        <v>200412</v>
      </c>
      <c r="W4857">
        <v>2004</v>
      </c>
    </row>
    <row r="4858" spans="1:23" x14ac:dyDescent="0.25">
      <c r="A4858" s="14">
        <v>38325</v>
      </c>
      <c r="B4858" s="3">
        <v>339</v>
      </c>
      <c r="C4858" s="5">
        <v>-999</v>
      </c>
      <c r="D4858" s="5">
        <v>-2.8</v>
      </c>
      <c r="E4858" s="5">
        <v>-1.3</v>
      </c>
      <c r="F4858" s="5">
        <v>-4.7</v>
      </c>
      <c r="G4858" s="4">
        <v>98.1</v>
      </c>
      <c r="H4858" s="4">
        <v>93.5</v>
      </c>
      <c r="I4858" s="5">
        <v>-999</v>
      </c>
      <c r="J4858" s="5">
        <v>-999</v>
      </c>
      <c r="K4858" s="4">
        <v>13.8</v>
      </c>
      <c r="L4858" s="4">
        <v>523</v>
      </c>
      <c r="M4858" s="7">
        <v>-0.7</v>
      </c>
      <c r="N4858" s="5">
        <v>-999</v>
      </c>
      <c r="O4858" s="5">
        <v>1.2</v>
      </c>
      <c r="P4858" s="5">
        <v>-999</v>
      </c>
      <c r="Q4858" s="5">
        <v>-999</v>
      </c>
      <c r="R4858">
        <v>0.52</v>
      </c>
      <c r="S4858" s="34">
        <f>ROUND((0.6105*(EXP((17.273*E4858)/(E4858+237.3))))*(100-H4858)/100,3)</f>
        <v>3.5999999999999997E-2</v>
      </c>
      <c r="T4858" s="6">
        <f>IF(V4858&lt;V4859,L4858,0)</f>
        <v>0</v>
      </c>
      <c r="U4858" s="6">
        <f>IF(T4858&gt;0,M4858,-999)</f>
        <v>-999</v>
      </c>
      <c r="V4858">
        <v>200412</v>
      </c>
      <c r="W4858">
        <v>2004</v>
      </c>
    </row>
    <row r="4859" spans="1:23" x14ac:dyDescent="0.25">
      <c r="A4859" s="14">
        <v>38326</v>
      </c>
      <c r="B4859" s="3">
        <v>340</v>
      </c>
      <c r="C4859" s="5">
        <v>-999</v>
      </c>
      <c r="D4859" s="5">
        <v>-7.7</v>
      </c>
      <c r="E4859" s="5">
        <v>-4.3</v>
      </c>
      <c r="F4859" s="5">
        <v>-11.2</v>
      </c>
      <c r="G4859" s="4">
        <v>97.1</v>
      </c>
      <c r="H4859" s="4">
        <v>92</v>
      </c>
      <c r="I4859" s="5">
        <v>-999</v>
      </c>
      <c r="J4859" s="5">
        <v>-999</v>
      </c>
      <c r="K4859" s="4">
        <v>1.2</v>
      </c>
      <c r="L4859" s="4">
        <v>527</v>
      </c>
      <c r="M4859" s="7">
        <v>-0.6</v>
      </c>
      <c r="N4859" s="5">
        <v>-999</v>
      </c>
      <c r="O4859" s="5">
        <v>1.2</v>
      </c>
      <c r="P4859" s="5">
        <v>-999</v>
      </c>
      <c r="Q4859" s="5">
        <v>-999</v>
      </c>
      <c r="R4859">
        <v>0.40699999999999997</v>
      </c>
      <c r="S4859" s="34">
        <f>ROUND((0.6105*(EXP((17.273*E4859)/(E4859+237.3))))*(100-H4859)/100,3)</f>
        <v>3.5999999999999997E-2</v>
      </c>
      <c r="T4859" s="6">
        <f>IF(V4859&lt;V4860,L4859,0)</f>
        <v>0</v>
      </c>
      <c r="U4859" s="6">
        <f>IF(T4859&gt;0,M4859,-999)</f>
        <v>-999</v>
      </c>
      <c r="V4859">
        <v>200412</v>
      </c>
      <c r="W4859">
        <v>2004</v>
      </c>
    </row>
    <row r="4860" spans="1:23" x14ac:dyDescent="0.25">
      <c r="A4860" s="14">
        <v>38327</v>
      </c>
      <c r="B4860" s="3">
        <v>341</v>
      </c>
      <c r="C4860" s="5">
        <v>-999</v>
      </c>
      <c r="D4860" s="5">
        <v>-9.4</v>
      </c>
      <c r="E4860" s="5">
        <v>-6.9</v>
      </c>
      <c r="F4860" s="5">
        <v>-13.6</v>
      </c>
      <c r="G4860" s="4">
        <v>96.3</v>
      </c>
      <c r="H4860" s="4">
        <v>93.6</v>
      </c>
      <c r="I4860" s="5">
        <v>-999</v>
      </c>
      <c r="J4860" s="5">
        <v>-999</v>
      </c>
      <c r="K4860" s="4">
        <v>0</v>
      </c>
      <c r="L4860" s="4">
        <v>524</v>
      </c>
      <c r="M4860" s="7">
        <v>-0.9</v>
      </c>
      <c r="N4860" s="5">
        <v>-999</v>
      </c>
      <c r="O4860" s="5">
        <v>1.2</v>
      </c>
      <c r="P4860" s="5">
        <v>-999</v>
      </c>
      <c r="Q4860" s="5">
        <v>-999</v>
      </c>
      <c r="R4860">
        <v>0.34100000000000003</v>
      </c>
      <c r="S4860" s="34">
        <f>ROUND((0.6105*(EXP((17.273*E4860)/(E4860+237.3))))*(100-H4860)/100,3)</f>
        <v>2.3E-2</v>
      </c>
      <c r="T4860" s="6">
        <f>IF(V4860&lt;V4861,L4860,0)</f>
        <v>0</v>
      </c>
      <c r="U4860" s="6">
        <f>IF(T4860&gt;0,M4860,-999)</f>
        <v>-999</v>
      </c>
      <c r="V4860">
        <v>200412</v>
      </c>
      <c r="W4860">
        <v>2004</v>
      </c>
    </row>
    <row r="4861" spans="1:23" x14ac:dyDescent="0.25">
      <c r="A4861" s="14">
        <v>38328</v>
      </c>
      <c r="B4861" s="3">
        <v>342</v>
      </c>
      <c r="C4861" s="5">
        <v>-999</v>
      </c>
      <c r="D4861" s="5">
        <v>-7</v>
      </c>
      <c r="E4861" s="5">
        <v>-3.5</v>
      </c>
      <c r="F4861" s="5">
        <v>-9.1</v>
      </c>
      <c r="G4861" s="4">
        <v>97.7</v>
      </c>
      <c r="H4861" s="4">
        <v>95.5</v>
      </c>
      <c r="I4861" s="5">
        <v>-999</v>
      </c>
      <c r="J4861" s="5">
        <v>-999</v>
      </c>
      <c r="K4861" s="4">
        <v>5</v>
      </c>
      <c r="L4861" s="4">
        <v>561</v>
      </c>
      <c r="M4861" s="7">
        <v>-1</v>
      </c>
      <c r="N4861" s="5">
        <v>-999</v>
      </c>
      <c r="O4861" s="5">
        <v>1.2</v>
      </c>
      <c r="P4861" s="5">
        <v>-999</v>
      </c>
      <c r="Q4861" s="5">
        <v>-999</v>
      </c>
      <c r="R4861">
        <v>0.44900000000000001</v>
      </c>
      <c r="S4861" s="34">
        <f>ROUND((0.6105*(EXP((17.273*E4861)/(E4861+237.3))))*(100-H4861)/100,3)</f>
        <v>2.1000000000000001E-2</v>
      </c>
      <c r="T4861" s="6">
        <f>IF(V4861&lt;V4862,L4861,0)</f>
        <v>0</v>
      </c>
      <c r="U4861" s="6">
        <f>IF(T4861&gt;0,M4861,-999)</f>
        <v>-999</v>
      </c>
      <c r="V4861">
        <v>200412</v>
      </c>
      <c r="W4861">
        <v>2004</v>
      </c>
    </row>
    <row r="4862" spans="1:23" x14ac:dyDescent="0.25">
      <c r="A4862" s="14">
        <v>38329</v>
      </c>
      <c r="B4862" s="3">
        <v>343</v>
      </c>
      <c r="C4862" s="5">
        <v>-999</v>
      </c>
      <c r="D4862" s="5">
        <v>-5</v>
      </c>
      <c r="E4862" s="5">
        <v>0.1</v>
      </c>
      <c r="F4862" s="5">
        <v>-7.1</v>
      </c>
      <c r="G4862" s="4">
        <v>98.9</v>
      </c>
      <c r="H4862" s="4">
        <v>97.8</v>
      </c>
      <c r="I4862" s="5">
        <v>-999</v>
      </c>
      <c r="J4862" s="5">
        <v>-999</v>
      </c>
      <c r="K4862" s="4">
        <v>2.9</v>
      </c>
      <c r="L4862" s="4">
        <v>549</v>
      </c>
      <c r="M4862" s="7">
        <v>-0.9</v>
      </c>
      <c r="N4862" s="5">
        <v>-999</v>
      </c>
      <c r="O4862" s="5">
        <v>1.2</v>
      </c>
      <c r="P4862" s="5">
        <v>-999</v>
      </c>
      <c r="Q4862" s="5">
        <v>-999</v>
      </c>
      <c r="R4862">
        <v>0.60299999999999998</v>
      </c>
      <c r="S4862" s="34">
        <f>ROUND((0.6105*(EXP((17.273*E4862)/(E4862+237.3))))*(100-H4862)/100,3)</f>
        <v>1.4E-2</v>
      </c>
      <c r="T4862" s="6">
        <f>IF(V4862&lt;V4863,L4862,0)</f>
        <v>0</v>
      </c>
      <c r="U4862" s="6">
        <f>IF(T4862&gt;0,M4862,-999)</f>
        <v>-999</v>
      </c>
      <c r="V4862">
        <v>200412</v>
      </c>
      <c r="W4862">
        <v>2004</v>
      </c>
    </row>
    <row r="4863" spans="1:23" x14ac:dyDescent="0.25">
      <c r="A4863" s="14">
        <v>38330</v>
      </c>
      <c r="B4863" s="3">
        <v>344</v>
      </c>
      <c r="C4863" s="5">
        <v>-999</v>
      </c>
      <c r="D4863" s="5">
        <v>-4.5</v>
      </c>
      <c r="E4863" s="5">
        <v>-0.3</v>
      </c>
      <c r="F4863" s="5">
        <v>-7.3</v>
      </c>
      <c r="G4863" s="4">
        <v>93.9</v>
      </c>
      <c r="H4863" s="4">
        <v>72.5</v>
      </c>
      <c r="I4863" s="5">
        <v>-999</v>
      </c>
      <c r="J4863" s="5">
        <v>-999</v>
      </c>
      <c r="K4863" s="4">
        <v>18</v>
      </c>
      <c r="L4863" s="4">
        <v>724</v>
      </c>
      <c r="M4863" s="7">
        <v>-0.7</v>
      </c>
      <c r="N4863" s="5">
        <v>-999</v>
      </c>
      <c r="O4863" s="5">
        <v>1.3</v>
      </c>
      <c r="P4863" s="5">
        <v>-999</v>
      </c>
      <c r="Q4863" s="5">
        <v>-999</v>
      </c>
      <c r="R4863">
        <v>0.432</v>
      </c>
      <c r="S4863" s="34">
        <f>ROUND((0.6105*(EXP((17.273*E4863)/(E4863+237.3))))*(100-H4863)/100,3)</f>
        <v>0.16400000000000001</v>
      </c>
      <c r="T4863" s="6">
        <f>IF(V4863&lt;V4864,L4863,0)</f>
        <v>0</v>
      </c>
      <c r="U4863" s="6">
        <f>IF(T4863&gt;0,M4863,-999)</f>
        <v>-999</v>
      </c>
      <c r="V4863">
        <v>200412</v>
      </c>
      <c r="W4863">
        <v>2004</v>
      </c>
    </row>
    <row r="4864" spans="1:23" x14ac:dyDescent="0.25">
      <c r="A4864" s="14">
        <v>38331</v>
      </c>
      <c r="B4864" s="3">
        <v>345</v>
      </c>
      <c r="C4864" s="5">
        <v>-999</v>
      </c>
      <c r="D4864" s="5">
        <v>0.4</v>
      </c>
      <c r="E4864" s="5">
        <v>2.9</v>
      </c>
      <c r="F4864" s="5">
        <v>-4</v>
      </c>
      <c r="G4864" s="4">
        <v>99</v>
      </c>
      <c r="H4864" s="4">
        <v>96.7</v>
      </c>
      <c r="I4864" s="5">
        <v>-999</v>
      </c>
      <c r="J4864" s="5">
        <v>-999</v>
      </c>
      <c r="K4864" s="4">
        <v>2.5</v>
      </c>
      <c r="L4864" s="4">
        <v>622</v>
      </c>
      <c r="M4864" s="7">
        <v>-0.7</v>
      </c>
      <c r="N4864" s="5">
        <v>-999</v>
      </c>
      <c r="O4864" s="5">
        <v>1.3</v>
      </c>
      <c r="P4864" s="5">
        <v>-999</v>
      </c>
      <c r="Q4864" s="5">
        <v>-999</v>
      </c>
      <c r="R4864">
        <v>0.72599999999999998</v>
      </c>
      <c r="S4864" s="34">
        <f>ROUND((0.6105*(EXP((17.273*E4864)/(E4864+237.3))))*(100-H4864)/100,3)</f>
        <v>2.5000000000000001E-2</v>
      </c>
      <c r="T4864" s="6">
        <f>IF(V4864&lt;V4865,L4864,0)</f>
        <v>0</v>
      </c>
      <c r="U4864" s="6">
        <f>IF(T4864&gt;0,M4864,-999)</f>
        <v>-999</v>
      </c>
      <c r="V4864">
        <v>200412</v>
      </c>
      <c r="W4864">
        <v>2004</v>
      </c>
    </row>
    <row r="4865" spans="1:23" x14ac:dyDescent="0.25">
      <c r="A4865" s="14">
        <v>38332</v>
      </c>
      <c r="B4865" s="3">
        <v>346</v>
      </c>
      <c r="C4865" s="5">
        <v>-999</v>
      </c>
      <c r="D4865" s="5">
        <v>-5.7</v>
      </c>
      <c r="E4865" s="5">
        <v>1.7</v>
      </c>
      <c r="F4865" s="5">
        <v>-11.6</v>
      </c>
      <c r="G4865" s="4">
        <v>90.2</v>
      </c>
      <c r="H4865" s="4">
        <v>64.599999999999994</v>
      </c>
      <c r="I4865" s="5">
        <v>-999</v>
      </c>
      <c r="J4865" s="5">
        <v>-999</v>
      </c>
      <c r="K4865" s="4">
        <v>5</v>
      </c>
      <c r="L4865" s="4">
        <v>587</v>
      </c>
      <c r="M4865" s="7">
        <v>-0.4</v>
      </c>
      <c r="N4865" s="5">
        <v>-999</v>
      </c>
      <c r="O4865" s="5">
        <v>1.2</v>
      </c>
      <c r="P4865" s="5">
        <v>-999</v>
      </c>
      <c r="Q4865" s="5">
        <v>-999</v>
      </c>
      <c r="R4865">
        <v>0.44600000000000001</v>
      </c>
      <c r="S4865" s="34">
        <f>ROUND((0.6105*(EXP((17.273*E4865)/(E4865+237.3))))*(100-H4865)/100,3)</f>
        <v>0.24399999999999999</v>
      </c>
      <c r="T4865" s="6">
        <f>IF(V4865&lt;V4866,L4865,0)</f>
        <v>0</v>
      </c>
      <c r="U4865" s="6">
        <f>IF(T4865&gt;0,M4865,-999)</f>
        <v>-999</v>
      </c>
      <c r="V4865">
        <v>200412</v>
      </c>
      <c r="W4865">
        <v>2004</v>
      </c>
    </row>
    <row r="4866" spans="1:23" x14ac:dyDescent="0.25">
      <c r="A4866" s="14">
        <v>38333</v>
      </c>
      <c r="B4866" s="3">
        <v>347</v>
      </c>
      <c r="C4866" s="5">
        <v>-999</v>
      </c>
      <c r="D4866" s="5">
        <v>-5.0999999999999996</v>
      </c>
      <c r="E4866" s="5">
        <v>3.6</v>
      </c>
      <c r="F4866" s="5">
        <v>-12.1</v>
      </c>
      <c r="G4866" s="4">
        <v>50.4</v>
      </c>
      <c r="H4866" s="4">
        <v>22.7</v>
      </c>
      <c r="I4866" s="5">
        <v>-999</v>
      </c>
      <c r="J4866" s="5">
        <v>-999</v>
      </c>
      <c r="K4866" s="4">
        <v>0</v>
      </c>
      <c r="L4866" s="4">
        <v>560</v>
      </c>
      <c r="M4866" s="7">
        <v>-0.2</v>
      </c>
      <c r="N4866" s="5">
        <v>-999</v>
      </c>
      <c r="O4866" s="5">
        <v>1.3</v>
      </c>
      <c r="P4866" s="5">
        <v>-999</v>
      </c>
      <c r="Q4866" s="5">
        <v>-999</v>
      </c>
      <c r="R4866">
        <v>0.17899999999999999</v>
      </c>
      <c r="S4866" s="34">
        <f>ROUND((0.6105*(EXP((17.273*E4866)/(E4866+237.3))))*(100-H4866)/100,3)</f>
        <v>0.61099999999999999</v>
      </c>
      <c r="T4866" s="6">
        <f>IF(V4866&lt;V4867,L4866,0)</f>
        <v>0</v>
      </c>
      <c r="U4866" s="6">
        <f>IF(T4866&gt;0,M4866,-999)</f>
        <v>-999</v>
      </c>
      <c r="V4866">
        <v>200412</v>
      </c>
      <c r="W4866">
        <v>2004</v>
      </c>
    </row>
    <row r="4867" spans="1:23" x14ac:dyDescent="0.25">
      <c r="A4867" s="14">
        <v>38334</v>
      </c>
      <c r="B4867" s="3">
        <v>348</v>
      </c>
      <c r="C4867" s="5">
        <v>-999</v>
      </c>
      <c r="D4867" s="5">
        <v>-1.7</v>
      </c>
      <c r="E4867" s="5">
        <v>-0.2</v>
      </c>
      <c r="F4867" s="5">
        <v>-3.2</v>
      </c>
      <c r="G4867" s="4">
        <v>68.8</v>
      </c>
      <c r="H4867" s="4">
        <v>29.3</v>
      </c>
      <c r="I4867" s="5">
        <v>-999</v>
      </c>
      <c r="J4867" s="5">
        <v>-999</v>
      </c>
      <c r="K4867" s="4">
        <v>0</v>
      </c>
      <c r="L4867" s="4">
        <v>539</v>
      </c>
      <c r="M4867" s="7">
        <v>-0.7</v>
      </c>
      <c r="N4867" s="5">
        <v>-999</v>
      </c>
      <c r="O4867" s="5">
        <v>1.1000000000000001</v>
      </c>
      <c r="P4867" s="5">
        <v>-999</v>
      </c>
      <c r="Q4867" s="5">
        <v>-999</v>
      </c>
      <c r="R4867">
        <v>0.17599999999999999</v>
      </c>
      <c r="S4867" s="34">
        <f>ROUND((0.6105*(EXP((17.273*E4867)/(E4867+237.3))))*(100-H4867)/100,3)</f>
        <v>0.42499999999999999</v>
      </c>
      <c r="T4867" s="6">
        <f>IF(V4867&lt;V4868,L4867,0)</f>
        <v>0</v>
      </c>
      <c r="U4867" s="6">
        <f>IF(T4867&gt;0,M4867,-999)</f>
        <v>-999</v>
      </c>
      <c r="V4867">
        <v>200412</v>
      </c>
      <c r="W4867">
        <v>2004</v>
      </c>
    </row>
    <row r="4868" spans="1:23" x14ac:dyDescent="0.25">
      <c r="A4868" s="14">
        <v>38335</v>
      </c>
      <c r="B4868" s="3">
        <v>349</v>
      </c>
      <c r="C4868" s="5">
        <v>-999</v>
      </c>
      <c r="D4868" s="5">
        <v>-1.4</v>
      </c>
      <c r="E4868" s="5">
        <v>0.1</v>
      </c>
      <c r="F4868" s="5">
        <v>-3.1</v>
      </c>
      <c r="G4868" s="4">
        <v>96.2</v>
      </c>
      <c r="H4868" s="4">
        <v>86.7</v>
      </c>
      <c r="I4868" s="5">
        <v>-999</v>
      </c>
      <c r="J4868" s="5">
        <v>-999</v>
      </c>
      <c r="K4868" s="4">
        <v>2.4</v>
      </c>
      <c r="L4868" s="4">
        <v>557</v>
      </c>
      <c r="M4868" s="7">
        <v>-0.6</v>
      </c>
      <c r="N4868" s="5">
        <v>-999</v>
      </c>
      <c r="O4868" s="5">
        <v>1.1000000000000001</v>
      </c>
      <c r="P4868" s="5">
        <v>-999</v>
      </c>
      <c r="Q4868" s="5">
        <v>-999</v>
      </c>
      <c r="R4868">
        <v>0.53500000000000003</v>
      </c>
      <c r="S4868" s="34">
        <f>ROUND((0.6105*(EXP((17.273*E4868)/(E4868+237.3))))*(100-H4868)/100,3)</f>
        <v>8.2000000000000003E-2</v>
      </c>
      <c r="T4868" s="6">
        <f>IF(V4868&lt;V4869,L4868,0)</f>
        <v>0</v>
      </c>
      <c r="U4868" s="6">
        <f>IF(T4868&gt;0,M4868,-999)</f>
        <v>-999</v>
      </c>
      <c r="V4868">
        <v>200412</v>
      </c>
      <c r="W4868">
        <v>2004</v>
      </c>
    </row>
    <row r="4869" spans="1:23" x14ac:dyDescent="0.25">
      <c r="A4869" s="14">
        <v>38336</v>
      </c>
      <c r="B4869" s="3">
        <v>350</v>
      </c>
      <c r="C4869" s="5">
        <v>-999</v>
      </c>
      <c r="D4869" s="5">
        <v>-0.8</v>
      </c>
      <c r="E4869" s="5">
        <v>5</v>
      </c>
      <c r="F4869" s="5">
        <v>-2.8</v>
      </c>
      <c r="G4869" s="4">
        <v>93.6</v>
      </c>
      <c r="H4869" s="4">
        <v>72.400000000000006</v>
      </c>
      <c r="I4869" s="5">
        <v>-999</v>
      </c>
      <c r="J4869" s="5">
        <v>-999</v>
      </c>
      <c r="K4869" s="4">
        <v>0</v>
      </c>
      <c r="L4869" s="4">
        <v>550</v>
      </c>
      <c r="M4869" s="7">
        <v>-0.3</v>
      </c>
      <c r="N4869" s="5">
        <v>-999</v>
      </c>
      <c r="O4869" s="5">
        <v>1.2</v>
      </c>
      <c r="P4869" s="5">
        <v>-999</v>
      </c>
      <c r="Q4869" s="5">
        <v>-999</v>
      </c>
      <c r="R4869">
        <v>0.63</v>
      </c>
      <c r="S4869" s="34">
        <f>ROUND((0.6105*(EXP((17.273*E4869)/(E4869+237.3))))*(100-H4869)/100,3)</f>
        <v>0.24099999999999999</v>
      </c>
      <c r="T4869" s="6">
        <f>IF(V4869&lt;V4870,L4869,0)</f>
        <v>0</v>
      </c>
      <c r="U4869" s="6">
        <f>IF(T4869&gt;0,M4869,-999)</f>
        <v>-999</v>
      </c>
      <c r="V4869">
        <v>200412</v>
      </c>
      <c r="W4869">
        <v>2004</v>
      </c>
    </row>
    <row r="4870" spans="1:23" x14ac:dyDescent="0.25">
      <c r="A4870" s="14">
        <v>38337</v>
      </c>
      <c r="B4870" s="3">
        <v>351</v>
      </c>
      <c r="C4870" s="5">
        <v>-999</v>
      </c>
      <c r="D4870" s="5">
        <v>-1.7</v>
      </c>
      <c r="E4870" s="5">
        <v>4.4000000000000004</v>
      </c>
      <c r="F4870" s="5">
        <v>-3.9</v>
      </c>
      <c r="G4870" s="4">
        <v>93.9</v>
      </c>
      <c r="H4870" s="4">
        <v>69.8</v>
      </c>
      <c r="I4870" s="5">
        <v>-999</v>
      </c>
      <c r="J4870" s="5">
        <v>-999</v>
      </c>
      <c r="K4870" s="4">
        <v>0</v>
      </c>
      <c r="L4870" s="4">
        <v>535</v>
      </c>
      <c r="M4870" s="7">
        <v>-0.4</v>
      </c>
      <c r="N4870" s="5">
        <v>-999</v>
      </c>
      <c r="O4870" s="5">
        <v>1.1000000000000001</v>
      </c>
      <c r="P4870" s="5">
        <v>-999</v>
      </c>
      <c r="Q4870" s="5">
        <v>-999</v>
      </c>
      <c r="R4870">
        <v>0.58399999999999996</v>
      </c>
      <c r="S4870" s="34">
        <f>ROUND((0.6105*(EXP((17.273*E4870)/(E4870+237.3))))*(100-H4870)/100,3)</f>
        <v>0.252</v>
      </c>
      <c r="T4870" s="6">
        <f>IF(V4870&lt;V4871,L4870,0)</f>
        <v>0</v>
      </c>
      <c r="U4870" s="6">
        <f>IF(T4870&gt;0,M4870,-999)</f>
        <v>-999</v>
      </c>
      <c r="V4870">
        <v>200412</v>
      </c>
      <c r="W4870">
        <v>2004</v>
      </c>
    </row>
    <row r="4871" spans="1:23" x14ac:dyDescent="0.25">
      <c r="A4871" s="14">
        <v>38338</v>
      </c>
      <c r="B4871" s="3">
        <v>352</v>
      </c>
      <c r="C4871" s="5">
        <v>-999</v>
      </c>
      <c r="D4871" s="5">
        <v>-0.1</v>
      </c>
      <c r="E4871" s="5">
        <v>6.2</v>
      </c>
      <c r="F4871" s="5">
        <v>-4</v>
      </c>
      <c r="G4871" s="4">
        <v>91.2</v>
      </c>
      <c r="H4871" s="4">
        <v>68.7</v>
      </c>
      <c r="I4871" s="5">
        <v>-999</v>
      </c>
      <c r="J4871" s="5">
        <v>-999</v>
      </c>
      <c r="K4871" s="4">
        <v>0</v>
      </c>
      <c r="L4871" s="4">
        <v>530</v>
      </c>
      <c r="M4871" s="7">
        <v>-0.4</v>
      </c>
      <c r="N4871" s="5">
        <v>-999</v>
      </c>
      <c r="O4871" s="5">
        <v>1.2</v>
      </c>
      <c r="P4871" s="5">
        <v>-999</v>
      </c>
      <c r="Q4871" s="5">
        <v>-999</v>
      </c>
      <c r="R4871">
        <v>0.65200000000000002</v>
      </c>
      <c r="S4871" s="34">
        <f>ROUND((0.6105*(EXP((17.273*E4871)/(E4871+237.3))))*(100-H4871)/100,3)</f>
        <v>0.29699999999999999</v>
      </c>
      <c r="T4871" s="6">
        <f>IF(V4871&lt;V4872,L4871,0)</f>
        <v>0</v>
      </c>
      <c r="U4871" s="6">
        <f>IF(T4871&gt;0,M4871,-999)</f>
        <v>-999</v>
      </c>
      <c r="V4871">
        <v>200412</v>
      </c>
      <c r="W4871">
        <v>2004</v>
      </c>
    </row>
    <row r="4872" spans="1:23" x14ac:dyDescent="0.25">
      <c r="A4872" s="14">
        <v>38339</v>
      </c>
      <c r="B4872" s="3">
        <v>353</v>
      </c>
      <c r="C4872" s="5">
        <v>-999</v>
      </c>
      <c r="D4872" s="5">
        <v>3</v>
      </c>
      <c r="E4872" s="5">
        <v>5.9</v>
      </c>
      <c r="F4872" s="5">
        <v>0.6</v>
      </c>
      <c r="G4872" s="4">
        <v>98.1</v>
      </c>
      <c r="H4872" s="4">
        <v>92.2</v>
      </c>
      <c r="I4872" s="5">
        <v>-999</v>
      </c>
      <c r="J4872" s="5">
        <v>-999</v>
      </c>
      <c r="K4872" s="4">
        <v>0</v>
      </c>
      <c r="L4872" s="4">
        <v>470</v>
      </c>
      <c r="M4872" s="7">
        <v>-0.4</v>
      </c>
      <c r="N4872" s="5">
        <v>-999</v>
      </c>
      <c r="O4872" s="5">
        <v>1.2</v>
      </c>
      <c r="P4872" s="5">
        <v>-999</v>
      </c>
      <c r="Q4872" s="5">
        <v>-999</v>
      </c>
      <c r="R4872">
        <v>0.85499999999999998</v>
      </c>
      <c r="S4872" s="34">
        <f>ROUND((0.6105*(EXP((17.273*E4872)/(E4872+237.3))))*(100-H4872)/100,3)</f>
        <v>7.1999999999999995E-2</v>
      </c>
      <c r="T4872" s="6">
        <f>IF(V4872&lt;V4873,L4872,0)</f>
        <v>0</v>
      </c>
      <c r="U4872" s="6">
        <f>IF(T4872&gt;0,M4872,-999)</f>
        <v>-999</v>
      </c>
      <c r="V4872">
        <v>200412</v>
      </c>
      <c r="W4872">
        <v>2004</v>
      </c>
    </row>
    <row r="4873" spans="1:23" x14ac:dyDescent="0.25">
      <c r="A4873" s="14">
        <v>38340</v>
      </c>
      <c r="B4873" s="3">
        <v>354</v>
      </c>
      <c r="C4873" s="5">
        <v>-999</v>
      </c>
      <c r="D4873" s="5">
        <v>-1.4</v>
      </c>
      <c r="E4873" s="5">
        <v>3.3</v>
      </c>
      <c r="F4873" s="5">
        <v>-6</v>
      </c>
      <c r="G4873" s="4">
        <v>90</v>
      </c>
      <c r="H4873" s="4">
        <v>66.2</v>
      </c>
      <c r="I4873" s="5">
        <v>-999</v>
      </c>
      <c r="J4873" s="5">
        <v>-999</v>
      </c>
      <c r="K4873" s="4">
        <v>0.4</v>
      </c>
      <c r="L4873" s="4">
        <v>466</v>
      </c>
      <c r="M4873" s="7">
        <v>-0.1</v>
      </c>
      <c r="N4873" s="5">
        <v>-999</v>
      </c>
      <c r="O4873" s="5">
        <v>1.2</v>
      </c>
      <c r="P4873" s="5">
        <v>-999</v>
      </c>
      <c r="Q4873" s="5">
        <v>-999</v>
      </c>
      <c r="R4873">
        <v>0.51100000000000001</v>
      </c>
      <c r="S4873" s="34">
        <f>ROUND((0.6105*(EXP((17.273*E4873)/(E4873+237.3))))*(100-H4873)/100,3)</f>
        <v>0.26200000000000001</v>
      </c>
      <c r="T4873" s="6">
        <f>IF(V4873&lt;V4874,L4873,0)</f>
        <v>0</v>
      </c>
      <c r="U4873" s="6">
        <f>IF(T4873&gt;0,M4873,-999)</f>
        <v>-999</v>
      </c>
      <c r="V4873">
        <v>200412</v>
      </c>
      <c r="W4873">
        <v>2004</v>
      </c>
    </row>
    <row r="4874" spans="1:23" x14ac:dyDescent="0.25">
      <c r="A4874" s="14">
        <v>38341</v>
      </c>
      <c r="B4874" s="3">
        <v>355</v>
      </c>
      <c r="C4874" s="5">
        <v>-999</v>
      </c>
      <c r="D4874" s="5">
        <v>-6.2</v>
      </c>
      <c r="E4874" s="5">
        <v>-2.1</v>
      </c>
      <c r="F4874" s="5">
        <v>-10.199999999999999</v>
      </c>
      <c r="G4874" s="4">
        <v>84.6</v>
      </c>
      <c r="H4874" s="4">
        <v>56.6</v>
      </c>
      <c r="I4874" s="5">
        <v>-999</v>
      </c>
      <c r="J4874" s="5">
        <v>-999</v>
      </c>
      <c r="K4874" s="4">
        <v>0</v>
      </c>
      <c r="L4874" s="4">
        <v>461</v>
      </c>
      <c r="M4874" s="7">
        <v>-0.5</v>
      </c>
      <c r="N4874" s="5">
        <v>-999</v>
      </c>
      <c r="O4874" s="5">
        <v>1.1000000000000001</v>
      </c>
      <c r="P4874" s="5">
        <v>-999</v>
      </c>
      <c r="Q4874" s="5">
        <v>-999</v>
      </c>
      <c r="R4874">
        <v>0.29699999999999999</v>
      </c>
      <c r="S4874" s="34">
        <f>ROUND((0.6105*(EXP((17.273*E4874)/(E4874+237.3))))*(100-H4874)/100,3)</f>
        <v>0.22700000000000001</v>
      </c>
      <c r="T4874" s="6">
        <f>IF(V4874&lt;V4875,L4874,0)</f>
        <v>0</v>
      </c>
      <c r="U4874" s="6">
        <f>IF(T4874&gt;0,M4874,-999)</f>
        <v>-999</v>
      </c>
      <c r="V4874">
        <v>200412</v>
      </c>
      <c r="W4874">
        <v>2004</v>
      </c>
    </row>
    <row r="4875" spans="1:23" x14ac:dyDescent="0.25">
      <c r="A4875" s="14">
        <v>38342</v>
      </c>
      <c r="B4875" s="3">
        <v>356</v>
      </c>
      <c r="C4875" s="5">
        <v>-999</v>
      </c>
      <c r="D4875" s="5">
        <v>-6.8</v>
      </c>
      <c r="E4875" s="5">
        <v>-3</v>
      </c>
      <c r="F4875" s="5">
        <v>-9.8000000000000007</v>
      </c>
      <c r="G4875" s="4">
        <v>91.6</v>
      </c>
      <c r="H4875" s="4">
        <v>69.5</v>
      </c>
      <c r="I4875" s="5">
        <v>-999</v>
      </c>
      <c r="J4875" s="5">
        <v>-999</v>
      </c>
      <c r="K4875" s="4">
        <v>0</v>
      </c>
      <c r="L4875" s="4">
        <v>462</v>
      </c>
      <c r="M4875" s="7">
        <v>-1</v>
      </c>
      <c r="N4875" s="5">
        <v>-999</v>
      </c>
      <c r="O4875" s="5">
        <v>1.1000000000000001</v>
      </c>
      <c r="P4875" s="5">
        <v>-999</v>
      </c>
      <c r="Q4875" s="5">
        <v>-999</v>
      </c>
      <c r="R4875">
        <v>0.33900000000000002</v>
      </c>
      <c r="S4875" s="34">
        <f>ROUND((0.6105*(EXP((17.273*E4875)/(E4875+237.3))))*(100-H4875)/100,3)</f>
        <v>0.14899999999999999</v>
      </c>
      <c r="T4875" s="6">
        <f>IF(V4875&lt;V4876,L4875,0)</f>
        <v>0</v>
      </c>
      <c r="U4875" s="6">
        <f>IF(T4875&gt;0,M4875,-999)</f>
        <v>-999</v>
      </c>
      <c r="V4875">
        <v>200412</v>
      </c>
      <c r="W4875">
        <v>2004</v>
      </c>
    </row>
    <row r="4876" spans="1:23" x14ac:dyDescent="0.25">
      <c r="A4876" s="14">
        <v>38343</v>
      </c>
      <c r="B4876" s="3">
        <v>357</v>
      </c>
      <c r="C4876" s="5">
        <v>-999</v>
      </c>
      <c r="D4876" s="5">
        <v>-9.1</v>
      </c>
      <c r="E4876" s="5">
        <v>-7.9</v>
      </c>
      <c r="F4876" s="5">
        <v>-12.2</v>
      </c>
      <c r="G4876" s="4">
        <v>94.1</v>
      </c>
      <c r="H4876" s="4">
        <v>86.4</v>
      </c>
      <c r="I4876" s="5">
        <v>-999</v>
      </c>
      <c r="J4876" s="5">
        <v>-999</v>
      </c>
      <c r="K4876" s="4">
        <v>0</v>
      </c>
      <c r="L4876" s="4">
        <v>456</v>
      </c>
      <c r="M4876" s="7">
        <v>-1.4</v>
      </c>
      <c r="N4876" s="5">
        <v>-999</v>
      </c>
      <c r="O4876" s="5">
        <v>1</v>
      </c>
      <c r="P4876" s="5">
        <v>-999</v>
      </c>
      <c r="Q4876" s="5">
        <v>-999</v>
      </c>
      <c r="R4876">
        <v>0.29099999999999998</v>
      </c>
      <c r="S4876" s="34">
        <f>ROUND((0.6105*(EXP((17.273*E4876)/(E4876+237.3))))*(100-H4876)/100,3)</f>
        <v>4.5999999999999999E-2</v>
      </c>
      <c r="T4876" s="6">
        <f>IF(V4876&lt;V4877,L4876,0)</f>
        <v>0</v>
      </c>
      <c r="U4876" s="6">
        <f>IF(T4876&gt;0,M4876,-999)</f>
        <v>-999</v>
      </c>
      <c r="V4876">
        <v>200412</v>
      </c>
      <c r="W4876">
        <v>2004</v>
      </c>
    </row>
    <row r="4877" spans="1:23" x14ac:dyDescent="0.25">
      <c r="A4877" s="14">
        <v>38344</v>
      </c>
      <c r="B4877" s="3">
        <v>358</v>
      </c>
      <c r="C4877" s="5">
        <v>-999</v>
      </c>
      <c r="D4877" s="5">
        <v>-3.2</v>
      </c>
      <c r="E4877" s="5">
        <v>0.2</v>
      </c>
      <c r="F4877" s="5">
        <v>-8.1</v>
      </c>
      <c r="G4877" s="4">
        <v>99.4</v>
      </c>
      <c r="H4877" s="4">
        <v>98</v>
      </c>
      <c r="I4877" s="5">
        <v>-999</v>
      </c>
      <c r="J4877" s="5">
        <v>-999</v>
      </c>
      <c r="K4877" s="4">
        <v>2</v>
      </c>
      <c r="L4877" s="4">
        <v>472</v>
      </c>
      <c r="M4877" s="7">
        <v>-1.6</v>
      </c>
      <c r="N4877" s="5">
        <v>-999</v>
      </c>
      <c r="O4877" s="5">
        <v>1.1000000000000001</v>
      </c>
      <c r="P4877" s="5">
        <v>-999</v>
      </c>
      <c r="Q4877" s="5">
        <v>-999</v>
      </c>
      <c r="R4877">
        <v>0.60699999999999998</v>
      </c>
      <c r="S4877" s="34">
        <f>ROUND((0.6105*(EXP((17.273*E4877)/(E4877+237.3))))*(100-H4877)/100,3)</f>
        <v>1.2E-2</v>
      </c>
      <c r="T4877" s="6">
        <f>IF(V4877&lt;V4878,L4877,0)</f>
        <v>0</v>
      </c>
      <c r="U4877" s="6">
        <f>IF(T4877&gt;0,M4877,-999)</f>
        <v>-999</v>
      </c>
      <c r="V4877">
        <v>200412</v>
      </c>
      <c r="W4877">
        <v>2004</v>
      </c>
    </row>
    <row r="4878" spans="1:23" x14ac:dyDescent="0.25">
      <c r="A4878" s="14">
        <v>38345</v>
      </c>
      <c r="B4878" s="3">
        <v>359</v>
      </c>
      <c r="C4878" s="5">
        <v>-999</v>
      </c>
      <c r="D4878" s="5">
        <v>-1.6</v>
      </c>
      <c r="E4878" s="5">
        <v>1.1000000000000001</v>
      </c>
      <c r="F4878" s="5">
        <v>-3.6</v>
      </c>
      <c r="G4878" s="4">
        <v>80.2</v>
      </c>
      <c r="H4878" s="4">
        <v>52.6</v>
      </c>
      <c r="I4878" s="5">
        <v>-999</v>
      </c>
      <c r="J4878" s="5">
        <v>-999</v>
      </c>
      <c r="K4878" s="4">
        <v>0</v>
      </c>
      <c r="L4878" s="4">
        <v>474</v>
      </c>
      <c r="M4878" s="7">
        <v>-1.3</v>
      </c>
      <c r="N4878" s="5">
        <v>-999</v>
      </c>
      <c r="O4878" s="5">
        <v>1</v>
      </c>
      <c r="P4878" s="5">
        <v>-999</v>
      </c>
      <c r="Q4878" s="5">
        <v>-999</v>
      </c>
      <c r="R4878">
        <v>0.34799999999999998</v>
      </c>
      <c r="S4878" s="34">
        <f>ROUND((0.6105*(EXP((17.273*E4878)/(E4878+237.3))))*(100-H4878)/100,3)</f>
        <v>0.313</v>
      </c>
      <c r="T4878" s="6">
        <f>IF(V4878&lt;V4879,L4878,0)</f>
        <v>0</v>
      </c>
      <c r="U4878" s="6">
        <f>IF(T4878&gt;0,M4878,-999)</f>
        <v>-999</v>
      </c>
      <c r="V4878">
        <v>200412</v>
      </c>
      <c r="W4878">
        <v>2004</v>
      </c>
    </row>
    <row r="4879" spans="1:23" x14ac:dyDescent="0.25">
      <c r="A4879" s="14">
        <v>38346</v>
      </c>
      <c r="B4879" s="3">
        <v>360</v>
      </c>
      <c r="C4879" s="5">
        <v>-999</v>
      </c>
      <c r="D4879" s="5">
        <v>-3</v>
      </c>
      <c r="E4879" s="5">
        <v>-1.7</v>
      </c>
      <c r="F4879" s="5">
        <v>-4.3</v>
      </c>
      <c r="G4879" s="4">
        <v>98.5</v>
      </c>
      <c r="H4879" s="4">
        <v>94.6</v>
      </c>
      <c r="I4879" s="5">
        <v>-999</v>
      </c>
      <c r="J4879" s="5">
        <v>-999</v>
      </c>
      <c r="K4879" s="4">
        <v>9.4</v>
      </c>
      <c r="L4879" s="4">
        <v>568</v>
      </c>
      <c r="M4879" s="7">
        <v>-1.1000000000000001</v>
      </c>
      <c r="N4879" s="5">
        <v>-999</v>
      </c>
      <c r="O4879" s="5">
        <v>1</v>
      </c>
      <c r="P4879" s="5">
        <v>-999</v>
      </c>
      <c r="Q4879" s="5">
        <v>-999</v>
      </c>
      <c r="R4879">
        <v>0.51</v>
      </c>
      <c r="S4879" s="34">
        <f>ROUND((0.6105*(EXP((17.273*E4879)/(E4879+237.3))))*(100-H4879)/100,3)</f>
        <v>2.9000000000000001E-2</v>
      </c>
      <c r="T4879" s="6">
        <f>IF(V4879&lt;V4880,L4879,0)</f>
        <v>0</v>
      </c>
      <c r="U4879" s="6">
        <f>IF(T4879&gt;0,M4879,-999)</f>
        <v>-999</v>
      </c>
      <c r="V4879">
        <v>200412</v>
      </c>
      <c r="W4879">
        <v>2004</v>
      </c>
    </row>
    <row r="4880" spans="1:23" x14ac:dyDescent="0.25">
      <c r="A4880" s="14">
        <v>38347</v>
      </c>
      <c r="B4880" s="3">
        <v>361</v>
      </c>
      <c r="C4880" s="5">
        <v>-999</v>
      </c>
      <c r="D4880" s="5">
        <v>-3.3</v>
      </c>
      <c r="E4880" s="5">
        <v>-1.4</v>
      </c>
      <c r="F4880" s="5">
        <v>-5.0999999999999996</v>
      </c>
      <c r="G4880" s="4">
        <v>97.8</v>
      </c>
      <c r="H4880" s="4">
        <v>92.5</v>
      </c>
      <c r="I4880" s="5">
        <v>-999</v>
      </c>
      <c r="J4880" s="5">
        <v>-999</v>
      </c>
      <c r="K4880" s="4">
        <v>3.5</v>
      </c>
      <c r="L4880" s="4">
        <v>583</v>
      </c>
      <c r="M4880" s="7">
        <v>-0.8</v>
      </c>
      <c r="N4880" s="5">
        <v>-999</v>
      </c>
      <c r="O4880" s="5">
        <v>1</v>
      </c>
      <c r="P4880" s="5">
        <v>-999</v>
      </c>
      <c r="Q4880" s="5">
        <v>-999</v>
      </c>
      <c r="R4880">
        <v>0.51100000000000001</v>
      </c>
      <c r="S4880" s="34">
        <f>ROUND((0.6105*(EXP((17.273*E4880)/(E4880+237.3))))*(100-H4880)/100,3)</f>
        <v>4.1000000000000002E-2</v>
      </c>
      <c r="T4880" s="6">
        <f>IF(V4880&lt;V4881,L4880,0)</f>
        <v>0</v>
      </c>
      <c r="U4880" s="6">
        <f>IF(T4880&gt;0,M4880,-999)</f>
        <v>-999</v>
      </c>
      <c r="V4880">
        <v>200412</v>
      </c>
      <c r="W4880">
        <v>2004</v>
      </c>
    </row>
    <row r="4881" spans="1:23" x14ac:dyDescent="0.25">
      <c r="A4881" s="14">
        <v>38348</v>
      </c>
      <c r="B4881" s="3">
        <v>362</v>
      </c>
      <c r="C4881" s="5">
        <v>-999</v>
      </c>
      <c r="D4881" s="5">
        <v>-2.6</v>
      </c>
      <c r="E4881" s="5">
        <v>6</v>
      </c>
      <c r="F4881" s="5">
        <v>-5.9</v>
      </c>
      <c r="G4881" s="4">
        <v>89.9</v>
      </c>
      <c r="H4881" s="4">
        <v>55.9</v>
      </c>
      <c r="I4881" s="5">
        <v>-999</v>
      </c>
      <c r="J4881" s="5">
        <v>-999</v>
      </c>
      <c r="K4881" s="4">
        <v>0</v>
      </c>
      <c r="L4881" s="4">
        <v>565</v>
      </c>
      <c r="M4881" s="7">
        <v>-0.5</v>
      </c>
      <c r="N4881" s="5">
        <v>-999</v>
      </c>
      <c r="O4881" s="5">
        <v>1.1000000000000001</v>
      </c>
      <c r="P4881" s="5">
        <v>-999</v>
      </c>
      <c r="Q4881" s="5">
        <v>-999</v>
      </c>
      <c r="R4881">
        <v>0.52100000000000002</v>
      </c>
      <c r="S4881" s="34">
        <f>ROUND((0.6105*(EXP((17.273*E4881)/(E4881+237.3))))*(100-H4881)/100,3)</f>
        <v>0.41199999999999998</v>
      </c>
      <c r="T4881" s="6">
        <f>IF(V4881&lt;V4882,L4881,0)</f>
        <v>0</v>
      </c>
      <c r="U4881" s="6">
        <f>IF(T4881&gt;0,M4881,-999)</f>
        <v>-999</v>
      </c>
      <c r="V4881">
        <v>200412</v>
      </c>
      <c r="W4881">
        <v>2004</v>
      </c>
    </row>
    <row r="4882" spans="1:23" x14ac:dyDescent="0.25">
      <c r="A4882" s="14">
        <v>38349</v>
      </c>
      <c r="B4882" s="3">
        <v>363</v>
      </c>
      <c r="C4882" s="5">
        <v>-999</v>
      </c>
      <c r="D4882" s="5">
        <v>-1.7</v>
      </c>
      <c r="E4882" s="5">
        <v>5.3</v>
      </c>
      <c r="F4882" s="5">
        <v>-5</v>
      </c>
      <c r="G4882" s="4">
        <v>82.8</v>
      </c>
      <c r="H4882" s="4">
        <v>54.5</v>
      </c>
      <c r="I4882" s="5">
        <v>-999</v>
      </c>
      <c r="J4882" s="5">
        <v>-999</v>
      </c>
      <c r="K4882" s="4">
        <v>0</v>
      </c>
      <c r="L4882" s="4">
        <v>557</v>
      </c>
      <c r="M4882" s="7">
        <v>-0.7</v>
      </c>
      <c r="N4882" s="5">
        <v>-999</v>
      </c>
      <c r="O4882" s="5">
        <v>1.2</v>
      </c>
      <c r="P4882" s="5">
        <v>-999</v>
      </c>
      <c r="Q4882" s="5">
        <v>-999</v>
      </c>
      <c r="R4882">
        <v>0.48699999999999999</v>
      </c>
      <c r="S4882" s="34">
        <f>ROUND((0.6105*(EXP((17.273*E4882)/(E4882+237.3))))*(100-H4882)/100,3)</f>
        <v>0.40500000000000003</v>
      </c>
      <c r="T4882" s="6">
        <f>IF(V4882&lt;V4883,L4882,0)</f>
        <v>0</v>
      </c>
      <c r="U4882" s="6">
        <f>IF(T4882&gt;0,M4882,-999)</f>
        <v>-999</v>
      </c>
      <c r="V4882">
        <v>200412</v>
      </c>
      <c r="W4882">
        <v>2004</v>
      </c>
    </row>
    <row r="4883" spans="1:23" x14ac:dyDescent="0.25">
      <c r="A4883" s="14">
        <v>38350</v>
      </c>
      <c r="B4883" s="3">
        <v>364</v>
      </c>
      <c r="C4883" s="5">
        <v>-999</v>
      </c>
      <c r="D4883" s="5">
        <v>-3.1</v>
      </c>
      <c r="E4883" s="5">
        <v>-1.9</v>
      </c>
      <c r="F4883" s="5">
        <v>-4.5</v>
      </c>
      <c r="G4883" s="4">
        <v>95.4</v>
      </c>
      <c r="H4883" s="4">
        <v>84.8</v>
      </c>
      <c r="I4883" s="5">
        <v>-999</v>
      </c>
      <c r="J4883" s="5">
        <v>-999</v>
      </c>
      <c r="K4883" s="4">
        <v>5</v>
      </c>
      <c r="L4883" s="4">
        <v>595</v>
      </c>
      <c r="M4883" s="7">
        <v>-0.9</v>
      </c>
      <c r="N4883" s="5">
        <v>-999</v>
      </c>
      <c r="O4883" s="5">
        <v>1</v>
      </c>
      <c r="P4883" s="5">
        <v>-999</v>
      </c>
      <c r="Q4883" s="5">
        <v>-999</v>
      </c>
      <c r="R4883">
        <v>0.45100000000000001</v>
      </c>
      <c r="S4883" s="34">
        <f>ROUND((0.6105*(EXP((17.273*E4883)/(E4883+237.3))))*(100-H4883)/100,3)</f>
        <v>8.1000000000000003E-2</v>
      </c>
      <c r="T4883" s="6">
        <f>IF(V4883&lt;V4884,L4883,0)</f>
        <v>0</v>
      </c>
      <c r="U4883" s="6">
        <f>IF(T4883&gt;0,M4883,-999)</f>
        <v>-999</v>
      </c>
      <c r="V4883">
        <v>200412</v>
      </c>
      <c r="W4883">
        <v>2004</v>
      </c>
    </row>
    <row r="4884" spans="1:23" x14ac:dyDescent="0.25">
      <c r="A4884" s="14">
        <v>38351</v>
      </c>
      <c r="B4884" s="3">
        <v>365</v>
      </c>
      <c r="C4884" s="5">
        <v>-999</v>
      </c>
      <c r="D4884" s="5">
        <v>-4.9000000000000004</v>
      </c>
      <c r="E4884" s="5">
        <v>-1.9</v>
      </c>
      <c r="F4884" s="5">
        <v>-6.7</v>
      </c>
      <c r="G4884" s="4">
        <v>98.7</v>
      </c>
      <c r="H4884" s="4">
        <v>95.4</v>
      </c>
      <c r="I4884" s="5">
        <v>-999</v>
      </c>
      <c r="J4884" s="5">
        <v>-999</v>
      </c>
      <c r="K4884" s="4">
        <v>7.8</v>
      </c>
      <c r="L4884" s="4">
        <v>650</v>
      </c>
      <c r="M4884" s="7">
        <v>-0.7</v>
      </c>
      <c r="N4884" s="5">
        <v>-999</v>
      </c>
      <c r="O4884" s="5">
        <v>1</v>
      </c>
      <c r="P4884" s="5">
        <v>-999</v>
      </c>
      <c r="Q4884" s="5">
        <v>-999</v>
      </c>
      <c r="R4884">
        <v>0.50700000000000001</v>
      </c>
      <c r="S4884" s="34">
        <f>ROUND((0.6105*(EXP((17.273*E4884)/(E4884+237.3))))*(100-H4884)/100,3)</f>
        <v>2.4E-2</v>
      </c>
      <c r="T4884" s="6">
        <f>IF(V4884&lt;V4885,L4884,0)</f>
        <v>0</v>
      </c>
      <c r="U4884" s="6">
        <f>IF(T4884&gt;0,M4884,-999)</f>
        <v>-999</v>
      </c>
      <c r="V4884">
        <v>200412</v>
      </c>
      <c r="W4884">
        <v>2004</v>
      </c>
    </row>
    <row r="4885" spans="1:23" x14ac:dyDescent="0.25">
      <c r="A4885" s="14">
        <v>38352</v>
      </c>
      <c r="B4885" s="3">
        <v>366</v>
      </c>
      <c r="C4885" s="5">
        <v>-999</v>
      </c>
      <c r="D4885" s="5">
        <v>-6.3</v>
      </c>
      <c r="E4885" s="5">
        <v>-4.4000000000000004</v>
      </c>
      <c r="F4885" s="5">
        <v>-7.7</v>
      </c>
      <c r="G4885" s="4">
        <v>96</v>
      </c>
      <c r="H4885" s="4">
        <v>89.2</v>
      </c>
      <c r="I4885" s="5">
        <v>-999</v>
      </c>
      <c r="J4885" s="5">
        <v>-999</v>
      </c>
      <c r="K4885" s="4">
        <v>0.7</v>
      </c>
      <c r="L4885" s="4">
        <v>643</v>
      </c>
      <c r="M4885" s="7">
        <v>-0.6</v>
      </c>
      <c r="N4885" s="5">
        <v>-999</v>
      </c>
      <c r="O4885" s="5">
        <v>1</v>
      </c>
      <c r="P4885" s="5">
        <v>-999</v>
      </c>
      <c r="Q4885" s="5">
        <v>-999</v>
      </c>
      <c r="R4885">
        <v>0.39200000000000002</v>
      </c>
      <c r="S4885" s="34">
        <f>ROUND((0.6105*(EXP((17.273*E4885)/(E4885+237.3))))*(100-H4885)/100,3)</f>
        <v>4.8000000000000001E-2</v>
      </c>
      <c r="T4885" s="6">
        <f>IF(V4885&lt;V4886,L4885,0)</f>
        <v>643</v>
      </c>
      <c r="U4885" s="6">
        <f>IF(T4885&gt;0,M4885,-999)</f>
        <v>-0.6</v>
      </c>
      <c r="V4885">
        <v>200412</v>
      </c>
      <c r="W4885">
        <v>2004</v>
      </c>
    </row>
    <row r="4886" spans="1:23" x14ac:dyDescent="0.25">
      <c r="A4886" s="14">
        <v>38353</v>
      </c>
      <c r="B4886" s="3">
        <v>1</v>
      </c>
      <c r="C4886" s="5">
        <v>-999</v>
      </c>
      <c r="D4886" s="5">
        <v>-8.8000000000000007</v>
      </c>
      <c r="E4886" s="5">
        <v>-2.8</v>
      </c>
      <c r="F4886" s="5">
        <v>-15.3</v>
      </c>
      <c r="G4886" s="4">
        <v>93.6</v>
      </c>
      <c r="H4886" s="4">
        <v>70.8</v>
      </c>
      <c r="I4886" s="5">
        <v>-999</v>
      </c>
      <c r="J4886" s="5">
        <v>-999</v>
      </c>
      <c r="K4886" s="4">
        <v>0</v>
      </c>
      <c r="L4886" s="4">
        <v>638</v>
      </c>
      <c r="M4886" s="9">
        <v>-0.6</v>
      </c>
      <c r="N4886" s="5">
        <v>-999</v>
      </c>
      <c r="O4886" s="5">
        <v>-999</v>
      </c>
      <c r="P4886" s="5">
        <v>1</v>
      </c>
      <c r="Q4886" s="5">
        <v>-999</v>
      </c>
      <c r="R4886">
        <v>0.35299999999999998</v>
      </c>
      <c r="S4886" s="34">
        <f>ROUND((0.6105*(EXP((17.273*E4886)/(E4886+237.3))))*(100-H4886)/100,3)</f>
        <v>0.14499999999999999</v>
      </c>
      <c r="T4886" s="6">
        <f>IF(V4886&lt;V4887,L4886,0)</f>
        <v>0</v>
      </c>
      <c r="U4886" s="6">
        <f>IF(T4886&gt;0,M4886,-999)</f>
        <v>-999</v>
      </c>
      <c r="V4886">
        <v>200501</v>
      </c>
      <c r="W4886">
        <v>2005</v>
      </c>
    </row>
    <row r="4887" spans="1:23" x14ac:dyDescent="0.25">
      <c r="A4887" s="14">
        <v>38354</v>
      </c>
      <c r="B4887" s="3">
        <v>2</v>
      </c>
      <c r="C4887" s="5">
        <v>-999</v>
      </c>
      <c r="D4887" s="5">
        <v>-12.7</v>
      </c>
      <c r="E4887" s="5">
        <v>-5.6</v>
      </c>
      <c r="F4887" s="5">
        <v>-15.8</v>
      </c>
      <c r="G4887" s="4">
        <v>88.9</v>
      </c>
      <c r="H4887" s="4">
        <v>63.4</v>
      </c>
      <c r="I4887" s="5">
        <v>-999</v>
      </c>
      <c r="J4887" s="5">
        <v>-999</v>
      </c>
      <c r="K4887" s="4">
        <v>0</v>
      </c>
      <c r="L4887" s="4">
        <v>625</v>
      </c>
      <c r="M4887" s="9">
        <v>-0.7</v>
      </c>
      <c r="N4887" s="5">
        <v>-999</v>
      </c>
      <c r="O4887" s="5">
        <v>-999</v>
      </c>
      <c r="P4887" s="5">
        <v>1.1000000000000001</v>
      </c>
      <c r="Q4887" s="5">
        <v>-999</v>
      </c>
      <c r="R4887">
        <v>0.25600000000000001</v>
      </c>
      <c r="S4887" s="34">
        <f>ROUND((0.6105*(EXP((17.273*E4887)/(E4887+237.3))))*(100-H4887)/100,3)</f>
        <v>0.14699999999999999</v>
      </c>
      <c r="T4887" s="6">
        <f>IF(V4887&lt;V4888,L4887,0)</f>
        <v>0</v>
      </c>
      <c r="U4887" s="6">
        <f>IF(T4887&gt;0,M4887,-999)</f>
        <v>-999</v>
      </c>
      <c r="V4887">
        <v>200501</v>
      </c>
      <c r="W4887">
        <v>2005</v>
      </c>
    </row>
    <row r="4888" spans="1:23" x14ac:dyDescent="0.25">
      <c r="A4888" s="14">
        <v>38355</v>
      </c>
      <c r="B4888" s="3">
        <v>3</v>
      </c>
      <c r="C4888" s="5">
        <v>-999</v>
      </c>
      <c r="D4888" s="5">
        <v>-12</v>
      </c>
      <c r="E4888" s="5">
        <v>-3.2</v>
      </c>
      <c r="F4888" s="5">
        <v>-16.8</v>
      </c>
      <c r="G4888" s="4">
        <v>89.8</v>
      </c>
      <c r="H4888" s="4">
        <v>64.7</v>
      </c>
      <c r="I4888" s="5">
        <v>-999</v>
      </c>
      <c r="J4888" s="5">
        <v>-999</v>
      </c>
      <c r="K4888" s="4">
        <v>0</v>
      </c>
      <c r="L4888" s="4">
        <v>621</v>
      </c>
      <c r="M4888" s="9">
        <v>-1.1000000000000001</v>
      </c>
      <c r="N4888" s="5">
        <v>-999</v>
      </c>
      <c r="O4888" s="5">
        <v>-999</v>
      </c>
      <c r="P4888" s="5">
        <v>1</v>
      </c>
      <c r="Q4888" s="5">
        <v>-999</v>
      </c>
      <c r="R4888">
        <v>0.313</v>
      </c>
      <c r="S4888" s="34">
        <f>ROUND((0.6105*(EXP((17.273*E4888)/(E4888+237.3))))*(100-H4888)/100,3)</f>
        <v>0.17</v>
      </c>
      <c r="T4888" s="6">
        <f>IF(V4888&lt;V4889,L4888,0)</f>
        <v>0</v>
      </c>
      <c r="U4888" s="6">
        <f>IF(T4888&gt;0,M4888,-999)</f>
        <v>-999</v>
      </c>
      <c r="V4888">
        <v>200501</v>
      </c>
      <c r="W4888">
        <v>2005</v>
      </c>
    </row>
    <row r="4889" spans="1:23" x14ac:dyDescent="0.25">
      <c r="A4889" s="14">
        <v>38356</v>
      </c>
      <c r="B4889" s="3">
        <v>4</v>
      </c>
      <c r="C4889" s="5">
        <v>-999</v>
      </c>
      <c r="D4889" s="5">
        <v>-12.8</v>
      </c>
      <c r="E4889" s="5">
        <v>-5.0999999999999996</v>
      </c>
      <c r="F4889" s="5">
        <v>-18.100000000000001</v>
      </c>
      <c r="G4889" s="4">
        <v>83.2</v>
      </c>
      <c r="H4889" s="4">
        <v>56.3</v>
      </c>
      <c r="I4889" s="5">
        <v>-999</v>
      </c>
      <c r="J4889" s="5">
        <v>-999</v>
      </c>
      <c r="K4889" s="4">
        <v>0</v>
      </c>
      <c r="L4889" s="4">
        <v>610</v>
      </c>
      <c r="M4889" s="9">
        <v>-1.4</v>
      </c>
      <c r="N4889" s="5">
        <v>-999</v>
      </c>
      <c r="O4889" s="5">
        <v>-999</v>
      </c>
      <c r="P4889" s="5">
        <v>1</v>
      </c>
      <c r="Q4889" s="5">
        <v>-999</v>
      </c>
      <c r="R4889">
        <v>0.23599999999999999</v>
      </c>
      <c r="S4889" s="34">
        <f>ROUND((0.6105*(EXP((17.273*E4889)/(E4889+237.3))))*(100-H4889)/100,3)</f>
        <v>0.183</v>
      </c>
      <c r="T4889" s="6">
        <f>IF(V4889&lt;V4890,L4889,0)</f>
        <v>0</v>
      </c>
      <c r="U4889" s="6">
        <f>IF(T4889&gt;0,M4889,-999)</f>
        <v>-999</v>
      </c>
      <c r="V4889">
        <v>200501</v>
      </c>
      <c r="W4889">
        <v>2005</v>
      </c>
    </row>
    <row r="4890" spans="1:23" x14ac:dyDescent="0.25">
      <c r="A4890" s="14">
        <v>38357</v>
      </c>
      <c r="B4890" s="3">
        <v>5</v>
      </c>
      <c r="C4890" s="5">
        <v>-999</v>
      </c>
      <c r="D4890" s="5">
        <v>-7.4</v>
      </c>
      <c r="E4890" s="5">
        <v>0.4</v>
      </c>
      <c r="F4890" s="5">
        <v>-12.2</v>
      </c>
      <c r="G4890" s="4">
        <v>64.900000000000006</v>
      </c>
      <c r="H4890" s="4">
        <v>19.600000000000001</v>
      </c>
      <c r="I4890" s="5">
        <v>-999</v>
      </c>
      <c r="J4890" s="5">
        <v>-999</v>
      </c>
      <c r="K4890" s="4">
        <v>0</v>
      </c>
      <c r="L4890" s="4">
        <v>602</v>
      </c>
      <c r="M4890" s="9">
        <v>-1.7</v>
      </c>
      <c r="N4890" s="5">
        <v>-999</v>
      </c>
      <c r="O4890" s="5">
        <v>-999</v>
      </c>
      <c r="P4890" s="5">
        <v>1.1000000000000001</v>
      </c>
      <c r="Q4890" s="5">
        <v>-999</v>
      </c>
      <c r="R4890">
        <v>0.123</v>
      </c>
      <c r="S4890" s="34">
        <f>ROUND((0.6105*(EXP((17.273*E4890)/(E4890+237.3))))*(100-H4890)/100,3)</f>
        <v>0.505</v>
      </c>
      <c r="T4890" s="6">
        <f>IF(V4890&lt;V4891,L4890,0)</f>
        <v>0</v>
      </c>
      <c r="U4890" s="6">
        <f>IF(T4890&gt;0,M4890,-999)</f>
        <v>-999</v>
      </c>
      <c r="V4890">
        <v>200501</v>
      </c>
      <c r="W4890">
        <v>2005</v>
      </c>
    </row>
    <row r="4891" spans="1:23" x14ac:dyDescent="0.25">
      <c r="A4891" s="14">
        <v>38358</v>
      </c>
      <c r="B4891" s="3">
        <v>6</v>
      </c>
      <c r="C4891" s="5">
        <v>-999</v>
      </c>
      <c r="D4891" s="5">
        <v>-10.9</v>
      </c>
      <c r="E4891" s="5">
        <v>-5.7</v>
      </c>
      <c r="F4891" s="5">
        <v>-13.3</v>
      </c>
      <c r="G4891" s="4">
        <v>85.5</v>
      </c>
      <c r="H4891" s="4">
        <v>64.599999999999994</v>
      </c>
      <c r="I4891" s="5">
        <v>-999</v>
      </c>
      <c r="J4891" s="5">
        <v>-999</v>
      </c>
      <c r="K4891" s="4">
        <v>5</v>
      </c>
      <c r="L4891" s="4">
        <v>648</v>
      </c>
      <c r="M4891" s="9">
        <v>-1.8</v>
      </c>
      <c r="N4891" s="5">
        <v>-999</v>
      </c>
      <c r="O4891" s="5">
        <v>-999</v>
      </c>
      <c r="P4891" s="5">
        <v>0.9</v>
      </c>
      <c r="Q4891" s="5">
        <v>-999</v>
      </c>
      <c r="R4891">
        <v>0.25800000000000001</v>
      </c>
      <c r="S4891" s="34">
        <f>ROUND((0.6105*(EXP((17.273*E4891)/(E4891+237.3))))*(100-H4891)/100,3)</f>
        <v>0.14099999999999999</v>
      </c>
      <c r="T4891" s="6">
        <f>IF(V4891&lt;V4892,L4891,0)</f>
        <v>0</v>
      </c>
      <c r="U4891" s="6">
        <f>IF(T4891&gt;0,M4891,-999)</f>
        <v>-999</v>
      </c>
      <c r="V4891">
        <v>200501</v>
      </c>
      <c r="W4891">
        <v>2005</v>
      </c>
    </row>
    <row r="4892" spans="1:23" x14ac:dyDescent="0.25">
      <c r="A4892" s="14">
        <v>38359</v>
      </c>
      <c r="B4892" s="3">
        <v>7</v>
      </c>
      <c r="C4892" s="5">
        <v>-999</v>
      </c>
      <c r="D4892" s="5">
        <v>-11.4</v>
      </c>
      <c r="E4892" s="5">
        <v>-10.1</v>
      </c>
      <c r="F4892" s="5">
        <v>-12.6</v>
      </c>
      <c r="G4892" s="4">
        <v>94</v>
      </c>
      <c r="H4892" s="4">
        <v>91.3</v>
      </c>
      <c r="I4892" s="5">
        <v>-999</v>
      </c>
      <c r="J4892" s="5">
        <v>-999</v>
      </c>
      <c r="K4892" s="4">
        <v>12.2</v>
      </c>
      <c r="L4892" s="4">
        <v>764</v>
      </c>
      <c r="M4892" s="9">
        <v>-1.7</v>
      </c>
      <c r="N4892" s="5">
        <v>-999</v>
      </c>
      <c r="O4892" s="5">
        <v>-999</v>
      </c>
      <c r="P4892" s="5">
        <v>0.9</v>
      </c>
      <c r="Q4892" s="5">
        <v>-999</v>
      </c>
      <c r="R4892">
        <v>0.25900000000000001</v>
      </c>
      <c r="S4892" s="34">
        <f>ROUND((0.6105*(EXP((17.273*E4892)/(E4892+237.3))))*(100-H4892)/100,3)</f>
        <v>2.5000000000000001E-2</v>
      </c>
      <c r="T4892" s="6">
        <f>IF(V4892&lt;V4893,L4892,0)</f>
        <v>0</v>
      </c>
      <c r="U4892" s="6">
        <f>IF(T4892&gt;0,M4892,-999)</f>
        <v>-999</v>
      </c>
      <c r="V4892">
        <v>200501</v>
      </c>
      <c r="W4892">
        <v>2005</v>
      </c>
    </row>
    <row r="4893" spans="1:23" x14ac:dyDescent="0.25">
      <c r="A4893" s="14">
        <v>38360</v>
      </c>
      <c r="B4893" s="3">
        <v>8</v>
      </c>
      <c r="C4893" s="5">
        <v>-999</v>
      </c>
      <c r="D4893" s="5">
        <v>-12.1</v>
      </c>
      <c r="E4893" s="5">
        <v>-9.3000000000000007</v>
      </c>
      <c r="F4893" s="5">
        <v>-13.9</v>
      </c>
      <c r="G4893" s="4">
        <v>94.3</v>
      </c>
      <c r="H4893" s="4">
        <v>93</v>
      </c>
      <c r="I4893" s="5">
        <v>-999</v>
      </c>
      <c r="J4893" s="5">
        <v>-999</v>
      </c>
      <c r="K4893" s="4">
        <v>0</v>
      </c>
      <c r="L4893" s="4">
        <v>748</v>
      </c>
      <c r="M4893" s="9">
        <v>-1.4</v>
      </c>
      <c r="N4893" s="5">
        <v>-999</v>
      </c>
      <c r="O4893" s="5">
        <v>-999</v>
      </c>
      <c r="P4893" s="5">
        <v>0.9</v>
      </c>
      <c r="Q4893" s="5">
        <v>-999</v>
      </c>
      <c r="R4893">
        <v>0.28100000000000003</v>
      </c>
      <c r="S4893" s="34">
        <f>ROUND((0.6105*(EXP((17.273*E4893)/(E4893+237.3))))*(100-H4893)/100,3)</f>
        <v>2.1000000000000001E-2</v>
      </c>
      <c r="T4893" s="6">
        <f>IF(V4893&lt;V4894,L4893,0)</f>
        <v>0</v>
      </c>
      <c r="U4893" s="6">
        <f>IF(T4893&gt;0,M4893,-999)</f>
        <v>-999</v>
      </c>
      <c r="V4893">
        <v>200501</v>
      </c>
      <c r="W4893">
        <v>2005</v>
      </c>
    </row>
    <row r="4894" spans="1:23" x14ac:dyDescent="0.25">
      <c r="A4894" s="14">
        <v>38361</v>
      </c>
      <c r="B4894" s="3">
        <v>9</v>
      </c>
      <c r="C4894" s="5">
        <v>-999</v>
      </c>
      <c r="D4894" s="5">
        <v>-14.4</v>
      </c>
      <c r="E4894" s="5">
        <v>-9.1</v>
      </c>
      <c r="F4894" s="5">
        <v>-17.5</v>
      </c>
      <c r="G4894" s="4">
        <v>92.6</v>
      </c>
      <c r="H4894" s="4">
        <v>90.2</v>
      </c>
      <c r="I4894" s="5">
        <v>-999</v>
      </c>
      <c r="J4894" s="5">
        <v>-999</v>
      </c>
      <c r="K4894" s="4">
        <v>0</v>
      </c>
      <c r="L4894" s="4">
        <v>718</v>
      </c>
      <c r="M4894" s="9">
        <v>-1.2</v>
      </c>
      <c r="N4894" s="5">
        <v>-999</v>
      </c>
      <c r="O4894" s="5">
        <v>-999</v>
      </c>
      <c r="P4894" s="5">
        <v>0.9</v>
      </c>
      <c r="Q4894" s="5">
        <v>-999</v>
      </c>
      <c r="R4894">
        <v>0.27700000000000002</v>
      </c>
      <c r="S4894" s="34">
        <f>ROUND((0.6105*(EXP((17.273*E4894)/(E4894+237.3))))*(100-H4894)/100,3)</f>
        <v>0.03</v>
      </c>
      <c r="T4894" s="6">
        <f>IF(V4894&lt;V4895,L4894,0)</f>
        <v>0</v>
      </c>
      <c r="U4894" s="6">
        <f>IF(T4894&gt;0,M4894,-999)</f>
        <v>-999</v>
      </c>
      <c r="V4894">
        <v>200501</v>
      </c>
      <c r="W4894">
        <v>2005</v>
      </c>
    </row>
    <row r="4895" spans="1:23" x14ac:dyDescent="0.25">
      <c r="A4895" s="14">
        <v>38362</v>
      </c>
      <c r="B4895" s="3">
        <v>10</v>
      </c>
      <c r="C4895" s="5">
        <v>-999</v>
      </c>
      <c r="D4895" s="5">
        <v>-12.4</v>
      </c>
      <c r="E4895" s="5">
        <v>-5.4</v>
      </c>
      <c r="F4895" s="5">
        <v>-16</v>
      </c>
      <c r="G4895" s="4">
        <v>93.1</v>
      </c>
      <c r="H4895" s="4">
        <v>79.5</v>
      </c>
      <c r="I4895" s="5">
        <v>-999</v>
      </c>
      <c r="J4895" s="5">
        <v>-999</v>
      </c>
      <c r="K4895" s="4">
        <v>0</v>
      </c>
      <c r="L4895" s="4">
        <v>704</v>
      </c>
      <c r="M4895" s="9">
        <v>-1.1000000000000001</v>
      </c>
      <c r="N4895" s="5">
        <v>-999</v>
      </c>
      <c r="O4895" s="5">
        <v>-999</v>
      </c>
      <c r="P4895" s="5">
        <v>1</v>
      </c>
      <c r="Q4895" s="5">
        <v>-999</v>
      </c>
      <c r="R4895">
        <v>0.32600000000000001</v>
      </c>
      <c r="S4895" s="34">
        <f>ROUND((0.6105*(EXP((17.273*E4895)/(E4895+237.3))))*(100-H4895)/100,3)</f>
        <v>8.4000000000000005E-2</v>
      </c>
      <c r="T4895" s="6">
        <f>IF(V4895&lt;V4896,L4895,0)</f>
        <v>0</v>
      </c>
      <c r="U4895" s="6">
        <f>IF(T4895&gt;0,M4895,-999)</f>
        <v>-999</v>
      </c>
      <c r="V4895">
        <v>200501</v>
      </c>
      <c r="W4895">
        <v>2005</v>
      </c>
    </row>
    <row r="4896" spans="1:23" x14ac:dyDescent="0.25">
      <c r="A4896" s="14">
        <v>38363</v>
      </c>
      <c r="B4896" s="3">
        <v>11</v>
      </c>
      <c r="C4896" s="5">
        <v>-999</v>
      </c>
      <c r="D4896" s="5">
        <v>-11.3</v>
      </c>
      <c r="E4896" s="5">
        <v>-6.9</v>
      </c>
      <c r="F4896" s="5">
        <v>-14.9</v>
      </c>
      <c r="G4896" s="4">
        <v>91.7</v>
      </c>
      <c r="H4896" s="4">
        <v>68.2</v>
      </c>
      <c r="I4896" s="5">
        <v>-999</v>
      </c>
      <c r="J4896" s="5">
        <v>-999</v>
      </c>
      <c r="K4896" s="4">
        <v>0</v>
      </c>
      <c r="L4896" s="4">
        <v>688</v>
      </c>
      <c r="M4896" s="9">
        <v>-1.3</v>
      </c>
      <c r="N4896" s="5">
        <v>-999</v>
      </c>
      <c r="O4896" s="5">
        <v>-999</v>
      </c>
      <c r="P4896" s="5">
        <v>0.9</v>
      </c>
      <c r="Q4896" s="5">
        <v>-999</v>
      </c>
      <c r="R4896">
        <v>0.248</v>
      </c>
      <c r="S4896" s="34">
        <f>ROUND((0.6105*(EXP((17.273*E4896)/(E4896+237.3))))*(100-H4896)/100,3)</f>
        <v>0.11600000000000001</v>
      </c>
      <c r="T4896" s="6">
        <f>IF(V4896&lt;V4897,L4896,0)</f>
        <v>0</v>
      </c>
      <c r="U4896" s="6">
        <f>IF(T4896&gt;0,M4896,-999)</f>
        <v>-999</v>
      </c>
      <c r="V4896">
        <v>200501</v>
      </c>
      <c r="W4896">
        <v>2005</v>
      </c>
    </row>
    <row r="4897" spans="1:23" x14ac:dyDescent="0.25">
      <c r="A4897" s="14">
        <v>38364</v>
      </c>
      <c r="B4897" s="3">
        <v>12</v>
      </c>
      <c r="C4897" s="5">
        <v>-999</v>
      </c>
      <c r="D4897" s="5">
        <v>-14</v>
      </c>
      <c r="E4897" s="5">
        <v>-9.1999999999999993</v>
      </c>
      <c r="F4897" s="5">
        <v>-18.600000000000001</v>
      </c>
      <c r="G4897" s="4">
        <v>92.1</v>
      </c>
      <c r="H4897" s="4">
        <v>87</v>
      </c>
      <c r="I4897" s="5">
        <v>-999</v>
      </c>
      <c r="J4897" s="5">
        <v>-999</v>
      </c>
      <c r="K4897" s="4">
        <v>14.2</v>
      </c>
      <c r="L4897" s="4">
        <v>816</v>
      </c>
      <c r="M4897" s="9">
        <v>-1.4</v>
      </c>
      <c r="N4897" s="5">
        <v>-999</v>
      </c>
      <c r="O4897" s="5">
        <v>-999</v>
      </c>
      <c r="P4897" s="5">
        <v>0.8</v>
      </c>
      <c r="Q4897" s="5">
        <v>-999</v>
      </c>
      <c r="R4897">
        <v>0.26500000000000001</v>
      </c>
      <c r="S4897" s="34">
        <f>ROUND((0.6105*(EXP((17.273*E4897)/(E4897+237.3))))*(100-H4897)/100,3)</f>
        <v>0.04</v>
      </c>
      <c r="T4897" s="6">
        <f>IF(V4897&lt;V4898,L4897,0)</f>
        <v>0</v>
      </c>
      <c r="U4897" s="6">
        <f>IF(T4897&gt;0,M4897,-999)</f>
        <v>-999</v>
      </c>
      <c r="V4897">
        <v>200501</v>
      </c>
      <c r="W4897">
        <v>2005</v>
      </c>
    </row>
    <row r="4898" spans="1:23" x14ac:dyDescent="0.25">
      <c r="A4898" s="14">
        <v>38365</v>
      </c>
      <c r="B4898" s="3">
        <v>13</v>
      </c>
      <c r="C4898" s="5">
        <v>-999</v>
      </c>
      <c r="D4898" s="5">
        <v>-20.3</v>
      </c>
      <c r="E4898" s="5">
        <v>-14.4</v>
      </c>
      <c r="F4898" s="5">
        <v>-25.5</v>
      </c>
      <c r="G4898" s="4">
        <v>86.7</v>
      </c>
      <c r="H4898" s="4">
        <v>78.099999999999994</v>
      </c>
      <c r="I4898" s="5">
        <v>-999</v>
      </c>
      <c r="J4898" s="5">
        <v>-999</v>
      </c>
      <c r="K4898" s="4">
        <v>0</v>
      </c>
      <c r="L4898" s="4">
        <v>777</v>
      </c>
      <c r="M4898" s="9">
        <v>-1.4</v>
      </c>
      <c r="N4898" s="5">
        <v>-999</v>
      </c>
      <c r="O4898" s="5">
        <v>-999</v>
      </c>
      <c r="P4898" s="5">
        <v>0.8</v>
      </c>
      <c r="Q4898" s="5">
        <v>-999</v>
      </c>
      <c r="R4898">
        <v>0.156</v>
      </c>
      <c r="S4898" s="34">
        <f>ROUND((0.6105*(EXP((17.273*E4898)/(E4898+237.3))))*(100-H4898)/100,3)</f>
        <v>4.3999999999999997E-2</v>
      </c>
      <c r="T4898" s="6">
        <f>IF(V4898&lt;V4899,L4898,0)</f>
        <v>0</v>
      </c>
      <c r="U4898" s="6">
        <f>IF(T4898&gt;0,M4898,-999)</f>
        <v>-999</v>
      </c>
      <c r="V4898">
        <v>200501</v>
      </c>
      <c r="W4898">
        <v>2005</v>
      </c>
    </row>
    <row r="4899" spans="1:23" x14ac:dyDescent="0.25">
      <c r="A4899" s="14">
        <v>38366</v>
      </c>
      <c r="B4899" s="3">
        <v>14</v>
      </c>
      <c r="C4899" s="5">
        <v>-999</v>
      </c>
      <c r="D4899" s="5">
        <v>-21</v>
      </c>
      <c r="E4899" s="5">
        <v>-12.9</v>
      </c>
      <c r="F4899" s="5">
        <v>-25.5</v>
      </c>
      <c r="G4899" s="4">
        <v>76.7</v>
      </c>
      <c r="H4899" s="4">
        <v>48.7</v>
      </c>
      <c r="I4899" s="5">
        <v>-999</v>
      </c>
      <c r="J4899" s="5">
        <v>-999</v>
      </c>
      <c r="K4899" s="4">
        <v>0</v>
      </c>
      <c r="L4899" s="4">
        <v>758</v>
      </c>
      <c r="M4899" s="9">
        <v>-1.4</v>
      </c>
      <c r="N4899" s="5">
        <v>-999</v>
      </c>
      <c r="O4899" s="5">
        <v>-999</v>
      </c>
      <c r="P4899" s="5">
        <v>0.8</v>
      </c>
      <c r="Q4899" s="5">
        <v>-999</v>
      </c>
      <c r="R4899">
        <v>0.111</v>
      </c>
      <c r="S4899" s="34">
        <f>ROUND((0.6105*(EXP((17.273*E4899)/(E4899+237.3))))*(100-H4899)/100,3)</f>
        <v>0.11600000000000001</v>
      </c>
      <c r="T4899" s="6">
        <f>IF(V4899&lt;V4900,L4899,0)</f>
        <v>0</v>
      </c>
      <c r="U4899" s="6">
        <f>IF(T4899&gt;0,M4899,-999)</f>
        <v>-999</v>
      </c>
      <c r="V4899">
        <v>200501</v>
      </c>
      <c r="W4899">
        <v>2005</v>
      </c>
    </row>
    <row r="4900" spans="1:23" x14ac:dyDescent="0.25">
      <c r="A4900" s="14">
        <v>38367</v>
      </c>
      <c r="B4900" s="3">
        <v>15</v>
      </c>
      <c r="C4900" s="5">
        <v>-999</v>
      </c>
      <c r="D4900" s="5">
        <v>-13.9</v>
      </c>
      <c r="E4900" s="5">
        <v>-5.0999999999999996</v>
      </c>
      <c r="F4900" s="5">
        <v>-20.3</v>
      </c>
      <c r="G4900" s="4">
        <v>80.7</v>
      </c>
      <c r="H4900" s="4">
        <v>41.6</v>
      </c>
      <c r="I4900" s="5">
        <v>-999</v>
      </c>
      <c r="J4900" s="5">
        <v>-999</v>
      </c>
      <c r="K4900" s="4">
        <v>0</v>
      </c>
      <c r="L4900" s="4">
        <v>758</v>
      </c>
      <c r="M4900" s="9">
        <v>-1.4</v>
      </c>
      <c r="N4900" s="5">
        <v>-999</v>
      </c>
      <c r="O4900" s="5">
        <v>-999</v>
      </c>
      <c r="P4900" s="5">
        <v>0.9</v>
      </c>
      <c r="Q4900" s="5">
        <v>-999</v>
      </c>
      <c r="R4900">
        <v>0.17399999999999999</v>
      </c>
      <c r="S4900" s="34">
        <f>ROUND((0.6105*(EXP((17.273*E4900)/(E4900+237.3))))*(100-H4900)/100,3)</f>
        <v>0.24399999999999999</v>
      </c>
      <c r="T4900" s="6">
        <f>IF(V4900&lt;V4901,L4900,0)</f>
        <v>0</v>
      </c>
      <c r="U4900" s="6">
        <f>IF(T4900&gt;0,M4900,-999)</f>
        <v>-999</v>
      </c>
      <c r="V4900">
        <v>200501</v>
      </c>
      <c r="W4900">
        <v>2005</v>
      </c>
    </row>
    <row r="4901" spans="1:23" x14ac:dyDescent="0.25">
      <c r="A4901" s="14">
        <v>38368</v>
      </c>
      <c r="B4901" s="3">
        <v>16</v>
      </c>
      <c r="C4901" s="5">
        <v>-999</v>
      </c>
      <c r="D4901" s="5">
        <v>-6.9</v>
      </c>
      <c r="E4901" s="5">
        <v>-1.7</v>
      </c>
      <c r="F4901" s="5">
        <v>-12.3</v>
      </c>
      <c r="G4901" s="4">
        <v>94.9</v>
      </c>
      <c r="H4901" s="4">
        <v>84.1</v>
      </c>
      <c r="I4901" s="5">
        <v>-999</v>
      </c>
      <c r="J4901" s="5">
        <v>-999</v>
      </c>
      <c r="K4901" s="4">
        <v>0</v>
      </c>
      <c r="L4901" s="4">
        <v>752</v>
      </c>
      <c r="M4901" s="9">
        <v>-1.6</v>
      </c>
      <c r="N4901" s="5">
        <v>-999</v>
      </c>
      <c r="O4901" s="5">
        <v>-999</v>
      </c>
      <c r="P4901" s="5">
        <v>0.9</v>
      </c>
      <c r="Q4901" s="5">
        <v>-999</v>
      </c>
      <c r="R4901">
        <v>0.45300000000000001</v>
      </c>
      <c r="S4901" s="34">
        <f>ROUND((0.6105*(EXP((17.273*E4901)/(E4901+237.3))))*(100-H4901)/100,3)</f>
        <v>8.5999999999999993E-2</v>
      </c>
      <c r="T4901" s="6">
        <f>IF(V4901&lt;V4902,L4901,0)</f>
        <v>0</v>
      </c>
      <c r="U4901" s="6">
        <f>IF(T4901&gt;0,M4901,-999)</f>
        <v>-999</v>
      </c>
      <c r="V4901">
        <v>200501</v>
      </c>
      <c r="W4901">
        <v>2005</v>
      </c>
    </row>
    <row r="4902" spans="1:23" x14ac:dyDescent="0.25">
      <c r="A4902" s="14">
        <v>38369</v>
      </c>
      <c r="B4902" s="3">
        <v>17</v>
      </c>
      <c r="C4902" s="5">
        <v>-999</v>
      </c>
      <c r="D4902" s="5">
        <v>-1.8</v>
      </c>
      <c r="E4902" s="5">
        <v>0.9</v>
      </c>
      <c r="F4902" s="5">
        <v>-4.2</v>
      </c>
      <c r="G4902" s="4">
        <v>97.4</v>
      </c>
      <c r="H4902" s="4">
        <v>87.7</v>
      </c>
      <c r="I4902" s="5">
        <v>-999</v>
      </c>
      <c r="J4902" s="5">
        <v>-999</v>
      </c>
      <c r="K4902" s="4">
        <v>0</v>
      </c>
      <c r="L4902" s="4">
        <v>744</v>
      </c>
      <c r="M4902" s="9">
        <v>-1.4</v>
      </c>
      <c r="N4902" s="5">
        <v>-999</v>
      </c>
      <c r="O4902" s="5">
        <v>-999</v>
      </c>
      <c r="P4902" s="5">
        <v>0.8</v>
      </c>
      <c r="Q4902" s="5">
        <v>-999</v>
      </c>
      <c r="R4902">
        <v>0.57099999999999995</v>
      </c>
      <c r="S4902" s="34">
        <f>ROUND((0.6105*(EXP((17.273*E4902)/(E4902+237.3))))*(100-H4902)/100,3)</f>
        <v>0.08</v>
      </c>
      <c r="T4902" s="6">
        <f>IF(V4902&lt;V4903,L4902,0)</f>
        <v>0</v>
      </c>
      <c r="U4902" s="6">
        <f>IF(T4902&gt;0,M4902,-999)</f>
        <v>-999</v>
      </c>
      <c r="V4902">
        <v>200501</v>
      </c>
      <c r="W4902">
        <v>2005</v>
      </c>
    </row>
    <row r="4903" spans="1:23" x14ac:dyDescent="0.25">
      <c r="A4903" s="14">
        <v>38370</v>
      </c>
      <c r="B4903" s="3">
        <v>18</v>
      </c>
      <c r="C4903" s="5">
        <v>-999</v>
      </c>
      <c r="D4903" s="5">
        <v>2.6</v>
      </c>
      <c r="E4903" s="5">
        <v>4.8</v>
      </c>
      <c r="F4903" s="5">
        <v>0.9</v>
      </c>
      <c r="G4903" s="4">
        <v>98.7</v>
      </c>
      <c r="H4903" s="4">
        <v>95.8</v>
      </c>
      <c r="I4903" s="5">
        <v>-999</v>
      </c>
      <c r="J4903" s="5">
        <v>-999</v>
      </c>
      <c r="K4903" s="4">
        <v>8.1</v>
      </c>
      <c r="L4903" s="4">
        <v>693</v>
      </c>
      <c r="M4903" s="9">
        <v>-0.9</v>
      </c>
      <c r="N4903" s="5">
        <v>-999</v>
      </c>
      <c r="O4903" s="5">
        <v>-999</v>
      </c>
      <c r="P4903" s="5">
        <v>0.9</v>
      </c>
      <c r="Q4903" s="5">
        <v>-999</v>
      </c>
      <c r="R4903">
        <v>0.82199999999999995</v>
      </c>
      <c r="S4903" s="34">
        <f>ROUND((0.6105*(EXP((17.273*E4903)/(E4903+237.3))))*(100-H4903)/100,3)</f>
        <v>3.5999999999999997E-2</v>
      </c>
      <c r="T4903" s="6">
        <f>IF(V4903&lt;V4904,L4903,0)</f>
        <v>0</v>
      </c>
      <c r="U4903" s="6">
        <f>IF(T4903&gt;0,M4903,-999)</f>
        <v>-999</v>
      </c>
      <c r="V4903">
        <v>200501</v>
      </c>
      <c r="W4903">
        <v>2005</v>
      </c>
    </row>
    <row r="4904" spans="1:23" x14ac:dyDescent="0.25">
      <c r="A4904" s="14">
        <v>38371</v>
      </c>
      <c r="B4904" s="3">
        <v>19</v>
      </c>
      <c r="C4904" s="5">
        <v>-999</v>
      </c>
      <c r="D4904" s="5">
        <v>4.5</v>
      </c>
      <c r="E4904" s="5">
        <v>7.8</v>
      </c>
      <c r="F4904" s="5">
        <v>2.7</v>
      </c>
      <c r="G4904" s="4">
        <v>79.2</v>
      </c>
      <c r="H4904" s="4">
        <v>50.1</v>
      </c>
      <c r="I4904" s="5">
        <v>-999</v>
      </c>
      <c r="J4904" s="5">
        <v>-999</v>
      </c>
      <c r="K4904" s="4">
        <v>0.2</v>
      </c>
      <c r="L4904" s="4">
        <v>633</v>
      </c>
      <c r="M4904" s="9">
        <v>-0.3</v>
      </c>
      <c r="N4904" s="5">
        <v>-999</v>
      </c>
      <c r="O4904" s="5">
        <v>-999</v>
      </c>
      <c r="P4904" s="5">
        <v>0.9</v>
      </c>
      <c r="Q4904" s="5">
        <v>-999</v>
      </c>
      <c r="R4904">
        <v>0.53100000000000003</v>
      </c>
      <c r="S4904" s="34">
        <f>ROUND((0.6105*(EXP((17.273*E4904)/(E4904+237.3))))*(100-H4904)/100,3)</f>
        <v>0.52800000000000002</v>
      </c>
      <c r="T4904" s="6">
        <f>IF(V4904&lt;V4905,L4904,0)</f>
        <v>0</v>
      </c>
      <c r="U4904" s="6">
        <f>IF(T4904&gt;0,M4904,-999)</f>
        <v>-999</v>
      </c>
      <c r="V4904">
        <v>200501</v>
      </c>
      <c r="W4904">
        <v>2005</v>
      </c>
    </row>
    <row r="4905" spans="1:23" x14ac:dyDescent="0.25">
      <c r="A4905" s="14">
        <v>38372</v>
      </c>
      <c r="B4905" s="3">
        <v>20</v>
      </c>
      <c r="C4905" s="5">
        <v>-999</v>
      </c>
      <c r="D4905" s="5">
        <v>2.4</v>
      </c>
      <c r="E4905" s="5">
        <v>4.7</v>
      </c>
      <c r="F4905" s="5">
        <v>1</v>
      </c>
      <c r="G4905" s="4">
        <v>94</v>
      </c>
      <c r="H4905" s="4">
        <v>80.2</v>
      </c>
      <c r="I4905" s="5">
        <v>-999</v>
      </c>
      <c r="J4905" s="5">
        <v>-999</v>
      </c>
      <c r="K4905" s="4">
        <v>2.2999999999999998</v>
      </c>
      <c r="L4905" s="4">
        <v>615</v>
      </c>
      <c r="M4905" s="9">
        <v>-0.1</v>
      </c>
      <c r="N4905" s="5">
        <v>-999</v>
      </c>
      <c r="O4905" s="5">
        <v>-999</v>
      </c>
      <c r="P4905" s="5">
        <v>0.8</v>
      </c>
      <c r="Q4905" s="5">
        <v>-999</v>
      </c>
      <c r="R4905">
        <v>0.68600000000000005</v>
      </c>
      <c r="S4905" s="34">
        <f>ROUND((0.6105*(EXP((17.273*E4905)/(E4905+237.3))))*(100-H4905)/100,3)</f>
        <v>0.16900000000000001</v>
      </c>
      <c r="T4905" s="6">
        <f>IF(V4905&lt;V4906,L4905,0)</f>
        <v>0</v>
      </c>
      <c r="U4905" s="6">
        <f>IF(T4905&gt;0,M4905,-999)</f>
        <v>-999</v>
      </c>
      <c r="V4905">
        <v>200501</v>
      </c>
      <c r="W4905">
        <v>2005</v>
      </c>
    </row>
    <row r="4906" spans="1:23" x14ac:dyDescent="0.25">
      <c r="A4906" s="14">
        <v>38373</v>
      </c>
      <c r="B4906" s="3">
        <v>21</v>
      </c>
      <c r="C4906" s="5">
        <v>-999</v>
      </c>
      <c r="D4906" s="5">
        <v>1.8</v>
      </c>
      <c r="E4906" s="5">
        <v>5.2</v>
      </c>
      <c r="F4906" s="5">
        <v>-0.7</v>
      </c>
      <c r="G4906" s="4">
        <v>96.4</v>
      </c>
      <c r="H4906" s="4">
        <v>82.5</v>
      </c>
      <c r="I4906" s="5">
        <v>-999</v>
      </c>
      <c r="J4906" s="5">
        <v>-999</v>
      </c>
      <c r="K4906" s="4">
        <v>0.4</v>
      </c>
      <c r="L4906" s="4">
        <v>600</v>
      </c>
      <c r="M4906" s="9">
        <v>0</v>
      </c>
      <c r="N4906" s="5">
        <v>-999</v>
      </c>
      <c r="O4906" s="5">
        <v>-999</v>
      </c>
      <c r="P4906" s="5">
        <v>0.9</v>
      </c>
      <c r="Q4906" s="5">
        <v>-999</v>
      </c>
      <c r="R4906">
        <v>0.72699999999999998</v>
      </c>
      <c r="S4906" s="34">
        <f>ROUND((0.6105*(EXP((17.273*E4906)/(E4906+237.3))))*(100-H4906)/100,3)</f>
        <v>0.155</v>
      </c>
      <c r="T4906" s="6">
        <f>IF(V4906&lt;V4907,L4906,0)</f>
        <v>0</v>
      </c>
      <c r="U4906" s="6">
        <f>IF(T4906&gt;0,M4906,-999)</f>
        <v>-999</v>
      </c>
      <c r="V4906">
        <v>200501</v>
      </c>
      <c r="W4906">
        <v>2005</v>
      </c>
    </row>
    <row r="4907" spans="1:23" x14ac:dyDescent="0.25">
      <c r="A4907" s="14">
        <v>38374</v>
      </c>
      <c r="B4907" s="3">
        <v>22</v>
      </c>
      <c r="C4907" s="5">
        <v>-999</v>
      </c>
      <c r="D4907" s="5">
        <v>3.4</v>
      </c>
      <c r="E4907" s="5">
        <v>6.2</v>
      </c>
      <c r="F4907" s="5">
        <v>1.7</v>
      </c>
      <c r="G4907" s="4">
        <v>90.5</v>
      </c>
      <c r="H4907" s="4">
        <v>75.400000000000006</v>
      </c>
      <c r="I4907" s="5">
        <v>-999</v>
      </c>
      <c r="J4907" s="5">
        <v>-999</v>
      </c>
      <c r="K4907" s="4">
        <v>0.2</v>
      </c>
      <c r="L4907" s="4">
        <v>563</v>
      </c>
      <c r="M4907" s="9">
        <v>0</v>
      </c>
      <c r="N4907" s="5">
        <v>-999</v>
      </c>
      <c r="O4907" s="5">
        <v>-999</v>
      </c>
      <c r="P4907" s="5">
        <v>0.9</v>
      </c>
      <c r="Q4907" s="5">
        <v>-999</v>
      </c>
      <c r="R4907">
        <v>0.71599999999999997</v>
      </c>
      <c r="S4907" s="34">
        <f>ROUND((0.6105*(EXP((17.273*E4907)/(E4907+237.3))))*(100-H4907)/100,3)</f>
        <v>0.23300000000000001</v>
      </c>
      <c r="T4907" s="6">
        <f>IF(V4907&lt;V4908,L4907,0)</f>
        <v>0</v>
      </c>
      <c r="U4907" s="6">
        <f>IF(T4907&gt;0,M4907,-999)</f>
        <v>-999</v>
      </c>
      <c r="V4907">
        <v>200501</v>
      </c>
      <c r="W4907">
        <v>2005</v>
      </c>
    </row>
    <row r="4908" spans="1:23" x14ac:dyDescent="0.25">
      <c r="A4908" s="14">
        <v>38375</v>
      </c>
      <c r="B4908" s="3">
        <v>23</v>
      </c>
      <c r="C4908" s="5">
        <v>-999</v>
      </c>
      <c r="D4908" s="5">
        <v>4.2</v>
      </c>
      <c r="E4908" s="5">
        <v>6.7</v>
      </c>
      <c r="F4908" s="5">
        <v>2.4</v>
      </c>
      <c r="G4908" s="4">
        <v>93.5</v>
      </c>
      <c r="H4908" s="4">
        <v>83</v>
      </c>
      <c r="I4908" s="5">
        <v>-999</v>
      </c>
      <c r="J4908" s="5">
        <v>-999</v>
      </c>
      <c r="K4908" s="4">
        <v>0.2</v>
      </c>
      <c r="L4908" s="4">
        <v>544</v>
      </c>
      <c r="M4908" s="9">
        <v>0</v>
      </c>
      <c r="N4908" s="5">
        <v>-999</v>
      </c>
      <c r="O4908" s="5">
        <v>-999</v>
      </c>
      <c r="P4908" s="5">
        <v>0.9</v>
      </c>
      <c r="Q4908" s="5">
        <v>-999</v>
      </c>
      <c r="R4908">
        <v>0.81100000000000005</v>
      </c>
      <c r="S4908" s="34">
        <f>ROUND((0.6105*(EXP((17.273*E4908)/(E4908+237.3))))*(100-H4908)/100,3)</f>
        <v>0.16700000000000001</v>
      </c>
      <c r="T4908" s="6">
        <f>IF(V4908&lt;V4909,L4908,0)</f>
        <v>0</v>
      </c>
      <c r="U4908" s="6">
        <f>IF(T4908&gt;0,M4908,-999)</f>
        <v>-999</v>
      </c>
      <c r="V4908">
        <v>200501</v>
      </c>
      <c r="W4908">
        <v>2005</v>
      </c>
    </row>
    <row r="4909" spans="1:23" x14ac:dyDescent="0.25">
      <c r="A4909" s="14">
        <v>38376</v>
      </c>
      <c r="B4909" s="3">
        <v>24</v>
      </c>
      <c r="C4909" s="5">
        <v>-999</v>
      </c>
      <c r="D4909" s="5">
        <v>3.6</v>
      </c>
      <c r="E4909" s="5">
        <v>4.7</v>
      </c>
      <c r="F4909" s="5">
        <v>2.2000000000000002</v>
      </c>
      <c r="G4909" s="4">
        <v>73.400000000000006</v>
      </c>
      <c r="H4909" s="4">
        <v>60.2</v>
      </c>
      <c r="I4909" s="5">
        <v>-999</v>
      </c>
      <c r="J4909" s="5">
        <v>-999</v>
      </c>
      <c r="K4909" s="4">
        <v>0</v>
      </c>
      <c r="L4909" s="4">
        <v>527</v>
      </c>
      <c r="M4909" s="9">
        <v>0</v>
      </c>
      <c r="N4909" s="5">
        <v>-999</v>
      </c>
      <c r="O4909" s="5">
        <v>-999</v>
      </c>
      <c r="P4909" s="5">
        <v>0.9</v>
      </c>
      <c r="Q4909" s="5">
        <v>-999</v>
      </c>
      <c r="R4909">
        <v>0.51400000000000001</v>
      </c>
      <c r="S4909" s="34">
        <f>ROUND((0.6105*(EXP((17.273*E4909)/(E4909+237.3))))*(100-H4909)/100,3)</f>
        <v>0.34</v>
      </c>
      <c r="T4909" s="6">
        <f>IF(V4909&lt;V4910,L4909,0)</f>
        <v>0</v>
      </c>
      <c r="U4909" s="6">
        <f>IF(T4909&gt;0,M4909,-999)</f>
        <v>-999</v>
      </c>
      <c r="V4909">
        <v>200501</v>
      </c>
      <c r="W4909">
        <v>2005</v>
      </c>
    </row>
    <row r="4910" spans="1:23" x14ac:dyDescent="0.25">
      <c r="A4910" s="14">
        <v>38377</v>
      </c>
      <c r="B4910" s="3">
        <v>25</v>
      </c>
      <c r="C4910" s="5">
        <v>-999</v>
      </c>
      <c r="D4910" s="5">
        <v>4.4000000000000004</v>
      </c>
      <c r="E4910" s="5">
        <v>11.3</v>
      </c>
      <c r="F4910" s="5">
        <v>0.1</v>
      </c>
      <c r="G4910" s="4">
        <v>70.5</v>
      </c>
      <c r="H4910" s="4">
        <v>47.3</v>
      </c>
      <c r="I4910" s="5">
        <v>-999</v>
      </c>
      <c r="J4910" s="5">
        <v>-999</v>
      </c>
      <c r="K4910" s="4">
        <v>0</v>
      </c>
      <c r="L4910" s="4">
        <v>516</v>
      </c>
      <c r="M4910" s="9">
        <v>0.1</v>
      </c>
      <c r="N4910" s="5">
        <v>-999</v>
      </c>
      <c r="O4910" s="5">
        <v>-999</v>
      </c>
      <c r="P4910" s="5">
        <v>1</v>
      </c>
      <c r="Q4910" s="5">
        <v>-999</v>
      </c>
      <c r="R4910">
        <v>0.63400000000000001</v>
      </c>
      <c r="S4910" s="34">
        <f>ROUND((0.6105*(EXP((17.273*E4910)/(E4910+237.3))))*(100-H4910)/100,3)</f>
        <v>0.70499999999999996</v>
      </c>
      <c r="T4910" s="6">
        <f>IF(V4910&lt;V4911,L4910,0)</f>
        <v>0</v>
      </c>
      <c r="U4910" s="6">
        <f>IF(T4910&gt;0,M4910,-999)</f>
        <v>-999</v>
      </c>
      <c r="V4910">
        <v>200501</v>
      </c>
      <c r="W4910">
        <v>2005</v>
      </c>
    </row>
    <row r="4911" spans="1:23" x14ac:dyDescent="0.25">
      <c r="A4911" s="14">
        <v>38378</v>
      </c>
      <c r="B4911" s="3">
        <v>26</v>
      </c>
      <c r="C4911" s="5">
        <v>-999</v>
      </c>
      <c r="D4911" s="5">
        <v>2.7</v>
      </c>
      <c r="E4911" s="5">
        <v>5.5</v>
      </c>
      <c r="F4911" s="5">
        <v>0.1</v>
      </c>
      <c r="G4911" s="4">
        <v>77.099999999999994</v>
      </c>
      <c r="H4911" s="4">
        <v>57.9</v>
      </c>
      <c r="I4911" s="5">
        <v>-999</v>
      </c>
      <c r="J4911" s="5">
        <v>-999</v>
      </c>
      <c r="K4911" s="4">
        <v>0</v>
      </c>
      <c r="L4911" s="4">
        <v>508</v>
      </c>
      <c r="M4911" s="9">
        <v>0</v>
      </c>
      <c r="N4911" s="5">
        <v>-999</v>
      </c>
      <c r="O4911" s="5">
        <v>-999</v>
      </c>
      <c r="P4911" s="5">
        <v>0.9</v>
      </c>
      <c r="Q4911" s="5">
        <v>-999</v>
      </c>
      <c r="R4911">
        <v>0.52100000000000002</v>
      </c>
      <c r="S4911" s="34">
        <f>ROUND((0.6105*(EXP((17.273*E4911)/(E4911+237.3))))*(100-H4911)/100,3)</f>
        <v>0.38</v>
      </c>
      <c r="T4911" s="6">
        <f>IF(V4911&lt;V4912,L4911,0)</f>
        <v>0</v>
      </c>
      <c r="U4911" s="6">
        <f>IF(T4911&gt;0,M4911,-999)</f>
        <v>-999</v>
      </c>
      <c r="V4911">
        <v>200501</v>
      </c>
      <c r="W4911">
        <v>2005</v>
      </c>
    </row>
    <row r="4912" spans="1:23" x14ac:dyDescent="0.25">
      <c r="A4912" s="14">
        <v>38379</v>
      </c>
      <c r="B4912" s="3">
        <v>27</v>
      </c>
      <c r="C4912" s="5">
        <v>-999</v>
      </c>
      <c r="D4912" s="5">
        <v>-0.4</v>
      </c>
      <c r="E4912" s="5">
        <v>5.7</v>
      </c>
      <c r="F4912" s="5">
        <v>-3.7</v>
      </c>
      <c r="G4912" s="4">
        <v>92</v>
      </c>
      <c r="H4912" s="4">
        <v>60.5</v>
      </c>
      <c r="I4912" s="5">
        <v>-999</v>
      </c>
      <c r="J4912" s="5">
        <v>-999</v>
      </c>
      <c r="K4912" s="4">
        <v>0</v>
      </c>
      <c r="L4912" s="4">
        <v>510</v>
      </c>
      <c r="M4912" s="9">
        <v>0</v>
      </c>
      <c r="N4912" s="5">
        <v>-999</v>
      </c>
      <c r="O4912" s="5">
        <v>-999</v>
      </c>
      <c r="P4912" s="5">
        <v>0.9</v>
      </c>
      <c r="Q4912" s="5">
        <v>-999</v>
      </c>
      <c r="R4912">
        <v>0.55500000000000005</v>
      </c>
      <c r="S4912" s="34">
        <f>ROUND((0.6105*(EXP((17.273*E4912)/(E4912+237.3))))*(100-H4912)/100,3)</f>
        <v>0.36199999999999999</v>
      </c>
      <c r="T4912" s="6">
        <f>IF(V4912&lt;V4913,L4912,0)</f>
        <v>0</v>
      </c>
      <c r="U4912" s="6">
        <f>IF(T4912&gt;0,M4912,-999)</f>
        <v>-999</v>
      </c>
      <c r="V4912">
        <v>200501</v>
      </c>
      <c r="W4912">
        <v>2005</v>
      </c>
    </row>
    <row r="4913" spans="1:23" x14ac:dyDescent="0.25">
      <c r="A4913" s="14">
        <v>38380</v>
      </c>
      <c r="B4913" s="3">
        <v>28</v>
      </c>
      <c r="C4913" s="5">
        <v>-999</v>
      </c>
      <c r="D4913" s="5">
        <v>-2.1</v>
      </c>
      <c r="E4913" s="5">
        <v>0.7</v>
      </c>
      <c r="F4913" s="5">
        <v>-4.2</v>
      </c>
      <c r="G4913" s="4">
        <v>95.7</v>
      </c>
      <c r="H4913" s="4">
        <v>83.8</v>
      </c>
      <c r="I4913" s="5">
        <v>-999</v>
      </c>
      <c r="J4913" s="5">
        <v>-999</v>
      </c>
      <c r="K4913" s="4">
        <v>1.2</v>
      </c>
      <c r="L4913" s="4">
        <v>523</v>
      </c>
      <c r="M4913" s="9">
        <v>-0.1</v>
      </c>
      <c r="N4913" s="5">
        <v>-999</v>
      </c>
      <c r="O4913" s="5">
        <v>-999</v>
      </c>
      <c r="P4913" s="5">
        <v>0.8</v>
      </c>
      <c r="Q4913" s="5">
        <v>-999</v>
      </c>
      <c r="R4913">
        <v>0.53800000000000003</v>
      </c>
      <c r="S4913" s="34">
        <f>ROUND((0.6105*(EXP((17.273*E4913)/(E4913+237.3))))*(100-H4913)/100,3)</f>
        <v>0.104</v>
      </c>
      <c r="T4913" s="6">
        <f>IF(V4913&lt;V4914,L4913,0)</f>
        <v>0</v>
      </c>
      <c r="U4913" s="6">
        <f>IF(T4913&gt;0,M4913,-999)</f>
        <v>-999</v>
      </c>
      <c r="V4913">
        <v>200501</v>
      </c>
      <c r="W4913">
        <v>2005</v>
      </c>
    </row>
    <row r="4914" spans="1:23" x14ac:dyDescent="0.25">
      <c r="A4914" s="14">
        <v>38381</v>
      </c>
      <c r="B4914" s="3">
        <v>29</v>
      </c>
      <c r="C4914" s="5">
        <v>-999</v>
      </c>
      <c r="D4914" s="5">
        <v>-1.8</v>
      </c>
      <c r="E4914" s="5">
        <v>2.2999999999999998</v>
      </c>
      <c r="F4914" s="5">
        <v>-3.2</v>
      </c>
      <c r="G4914" s="4">
        <v>96.8</v>
      </c>
      <c r="H4914" s="4">
        <v>80.400000000000006</v>
      </c>
      <c r="I4914" s="5">
        <v>-999</v>
      </c>
      <c r="J4914" s="5">
        <v>-999</v>
      </c>
      <c r="K4914" s="4">
        <v>2.2000000000000002</v>
      </c>
      <c r="L4914" s="4">
        <v>546</v>
      </c>
      <c r="M4914" s="9">
        <v>-0.1</v>
      </c>
      <c r="N4914" s="5">
        <v>-999</v>
      </c>
      <c r="O4914" s="5">
        <v>-999</v>
      </c>
      <c r="P4914" s="5">
        <v>0.9</v>
      </c>
      <c r="Q4914" s="5">
        <v>-999</v>
      </c>
      <c r="R4914">
        <v>0.57999999999999996</v>
      </c>
      <c r="S4914" s="34">
        <f>ROUND((0.6105*(EXP((17.273*E4914)/(E4914+237.3))))*(100-H4914)/100,3)</f>
        <v>0.14099999999999999</v>
      </c>
      <c r="T4914" s="6">
        <f>IF(V4914&lt;V4915,L4914,0)</f>
        <v>0</v>
      </c>
      <c r="U4914" s="6">
        <f>IF(T4914&gt;0,M4914,-999)</f>
        <v>-999</v>
      </c>
      <c r="V4914">
        <v>200501</v>
      </c>
      <c r="W4914">
        <v>2005</v>
      </c>
    </row>
    <row r="4915" spans="1:23" x14ac:dyDescent="0.25">
      <c r="A4915" s="14">
        <v>38382</v>
      </c>
      <c r="B4915" s="3">
        <v>30</v>
      </c>
      <c r="C4915" s="5">
        <v>-999</v>
      </c>
      <c r="D4915" s="5">
        <v>-0.7</v>
      </c>
      <c r="E4915" s="5">
        <v>2.4</v>
      </c>
      <c r="F4915" s="5">
        <v>-3.1</v>
      </c>
      <c r="G4915" s="4">
        <v>97.2</v>
      </c>
      <c r="H4915" s="4">
        <v>81.7</v>
      </c>
      <c r="I4915" s="5">
        <v>-999</v>
      </c>
      <c r="J4915" s="5">
        <v>-999</v>
      </c>
      <c r="K4915" s="4">
        <v>1.6</v>
      </c>
      <c r="L4915" s="4">
        <v>545</v>
      </c>
      <c r="M4915" s="9">
        <v>-0.2</v>
      </c>
      <c r="N4915" s="5">
        <v>-999</v>
      </c>
      <c r="O4915" s="5">
        <v>-999</v>
      </c>
      <c r="P4915" s="5">
        <v>0.8</v>
      </c>
      <c r="Q4915" s="5">
        <v>-999</v>
      </c>
      <c r="R4915">
        <v>0.59499999999999997</v>
      </c>
      <c r="S4915" s="34">
        <f>ROUND((0.6105*(EXP((17.273*E4915)/(E4915+237.3))))*(100-H4915)/100,3)</f>
        <v>0.13300000000000001</v>
      </c>
      <c r="T4915" s="6">
        <f>IF(V4915&lt;V4916,L4915,0)</f>
        <v>0</v>
      </c>
      <c r="U4915" s="6">
        <f>IF(T4915&gt;0,M4915,-999)</f>
        <v>-999</v>
      </c>
      <c r="V4915">
        <v>200501</v>
      </c>
      <c r="W4915">
        <v>2005</v>
      </c>
    </row>
    <row r="4916" spans="1:23" x14ac:dyDescent="0.25">
      <c r="A4916" s="14">
        <v>38383</v>
      </c>
      <c r="B4916" s="3">
        <v>31</v>
      </c>
      <c r="C4916" s="5">
        <v>-999</v>
      </c>
      <c r="D4916" s="5">
        <v>-2.1</v>
      </c>
      <c r="E4916" s="5">
        <v>0.1</v>
      </c>
      <c r="F4916" s="5">
        <v>-4.4000000000000004</v>
      </c>
      <c r="G4916" s="4">
        <v>96.2</v>
      </c>
      <c r="H4916" s="4">
        <v>83.9</v>
      </c>
      <c r="I4916" s="5">
        <v>-999</v>
      </c>
      <c r="J4916" s="5">
        <v>-999</v>
      </c>
      <c r="K4916" s="4">
        <v>0</v>
      </c>
      <c r="L4916" s="4">
        <v>549</v>
      </c>
      <c r="M4916" s="9">
        <v>-0.2</v>
      </c>
      <c r="N4916" s="5">
        <v>-999</v>
      </c>
      <c r="O4916" s="5">
        <v>-999</v>
      </c>
      <c r="P4916" s="5">
        <v>0.8</v>
      </c>
      <c r="Q4916" s="5">
        <v>-999</v>
      </c>
      <c r="R4916">
        <v>0.51500000000000001</v>
      </c>
      <c r="S4916" s="34">
        <f>ROUND((0.6105*(EXP((17.273*E4916)/(E4916+237.3))))*(100-H4916)/100,3)</f>
        <v>9.9000000000000005E-2</v>
      </c>
      <c r="T4916" s="6">
        <f>IF(V4916&lt;V4917,L4916,0)</f>
        <v>549</v>
      </c>
      <c r="U4916" s="6">
        <f>IF(T4916&gt;0,M4916,-999)</f>
        <v>-0.2</v>
      </c>
      <c r="V4916">
        <v>200501</v>
      </c>
      <c r="W4916">
        <v>2005</v>
      </c>
    </row>
    <row r="4917" spans="1:23" x14ac:dyDescent="0.25">
      <c r="A4917" s="14">
        <v>38384</v>
      </c>
      <c r="B4917" s="3">
        <v>32</v>
      </c>
      <c r="C4917" s="5">
        <v>-999</v>
      </c>
      <c r="D4917" s="5">
        <v>-1.2</v>
      </c>
      <c r="E4917" s="5">
        <v>4.3</v>
      </c>
      <c r="F4917" s="5">
        <v>-5</v>
      </c>
      <c r="G4917" s="4">
        <v>78.099999999999994</v>
      </c>
      <c r="H4917" s="4">
        <v>57.9</v>
      </c>
      <c r="I4917" s="5">
        <v>-999</v>
      </c>
      <c r="J4917" s="5">
        <v>-999</v>
      </c>
      <c r="K4917" s="4">
        <v>0</v>
      </c>
      <c r="L4917" s="4">
        <v>544</v>
      </c>
      <c r="M4917" s="9">
        <v>-0.3</v>
      </c>
      <c r="N4917" s="5">
        <v>-999</v>
      </c>
      <c r="O4917" s="5">
        <v>-999</v>
      </c>
      <c r="P4917" s="5">
        <v>0.9</v>
      </c>
      <c r="Q4917" s="5">
        <v>-999</v>
      </c>
      <c r="R4917">
        <v>0.48</v>
      </c>
      <c r="S4917" s="34">
        <f>ROUND((0.6105*(EXP((17.273*E4917)/(E4917+237.3))))*(100-H4917)/100,3)</f>
        <v>0.35</v>
      </c>
      <c r="T4917" s="6">
        <f>IF(V4917&lt;V4918,L4917,0)</f>
        <v>0</v>
      </c>
      <c r="U4917" s="6">
        <f>IF(T4917&gt;0,M4917,-999)</f>
        <v>-999</v>
      </c>
      <c r="V4917">
        <v>200502</v>
      </c>
      <c r="W4917">
        <v>2005</v>
      </c>
    </row>
    <row r="4918" spans="1:23" x14ac:dyDescent="0.25">
      <c r="A4918" s="14">
        <v>38385</v>
      </c>
      <c r="B4918" s="3">
        <v>33</v>
      </c>
      <c r="C4918" s="5">
        <v>-999</v>
      </c>
      <c r="D4918" s="5">
        <v>2.5</v>
      </c>
      <c r="E4918" s="5">
        <v>7.4</v>
      </c>
      <c r="F4918" s="5">
        <v>-0.7</v>
      </c>
      <c r="G4918" s="4">
        <v>75.900000000000006</v>
      </c>
      <c r="H4918" s="4">
        <v>53.2</v>
      </c>
      <c r="I4918" s="5">
        <v>-999</v>
      </c>
      <c r="J4918" s="5">
        <v>-999</v>
      </c>
      <c r="K4918" s="4">
        <v>0</v>
      </c>
      <c r="L4918" s="4">
        <v>537</v>
      </c>
      <c r="M4918" s="9">
        <v>-0.3</v>
      </c>
      <c r="N4918" s="5">
        <v>-999</v>
      </c>
      <c r="O4918" s="5">
        <v>-999</v>
      </c>
      <c r="P4918" s="5">
        <v>0.9</v>
      </c>
      <c r="Q4918" s="5">
        <v>-999</v>
      </c>
      <c r="R4918">
        <v>0.54600000000000004</v>
      </c>
      <c r="S4918" s="34">
        <f>ROUND((0.6105*(EXP((17.273*E4918)/(E4918+237.3))))*(100-H4918)/100,3)</f>
        <v>0.48199999999999998</v>
      </c>
      <c r="T4918" s="6">
        <f>IF(V4918&lt;V4919,L4918,0)</f>
        <v>0</v>
      </c>
      <c r="U4918" s="6">
        <f>IF(T4918&gt;0,M4918,-999)</f>
        <v>-999</v>
      </c>
      <c r="V4918">
        <v>200502</v>
      </c>
      <c r="W4918">
        <v>2005</v>
      </c>
    </row>
    <row r="4919" spans="1:23" x14ac:dyDescent="0.25">
      <c r="A4919" s="14">
        <v>38386</v>
      </c>
      <c r="B4919" s="3">
        <v>34</v>
      </c>
      <c r="C4919" s="5">
        <v>-999</v>
      </c>
      <c r="D4919" s="5">
        <v>3.8</v>
      </c>
      <c r="E4919" s="5">
        <v>7.7</v>
      </c>
      <c r="F4919" s="5">
        <v>1.7</v>
      </c>
      <c r="G4919" s="4">
        <v>63.8</v>
      </c>
      <c r="H4919" s="4">
        <v>43.9</v>
      </c>
      <c r="I4919" s="5">
        <v>-999</v>
      </c>
      <c r="J4919" s="5">
        <v>-999</v>
      </c>
      <c r="K4919" s="4">
        <v>0</v>
      </c>
      <c r="L4919" s="4">
        <v>529</v>
      </c>
      <c r="M4919" s="9">
        <v>-0.2</v>
      </c>
      <c r="N4919" s="5">
        <v>-999</v>
      </c>
      <c r="O4919" s="5">
        <v>-999</v>
      </c>
      <c r="P4919" s="5">
        <v>0.9</v>
      </c>
      <c r="Q4919" s="5">
        <v>-999</v>
      </c>
      <c r="R4919">
        <v>0.46200000000000002</v>
      </c>
      <c r="S4919" s="34">
        <f>ROUND((0.6105*(EXP((17.273*E4919)/(E4919+237.3))))*(100-H4919)/100,3)</f>
        <v>0.58899999999999997</v>
      </c>
      <c r="T4919" s="6">
        <f>IF(V4919&lt;V4920,L4919,0)</f>
        <v>0</v>
      </c>
      <c r="U4919" s="6">
        <f>IF(T4919&gt;0,M4919,-999)</f>
        <v>-999</v>
      </c>
      <c r="V4919">
        <v>200502</v>
      </c>
      <c r="W4919">
        <v>2005</v>
      </c>
    </row>
    <row r="4920" spans="1:23" x14ac:dyDescent="0.25">
      <c r="A4920" s="14">
        <v>38387</v>
      </c>
      <c r="B4920" s="3">
        <v>35</v>
      </c>
      <c r="C4920" s="5">
        <v>-999</v>
      </c>
      <c r="D4920" s="5">
        <v>-1.6</v>
      </c>
      <c r="E4920" s="5">
        <v>2.7</v>
      </c>
      <c r="F4920" s="5">
        <v>-5.9</v>
      </c>
      <c r="G4920" s="4">
        <v>88.7</v>
      </c>
      <c r="H4920" s="4">
        <v>64</v>
      </c>
      <c r="I4920" s="5">
        <v>-999</v>
      </c>
      <c r="J4920" s="5">
        <v>-999</v>
      </c>
      <c r="K4920" s="4">
        <v>11.4</v>
      </c>
      <c r="L4920" s="4">
        <v>642</v>
      </c>
      <c r="M4920" s="9">
        <v>-0.2</v>
      </c>
      <c r="N4920" s="5">
        <v>-999</v>
      </c>
      <c r="O4920" s="5">
        <v>-999</v>
      </c>
      <c r="P4920" s="5">
        <v>0.8</v>
      </c>
      <c r="Q4920" s="5">
        <v>-999</v>
      </c>
      <c r="R4920">
        <v>0.47299999999999998</v>
      </c>
      <c r="S4920" s="34">
        <f>ROUND((0.6105*(EXP((17.273*E4920)/(E4920+237.3))))*(100-H4920)/100,3)</f>
        <v>0.26700000000000002</v>
      </c>
      <c r="T4920" s="6">
        <f>IF(V4920&lt;V4921,L4920,0)</f>
        <v>0</v>
      </c>
      <c r="U4920" s="6">
        <f>IF(T4920&gt;0,M4920,-999)</f>
        <v>-999</v>
      </c>
      <c r="V4920">
        <v>200502</v>
      </c>
      <c r="W4920">
        <v>2005</v>
      </c>
    </row>
    <row r="4921" spans="1:23" x14ac:dyDescent="0.25">
      <c r="A4921" s="14">
        <v>38388</v>
      </c>
      <c r="B4921" s="3">
        <v>36</v>
      </c>
      <c r="C4921" s="5">
        <v>-999</v>
      </c>
      <c r="D4921" s="5">
        <v>-8.3000000000000007</v>
      </c>
      <c r="E4921" s="5">
        <v>-2.6</v>
      </c>
      <c r="F4921" s="5">
        <v>-12.6</v>
      </c>
      <c r="G4921" s="4">
        <v>95.3</v>
      </c>
      <c r="H4921" s="4">
        <v>85.1</v>
      </c>
      <c r="I4921" s="5">
        <v>-999</v>
      </c>
      <c r="J4921" s="5">
        <v>-999</v>
      </c>
      <c r="K4921" s="4">
        <v>1.4</v>
      </c>
      <c r="L4921" s="4">
        <v>630</v>
      </c>
      <c r="M4921" s="9">
        <v>-0.3</v>
      </c>
      <c r="N4921" s="5">
        <v>-999</v>
      </c>
      <c r="O4921" s="5">
        <v>-999</v>
      </c>
      <c r="P4921" s="5">
        <v>0.8</v>
      </c>
      <c r="Q4921" s="5">
        <v>-999</v>
      </c>
      <c r="R4921">
        <v>0.42899999999999999</v>
      </c>
      <c r="S4921" s="34">
        <f>ROUND((0.6105*(EXP((17.273*E4921)/(E4921+237.3))))*(100-H4921)/100,3)</f>
        <v>7.4999999999999997E-2</v>
      </c>
      <c r="T4921" s="6">
        <f>IF(V4921&lt;V4922,L4921,0)</f>
        <v>0</v>
      </c>
      <c r="U4921" s="6">
        <f>IF(T4921&gt;0,M4921,-999)</f>
        <v>-999</v>
      </c>
      <c r="V4921">
        <v>200502</v>
      </c>
      <c r="W4921">
        <v>2005</v>
      </c>
    </row>
    <row r="4922" spans="1:23" x14ac:dyDescent="0.25">
      <c r="A4922" s="14">
        <v>38389</v>
      </c>
      <c r="B4922" s="3">
        <v>37</v>
      </c>
      <c r="C4922" s="5">
        <v>-999</v>
      </c>
      <c r="D4922" s="5">
        <v>-10</v>
      </c>
      <c r="E4922" s="5">
        <v>-8.4</v>
      </c>
      <c r="F4922" s="5">
        <v>-13.8</v>
      </c>
      <c r="G4922" s="4">
        <v>93.6</v>
      </c>
      <c r="H4922" s="4">
        <v>85.5</v>
      </c>
      <c r="I4922" s="5">
        <v>-999</v>
      </c>
      <c r="J4922" s="5">
        <v>-999</v>
      </c>
      <c r="K4922" s="4">
        <v>3.5</v>
      </c>
      <c r="L4922" s="4">
        <v>664</v>
      </c>
      <c r="M4922" s="9">
        <v>-0.5</v>
      </c>
      <c r="N4922" s="5">
        <v>-999</v>
      </c>
      <c r="O4922" s="5">
        <v>-999</v>
      </c>
      <c r="P4922" s="5">
        <v>0.8</v>
      </c>
      <c r="Q4922" s="5">
        <v>-999</v>
      </c>
      <c r="R4922">
        <v>0.27800000000000002</v>
      </c>
      <c r="S4922" s="34">
        <f>ROUND((0.6105*(EXP((17.273*E4922)/(E4922+237.3))))*(100-H4922)/100,3)</f>
        <v>4.7E-2</v>
      </c>
      <c r="T4922" s="6">
        <f>IF(V4922&lt;V4923,L4922,0)</f>
        <v>0</v>
      </c>
      <c r="U4922" s="6">
        <f>IF(T4922&gt;0,M4922,-999)</f>
        <v>-999</v>
      </c>
      <c r="V4922">
        <v>200502</v>
      </c>
      <c r="W4922">
        <v>2005</v>
      </c>
    </row>
    <row r="4923" spans="1:23" x14ac:dyDescent="0.25">
      <c r="A4923" s="14">
        <v>38390</v>
      </c>
      <c r="B4923" s="3">
        <v>38</v>
      </c>
      <c r="C4923" s="5">
        <v>-999</v>
      </c>
      <c r="D4923" s="5">
        <v>-9.3000000000000007</v>
      </c>
      <c r="E4923" s="5">
        <v>-5.0999999999999996</v>
      </c>
      <c r="F4923" s="5">
        <v>-12.9</v>
      </c>
      <c r="G4923" s="4">
        <v>95.3</v>
      </c>
      <c r="H4923" s="4">
        <v>91.4</v>
      </c>
      <c r="I4923" s="5">
        <v>-999</v>
      </c>
      <c r="J4923" s="5">
        <v>-999</v>
      </c>
      <c r="K4923" s="4">
        <v>0</v>
      </c>
      <c r="L4923" s="4">
        <v>640</v>
      </c>
      <c r="M4923" s="9">
        <v>-0.7</v>
      </c>
      <c r="N4923" s="5">
        <v>-999</v>
      </c>
      <c r="O4923" s="5">
        <v>-999</v>
      </c>
      <c r="P4923" s="5">
        <v>0.8</v>
      </c>
      <c r="Q4923" s="5">
        <v>-999</v>
      </c>
      <c r="R4923">
        <v>0.38200000000000001</v>
      </c>
      <c r="S4923" s="34">
        <f>ROUND((0.6105*(EXP((17.273*E4923)/(E4923+237.3))))*(100-H4923)/100,3)</f>
        <v>3.5999999999999997E-2</v>
      </c>
      <c r="T4923" s="6">
        <f>IF(V4923&lt;V4924,L4923,0)</f>
        <v>0</v>
      </c>
      <c r="U4923" s="6">
        <f>IF(T4923&gt;0,M4923,-999)</f>
        <v>-999</v>
      </c>
      <c r="V4923">
        <v>200502</v>
      </c>
      <c r="W4923">
        <v>2005</v>
      </c>
    </row>
    <row r="4924" spans="1:23" x14ac:dyDescent="0.25">
      <c r="A4924" s="14">
        <v>38391</v>
      </c>
      <c r="B4924" s="3">
        <v>39</v>
      </c>
      <c r="C4924" s="5">
        <v>-999</v>
      </c>
      <c r="D4924" s="5">
        <v>-7.2</v>
      </c>
      <c r="E4924" s="5">
        <v>0.7</v>
      </c>
      <c r="F4924" s="5">
        <v>-12.9</v>
      </c>
      <c r="G4924" s="4">
        <v>87.2</v>
      </c>
      <c r="H4924" s="4">
        <v>60.4</v>
      </c>
      <c r="I4924" s="5">
        <v>-999</v>
      </c>
      <c r="J4924" s="5">
        <v>-999</v>
      </c>
      <c r="K4924" s="4">
        <v>0</v>
      </c>
      <c r="L4924" s="4">
        <v>625</v>
      </c>
      <c r="M4924" s="9">
        <v>-0.8</v>
      </c>
      <c r="N4924" s="5">
        <v>-999</v>
      </c>
      <c r="O4924" s="5">
        <v>-999</v>
      </c>
      <c r="P4924" s="5">
        <v>0.9</v>
      </c>
      <c r="Q4924" s="5">
        <v>-999</v>
      </c>
      <c r="R4924">
        <v>0.38900000000000001</v>
      </c>
      <c r="S4924" s="34">
        <f>ROUND((0.6105*(EXP((17.273*E4924)/(E4924+237.3))))*(100-H4924)/100,3)</f>
        <v>0.254</v>
      </c>
      <c r="T4924" s="6">
        <f>IF(V4924&lt;V4925,L4924,0)</f>
        <v>0</v>
      </c>
      <c r="U4924" s="6">
        <f>IF(T4924&gt;0,M4924,-999)</f>
        <v>-999</v>
      </c>
      <c r="V4924">
        <v>200502</v>
      </c>
      <c r="W4924">
        <v>2005</v>
      </c>
    </row>
    <row r="4925" spans="1:23" x14ac:dyDescent="0.25">
      <c r="A4925" s="14">
        <v>38392</v>
      </c>
      <c r="B4925" s="3">
        <v>40</v>
      </c>
      <c r="C4925" s="5">
        <v>-999</v>
      </c>
      <c r="D4925" s="5">
        <v>-5.4</v>
      </c>
      <c r="E4925" s="5">
        <v>2.6</v>
      </c>
      <c r="F4925" s="5">
        <v>-8</v>
      </c>
      <c r="G4925" s="4">
        <v>90.3</v>
      </c>
      <c r="H4925" s="4">
        <v>60.8</v>
      </c>
      <c r="I4925" s="5">
        <v>-999</v>
      </c>
      <c r="J4925" s="5">
        <v>-999</v>
      </c>
      <c r="K4925" s="4">
        <v>0</v>
      </c>
      <c r="L4925" s="4">
        <v>614</v>
      </c>
      <c r="M4925" s="9">
        <v>-1</v>
      </c>
      <c r="N4925" s="5">
        <v>-999</v>
      </c>
      <c r="O4925" s="5">
        <v>-999</v>
      </c>
      <c r="P4925" s="5">
        <v>0.8</v>
      </c>
      <c r="Q4925" s="5">
        <v>-999</v>
      </c>
      <c r="R4925">
        <v>0.44700000000000001</v>
      </c>
      <c r="S4925" s="34">
        <f>ROUND((0.6105*(EXP((17.273*E4925)/(E4925+237.3))))*(100-H4925)/100,3)</f>
        <v>0.28899999999999998</v>
      </c>
      <c r="T4925" s="6">
        <f>IF(V4925&lt;V4926,L4925,0)</f>
        <v>0</v>
      </c>
      <c r="U4925" s="6">
        <f>IF(T4925&gt;0,M4925,-999)</f>
        <v>-999</v>
      </c>
      <c r="V4925">
        <v>200502</v>
      </c>
      <c r="W4925">
        <v>2005</v>
      </c>
    </row>
    <row r="4926" spans="1:23" x14ac:dyDescent="0.25">
      <c r="A4926" s="14">
        <v>38393</v>
      </c>
      <c r="B4926" s="3">
        <v>41</v>
      </c>
      <c r="C4926" s="5">
        <v>-999</v>
      </c>
      <c r="D4926" s="5">
        <v>-4.2</v>
      </c>
      <c r="E4926" s="5">
        <v>0.1</v>
      </c>
      <c r="F4926" s="5">
        <v>-8.1</v>
      </c>
      <c r="G4926" s="4">
        <v>84.1</v>
      </c>
      <c r="H4926" s="4">
        <v>52.4</v>
      </c>
      <c r="I4926" s="5">
        <v>-999</v>
      </c>
      <c r="J4926" s="5">
        <v>-999</v>
      </c>
      <c r="K4926" s="4">
        <v>0</v>
      </c>
      <c r="L4926" s="4">
        <v>613</v>
      </c>
      <c r="M4926" s="9">
        <v>-1.1000000000000001</v>
      </c>
      <c r="N4926" s="5">
        <v>-999</v>
      </c>
      <c r="O4926" s="5">
        <v>-999</v>
      </c>
      <c r="P4926" s="5">
        <v>0.8</v>
      </c>
      <c r="Q4926" s="5">
        <v>-999</v>
      </c>
      <c r="R4926">
        <v>0.32200000000000001</v>
      </c>
      <c r="S4926" s="34">
        <f>ROUND((0.6105*(EXP((17.273*E4926)/(E4926+237.3))))*(100-H4926)/100,3)</f>
        <v>0.29299999999999998</v>
      </c>
      <c r="T4926" s="6">
        <f>IF(V4926&lt;V4927,L4926,0)</f>
        <v>0</v>
      </c>
      <c r="U4926" s="6">
        <f>IF(T4926&gt;0,M4926,-999)</f>
        <v>-999</v>
      </c>
      <c r="V4926">
        <v>200502</v>
      </c>
      <c r="W4926">
        <v>2005</v>
      </c>
    </row>
    <row r="4927" spans="1:23" x14ac:dyDescent="0.25">
      <c r="A4927" s="14">
        <v>38394</v>
      </c>
      <c r="B4927" s="3">
        <v>42</v>
      </c>
      <c r="C4927" s="5">
        <v>-999</v>
      </c>
      <c r="D4927" s="5">
        <v>-1.3</v>
      </c>
      <c r="E4927" s="5">
        <v>4.5999999999999996</v>
      </c>
      <c r="F4927" s="5">
        <v>-7</v>
      </c>
      <c r="G4927" s="4">
        <v>55.4</v>
      </c>
      <c r="H4927" s="4">
        <v>33.799999999999997</v>
      </c>
      <c r="I4927" s="5">
        <v>-999</v>
      </c>
      <c r="J4927" s="5">
        <v>-999</v>
      </c>
      <c r="K4927" s="4">
        <v>0</v>
      </c>
      <c r="L4927" s="4">
        <v>613</v>
      </c>
      <c r="M4927" s="9">
        <v>-1.1000000000000001</v>
      </c>
      <c r="N4927" s="5">
        <v>-999</v>
      </c>
      <c r="O4927" s="5">
        <v>-999</v>
      </c>
      <c r="P4927" s="5">
        <v>0.9</v>
      </c>
      <c r="Q4927" s="5">
        <v>-999</v>
      </c>
      <c r="R4927">
        <v>0.28599999999999998</v>
      </c>
      <c r="S4927" s="34">
        <f>ROUND((0.6105*(EXP((17.273*E4927)/(E4927+237.3))))*(100-H4927)/100,3)</f>
        <v>0.56100000000000005</v>
      </c>
      <c r="T4927" s="6">
        <f>IF(V4927&lt;V4928,L4927,0)</f>
        <v>0</v>
      </c>
      <c r="U4927" s="6">
        <f>IF(T4927&gt;0,M4927,-999)</f>
        <v>-999</v>
      </c>
      <c r="V4927">
        <v>200502</v>
      </c>
      <c r="W4927">
        <v>2005</v>
      </c>
    </row>
    <row r="4928" spans="1:23" x14ac:dyDescent="0.25">
      <c r="A4928" s="14">
        <v>38395</v>
      </c>
      <c r="B4928" s="3">
        <v>43</v>
      </c>
      <c r="C4928" s="5">
        <v>-999</v>
      </c>
      <c r="D4928" s="5">
        <v>-3.2</v>
      </c>
      <c r="E4928" s="5">
        <v>2.4</v>
      </c>
      <c r="F4928" s="5">
        <v>-7.3</v>
      </c>
      <c r="G4928" s="4">
        <v>73.3</v>
      </c>
      <c r="H4928" s="4">
        <v>43.1</v>
      </c>
      <c r="I4928" s="5">
        <v>-999</v>
      </c>
      <c r="J4928" s="5">
        <v>-999</v>
      </c>
      <c r="K4928" s="4">
        <v>0</v>
      </c>
      <c r="L4928" s="4">
        <v>622</v>
      </c>
      <c r="M4928" s="9">
        <v>-1</v>
      </c>
      <c r="N4928" s="5">
        <v>-999</v>
      </c>
      <c r="O4928" s="5">
        <v>-999</v>
      </c>
      <c r="P4928" s="5">
        <v>0.8</v>
      </c>
      <c r="Q4928" s="5">
        <v>-999</v>
      </c>
      <c r="R4928">
        <v>0.312</v>
      </c>
      <c r="S4928" s="34">
        <f>ROUND((0.6105*(EXP((17.273*E4928)/(E4928+237.3))))*(100-H4928)/100,3)</f>
        <v>0.41299999999999998</v>
      </c>
      <c r="T4928" s="6">
        <f>IF(V4928&lt;V4929,L4928,0)</f>
        <v>0</v>
      </c>
      <c r="U4928" s="6">
        <f>IF(T4928&gt;0,M4928,-999)</f>
        <v>-999</v>
      </c>
      <c r="V4928">
        <v>200502</v>
      </c>
      <c r="W4928">
        <v>2005</v>
      </c>
    </row>
    <row r="4929" spans="1:23" x14ac:dyDescent="0.25">
      <c r="A4929" s="14">
        <v>38396</v>
      </c>
      <c r="B4929" s="3">
        <v>44</v>
      </c>
      <c r="C4929" s="5">
        <v>-999</v>
      </c>
      <c r="D4929" s="5">
        <v>-8.3000000000000007</v>
      </c>
      <c r="E4929" s="5">
        <v>-3.3</v>
      </c>
      <c r="F4929" s="5">
        <v>-12.6</v>
      </c>
      <c r="G4929" s="4">
        <v>86.1</v>
      </c>
      <c r="H4929" s="4">
        <v>62</v>
      </c>
      <c r="I4929" s="5">
        <v>-999</v>
      </c>
      <c r="J4929" s="5">
        <v>-999</v>
      </c>
      <c r="K4929" s="4">
        <v>1.4</v>
      </c>
      <c r="L4929" s="4">
        <v>645</v>
      </c>
      <c r="M4929" s="9">
        <v>-1</v>
      </c>
      <c r="N4929" s="5">
        <v>-999</v>
      </c>
      <c r="O4929" s="5">
        <v>-999</v>
      </c>
      <c r="P4929" s="5">
        <v>0.8</v>
      </c>
      <c r="Q4929" s="5">
        <v>-999</v>
      </c>
      <c r="R4929">
        <v>0.29699999999999999</v>
      </c>
      <c r="S4929" s="34">
        <f>ROUND((0.6105*(EXP((17.273*E4929)/(E4929+237.3))))*(100-H4929)/100,3)</f>
        <v>0.182</v>
      </c>
      <c r="T4929" s="6">
        <f>IF(V4929&lt;V4930,L4929,0)</f>
        <v>0</v>
      </c>
      <c r="U4929" s="6">
        <f>IF(T4929&gt;0,M4929,-999)</f>
        <v>-999</v>
      </c>
      <c r="V4929">
        <v>200502</v>
      </c>
      <c r="W4929">
        <v>2005</v>
      </c>
    </row>
    <row r="4930" spans="1:23" x14ac:dyDescent="0.25">
      <c r="A4930" s="14">
        <v>38397</v>
      </c>
      <c r="B4930" s="3">
        <v>45</v>
      </c>
      <c r="C4930" s="5">
        <v>-999</v>
      </c>
      <c r="D4930" s="5">
        <v>-11.1</v>
      </c>
      <c r="E4930" s="5">
        <v>-6.7</v>
      </c>
      <c r="F4930" s="5">
        <v>-14.5</v>
      </c>
      <c r="G4930" s="4">
        <v>87.1</v>
      </c>
      <c r="H4930" s="4">
        <v>69.599999999999994</v>
      </c>
      <c r="I4930" s="5">
        <v>-999</v>
      </c>
      <c r="J4930" s="5">
        <v>-999</v>
      </c>
      <c r="K4930" s="4">
        <v>0</v>
      </c>
      <c r="L4930" s="4">
        <v>645</v>
      </c>
      <c r="M4930" s="9">
        <v>-1</v>
      </c>
      <c r="N4930" s="5">
        <v>-999</v>
      </c>
      <c r="O4930" s="5">
        <v>-999</v>
      </c>
      <c r="P4930" s="5">
        <v>0.8</v>
      </c>
      <c r="Q4930" s="5">
        <v>-999</v>
      </c>
      <c r="R4930">
        <v>0.25800000000000001</v>
      </c>
      <c r="S4930" s="34">
        <f>ROUND((0.6105*(EXP((17.273*E4930)/(E4930+237.3))))*(100-H4930)/100,3)</f>
        <v>0.112</v>
      </c>
      <c r="T4930" s="6">
        <f>IF(V4930&lt;V4931,L4930,0)</f>
        <v>0</v>
      </c>
      <c r="U4930" s="6">
        <f>IF(T4930&gt;0,M4930,-999)</f>
        <v>-999</v>
      </c>
      <c r="V4930">
        <v>200502</v>
      </c>
      <c r="W4930">
        <v>2005</v>
      </c>
    </row>
    <row r="4931" spans="1:23" x14ac:dyDescent="0.25">
      <c r="A4931" s="14">
        <v>38398</v>
      </c>
      <c r="B4931" s="3">
        <v>46</v>
      </c>
      <c r="C4931" s="5">
        <v>-999</v>
      </c>
      <c r="D4931" s="5">
        <v>-10.8</v>
      </c>
      <c r="E4931" s="5">
        <v>-4</v>
      </c>
      <c r="F4931" s="5">
        <v>-14.8</v>
      </c>
      <c r="G4931" s="4">
        <v>76.900000000000006</v>
      </c>
      <c r="H4931" s="4">
        <v>44.3</v>
      </c>
      <c r="I4931" s="5">
        <v>-999</v>
      </c>
      <c r="J4931" s="5">
        <v>-999</v>
      </c>
      <c r="K4931" s="4">
        <v>0</v>
      </c>
      <c r="L4931" s="4">
        <v>647</v>
      </c>
      <c r="M4931" s="9">
        <v>-1.1000000000000001</v>
      </c>
      <c r="N4931" s="5">
        <v>-999</v>
      </c>
      <c r="O4931" s="5">
        <v>-999</v>
      </c>
      <c r="P4931" s="5">
        <v>0.9</v>
      </c>
      <c r="Q4931" s="5">
        <v>-999</v>
      </c>
      <c r="R4931">
        <v>0.20100000000000001</v>
      </c>
      <c r="S4931" s="34">
        <f>ROUND((0.6105*(EXP((17.273*E4931)/(E4931+237.3))))*(100-H4931)/100,3)</f>
        <v>0.253</v>
      </c>
      <c r="T4931" s="6">
        <f>IF(V4931&lt;V4932,L4931,0)</f>
        <v>0</v>
      </c>
      <c r="U4931" s="6">
        <f>IF(T4931&gt;0,M4931,-999)</f>
        <v>-999</v>
      </c>
      <c r="V4931">
        <v>200502</v>
      </c>
      <c r="W4931">
        <v>2005</v>
      </c>
    </row>
    <row r="4932" spans="1:23" x14ac:dyDescent="0.25">
      <c r="A4932" s="14">
        <v>38399</v>
      </c>
      <c r="B4932" s="3">
        <v>47</v>
      </c>
      <c r="C4932" s="5">
        <v>-999</v>
      </c>
      <c r="D4932" s="5">
        <v>-6.1</v>
      </c>
      <c r="E4932" s="5">
        <v>4</v>
      </c>
      <c r="F4932" s="5">
        <v>-13.9</v>
      </c>
      <c r="G4932" s="4">
        <v>50.3</v>
      </c>
      <c r="H4932" s="4">
        <v>22.1</v>
      </c>
      <c r="I4932" s="5">
        <v>-999</v>
      </c>
      <c r="J4932" s="5">
        <v>-999</v>
      </c>
      <c r="K4932" s="4">
        <v>0</v>
      </c>
      <c r="L4932" s="4">
        <v>642</v>
      </c>
      <c r="M4932" s="9">
        <v>-1.2</v>
      </c>
      <c r="N4932" s="5">
        <v>-999</v>
      </c>
      <c r="O4932" s="5">
        <v>-999</v>
      </c>
      <c r="P4932" s="5">
        <v>0.9</v>
      </c>
      <c r="Q4932" s="5">
        <v>-999</v>
      </c>
      <c r="R4932">
        <v>0.18</v>
      </c>
      <c r="S4932" s="34">
        <f>ROUND((0.6105*(EXP((17.273*E4932)/(E4932+237.3))))*(100-H4932)/100,3)</f>
        <v>0.63300000000000001</v>
      </c>
      <c r="T4932" s="6">
        <f>IF(V4932&lt;V4933,L4932,0)</f>
        <v>0</v>
      </c>
      <c r="U4932" s="6">
        <f>IF(T4932&gt;0,M4932,-999)</f>
        <v>-999</v>
      </c>
      <c r="V4932">
        <v>200502</v>
      </c>
      <c r="W4932">
        <v>2005</v>
      </c>
    </row>
    <row r="4933" spans="1:23" x14ac:dyDescent="0.25">
      <c r="A4933" s="14">
        <v>38400</v>
      </c>
      <c r="B4933" s="3">
        <v>48</v>
      </c>
      <c r="C4933" s="5">
        <v>-999</v>
      </c>
      <c r="D4933" s="5">
        <v>-4.9000000000000004</v>
      </c>
      <c r="E4933" s="5">
        <v>2.2999999999999998</v>
      </c>
      <c r="F4933" s="5">
        <v>-8.9</v>
      </c>
      <c r="G4933" s="4">
        <v>53.6</v>
      </c>
      <c r="H4933" s="4">
        <v>33.700000000000003</v>
      </c>
      <c r="I4933" s="5">
        <v>-999</v>
      </c>
      <c r="J4933" s="5">
        <v>-999</v>
      </c>
      <c r="K4933" s="4">
        <v>0</v>
      </c>
      <c r="L4933" s="4">
        <v>637</v>
      </c>
      <c r="M4933" s="9">
        <v>-1.3</v>
      </c>
      <c r="N4933" s="5">
        <v>-999</v>
      </c>
      <c r="O4933" s="5">
        <v>-999</v>
      </c>
      <c r="P4933" s="5">
        <v>0.8</v>
      </c>
      <c r="Q4933" s="5">
        <v>-999</v>
      </c>
      <c r="R4933">
        <v>0.24299999999999999</v>
      </c>
      <c r="S4933" s="34">
        <f>ROUND((0.6105*(EXP((17.273*E4933)/(E4933+237.3))))*(100-H4933)/100,3)</f>
        <v>0.47799999999999998</v>
      </c>
      <c r="T4933" s="6">
        <f>IF(V4933&lt;V4934,L4933,0)</f>
        <v>0</v>
      </c>
      <c r="U4933" s="6">
        <f>IF(T4933&gt;0,M4933,-999)</f>
        <v>-999</v>
      </c>
      <c r="V4933">
        <v>200502</v>
      </c>
      <c r="W4933">
        <v>2005</v>
      </c>
    </row>
    <row r="4934" spans="1:23" x14ac:dyDescent="0.25">
      <c r="A4934" s="14">
        <v>38401</v>
      </c>
      <c r="B4934" s="3">
        <v>49</v>
      </c>
      <c r="C4934" s="5">
        <v>-999</v>
      </c>
      <c r="D4934" s="5">
        <v>-4.5</v>
      </c>
      <c r="E4934" s="5">
        <v>3.1</v>
      </c>
      <c r="F4934" s="5">
        <v>-9.9</v>
      </c>
      <c r="G4934" s="4">
        <v>55.6</v>
      </c>
      <c r="H4934" s="4">
        <v>28.9</v>
      </c>
      <c r="I4934" s="5">
        <v>-999</v>
      </c>
      <c r="J4934" s="5">
        <v>-999</v>
      </c>
      <c r="K4934" s="4">
        <v>0</v>
      </c>
      <c r="L4934" s="4">
        <v>634</v>
      </c>
      <c r="M4934" s="9">
        <v>-1.4</v>
      </c>
      <c r="N4934" s="5">
        <v>-999</v>
      </c>
      <c r="O4934" s="5">
        <v>-999</v>
      </c>
      <c r="P4934" s="5">
        <v>0.8</v>
      </c>
      <c r="Q4934" s="5">
        <v>-999</v>
      </c>
      <c r="R4934">
        <v>0.221</v>
      </c>
      <c r="S4934" s="34">
        <f>ROUND((0.6105*(EXP((17.273*E4934)/(E4934+237.3))))*(100-H4934)/100,3)</f>
        <v>0.54200000000000004</v>
      </c>
      <c r="T4934" s="6">
        <f>IF(V4934&lt;V4935,L4934,0)</f>
        <v>0</v>
      </c>
      <c r="U4934" s="6">
        <f>IF(T4934&gt;0,M4934,-999)</f>
        <v>-999</v>
      </c>
      <c r="V4934">
        <v>200502</v>
      </c>
      <c r="W4934">
        <v>2005</v>
      </c>
    </row>
    <row r="4935" spans="1:23" x14ac:dyDescent="0.25">
      <c r="A4935" s="14">
        <v>38402</v>
      </c>
      <c r="B4935" s="3">
        <v>50</v>
      </c>
      <c r="C4935" s="5">
        <v>-999</v>
      </c>
      <c r="D4935" s="5">
        <v>-9.6</v>
      </c>
      <c r="E4935" s="5">
        <v>-4.7</v>
      </c>
      <c r="F4935" s="5">
        <v>-12.3</v>
      </c>
      <c r="G4935" s="4">
        <v>89.1</v>
      </c>
      <c r="H4935" s="4">
        <v>63.3</v>
      </c>
      <c r="I4935" s="5">
        <v>-999</v>
      </c>
      <c r="J4935" s="5">
        <v>-999</v>
      </c>
      <c r="K4935" s="4">
        <v>0</v>
      </c>
      <c r="L4935" s="4">
        <v>632</v>
      </c>
      <c r="M4935" s="9">
        <v>-1.5</v>
      </c>
      <c r="N4935" s="5">
        <v>-999</v>
      </c>
      <c r="O4935" s="5">
        <v>-999</v>
      </c>
      <c r="P4935" s="5">
        <v>0.7</v>
      </c>
      <c r="Q4935" s="5">
        <v>-999</v>
      </c>
      <c r="R4935">
        <v>0.27200000000000002</v>
      </c>
      <c r="S4935" s="34">
        <f>ROUND((0.6105*(EXP((17.273*E4935)/(E4935+237.3))))*(100-H4935)/100,3)</f>
        <v>0.158</v>
      </c>
      <c r="T4935" s="6">
        <f>IF(V4935&lt;V4936,L4935,0)</f>
        <v>0</v>
      </c>
      <c r="U4935" s="6">
        <f>IF(T4935&gt;0,M4935,-999)</f>
        <v>-999</v>
      </c>
      <c r="V4935">
        <v>200502</v>
      </c>
      <c r="W4935">
        <v>2005</v>
      </c>
    </row>
    <row r="4936" spans="1:23" x14ac:dyDescent="0.25">
      <c r="A4936" s="14">
        <v>38403</v>
      </c>
      <c r="B4936" s="3">
        <v>51</v>
      </c>
      <c r="C4936" s="5">
        <v>-999</v>
      </c>
      <c r="D4936" s="5">
        <v>-7.3</v>
      </c>
      <c r="E4936" s="5">
        <v>0.8</v>
      </c>
      <c r="F4936" s="5">
        <v>-14.4</v>
      </c>
      <c r="G4936" s="4">
        <v>72.2</v>
      </c>
      <c r="H4936" s="4">
        <v>40.200000000000003</v>
      </c>
      <c r="I4936" s="5">
        <v>-999</v>
      </c>
      <c r="J4936" s="5">
        <v>-999</v>
      </c>
      <c r="K4936" s="4">
        <v>0</v>
      </c>
      <c r="L4936" s="4">
        <v>634</v>
      </c>
      <c r="M4936" s="9">
        <v>-1.4</v>
      </c>
      <c r="N4936" s="5">
        <v>-999</v>
      </c>
      <c r="O4936" s="5">
        <v>-999</v>
      </c>
      <c r="P4936" s="5">
        <v>0.8</v>
      </c>
      <c r="Q4936" s="5">
        <v>-999</v>
      </c>
      <c r="R4936">
        <v>0.26</v>
      </c>
      <c r="S4936" s="34">
        <f>ROUND((0.6105*(EXP((17.273*E4936)/(E4936+237.3))))*(100-H4936)/100,3)</f>
        <v>0.38700000000000001</v>
      </c>
      <c r="T4936" s="6">
        <f>IF(V4936&lt;V4937,L4936,0)</f>
        <v>0</v>
      </c>
      <c r="U4936" s="6">
        <f>IF(T4936&gt;0,M4936,-999)</f>
        <v>-999</v>
      </c>
      <c r="V4936">
        <v>200502</v>
      </c>
      <c r="W4936">
        <v>2005</v>
      </c>
    </row>
    <row r="4937" spans="1:23" x14ac:dyDescent="0.25">
      <c r="A4937" s="14">
        <v>38404</v>
      </c>
      <c r="B4937" s="3">
        <v>52</v>
      </c>
      <c r="C4937" s="5">
        <v>-999</v>
      </c>
      <c r="D4937" s="5">
        <v>-3.7</v>
      </c>
      <c r="E4937" s="5">
        <v>5.9</v>
      </c>
      <c r="F4937" s="5">
        <v>-9.6999999999999993</v>
      </c>
      <c r="G4937" s="4">
        <v>47.4</v>
      </c>
      <c r="H4937" s="4">
        <v>23.4</v>
      </c>
      <c r="I4937" s="5">
        <v>-999</v>
      </c>
      <c r="J4937" s="5">
        <v>-999</v>
      </c>
      <c r="K4937" s="4">
        <v>0</v>
      </c>
      <c r="L4937" s="4">
        <v>625</v>
      </c>
      <c r="M4937" s="9">
        <v>-1.3</v>
      </c>
      <c r="N4937" s="5">
        <v>-999</v>
      </c>
      <c r="O4937" s="5">
        <v>-999</v>
      </c>
      <c r="P4937" s="5">
        <v>0.8</v>
      </c>
      <c r="Q4937" s="5">
        <v>-999</v>
      </c>
      <c r="R4937">
        <v>0.218</v>
      </c>
      <c r="S4937" s="34">
        <f>ROUND((0.6105*(EXP((17.273*E4937)/(E4937+237.3))))*(100-H4937)/100,3)</f>
        <v>0.71099999999999997</v>
      </c>
      <c r="T4937" s="6">
        <f>IF(V4937&lt;V4938,L4937,0)</f>
        <v>0</v>
      </c>
      <c r="U4937" s="6">
        <f>IF(T4937&gt;0,M4937,-999)</f>
        <v>-999</v>
      </c>
      <c r="V4937">
        <v>200502</v>
      </c>
      <c r="W4937">
        <v>2005</v>
      </c>
    </row>
    <row r="4938" spans="1:23" x14ac:dyDescent="0.25">
      <c r="A4938" s="14">
        <v>38405</v>
      </c>
      <c r="B4938" s="3">
        <v>53</v>
      </c>
      <c r="C4938" s="5">
        <v>-999</v>
      </c>
      <c r="D4938" s="5">
        <v>-0.1</v>
      </c>
      <c r="E4938" s="5">
        <v>9.6999999999999993</v>
      </c>
      <c r="F4938" s="5">
        <v>-5.8</v>
      </c>
      <c r="G4938" s="4">
        <v>33.9</v>
      </c>
      <c r="H4938" s="4">
        <v>11.7</v>
      </c>
      <c r="I4938" s="5">
        <v>-999</v>
      </c>
      <c r="J4938" s="5">
        <v>-999</v>
      </c>
      <c r="K4938" s="4">
        <v>0</v>
      </c>
      <c r="L4938" s="4">
        <v>620</v>
      </c>
      <c r="M4938" s="9">
        <v>-1.3</v>
      </c>
      <c r="N4938" s="5">
        <v>-999</v>
      </c>
      <c r="O4938" s="5">
        <v>-999</v>
      </c>
      <c r="P4938" s="5">
        <v>0.8</v>
      </c>
      <c r="Q4938" s="5">
        <v>-999</v>
      </c>
      <c r="R4938">
        <v>0.14099999999999999</v>
      </c>
      <c r="S4938" s="34">
        <f>ROUND((0.6105*(EXP((17.273*E4938)/(E4938+237.3))))*(100-H4938)/100,3)</f>
        <v>1.0620000000000001</v>
      </c>
      <c r="T4938" s="6">
        <f>IF(V4938&lt;V4939,L4938,0)</f>
        <v>0</v>
      </c>
      <c r="U4938" s="6">
        <f>IF(T4938&gt;0,M4938,-999)</f>
        <v>-999</v>
      </c>
      <c r="V4938">
        <v>200502</v>
      </c>
      <c r="W4938">
        <v>2005</v>
      </c>
    </row>
    <row r="4939" spans="1:23" x14ac:dyDescent="0.25">
      <c r="A4939" s="14">
        <v>38406</v>
      </c>
      <c r="B4939" s="3">
        <v>54</v>
      </c>
      <c r="C4939" s="5">
        <v>-999</v>
      </c>
      <c r="D4939" s="5">
        <v>2.2000000000000002</v>
      </c>
      <c r="E4939" s="5">
        <v>11.6</v>
      </c>
      <c r="F4939" s="5">
        <v>-3.1</v>
      </c>
      <c r="G4939" s="4">
        <v>32.9</v>
      </c>
      <c r="H4939" s="4">
        <v>14</v>
      </c>
      <c r="I4939" s="5">
        <v>-999</v>
      </c>
      <c r="J4939" s="5">
        <v>-999</v>
      </c>
      <c r="K4939" s="4">
        <v>0</v>
      </c>
      <c r="L4939" s="4">
        <v>609</v>
      </c>
      <c r="M4939" s="9">
        <v>-1.2</v>
      </c>
      <c r="N4939" s="5">
        <v>-999</v>
      </c>
      <c r="O4939" s="5">
        <v>-999</v>
      </c>
      <c r="P4939" s="5">
        <v>0.8</v>
      </c>
      <c r="Q4939" s="5">
        <v>-999</v>
      </c>
      <c r="R4939">
        <v>0.191</v>
      </c>
      <c r="S4939" s="34">
        <f>ROUND((0.6105*(EXP((17.273*E4939)/(E4939+237.3))))*(100-H4939)/100,3)</f>
        <v>1.1739999999999999</v>
      </c>
      <c r="T4939" s="6">
        <f>IF(V4939&lt;V4940,L4939,0)</f>
        <v>0</v>
      </c>
      <c r="U4939" s="6">
        <f>IF(T4939&gt;0,M4939,-999)</f>
        <v>-999</v>
      </c>
      <c r="V4939">
        <v>200502</v>
      </c>
      <c r="W4939">
        <v>2005</v>
      </c>
    </row>
    <row r="4940" spans="1:23" x14ac:dyDescent="0.25">
      <c r="A4940" s="14">
        <v>38407</v>
      </c>
      <c r="B4940" s="3">
        <v>55</v>
      </c>
      <c r="C4940" s="5">
        <v>-999</v>
      </c>
      <c r="D4940" s="5">
        <v>3.1</v>
      </c>
      <c r="E4940" s="5">
        <v>11.4</v>
      </c>
      <c r="F4940" s="5">
        <v>-2.2999999999999998</v>
      </c>
      <c r="G4940" s="4">
        <v>38.299999999999997</v>
      </c>
      <c r="H4940" s="4">
        <v>22</v>
      </c>
      <c r="I4940" s="5">
        <v>-999</v>
      </c>
      <c r="J4940" s="5">
        <v>-999</v>
      </c>
      <c r="K4940" s="4">
        <v>0</v>
      </c>
      <c r="L4940" s="4">
        <v>596</v>
      </c>
      <c r="M4940" s="9">
        <v>-0.9</v>
      </c>
      <c r="N4940" s="5">
        <v>-999</v>
      </c>
      <c r="O4940" s="5">
        <v>-999</v>
      </c>
      <c r="P4940" s="5">
        <v>0.8</v>
      </c>
      <c r="Q4940" s="5">
        <v>-999</v>
      </c>
      <c r="R4940">
        <v>0.29699999999999999</v>
      </c>
      <c r="S4940" s="34">
        <f>ROUND((0.6105*(EXP((17.273*E4940)/(E4940+237.3))))*(100-H4940)/100,3)</f>
        <v>1.0509999999999999</v>
      </c>
      <c r="T4940" s="6">
        <f>IF(V4940&lt;V4941,L4940,0)</f>
        <v>0</v>
      </c>
      <c r="U4940" s="6">
        <f>IF(T4940&gt;0,M4940,-999)</f>
        <v>-999</v>
      </c>
      <c r="V4940">
        <v>200502</v>
      </c>
      <c r="W4940">
        <v>2005</v>
      </c>
    </row>
    <row r="4941" spans="1:23" x14ac:dyDescent="0.25">
      <c r="A4941" s="14">
        <v>38408</v>
      </c>
      <c r="B4941" s="3">
        <v>56</v>
      </c>
      <c r="C4941" s="5">
        <v>-999</v>
      </c>
      <c r="D4941" s="5">
        <v>1.3</v>
      </c>
      <c r="E4941" s="5">
        <v>10.1</v>
      </c>
      <c r="F4941" s="5">
        <v>-3.1</v>
      </c>
      <c r="G4941" s="4">
        <v>57.5</v>
      </c>
      <c r="H4941" s="4">
        <v>32.799999999999997</v>
      </c>
      <c r="I4941" s="5">
        <v>-999</v>
      </c>
      <c r="J4941" s="5">
        <v>-999</v>
      </c>
      <c r="K4941" s="4">
        <v>0</v>
      </c>
      <c r="L4941" s="4">
        <v>591</v>
      </c>
      <c r="M4941" s="9">
        <v>-0.7</v>
      </c>
      <c r="N4941" s="5">
        <v>-999</v>
      </c>
      <c r="O4941" s="5">
        <v>-999</v>
      </c>
      <c r="P4941" s="5">
        <v>0.7</v>
      </c>
      <c r="Q4941" s="5">
        <v>-999</v>
      </c>
      <c r="R4941">
        <v>0.40400000000000003</v>
      </c>
      <c r="S4941" s="34">
        <f>ROUND((0.6105*(EXP((17.273*E4941)/(E4941+237.3))))*(100-H4941)/100,3)</f>
        <v>0.83</v>
      </c>
      <c r="T4941" s="6">
        <f>IF(V4941&lt;V4942,L4941,0)</f>
        <v>0</v>
      </c>
      <c r="U4941" s="6">
        <f>IF(T4941&gt;0,M4941,-999)</f>
        <v>-999</v>
      </c>
      <c r="V4941">
        <v>200502</v>
      </c>
      <c r="W4941">
        <v>2005</v>
      </c>
    </row>
    <row r="4942" spans="1:23" x14ac:dyDescent="0.25">
      <c r="A4942" s="14">
        <v>38409</v>
      </c>
      <c r="B4942" s="3">
        <v>57</v>
      </c>
      <c r="C4942" s="5">
        <v>-999</v>
      </c>
      <c r="D4942" s="5">
        <v>1.2</v>
      </c>
      <c r="E4942" s="5">
        <v>9.1999999999999993</v>
      </c>
      <c r="F4942" s="5">
        <v>-3.8</v>
      </c>
      <c r="G4942" s="4">
        <v>68.400000000000006</v>
      </c>
      <c r="H4942" s="4">
        <v>39.6</v>
      </c>
      <c r="I4942" s="5">
        <v>-999</v>
      </c>
      <c r="J4942" s="5">
        <v>-999</v>
      </c>
      <c r="K4942" s="4">
        <v>0</v>
      </c>
      <c r="L4942" s="4">
        <v>589</v>
      </c>
      <c r="M4942" s="9">
        <v>-0.4</v>
      </c>
      <c r="N4942" s="5">
        <v>-999</v>
      </c>
      <c r="O4942" s="5">
        <v>-999</v>
      </c>
      <c r="P4942" s="5">
        <v>0.8</v>
      </c>
      <c r="Q4942" s="5">
        <v>-999</v>
      </c>
      <c r="R4942">
        <v>0.45900000000000002</v>
      </c>
      <c r="S4942" s="34">
        <f>ROUND((0.6105*(EXP((17.273*E4942)/(E4942+237.3))))*(100-H4942)/100,3)</f>
        <v>0.70299999999999996</v>
      </c>
      <c r="T4942" s="6">
        <f>IF(V4942&lt;V4943,L4942,0)</f>
        <v>0</v>
      </c>
      <c r="U4942" s="6">
        <f>IF(T4942&gt;0,M4942,-999)</f>
        <v>-999</v>
      </c>
      <c r="V4942">
        <v>200502</v>
      </c>
      <c r="W4942">
        <v>2005</v>
      </c>
    </row>
    <row r="4943" spans="1:23" x14ac:dyDescent="0.25">
      <c r="A4943" s="14">
        <v>38410</v>
      </c>
      <c r="B4943" s="3">
        <v>58</v>
      </c>
      <c r="C4943" s="5">
        <v>-999</v>
      </c>
      <c r="D4943" s="5">
        <v>2.2999999999999998</v>
      </c>
      <c r="E4943" s="5">
        <v>9.5</v>
      </c>
      <c r="F4943" s="5">
        <v>-2.6</v>
      </c>
      <c r="G4943" s="4">
        <v>55.2</v>
      </c>
      <c r="H4943" s="4">
        <v>34.6</v>
      </c>
      <c r="I4943" s="5">
        <v>-999</v>
      </c>
      <c r="J4943" s="5">
        <v>-999</v>
      </c>
      <c r="K4943" s="4">
        <v>0</v>
      </c>
      <c r="L4943" s="4">
        <v>581</v>
      </c>
      <c r="M4943" s="9">
        <v>-0.2</v>
      </c>
      <c r="N4943" s="5">
        <v>-999</v>
      </c>
      <c r="O4943" s="5">
        <v>-999</v>
      </c>
      <c r="P4943" s="5">
        <v>0.8</v>
      </c>
      <c r="Q4943" s="5">
        <v>-999</v>
      </c>
      <c r="R4943">
        <v>0.41</v>
      </c>
      <c r="S4943" s="34">
        <f>ROUND((0.6105*(EXP((17.273*E4943)/(E4943+237.3))))*(100-H4943)/100,3)</f>
        <v>0.77600000000000002</v>
      </c>
      <c r="T4943" s="6">
        <f>IF(V4943&lt;V4944,L4943,0)</f>
        <v>0</v>
      </c>
      <c r="U4943" s="6">
        <f>IF(T4943&gt;0,M4943,-999)</f>
        <v>-999</v>
      </c>
      <c r="V4943">
        <v>200502</v>
      </c>
      <c r="W4943">
        <v>2005</v>
      </c>
    </row>
    <row r="4944" spans="1:23" x14ac:dyDescent="0.25">
      <c r="A4944" s="14">
        <v>38411</v>
      </c>
      <c r="B4944" s="3">
        <v>59</v>
      </c>
      <c r="C4944" s="5">
        <v>-999</v>
      </c>
      <c r="D4944" s="5">
        <v>0.7</v>
      </c>
      <c r="E4944" s="5">
        <v>7</v>
      </c>
      <c r="F4944" s="5">
        <v>-3.9</v>
      </c>
      <c r="G4944" s="4">
        <v>67.099999999999994</v>
      </c>
      <c r="H4944" s="4">
        <v>38.4</v>
      </c>
      <c r="I4944" s="5">
        <v>-999</v>
      </c>
      <c r="J4944" s="5">
        <v>-999</v>
      </c>
      <c r="K4944" s="4">
        <v>0</v>
      </c>
      <c r="L4944" s="4">
        <v>575</v>
      </c>
      <c r="M4944" s="9">
        <v>-0.1</v>
      </c>
      <c r="N4944" s="5">
        <v>-999</v>
      </c>
      <c r="O4944" s="5">
        <v>-999</v>
      </c>
      <c r="P4944" s="5">
        <v>0.7</v>
      </c>
      <c r="Q4944" s="5">
        <v>-999</v>
      </c>
      <c r="R4944">
        <v>0.38500000000000001</v>
      </c>
      <c r="S4944" s="34">
        <f>ROUND((0.6105*(EXP((17.273*E4944)/(E4944+237.3))))*(100-H4944)/100,3)</f>
        <v>0.61699999999999999</v>
      </c>
      <c r="T4944" s="6">
        <f>IF(V4944&lt;V4945,L4944,0)</f>
        <v>575</v>
      </c>
      <c r="U4944" s="6">
        <f>IF(T4944&gt;0,M4944,-999)</f>
        <v>-0.1</v>
      </c>
      <c r="V4944">
        <v>200502</v>
      </c>
      <c r="W4944">
        <v>2005</v>
      </c>
    </row>
    <row r="4945" spans="1:23" x14ac:dyDescent="0.25">
      <c r="A4945" s="14">
        <v>38412</v>
      </c>
      <c r="B4945" s="3">
        <v>60</v>
      </c>
      <c r="C4945" s="5">
        <v>-999</v>
      </c>
      <c r="D4945" s="5">
        <v>-1.4</v>
      </c>
      <c r="E4945" s="5">
        <v>0.9</v>
      </c>
      <c r="F4945" s="5">
        <v>-4.3</v>
      </c>
      <c r="G4945" s="4">
        <v>92.1</v>
      </c>
      <c r="H4945" s="4">
        <v>80.7</v>
      </c>
      <c r="I4945" s="5">
        <v>-999</v>
      </c>
      <c r="J4945" s="5">
        <v>-999</v>
      </c>
      <c r="K4945" s="4">
        <v>0</v>
      </c>
      <c r="L4945" s="4">
        <v>580</v>
      </c>
      <c r="M4945" s="9">
        <v>-0.3</v>
      </c>
      <c r="N4945" s="5">
        <v>-999</v>
      </c>
      <c r="O4945" s="5">
        <v>-999</v>
      </c>
      <c r="P4945" s="5">
        <v>0.7</v>
      </c>
      <c r="Q4945" s="5">
        <v>-999</v>
      </c>
      <c r="R4945">
        <v>0.52600000000000002</v>
      </c>
      <c r="S4945" s="34">
        <f>ROUND((0.6105*(EXP((17.273*E4945)/(E4945+237.3))))*(100-H4945)/100,3)</f>
        <v>0.126</v>
      </c>
      <c r="T4945" s="6">
        <f>IF(V4945&lt;V4946,L4945,0)</f>
        <v>0</v>
      </c>
      <c r="U4945" s="6">
        <f>IF(T4945&gt;0,M4945,-999)</f>
        <v>-999</v>
      </c>
      <c r="V4945">
        <v>200503</v>
      </c>
      <c r="W4945">
        <v>2005</v>
      </c>
    </row>
    <row r="4946" spans="1:23" x14ac:dyDescent="0.25">
      <c r="A4946" s="14">
        <v>38413</v>
      </c>
      <c r="B4946" s="3">
        <v>61</v>
      </c>
      <c r="C4946" s="5">
        <v>-999</v>
      </c>
      <c r="D4946" s="5">
        <v>0.5</v>
      </c>
      <c r="E4946" s="5">
        <v>9.1</v>
      </c>
      <c r="F4946" s="5">
        <v>-3.5</v>
      </c>
      <c r="G4946" s="4">
        <v>80</v>
      </c>
      <c r="H4946" s="4">
        <v>38.799999999999997</v>
      </c>
      <c r="I4946" s="5">
        <v>-999</v>
      </c>
      <c r="J4946" s="5">
        <v>-999</v>
      </c>
      <c r="K4946" s="4">
        <v>0</v>
      </c>
      <c r="L4946" s="4">
        <v>573</v>
      </c>
      <c r="M4946" s="9">
        <v>-0.2</v>
      </c>
      <c r="N4946" s="5">
        <v>-999</v>
      </c>
      <c r="O4946" s="5">
        <v>-999</v>
      </c>
      <c r="P4946" s="5">
        <v>0.8</v>
      </c>
      <c r="Q4946" s="5">
        <v>-999</v>
      </c>
      <c r="R4946">
        <v>0.44700000000000001</v>
      </c>
      <c r="S4946" s="34">
        <f>ROUND((0.6105*(EXP((17.273*E4946)/(E4946+237.3))))*(100-H4946)/100,3)</f>
        <v>0.70699999999999996</v>
      </c>
      <c r="T4946" s="6">
        <f>IF(V4946&lt;V4947,L4946,0)</f>
        <v>0</v>
      </c>
      <c r="U4946" s="6">
        <f>IF(T4946&gt;0,M4946,-999)</f>
        <v>-999</v>
      </c>
      <c r="V4946">
        <v>200503</v>
      </c>
      <c r="W4946">
        <v>2005</v>
      </c>
    </row>
    <row r="4947" spans="1:23" x14ac:dyDescent="0.25">
      <c r="A4947" s="14">
        <v>38414</v>
      </c>
      <c r="B4947" s="3">
        <v>62</v>
      </c>
      <c r="C4947" s="5">
        <v>-999</v>
      </c>
      <c r="D4947" s="5">
        <v>0.7</v>
      </c>
      <c r="E4947" s="5">
        <v>6.8</v>
      </c>
      <c r="F4947" s="5">
        <v>-4</v>
      </c>
      <c r="G4947" s="4">
        <v>79.099999999999994</v>
      </c>
      <c r="H4947" s="4">
        <v>44</v>
      </c>
      <c r="I4947" s="5">
        <v>-999</v>
      </c>
      <c r="J4947" s="5">
        <v>-999</v>
      </c>
      <c r="K4947" s="4">
        <v>0</v>
      </c>
      <c r="L4947" s="4">
        <v>566</v>
      </c>
      <c r="M4947" s="9">
        <v>-0.1</v>
      </c>
      <c r="N4947" s="5">
        <v>-999</v>
      </c>
      <c r="O4947" s="5">
        <v>-999</v>
      </c>
      <c r="P4947" s="5">
        <v>0.8</v>
      </c>
      <c r="Q4947" s="5">
        <v>-999</v>
      </c>
      <c r="R4947">
        <v>0.435</v>
      </c>
      <c r="S4947" s="34">
        <f>ROUND((0.6105*(EXP((17.273*E4947)/(E4947+237.3))))*(100-H4947)/100,3)</f>
        <v>0.55300000000000005</v>
      </c>
      <c r="T4947" s="6">
        <f>IF(V4947&lt;V4948,L4947,0)</f>
        <v>0</v>
      </c>
      <c r="U4947" s="6">
        <f>IF(T4947&gt;0,M4947,-999)</f>
        <v>-999</v>
      </c>
      <c r="V4947">
        <v>200503</v>
      </c>
      <c r="W4947">
        <v>2005</v>
      </c>
    </row>
    <row r="4948" spans="1:23" x14ac:dyDescent="0.25">
      <c r="A4948" s="14">
        <v>38415</v>
      </c>
      <c r="B4948" s="3">
        <v>63</v>
      </c>
      <c r="C4948" s="5">
        <v>-999</v>
      </c>
      <c r="D4948" s="5">
        <v>1.4</v>
      </c>
      <c r="E4948" s="5">
        <v>8.8000000000000007</v>
      </c>
      <c r="F4948" s="5">
        <v>-3.7</v>
      </c>
      <c r="G4948" s="4">
        <v>72.900000000000006</v>
      </c>
      <c r="H4948" s="4">
        <v>39.700000000000003</v>
      </c>
      <c r="I4948" s="5">
        <v>-999</v>
      </c>
      <c r="J4948" s="5">
        <v>-999</v>
      </c>
      <c r="K4948" s="4">
        <v>0</v>
      </c>
      <c r="L4948" s="4">
        <v>556</v>
      </c>
      <c r="M4948" s="9">
        <v>0</v>
      </c>
      <c r="N4948" s="5">
        <v>-999</v>
      </c>
      <c r="O4948" s="5">
        <v>-999</v>
      </c>
      <c r="P4948" s="5">
        <v>0.8</v>
      </c>
      <c r="Q4948" s="5">
        <v>-999</v>
      </c>
      <c r="R4948">
        <v>0.44900000000000001</v>
      </c>
      <c r="S4948" s="34">
        <f>ROUND((0.6105*(EXP((17.273*E4948)/(E4948+237.3))))*(100-H4948)/100,3)</f>
        <v>0.68300000000000005</v>
      </c>
      <c r="T4948" s="6">
        <f>IF(V4948&lt;V4949,L4948,0)</f>
        <v>0</v>
      </c>
      <c r="U4948" s="6">
        <f>IF(T4948&gt;0,M4948,-999)</f>
        <v>-999</v>
      </c>
      <c r="V4948">
        <v>200503</v>
      </c>
      <c r="W4948">
        <v>2005</v>
      </c>
    </row>
    <row r="4949" spans="1:23" x14ac:dyDescent="0.25">
      <c r="A4949" s="14">
        <v>38416</v>
      </c>
      <c r="B4949" s="3">
        <v>64</v>
      </c>
      <c r="C4949" s="5">
        <v>-999</v>
      </c>
      <c r="D4949" s="5">
        <v>1.8</v>
      </c>
      <c r="E4949" s="5">
        <v>8.1</v>
      </c>
      <c r="F4949" s="5">
        <v>-3</v>
      </c>
      <c r="G4949" s="4">
        <v>74.3</v>
      </c>
      <c r="H4949" s="4">
        <v>44</v>
      </c>
      <c r="I4949" s="5">
        <v>-999</v>
      </c>
      <c r="J4949" s="5">
        <v>-999</v>
      </c>
      <c r="K4949" s="4">
        <v>0</v>
      </c>
      <c r="L4949" s="4">
        <v>536</v>
      </c>
      <c r="M4949" s="9">
        <v>0</v>
      </c>
      <c r="N4949" s="5">
        <v>-999</v>
      </c>
      <c r="O4949" s="5">
        <v>-999</v>
      </c>
      <c r="P4949" s="5">
        <v>0.8</v>
      </c>
      <c r="Q4949" s="5">
        <v>-999</v>
      </c>
      <c r="R4949">
        <v>0.47599999999999998</v>
      </c>
      <c r="S4949" s="34">
        <f>ROUND((0.6105*(EXP((17.273*E4949)/(E4949+237.3))))*(100-H4949)/100,3)</f>
        <v>0.60499999999999998</v>
      </c>
      <c r="T4949" s="6">
        <f>IF(V4949&lt;V4950,L4949,0)</f>
        <v>0</v>
      </c>
      <c r="U4949" s="6">
        <f>IF(T4949&gt;0,M4949,-999)</f>
        <v>-999</v>
      </c>
      <c r="V4949">
        <v>200503</v>
      </c>
      <c r="W4949">
        <v>2005</v>
      </c>
    </row>
    <row r="4950" spans="1:23" x14ac:dyDescent="0.25">
      <c r="A4950" s="14">
        <v>38417</v>
      </c>
      <c r="B4950" s="3">
        <v>65</v>
      </c>
      <c r="C4950" s="5">
        <v>-999</v>
      </c>
      <c r="D4950" s="5">
        <v>1.5</v>
      </c>
      <c r="E4950" s="5">
        <v>6.7</v>
      </c>
      <c r="F4950" s="5">
        <v>-3.8</v>
      </c>
      <c r="G4950" s="4">
        <v>74.7</v>
      </c>
      <c r="H4950" s="4">
        <v>44.6</v>
      </c>
      <c r="I4950" s="5">
        <v>-999</v>
      </c>
      <c r="J4950" s="5">
        <v>-999</v>
      </c>
      <c r="K4950" s="4">
        <v>0</v>
      </c>
      <c r="L4950" s="4">
        <v>530</v>
      </c>
      <c r="M4950" s="9">
        <v>0</v>
      </c>
      <c r="N4950" s="5">
        <v>-999</v>
      </c>
      <c r="O4950" s="5">
        <v>-999</v>
      </c>
      <c r="P4950" s="5">
        <v>0.8</v>
      </c>
      <c r="Q4950" s="5">
        <v>-999</v>
      </c>
      <c r="R4950">
        <v>0.439</v>
      </c>
      <c r="S4950" s="34">
        <f>ROUND((0.6105*(EXP((17.273*E4950)/(E4950+237.3))))*(100-H4950)/100,3)</f>
        <v>0.54300000000000004</v>
      </c>
      <c r="T4950" s="6">
        <f>IF(V4950&lt;V4951,L4950,0)</f>
        <v>0</v>
      </c>
      <c r="U4950" s="6">
        <f>IF(T4950&gt;0,M4950,-999)</f>
        <v>-999</v>
      </c>
      <c r="V4950">
        <v>200503</v>
      </c>
      <c r="W4950">
        <v>2005</v>
      </c>
    </row>
    <row r="4951" spans="1:23" x14ac:dyDescent="0.25">
      <c r="A4951" s="14">
        <v>38418</v>
      </c>
      <c r="B4951" s="3">
        <v>66</v>
      </c>
      <c r="C4951" s="5">
        <v>-999</v>
      </c>
      <c r="D4951" s="5">
        <v>2.8</v>
      </c>
      <c r="E4951" s="5">
        <v>8.3000000000000007</v>
      </c>
      <c r="F4951" s="5">
        <v>-1.9</v>
      </c>
      <c r="G4951" s="4">
        <v>79.400000000000006</v>
      </c>
      <c r="H4951" s="4">
        <v>51.7</v>
      </c>
      <c r="I4951" s="5">
        <v>-999</v>
      </c>
      <c r="J4951" s="5">
        <v>-999</v>
      </c>
      <c r="K4951" s="4">
        <v>0</v>
      </c>
      <c r="L4951" s="4">
        <v>498</v>
      </c>
      <c r="M4951" s="9">
        <v>0.1</v>
      </c>
      <c r="N4951" s="5">
        <v>-999</v>
      </c>
      <c r="O4951" s="5">
        <v>-999</v>
      </c>
      <c r="P4951" s="5">
        <v>0.8</v>
      </c>
      <c r="Q4951" s="5">
        <v>-999</v>
      </c>
      <c r="R4951">
        <v>0.56699999999999995</v>
      </c>
      <c r="S4951" s="34">
        <f>ROUND((0.6105*(EXP((17.273*E4951)/(E4951+237.3))))*(100-H4951)/100,3)</f>
        <v>0.52900000000000003</v>
      </c>
      <c r="T4951" s="6">
        <f>IF(V4951&lt;V4952,L4951,0)</f>
        <v>0</v>
      </c>
      <c r="U4951" s="6">
        <f>IF(T4951&gt;0,M4951,-999)</f>
        <v>-999</v>
      </c>
      <c r="V4951">
        <v>200503</v>
      </c>
      <c r="W4951">
        <v>2005</v>
      </c>
    </row>
    <row r="4952" spans="1:23" x14ac:dyDescent="0.25">
      <c r="A4952" s="14">
        <v>38419</v>
      </c>
      <c r="B4952" s="3">
        <v>67</v>
      </c>
      <c r="C4952" s="5">
        <v>-999</v>
      </c>
      <c r="D4952" s="5">
        <v>3.3</v>
      </c>
      <c r="E4952" s="5">
        <v>7.8</v>
      </c>
      <c r="F4952" s="5">
        <v>-2.2999999999999998</v>
      </c>
      <c r="G4952" s="4">
        <v>59.3</v>
      </c>
      <c r="H4952" s="4">
        <v>27.6</v>
      </c>
      <c r="I4952" s="5">
        <v>-999</v>
      </c>
      <c r="J4952" s="5">
        <v>-999</v>
      </c>
      <c r="K4952" s="4">
        <v>0</v>
      </c>
      <c r="L4952" s="4">
        <v>490</v>
      </c>
      <c r="M4952" s="9">
        <v>0</v>
      </c>
      <c r="N4952" s="5">
        <v>-999</v>
      </c>
      <c r="O4952" s="5">
        <v>-999</v>
      </c>
      <c r="P4952" s="5">
        <v>0.8</v>
      </c>
      <c r="Q4952" s="5">
        <v>-999</v>
      </c>
      <c r="R4952">
        <v>0.29199999999999998</v>
      </c>
      <c r="S4952" s="34">
        <f>ROUND((0.6105*(EXP((17.273*E4952)/(E4952+237.3))))*(100-H4952)/100,3)</f>
        <v>0.76600000000000001</v>
      </c>
      <c r="T4952" s="6">
        <f>IF(V4952&lt;V4953,L4952,0)</f>
        <v>0</v>
      </c>
      <c r="U4952" s="6">
        <f>IF(T4952&gt;0,M4952,-999)</f>
        <v>-999</v>
      </c>
      <c r="V4952">
        <v>200503</v>
      </c>
      <c r="W4952">
        <v>2005</v>
      </c>
    </row>
    <row r="4953" spans="1:23" x14ac:dyDescent="0.25">
      <c r="A4953" s="14">
        <v>38420</v>
      </c>
      <c r="B4953" s="3">
        <v>68</v>
      </c>
      <c r="C4953" s="5">
        <v>-999</v>
      </c>
      <c r="D4953" s="5">
        <v>3.1</v>
      </c>
      <c r="E4953" s="5">
        <v>9.5</v>
      </c>
      <c r="F4953" s="5">
        <v>-1.1000000000000001</v>
      </c>
      <c r="G4953" s="4">
        <v>75.8</v>
      </c>
      <c r="H4953" s="4">
        <v>28.3</v>
      </c>
      <c r="I4953" s="5">
        <v>-999</v>
      </c>
      <c r="J4953" s="5">
        <v>-999</v>
      </c>
      <c r="K4953" s="4">
        <v>0</v>
      </c>
      <c r="L4953" s="4">
        <v>470</v>
      </c>
      <c r="M4953" s="9">
        <v>0.1</v>
      </c>
      <c r="N4953" s="5">
        <v>-999</v>
      </c>
      <c r="O4953" s="5">
        <v>-999</v>
      </c>
      <c r="P4953" s="5">
        <v>0.8</v>
      </c>
      <c r="Q4953" s="5">
        <v>-999</v>
      </c>
      <c r="R4953">
        <v>0.33500000000000002</v>
      </c>
      <c r="S4953" s="34">
        <f>ROUND((0.6105*(EXP((17.273*E4953)/(E4953+237.3))))*(100-H4953)/100,3)</f>
        <v>0.85099999999999998</v>
      </c>
      <c r="T4953" s="6">
        <f>IF(V4953&lt;V4954,L4953,0)</f>
        <v>0</v>
      </c>
      <c r="U4953" s="6">
        <f>IF(T4953&gt;0,M4953,-999)</f>
        <v>-999</v>
      </c>
      <c r="V4953">
        <v>200503</v>
      </c>
      <c r="W4953">
        <v>2005</v>
      </c>
    </row>
    <row r="4954" spans="1:23" x14ac:dyDescent="0.25">
      <c r="A4954" s="14">
        <v>38421</v>
      </c>
      <c r="B4954" s="3">
        <v>69</v>
      </c>
      <c r="C4954" s="5">
        <v>-999</v>
      </c>
      <c r="D4954" s="5">
        <v>4.9000000000000004</v>
      </c>
      <c r="E4954" s="5">
        <v>13</v>
      </c>
      <c r="F4954" s="5">
        <v>-1.4</v>
      </c>
      <c r="G4954" s="4">
        <v>61.6</v>
      </c>
      <c r="H4954" s="4">
        <v>23.7</v>
      </c>
      <c r="I4954" s="5">
        <v>-999</v>
      </c>
      <c r="J4954" s="5">
        <v>-999</v>
      </c>
      <c r="K4954" s="4">
        <v>0</v>
      </c>
      <c r="L4954" s="4">
        <v>450</v>
      </c>
      <c r="M4954" s="9">
        <v>0.1</v>
      </c>
      <c r="N4954" s="5">
        <v>-999</v>
      </c>
      <c r="O4954" s="5">
        <v>-999</v>
      </c>
      <c r="P4954" s="5">
        <v>0.8</v>
      </c>
      <c r="Q4954" s="5">
        <v>-999</v>
      </c>
      <c r="R4954">
        <v>0.35399999999999998</v>
      </c>
      <c r="S4954" s="34">
        <f>ROUND((0.6105*(EXP((17.273*E4954)/(E4954+237.3))))*(100-H4954)/100,3)</f>
        <v>1.1419999999999999</v>
      </c>
      <c r="T4954" s="6">
        <f>IF(V4954&lt;V4955,L4954,0)</f>
        <v>0</v>
      </c>
      <c r="U4954" s="6">
        <f>IF(T4954&gt;0,M4954,-999)</f>
        <v>-999</v>
      </c>
      <c r="V4954">
        <v>200503</v>
      </c>
      <c r="W4954">
        <v>2005</v>
      </c>
    </row>
    <row r="4955" spans="1:23" x14ac:dyDescent="0.25">
      <c r="A4955" s="14">
        <v>38422</v>
      </c>
      <c r="B4955" s="3">
        <v>70</v>
      </c>
      <c r="C4955" s="5">
        <v>-999</v>
      </c>
      <c r="D4955" s="5">
        <v>3</v>
      </c>
      <c r="E4955" s="5">
        <v>10.6</v>
      </c>
      <c r="F4955" s="5">
        <v>-2.7</v>
      </c>
      <c r="G4955" s="4">
        <v>85.8</v>
      </c>
      <c r="H4955" s="4">
        <v>59.8</v>
      </c>
      <c r="I4955" s="5">
        <v>-999</v>
      </c>
      <c r="J4955" s="5">
        <v>-999</v>
      </c>
      <c r="K4955" s="4">
        <v>0</v>
      </c>
      <c r="L4955" s="4">
        <v>432</v>
      </c>
      <c r="M4955" s="9">
        <v>0</v>
      </c>
      <c r="N4955" s="5">
        <v>-999</v>
      </c>
      <c r="O4955" s="5">
        <v>-999</v>
      </c>
      <c r="P4955" s="5">
        <v>0.8</v>
      </c>
      <c r="Q4955" s="5">
        <v>-999</v>
      </c>
      <c r="R4955">
        <v>0.76500000000000001</v>
      </c>
      <c r="S4955" s="34">
        <f>ROUND((0.6105*(EXP((17.273*E4955)/(E4955+237.3))))*(100-H4955)/100,3)</f>
        <v>0.51400000000000001</v>
      </c>
      <c r="T4955" s="6">
        <f>IF(V4955&lt;V4956,L4955,0)</f>
        <v>0</v>
      </c>
      <c r="U4955" s="6">
        <f>IF(T4955&gt;0,M4955,-999)</f>
        <v>-999</v>
      </c>
      <c r="V4955">
        <v>200503</v>
      </c>
      <c r="W4955">
        <v>2005</v>
      </c>
    </row>
    <row r="4956" spans="1:23" x14ac:dyDescent="0.25">
      <c r="A4956" s="14">
        <v>38423</v>
      </c>
      <c r="B4956" s="3">
        <v>71</v>
      </c>
      <c r="C4956" s="5">
        <v>-999</v>
      </c>
      <c r="D4956" s="5">
        <v>-1.8</v>
      </c>
      <c r="E4956" s="5">
        <v>4</v>
      </c>
      <c r="F4956" s="5">
        <v>-5.6</v>
      </c>
      <c r="G4956" s="4">
        <v>69.8</v>
      </c>
      <c r="H4956" s="4">
        <v>46</v>
      </c>
      <c r="I4956" s="5">
        <v>-999</v>
      </c>
      <c r="J4956" s="5">
        <v>-999</v>
      </c>
      <c r="K4956" s="4">
        <v>0</v>
      </c>
      <c r="L4956" s="4">
        <v>435</v>
      </c>
      <c r="M4956" s="9">
        <v>0.1</v>
      </c>
      <c r="N4956" s="5">
        <v>-999</v>
      </c>
      <c r="O4956" s="5">
        <v>-999</v>
      </c>
      <c r="P4956" s="5">
        <v>0.8</v>
      </c>
      <c r="Q4956" s="5">
        <v>-999</v>
      </c>
      <c r="R4956">
        <v>0.373</v>
      </c>
      <c r="S4956" s="34">
        <f>ROUND((0.6105*(EXP((17.273*E4956)/(E4956+237.3))))*(100-H4956)/100,3)</f>
        <v>0.439</v>
      </c>
      <c r="T4956" s="6">
        <f>IF(V4956&lt;V4957,L4956,0)</f>
        <v>0</v>
      </c>
      <c r="U4956" s="6">
        <f>IF(T4956&gt;0,M4956,-999)</f>
        <v>-999</v>
      </c>
      <c r="V4956">
        <v>200503</v>
      </c>
      <c r="W4956">
        <v>2005</v>
      </c>
    </row>
    <row r="4957" spans="1:23" x14ac:dyDescent="0.25">
      <c r="A4957" s="14">
        <v>38424</v>
      </c>
      <c r="B4957" s="3">
        <v>72</v>
      </c>
      <c r="C4957" s="5">
        <v>-999</v>
      </c>
      <c r="D4957" s="5">
        <v>-0.8</v>
      </c>
      <c r="E4957" s="5">
        <v>4.3</v>
      </c>
      <c r="F4957" s="5">
        <v>-5.2</v>
      </c>
      <c r="G4957" s="4">
        <v>58.9</v>
      </c>
      <c r="H4957" s="4">
        <v>31.8</v>
      </c>
      <c r="I4957" s="5">
        <v>-999</v>
      </c>
      <c r="J4957" s="5">
        <v>-999</v>
      </c>
      <c r="K4957" s="4">
        <v>0</v>
      </c>
      <c r="L4957" s="4">
        <v>423</v>
      </c>
      <c r="M4957" s="9">
        <v>0.1</v>
      </c>
      <c r="N4957" s="5">
        <v>-999</v>
      </c>
      <c r="O4957" s="5">
        <v>-999</v>
      </c>
      <c r="P4957" s="5">
        <v>0.8</v>
      </c>
      <c r="Q4957" s="5">
        <v>-999</v>
      </c>
      <c r="R4957">
        <v>0.26500000000000001</v>
      </c>
      <c r="S4957" s="34">
        <f>ROUND((0.6105*(EXP((17.273*E4957)/(E4957+237.3))))*(100-H4957)/100,3)</f>
        <v>0.56599999999999995</v>
      </c>
      <c r="T4957" s="6">
        <f>IF(V4957&lt;V4958,L4957,0)</f>
        <v>0</v>
      </c>
      <c r="U4957" s="6">
        <f>IF(T4957&gt;0,M4957,-999)</f>
        <v>-999</v>
      </c>
      <c r="V4957">
        <v>200503</v>
      </c>
      <c r="W4957">
        <v>2005</v>
      </c>
    </row>
    <row r="4958" spans="1:23" x14ac:dyDescent="0.25">
      <c r="A4958" s="14">
        <v>38425</v>
      </c>
      <c r="B4958" s="3">
        <v>73</v>
      </c>
      <c r="C4958" s="5">
        <v>-999</v>
      </c>
      <c r="D4958" s="5">
        <v>0.2</v>
      </c>
      <c r="E4958" s="5">
        <v>5.8</v>
      </c>
      <c r="F4958" s="5">
        <v>-3.1</v>
      </c>
      <c r="G4958" s="4">
        <v>54.8</v>
      </c>
      <c r="H4958" s="4">
        <v>39.6</v>
      </c>
      <c r="I4958" s="5">
        <v>-999</v>
      </c>
      <c r="J4958" s="5">
        <v>-999</v>
      </c>
      <c r="K4958" s="4">
        <v>0</v>
      </c>
      <c r="L4958" s="4">
        <v>421</v>
      </c>
      <c r="M4958" s="9">
        <v>0.1</v>
      </c>
      <c r="N4958" s="5">
        <v>-999</v>
      </c>
      <c r="O4958" s="5">
        <v>-999</v>
      </c>
      <c r="P4958" s="5">
        <v>0.8</v>
      </c>
      <c r="Q4958" s="5">
        <v>-999</v>
      </c>
      <c r="R4958">
        <v>0.36499999999999999</v>
      </c>
      <c r="S4958" s="34">
        <f>ROUND((0.6105*(EXP((17.273*E4958)/(E4958+237.3))))*(100-H4958)/100,3)</f>
        <v>0.55700000000000005</v>
      </c>
      <c r="T4958" s="6">
        <f>IF(V4958&lt;V4959,L4958,0)</f>
        <v>0</v>
      </c>
      <c r="U4958" s="6">
        <f>IF(T4958&gt;0,M4958,-999)</f>
        <v>-999</v>
      </c>
      <c r="V4958">
        <v>200503</v>
      </c>
      <c r="W4958">
        <v>2005</v>
      </c>
    </row>
    <row r="4959" spans="1:23" x14ac:dyDescent="0.25">
      <c r="A4959" s="14">
        <v>38426</v>
      </c>
      <c r="B4959" s="3">
        <v>74</v>
      </c>
      <c r="C4959" s="5">
        <v>-999</v>
      </c>
      <c r="D4959" s="5">
        <v>0.4</v>
      </c>
      <c r="E4959" s="5">
        <v>6.7</v>
      </c>
      <c r="F4959" s="5">
        <v>-2.7</v>
      </c>
      <c r="G4959" s="4">
        <v>62</v>
      </c>
      <c r="H4959" s="4">
        <v>36.700000000000003</v>
      </c>
      <c r="I4959" s="5">
        <v>-999</v>
      </c>
      <c r="J4959" s="5">
        <v>-999</v>
      </c>
      <c r="K4959" s="4">
        <v>0</v>
      </c>
      <c r="L4959" s="4">
        <v>416</v>
      </c>
      <c r="M4959" s="9">
        <v>0.1</v>
      </c>
      <c r="N4959" s="5">
        <v>-999</v>
      </c>
      <c r="O4959" s="5">
        <v>-999</v>
      </c>
      <c r="P4959" s="5">
        <v>0.8</v>
      </c>
      <c r="Q4959" s="5">
        <v>-999</v>
      </c>
      <c r="R4959">
        <v>0.35899999999999999</v>
      </c>
      <c r="S4959" s="34">
        <f>ROUND((0.6105*(EXP((17.273*E4959)/(E4959+237.3))))*(100-H4959)/100,3)</f>
        <v>0.621</v>
      </c>
      <c r="T4959" s="6">
        <f>IF(V4959&lt;V4960,L4959,0)</f>
        <v>0</v>
      </c>
      <c r="U4959" s="6">
        <f>IF(T4959&gt;0,M4959,-999)</f>
        <v>-999</v>
      </c>
      <c r="V4959">
        <v>200503</v>
      </c>
      <c r="W4959">
        <v>2005</v>
      </c>
    </row>
    <row r="4960" spans="1:23" x14ac:dyDescent="0.25">
      <c r="A4960" s="14">
        <v>38427</v>
      </c>
      <c r="B4960" s="3">
        <v>75</v>
      </c>
      <c r="C4960" s="5">
        <v>-999</v>
      </c>
      <c r="D4960" s="5">
        <v>-2.9</v>
      </c>
      <c r="E4960" s="5">
        <v>-0.1</v>
      </c>
      <c r="F4960" s="5">
        <v>-7</v>
      </c>
      <c r="G4960" s="4">
        <v>79.599999999999994</v>
      </c>
      <c r="H4960" s="4">
        <v>47.2</v>
      </c>
      <c r="I4960" s="5">
        <v>-999</v>
      </c>
      <c r="J4960" s="5">
        <v>-999</v>
      </c>
      <c r="K4960" s="4">
        <v>16.2</v>
      </c>
      <c r="L4960" s="4">
        <v>578</v>
      </c>
      <c r="M4960" s="9">
        <v>-0.1</v>
      </c>
      <c r="N4960" s="5">
        <v>-999</v>
      </c>
      <c r="O4960" s="5">
        <v>-999</v>
      </c>
      <c r="P4960" s="5">
        <v>0.6</v>
      </c>
      <c r="Q4960" s="5">
        <v>-999</v>
      </c>
      <c r="R4960">
        <v>0.28499999999999998</v>
      </c>
      <c r="S4960" s="34">
        <f>ROUND((0.6105*(EXP((17.273*E4960)/(E4960+237.3))))*(100-H4960)/100,3)</f>
        <v>0.32</v>
      </c>
      <c r="T4960" s="6">
        <f>IF(V4960&lt;V4961,L4960,0)</f>
        <v>0</v>
      </c>
      <c r="U4960" s="6">
        <f>IF(T4960&gt;0,M4960,-999)</f>
        <v>-999</v>
      </c>
      <c r="V4960">
        <v>200503</v>
      </c>
      <c r="W4960">
        <v>2005</v>
      </c>
    </row>
    <row r="4961" spans="1:23" x14ac:dyDescent="0.25">
      <c r="A4961" s="14">
        <v>38428</v>
      </c>
      <c r="B4961" s="3">
        <v>76</v>
      </c>
      <c r="C4961" s="5">
        <v>-999</v>
      </c>
      <c r="D4961" s="5">
        <v>-6.2</v>
      </c>
      <c r="E4961" s="5">
        <v>-0.7</v>
      </c>
      <c r="F4961" s="5">
        <v>-10.5</v>
      </c>
      <c r="G4961" s="4">
        <v>88.6</v>
      </c>
      <c r="H4961" s="4">
        <v>60.7</v>
      </c>
      <c r="I4961" s="5">
        <v>-999</v>
      </c>
      <c r="J4961" s="5">
        <v>-999</v>
      </c>
      <c r="K4961" s="4">
        <v>0.8</v>
      </c>
      <c r="L4961" s="4">
        <v>552</v>
      </c>
      <c r="M4961" s="9">
        <v>0</v>
      </c>
      <c r="N4961" s="5">
        <v>-999</v>
      </c>
      <c r="O4961" s="5">
        <v>-999</v>
      </c>
      <c r="P4961" s="5">
        <v>0.8</v>
      </c>
      <c r="Q4961" s="5">
        <v>-999</v>
      </c>
      <c r="R4961">
        <v>0.35199999999999998</v>
      </c>
      <c r="S4961" s="34">
        <f>ROUND((0.6105*(EXP((17.273*E4961)/(E4961+237.3))))*(100-H4961)/100,3)</f>
        <v>0.22800000000000001</v>
      </c>
      <c r="T4961" s="6">
        <f>IF(V4961&lt;V4962,L4961,0)</f>
        <v>0</v>
      </c>
      <c r="U4961" s="6">
        <f>IF(T4961&gt;0,M4961,-999)</f>
        <v>-999</v>
      </c>
      <c r="V4961">
        <v>200503</v>
      </c>
      <c r="W4961">
        <v>2005</v>
      </c>
    </row>
    <row r="4962" spans="1:23" x14ac:dyDescent="0.25">
      <c r="A4962" s="14">
        <v>38429</v>
      </c>
      <c r="B4962" s="3">
        <v>77</v>
      </c>
      <c r="C4962" s="5">
        <v>-999</v>
      </c>
      <c r="D4962" s="5">
        <v>-5.0999999999999996</v>
      </c>
      <c r="E4962" s="5">
        <v>-0.8</v>
      </c>
      <c r="F4962" s="5">
        <v>-7.5</v>
      </c>
      <c r="G4962" s="4">
        <v>90.9</v>
      </c>
      <c r="H4962" s="4">
        <v>61.1</v>
      </c>
      <c r="I4962" s="5">
        <v>-999</v>
      </c>
      <c r="J4962" s="5">
        <v>-999</v>
      </c>
      <c r="K4962" s="4">
        <v>4.5999999999999996</v>
      </c>
      <c r="L4962" s="4">
        <v>603</v>
      </c>
      <c r="M4962" s="9">
        <v>-0.2</v>
      </c>
      <c r="N4962" s="5">
        <v>-999</v>
      </c>
      <c r="O4962" s="5">
        <v>-999</v>
      </c>
      <c r="P4962" s="5">
        <v>0.7</v>
      </c>
      <c r="Q4962" s="5">
        <v>-999</v>
      </c>
      <c r="R4962">
        <v>0.35099999999999998</v>
      </c>
      <c r="S4962" s="34">
        <f>ROUND((0.6105*(EXP((17.273*E4962)/(E4962+237.3))))*(100-H4962)/100,3)</f>
        <v>0.224</v>
      </c>
      <c r="T4962" s="6">
        <f>IF(V4962&lt;V4963,L4962,0)</f>
        <v>0</v>
      </c>
      <c r="U4962" s="6">
        <f>IF(T4962&gt;0,M4962,-999)</f>
        <v>-999</v>
      </c>
      <c r="V4962">
        <v>200503</v>
      </c>
      <c r="W4962">
        <v>2005</v>
      </c>
    </row>
    <row r="4963" spans="1:23" x14ac:dyDescent="0.25">
      <c r="A4963" s="14">
        <v>38430</v>
      </c>
      <c r="B4963" s="3">
        <v>78</v>
      </c>
      <c r="C4963" s="5">
        <v>-999</v>
      </c>
      <c r="D4963" s="5">
        <v>-5.2</v>
      </c>
      <c r="E4963" s="5">
        <v>-2.6</v>
      </c>
      <c r="F4963" s="5">
        <v>-6.4</v>
      </c>
      <c r="G4963" s="4">
        <v>97.9</v>
      </c>
      <c r="H4963" s="4">
        <v>94.6</v>
      </c>
      <c r="I4963" s="5">
        <v>-999</v>
      </c>
      <c r="J4963" s="5">
        <v>-999</v>
      </c>
      <c r="K4963" s="4">
        <v>0</v>
      </c>
      <c r="L4963" s="4">
        <v>566</v>
      </c>
      <c r="M4963" s="9">
        <v>-0.3</v>
      </c>
      <c r="N4963" s="5">
        <v>-999</v>
      </c>
      <c r="O4963" s="5">
        <v>-999</v>
      </c>
      <c r="P4963" s="5">
        <v>0.6</v>
      </c>
      <c r="Q4963" s="5">
        <v>-999</v>
      </c>
      <c r="R4963">
        <v>0.47699999999999998</v>
      </c>
      <c r="S4963" s="34">
        <f>ROUND((0.6105*(EXP((17.273*E4963)/(E4963+237.3))))*(100-H4963)/100,3)</f>
        <v>2.7E-2</v>
      </c>
      <c r="T4963" s="6">
        <f>IF(V4963&lt;V4964,L4963,0)</f>
        <v>0</v>
      </c>
      <c r="U4963" s="6">
        <f>IF(T4963&gt;0,M4963,-999)</f>
        <v>-999</v>
      </c>
      <c r="V4963">
        <v>200503</v>
      </c>
      <c r="W4963">
        <v>2005</v>
      </c>
    </row>
    <row r="4964" spans="1:23" x14ac:dyDescent="0.25">
      <c r="A4964" s="14">
        <v>38431</v>
      </c>
      <c r="B4964" s="3">
        <v>79</v>
      </c>
      <c r="C4964" s="5">
        <v>-999</v>
      </c>
      <c r="D4964" s="5">
        <v>-0.9</v>
      </c>
      <c r="E4964" s="5">
        <v>1</v>
      </c>
      <c r="F4964" s="5">
        <v>-2.8</v>
      </c>
      <c r="G4964" s="4">
        <v>97.9</v>
      </c>
      <c r="H4964" s="4">
        <v>89.6</v>
      </c>
      <c r="I4964" s="5">
        <v>-999</v>
      </c>
      <c r="J4964" s="5">
        <v>-999</v>
      </c>
      <c r="K4964" s="4">
        <v>6.5</v>
      </c>
      <c r="L4964" s="4">
        <v>577</v>
      </c>
      <c r="M4964" s="9">
        <v>-0.2</v>
      </c>
      <c r="N4964" s="5">
        <v>-999</v>
      </c>
      <c r="O4964" s="5">
        <v>-999</v>
      </c>
      <c r="P4964" s="5">
        <v>0.7</v>
      </c>
      <c r="Q4964" s="5">
        <v>-999</v>
      </c>
      <c r="R4964">
        <v>0.59</v>
      </c>
      <c r="S4964" s="34">
        <f>ROUND((0.6105*(EXP((17.273*E4964)/(E4964+237.3))))*(100-H4964)/100,3)</f>
        <v>6.8000000000000005E-2</v>
      </c>
      <c r="T4964" s="6">
        <f>IF(V4964&lt;V4965,L4964,0)</f>
        <v>0</v>
      </c>
      <c r="U4964" s="6">
        <f>IF(T4964&gt;0,M4964,-999)</f>
        <v>-999</v>
      </c>
      <c r="V4964">
        <v>200503</v>
      </c>
      <c r="W4964">
        <v>2005</v>
      </c>
    </row>
    <row r="4965" spans="1:23" x14ac:dyDescent="0.25">
      <c r="A4965" s="14">
        <v>38432</v>
      </c>
      <c r="B4965" s="3">
        <v>80</v>
      </c>
      <c r="C4965" s="5">
        <v>-999</v>
      </c>
      <c r="D4965" s="5">
        <v>-5.4</v>
      </c>
      <c r="E4965" s="5">
        <v>0.3</v>
      </c>
      <c r="F4965" s="5">
        <v>-10.8</v>
      </c>
      <c r="G4965" s="4">
        <v>95.6</v>
      </c>
      <c r="H4965" s="4">
        <v>79.599999999999994</v>
      </c>
      <c r="I4965" s="5">
        <v>-999</v>
      </c>
      <c r="J4965" s="5">
        <v>-999</v>
      </c>
      <c r="K4965" s="4">
        <v>7.7</v>
      </c>
      <c r="L4965" s="4">
        <v>642</v>
      </c>
      <c r="M4965" s="9">
        <v>-0.1</v>
      </c>
      <c r="N4965" s="5">
        <v>-999</v>
      </c>
      <c r="O4965" s="5">
        <v>-999</v>
      </c>
      <c r="P4965" s="5">
        <v>0.7</v>
      </c>
      <c r="Q4965" s="5">
        <v>-999</v>
      </c>
      <c r="R4965">
        <v>0.496</v>
      </c>
      <c r="S4965" s="34">
        <f>ROUND((0.6105*(EXP((17.273*E4965)/(E4965+237.3))))*(100-H4965)/100,3)</f>
        <v>0.127</v>
      </c>
      <c r="T4965" s="6">
        <f>IF(V4965&lt;V4966,L4965,0)</f>
        <v>0</v>
      </c>
      <c r="U4965" s="6">
        <f>IF(T4965&gt;0,M4965,-999)</f>
        <v>-999</v>
      </c>
      <c r="V4965">
        <v>200503</v>
      </c>
      <c r="W4965">
        <v>2005</v>
      </c>
    </row>
    <row r="4966" spans="1:23" x14ac:dyDescent="0.25">
      <c r="A4966" s="14">
        <v>38433</v>
      </c>
      <c r="B4966" s="3">
        <v>81</v>
      </c>
      <c r="C4966" s="5">
        <v>-999</v>
      </c>
      <c r="D4966" s="5">
        <v>-6.3</v>
      </c>
      <c r="E4966" s="5">
        <v>-0.4</v>
      </c>
      <c r="F4966" s="5">
        <v>-12.8</v>
      </c>
      <c r="G4966" s="4">
        <v>88.8</v>
      </c>
      <c r="H4966" s="4">
        <v>67.8</v>
      </c>
      <c r="I4966" s="5">
        <v>-999</v>
      </c>
      <c r="J4966" s="5">
        <v>-999</v>
      </c>
      <c r="K4966" s="4">
        <v>0</v>
      </c>
      <c r="L4966" s="4">
        <v>631</v>
      </c>
      <c r="M4966" s="9">
        <v>-0.2</v>
      </c>
      <c r="N4966" s="5">
        <v>-999</v>
      </c>
      <c r="O4966" s="5">
        <v>-999</v>
      </c>
      <c r="P4966" s="5">
        <v>0.8</v>
      </c>
      <c r="Q4966" s="5">
        <v>-999</v>
      </c>
      <c r="R4966">
        <v>0.40300000000000002</v>
      </c>
      <c r="S4966" s="34">
        <f>ROUND((0.6105*(EXP((17.273*E4966)/(E4966+237.3))))*(100-H4966)/100,3)</f>
        <v>0.191</v>
      </c>
      <c r="T4966" s="6">
        <f>IF(V4966&lt;V4967,L4966,0)</f>
        <v>0</v>
      </c>
      <c r="U4966" s="6">
        <f>IF(T4966&gt;0,M4966,-999)</f>
        <v>-999</v>
      </c>
      <c r="V4966">
        <v>200503</v>
      </c>
      <c r="W4966">
        <v>2005</v>
      </c>
    </row>
    <row r="4967" spans="1:23" x14ac:dyDescent="0.25">
      <c r="A4967" s="14">
        <v>38434</v>
      </c>
      <c r="B4967" s="3">
        <v>82</v>
      </c>
      <c r="C4967" s="5">
        <v>-999</v>
      </c>
      <c r="D4967" s="5">
        <v>-6.6</v>
      </c>
      <c r="E4967" s="5">
        <v>-2.7</v>
      </c>
      <c r="F4967" s="5">
        <v>-10.1</v>
      </c>
      <c r="G4967" s="4">
        <v>85.4</v>
      </c>
      <c r="H4967" s="4">
        <v>65.099999999999994</v>
      </c>
      <c r="I4967" s="5">
        <v>-999</v>
      </c>
      <c r="J4967" s="5">
        <v>-999</v>
      </c>
      <c r="K4967" s="4">
        <v>0</v>
      </c>
      <c r="L4967" s="4">
        <v>616</v>
      </c>
      <c r="M4967" s="9">
        <v>-0.5</v>
      </c>
      <c r="N4967" s="5">
        <v>-999</v>
      </c>
      <c r="O4967" s="5">
        <v>-999</v>
      </c>
      <c r="P4967" s="5">
        <v>0.7</v>
      </c>
      <c r="Q4967" s="5">
        <v>-999</v>
      </c>
      <c r="R4967">
        <v>0.32600000000000001</v>
      </c>
      <c r="S4967" s="34">
        <f>ROUND((0.6105*(EXP((17.273*E4967)/(E4967+237.3))))*(100-H4967)/100,3)</f>
        <v>0.17499999999999999</v>
      </c>
      <c r="T4967" s="6">
        <f>IF(V4967&lt;V4968,L4967,0)</f>
        <v>0</v>
      </c>
      <c r="U4967" s="6">
        <f>IF(T4967&gt;0,M4967,-999)</f>
        <v>-999</v>
      </c>
      <c r="V4967">
        <v>200503</v>
      </c>
      <c r="W4967">
        <v>2005</v>
      </c>
    </row>
    <row r="4968" spans="1:23" x14ac:dyDescent="0.25">
      <c r="A4968" s="14">
        <v>38435</v>
      </c>
      <c r="B4968" s="3">
        <v>83</v>
      </c>
      <c r="C4968" s="5">
        <v>-999</v>
      </c>
      <c r="D4968" s="5">
        <v>-6.3</v>
      </c>
      <c r="E4968" s="5">
        <v>-2.7</v>
      </c>
      <c r="F4968" s="5">
        <v>-9.4</v>
      </c>
      <c r="G4968" s="4">
        <v>87.5</v>
      </c>
      <c r="H4968" s="4">
        <v>61.1</v>
      </c>
      <c r="I4968" s="5">
        <v>-999</v>
      </c>
      <c r="J4968" s="5">
        <v>-999</v>
      </c>
      <c r="K4968" s="4">
        <v>0</v>
      </c>
      <c r="L4968" s="4">
        <v>618</v>
      </c>
      <c r="M4968" s="9">
        <v>-0.5</v>
      </c>
      <c r="N4968" s="5">
        <v>-999</v>
      </c>
      <c r="O4968" s="5">
        <v>-999</v>
      </c>
      <c r="P4968" s="5">
        <v>0.7</v>
      </c>
      <c r="Q4968" s="5">
        <v>-999</v>
      </c>
      <c r="R4968">
        <v>0.30599999999999999</v>
      </c>
      <c r="S4968" s="34">
        <f>ROUND((0.6105*(EXP((17.273*E4968)/(E4968+237.3))))*(100-H4968)/100,3)</f>
        <v>0.19500000000000001</v>
      </c>
      <c r="T4968" s="6">
        <f>IF(V4968&lt;V4969,L4968,0)</f>
        <v>0</v>
      </c>
      <c r="U4968" s="6">
        <f>IF(T4968&gt;0,M4968,-999)</f>
        <v>-999</v>
      </c>
      <c r="V4968">
        <v>200503</v>
      </c>
      <c r="W4968">
        <v>2005</v>
      </c>
    </row>
    <row r="4969" spans="1:23" x14ac:dyDescent="0.25">
      <c r="A4969" s="14">
        <v>38436</v>
      </c>
      <c r="B4969" s="3">
        <v>84</v>
      </c>
      <c r="C4969" s="5">
        <v>-999</v>
      </c>
      <c r="D4969" s="5">
        <v>-3.5</v>
      </c>
      <c r="E4969" s="5">
        <v>3.3</v>
      </c>
      <c r="F4969" s="5">
        <v>-7.3</v>
      </c>
      <c r="G4969" s="4">
        <v>84.4</v>
      </c>
      <c r="H4969" s="4">
        <v>54.8</v>
      </c>
      <c r="I4969" s="5">
        <v>-999</v>
      </c>
      <c r="J4969" s="5">
        <v>-999</v>
      </c>
      <c r="K4969" s="4">
        <v>3.9</v>
      </c>
      <c r="L4969" s="4">
        <v>615</v>
      </c>
      <c r="M4969" s="9">
        <v>-0.4</v>
      </c>
      <c r="N4969" s="5">
        <v>-999</v>
      </c>
      <c r="O4969" s="5">
        <v>-999</v>
      </c>
      <c r="P4969" s="5">
        <v>0.7</v>
      </c>
      <c r="Q4969" s="5">
        <v>-999</v>
      </c>
      <c r="R4969">
        <v>0.42299999999999999</v>
      </c>
      <c r="S4969" s="34">
        <f>ROUND((0.6105*(EXP((17.273*E4969)/(E4969+237.3))))*(100-H4969)/100,3)</f>
        <v>0.35</v>
      </c>
      <c r="T4969" s="6">
        <f>IF(V4969&lt;V4970,L4969,0)</f>
        <v>0</v>
      </c>
      <c r="U4969" s="6">
        <f>IF(T4969&gt;0,M4969,-999)</f>
        <v>-999</v>
      </c>
      <c r="V4969">
        <v>200503</v>
      </c>
      <c r="W4969">
        <v>2005</v>
      </c>
    </row>
    <row r="4970" spans="1:23" x14ac:dyDescent="0.25">
      <c r="A4970" s="14">
        <v>38437</v>
      </c>
      <c r="B4970" s="3">
        <v>85</v>
      </c>
      <c r="C4970" s="5">
        <v>-999</v>
      </c>
      <c r="D4970" s="5">
        <v>-2.9</v>
      </c>
      <c r="E4970" s="5">
        <v>-0.7</v>
      </c>
      <c r="F4970" s="5">
        <v>-4.4000000000000004</v>
      </c>
      <c r="G4970" s="4">
        <v>93.1</v>
      </c>
      <c r="H4970" s="4">
        <v>86.7</v>
      </c>
      <c r="I4970" s="5">
        <v>-999</v>
      </c>
      <c r="J4970" s="5">
        <v>-999</v>
      </c>
      <c r="K4970" s="4">
        <v>0</v>
      </c>
      <c r="L4970" s="4">
        <v>604</v>
      </c>
      <c r="M4970" s="9">
        <v>-0.4</v>
      </c>
      <c r="N4970" s="5">
        <v>-999</v>
      </c>
      <c r="O4970" s="5">
        <v>-999</v>
      </c>
      <c r="P4970" s="5">
        <v>0.6</v>
      </c>
      <c r="Q4970" s="5">
        <v>-999</v>
      </c>
      <c r="R4970">
        <v>0.505</v>
      </c>
      <c r="S4970" s="34">
        <f>ROUND((0.6105*(EXP((17.273*E4970)/(E4970+237.3))))*(100-H4970)/100,3)</f>
        <v>7.6999999999999999E-2</v>
      </c>
      <c r="T4970" s="6">
        <f>IF(V4970&lt;V4971,L4970,0)</f>
        <v>0</v>
      </c>
      <c r="U4970" s="6">
        <f>IF(T4970&gt;0,M4970,-999)</f>
        <v>-999</v>
      </c>
      <c r="V4970">
        <v>200503</v>
      </c>
      <c r="W4970">
        <v>2005</v>
      </c>
    </row>
    <row r="4971" spans="1:23" x14ac:dyDescent="0.25">
      <c r="A4971" s="14">
        <v>38438</v>
      </c>
      <c r="B4971" s="3">
        <v>86</v>
      </c>
      <c r="C4971" s="5">
        <v>-999</v>
      </c>
      <c r="D4971" s="5">
        <v>-0.6</v>
      </c>
      <c r="E4971" s="5">
        <v>2.2999999999999998</v>
      </c>
      <c r="F4971" s="5">
        <v>-2.1</v>
      </c>
      <c r="G4971" s="4">
        <v>98.6</v>
      </c>
      <c r="H4971" s="4">
        <v>91</v>
      </c>
      <c r="I4971" s="5">
        <v>-999</v>
      </c>
      <c r="J4971" s="5">
        <v>-999</v>
      </c>
      <c r="K4971" s="4">
        <v>11.1</v>
      </c>
      <c r="L4971" s="4">
        <v>659</v>
      </c>
      <c r="M4971" s="9">
        <v>-0.3</v>
      </c>
      <c r="N4971" s="5">
        <v>-999</v>
      </c>
      <c r="O4971" s="5">
        <v>-999</v>
      </c>
      <c r="P4971" s="5">
        <v>0.7</v>
      </c>
      <c r="Q4971" s="5">
        <v>-999</v>
      </c>
      <c r="R4971">
        <v>0.65800000000000003</v>
      </c>
      <c r="S4971" s="34">
        <f>ROUND((0.6105*(EXP((17.273*E4971)/(E4971+237.3))))*(100-H4971)/100,3)</f>
        <v>6.5000000000000002E-2</v>
      </c>
      <c r="T4971" s="6">
        <f>IF(V4971&lt;V4972,L4971,0)</f>
        <v>0</v>
      </c>
      <c r="U4971" s="6">
        <f>IF(T4971&gt;0,M4971,-999)</f>
        <v>-999</v>
      </c>
      <c r="V4971">
        <v>200503</v>
      </c>
      <c r="W4971">
        <v>2005</v>
      </c>
    </row>
    <row r="4972" spans="1:23" x14ac:dyDescent="0.25">
      <c r="A4972" s="14">
        <v>38439</v>
      </c>
      <c r="B4972" s="3">
        <v>87</v>
      </c>
      <c r="C4972" s="5">
        <v>-999</v>
      </c>
      <c r="D4972" s="5">
        <v>-3.3</v>
      </c>
      <c r="E4972" s="5">
        <v>3</v>
      </c>
      <c r="F4972" s="5">
        <v>-8.6</v>
      </c>
      <c r="G4972" s="4">
        <v>96</v>
      </c>
      <c r="H4972" s="4">
        <v>68.400000000000006</v>
      </c>
      <c r="I4972" s="5">
        <v>-999</v>
      </c>
      <c r="J4972" s="5">
        <v>-999</v>
      </c>
      <c r="K4972" s="4">
        <v>5.0999999999999996</v>
      </c>
      <c r="L4972" s="4">
        <v>667</v>
      </c>
      <c r="M4972" s="9">
        <v>-0.2</v>
      </c>
      <c r="N4972" s="5">
        <v>-999</v>
      </c>
      <c r="O4972" s="5">
        <v>-999</v>
      </c>
      <c r="P4972" s="5">
        <v>0.7</v>
      </c>
      <c r="Q4972" s="5">
        <v>-999</v>
      </c>
      <c r="R4972">
        <v>0.51700000000000002</v>
      </c>
      <c r="S4972" s="34">
        <f>ROUND((0.6105*(EXP((17.273*E4972)/(E4972+237.3))))*(100-H4972)/100,3)</f>
        <v>0.23899999999999999</v>
      </c>
      <c r="T4972" s="6">
        <f>IF(V4972&lt;V4973,L4972,0)</f>
        <v>0</v>
      </c>
      <c r="U4972" s="6">
        <f>IF(T4972&gt;0,M4972,-999)</f>
        <v>-999</v>
      </c>
      <c r="V4972">
        <v>200503</v>
      </c>
      <c r="W4972">
        <v>2005</v>
      </c>
    </row>
    <row r="4973" spans="1:23" x14ac:dyDescent="0.25">
      <c r="A4973" s="14">
        <v>38440</v>
      </c>
      <c r="B4973" s="3">
        <v>88</v>
      </c>
      <c r="C4973" s="5">
        <v>-999</v>
      </c>
      <c r="D4973" s="5">
        <v>-4.0999999999999996</v>
      </c>
      <c r="E4973" s="5">
        <v>3.2</v>
      </c>
      <c r="F4973" s="5">
        <v>-8.6999999999999993</v>
      </c>
      <c r="G4973" s="4">
        <v>92.4</v>
      </c>
      <c r="H4973" s="4">
        <v>65.599999999999994</v>
      </c>
      <c r="I4973" s="5">
        <v>-999</v>
      </c>
      <c r="J4973" s="5">
        <v>-999</v>
      </c>
      <c r="K4973" s="4">
        <v>3.2</v>
      </c>
      <c r="L4973" s="4">
        <v>675</v>
      </c>
      <c r="M4973" s="9">
        <v>0</v>
      </c>
      <c r="N4973" s="5">
        <v>-999</v>
      </c>
      <c r="O4973" s="5">
        <v>-999</v>
      </c>
      <c r="P4973" s="5">
        <v>0.7</v>
      </c>
      <c r="Q4973" s="5">
        <v>-999</v>
      </c>
      <c r="R4973">
        <v>0.505</v>
      </c>
      <c r="S4973" s="34">
        <f>ROUND((0.6105*(EXP((17.273*E4973)/(E4973+237.3))))*(100-H4973)/100,3)</f>
        <v>0.26400000000000001</v>
      </c>
      <c r="T4973" s="6">
        <f>IF(V4973&lt;V4974,L4973,0)</f>
        <v>0</v>
      </c>
      <c r="U4973" s="6">
        <f>IF(T4973&gt;0,M4973,-999)</f>
        <v>-999</v>
      </c>
      <c r="V4973">
        <v>200503</v>
      </c>
      <c r="W4973">
        <v>2005</v>
      </c>
    </row>
    <row r="4974" spans="1:23" x14ac:dyDescent="0.25">
      <c r="A4974" s="14">
        <v>38441</v>
      </c>
      <c r="B4974" s="3">
        <v>89</v>
      </c>
      <c r="C4974" s="5">
        <v>-999</v>
      </c>
      <c r="D4974" s="5">
        <v>-5.2</v>
      </c>
      <c r="E4974" s="5">
        <v>-0.9</v>
      </c>
      <c r="F4974" s="5">
        <v>-9.8000000000000007</v>
      </c>
      <c r="G4974" s="4">
        <v>93.8</v>
      </c>
      <c r="H4974" s="4">
        <v>78.599999999999994</v>
      </c>
      <c r="I4974" s="5">
        <v>-999</v>
      </c>
      <c r="J4974" s="5">
        <v>-999</v>
      </c>
      <c r="K4974" s="4">
        <v>9.1999999999999993</v>
      </c>
      <c r="L4974" s="4">
        <v>740</v>
      </c>
      <c r="M4974" s="9">
        <v>-0.2</v>
      </c>
      <c r="N4974" s="5">
        <v>-999</v>
      </c>
      <c r="O4974" s="5">
        <v>-999</v>
      </c>
      <c r="P4974" s="5">
        <v>0.7</v>
      </c>
      <c r="Q4974" s="5">
        <v>-999</v>
      </c>
      <c r="R4974">
        <v>0.45</v>
      </c>
      <c r="S4974" s="34">
        <f>ROUND((0.6105*(EXP((17.273*E4974)/(E4974+237.3))))*(100-H4974)/100,3)</f>
        <v>0.122</v>
      </c>
      <c r="T4974" s="6">
        <f>IF(V4974&lt;V4975,L4974,0)</f>
        <v>0</v>
      </c>
      <c r="U4974" s="6">
        <f>IF(T4974&gt;0,M4974,-999)</f>
        <v>-999</v>
      </c>
      <c r="V4974">
        <v>200503</v>
      </c>
      <c r="W4974">
        <v>2005</v>
      </c>
    </row>
    <row r="4975" spans="1:23" x14ac:dyDescent="0.25">
      <c r="A4975" s="14">
        <v>38442</v>
      </c>
      <c r="B4975" s="3">
        <v>90</v>
      </c>
      <c r="C4975" s="5">
        <v>-999</v>
      </c>
      <c r="D4975" s="5">
        <v>-3.6</v>
      </c>
      <c r="E4975" s="5">
        <v>0.5</v>
      </c>
      <c r="F4975" s="5">
        <v>-8.6</v>
      </c>
      <c r="G4975" s="4">
        <v>86.2</v>
      </c>
      <c r="H4975" s="4">
        <v>66.2</v>
      </c>
      <c r="I4975" s="5">
        <v>-999</v>
      </c>
      <c r="J4975" s="5">
        <v>-999</v>
      </c>
      <c r="K4975" s="4">
        <v>0</v>
      </c>
      <c r="L4975" s="4">
        <v>728</v>
      </c>
      <c r="M4975" s="9">
        <v>-0.2</v>
      </c>
      <c r="N4975" s="5">
        <v>-999</v>
      </c>
      <c r="O4975" s="5">
        <v>-999</v>
      </c>
      <c r="P4975" s="5">
        <v>0.7</v>
      </c>
      <c r="Q4975" s="5">
        <v>-999</v>
      </c>
      <c r="R4975">
        <v>0.41799999999999998</v>
      </c>
      <c r="S4975" s="34">
        <f>ROUND((0.6105*(EXP((17.273*E4975)/(E4975+237.3))))*(100-H4975)/100,3)</f>
        <v>0.214</v>
      </c>
      <c r="T4975" s="6">
        <f>IF(V4975&lt;V4976,L4975,0)</f>
        <v>728</v>
      </c>
      <c r="U4975" s="6">
        <f>IF(T4975&gt;0,M4975,-999)</f>
        <v>-0.2</v>
      </c>
      <c r="V4975">
        <v>200503</v>
      </c>
      <c r="W4975">
        <v>2005</v>
      </c>
    </row>
    <row r="4976" spans="1:23" x14ac:dyDescent="0.25">
      <c r="A4976" s="14">
        <v>38443</v>
      </c>
      <c r="B4976" s="3">
        <v>91</v>
      </c>
      <c r="C4976" s="5">
        <v>-999</v>
      </c>
      <c r="D4976" s="5">
        <v>-1.4</v>
      </c>
      <c r="E4976" s="5">
        <v>4.7</v>
      </c>
      <c r="F4976" s="5">
        <v>-8.1</v>
      </c>
      <c r="G4976" s="4">
        <v>86.7</v>
      </c>
      <c r="H4976" s="4">
        <v>56</v>
      </c>
      <c r="I4976" s="5">
        <v>-999</v>
      </c>
      <c r="J4976" s="5">
        <v>-999</v>
      </c>
      <c r="K4976" s="4">
        <v>0</v>
      </c>
      <c r="L4976" s="4">
        <v>696</v>
      </c>
      <c r="M4976" s="9">
        <v>-0.2</v>
      </c>
      <c r="N4976" s="5">
        <v>-999</v>
      </c>
      <c r="O4976" s="5">
        <v>-999</v>
      </c>
      <c r="P4976" s="5">
        <v>0.7</v>
      </c>
      <c r="Q4976" s="5">
        <v>-999</v>
      </c>
      <c r="R4976">
        <v>0.47899999999999998</v>
      </c>
      <c r="S4976" s="34">
        <f>ROUND((0.6105*(EXP((17.273*E4976)/(E4976+237.3))))*(100-H4976)/100,3)</f>
        <v>0.376</v>
      </c>
      <c r="T4976" s="6">
        <f>IF(V4976&lt;V4977,L4976,0)</f>
        <v>0</v>
      </c>
      <c r="U4976" s="6">
        <f>IF(T4976&gt;0,M4976,-999)</f>
        <v>-999</v>
      </c>
      <c r="V4976">
        <v>200504</v>
      </c>
      <c r="W4976">
        <v>2005</v>
      </c>
    </row>
    <row r="4977" spans="1:23" x14ac:dyDescent="0.25">
      <c r="A4977" s="14">
        <v>38444</v>
      </c>
      <c r="B4977" s="3">
        <v>92</v>
      </c>
      <c r="C4977" s="5">
        <v>-999</v>
      </c>
      <c r="D4977" s="5">
        <v>-4</v>
      </c>
      <c r="E4977" s="5">
        <v>1</v>
      </c>
      <c r="F4977" s="5">
        <v>-8.1999999999999993</v>
      </c>
      <c r="G4977" s="4">
        <v>72.7</v>
      </c>
      <c r="H4977" s="4">
        <v>42.4</v>
      </c>
      <c r="I4977" s="5">
        <v>-999</v>
      </c>
      <c r="J4977" s="5">
        <v>-999</v>
      </c>
      <c r="K4977" s="4">
        <v>0</v>
      </c>
      <c r="L4977" s="4">
        <v>691</v>
      </c>
      <c r="M4977" s="9">
        <v>-0.1</v>
      </c>
      <c r="N4977" s="5">
        <v>-999</v>
      </c>
      <c r="O4977" s="5">
        <v>-999</v>
      </c>
      <c r="P4977" s="5">
        <v>0.7</v>
      </c>
      <c r="Q4977" s="5">
        <v>-999</v>
      </c>
      <c r="R4977">
        <v>0.27900000000000003</v>
      </c>
      <c r="S4977" s="34">
        <f>ROUND((0.6105*(EXP((17.273*E4977)/(E4977+237.3))))*(100-H4977)/100,3)</f>
        <v>0.378</v>
      </c>
      <c r="T4977" s="6">
        <f>IF(V4977&lt;V4978,L4977,0)</f>
        <v>0</v>
      </c>
      <c r="U4977" s="6">
        <f>IF(T4977&gt;0,M4977,-999)</f>
        <v>-999</v>
      </c>
      <c r="V4977">
        <v>200504</v>
      </c>
      <c r="W4977">
        <v>2005</v>
      </c>
    </row>
    <row r="4978" spans="1:23" x14ac:dyDescent="0.25">
      <c r="A4978" s="14">
        <v>38445</v>
      </c>
      <c r="B4978" s="3">
        <v>93</v>
      </c>
      <c r="C4978" s="5">
        <v>-999</v>
      </c>
      <c r="D4978" s="5">
        <v>-2.2999999999999998</v>
      </c>
      <c r="E4978" s="5">
        <v>1.4</v>
      </c>
      <c r="F4978" s="5">
        <v>-4.5999999999999996</v>
      </c>
      <c r="G4978" s="4">
        <v>91.8</v>
      </c>
      <c r="H4978" s="4">
        <v>72.2</v>
      </c>
      <c r="I4978" s="5">
        <v>-999</v>
      </c>
      <c r="J4978" s="5">
        <v>-999</v>
      </c>
      <c r="K4978" s="4">
        <v>2.2999999999999998</v>
      </c>
      <c r="L4978" s="4">
        <v>718</v>
      </c>
      <c r="M4978" s="9">
        <v>-0.3</v>
      </c>
      <c r="N4978" s="5">
        <v>-999</v>
      </c>
      <c r="O4978" s="5">
        <v>-999</v>
      </c>
      <c r="P4978" s="5">
        <v>0.6</v>
      </c>
      <c r="Q4978" s="5">
        <v>-999</v>
      </c>
      <c r="R4978">
        <v>0.48599999999999999</v>
      </c>
      <c r="S4978" s="34">
        <f>ROUND((0.6105*(EXP((17.273*E4978)/(E4978+237.3))))*(100-H4978)/100,3)</f>
        <v>0.188</v>
      </c>
      <c r="T4978" s="6">
        <f>IF(V4978&lt;V4979,L4978,0)</f>
        <v>0</v>
      </c>
      <c r="U4978" s="6">
        <f>IF(T4978&gt;0,M4978,-999)</f>
        <v>-999</v>
      </c>
      <c r="V4978">
        <v>200504</v>
      </c>
      <c r="W4978">
        <v>2005</v>
      </c>
    </row>
    <row r="4979" spans="1:23" x14ac:dyDescent="0.25">
      <c r="A4979" s="14">
        <v>38446</v>
      </c>
      <c r="B4979" s="3">
        <v>94</v>
      </c>
      <c r="C4979" s="5">
        <v>-999</v>
      </c>
      <c r="D4979" s="5">
        <v>-3.1</v>
      </c>
      <c r="E4979" s="5">
        <v>3.7</v>
      </c>
      <c r="F4979" s="5">
        <v>-8.5</v>
      </c>
      <c r="G4979" s="4">
        <v>85.2</v>
      </c>
      <c r="H4979" s="4">
        <v>46.6</v>
      </c>
      <c r="I4979" s="5">
        <v>-999</v>
      </c>
      <c r="J4979" s="5">
        <v>-999</v>
      </c>
      <c r="K4979" s="4">
        <v>5.9</v>
      </c>
      <c r="L4979" s="4">
        <v>728</v>
      </c>
      <c r="M4979" s="9">
        <v>-0.2</v>
      </c>
      <c r="N4979" s="5">
        <v>-999</v>
      </c>
      <c r="O4979" s="5">
        <v>-999</v>
      </c>
      <c r="P4979" s="5">
        <v>0.7</v>
      </c>
      <c r="Q4979" s="5">
        <v>-999</v>
      </c>
      <c r="R4979">
        <v>0.371</v>
      </c>
      <c r="S4979" s="34">
        <f>ROUND((0.6105*(EXP((17.273*E4979)/(E4979+237.3))))*(100-H4979)/100,3)</f>
        <v>0.42499999999999999</v>
      </c>
      <c r="T4979" s="6">
        <f>IF(V4979&lt;V4980,L4979,0)</f>
        <v>0</v>
      </c>
      <c r="U4979" s="6">
        <f>IF(T4979&gt;0,M4979,-999)</f>
        <v>-999</v>
      </c>
      <c r="V4979">
        <v>200504</v>
      </c>
      <c r="W4979">
        <v>2005</v>
      </c>
    </row>
    <row r="4980" spans="1:23" x14ac:dyDescent="0.25">
      <c r="A4980" s="14">
        <v>38447</v>
      </c>
      <c r="B4980" s="3">
        <v>95</v>
      </c>
      <c r="C4980" s="5">
        <v>-999</v>
      </c>
      <c r="D4980" s="5">
        <v>-2.2000000000000002</v>
      </c>
      <c r="E4980" s="5">
        <v>2.4</v>
      </c>
      <c r="F4980" s="5">
        <v>-8.3000000000000007</v>
      </c>
      <c r="G4980" s="4">
        <v>79.2</v>
      </c>
      <c r="H4980" s="4">
        <v>51</v>
      </c>
      <c r="I4980" s="5">
        <v>-999</v>
      </c>
      <c r="J4980" s="5">
        <v>-999</v>
      </c>
      <c r="K4980" s="4">
        <v>0</v>
      </c>
      <c r="L4980" s="4">
        <v>707</v>
      </c>
      <c r="M4980" s="9">
        <v>-0.1</v>
      </c>
      <c r="N4980" s="5">
        <v>-999</v>
      </c>
      <c r="O4980" s="5">
        <v>-999</v>
      </c>
      <c r="P4980" s="5">
        <v>0.7</v>
      </c>
      <c r="Q4980" s="5">
        <v>-999</v>
      </c>
      <c r="R4980">
        <v>0.37</v>
      </c>
      <c r="S4980" s="34">
        <f>ROUND((0.6105*(EXP((17.273*E4980)/(E4980+237.3))))*(100-H4980)/100,3)</f>
        <v>0.35599999999999998</v>
      </c>
      <c r="T4980" s="6">
        <f>IF(V4980&lt;V4981,L4980,0)</f>
        <v>0</v>
      </c>
      <c r="U4980" s="6">
        <f>IF(T4980&gt;0,M4980,-999)</f>
        <v>-999</v>
      </c>
      <c r="V4980">
        <v>200504</v>
      </c>
      <c r="W4980">
        <v>2005</v>
      </c>
    </row>
    <row r="4981" spans="1:23" x14ac:dyDescent="0.25">
      <c r="A4981" s="14">
        <v>38448</v>
      </c>
      <c r="B4981" s="3">
        <v>96</v>
      </c>
      <c r="C4981" s="5">
        <v>-999</v>
      </c>
      <c r="D4981" s="5">
        <v>3</v>
      </c>
      <c r="E4981" s="5">
        <v>8.6999999999999993</v>
      </c>
      <c r="F4981" s="5">
        <v>-2.4</v>
      </c>
      <c r="G4981" s="4">
        <v>76.099999999999994</v>
      </c>
      <c r="H4981" s="4">
        <v>55.7</v>
      </c>
      <c r="I4981" s="5">
        <v>-999</v>
      </c>
      <c r="J4981" s="5">
        <v>-999</v>
      </c>
      <c r="K4981" s="4">
        <v>0</v>
      </c>
      <c r="L4981" s="4">
        <v>660</v>
      </c>
      <c r="M4981" s="9">
        <v>-0.1</v>
      </c>
      <c r="N4981" s="5">
        <v>-999</v>
      </c>
      <c r="O4981" s="5">
        <v>-999</v>
      </c>
      <c r="P4981" s="5">
        <v>0.8</v>
      </c>
      <c r="Q4981" s="5">
        <v>-999</v>
      </c>
      <c r="R4981">
        <v>0.625</v>
      </c>
      <c r="S4981" s="34">
        <f>ROUND((0.6105*(EXP((17.273*E4981)/(E4981+237.3))))*(100-H4981)/100,3)</f>
        <v>0.498</v>
      </c>
      <c r="T4981" s="6">
        <f>IF(V4981&lt;V4982,L4981,0)</f>
        <v>0</v>
      </c>
      <c r="U4981" s="6">
        <f>IF(T4981&gt;0,M4981,-999)</f>
        <v>-999</v>
      </c>
      <c r="V4981">
        <v>200504</v>
      </c>
      <c r="W4981">
        <v>2005</v>
      </c>
    </row>
    <row r="4982" spans="1:23" x14ac:dyDescent="0.25">
      <c r="A4982" s="14">
        <v>38449</v>
      </c>
      <c r="B4982" s="3">
        <v>97</v>
      </c>
      <c r="C4982" s="5">
        <v>-999</v>
      </c>
      <c r="D4982" s="5">
        <v>3.9</v>
      </c>
      <c r="E4982" s="5">
        <v>8.6999999999999993</v>
      </c>
      <c r="F4982" s="5">
        <v>-4.2</v>
      </c>
      <c r="G4982" s="4">
        <v>77.3</v>
      </c>
      <c r="H4982" s="4">
        <v>53.3</v>
      </c>
      <c r="I4982" s="5">
        <v>-999</v>
      </c>
      <c r="J4982" s="5">
        <v>-999</v>
      </c>
      <c r="K4982" s="4">
        <v>0.6</v>
      </c>
      <c r="L4982" s="4">
        <v>665</v>
      </c>
      <c r="M4982" s="9">
        <v>0</v>
      </c>
      <c r="N4982" s="5">
        <v>-999</v>
      </c>
      <c r="O4982" s="5">
        <v>-999</v>
      </c>
      <c r="P4982" s="5">
        <v>0.7</v>
      </c>
      <c r="Q4982" s="5">
        <v>-999</v>
      </c>
      <c r="R4982">
        <v>0.59899999999999998</v>
      </c>
      <c r="S4982" s="34">
        <f>ROUND((0.6105*(EXP((17.273*E4982)/(E4982+237.3))))*(100-H4982)/100,3)</f>
        <v>0.52500000000000002</v>
      </c>
      <c r="T4982" s="6">
        <f>IF(V4982&lt;V4983,L4982,0)</f>
        <v>0</v>
      </c>
      <c r="U4982" s="6">
        <f>IF(T4982&gt;0,M4982,-999)</f>
        <v>-999</v>
      </c>
      <c r="V4982">
        <v>200504</v>
      </c>
      <c r="W4982">
        <v>2005</v>
      </c>
    </row>
    <row r="4983" spans="1:23" x14ac:dyDescent="0.25">
      <c r="A4983" s="14">
        <v>38450</v>
      </c>
      <c r="B4983" s="3">
        <v>98</v>
      </c>
      <c r="C4983" s="5">
        <v>-999</v>
      </c>
      <c r="D4983" s="5">
        <v>-2.5</v>
      </c>
      <c r="E4983" s="5">
        <v>3.7</v>
      </c>
      <c r="F4983" s="5">
        <v>-7</v>
      </c>
      <c r="G4983" s="4">
        <v>89.2</v>
      </c>
      <c r="H4983" s="4">
        <v>62.4</v>
      </c>
      <c r="I4983" s="5">
        <v>-999</v>
      </c>
      <c r="J4983" s="5">
        <v>-999</v>
      </c>
      <c r="K4983" s="4">
        <v>0</v>
      </c>
      <c r="L4983" s="4">
        <v>644</v>
      </c>
      <c r="M4983" s="9">
        <v>0.1</v>
      </c>
      <c r="N4983" s="5">
        <v>-999</v>
      </c>
      <c r="O4983" s="5">
        <v>-999</v>
      </c>
      <c r="P4983" s="5">
        <v>0.7</v>
      </c>
      <c r="Q4983" s="5">
        <v>-999</v>
      </c>
      <c r="R4983">
        <v>0.497</v>
      </c>
      <c r="S4983" s="34">
        <f>ROUND((0.6105*(EXP((17.273*E4983)/(E4983+237.3))))*(100-H4983)/100,3)</f>
        <v>0.29899999999999999</v>
      </c>
      <c r="T4983" s="6">
        <f>IF(V4983&lt;V4984,L4983,0)</f>
        <v>0</v>
      </c>
      <c r="U4983" s="6">
        <f>IF(T4983&gt;0,M4983,-999)</f>
        <v>-999</v>
      </c>
      <c r="V4983">
        <v>200504</v>
      </c>
      <c r="W4983">
        <v>2005</v>
      </c>
    </row>
    <row r="4984" spans="1:23" x14ac:dyDescent="0.25">
      <c r="A4984" s="14">
        <v>38451</v>
      </c>
      <c r="B4984" s="3">
        <v>99</v>
      </c>
      <c r="C4984" s="5">
        <v>-999</v>
      </c>
      <c r="D4984" s="5">
        <v>-1.7</v>
      </c>
      <c r="E4984" s="5">
        <v>6.5</v>
      </c>
      <c r="F4984" s="5">
        <v>-7.4</v>
      </c>
      <c r="G4984" s="4">
        <v>73.5</v>
      </c>
      <c r="H4984" s="4">
        <v>39.4</v>
      </c>
      <c r="I4984" s="5">
        <v>-999</v>
      </c>
      <c r="J4984" s="5">
        <v>-999</v>
      </c>
      <c r="K4984" s="4">
        <v>0</v>
      </c>
      <c r="L4984" s="4">
        <v>615</v>
      </c>
      <c r="M4984" s="9">
        <v>0.1</v>
      </c>
      <c r="N4984" s="5">
        <v>-999</v>
      </c>
      <c r="O4984" s="5">
        <v>-999</v>
      </c>
      <c r="P4984" s="5">
        <v>0.8</v>
      </c>
      <c r="Q4984" s="5">
        <v>-999</v>
      </c>
      <c r="R4984">
        <v>0.38100000000000001</v>
      </c>
      <c r="S4984" s="34">
        <f>ROUND((0.6105*(EXP((17.273*E4984)/(E4984+237.3))))*(100-H4984)/100,3)</f>
        <v>0.58599999999999997</v>
      </c>
      <c r="T4984" s="6">
        <f>IF(V4984&lt;V4985,L4984,0)</f>
        <v>0</v>
      </c>
      <c r="U4984" s="6">
        <f>IF(T4984&gt;0,M4984,-999)</f>
        <v>-999</v>
      </c>
      <c r="V4984">
        <v>200504</v>
      </c>
      <c r="W4984">
        <v>2005</v>
      </c>
    </row>
    <row r="4985" spans="1:23" x14ac:dyDescent="0.25">
      <c r="A4985" s="14">
        <v>38452</v>
      </c>
      <c r="B4985" s="3">
        <v>100</v>
      </c>
      <c r="C4985" s="5">
        <v>-999</v>
      </c>
      <c r="D4985" s="5">
        <v>-0.7</v>
      </c>
      <c r="E4985" s="5">
        <v>7.2</v>
      </c>
      <c r="F4985" s="5">
        <v>-7.8</v>
      </c>
      <c r="G4985" s="4">
        <v>70.099999999999994</v>
      </c>
      <c r="H4985" s="4">
        <v>39.9</v>
      </c>
      <c r="I4985" s="5">
        <v>-999</v>
      </c>
      <c r="J4985" s="5">
        <v>-999</v>
      </c>
      <c r="K4985" s="4">
        <v>0</v>
      </c>
      <c r="L4985" s="4">
        <v>606</v>
      </c>
      <c r="M4985" s="9">
        <v>0</v>
      </c>
      <c r="N4985" s="5">
        <v>-999</v>
      </c>
      <c r="O4985" s="5">
        <v>-999</v>
      </c>
      <c r="P4985" s="5">
        <v>0.7</v>
      </c>
      <c r="Q4985" s="5">
        <v>-999</v>
      </c>
      <c r="R4985">
        <v>0.40400000000000003</v>
      </c>
      <c r="S4985" s="34">
        <f>ROUND((0.6105*(EXP((17.273*E4985)/(E4985+237.3))))*(100-H4985)/100,3)</f>
        <v>0.61</v>
      </c>
      <c r="T4985" s="6">
        <f>IF(V4985&lt;V4986,L4985,0)</f>
        <v>0</v>
      </c>
      <c r="U4985" s="6">
        <f>IF(T4985&gt;0,M4985,-999)</f>
        <v>-999</v>
      </c>
      <c r="V4985">
        <v>200504</v>
      </c>
      <c r="W4985">
        <v>2005</v>
      </c>
    </row>
    <row r="4986" spans="1:23" x14ac:dyDescent="0.25">
      <c r="A4986" s="14">
        <v>38453</v>
      </c>
      <c r="B4986" s="3">
        <v>101</v>
      </c>
      <c r="C4986" s="5">
        <v>-999</v>
      </c>
      <c r="D4986" s="5">
        <v>-2.1</v>
      </c>
      <c r="E4986" s="5">
        <v>3.1</v>
      </c>
      <c r="F4986" s="5">
        <v>-5.7</v>
      </c>
      <c r="G4986" s="4">
        <v>91.5</v>
      </c>
      <c r="H4986" s="4">
        <v>58.2</v>
      </c>
      <c r="I4986" s="5">
        <v>-999</v>
      </c>
      <c r="J4986" s="5">
        <v>-999</v>
      </c>
      <c r="K4986" s="4">
        <v>6.1</v>
      </c>
      <c r="L4986" s="4">
        <v>631</v>
      </c>
      <c r="M4986" s="9">
        <v>-0.1</v>
      </c>
      <c r="N4986" s="5">
        <v>-999</v>
      </c>
      <c r="O4986" s="5">
        <v>-999</v>
      </c>
      <c r="P4986" s="5">
        <v>0.7</v>
      </c>
      <c r="Q4986" s="5">
        <v>-999</v>
      </c>
      <c r="R4986">
        <v>0.44500000000000001</v>
      </c>
      <c r="S4986" s="34">
        <f>ROUND((0.6105*(EXP((17.273*E4986)/(E4986+237.3))))*(100-H4986)/100,3)</f>
        <v>0.31900000000000001</v>
      </c>
      <c r="T4986" s="6">
        <f>IF(V4986&lt;V4987,L4986,0)</f>
        <v>0</v>
      </c>
      <c r="U4986" s="6">
        <f>IF(T4986&gt;0,M4986,-999)</f>
        <v>-999</v>
      </c>
      <c r="V4986">
        <v>200504</v>
      </c>
      <c r="W4986">
        <v>2005</v>
      </c>
    </row>
    <row r="4987" spans="1:23" x14ac:dyDescent="0.25">
      <c r="A4987" s="14">
        <v>38454</v>
      </c>
      <c r="B4987" s="3">
        <v>102</v>
      </c>
      <c r="C4987" s="5">
        <v>-999</v>
      </c>
      <c r="D4987" s="5">
        <v>-3.4</v>
      </c>
      <c r="E4987" s="5">
        <v>2.8</v>
      </c>
      <c r="F4987" s="5">
        <v>-7.1</v>
      </c>
      <c r="G4987" s="4">
        <v>86.7</v>
      </c>
      <c r="H4987" s="4">
        <v>55.1</v>
      </c>
      <c r="I4987" s="5">
        <v>-999</v>
      </c>
      <c r="J4987" s="5">
        <v>-999</v>
      </c>
      <c r="K4987" s="4">
        <v>1.9</v>
      </c>
      <c r="L4987" s="4">
        <v>654</v>
      </c>
      <c r="M4987" s="9">
        <v>-0.1</v>
      </c>
      <c r="N4987" s="5">
        <v>-999</v>
      </c>
      <c r="O4987" s="5">
        <v>-999</v>
      </c>
      <c r="P4987" s="5">
        <v>0.7</v>
      </c>
      <c r="Q4987" s="5">
        <v>-999</v>
      </c>
      <c r="R4987">
        <v>0.41199999999999998</v>
      </c>
      <c r="S4987" s="34">
        <f>ROUND((0.6105*(EXP((17.273*E4987)/(E4987+237.3))))*(100-H4987)/100,3)</f>
        <v>0.33500000000000002</v>
      </c>
      <c r="T4987" s="6">
        <f>IF(V4987&lt;V4988,L4987,0)</f>
        <v>0</v>
      </c>
      <c r="U4987" s="6">
        <f>IF(T4987&gt;0,M4987,-999)</f>
        <v>-999</v>
      </c>
      <c r="V4987">
        <v>200504</v>
      </c>
      <c r="W4987">
        <v>2005</v>
      </c>
    </row>
    <row r="4988" spans="1:23" x14ac:dyDescent="0.25">
      <c r="A4988" s="14">
        <v>38455</v>
      </c>
      <c r="B4988" s="3">
        <v>103</v>
      </c>
      <c r="C4988" s="5">
        <v>-999</v>
      </c>
      <c r="D4988" s="5">
        <v>-3.6</v>
      </c>
      <c r="E4988" s="5">
        <v>2.1</v>
      </c>
      <c r="F4988" s="5">
        <v>-9.5</v>
      </c>
      <c r="G4988" s="4">
        <v>84</v>
      </c>
      <c r="H4988" s="4">
        <v>56.8</v>
      </c>
      <c r="I4988" s="5">
        <v>-999</v>
      </c>
      <c r="J4988" s="5">
        <v>-999</v>
      </c>
      <c r="K4988" s="4">
        <v>12.9</v>
      </c>
      <c r="L4988" s="4">
        <v>703</v>
      </c>
      <c r="M4988" s="9">
        <v>-0.2</v>
      </c>
      <c r="N4988" s="5">
        <v>-999</v>
      </c>
      <c r="O4988" s="5">
        <v>-999</v>
      </c>
      <c r="P4988" s="5">
        <v>0.7</v>
      </c>
      <c r="Q4988" s="5">
        <v>-999</v>
      </c>
      <c r="R4988">
        <v>0.40300000000000002</v>
      </c>
      <c r="S4988" s="34">
        <f>ROUND((0.6105*(EXP((17.273*E4988)/(E4988+237.3))))*(100-H4988)/100,3)</f>
        <v>0.307</v>
      </c>
      <c r="T4988" s="6">
        <f>IF(V4988&lt;V4989,L4988,0)</f>
        <v>0</v>
      </c>
      <c r="U4988" s="6">
        <f>IF(T4988&gt;0,M4988,-999)</f>
        <v>-999</v>
      </c>
      <c r="V4988">
        <v>200504</v>
      </c>
      <c r="W4988">
        <v>2005</v>
      </c>
    </row>
    <row r="4989" spans="1:23" x14ac:dyDescent="0.25">
      <c r="A4989" s="14">
        <v>38456</v>
      </c>
      <c r="B4989" s="3">
        <v>104</v>
      </c>
      <c r="C4989" s="5">
        <v>-999</v>
      </c>
      <c r="D4989" s="5">
        <v>-3.9</v>
      </c>
      <c r="E4989" s="5">
        <v>4.0999999999999996</v>
      </c>
      <c r="F4989" s="5">
        <v>-9.4</v>
      </c>
      <c r="G4989" s="4">
        <v>76.2</v>
      </c>
      <c r="H4989" s="4">
        <v>39.200000000000003</v>
      </c>
      <c r="I4989" s="5">
        <v>-999</v>
      </c>
      <c r="J4989" s="5">
        <v>-999</v>
      </c>
      <c r="K4989" s="4">
        <v>0</v>
      </c>
      <c r="L4989" s="4">
        <v>689</v>
      </c>
      <c r="M4989" s="9">
        <v>-0.2</v>
      </c>
      <c r="N4989" s="5">
        <v>-999</v>
      </c>
      <c r="O4989" s="5">
        <v>-999</v>
      </c>
      <c r="P4989" s="5">
        <v>0.7</v>
      </c>
      <c r="Q4989" s="5">
        <v>-999</v>
      </c>
      <c r="R4989">
        <v>0.32100000000000001</v>
      </c>
      <c r="S4989" s="34">
        <f>ROUND((0.6105*(EXP((17.273*E4989)/(E4989+237.3))))*(100-H4989)/100,3)</f>
        <v>0.498</v>
      </c>
      <c r="T4989" s="6">
        <f>IF(V4989&lt;V4990,L4989,0)</f>
        <v>0</v>
      </c>
      <c r="U4989" s="6">
        <f>IF(T4989&gt;0,M4989,-999)</f>
        <v>-999</v>
      </c>
      <c r="V4989">
        <v>200504</v>
      </c>
      <c r="W4989">
        <v>2005</v>
      </c>
    </row>
    <row r="4990" spans="1:23" x14ac:dyDescent="0.25">
      <c r="A4990" s="14">
        <v>38457</v>
      </c>
      <c r="B4990" s="3">
        <v>105</v>
      </c>
      <c r="C4990" s="5">
        <v>-999</v>
      </c>
      <c r="D4990" s="5">
        <v>-3.8</v>
      </c>
      <c r="E4990" s="5">
        <v>-1.3</v>
      </c>
      <c r="F4990" s="5">
        <v>-8.6999999999999993</v>
      </c>
      <c r="G4990" s="4">
        <v>84.7</v>
      </c>
      <c r="H4990" s="4">
        <v>56.1</v>
      </c>
      <c r="I4990" s="5">
        <v>-999</v>
      </c>
      <c r="J4990" s="5">
        <v>-999</v>
      </c>
      <c r="K4990" s="4">
        <v>0</v>
      </c>
      <c r="L4990" s="4">
        <v>700</v>
      </c>
      <c r="M4990" s="9">
        <v>-0.4</v>
      </c>
      <c r="N4990" s="5">
        <v>-999</v>
      </c>
      <c r="O4990" s="5">
        <v>-999</v>
      </c>
      <c r="P4990" s="5">
        <v>0.6</v>
      </c>
      <c r="Q4990" s="5">
        <v>-999</v>
      </c>
      <c r="R4990">
        <v>0.311</v>
      </c>
      <c r="S4990" s="34">
        <f>ROUND((0.6105*(EXP((17.273*E4990)/(E4990+237.3))))*(100-H4990)/100,3)</f>
        <v>0.24399999999999999</v>
      </c>
      <c r="T4990" s="6">
        <f>IF(V4990&lt;V4991,L4990,0)</f>
        <v>0</v>
      </c>
      <c r="U4990" s="6">
        <f>IF(T4990&gt;0,M4990,-999)</f>
        <v>-999</v>
      </c>
      <c r="V4990">
        <v>200504</v>
      </c>
      <c r="W4990">
        <v>2005</v>
      </c>
    </row>
    <row r="4991" spans="1:23" x14ac:dyDescent="0.25">
      <c r="A4991" s="14">
        <v>38458</v>
      </c>
      <c r="B4991" s="3">
        <v>106</v>
      </c>
      <c r="C4991" s="5">
        <v>-999</v>
      </c>
      <c r="D4991" s="5">
        <v>-0.2</v>
      </c>
      <c r="E4991" s="5">
        <v>2.5</v>
      </c>
      <c r="F4991" s="5">
        <v>-5</v>
      </c>
      <c r="G4991" s="4">
        <v>98.1</v>
      </c>
      <c r="H4991" s="4">
        <v>86.5</v>
      </c>
      <c r="I4991" s="5">
        <v>-999</v>
      </c>
      <c r="J4991" s="5">
        <v>-999</v>
      </c>
      <c r="K4991" s="4">
        <v>3.7</v>
      </c>
      <c r="L4991" s="4">
        <v>680</v>
      </c>
      <c r="M4991" s="9">
        <v>-0.4</v>
      </c>
      <c r="N4991" s="5">
        <v>-999</v>
      </c>
      <c r="O4991" s="5">
        <v>-999</v>
      </c>
      <c r="P4991" s="5">
        <v>0.6</v>
      </c>
      <c r="Q4991" s="5">
        <v>-999</v>
      </c>
      <c r="R4991">
        <v>0.63200000000000001</v>
      </c>
      <c r="S4991" s="34">
        <f>ROUND((0.6105*(EXP((17.273*E4991)/(E4991+237.3))))*(100-H4991)/100,3)</f>
        <v>9.9000000000000005E-2</v>
      </c>
      <c r="T4991" s="6">
        <f>IF(V4991&lt;V4992,L4991,0)</f>
        <v>0</v>
      </c>
      <c r="U4991" s="6">
        <f>IF(T4991&gt;0,M4991,-999)</f>
        <v>-999</v>
      </c>
      <c r="V4991">
        <v>200504</v>
      </c>
      <c r="W4991">
        <v>2005</v>
      </c>
    </row>
    <row r="4992" spans="1:23" x14ac:dyDescent="0.25">
      <c r="A4992" s="14">
        <v>38459</v>
      </c>
      <c r="B4992" s="3">
        <v>107</v>
      </c>
      <c r="C4992" s="5">
        <v>-999</v>
      </c>
      <c r="D4992" s="5">
        <v>-1.6</v>
      </c>
      <c r="E4992" s="5">
        <v>4.2</v>
      </c>
      <c r="F4992" s="5">
        <v>-6.4</v>
      </c>
      <c r="G4992" s="4">
        <v>81.8</v>
      </c>
      <c r="H4992" s="4">
        <v>46.6</v>
      </c>
      <c r="I4992" s="5">
        <v>-999</v>
      </c>
      <c r="J4992" s="5">
        <v>-999</v>
      </c>
      <c r="K4992" s="4">
        <v>0.2</v>
      </c>
      <c r="L4992" s="4">
        <v>678</v>
      </c>
      <c r="M4992" s="9">
        <v>-0.1</v>
      </c>
      <c r="N4992" s="5">
        <v>-999</v>
      </c>
      <c r="O4992" s="5">
        <v>-999</v>
      </c>
      <c r="P4992" s="5">
        <v>0.7</v>
      </c>
      <c r="Q4992" s="5">
        <v>-999</v>
      </c>
      <c r="R4992">
        <v>0.38400000000000001</v>
      </c>
      <c r="S4992" s="34">
        <f>ROUND((0.6105*(EXP((17.273*E4992)/(E4992+237.3))))*(100-H4992)/100,3)</f>
        <v>0.44</v>
      </c>
      <c r="T4992" s="6">
        <f>IF(V4992&lt;V4993,L4992,0)</f>
        <v>0</v>
      </c>
      <c r="U4992" s="6">
        <f>IF(T4992&gt;0,M4992,-999)</f>
        <v>-999</v>
      </c>
      <c r="V4992">
        <v>200504</v>
      </c>
      <c r="W4992">
        <v>2005</v>
      </c>
    </row>
    <row r="4993" spans="1:23" x14ac:dyDescent="0.25">
      <c r="A4993" s="14">
        <v>38460</v>
      </c>
      <c r="B4993" s="3">
        <v>108</v>
      </c>
      <c r="C4993" s="5">
        <v>-999</v>
      </c>
      <c r="D4993" s="5">
        <v>0.1</v>
      </c>
      <c r="E4993" s="5">
        <v>7.6</v>
      </c>
      <c r="F4993" s="5">
        <v>-6.6</v>
      </c>
      <c r="G4993" s="4">
        <v>72.2</v>
      </c>
      <c r="H4993" s="4">
        <v>34.299999999999997</v>
      </c>
      <c r="I4993" s="5">
        <v>-999</v>
      </c>
      <c r="J4993" s="5">
        <v>-999</v>
      </c>
      <c r="K4993" s="4">
        <v>0</v>
      </c>
      <c r="L4993" s="4">
        <v>655</v>
      </c>
      <c r="M4993" s="9">
        <v>0</v>
      </c>
      <c r="N4993" s="5">
        <v>-999</v>
      </c>
      <c r="O4993" s="5">
        <v>-999</v>
      </c>
      <c r="P4993" s="5">
        <v>0.8</v>
      </c>
      <c r="Q4993" s="5">
        <v>-999</v>
      </c>
      <c r="R4993">
        <v>0.35699999999999998</v>
      </c>
      <c r="S4993" s="34">
        <f>ROUND((0.6105*(EXP((17.273*E4993)/(E4993+237.3))))*(100-H4993)/100,3)</f>
        <v>0.68600000000000005</v>
      </c>
      <c r="T4993" s="6">
        <f>IF(V4993&lt;V4994,L4993,0)</f>
        <v>0</v>
      </c>
      <c r="U4993" s="6">
        <f>IF(T4993&gt;0,M4993,-999)</f>
        <v>-999</v>
      </c>
      <c r="V4993">
        <v>200504</v>
      </c>
      <c r="W4993">
        <v>2005</v>
      </c>
    </row>
    <row r="4994" spans="1:23" x14ac:dyDescent="0.25">
      <c r="A4994" s="14">
        <v>38461</v>
      </c>
      <c r="B4994" s="3">
        <v>109</v>
      </c>
      <c r="C4994" s="5">
        <v>-999</v>
      </c>
      <c r="D4994" s="5">
        <v>4.0999999999999996</v>
      </c>
      <c r="E4994" s="5">
        <v>11.3</v>
      </c>
      <c r="F4994" s="5">
        <v>-2.6</v>
      </c>
      <c r="G4994" s="4">
        <v>48.8</v>
      </c>
      <c r="H4994" s="4">
        <v>29.7</v>
      </c>
      <c r="I4994" s="5">
        <v>-999</v>
      </c>
      <c r="J4994" s="5">
        <v>-999</v>
      </c>
      <c r="K4994" s="4">
        <v>0</v>
      </c>
      <c r="L4994" s="4">
        <v>613</v>
      </c>
      <c r="M4994" s="9">
        <v>0.1</v>
      </c>
      <c r="N4994" s="5">
        <v>-999</v>
      </c>
      <c r="O4994" s="5">
        <v>-999</v>
      </c>
      <c r="P4994" s="5">
        <v>0.8</v>
      </c>
      <c r="Q4994" s="5">
        <v>-999</v>
      </c>
      <c r="R4994">
        <v>0.39700000000000002</v>
      </c>
      <c r="S4994" s="34">
        <f>ROUND((0.6105*(EXP((17.273*E4994)/(E4994+237.3))))*(100-H4994)/100,3)</f>
        <v>0.94099999999999995</v>
      </c>
      <c r="T4994" s="6">
        <f>IF(V4994&lt;V4995,L4994,0)</f>
        <v>0</v>
      </c>
      <c r="U4994" s="6">
        <f>IF(T4994&gt;0,M4994,-999)</f>
        <v>-999</v>
      </c>
      <c r="V4994">
        <v>200504</v>
      </c>
      <c r="W4994">
        <v>2005</v>
      </c>
    </row>
    <row r="4995" spans="1:23" x14ac:dyDescent="0.25">
      <c r="A4995" s="14">
        <v>38462</v>
      </c>
      <c r="B4995" s="3">
        <v>110</v>
      </c>
      <c r="C4995" s="5">
        <v>-999</v>
      </c>
      <c r="D4995" s="5">
        <v>8</v>
      </c>
      <c r="E4995" s="5">
        <v>15.6</v>
      </c>
      <c r="F4995" s="5">
        <v>-0.9</v>
      </c>
      <c r="G4995" s="4">
        <v>41.3</v>
      </c>
      <c r="H4995" s="4">
        <v>18.8</v>
      </c>
      <c r="I4995" s="5">
        <v>-999</v>
      </c>
      <c r="J4995" s="5">
        <v>-999</v>
      </c>
      <c r="K4995" s="4">
        <v>0</v>
      </c>
      <c r="L4995" s="4">
        <v>573</v>
      </c>
      <c r="M4995" s="9">
        <v>0.2</v>
      </c>
      <c r="N4995" s="5">
        <v>-999</v>
      </c>
      <c r="O4995" s="5">
        <v>-999</v>
      </c>
      <c r="P4995" s="5">
        <v>0.8</v>
      </c>
      <c r="Q4995" s="5">
        <v>-999</v>
      </c>
      <c r="R4995">
        <v>0.33400000000000002</v>
      </c>
      <c r="S4995" s="34">
        <f>ROUND((0.6105*(EXP((17.273*E4995)/(E4995+237.3))))*(100-H4995)/100,3)</f>
        <v>1.4390000000000001</v>
      </c>
      <c r="T4995" s="6">
        <f>IF(V4995&lt;V4996,L4995,0)</f>
        <v>0</v>
      </c>
      <c r="U4995" s="6">
        <f>IF(T4995&gt;0,M4995,-999)</f>
        <v>-999</v>
      </c>
      <c r="V4995">
        <v>200504</v>
      </c>
      <c r="W4995">
        <v>2005</v>
      </c>
    </row>
    <row r="4996" spans="1:23" x14ac:dyDescent="0.25">
      <c r="A4996" s="14">
        <v>38463</v>
      </c>
      <c r="B4996" s="3">
        <v>111</v>
      </c>
      <c r="C4996" s="5">
        <v>-999</v>
      </c>
      <c r="D4996" s="5">
        <v>9.6</v>
      </c>
      <c r="E4996" s="5">
        <v>16.7</v>
      </c>
      <c r="F4996" s="5">
        <v>2.4</v>
      </c>
      <c r="G4996" s="4">
        <v>47</v>
      </c>
      <c r="H4996" s="4">
        <v>24.3</v>
      </c>
      <c r="I4996" s="5">
        <v>-999</v>
      </c>
      <c r="J4996" s="5">
        <v>-999</v>
      </c>
      <c r="K4996" s="4">
        <v>0</v>
      </c>
      <c r="L4996" s="4">
        <v>514</v>
      </c>
      <c r="M4996" s="9">
        <v>0.2</v>
      </c>
      <c r="N4996" s="5">
        <v>-999</v>
      </c>
      <c r="O4996" s="5">
        <v>-999</v>
      </c>
      <c r="P4996" s="5">
        <v>0.7</v>
      </c>
      <c r="Q4996" s="5">
        <v>-999</v>
      </c>
      <c r="R4996">
        <v>0.46300000000000002</v>
      </c>
      <c r="S4996" s="34">
        <f>ROUND((0.6105*(EXP((17.273*E4996)/(E4996+237.3))))*(100-H4996)/100,3)</f>
        <v>1.4390000000000001</v>
      </c>
      <c r="T4996" s="6">
        <f>IF(V4996&lt;V4997,L4996,0)</f>
        <v>0</v>
      </c>
      <c r="U4996" s="6">
        <f>IF(T4996&gt;0,M4996,-999)</f>
        <v>-999</v>
      </c>
      <c r="V4996">
        <v>200504</v>
      </c>
      <c r="W4996">
        <v>2005</v>
      </c>
    </row>
    <row r="4997" spans="1:23" x14ac:dyDescent="0.25">
      <c r="A4997" s="14">
        <v>38464</v>
      </c>
      <c r="B4997" s="3">
        <v>112</v>
      </c>
      <c r="C4997" s="5">
        <v>-999</v>
      </c>
      <c r="D4997" s="5">
        <v>8.6999999999999993</v>
      </c>
      <c r="E4997" s="5">
        <v>14.6</v>
      </c>
      <c r="F4997" s="5">
        <v>3.1</v>
      </c>
      <c r="G4997" s="4">
        <v>49.6</v>
      </c>
      <c r="H4997" s="4">
        <v>33.299999999999997</v>
      </c>
      <c r="I4997" s="5">
        <v>-999</v>
      </c>
      <c r="J4997" s="5">
        <v>-999</v>
      </c>
      <c r="K4997" s="4">
        <v>0</v>
      </c>
      <c r="L4997" s="4">
        <v>457</v>
      </c>
      <c r="M4997" s="9">
        <v>0.2</v>
      </c>
      <c r="N4997" s="5">
        <v>-999</v>
      </c>
      <c r="O4997" s="5">
        <v>-999</v>
      </c>
      <c r="P4997" s="5">
        <v>0.7</v>
      </c>
      <c r="Q4997" s="5">
        <v>-999</v>
      </c>
      <c r="R4997">
        <v>0.55400000000000005</v>
      </c>
      <c r="S4997" s="34">
        <f>ROUND((0.6105*(EXP((17.273*E4997)/(E4997+237.3))))*(100-H4997)/100,3)</f>
        <v>1.1080000000000001</v>
      </c>
      <c r="T4997" s="6">
        <f>IF(V4997&lt;V4998,L4997,0)</f>
        <v>0</v>
      </c>
      <c r="U4997" s="6">
        <f>IF(T4997&gt;0,M4997,-999)</f>
        <v>-999</v>
      </c>
      <c r="V4997">
        <v>200504</v>
      </c>
      <c r="W4997">
        <v>2005</v>
      </c>
    </row>
    <row r="4998" spans="1:23" x14ac:dyDescent="0.25">
      <c r="A4998" s="14">
        <v>38465</v>
      </c>
      <c r="B4998" s="3">
        <v>113</v>
      </c>
      <c r="C4998" s="5">
        <v>-999</v>
      </c>
      <c r="D4998" s="5">
        <v>9</v>
      </c>
      <c r="E4998" s="5">
        <v>16.5</v>
      </c>
      <c r="F4998" s="5">
        <v>2</v>
      </c>
      <c r="G4998" s="4">
        <v>52.8</v>
      </c>
      <c r="H4998" s="4">
        <v>26.7</v>
      </c>
      <c r="I4998" s="5">
        <v>-999</v>
      </c>
      <c r="J4998" s="5">
        <v>-999</v>
      </c>
      <c r="K4998" s="4">
        <v>0</v>
      </c>
      <c r="L4998" s="4">
        <v>410</v>
      </c>
      <c r="M4998" s="9">
        <v>0.2</v>
      </c>
      <c r="N4998" s="5">
        <v>-999</v>
      </c>
      <c r="O4998" s="5">
        <v>-999</v>
      </c>
      <c r="P4998" s="5">
        <v>0.7</v>
      </c>
      <c r="Q4998" s="5">
        <v>-999</v>
      </c>
      <c r="R4998">
        <v>0.5</v>
      </c>
      <c r="S4998" s="34">
        <f>ROUND((0.6105*(EXP((17.273*E4998)/(E4998+237.3))))*(100-H4998)/100,3)</f>
        <v>1.3759999999999999</v>
      </c>
      <c r="T4998" s="6">
        <f>IF(V4998&lt;V4999,L4998,0)</f>
        <v>0</v>
      </c>
      <c r="U4998" s="6">
        <f>IF(T4998&gt;0,M4998,-999)</f>
        <v>-999</v>
      </c>
      <c r="V4998">
        <v>200504</v>
      </c>
      <c r="W4998">
        <v>2005</v>
      </c>
    </row>
    <row r="4999" spans="1:23" x14ac:dyDescent="0.25">
      <c r="A4999" s="14">
        <v>38466</v>
      </c>
      <c r="B4999" s="3">
        <v>114</v>
      </c>
      <c r="C4999" s="5">
        <v>-999</v>
      </c>
      <c r="D4999" s="5">
        <v>8.6</v>
      </c>
      <c r="E4999" s="5">
        <v>16</v>
      </c>
      <c r="F4999" s="5">
        <v>1.5</v>
      </c>
      <c r="G4999" s="4">
        <v>58</v>
      </c>
      <c r="H4999" s="4">
        <v>32.799999999999997</v>
      </c>
      <c r="I4999" s="5">
        <v>-999</v>
      </c>
      <c r="J4999" s="5">
        <v>-999</v>
      </c>
      <c r="K4999" s="4">
        <v>0</v>
      </c>
      <c r="L4999" s="4">
        <v>354</v>
      </c>
      <c r="M4999" s="9">
        <v>0.2</v>
      </c>
      <c r="N4999" s="5">
        <v>-999</v>
      </c>
      <c r="O4999" s="5">
        <v>-999</v>
      </c>
      <c r="P4999" s="5">
        <v>0.8</v>
      </c>
      <c r="Q4999" s="5">
        <v>-999</v>
      </c>
      <c r="R4999">
        <v>0.59499999999999997</v>
      </c>
      <c r="S4999" s="34">
        <f>ROUND((0.6105*(EXP((17.273*E4999)/(E4999+237.3))))*(100-H4999)/100,3)</f>
        <v>1.222</v>
      </c>
      <c r="T4999" s="6">
        <f>IF(V4999&lt;V5000,L4999,0)</f>
        <v>0</v>
      </c>
      <c r="U4999" s="6">
        <f>IF(T4999&gt;0,M4999,-999)</f>
        <v>-999</v>
      </c>
      <c r="V4999">
        <v>200504</v>
      </c>
      <c r="W4999">
        <v>2005</v>
      </c>
    </row>
    <row r="5000" spans="1:23" x14ac:dyDescent="0.25">
      <c r="A5000" s="14">
        <v>38467</v>
      </c>
      <c r="B5000" s="3">
        <v>115</v>
      </c>
      <c r="C5000" s="5">
        <v>-999</v>
      </c>
      <c r="D5000" s="5">
        <v>10.7</v>
      </c>
      <c r="E5000" s="5">
        <v>18.600000000000001</v>
      </c>
      <c r="F5000" s="5">
        <v>3.3</v>
      </c>
      <c r="G5000" s="4">
        <v>48.4</v>
      </c>
      <c r="H5000" s="4">
        <v>27.5</v>
      </c>
      <c r="I5000" s="5">
        <v>-999</v>
      </c>
      <c r="J5000" s="5">
        <v>-999</v>
      </c>
      <c r="K5000" s="4">
        <v>0</v>
      </c>
      <c r="L5000" s="4">
        <v>286</v>
      </c>
      <c r="M5000" s="9">
        <v>0.3</v>
      </c>
      <c r="N5000" s="5">
        <v>-999</v>
      </c>
      <c r="O5000" s="5">
        <v>-999</v>
      </c>
      <c r="P5000" s="5">
        <v>0.8</v>
      </c>
      <c r="Q5000" s="5">
        <v>-999</v>
      </c>
      <c r="R5000">
        <v>0.59</v>
      </c>
      <c r="S5000" s="34">
        <f>ROUND((0.6105*(EXP((17.273*E5000)/(E5000+237.3))))*(100-H5000)/100,3)</f>
        <v>1.5529999999999999</v>
      </c>
      <c r="T5000" s="6">
        <f>IF(V5000&lt;V5001,L5000,0)</f>
        <v>0</v>
      </c>
      <c r="U5000" s="6">
        <f>IF(T5000&gt;0,M5000,-999)</f>
        <v>-999</v>
      </c>
      <c r="V5000">
        <v>200504</v>
      </c>
      <c r="W5000">
        <v>2005</v>
      </c>
    </row>
    <row r="5001" spans="1:23" x14ac:dyDescent="0.25">
      <c r="A5001" s="14">
        <v>38468</v>
      </c>
      <c r="B5001" s="3">
        <v>116</v>
      </c>
      <c r="C5001" s="5">
        <v>-999</v>
      </c>
      <c r="D5001" s="5">
        <v>12.1</v>
      </c>
      <c r="E5001" s="5">
        <v>19.600000000000001</v>
      </c>
      <c r="F5001" s="5">
        <v>4.4000000000000004</v>
      </c>
      <c r="G5001" s="4">
        <v>48.2</v>
      </c>
      <c r="H5001" s="4">
        <v>25.5</v>
      </c>
      <c r="I5001" s="5">
        <v>-999</v>
      </c>
      <c r="J5001" s="5">
        <v>-999</v>
      </c>
      <c r="K5001" s="4">
        <v>0</v>
      </c>
      <c r="L5001" s="4">
        <v>206</v>
      </c>
      <c r="M5001" s="9">
        <v>0.5</v>
      </c>
      <c r="N5001" s="5">
        <v>-999</v>
      </c>
      <c r="O5001" s="5">
        <v>-999</v>
      </c>
      <c r="P5001" s="5">
        <v>0.8</v>
      </c>
      <c r="Q5001" s="5">
        <v>-999</v>
      </c>
      <c r="R5001">
        <v>0.57999999999999996</v>
      </c>
      <c r="S5001" s="34">
        <f>ROUND((0.6105*(EXP((17.273*E5001)/(E5001+237.3))))*(100-H5001)/100,3)</f>
        <v>1.6990000000000001</v>
      </c>
      <c r="T5001" s="6">
        <f>IF(V5001&lt;V5002,L5001,0)</f>
        <v>0</v>
      </c>
      <c r="U5001" s="6">
        <f>IF(T5001&gt;0,M5001,-999)</f>
        <v>-999</v>
      </c>
      <c r="V5001">
        <v>200504</v>
      </c>
      <c r="W5001">
        <v>2005</v>
      </c>
    </row>
    <row r="5002" spans="1:23" x14ac:dyDescent="0.25">
      <c r="A5002" s="14">
        <v>38469</v>
      </c>
      <c r="B5002" s="3">
        <v>117</v>
      </c>
      <c r="C5002" s="5">
        <v>-999</v>
      </c>
      <c r="D5002" s="5">
        <v>3.6</v>
      </c>
      <c r="E5002" s="5">
        <v>9.8000000000000007</v>
      </c>
      <c r="F5002" s="5">
        <v>-2.2000000000000002</v>
      </c>
      <c r="G5002" s="4">
        <v>49.5</v>
      </c>
      <c r="H5002" s="4">
        <v>22.7</v>
      </c>
      <c r="I5002" s="5">
        <v>-999</v>
      </c>
      <c r="J5002" s="5">
        <v>-999</v>
      </c>
      <c r="K5002" s="4">
        <v>0</v>
      </c>
      <c r="L5002" s="4">
        <v>160</v>
      </c>
      <c r="M5002" s="9">
        <v>0</v>
      </c>
      <c r="N5002" s="5">
        <v>-999</v>
      </c>
      <c r="O5002" s="5">
        <v>-999</v>
      </c>
      <c r="P5002" s="5">
        <v>0.8</v>
      </c>
      <c r="Q5002" s="5">
        <v>-999</v>
      </c>
      <c r="R5002">
        <v>0.27500000000000002</v>
      </c>
      <c r="S5002" s="34">
        <f>ROUND((0.6105*(EXP((17.273*E5002)/(E5002+237.3))))*(100-H5002)/100,3)</f>
        <v>0.93600000000000005</v>
      </c>
      <c r="T5002" s="6">
        <f>IF(V5002&lt;V5003,L5002,0)</f>
        <v>0</v>
      </c>
      <c r="U5002" s="6">
        <f>IF(T5002&gt;0,M5002,-999)</f>
        <v>-999</v>
      </c>
      <c r="V5002">
        <v>200504</v>
      </c>
      <c r="W5002">
        <v>2005</v>
      </c>
    </row>
    <row r="5003" spans="1:23" x14ac:dyDescent="0.25">
      <c r="A5003" s="14">
        <v>38470</v>
      </c>
      <c r="B5003" s="3">
        <v>118</v>
      </c>
      <c r="C5003" s="5">
        <v>-999</v>
      </c>
      <c r="D5003" s="5">
        <v>0.7</v>
      </c>
      <c r="E5003" s="5">
        <v>6.4</v>
      </c>
      <c r="F5003" s="5">
        <v>-4</v>
      </c>
      <c r="G5003" s="4">
        <v>39.4</v>
      </c>
      <c r="H5003" s="4">
        <v>18.899999999999999</v>
      </c>
      <c r="I5003" s="5">
        <v>-999</v>
      </c>
      <c r="J5003" s="5">
        <v>-999</v>
      </c>
      <c r="K5003" s="4">
        <v>0</v>
      </c>
      <c r="L5003" s="4">
        <v>131</v>
      </c>
      <c r="M5003" s="9">
        <v>0</v>
      </c>
      <c r="N5003" s="5">
        <v>-999</v>
      </c>
      <c r="O5003" s="5">
        <v>-999</v>
      </c>
      <c r="P5003" s="5">
        <v>0.8</v>
      </c>
      <c r="Q5003" s="5">
        <v>-999</v>
      </c>
      <c r="R5003">
        <v>0.182</v>
      </c>
      <c r="S5003" s="34">
        <f>ROUND((0.6105*(EXP((17.273*E5003)/(E5003+237.3))))*(100-H5003)/100,3)</f>
        <v>0.77900000000000003</v>
      </c>
      <c r="T5003" s="6">
        <f>IF(V5003&lt;V5004,L5003,0)</f>
        <v>0</v>
      </c>
      <c r="U5003" s="6">
        <f>IF(T5003&gt;0,M5003,-999)</f>
        <v>-999</v>
      </c>
      <c r="V5003">
        <v>200504</v>
      </c>
      <c r="W5003">
        <v>2005</v>
      </c>
    </row>
    <row r="5004" spans="1:23" x14ac:dyDescent="0.25">
      <c r="A5004" s="14">
        <v>38471</v>
      </c>
      <c r="B5004" s="3">
        <v>119</v>
      </c>
      <c r="C5004" s="5">
        <v>-999</v>
      </c>
      <c r="D5004" s="5">
        <v>0.6</v>
      </c>
      <c r="E5004" s="5">
        <v>8</v>
      </c>
      <c r="F5004" s="5">
        <v>-5.4</v>
      </c>
      <c r="G5004" s="4">
        <v>41.7</v>
      </c>
      <c r="H5004" s="4">
        <v>17</v>
      </c>
      <c r="I5004" s="5">
        <v>-999</v>
      </c>
      <c r="J5004" s="5">
        <v>-999</v>
      </c>
      <c r="K5004" s="4">
        <v>0</v>
      </c>
      <c r="L5004" s="4">
        <v>99</v>
      </c>
      <c r="M5004" s="9">
        <v>0</v>
      </c>
      <c r="N5004" s="5">
        <v>-999</v>
      </c>
      <c r="O5004" s="5">
        <v>-999</v>
      </c>
      <c r="P5004" s="5">
        <v>1</v>
      </c>
      <c r="Q5004" s="5">
        <v>-999</v>
      </c>
      <c r="R5004">
        <v>0.182</v>
      </c>
      <c r="S5004" s="34">
        <f>ROUND((0.6105*(EXP((17.273*E5004)/(E5004+237.3))))*(100-H5004)/100,3)</f>
        <v>0.89</v>
      </c>
      <c r="T5004" s="6">
        <f>IF(V5004&lt;V5005,L5004,0)</f>
        <v>0</v>
      </c>
      <c r="U5004" s="6">
        <f>IF(T5004&gt;0,M5004,-999)</f>
        <v>-999</v>
      </c>
      <c r="V5004">
        <v>200504</v>
      </c>
      <c r="W5004">
        <v>2005</v>
      </c>
    </row>
    <row r="5005" spans="1:23" x14ac:dyDescent="0.25">
      <c r="A5005" s="14">
        <v>38472</v>
      </c>
      <c r="B5005" s="3">
        <v>120</v>
      </c>
      <c r="C5005" s="5">
        <v>-999</v>
      </c>
      <c r="D5005" s="5">
        <v>2.6</v>
      </c>
      <c r="E5005" s="5">
        <v>10.6</v>
      </c>
      <c r="F5005" s="5">
        <v>-5.2</v>
      </c>
      <c r="G5005" s="4">
        <v>49.4</v>
      </c>
      <c r="H5005" s="4">
        <v>25.1</v>
      </c>
      <c r="I5005" s="5">
        <v>-999</v>
      </c>
      <c r="J5005" s="5">
        <v>-999</v>
      </c>
      <c r="K5005" s="4">
        <v>0</v>
      </c>
      <c r="L5005" s="4">
        <v>64</v>
      </c>
      <c r="M5005" s="9">
        <v>0</v>
      </c>
      <c r="N5005" s="5">
        <v>-999</v>
      </c>
      <c r="O5005" s="5">
        <v>-999</v>
      </c>
      <c r="P5005" s="5">
        <v>1.1000000000000001</v>
      </c>
      <c r="Q5005" s="5">
        <v>-999</v>
      </c>
      <c r="R5005">
        <v>0.32100000000000001</v>
      </c>
      <c r="S5005" s="34">
        <f>ROUND((0.6105*(EXP((17.273*E5005)/(E5005+237.3))))*(100-H5005)/100,3)</f>
        <v>0.95699999999999996</v>
      </c>
      <c r="T5005" s="6">
        <f>IF(V5005&lt;V5006,L5005,0)</f>
        <v>64</v>
      </c>
      <c r="U5005" s="6">
        <f>IF(T5005&gt;0,M5005,-999)</f>
        <v>0</v>
      </c>
      <c r="V5005">
        <v>200504</v>
      </c>
      <c r="W5005">
        <v>2005</v>
      </c>
    </row>
    <row r="5006" spans="1:23" x14ac:dyDescent="0.25">
      <c r="A5006" s="14">
        <v>38473</v>
      </c>
      <c r="B5006" s="3">
        <v>121</v>
      </c>
      <c r="C5006" s="5">
        <v>-999</v>
      </c>
      <c r="D5006" s="5">
        <v>4.3</v>
      </c>
      <c r="E5006" s="5">
        <v>9.8000000000000007</v>
      </c>
      <c r="F5006" s="5">
        <v>-0.5</v>
      </c>
      <c r="G5006" s="4">
        <v>73.5</v>
      </c>
      <c r="H5006" s="4">
        <v>49.2</v>
      </c>
      <c r="I5006" s="5">
        <v>-999</v>
      </c>
      <c r="J5006" s="5">
        <v>-999</v>
      </c>
      <c r="K5006" s="4">
        <v>0.3</v>
      </c>
      <c r="L5006" s="4">
        <v>44</v>
      </c>
      <c r="M5006" s="9">
        <v>0</v>
      </c>
      <c r="N5006" s="5">
        <v>-999</v>
      </c>
      <c r="O5006" s="5">
        <v>-999</v>
      </c>
      <c r="P5006" s="5">
        <v>1.2</v>
      </c>
      <c r="Q5006" s="5">
        <v>-999</v>
      </c>
      <c r="R5006">
        <v>0.59499999999999997</v>
      </c>
      <c r="S5006" s="34">
        <f>ROUND((0.6105*(EXP((17.273*E5006)/(E5006+237.3))))*(100-H5006)/100,3)</f>
        <v>0.61499999999999999</v>
      </c>
      <c r="T5006" s="6">
        <f>IF(V5006&lt;V5007,L5006,0)</f>
        <v>0</v>
      </c>
      <c r="U5006" s="6">
        <f>IF(T5006&gt;0,M5006,-999)</f>
        <v>-999</v>
      </c>
      <c r="V5006">
        <v>200505</v>
      </c>
      <c r="W5006">
        <v>2005</v>
      </c>
    </row>
    <row r="5007" spans="1:23" x14ac:dyDescent="0.25">
      <c r="A5007" s="14">
        <v>38474</v>
      </c>
      <c r="B5007" s="3">
        <v>122</v>
      </c>
      <c r="C5007" s="5">
        <v>-999</v>
      </c>
      <c r="D5007" s="5">
        <v>6.3</v>
      </c>
      <c r="E5007" s="5">
        <v>11.6</v>
      </c>
      <c r="F5007" s="5">
        <v>1.3</v>
      </c>
      <c r="G5007" s="4">
        <v>62.9</v>
      </c>
      <c r="H5007" s="4">
        <v>35.799999999999997</v>
      </c>
      <c r="I5007" s="5">
        <v>-999</v>
      </c>
      <c r="J5007" s="5">
        <v>-999</v>
      </c>
      <c r="K5007" s="4">
        <v>0</v>
      </c>
      <c r="L5007" s="4">
        <v>0</v>
      </c>
      <c r="M5007" s="9">
        <v>0</v>
      </c>
      <c r="N5007" s="5">
        <v>-999</v>
      </c>
      <c r="O5007" s="5">
        <v>-999</v>
      </c>
      <c r="P5007" s="5">
        <v>1.4</v>
      </c>
      <c r="Q5007" s="5">
        <v>-999</v>
      </c>
      <c r="R5007">
        <v>0.48699999999999999</v>
      </c>
      <c r="S5007" s="34">
        <f>ROUND((0.6105*(EXP((17.273*E5007)/(E5007+237.3))))*(100-H5007)/100,3)</f>
        <v>0.877</v>
      </c>
      <c r="T5007" s="6">
        <f>IF(V5007&lt;V5008,L5007,0)</f>
        <v>0</v>
      </c>
      <c r="U5007" s="6">
        <f>IF(T5007&gt;0,M5007,-999)</f>
        <v>-999</v>
      </c>
      <c r="V5007">
        <v>200505</v>
      </c>
      <c r="W5007">
        <v>2005</v>
      </c>
    </row>
    <row r="5008" spans="1:23" x14ac:dyDescent="0.25">
      <c r="A5008" s="14">
        <v>38475</v>
      </c>
      <c r="B5008" s="3">
        <v>123</v>
      </c>
      <c r="C5008" s="5">
        <v>-999</v>
      </c>
      <c r="D5008" s="5">
        <v>5.4</v>
      </c>
      <c r="E5008" s="5">
        <v>12.1</v>
      </c>
      <c r="F5008" s="5">
        <v>1</v>
      </c>
      <c r="G5008" s="4">
        <v>81.8</v>
      </c>
      <c r="H5008" s="4">
        <v>46.7</v>
      </c>
      <c r="I5008" s="5">
        <v>-999</v>
      </c>
      <c r="J5008" s="5">
        <v>-999</v>
      </c>
      <c r="K5008" s="4">
        <v>0</v>
      </c>
      <c r="L5008" s="4">
        <v>0</v>
      </c>
      <c r="M5008" s="9">
        <v>0</v>
      </c>
      <c r="N5008" s="5">
        <v>-999</v>
      </c>
      <c r="O5008" s="5">
        <v>-999</v>
      </c>
      <c r="P5008" s="5">
        <v>2.2000000000000002</v>
      </c>
      <c r="Q5008" s="5">
        <v>-999</v>
      </c>
      <c r="R5008">
        <v>0.65800000000000003</v>
      </c>
      <c r="S5008" s="34">
        <f>ROUND((0.6105*(EXP((17.273*E5008)/(E5008+237.3))))*(100-H5008)/100,3)</f>
        <v>0.752</v>
      </c>
      <c r="T5008" s="6">
        <f>IF(V5008&lt;V5009,L5008,0)</f>
        <v>0</v>
      </c>
      <c r="U5008" s="6">
        <f>IF(T5008&gt;0,M5008,-999)</f>
        <v>-999</v>
      </c>
      <c r="V5008">
        <v>200505</v>
      </c>
      <c r="W5008">
        <v>2005</v>
      </c>
    </row>
    <row r="5009" spans="1:23" x14ac:dyDescent="0.25">
      <c r="A5009" s="14">
        <v>38476</v>
      </c>
      <c r="B5009" s="3">
        <v>124</v>
      </c>
      <c r="C5009" s="5">
        <v>-999</v>
      </c>
      <c r="D5009" s="5">
        <v>4.9000000000000004</v>
      </c>
      <c r="E5009" s="5">
        <v>8.9</v>
      </c>
      <c r="F5009" s="5">
        <v>2.5</v>
      </c>
      <c r="G5009" s="4">
        <v>91.4</v>
      </c>
      <c r="H5009" s="4">
        <v>75.7</v>
      </c>
      <c r="I5009" s="5">
        <v>-999</v>
      </c>
      <c r="J5009" s="5">
        <v>-999</v>
      </c>
      <c r="K5009" s="4">
        <v>1.1000000000000001</v>
      </c>
      <c r="L5009" s="4">
        <v>0</v>
      </c>
      <c r="M5009" s="9">
        <v>0</v>
      </c>
      <c r="N5009" s="5">
        <v>-999</v>
      </c>
      <c r="O5009" s="5">
        <v>-999</v>
      </c>
      <c r="P5009" s="5">
        <v>4</v>
      </c>
      <c r="Q5009" s="5">
        <v>-999</v>
      </c>
      <c r="R5009">
        <v>0.86399999999999999</v>
      </c>
      <c r="S5009" s="34">
        <f>ROUND((0.6105*(EXP((17.273*E5009)/(E5009+237.3))))*(100-H5009)/100,3)</f>
        <v>0.27700000000000002</v>
      </c>
      <c r="T5009" s="6">
        <f>IF(V5009&lt;V5010,L5009,0)</f>
        <v>0</v>
      </c>
      <c r="U5009" s="6">
        <f>IF(T5009&gt;0,M5009,-999)</f>
        <v>-999</v>
      </c>
      <c r="V5009">
        <v>200505</v>
      </c>
      <c r="W5009">
        <v>2005</v>
      </c>
    </row>
    <row r="5010" spans="1:23" x14ac:dyDescent="0.25">
      <c r="A5010" s="14">
        <v>38477</v>
      </c>
      <c r="B5010" s="3">
        <v>125</v>
      </c>
      <c r="C5010" s="5">
        <v>-999</v>
      </c>
      <c r="D5010" s="5">
        <v>6.3</v>
      </c>
      <c r="E5010" s="5">
        <v>13.3</v>
      </c>
      <c r="F5010" s="5">
        <v>1.8</v>
      </c>
      <c r="G5010" s="4">
        <v>88.1</v>
      </c>
      <c r="H5010" s="4">
        <v>57.5</v>
      </c>
      <c r="I5010" s="5">
        <v>-999</v>
      </c>
      <c r="J5010" s="5">
        <v>-999</v>
      </c>
      <c r="K5010" s="4">
        <v>1.9</v>
      </c>
      <c r="L5010" s="4">
        <v>0</v>
      </c>
      <c r="M5010" s="9">
        <v>0</v>
      </c>
      <c r="N5010" s="5">
        <v>-999</v>
      </c>
      <c r="O5010" s="5">
        <v>-999</v>
      </c>
      <c r="P5010" s="5">
        <v>5.0999999999999996</v>
      </c>
      <c r="Q5010" s="5">
        <v>-999</v>
      </c>
      <c r="R5010">
        <v>0.878</v>
      </c>
      <c r="S5010" s="34">
        <f>ROUND((0.6105*(EXP((17.273*E5010)/(E5010+237.3))))*(100-H5010)/100,3)</f>
        <v>0.64900000000000002</v>
      </c>
      <c r="T5010" s="6">
        <f>IF(V5010&lt;V5011,L5010,0)</f>
        <v>0</v>
      </c>
      <c r="U5010" s="6">
        <f>IF(T5010&gt;0,M5010,-999)</f>
        <v>-999</v>
      </c>
      <c r="V5010">
        <v>200505</v>
      </c>
      <c r="W5010">
        <v>2005</v>
      </c>
    </row>
    <row r="5011" spans="1:23" x14ac:dyDescent="0.25">
      <c r="A5011" s="14">
        <v>38478</v>
      </c>
      <c r="B5011" s="3">
        <v>126</v>
      </c>
      <c r="C5011" s="5">
        <v>-999</v>
      </c>
      <c r="D5011" s="5">
        <v>7.1</v>
      </c>
      <c r="E5011" s="5">
        <v>14.5</v>
      </c>
      <c r="F5011" s="5">
        <v>1.2</v>
      </c>
      <c r="G5011" s="4">
        <v>70.8</v>
      </c>
      <c r="H5011" s="4">
        <v>37</v>
      </c>
      <c r="I5011" s="5">
        <v>-999</v>
      </c>
      <c r="J5011" s="5">
        <v>-999</v>
      </c>
      <c r="K5011" s="4">
        <v>0</v>
      </c>
      <c r="L5011" s="4">
        <v>0</v>
      </c>
      <c r="M5011" s="9">
        <v>0</v>
      </c>
      <c r="N5011" s="5">
        <v>-999</v>
      </c>
      <c r="O5011" s="5">
        <v>-999</v>
      </c>
      <c r="P5011" s="5">
        <v>6.4</v>
      </c>
      <c r="Q5011" s="5">
        <v>-999</v>
      </c>
      <c r="R5011">
        <v>0.60899999999999999</v>
      </c>
      <c r="S5011" s="34">
        <f>ROUND((0.6105*(EXP((17.273*E5011)/(E5011+237.3))))*(100-H5011)/100,3)</f>
        <v>1.04</v>
      </c>
      <c r="T5011" s="6">
        <f>IF(V5011&lt;V5012,L5011,0)</f>
        <v>0</v>
      </c>
      <c r="U5011" s="6">
        <f>IF(T5011&gt;0,M5011,-999)</f>
        <v>-999</v>
      </c>
      <c r="V5011">
        <v>200505</v>
      </c>
      <c r="W5011">
        <v>2005</v>
      </c>
    </row>
    <row r="5012" spans="1:23" x14ac:dyDescent="0.25">
      <c r="A5012" s="14">
        <v>38479</v>
      </c>
      <c r="B5012" s="3">
        <v>127</v>
      </c>
      <c r="C5012" s="5">
        <v>-999</v>
      </c>
      <c r="D5012" s="5">
        <v>5.8</v>
      </c>
      <c r="E5012" s="5">
        <v>12.4</v>
      </c>
      <c r="F5012" s="5">
        <v>-0.4</v>
      </c>
      <c r="G5012" s="4">
        <v>71.3</v>
      </c>
      <c r="H5012" s="4">
        <v>39.4</v>
      </c>
      <c r="I5012" s="5">
        <v>-999</v>
      </c>
      <c r="J5012" s="5">
        <v>-999</v>
      </c>
      <c r="K5012" s="4">
        <v>0</v>
      </c>
      <c r="L5012" s="4">
        <v>0</v>
      </c>
      <c r="M5012" s="9">
        <v>0</v>
      </c>
      <c r="N5012" s="5">
        <v>-999</v>
      </c>
      <c r="O5012" s="5">
        <v>-999</v>
      </c>
      <c r="P5012" s="5">
        <v>6.4</v>
      </c>
      <c r="Q5012" s="5">
        <v>-999</v>
      </c>
      <c r="R5012">
        <v>0.56599999999999995</v>
      </c>
      <c r="S5012" s="34">
        <f>ROUND((0.6105*(EXP((17.273*E5012)/(E5012+237.3))))*(100-H5012)/100,3)</f>
        <v>0.872</v>
      </c>
      <c r="T5012" s="6">
        <f>IF(V5012&lt;V5013,L5012,0)</f>
        <v>0</v>
      </c>
      <c r="U5012" s="6">
        <f>IF(T5012&gt;0,M5012,-999)</f>
        <v>-999</v>
      </c>
      <c r="V5012">
        <v>200505</v>
      </c>
      <c r="W5012">
        <v>2005</v>
      </c>
    </row>
    <row r="5013" spans="1:23" x14ac:dyDescent="0.25">
      <c r="A5013" s="14">
        <v>38480</v>
      </c>
      <c r="B5013" s="3">
        <v>128</v>
      </c>
      <c r="C5013" s="5">
        <v>-999</v>
      </c>
      <c r="D5013" s="5">
        <v>5.2</v>
      </c>
      <c r="E5013" s="5">
        <v>8.9</v>
      </c>
      <c r="F5013" s="5">
        <v>1.8</v>
      </c>
      <c r="G5013" s="4">
        <v>92.5</v>
      </c>
      <c r="H5013" s="4">
        <v>73.5</v>
      </c>
      <c r="I5013" s="5">
        <v>-999</v>
      </c>
      <c r="J5013" s="5">
        <v>-999</v>
      </c>
      <c r="K5013" s="4">
        <v>4.3</v>
      </c>
      <c r="L5013" s="4">
        <v>0</v>
      </c>
      <c r="M5013" s="9">
        <v>0</v>
      </c>
      <c r="N5013" s="5">
        <v>-999</v>
      </c>
      <c r="O5013" s="5">
        <v>-999</v>
      </c>
      <c r="P5013" s="5">
        <v>6.3</v>
      </c>
      <c r="Q5013" s="5">
        <v>-999</v>
      </c>
      <c r="R5013">
        <v>0.83599999999999997</v>
      </c>
      <c r="S5013" s="34">
        <f>ROUND((0.6105*(EXP((17.273*E5013)/(E5013+237.3))))*(100-H5013)/100,3)</f>
        <v>0.30199999999999999</v>
      </c>
      <c r="T5013" s="6">
        <f>IF(V5013&lt;V5014,L5013,0)</f>
        <v>0</v>
      </c>
      <c r="U5013" s="6">
        <f>IF(T5013&gt;0,M5013,-999)</f>
        <v>-999</v>
      </c>
      <c r="V5013">
        <v>200505</v>
      </c>
      <c r="W5013">
        <v>2005</v>
      </c>
    </row>
    <row r="5014" spans="1:23" x14ac:dyDescent="0.25">
      <c r="A5014" s="14">
        <v>38481</v>
      </c>
      <c r="B5014" s="3">
        <v>129</v>
      </c>
      <c r="C5014" s="5">
        <v>-999</v>
      </c>
      <c r="D5014" s="5">
        <v>5.3</v>
      </c>
      <c r="E5014" s="5">
        <v>10</v>
      </c>
      <c r="F5014" s="5">
        <v>1.8</v>
      </c>
      <c r="G5014" s="4">
        <v>93.7</v>
      </c>
      <c r="H5014" s="4">
        <v>80.3</v>
      </c>
      <c r="I5014" s="5">
        <v>-999</v>
      </c>
      <c r="J5014" s="5">
        <v>-999</v>
      </c>
      <c r="K5014" s="4">
        <v>8.3000000000000007</v>
      </c>
      <c r="L5014" s="4">
        <v>0</v>
      </c>
      <c r="M5014" s="9">
        <v>0</v>
      </c>
      <c r="N5014" s="5">
        <v>-999</v>
      </c>
      <c r="O5014" s="5">
        <v>-999</v>
      </c>
      <c r="P5014" s="5">
        <v>5.9</v>
      </c>
      <c r="Q5014" s="5">
        <v>-999</v>
      </c>
      <c r="R5014">
        <v>0.98599999999999999</v>
      </c>
      <c r="S5014" s="34">
        <f>ROUND((0.6105*(EXP((17.273*E5014)/(E5014+237.3))))*(100-H5014)/100,3)</f>
        <v>0.24199999999999999</v>
      </c>
      <c r="T5014" s="6">
        <f>IF(V5014&lt;V5015,L5014,0)</f>
        <v>0</v>
      </c>
      <c r="U5014" s="6">
        <f>IF(T5014&gt;0,M5014,-999)</f>
        <v>-999</v>
      </c>
      <c r="V5014">
        <v>200505</v>
      </c>
      <c r="W5014">
        <v>2005</v>
      </c>
    </row>
    <row r="5015" spans="1:23" x14ac:dyDescent="0.25">
      <c r="A5015" s="14">
        <v>38482</v>
      </c>
      <c r="B5015" s="3">
        <v>130</v>
      </c>
      <c r="C5015" s="5">
        <v>-999</v>
      </c>
      <c r="D5015" s="5">
        <v>5.5</v>
      </c>
      <c r="E5015" s="5">
        <v>10.199999999999999</v>
      </c>
      <c r="F5015" s="5">
        <v>2.6</v>
      </c>
      <c r="G5015" s="4">
        <v>87.3</v>
      </c>
      <c r="H5015" s="4">
        <v>61.2</v>
      </c>
      <c r="I5015" s="5">
        <v>-999</v>
      </c>
      <c r="J5015" s="5">
        <v>-999</v>
      </c>
      <c r="K5015" s="4">
        <v>4.3</v>
      </c>
      <c r="L5015" s="4">
        <v>0</v>
      </c>
      <c r="M5015" s="9">
        <v>0</v>
      </c>
      <c r="N5015" s="5">
        <v>-999</v>
      </c>
      <c r="O5015" s="5">
        <v>-999</v>
      </c>
      <c r="P5015" s="5">
        <v>6</v>
      </c>
      <c r="Q5015" s="5">
        <v>-999</v>
      </c>
      <c r="R5015">
        <v>0.76100000000000001</v>
      </c>
      <c r="S5015" s="34">
        <f>ROUND((0.6105*(EXP((17.273*E5015)/(E5015+237.3))))*(100-H5015)/100,3)</f>
        <v>0.48299999999999998</v>
      </c>
      <c r="T5015" s="6">
        <f>IF(V5015&lt;V5016,L5015,0)</f>
        <v>0</v>
      </c>
      <c r="U5015" s="6">
        <f>IF(T5015&gt;0,M5015,-999)</f>
        <v>-999</v>
      </c>
      <c r="V5015">
        <v>200505</v>
      </c>
      <c r="W5015">
        <v>2005</v>
      </c>
    </row>
    <row r="5016" spans="1:23" x14ac:dyDescent="0.25">
      <c r="A5016" s="14">
        <v>38483</v>
      </c>
      <c r="B5016" s="3">
        <v>131</v>
      </c>
      <c r="C5016" s="5">
        <v>-999</v>
      </c>
      <c r="D5016" s="5">
        <v>7.3</v>
      </c>
      <c r="E5016" s="5">
        <v>15</v>
      </c>
      <c r="F5016" s="5">
        <v>0.8</v>
      </c>
      <c r="G5016" s="4">
        <v>79.2</v>
      </c>
      <c r="H5016" s="4">
        <v>45.6</v>
      </c>
      <c r="I5016" s="5">
        <v>-999</v>
      </c>
      <c r="J5016" s="5">
        <v>-999</v>
      </c>
      <c r="K5016" s="4">
        <v>0</v>
      </c>
      <c r="L5016" s="4">
        <v>0</v>
      </c>
      <c r="M5016" s="9">
        <v>0</v>
      </c>
      <c r="N5016" s="5">
        <v>-999</v>
      </c>
      <c r="O5016" s="5">
        <v>-999</v>
      </c>
      <c r="P5016" s="5">
        <v>6.6</v>
      </c>
      <c r="Q5016" s="5">
        <v>-999</v>
      </c>
      <c r="R5016">
        <v>0.77900000000000003</v>
      </c>
      <c r="S5016" s="34">
        <f>ROUND((0.6105*(EXP((17.273*E5016)/(E5016+237.3))))*(100-H5016)/100,3)</f>
        <v>0.92700000000000005</v>
      </c>
      <c r="T5016" s="6">
        <f>IF(V5016&lt;V5017,L5016,0)</f>
        <v>0</v>
      </c>
      <c r="U5016" s="6">
        <f>IF(T5016&gt;0,M5016,-999)</f>
        <v>-999</v>
      </c>
      <c r="V5016">
        <v>200505</v>
      </c>
      <c r="W5016">
        <v>2005</v>
      </c>
    </row>
    <row r="5017" spans="1:23" x14ac:dyDescent="0.25">
      <c r="A5017" s="14">
        <v>38484</v>
      </c>
      <c r="B5017" s="3">
        <v>132</v>
      </c>
      <c r="C5017" s="5">
        <v>-999</v>
      </c>
      <c r="D5017" s="5">
        <v>10.6</v>
      </c>
      <c r="E5017" s="5">
        <v>18.7</v>
      </c>
      <c r="F5017" s="5">
        <v>3.1</v>
      </c>
      <c r="G5017" s="4">
        <v>67.2</v>
      </c>
      <c r="H5017" s="4">
        <v>37.9</v>
      </c>
      <c r="I5017" s="5">
        <v>-999</v>
      </c>
      <c r="J5017" s="5">
        <v>-999</v>
      </c>
      <c r="K5017" s="4">
        <v>0</v>
      </c>
      <c r="L5017" s="4">
        <v>0</v>
      </c>
      <c r="M5017" s="9">
        <v>0</v>
      </c>
      <c r="N5017" s="5">
        <v>-999</v>
      </c>
      <c r="O5017" s="5">
        <v>-999</v>
      </c>
      <c r="P5017" s="5">
        <v>7.5</v>
      </c>
      <c r="Q5017" s="5">
        <v>-999</v>
      </c>
      <c r="R5017">
        <v>0.81499999999999995</v>
      </c>
      <c r="S5017" s="34">
        <f>ROUND((0.6105*(EXP((17.273*E5017)/(E5017+237.3))))*(100-H5017)/100,3)</f>
        <v>1.339</v>
      </c>
      <c r="T5017" s="6">
        <f>IF(V5017&lt;V5018,L5017,0)</f>
        <v>0</v>
      </c>
      <c r="U5017" s="6">
        <f>IF(T5017&gt;0,M5017,-999)</f>
        <v>-999</v>
      </c>
      <c r="V5017">
        <v>200505</v>
      </c>
      <c r="W5017">
        <v>2005</v>
      </c>
    </row>
    <row r="5018" spans="1:23" x14ac:dyDescent="0.25">
      <c r="A5018" s="14">
        <v>38485</v>
      </c>
      <c r="B5018" s="3">
        <v>133</v>
      </c>
      <c r="C5018" s="5">
        <v>-999</v>
      </c>
      <c r="D5018" s="5">
        <v>10.199999999999999</v>
      </c>
      <c r="E5018" s="5">
        <v>16.399999999999999</v>
      </c>
      <c r="F5018" s="5">
        <v>4.2</v>
      </c>
      <c r="G5018" s="4">
        <v>70.3</v>
      </c>
      <c r="H5018" s="4">
        <v>47.1</v>
      </c>
      <c r="I5018" s="5">
        <v>-999</v>
      </c>
      <c r="J5018" s="5">
        <v>-999</v>
      </c>
      <c r="K5018" s="4">
        <v>0</v>
      </c>
      <c r="L5018" s="4">
        <v>0</v>
      </c>
      <c r="M5018" s="9">
        <v>0</v>
      </c>
      <c r="N5018" s="5">
        <v>-999</v>
      </c>
      <c r="O5018" s="5">
        <v>-999</v>
      </c>
      <c r="P5018" s="5">
        <v>8</v>
      </c>
      <c r="Q5018" s="5">
        <v>-999</v>
      </c>
      <c r="R5018">
        <v>0.876</v>
      </c>
      <c r="S5018" s="34">
        <f>ROUND((0.6105*(EXP((17.273*E5018)/(E5018+237.3))))*(100-H5018)/100,3)</f>
        <v>0.98599999999999999</v>
      </c>
      <c r="T5018" s="6">
        <f>IF(V5018&lt;V5019,L5018,0)</f>
        <v>0</v>
      </c>
      <c r="U5018" s="6">
        <f>IF(T5018&gt;0,M5018,-999)</f>
        <v>-999</v>
      </c>
      <c r="V5018">
        <v>200505</v>
      </c>
      <c r="W5018">
        <v>2005</v>
      </c>
    </row>
    <row r="5019" spans="1:23" x14ac:dyDescent="0.25">
      <c r="A5019" s="14">
        <v>38486</v>
      </c>
      <c r="B5019" s="3">
        <v>134</v>
      </c>
      <c r="C5019" s="5">
        <v>-999</v>
      </c>
      <c r="D5019" s="5">
        <v>8.6999999999999993</v>
      </c>
      <c r="E5019" s="5">
        <v>12.2</v>
      </c>
      <c r="F5019" s="5">
        <v>4.8</v>
      </c>
      <c r="G5019" s="4">
        <v>88.7</v>
      </c>
      <c r="H5019" s="4">
        <v>70</v>
      </c>
      <c r="I5019" s="5">
        <v>-999</v>
      </c>
      <c r="J5019" s="5">
        <v>-999</v>
      </c>
      <c r="K5019" s="4">
        <v>12.3</v>
      </c>
      <c r="L5019" s="4">
        <v>0</v>
      </c>
      <c r="M5019" s="9">
        <v>0</v>
      </c>
      <c r="N5019" s="5">
        <v>-999</v>
      </c>
      <c r="O5019" s="5">
        <v>-999</v>
      </c>
      <c r="P5019" s="5">
        <v>8</v>
      </c>
      <c r="Q5019" s="5">
        <v>-999</v>
      </c>
      <c r="R5019">
        <v>0.99299999999999999</v>
      </c>
      <c r="S5019" s="34">
        <f>ROUND((0.6105*(EXP((17.273*E5019)/(E5019+237.3))))*(100-H5019)/100,3)</f>
        <v>0.42599999999999999</v>
      </c>
      <c r="T5019" s="6">
        <f>IF(V5019&lt;V5020,L5019,0)</f>
        <v>0</v>
      </c>
      <c r="U5019" s="6">
        <f>IF(T5019&gt;0,M5019,-999)</f>
        <v>-999</v>
      </c>
      <c r="V5019">
        <v>200505</v>
      </c>
      <c r="W5019">
        <v>2005</v>
      </c>
    </row>
    <row r="5020" spans="1:23" x14ac:dyDescent="0.25">
      <c r="A5020" s="14">
        <v>38487</v>
      </c>
      <c r="B5020" s="3">
        <v>135</v>
      </c>
      <c r="C5020" s="5">
        <v>-999</v>
      </c>
      <c r="D5020" s="5">
        <v>6.7</v>
      </c>
      <c r="E5020" s="5">
        <v>10.4</v>
      </c>
      <c r="F5020" s="5">
        <v>2.4</v>
      </c>
      <c r="G5020" s="4">
        <v>95.8</v>
      </c>
      <c r="H5020" s="4">
        <v>81</v>
      </c>
      <c r="I5020" s="5">
        <v>-999</v>
      </c>
      <c r="J5020" s="5">
        <v>-999</v>
      </c>
      <c r="K5020" s="4">
        <v>17.100000000000001</v>
      </c>
      <c r="L5020" s="4">
        <v>0</v>
      </c>
      <c r="M5020" s="9">
        <v>0</v>
      </c>
      <c r="N5020" s="5">
        <v>-999</v>
      </c>
      <c r="O5020" s="5">
        <v>-999</v>
      </c>
      <c r="P5020" s="5">
        <v>7.7</v>
      </c>
      <c r="Q5020" s="5">
        <v>-999</v>
      </c>
      <c r="R5020">
        <v>1.0209999999999999</v>
      </c>
      <c r="S5020" s="34">
        <f>ROUND((0.6105*(EXP((17.273*E5020)/(E5020+237.3))))*(100-H5020)/100,3)</f>
        <v>0.24</v>
      </c>
      <c r="T5020" s="6">
        <f>IF(V5020&lt;V5021,L5020,0)</f>
        <v>0</v>
      </c>
      <c r="U5020" s="6">
        <f>IF(T5020&gt;0,M5020,-999)</f>
        <v>-999</v>
      </c>
      <c r="V5020">
        <v>200505</v>
      </c>
      <c r="W5020">
        <v>2005</v>
      </c>
    </row>
    <row r="5021" spans="1:23" x14ac:dyDescent="0.25">
      <c r="A5021" s="14">
        <v>38488</v>
      </c>
      <c r="B5021" s="3">
        <v>136</v>
      </c>
      <c r="C5021" s="5">
        <v>-999</v>
      </c>
      <c r="D5021" s="5">
        <v>3.3</v>
      </c>
      <c r="E5021" s="5">
        <v>8</v>
      </c>
      <c r="F5021" s="5">
        <v>-0.1</v>
      </c>
      <c r="G5021" s="4">
        <v>97.4</v>
      </c>
      <c r="H5021" s="4">
        <v>78.900000000000006</v>
      </c>
      <c r="I5021" s="5">
        <v>-999</v>
      </c>
      <c r="J5021" s="5">
        <v>-999</v>
      </c>
      <c r="K5021" s="4">
        <v>6.7</v>
      </c>
      <c r="L5021" s="4">
        <v>0</v>
      </c>
      <c r="M5021" s="9">
        <v>0</v>
      </c>
      <c r="N5021" s="5">
        <v>-999</v>
      </c>
      <c r="O5021" s="5">
        <v>-999</v>
      </c>
      <c r="P5021" s="5">
        <v>7</v>
      </c>
      <c r="Q5021" s="5">
        <v>-999</v>
      </c>
      <c r="R5021">
        <v>0.84399999999999997</v>
      </c>
      <c r="S5021" s="34">
        <f>ROUND((0.6105*(EXP((17.273*E5021)/(E5021+237.3))))*(100-H5021)/100,3)</f>
        <v>0.22600000000000001</v>
      </c>
      <c r="T5021" s="6">
        <f>IF(V5021&lt;V5022,L5021,0)</f>
        <v>0</v>
      </c>
      <c r="U5021" s="6">
        <f>IF(T5021&gt;0,M5021,-999)</f>
        <v>-999</v>
      </c>
      <c r="V5021">
        <v>200505</v>
      </c>
      <c r="W5021">
        <v>2005</v>
      </c>
    </row>
    <row r="5022" spans="1:23" x14ac:dyDescent="0.25">
      <c r="A5022" s="14">
        <v>38489</v>
      </c>
      <c r="B5022" s="3">
        <v>137</v>
      </c>
      <c r="C5022" s="5">
        <v>-999</v>
      </c>
      <c r="D5022" s="5">
        <v>2.8</v>
      </c>
      <c r="E5022" s="5">
        <v>10.1</v>
      </c>
      <c r="F5022" s="5">
        <v>-1.3</v>
      </c>
      <c r="G5022" s="4">
        <v>82.3</v>
      </c>
      <c r="H5022" s="4">
        <v>46.8</v>
      </c>
      <c r="I5022" s="5">
        <v>-999</v>
      </c>
      <c r="J5022" s="5">
        <v>-999</v>
      </c>
      <c r="K5022" s="4">
        <v>0.3</v>
      </c>
      <c r="L5022" s="4">
        <v>0</v>
      </c>
      <c r="M5022" s="9">
        <v>0</v>
      </c>
      <c r="N5022" s="5">
        <v>-999</v>
      </c>
      <c r="O5022" s="5">
        <v>-999</v>
      </c>
      <c r="P5022" s="5">
        <v>6.7</v>
      </c>
      <c r="Q5022" s="5">
        <v>-999</v>
      </c>
      <c r="R5022">
        <v>0.57699999999999996</v>
      </c>
      <c r="S5022" s="34">
        <f>ROUND((0.6105*(EXP((17.273*E5022)/(E5022+237.3))))*(100-H5022)/100,3)</f>
        <v>0.65700000000000003</v>
      </c>
      <c r="T5022" s="6">
        <f>IF(V5022&lt;V5023,L5022,0)</f>
        <v>0</v>
      </c>
      <c r="U5022" s="6">
        <f>IF(T5022&gt;0,M5022,-999)</f>
        <v>-999</v>
      </c>
      <c r="V5022">
        <v>200505</v>
      </c>
      <c r="W5022">
        <v>2005</v>
      </c>
    </row>
    <row r="5023" spans="1:23" x14ac:dyDescent="0.25">
      <c r="A5023" s="14">
        <v>38490</v>
      </c>
      <c r="B5023" s="3">
        <v>138</v>
      </c>
      <c r="C5023" s="5">
        <v>-999</v>
      </c>
      <c r="D5023" s="5">
        <v>2.2000000000000002</v>
      </c>
      <c r="E5023" s="5">
        <v>5.3</v>
      </c>
      <c r="F5023" s="5">
        <v>-0.3</v>
      </c>
      <c r="G5023" s="4">
        <v>94.6</v>
      </c>
      <c r="H5023" s="4">
        <v>84.5</v>
      </c>
      <c r="I5023" s="5">
        <v>-999</v>
      </c>
      <c r="J5023" s="5">
        <v>-999</v>
      </c>
      <c r="K5023" s="4">
        <v>3.2</v>
      </c>
      <c r="L5023" s="4">
        <v>0</v>
      </c>
      <c r="M5023" s="9">
        <v>0</v>
      </c>
      <c r="N5023" s="5">
        <v>-999</v>
      </c>
      <c r="O5023" s="5">
        <v>-999</v>
      </c>
      <c r="P5023" s="5">
        <v>5.6</v>
      </c>
      <c r="Q5023" s="5">
        <v>-999</v>
      </c>
      <c r="R5023">
        <v>0.75</v>
      </c>
      <c r="S5023" s="34">
        <f>ROUND((0.6105*(EXP((17.273*E5023)/(E5023+237.3))))*(100-H5023)/100,3)</f>
        <v>0.13800000000000001</v>
      </c>
      <c r="T5023" s="6">
        <f>IF(V5023&lt;V5024,L5023,0)</f>
        <v>0</v>
      </c>
      <c r="U5023" s="6">
        <f>IF(T5023&gt;0,M5023,-999)</f>
        <v>-999</v>
      </c>
      <c r="V5023">
        <v>200505</v>
      </c>
      <c r="W5023">
        <v>2005</v>
      </c>
    </row>
    <row r="5024" spans="1:23" x14ac:dyDescent="0.25">
      <c r="A5024" s="14">
        <v>38491</v>
      </c>
      <c r="B5024" s="3">
        <v>139</v>
      </c>
      <c r="C5024" s="5">
        <v>-999</v>
      </c>
      <c r="D5024" s="5">
        <v>3.2</v>
      </c>
      <c r="E5024" s="5">
        <v>9.9</v>
      </c>
      <c r="F5024" s="5">
        <v>-0.9</v>
      </c>
      <c r="G5024" s="4">
        <v>87.9</v>
      </c>
      <c r="H5024" s="4">
        <v>50.6</v>
      </c>
      <c r="I5024" s="5">
        <v>-999</v>
      </c>
      <c r="J5024" s="5">
        <v>-999</v>
      </c>
      <c r="K5024" s="4">
        <v>1.9</v>
      </c>
      <c r="L5024" s="4">
        <v>0</v>
      </c>
      <c r="M5024" s="9">
        <v>0</v>
      </c>
      <c r="N5024" s="5">
        <v>-999</v>
      </c>
      <c r="O5024" s="5">
        <v>-999</v>
      </c>
      <c r="P5024" s="5">
        <v>6.6</v>
      </c>
      <c r="Q5024" s="5">
        <v>-999</v>
      </c>
      <c r="R5024">
        <v>0.61599999999999999</v>
      </c>
      <c r="S5024" s="34">
        <f>ROUND((0.6105*(EXP((17.273*E5024)/(E5024+237.3))))*(100-H5024)/100,3)</f>
        <v>0.60199999999999998</v>
      </c>
      <c r="T5024" s="6">
        <f>IF(V5024&lt;V5025,L5024,0)</f>
        <v>0</v>
      </c>
      <c r="U5024" s="6">
        <f>IF(T5024&gt;0,M5024,-999)</f>
        <v>-999</v>
      </c>
      <c r="V5024">
        <v>200505</v>
      </c>
      <c r="W5024">
        <v>2005</v>
      </c>
    </row>
    <row r="5025" spans="1:23" x14ac:dyDescent="0.25">
      <c r="A5025" s="14">
        <v>38492</v>
      </c>
      <c r="B5025" s="3">
        <v>140</v>
      </c>
      <c r="C5025" s="5">
        <v>-999</v>
      </c>
      <c r="D5025" s="5">
        <v>2.9</v>
      </c>
      <c r="E5025" s="5">
        <v>9.6</v>
      </c>
      <c r="F5025" s="5">
        <v>-1.3</v>
      </c>
      <c r="G5025" s="4">
        <v>86.9</v>
      </c>
      <c r="H5025" s="4">
        <v>51.4</v>
      </c>
      <c r="I5025" s="5">
        <v>-999</v>
      </c>
      <c r="J5025" s="5">
        <v>-999</v>
      </c>
      <c r="K5025" s="4">
        <v>0.3</v>
      </c>
      <c r="L5025" s="4">
        <v>0</v>
      </c>
      <c r="M5025" s="9">
        <v>0</v>
      </c>
      <c r="N5025" s="5">
        <v>-999</v>
      </c>
      <c r="O5025" s="5">
        <v>-999</v>
      </c>
      <c r="P5025" s="5">
        <v>6.1</v>
      </c>
      <c r="Q5025" s="5">
        <v>-999</v>
      </c>
      <c r="R5025">
        <v>0.61299999999999999</v>
      </c>
      <c r="S5025" s="34">
        <f>ROUND((0.6105*(EXP((17.273*E5025)/(E5025+237.3))))*(100-H5025)/100,3)</f>
        <v>0.58099999999999996</v>
      </c>
      <c r="T5025" s="6">
        <f>IF(V5025&lt;V5026,L5025,0)</f>
        <v>0</v>
      </c>
      <c r="U5025" s="6">
        <f>IF(T5025&gt;0,M5025,-999)</f>
        <v>-999</v>
      </c>
      <c r="V5025">
        <v>200505</v>
      </c>
      <c r="W5025">
        <v>2005</v>
      </c>
    </row>
    <row r="5026" spans="1:23" x14ac:dyDescent="0.25">
      <c r="A5026" s="14">
        <v>38493</v>
      </c>
      <c r="B5026" s="3">
        <v>141</v>
      </c>
      <c r="C5026" s="5">
        <v>-999</v>
      </c>
      <c r="D5026" s="5">
        <v>3.2</v>
      </c>
      <c r="E5026" s="5">
        <v>9</v>
      </c>
      <c r="F5026" s="5">
        <v>-1.7</v>
      </c>
      <c r="G5026" s="4">
        <v>77.5</v>
      </c>
      <c r="H5026" s="4">
        <v>48.2</v>
      </c>
      <c r="I5026" s="5">
        <v>-999</v>
      </c>
      <c r="J5026" s="5">
        <v>-999</v>
      </c>
      <c r="K5026" s="4">
        <v>0.3</v>
      </c>
      <c r="L5026" s="4">
        <v>0</v>
      </c>
      <c r="M5026" s="9">
        <v>0</v>
      </c>
      <c r="N5026" s="5">
        <v>-999</v>
      </c>
      <c r="O5026" s="5">
        <v>-999</v>
      </c>
      <c r="P5026" s="5">
        <v>6.7</v>
      </c>
      <c r="Q5026" s="5">
        <v>-999</v>
      </c>
      <c r="R5026">
        <v>0.55200000000000005</v>
      </c>
      <c r="S5026" s="34">
        <f>ROUND((0.6105*(EXP((17.273*E5026)/(E5026+237.3))))*(100-H5026)/100,3)</f>
        <v>0.59399999999999997</v>
      </c>
      <c r="T5026" s="6">
        <f>IF(V5026&lt;V5027,L5026,0)</f>
        <v>0</v>
      </c>
      <c r="U5026" s="6">
        <f>IF(T5026&gt;0,M5026,-999)</f>
        <v>-999</v>
      </c>
      <c r="V5026">
        <v>200505</v>
      </c>
      <c r="W5026">
        <v>2005</v>
      </c>
    </row>
    <row r="5027" spans="1:23" x14ac:dyDescent="0.25">
      <c r="A5027" s="14">
        <v>38494</v>
      </c>
      <c r="B5027" s="3">
        <v>142</v>
      </c>
      <c r="C5027" s="5">
        <v>-999</v>
      </c>
      <c r="D5027" s="5">
        <v>3.5</v>
      </c>
      <c r="E5027" s="5">
        <v>10.7</v>
      </c>
      <c r="F5027" s="5">
        <v>-1.3</v>
      </c>
      <c r="G5027" s="4">
        <v>75.7</v>
      </c>
      <c r="H5027" s="4">
        <v>41.8</v>
      </c>
      <c r="I5027" s="5">
        <v>-999</v>
      </c>
      <c r="J5027" s="5">
        <v>-999</v>
      </c>
      <c r="K5027" s="4">
        <v>0</v>
      </c>
      <c r="L5027" s="4">
        <v>0</v>
      </c>
      <c r="M5027" s="9">
        <v>0</v>
      </c>
      <c r="N5027" s="5">
        <v>-999</v>
      </c>
      <c r="O5027" s="5">
        <v>-999</v>
      </c>
      <c r="P5027" s="5">
        <v>6.8</v>
      </c>
      <c r="Q5027" s="5">
        <v>-999</v>
      </c>
      <c r="R5027">
        <v>0.53800000000000003</v>
      </c>
      <c r="S5027" s="34">
        <f>ROUND((0.6105*(EXP((17.273*E5027)/(E5027+237.3))))*(100-H5027)/100,3)</f>
        <v>0.749</v>
      </c>
      <c r="T5027" s="6">
        <f>IF(V5027&lt;V5028,L5027,0)</f>
        <v>0</v>
      </c>
      <c r="U5027" s="6">
        <f>IF(T5027&gt;0,M5027,-999)</f>
        <v>-999</v>
      </c>
      <c r="V5027">
        <v>200505</v>
      </c>
      <c r="W5027">
        <v>2005</v>
      </c>
    </row>
    <row r="5028" spans="1:23" x14ac:dyDescent="0.25">
      <c r="A5028" s="14">
        <v>38495</v>
      </c>
      <c r="B5028" s="3">
        <v>143</v>
      </c>
      <c r="C5028" s="5">
        <v>-999</v>
      </c>
      <c r="D5028" s="5">
        <v>2</v>
      </c>
      <c r="E5028" s="5">
        <v>8.8000000000000007</v>
      </c>
      <c r="F5028" s="5">
        <v>-3.4</v>
      </c>
      <c r="G5028" s="4">
        <v>80.7</v>
      </c>
      <c r="H5028" s="4">
        <v>46.6</v>
      </c>
      <c r="I5028" s="5">
        <v>-999</v>
      </c>
      <c r="J5028" s="5">
        <v>-999</v>
      </c>
      <c r="K5028" s="4">
        <v>0</v>
      </c>
      <c r="L5028" s="4">
        <v>0</v>
      </c>
      <c r="M5028" s="9">
        <v>0</v>
      </c>
      <c r="N5028" s="5">
        <v>-999</v>
      </c>
      <c r="O5028" s="5">
        <v>-999</v>
      </c>
      <c r="P5028" s="5">
        <v>6.2</v>
      </c>
      <c r="Q5028" s="5">
        <v>-999</v>
      </c>
      <c r="R5028">
        <v>0.52900000000000003</v>
      </c>
      <c r="S5028" s="34">
        <f>ROUND((0.6105*(EXP((17.273*E5028)/(E5028+237.3))))*(100-H5028)/100,3)</f>
        <v>0.60499999999999998</v>
      </c>
      <c r="T5028" s="6">
        <f>IF(V5028&lt;V5029,L5028,0)</f>
        <v>0</v>
      </c>
      <c r="U5028" s="6">
        <f>IF(T5028&gt;0,M5028,-999)</f>
        <v>-999</v>
      </c>
      <c r="V5028">
        <v>200505</v>
      </c>
      <c r="W5028">
        <v>2005</v>
      </c>
    </row>
    <row r="5029" spans="1:23" x14ac:dyDescent="0.25">
      <c r="A5029" s="14">
        <v>38496</v>
      </c>
      <c r="B5029" s="3">
        <v>144</v>
      </c>
      <c r="C5029" s="5">
        <v>-999</v>
      </c>
      <c r="D5029" s="5">
        <v>3.9</v>
      </c>
      <c r="E5029" s="5">
        <v>12.7</v>
      </c>
      <c r="F5029" s="5">
        <v>-1.5</v>
      </c>
      <c r="G5029" s="4">
        <v>77.5</v>
      </c>
      <c r="H5029" s="4">
        <v>40</v>
      </c>
      <c r="I5029" s="5">
        <v>-999</v>
      </c>
      <c r="J5029" s="5">
        <v>-999</v>
      </c>
      <c r="K5029" s="4">
        <v>0.5</v>
      </c>
      <c r="L5029" s="4">
        <v>0</v>
      </c>
      <c r="M5029" s="9">
        <v>0</v>
      </c>
      <c r="N5029" s="5">
        <v>-999</v>
      </c>
      <c r="O5029" s="5">
        <v>-999</v>
      </c>
      <c r="P5029" s="5">
        <v>6.7</v>
      </c>
      <c r="Q5029" s="5">
        <v>-999</v>
      </c>
      <c r="R5029">
        <v>0.58799999999999997</v>
      </c>
      <c r="S5029" s="34">
        <f>ROUND((0.6105*(EXP((17.273*E5029)/(E5029+237.3))))*(100-H5029)/100,3)</f>
        <v>0.88100000000000001</v>
      </c>
      <c r="T5029" s="6">
        <f>IF(V5029&lt;V5030,L5029,0)</f>
        <v>0</v>
      </c>
      <c r="U5029" s="6">
        <f>IF(T5029&gt;0,M5029,-999)</f>
        <v>-999</v>
      </c>
      <c r="V5029">
        <v>200505</v>
      </c>
      <c r="W5029">
        <v>2005</v>
      </c>
    </row>
    <row r="5030" spans="1:23" x14ac:dyDescent="0.25">
      <c r="A5030" s="14">
        <v>38497</v>
      </c>
      <c r="B5030" s="3">
        <v>145</v>
      </c>
      <c r="C5030" s="5">
        <v>-999</v>
      </c>
      <c r="D5030" s="5">
        <v>8.1</v>
      </c>
      <c r="E5030" s="5">
        <v>15.3</v>
      </c>
      <c r="F5030" s="5">
        <v>-0.4</v>
      </c>
      <c r="G5030" s="4">
        <v>54.8</v>
      </c>
      <c r="H5030" s="4">
        <v>23.8</v>
      </c>
      <c r="I5030" s="5">
        <v>-999</v>
      </c>
      <c r="J5030" s="5">
        <v>-999</v>
      </c>
      <c r="K5030" s="4">
        <v>0</v>
      </c>
      <c r="L5030" s="4">
        <v>0</v>
      </c>
      <c r="M5030" s="9">
        <v>0</v>
      </c>
      <c r="N5030" s="5">
        <v>-999</v>
      </c>
      <c r="O5030" s="5">
        <v>-999</v>
      </c>
      <c r="P5030" s="5">
        <v>7.5</v>
      </c>
      <c r="Q5030" s="5">
        <v>-999</v>
      </c>
      <c r="R5030">
        <v>0.41399999999999998</v>
      </c>
      <c r="S5030" s="34">
        <f>ROUND((0.6105*(EXP((17.273*E5030)/(E5030+237.3))))*(100-H5030)/100,3)</f>
        <v>1.3240000000000001</v>
      </c>
      <c r="T5030" s="6">
        <f>IF(V5030&lt;V5031,L5030,0)</f>
        <v>0</v>
      </c>
      <c r="U5030" s="6">
        <f>IF(T5030&gt;0,M5030,-999)</f>
        <v>-999</v>
      </c>
      <c r="V5030">
        <v>200505</v>
      </c>
      <c r="W5030">
        <v>2005</v>
      </c>
    </row>
    <row r="5031" spans="1:23" x14ac:dyDescent="0.25">
      <c r="A5031" s="14">
        <v>38498</v>
      </c>
      <c r="B5031" s="3">
        <v>146</v>
      </c>
      <c r="C5031" s="5">
        <v>-999</v>
      </c>
      <c r="D5031" s="5">
        <v>11.3</v>
      </c>
      <c r="E5031" s="5">
        <v>18.8</v>
      </c>
      <c r="F5031" s="5">
        <v>3</v>
      </c>
      <c r="G5031" s="4">
        <v>45.8</v>
      </c>
      <c r="H5031" s="4">
        <v>18.399999999999999</v>
      </c>
      <c r="I5031" s="5">
        <v>-999</v>
      </c>
      <c r="J5031" s="5">
        <v>-999</v>
      </c>
      <c r="K5031" s="4">
        <v>0</v>
      </c>
      <c r="L5031" s="4">
        <v>0</v>
      </c>
      <c r="M5031" s="9">
        <v>0</v>
      </c>
      <c r="N5031" s="5">
        <v>-999</v>
      </c>
      <c r="O5031" s="5">
        <v>-999</v>
      </c>
      <c r="P5031" s="5">
        <v>8.4</v>
      </c>
      <c r="Q5031" s="5">
        <v>-999</v>
      </c>
      <c r="R5031">
        <v>0.39900000000000002</v>
      </c>
      <c r="S5031" s="34">
        <f>ROUND((0.6105*(EXP((17.273*E5031)/(E5031+237.3))))*(100-H5031)/100,3)</f>
        <v>1.77</v>
      </c>
      <c r="T5031" s="6">
        <f>IF(V5031&lt;V5032,L5031,0)</f>
        <v>0</v>
      </c>
      <c r="U5031" s="6">
        <f>IF(T5031&gt;0,M5031,-999)</f>
        <v>-999</v>
      </c>
      <c r="V5031">
        <v>200505</v>
      </c>
      <c r="W5031">
        <v>2005</v>
      </c>
    </row>
    <row r="5032" spans="1:23" x14ac:dyDescent="0.25">
      <c r="A5032" s="14">
        <v>38499</v>
      </c>
      <c r="B5032" s="3">
        <v>147</v>
      </c>
      <c r="C5032" s="5">
        <v>-999</v>
      </c>
      <c r="D5032" s="5">
        <v>14.7</v>
      </c>
      <c r="E5032" s="5">
        <v>23.3</v>
      </c>
      <c r="F5032" s="5">
        <v>6.9</v>
      </c>
      <c r="G5032" s="4">
        <v>41</v>
      </c>
      <c r="H5032" s="4">
        <v>24.2</v>
      </c>
      <c r="I5032" s="5">
        <v>-999</v>
      </c>
      <c r="J5032" s="5">
        <v>-999</v>
      </c>
      <c r="K5032" s="4">
        <v>0</v>
      </c>
      <c r="L5032" s="4">
        <v>0</v>
      </c>
      <c r="M5032" s="9">
        <v>0</v>
      </c>
      <c r="N5032" s="5">
        <v>-999</v>
      </c>
      <c r="O5032" s="5">
        <v>-999</v>
      </c>
      <c r="P5032" s="5">
        <v>9.5</v>
      </c>
      <c r="Q5032" s="5">
        <v>-999</v>
      </c>
      <c r="R5032">
        <v>0.69199999999999995</v>
      </c>
      <c r="S5032" s="34">
        <f>ROUND((0.6105*(EXP((17.273*E5032)/(E5032+237.3))))*(100-H5032)/100,3)</f>
        <v>2.1680000000000001</v>
      </c>
      <c r="T5032" s="6">
        <f>IF(V5032&lt;V5033,L5032,0)</f>
        <v>0</v>
      </c>
      <c r="U5032" s="6">
        <f>IF(T5032&gt;0,M5032,-999)</f>
        <v>-999</v>
      </c>
      <c r="V5032">
        <v>200505</v>
      </c>
      <c r="W5032">
        <v>2005</v>
      </c>
    </row>
    <row r="5033" spans="1:23" x14ac:dyDescent="0.25">
      <c r="A5033" s="14">
        <v>38500</v>
      </c>
      <c r="B5033" s="3">
        <v>148</v>
      </c>
      <c r="C5033" s="5">
        <v>-999</v>
      </c>
      <c r="D5033" s="5">
        <v>17.2</v>
      </c>
      <c r="E5033" s="5">
        <v>24.4</v>
      </c>
      <c r="F5033" s="5">
        <v>8.1</v>
      </c>
      <c r="G5033" s="4">
        <v>36.799999999999997</v>
      </c>
      <c r="H5033" s="4">
        <v>21.7</v>
      </c>
      <c r="I5033" s="5">
        <v>-999</v>
      </c>
      <c r="J5033" s="5">
        <v>-999</v>
      </c>
      <c r="K5033" s="4">
        <v>0</v>
      </c>
      <c r="L5033" s="4">
        <v>0</v>
      </c>
      <c r="M5033" s="9">
        <v>0</v>
      </c>
      <c r="N5033" s="5">
        <v>-999</v>
      </c>
      <c r="O5033" s="5">
        <v>-999</v>
      </c>
      <c r="P5033" s="5">
        <v>10.6</v>
      </c>
      <c r="Q5033" s="5">
        <v>-999</v>
      </c>
      <c r="R5033">
        <v>0.66400000000000003</v>
      </c>
      <c r="S5033" s="34">
        <f>ROUND((0.6105*(EXP((17.273*E5033)/(E5033+237.3))))*(100-H5033)/100,3)</f>
        <v>2.3929999999999998</v>
      </c>
      <c r="T5033" s="6">
        <f>IF(V5033&lt;V5034,L5033,0)</f>
        <v>0</v>
      </c>
      <c r="U5033" s="6">
        <f>IF(T5033&gt;0,M5033,-999)</f>
        <v>-999</v>
      </c>
      <c r="V5033">
        <v>200505</v>
      </c>
      <c r="W5033">
        <v>2005</v>
      </c>
    </row>
    <row r="5034" spans="1:23" x14ac:dyDescent="0.25">
      <c r="A5034" s="14">
        <v>38501</v>
      </c>
      <c r="B5034" s="3">
        <v>149</v>
      </c>
      <c r="C5034" s="5">
        <v>-999</v>
      </c>
      <c r="D5034" s="5">
        <v>17</v>
      </c>
      <c r="E5034" s="5">
        <v>24.3</v>
      </c>
      <c r="F5034" s="5">
        <v>9.4</v>
      </c>
      <c r="G5034" s="4">
        <v>40.6</v>
      </c>
      <c r="H5034" s="4">
        <v>23.7</v>
      </c>
      <c r="I5034" s="5">
        <v>-999</v>
      </c>
      <c r="J5034" s="5">
        <v>-999</v>
      </c>
      <c r="K5034" s="4">
        <v>0.3</v>
      </c>
      <c r="L5034" s="4">
        <v>0</v>
      </c>
      <c r="M5034" s="9">
        <v>0</v>
      </c>
      <c r="N5034" s="5">
        <v>-999</v>
      </c>
      <c r="O5034" s="5">
        <v>-999</v>
      </c>
      <c r="P5034" s="5">
        <v>11.3</v>
      </c>
      <c r="Q5034" s="5">
        <v>-999</v>
      </c>
      <c r="R5034">
        <v>0.71899999999999997</v>
      </c>
      <c r="S5034" s="34">
        <f>ROUND((0.6105*(EXP((17.273*E5034)/(E5034+237.3))))*(100-H5034)/100,3)</f>
        <v>2.3180000000000001</v>
      </c>
      <c r="T5034" s="6">
        <f>IF(V5034&lt;V5035,L5034,0)</f>
        <v>0</v>
      </c>
      <c r="U5034" s="6">
        <f>IF(T5034&gt;0,M5034,-999)</f>
        <v>-999</v>
      </c>
      <c r="V5034">
        <v>200505</v>
      </c>
      <c r="W5034">
        <v>2005</v>
      </c>
    </row>
    <row r="5035" spans="1:23" x14ac:dyDescent="0.25">
      <c r="A5035" s="14">
        <v>38502</v>
      </c>
      <c r="B5035" s="3">
        <v>150</v>
      </c>
      <c r="C5035" s="5">
        <v>-999</v>
      </c>
      <c r="D5035" s="5">
        <v>14</v>
      </c>
      <c r="E5035" s="5">
        <v>21.8</v>
      </c>
      <c r="F5035" s="5">
        <v>7</v>
      </c>
      <c r="G5035" s="4">
        <v>62.4</v>
      </c>
      <c r="H5035" s="4">
        <v>37.799999999999997</v>
      </c>
      <c r="I5035" s="5">
        <v>-999</v>
      </c>
      <c r="J5035" s="5">
        <v>-999</v>
      </c>
      <c r="K5035" s="4">
        <v>0</v>
      </c>
      <c r="L5035" s="4">
        <v>0</v>
      </c>
      <c r="M5035" s="9">
        <v>0</v>
      </c>
      <c r="N5035" s="5">
        <v>-999</v>
      </c>
      <c r="O5035" s="5">
        <v>-999</v>
      </c>
      <c r="P5035" s="5">
        <v>11.9</v>
      </c>
      <c r="Q5035" s="5">
        <v>-999</v>
      </c>
      <c r="R5035">
        <v>0.98699999999999999</v>
      </c>
      <c r="S5035" s="34">
        <f>ROUND((0.6105*(EXP((17.273*E5035)/(E5035+237.3))))*(100-H5035)/100,3)</f>
        <v>1.6240000000000001</v>
      </c>
      <c r="T5035" s="6">
        <f>IF(V5035&lt;V5036,L5035,0)</f>
        <v>0</v>
      </c>
      <c r="U5035" s="6">
        <f>IF(T5035&gt;0,M5035,-999)</f>
        <v>-999</v>
      </c>
      <c r="V5035">
        <v>200505</v>
      </c>
      <c r="W5035">
        <v>2005</v>
      </c>
    </row>
    <row r="5036" spans="1:23" x14ac:dyDescent="0.25">
      <c r="A5036" s="14">
        <v>38503</v>
      </c>
      <c r="B5036" s="3">
        <v>151</v>
      </c>
      <c r="C5036" s="5">
        <v>-999</v>
      </c>
      <c r="D5036" s="5">
        <v>4.5999999999999996</v>
      </c>
      <c r="E5036" s="5">
        <v>7.6</v>
      </c>
      <c r="F5036" s="5">
        <v>1.5</v>
      </c>
      <c r="G5036" s="4">
        <v>95.3</v>
      </c>
      <c r="H5036" s="4">
        <v>86.2</v>
      </c>
      <c r="I5036" s="5">
        <v>-999</v>
      </c>
      <c r="J5036" s="5">
        <v>-999</v>
      </c>
      <c r="K5036" s="4">
        <v>7.2</v>
      </c>
      <c r="L5036" s="4">
        <v>0</v>
      </c>
      <c r="M5036" s="9">
        <v>0</v>
      </c>
      <c r="N5036" s="5">
        <v>-999</v>
      </c>
      <c r="O5036" s="5">
        <v>-999</v>
      </c>
      <c r="P5036" s="5">
        <v>10.6</v>
      </c>
      <c r="Q5036" s="5">
        <v>-999</v>
      </c>
      <c r="R5036">
        <v>0.89800000000000002</v>
      </c>
      <c r="S5036" s="34">
        <f>ROUND((0.6105*(EXP((17.273*E5036)/(E5036+237.3))))*(100-H5036)/100,3)</f>
        <v>0.14399999999999999</v>
      </c>
      <c r="T5036" s="6">
        <f>IF(V5036&lt;V5037,L5036,0)</f>
        <v>0</v>
      </c>
      <c r="U5036" s="6">
        <f>IF(T5036&gt;0,M5036,-999)</f>
        <v>-999</v>
      </c>
      <c r="V5036">
        <v>200505</v>
      </c>
      <c r="W5036">
        <v>2005</v>
      </c>
    </row>
    <row r="5037" spans="1:23" x14ac:dyDescent="0.25">
      <c r="A5037" s="14">
        <v>38504</v>
      </c>
      <c r="B5037" s="3">
        <v>152</v>
      </c>
      <c r="C5037" s="5">
        <v>-999</v>
      </c>
      <c r="D5037" s="5">
        <v>4.0999999999999996</v>
      </c>
      <c r="E5037" s="5">
        <v>10.1</v>
      </c>
      <c r="F5037" s="5">
        <v>1.2</v>
      </c>
      <c r="G5037" s="4">
        <v>95.4</v>
      </c>
      <c r="H5037" s="4">
        <v>73.7</v>
      </c>
      <c r="I5037" s="5">
        <v>-999</v>
      </c>
      <c r="J5037" s="5">
        <v>-999</v>
      </c>
      <c r="K5037" s="4">
        <v>2.9</v>
      </c>
      <c r="L5037" s="4">
        <v>0</v>
      </c>
      <c r="M5037" s="9">
        <v>0</v>
      </c>
      <c r="N5037" s="5">
        <v>-999</v>
      </c>
      <c r="O5037" s="5">
        <v>-999</v>
      </c>
      <c r="P5037" s="5">
        <v>9.1</v>
      </c>
      <c r="Q5037" s="5">
        <v>-999</v>
      </c>
      <c r="R5037">
        <v>0.91100000000000003</v>
      </c>
      <c r="S5037" s="34">
        <f>ROUND((0.6105*(EXP((17.273*E5037)/(E5037+237.3))))*(100-H5037)/100,3)</f>
        <v>0.32500000000000001</v>
      </c>
      <c r="T5037" s="6">
        <f>IF(V5037&lt;V5038,L5037,0)</f>
        <v>0</v>
      </c>
      <c r="U5037" s="6">
        <f>IF(T5037&gt;0,M5037,-999)</f>
        <v>-999</v>
      </c>
      <c r="V5037">
        <v>200506</v>
      </c>
      <c r="W5037">
        <v>2005</v>
      </c>
    </row>
    <row r="5038" spans="1:23" x14ac:dyDescent="0.25">
      <c r="A5038" s="14">
        <v>38505</v>
      </c>
      <c r="B5038" s="3">
        <v>153</v>
      </c>
      <c r="C5038" s="5">
        <v>-999</v>
      </c>
      <c r="D5038" s="5">
        <v>5.5</v>
      </c>
      <c r="E5038" s="5">
        <v>8.9</v>
      </c>
      <c r="F5038" s="5">
        <v>3.2</v>
      </c>
      <c r="G5038" s="4">
        <v>98.7</v>
      </c>
      <c r="H5038" s="4">
        <v>93.9</v>
      </c>
      <c r="I5038" s="5">
        <v>-999</v>
      </c>
      <c r="J5038" s="5">
        <v>-999</v>
      </c>
      <c r="K5038" s="4">
        <v>1.6</v>
      </c>
      <c r="L5038" s="4">
        <v>0</v>
      </c>
      <c r="M5038" s="9">
        <v>0</v>
      </c>
      <c r="N5038" s="5">
        <v>-999</v>
      </c>
      <c r="O5038" s="5">
        <v>-999</v>
      </c>
      <c r="P5038" s="5">
        <v>8.6</v>
      </c>
      <c r="Q5038" s="5">
        <v>-999</v>
      </c>
      <c r="R5038">
        <v>1.0669999999999999</v>
      </c>
      <c r="S5038" s="34">
        <f>ROUND((0.6105*(EXP((17.273*E5038)/(E5038+237.3))))*(100-H5038)/100,3)</f>
        <v>7.0000000000000007E-2</v>
      </c>
      <c r="T5038" s="6">
        <f>IF(V5038&lt;V5039,L5038,0)</f>
        <v>0</v>
      </c>
      <c r="U5038" s="6">
        <f>IF(T5038&gt;0,M5038,-999)</f>
        <v>-999</v>
      </c>
      <c r="V5038">
        <v>200506</v>
      </c>
      <c r="W5038">
        <v>2005</v>
      </c>
    </row>
    <row r="5039" spans="1:23" x14ac:dyDescent="0.25">
      <c r="A5039" s="14">
        <v>38506</v>
      </c>
      <c r="B5039" s="3">
        <v>154</v>
      </c>
      <c r="C5039" s="5">
        <v>-999</v>
      </c>
      <c r="D5039" s="5">
        <v>5.7</v>
      </c>
      <c r="E5039" s="5">
        <v>12.7</v>
      </c>
      <c r="F5039" s="5">
        <v>-0.4</v>
      </c>
      <c r="G5039" s="4">
        <v>93.2</v>
      </c>
      <c r="H5039" s="4">
        <v>70.099999999999994</v>
      </c>
      <c r="I5039" s="5">
        <v>-999</v>
      </c>
      <c r="J5039" s="5">
        <v>-999</v>
      </c>
      <c r="K5039" s="4">
        <v>0.3</v>
      </c>
      <c r="L5039" s="4">
        <v>0</v>
      </c>
      <c r="M5039" s="9">
        <v>0</v>
      </c>
      <c r="N5039" s="5">
        <v>-999</v>
      </c>
      <c r="O5039" s="5">
        <v>-999</v>
      </c>
      <c r="P5039" s="5">
        <v>8.4</v>
      </c>
      <c r="Q5039" s="5">
        <v>-999</v>
      </c>
      <c r="R5039">
        <v>1.0269999999999999</v>
      </c>
      <c r="S5039" s="34">
        <f>ROUND((0.6105*(EXP((17.273*E5039)/(E5039+237.3))))*(100-H5039)/100,3)</f>
        <v>0.439</v>
      </c>
      <c r="T5039" s="6">
        <f>IF(V5039&lt;V5040,L5039,0)</f>
        <v>0</v>
      </c>
      <c r="U5039" s="6">
        <f>IF(T5039&gt;0,M5039,-999)</f>
        <v>-999</v>
      </c>
      <c r="V5039">
        <v>200506</v>
      </c>
      <c r="W5039">
        <v>2005</v>
      </c>
    </row>
    <row r="5040" spans="1:23" x14ac:dyDescent="0.25">
      <c r="A5040" s="14">
        <v>38507</v>
      </c>
      <c r="B5040" s="3">
        <v>155</v>
      </c>
      <c r="C5040" s="5">
        <v>-999</v>
      </c>
      <c r="D5040" s="5">
        <v>6.8</v>
      </c>
      <c r="E5040" s="5">
        <v>16.5</v>
      </c>
      <c r="F5040" s="5">
        <v>-1.7</v>
      </c>
      <c r="G5040" s="4">
        <v>77.099999999999994</v>
      </c>
      <c r="H5040" s="4">
        <v>46.2</v>
      </c>
      <c r="I5040" s="5">
        <v>-999</v>
      </c>
      <c r="J5040" s="5">
        <v>-999</v>
      </c>
      <c r="K5040" s="4">
        <v>0.8</v>
      </c>
      <c r="L5040" s="4">
        <v>0</v>
      </c>
      <c r="M5040" s="9">
        <v>0</v>
      </c>
      <c r="N5040" s="5">
        <v>-999</v>
      </c>
      <c r="O5040" s="5">
        <v>-999</v>
      </c>
      <c r="P5040" s="5">
        <v>8.8000000000000007</v>
      </c>
      <c r="Q5040" s="5">
        <v>-999</v>
      </c>
      <c r="R5040">
        <v>0.86899999999999999</v>
      </c>
      <c r="S5040" s="34">
        <f>ROUND((0.6105*(EXP((17.273*E5040)/(E5040+237.3))))*(100-H5040)/100,3)</f>
        <v>1.01</v>
      </c>
      <c r="T5040" s="6">
        <f>IF(V5040&lt;V5041,L5040,0)</f>
        <v>0</v>
      </c>
      <c r="U5040" s="6">
        <f>IF(T5040&gt;0,M5040,-999)</f>
        <v>-999</v>
      </c>
      <c r="V5040">
        <v>200506</v>
      </c>
      <c r="W5040">
        <v>2005</v>
      </c>
    </row>
    <row r="5041" spans="1:23" x14ac:dyDescent="0.25">
      <c r="A5041" s="14">
        <v>38508</v>
      </c>
      <c r="B5041" s="3">
        <v>156</v>
      </c>
      <c r="C5041" s="5">
        <v>-999</v>
      </c>
      <c r="D5041" s="5">
        <v>3.9</v>
      </c>
      <c r="E5041" s="5">
        <v>10.4</v>
      </c>
      <c r="F5041" s="5">
        <v>0.2</v>
      </c>
      <c r="G5041" s="4">
        <v>91.1</v>
      </c>
      <c r="H5041" s="4">
        <v>63.4</v>
      </c>
      <c r="I5041" s="5">
        <v>-999</v>
      </c>
      <c r="J5041" s="5">
        <v>-999</v>
      </c>
      <c r="K5041" s="4">
        <v>13.9</v>
      </c>
      <c r="L5041" s="4">
        <v>0</v>
      </c>
      <c r="M5041" s="9">
        <v>0</v>
      </c>
      <c r="N5041" s="5">
        <v>-999</v>
      </c>
      <c r="O5041" s="5">
        <v>-999</v>
      </c>
      <c r="P5041" s="5">
        <v>8.6999999999999993</v>
      </c>
      <c r="Q5041" s="5">
        <v>-999</v>
      </c>
      <c r="R5041">
        <v>0.8</v>
      </c>
      <c r="S5041" s="34">
        <f>ROUND((0.6105*(EXP((17.273*E5041)/(E5041+237.3))))*(100-H5041)/100,3)</f>
        <v>0.46100000000000002</v>
      </c>
      <c r="T5041" s="6">
        <f>IF(V5041&lt;V5042,L5041,0)</f>
        <v>0</v>
      </c>
      <c r="U5041" s="6">
        <f>IF(T5041&gt;0,M5041,-999)</f>
        <v>-999</v>
      </c>
      <c r="V5041">
        <v>200506</v>
      </c>
      <c r="W5041">
        <v>2005</v>
      </c>
    </row>
    <row r="5042" spans="1:23" x14ac:dyDescent="0.25">
      <c r="A5042" s="14">
        <v>38509</v>
      </c>
      <c r="B5042" s="3">
        <v>157</v>
      </c>
      <c r="C5042" s="5">
        <v>-999</v>
      </c>
      <c r="D5042" s="5">
        <v>4.4000000000000004</v>
      </c>
      <c r="E5042" s="5">
        <v>12.4</v>
      </c>
      <c r="F5042" s="5">
        <v>-0.7</v>
      </c>
      <c r="G5042" s="4">
        <v>84.8</v>
      </c>
      <c r="H5042" s="4">
        <v>43.9</v>
      </c>
      <c r="I5042" s="5">
        <v>-999</v>
      </c>
      <c r="J5042" s="5">
        <v>-999</v>
      </c>
      <c r="K5042" s="4">
        <v>1.1000000000000001</v>
      </c>
      <c r="L5042" s="4">
        <v>0</v>
      </c>
      <c r="M5042" s="9">
        <v>0</v>
      </c>
      <c r="N5042" s="5">
        <v>-999</v>
      </c>
      <c r="O5042" s="5">
        <v>-999</v>
      </c>
      <c r="P5042" s="5">
        <v>8.1999999999999993</v>
      </c>
      <c r="Q5042" s="5">
        <v>-999</v>
      </c>
      <c r="R5042">
        <v>0.63100000000000001</v>
      </c>
      <c r="S5042" s="34">
        <f>ROUND((0.6105*(EXP((17.273*E5042)/(E5042+237.3))))*(100-H5042)/100,3)</f>
        <v>0.80800000000000005</v>
      </c>
      <c r="T5042" s="6">
        <f>IF(V5042&lt;V5043,L5042,0)</f>
        <v>0</v>
      </c>
      <c r="U5042" s="6">
        <f>IF(T5042&gt;0,M5042,-999)</f>
        <v>-999</v>
      </c>
      <c r="V5042">
        <v>200506</v>
      </c>
      <c r="W5042">
        <v>2005</v>
      </c>
    </row>
    <row r="5043" spans="1:23" x14ac:dyDescent="0.25">
      <c r="A5043" s="14">
        <v>38510</v>
      </c>
      <c r="B5043" s="3">
        <v>158</v>
      </c>
      <c r="C5043" s="5">
        <v>-999</v>
      </c>
      <c r="D5043" s="5">
        <v>2.6</v>
      </c>
      <c r="E5043" s="5">
        <v>4.2</v>
      </c>
      <c r="F5043" s="5">
        <v>0.5</v>
      </c>
      <c r="G5043" s="4">
        <v>98.6</v>
      </c>
      <c r="H5043" s="4">
        <v>91.3</v>
      </c>
      <c r="I5043" s="5">
        <v>-999</v>
      </c>
      <c r="J5043" s="5">
        <v>-999</v>
      </c>
      <c r="K5043" s="4">
        <v>18.7</v>
      </c>
      <c r="L5043" s="4">
        <v>0</v>
      </c>
      <c r="M5043" s="9">
        <v>0</v>
      </c>
      <c r="N5043" s="5">
        <v>-999</v>
      </c>
      <c r="O5043" s="5">
        <v>-999</v>
      </c>
      <c r="P5043" s="5">
        <v>7.7</v>
      </c>
      <c r="Q5043" s="5">
        <v>-999</v>
      </c>
      <c r="R5043">
        <v>0.752</v>
      </c>
      <c r="S5043" s="34">
        <f>ROUND((0.6105*(EXP((17.273*E5043)/(E5043+237.3))))*(100-H5043)/100,3)</f>
        <v>7.1999999999999995E-2</v>
      </c>
      <c r="T5043" s="6">
        <f>IF(V5043&lt;V5044,L5043,0)</f>
        <v>0</v>
      </c>
      <c r="U5043" s="6">
        <f>IF(T5043&gt;0,M5043,-999)</f>
        <v>-999</v>
      </c>
      <c r="V5043">
        <v>200506</v>
      </c>
      <c r="W5043">
        <v>2005</v>
      </c>
    </row>
    <row r="5044" spans="1:23" x14ac:dyDescent="0.25">
      <c r="A5044" s="14">
        <v>38511</v>
      </c>
      <c r="B5044" s="3">
        <v>159</v>
      </c>
      <c r="C5044" s="5">
        <v>-999</v>
      </c>
      <c r="D5044" s="5">
        <v>3.5</v>
      </c>
      <c r="E5044" s="5">
        <v>8.9</v>
      </c>
      <c r="F5044" s="5">
        <v>0.3</v>
      </c>
      <c r="G5044" s="4">
        <v>98.7</v>
      </c>
      <c r="H5044" s="4">
        <v>89.6</v>
      </c>
      <c r="I5044" s="5">
        <v>-999</v>
      </c>
      <c r="J5044" s="5">
        <v>-999</v>
      </c>
      <c r="K5044" s="4">
        <v>8</v>
      </c>
      <c r="L5044" s="4">
        <v>0</v>
      </c>
      <c r="M5044" s="9">
        <v>0</v>
      </c>
      <c r="N5044" s="5">
        <v>-999</v>
      </c>
      <c r="O5044" s="5">
        <v>-999</v>
      </c>
      <c r="P5044" s="5">
        <v>7.1</v>
      </c>
      <c r="Q5044" s="5">
        <v>-999</v>
      </c>
      <c r="R5044">
        <v>1.0189999999999999</v>
      </c>
      <c r="S5044" s="34">
        <f>ROUND((0.6105*(EXP((17.273*E5044)/(E5044+237.3))))*(100-H5044)/100,3)</f>
        <v>0.11899999999999999</v>
      </c>
      <c r="T5044" s="6">
        <f>IF(V5044&lt;V5045,L5044,0)</f>
        <v>0</v>
      </c>
      <c r="U5044" s="6">
        <f>IF(T5044&gt;0,M5044,-999)</f>
        <v>-999</v>
      </c>
      <c r="V5044">
        <v>200506</v>
      </c>
      <c r="W5044">
        <v>2005</v>
      </c>
    </row>
    <row r="5045" spans="1:23" x14ac:dyDescent="0.25">
      <c r="A5045" s="14">
        <v>38512</v>
      </c>
      <c r="B5045" s="3">
        <v>160</v>
      </c>
      <c r="C5045" s="5">
        <v>-999</v>
      </c>
      <c r="D5045" s="5">
        <v>7.3</v>
      </c>
      <c r="E5045" s="5">
        <v>15.6</v>
      </c>
      <c r="F5045" s="5">
        <v>0.7</v>
      </c>
      <c r="G5045" s="4">
        <v>85</v>
      </c>
      <c r="H5045" s="4">
        <v>46.8</v>
      </c>
      <c r="I5045" s="5">
        <v>-999</v>
      </c>
      <c r="J5045" s="5">
        <v>-999</v>
      </c>
      <c r="K5045" s="4">
        <v>0</v>
      </c>
      <c r="L5045" s="4">
        <v>0</v>
      </c>
      <c r="M5045" s="9">
        <v>0</v>
      </c>
      <c r="N5045" s="5">
        <v>-999</v>
      </c>
      <c r="O5045" s="5">
        <v>-999</v>
      </c>
      <c r="P5045" s="5">
        <v>7.9</v>
      </c>
      <c r="Q5045" s="5">
        <v>-999</v>
      </c>
      <c r="R5045">
        <v>0.83099999999999996</v>
      </c>
      <c r="S5045" s="34">
        <f>ROUND((0.6105*(EXP((17.273*E5045)/(E5045+237.3))))*(100-H5045)/100,3)</f>
        <v>0.94299999999999995</v>
      </c>
      <c r="T5045" s="6">
        <f>IF(V5045&lt;V5046,L5045,0)</f>
        <v>0</v>
      </c>
      <c r="U5045" s="6">
        <f>IF(T5045&gt;0,M5045,-999)</f>
        <v>-999</v>
      </c>
      <c r="V5045">
        <v>200506</v>
      </c>
      <c r="W5045">
        <v>2005</v>
      </c>
    </row>
    <row r="5046" spans="1:23" x14ac:dyDescent="0.25">
      <c r="A5046" s="14">
        <v>38513</v>
      </c>
      <c r="B5046" s="3">
        <v>161</v>
      </c>
      <c r="C5046" s="5">
        <v>-999</v>
      </c>
      <c r="D5046" s="5">
        <v>8.1999999999999993</v>
      </c>
      <c r="E5046" s="5">
        <v>15.3</v>
      </c>
      <c r="F5046" s="5">
        <v>2.1</v>
      </c>
      <c r="G5046" s="4">
        <v>75.7</v>
      </c>
      <c r="H5046" s="4">
        <v>46.4</v>
      </c>
      <c r="I5046" s="5">
        <v>-999</v>
      </c>
      <c r="J5046" s="5">
        <v>-999</v>
      </c>
      <c r="K5046" s="4">
        <v>0</v>
      </c>
      <c r="L5046" s="4">
        <v>0</v>
      </c>
      <c r="M5046" s="9">
        <v>0</v>
      </c>
      <c r="N5046" s="5">
        <v>-999</v>
      </c>
      <c r="O5046" s="5">
        <v>-999</v>
      </c>
      <c r="P5046" s="5">
        <v>9.1999999999999993</v>
      </c>
      <c r="Q5046" s="5">
        <v>-999</v>
      </c>
      <c r="R5046">
        <v>0.80700000000000005</v>
      </c>
      <c r="S5046" s="34">
        <f>ROUND((0.6105*(EXP((17.273*E5046)/(E5046+237.3))))*(100-H5046)/100,3)</f>
        <v>0.93200000000000005</v>
      </c>
      <c r="T5046" s="6">
        <f>IF(V5046&lt;V5047,L5046,0)</f>
        <v>0</v>
      </c>
      <c r="U5046" s="6">
        <f>IF(T5046&gt;0,M5046,-999)</f>
        <v>-999</v>
      </c>
      <c r="V5046">
        <v>200506</v>
      </c>
      <c r="W5046">
        <v>2005</v>
      </c>
    </row>
    <row r="5047" spans="1:23" x14ac:dyDescent="0.25">
      <c r="A5047" s="14">
        <v>38514</v>
      </c>
      <c r="B5047" s="3">
        <v>162</v>
      </c>
      <c r="C5047" s="5">
        <v>-999</v>
      </c>
      <c r="D5047" s="5">
        <v>5.3</v>
      </c>
      <c r="E5047" s="5">
        <v>14.1</v>
      </c>
      <c r="F5047" s="5">
        <v>0.2</v>
      </c>
      <c r="G5047" s="4">
        <v>84.5</v>
      </c>
      <c r="H5047" s="4">
        <v>41.3</v>
      </c>
      <c r="I5047" s="5">
        <v>-999</v>
      </c>
      <c r="J5047" s="5">
        <v>-999</v>
      </c>
      <c r="K5047" s="4">
        <v>2.7</v>
      </c>
      <c r="L5047" s="4">
        <v>0</v>
      </c>
      <c r="M5047" s="9">
        <v>0</v>
      </c>
      <c r="N5047" s="5">
        <v>-999</v>
      </c>
      <c r="O5047" s="5">
        <v>-999</v>
      </c>
      <c r="P5047" s="5">
        <v>9.4</v>
      </c>
      <c r="Q5047" s="5">
        <v>-999</v>
      </c>
      <c r="R5047">
        <v>0.66500000000000004</v>
      </c>
      <c r="S5047" s="34">
        <f>ROUND((0.6105*(EXP((17.273*E5047)/(E5047+237.3))))*(100-H5047)/100,3)</f>
        <v>0.94399999999999995</v>
      </c>
      <c r="T5047" s="6">
        <f>IF(V5047&lt;V5048,L5047,0)</f>
        <v>0</v>
      </c>
      <c r="U5047" s="6">
        <f>IF(T5047&gt;0,M5047,-999)</f>
        <v>-999</v>
      </c>
      <c r="V5047">
        <v>200506</v>
      </c>
      <c r="W5047">
        <v>2005</v>
      </c>
    </row>
    <row r="5048" spans="1:23" x14ac:dyDescent="0.25">
      <c r="A5048" s="14">
        <v>38515</v>
      </c>
      <c r="B5048" s="3">
        <v>163</v>
      </c>
      <c r="C5048" s="5">
        <v>-999</v>
      </c>
      <c r="D5048" s="5">
        <v>4.2</v>
      </c>
      <c r="E5048" s="5">
        <v>10.6</v>
      </c>
      <c r="F5048" s="5">
        <v>-0.1</v>
      </c>
      <c r="G5048" s="4">
        <v>85.2</v>
      </c>
      <c r="H5048" s="4">
        <v>59.4</v>
      </c>
      <c r="I5048" s="5">
        <v>-999</v>
      </c>
      <c r="J5048" s="5">
        <v>-999</v>
      </c>
      <c r="K5048" s="4">
        <v>0</v>
      </c>
      <c r="L5048" s="4">
        <v>0</v>
      </c>
      <c r="M5048" s="9">
        <v>0</v>
      </c>
      <c r="N5048" s="5">
        <v>-999</v>
      </c>
      <c r="O5048" s="5">
        <v>-999</v>
      </c>
      <c r="P5048" s="5">
        <v>8.9</v>
      </c>
      <c r="Q5048" s="5">
        <v>-999</v>
      </c>
      <c r="R5048">
        <v>0.75700000000000001</v>
      </c>
      <c r="S5048" s="34">
        <f>ROUND((0.6105*(EXP((17.273*E5048)/(E5048+237.3))))*(100-H5048)/100,3)</f>
        <v>0.51900000000000002</v>
      </c>
      <c r="T5048" s="6">
        <f>IF(V5048&lt;V5049,L5048,0)</f>
        <v>0</v>
      </c>
      <c r="U5048" s="6">
        <f>IF(T5048&gt;0,M5048,-999)</f>
        <v>-999</v>
      </c>
      <c r="V5048">
        <v>200506</v>
      </c>
      <c r="W5048">
        <v>2005</v>
      </c>
    </row>
    <row r="5049" spans="1:23" x14ac:dyDescent="0.25">
      <c r="A5049" s="14">
        <v>38516</v>
      </c>
      <c r="B5049" s="3">
        <v>164</v>
      </c>
      <c r="C5049" s="5">
        <v>-999</v>
      </c>
      <c r="D5049" s="5">
        <v>5.6</v>
      </c>
      <c r="E5049" s="5">
        <v>12.3</v>
      </c>
      <c r="F5049" s="5">
        <v>0.3</v>
      </c>
      <c r="G5049" s="4">
        <v>76.599999999999994</v>
      </c>
      <c r="H5049" s="4">
        <v>48.7</v>
      </c>
      <c r="I5049" s="5">
        <v>-999</v>
      </c>
      <c r="J5049" s="5">
        <v>-999</v>
      </c>
      <c r="K5049" s="4">
        <v>1.1000000000000001</v>
      </c>
      <c r="L5049" s="4">
        <v>0</v>
      </c>
      <c r="M5049" s="9">
        <v>0</v>
      </c>
      <c r="N5049" s="5">
        <v>-999</v>
      </c>
      <c r="O5049" s="5">
        <v>-999</v>
      </c>
      <c r="P5049" s="5">
        <v>8.9</v>
      </c>
      <c r="Q5049" s="5">
        <v>-999</v>
      </c>
      <c r="R5049">
        <v>0.69599999999999995</v>
      </c>
      <c r="S5049" s="34">
        <f>ROUND((0.6105*(EXP((17.273*E5049)/(E5049+237.3))))*(100-H5049)/100,3)</f>
        <v>0.73399999999999999</v>
      </c>
      <c r="T5049" s="6">
        <f>IF(V5049&lt;V5050,L5049,0)</f>
        <v>0</v>
      </c>
      <c r="U5049" s="6">
        <f>IF(T5049&gt;0,M5049,-999)</f>
        <v>-999</v>
      </c>
      <c r="V5049">
        <v>200506</v>
      </c>
      <c r="W5049">
        <v>2005</v>
      </c>
    </row>
    <row r="5050" spans="1:23" x14ac:dyDescent="0.25">
      <c r="A5050" s="14">
        <v>38517</v>
      </c>
      <c r="B5050" s="3">
        <v>165</v>
      </c>
      <c r="C5050" s="5">
        <v>-999</v>
      </c>
      <c r="D5050" s="5">
        <v>2.7</v>
      </c>
      <c r="E5050" s="5">
        <v>7.9</v>
      </c>
      <c r="F5050" s="5">
        <v>-1.3</v>
      </c>
      <c r="G5050" s="4">
        <v>89.9</v>
      </c>
      <c r="H5050" s="4">
        <v>63</v>
      </c>
      <c r="I5050" s="5">
        <v>-999</v>
      </c>
      <c r="J5050" s="5">
        <v>-999</v>
      </c>
      <c r="K5050" s="4">
        <v>1.1000000000000001</v>
      </c>
      <c r="L5050" s="4">
        <v>0</v>
      </c>
      <c r="M5050" s="9">
        <v>0</v>
      </c>
      <c r="N5050" s="5">
        <v>-999</v>
      </c>
      <c r="O5050" s="5">
        <v>-999</v>
      </c>
      <c r="P5050" s="5">
        <v>8.3000000000000007</v>
      </c>
      <c r="Q5050" s="5">
        <v>-999</v>
      </c>
      <c r="R5050">
        <v>0.67</v>
      </c>
      <c r="S5050" s="34">
        <f>ROUND((0.6105*(EXP((17.273*E5050)/(E5050+237.3))))*(100-H5050)/100,3)</f>
        <v>0.39400000000000002</v>
      </c>
      <c r="T5050" s="6">
        <f>IF(V5050&lt;V5051,L5050,0)</f>
        <v>0</v>
      </c>
      <c r="U5050" s="6">
        <f>IF(T5050&gt;0,M5050,-999)</f>
        <v>-999</v>
      </c>
      <c r="V5050">
        <v>200506</v>
      </c>
      <c r="W5050">
        <v>2005</v>
      </c>
    </row>
    <row r="5051" spans="1:23" x14ac:dyDescent="0.25">
      <c r="A5051" s="14">
        <v>38518</v>
      </c>
      <c r="B5051" s="3">
        <v>166</v>
      </c>
      <c r="C5051" s="5">
        <v>-999</v>
      </c>
      <c r="D5051" s="5">
        <v>5.9</v>
      </c>
      <c r="E5051" s="5">
        <v>13.8</v>
      </c>
      <c r="F5051" s="5">
        <v>-2.1</v>
      </c>
      <c r="G5051" s="4">
        <v>67</v>
      </c>
      <c r="H5051" s="4">
        <v>29.7</v>
      </c>
      <c r="I5051" s="5">
        <v>-999</v>
      </c>
      <c r="J5051" s="5">
        <v>-999</v>
      </c>
      <c r="K5051" s="4">
        <v>0</v>
      </c>
      <c r="L5051" s="4">
        <v>0</v>
      </c>
      <c r="M5051" s="9">
        <v>0</v>
      </c>
      <c r="N5051" s="5">
        <v>-999</v>
      </c>
      <c r="O5051" s="5">
        <v>-999</v>
      </c>
      <c r="P5051" s="5">
        <v>8.5</v>
      </c>
      <c r="Q5051" s="5">
        <v>-999</v>
      </c>
      <c r="R5051">
        <v>0.46899999999999997</v>
      </c>
      <c r="S5051" s="34">
        <f>ROUND((0.6105*(EXP((17.273*E5051)/(E5051+237.3))))*(100-H5051)/100,3)</f>
        <v>1.109</v>
      </c>
      <c r="T5051" s="6">
        <f>IF(V5051&lt;V5052,L5051,0)</f>
        <v>0</v>
      </c>
      <c r="U5051" s="6">
        <f>IF(T5051&gt;0,M5051,-999)</f>
        <v>-999</v>
      </c>
      <c r="V5051">
        <v>200506</v>
      </c>
      <c r="W5051">
        <v>2005</v>
      </c>
    </row>
    <row r="5052" spans="1:23" x14ac:dyDescent="0.25">
      <c r="A5052" s="14">
        <v>38519</v>
      </c>
      <c r="B5052" s="3">
        <v>167</v>
      </c>
      <c r="C5052" s="5">
        <v>-999</v>
      </c>
      <c r="D5052" s="5">
        <v>10.1</v>
      </c>
      <c r="E5052" s="5">
        <v>17.100000000000001</v>
      </c>
      <c r="F5052" s="5">
        <v>4.3</v>
      </c>
      <c r="G5052" s="4">
        <v>67.8</v>
      </c>
      <c r="H5052" s="4">
        <v>32.799999999999997</v>
      </c>
      <c r="I5052" s="5">
        <v>-999</v>
      </c>
      <c r="J5052" s="5">
        <v>-999</v>
      </c>
      <c r="K5052" s="4">
        <v>5.3</v>
      </c>
      <c r="L5052" s="4">
        <v>0</v>
      </c>
      <c r="M5052" s="9">
        <v>0</v>
      </c>
      <c r="N5052" s="5">
        <v>-999</v>
      </c>
      <c r="O5052" s="5">
        <v>-999</v>
      </c>
      <c r="P5052" s="5">
        <v>9.5</v>
      </c>
      <c r="Q5052" s="5">
        <v>-999</v>
      </c>
      <c r="R5052">
        <v>0.63700000000000001</v>
      </c>
      <c r="S5052" s="34">
        <f>ROUND((0.6105*(EXP((17.273*E5052)/(E5052+237.3))))*(100-H5052)/100,3)</f>
        <v>1.31</v>
      </c>
      <c r="T5052" s="6">
        <f>IF(V5052&lt;V5053,L5052,0)</f>
        <v>0</v>
      </c>
      <c r="U5052" s="6">
        <f>IF(T5052&gt;0,M5052,-999)</f>
        <v>-999</v>
      </c>
      <c r="V5052">
        <v>200506</v>
      </c>
      <c r="W5052">
        <v>2005</v>
      </c>
    </row>
    <row r="5053" spans="1:23" x14ac:dyDescent="0.25">
      <c r="A5053" s="14">
        <v>38520</v>
      </c>
      <c r="B5053" s="3">
        <v>168</v>
      </c>
      <c r="C5053" s="5">
        <v>-999</v>
      </c>
      <c r="D5053" s="5">
        <v>5.9</v>
      </c>
      <c r="E5053" s="5">
        <v>7.9</v>
      </c>
      <c r="F5053" s="5">
        <v>2.8</v>
      </c>
      <c r="G5053" s="4">
        <v>98</v>
      </c>
      <c r="H5053" s="4">
        <v>89.3</v>
      </c>
      <c r="I5053" s="5">
        <v>-999</v>
      </c>
      <c r="J5053" s="5">
        <v>-999</v>
      </c>
      <c r="K5053" s="4">
        <v>31.2</v>
      </c>
      <c r="L5053" s="4">
        <v>0</v>
      </c>
      <c r="M5053" s="9">
        <v>0</v>
      </c>
      <c r="N5053" s="5">
        <v>-999</v>
      </c>
      <c r="O5053" s="5">
        <v>-999</v>
      </c>
      <c r="P5053" s="5">
        <v>9.3000000000000007</v>
      </c>
      <c r="Q5053" s="5">
        <v>-999</v>
      </c>
      <c r="R5053">
        <v>0.95299999999999996</v>
      </c>
      <c r="S5053" s="34">
        <f>ROUND((0.6105*(EXP((17.273*E5053)/(E5053+237.3))))*(100-H5053)/100,3)</f>
        <v>0.114</v>
      </c>
      <c r="T5053" s="6">
        <f>IF(V5053&lt;V5054,L5053,0)</f>
        <v>0</v>
      </c>
      <c r="U5053" s="6">
        <f>IF(T5053&gt;0,M5053,-999)</f>
        <v>-999</v>
      </c>
      <c r="V5053">
        <v>200506</v>
      </c>
      <c r="W5053">
        <v>2005</v>
      </c>
    </row>
    <row r="5054" spans="1:23" x14ac:dyDescent="0.25">
      <c r="A5054" s="14">
        <v>38521</v>
      </c>
      <c r="B5054" s="3">
        <v>169</v>
      </c>
      <c r="C5054" s="5">
        <v>-999</v>
      </c>
      <c r="D5054" s="5">
        <v>3.8</v>
      </c>
      <c r="E5054" s="5">
        <v>6.4</v>
      </c>
      <c r="F5054" s="5">
        <v>1.9</v>
      </c>
      <c r="G5054" s="4">
        <v>98.8</v>
      </c>
      <c r="H5054" s="4">
        <v>95.2</v>
      </c>
      <c r="I5054" s="5">
        <v>-999</v>
      </c>
      <c r="J5054" s="5">
        <v>-999</v>
      </c>
      <c r="K5054" s="4">
        <v>4.3</v>
      </c>
      <c r="L5054" s="4">
        <v>0</v>
      </c>
      <c r="M5054" s="9">
        <v>0</v>
      </c>
      <c r="N5054" s="5">
        <v>-999</v>
      </c>
      <c r="O5054" s="5">
        <v>-999</v>
      </c>
      <c r="P5054" s="5">
        <v>8.1999999999999993</v>
      </c>
      <c r="Q5054" s="5">
        <v>-999</v>
      </c>
      <c r="R5054">
        <v>0.91400000000000003</v>
      </c>
      <c r="S5054" s="34">
        <f>ROUND((0.6105*(EXP((17.273*E5054)/(E5054+237.3))))*(100-H5054)/100,3)</f>
        <v>4.5999999999999999E-2</v>
      </c>
      <c r="T5054" s="6">
        <f>IF(V5054&lt;V5055,L5054,0)</f>
        <v>0</v>
      </c>
      <c r="U5054" s="6">
        <f>IF(T5054&gt;0,M5054,-999)</f>
        <v>-999</v>
      </c>
      <c r="V5054">
        <v>200506</v>
      </c>
      <c r="W5054">
        <v>2005</v>
      </c>
    </row>
    <row r="5055" spans="1:23" x14ac:dyDescent="0.25">
      <c r="A5055" s="14">
        <v>38522</v>
      </c>
      <c r="B5055" s="3">
        <v>170</v>
      </c>
      <c r="C5055" s="5">
        <v>-999</v>
      </c>
      <c r="D5055" s="5">
        <v>7.8</v>
      </c>
      <c r="E5055" s="5">
        <v>15</v>
      </c>
      <c r="F5055" s="5">
        <v>3</v>
      </c>
      <c r="G5055" s="4">
        <v>88.3</v>
      </c>
      <c r="H5055" s="4">
        <v>54.7</v>
      </c>
      <c r="I5055" s="5">
        <v>-999</v>
      </c>
      <c r="J5055" s="5">
        <v>-999</v>
      </c>
      <c r="K5055" s="4">
        <v>0.3</v>
      </c>
      <c r="L5055" s="4">
        <v>0</v>
      </c>
      <c r="M5055" s="9">
        <v>0</v>
      </c>
      <c r="N5055" s="5">
        <v>-999</v>
      </c>
      <c r="O5055" s="5">
        <v>-999</v>
      </c>
      <c r="P5055" s="5">
        <v>8.8000000000000007</v>
      </c>
      <c r="Q5055" s="5">
        <v>-999</v>
      </c>
      <c r="R5055">
        <v>0.93200000000000005</v>
      </c>
      <c r="S5055" s="34">
        <f>ROUND((0.6105*(EXP((17.273*E5055)/(E5055+237.3))))*(100-H5055)/100,3)</f>
        <v>0.77200000000000002</v>
      </c>
      <c r="T5055" s="6">
        <f>IF(V5055&lt;V5056,L5055,0)</f>
        <v>0</v>
      </c>
      <c r="U5055" s="6">
        <f>IF(T5055&gt;0,M5055,-999)</f>
        <v>-999</v>
      </c>
      <c r="V5055">
        <v>200506</v>
      </c>
      <c r="W5055">
        <v>2005</v>
      </c>
    </row>
    <row r="5056" spans="1:23" x14ac:dyDescent="0.25">
      <c r="A5056" s="14">
        <v>38523</v>
      </c>
      <c r="B5056" s="3">
        <v>171</v>
      </c>
      <c r="C5056" s="5">
        <v>-999</v>
      </c>
      <c r="D5056" s="5">
        <v>13.6</v>
      </c>
      <c r="E5056" s="5">
        <v>22</v>
      </c>
      <c r="F5056" s="5">
        <v>5.4</v>
      </c>
      <c r="G5056" s="4">
        <v>61</v>
      </c>
      <c r="H5056" s="4">
        <v>28.1</v>
      </c>
      <c r="I5056" s="5">
        <v>-999</v>
      </c>
      <c r="J5056" s="5">
        <v>-999</v>
      </c>
      <c r="K5056" s="4">
        <v>0</v>
      </c>
      <c r="L5056" s="4">
        <v>0</v>
      </c>
      <c r="M5056" s="9">
        <v>0</v>
      </c>
      <c r="N5056" s="5">
        <v>-999</v>
      </c>
      <c r="O5056" s="5">
        <v>-999</v>
      </c>
      <c r="P5056" s="5">
        <v>10.199999999999999</v>
      </c>
      <c r="Q5056" s="5">
        <v>-999</v>
      </c>
      <c r="R5056">
        <v>0.74299999999999999</v>
      </c>
      <c r="S5056" s="34">
        <f>ROUND((0.6105*(EXP((17.273*E5056)/(E5056+237.3))))*(100-H5056)/100,3)</f>
        <v>1.901</v>
      </c>
      <c r="T5056" s="6">
        <f>IF(V5056&lt;V5057,L5056,0)</f>
        <v>0</v>
      </c>
      <c r="U5056" s="6">
        <f>IF(T5056&gt;0,M5056,-999)</f>
        <v>-999</v>
      </c>
      <c r="V5056">
        <v>200506</v>
      </c>
      <c r="W5056">
        <v>2005</v>
      </c>
    </row>
    <row r="5057" spans="1:23" x14ac:dyDescent="0.25">
      <c r="A5057" s="14">
        <v>38524</v>
      </c>
      <c r="B5057" s="3">
        <v>172</v>
      </c>
      <c r="C5057" s="5">
        <v>-999</v>
      </c>
      <c r="D5057" s="5">
        <v>15.9</v>
      </c>
      <c r="E5057" s="5">
        <v>26.1</v>
      </c>
      <c r="F5057" s="5">
        <v>7.3</v>
      </c>
      <c r="G5057" s="4">
        <v>57.9</v>
      </c>
      <c r="H5057" s="4">
        <v>23.1</v>
      </c>
      <c r="I5057" s="5">
        <v>-999</v>
      </c>
      <c r="J5057" s="5">
        <v>-999</v>
      </c>
      <c r="K5057" s="4">
        <v>2.7</v>
      </c>
      <c r="L5057" s="4">
        <v>0</v>
      </c>
      <c r="M5057" s="9">
        <v>0</v>
      </c>
      <c r="N5057" s="5">
        <v>-999</v>
      </c>
      <c r="O5057" s="5">
        <v>-999</v>
      </c>
      <c r="P5057" s="5">
        <v>11.5</v>
      </c>
      <c r="Q5057" s="5">
        <v>-999</v>
      </c>
      <c r="R5057">
        <v>0.78200000000000003</v>
      </c>
      <c r="S5057" s="34">
        <f>ROUND((0.6105*(EXP((17.273*E5057)/(E5057+237.3))))*(100-H5057)/100,3)</f>
        <v>2.6</v>
      </c>
      <c r="T5057" s="6">
        <f>IF(V5057&lt;V5058,L5057,0)</f>
        <v>0</v>
      </c>
      <c r="U5057" s="6">
        <f>IF(T5057&gt;0,M5057,-999)</f>
        <v>-999</v>
      </c>
      <c r="V5057">
        <v>200506</v>
      </c>
      <c r="W5057">
        <v>2005</v>
      </c>
    </row>
    <row r="5058" spans="1:23" x14ac:dyDescent="0.25">
      <c r="A5058" s="14">
        <v>38525</v>
      </c>
      <c r="B5058" s="3">
        <v>173</v>
      </c>
      <c r="C5058" s="5">
        <v>-999</v>
      </c>
      <c r="D5058" s="5">
        <v>8.5</v>
      </c>
      <c r="E5058" s="5">
        <v>15.4</v>
      </c>
      <c r="F5058" s="5">
        <v>3.2</v>
      </c>
      <c r="G5058" s="4">
        <v>87</v>
      </c>
      <c r="H5058" s="4">
        <v>55.8</v>
      </c>
      <c r="I5058" s="5">
        <v>-999</v>
      </c>
      <c r="J5058" s="5">
        <v>-999</v>
      </c>
      <c r="K5058" s="4">
        <v>0.8</v>
      </c>
      <c r="L5058" s="4">
        <v>0</v>
      </c>
      <c r="M5058" s="9">
        <v>0</v>
      </c>
      <c r="N5058" s="5">
        <v>-999</v>
      </c>
      <c r="O5058" s="5">
        <v>-999</v>
      </c>
      <c r="P5058" s="5">
        <v>11.7</v>
      </c>
      <c r="Q5058" s="5">
        <v>-999</v>
      </c>
      <c r="R5058">
        <v>0.97699999999999998</v>
      </c>
      <c r="S5058" s="34">
        <f>ROUND((0.6105*(EXP((17.273*E5058)/(E5058+237.3))))*(100-H5058)/100,3)</f>
        <v>0.77300000000000002</v>
      </c>
      <c r="T5058" s="6">
        <f>IF(V5058&lt;V5059,L5058,0)</f>
        <v>0</v>
      </c>
      <c r="U5058" s="6">
        <f>IF(T5058&gt;0,M5058,-999)</f>
        <v>-999</v>
      </c>
      <c r="V5058">
        <v>200506</v>
      </c>
      <c r="W5058">
        <v>2005</v>
      </c>
    </row>
    <row r="5059" spans="1:23" x14ac:dyDescent="0.25">
      <c r="A5059" s="14">
        <v>38526</v>
      </c>
      <c r="B5059" s="3">
        <v>174</v>
      </c>
      <c r="C5059" s="5">
        <v>-999</v>
      </c>
      <c r="D5059" s="5">
        <v>8.5</v>
      </c>
      <c r="E5059" s="5">
        <v>16.399999999999999</v>
      </c>
      <c r="F5059" s="5">
        <v>1.2</v>
      </c>
      <c r="G5059" s="4">
        <v>73.3</v>
      </c>
      <c r="H5059" s="4">
        <v>35.700000000000003</v>
      </c>
      <c r="I5059" s="5">
        <v>-999</v>
      </c>
      <c r="J5059" s="5">
        <v>-999</v>
      </c>
      <c r="K5059" s="4">
        <v>0</v>
      </c>
      <c r="L5059" s="4">
        <v>0</v>
      </c>
      <c r="M5059" s="9">
        <v>0</v>
      </c>
      <c r="N5059" s="5">
        <v>-999</v>
      </c>
      <c r="O5059" s="5">
        <v>-999</v>
      </c>
      <c r="P5059" s="5">
        <v>11.3</v>
      </c>
      <c r="Q5059" s="5">
        <v>-999</v>
      </c>
      <c r="R5059">
        <v>0.66600000000000004</v>
      </c>
      <c r="S5059" s="34">
        <f>ROUND((0.6105*(EXP((17.273*E5059)/(E5059+237.3))))*(100-H5059)/100,3)</f>
        <v>1.1990000000000001</v>
      </c>
      <c r="T5059" s="6">
        <f>IF(V5059&lt;V5060,L5059,0)</f>
        <v>0</v>
      </c>
      <c r="U5059" s="6">
        <f>IF(T5059&gt;0,M5059,-999)</f>
        <v>-999</v>
      </c>
      <c r="V5059">
        <v>200506</v>
      </c>
      <c r="W5059">
        <v>2005</v>
      </c>
    </row>
    <row r="5060" spans="1:23" x14ac:dyDescent="0.25">
      <c r="A5060" s="14">
        <v>38527</v>
      </c>
      <c r="B5060" s="3">
        <v>175</v>
      </c>
      <c r="C5060" s="5">
        <v>-999</v>
      </c>
      <c r="D5060" s="5">
        <v>9.1999999999999993</v>
      </c>
      <c r="E5060" s="5">
        <v>17.5</v>
      </c>
      <c r="F5060" s="5">
        <v>4.9000000000000004</v>
      </c>
      <c r="G5060" s="4">
        <v>77.599999999999994</v>
      </c>
      <c r="H5060" s="4">
        <v>43.3</v>
      </c>
      <c r="I5060" s="5">
        <v>-999</v>
      </c>
      <c r="J5060" s="5">
        <v>-999</v>
      </c>
      <c r="K5060" s="4">
        <v>7.2</v>
      </c>
      <c r="L5060" s="4">
        <v>0</v>
      </c>
      <c r="M5060" s="9">
        <v>0</v>
      </c>
      <c r="N5060" s="5">
        <v>-999</v>
      </c>
      <c r="O5060" s="5">
        <v>-999</v>
      </c>
      <c r="P5060" s="5">
        <v>11.5</v>
      </c>
      <c r="Q5060" s="5">
        <v>-999</v>
      </c>
      <c r="R5060">
        <v>0.86599999999999999</v>
      </c>
      <c r="S5060" s="34">
        <f>ROUND((0.6105*(EXP((17.273*E5060)/(E5060+237.3))))*(100-H5060)/100,3)</f>
        <v>1.1339999999999999</v>
      </c>
      <c r="T5060" s="6">
        <f>IF(V5060&lt;V5061,L5060,0)</f>
        <v>0</v>
      </c>
      <c r="U5060" s="6">
        <f>IF(T5060&gt;0,M5060,-999)</f>
        <v>-999</v>
      </c>
      <c r="V5060">
        <v>200506</v>
      </c>
      <c r="W5060">
        <v>2005</v>
      </c>
    </row>
    <row r="5061" spans="1:23" x14ac:dyDescent="0.25">
      <c r="A5061" s="14">
        <v>38528</v>
      </c>
      <c r="B5061" s="3">
        <v>176</v>
      </c>
      <c r="C5061" s="5">
        <v>-999</v>
      </c>
      <c r="D5061" s="5">
        <v>8</v>
      </c>
      <c r="E5061" s="5">
        <v>15.8</v>
      </c>
      <c r="F5061" s="5">
        <v>2.4</v>
      </c>
      <c r="G5061" s="4">
        <v>83.7</v>
      </c>
      <c r="H5061" s="4">
        <v>46.4</v>
      </c>
      <c r="I5061" s="5">
        <v>-999</v>
      </c>
      <c r="J5061" s="5">
        <v>-999</v>
      </c>
      <c r="K5061" s="4">
        <v>0</v>
      </c>
      <c r="L5061" s="4">
        <v>0</v>
      </c>
      <c r="M5061" s="9">
        <v>0</v>
      </c>
      <c r="N5061" s="5">
        <v>-999</v>
      </c>
      <c r="O5061" s="5">
        <v>-999</v>
      </c>
      <c r="P5061" s="5">
        <v>11.3</v>
      </c>
      <c r="Q5061" s="5">
        <v>-999</v>
      </c>
      <c r="R5061">
        <v>0.83199999999999996</v>
      </c>
      <c r="S5061" s="34">
        <f>ROUND((0.6105*(EXP((17.273*E5061)/(E5061+237.3))))*(100-H5061)/100,3)</f>
        <v>0.96199999999999997</v>
      </c>
      <c r="T5061" s="6">
        <f>IF(V5061&lt;V5062,L5061,0)</f>
        <v>0</v>
      </c>
      <c r="U5061" s="6">
        <f>IF(T5061&gt;0,M5061,-999)</f>
        <v>-999</v>
      </c>
      <c r="V5061">
        <v>200506</v>
      </c>
      <c r="W5061">
        <v>2005</v>
      </c>
    </row>
    <row r="5062" spans="1:23" x14ac:dyDescent="0.25">
      <c r="A5062" s="14">
        <v>38529</v>
      </c>
      <c r="B5062" s="3">
        <v>177</v>
      </c>
      <c r="C5062" s="5">
        <v>-999</v>
      </c>
      <c r="D5062" s="5">
        <v>9.3000000000000007</v>
      </c>
      <c r="E5062" s="5">
        <v>16</v>
      </c>
      <c r="F5062" s="5">
        <v>4</v>
      </c>
      <c r="G5062" s="4">
        <v>83.5</v>
      </c>
      <c r="H5062" s="4">
        <v>47.8</v>
      </c>
      <c r="I5062" s="5">
        <v>-999</v>
      </c>
      <c r="J5062" s="5">
        <v>-999</v>
      </c>
      <c r="K5062" s="4">
        <v>5.6</v>
      </c>
      <c r="L5062" s="4">
        <v>0</v>
      </c>
      <c r="M5062" s="9">
        <v>0</v>
      </c>
      <c r="N5062" s="5">
        <v>-999</v>
      </c>
      <c r="O5062" s="5">
        <v>-999</v>
      </c>
      <c r="P5062" s="5">
        <v>10.9</v>
      </c>
      <c r="Q5062" s="5">
        <v>-999</v>
      </c>
      <c r="R5062">
        <v>0.86799999999999999</v>
      </c>
      <c r="S5062" s="34">
        <f>ROUND((0.6105*(EXP((17.273*E5062)/(E5062+237.3))))*(100-H5062)/100,3)</f>
        <v>0.94899999999999995</v>
      </c>
      <c r="T5062" s="6">
        <f>IF(V5062&lt;V5063,L5062,0)</f>
        <v>0</v>
      </c>
      <c r="U5062" s="6">
        <f>IF(T5062&gt;0,M5062,-999)</f>
        <v>-999</v>
      </c>
      <c r="V5062">
        <v>200506</v>
      </c>
      <c r="W5062">
        <v>2005</v>
      </c>
    </row>
    <row r="5063" spans="1:23" x14ac:dyDescent="0.25">
      <c r="A5063" s="14">
        <v>38530</v>
      </c>
      <c r="B5063" s="3">
        <v>178</v>
      </c>
      <c r="C5063" s="5">
        <v>-999</v>
      </c>
      <c r="D5063" s="5">
        <v>7.3</v>
      </c>
      <c r="E5063" s="5">
        <v>8.8000000000000007</v>
      </c>
      <c r="F5063" s="5">
        <v>5.7</v>
      </c>
      <c r="G5063" s="4">
        <v>97.7</v>
      </c>
      <c r="H5063" s="4">
        <v>86.9</v>
      </c>
      <c r="I5063" s="5">
        <v>-999</v>
      </c>
      <c r="J5063" s="5">
        <v>-999</v>
      </c>
      <c r="K5063" s="4">
        <v>16</v>
      </c>
      <c r="L5063" s="4">
        <v>0</v>
      </c>
      <c r="M5063" s="9">
        <v>0</v>
      </c>
      <c r="N5063" s="5">
        <v>-999</v>
      </c>
      <c r="O5063" s="5">
        <v>-999</v>
      </c>
      <c r="P5063" s="5">
        <v>10.5</v>
      </c>
      <c r="Q5063" s="5">
        <v>-999</v>
      </c>
      <c r="R5063">
        <v>0.98299999999999998</v>
      </c>
      <c r="S5063" s="34">
        <f>ROUND((0.6105*(EXP((17.273*E5063)/(E5063+237.3))))*(100-H5063)/100,3)</f>
        <v>0.14799999999999999</v>
      </c>
      <c r="T5063" s="6">
        <f>IF(V5063&lt;V5064,L5063,0)</f>
        <v>0</v>
      </c>
      <c r="U5063" s="6">
        <f>IF(T5063&gt;0,M5063,-999)</f>
        <v>-999</v>
      </c>
      <c r="V5063">
        <v>200506</v>
      </c>
      <c r="W5063">
        <v>2005</v>
      </c>
    </row>
    <row r="5064" spans="1:23" x14ac:dyDescent="0.25">
      <c r="A5064" s="14">
        <v>38531</v>
      </c>
      <c r="B5064" s="3">
        <v>179</v>
      </c>
      <c r="C5064" s="5">
        <v>-999</v>
      </c>
      <c r="D5064" s="5">
        <v>9</v>
      </c>
      <c r="E5064" s="5">
        <v>14.1</v>
      </c>
      <c r="F5064" s="5">
        <v>6.7</v>
      </c>
      <c r="G5064" s="4">
        <v>96.6</v>
      </c>
      <c r="H5064" s="4">
        <v>78.900000000000006</v>
      </c>
      <c r="I5064" s="5">
        <v>-999</v>
      </c>
      <c r="J5064" s="5">
        <v>-999</v>
      </c>
      <c r="K5064" s="4">
        <v>4.8</v>
      </c>
      <c r="L5064" s="4">
        <v>0</v>
      </c>
      <c r="M5064" s="9">
        <v>0</v>
      </c>
      <c r="N5064" s="5">
        <v>-999</v>
      </c>
      <c r="O5064" s="5">
        <v>-999</v>
      </c>
      <c r="P5064" s="5">
        <v>10.5</v>
      </c>
      <c r="Q5064" s="5">
        <v>-999</v>
      </c>
      <c r="R5064">
        <v>1.272</v>
      </c>
      <c r="S5064" s="34">
        <f>ROUND((0.6105*(EXP((17.273*E5064)/(E5064+237.3))))*(100-H5064)/100,3)</f>
        <v>0.33900000000000002</v>
      </c>
      <c r="T5064" s="6">
        <f>IF(V5064&lt;V5065,L5064,0)</f>
        <v>0</v>
      </c>
      <c r="U5064" s="6">
        <f>IF(T5064&gt;0,M5064,-999)</f>
        <v>-999</v>
      </c>
      <c r="V5064">
        <v>200506</v>
      </c>
      <c r="W5064">
        <v>2005</v>
      </c>
    </row>
    <row r="5065" spans="1:23" x14ac:dyDescent="0.25">
      <c r="A5065" s="14">
        <v>38532</v>
      </c>
      <c r="B5065" s="3">
        <v>180</v>
      </c>
      <c r="C5065" s="5">
        <v>-999</v>
      </c>
      <c r="D5065" s="5">
        <v>12.3</v>
      </c>
      <c r="E5065" s="5">
        <v>20.399999999999999</v>
      </c>
      <c r="F5065" s="5">
        <v>5.5</v>
      </c>
      <c r="G5065" s="4">
        <v>78.900000000000006</v>
      </c>
      <c r="H5065" s="4">
        <v>39.6</v>
      </c>
      <c r="I5065" s="5">
        <v>-999</v>
      </c>
      <c r="J5065" s="5">
        <v>-999</v>
      </c>
      <c r="K5065" s="4">
        <v>0</v>
      </c>
      <c r="L5065" s="4">
        <v>0</v>
      </c>
      <c r="M5065" s="9">
        <v>0</v>
      </c>
      <c r="N5065" s="5">
        <v>-999</v>
      </c>
      <c r="O5065" s="5">
        <v>-999</v>
      </c>
      <c r="P5065" s="5">
        <v>11.2</v>
      </c>
      <c r="Q5065" s="5">
        <v>-999</v>
      </c>
      <c r="R5065">
        <v>0.94799999999999995</v>
      </c>
      <c r="S5065" s="34">
        <f>ROUND((0.6105*(EXP((17.273*E5065)/(E5065+237.3))))*(100-H5065)/100,3)</f>
        <v>1.4470000000000001</v>
      </c>
      <c r="T5065" s="6">
        <f>IF(V5065&lt;V5066,L5065,0)</f>
        <v>0</v>
      </c>
      <c r="U5065" s="6">
        <f>IF(T5065&gt;0,M5065,-999)</f>
        <v>-999</v>
      </c>
      <c r="V5065">
        <v>200506</v>
      </c>
      <c r="W5065">
        <v>2005</v>
      </c>
    </row>
    <row r="5066" spans="1:23" x14ac:dyDescent="0.25">
      <c r="A5066" s="14">
        <v>38533</v>
      </c>
      <c r="B5066" s="3">
        <v>181</v>
      </c>
      <c r="C5066" s="5">
        <v>-999</v>
      </c>
      <c r="D5066" s="5">
        <v>12</v>
      </c>
      <c r="E5066" s="5">
        <v>20</v>
      </c>
      <c r="F5066" s="5">
        <v>6.3</v>
      </c>
      <c r="G5066" s="4">
        <v>75.099999999999994</v>
      </c>
      <c r="H5066" s="4">
        <v>40.700000000000003</v>
      </c>
      <c r="I5066" s="5">
        <v>-999</v>
      </c>
      <c r="J5066" s="5">
        <v>-999</v>
      </c>
      <c r="K5066" s="4">
        <v>0</v>
      </c>
      <c r="L5066" s="4">
        <v>0</v>
      </c>
      <c r="M5066" s="9">
        <v>0</v>
      </c>
      <c r="N5066" s="5">
        <v>-999</v>
      </c>
      <c r="O5066" s="5">
        <v>-999</v>
      </c>
      <c r="P5066" s="5">
        <v>11.9</v>
      </c>
      <c r="Q5066" s="5">
        <v>-999</v>
      </c>
      <c r="R5066">
        <v>0.95299999999999996</v>
      </c>
      <c r="S5066" s="34">
        <f>ROUND((0.6105*(EXP((17.273*E5066)/(E5066+237.3))))*(100-H5066)/100,3)</f>
        <v>1.3859999999999999</v>
      </c>
      <c r="T5066" s="6">
        <f>IF(V5066&lt;V5067,L5066,0)</f>
        <v>0</v>
      </c>
      <c r="U5066" s="6">
        <f>IF(T5066&gt;0,M5066,-999)</f>
        <v>-999</v>
      </c>
      <c r="V5066">
        <v>200506</v>
      </c>
      <c r="W5066">
        <v>2005</v>
      </c>
    </row>
    <row r="5067" spans="1:23" x14ac:dyDescent="0.25">
      <c r="A5067" s="14">
        <v>38534</v>
      </c>
      <c r="B5067" s="3">
        <v>182</v>
      </c>
      <c r="C5067" s="5">
        <v>-999</v>
      </c>
      <c r="D5067" s="5">
        <v>9.1</v>
      </c>
      <c r="E5067" s="5">
        <v>15.5</v>
      </c>
      <c r="F5067" s="5">
        <v>3.1</v>
      </c>
      <c r="G5067" s="4">
        <v>72.2</v>
      </c>
      <c r="H5067" s="4">
        <v>46.5</v>
      </c>
      <c r="I5067" s="5">
        <v>-999</v>
      </c>
      <c r="J5067" s="5">
        <v>-999</v>
      </c>
      <c r="K5067" s="4">
        <v>0</v>
      </c>
      <c r="L5067" s="4">
        <v>0</v>
      </c>
      <c r="M5067" s="9">
        <v>0</v>
      </c>
      <c r="N5067" s="5">
        <v>-999</v>
      </c>
      <c r="O5067" s="5">
        <v>-999</v>
      </c>
      <c r="P5067" s="5">
        <v>11.7</v>
      </c>
      <c r="Q5067" s="5">
        <v>-999</v>
      </c>
      <c r="R5067">
        <v>0.81699999999999995</v>
      </c>
      <c r="S5067" s="34">
        <f>ROUND((0.6105*(EXP((17.273*E5067)/(E5067+237.3))))*(100-H5067)/100,3)</f>
        <v>0.94199999999999995</v>
      </c>
      <c r="T5067" s="6">
        <f>IF(V5067&lt;V5068,L5067,0)</f>
        <v>0</v>
      </c>
      <c r="U5067" s="6">
        <f>IF(T5067&gt;0,M5067,-999)</f>
        <v>-999</v>
      </c>
      <c r="V5067">
        <v>200507</v>
      </c>
      <c r="W5067">
        <v>2005</v>
      </c>
    </row>
    <row r="5068" spans="1:23" x14ac:dyDescent="0.25">
      <c r="A5068" s="14">
        <v>38535</v>
      </c>
      <c r="B5068" s="3">
        <v>183</v>
      </c>
      <c r="C5068" s="5">
        <v>-999</v>
      </c>
      <c r="D5068" s="5">
        <v>6.3</v>
      </c>
      <c r="E5068" s="5">
        <v>13.1</v>
      </c>
      <c r="F5068" s="5">
        <v>1.6</v>
      </c>
      <c r="G5068" s="4">
        <v>86.1</v>
      </c>
      <c r="H5068" s="4">
        <v>58.2</v>
      </c>
      <c r="I5068" s="5">
        <v>-999</v>
      </c>
      <c r="J5068" s="5">
        <v>-999</v>
      </c>
      <c r="K5068" s="4">
        <v>0.3</v>
      </c>
      <c r="L5068" s="4">
        <v>0</v>
      </c>
      <c r="M5068" s="9">
        <v>0</v>
      </c>
      <c r="N5068" s="5">
        <v>-999</v>
      </c>
      <c r="O5068" s="5">
        <v>-999</v>
      </c>
      <c r="P5068" s="5">
        <v>11.4</v>
      </c>
      <c r="Q5068" s="5">
        <v>-999</v>
      </c>
      <c r="R5068">
        <v>0.874</v>
      </c>
      <c r="S5068" s="34">
        <f>ROUND((0.6105*(EXP((17.273*E5068)/(E5068+237.3))))*(100-H5068)/100,3)</f>
        <v>0.63</v>
      </c>
      <c r="T5068" s="6">
        <f>IF(V5068&lt;V5069,L5068,0)</f>
        <v>0</v>
      </c>
      <c r="U5068" s="6">
        <f>IF(T5068&gt;0,M5068,-999)</f>
        <v>-999</v>
      </c>
      <c r="V5068">
        <v>200507</v>
      </c>
      <c r="W5068">
        <v>2005</v>
      </c>
    </row>
    <row r="5069" spans="1:23" x14ac:dyDescent="0.25">
      <c r="A5069" s="14">
        <v>38536</v>
      </c>
      <c r="B5069" s="3">
        <v>184</v>
      </c>
      <c r="C5069" s="5">
        <v>-999</v>
      </c>
      <c r="D5069" s="5">
        <v>9.3000000000000007</v>
      </c>
      <c r="E5069" s="5">
        <v>17.399999999999999</v>
      </c>
      <c r="F5069" s="5">
        <v>0.9</v>
      </c>
      <c r="G5069" s="4">
        <v>73</v>
      </c>
      <c r="H5069" s="4">
        <v>31.8</v>
      </c>
      <c r="I5069" s="5">
        <v>-999</v>
      </c>
      <c r="J5069" s="5">
        <v>-999</v>
      </c>
      <c r="K5069" s="4">
        <v>0</v>
      </c>
      <c r="L5069" s="4">
        <v>0</v>
      </c>
      <c r="M5069" s="9">
        <v>0</v>
      </c>
      <c r="N5069" s="5">
        <v>-999</v>
      </c>
      <c r="O5069" s="5">
        <v>-999</v>
      </c>
      <c r="P5069" s="5">
        <v>11.2</v>
      </c>
      <c r="Q5069" s="5">
        <v>-999</v>
      </c>
      <c r="R5069">
        <v>0.63300000000000001</v>
      </c>
      <c r="S5069" s="34">
        <f>ROUND((0.6105*(EXP((17.273*E5069)/(E5069+237.3))))*(100-H5069)/100,3)</f>
        <v>1.355</v>
      </c>
      <c r="T5069" s="6">
        <f>IF(V5069&lt;V5070,L5069,0)</f>
        <v>0</v>
      </c>
      <c r="U5069" s="6">
        <f>IF(T5069&gt;0,M5069,-999)</f>
        <v>-999</v>
      </c>
      <c r="V5069">
        <v>200507</v>
      </c>
      <c r="W5069">
        <v>2005</v>
      </c>
    </row>
    <row r="5070" spans="1:23" x14ac:dyDescent="0.25">
      <c r="A5070" s="14">
        <v>38537</v>
      </c>
      <c r="B5070" s="3">
        <v>185</v>
      </c>
      <c r="C5070" s="5">
        <v>-999</v>
      </c>
      <c r="D5070" s="5">
        <v>13.1</v>
      </c>
      <c r="E5070" s="5">
        <v>20.8</v>
      </c>
      <c r="F5070" s="5">
        <v>6.8</v>
      </c>
      <c r="G5070" s="4">
        <v>67.3</v>
      </c>
      <c r="H5070" s="4">
        <v>41</v>
      </c>
      <c r="I5070" s="5">
        <v>-999</v>
      </c>
      <c r="J5070" s="5">
        <v>-999</v>
      </c>
      <c r="K5070" s="4">
        <v>0.3</v>
      </c>
      <c r="L5070" s="4">
        <v>0</v>
      </c>
      <c r="M5070" s="9">
        <v>0</v>
      </c>
      <c r="N5070" s="5">
        <v>-999</v>
      </c>
      <c r="O5070" s="5">
        <v>-999</v>
      </c>
      <c r="P5070" s="5">
        <v>12.1</v>
      </c>
      <c r="Q5070" s="5">
        <v>-999</v>
      </c>
      <c r="R5070">
        <v>1.004</v>
      </c>
      <c r="S5070" s="34">
        <f>ROUND((0.6105*(EXP((17.273*E5070)/(E5070+237.3))))*(100-H5070)/100,3)</f>
        <v>1.4490000000000001</v>
      </c>
      <c r="T5070" s="6">
        <f>IF(V5070&lt;V5071,L5070,0)</f>
        <v>0</v>
      </c>
      <c r="U5070" s="6">
        <f>IF(T5070&gt;0,M5070,-999)</f>
        <v>-999</v>
      </c>
      <c r="V5070">
        <v>200507</v>
      </c>
      <c r="W5070">
        <v>2005</v>
      </c>
    </row>
    <row r="5071" spans="1:23" x14ac:dyDescent="0.25">
      <c r="A5071" s="14">
        <v>38538</v>
      </c>
      <c r="B5071" s="3">
        <v>186</v>
      </c>
      <c r="C5071" s="5">
        <v>-999</v>
      </c>
      <c r="D5071" s="5">
        <v>15.6</v>
      </c>
      <c r="E5071" s="5">
        <v>23.3</v>
      </c>
      <c r="F5071" s="5">
        <v>10.1</v>
      </c>
      <c r="G5071" s="4">
        <v>61.5</v>
      </c>
      <c r="H5071" s="4">
        <v>36.700000000000003</v>
      </c>
      <c r="I5071" s="5">
        <v>-999</v>
      </c>
      <c r="J5071" s="5">
        <v>-999</v>
      </c>
      <c r="K5071" s="4">
        <v>0</v>
      </c>
      <c r="L5071" s="4">
        <v>0</v>
      </c>
      <c r="M5071" s="9">
        <v>0</v>
      </c>
      <c r="N5071" s="5">
        <v>-999</v>
      </c>
      <c r="O5071" s="5">
        <v>-999</v>
      </c>
      <c r="P5071" s="5">
        <v>12.8</v>
      </c>
      <c r="Q5071" s="5">
        <v>-999</v>
      </c>
      <c r="R5071">
        <v>1.0469999999999999</v>
      </c>
      <c r="S5071" s="34">
        <f>ROUND((0.6105*(EXP((17.273*E5071)/(E5071+237.3))))*(100-H5071)/100,3)</f>
        <v>1.81</v>
      </c>
      <c r="T5071" s="6">
        <f>IF(V5071&lt;V5072,L5071,0)</f>
        <v>0</v>
      </c>
      <c r="U5071" s="6">
        <f>IF(T5071&gt;0,M5071,-999)</f>
        <v>-999</v>
      </c>
      <c r="V5071">
        <v>200507</v>
      </c>
      <c r="W5071">
        <v>2005</v>
      </c>
    </row>
    <row r="5072" spans="1:23" x14ac:dyDescent="0.25">
      <c r="A5072" s="14">
        <v>38539</v>
      </c>
      <c r="B5072" s="3">
        <v>187</v>
      </c>
      <c r="C5072" s="5">
        <v>-999</v>
      </c>
      <c r="D5072" s="5">
        <v>11.8</v>
      </c>
      <c r="E5072" s="5">
        <v>18.5</v>
      </c>
      <c r="F5072" s="5">
        <v>3.3</v>
      </c>
      <c r="G5072" s="4">
        <v>74.5</v>
      </c>
      <c r="H5072" s="4">
        <v>46.3</v>
      </c>
      <c r="I5072" s="5">
        <v>-999</v>
      </c>
      <c r="J5072" s="5">
        <v>-999</v>
      </c>
      <c r="K5072" s="4">
        <v>0.5</v>
      </c>
      <c r="L5072" s="4">
        <v>0</v>
      </c>
      <c r="M5072" s="9">
        <v>0</v>
      </c>
      <c r="N5072" s="5">
        <v>-999</v>
      </c>
      <c r="O5072" s="5">
        <v>-999</v>
      </c>
      <c r="P5072" s="5">
        <v>13.3</v>
      </c>
      <c r="Q5072" s="5">
        <v>-999</v>
      </c>
      <c r="R5072">
        <v>0.98699999999999999</v>
      </c>
      <c r="S5072" s="34">
        <f>ROUND((0.6105*(EXP((17.273*E5072)/(E5072+237.3))))*(100-H5072)/100,3)</f>
        <v>1.143</v>
      </c>
      <c r="T5072" s="6">
        <f>IF(V5072&lt;V5073,L5072,0)</f>
        <v>0</v>
      </c>
      <c r="U5072" s="6">
        <f>IF(T5072&gt;0,M5072,-999)</f>
        <v>-999</v>
      </c>
      <c r="V5072">
        <v>200507</v>
      </c>
      <c r="W5072">
        <v>2005</v>
      </c>
    </row>
    <row r="5073" spans="1:23" x14ac:dyDescent="0.25">
      <c r="A5073" s="14">
        <v>38540</v>
      </c>
      <c r="B5073" s="3">
        <v>188</v>
      </c>
      <c r="C5073" s="5">
        <v>-999</v>
      </c>
      <c r="D5073" s="5">
        <v>9.4</v>
      </c>
      <c r="E5073" s="5">
        <v>17</v>
      </c>
      <c r="F5073" s="5">
        <v>0.7</v>
      </c>
      <c r="G5073" s="4">
        <v>66</v>
      </c>
      <c r="H5073" s="4">
        <v>32.9</v>
      </c>
      <c r="I5073" s="5">
        <v>-999</v>
      </c>
      <c r="J5073" s="5">
        <v>-999</v>
      </c>
      <c r="K5073" s="4">
        <v>0</v>
      </c>
      <c r="L5073" s="4">
        <v>0</v>
      </c>
      <c r="M5073" s="9">
        <v>0</v>
      </c>
      <c r="N5073" s="5">
        <v>-999</v>
      </c>
      <c r="O5073" s="5">
        <v>-999</v>
      </c>
      <c r="P5073" s="5">
        <v>12.7</v>
      </c>
      <c r="Q5073" s="5">
        <v>-999</v>
      </c>
      <c r="R5073">
        <v>0.63700000000000001</v>
      </c>
      <c r="S5073" s="34">
        <f>ROUND((0.6105*(EXP((17.273*E5073)/(E5073+237.3))))*(100-H5073)/100,3)</f>
        <v>1.3</v>
      </c>
      <c r="T5073" s="6">
        <f>IF(V5073&lt;V5074,L5073,0)</f>
        <v>0</v>
      </c>
      <c r="U5073" s="6">
        <f>IF(T5073&gt;0,M5073,-999)</f>
        <v>-999</v>
      </c>
      <c r="V5073">
        <v>200507</v>
      </c>
      <c r="W5073">
        <v>2005</v>
      </c>
    </row>
    <row r="5074" spans="1:23" x14ac:dyDescent="0.25">
      <c r="A5074" s="14">
        <v>38541</v>
      </c>
      <c r="B5074" s="3">
        <v>189</v>
      </c>
      <c r="C5074" s="5">
        <v>-999</v>
      </c>
      <c r="D5074" s="5">
        <v>8.6</v>
      </c>
      <c r="E5074" s="5">
        <v>11.4</v>
      </c>
      <c r="F5074" s="5">
        <v>4.9000000000000004</v>
      </c>
      <c r="G5074" s="4">
        <v>84.4</v>
      </c>
      <c r="H5074" s="4">
        <v>47.1</v>
      </c>
      <c r="I5074" s="5">
        <v>-999</v>
      </c>
      <c r="J5074" s="5">
        <v>-999</v>
      </c>
      <c r="K5074" s="4">
        <v>12</v>
      </c>
      <c r="L5074" s="4">
        <v>0</v>
      </c>
      <c r="M5074" s="9">
        <v>0</v>
      </c>
      <c r="N5074" s="5">
        <v>-999</v>
      </c>
      <c r="O5074" s="5">
        <v>-999</v>
      </c>
      <c r="P5074" s="5">
        <v>12</v>
      </c>
      <c r="Q5074" s="5">
        <v>-999</v>
      </c>
      <c r="R5074">
        <v>0.63500000000000001</v>
      </c>
      <c r="S5074" s="34">
        <f>ROUND((0.6105*(EXP((17.273*E5074)/(E5074+237.3))))*(100-H5074)/100,3)</f>
        <v>0.71299999999999997</v>
      </c>
      <c r="T5074" s="6">
        <f>IF(V5074&lt;V5075,L5074,0)</f>
        <v>0</v>
      </c>
      <c r="U5074" s="6">
        <f>IF(T5074&gt;0,M5074,-999)</f>
        <v>-999</v>
      </c>
      <c r="V5074">
        <v>200507</v>
      </c>
      <c r="W5074">
        <v>2005</v>
      </c>
    </row>
    <row r="5075" spans="1:23" x14ac:dyDescent="0.25">
      <c r="A5075" s="14">
        <v>38542</v>
      </c>
      <c r="B5075" s="3">
        <v>190</v>
      </c>
      <c r="C5075" s="5">
        <v>-999</v>
      </c>
      <c r="D5075" s="5">
        <v>7.8</v>
      </c>
      <c r="E5075" s="5">
        <v>14.2</v>
      </c>
      <c r="F5075" s="5">
        <v>2.8</v>
      </c>
      <c r="G5075" s="4">
        <v>85.5</v>
      </c>
      <c r="H5075" s="4">
        <v>46.5</v>
      </c>
      <c r="I5075" s="5">
        <v>-999</v>
      </c>
      <c r="J5075" s="5">
        <v>-999</v>
      </c>
      <c r="K5075" s="4">
        <v>9.1</v>
      </c>
      <c r="L5075" s="4">
        <v>0</v>
      </c>
      <c r="M5075" s="9">
        <v>0</v>
      </c>
      <c r="N5075" s="5">
        <v>-999</v>
      </c>
      <c r="O5075" s="5">
        <v>-999</v>
      </c>
      <c r="P5075" s="5">
        <v>11.5</v>
      </c>
      <c r="Q5075" s="5">
        <v>-999</v>
      </c>
      <c r="R5075">
        <v>0.754</v>
      </c>
      <c r="S5075" s="34">
        <f>ROUND((0.6105*(EXP((17.273*E5075)/(E5075+237.3))))*(100-H5075)/100,3)</f>
        <v>0.86599999999999999</v>
      </c>
      <c r="T5075" s="6">
        <f>IF(V5075&lt;V5076,L5075,0)</f>
        <v>0</v>
      </c>
      <c r="U5075" s="6">
        <f>IF(T5075&gt;0,M5075,-999)</f>
        <v>-999</v>
      </c>
      <c r="V5075">
        <v>200507</v>
      </c>
      <c r="W5075">
        <v>2005</v>
      </c>
    </row>
    <row r="5076" spans="1:23" x14ac:dyDescent="0.25">
      <c r="A5076" s="14">
        <v>38543</v>
      </c>
      <c r="B5076" s="3">
        <v>191</v>
      </c>
      <c r="C5076" s="5">
        <v>-999</v>
      </c>
      <c r="D5076" s="5">
        <v>7.2</v>
      </c>
      <c r="E5076" s="5">
        <v>13</v>
      </c>
      <c r="F5076" s="5">
        <v>1.5</v>
      </c>
      <c r="G5076" s="4">
        <v>90.8</v>
      </c>
      <c r="H5076" s="4">
        <v>71.3</v>
      </c>
      <c r="I5076" s="5">
        <v>-999</v>
      </c>
      <c r="J5076" s="5">
        <v>-999</v>
      </c>
      <c r="K5076" s="4">
        <v>3.2</v>
      </c>
      <c r="L5076" s="4">
        <v>0</v>
      </c>
      <c r="M5076" s="9">
        <v>0</v>
      </c>
      <c r="N5076" s="5">
        <v>-999</v>
      </c>
      <c r="O5076" s="5">
        <v>-999</v>
      </c>
      <c r="P5076" s="5">
        <v>11.5</v>
      </c>
      <c r="Q5076" s="5">
        <v>-999</v>
      </c>
      <c r="R5076">
        <v>1.07</v>
      </c>
      <c r="S5076" s="34">
        <f>ROUND((0.6105*(EXP((17.273*E5076)/(E5076+237.3))))*(100-H5076)/100,3)</f>
        <v>0.43</v>
      </c>
      <c r="T5076" s="6">
        <f>IF(V5076&lt;V5077,L5076,0)</f>
        <v>0</v>
      </c>
      <c r="U5076" s="6">
        <f>IF(T5076&gt;0,M5076,-999)</f>
        <v>-999</v>
      </c>
      <c r="V5076">
        <v>200507</v>
      </c>
      <c r="W5076">
        <v>2005</v>
      </c>
    </row>
    <row r="5077" spans="1:23" x14ac:dyDescent="0.25">
      <c r="A5077" s="14">
        <v>38544</v>
      </c>
      <c r="B5077" s="3">
        <v>192</v>
      </c>
      <c r="C5077" s="5">
        <v>-999</v>
      </c>
      <c r="D5077" s="5">
        <v>11.1</v>
      </c>
      <c r="E5077" s="5">
        <v>16.7</v>
      </c>
      <c r="F5077" s="5">
        <v>5.3</v>
      </c>
      <c r="G5077" s="4">
        <v>77.599999999999994</v>
      </c>
      <c r="H5077" s="4">
        <v>51.9</v>
      </c>
      <c r="I5077" s="5">
        <v>-999</v>
      </c>
      <c r="J5077" s="5">
        <v>-999</v>
      </c>
      <c r="K5077" s="4">
        <v>0</v>
      </c>
      <c r="L5077" s="4">
        <v>0</v>
      </c>
      <c r="M5077" s="9">
        <v>0</v>
      </c>
      <c r="N5077" s="5">
        <v>-999</v>
      </c>
      <c r="O5077" s="5">
        <v>-999</v>
      </c>
      <c r="P5077" s="5">
        <v>11.5</v>
      </c>
      <c r="Q5077" s="5">
        <v>-999</v>
      </c>
      <c r="R5077">
        <v>0.98599999999999999</v>
      </c>
      <c r="S5077" s="34">
        <f>ROUND((0.6105*(EXP((17.273*E5077)/(E5077+237.3))))*(100-H5077)/100,3)</f>
        <v>0.91400000000000003</v>
      </c>
      <c r="T5077" s="6">
        <f>IF(V5077&lt;V5078,L5077,0)</f>
        <v>0</v>
      </c>
      <c r="U5077" s="6">
        <f>IF(T5077&gt;0,M5077,-999)</f>
        <v>-999</v>
      </c>
      <c r="V5077">
        <v>200507</v>
      </c>
      <c r="W5077">
        <v>2005</v>
      </c>
    </row>
    <row r="5078" spans="1:23" x14ac:dyDescent="0.25">
      <c r="A5078" s="14">
        <v>38545</v>
      </c>
      <c r="B5078" s="3">
        <v>193</v>
      </c>
      <c r="C5078" s="5">
        <v>-999</v>
      </c>
      <c r="D5078" s="5">
        <v>12.8</v>
      </c>
      <c r="E5078" s="5">
        <v>20</v>
      </c>
      <c r="F5078" s="5">
        <v>6</v>
      </c>
      <c r="G5078" s="4">
        <v>72.400000000000006</v>
      </c>
      <c r="H5078" s="4">
        <v>37.9</v>
      </c>
      <c r="I5078" s="5">
        <v>-999</v>
      </c>
      <c r="J5078" s="5">
        <v>-999</v>
      </c>
      <c r="K5078" s="4">
        <v>0</v>
      </c>
      <c r="L5078" s="4">
        <v>0</v>
      </c>
      <c r="M5078" s="9">
        <v>0</v>
      </c>
      <c r="N5078" s="5">
        <v>-999</v>
      </c>
      <c r="O5078" s="5">
        <v>-999</v>
      </c>
      <c r="P5078" s="5">
        <v>12.2</v>
      </c>
      <c r="Q5078" s="5">
        <v>-999</v>
      </c>
      <c r="R5078">
        <v>0.88400000000000001</v>
      </c>
      <c r="S5078" s="34">
        <f>ROUND((0.6105*(EXP((17.273*E5078)/(E5078+237.3))))*(100-H5078)/100,3)</f>
        <v>1.452</v>
      </c>
      <c r="T5078" s="6">
        <f>IF(V5078&lt;V5079,L5078,0)</f>
        <v>0</v>
      </c>
      <c r="U5078" s="6">
        <f>IF(T5078&gt;0,M5078,-999)</f>
        <v>-999</v>
      </c>
      <c r="V5078">
        <v>200507</v>
      </c>
      <c r="W5078">
        <v>2005</v>
      </c>
    </row>
    <row r="5079" spans="1:23" x14ac:dyDescent="0.25">
      <c r="A5079" s="14">
        <v>38546</v>
      </c>
      <c r="B5079" s="3">
        <v>194</v>
      </c>
      <c r="C5079" s="5">
        <v>-999</v>
      </c>
      <c r="D5079" s="5">
        <v>9.1999999999999993</v>
      </c>
      <c r="E5079" s="5">
        <v>16.8</v>
      </c>
      <c r="F5079" s="5">
        <v>3.3</v>
      </c>
      <c r="G5079" s="4">
        <v>79.099999999999994</v>
      </c>
      <c r="H5079" s="4">
        <v>50</v>
      </c>
      <c r="I5079" s="5">
        <v>-999</v>
      </c>
      <c r="J5079" s="5">
        <v>-999</v>
      </c>
      <c r="K5079" s="4">
        <v>0</v>
      </c>
      <c r="L5079" s="4">
        <v>0</v>
      </c>
      <c r="M5079" s="9">
        <v>0</v>
      </c>
      <c r="N5079" s="5">
        <v>-999</v>
      </c>
      <c r="O5079" s="5">
        <v>-999</v>
      </c>
      <c r="P5079" s="5">
        <v>12.5</v>
      </c>
      <c r="Q5079" s="5">
        <v>-999</v>
      </c>
      <c r="R5079">
        <v>0.95499999999999996</v>
      </c>
      <c r="S5079" s="34">
        <f>ROUND((0.6105*(EXP((17.273*E5079)/(E5079+237.3))))*(100-H5079)/100,3)</f>
        <v>0.95599999999999996</v>
      </c>
      <c r="T5079" s="6">
        <f>IF(V5079&lt;V5080,L5079,0)</f>
        <v>0</v>
      </c>
      <c r="U5079" s="6">
        <f>IF(T5079&gt;0,M5079,-999)</f>
        <v>-999</v>
      </c>
      <c r="V5079">
        <v>200507</v>
      </c>
      <c r="W5079">
        <v>2005</v>
      </c>
    </row>
    <row r="5080" spans="1:23" x14ac:dyDescent="0.25">
      <c r="A5080" s="14">
        <v>38547</v>
      </c>
      <c r="B5080" s="3">
        <v>195</v>
      </c>
      <c r="C5080" s="5">
        <v>-999</v>
      </c>
      <c r="D5080" s="5">
        <v>12.6</v>
      </c>
      <c r="E5080" s="5">
        <v>21.1</v>
      </c>
      <c r="F5080" s="5">
        <v>2.9</v>
      </c>
      <c r="G5080" s="4">
        <v>64.099999999999994</v>
      </c>
      <c r="H5080" s="4">
        <v>20.399999999999999</v>
      </c>
      <c r="I5080" s="5">
        <v>-999</v>
      </c>
      <c r="J5080" s="5">
        <v>-999</v>
      </c>
      <c r="K5080" s="4">
        <v>0</v>
      </c>
      <c r="L5080" s="4">
        <v>0</v>
      </c>
      <c r="M5080" s="9">
        <v>0</v>
      </c>
      <c r="N5080" s="5">
        <v>-999</v>
      </c>
      <c r="O5080" s="5">
        <v>-999</v>
      </c>
      <c r="P5080" s="5">
        <v>12.3</v>
      </c>
      <c r="Q5080" s="5">
        <v>-999</v>
      </c>
      <c r="R5080">
        <v>0.51</v>
      </c>
      <c r="S5080" s="34">
        <f>ROUND((0.6105*(EXP((17.273*E5080)/(E5080+237.3))))*(100-H5080)/100,3)</f>
        <v>1.9910000000000001</v>
      </c>
      <c r="T5080" s="6">
        <f>IF(V5080&lt;V5081,L5080,0)</f>
        <v>0</v>
      </c>
      <c r="U5080" s="6">
        <f>IF(T5080&gt;0,M5080,-999)</f>
        <v>-999</v>
      </c>
      <c r="V5080">
        <v>200507</v>
      </c>
      <c r="W5080">
        <v>2005</v>
      </c>
    </row>
    <row r="5081" spans="1:23" x14ac:dyDescent="0.25">
      <c r="A5081" s="14">
        <v>38548</v>
      </c>
      <c r="B5081" s="3">
        <v>196</v>
      </c>
      <c r="C5081" s="5">
        <v>-999</v>
      </c>
      <c r="D5081" s="5">
        <v>11.8</v>
      </c>
      <c r="E5081" s="5">
        <v>14.6</v>
      </c>
      <c r="F5081" s="5">
        <v>7.4</v>
      </c>
      <c r="G5081" s="4">
        <v>75.3</v>
      </c>
      <c r="H5081" s="4">
        <v>42.3</v>
      </c>
      <c r="I5081" s="5">
        <v>-999</v>
      </c>
      <c r="J5081" s="5">
        <v>-999</v>
      </c>
      <c r="K5081" s="4">
        <v>1.9</v>
      </c>
      <c r="L5081" s="4">
        <v>0</v>
      </c>
      <c r="M5081" s="9">
        <v>0</v>
      </c>
      <c r="N5081" s="5">
        <v>-999</v>
      </c>
      <c r="O5081" s="5">
        <v>-999</v>
      </c>
      <c r="P5081" s="5">
        <v>12.4</v>
      </c>
      <c r="Q5081" s="5">
        <v>-999</v>
      </c>
      <c r="R5081">
        <v>0.70199999999999996</v>
      </c>
      <c r="S5081" s="34">
        <f>ROUND((0.6105*(EXP((17.273*E5081)/(E5081+237.3))))*(100-H5081)/100,3)</f>
        <v>0.95899999999999996</v>
      </c>
      <c r="T5081" s="6">
        <f>IF(V5081&lt;V5082,L5081,0)</f>
        <v>0</v>
      </c>
      <c r="U5081" s="6">
        <f>IF(T5081&gt;0,M5081,-999)</f>
        <v>-999</v>
      </c>
      <c r="V5081">
        <v>200507</v>
      </c>
      <c r="W5081">
        <v>2005</v>
      </c>
    </row>
    <row r="5082" spans="1:23" x14ac:dyDescent="0.25">
      <c r="A5082" s="14">
        <v>38549</v>
      </c>
      <c r="B5082" s="3">
        <v>197</v>
      </c>
      <c r="C5082" s="5">
        <v>-999</v>
      </c>
      <c r="D5082" s="5">
        <v>7.6</v>
      </c>
      <c r="E5082" s="5">
        <v>11.6</v>
      </c>
      <c r="F5082" s="5">
        <v>6.1</v>
      </c>
      <c r="G5082" s="4">
        <v>94</v>
      </c>
      <c r="H5082" s="4">
        <v>76.599999999999994</v>
      </c>
      <c r="I5082" s="5">
        <v>-999</v>
      </c>
      <c r="J5082" s="5">
        <v>-999</v>
      </c>
      <c r="K5082" s="4">
        <v>6.9</v>
      </c>
      <c r="L5082" s="4">
        <v>0</v>
      </c>
      <c r="M5082" s="9">
        <v>0</v>
      </c>
      <c r="N5082" s="5">
        <v>-999</v>
      </c>
      <c r="O5082" s="5">
        <v>-999</v>
      </c>
      <c r="P5082" s="5">
        <v>11.6</v>
      </c>
      <c r="Q5082" s="5">
        <v>-999</v>
      </c>
      <c r="R5082">
        <v>1.0469999999999999</v>
      </c>
      <c r="S5082" s="34">
        <f>ROUND((0.6105*(EXP((17.273*E5082)/(E5082+237.3))))*(100-H5082)/100,3)</f>
        <v>0.32</v>
      </c>
      <c r="T5082" s="6">
        <f>IF(V5082&lt;V5083,L5082,0)</f>
        <v>0</v>
      </c>
      <c r="U5082" s="6">
        <f>IF(T5082&gt;0,M5082,-999)</f>
        <v>-999</v>
      </c>
      <c r="V5082">
        <v>200507</v>
      </c>
      <c r="W5082">
        <v>2005</v>
      </c>
    </row>
    <row r="5083" spans="1:23" x14ac:dyDescent="0.25">
      <c r="A5083" s="14">
        <v>38550</v>
      </c>
      <c r="B5083" s="3">
        <v>198</v>
      </c>
      <c r="C5083" s="5">
        <v>-999</v>
      </c>
      <c r="D5083" s="5">
        <v>12.8</v>
      </c>
      <c r="E5083" s="5">
        <v>21.1</v>
      </c>
      <c r="F5083" s="5">
        <v>3.8</v>
      </c>
      <c r="G5083" s="4">
        <v>74.8</v>
      </c>
      <c r="H5083" s="4">
        <v>41.3</v>
      </c>
      <c r="I5083" s="5">
        <v>-999</v>
      </c>
      <c r="J5083" s="5">
        <v>-999</v>
      </c>
      <c r="K5083" s="4">
        <v>0</v>
      </c>
      <c r="L5083" s="4">
        <v>0</v>
      </c>
      <c r="M5083" s="9">
        <v>0</v>
      </c>
      <c r="N5083" s="5">
        <v>-999</v>
      </c>
      <c r="O5083" s="5">
        <v>-999</v>
      </c>
      <c r="P5083" s="5">
        <v>11.5</v>
      </c>
      <c r="Q5083" s="5">
        <v>-999</v>
      </c>
      <c r="R5083">
        <v>1.03</v>
      </c>
      <c r="S5083" s="34">
        <f>ROUND((0.6105*(EXP((17.273*E5083)/(E5083+237.3))))*(100-H5083)/100,3)</f>
        <v>1.4690000000000001</v>
      </c>
      <c r="T5083" s="6">
        <f>IF(V5083&lt;V5084,L5083,0)</f>
        <v>0</v>
      </c>
      <c r="U5083" s="6">
        <f>IF(T5083&gt;0,M5083,-999)</f>
        <v>-999</v>
      </c>
      <c r="V5083">
        <v>200507</v>
      </c>
      <c r="W5083">
        <v>2005</v>
      </c>
    </row>
    <row r="5084" spans="1:23" x14ac:dyDescent="0.25">
      <c r="A5084" s="14">
        <v>38551</v>
      </c>
      <c r="B5084" s="3">
        <v>199</v>
      </c>
      <c r="C5084" s="5">
        <v>-999</v>
      </c>
      <c r="D5084" s="5">
        <v>16</v>
      </c>
      <c r="E5084" s="5">
        <v>23.8</v>
      </c>
      <c r="F5084" s="5">
        <v>8.1</v>
      </c>
      <c r="G5084" s="4">
        <v>56.6</v>
      </c>
      <c r="H5084" s="4">
        <v>33.6</v>
      </c>
      <c r="I5084" s="5">
        <v>-999</v>
      </c>
      <c r="J5084" s="5">
        <v>-999</v>
      </c>
      <c r="K5084" s="4">
        <v>0</v>
      </c>
      <c r="L5084" s="4">
        <v>0</v>
      </c>
      <c r="M5084" s="9">
        <v>0</v>
      </c>
      <c r="N5084" s="5">
        <v>-999</v>
      </c>
      <c r="O5084" s="5">
        <v>-999</v>
      </c>
      <c r="P5084" s="5">
        <v>12.8</v>
      </c>
      <c r="Q5084" s="5">
        <v>-999</v>
      </c>
      <c r="R5084">
        <v>0.99199999999999999</v>
      </c>
      <c r="S5084" s="34">
        <f>ROUND((0.6105*(EXP((17.273*E5084)/(E5084+237.3))))*(100-H5084)/100,3)</f>
        <v>1.9570000000000001</v>
      </c>
      <c r="T5084" s="6">
        <f>IF(V5084&lt;V5085,L5084,0)</f>
        <v>0</v>
      </c>
      <c r="U5084" s="6">
        <f>IF(T5084&gt;0,M5084,-999)</f>
        <v>-999</v>
      </c>
      <c r="V5084">
        <v>200507</v>
      </c>
      <c r="W5084">
        <v>2005</v>
      </c>
    </row>
    <row r="5085" spans="1:23" x14ac:dyDescent="0.25">
      <c r="A5085" s="14">
        <v>38552</v>
      </c>
      <c r="B5085" s="3">
        <v>200</v>
      </c>
      <c r="C5085" s="5">
        <v>-999</v>
      </c>
      <c r="D5085" s="5">
        <v>12.4</v>
      </c>
      <c r="E5085" s="5">
        <v>19.7</v>
      </c>
      <c r="F5085" s="5">
        <v>6.2</v>
      </c>
      <c r="G5085" s="4">
        <v>63.3</v>
      </c>
      <c r="H5085" s="4">
        <v>35.4</v>
      </c>
      <c r="I5085" s="5">
        <v>-999</v>
      </c>
      <c r="J5085" s="5">
        <v>-999</v>
      </c>
      <c r="K5085" s="4">
        <v>0</v>
      </c>
      <c r="L5085" s="4">
        <v>0</v>
      </c>
      <c r="M5085" s="9">
        <v>0</v>
      </c>
      <c r="N5085" s="5">
        <v>-999</v>
      </c>
      <c r="O5085" s="5">
        <v>-999</v>
      </c>
      <c r="P5085" s="5">
        <v>13</v>
      </c>
      <c r="Q5085" s="5">
        <v>-999</v>
      </c>
      <c r="R5085">
        <v>0.81</v>
      </c>
      <c r="S5085" s="34">
        <f>ROUND((0.6105*(EXP((17.273*E5085)/(E5085+237.3))))*(100-H5085)/100,3)</f>
        <v>1.482</v>
      </c>
      <c r="T5085" s="6">
        <f>IF(V5085&lt;V5086,L5085,0)</f>
        <v>0</v>
      </c>
      <c r="U5085" s="6">
        <f>IF(T5085&gt;0,M5085,-999)</f>
        <v>-999</v>
      </c>
      <c r="V5085">
        <v>200507</v>
      </c>
      <c r="W5085">
        <v>2005</v>
      </c>
    </row>
    <row r="5086" spans="1:23" x14ac:dyDescent="0.25">
      <c r="A5086" s="14">
        <v>38553</v>
      </c>
      <c r="B5086" s="3">
        <v>201</v>
      </c>
      <c r="C5086" s="5">
        <v>-999</v>
      </c>
      <c r="D5086" s="5">
        <v>13.7</v>
      </c>
      <c r="E5086" s="5">
        <v>22.2</v>
      </c>
      <c r="F5086" s="5">
        <v>5</v>
      </c>
      <c r="G5086" s="4">
        <v>47.6</v>
      </c>
      <c r="H5086" s="4">
        <v>22.5</v>
      </c>
      <c r="I5086" s="5">
        <v>-999</v>
      </c>
      <c r="J5086" s="5">
        <v>-999</v>
      </c>
      <c r="K5086" s="4">
        <v>0</v>
      </c>
      <c r="L5086" s="4">
        <v>0</v>
      </c>
      <c r="M5086" s="9">
        <v>0</v>
      </c>
      <c r="N5086" s="5">
        <v>-999</v>
      </c>
      <c r="O5086" s="5">
        <v>-999</v>
      </c>
      <c r="P5086" s="5">
        <v>12.9</v>
      </c>
      <c r="Q5086" s="5">
        <v>-999</v>
      </c>
      <c r="R5086">
        <v>0.60299999999999998</v>
      </c>
      <c r="S5086" s="34">
        <f>ROUND((0.6105*(EXP((17.273*E5086)/(E5086+237.3))))*(100-H5086)/100,3)</f>
        <v>2.0739999999999998</v>
      </c>
      <c r="T5086" s="6">
        <f>IF(V5086&lt;V5087,L5086,0)</f>
        <v>0</v>
      </c>
      <c r="U5086" s="6">
        <f>IF(T5086&gt;0,M5086,-999)</f>
        <v>-999</v>
      </c>
      <c r="V5086">
        <v>200507</v>
      </c>
      <c r="W5086">
        <v>2005</v>
      </c>
    </row>
    <row r="5087" spans="1:23" x14ac:dyDescent="0.25">
      <c r="A5087" s="14">
        <v>38554</v>
      </c>
      <c r="B5087" s="3">
        <v>202</v>
      </c>
      <c r="C5087" s="5">
        <v>-999</v>
      </c>
      <c r="D5087" s="5">
        <v>17.7</v>
      </c>
      <c r="E5087" s="5">
        <v>25.6</v>
      </c>
      <c r="F5087" s="5">
        <v>6.9</v>
      </c>
      <c r="G5087" s="4">
        <v>40.4</v>
      </c>
      <c r="H5087" s="4">
        <v>19.100000000000001</v>
      </c>
      <c r="I5087" s="5">
        <v>-999</v>
      </c>
      <c r="J5087" s="5">
        <v>-999</v>
      </c>
      <c r="K5087" s="4">
        <v>0</v>
      </c>
      <c r="L5087" s="4">
        <v>0</v>
      </c>
      <c r="M5087" s="9">
        <v>0</v>
      </c>
      <c r="N5087" s="5">
        <v>-999</v>
      </c>
      <c r="O5087" s="5">
        <v>-999</v>
      </c>
      <c r="P5087" s="5">
        <v>13.3</v>
      </c>
      <c r="Q5087" s="5">
        <v>-999</v>
      </c>
      <c r="R5087">
        <v>0.628</v>
      </c>
      <c r="S5087" s="34">
        <f>ROUND((0.6105*(EXP((17.273*E5087)/(E5087+237.3))))*(100-H5087)/100,3)</f>
        <v>2.6549999999999998</v>
      </c>
      <c r="T5087" s="6">
        <f>IF(V5087&lt;V5088,L5087,0)</f>
        <v>0</v>
      </c>
      <c r="U5087" s="6">
        <f>IF(T5087&gt;0,M5087,-999)</f>
        <v>-999</v>
      </c>
      <c r="V5087">
        <v>200507</v>
      </c>
      <c r="W5087">
        <v>2005</v>
      </c>
    </row>
    <row r="5088" spans="1:23" x14ac:dyDescent="0.25">
      <c r="A5088" s="14">
        <v>38555</v>
      </c>
      <c r="B5088" s="3">
        <v>203</v>
      </c>
      <c r="C5088" s="5">
        <v>-999</v>
      </c>
      <c r="D5088" s="5">
        <v>13.1</v>
      </c>
      <c r="E5088" s="5">
        <v>20.8</v>
      </c>
      <c r="F5088" s="5">
        <v>5.3</v>
      </c>
      <c r="G5088" s="4">
        <v>68.8</v>
      </c>
      <c r="H5088" s="4">
        <v>27.5</v>
      </c>
      <c r="I5088" s="5">
        <v>-999</v>
      </c>
      <c r="J5088" s="5">
        <v>-999</v>
      </c>
      <c r="K5088" s="4">
        <v>7.5</v>
      </c>
      <c r="L5088" s="4">
        <v>0</v>
      </c>
      <c r="M5088" s="9">
        <v>0</v>
      </c>
      <c r="N5088" s="5">
        <v>-999</v>
      </c>
      <c r="O5088" s="5">
        <v>-999</v>
      </c>
      <c r="P5088" s="5">
        <v>13.2</v>
      </c>
      <c r="Q5088" s="5">
        <v>-999</v>
      </c>
      <c r="R5088">
        <v>0.67700000000000005</v>
      </c>
      <c r="S5088" s="34">
        <f>ROUND((0.6105*(EXP((17.273*E5088)/(E5088+237.3))))*(100-H5088)/100,3)</f>
        <v>1.7809999999999999</v>
      </c>
      <c r="T5088" s="6">
        <f>IF(V5088&lt;V5089,L5088,0)</f>
        <v>0</v>
      </c>
      <c r="U5088" s="6">
        <f>IF(T5088&gt;0,M5088,-999)</f>
        <v>-999</v>
      </c>
      <c r="V5088">
        <v>200507</v>
      </c>
      <c r="W5088">
        <v>2005</v>
      </c>
    </row>
    <row r="5089" spans="1:23" x14ac:dyDescent="0.25">
      <c r="A5089" s="14">
        <v>38556</v>
      </c>
      <c r="B5089" s="3">
        <v>204</v>
      </c>
      <c r="C5089" s="5">
        <v>-999</v>
      </c>
      <c r="D5089" s="5">
        <v>11.1</v>
      </c>
      <c r="E5089" s="5">
        <v>18.5</v>
      </c>
      <c r="F5089" s="5">
        <v>3.8</v>
      </c>
      <c r="G5089" s="4">
        <v>73.599999999999994</v>
      </c>
      <c r="H5089" s="4">
        <v>36.6</v>
      </c>
      <c r="I5089" s="5">
        <v>-999</v>
      </c>
      <c r="J5089" s="5">
        <v>-999</v>
      </c>
      <c r="K5089" s="4">
        <v>0</v>
      </c>
      <c r="L5089" s="4">
        <v>0</v>
      </c>
      <c r="M5089" s="9">
        <v>0</v>
      </c>
      <c r="N5089" s="5">
        <v>-999</v>
      </c>
      <c r="O5089" s="5">
        <v>-999</v>
      </c>
      <c r="P5089" s="5">
        <v>12.6</v>
      </c>
      <c r="Q5089" s="5">
        <v>-999</v>
      </c>
      <c r="R5089">
        <v>0.78</v>
      </c>
      <c r="S5089" s="34">
        <f>ROUND((0.6105*(EXP((17.273*E5089)/(E5089+237.3))))*(100-H5089)/100,3)</f>
        <v>1.35</v>
      </c>
      <c r="T5089" s="6">
        <f>IF(V5089&lt;V5090,L5089,0)</f>
        <v>0</v>
      </c>
      <c r="U5089" s="6">
        <f>IF(T5089&gt;0,M5089,-999)</f>
        <v>-999</v>
      </c>
      <c r="V5089">
        <v>200507</v>
      </c>
      <c r="W5089">
        <v>2005</v>
      </c>
    </row>
    <row r="5090" spans="1:23" x14ac:dyDescent="0.25">
      <c r="A5090" s="14">
        <v>38557</v>
      </c>
      <c r="B5090" s="3">
        <v>205</v>
      </c>
      <c r="C5090" s="5">
        <v>-999</v>
      </c>
      <c r="D5090" s="5">
        <v>8.9</v>
      </c>
      <c r="E5090" s="5">
        <v>15.4</v>
      </c>
      <c r="F5090" s="5">
        <v>3.1</v>
      </c>
      <c r="G5090" s="4">
        <v>74.099999999999994</v>
      </c>
      <c r="H5090" s="4">
        <v>45.6</v>
      </c>
      <c r="I5090" s="5">
        <v>-999</v>
      </c>
      <c r="J5090" s="5">
        <v>-999</v>
      </c>
      <c r="K5090" s="4">
        <v>0</v>
      </c>
      <c r="L5090" s="4">
        <v>0</v>
      </c>
      <c r="M5090" s="9">
        <v>0</v>
      </c>
      <c r="N5090" s="5">
        <v>-999</v>
      </c>
      <c r="O5090" s="5">
        <v>-999</v>
      </c>
      <c r="P5090" s="5">
        <v>12.8</v>
      </c>
      <c r="Q5090" s="5">
        <v>-999</v>
      </c>
      <c r="R5090">
        <v>0.79900000000000004</v>
      </c>
      <c r="S5090" s="34">
        <f>ROUND((0.6105*(EXP((17.273*E5090)/(E5090+237.3))))*(100-H5090)/100,3)</f>
        <v>0.95199999999999996</v>
      </c>
      <c r="T5090" s="6">
        <f>IF(V5090&lt;V5091,L5090,0)</f>
        <v>0</v>
      </c>
      <c r="U5090" s="6">
        <f>IF(T5090&gt;0,M5090,-999)</f>
        <v>-999</v>
      </c>
      <c r="V5090">
        <v>200507</v>
      </c>
      <c r="W5090">
        <v>2005</v>
      </c>
    </row>
    <row r="5091" spans="1:23" x14ac:dyDescent="0.25">
      <c r="A5091" s="14">
        <v>38558</v>
      </c>
      <c r="B5091" s="3">
        <v>206</v>
      </c>
      <c r="C5091" s="5">
        <v>-999</v>
      </c>
      <c r="D5091" s="5">
        <v>11</v>
      </c>
      <c r="E5091" s="5">
        <v>18.7</v>
      </c>
      <c r="F5091" s="5">
        <v>3.6</v>
      </c>
      <c r="G5091" s="4">
        <v>61.7</v>
      </c>
      <c r="H5091" s="4">
        <v>33.799999999999997</v>
      </c>
      <c r="I5091" s="5">
        <v>-999</v>
      </c>
      <c r="J5091" s="5">
        <v>-999</v>
      </c>
      <c r="K5091" s="4">
        <v>0</v>
      </c>
      <c r="L5091" s="4">
        <v>0</v>
      </c>
      <c r="M5091" s="9">
        <v>0</v>
      </c>
      <c r="N5091" s="5">
        <v>-999</v>
      </c>
      <c r="O5091" s="5">
        <v>-999</v>
      </c>
      <c r="P5091" s="5">
        <v>12.6</v>
      </c>
      <c r="Q5091" s="5">
        <v>-999</v>
      </c>
      <c r="R5091">
        <v>0.72699999999999998</v>
      </c>
      <c r="S5091" s="34">
        <f>ROUND((0.6105*(EXP((17.273*E5091)/(E5091+237.3))))*(100-H5091)/100,3)</f>
        <v>1.427</v>
      </c>
      <c r="T5091" s="6">
        <f>IF(V5091&lt;V5092,L5091,0)</f>
        <v>0</v>
      </c>
      <c r="U5091" s="6">
        <f>IF(T5091&gt;0,M5091,-999)</f>
        <v>-999</v>
      </c>
      <c r="V5091">
        <v>200507</v>
      </c>
      <c r="W5091">
        <v>2005</v>
      </c>
    </row>
    <row r="5092" spans="1:23" x14ac:dyDescent="0.25">
      <c r="A5092" s="14">
        <v>38559</v>
      </c>
      <c r="B5092" s="3">
        <v>207</v>
      </c>
      <c r="C5092" s="5">
        <v>-999</v>
      </c>
      <c r="D5092" s="5">
        <v>14.9</v>
      </c>
      <c r="E5092" s="5">
        <v>23</v>
      </c>
      <c r="F5092" s="5">
        <v>6.8</v>
      </c>
      <c r="G5092" s="4">
        <v>53.3</v>
      </c>
      <c r="H5092" s="4">
        <v>30</v>
      </c>
      <c r="I5092" s="5">
        <v>-999</v>
      </c>
      <c r="J5092" s="5">
        <v>-999</v>
      </c>
      <c r="K5092" s="4">
        <v>0</v>
      </c>
      <c r="L5092" s="4">
        <v>0</v>
      </c>
      <c r="M5092" s="9">
        <v>0</v>
      </c>
      <c r="N5092" s="5">
        <v>-999</v>
      </c>
      <c r="O5092" s="5">
        <v>-999</v>
      </c>
      <c r="P5092" s="5">
        <v>12.8</v>
      </c>
      <c r="Q5092" s="5">
        <v>-999</v>
      </c>
      <c r="R5092">
        <v>0.84099999999999997</v>
      </c>
      <c r="S5092" s="34">
        <f>ROUND((0.6105*(EXP((17.273*E5092)/(E5092+237.3))))*(100-H5092)/100,3)</f>
        <v>1.966</v>
      </c>
      <c r="T5092" s="6">
        <f>IF(V5092&lt;V5093,L5092,0)</f>
        <v>0</v>
      </c>
      <c r="U5092" s="6">
        <f>IF(T5092&gt;0,M5092,-999)</f>
        <v>-999</v>
      </c>
      <c r="V5092">
        <v>200507</v>
      </c>
      <c r="W5092">
        <v>2005</v>
      </c>
    </row>
    <row r="5093" spans="1:23" x14ac:dyDescent="0.25">
      <c r="A5093" s="14">
        <v>38560</v>
      </c>
      <c r="B5093" s="3">
        <v>208</v>
      </c>
      <c r="C5093" s="5">
        <v>-999</v>
      </c>
      <c r="D5093" s="5">
        <v>16.8</v>
      </c>
      <c r="E5093" s="5">
        <v>24</v>
      </c>
      <c r="F5093" s="5">
        <v>8.9</v>
      </c>
      <c r="G5093" s="4">
        <v>54.3</v>
      </c>
      <c r="H5093" s="4">
        <v>31.5</v>
      </c>
      <c r="I5093" s="5">
        <v>-999</v>
      </c>
      <c r="J5093" s="5">
        <v>-999</v>
      </c>
      <c r="K5093" s="4">
        <v>0</v>
      </c>
      <c r="L5093" s="4">
        <v>0</v>
      </c>
      <c r="M5093" s="9">
        <v>0</v>
      </c>
      <c r="N5093" s="5">
        <v>-999</v>
      </c>
      <c r="O5093" s="5">
        <v>-999</v>
      </c>
      <c r="P5093" s="5">
        <v>13.5</v>
      </c>
      <c r="Q5093" s="5">
        <v>-999</v>
      </c>
      <c r="R5093">
        <v>0.94</v>
      </c>
      <c r="S5093" s="34">
        <f>ROUND((0.6105*(EXP((17.273*E5093)/(E5093+237.3))))*(100-H5093)/100,3)</f>
        <v>2.044</v>
      </c>
      <c r="T5093" s="6">
        <f>IF(V5093&lt;V5094,L5093,0)</f>
        <v>0</v>
      </c>
      <c r="U5093" s="6">
        <f>IF(T5093&gt;0,M5093,-999)</f>
        <v>-999</v>
      </c>
      <c r="V5093">
        <v>200507</v>
      </c>
      <c r="W5093">
        <v>2005</v>
      </c>
    </row>
    <row r="5094" spans="1:23" x14ac:dyDescent="0.25">
      <c r="A5094" s="14">
        <v>38561</v>
      </c>
      <c r="B5094" s="3">
        <v>209</v>
      </c>
      <c r="C5094" s="5">
        <v>-999</v>
      </c>
      <c r="D5094" s="5">
        <v>17.600000000000001</v>
      </c>
      <c r="E5094" s="5">
        <v>25.9</v>
      </c>
      <c r="F5094" s="5">
        <v>10.199999999999999</v>
      </c>
      <c r="G5094" s="4">
        <v>51.2</v>
      </c>
      <c r="H5094" s="4">
        <v>29.1</v>
      </c>
      <c r="I5094" s="5">
        <v>-999</v>
      </c>
      <c r="J5094" s="5">
        <v>-999</v>
      </c>
      <c r="K5094" s="4">
        <v>0</v>
      </c>
      <c r="L5094" s="4">
        <v>0</v>
      </c>
      <c r="M5094" s="9">
        <v>0</v>
      </c>
      <c r="N5094" s="5">
        <v>-999</v>
      </c>
      <c r="O5094" s="5">
        <v>-999</v>
      </c>
      <c r="P5094" s="5">
        <v>14.1</v>
      </c>
      <c r="Q5094" s="5">
        <v>-999</v>
      </c>
      <c r="R5094">
        <v>0.96899999999999997</v>
      </c>
      <c r="S5094" s="34">
        <f>ROUND((0.6105*(EXP((17.273*E5094)/(E5094+237.3))))*(100-H5094)/100,3)</f>
        <v>2.3690000000000002</v>
      </c>
      <c r="T5094" s="6">
        <f>IF(V5094&lt;V5095,L5094,0)</f>
        <v>0</v>
      </c>
      <c r="U5094" s="6">
        <f>IF(T5094&gt;0,M5094,-999)</f>
        <v>-999</v>
      </c>
      <c r="V5094">
        <v>200507</v>
      </c>
      <c r="W5094">
        <v>2005</v>
      </c>
    </row>
    <row r="5095" spans="1:23" x14ac:dyDescent="0.25">
      <c r="A5095" s="14">
        <v>38562</v>
      </c>
      <c r="B5095" s="3">
        <v>210</v>
      </c>
      <c r="C5095" s="5">
        <v>-999</v>
      </c>
      <c r="D5095" s="5">
        <v>14.9</v>
      </c>
      <c r="E5095" s="5">
        <v>23</v>
      </c>
      <c r="F5095" s="5">
        <v>8.1</v>
      </c>
      <c r="G5095" s="4">
        <v>55</v>
      </c>
      <c r="H5095" s="4">
        <v>32.5</v>
      </c>
      <c r="I5095" s="5">
        <v>-999</v>
      </c>
      <c r="J5095" s="5">
        <v>-999</v>
      </c>
      <c r="K5095" s="4">
        <v>0</v>
      </c>
      <c r="L5095" s="4">
        <v>0</v>
      </c>
      <c r="M5095" s="9">
        <v>0</v>
      </c>
      <c r="N5095" s="5">
        <v>-999</v>
      </c>
      <c r="O5095" s="5">
        <v>-999</v>
      </c>
      <c r="P5095" s="5">
        <v>14.3</v>
      </c>
      <c r="Q5095" s="5">
        <v>-999</v>
      </c>
      <c r="R5095">
        <v>0.91300000000000003</v>
      </c>
      <c r="S5095" s="34">
        <f>ROUND((0.6105*(EXP((17.273*E5095)/(E5095+237.3))))*(100-H5095)/100,3)</f>
        <v>1.8959999999999999</v>
      </c>
      <c r="T5095" s="6">
        <f>IF(V5095&lt;V5096,L5095,0)</f>
        <v>0</v>
      </c>
      <c r="U5095" s="6">
        <f>IF(T5095&gt;0,M5095,-999)</f>
        <v>-999</v>
      </c>
      <c r="V5095">
        <v>200507</v>
      </c>
      <c r="W5095">
        <v>2005</v>
      </c>
    </row>
    <row r="5096" spans="1:23" x14ac:dyDescent="0.25">
      <c r="A5096" s="14">
        <v>38563</v>
      </c>
      <c r="B5096" s="3">
        <v>211</v>
      </c>
      <c r="C5096" s="5">
        <v>-999</v>
      </c>
      <c r="D5096" s="5">
        <v>15.8</v>
      </c>
      <c r="E5096" s="5">
        <v>24.7</v>
      </c>
      <c r="F5096" s="5">
        <v>7.4</v>
      </c>
      <c r="G5096" s="4">
        <v>54</v>
      </c>
      <c r="H5096" s="4">
        <v>25.8</v>
      </c>
      <c r="I5096" s="5">
        <v>-999</v>
      </c>
      <c r="J5096" s="5">
        <v>-999</v>
      </c>
      <c r="K5096" s="4">
        <v>0</v>
      </c>
      <c r="L5096" s="4">
        <v>0</v>
      </c>
      <c r="M5096" s="9">
        <v>0</v>
      </c>
      <c r="N5096" s="5">
        <v>-999</v>
      </c>
      <c r="O5096" s="5">
        <v>-999</v>
      </c>
      <c r="P5096" s="5">
        <v>14.4</v>
      </c>
      <c r="Q5096" s="5">
        <v>-999</v>
      </c>
      <c r="R5096">
        <v>0.80100000000000005</v>
      </c>
      <c r="S5096" s="34">
        <f>ROUND((0.6105*(EXP((17.273*E5096)/(E5096+237.3))))*(100-H5096)/100,3)</f>
        <v>2.3079999999999998</v>
      </c>
      <c r="T5096" s="6">
        <f>IF(V5096&lt;V5097,L5096,0)</f>
        <v>0</v>
      </c>
      <c r="U5096" s="6">
        <f>IF(T5096&gt;0,M5096,-999)</f>
        <v>-999</v>
      </c>
      <c r="V5096">
        <v>200507</v>
      </c>
      <c r="W5096">
        <v>2005</v>
      </c>
    </row>
    <row r="5097" spans="1:23" x14ac:dyDescent="0.25">
      <c r="A5097" s="14">
        <v>38564</v>
      </c>
      <c r="B5097" s="3">
        <v>212</v>
      </c>
      <c r="C5097" s="5">
        <v>-999</v>
      </c>
      <c r="D5097" s="5">
        <v>17.600000000000001</v>
      </c>
      <c r="E5097" s="5">
        <v>25.6</v>
      </c>
      <c r="F5097" s="5">
        <v>9.6999999999999993</v>
      </c>
      <c r="G5097" s="4">
        <v>37.799999999999997</v>
      </c>
      <c r="H5097" s="4">
        <v>17.2</v>
      </c>
      <c r="I5097" s="5">
        <v>-999</v>
      </c>
      <c r="J5097" s="5">
        <v>-999</v>
      </c>
      <c r="K5097" s="4">
        <v>0</v>
      </c>
      <c r="L5097" s="4">
        <v>0</v>
      </c>
      <c r="M5097" s="9">
        <v>0</v>
      </c>
      <c r="N5097" s="5">
        <v>-999</v>
      </c>
      <c r="O5097" s="5">
        <v>-999</v>
      </c>
      <c r="P5097" s="5">
        <v>14.4</v>
      </c>
      <c r="Q5097" s="5">
        <v>-999</v>
      </c>
      <c r="R5097">
        <v>0.56599999999999995</v>
      </c>
      <c r="S5097" s="34">
        <f>ROUND((0.6105*(EXP((17.273*E5097)/(E5097+237.3))))*(100-H5097)/100,3)</f>
        <v>2.718</v>
      </c>
      <c r="T5097" s="6">
        <f>IF(V5097&lt;V5098,L5097,0)</f>
        <v>0</v>
      </c>
      <c r="U5097" s="6">
        <f>IF(T5097&gt;0,M5097,-999)</f>
        <v>-999</v>
      </c>
      <c r="V5097">
        <v>200507</v>
      </c>
      <c r="W5097">
        <v>2005</v>
      </c>
    </row>
    <row r="5098" spans="1:23" x14ac:dyDescent="0.25">
      <c r="A5098" s="14">
        <v>38565</v>
      </c>
      <c r="B5098" s="3">
        <v>213</v>
      </c>
      <c r="C5098" s="5">
        <v>-999</v>
      </c>
      <c r="D5098" s="5">
        <v>11.4</v>
      </c>
      <c r="E5098" s="5">
        <v>17.399999999999999</v>
      </c>
      <c r="F5098" s="5">
        <v>4</v>
      </c>
      <c r="G5098" s="4">
        <v>62.5</v>
      </c>
      <c r="H5098" s="4">
        <v>45.9</v>
      </c>
      <c r="I5098" s="5">
        <v>-999</v>
      </c>
      <c r="J5098" s="5">
        <v>-999</v>
      </c>
      <c r="K5098" s="4">
        <v>0</v>
      </c>
      <c r="L5098" s="4">
        <v>0</v>
      </c>
      <c r="M5098" s="9">
        <v>0</v>
      </c>
      <c r="N5098" s="5">
        <v>-999</v>
      </c>
      <c r="O5098" s="5">
        <v>-999</v>
      </c>
      <c r="P5098" s="5">
        <v>13.9</v>
      </c>
      <c r="Q5098" s="5">
        <v>-999</v>
      </c>
      <c r="R5098">
        <v>0.91300000000000003</v>
      </c>
      <c r="S5098" s="34">
        <f>ROUND((0.6105*(EXP((17.273*E5098)/(E5098+237.3))))*(100-H5098)/100,3)</f>
        <v>1.075</v>
      </c>
      <c r="T5098" s="6">
        <f>IF(V5098&lt;V5099,L5098,0)</f>
        <v>0</v>
      </c>
      <c r="U5098" s="6">
        <f>IF(T5098&gt;0,M5098,-999)</f>
        <v>-999</v>
      </c>
      <c r="V5098">
        <v>200508</v>
      </c>
      <c r="W5098">
        <v>2005</v>
      </c>
    </row>
    <row r="5099" spans="1:23" x14ac:dyDescent="0.25">
      <c r="A5099" s="14">
        <v>38566</v>
      </c>
      <c r="B5099" s="3">
        <v>214</v>
      </c>
      <c r="C5099" s="5">
        <v>-999</v>
      </c>
      <c r="D5099" s="5">
        <v>9.8000000000000007</v>
      </c>
      <c r="E5099" s="5">
        <v>17.399999999999999</v>
      </c>
      <c r="F5099" s="5">
        <v>2.5</v>
      </c>
      <c r="G5099" s="4">
        <v>60.9</v>
      </c>
      <c r="H5099" s="4">
        <v>30.1</v>
      </c>
      <c r="I5099" s="5">
        <v>-999</v>
      </c>
      <c r="J5099" s="5">
        <v>-999</v>
      </c>
      <c r="K5099" s="4">
        <v>0</v>
      </c>
      <c r="L5099" s="4">
        <v>0</v>
      </c>
      <c r="M5099" s="9">
        <v>0</v>
      </c>
      <c r="N5099" s="5">
        <v>-999</v>
      </c>
      <c r="O5099" s="5">
        <v>-999</v>
      </c>
      <c r="P5099" s="5">
        <v>13</v>
      </c>
      <c r="Q5099" s="5">
        <v>-999</v>
      </c>
      <c r="R5099">
        <v>0.59699999999999998</v>
      </c>
      <c r="S5099" s="34">
        <f>ROUND((0.6105*(EXP((17.273*E5099)/(E5099+237.3))))*(100-H5099)/100,3)</f>
        <v>1.389</v>
      </c>
      <c r="T5099" s="6">
        <f>IF(V5099&lt;V5100,L5099,0)</f>
        <v>0</v>
      </c>
      <c r="U5099" s="6">
        <f>IF(T5099&gt;0,M5099,-999)</f>
        <v>-999</v>
      </c>
      <c r="V5099">
        <v>200508</v>
      </c>
      <c r="W5099">
        <v>2005</v>
      </c>
    </row>
    <row r="5100" spans="1:23" x14ac:dyDescent="0.25">
      <c r="A5100" s="14">
        <v>38567</v>
      </c>
      <c r="B5100" s="3">
        <v>215</v>
      </c>
      <c r="C5100" s="5">
        <v>-999</v>
      </c>
      <c r="D5100" s="5">
        <v>13.5</v>
      </c>
      <c r="E5100" s="5">
        <v>21.6</v>
      </c>
      <c r="F5100" s="5">
        <v>5.8</v>
      </c>
      <c r="G5100" s="4">
        <v>40.200000000000003</v>
      </c>
      <c r="H5100" s="4">
        <v>21.8</v>
      </c>
      <c r="I5100" s="5">
        <v>-999</v>
      </c>
      <c r="J5100" s="5">
        <v>-999</v>
      </c>
      <c r="K5100" s="4">
        <v>0</v>
      </c>
      <c r="L5100" s="4">
        <v>0</v>
      </c>
      <c r="M5100" s="9">
        <v>0</v>
      </c>
      <c r="N5100" s="5">
        <v>-999</v>
      </c>
      <c r="O5100" s="5">
        <v>-999</v>
      </c>
      <c r="P5100" s="5">
        <v>12.9</v>
      </c>
      <c r="Q5100" s="5">
        <v>-999</v>
      </c>
      <c r="R5100">
        <v>0.56100000000000005</v>
      </c>
      <c r="S5100" s="34">
        <f>ROUND((0.6105*(EXP((17.273*E5100)/(E5100+237.3))))*(100-H5100)/100,3)</f>
        <v>2.0169999999999999</v>
      </c>
      <c r="T5100" s="6">
        <f>IF(V5100&lt;V5101,L5100,0)</f>
        <v>0</v>
      </c>
      <c r="U5100" s="6">
        <f>IF(T5100&gt;0,M5100,-999)</f>
        <v>-999</v>
      </c>
      <c r="V5100">
        <v>200508</v>
      </c>
      <c r="W5100">
        <v>2005</v>
      </c>
    </row>
    <row r="5101" spans="1:23" x14ac:dyDescent="0.25">
      <c r="A5101" s="14">
        <v>38568</v>
      </c>
      <c r="B5101" s="3">
        <v>216</v>
      </c>
      <c r="C5101" s="5">
        <v>-999</v>
      </c>
      <c r="D5101" s="5">
        <v>17.2</v>
      </c>
      <c r="E5101" s="5">
        <v>25.9</v>
      </c>
      <c r="F5101" s="5">
        <v>9.3000000000000007</v>
      </c>
      <c r="G5101" s="4">
        <v>33.5</v>
      </c>
      <c r="H5101" s="4">
        <v>15.2</v>
      </c>
      <c r="I5101" s="5">
        <v>-999</v>
      </c>
      <c r="J5101" s="5">
        <v>-999</v>
      </c>
      <c r="K5101" s="4">
        <v>0</v>
      </c>
      <c r="L5101" s="4">
        <v>0</v>
      </c>
      <c r="M5101" s="9">
        <v>0</v>
      </c>
      <c r="N5101" s="5">
        <v>-999</v>
      </c>
      <c r="O5101" s="5">
        <v>-999</v>
      </c>
      <c r="P5101" s="5">
        <v>13.2</v>
      </c>
      <c r="Q5101" s="5">
        <v>-999</v>
      </c>
      <c r="R5101">
        <v>0.50700000000000001</v>
      </c>
      <c r="S5101" s="34">
        <f>ROUND((0.6105*(EXP((17.273*E5101)/(E5101+237.3))))*(100-H5101)/100,3)</f>
        <v>2.8330000000000002</v>
      </c>
      <c r="T5101" s="6">
        <f>IF(V5101&lt;V5102,L5101,0)</f>
        <v>0</v>
      </c>
      <c r="U5101" s="6">
        <f>IF(T5101&gt;0,M5101,-999)</f>
        <v>-999</v>
      </c>
      <c r="V5101">
        <v>200508</v>
      </c>
      <c r="W5101">
        <v>2005</v>
      </c>
    </row>
    <row r="5102" spans="1:23" x14ac:dyDescent="0.25">
      <c r="A5102" s="14">
        <v>38569</v>
      </c>
      <c r="B5102" s="3">
        <v>217</v>
      </c>
      <c r="C5102" s="5">
        <v>-999</v>
      </c>
      <c r="D5102" s="5">
        <v>17.899999999999999</v>
      </c>
      <c r="E5102" s="5">
        <v>26.4</v>
      </c>
      <c r="F5102" s="5">
        <v>10.1</v>
      </c>
      <c r="G5102" s="4">
        <v>37.5</v>
      </c>
      <c r="H5102" s="4">
        <v>19.3</v>
      </c>
      <c r="I5102" s="5">
        <v>-999</v>
      </c>
      <c r="J5102" s="5">
        <v>-999</v>
      </c>
      <c r="K5102" s="4">
        <v>0</v>
      </c>
      <c r="L5102" s="4">
        <v>0</v>
      </c>
      <c r="M5102" s="9">
        <v>0</v>
      </c>
      <c r="N5102" s="5">
        <v>-999</v>
      </c>
      <c r="O5102" s="5">
        <v>-999</v>
      </c>
      <c r="P5102" s="5">
        <v>13.6</v>
      </c>
      <c r="Q5102" s="5">
        <v>-999</v>
      </c>
      <c r="R5102">
        <v>0.66400000000000003</v>
      </c>
      <c r="S5102" s="34">
        <f>ROUND((0.6105*(EXP((17.273*E5102)/(E5102+237.3))))*(100-H5102)/100,3)</f>
        <v>2.7770000000000001</v>
      </c>
      <c r="T5102" s="6">
        <f>IF(V5102&lt;V5103,L5102,0)</f>
        <v>0</v>
      </c>
      <c r="U5102" s="6">
        <f>IF(T5102&gt;0,M5102,-999)</f>
        <v>-999</v>
      </c>
      <c r="V5102">
        <v>200508</v>
      </c>
      <c r="W5102">
        <v>2005</v>
      </c>
    </row>
    <row r="5103" spans="1:23" x14ac:dyDescent="0.25">
      <c r="A5103" s="14">
        <v>38570</v>
      </c>
      <c r="B5103" s="3">
        <v>218</v>
      </c>
      <c r="C5103" s="5">
        <v>-999</v>
      </c>
      <c r="D5103" s="5">
        <v>17.8</v>
      </c>
      <c r="E5103" s="5">
        <v>26.1</v>
      </c>
      <c r="F5103" s="5">
        <v>9.8000000000000007</v>
      </c>
      <c r="G5103" s="4">
        <v>40.4</v>
      </c>
      <c r="H5103" s="4">
        <v>23.3</v>
      </c>
      <c r="I5103" s="5">
        <v>-999</v>
      </c>
      <c r="J5103" s="5">
        <v>-999</v>
      </c>
      <c r="K5103" s="4">
        <v>1.1000000000000001</v>
      </c>
      <c r="L5103" s="4">
        <v>0</v>
      </c>
      <c r="M5103" s="9">
        <v>0</v>
      </c>
      <c r="N5103" s="5">
        <v>-999</v>
      </c>
      <c r="O5103" s="5">
        <v>-999</v>
      </c>
      <c r="P5103" s="5">
        <v>14</v>
      </c>
      <c r="Q5103" s="5">
        <v>-999</v>
      </c>
      <c r="R5103">
        <v>0.78800000000000003</v>
      </c>
      <c r="S5103" s="34">
        <f>ROUND((0.6105*(EXP((17.273*E5103)/(E5103+237.3))))*(100-H5103)/100,3)</f>
        <v>2.593</v>
      </c>
      <c r="T5103" s="6">
        <f>IF(V5103&lt;V5104,L5103,0)</f>
        <v>0</v>
      </c>
      <c r="U5103" s="6">
        <f>IF(T5103&gt;0,M5103,-999)</f>
        <v>-999</v>
      </c>
      <c r="V5103">
        <v>200508</v>
      </c>
      <c r="W5103">
        <v>2005</v>
      </c>
    </row>
    <row r="5104" spans="1:23" x14ac:dyDescent="0.25">
      <c r="A5104" s="14">
        <v>38571</v>
      </c>
      <c r="B5104" s="3">
        <v>219</v>
      </c>
      <c r="C5104" s="5">
        <v>-999</v>
      </c>
      <c r="D5104" s="5">
        <v>15.9</v>
      </c>
      <c r="E5104" s="5">
        <v>24.3</v>
      </c>
      <c r="F5104" s="5">
        <v>8.6</v>
      </c>
      <c r="G5104" s="4">
        <v>59.1</v>
      </c>
      <c r="H5104" s="4">
        <v>30.3</v>
      </c>
      <c r="I5104" s="5">
        <v>-999</v>
      </c>
      <c r="J5104" s="5">
        <v>-999</v>
      </c>
      <c r="K5104" s="4">
        <v>0</v>
      </c>
      <c r="L5104" s="4">
        <v>0</v>
      </c>
      <c r="M5104" s="9">
        <v>0</v>
      </c>
      <c r="N5104" s="5">
        <v>-999</v>
      </c>
      <c r="O5104" s="5">
        <v>-999</v>
      </c>
      <c r="P5104" s="5">
        <v>14.2</v>
      </c>
      <c r="Q5104" s="5">
        <v>-999</v>
      </c>
      <c r="R5104">
        <v>0.92</v>
      </c>
      <c r="S5104" s="34">
        <f>ROUND((0.6105*(EXP((17.273*E5104)/(E5104+237.3))))*(100-H5104)/100,3)</f>
        <v>2.117</v>
      </c>
      <c r="T5104" s="6">
        <f>IF(V5104&lt;V5105,L5104,0)</f>
        <v>0</v>
      </c>
      <c r="U5104" s="6">
        <f>IF(T5104&gt;0,M5104,-999)</f>
        <v>-999</v>
      </c>
      <c r="V5104">
        <v>200508</v>
      </c>
      <c r="W5104">
        <v>2005</v>
      </c>
    </row>
    <row r="5105" spans="1:23" x14ac:dyDescent="0.25">
      <c r="A5105" s="14">
        <v>38572</v>
      </c>
      <c r="B5105" s="3">
        <v>220</v>
      </c>
      <c r="C5105" s="5">
        <v>-999</v>
      </c>
      <c r="D5105" s="5">
        <v>15.7</v>
      </c>
      <c r="E5105" s="5">
        <v>22.6</v>
      </c>
      <c r="F5105" s="5">
        <v>9.4</v>
      </c>
      <c r="G5105" s="4">
        <v>51.9</v>
      </c>
      <c r="H5105" s="4">
        <v>28.4</v>
      </c>
      <c r="I5105" s="5">
        <v>-999</v>
      </c>
      <c r="J5105" s="5">
        <v>-999</v>
      </c>
      <c r="K5105" s="4">
        <v>0</v>
      </c>
      <c r="L5105" s="4">
        <v>0</v>
      </c>
      <c r="M5105" s="9">
        <v>0</v>
      </c>
      <c r="N5105" s="5">
        <v>-999</v>
      </c>
      <c r="O5105" s="5">
        <v>-999</v>
      </c>
      <c r="P5105" s="5">
        <v>14.3</v>
      </c>
      <c r="Q5105" s="5">
        <v>-999</v>
      </c>
      <c r="R5105">
        <v>0.77600000000000002</v>
      </c>
      <c r="S5105" s="34">
        <f>ROUND((0.6105*(EXP((17.273*E5105)/(E5105+237.3))))*(100-H5105)/100,3)</f>
        <v>1.9630000000000001</v>
      </c>
      <c r="T5105" s="6">
        <f>IF(V5105&lt;V5106,L5105,0)</f>
        <v>0</v>
      </c>
      <c r="U5105" s="6">
        <f>IF(T5105&gt;0,M5105,-999)</f>
        <v>-999</v>
      </c>
      <c r="V5105">
        <v>200508</v>
      </c>
      <c r="W5105">
        <v>2005</v>
      </c>
    </row>
    <row r="5106" spans="1:23" x14ac:dyDescent="0.25">
      <c r="A5106" s="14">
        <v>38573</v>
      </c>
      <c r="B5106" s="3">
        <v>221</v>
      </c>
      <c r="C5106" s="5">
        <v>-999</v>
      </c>
      <c r="D5106" s="5">
        <v>16.5</v>
      </c>
      <c r="E5106" s="5">
        <v>24</v>
      </c>
      <c r="F5106" s="5">
        <v>10.199999999999999</v>
      </c>
      <c r="G5106" s="4">
        <v>44.2</v>
      </c>
      <c r="H5106" s="4">
        <v>27.9</v>
      </c>
      <c r="I5106" s="5">
        <v>-999</v>
      </c>
      <c r="J5106" s="5">
        <v>-999</v>
      </c>
      <c r="K5106" s="4">
        <v>0</v>
      </c>
      <c r="L5106" s="4">
        <v>0</v>
      </c>
      <c r="M5106" s="9">
        <v>0</v>
      </c>
      <c r="N5106" s="5">
        <v>-999</v>
      </c>
      <c r="O5106" s="5">
        <v>-999</v>
      </c>
      <c r="P5106" s="5">
        <v>14.2</v>
      </c>
      <c r="Q5106" s="5">
        <v>-999</v>
      </c>
      <c r="R5106">
        <v>0.83099999999999996</v>
      </c>
      <c r="S5106" s="34">
        <f>ROUND((0.6105*(EXP((17.273*E5106)/(E5106+237.3))))*(100-H5106)/100,3)</f>
        <v>2.1509999999999998</v>
      </c>
      <c r="T5106" s="6">
        <f>IF(V5106&lt;V5107,L5106,0)</f>
        <v>0</v>
      </c>
      <c r="U5106" s="6">
        <f>IF(T5106&gt;0,M5106,-999)</f>
        <v>-999</v>
      </c>
      <c r="V5106">
        <v>200508</v>
      </c>
      <c r="W5106">
        <v>2005</v>
      </c>
    </row>
    <row r="5107" spans="1:23" x14ac:dyDescent="0.25">
      <c r="A5107" s="14">
        <v>38574</v>
      </c>
      <c r="B5107" s="3">
        <v>222</v>
      </c>
      <c r="C5107" s="5">
        <v>-999</v>
      </c>
      <c r="D5107" s="5">
        <v>14.4</v>
      </c>
      <c r="E5107" s="5">
        <v>20.3</v>
      </c>
      <c r="F5107" s="5">
        <v>9.8000000000000007</v>
      </c>
      <c r="G5107" s="4">
        <v>55.3</v>
      </c>
      <c r="H5107" s="4">
        <v>40.5</v>
      </c>
      <c r="I5107" s="5">
        <v>-999</v>
      </c>
      <c r="J5107" s="5">
        <v>-999</v>
      </c>
      <c r="K5107" s="4">
        <v>0</v>
      </c>
      <c r="L5107" s="4">
        <v>0</v>
      </c>
      <c r="M5107" s="9">
        <v>0</v>
      </c>
      <c r="N5107" s="5">
        <v>-999</v>
      </c>
      <c r="O5107" s="5">
        <v>-999</v>
      </c>
      <c r="P5107" s="5">
        <v>14.3</v>
      </c>
      <c r="Q5107" s="5">
        <v>-999</v>
      </c>
      <c r="R5107">
        <v>0.96699999999999997</v>
      </c>
      <c r="S5107" s="34">
        <f>ROUND((0.6105*(EXP((17.273*E5107)/(E5107+237.3))))*(100-H5107)/100,3)</f>
        <v>1.417</v>
      </c>
      <c r="T5107" s="6">
        <f>IF(V5107&lt;V5108,L5107,0)</f>
        <v>0</v>
      </c>
      <c r="U5107" s="6">
        <f>IF(T5107&gt;0,M5107,-999)</f>
        <v>-999</v>
      </c>
      <c r="V5107">
        <v>200508</v>
      </c>
      <c r="W5107">
        <v>2005</v>
      </c>
    </row>
    <row r="5108" spans="1:23" x14ac:dyDescent="0.25">
      <c r="A5108" s="14">
        <v>38575</v>
      </c>
      <c r="B5108" s="3">
        <v>223</v>
      </c>
      <c r="C5108" s="5">
        <v>-999</v>
      </c>
      <c r="D5108" s="5">
        <v>13.7</v>
      </c>
      <c r="E5108" s="5">
        <v>20.399999999999999</v>
      </c>
      <c r="F5108" s="5">
        <v>7.5</v>
      </c>
      <c r="G5108" s="4">
        <v>58.8</v>
      </c>
      <c r="H5108" s="4">
        <v>31.2</v>
      </c>
      <c r="I5108" s="5">
        <v>-999</v>
      </c>
      <c r="J5108" s="5">
        <v>-999</v>
      </c>
      <c r="K5108" s="4">
        <v>0</v>
      </c>
      <c r="L5108" s="4">
        <v>0</v>
      </c>
      <c r="M5108" s="9">
        <v>0</v>
      </c>
      <c r="N5108" s="5">
        <v>-999</v>
      </c>
      <c r="O5108" s="5">
        <v>-999</v>
      </c>
      <c r="P5108" s="5">
        <v>14.1</v>
      </c>
      <c r="Q5108" s="5">
        <v>-999</v>
      </c>
      <c r="R5108">
        <v>0.747</v>
      </c>
      <c r="S5108" s="34">
        <f>ROUND((0.6105*(EXP((17.273*E5108)/(E5108+237.3))))*(100-H5108)/100,3)</f>
        <v>1.649</v>
      </c>
      <c r="T5108" s="6">
        <f>IF(V5108&lt;V5109,L5108,0)</f>
        <v>0</v>
      </c>
      <c r="U5108" s="6">
        <f>IF(T5108&gt;0,M5108,-999)</f>
        <v>-999</v>
      </c>
      <c r="V5108">
        <v>200508</v>
      </c>
      <c r="W5108">
        <v>2005</v>
      </c>
    </row>
    <row r="5109" spans="1:23" x14ac:dyDescent="0.25">
      <c r="A5109" s="14">
        <v>38576</v>
      </c>
      <c r="B5109" s="3">
        <v>224</v>
      </c>
      <c r="C5109" s="5">
        <v>-999</v>
      </c>
      <c r="D5109" s="5">
        <v>12.6</v>
      </c>
      <c r="E5109" s="5">
        <v>18.899999999999999</v>
      </c>
      <c r="F5109" s="5">
        <v>7.2</v>
      </c>
      <c r="G5109" s="4">
        <v>59.3</v>
      </c>
      <c r="H5109" s="4">
        <v>37.4</v>
      </c>
      <c r="I5109" s="5">
        <v>-999</v>
      </c>
      <c r="J5109" s="5">
        <v>-999</v>
      </c>
      <c r="K5109" s="4">
        <v>0</v>
      </c>
      <c r="L5109" s="4">
        <v>0</v>
      </c>
      <c r="M5109" s="9">
        <v>0</v>
      </c>
      <c r="N5109" s="5">
        <v>-999</v>
      </c>
      <c r="O5109" s="5">
        <v>-999</v>
      </c>
      <c r="P5109" s="5">
        <v>13.8</v>
      </c>
      <c r="Q5109" s="5">
        <v>-999</v>
      </c>
      <c r="R5109">
        <v>0.81799999999999995</v>
      </c>
      <c r="S5109" s="34">
        <f>ROUND((0.6105*(EXP((17.273*E5109)/(E5109+237.3))))*(100-H5109)/100,3)</f>
        <v>1.367</v>
      </c>
      <c r="T5109" s="6">
        <f>IF(V5109&lt;V5110,L5109,0)</f>
        <v>0</v>
      </c>
      <c r="U5109" s="6">
        <f>IF(T5109&gt;0,M5109,-999)</f>
        <v>-999</v>
      </c>
      <c r="V5109">
        <v>200508</v>
      </c>
      <c r="W5109">
        <v>2005</v>
      </c>
    </row>
    <row r="5110" spans="1:23" x14ac:dyDescent="0.25">
      <c r="A5110" s="14">
        <v>38577</v>
      </c>
      <c r="B5110" s="3">
        <v>225</v>
      </c>
      <c r="C5110" s="5">
        <v>-999</v>
      </c>
      <c r="D5110" s="5">
        <v>13</v>
      </c>
      <c r="E5110" s="5">
        <v>21.8</v>
      </c>
      <c r="F5110" s="5">
        <v>5.0999999999999996</v>
      </c>
      <c r="G5110" s="4">
        <v>52.3</v>
      </c>
      <c r="H5110" s="4">
        <v>24.5</v>
      </c>
      <c r="I5110" s="5">
        <v>-999</v>
      </c>
      <c r="J5110" s="5">
        <v>-999</v>
      </c>
      <c r="K5110" s="4">
        <v>0</v>
      </c>
      <c r="L5110" s="4">
        <v>0</v>
      </c>
      <c r="M5110" s="9">
        <v>0</v>
      </c>
      <c r="N5110" s="5">
        <v>-999</v>
      </c>
      <c r="O5110" s="5">
        <v>-999</v>
      </c>
      <c r="P5110" s="5">
        <v>13.4</v>
      </c>
      <c r="Q5110" s="5">
        <v>-999</v>
      </c>
      <c r="R5110">
        <v>0.64</v>
      </c>
      <c r="S5110" s="34">
        <f>ROUND((0.6105*(EXP((17.273*E5110)/(E5110+237.3))))*(100-H5110)/100,3)</f>
        <v>1.9710000000000001</v>
      </c>
      <c r="T5110" s="6">
        <f>IF(V5110&lt;V5111,L5110,0)</f>
        <v>0</v>
      </c>
      <c r="U5110" s="6">
        <f>IF(T5110&gt;0,M5110,-999)</f>
        <v>-999</v>
      </c>
      <c r="V5110">
        <v>200508</v>
      </c>
      <c r="W5110">
        <v>2005</v>
      </c>
    </row>
    <row r="5111" spans="1:23" x14ac:dyDescent="0.25">
      <c r="A5111" s="14">
        <v>38578</v>
      </c>
      <c r="B5111" s="3">
        <v>226</v>
      </c>
      <c r="C5111" s="5">
        <v>-999</v>
      </c>
      <c r="D5111" s="5">
        <v>16.5</v>
      </c>
      <c r="E5111" s="5">
        <v>25.2</v>
      </c>
      <c r="F5111" s="5">
        <v>8.6</v>
      </c>
      <c r="G5111" s="4">
        <v>42.4</v>
      </c>
      <c r="H5111" s="4">
        <v>18.8</v>
      </c>
      <c r="I5111" s="5">
        <v>-999</v>
      </c>
      <c r="J5111" s="5">
        <v>-999</v>
      </c>
      <c r="K5111" s="4">
        <v>0</v>
      </c>
      <c r="L5111" s="4">
        <v>0</v>
      </c>
      <c r="M5111" s="9">
        <v>0</v>
      </c>
      <c r="N5111" s="5">
        <v>-999</v>
      </c>
      <c r="O5111" s="5">
        <v>-999</v>
      </c>
      <c r="P5111" s="5">
        <v>13.5</v>
      </c>
      <c r="Q5111" s="5">
        <v>-999</v>
      </c>
      <c r="R5111">
        <v>0.60099999999999998</v>
      </c>
      <c r="S5111" s="34">
        <f>ROUND((0.6105*(EXP((17.273*E5111)/(E5111+237.3))))*(100-H5111)/100,3)</f>
        <v>2.6030000000000002</v>
      </c>
      <c r="T5111" s="6">
        <f>IF(V5111&lt;V5112,L5111,0)</f>
        <v>0</v>
      </c>
      <c r="U5111" s="6">
        <f>IF(T5111&gt;0,M5111,-999)</f>
        <v>-999</v>
      </c>
      <c r="V5111">
        <v>200508</v>
      </c>
      <c r="W5111">
        <v>2005</v>
      </c>
    </row>
    <row r="5112" spans="1:23" x14ac:dyDescent="0.25">
      <c r="A5112" s="14">
        <v>38579</v>
      </c>
      <c r="B5112" s="3">
        <v>227</v>
      </c>
      <c r="C5112" s="5">
        <v>-999</v>
      </c>
      <c r="D5112" s="5">
        <v>17</v>
      </c>
      <c r="E5112" s="5">
        <v>25.8</v>
      </c>
      <c r="F5112" s="5">
        <v>10.7</v>
      </c>
      <c r="G5112" s="4">
        <v>43.4</v>
      </c>
      <c r="H5112" s="4">
        <v>16.7</v>
      </c>
      <c r="I5112" s="5">
        <v>-999</v>
      </c>
      <c r="J5112" s="5">
        <v>-999</v>
      </c>
      <c r="K5112" s="4">
        <v>0</v>
      </c>
      <c r="L5112" s="4">
        <v>0</v>
      </c>
      <c r="M5112" s="9">
        <v>0</v>
      </c>
      <c r="N5112" s="5">
        <v>-999</v>
      </c>
      <c r="O5112" s="5">
        <v>-999</v>
      </c>
      <c r="P5112" s="5">
        <v>13.8</v>
      </c>
      <c r="Q5112" s="5">
        <v>-999</v>
      </c>
      <c r="R5112">
        <v>0.55300000000000005</v>
      </c>
      <c r="S5112" s="34">
        <f>ROUND((0.6105*(EXP((17.273*E5112)/(E5112+237.3))))*(100-H5112)/100,3)</f>
        <v>2.7669999999999999</v>
      </c>
      <c r="T5112" s="6">
        <f>IF(V5112&lt;V5113,L5112,0)</f>
        <v>0</v>
      </c>
      <c r="U5112" s="6">
        <f>IF(T5112&gt;0,M5112,-999)</f>
        <v>-999</v>
      </c>
      <c r="V5112">
        <v>200508</v>
      </c>
      <c r="W5112">
        <v>2005</v>
      </c>
    </row>
    <row r="5113" spans="1:23" x14ac:dyDescent="0.25">
      <c r="A5113" s="14">
        <v>38580</v>
      </c>
      <c r="B5113" s="3">
        <v>228</v>
      </c>
      <c r="C5113" s="5">
        <v>-999</v>
      </c>
      <c r="D5113" s="5">
        <v>15.3</v>
      </c>
      <c r="E5113" s="5">
        <v>22</v>
      </c>
      <c r="F5113" s="5">
        <v>7.8</v>
      </c>
      <c r="G5113" s="4">
        <v>57.3</v>
      </c>
      <c r="H5113" s="4">
        <v>37.299999999999997</v>
      </c>
      <c r="I5113" s="5">
        <v>-999</v>
      </c>
      <c r="J5113" s="5">
        <v>-999</v>
      </c>
      <c r="K5113" s="4">
        <v>0.5</v>
      </c>
      <c r="L5113" s="4">
        <v>0</v>
      </c>
      <c r="M5113" s="9">
        <v>0</v>
      </c>
      <c r="N5113" s="5">
        <v>-999</v>
      </c>
      <c r="O5113" s="5">
        <v>-999</v>
      </c>
      <c r="P5113" s="5">
        <v>14.1</v>
      </c>
      <c r="Q5113" s="5">
        <v>-999</v>
      </c>
      <c r="R5113">
        <v>0.98699999999999999</v>
      </c>
      <c r="S5113" s="34">
        <f>ROUND((0.6105*(EXP((17.273*E5113)/(E5113+237.3))))*(100-H5113)/100,3)</f>
        <v>1.657</v>
      </c>
      <c r="T5113" s="6">
        <f>IF(V5113&lt;V5114,L5113,0)</f>
        <v>0</v>
      </c>
      <c r="U5113" s="6">
        <f>IF(T5113&gt;0,M5113,-999)</f>
        <v>-999</v>
      </c>
      <c r="V5113">
        <v>200508</v>
      </c>
      <c r="W5113">
        <v>2005</v>
      </c>
    </row>
    <row r="5114" spans="1:23" x14ac:dyDescent="0.25">
      <c r="A5114" s="14">
        <v>38581</v>
      </c>
      <c r="B5114" s="3">
        <v>229</v>
      </c>
      <c r="C5114" s="5">
        <v>-999</v>
      </c>
      <c r="D5114" s="5">
        <v>7.2</v>
      </c>
      <c r="E5114" s="5">
        <v>11.4</v>
      </c>
      <c r="F5114" s="5">
        <v>3.3</v>
      </c>
      <c r="G5114" s="4">
        <v>95.2</v>
      </c>
      <c r="H5114" s="4">
        <v>79.3</v>
      </c>
      <c r="I5114" s="5">
        <v>-999</v>
      </c>
      <c r="J5114" s="5">
        <v>-999</v>
      </c>
      <c r="K5114" s="4">
        <v>5.6</v>
      </c>
      <c r="L5114" s="4">
        <v>0</v>
      </c>
      <c r="M5114" s="9">
        <v>0</v>
      </c>
      <c r="N5114" s="5">
        <v>-999</v>
      </c>
      <c r="O5114" s="5">
        <v>-999</v>
      </c>
      <c r="P5114" s="5">
        <v>13.3</v>
      </c>
      <c r="Q5114" s="5">
        <v>-999</v>
      </c>
      <c r="R5114">
        <v>1.0680000000000001</v>
      </c>
      <c r="S5114" s="34">
        <f>ROUND((0.6105*(EXP((17.273*E5114)/(E5114+237.3))))*(100-H5114)/100,3)</f>
        <v>0.27900000000000003</v>
      </c>
      <c r="T5114" s="6">
        <f>IF(V5114&lt;V5115,L5114,0)</f>
        <v>0</v>
      </c>
      <c r="U5114" s="6">
        <f>IF(T5114&gt;0,M5114,-999)</f>
        <v>-999</v>
      </c>
      <c r="V5114">
        <v>200508</v>
      </c>
      <c r="W5114">
        <v>2005</v>
      </c>
    </row>
    <row r="5115" spans="1:23" x14ac:dyDescent="0.25">
      <c r="A5115" s="14">
        <v>38582</v>
      </c>
      <c r="B5115" s="3">
        <v>230</v>
      </c>
      <c r="C5115" s="5">
        <v>-999</v>
      </c>
      <c r="D5115" s="5">
        <v>8.1999999999999993</v>
      </c>
      <c r="E5115" s="5">
        <v>15.8</v>
      </c>
      <c r="F5115" s="5">
        <v>1</v>
      </c>
      <c r="G5115" s="4">
        <v>62.4</v>
      </c>
      <c r="H5115" s="4">
        <v>28.7</v>
      </c>
      <c r="I5115" s="5">
        <v>-999</v>
      </c>
      <c r="J5115" s="5">
        <v>-999</v>
      </c>
      <c r="K5115" s="4">
        <v>0</v>
      </c>
      <c r="L5115" s="4">
        <v>0</v>
      </c>
      <c r="M5115" s="9">
        <v>0</v>
      </c>
      <c r="N5115" s="5">
        <v>-999</v>
      </c>
      <c r="O5115" s="5">
        <v>-999</v>
      </c>
      <c r="P5115" s="5">
        <v>12.2</v>
      </c>
      <c r="Q5115" s="5">
        <v>-999</v>
      </c>
      <c r="R5115">
        <v>0.51400000000000001</v>
      </c>
      <c r="S5115" s="34">
        <f>ROUND((0.6105*(EXP((17.273*E5115)/(E5115+237.3))))*(100-H5115)/100,3)</f>
        <v>1.28</v>
      </c>
      <c r="T5115" s="6">
        <f>IF(V5115&lt;V5116,L5115,0)</f>
        <v>0</v>
      </c>
      <c r="U5115" s="6">
        <f>IF(T5115&gt;0,M5115,-999)</f>
        <v>-999</v>
      </c>
      <c r="V5115">
        <v>200508</v>
      </c>
      <c r="W5115">
        <v>2005</v>
      </c>
    </row>
    <row r="5116" spans="1:23" x14ac:dyDescent="0.25">
      <c r="A5116" s="14">
        <v>38583</v>
      </c>
      <c r="B5116" s="3">
        <v>231</v>
      </c>
      <c r="C5116" s="5">
        <v>-999</v>
      </c>
      <c r="D5116" s="5">
        <v>12.9</v>
      </c>
      <c r="E5116" s="5">
        <v>21.2</v>
      </c>
      <c r="F5116" s="5">
        <v>4.0999999999999996</v>
      </c>
      <c r="G5116" s="4">
        <v>45.2</v>
      </c>
      <c r="H5116" s="4">
        <v>25.8</v>
      </c>
      <c r="I5116" s="5">
        <v>-999</v>
      </c>
      <c r="J5116" s="5">
        <v>-999</v>
      </c>
      <c r="K5116" s="4">
        <v>0</v>
      </c>
      <c r="L5116" s="4">
        <v>0</v>
      </c>
      <c r="M5116" s="9">
        <v>0</v>
      </c>
      <c r="N5116" s="5">
        <v>-999</v>
      </c>
      <c r="O5116" s="5">
        <v>-999</v>
      </c>
      <c r="P5116" s="5">
        <v>12.1</v>
      </c>
      <c r="Q5116" s="5">
        <v>-999</v>
      </c>
      <c r="R5116">
        <v>0.65</v>
      </c>
      <c r="S5116" s="34">
        <f>ROUND((0.6105*(EXP((17.273*E5116)/(E5116+237.3))))*(100-H5116)/100,3)</f>
        <v>1.8680000000000001</v>
      </c>
      <c r="T5116" s="6">
        <f>IF(V5116&lt;V5117,L5116,0)</f>
        <v>0</v>
      </c>
      <c r="U5116" s="6">
        <f>IF(T5116&gt;0,M5116,-999)</f>
        <v>-999</v>
      </c>
      <c r="V5116">
        <v>200508</v>
      </c>
      <c r="W5116">
        <v>2005</v>
      </c>
    </row>
    <row r="5117" spans="1:23" x14ac:dyDescent="0.25">
      <c r="A5117" s="14">
        <v>38584</v>
      </c>
      <c r="B5117" s="3">
        <v>232</v>
      </c>
      <c r="C5117" s="5">
        <v>-999</v>
      </c>
      <c r="D5117" s="5">
        <v>17.3</v>
      </c>
      <c r="E5117" s="5">
        <v>25.1</v>
      </c>
      <c r="F5117" s="5">
        <v>11.6</v>
      </c>
      <c r="G5117" s="4">
        <v>39.700000000000003</v>
      </c>
      <c r="H5117" s="4">
        <v>18.8</v>
      </c>
      <c r="I5117" s="5">
        <v>-999</v>
      </c>
      <c r="J5117" s="5">
        <v>-999</v>
      </c>
      <c r="K5117" s="4">
        <v>0</v>
      </c>
      <c r="L5117" s="4">
        <v>0</v>
      </c>
      <c r="M5117" s="9">
        <v>0</v>
      </c>
      <c r="N5117" s="5">
        <v>-999</v>
      </c>
      <c r="O5117" s="5">
        <v>-999</v>
      </c>
      <c r="P5117" s="5">
        <v>13</v>
      </c>
      <c r="Q5117" s="5">
        <v>-999</v>
      </c>
      <c r="R5117">
        <v>0.6</v>
      </c>
      <c r="S5117" s="34">
        <f>ROUND((0.6105*(EXP((17.273*E5117)/(E5117+237.3))))*(100-H5117)/100,3)</f>
        <v>2.5870000000000002</v>
      </c>
      <c r="T5117" s="6">
        <f>IF(V5117&lt;V5118,L5117,0)</f>
        <v>0</v>
      </c>
      <c r="U5117" s="6">
        <f>IF(T5117&gt;0,M5117,-999)</f>
        <v>-999</v>
      </c>
      <c r="V5117">
        <v>200508</v>
      </c>
      <c r="W5117">
        <v>2005</v>
      </c>
    </row>
    <row r="5118" spans="1:23" x14ac:dyDescent="0.25">
      <c r="A5118" s="14">
        <v>38585</v>
      </c>
      <c r="B5118" s="3">
        <v>233</v>
      </c>
      <c r="C5118" s="5">
        <v>-999</v>
      </c>
      <c r="D5118" s="5">
        <v>17.600000000000001</v>
      </c>
      <c r="E5118" s="5">
        <v>26.5</v>
      </c>
      <c r="F5118" s="5">
        <v>10.4</v>
      </c>
      <c r="G5118" s="4">
        <v>39.4</v>
      </c>
      <c r="H5118" s="4">
        <v>16.399999999999999</v>
      </c>
      <c r="I5118" s="5">
        <v>-999</v>
      </c>
      <c r="J5118" s="5">
        <v>-999</v>
      </c>
      <c r="K5118" s="4">
        <v>0</v>
      </c>
      <c r="L5118" s="4">
        <v>0</v>
      </c>
      <c r="M5118" s="9">
        <v>0</v>
      </c>
      <c r="N5118" s="5">
        <v>-999</v>
      </c>
      <c r="O5118" s="5">
        <v>-999</v>
      </c>
      <c r="P5118" s="5">
        <v>13.3</v>
      </c>
      <c r="Q5118" s="5">
        <v>-999</v>
      </c>
      <c r="R5118">
        <v>0.56799999999999995</v>
      </c>
      <c r="S5118" s="34">
        <f>ROUND((0.6105*(EXP((17.273*E5118)/(E5118+237.3))))*(100-H5118)/100,3)</f>
        <v>2.8940000000000001</v>
      </c>
      <c r="T5118" s="6">
        <f>IF(V5118&lt;V5119,L5118,0)</f>
        <v>0</v>
      </c>
      <c r="U5118" s="6">
        <f>IF(T5118&gt;0,M5118,-999)</f>
        <v>-999</v>
      </c>
      <c r="V5118">
        <v>200508</v>
      </c>
      <c r="W5118">
        <v>2005</v>
      </c>
    </row>
    <row r="5119" spans="1:23" x14ac:dyDescent="0.25">
      <c r="A5119" s="14">
        <v>38586</v>
      </c>
      <c r="B5119" s="3">
        <v>234</v>
      </c>
      <c r="C5119" s="5">
        <v>-999</v>
      </c>
      <c r="D5119" s="5">
        <v>12.9</v>
      </c>
      <c r="E5119" s="5">
        <v>20.6</v>
      </c>
      <c r="F5119" s="5">
        <v>5.5</v>
      </c>
      <c r="G5119" s="4">
        <v>51.5</v>
      </c>
      <c r="H5119" s="4">
        <v>23</v>
      </c>
      <c r="I5119" s="5">
        <v>-999</v>
      </c>
      <c r="J5119" s="5">
        <v>-999</v>
      </c>
      <c r="K5119" s="4">
        <v>0</v>
      </c>
      <c r="L5119" s="4">
        <v>0</v>
      </c>
      <c r="M5119" s="9">
        <v>0</v>
      </c>
      <c r="N5119" s="5">
        <v>-999</v>
      </c>
      <c r="O5119" s="5">
        <v>-999</v>
      </c>
      <c r="P5119" s="5">
        <v>13.6</v>
      </c>
      <c r="Q5119" s="5">
        <v>-999</v>
      </c>
      <c r="R5119">
        <v>0.55900000000000005</v>
      </c>
      <c r="S5119" s="34">
        <f>ROUND((0.6105*(EXP((17.273*E5119)/(E5119+237.3))))*(100-H5119)/100,3)</f>
        <v>1.8680000000000001</v>
      </c>
      <c r="T5119" s="6">
        <f>IF(V5119&lt;V5120,L5119,0)</f>
        <v>0</v>
      </c>
      <c r="U5119" s="6">
        <f>IF(T5119&gt;0,M5119,-999)</f>
        <v>-999</v>
      </c>
      <c r="V5119">
        <v>200508</v>
      </c>
      <c r="W5119">
        <v>2005</v>
      </c>
    </row>
    <row r="5120" spans="1:23" x14ac:dyDescent="0.25">
      <c r="A5120" s="14">
        <v>38587</v>
      </c>
      <c r="B5120" s="3">
        <v>235</v>
      </c>
      <c r="C5120" s="5">
        <v>-999</v>
      </c>
      <c r="D5120" s="5">
        <v>5.5</v>
      </c>
      <c r="E5120" s="5">
        <v>9.6999999999999993</v>
      </c>
      <c r="F5120" s="5">
        <v>2.4</v>
      </c>
      <c r="G5120" s="4">
        <v>88.5</v>
      </c>
      <c r="H5120" s="4">
        <v>66.099999999999994</v>
      </c>
      <c r="I5120" s="5">
        <v>-999</v>
      </c>
      <c r="J5120" s="5">
        <v>-999</v>
      </c>
      <c r="K5120" s="4">
        <v>2.1</v>
      </c>
      <c r="L5120" s="4">
        <v>0</v>
      </c>
      <c r="M5120" s="9">
        <v>0</v>
      </c>
      <c r="N5120" s="5">
        <v>-999</v>
      </c>
      <c r="O5120" s="5">
        <v>-999</v>
      </c>
      <c r="P5120" s="5">
        <v>12.4</v>
      </c>
      <c r="Q5120" s="5">
        <v>-999</v>
      </c>
      <c r="R5120">
        <v>0.79300000000000004</v>
      </c>
      <c r="S5120" s="34">
        <f>ROUND((0.6105*(EXP((17.273*E5120)/(E5120+237.3))))*(100-H5120)/100,3)</f>
        <v>0.40799999999999997</v>
      </c>
      <c r="T5120" s="6">
        <f>IF(V5120&lt;V5121,L5120,0)</f>
        <v>0</v>
      </c>
      <c r="U5120" s="6">
        <f>IF(T5120&gt;0,M5120,-999)</f>
        <v>-999</v>
      </c>
      <c r="V5120">
        <v>200508</v>
      </c>
      <c r="W5120">
        <v>2005</v>
      </c>
    </row>
    <row r="5121" spans="1:23" x14ac:dyDescent="0.25">
      <c r="A5121" s="14">
        <v>38588</v>
      </c>
      <c r="B5121" s="3">
        <v>236</v>
      </c>
      <c r="C5121" s="5">
        <v>-999</v>
      </c>
      <c r="D5121" s="5">
        <v>8.1999999999999993</v>
      </c>
      <c r="E5121" s="5">
        <v>15.5</v>
      </c>
      <c r="F5121" s="5">
        <v>1.7</v>
      </c>
      <c r="G5121" s="4">
        <v>69.599999999999994</v>
      </c>
      <c r="H5121" s="4">
        <v>42.1</v>
      </c>
      <c r="I5121" s="5">
        <v>-999</v>
      </c>
      <c r="J5121" s="5">
        <v>-999</v>
      </c>
      <c r="K5121" s="4">
        <v>0</v>
      </c>
      <c r="L5121" s="4">
        <v>0</v>
      </c>
      <c r="M5121" s="9">
        <v>0</v>
      </c>
      <c r="N5121" s="5">
        <v>-999</v>
      </c>
      <c r="O5121" s="5">
        <v>-999</v>
      </c>
      <c r="P5121" s="5">
        <v>11.5</v>
      </c>
      <c r="Q5121" s="5">
        <v>-999</v>
      </c>
      <c r="R5121">
        <v>0.73899999999999999</v>
      </c>
      <c r="S5121" s="34">
        <f>ROUND((0.6105*(EXP((17.273*E5121)/(E5121+237.3))))*(100-H5121)/100,3)</f>
        <v>1.0189999999999999</v>
      </c>
      <c r="T5121" s="6">
        <f>IF(V5121&lt;V5122,L5121,0)</f>
        <v>0</v>
      </c>
      <c r="U5121" s="6">
        <f>IF(T5121&gt;0,M5121,-999)</f>
        <v>-999</v>
      </c>
      <c r="V5121">
        <v>200508</v>
      </c>
      <c r="W5121">
        <v>2005</v>
      </c>
    </row>
    <row r="5122" spans="1:23" x14ac:dyDescent="0.25">
      <c r="A5122" s="14">
        <v>38589</v>
      </c>
      <c r="B5122" s="3">
        <v>237</v>
      </c>
      <c r="C5122" s="5">
        <v>-999</v>
      </c>
      <c r="D5122" s="5">
        <v>12.6</v>
      </c>
      <c r="E5122" s="5">
        <v>21.1</v>
      </c>
      <c r="F5122" s="5">
        <v>3.7</v>
      </c>
      <c r="G5122" s="4">
        <v>51.5</v>
      </c>
      <c r="H5122" s="4">
        <v>24</v>
      </c>
      <c r="I5122" s="5">
        <v>-999</v>
      </c>
      <c r="J5122" s="5">
        <v>-999</v>
      </c>
      <c r="K5122" s="4">
        <v>0</v>
      </c>
      <c r="L5122" s="4">
        <v>0</v>
      </c>
      <c r="M5122" s="9">
        <v>0</v>
      </c>
      <c r="N5122" s="5">
        <v>-999</v>
      </c>
      <c r="O5122" s="5">
        <v>-999</v>
      </c>
      <c r="P5122" s="5">
        <v>11.6</v>
      </c>
      <c r="Q5122" s="5">
        <v>-999</v>
      </c>
      <c r="R5122">
        <v>0.6</v>
      </c>
      <c r="S5122" s="34">
        <f>ROUND((0.6105*(EXP((17.273*E5122)/(E5122+237.3))))*(100-H5122)/100,3)</f>
        <v>1.901</v>
      </c>
      <c r="T5122" s="6">
        <f>IF(V5122&lt;V5123,L5122,0)</f>
        <v>0</v>
      </c>
      <c r="U5122" s="6">
        <f>IF(T5122&gt;0,M5122,-999)</f>
        <v>-999</v>
      </c>
      <c r="V5122">
        <v>200508</v>
      </c>
      <c r="W5122">
        <v>2005</v>
      </c>
    </row>
    <row r="5123" spans="1:23" x14ac:dyDescent="0.25">
      <c r="A5123" s="14">
        <v>38590</v>
      </c>
      <c r="B5123" s="3">
        <v>238</v>
      </c>
      <c r="C5123" s="5">
        <v>-999</v>
      </c>
      <c r="D5123" s="5">
        <v>14.5</v>
      </c>
      <c r="E5123" s="5">
        <v>23.1</v>
      </c>
      <c r="F5123" s="5">
        <v>8</v>
      </c>
      <c r="G5123" s="4">
        <v>40.200000000000003</v>
      </c>
      <c r="H5123" s="4">
        <v>19.2</v>
      </c>
      <c r="I5123" s="5">
        <v>-999</v>
      </c>
      <c r="J5123" s="5">
        <v>-999</v>
      </c>
      <c r="K5123" s="4">
        <v>0</v>
      </c>
      <c r="L5123" s="4">
        <v>0</v>
      </c>
      <c r="M5123" s="9">
        <v>0</v>
      </c>
      <c r="N5123" s="5">
        <v>-999</v>
      </c>
      <c r="O5123" s="5">
        <v>-999</v>
      </c>
      <c r="P5123" s="5">
        <v>12</v>
      </c>
      <c r="Q5123" s="5">
        <v>-999</v>
      </c>
      <c r="R5123">
        <v>0.54300000000000004</v>
      </c>
      <c r="S5123" s="34">
        <f>ROUND((0.6105*(EXP((17.273*E5123)/(E5123+237.3))))*(100-H5123)/100,3)</f>
        <v>2.2829999999999999</v>
      </c>
      <c r="T5123" s="6">
        <f>IF(V5123&lt;V5124,L5123,0)</f>
        <v>0</v>
      </c>
      <c r="U5123" s="6">
        <f>IF(T5123&gt;0,M5123,-999)</f>
        <v>-999</v>
      </c>
      <c r="V5123">
        <v>200508</v>
      </c>
      <c r="W5123">
        <v>2005</v>
      </c>
    </row>
    <row r="5124" spans="1:23" x14ac:dyDescent="0.25">
      <c r="A5124" s="14">
        <v>38591</v>
      </c>
      <c r="B5124" s="3">
        <v>239</v>
      </c>
      <c r="C5124" s="5">
        <v>-999</v>
      </c>
      <c r="D5124" s="5">
        <v>14.9</v>
      </c>
      <c r="E5124" s="5">
        <v>23.6</v>
      </c>
      <c r="F5124" s="5">
        <v>7</v>
      </c>
      <c r="G5124" s="4">
        <v>45</v>
      </c>
      <c r="H5124" s="4">
        <v>24.9</v>
      </c>
      <c r="I5124" s="5">
        <v>-999</v>
      </c>
      <c r="J5124" s="5">
        <v>-999</v>
      </c>
      <c r="K5124" s="4">
        <v>0</v>
      </c>
      <c r="L5124" s="4">
        <v>0</v>
      </c>
      <c r="M5124" s="9">
        <v>0</v>
      </c>
      <c r="N5124" s="5">
        <v>-999</v>
      </c>
      <c r="O5124" s="5">
        <v>-999</v>
      </c>
      <c r="P5124" s="5">
        <v>12.3</v>
      </c>
      <c r="Q5124" s="5">
        <v>-999</v>
      </c>
      <c r="R5124">
        <v>0.72599999999999998</v>
      </c>
      <c r="S5124" s="34">
        <f>ROUND((0.6105*(EXP((17.273*E5124)/(E5124+237.3))))*(100-H5124)/100,3)</f>
        <v>2.1869999999999998</v>
      </c>
      <c r="T5124" s="6">
        <f>IF(V5124&lt;V5125,L5124,0)</f>
        <v>0</v>
      </c>
      <c r="U5124" s="6">
        <f>IF(T5124&gt;0,M5124,-999)</f>
        <v>-999</v>
      </c>
      <c r="V5124">
        <v>200508</v>
      </c>
      <c r="W5124">
        <v>2005</v>
      </c>
    </row>
    <row r="5125" spans="1:23" x14ac:dyDescent="0.25">
      <c r="A5125" s="14">
        <v>38592</v>
      </c>
      <c r="B5125" s="3">
        <v>240</v>
      </c>
      <c r="C5125" s="5">
        <v>-999</v>
      </c>
      <c r="D5125" s="5">
        <v>15.7</v>
      </c>
      <c r="E5125" s="5">
        <v>22.8</v>
      </c>
      <c r="F5125" s="5">
        <v>8.6999999999999993</v>
      </c>
      <c r="G5125" s="4">
        <v>47.7</v>
      </c>
      <c r="H5125" s="4">
        <v>28.2</v>
      </c>
      <c r="I5125" s="5">
        <v>-999</v>
      </c>
      <c r="J5125" s="5">
        <v>-999</v>
      </c>
      <c r="K5125" s="4">
        <v>0</v>
      </c>
      <c r="L5125" s="4">
        <v>0</v>
      </c>
      <c r="M5125" s="9">
        <v>0</v>
      </c>
      <c r="N5125" s="5">
        <v>-999</v>
      </c>
      <c r="O5125" s="5">
        <v>-999</v>
      </c>
      <c r="P5125" s="5">
        <v>12.5</v>
      </c>
      <c r="Q5125" s="5">
        <v>-999</v>
      </c>
      <c r="R5125">
        <v>0.78200000000000003</v>
      </c>
      <c r="S5125" s="34">
        <f>ROUND((0.6105*(EXP((17.273*E5125)/(E5125+237.3))))*(100-H5125)/100,3)</f>
        <v>1.992</v>
      </c>
      <c r="T5125" s="6">
        <f>IF(V5125&lt;V5126,L5125,0)</f>
        <v>0</v>
      </c>
      <c r="U5125" s="6">
        <f>IF(T5125&gt;0,M5125,-999)</f>
        <v>-999</v>
      </c>
      <c r="V5125">
        <v>200508</v>
      </c>
      <c r="W5125">
        <v>2005</v>
      </c>
    </row>
    <row r="5126" spans="1:23" x14ac:dyDescent="0.25">
      <c r="A5126" s="14">
        <v>38593</v>
      </c>
      <c r="B5126" s="3">
        <v>241</v>
      </c>
      <c r="C5126" s="5">
        <v>-999</v>
      </c>
      <c r="D5126" s="5">
        <v>6.2</v>
      </c>
      <c r="E5126" s="5">
        <v>11.3</v>
      </c>
      <c r="F5126" s="5">
        <v>2.5</v>
      </c>
      <c r="G5126" s="4">
        <v>92.8</v>
      </c>
      <c r="H5126" s="4">
        <v>68.400000000000006</v>
      </c>
      <c r="I5126" s="5">
        <v>-999</v>
      </c>
      <c r="J5126" s="5">
        <v>-999</v>
      </c>
      <c r="K5126" s="4">
        <v>9.6</v>
      </c>
      <c r="L5126" s="4">
        <v>0</v>
      </c>
      <c r="M5126" s="9">
        <v>0</v>
      </c>
      <c r="N5126" s="5">
        <v>-999</v>
      </c>
      <c r="O5126" s="5">
        <v>-999</v>
      </c>
      <c r="P5126" s="5">
        <v>12.1</v>
      </c>
      <c r="Q5126" s="5">
        <v>-999</v>
      </c>
      <c r="R5126">
        <v>0.91300000000000003</v>
      </c>
      <c r="S5126" s="34">
        <f>ROUND((0.6105*(EXP((17.273*E5126)/(E5126+237.3))))*(100-H5126)/100,3)</f>
        <v>0.42299999999999999</v>
      </c>
      <c r="T5126" s="6">
        <f>IF(V5126&lt;V5127,L5126,0)</f>
        <v>0</v>
      </c>
      <c r="U5126" s="6">
        <f>IF(T5126&gt;0,M5126,-999)</f>
        <v>-999</v>
      </c>
      <c r="V5126">
        <v>200508</v>
      </c>
      <c r="W5126">
        <v>2005</v>
      </c>
    </row>
    <row r="5127" spans="1:23" x14ac:dyDescent="0.25">
      <c r="A5127" s="14">
        <v>38594</v>
      </c>
      <c r="B5127" s="3">
        <v>242</v>
      </c>
      <c r="C5127" s="5">
        <v>-999</v>
      </c>
      <c r="D5127" s="5">
        <v>5.7</v>
      </c>
      <c r="E5127" s="5">
        <v>11</v>
      </c>
      <c r="F5127" s="5">
        <v>1.2</v>
      </c>
      <c r="G5127" s="4">
        <v>91.1</v>
      </c>
      <c r="H5127" s="4">
        <v>66.3</v>
      </c>
      <c r="I5127" s="5">
        <v>-999</v>
      </c>
      <c r="J5127" s="5">
        <v>-999</v>
      </c>
      <c r="K5127" s="4">
        <v>0</v>
      </c>
      <c r="L5127" s="4">
        <v>0</v>
      </c>
      <c r="M5127" s="9">
        <v>0</v>
      </c>
      <c r="N5127" s="5">
        <v>-999</v>
      </c>
      <c r="O5127" s="5">
        <v>-999</v>
      </c>
      <c r="P5127" s="5">
        <v>11.1</v>
      </c>
      <c r="Q5127" s="5">
        <v>-999</v>
      </c>
      <c r="R5127">
        <v>0.872</v>
      </c>
      <c r="S5127" s="34">
        <f>ROUND((0.6105*(EXP((17.273*E5127)/(E5127+237.3))))*(100-H5127)/100,3)</f>
        <v>0.442</v>
      </c>
      <c r="T5127" s="6">
        <f>IF(V5127&lt;V5128,L5127,0)</f>
        <v>0</v>
      </c>
      <c r="U5127" s="6">
        <f>IF(T5127&gt;0,M5127,-999)</f>
        <v>-999</v>
      </c>
      <c r="V5127">
        <v>200508</v>
      </c>
      <c r="W5127">
        <v>2005</v>
      </c>
    </row>
    <row r="5128" spans="1:23" x14ac:dyDescent="0.25">
      <c r="A5128" s="14">
        <v>38595</v>
      </c>
      <c r="B5128" s="3">
        <v>243</v>
      </c>
      <c r="C5128" s="5">
        <v>-999</v>
      </c>
      <c r="D5128" s="5">
        <v>8.6999999999999993</v>
      </c>
      <c r="E5128" s="5">
        <v>17.399999999999999</v>
      </c>
      <c r="F5128" s="5">
        <v>1.5</v>
      </c>
      <c r="G5128" s="4">
        <v>75.400000000000006</v>
      </c>
      <c r="H5128" s="4">
        <v>39.200000000000003</v>
      </c>
      <c r="I5128" s="5">
        <v>-999</v>
      </c>
      <c r="J5128" s="5">
        <v>-999</v>
      </c>
      <c r="K5128" s="4">
        <v>0.3</v>
      </c>
      <c r="L5128" s="4">
        <v>0</v>
      </c>
      <c r="M5128" s="9">
        <v>0</v>
      </c>
      <c r="N5128" s="5">
        <v>-999</v>
      </c>
      <c r="O5128" s="5">
        <v>-999</v>
      </c>
      <c r="P5128" s="5">
        <v>10.9</v>
      </c>
      <c r="Q5128" s="5">
        <v>-999</v>
      </c>
      <c r="R5128">
        <v>0.77600000000000002</v>
      </c>
      <c r="S5128" s="34">
        <f>ROUND((0.6105*(EXP((17.273*E5128)/(E5128+237.3))))*(100-H5128)/100,3)</f>
        <v>1.208</v>
      </c>
      <c r="T5128" s="6">
        <f>IF(V5128&lt;V5129,L5128,0)</f>
        <v>0</v>
      </c>
      <c r="U5128" s="6">
        <f>IF(T5128&gt;0,M5128,-999)</f>
        <v>-999</v>
      </c>
      <c r="V5128">
        <v>200508</v>
      </c>
      <c r="W5128">
        <v>2005</v>
      </c>
    </row>
    <row r="5129" spans="1:23" x14ac:dyDescent="0.25">
      <c r="A5129" s="14">
        <v>38596</v>
      </c>
      <c r="B5129" s="3">
        <v>244</v>
      </c>
      <c r="C5129" s="5">
        <v>-999</v>
      </c>
      <c r="D5129" s="5">
        <v>12.3</v>
      </c>
      <c r="E5129" s="5">
        <v>22.2</v>
      </c>
      <c r="F5129" s="5">
        <v>4</v>
      </c>
      <c r="G5129" s="4">
        <v>66.2</v>
      </c>
      <c r="H5129" s="4">
        <v>37.1</v>
      </c>
      <c r="I5129" s="5">
        <v>-999</v>
      </c>
      <c r="J5129" s="5">
        <v>-999</v>
      </c>
      <c r="K5129" s="4">
        <v>0</v>
      </c>
      <c r="L5129" s="4">
        <v>0</v>
      </c>
      <c r="M5129" s="9">
        <v>0</v>
      </c>
      <c r="N5129" s="5">
        <v>-999</v>
      </c>
      <c r="O5129" s="5">
        <v>-999</v>
      </c>
      <c r="P5129" s="5">
        <v>11.2</v>
      </c>
      <c r="Q5129" s="5">
        <v>-999</v>
      </c>
      <c r="R5129">
        <v>0.99099999999999999</v>
      </c>
      <c r="S5129" s="34">
        <f>ROUND((0.6105*(EXP((17.273*E5129)/(E5129+237.3))))*(100-H5129)/100,3)</f>
        <v>1.6830000000000001</v>
      </c>
      <c r="T5129" s="6">
        <f>IF(V5129&lt;V5130,L5129,0)</f>
        <v>0</v>
      </c>
      <c r="U5129" s="6">
        <f>IF(T5129&gt;0,M5129,-999)</f>
        <v>-999</v>
      </c>
      <c r="V5129">
        <v>200509</v>
      </c>
      <c r="W5129">
        <v>2005</v>
      </c>
    </row>
    <row r="5130" spans="1:23" x14ac:dyDescent="0.25">
      <c r="A5130" s="14">
        <v>38597</v>
      </c>
      <c r="B5130" s="3">
        <v>245</v>
      </c>
      <c r="C5130" s="5">
        <v>-999</v>
      </c>
      <c r="D5130" s="5">
        <v>12.7</v>
      </c>
      <c r="E5130" s="5">
        <v>22.2</v>
      </c>
      <c r="F5130" s="5">
        <v>4.5999999999999996</v>
      </c>
      <c r="G5130" s="4">
        <v>68.5</v>
      </c>
      <c r="H5130" s="4">
        <v>35.6</v>
      </c>
      <c r="I5130" s="5">
        <v>-999</v>
      </c>
      <c r="J5130" s="5">
        <v>-999</v>
      </c>
      <c r="K5130" s="4">
        <v>2.4</v>
      </c>
      <c r="L5130" s="4">
        <v>0</v>
      </c>
      <c r="M5130" s="9">
        <v>0</v>
      </c>
      <c r="N5130" s="5">
        <v>-999</v>
      </c>
      <c r="O5130" s="5">
        <v>-999</v>
      </c>
      <c r="P5130" s="5">
        <v>12.1</v>
      </c>
      <c r="Q5130" s="5">
        <v>-999</v>
      </c>
      <c r="R5130">
        <v>0.95399999999999996</v>
      </c>
      <c r="S5130" s="34">
        <f>ROUND((0.6105*(EXP((17.273*E5130)/(E5130+237.3))))*(100-H5130)/100,3)</f>
        <v>1.7230000000000001</v>
      </c>
      <c r="T5130" s="6">
        <f>IF(V5130&lt;V5131,L5130,0)</f>
        <v>0</v>
      </c>
      <c r="U5130" s="6">
        <f>IF(T5130&gt;0,M5130,-999)</f>
        <v>-999</v>
      </c>
      <c r="V5130">
        <v>200509</v>
      </c>
      <c r="W5130">
        <v>2005</v>
      </c>
    </row>
    <row r="5131" spans="1:23" x14ac:dyDescent="0.25">
      <c r="A5131" s="14">
        <v>38598</v>
      </c>
      <c r="B5131" s="3">
        <v>246</v>
      </c>
      <c r="C5131" s="5">
        <v>-999</v>
      </c>
      <c r="D5131" s="5">
        <v>7.8</v>
      </c>
      <c r="E5131" s="5">
        <v>15.7</v>
      </c>
      <c r="F5131" s="5">
        <v>2.4</v>
      </c>
      <c r="G5131" s="4">
        <v>66</v>
      </c>
      <c r="H5131" s="4">
        <v>34.799999999999997</v>
      </c>
      <c r="I5131" s="5">
        <v>-999</v>
      </c>
      <c r="J5131" s="5">
        <v>-999</v>
      </c>
      <c r="K5131" s="4">
        <v>0</v>
      </c>
      <c r="L5131" s="4">
        <v>0</v>
      </c>
      <c r="M5131" s="9">
        <v>0</v>
      </c>
      <c r="N5131" s="5">
        <v>-999</v>
      </c>
      <c r="O5131" s="5">
        <v>-999</v>
      </c>
      <c r="P5131" s="5">
        <v>11.7</v>
      </c>
      <c r="Q5131" s="5">
        <v>-999</v>
      </c>
      <c r="R5131">
        <v>0.61899999999999999</v>
      </c>
      <c r="S5131" s="34">
        <f>ROUND((0.6105*(EXP((17.273*E5131)/(E5131+237.3))))*(100-H5131)/100,3)</f>
        <v>1.163</v>
      </c>
      <c r="T5131" s="6">
        <f>IF(V5131&lt;V5132,L5131,0)</f>
        <v>0</v>
      </c>
      <c r="U5131" s="6">
        <f>IF(T5131&gt;0,M5131,-999)</f>
        <v>-999</v>
      </c>
      <c r="V5131">
        <v>200509</v>
      </c>
      <c r="W5131">
        <v>2005</v>
      </c>
    </row>
    <row r="5132" spans="1:23" x14ac:dyDescent="0.25">
      <c r="A5132" s="14">
        <v>38599</v>
      </c>
      <c r="B5132" s="3">
        <v>247</v>
      </c>
      <c r="C5132" s="5">
        <v>-999</v>
      </c>
      <c r="D5132" s="5">
        <v>4.5999999999999996</v>
      </c>
      <c r="E5132" s="5">
        <v>9.8000000000000007</v>
      </c>
      <c r="F5132" s="5">
        <v>1</v>
      </c>
      <c r="G5132" s="4">
        <v>87.6</v>
      </c>
      <c r="H5132" s="4">
        <v>60.9</v>
      </c>
      <c r="I5132" s="5">
        <v>-999</v>
      </c>
      <c r="J5132" s="5">
        <v>-999</v>
      </c>
      <c r="K5132" s="4">
        <v>1.6</v>
      </c>
      <c r="L5132" s="4">
        <v>0</v>
      </c>
      <c r="M5132" s="9">
        <v>0</v>
      </c>
      <c r="N5132" s="5">
        <v>-999</v>
      </c>
      <c r="O5132" s="5">
        <v>-999</v>
      </c>
      <c r="P5132" s="5">
        <v>10.9</v>
      </c>
      <c r="Q5132" s="5">
        <v>-999</v>
      </c>
      <c r="R5132">
        <v>0.73899999999999999</v>
      </c>
      <c r="S5132" s="34">
        <f>ROUND((0.6105*(EXP((17.273*E5132)/(E5132+237.3))))*(100-H5132)/100,3)</f>
        <v>0.47399999999999998</v>
      </c>
      <c r="T5132" s="6">
        <f>IF(V5132&lt;V5133,L5132,0)</f>
        <v>0</v>
      </c>
      <c r="U5132" s="6">
        <f>IF(T5132&gt;0,M5132,-999)</f>
        <v>-999</v>
      </c>
      <c r="V5132">
        <v>200509</v>
      </c>
      <c r="W5132">
        <v>2005</v>
      </c>
    </row>
    <row r="5133" spans="1:23" x14ac:dyDescent="0.25">
      <c r="A5133" s="14">
        <v>38600</v>
      </c>
      <c r="B5133" s="3">
        <v>248</v>
      </c>
      <c r="C5133" s="5">
        <v>-999</v>
      </c>
      <c r="D5133" s="5">
        <v>5.9</v>
      </c>
      <c r="E5133" s="5">
        <v>13.1</v>
      </c>
      <c r="F5133" s="5">
        <v>-0.4</v>
      </c>
      <c r="G5133" s="4">
        <v>78.900000000000006</v>
      </c>
      <c r="H5133" s="4">
        <v>38.200000000000003</v>
      </c>
      <c r="I5133" s="5">
        <v>-999</v>
      </c>
      <c r="J5133" s="5">
        <v>-999</v>
      </c>
      <c r="K5133" s="4">
        <v>0</v>
      </c>
      <c r="L5133" s="4">
        <v>0</v>
      </c>
      <c r="M5133" s="9">
        <v>0</v>
      </c>
      <c r="N5133" s="5">
        <v>-999</v>
      </c>
      <c r="O5133" s="5">
        <v>-999</v>
      </c>
      <c r="P5133" s="5">
        <v>10.4</v>
      </c>
      <c r="Q5133" s="5">
        <v>-999</v>
      </c>
      <c r="R5133">
        <v>0.57599999999999996</v>
      </c>
      <c r="S5133" s="34">
        <f>ROUND((0.6105*(EXP((17.273*E5133)/(E5133+237.3))))*(100-H5133)/100,3)</f>
        <v>0.93100000000000005</v>
      </c>
      <c r="T5133" s="6">
        <f>IF(V5133&lt;V5134,L5133,0)</f>
        <v>0</v>
      </c>
      <c r="U5133" s="6">
        <f>IF(T5133&gt;0,M5133,-999)</f>
        <v>-999</v>
      </c>
      <c r="V5133">
        <v>200509</v>
      </c>
      <c r="W5133">
        <v>2005</v>
      </c>
    </row>
    <row r="5134" spans="1:23" x14ac:dyDescent="0.25">
      <c r="A5134" s="14">
        <v>38601</v>
      </c>
      <c r="B5134" s="3">
        <v>249</v>
      </c>
      <c r="C5134" s="5">
        <v>-999</v>
      </c>
      <c r="D5134" s="5">
        <v>9.5</v>
      </c>
      <c r="E5134" s="5">
        <v>17.899999999999999</v>
      </c>
      <c r="F5134" s="5">
        <v>2.1</v>
      </c>
      <c r="G5134" s="4">
        <v>56.1</v>
      </c>
      <c r="H5134" s="4">
        <v>35.200000000000003</v>
      </c>
      <c r="I5134" s="5">
        <v>-999</v>
      </c>
      <c r="J5134" s="5">
        <v>-999</v>
      </c>
      <c r="K5134" s="4">
        <v>0</v>
      </c>
      <c r="L5134" s="4">
        <v>0</v>
      </c>
      <c r="M5134" s="9">
        <v>0</v>
      </c>
      <c r="N5134" s="5">
        <v>-999</v>
      </c>
      <c r="O5134" s="5">
        <v>-999</v>
      </c>
      <c r="P5134" s="5">
        <v>10.199999999999999</v>
      </c>
      <c r="Q5134" s="5">
        <v>-999</v>
      </c>
      <c r="R5134">
        <v>0.72099999999999997</v>
      </c>
      <c r="S5134" s="34">
        <f>ROUND((0.6105*(EXP((17.273*E5134)/(E5134+237.3))))*(100-H5134)/100,3)</f>
        <v>1.329</v>
      </c>
      <c r="T5134" s="6">
        <f>IF(V5134&lt;V5135,L5134,0)</f>
        <v>0</v>
      </c>
      <c r="U5134" s="6">
        <f>IF(T5134&gt;0,M5134,-999)</f>
        <v>-999</v>
      </c>
      <c r="V5134">
        <v>200509</v>
      </c>
      <c r="W5134">
        <v>2005</v>
      </c>
    </row>
    <row r="5135" spans="1:23" x14ac:dyDescent="0.25">
      <c r="A5135" s="14">
        <v>38602</v>
      </c>
      <c r="B5135" s="3">
        <v>250</v>
      </c>
      <c r="C5135" s="5">
        <v>-999</v>
      </c>
      <c r="D5135" s="5">
        <v>11.2</v>
      </c>
      <c r="E5135" s="5">
        <v>20.399999999999999</v>
      </c>
      <c r="F5135" s="5">
        <v>5.2</v>
      </c>
      <c r="G5135" s="4">
        <v>49.7</v>
      </c>
      <c r="H5135" s="4">
        <v>23.9</v>
      </c>
      <c r="I5135" s="5">
        <v>-999</v>
      </c>
      <c r="J5135" s="5">
        <v>-999</v>
      </c>
      <c r="K5135" s="4">
        <v>0</v>
      </c>
      <c r="L5135" s="4">
        <v>0</v>
      </c>
      <c r="M5135" s="9">
        <v>0</v>
      </c>
      <c r="N5135" s="5">
        <v>-999</v>
      </c>
      <c r="O5135" s="5">
        <v>-999</v>
      </c>
      <c r="P5135" s="5">
        <v>10.4</v>
      </c>
      <c r="Q5135" s="5">
        <v>-999</v>
      </c>
      <c r="R5135">
        <v>0.57299999999999995</v>
      </c>
      <c r="S5135" s="34">
        <f>ROUND((0.6105*(EXP((17.273*E5135)/(E5135+237.3))))*(100-H5135)/100,3)</f>
        <v>1.8240000000000001</v>
      </c>
      <c r="T5135" s="6">
        <f>IF(V5135&lt;V5136,L5135,0)</f>
        <v>0</v>
      </c>
      <c r="U5135" s="6">
        <f>IF(T5135&gt;0,M5135,-999)</f>
        <v>-999</v>
      </c>
      <c r="V5135">
        <v>200509</v>
      </c>
      <c r="W5135">
        <v>2005</v>
      </c>
    </row>
    <row r="5136" spans="1:23" x14ac:dyDescent="0.25">
      <c r="A5136" s="14">
        <v>38603</v>
      </c>
      <c r="B5136" s="3">
        <v>251</v>
      </c>
      <c r="C5136" s="5">
        <v>-999</v>
      </c>
      <c r="D5136" s="5">
        <v>11.3</v>
      </c>
      <c r="E5136" s="5">
        <v>20.3</v>
      </c>
      <c r="F5136" s="5">
        <v>4.2</v>
      </c>
      <c r="G5136" s="4">
        <v>65.5</v>
      </c>
      <c r="H5136" s="4">
        <v>42</v>
      </c>
      <c r="I5136" s="5">
        <v>-999</v>
      </c>
      <c r="J5136" s="5">
        <v>-999</v>
      </c>
      <c r="K5136" s="4">
        <v>0</v>
      </c>
      <c r="L5136" s="4">
        <v>0</v>
      </c>
      <c r="M5136" s="9">
        <v>0</v>
      </c>
      <c r="N5136" s="5">
        <v>-999</v>
      </c>
      <c r="O5136" s="5">
        <v>-999</v>
      </c>
      <c r="P5136" s="5">
        <v>10.7</v>
      </c>
      <c r="Q5136" s="5">
        <v>-999</v>
      </c>
      <c r="R5136">
        <v>1.0029999999999999</v>
      </c>
      <c r="S5136" s="34">
        <f>ROUND((0.6105*(EXP((17.273*E5136)/(E5136+237.3))))*(100-H5136)/100,3)</f>
        <v>1.381</v>
      </c>
      <c r="T5136" s="6">
        <f>IF(V5136&lt;V5137,L5136,0)</f>
        <v>0</v>
      </c>
      <c r="U5136" s="6">
        <f>IF(T5136&gt;0,M5136,-999)</f>
        <v>-999</v>
      </c>
      <c r="V5136">
        <v>200509</v>
      </c>
      <c r="W5136">
        <v>2005</v>
      </c>
    </row>
    <row r="5137" spans="1:23" x14ac:dyDescent="0.25">
      <c r="A5137" s="14">
        <v>38604</v>
      </c>
      <c r="B5137" s="3">
        <v>252</v>
      </c>
      <c r="C5137" s="5">
        <v>-999</v>
      </c>
      <c r="D5137" s="5">
        <v>2</v>
      </c>
      <c r="E5137" s="5">
        <v>6.2</v>
      </c>
      <c r="F5137" s="5">
        <v>0</v>
      </c>
      <c r="G5137" s="4">
        <v>97.4</v>
      </c>
      <c r="H5137" s="4">
        <v>73.2</v>
      </c>
      <c r="I5137" s="5">
        <v>-999</v>
      </c>
      <c r="J5137" s="5">
        <v>-999</v>
      </c>
      <c r="K5137" s="4">
        <v>2.9</v>
      </c>
      <c r="L5137" s="4">
        <v>0</v>
      </c>
      <c r="M5137" s="9">
        <v>0</v>
      </c>
      <c r="N5137" s="5">
        <v>-999</v>
      </c>
      <c r="O5137" s="5">
        <v>-999</v>
      </c>
      <c r="P5137" s="5">
        <v>10.1</v>
      </c>
      <c r="Q5137" s="5">
        <v>-999</v>
      </c>
      <c r="R5137">
        <v>0.69399999999999995</v>
      </c>
      <c r="S5137" s="34">
        <f>ROUND((0.6105*(EXP((17.273*E5137)/(E5137+237.3))))*(100-H5137)/100,3)</f>
        <v>0.254</v>
      </c>
      <c r="T5137" s="6">
        <f>IF(V5137&lt;V5138,L5137,0)</f>
        <v>0</v>
      </c>
      <c r="U5137" s="6">
        <f>IF(T5137&gt;0,M5137,-999)</f>
        <v>-999</v>
      </c>
      <c r="V5137">
        <v>200509</v>
      </c>
      <c r="W5137">
        <v>2005</v>
      </c>
    </row>
    <row r="5138" spans="1:23" x14ac:dyDescent="0.25">
      <c r="A5138" s="14">
        <v>38605</v>
      </c>
      <c r="B5138" s="3">
        <v>253</v>
      </c>
      <c r="C5138" s="5">
        <v>-999</v>
      </c>
      <c r="D5138" s="5">
        <v>2.6</v>
      </c>
      <c r="E5138" s="5">
        <v>5</v>
      </c>
      <c r="F5138" s="5">
        <v>0.6</v>
      </c>
      <c r="G5138" s="4">
        <v>98.7</v>
      </c>
      <c r="H5138" s="4">
        <v>92.7</v>
      </c>
      <c r="I5138" s="5">
        <v>-999</v>
      </c>
      <c r="J5138" s="5">
        <v>-999</v>
      </c>
      <c r="K5138" s="4">
        <v>5.0999999999999996</v>
      </c>
      <c r="L5138" s="4">
        <v>0</v>
      </c>
      <c r="M5138" s="9">
        <v>0</v>
      </c>
      <c r="N5138" s="5">
        <v>-999</v>
      </c>
      <c r="O5138" s="5">
        <v>-999</v>
      </c>
      <c r="P5138" s="5">
        <v>9</v>
      </c>
      <c r="Q5138" s="5">
        <v>-999</v>
      </c>
      <c r="R5138">
        <v>0.81</v>
      </c>
      <c r="S5138" s="34">
        <f>ROUND((0.6105*(EXP((17.273*E5138)/(E5138+237.3))))*(100-H5138)/100,3)</f>
        <v>6.4000000000000001E-2</v>
      </c>
      <c r="T5138" s="6">
        <f>IF(V5138&lt;V5139,L5138,0)</f>
        <v>0</v>
      </c>
      <c r="U5138" s="6">
        <f>IF(T5138&gt;0,M5138,-999)</f>
        <v>-999</v>
      </c>
      <c r="V5138">
        <v>200509</v>
      </c>
      <c r="W5138">
        <v>2005</v>
      </c>
    </row>
    <row r="5139" spans="1:23" x14ac:dyDescent="0.25">
      <c r="A5139" s="14">
        <v>38606</v>
      </c>
      <c r="B5139" s="3">
        <v>254</v>
      </c>
      <c r="C5139" s="5">
        <v>-999</v>
      </c>
      <c r="D5139" s="5">
        <v>4.2</v>
      </c>
      <c r="E5139" s="5">
        <v>6.7</v>
      </c>
      <c r="F5139" s="5">
        <v>2.4</v>
      </c>
      <c r="G5139" s="4">
        <v>98.8</v>
      </c>
      <c r="H5139" s="4">
        <v>94.5</v>
      </c>
      <c r="I5139" s="5">
        <v>-999</v>
      </c>
      <c r="J5139" s="5">
        <v>-999</v>
      </c>
      <c r="K5139" s="4">
        <v>2.9</v>
      </c>
      <c r="L5139" s="4">
        <v>0</v>
      </c>
      <c r="M5139" s="9">
        <v>0</v>
      </c>
      <c r="N5139" s="5">
        <v>-999</v>
      </c>
      <c r="O5139" s="5">
        <v>-999</v>
      </c>
      <c r="P5139" s="5">
        <v>8.5</v>
      </c>
      <c r="Q5139" s="5">
        <v>-999</v>
      </c>
      <c r="R5139">
        <v>0.93</v>
      </c>
      <c r="S5139" s="34">
        <f>ROUND((0.6105*(EXP((17.273*E5139)/(E5139+237.3))))*(100-H5139)/100,3)</f>
        <v>5.3999999999999999E-2</v>
      </c>
      <c r="T5139" s="6">
        <f>IF(V5139&lt;V5140,L5139,0)</f>
        <v>0</v>
      </c>
      <c r="U5139" s="6">
        <f>IF(T5139&gt;0,M5139,-999)</f>
        <v>-999</v>
      </c>
      <c r="V5139">
        <v>200509</v>
      </c>
      <c r="W5139">
        <v>2005</v>
      </c>
    </row>
    <row r="5140" spans="1:23" x14ac:dyDescent="0.25">
      <c r="A5140" s="14">
        <v>38607</v>
      </c>
      <c r="B5140" s="3">
        <v>255</v>
      </c>
      <c r="C5140" s="5">
        <v>-999</v>
      </c>
      <c r="D5140" s="5">
        <v>4.5999999999999996</v>
      </c>
      <c r="E5140" s="5">
        <v>8.6999999999999993</v>
      </c>
      <c r="F5140" s="5">
        <v>2.1</v>
      </c>
      <c r="G5140" s="4">
        <v>98.4</v>
      </c>
      <c r="H5140" s="4">
        <v>91.2</v>
      </c>
      <c r="I5140" s="5">
        <v>-999</v>
      </c>
      <c r="J5140" s="5">
        <v>-999</v>
      </c>
      <c r="K5140" s="4">
        <v>3.5</v>
      </c>
      <c r="L5140" s="4">
        <v>0</v>
      </c>
      <c r="M5140" s="9">
        <v>0</v>
      </c>
      <c r="N5140" s="5">
        <v>-999</v>
      </c>
      <c r="O5140" s="5">
        <v>-999</v>
      </c>
      <c r="P5140" s="5">
        <v>8.6</v>
      </c>
      <c r="Q5140" s="5">
        <v>-999</v>
      </c>
      <c r="R5140">
        <v>1.022</v>
      </c>
      <c r="S5140" s="34">
        <f>ROUND((0.6105*(EXP((17.273*E5140)/(E5140+237.3))))*(100-H5140)/100,3)</f>
        <v>9.9000000000000005E-2</v>
      </c>
      <c r="T5140" s="6">
        <f>IF(V5140&lt;V5141,L5140,0)</f>
        <v>0</v>
      </c>
      <c r="U5140" s="6">
        <f>IF(T5140&gt;0,M5140,-999)</f>
        <v>-999</v>
      </c>
      <c r="V5140">
        <v>200509</v>
      </c>
      <c r="W5140">
        <v>2005</v>
      </c>
    </row>
    <row r="5141" spans="1:23" x14ac:dyDescent="0.25">
      <c r="A5141" s="14">
        <v>38608</v>
      </c>
      <c r="B5141" s="3">
        <v>256</v>
      </c>
      <c r="C5141" s="5">
        <v>-999</v>
      </c>
      <c r="D5141" s="5">
        <v>7.7</v>
      </c>
      <c r="E5141" s="5">
        <v>16</v>
      </c>
      <c r="F5141" s="5">
        <v>1.9</v>
      </c>
      <c r="G5141" s="4">
        <v>84.7</v>
      </c>
      <c r="H5141" s="4">
        <v>52.7</v>
      </c>
      <c r="I5141" s="5">
        <v>-999</v>
      </c>
      <c r="J5141" s="5">
        <v>-999</v>
      </c>
      <c r="K5141" s="4">
        <v>0</v>
      </c>
      <c r="L5141" s="4">
        <v>0</v>
      </c>
      <c r="M5141" s="9">
        <v>0</v>
      </c>
      <c r="N5141" s="5">
        <v>-999</v>
      </c>
      <c r="O5141" s="5">
        <v>-999</v>
      </c>
      <c r="P5141" s="5">
        <v>8.6999999999999993</v>
      </c>
      <c r="Q5141" s="5">
        <v>-999</v>
      </c>
      <c r="R5141">
        <v>0.95799999999999996</v>
      </c>
      <c r="S5141" s="34">
        <f>ROUND((0.6105*(EXP((17.273*E5141)/(E5141+237.3))))*(100-H5141)/100,3)</f>
        <v>0.86</v>
      </c>
      <c r="T5141" s="6">
        <f>IF(V5141&lt;V5142,L5141,0)</f>
        <v>0</v>
      </c>
      <c r="U5141" s="6">
        <f>IF(T5141&gt;0,M5141,-999)</f>
        <v>-999</v>
      </c>
      <c r="V5141">
        <v>200509</v>
      </c>
      <c r="W5141">
        <v>2005</v>
      </c>
    </row>
    <row r="5142" spans="1:23" x14ac:dyDescent="0.25">
      <c r="A5142" s="14">
        <v>38609</v>
      </c>
      <c r="B5142" s="3">
        <v>257</v>
      </c>
      <c r="C5142" s="5">
        <v>-999</v>
      </c>
      <c r="D5142" s="5">
        <v>6.7</v>
      </c>
      <c r="E5142" s="5">
        <v>11.4</v>
      </c>
      <c r="F5142" s="5">
        <v>2.4</v>
      </c>
      <c r="G5142" s="4">
        <v>88.1</v>
      </c>
      <c r="H5142" s="4">
        <v>67.099999999999994</v>
      </c>
      <c r="I5142" s="5">
        <v>-999</v>
      </c>
      <c r="J5142" s="5">
        <v>-999</v>
      </c>
      <c r="K5142" s="4">
        <v>0</v>
      </c>
      <c r="L5142" s="4">
        <v>0</v>
      </c>
      <c r="M5142" s="9">
        <v>0</v>
      </c>
      <c r="N5142" s="5">
        <v>-999</v>
      </c>
      <c r="O5142" s="5">
        <v>-999</v>
      </c>
      <c r="P5142" s="5">
        <v>9.1</v>
      </c>
      <c r="Q5142" s="5">
        <v>-999</v>
      </c>
      <c r="R5142">
        <v>0.90400000000000003</v>
      </c>
      <c r="S5142" s="34">
        <f>ROUND((0.6105*(EXP((17.273*E5142)/(E5142+237.3))))*(100-H5142)/100,3)</f>
        <v>0.443</v>
      </c>
      <c r="T5142" s="6">
        <f>IF(V5142&lt;V5143,L5142,0)</f>
        <v>0</v>
      </c>
      <c r="U5142" s="6">
        <f>IF(T5142&gt;0,M5142,-999)</f>
        <v>-999</v>
      </c>
      <c r="V5142">
        <v>200509</v>
      </c>
      <c r="W5142">
        <v>2005</v>
      </c>
    </row>
    <row r="5143" spans="1:23" x14ac:dyDescent="0.25">
      <c r="A5143" s="14">
        <v>38610</v>
      </c>
      <c r="B5143" s="3">
        <v>258</v>
      </c>
      <c r="C5143" s="5">
        <v>-999</v>
      </c>
      <c r="D5143" s="5">
        <v>5.6</v>
      </c>
      <c r="E5143" s="5">
        <v>10.199999999999999</v>
      </c>
      <c r="F5143" s="5">
        <v>2.1</v>
      </c>
      <c r="G5143" s="4">
        <v>91.4</v>
      </c>
      <c r="H5143" s="4">
        <v>66.7</v>
      </c>
      <c r="I5143" s="5">
        <v>-999</v>
      </c>
      <c r="J5143" s="5">
        <v>-999</v>
      </c>
      <c r="K5143" s="4">
        <v>0.5</v>
      </c>
      <c r="L5143" s="4">
        <v>0</v>
      </c>
      <c r="M5143" s="9">
        <v>0</v>
      </c>
      <c r="N5143" s="5">
        <v>-999</v>
      </c>
      <c r="O5143" s="5">
        <v>-999</v>
      </c>
      <c r="P5143" s="5">
        <v>8.6999999999999993</v>
      </c>
      <c r="Q5143" s="5">
        <v>-999</v>
      </c>
      <c r="R5143">
        <v>0.82799999999999996</v>
      </c>
      <c r="S5143" s="34">
        <f>ROUND((0.6105*(EXP((17.273*E5143)/(E5143+237.3))))*(100-H5143)/100,3)</f>
        <v>0.41399999999999998</v>
      </c>
      <c r="T5143" s="6">
        <f>IF(V5143&lt;V5144,L5143,0)</f>
        <v>0</v>
      </c>
      <c r="U5143" s="6">
        <f>IF(T5143&gt;0,M5143,-999)</f>
        <v>-999</v>
      </c>
      <c r="V5143">
        <v>200509</v>
      </c>
      <c r="W5143">
        <v>2005</v>
      </c>
    </row>
    <row r="5144" spans="1:23" x14ac:dyDescent="0.25">
      <c r="A5144" s="14">
        <v>38611</v>
      </c>
      <c r="B5144" s="3">
        <v>259</v>
      </c>
      <c r="C5144" s="5">
        <v>-999</v>
      </c>
      <c r="D5144" s="5">
        <v>4.9000000000000004</v>
      </c>
      <c r="E5144" s="5">
        <v>9.4</v>
      </c>
      <c r="F5144" s="5">
        <v>1.7</v>
      </c>
      <c r="G5144" s="4">
        <v>95.2</v>
      </c>
      <c r="H5144" s="4">
        <v>83.9</v>
      </c>
      <c r="I5144" s="5">
        <v>-999</v>
      </c>
      <c r="J5144" s="5">
        <v>-999</v>
      </c>
      <c r="K5144" s="4">
        <v>3.7</v>
      </c>
      <c r="L5144" s="4">
        <v>0</v>
      </c>
      <c r="M5144" s="9">
        <v>0</v>
      </c>
      <c r="N5144" s="5">
        <v>-999</v>
      </c>
      <c r="O5144" s="5">
        <v>-999</v>
      </c>
      <c r="P5144" s="5">
        <v>8.6</v>
      </c>
      <c r="Q5144" s="5">
        <v>-999</v>
      </c>
      <c r="R5144">
        <v>0.99</v>
      </c>
      <c r="S5144" s="34">
        <f>ROUND((0.6105*(EXP((17.273*E5144)/(E5144+237.3))))*(100-H5144)/100,3)</f>
        <v>0.19</v>
      </c>
      <c r="T5144" s="6">
        <f>IF(V5144&lt;V5145,L5144,0)</f>
        <v>0</v>
      </c>
      <c r="U5144" s="6">
        <f>IF(T5144&gt;0,M5144,-999)</f>
        <v>-999</v>
      </c>
      <c r="V5144">
        <v>200509</v>
      </c>
      <c r="W5144">
        <v>2005</v>
      </c>
    </row>
    <row r="5145" spans="1:23" x14ac:dyDescent="0.25">
      <c r="A5145" s="14">
        <v>38612</v>
      </c>
      <c r="B5145" s="3">
        <v>260</v>
      </c>
      <c r="C5145" s="5">
        <v>-999</v>
      </c>
      <c r="D5145" s="5">
        <v>6.7</v>
      </c>
      <c r="E5145" s="5">
        <v>14.8</v>
      </c>
      <c r="F5145" s="5">
        <v>0.4</v>
      </c>
      <c r="G5145" s="4">
        <v>74</v>
      </c>
      <c r="H5145" s="4">
        <v>32.700000000000003</v>
      </c>
      <c r="I5145" s="5">
        <v>-999</v>
      </c>
      <c r="J5145" s="5">
        <v>-999</v>
      </c>
      <c r="K5145" s="4">
        <v>0</v>
      </c>
      <c r="L5145" s="4">
        <v>0</v>
      </c>
      <c r="M5145" s="9">
        <v>0</v>
      </c>
      <c r="N5145" s="5">
        <v>-999</v>
      </c>
      <c r="O5145" s="5">
        <v>-999</v>
      </c>
      <c r="P5145" s="5">
        <v>8.4</v>
      </c>
      <c r="Q5145" s="5">
        <v>-999</v>
      </c>
      <c r="R5145">
        <v>0.55100000000000005</v>
      </c>
      <c r="S5145" s="34">
        <f>ROUND((0.6105*(EXP((17.273*E5145)/(E5145+237.3))))*(100-H5145)/100,3)</f>
        <v>1.133</v>
      </c>
      <c r="T5145" s="6">
        <f>IF(V5145&lt;V5146,L5145,0)</f>
        <v>0</v>
      </c>
      <c r="U5145" s="6">
        <f>IF(T5145&gt;0,M5145,-999)</f>
        <v>-999</v>
      </c>
      <c r="V5145">
        <v>200509</v>
      </c>
      <c r="W5145">
        <v>2005</v>
      </c>
    </row>
    <row r="5146" spans="1:23" x14ac:dyDescent="0.25">
      <c r="A5146" s="14">
        <v>38613</v>
      </c>
      <c r="B5146" s="3">
        <v>261</v>
      </c>
      <c r="C5146" s="5">
        <v>-999</v>
      </c>
      <c r="D5146" s="5">
        <v>6.7</v>
      </c>
      <c r="E5146" s="5">
        <v>14.9</v>
      </c>
      <c r="F5146" s="5">
        <v>1.4</v>
      </c>
      <c r="G5146" s="4">
        <v>81.099999999999994</v>
      </c>
      <c r="H5146" s="4">
        <v>51.1</v>
      </c>
      <c r="I5146" s="5">
        <v>-999</v>
      </c>
      <c r="J5146" s="5">
        <v>-999</v>
      </c>
      <c r="K5146" s="4">
        <v>0</v>
      </c>
      <c r="L5146" s="4">
        <v>0</v>
      </c>
      <c r="M5146" s="9">
        <v>0</v>
      </c>
      <c r="N5146" s="5">
        <v>-999</v>
      </c>
      <c r="O5146" s="5">
        <v>-999</v>
      </c>
      <c r="P5146" s="5">
        <v>8.4</v>
      </c>
      <c r="Q5146" s="5">
        <v>-999</v>
      </c>
      <c r="R5146">
        <v>0.86699999999999999</v>
      </c>
      <c r="S5146" s="34">
        <f>ROUND((0.6105*(EXP((17.273*E5146)/(E5146+237.3))))*(100-H5146)/100,3)</f>
        <v>0.82799999999999996</v>
      </c>
      <c r="T5146" s="6">
        <f>IF(V5146&lt;V5147,L5146,0)</f>
        <v>0</v>
      </c>
      <c r="U5146" s="6">
        <f>IF(T5146&gt;0,M5146,-999)</f>
        <v>-999</v>
      </c>
      <c r="V5146">
        <v>200509</v>
      </c>
      <c r="W5146">
        <v>2005</v>
      </c>
    </row>
    <row r="5147" spans="1:23" x14ac:dyDescent="0.25">
      <c r="A5147" s="14">
        <v>38614</v>
      </c>
      <c r="B5147" s="3">
        <v>262</v>
      </c>
      <c r="C5147" s="5">
        <v>-999</v>
      </c>
      <c r="D5147" s="5">
        <v>5.7</v>
      </c>
      <c r="E5147" s="5">
        <v>13.3</v>
      </c>
      <c r="F5147" s="5">
        <v>1</v>
      </c>
      <c r="G5147" s="4">
        <v>80.599999999999994</v>
      </c>
      <c r="H5147" s="4">
        <v>52.8</v>
      </c>
      <c r="I5147" s="5">
        <v>-999</v>
      </c>
      <c r="J5147" s="5">
        <v>-999</v>
      </c>
      <c r="K5147" s="4">
        <v>0.3</v>
      </c>
      <c r="L5147" s="4">
        <v>0</v>
      </c>
      <c r="M5147" s="9">
        <v>0</v>
      </c>
      <c r="N5147" s="5">
        <v>-999</v>
      </c>
      <c r="O5147" s="5">
        <v>-999</v>
      </c>
      <c r="P5147" s="5">
        <v>8.5</v>
      </c>
      <c r="Q5147" s="5">
        <v>-999</v>
      </c>
      <c r="R5147">
        <v>0.80800000000000005</v>
      </c>
      <c r="S5147" s="34">
        <f>ROUND((0.6105*(EXP((17.273*E5147)/(E5147+237.3))))*(100-H5147)/100,3)</f>
        <v>0.72099999999999997</v>
      </c>
      <c r="T5147" s="6">
        <f>IF(V5147&lt;V5148,L5147,0)</f>
        <v>0</v>
      </c>
      <c r="U5147" s="6">
        <f>IF(T5147&gt;0,M5147,-999)</f>
        <v>-999</v>
      </c>
      <c r="V5147">
        <v>200509</v>
      </c>
      <c r="W5147">
        <v>2005</v>
      </c>
    </row>
    <row r="5148" spans="1:23" x14ac:dyDescent="0.25">
      <c r="A5148" s="14">
        <v>38615</v>
      </c>
      <c r="B5148" s="3">
        <v>263</v>
      </c>
      <c r="C5148" s="5">
        <v>-999</v>
      </c>
      <c r="D5148" s="5">
        <v>3.1</v>
      </c>
      <c r="E5148" s="5">
        <v>12.2</v>
      </c>
      <c r="F5148" s="5">
        <v>-1.6</v>
      </c>
      <c r="G5148" s="4">
        <v>77.5</v>
      </c>
      <c r="H5148" s="4">
        <v>41.1</v>
      </c>
      <c r="I5148" s="5">
        <v>-999</v>
      </c>
      <c r="J5148" s="5">
        <v>-999</v>
      </c>
      <c r="K5148" s="4">
        <v>0</v>
      </c>
      <c r="L5148" s="4">
        <v>0</v>
      </c>
      <c r="M5148" s="9">
        <v>0</v>
      </c>
      <c r="N5148" s="5">
        <v>-999</v>
      </c>
      <c r="O5148" s="5">
        <v>-999</v>
      </c>
      <c r="P5148" s="5">
        <v>7.9</v>
      </c>
      <c r="Q5148" s="5">
        <v>-999</v>
      </c>
      <c r="R5148">
        <v>0.58399999999999996</v>
      </c>
      <c r="S5148" s="34">
        <f>ROUND((0.6105*(EXP((17.273*E5148)/(E5148+237.3))))*(100-H5148)/100,3)</f>
        <v>0.83699999999999997</v>
      </c>
      <c r="T5148" s="6">
        <f>IF(V5148&lt;V5149,L5148,0)</f>
        <v>0</v>
      </c>
      <c r="U5148" s="6">
        <f>IF(T5148&gt;0,M5148,-999)</f>
        <v>-999</v>
      </c>
      <c r="V5148">
        <v>200509</v>
      </c>
      <c r="W5148">
        <v>2005</v>
      </c>
    </row>
    <row r="5149" spans="1:23" x14ac:dyDescent="0.25">
      <c r="A5149" s="14">
        <v>38616</v>
      </c>
      <c r="B5149" s="3">
        <v>264</v>
      </c>
      <c r="C5149" s="5">
        <v>-999</v>
      </c>
      <c r="D5149" s="5">
        <v>3</v>
      </c>
      <c r="E5149" s="5">
        <v>10.5</v>
      </c>
      <c r="F5149" s="5">
        <v>-2.1</v>
      </c>
      <c r="G5149" s="4">
        <v>76.3</v>
      </c>
      <c r="H5149" s="4">
        <v>44.2</v>
      </c>
      <c r="I5149" s="5">
        <v>-999</v>
      </c>
      <c r="J5149" s="5">
        <v>-999</v>
      </c>
      <c r="K5149" s="4">
        <v>0.3</v>
      </c>
      <c r="L5149" s="4">
        <v>0</v>
      </c>
      <c r="M5149" s="9">
        <v>0</v>
      </c>
      <c r="N5149" s="5">
        <v>-999</v>
      </c>
      <c r="O5149" s="5">
        <v>-999</v>
      </c>
      <c r="P5149" s="5">
        <v>6.9</v>
      </c>
      <c r="Q5149" s="5">
        <v>-999</v>
      </c>
      <c r="R5149">
        <v>0.56100000000000005</v>
      </c>
      <c r="S5149" s="34">
        <f>ROUND((0.6105*(EXP((17.273*E5149)/(E5149+237.3))))*(100-H5149)/100,3)</f>
        <v>0.70799999999999996</v>
      </c>
      <c r="T5149" s="6">
        <f>IF(V5149&lt;V5150,L5149,0)</f>
        <v>0</v>
      </c>
      <c r="U5149" s="6">
        <f>IF(T5149&gt;0,M5149,-999)</f>
        <v>-999</v>
      </c>
      <c r="V5149">
        <v>200509</v>
      </c>
      <c r="W5149">
        <v>2005</v>
      </c>
    </row>
    <row r="5150" spans="1:23" x14ac:dyDescent="0.25">
      <c r="A5150" s="14">
        <v>38617</v>
      </c>
      <c r="B5150" s="3">
        <v>265</v>
      </c>
      <c r="C5150" s="5">
        <v>-999</v>
      </c>
      <c r="D5150" s="5">
        <v>1.1000000000000001</v>
      </c>
      <c r="E5150" s="5">
        <v>7.3</v>
      </c>
      <c r="F5150" s="5">
        <v>-3</v>
      </c>
      <c r="G5150" s="4">
        <v>81.599999999999994</v>
      </c>
      <c r="H5150" s="4">
        <v>53.8</v>
      </c>
      <c r="I5150" s="5">
        <v>-999</v>
      </c>
      <c r="J5150" s="5">
        <v>-999</v>
      </c>
      <c r="K5150" s="4">
        <v>0</v>
      </c>
      <c r="L5150" s="4">
        <v>0</v>
      </c>
      <c r="M5150" s="9">
        <v>0</v>
      </c>
      <c r="N5150" s="5">
        <v>-999</v>
      </c>
      <c r="O5150" s="5">
        <v>-999</v>
      </c>
      <c r="P5150" s="5">
        <v>6.4</v>
      </c>
      <c r="Q5150" s="5">
        <v>-999</v>
      </c>
      <c r="R5150">
        <v>0.54800000000000004</v>
      </c>
      <c r="S5150" s="34">
        <f>ROUND((0.6105*(EXP((17.273*E5150)/(E5150+237.3))))*(100-H5150)/100,3)</f>
        <v>0.47199999999999998</v>
      </c>
      <c r="T5150" s="6">
        <f>IF(V5150&lt;V5151,L5150,0)</f>
        <v>0</v>
      </c>
      <c r="U5150" s="6">
        <f>IF(T5150&gt;0,M5150,-999)</f>
        <v>-999</v>
      </c>
      <c r="V5150">
        <v>200509</v>
      </c>
      <c r="W5150">
        <v>2005</v>
      </c>
    </row>
    <row r="5151" spans="1:23" x14ac:dyDescent="0.25">
      <c r="A5151" s="14">
        <v>38618</v>
      </c>
      <c r="B5151" s="3">
        <v>266</v>
      </c>
      <c r="C5151" s="5">
        <v>-999</v>
      </c>
      <c r="D5151" s="5">
        <v>2</v>
      </c>
      <c r="E5151" s="5">
        <v>9.1</v>
      </c>
      <c r="F5151" s="5">
        <v>-3.3</v>
      </c>
      <c r="G5151" s="4">
        <v>69.3</v>
      </c>
      <c r="H5151" s="4">
        <v>31.5</v>
      </c>
      <c r="I5151" s="5">
        <v>-999</v>
      </c>
      <c r="J5151" s="5">
        <v>-999</v>
      </c>
      <c r="K5151" s="4">
        <v>0</v>
      </c>
      <c r="L5151" s="4">
        <v>0</v>
      </c>
      <c r="M5151" s="9">
        <v>0</v>
      </c>
      <c r="N5151" s="5">
        <v>-999</v>
      </c>
      <c r="O5151" s="5">
        <v>-999</v>
      </c>
      <c r="P5151" s="5">
        <v>6.2</v>
      </c>
      <c r="Q5151" s="5">
        <v>-999</v>
      </c>
      <c r="R5151">
        <v>0.36399999999999999</v>
      </c>
      <c r="S5151" s="34">
        <f>ROUND((0.6105*(EXP((17.273*E5151)/(E5151+237.3))))*(100-H5151)/100,3)</f>
        <v>0.79100000000000004</v>
      </c>
      <c r="T5151" s="6">
        <f>IF(V5151&lt;V5152,L5151,0)</f>
        <v>0</v>
      </c>
      <c r="U5151" s="6">
        <f>IF(T5151&gt;0,M5151,-999)</f>
        <v>-999</v>
      </c>
      <c r="V5151">
        <v>200509</v>
      </c>
      <c r="W5151">
        <v>2005</v>
      </c>
    </row>
    <row r="5152" spans="1:23" x14ac:dyDescent="0.25">
      <c r="A5152" s="14">
        <v>38619</v>
      </c>
      <c r="B5152" s="3">
        <v>267</v>
      </c>
      <c r="C5152" s="5">
        <v>-999</v>
      </c>
      <c r="D5152" s="5">
        <v>3.6</v>
      </c>
      <c r="E5152" s="5">
        <v>9.9</v>
      </c>
      <c r="F5152" s="5">
        <v>-1.9</v>
      </c>
      <c r="G5152" s="4">
        <v>71.099999999999994</v>
      </c>
      <c r="H5152" s="4">
        <v>48.8</v>
      </c>
      <c r="I5152" s="5">
        <v>-999</v>
      </c>
      <c r="J5152" s="5">
        <v>-999</v>
      </c>
      <c r="K5152" s="4">
        <v>0</v>
      </c>
      <c r="L5152" s="4">
        <v>0</v>
      </c>
      <c r="M5152" s="9">
        <v>0</v>
      </c>
      <c r="N5152" s="5">
        <v>-999</v>
      </c>
      <c r="O5152" s="5">
        <v>-999</v>
      </c>
      <c r="P5152" s="5">
        <v>6.1</v>
      </c>
      <c r="Q5152" s="5">
        <v>-999</v>
      </c>
      <c r="R5152">
        <v>0.59499999999999997</v>
      </c>
      <c r="S5152" s="34">
        <f>ROUND((0.6105*(EXP((17.273*E5152)/(E5152+237.3))))*(100-H5152)/100,3)</f>
        <v>0.624</v>
      </c>
      <c r="T5152" s="6">
        <f>IF(V5152&lt;V5153,L5152,0)</f>
        <v>0</v>
      </c>
      <c r="U5152" s="6">
        <f>IF(T5152&gt;0,M5152,-999)</f>
        <v>-999</v>
      </c>
      <c r="V5152">
        <v>200509</v>
      </c>
      <c r="W5152">
        <v>2005</v>
      </c>
    </row>
    <row r="5153" spans="1:23" x14ac:dyDescent="0.25">
      <c r="A5153" s="14">
        <v>38620</v>
      </c>
      <c r="B5153" s="3">
        <v>268</v>
      </c>
      <c r="C5153" s="5">
        <v>-999</v>
      </c>
      <c r="D5153" s="5">
        <v>8.6</v>
      </c>
      <c r="E5153" s="5">
        <v>17.3</v>
      </c>
      <c r="F5153" s="5">
        <v>1.9</v>
      </c>
      <c r="G5153" s="4">
        <v>65.599999999999994</v>
      </c>
      <c r="H5153" s="4">
        <v>38.299999999999997</v>
      </c>
      <c r="I5153" s="5">
        <v>-999</v>
      </c>
      <c r="J5153" s="5">
        <v>-999</v>
      </c>
      <c r="K5153" s="4">
        <v>0</v>
      </c>
      <c r="L5153" s="4">
        <v>0</v>
      </c>
      <c r="M5153" s="9">
        <v>0</v>
      </c>
      <c r="N5153" s="5">
        <v>-999</v>
      </c>
      <c r="O5153" s="5">
        <v>-999</v>
      </c>
      <c r="P5153" s="5">
        <v>6.6</v>
      </c>
      <c r="Q5153" s="5">
        <v>-999</v>
      </c>
      <c r="R5153">
        <v>0.75800000000000001</v>
      </c>
      <c r="S5153" s="34">
        <f>ROUND((0.6105*(EXP((17.273*E5153)/(E5153+237.3))))*(100-H5153)/100,3)</f>
        <v>1.218</v>
      </c>
      <c r="T5153" s="6">
        <f>IF(V5153&lt;V5154,L5153,0)</f>
        <v>0</v>
      </c>
      <c r="U5153" s="6">
        <f>IF(T5153&gt;0,M5153,-999)</f>
        <v>-999</v>
      </c>
      <c r="V5153">
        <v>200509</v>
      </c>
      <c r="W5153">
        <v>2005</v>
      </c>
    </row>
    <row r="5154" spans="1:23" x14ac:dyDescent="0.25">
      <c r="A5154" s="14">
        <v>38621</v>
      </c>
      <c r="B5154" s="3">
        <v>269</v>
      </c>
      <c r="C5154" s="5">
        <v>-999</v>
      </c>
      <c r="D5154" s="5">
        <v>8.9</v>
      </c>
      <c r="E5154" s="5">
        <v>17.100000000000001</v>
      </c>
      <c r="F5154" s="5">
        <v>3.1</v>
      </c>
      <c r="G5154" s="4">
        <v>63</v>
      </c>
      <c r="H5154" s="4">
        <v>40.4</v>
      </c>
      <c r="I5154" s="5">
        <v>-999</v>
      </c>
      <c r="J5154" s="5">
        <v>-999</v>
      </c>
      <c r="K5154" s="4">
        <v>0</v>
      </c>
      <c r="L5154" s="4">
        <v>0</v>
      </c>
      <c r="M5154" s="9">
        <v>0</v>
      </c>
      <c r="N5154" s="5">
        <v>-999</v>
      </c>
      <c r="O5154" s="5">
        <v>-999</v>
      </c>
      <c r="P5154" s="5">
        <v>7.3</v>
      </c>
      <c r="Q5154" s="5">
        <v>-999</v>
      </c>
      <c r="R5154">
        <v>0.78700000000000003</v>
      </c>
      <c r="S5154" s="34">
        <f>ROUND((0.6105*(EXP((17.273*E5154)/(E5154+237.3))))*(100-H5154)/100,3)</f>
        <v>1.1619999999999999</v>
      </c>
      <c r="T5154" s="6">
        <f>IF(V5154&lt;V5155,L5154,0)</f>
        <v>0</v>
      </c>
      <c r="U5154" s="6">
        <f>IF(T5154&gt;0,M5154,-999)</f>
        <v>-999</v>
      </c>
      <c r="V5154">
        <v>200509</v>
      </c>
      <c r="W5154">
        <v>2005</v>
      </c>
    </row>
    <row r="5155" spans="1:23" x14ac:dyDescent="0.25">
      <c r="A5155" s="14">
        <v>38622</v>
      </c>
      <c r="B5155" s="3">
        <v>270</v>
      </c>
      <c r="C5155" s="5">
        <v>-999</v>
      </c>
      <c r="D5155" s="5">
        <v>3.9</v>
      </c>
      <c r="E5155" s="5">
        <v>11.2</v>
      </c>
      <c r="F5155" s="5">
        <v>-1.7</v>
      </c>
      <c r="G5155" s="4">
        <v>66.099999999999994</v>
      </c>
      <c r="H5155" s="4">
        <v>35.6</v>
      </c>
      <c r="I5155" s="5">
        <v>-999</v>
      </c>
      <c r="J5155" s="5">
        <v>-999</v>
      </c>
      <c r="K5155" s="4">
        <v>0</v>
      </c>
      <c r="L5155" s="4">
        <v>0</v>
      </c>
      <c r="M5155" s="9">
        <v>0</v>
      </c>
      <c r="N5155" s="5">
        <v>-999</v>
      </c>
      <c r="O5155" s="5">
        <v>-999</v>
      </c>
      <c r="P5155" s="5">
        <v>7.4</v>
      </c>
      <c r="Q5155" s="5">
        <v>-999</v>
      </c>
      <c r="R5155">
        <v>0.47399999999999998</v>
      </c>
      <c r="S5155" s="34">
        <f>ROUND((0.6105*(EXP((17.273*E5155)/(E5155+237.3))))*(100-H5155)/100,3)</f>
        <v>0.85599999999999998</v>
      </c>
      <c r="T5155" s="6">
        <f>IF(V5155&lt;V5156,L5155,0)</f>
        <v>0</v>
      </c>
      <c r="U5155" s="6">
        <f>IF(T5155&gt;0,M5155,-999)</f>
        <v>-999</v>
      </c>
      <c r="V5155">
        <v>200509</v>
      </c>
      <c r="W5155">
        <v>2005</v>
      </c>
    </row>
    <row r="5156" spans="1:23" x14ac:dyDescent="0.25">
      <c r="A5156" s="14">
        <v>38623</v>
      </c>
      <c r="B5156" s="3">
        <v>271</v>
      </c>
      <c r="C5156" s="5">
        <v>-999</v>
      </c>
      <c r="D5156" s="5">
        <v>8.3000000000000007</v>
      </c>
      <c r="E5156" s="5">
        <v>14.5</v>
      </c>
      <c r="F5156" s="5">
        <v>1.8</v>
      </c>
      <c r="G5156" s="4">
        <v>49</v>
      </c>
      <c r="H5156" s="4">
        <v>26.9</v>
      </c>
      <c r="I5156" s="5">
        <v>-999</v>
      </c>
      <c r="J5156" s="5">
        <v>-999</v>
      </c>
      <c r="K5156" s="4">
        <v>0</v>
      </c>
      <c r="L5156" s="4">
        <v>0</v>
      </c>
      <c r="M5156" s="9">
        <v>0</v>
      </c>
      <c r="N5156" s="5">
        <v>-999</v>
      </c>
      <c r="O5156" s="5">
        <v>-999</v>
      </c>
      <c r="P5156" s="5">
        <v>6.9</v>
      </c>
      <c r="Q5156" s="5">
        <v>-999</v>
      </c>
      <c r="R5156">
        <v>0.44500000000000001</v>
      </c>
      <c r="S5156" s="34">
        <f>ROUND((0.6105*(EXP((17.273*E5156)/(E5156+237.3))))*(100-H5156)/100,3)</f>
        <v>1.2070000000000001</v>
      </c>
      <c r="T5156" s="6">
        <f>IF(V5156&lt;V5157,L5156,0)</f>
        <v>0</v>
      </c>
      <c r="U5156" s="6">
        <f>IF(T5156&gt;0,M5156,-999)</f>
        <v>-999</v>
      </c>
      <c r="V5156">
        <v>200509</v>
      </c>
      <c r="W5156">
        <v>2005</v>
      </c>
    </row>
    <row r="5157" spans="1:23" x14ac:dyDescent="0.25">
      <c r="A5157" s="14">
        <v>38624</v>
      </c>
      <c r="B5157" s="3">
        <v>272</v>
      </c>
      <c r="C5157" s="5">
        <v>-999</v>
      </c>
      <c r="D5157" s="5">
        <v>9.6</v>
      </c>
      <c r="E5157" s="5">
        <v>13.3</v>
      </c>
      <c r="F5157" s="5">
        <v>6.9</v>
      </c>
      <c r="G5157" s="4">
        <v>80.2</v>
      </c>
      <c r="H5157" s="4">
        <v>62.3</v>
      </c>
      <c r="I5157" s="5">
        <v>-999</v>
      </c>
      <c r="J5157" s="5">
        <v>-999</v>
      </c>
      <c r="K5157" s="4">
        <v>0</v>
      </c>
      <c r="L5157" s="4">
        <v>0</v>
      </c>
      <c r="M5157" s="9">
        <v>0</v>
      </c>
      <c r="N5157" s="5">
        <v>-999</v>
      </c>
      <c r="O5157" s="5">
        <v>-999</v>
      </c>
      <c r="P5157" s="5">
        <v>7.7</v>
      </c>
      <c r="Q5157" s="5">
        <v>-999</v>
      </c>
      <c r="R5157">
        <v>0.95299999999999996</v>
      </c>
      <c r="S5157" s="34">
        <f>ROUND((0.6105*(EXP((17.273*E5157)/(E5157+237.3))))*(100-H5157)/100,3)</f>
        <v>0.57599999999999996</v>
      </c>
      <c r="T5157" s="6">
        <f>IF(V5157&lt;V5158,L5157,0)</f>
        <v>0</v>
      </c>
      <c r="U5157" s="6">
        <f>IF(T5157&gt;0,M5157,-999)</f>
        <v>-999</v>
      </c>
      <c r="V5157">
        <v>200509</v>
      </c>
      <c r="W5157">
        <v>2005</v>
      </c>
    </row>
    <row r="5158" spans="1:23" x14ac:dyDescent="0.25">
      <c r="A5158" s="14">
        <v>38625</v>
      </c>
      <c r="B5158" s="3">
        <v>273</v>
      </c>
      <c r="C5158" s="5">
        <v>-999</v>
      </c>
      <c r="D5158" s="5">
        <v>5.2</v>
      </c>
      <c r="E5158" s="5">
        <v>8.3000000000000007</v>
      </c>
      <c r="F5158" s="5">
        <v>-0.4</v>
      </c>
      <c r="G5158" s="4">
        <v>81.599999999999994</v>
      </c>
      <c r="H5158" s="4">
        <v>63.6</v>
      </c>
      <c r="I5158" s="5">
        <v>-999</v>
      </c>
      <c r="J5158" s="5">
        <v>-999</v>
      </c>
      <c r="K5158" s="4">
        <v>0.3</v>
      </c>
      <c r="L5158" s="4">
        <v>0</v>
      </c>
      <c r="M5158" s="9">
        <v>0</v>
      </c>
      <c r="N5158" s="5">
        <v>-999</v>
      </c>
      <c r="O5158" s="5">
        <v>-999</v>
      </c>
      <c r="P5158" s="5">
        <v>7.8</v>
      </c>
      <c r="Q5158" s="5">
        <v>-999</v>
      </c>
      <c r="R5158">
        <v>0.69599999999999995</v>
      </c>
      <c r="S5158" s="34">
        <f>ROUND((0.6105*(EXP((17.273*E5158)/(E5158+237.3))))*(100-H5158)/100,3)</f>
        <v>0.39800000000000002</v>
      </c>
      <c r="T5158" s="6">
        <f>IF(V5158&lt;V5159,L5158,0)</f>
        <v>0</v>
      </c>
      <c r="U5158" s="6">
        <f>IF(T5158&gt;0,M5158,-999)</f>
        <v>-999</v>
      </c>
      <c r="V5158">
        <v>200509</v>
      </c>
      <c r="W5158">
        <v>2005</v>
      </c>
    </row>
    <row r="5159" spans="1:23" x14ac:dyDescent="0.25">
      <c r="A5159" s="14">
        <v>38626</v>
      </c>
      <c r="B5159" s="3">
        <v>274</v>
      </c>
      <c r="C5159" s="5">
        <v>-999</v>
      </c>
      <c r="D5159" s="5">
        <v>0.1</v>
      </c>
      <c r="E5159" s="5">
        <v>6.8</v>
      </c>
      <c r="F5159" s="5">
        <v>-3.5</v>
      </c>
      <c r="G5159" s="4">
        <v>90.1</v>
      </c>
      <c r="H5159" s="4">
        <v>59.2</v>
      </c>
      <c r="I5159" s="5">
        <v>-999</v>
      </c>
      <c r="J5159" s="5">
        <v>-999</v>
      </c>
      <c r="K5159" s="4">
        <v>0.8</v>
      </c>
      <c r="L5159" s="4">
        <v>0</v>
      </c>
      <c r="M5159" s="9">
        <v>0</v>
      </c>
      <c r="N5159" s="5">
        <v>-999</v>
      </c>
      <c r="O5159" s="5">
        <v>-999</v>
      </c>
      <c r="P5159" s="5">
        <v>7.2</v>
      </c>
      <c r="Q5159" s="5">
        <v>-999</v>
      </c>
      <c r="R5159">
        <v>0.58299999999999996</v>
      </c>
      <c r="S5159" s="34">
        <f>ROUND((0.6105*(EXP((17.273*E5159)/(E5159+237.3))))*(100-H5159)/100,3)</f>
        <v>0.40300000000000002</v>
      </c>
      <c r="T5159" s="6">
        <f>IF(V5159&lt;V5160,L5159,0)</f>
        <v>0</v>
      </c>
      <c r="U5159" s="6">
        <f>IF(T5159&gt;0,M5159,-999)</f>
        <v>-999</v>
      </c>
      <c r="V5159">
        <v>200510</v>
      </c>
      <c r="W5159">
        <v>2005</v>
      </c>
    </row>
    <row r="5160" spans="1:23" x14ac:dyDescent="0.25">
      <c r="A5160" s="14">
        <v>38627</v>
      </c>
      <c r="B5160" s="3">
        <v>275</v>
      </c>
      <c r="C5160" s="5">
        <v>-999</v>
      </c>
      <c r="D5160" s="5">
        <v>-1</v>
      </c>
      <c r="E5160" s="5">
        <v>2.4</v>
      </c>
      <c r="F5160" s="5">
        <v>-4.8</v>
      </c>
      <c r="G5160" s="4">
        <v>95</v>
      </c>
      <c r="H5160" s="4">
        <v>76.3</v>
      </c>
      <c r="I5160" s="5">
        <v>-999</v>
      </c>
      <c r="J5160" s="5">
        <v>-999</v>
      </c>
      <c r="K5160" s="4">
        <v>4.3</v>
      </c>
      <c r="L5160" s="4">
        <v>0</v>
      </c>
      <c r="M5160" s="9">
        <v>0</v>
      </c>
      <c r="N5160" s="5">
        <v>-999</v>
      </c>
      <c r="O5160" s="5">
        <v>-999</v>
      </c>
      <c r="P5160" s="5">
        <v>6.1</v>
      </c>
      <c r="Q5160" s="5">
        <v>-999</v>
      </c>
      <c r="R5160">
        <v>0.55500000000000005</v>
      </c>
      <c r="S5160" s="34">
        <f>ROUND((0.6105*(EXP((17.273*E5160)/(E5160+237.3))))*(100-H5160)/100,3)</f>
        <v>0.17199999999999999</v>
      </c>
      <c r="T5160" s="6">
        <f>IF(V5160&lt;V5161,L5160,0)</f>
        <v>0</v>
      </c>
      <c r="U5160" s="6">
        <f>IF(T5160&gt;0,M5160,-999)</f>
        <v>-999</v>
      </c>
      <c r="V5160">
        <v>200510</v>
      </c>
      <c r="W5160">
        <v>2005</v>
      </c>
    </row>
    <row r="5161" spans="1:23" x14ac:dyDescent="0.25">
      <c r="A5161" s="14">
        <v>38628</v>
      </c>
      <c r="B5161" s="3">
        <v>276</v>
      </c>
      <c r="C5161" s="5">
        <v>-999</v>
      </c>
      <c r="D5161" s="5">
        <v>0.2</v>
      </c>
      <c r="E5161" s="5">
        <v>2.9</v>
      </c>
      <c r="F5161" s="5">
        <v>-1.7</v>
      </c>
      <c r="G5161" s="4">
        <v>96.8</v>
      </c>
      <c r="H5161" s="4">
        <v>83.5</v>
      </c>
      <c r="I5161" s="5">
        <v>-999</v>
      </c>
      <c r="J5161" s="5">
        <v>-999</v>
      </c>
      <c r="K5161" s="4">
        <v>3.7</v>
      </c>
      <c r="L5161" s="4">
        <v>0</v>
      </c>
      <c r="M5161" s="9">
        <v>0</v>
      </c>
      <c r="N5161" s="5">
        <v>-999</v>
      </c>
      <c r="O5161" s="5">
        <v>-999</v>
      </c>
      <c r="P5161" s="5">
        <v>5.5</v>
      </c>
      <c r="Q5161" s="5">
        <v>-999</v>
      </c>
      <c r="R5161">
        <v>0.628</v>
      </c>
      <c r="S5161" s="34">
        <f>ROUND((0.6105*(EXP((17.273*E5161)/(E5161+237.3))))*(100-H5161)/100,3)</f>
        <v>0.124</v>
      </c>
      <c r="T5161" s="6">
        <f>IF(V5161&lt;V5162,L5161,0)</f>
        <v>0</v>
      </c>
      <c r="U5161" s="6">
        <f>IF(T5161&gt;0,M5161,-999)</f>
        <v>-999</v>
      </c>
      <c r="V5161">
        <v>200510</v>
      </c>
      <c r="W5161">
        <v>2005</v>
      </c>
    </row>
    <row r="5162" spans="1:23" x14ac:dyDescent="0.25">
      <c r="A5162" s="14">
        <v>38629</v>
      </c>
      <c r="B5162" s="3">
        <v>277</v>
      </c>
      <c r="C5162" s="5">
        <v>-999</v>
      </c>
      <c r="D5162" s="5">
        <v>0.6</v>
      </c>
      <c r="E5162" s="5">
        <v>3.8</v>
      </c>
      <c r="F5162" s="5">
        <v>-2.2000000000000002</v>
      </c>
      <c r="G5162" s="4">
        <v>96.1</v>
      </c>
      <c r="H5162" s="4">
        <v>87.2</v>
      </c>
      <c r="I5162" s="5">
        <v>-999</v>
      </c>
      <c r="J5162" s="5">
        <v>-999</v>
      </c>
      <c r="K5162" s="4">
        <v>1.9</v>
      </c>
      <c r="L5162" s="4">
        <v>0</v>
      </c>
      <c r="M5162" s="9">
        <v>0</v>
      </c>
      <c r="N5162" s="5">
        <v>-999</v>
      </c>
      <c r="O5162" s="5">
        <v>-999</v>
      </c>
      <c r="P5162" s="5">
        <v>5.3</v>
      </c>
      <c r="Q5162" s="5">
        <v>-999</v>
      </c>
      <c r="R5162">
        <v>0.70099999999999996</v>
      </c>
      <c r="S5162" s="34">
        <f>ROUND((0.6105*(EXP((17.273*E5162)/(E5162+237.3))))*(100-H5162)/100,3)</f>
        <v>0.10299999999999999</v>
      </c>
      <c r="T5162" s="6">
        <f>IF(V5162&lt;V5163,L5162,0)</f>
        <v>0</v>
      </c>
      <c r="U5162" s="6">
        <f>IF(T5162&gt;0,M5162,-999)</f>
        <v>-999</v>
      </c>
      <c r="V5162">
        <v>200510</v>
      </c>
      <c r="W5162">
        <v>2005</v>
      </c>
    </row>
    <row r="5163" spans="1:23" x14ac:dyDescent="0.25">
      <c r="A5163" s="14">
        <v>38630</v>
      </c>
      <c r="B5163" s="3">
        <v>278</v>
      </c>
      <c r="C5163" s="5">
        <v>-999</v>
      </c>
      <c r="D5163" s="5">
        <v>0.9</v>
      </c>
      <c r="E5163" s="5">
        <v>2.2000000000000002</v>
      </c>
      <c r="F5163" s="5">
        <v>-0.1</v>
      </c>
      <c r="G5163" s="4">
        <v>93.6</v>
      </c>
      <c r="H5163" s="4">
        <v>84.5</v>
      </c>
      <c r="I5163" s="5">
        <v>-999</v>
      </c>
      <c r="J5163" s="5">
        <v>-999</v>
      </c>
      <c r="K5163" s="4">
        <v>0</v>
      </c>
      <c r="L5163" s="4">
        <v>0</v>
      </c>
      <c r="M5163" s="9">
        <v>0</v>
      </c>
      <c r="N5163" s="5">
        <v>-999</v>
      </c>
      <c r="O5163" s="5">
        <v>-999</v>
      </c>
      <c r="P5163" s="5">
        <v>5</v>
      </c>
      <c r="Q5163" s="5">
        <v>-999</v>
      </c>
      <c r="R5163">
        <v>0.60399999999999998</v>
      </c>
      <c r="S5163" s="34">
        <f>ROUND((0.6105*(EXP((17.273*E5163)/(E5163+237.3))))*(100-H5163)/100,3)</f>
        <v>0.111</v>
      </c>
      <c r="T5163" s="6">
        <f>IF(V5163&lt;V5164,L5163,0)</f>
        <v>0</v>
      </c>
      <c r="U5163" s="6">
        <f>IF(T5163&gt;0,M5163,-999)</f>
        <v>-999</v>
      </c>
      <c r="V5163">
        <v>200510</v>
      </c>
      <c r="W5163">
        <v>2005</v>
      </c>
    </row>
    <row r="5164" spans="1:23" x14ac:dyDescent="0.25">
      <c r="A5164" s="14">
        <v>38631</v>
      </c>
      <c r="B5164" s="3">
        <v>279</v>
      </c>
      <c r="C5164" s="5">
        <v>-999</v>
      </c>
      <c r="D5164" s="5">
        <v>1.8</v>
      </c>
      <c r="E5164" s="5">
        <v>3.2</v>
      </c>
      <c r="F5164" s="5">
        <v>0.7</v>
      </c>
      <c r="G5164" s="4">
        <v>96.4</v>
      </c>
      <c r="H5164" s="4">
        <v>89.3</v>
      </c>
      <c r="I5164" s="5">
        <v>-999</v>
      </c>
      <c r="J5164" s="5">
        <v>-999</v>
      </c>
      <c r="K5164" s="4">
        <v>5.6</v>
      </c>
      <c r="L5164" s="4">
        <v>0</v>
      </c>
      <c r="M5164" s="9">
        <v>0</v>
      </c>
      <c r="N5164" s="5">
        <v>-999</v>
      </c>
      <c r="O5164" s="5">
        <v>-999</v>
      </c>
      <c r="P5164" s="5">
        <v>4.9000000000000004</v>
      </c>
      <c r="Q5164" s="5">
        <v>-999</v>
      </c>
      <c r="R5164">
        <v>0.68600000000000005</v>
      </c>
      <c r="S5164" s="34">
        <f>ROUND((0.6105*(EXP((17.273*E5164)/(E5164+237.3))))*(100-H5164)/100,3)</f>
        <v>8.2000000000000003E-2</v>
      </c>
      <c r="T5164" s="6">
        <f>IF(V5164&lt;V5165,L5164,0)</f>
        <v>0</v>
      </c>
      <c r="U5164" s="6">
        <f>IF(T5164&gt;0,M5164,-999)</f>
        <v>-999</v>
      </c>
      <c r="V5164">
        <v>200510</v>
      </c>
      <c r="W5164">
        <v>2005</v>
      </c>
    </row>
    <row r="5165" spans="1:23" x14ac:dyDescent="0.25">
      <c r="A5165" s="14">
        <v>38632</v>
      </c>
      <c r="B5165" s="3">
        <v>280</v>
      </c>
      <c r="C5165" s="5">
        <v>-999</v>
      </c>
      <c r="D5165" s="5">
        <v>1.4</v>
      </c>
      <c r="E5165" s="5">
        <v>6.8</v>
      </c>
      <c r="F5165" s="5">
        <v>-2.2000000000000002</v>
      </c>
      <c r="G5165" s="4">
        <v>94.8</v>
      </c>
      <c r="H5165" s="4">
        <v>73.099999999999994</v>
      </c>
      <c r="I5165" s="5">
        <v>-999</v>
      </c>
      <c r="J5165" s="5">
        <v>-999</v>
      </c>
      <c r="K5165" s="4">
        <v>0.8</v>
      </c>
      <c r="L5165" s="4">
        <v>0</v>
      </c>
      <c r="M5165" s="9">
        <v>0</v>
      </c>
      <c r="N5165" s="5">
        <v>-999</v>
      </c>
      <c r="O5165" s="5">
        <v>-999</v>
      </c>
      <c r="P5165" s="5">
        <v>5.2</v>
      </c>
      <c r="Q5165" s="5">
        <v>-999</v>
      </c>
      <c r="R5165">
        <v>0.72099999999999997</v>
      </c>
      <c r="S5165" s="34">
        <f>ROUND((0.6105*(EXP((17.273*E5165)/(E5165+237.3))))*(100-H5165)/100,3)</f>
        <v>0.26600000000000001</v>
      </c>
      <c r="T5165" s="6">
        <f>IF(V5165&lt;V5166,L5165,0)</f>
        <v>0</v>
      </c>
      <c r="U5165" s="6">
        <f>IF(T5165&gt;0,M5165,-999)</f>
        <v>-999</v>
      </c>
      <c r="V5165">
        <v>200510</v>
      </c>
      <c r="W5165">
        <v>2005</v>
      </c>
    </row>
    <row r="5166" spans="1:23" x14ac:dyDescent="0.25">
      <c r="A5166" s="14">
        <v>38633</v>
      </c>
      <c r="B5166" s="3">
        <v>281</v>
      </c>
      <c r="C5166" s="5">
        <v>-999</v>
      </c>
      <c r="D5166" s="5">
        <v>0.5</v>
      </c>
      <c r="E5166" s="5">
        <v>4.4000000000000004</v>
      </c>
      <c r="F5166" s="5">
        <v>-3.1</v>
      </c>
      <c r="G5166" s="4">
        <v>90.4</v>
      </c>
      <c r="H5166" s="4">
        <v>68.7</v>
      </c>
      <c r="I5166" s="5">
        <v>-999</v>
      </c>
      <c r="J5166" s="5">
        <v>-999</v>
      </c>
      <c r="K5166" s="4">
        <v>0</v>
      </c>
      <c r="L5166" s="4">
        <v>0</v>
      </c>
      <c r="M5166" s="9">
        <v>0</v>
      </c>
      <c r="N5166" s="5">
        <v>-999</v>
      </c>
      <c r="O5166" s="5">
        <v>-999</v>
      </c>
      <c r="P5166" s="5">
        <v>4.7</v>
      </c>
      <c r="Q5166" s="5">
        <v>-999</v>
      </c>
      <c r="R5166">
        <v>0.57399999999999995</v>
      </c>
      <c r="S5166" s="34">
        <f>ROUND((0.6105*(EXP((17.273*E5166)/(E5166+237.3))))*(100-H5166)/100,3)</f>
        <v>0.26200000000000001</v>
      </c>
      <c r="T5166" s="6">
        <f>IF(V5166&lt;V5167,L5166,0)</f>
        <v>0</v>
      </c>
      <c r="U5166" s="6">
        <f>IF(T5166&gt;0,M5166,-999)</f>
        <v>-999</v>
      </c>
      <c r="V5166">
        <v>200510</v>
      </c>
      <c r="W5166">
        <v>2005</v>
      </c>
    </row>
    <row r="5167" spans="1:23" x14ac:dyDescent="0.25">
      <c r="A5167" s="14">
        <v>38634</v>
      </c>
      <c r="B5167" s="3">
        <v>282</v>
      </c>
      <c r="C5167" s="5">
        <v>-999</v>
      </c>
      <c r="D5167" s="5">
        <v>3</v>
      </c>
      <c r="E5167" s="5">
        <v>10</v>
      </c>
      <c r="F5167" s="5">
        <v>-2.2000000000000002</v>
      </c>
      <c r="G5167" s="4">
        <v>86.6</v>
      </c>
      <c r="H5167" s="4">
        <v>51</v>
      </c>
      <c r="I5167" s="5">
        <v>-999</v>
      </c>
      <c r="J5167" s="5">
        <v>-999</v>
      </c>
      <c r="K5167" s="4">
        <v>0.3</v>
      </c>
      <c r="L5167" s="4">
        <v>0</v>
      </c>
      <c r="M5167" s="9">
        <v>0</v>
      </c>
      <c r="N5167" s="5">
        <v>-999</v>
      </c>
      <c r="O5167" s="5">
        <v>-999</v>
      </c>
      <c r="P5167" s="5">
        <v>4.8</v>
      </c>
      <c r="Q5167" s="5">
        <v>-999</v>
      </c>
      <c r="R5167">
        <v>0.626</v>
      </c>
      <c r="S5167" s="34">
        <f>ROUND((0.6105*(EXP((17.273*E5167)/(E5167+237.3))))*(100-H5167)/100,3)</f>
        <v>0.60099999999999998</v>
      </c>
      <c r="T5167" s="6">
        <f>IF(V5167&lt;V5168,L5167,0)</f>
        <v>0</v>
      </c>
      <c r="U5167" s="6">
        <f>IF(T5167&gt;0,M5167,-999)</f>
        <v>-999</v>
      </c>
      <c r="V5167">
        <v>200510</v>
      </c>
      <c r="W5167">
        <v>2005</v>
      </c>
    </row>
    <row r="5168" spans="1:23" x14ac:dyDescent="0.25">
      <c r="A5168" s="14">
        <v>38635</v>
      </c>
      <c r="B5168" s="3">
        <v>283</v>
      </c>
      <c r="C5168" s="5">
        <v>-999</v>
      </c>
      <c r="D5168" s="5">
        <v>3.6</v>
      </c>
      <c r="E5168" s="5">
        <v>6.6</v>
      </c>
      <c r="F5168" s="5">
        <v>1.3</v>
      </c>
      <c r="G5168" s="4">
        <v>90.4</v>
      </c>
      <c r="H5168" s="4">
        <v>74.7</v>
      </c>
      <c r="I5168" s="5">
        <v>-999</v>
      </c>
      <c r="J5168" s="5">
        <v>-999</v>
      </c>
      <c r="K5168" s="4">
        <v>2.1</v>
      </c>
      <c r="L5168" s="4">
        <v>0</v>
      </c>
      <c r="M5168" s="9">
        <v>0</v>
      </c>
      <c r="N5168" s="5">
        <v>-999</v>
      </c>
      <c r="O5168" s="5">
        <v>-999</v>
      </c>
      <c r="P5168" s="5">
        <v>5</v>
      </c>
      <c r="Q5168" s="5">
        <v>-999</v>
      </c>
      <c r="R5168">
        <v>0.72699999999999998</v>
      </c>
      <c r="S5168" s="34">
        <f>ROUND((0.6105*(EXP((17.273*E5168)/(E5168+237.3))))*(100-H5168)/100,3)</f>
        <v>0.246</v>
      </c>
      <c r="T5168" s="6">
        <f>IF(V5168&lt;V5169,L5168,0)</f>
        <v>0</v>
      </c>
      <c r="U5168" s="6">
        <f>IF(T5168&gt;0,M5168,-999)</f>
        <v>-999</v>
      </c>
      <c r="V5168">
        <v>200510</v>
      </c>
      <c r="W5168">
        <v>2005</v>
      </c>
    </row>
    <row r="5169" spans="1:23" x14ac:dyDescent="0.25">
      <c r="A5169" s="14">
        <v>38636</v>
      </c>
      <c r="B5169" s="3">
        <v>284</v>
      </c>
      <c r="C5169" s="5">
        <v>-999</v>
      </c>
      <c r="D5169" s="5">
        <v>3.5</v>
      </c>
      <c r="E5169" s="5">
        <v>11.6</v>
      </c>
      <c r="F5169" s="5">
        <v>-1.2</v>
      </c>
      <c r="G5169" s="4">
        <v>80</v>
      </c>
      <c r="H5169" s="4">
        <v>49.6</v>
      </c>
      <c r="I5169" s="5">
        <v>-999</v>
      </c>
      <c r="J5169" s="5">
        <v>-999</v>
      </c>
      <c r="K5169" s="4">
        <v>0</v>
      </c>
      <c r="L5169" s="4">
        <v>0</v>
      </c>
      <c r="M5169" s="9">
        <v>0</v>
      </c>
      <c r="N5169" s="5">
        <v>-999</v>
      </c>
      <c r="O5169" s="5">
        <v>-999</v>
      </c>
      <c r="P5169" s="5">
        <v>5.2</v>
      </c>
      <c r="Q5169" s="5">
        <v>-999</v>
      </c>
      <c r="R5169">
        <v>0.67800000000000005</v>
      </c>
      <c r="S5169" s="34">
        <f>ROUND((0.6105*(EXP((17.273*E5169)/(E5169+237.3))))*(100-H5169)/100,3)</f>
        <v>0.68799999999999994</v>
      </c>
      <c r="T5169" s="6">
        <f>IF(V5169&lt;V5170,L5169,0)</f>
        <v>0</v>
      </c>
      <c r="U5169" s="6">
        <f>IF(T5169&gt;0,M5169,-999)</f>
        <v>-999</v>
      </c>
      <c r="V5169">
        <v>200510</v>
      </c>
      <c r="W5169">
        <v>2005</v>
      </c>
    </row>
    <row r="5170" spans="1:23" x14ac:dyDescent="0.25">
      <c r="A5170" s="14">
        <v>38637</v>
      </c>
      <c r="B5170" s="3">
        <v>285</v>
      </c>
      <c r="C5170" s="5">
        <v>-999</v>
      </c>
      <c r="D5170" s="5">
        <v>3.6</v>
      </c>
      <c r="E5170" s="5">
        <v>6.6</v>
      </c>
      <c r="F5170" s="5">
        <v>2.4</v>
      </c>
      <c r="G5170" s="4">
        <v>87.4</v>
      </c>
      <c r="H5170" s="4">
        <v>62</v>
      </c>
      <c r="I5170" s="5">
        <v>-999</v>
      </c>
      <c r="J5170" s="5">
        <v>-999</v>
      </c>
      <c r="K5170" s="4">
        <v>1.3</v>
      </c>
      <c r="L5170" s="4">
        <v>0</v>
      </c>
      <c r="M5170" s="9">
        <v>0</v>
      </c>
      <c r="N5170" s="5">
        <v>-999</v>
      </c>
      <c r="O5170" s="5">
        <v>-999</v>
      </c>
      <c r="P5170" s="5">
        <v>5.0999999999999996</v>
      </c>
      <c r="Q5170" s="5">
        <v>-999</v>
      </c>
      <c r="R5170">
        <v>0.60399999999999998</v>
      </c>
      <c r="S5170" s="34">
        <f>ROUND((0.6105*(EXP((17.273*E5170)/(E5170+237.3))))*(100-H5170)/100,3)</f>
        <v>0.37</v>
      </c>
      <c r="T5170" s="6">
        <f>IF(V5170&lt;V5171,L5170,0)</f>
        <v>0</v>
      </c>
      <c r="U5170" s="6">
        <f>IF(T5170&gt;0,M5170,-999)</f>
        <v>-999</v>
      </c>
      <c r="V5170">
        <v>200510</v>
      </c>
      <c r="W5170">
        <v>2005</v>
      </c>
    </row>
    <row r="5171" spans="1:23" x14ac:dyDescent="0.25">
      <c r="A5171" s="14">
        <v>38638</v>
      </c>
      <c r="B5171" s="3">
        <v>286</v>
      </c>
      <c r="C5171" s="5">
        <v>-999</v>
      </c>
      <c r="D5171" s="5">
        <v>2.4</v>
      </c>
      <c r="E5171" s="5">
        <v>8.5</v>
      </c>
      <c r="F5171" s="5">
        <v>-1</v>
      </c>
      <c r="G5171" s="4">
        <v>85.4</v>
      </c>
      <c r="H5171" s="4">
        <v>55.4</v>
      </c>
      <c r="I5171" s="5">
        <v>-999</v>
      </c>
      <c r="J5171" s="5">
        <v>-999</v>
      </c>
      <c r="K5171" s="4">
        <v>0</v>
      </c>
      <c r="L5171" s="4">
        <v>0</v>
      </c>
      <c r="M5171" s="9">
        <v>0</v>
      </c>
      <c r="N5171" s="5">
        <v>-999</v>
      </c>
      <c r="O5171" s="5">
        <v>-999</v>
      </c>
      <c r="P5171" s="5">
        <v>5.0999999999999996</v>
      </c>
      <c r="Q5171" s="5">
        <v>-999</v>
      </c>
      <c r="R5171">
        <v>0.61499999999999999</v>
      </c>
      <c r="S5171" s="34">
        <f>ROUND((0.6105*(EXP((17.273*E5171)/(E5171+237.3))))*(100-H5171)/100,3)</f>
        <v>0.495</v>
      </c>
      <c r="T5171" s="6">
        <f>IF(V5171&lt;V5172,L5171,0)</f>
        <v>0</v>
      </c>
      <c r="U5171" s="6">
        <f>IF(T5171&gt;0,M5171,-999)</f>
        <v>-999</v>
      </c>
      <c r="V5171">
        <v>200510</v>
      </c>
      <c r="W5171">
        <v>2005</v>
      </c>
    </row>
    <row r="5172" spans="1:23" x14ac:dyDescent="0.25">
      <c r="A5172" s="14">
        <v>38639</v>
      </c>
      <c r="B5172" s="3">
        <v>287</v>
      </c>
      <c r="C5172" s="5">
        <v>-999</v>
      </c>
      <c r="D5172" s="5">
        <v>5.0999999999999996</v>
      </c>
      <c r="E5172" s="5">
        <v>9.5</v>
      </c>
      <c r="F5172" s="5">
        <v>1.6</v>
      </c>
      <c r="G5172" s="4">
        <v>85.3</v>
      </c>
      <c r="H5172" s="4">
        <v>65.7</v>
      </c>
      <c r="I5172" s="5">
        <v>-999</v>
      </c>
      <c r="J5172" s="5">
        <v>-999</v>
      </c>
      <c r="K5172" s="4">
        <v>1.1000000000000001</v>
      </c>
      <c r="L5172" s="4">
        <v>0</v>
      </c>
      <c r="M5172" s="9">
        <v>0</v>
      </c>
      <c r="N5172" s="5">
        <v>-999</v>
      </c>
      <c r="O5172" s="5">
        <v>-999</v>
      </c>
      <c r="P5172" s="5">
        <v>4.9000000000000004</v>
      </c>
      <c r="Q5172" s="5">
        <v>-999</v>
      </c>
      <c r="R5172">
        <v>0.77900000000000003</v>
      </c>
      <c r="S5172" s="34">
        <f>ROUND((0.6105*(EXP((17.273*E5172)/(E5172+237.3))))*(100-H5172)/100,3)</f>
        <v>0.40699999999999997</v>
      </c>
      <c r="T5172" s="6">
        <f>IF(V5172&lt;V5173,L5172,0)</f>
        <v>0</v>
      </c>
      <c r="U5172" s="6">
        <f>IF(T5172&gt;0,M5172,-999)</f>
        <v>-999</v>
      </c>
      <c r="V5172">
        <v>200510</v>
      </c>
      <c r="W5172">
        <v>2005</v>
      </c>
    </row>
    <row r="5173" spans="1:23" x14ac:dyDescent="0.25">
      <c r="A5173" s="14">
        <v>38640</v>
      </c>
      <c r="B5173" s="3">
        <v>288</v>
      </c>
      <c r="C5173" s="5">
        <v>-999</v>
      </c>
      <c r="D5173" s="5">
        <v>4.9000000000000004</v>
      </c>
      <c r="E5173" s="5">
        <v>9.5</v>
      </c>
      <c r="F5173" s="5">
        <v>0.2</v>
      </c>
      <c r="G5173" s="4">
        <v>89.4</v>
      </c>
      <c r="H5173" s="4">
        <v>64.8</v>
      </c>
      <c r="I5173" s="5">
        <v>-999</v>
      </c>
      <c r="J5173" s="5">
        <v>-999</v>
      </c>
      <c r="K5173" s="4">
        <v>3.5</v>
      </c>
      <c r="L5173" s="4">
        <v>0</v>
      </c>
      <c r="M5173" s="9">
        <v>0</v>
      </c>
      <c r="N5173" s="5">
        <v>-999</v>
      </c>
      <c r="O5173" s="5">
        <v>-999</v>
      </c>
      <c r="P5173" s="5">
        <v>5.4</v>
      </c>
      <c r="Q5173" s="5">
        <v>-999</v>
      </c>
      <c r="R5173">
        <v>0.77</v>
      </c>
      <c r="S5173" s="34">
        <f>ROUND((0.6105*(EXP((17.273*E5173)/(E5173+237.3))))*(100-H5173)/100,3)</f>
        <v>0.41799999999999998</v>
      </c>
      <c r="T5173" s="6">
        <f>IF(V5173&lt;V5174,L5173,0)</f>
        <v>0</v>
      </c>
      <c r="U5173" s="6">
        <f>IF(T5173&gt;0,M5173,-999)</f>
        <v>-999</v>
      </c>
      <c r="V5173">
        <v>200510</v>
      </c>
      <c r="W5173">
        <v>2005</v>
      </c>
    </row>
    <row r="5174" spans="1:23" x14ac:dyDescent="0.25">
      <c r="A5174" s="14">
        <v>38641</v>
      </c>
      <c r="B5174" s="3">
        <v>289</v>
      </c>
      <c r="C5174" s="5">
        <v>-999</v>
      </c>
      <c r="D5174" s="5">
        <v>3.3</v>
      </c>
      <c r="E5174" s="5">
        <v>6.4</v>
      </c>
      <c r="F5174" s="5">
        <v>1.4</v>
      </c>
      <c r="G5174" s="4">
        <v>94</v>
      </c>
      <c r="H5174" s="4">
        <v>87.3</v>
      </c>
      <c r="I5174" s="5">
        <v>-999</v>
      </c>
      <c r="J5174" s="5">
        <v>-999</v>
      </c>
      <c r="K5174" s="4">
        <v>1.9</v>
      </c>
      <c r="L5174" s="4">
        <v>0</v>
      </c>
      <c r="M5174" s="9">
        <v>0</v>
      </c>
      <c r="N5174" s="5">
        <v>-999</v>
      </c>
      <c r="O5174" s="5">
        <v>-999</v>
      </c>
      <c r="P5174" s="5">
        <v>5</v>
      </c>
      <c r="Q5174" s="5">
        <v>-999</v>
      </c>
      <c r="R5174">
        <v>0.83699999999999997</v>
      </c>
      <c r="S5174" s="34">
        <f>ROUND((0.6105*(EXP((17.273*E5174)/(E5174+237.3))))*(100-H5174)/100,3)</f>
        <v>0.122</v>
      </c>
      <c r="T5174" s="6">
        <f>IF(V5174&lt;V5175,L5174,0)</f>
        <v>0</v>
      </c>
      <c r="U5174" s="6">
        <f>IF(T5174&gt;0,M5174,-999)</f>
        <v>-999</v>
      </c>
      <c r="V5174">
        <v>200510</v>
      </c>
      <c r="W5174">
        <v>2005</v>
      </c>
    </row>
    <row r="5175" spans="1:23" x14ac:dyDescent="0.25">
      <c r="A5175" s="14">
        <v>38642</v>
      </c>
      <c r="B5175" s="3">
        <v>290</v>
      </c>
      <c r="C5175" s="5">
        <v>-999</v>
      </c>
      <c r="D5175" s="5">
        <v>5.7</v>
      </c>
      <c r="E5175" s="5">
        <v>7.4</v>
      </c>
      <c r="F5175" s="5">
        <v>1.8</v>
      </c>
      <c r="G5175" s="4">
        <v>97.9</v>
      </c>
      <c r="H5175" s="4">
        <v>87.8</v>
      </c>
      <c r="I5175" s="5">
        <v>-999</v>
      </c>
      <c r="J5175" s="5">
        <v>-999</v>
      </c>
      <c r="K5175" s="4">
        <v>10.7</v>
      </c>
      <c r="L5175" s="4">
        <v>0</v>
      </c>
      <c r="M5175" s="9">
        <v>0</v>
      </c>
      <c r="N5175" s="5">
        <v>-999</v>
      </c>
      <c r="O5175" s="5">
        <v>-999</v>
      </c>
      <c r="P5175" s="5">
        <v>5.3</v>
      </c>
      <c r="Q5175" s="5">
        <v>-999</v>
      </c>
      <c r="R5175">
        <v>0.90100000000000002</v>
      </c>
      <c r="S5175" s="34">
        <f>ROUND((0.6105*(EXP((17.273*E5175)/(E5175+237.3))))*(100-H5175)/100,3)</f>
        <v>0.126</v>
      </c>
      <c r="T5175" s="6">
        <f>IF(V5175&lt;V5176,L5175,0)</f>
        <v>0</v>
      </c>
      <c r="U5175" s="6">
        <f>IF(T5175&gt;0,M5175,-999)</f>
        <v>-999</v>
      </c>
      <c r="V5175">
        <v>200510</v>
      </c>
      <c r="W5175">
        <v>2005</v>
      </c>
    </row>
    <row r="5176" spans="1:23" x14ac:dyDescent="0.25">
      <c r="A5176" s="14">
        <v>38643</v>
      </c>
      <c r="B5176" s="3">
        <v>291</v>
      </c>
      <c r="C5176" s="5">
        <v>-999</v>
      </c>
      <c r="D5176" s="5">
        <v>3.3</v>
      </c>
      <c r="E5176" s="5">
        <v>10.4</v>
      </c>
      <c r="F5176" s="5">
        <v>-2.2000000000000002</v>
      </c>
      <c r="G5176" s="4">
        <v>83.2</v>
      </c>
      <c r="H5176" s="4">
        <v>46.8</v>
      </c>
      <c r="I5176" s="5">
        <v>-999</v>
      </c>
      <c r="J5176" s="5">
        <v>-999</v>
      </c>
      <c r="K5176" s="4">
        <v>0.3</v>
      </c>
      <c r="L5176" s="4">
        <v>0</v>
      </c>
      <c r="M5176" s="9">
        <v>0</v>
      </c>
      <c r="N5176" s="5">
        <v>-999</v>
      </c>
      <c r="O5176" s="5">
        <v>-999</v>
      </c>
      <c r="P5176" s="5">
        <v>5.4</v>
      </c>
      <c r="Q5176" s="5">
        <v>-999</v>
      </c>
      <c r="R5176">
        <v>0.58899999999999997</v>
      </c>
      <c r="S5176" s="34">
        <f>ROUND((0.6105*(EXP((17.273*E5176)/(E5176+237.3))))*(100-H5176)/100,3)</f>
        <v>0.67100000000000004</v>
      </c>
      <c r="T5176" s="6">
        <f>IF(V5176&lt;V5177,L5176,0)</f>
        <v>0</v>
      </c>
      <c r="U5176" s="6">
        <f>IF(T5176&gt;0,M5176,-999)</f>
        <v>-999</v>
      </c>
      <c r="V5176">
        <v>200510</v>
      </c>
      <c r="W5176">
        <v>2005</v>
      </c>
    </row>
    <row r="5177" spans="1:23" x14ac:dyDescent="0.25">
      <c r="A5177" s="14">
        <v>38644</v>
      </c>
      <c r="B5177" s="3">
        <v>292</v>
      </c>
      <c r="C5177" s="5">
        <v>-999</v>
      </c>
      <c r="D5177" s="5">
        <v>4.3</v>
      </c>
      <c r="E5177" s="5">
        <v>5.5</v>
      </c>
      <c r="F5177" s="5">
        <v>2.7</v>
      </c>
      <c r="G5177" s="4">
        <v>98.4</v>
      </c>
      <c r="H5177" s="4">
        <v>91.1</v>
      </c>
      <c r="I5177" s="5">
        <v>-999</v>
      </c>
      <c r="J5177" s="5">
        <v>-999</v>
      </c>
      <c r="K5177" s="4">
        <v>8</v>
      </c>
      <c r="L5177" s="4">
        <v>0</v>
      </c>
      <c r="M5177" s="9">
        <v>0</v>
      </c>
      <c r="N5177" s="5">
        <v>-999</v>
      </c>
      <c r="O5177" s="5">
        <v>-999</v>
      </c>
      <c r="P5177" s="5">
        <v>5.2</v>
      </c>
      <c r="Q5177" s="5">
        <v>-999</v>
      </c>
      <c r="R5177">
        <v>0.82299999999999995</v>
      </c>
      <c r="S5177" s="34">
        <f>ROUND((0.6105*(EXP((17.273*E5177)/(E5177+237.3))))*(100-H5177)/100,3)</f>
        <v>0.08</v>
      </c>
      <c r="T5177" s="6">
        <f>IF(V5177&lt;V5178,L5177,0)</f>
        <v>0</v>
      </c>
      <c r="U5177" s="6">
        <f>IF(T5177&gt;0,M5177,-999)</f>
        <v>-999</v>
      </c>
      <c r="V5177">
        <v>200510</v>
      </c>
      <c r="W5177">
        <v>2005</v>
      </c>
    </row>
    <row r="5178" spans="1:23" x14ac:dyDescent="0.25">
      <c r="A5178" s="14">
        <v>38645</v>
      </c>
      <c r="B5178" s="3">
        <v>293</v>
      </c>
      <c r="C5178" s="5">
        <v>-999</v>
      </c>
      <c r="D5178" s="5">
        <v>0.7</v>
      </c>
      <c r="E5178" s="5">
        <v>4.8</v>
      </c>
      <c r="F5178" s="5">
        <v>-2</v>
      </c>
      <c r="G5178" s="4">
        <v>94.5</v>
      </c>
      <c r="H5178" s="4">
        <v>71.3</v>
      </c>
      <c r="I5178" s="5">
        <v>-999</v>
      </c>
      <c r="J5178" s="5">
        <v>-999</v>
      </c>
      <c r="K5178" s="4">
        <v>0.8</v>
      </c>
      <c r="L5178" s="4">
        <v>0</v>
      </c>
      <c r="M5178" s="9">
        <v>0</v>
      </c>
      <c r="N5178" s="5">
        <v>-999</v>
      </c>
      <c r="O5178" s="5">
        <v>-999</v>
      </c>
      <c r="P5178" s="5">
        <v>5.2</v>
      </c>
      <c r="Q5178" s="5">
        <v>-999</v>
      </c>
      <c r="R5178">
        <v>0.61299999999999999</v>
      </c>
      <c r="S5178" s="34">
        <f>ROUND((0.6105*(EXP((17.273*E5178)/(E5178+237.3))))*(100-H5178)/100,3)</f>
        <v>0.247</v>
      </c>
      <c r="T5178" s="6">
        <f>IF(V5178&lt;V5179,L5178,0)</f>
        <v>0</v>
      </c>
      <c r="U5178" s="6">
        <f>IF(T5178&gt;0,M5178,-999)</f>
        <v>-999</v>
      </c>
      <c r="V5178">
        <v>200510</v>
      </c>
      <c r="W5178">
        <v>2005</v>
      </c>
    </row>
    <row r="5179" spans="1:23" x14ac:dyDescent="0.25">
      <c r="A5179" s="14">
        <v>38646</v>
      </c>
      <c r="B5179" s="3">
        <v>294</v>
      </c>
      <c r="C5179" s="5">
        <v>-999</v>
      </c>
      <c r="D5179" s="5">
        <v>3.6</v>
      </c>
      <c r="E5179" s="5">
        <v>8.8000000000000007</v>
      </c>
      <c r="F5179" s="5">
        <v>0</v>
      </c>
      <c r="G5179" s="4">
        <v>90.6</v>
      </c>
      <c r="H5179" s="4">
        <v>73.7</v>
      </c>
      <c r="I5179" s="5">
        <v>-999</v>
      </c>
      <c r="J5179" s="5">
        <v>-999</v>
      </c>
      <c r="K5179" s="4">
        <v>0.3</v>
      </c>
      <c r="L5179" s="4">
        <v>0</v>
      </c>
      <c r="M5179" s="9">
        <v>0</v>
      </c>
      <c r="N5179" s="5">
        <v>-999</v>
      </c>
      <c r="O5179" s="5">
        <v>-999</v>
      </c>
      <c r="P5179" s="5">
        <v>4.8</v>
      </c>
      <c r="Q5179" s="5">
        <v>-999</v>
      </c>
      <c r="R5179">
        <v>0.83599999999999997</v>
      </c>
      <c r="S5179" s="34">
        <f>ROUND((0.6105*(EXP((17.273*E5179)/(E5179+237.3))))*(100-H5179)/100,3)</f>
        <v>0.29799999999999999</v>
      </c>
      <c r="T5179" s="6">
        <f>IF(V5179&lt;V5180,L5179,0)</f>
        <v>0</v>
      </c>
      <c r="U5179" s="6">
        <f>IF(T5179&gt;0,M5179,-999)</f>
        <v>-999</v>
      </c>
      <c r="V5179">
        <v>200510</v>
      </c>
      <c r="W5179">
        <v>2005</v>
      </c>
    </row>
    <row r="5180" spans="1:23" x14ac:dyDescent="0.25">
      <c r="A5180" s="14">
        <v>38647</v>
      </c>
      <c r="B5180" s="3">
        <v>295</v>
      </c>
      <c r="C5180" s="5">
        <v>-999</v>
      </c>
      <c r="D5180" s="5">
        <v>7.5</v>
      </c>
      <c r="E5180" s="5">
        <v>15</v>
      </c>
      <c r="F5180" s="5">
        <v>1.6</v>
      </c>
      <c r="G5180" s="4">
        <v>79.2</v>
      </c>
      <c r="H5180" s="4">
        <v>56.3</v>
      </c>
      <c r="I5180" s="5">
        <v>-999</v>
      </c>
      <c r="J5180" s="5">
        <v>-999</v>
      </c>
      <c r="K5180" s="4">
        <v>0</v>
      </c>
      <c r="L5180" s="4">
        <v>0</v>
      </c>
      <c r="M5180" s="9">
        <v>0</v>
      </c>
      <c r="N5180" s="5">
        <v>-999</v>
      </c>
      <c r="O5180" s="5">
        <v>-999</v>
      </c>
      <c r="P5180" s="5">
        <v>5</v>
      </c>
      <c r="Q5180" s="5">
        <v>-999</v>
      </c>
      <c r="R5180">
        <v>0.95899999999999996</v>
      </c>
      <c r="S5180" s="34">
        <f>ROUND((0.6105*(EXP((17.273*E5180)/(E5180+237.3))))*(100-H5180)/100,3)</f>
        <v>0.745</v>
      </c>
      <c r="T5180" s="6">
        <f>IF(V5180&lt;V5181,L5180,0)</f>
        <v>0</v>
      </c>
      <c r="U5180" s="6">
        <f>IF(T5180&gt;0,M5180,-999)</f>
        <v>-999</v>
      </c>
      <c r="V5180">
        <v>200510</v>
      </c>
      <c r="W5180">
        <v>2005</v>
      </c>
    </row>
    <row r="5181" spans="1:23" x14ac:dyDescent="0.25">
      <c r="A5181" s="14">
        <v>38648</v>
      </c>
      <c r="B5181" s="3">
        <v>296</v>
      </c>
      <c r="C5181" s="5">
        <v>-999</v>
      </c>
      <c r="D5181" s="5">
        <v>6.9</v>
      </c>
      <c r="E5181" s="5">
        <v>12.9</v>
      </c>
      <c r="F5181" s="5">
        <v>2.9</v>
      </c>
      <c r="G5181" s="4">
        <v>80.099999999999994</v>
      </c>
      <c r="H5181" s="4">
        <v>63.5</v>
      </c>
      <c r="I5181" s="5">
        <v>-999</v>
      </c>
      <c r="J5181" s="5">
        <v>-999</v>
      </c>
      <c r="K5181" s="4">
        <v>0</v>
      </c>
      <c r="L5181" s="4">
        <v>0</v>
      </c>
      <c r="M5181" s="9">
        <v>0</v>
      </c>
      <c r="N5181" s="5">
        <v>-999</v>
      </c>
      <c r="O5181" s="5">
        <v>-999</v>
      </c>
      <c r="P5181" s="5">
        <v>5.4</v>
      </c>
      <c r="Q5181" s="5">
        <v>-999</v>
      </c>
      <c r="R5181">
        <v>0.94399999999999995</v>
      </c>
      <c r="S5181" s="34">
        <f>ROUND((0.6105*(EXP((17.273*E5181)/(E5181+237.3))))*(100-H5181)/100,3)</f>
        <v>0.54300000000000004</v>
      </c>
      <c r="T5181" s="6">
        <f>IF(V5181&lt;V5182,L5181,0)</f>
        <v>0</v>
      </c>
      <c r="U5181" s="6">
        <f>IF(T5181&gt;0,M5181,-999)</f>
        <v>-999</v>
      </c>
      <c r="V5181">
        <v>200510</v>
      </c>
      <c r="W5181">
        <v>2005</v>
      </c>
    </row>
    <row r="5182" spans="1:23" x14ac:dyDescent="0.25">
      <c r="A5182" s="14">
        <v>38649</v>
      </c>
      <c r="B5182" s="3">
        <v>297</v>
      </c>
      <c r="C5182" s="5">
        <v>-999</v>
      </c>
      <c r="D5182" s="5">
        <v>6.6</v>
      </c>
      <c r="E5182" s="5">
        <v>13</v>
      </c>
      <c r="F5182" s="5">
        <v>1.8</v>
      </c>
      <c r="G5182" s="4">
        <v>86</v>
      </c>
      <c r="H5182" s="4">
        <v>47.3</v>
      </c>
      <c r="I5182" s="5">
        <v>-999</v>
      </c>
      <c r="J5182" s="5">
        <v>-999</v>
      </c>
      <c r="K5182" s="4">
        <v>0</v>
      </c>
      <c r="L5182" s="4">
        <v>0</v>
      </c>
      <c r="M5182" s="9">
        <v>0</v>
      </c>
      <c r="N5182" s="5">
        <v>-999</v>
      </c>
      <c r="O5182" s="5">
        <v>-999</v>
      </c>
      <c r="P5182" s="5">
        <v>5.6</v>
      </c>
      <c r="Q5182" s="5">
        <v>-999</v>
      </c>
      <c r="R5182">
        <v>0.70699999999999996</v>
      </c>
      <c r="S5182" s="34">
        <f>ROUND((0.6105*(EXP((17.273*E5182)/(E5182+237.3))))*(100-H5182)/100,3)</f>
        <v>0.78900000000000003</v>
      </c>
      <c r="T5182" s="6">
        <f>IF(V5182&lt;V5183,L5182,0)</f>
        <v>0</v>
      </c>
      <c r="U5182" s="6">
        <f>IF(T5182&gt;0,M5182,-999)</f>
        <v>-999</v>
      </c>
      <c r="V5182">
        <v>200510</v>
      </c>
      <c r="W5182">
        <v>2005</v>
      </c>
    </row>
    <row r="5183" spans="1:23" x14ac:dyDescent="0.25">
      <c r="A5183" s="14">
        <v>38650</v>
      </c>
      <c r="B5183" s="3">
        <v>298</v>
      </c>
      <c r="C5183" s="5">
        <v>-999</v>
      </c>
      <c r="D5183" s="5">
        <v>9.1999999999999993</v>
      </c>
      <c r="E5183" s="5">
        <v>14</v>
      </c>
      <c r="F5183" s="5">
        <v>4.3</v>
      </c>
      <c r="G5183" s="4">
        <v>65.900000000000006</v>
      </c>
      <c r="H5183" s="4">
        <v>50.2</v>
      </c>
      <c r="I5183" s="5">
        <v>-999</v>
      </c>
      <c r="J5183" s="5">
        <v>-999</v>
      </c>
      <c r="K5183" s="4">
        <v>0</v>
      </c>
      <c r="L5183" s="4">
        <v>0</v>
      </c>
      <c r="M5183" s="9">
        <v>0</v>
      </c>
      <c r="N5183" s="5">
        <v>-999</v>
      </c>
      <c r="O5183" s="5">
        <v>-999</v>
      </c>
      <c r="P5183" s="5">
        <v>5.6</v>
      </c>
      <c r="Q5183" s="5">
        <v>-999</v>
      </c>
      <c r="R5183">
        <v>0.80100000000000005</v>
      </c>
      <c r="S5183" s="34">
        <f>ROUND((0.6105*(EXP((17.273*E5183)/(E5183+237.3))))*(100-H5183)/100,3)</f>
        <v>0.79600000000000004</v>
      </c>
      <c r="T5183" s="6">
        <f>IF(V5183&lt;V5184,L5183,0)</f>
        <v>0</v>
      </c>
      <c r="U5183" s="6">
        <f>IF(T5183&gt;0,M5183,-999)</f>
        <v>-999</v>
      </c>
      <c r="V5183">
        <v>200510</v>
      </c>
      <c r="W5183">
        <v>2005</v>
      </c>
    </row>
    <row r="5184" spans="1:23" x14ac:dyDescent="0.25">
      <c r="A5184" s="14">
        <v>38651</v>
      </c>
      <c r="B5184" s="3">
        <v>299</v>
      </c>
      <c r="C5184" s="5">
        <v>-999</v>
      </c>
      <c r="D5184" s="5">
        <v>-0.9</v>
      </c>
      <c r="E5184" s="5">
        <v>4.2</v>
      </c>
      <c r="F5184" s="5">
        <v>-5.4</v>
      </c>
      <c r="G5184" s="4">
        <v>82.3</v>
      </c>
      <c r="H5184" s="4">
        <v>47.6</v>
      </c>
      <c r="I5184" s="5">
        <v>-999</v>
      </c>
      <c r="J5184" s="5">
        <v>-999</v>
      </c>
      <c r="K5184" s="4">
        <v>5.2</v>
      </c>
      <c r="L5184" s="4">
        <v>0</v>
      </c>
      <c r="M5184" s="9">
        <v>0</v>
      </c>
      <c r="N5184" s="5">
        <v>-999</v>
      </c>
      <c r="O5184" s="5">
        <v>-999</v>
      </c>
      <c r="P5184" s="5">
        <v>5.0999999999999996</v>
      </c>
      <c r="Q5184" s="5">
        <v>-999</v>
      </c>
      <c r="R5184">
        <v>0.39400000000000002</v>
      </c>
      <c r="S5184" s="34">
        <f>ROUND((0.6105*(EXP((17.273*E5184)/(E5184+237.3))))*(100-H5184)/100,3)</f>
        <v>0.432</v>
      </c>
      <c r="T5184" s="6">
        <f>IF(V5184&lt;V5185,L5184,0)</f>
        <v>0</v>
      </c>
      <c r="U5184" s="6">
        <f>IF(T5184&gt;0,M5184,-999)</f>
        <v>-999</v>
      </c>
      <c r="V5184">
        <v>200510</v>
      </c>
      <c r="W5184">
        <v>2005</v>
      </c>
    </row>
    <row r="5185" spans="1:23" x14ac:dyDescent="0.25">
      <c r="A5185" s="14">
        <v>38652</v>
      </c>
      <c r="B5185" s="3">
        <v>300</v>
      </c>
      <c r="C5185" s="5">
        <v>-999</v>
      </c>
      <c r="D5185" s="5">
        <v>-1.7</v>
      </c>
      <c r="E5185" s="5">
        <v>3.4</v>
      </c>
      <c r="F5185" s="5">
        <v>-5.0999999999999996</v>
      </c>
      <c r="G5185" s="4">
        <v>79.5</v>
      </c>
      <c r="H5185" s="4">
        <v>45.7</v>
      </c>
      <c r="I5185" s="5">
        <v>-999</v>
      </c>
      <c r="J5185" s="5">
        <v>-999</v>
      </c>
      <c r="K5185" s="4">
        <v>0</v>
      </c>
      <c r="L5185" s="4">
        <v>0</v>
      </c>
      <c r="M5185" s="9">
        <v>0</v>
      </c>
      <c r="N5185" s="5">
        <v>-999</v>
      </c>
      <c r="O5185" s="5">
        <v>-999</v>
      </c>
      <c r="P5185" s="5">
        <v>3.8</v>
      </c>
      <c r="Q5185" s="5">
        <v>-999</v>
      </c>
      <c r="R5185">
        <v>0.35599999999999998</v>
      </c>
      <c r="S5185" s="34">
        <f>ROUND((0.6105*(EXP((17.273*E5185)/(E5185+237.3))))*(100-H5185)/100,3)</f>
        <v>0.42299999999999999</v>
      </c>
      <c r="T5185" s="6">
        <f>IF(V5185&lt;V5186,L5185,0)</f>
        <v>0</v>
      </c>
      <c r="U5185" s="6">
        <f>IF(T5185&gt;0,M5185,-999)</f>
        <v>-999</v>
      </c>
      <c r="V5185">
        <v>200510</v>
      </c>
      <c r="W5185">
        <v>2005</v>
      </c>
    </row>
    <row r="5186" spans="1:23" x14ac:dyDescent="0.25">
      <c r="A5186" s="14">
        <v>38653</v>
      </c>
      <c r="B5186" s="3">
        <v>301</v>
      </c>
      <c r="C5186" s="5">
        <v>-999</v>
      </c>
      <c r="D5186" s="5">
        <v>-1.1000000000000001</v>
      </c>
      <c r="E5186" s="5">
        <v>5.0999999999999996</v>
      </c>
      <c r="F5186" s="5">
        <v>-2.4</v>
      </c>
      <c r="G5186" s="4">
        <v>93.4</v>
      </c>
      <c r="H5186" s="4">
        <v>63.2</v>
      </c>
      <c r="I5186" s="5">
        <v>-999</v>
      </c>
      <c r="J5186" s="5">
        <v>-999</v>
      </c>
      <c r="K5186" s="4">
        <v>1.1000000000000001</v>
      </c>
      <c r="L5186" s="4">
        <v>0</v>
      </c>
      <c r="M5186" s="9">
        <v>0</v>
      </c>
      <c r="N5186" s="5">
        <v>-999</v>
      </c>
      <c r="O5186" s="5">
        <v>-999</v>
      </c>
      <c r="P5186" s="5">
        <v>3.2</v>
      </c>
      <c r="Q5186" s="5">
        <v>-999</v>
      </c>
      <c r="R5186">
        <v>0.55600000000000005</v>
      </c>
      <c r="S5186" s="34">
        <f>ROUND((0.6105*(EXP((17.273*E5186)/(E5186+237.3))))*(100-H5186)/100,3)</f>
        <v>0.32300000000000001</v>
      </c>
      <c r="T5186" s="6">
        <f>IF(V5186&lt;V5187,L5186,0)</f>
        <v>0</v>
      </c>
      <c r="U5186" s="6">
        <f>IF(T5186&gt;0,M5186,-999)</f>
        <v>-999</v>
      </c>
      <c r="V5186">
        <v>200510</v>
      </c>
      <c r="W5186">
        <v>2005</v>
      </c>
    </row>
    <row r="5187" spans="1:23" x14ac:dyDescent="0.25">
      <c r="A5187" s="14">
        <v>38654</v>
      </c>
      <c r="B5187" s="3">
        <v>302</v>
      </c>
      <c r="C5187" s="5">
        <v>-999</v>
      </c>
      <c r="D5187" s="5">
        <v>-2</v>
      </c>
      <c r="E5187" s="5">
        <v>1.7</v>
      </c>
      <c r="F5187" s="5">
        <v>-5.3</v>
      </c>
      <c r="G5187" s="4">
        <v>95.9</v>
      </c>
      <c r="H5187" s="4">
        <v>87.6</v>
      </c>
      <c r="I5187" s="5">
        <v>-999</v>
      </c>
      <c r="J5187" s="5">
        <v>-999</v>
      </c>
      <c r="K5187" s="4">
        <v>3.5</v>
      </c>
      <c r="L5187" s="4">
        <v>0</v>
      </c>
      <c r="M5187" s="9">
        <v>0</v>
      </c>
      <c r="N5187" s="5">
        <v>-999</v>
      </c>
      <c r="O5187" s="5">
        <v>-999</v>
      </c>
      <c r="P5187" s="5">
        <v>2.8</v>
      </c>
      <c r="Q5187" s="5">
        <v>-999</v>
      </c>
      <c r="R5187">
        <v>0.60599999999999998</v>
      </c>
      <c r="S5187" s="34">
        <f>ROUND((0.6105*(EXP((17.273*E5187)/(E5187+237.3))))*(100-H5187)/100,3)</f>
        <v>8.5999999999999993E-2</v>
      </c>
      <c r="T5187" s="6">
        <f>IF(V5187&lt;V5188,L5187,0)</f>
        <v>0</v>
      </c>
      <c r="U5187" s="6">
        <f>IF(T5187&gt;0,M5187,-999)</f>
        <v>-999</v>
      </c>
      <c r="V5187">
        <v>200510</v>
      </c>
      <c r="W5187">
        <v>2005</v>
      </c>
    </row>
    <row r="5188" spans="1:23" x14ac:dyDescent="0.25">
      <c r="A5188" s="14">
        <v>38655</v>
      </c>
      <c r="B5188" s="3">
        <v>303</v>
      </c>
      <c r="C5188" s="5">
        <v>-999</v>
      </c>
      <c r="D5188" s="5">
        <v>-2</v>
      </c>
      <c r="E5188" s="5">
        <v>2.4</v>
      </c>
      <c r="F5188" s="5">
        <v>-6.1</v>
      </c>
      <c r="G5188" s="4">
        <v>90.8</v>
      </c>
      <c r="H5188" s="4">
        <v>67.7</v>
      </c>
      <c r="I5188" s="5">
        <v>-999</v>
      </c>
      <c r="J5188" s="5">
        <v>-999</v>
      </c>
      <c r="K5188" s="4">
        <v>1.5</v>
      </c>
      <c r="L5188" s="4">
        <v>0</v>
      </c>
      <c r="M5188" s="9">
        <v>0</v>
      </c>
      <c r="N5188" s="5">
        <v>-999</v>
      </c>
      <c r="O5188" s="5">
        <v>-999</v>
      </c>
      <c r="P5188" s="5">
        <v>2.7</v>
      </c>
      <c r="Q5188" s="5">
        <v>-999</v>
      </c>
      <c r="R5188">
        <v>0.49199999999999999</v>
      </c>
      <c r="S5188" s="34">
        <f>ROUND((0.6105*(EXP((17.273*E5188)/(E5188+237.3))))*(100-H5188)/100,3)</f>
        <v>0.23400000000000001</v>
      </c>
      <c r="T5188" s="6">
        <f>IF(V5188&lt;V5189,L5188,0)</f>
        <v>0</v>
      </c>
      <c r="U5188" s="6">
        <f>IF(T5188&gt;0,M5188,-999)</f>
        <v>-999</v>
      </c>
      <c r="V5188">
        <v>200510</v>
      </c>
      <c r="W5188">
        <v>2005</v>
      </c>
    </row>
    <row r="5189" spans="1:23" x14ac:dyDescent="0.25">
      <c r="A5189" s="14">
        <v>38656</v>
      </c>
      <c r="B5189" s="3">
        <v>304</v>
      </c>
      <c r="C5189" s="5">
        <v>-999</v>
      </c>
      <c r="D5189" s="5">
        <v>-0.9</v>
      </c>
      <c r="E5189" s="5">
        <v>1.8</v>
      </c>
      <c r="F5189" s="5">
        <v>-2.6</v>
      </c>
      <c r="G5189" s="4">
        <v>96</v>
      </c>
      <c r="H5189" s="4">
        <v>80.900000000000006</v>
      </c>
      <c r="I5189" s="5">
        <v>-999</v>
      </c>
      <c r="J5189" s="5">
        <v>-999</v>
      </c>
      <c r="K5189" s="4">
        <v>1.6</v>
      </c>
      <c r="L5189" s="4">
        <v>7</v>
      </c>
      <c r="M5189" s="9">
        <v>0</v>
      </c>
      <c r="N5189" s="5">
        <v>-999</v>
      </c>
      <c r="O5189" s="5">
        <v>-999</v>
      </c>
      <c r="P5189" s="5">
        <v>2.6</v>
      </c>
      <c r="Q5189" s="5">
        <v>-999</v>
      </c>
      <c r="R5189">
        <v>0.56200000000000006</v>
      </c>
      <c r="S5189" s="34">
        <f>ROUND((0.6105*(EXP((17.273*E5189)/(E5189+237.3))))*(100-H5189)/100,3)</f>
        <v>0.13300000000000001</v>
      </c>
      <c r="T5189" s="6">
        <f>IF(V5189&lt;V5190,L5189,0)</f>
        <v>7</v>
      </c>
      <c r="U5189" s="6">
        <f>IF(T5189&gt;0,M5189,-999)</f>
        <v>0</v>
      </c>
      <c r="V5189">
        <v>200510</v>
      </c>
      <c r="W5189">
        <v>2005</v>
      </c>
    </row>
    <row r="5190" spans="1:23" x14ac:dyDescent="0.25">
      <c r="A5190" s="14">
        <v>38657</v>
      </c>
      <c r="B5190" s="3">
        <v>305</v>
      </c>
      <c r="C5190" s="5">
        <v>-999</v>
      </c>
      <c r="D5190" s="5">
        <v>-2</v>
      </c>
      <c r="E5190" s="5">
        <v>0.3</v>
      </c>
      <c r="F5190" s="5">
        <v>-5.4</v>
      </c>
      <c r="G5190" s="4">
        <v>96.2</v>
      </c>
      <c r="H5190" s="4">
        <v>87.9</v>
      </c>
      <c r="I5190" s="5">
        <v>-999</v>
      </c>
      <c r="J5190" s="5">
        <v>-999</v>
      </c>
      <c r="K5190" s="4">
        <v>7.5</v>
      </c>
      <c r="L5190" s="4">
        <v>82</v>
      </c>
      <c r="M5190" s="9">
        <v>0</v>
      </c>
      <c r="N5190" s="5">
        <v>-999</v>
      </c>
      <c r="O5190" s="5">
        <v>-999</v>
      </c>
      <c r="P5190" s="5">
        <v>2.2999999999999998</v>
      </c>
      <c r="Q5190" s="5">
        <v>-999</v>
      </c>
      <c r="R5190">
        <v>0.55000000000000004</v>
      </c>
      <c r="S5190" s="34">
        <f>ROUND((0.6105*(EXP((17.273*E5190)/(E5190+237.3))))*(100-H5190)/100,3)</f>
        <v>7.4999999999999997E-2</v>
      </c>
      <c r="T5190" s="6">
        <f>IF(V5190&lt;V5191,L5190,0)</f>
        <v>0</v>
      </c>
      <c r="U5190" s="6">
        <f>IF(T5190&gt;0,M5190,-999)</f>
        <v>-999</v>
      </c>
      <c r="V5190">
        <v>200511</v>
      </c>
      <c r="W5190">
        <v>2005</v>
      </c>
    </row>
    <row r="5191" spans="1:23" x14ac:dyDescent="0.25">
      <c r="A5191" s="14">
        <v>38658</v>
      </c>
      <c r="B5191" s="3">
        <v>306</v>
      </c>
      <c r="C5191" s="5">
        <v>-999</v>
      </c>
      <c r="D5191" s="5">
        <v>-3.4</v>
      </c>
      <c r="E5191" s="5">
        <v>1.3</v>
      </c>
      <c r="F5191" s="5">
        <v>-5.9</v>
      </c>
      <c r="G5191" s="4">
        <v>94.5</v>
      </c>
      <c r="H5191" s="4">
        <v>74.8</v>
      </c>
      <c r="I5191" s="5">
        <v>-999</v>
      </c>
      <c r="J5191" s="5">
        <v>-999</v>
      </c>
      <c r="K5191" s="4">
        <v>0</v>
      </c>
      <c r="L5191" s="4">
        <v>70</v>
      </c>
      <c r="M5191" s="9">
        <v>0</v>
      </c>
      <c r="N5191" s="5">
        <v>-999</v>
      </c>
      <c r="O5191" s="5">
        <v>-999</v>
      </c>
      <c r="P5191" s="5">
        <v>2.4</v>
      </c>
      <c r="Q5191" s="5">
        <v>-999</v>
      </c>
      <c r="R5191">
        <v>0.503</v>
      </c>
      <c r="S5191" s="34">
        <f>ROUND((0.6105*(EXP((17.273*E5191)/(E5191+237.3))))*(100-H5191)/100,3)</f>
        <v>0.16900000000000001</v>
      </c>
      <c r="T5191" s="6">
        <f>IF(V5191&lt;V5192,L5191,0)</f>
        <v>0</v>
      </c>
      <c r="U5191" s="6">
        <f>IF(T5191&gt;0,M5191,-999)</f>
        <v>-999</v>
      </c>
      <c r="V5191">
        <v>200511</v>
      </c>
      <c r="W5191">
        <v>2005</v>
      </c>
    </row>
    <row r="5192" spans="1:23" x14ac:dyDescent="0.25">
      <c r="A5192" s="14">
        <v>38659</v>
      </c>
      <c r="B5192" s="3">
        <v>307</v>
      </c>
      <c r="C5192" s="5">
        <v>-999</v>
      </c>
      <c r="D5192" s="5">
        <v>-3.8</v>
      </c>
      <c r="E5192" s="5">
        <v>-3.3</v>
      </c>
      <c r="F5192" s="5">
        <v>-5.5</v>
      </c>
      <c r="G5192" s="4">
        <v>99.1</v>
      </c>
      <c r="H5192" s="4">
        <v>96.7</v>
      </c>
      <c r="I5192" s="5">
        <v>-999</v>
      </c>
      <c r="J5192" s="5">
        <v>-999</v>
      </c>
      <c r="K5192" s="4">
        <v>0</v>
      </c>
      <c r="L5192" s="4">
        <v>70</v>
      </c>
      <c r="M5192" s="9">
        <v>0</v>
      </c>
      <c r="N5192" s="5">
        <v>-999</v>
      </c>
      <c r="O5192" s="5">
        <v>-999</v>
      </c>
      <c r="P5192" s="5">
        <v>2.2999999999999998</v>
      </c>
      <c r="Q5192" s="5">
        <v>-999</v>
      </c>
      <c r="R5192">
        <v>0.46400000000000002</v>
      </c>
      <c r="S5192" s="34">
        <f>ROUND((0.6105*(EXP((17.273*E5192)/(E5192+237.3))))*(100-H5192)/100,3)</f>
        <v>1.6E-2</v>
      </c>
      <c r="T5192" s="6">
        <f>IF(V5192&lt;V5193,L5192,0)</f>
        <v>0</v>
      </c>
      <c r="U5192" s="6">
        <f>IF(T5192&gt;0,M5192,-999)</f>
        <v>-999</v>
      </c>
      <c r="V5192">
        <v>200511</v>
      </c>
      <c r="W5192">
        <v>2005</v>
      </c>
    </row>
    <row r="5193" spans="1:23" x14ac:dyDescent="0.25">
      <c r="A5193" s="14">
        <v>38660</v>
      </c>
      <c r="B5193" s="3">
        <v>308</v>
      </c>
      <c r="C5193" s="5">
        <v>-999</v>
      </c>
      <c r="D5193" s="5">
        <v>-4.9000000000000004</v>
      </c>
      <c r="E5193" s="5">
        <v>-2.2999999999999998</v>
      </c>
      <c r="F5193" s="5">
        <v>-7.5</v>
      </c>
      <c r="G5193" s="4">
        <v>96</v>
      </c>
      <c r="H5193" s="4">
        <v>79.7</v>
      </c>
      <c r="I5193" s="5">
        <v>-999</v>
      </c>
      <c r="J5193" s="5">
        <v>-999</v>
      </c>
      <c r="K5193" s="4">
        <v>1.2</v>
      </c>
      <c r="L5193" s="4">
        <v>82</v>
      </c>
      <c r="M5193" s="9">
        <v>0</v>
      </c>
      <c r="N5193" s="5">
        <v>-999</v>
      </c>
      <c r="O5193" s="5">
        <v>-999</v>
      </c>
      <c r="P5193" s="5">
        <v>2.2000000000000002</v>
      </c>
      <c r="Q5193" s="5">
        <v>-999</v>
      </c>
      <c r="R5193">
        <v>0.41</v>
      </c>
      <c r="S5193" s="34">
        <f>ROUND((0.6105*(EXP((17.273*E5193)/(E5193+237.3))))*(100-H5193)/100,3)</f>
        <v>0.105</v>
      </c>
      <c r="T5193" s="6">
        <f>IF(V5193&lt;V5194,L5193,0)</f>
        <v>0</v>
      </c>
      <c r="U5193" s="6">
        <f>IF(T5193&gt;0,M5193,-999)</f>
        <v>-999</v>
      </c>
      <c r="V5193">
        <v>200511</v>
      </c>
      <c r="W5193">
        <v>2005</v>
      </c>
    </row>
    <row r="5194" spans="1:23" x14ac:dyDescent="0.25">
      <c r="A5194" s="14">
        <v>38661</v>
      </c>
      <c r="B5194" s="3">
        <v>309</v>
      </c>
      <c r="C5194" s="5">
        <v>-999</v>
      </c>
      <c r="D5194" s="5">
        <v>-5.5</v>
      </c>
      <c r="E5194" s="5">
        <v>-3.1</v>
      </c>
      <c r="F5194" s="5">
        <v>-7.8</v>
      </c>
      <c r="G5194" s="4">
        <v>94.9</v>
      </c>
      <c r="H5194" s="4">
        <v>80.900000000000006</v>
      </c>
      <c r="I5194" s="5">
        <v>-999</v>
      </c>
      <c r="J5194" s="5">
        <v>-999</v>
      </c>
      <c r="K5194" s="4">
        <v>9.5</v>
      </c>
      <c r="L5194" s="4">
        <v>173</v>
      </c>
      <c r="M5194" s="9">
        <v>0</v>
      </c>
      <c r="N5194" s="5">
        <v>-999</v>
      </c>
      <c r="O5194" s="5">
        <v>-999</v>
      </c>
      <c r="P5194" s="5">
        <v>2.1</v>
      </c>
      <c r="Q5194" s="5">
        <v>-999</v>
      </c>
      <c r="R5194">
        <v>0.39200000000000002</v>
      </c>
      <c r="S5194" s="34">
        <f>ROUND((0.6105*(EXP((17.273*E5194)/(E5194+237.3))))*(100-H5194)/100,3)</f>
        <v>9.2999999999999999E-2</v>
      </c>
      <c r="T5194" s="6">
        <f>IF(V5194&lt;V5195,L5194,0)</f>
        <v>0</v>
      </c>
      <c r="U5194" s="6">
        <f>IF(T5194&gt;0,M5194,-999)</f>
        <v>-999</v>
      </c>
      <c r="V5194">
        <v>200511</v>
      </c>
      <c r="W5194">
        <v>2005</v>
      </c>
    </row>
    <row r="5195" spans="1:23" x14ac:dyDescent="0.25">
      <c r="A5195" s="14">
        <v>38662</v>
      </c>
      <c r="B5195" s="3">
        <v>310</v>
      </c>
      <c r="C5195" s="5">
        <v>-999</v>
      </c>
      <c r="D5195" s="5">
        <v>-5</v>
      </c>
      <c r="E5195" s="5">
        <v>-0.9</v>
      </c>
      <c r="F5195" s="5">
        <v>-7.3</v>
      </c>
      <c r="G5195" s="4">
        <v>98.4</v>
      </c>
      <c r="H5195" s="4">
        <v>95.7</v>
      </c>
      <c r="I5195" s="5">
        <v>-999</v>
      </c>
      <c r="J5195" s="5">
        <v>-999</v>
      </c>
      <c r="K5195" s="4">
        <v>3.9</v>
      </c>
      <c r="L5195" s="4">
        <v>186</v>
      </c>
      <c r="M5195" s="9">
        <v>0</v>
      </c>
      <c r="N5195" s="5">
        <v>-999</v>
      </c>
      <c r="O5195" s="5">
        <v>-999</v>
      </c>
      <c r="P5195" s="5">
        <v>2.2000000000000002</v>
      </c>
      <c r="Q5195" s="5">
        <v>-999</v>
      </c>
      <c r="R5195">
        <v>0.54700000000000004</v>
      </c>
      <c r="S5195" s="34">
        <f>ROUND((0.6105*(EXP((17.273*E5195)/(E5195+237.3))))*(100-H5195)/100,3)</f>
        <v>2.5000000000000001E-2</v>
      </c>
      <c r="T5195" s="6">
        <f>IF(V5195&lt;V5196,L5195,0)</f>
        <v>0</v>
      </c>
      <c r="U5195" s="6">
        <f>IF(T5195&gt;0,M5195,-999)</f>
        <v>-999</v>
      </c>
      <c r="V5195">
        <v>200511</v>
      </c>
      <c r="W5195">
        <v>2005</v>
      </c>
    </row>
    <row r="5196" spans="1:23" x14ac:dyDescent="0.25">
      <c r="A5196" s="14">
        <v>38663</v>
      </c>
      <c r="B5196" s="3">
        <v>311</v>
      </c>
      <c r="C5196" s="5">
        <v>-999</v>
      </c>
      <c r="D5196" s="5">
        <v>-6.6</v>
      </c>
      <c r="E5196" s="5">
        <v>-3.9</v>
      </c>
      <c r="F5196" s="5">
        <v>-8.5</v>
      </c>
      <c r="G5196" s="4">
        <v>97.8</v>
      </c>
      <c r="H5196" s="4">
        <v>95.9</v>
      </c>
      <c r="I5196" s="5">
        <v>-999</v>
      </c>
      <c r="J5196" s="5">
        <v>-999</v>
      </c>
      <c r="K5196" s="4">
        <v>3.4</v>
      </c>
      <c r="L5196" s="4">
        <v>181</v>
      </c>
      <c r="M5196" s="9">
        <v>0</v>
      </c>
      <c r="N5196" s="5">
        <v>-999</v>
      </c>
      <c r="O5196" s="5">
        <v>-999</v>
      </c>
      <c r="P5196" s="5">
        <v>2.1</v>
      </c>
      <c r="Q5196" s="5">
        <v>-999</v>
      </c>
      <c r="R5196">
        <v>0.438</v>
      </c>
      <c r="S5196" s="34">
        <f>ROUND((0.6105*(EXP((17.273*E5196)/(E5196+237.3))))*(100-H5196)/100,3)</f>
        <v>1.9E-2</v>
      </c>
      <c r="T5196" s="6">
        <f>IF(V5196&lt;V5197,L5196,0)</f>
        <v>0</v>
      </c>
      <c r="U5196" s="6">
        <f>IF(T5196&gt;0,M5196,-999)</f>
        <v>-999</v>
      </c>
      <c r="V5196">
        <v>200511</v>
      </c>
      <c r="W5196">
        <v>2005</v>
      </c>
    </row>
    <row r="5197" spans="1:23" x14ac:dyDescent="0.25">
      <c r="A5197" s="14">
        <v>38664</v>
      </c>
      <c r="B5197" s="3">
        <v>312</v>
      </c>
      <c r="C5197" s="5">
        <v>-999</v>
      </c>
      <c r="D5197" s="5">
        <v>-5.9</v>
      </c>
      <c r="E5197" s="5">
        <v>-2.6</v>
      </c>
      <c r="F5197" s="5">
        <v>-9.8000000000000007</v>
      </c>
      <c r="G5197" s="4">
        <v>97.3</v>
      </c>
      <c r="H5197" s="4">
        <v>93.4</v>
      </c>
      <c r="I5197" s="5">
        <v>-999</v>
      </c>
      <c r="J5197" s="5">
        <v>-999</v>
      </c>
      <c r="K5197" s="4">
        <v>0</v>
      </c>
      <c r="L5197" s="4">
        <v>188</v>
      </c>
      <c r="M5197" s="9">
        <v>0</v>
      </c>
      <c r="N5197" s="5">
        <v>-999</v>
      </c>
      <c r="O5197" s="5">
        <v>-999</v>
      </c>
      <c r="P5197" s="5">
        <v>2.1</v>
      </c>
      <c r="Q5197" s="5">
        <v>-999</v>
      </c>
      <c r="R5197">
        <v>0.47099999999999997</v>
      </c>
      <c r="S5197" s="34">
        <f>ROUND((0.6105*(EXP((17.273*E5197)/(E5197+237.3))))*(100-H5197)/100,3)</f>
        <v>3.3000000000000002E-2</v>
      </c>
      <c r="T5197" s="6">
        <f>IF(V5197&lt;V5198,L5197,0)</f>
        <v>0</v>
      </c>
      <c r="U5197" s="6">
        <f>IF(T5197&gt;0,M5197,-999)</f>
        <v>-999</v>
      </c>
      <c r="V5197">
        <v>200511</v>
      </c>
      <c r="W5197">
        <v>2005</v>
      </c>
    </row>
    <row r="5198" spans="1:23" x14ac:dyDescent="0.25">
      <c r="A5198" s="14">
        <v>38665</v>
      </c>
      <c r="B5198" s="3">
        <v>313</v>
      </c>
      <c r="C5198" s="5">
        <v>-999</v>
      </c>
      <c r="D5198" s="5">
        <v>-1.4</v>
      </c>
      <c r="E5198" s="5">
        <v>3.6</v>
      </c>
      <c r="F5198" s="5">
        <v>-6</v>
      </c>
      <c r="G5198" s="4">
        <v>96.3</v>
      </c>
      <c r="H5198" s="4">
        <v>90.2</v>
      </c>
      <c r="I5198" s="5">
        <v>-999</v>
      </c>
      <c r="J5198" s="5">
        <v>-999</v>
      </c>
      <c r="K5198" s="4">
        <v>0</v>
      </c>
      <c r="L5198" s="4">
        <v>176</v>
      </c>
      <c r="M5198" s="9">
        <v>0</v>
      </c>
      <c r="N5198" s="5">
        <v>-999</v>
      </c>
      <c r="O5198" s="5">
        <v>-999</v>
      </c>
      <c r="P5198" s="5">
        <v>2.1</v>
      </c>
      <c r="Q5198" s="5">
        <v>-999</v>
      </c>
      <c r="R5198">
        <v>0.71299999999999997</v>
      </c>
      <c r="S5198" s="34">
        <f>ROUND((0.6105*(EXP((17.273*E5198)/(E5198+237.3))))*(100-H5198)/100,3)</f>
        <v>7.6999999999999999E-2</v>
      </c>
      <c r="T5198" s="6">
        <f>IF(V5198&lt;V5199,L5198,0)</f>
        <v>0</v>
      </c>
      <c r="U5198" s="6">
        <f>IF(T5198&gt;0,M5198,-999)</f>
        <v>-999</v>
      </c>
      <c r="V5198">
        <v>200511</v>
      </c>
      <c r="W5198">
        <v>2005</v>
      </c>
    </row>
    <row r="5199" spans="1:23" x14ac:dyDescent="0.25">
      <c r="A5199" s="14">
        <v>38666</v>
      </c>
      <c r="B5199" s="3">
        <v>314</v>
      </c>
      <c r="C5199" s="5">
        <v>-999</v>
      </c>
      <c r="D5199" s="5">
        <v>0.5</v>
      </c>
      <c r="E5199" s="5">
        <v>3.8</v>
      </c>
      <c r="F5199" s="5">
        <v>-3.6</v>
      </c>
      <c r="G5199" s="4">
        <v>94.9</v>
      </c>
      <c r="H5199" s="4">
        <v>83.8</v>
      </c>
      <c r="I5199" s="5">
        <v>-999</v>
      </c>
      <c r="J5199" s="5">
        <v>-999</v>
      </c>
      <c r="K5199" s="4">
        <v>0</v>
      </c>
      <c r="L5199" s="4">
        <v>135</v>
      </c>
      <c r="M5199" s="9">
        <v>0</v>
      </c>
      <c r="N5199" s="5">
        <v>-999</v>
      </c>
      <c r="O5199" s="5">
        <v>-999</v>
      </c>
      <c r="P5199" s="5">
        <v>2.1</v>
      </c>
      <c r="Q5199" s="5">
        <v>-999</v>
      </c>
      <c r="R5199">
        <v>0.67100000000000004</v>
      </c>
      <c r="S5199" s="34">
        <f>ROUND((0.6105*(EXP((17.273*E5199)/(E5199+237.3))))*(100-H5199)/100,3)</f>
        <v>0.13</v>
      </c>
      <c r="T5199" s="6">
        <f>IF(V5199&lt;V5200,L5199,0)</f>
        <v>0</v>
      </c>
      <c r="U5199" s="6">
        <f>IF(T5199&gt;0,M5199,-999)</f>
        <v>-999</v>
      </c>
      <c r="V5199">
        <v>200511</v>
      </c>
      <c r="W5199">
        <v>2005</v>
      </c>
    </row>
    <row r="5200" spans="1:23" x14ac:dyDescent="0.25">
      <c r="A5200" s="14">
        <v>38667</v>
      </c>
      <c r="B5200" s="3">
        <v>315</v>
      </c>
      <c r="C5200" s="5">
        <v>-999</v>
      </c>
      <c r="D5200" s="5">
        <v>-4.9000000000000004</v>
      </c>
      <c r="E5200" s="5">
        <v>0.7</v>
      </c>
      <c r="F5200" s="5">
        <v>-8.8000000000000007</v>
      </c>
      <c r="G5200" s="4">
        <v>88.1</v>
      </c>
      <c r="H5200" s="4">
        <v>52.4</v>
      </c>
      <c r="I5200" s="5">
        <v>-999</v>
      </c>
      <c r="J5200" s="5">
        <v>-999</v>
      </c>
      <c r="K5200" s="4">
        <v>5.2</v>
      </c>
      <c r="L5200" s="4">
        <v>187</v>
      </c>
      <c r="M5200" s="9">
        <v>0</v>
      </c>
      <c r="N5200" s="5">
        <v>-999</v>
      </c>
      <c r="O5200" s="5">
        <v>-999</v>
      </c>
      <c r="P5200" s="5">
        <v>2</v>
      </c>
      <c r="Q5200" s="5">
        <v>-999</v>
      </c>
      <c r="R5200">
        <v>0.33700000000000002</v>
      </c>
      <c r="S5200" s="34">
        <f>ROUND((0.6105*(EXP((17.273*E5200)/(E5200+237.3))))*(100-H5200)/100,3)</f>
        <v>0.30599999999999999</v>
      </c>
      <c r="T5200" s="6">
        <f>IF(V5200&lt;V5201,L5200,0)</f>
        <v>0</v>
      </c>
      <c r="U5200" s="6">
        <f>IF(T5200&gt;0,M5200,-999)</f>
        <v>-999</v>
      </c>
      <c r="V5200">
        <v>200511</v>
      </c>
      <c r="W5200">
        <v>2005</v>
      </c>
    </row>
    <row r="5201" spans="1:23" x14ac:dyDescent="0.25">
      <c r="A5201" s="14">
        <v>38668</v>
      </c>
      <c r="B5201" s="3">
        <v>316</v>
      </c>
      <c r="C5201" s="5">
        <v>-999</v>
      </c>
      <c r="D5201" s="5">
        <v>-6</v>
      </c>
      <c r="E5201" s="5">
        <v>-1.5</v>
      </c>
      <c r="F5201" s="5">
        <v>-8.6</v>
      </c>
      <c r="G5201" s="4">
        <v>89</v>
      </c>
      <c r="H5201" s="4">
        <v>70.599999999999994</v>
      </c>
      <c r="I5201" s="5">
        <v>-999</v>
      </c>
      <c r="J5201" s="5">
        <v>-999</v>
      </c>
      <c r="K5201" s="4">
        <v>0</v>
      </c>
      <c r="L5201" s="4">
        <v>178</v>
      </c>
      <c r="M5201" s="9">
        <v>0</v>
      </c>
      <c r="N5201" s="5">
        <v>-999</v>
      </c>
      <c r="O5201" s="5">
        <v>-999</v>
      </c>
      <c r="P5201" s="5">
        <v>2</v>
      </c>
      <c r="Q5201" s="5">
        <v>-999</v>
      </c>
      <c r="R5201">
        <v>0.38700000000000001</v>
      </c>
      <c r="S5201" s="34">
        <f>ROUND((0.6105*(EXP((17.273*E5201)/(E5201+237.3))))*(100-H5201)/100,3)</f>
        <v>0.161</v>
      </c>
      <c r="T5201" s="6">
        <f>IF(V5201&lt;V5202,L5201,0)</f>
        <v>0</v>
      </c>
      <c r="U5201" s="6">
        <f>IF(T5201&gt;0,M5201,-999)</f>
        <v>-999</v>
      </c>
      <c r="V5201">
        <v>200511</v>
      </c>
      <c r="W5201">
        <v>2005</v>
      </c>
    </row>
    <row r="5202" spans="1:23" x14ac:dyDescent="0.25">
      <c r="A5202" s="14">
        <v>38669</v>
      </c>
      <c r="B5202" s="3">
        <v>317</v>
      </c>
      <c r="C5202" s="5">
        <v>-999</v>
      </c>
      <c r="D5202" s="5">
        <v>-4.9000000000000004</v>
      </c>
      <c r="E5202" s="5">
        <v>-2.4</v>
      </c>
      <c r="F5202" s="5">
        <v>-8.5</v>
      </c>
      <c r="G5202" s="4">
        <v>98.6</v>
      </c>
      <c r="H5202" s="4">
        <v>95.8</v>
      </c>
      <c r="I5202" s="5">
        <v>-999</v>
      </c>
      <c r="J5202" s="5">
        <v>-999</v>
      </c>
      <c r="K5202" s="4">
        <v>10.8</v>
      </c>
      <c r="L5202" s="4">
        <v>283</v>
      </c>
      <c r="M5202" s="9">
        <v>-1.9</v>
      </c>
      <c r="N5202" s="5">
        <v>-999</v>
      </c>
      <c r="O5202" s="5">
        <v>-999</v>
      </c>
      <c r="P5202" s="5">
        <v>1.9</v>
      </c>
      <c r="Q5202" s="5">
        <v>-999</v>
      </c>
      <c r="R5202">
        <v>0.49099999999999999</v>
      </c>
      <c r="S5202" s="34">
        <f>ROUND((0.6105*(EXP((17.273*E5202)/(E5202+237.3))))*(100-H5202)/100,3)</f>
        <v>2.1000000000000001E-2</v>
      </c>
      <c r="T5202" s="6">
        <f>IF(V5202&lt;V5203,L5202,0)</f>
        <v>0</v>
      </c>
      <c r="U5202" s="6">
        <f>IF(T5202&gt;0,M5202,-999)</f>
        <v>-999</v>
      </c>
      <c r="V5202">
        <v>200511</v>
      </c>
      <c r="W5202">
        <v>2005</v>
      </c>
    </row>
    <row r="5203" spans="1:23" x14ac:dyDescent="0.25">
      <c r="A5203" s="14">
        <v>38670</v>
      </c>
      <c r="B5203" s="3">
        <v>318</v>
      </c>
      <c r="C5203" s="5">
        <v>-999</v>
      </c>
      <c r="D5203" s="5">
        <v>-9.4</v>
      </c>
      <c r="E5203" s="5">
        <v>-7.2</v>
      </c>
      <c r="F5203" s="5">
        <v>-12.7</v>
      </c>
      <c r="G5203" s="4">
        <v>96.5</v>
      </c>
      <c r="H5203" s="4">
        <v>95.1</v>
      </c>
      <c r="I5203" s="5">
        <v>-999</v>
      </c>
      <c r="J5203" s="5">
        <v>-999</v>
      </c>
      <c r="K5203" s="4">
        <v>0</v>
      </c>
      <c r="L5203" s="4">
        <v>267</v>
      </c>
      <c r="M5203" s="9">
        <v>-1.8</v>
      </c>
      <c r="N5203" s="5">
        <v>-999</v>
      </c>
      <c r="O5203" s="5">
        <v>-999</v>
      </c>
      <c r="P5203" s="5">
        <v>1.8</v>
      </c>
      <c r="Q5203" s="5">
        <v>-999</v>
      </c>
      <c r="R5203">
        <v>0.33900000000000002</v>
      </c>
      <c r="S5203" s="34">
        <f>ROUND((0.6105*(EXP((17.273*E5203)/(E5203+237.3))))*(100-H5203)/100,3)</f>
        <v>1.7000000000000001E-2</v>
      </c>
      <c r="T5203" s="6">
        <f>IF(V5203&lt;V5204,L5203,0)</f>
        <v>0</v>
      </c>
      <c r="U5203" s="6">
        <f>IF(T5203&gt;0,M5203,-999)</f>
        <v>-999</v>
      </c>
      <c r="V5203">
        <v>200511</v>
      </c>
      <c r="W5203">
        <v>2005</v>
      </c>
    </row>
    <row r="5204" spans="1:23" x14ac:dyDescent="0.25">
      <c r="A5204" s="14">
        <v>38671</v>
      </c>
      <c r="B5204" s="3">
        <v>319</v>
      </c>
      <c r="C5204" s="5">
        <v>-999</v>
      </c>
      <c r="D5204" s="5">
        <v>-6.2</v>
      </c>
      <c r="E5204" s="5">
        <v>-2.2000000000000002</v>
      </c>
      <c r="F5204" s="5">
        <v>-11.3</v>
      </c>
      <c r="G5204" s="4">
        <v>97.8</v>
      </c>
      <c r="H5204" s="4">
        <v>93.5</v>
      </c>
      <c r="I5204" s="5">
        <v>-999</v>
      </c>
      <c r="J5204" s="5">
        <v>-999</v>
      </c>
      <c r="K5204" s="4">
        <v>1.7</v>
      </c>
      <c r="L5204" s="4">
        <v>278</v>
      </c>
      <c r="M5204" s="9">
        <v>-2.5</v>
      </c>
      <c r="N5204" s="5">
        <v>-999</v>
      </c>
      <c r="O5204" s="5">
        <v>-999</v>
      </c>
      <c r="P5204" s="5">
        <v>1.9</v>
      </c>
      <c r="Q5204" s="5">
        <v>-999</v>
      </c>
      <c r="R5204">
        <v>0.48699999999999999</v>
      </c>
      <c r="S5204" s="34">
        <f>ROUND((0.6105*(EXP((17.273*E5204)/(E5204+237.3))))*(100-H5204)/100,3)</f>
        <v>3.4000000000000002E-2</v>
      </c>
      <c r="T5204" s="6">
        <f>IF(V5204&lt;V5205,L5204,0)</f>
        <v>0</v>
      </c>
      <c r="U5204" s="6">
        <f>IF(T5204&gt;0,M5204,-999)</f>
        <v>-999</v>
      </c>
      <c r="V5204">
        <v>200511</v>
      </c>
      <c r="W5204">
        <v>2005</v>
      </c>
    </row>
    <row r="5205" spans="1:23" x14ac:dyDescent="0.25">
      <c r="A5205" s="14">
        <v>38672</v>
      </c>
      <c r="B5205" s="3">
        <v>320</v>
      </c>
      <c r="C5205" s="5">
        <v>-999</v>
      </c>
      <c r="D5205" s="5">
        <v>-1.1000000000000001</v>
      </c>
      <c r="E5205" s="5">
        <v>1.6</v>
      </c>
      <c r="F5205" s="5">
        <v>-2.7</v>
      </c>
      <c r="G5205" s="4">
        <v>98.8</v>
      </c>
      <c r="H5205" s="4">
        <v>93.8</v>
      </c>
      <c r="I5205" s="5">
        <v>-999</v>
      </c>
      <c r="J5205" s="5">
        <v>-999</v>
      </c>
      <c r="K5205" s="4">
        <v>0.8</v>
      </c>
      <c r="L5205" s="4">
        <v>257</v>
      </c>
      <c r="M5205" s="9">
        <v>-0.8</v>
      </c>
      <c r="N5205" s="5">
        <v>-999</v>
      </c>
      <c r="O5205" s="5">
        <v>-999</v>
      </c>
      <c r="P5205" s="5">
        <v>1.9</v>
      </c>
      <c r="Q5205" s="5">
        <v>-999</v>
      </c>
      <c r="R5205">
        <v>0.64200000000000002</v>
      </c>
      <c r="S5205" s="34">
        <f>ROUND((0.6105*(EXP((17.273*E5205)/(E5205+237.3))))*(100-H5205)/100,3)</f>
        <v>4.2000000000000003E-2</v>
      </c>
      <c r="T5205" s="6">
        <f>IF(V5205&lt;V5206,L5205,0)</f>
        <v>0</v>
      </c>
      <c r="U5205" s="6">
        <f>IF(T5205&gt;0,M5205,-999)</f>
        <v>-999</v>
      </c>
      <c r="V5205">
        <v>200511</v>
      </c>
      <c r="W5205">
        <v>2005</v>
      </c>
    </row>
    <row r="5206" spans="1:23" x14ac:dyDescent="0.25">
      <c r="A5206" s="14">
        <v>38673</v>
      </c>
      <c r="B5206" s="3">
        <v>321</v>
      </c>
      <c r="C5206" s="5">
        <v>-999</v>
      </c>
      <c r="D5206" s="5">
        <v>0</v>
      </c>
      <c r="E5206" s="5">
        <v>8</v>
      </c>
      <c r="F5206" s="5">
        <v>-4.8</v>
      </c>
      <c r="G5206" s="4">
        <v>88.2</v>
      </c>
      <c r="H5206" s="4">
        <v>59.8</v>
      </c>
      <c r="I5206" s="5">
        <v>-999</v>
      </c>
      <c r="J5206" s="5">
        <v>-999</v>
      </c>
      <c r="K5206" s="4">
        <v>0.1</v>
      </c>
      <c r="L5206" s="4">
        <v>237</v>
      </c>
      <c r="M5206" s="9">
        <v>-1.4</v>
      </c>
      <c r="N5206" s="5">
        <v>-999</v>
      </c>
      <c r="O5206" s="5">
        <v>-999</v>
      </c>
      <c r="P5206" s="5">
        <v>1.9</v>
      </c>
      <c r="Q5206" s="5">
        <v>-999</v>
      </c>
      <c r="R5206">
        <v>0.64200000000000002</v>
      </c>
      <c r="S5206" s="34">
        <f>ROUND((0.6105*(EXP((17.273*E5206)/(E5206+237.3))))*(100-H5206)/100,3)</f>
        <v>0.43099999999999999</v>
      </c>
      <c r="T5206" s="6">
        <f>IF(V5206&lt;V5207,L5206,0)</f>
        <v>0</v>
      </c>
      <c r="U5206" s="6">
        <f>IF(T5206&gt;0,M5206,-999)</f>
        <v>-999</v>
      </c>
      <c r="V5206">
        <v>200511</v>
      </c>
      <c r="W5206">
        <v>2005</v>
      </c>
    </row>
    <row r="5207" spans="1:23" x14ac:dyDescent="0.25">
      <c r="A5207" s="14">
        <v>38674</v>
      </c>
      <c r="B5207" s="3">
        <v>322</v>
      </c>
      <c r="C5207" s="5">
        <v>-999</v>
      </c>
      <c r="D5207" s="5">
        <v>1.9</v>
      </c>
      <c r="E5207" s="5">
        <v>6.9</v>
      </c>
      <c r="F5207" s="5">
        <v>-0.9</v>
      </c>
      <c r="G5207" s="4">
        <v>89.8</v>
      </c>
      <c r="H5207" s="4">
        <v>67.2</v>
      </c>
      <c r="I5207" s="5">
        <v>-999</v>
      </c>
      <c r="J5207" s="5">
        <v>-999</v>
      </c>
      <c r="K5207" s="4">
        <v>0</v>
      </c>
      <c r="L5207" s="4">
        <v>205</v>
      </c>
      <c r="M5207" s="9">
        <v>-1.1000000000000001</v>
      </c>
      <c r="N5207" s="5">
        <v>-999</v>
      </c>
      <c r="O5207" s="5">
        <v>-999</v>
      </c>
      <c r="P5207" s="5">
        <v>1.8</v>
      </c>
      <c r="Q5207" s="5">
        <v>-999</v>
      </c>
      <c r="R5207">
        <v>0.67</v>
      </c>
      <c r="S5207" s="34">
        <f>ROUND((0.6105*(EXP((17.273*E5207)/(E5207+237.3))))*(100-H5207)/100,3)</f>
        <v>0.32600000000000001</v>
      </c>
      <c r="T5207" s="6">
        <f>IF(V5207&lt;V5208,L5207,0)</f>
        <v>0</v>
      </c>
      <c r="U5207" s="6">
        <f>IF(T5207&gt;0,M5207,-999)</f>
        <v>-999</v>
      </c>
      <c r="V5207">
        <v>200511</v>
      </c>
      <c r="W5207">
        <v>2005</v>
      </c>
    </row>
    <row r="5208" spans="1:23" x14ac:dyDescent="0.25">
      <c r="A5208" s="14">
        <v>38675</v>
      </c>
      <c r="B5208" s="3">
        <v>323</v>
      </c>
      <c r="C5208" s="5">
        <v>-999</v>
      </c>
      <c r="D5208" s="5">
        <v>4.5</v>
      </c>
      <c r="E5208" s="5">
        <v>12.2</v>
      </c>
      <c r="F5208" s="5">
        <v>0.7</v>
      </c>
      <c r="G5208" s="4">
        <v>85.7</v>
      </c>
      <c r="H5208" s="4">
        <v>56.4</v>
      </c>
      <c r="I5208" s="5">
        <v>-999</v>
      </c>
      <c r="J5208" s="5">
        <v>-999</v>
      </c>
      <c r="K5208" s="4">
        <v>0</v>
      </c>
      <c r="L5208" s="4">
        <v>186</v>
      </c>
      <c r="M5208" s="9">
        <v>0</v>
      </c>
      <c r="N5208" s="5">
        <v>-999</v>
      </c>
      <c r="O5208" s="5">
        <v>-999</v>
      </c>
      <c r="P5208" s="5">
        <v>1.9</v>
      </c>
      <c r="Q5208" s="5">
        <v>-999</v>
      </c>
      <c r="R5208">
        <v>0.80100000000000005</v>
      </c>
      <c r="S5208" s="34">
        <f>ROUND((0.6105*(EXP((17.273*E5208)/(E5208+237.3))))*(100-H5208)/100,3)</f>
        <v>0.61899999999999999</v>
      </c>
      <c r="T5208" s="6">
        <f>IF(V5208&lt;V5209,L5208,0)</f>
        <v>0</v>
      </c>
      <c r="U5208" s="6">
        <f>IF(T5208&gt;0,M5208,-999)</f>
        <v>-999</v>
      </c>
      <c r="V5208">
        <v>200511</v>
      </c>
      <c r="W5208">
        <v>2005</v>
      </c>
    </row>
    <row r="5209" spans="1:23" x14ac:dyDescent="0.25">
      <c r="A5209" s="14">
        <v>38676</v>
      </c>
      <c r="B5209" s="3">
        <v>324</v>
      </c>
      <c r="C5209" s="5">
        <v>-999</v>
      </c>
      <c r="D5209" s="5">
        <v>5</v>
      </c>
      <c r="E5209" s="5">
        <v>13.1</v>
      </c>
      <c r="F5209" s="5">
        <v>1.9</v>
      </c>
      <c r="G5209" s="4">
        <v>72.8</v>
      </c>
      <c r="H5209" s="4">
        <v>41.3</v>
      </c>
      <c r="I5209" s="5">
        <v>-999</v>
      </c>
      <c r="J5209" s="5">
        <v>-999</v>
      </c>
      <c r="K5209" s="4">
        <v>0</v>
      </c>
      <c r="L5209" s="4">
        <v>172</v>
      </c>
      <c r="M5209" s="9">
        <v>0</v>
      </c>
      <c r="N5209" s="5">
        <v>-999</v>
      </c>
      <c r="O5209" s="5">
        <v>-999</v>
      </c>
      <c r="P5209" s="5">
        <v>1.9</v>
      </c>
      <c r="Q5209" s="5">
        <v>-999</v>
      </c>
      <c r="R5209">
        <v>0.623</v>
      </c>
      <c r="S5209" s="34">
        <f>ROUND((0.6105*(EXP((17.273*E5209)/(E5209+237.3))))*(100-H5209)/100,3)</f>
        <v>0.88500000000000001</v>
      </c>
      <c r="T5209" s="6">
        <f>IF(V5209&lt;V5210,L5209,0)</f>
        <v>0</v>
      </c>
      <c r="U5209" s="6">
        <f>IF(T5209&gt;0,M5209,-999)</f>
        <v>-999</v>
      </c>
      <c r="V5209">
        <v>200511</v>
      </c>
      <c r="W5209">
        <v>2005</v>
      </c>
    </row>
    <row r="5210" spans="1:23" x14ac:dyDescent="0.25">
      <c r="A5210" s="14">
        <v>38677</v>
      </c>
      <c r="B5210" s="3">
        <v>325</v>
      </c>
      <c r="C5210" s="5">
        <v>-999</v>
      </c>
      <c r="D5210" s="5">
        <v>5.5</v>
      </c>
      <c r="E5210" s="5">
        <v>13.5</v>
      </c>
      <c r="F5210" s="5">
        <v>1</v>
      </c>
      <c r="G5210" s="4">
        <v>55.5</v>
      </c>
      <c r="H5210" s="4">
        <v>35.700000000000003</v>
      </c>
      <c r="I5210" s="5">
        <v>-999</v>
      </c>
      <c r="J5210" s="5">
        <v>-999</v>
      </c>
      <c r="K5210" s="4">
        <v>0</v>
      </c>
      <c r="L5210" s="4">
        <v>165</v>
      </c>
      <c r="M5210" s="9">
        <v>0</v>
      </c>
      <c r="N5210" s="5">
        <v>-999</v>
      </c>
      <c r="O5210" s="5">
        <v>-999</v>
      </c>
      <c r="P5210" s="5">
        <v>1.8</v>
      </c>
      <c r="Q5210" s="5">
        <v>-999</v>
      </c>
      <c r="R5210">
        <v>0.55100000000000005</v>
      </c>
      <c r="S5210" s="34">
        <f>ROUND((0.6105*(EXP((17.273*E5210)/(E5210+237.3))))*(100-H5210)/100,3)</f>
        <v>0.995</v>
      </c>
      <c r="T5210" s="6">
        <f>IF(V5210&lt;V5211,L5210,0)</f>
        <v>0</v>
      </c>
      <c r="U5210" s="6">
        <f>IF(T5210&gt;0,M5210,-999)</f>
        <v>-999</v>
      </c>
      <c r="V5210">
        <v>200511</v>
      </c>
      <c r="W5210">
        <v>2005</v>
      </c>
    </row>
    <row r="5211" spans="1:23" x14ac:dyDescent="0.25">
      <c r="A5211" s="14">
        <v>38678</v>
      </c>
      <c r="B5211" s="3">
        <v>326</v>
      </c>
      <c r="C5211" s="5">
        <v>-999</v>
      </c>
      <c r="D5211" s="5">
        <v>7.6</v>
      </c>
      <c r="E5211" s="5">
        <v>16.399999999999999</v>
      </c>
      <c r="F5211" s="5">
        <v>4.0999999999999996</v>
      </c>
      <c r="G5211" s="4">
        <v>33.5</v>
      </c>
      <c r="H5211" s="4">
        <v>18.5</v>
      </c>
      <c r="I5211" s="5">
        <v>-999</v>
      </c>
      <c r="J5211" s="5">
        <v>-999</v>
      </c>
      <c r="K5211" s="4">
        <v>0</v>
      </c>
      <c r="L5211" s="4">
        <v>160</v>
      </c>
      <c r="M5211" s="9">
        <v>0</v>
      </c>
      <c r="N5211" s="5">
        <v>-999</v>
      </c>
      <c r="O5211" s="5">
        <v>-999</v>
      </c>
      <c r="P5211" s="5">
        <v>1.8</v>
      </c>
      <c r="Q5211" s="5">
        <v>-999</v>
      </c>
      <c r="R5211">
        <v>0.34599999999999997</v>
      </c>
      <c r="S5211" s="34">
        <f>ROUND((0.6105*(EXP((17.273*E5211)/(E5211+237.3))))*(100-H5211)/100,3)</f>
        <v>1.52</v>
      </c>
      <c r="T5211" s="6">
        <f>IF(V5211&lt;V5212,L5211,0)</f>
        <v>0</v>
      </c>
      <c r="U5211" s="6">
        <f>IF(T5211&gt;0,M5211,-999)</f>
        <v>-999</v>
      </c>
      <c r="V5211">
        <v>200511</v>
      </c>
      <c r="W5211">
        <v>2005</v>
      </c>
    </row>
    <row r="5212" spans="1:23" x14ac:dyDescent="0.25">
      <c r="A5212" s="14">
        <v>38679</v>
      </c>
      <c r="B5212" s="3">
        <v>327</v>
      </c>
      <c r="C5212" s="5">
        <v>-999</v>
      </c>
      <c r="D5212" s="5">
        <v>4.2</v>
      </c>
      <c r="E5212" s="5">
        <v>11.8</v>
      </c>
      <c r="F5212" s="5">
        <v>-0.4</v>
      </c>
      <c r="G5212" s="4">
        <v>44.5</v>
      </c>
      <c r="H5212" s="4">
        <v>31.4</v>
      </c>
      <c r="I5212" s="5">
        <v>-999</v>
      </c>
      <c r="J5212" s="5">
        <v>-999</v>
      </c>
      <c r="K5212" s="4">
        <v>0</v>
      </c>
      <c r="L5212" s="4">
        <v>162</v>
      </c>
      <c r="M5212" s="9">
        <v>0</v>
      </c>
      <c r="N5212" s="5">
        <v>-999</v>
      </c>
      <c r="O5212" s="5">
        <v>-999</v>
      </c>
      <c r="P5212" s="5">
        <v>1.8</v>
      </c>
      <c r="Q5212" s="5">
        <v>-999</v>
      </c>
      <c r="R5212">
        <v>0.435</v>
      </c>
      <c r="S5212" s="34">
        <f>ROUND((0.6105*(EXP((17.273*E5212)/(E5212+237.3))))*(100-H5212)/100,3)</f>
        <v>0.94899999999999995</v>
      </c>
      <c r="T5212" s="6">
        <f>IF(V5212&lt;V5213,L5212,0)</f>
        <v>0</v>
      </c>
      <c r="U5212" s="6">
        <f>IF(T5212&gt;0,M5212,-999)</f>
        <v>-999</v>
      </c>
      <c r="V5212">
        <v>200511</v>
      </c>
      <c r="W5212">
        <v>2005</v>
      </c>
    </row>
    <row r="5213" spans="1:23" x14ac:dyDescent="0.25">
      <c r="A5213" s="14">
        <v>38680</v>
      </c>
      <c r="B5213" s="3">
        <v>328</v>
      </c>
      <c r="C5213" s="5">
        <v>-999</v>
      </c>
      <c r="D5213" s="5">
        <v>1.1000000000000001</v>
      </c>
      <c r="E5213" s="5">
        <v>7.3</v>
      </c>
      <c r="F5213" s="5">
        <v>-2.2999999999999998</v>
      </c>
      <c r="G5213" s="4">
        <v>60.8</v>
      </c>
      <c r="H5213" s="4">
        <v>35.200000000000003</v>
      </c>
      <c r="I5213" s="5">
        <v>-999</v>
      </c>
      <c r="J5213" s="5">
        <v>-999</v>
      </c>
      <c r="K5213" s="4">
        <v>0</v>
      </c>
      <c r="L5213" s="4">
        <v>165</v>
      </c>
      <c r="M5213" s="9">
        <v>0</v>
      </c>
      <c r="N5213" s="5">
        <v>-999</v>
      </c>
      <c r="O5213" s="5">
        <v>-999</v>
      </c>
      <c r="P5213" s="5">
        <v>1.7</v>
      </c>
      <c r="Q5213" s="5">
        <v>-999</v>
      </c>
      <c r="R5213">
        <v>0.36</v>
      </c>
      <c r="S5213" s="34">
        <f>ROUND((0.6105*(EXP((17.273*E5213)/(E5213+237.3))))*(100-H5213)/100,3)</f>
        <v>0.66200000000000003</v>
      </c>
      <c r="T5213" s="6">
        <f>IF(V5213&lt;V5214,L5213,0)</f>
        <v>0</v>
      </c>
      <c r="U5213" s="6">
        <f>IF(T5213&gt;0,M5213,-999)</f>
        <v>-999</v>
      </c>
      <c r="V5213">
        <v>200511</v>
      </c>
      <c r="W5213">
        <v>2005</v>
      </c>
    </row>
    <row r="5214" spans="1:23" x14ac:dyDescent="0.25">
      <c r="A5214" s="14">
        <v>38681</v>
      </c>
      <c r="B5214" s="3">
        <v>329</v>
      </c>
      <c r="C5214" s="5">
        <v>-999</v>
      </c>
      <c r="D5214" s="5">
        <v>-2.5</v>
      </c>
      <c r="E5214" s="5">
        <v>0.3</v>
      </c>
      <c r="F5214" s="5">
        <v>-5.4</v>
      </c>
      <c r="G5214" s="4">
        <v>97</v>
      </c>
      <c r="H5214" s="4">
        <v>64.5</v>
      </c>
      <c r="I5214" s="5">
        <v>-999</v>
      </c>
      <c r="J5214" s="5">
        <v>-999</v>
      </c>
      <c r="K5214" s="4">
        <v>10.7</v>
      </c>
      <c r="L5214" s="4">
        <v>271</v>
      </c>
      <c r="M5214" s="9">
        <v>-1.8</v>
      </c>
      <c r="N5214" s="5">
        <v>-999</v>
      </c>
      <c r="O5214" s="5">
        <v>-999</v>
      </c>
      <c r="P5214" s="5">
        <v>1.5</v>
      </c>
      <c r="Q5214" s="5">
        <v>-999</v>
      </c>
      <c r="R5214">
        <v>0.40200000000000002</v>
      </c>
      <c r="S5214" s="34">
        <f>ROUND((0.6105*(EXP((17.273*E5214)/(E5214+237.3))))*(100-H5214)/100,3)</f>
        <v>0.222</v>
      </c>
      <c r="T5214" s="6">
        <f>IF(V5214&lt;V5215,L5214,0)</f>
        <v>0</v>
      </c>
      <c r="U5214" s="6">
        <f>IF(T5214&gt;0,M5214,-999)</f>
        <v>-999</v>
      </c>
      <c r="V5214">
        <v>200511</v>
      </c>
      <c r="W5214">
        <v>2005</v>
      </c>
    </row>
    <row r="5215" spans="1:23" x14ac:dyDescent="0.25">
      <c r="A5215" s="14">
        <v>38682</v>
      </c>
      <c r="B5215" s="3">
        <v>330</v>
      </c>
      <c r="C5215" s="5">
        <v>-999</v>
      </c>
      <c r="D5215" s="5">
        <v>-7.6</v>
      </c>
      <c r="E5215" s="5">
        <v>-5.3</v>
      </c>
      <c r="F5215" s="5">
        <v>-12</v>
      </c>
      <c r="G5215" s="4">
        <v>97.9</v>
      </c>
      <c r="H5215" s="4">
        <v>95.6</v>
      </c>
      <c r="I5215" s="5">
        <v>-999</v>
      </c>
      <c r="J5215" s="5">
        <v>-999</v>
      </c>
      <c r="K5215" s="4">
        <v>16.3</v>
      </c>
      <c r="L5215" s="4">
        <v>424</v>
      </c>
      <c r="M5215" s="9">
        <v>-1.5</v>
      </c>
      <c r="N5215" s="5">
        <v>-999</v>
      </c>
      <c r="O5215" s="5">
        <v>-999</v>
      </c>
      <c r="P5215" s="5">
        <v>1.5</v>
      </c>
      <c r="Q5215" s="5">
        <v>-999</v>
      </c>
      <c r="R5215">
        <v>0.39300000000000002</v>
      </c>
      <c r="S5215" s="34">
        <f>ROUND((0.6105*(EXP((17.273*E5215)/(E5215+237.3))))*(100-H5215)/100,3)</f>
        <v>1.7999999999999999E-2</v>
      </c>
      <c r="T5215" s="6">
        <f>IF(V5215&lt;V5216,L5215,0)</f>
        <v>0</v>
      </c>
      <c r="U5215" s="6">
        <f>IF(T5215&gt;0,M5215,-999)</f>
        <v>-999</v>
      </c>
      <c r="V5215">
        <v>200511</v>
      </c>
      <c r="W5215">
        <v>2005</v>
      </c>
    </row>
    <row r="5216" spans="1:23" x14ac:dyDescent="0.25">
      <c r="A5216" s="14">
        <v>38683</v>
      </c>
      <c r="B5216" s="3">
        <v>331</v>
      </c>
      <c r="C5216" s="5">
        <v>-999</v>
      </c>
      <c r="D5216" s="5">
        <v>-9.1</v>
      </c>
      <c r="E5216" s="5">
        <v>-0.3</v>
      </c>
      <c r="F5216" s="5">
        <v>-14.5</v>
      </c>
      <c r="G5216" s="4">
        <v>96.8</v>
      </c>
      <c r="H5216" s="4">
        <v>94.1</v>
      </c>
      <c r="I5216" s="5">
        <v>-999</v>
      </c>
      <c r="J5216" s="5">
        <v>-999</v>
      </c>
      <c r="K5216" s="4">
        <v>0</v>
      </c>
      <c r="L5216" s="4">
        <v>343</v>
      </c>
      <c r="M5216" s="9">
        <v>-1.3</v>
      </c>
      <c r="N5216" s="5">
        <v>-999</v>
      </c>
      <c r="O5216" s="5">
        <v>-999</v>
      </c>
      <c r="P5216" s="5">
        <v>1.6</v>
      </c>
      <c r="Q5216" s="5">
        <v>-999</v>
      </c>
      <c r="R5216">
        <v>0.56000000000000005</v>
      </c>
      <c r="S5216" s="34">
        <f>ROUND((0.6105*(EXP((17.273*E5216)/(E5216+237.3))))*(100-H5216)/100,3)</f>
        <v>3.5000000000000003E-2</v>
      </c>
      <c r="T5216" s="6">
        <f>IF(V5216&lt;V5217,L5216,0)</f>
        <v>0</v>
      </c>
      <c r="U5216" s="6">
        <f>IF(T5216&gt;0,M5216,-999)</f>
        <v>-999</v>
      </c>
      <c r="V5216">
        <v>200511</v>
      </c>
      <c r="W5216">
        <v>2005</v>
      </c>
    </row>
    <row r="5217" spans="1:23" x14ac:dyDescent="0.25">
      <c r="A5217" s="14">
        <v>38684</v>
      </c>
      <c r="B5217" s="3">
        <v>332</v>
      </c>
      <c r="C5217" s="5">
        <v>-999</v>
      </c>
      <c r="D5217" s="5">
        <v>-10.7</v>
      </c>
      <c r="E5217" s="5">
        <v>-9.1</v>
      </c>
      <c r="F5217" s="5">
        <v>-12.6</v>
      </c>
      <c r="G5217" s="4">
        <v>95.7</v>
      </c>
      <c r="H5217" s="4">
        <v>93.8</v>
      </c>
      <c r="I5217" s="5">
        <v>-999</v>
      </c>
      <c r="J5217" s="5">
        <v>-999</v>
      </c>
      <c r="K5217" s="4">
        <v>0.7</v>
      </c>
      <c r="L5217" s="4">
        <v>346</v>
      </c>
      <c r="M5217" s="9">
        <v>-1.8</v>
      </c>
      <c r="N5217" s="5">
        <v>-999</v>
      </c>
      <c r="O5217" s="5">
        <v>-999</v>
      </c>
      <c r="P5217" s="5">
        <v>1.5</v>
      </c>
      <c r="Q5217" s="5">
        <v>-999</v>
      </c>
      <c r="R5217">
        <v>0.28799999999999998</v>
      </c>
      <c r="S5217" s="34">
        <f>ROUND((0.6105*(EXP((17.273*E5217)/(E5217+237.3))))*(100-H5217)/100,3)</f>
        <v>1.9E-2</v>
      </c>
      <c r="T5217" s="6">
        <f>IF(V5217&lt;V5218,L5217,0)</f>
        <v>0</v>
      </c>
      <c r="U5217" s="6">
        <f>IF(T5217&gt;0,M5217,-999)</f>
        <v>-999</v>
      </c>
      <c r="V5217">
        <v>200511</v>
      </c>
      <c r="W5217">
        <v>2005</v>
      </c>
    </row>
    <row r="5218" spans="1:23" x14ac:dyDescent="0.25">
      <c r="A5218" s="14">
        <v>38685</v>
      </c>
      <c r="B5218" s="3">
        <v>333</v>
      </c>
      <c r="C5218" s="5">
        <v>-999</v>
      </c>
      <c r="D5218" s="5">
        <v>-10</v>
      </c>
      <c r="E5218" s="5">
        <v>-5.0999999999999996</v>
      </c>
      <c r="F5218" s="5">
        <v>-12.9</v>
      </c>
      <c r="G5218" s="4">
        <v>96.1</v>
      </c>
      <c r="H5218" s="4">
        <v>94.2</v>
      </c>
      <c r="I5218" s="5">
        <v>-999</v>
      </c>
      <c r="J5218" s="5">
        <v>-999</v>
      </c>
      <c r="K5218" s="4">
        <v>1.7</v>
      </c>
      <c r="L5218" s="4">
        <v>333</v>
      </c>
      <c r="M5218" s="9">
        <v>-1.9</v>
      </c>
      <c r="N5218" s="5">
        <v>-999</v>
      </c>
      <c r="O5218" s="5">
        <v>-999</v>
      </c>
      <c r="P5218" s="5">
        <v>1.5</v>
      </c>
      <c r="Q5218" s="5">
        <v>-999</v>
      </c>
      <c r="R5218">
        <v>0.39200000000000002</v>
      </c>
      <c r="S5218" s="34">
        <f>ROUND((0.6105*(EXP((17.273*E5218)/(E5218+237.3))))*(100-H5218)/100,3)</f>
        <v>2.4E-2</v>
      </c>
      <c r="T5218" s="6">
        <f>IF(V5218&lt;V5219,L5218,0)</f>
        <v>0</v>
      </c>
      <c r="U5218" s="6">
        <f>IF(T5218&gt;0,M5218,-999)</f>
        <v>-999</v>
      </c>
      <c r="V5218">
        <v>200511</v>
      </c>
      <c r="W5218">
        <v>2005</v>
      </c>
    </row>
    <row r="5219" spans="1:23" x14ac:dyDescent="0.25">
      <c r="A5219" s="14">
        <v>38686</v>
      </c>
      <c r="B5219" s="3">
        <v>334</v>
      </c>
      <c r="C5219" s="5">
        <v>-999</v>
      </c>
      <c r="D5219" s="5">
        <v>-11.2</v>
      </c>
      <c r="E5219" s="5">
        <v>-9.1999999999999993</v>
      </c>
      <c r="F5219" s="5">
        <v>-13</v>
      </c>
      <c r="G5219" s="4">
        <v>95.6</v>
      </c>
      <c r="H5219" s="4">
        <v>94.7</v>
      </c>
      <c r="I5219" s="5">
        <v>-999</v>
      </c>
      <c r="J5219" s="5">
        <v>-999</v>
      </c>
      <c r="K5219" s="4">
        <v>0</v>
      </c>
      <c r="L5219" s="4">
        <v>334</v>
      </c>
      <c r="M5219" s="9">
        <v>-2.2000000000000002</v>
      </c>
      <c r="N5219" s="5">
        <v>-999</v>
      </c>
      <c r="O5219" s="5">
        <v>-999</v>
      </c>
      <c r="P5219" s="5">
        <v>1.5</v>
      </c>
      <c r="Q5219" s="5">
        <v>-999</v>
      </c>
      <c r="R5219">
        <v>0.28699999999999998</v>
      </c>
      <c r="S5219" s="34">
        <f>ROUND((0.6105*(EXP((17.273*E5219)/(E5219+237.3))))*(100-H5219)/100,3)</f>
        <v>1.6E-2</v>
      </c>
      <c r="T5219" s="6">
        <f>IF(V5219&lt;V5220,L5219,0)</f>
        <v>334</v>
      </c>
      <c r="U5219" s="6">
        <f>IF(T5219&gt;0,M5219,-999)</f>
        <v>-2.2000000000000002</v>
      </c>
      <c r="V5219">
        <v>200511</v>
      </c>
      <c r="W5219">
        <v>2005</v>
      </c>
    </row>
    <row r="5220" spans="1:23" x14ac:dyDescent="0.25">
      <c r="A5220" s="14">
        <v>38687</v>
      </c>
      <c r="B5220" s="3">
        <v>335</v>
      </c>
      <c r="C5220" s="5">
        <v>-999</v>
      </c>
      <c r="D5220" s="5">
        <v>-11.9</v>
      </c>
      <c r="E5220" s="5">
        <v>-10.3</v>
      </c>
      <c r="F5220" s="5">
        <v>-13.3</v>
      </c>
      <c r="G5220" s="4">
        <v>95.2</v>
      </c>
      <c r="H5220" s="4">
        <v>94.2</v>
      </c>
      <c r="I5220" s="5">
        <v>-999</v>
      </c>
      <c r="J5220" s="5">
        <v>-999</v>
      </c>
      <c r="K5220" s="4">
        <v>1</v>
      </c>
      <c r="L5220" s="4">
        <v>345</v>
      </c>
      <c r="M5220" s="9">
        <v>-2.5</v>
      </c>
      <c r="N5220" s="5">
        <v>-999</v>
      </c>
      <c r="O5220" s="5">
        <v>-999</v>
      </c>
      <c r="P5220" s="5">
        <v>1.5</v>
      </c>
      <c r="Q5220" s="5">
        <v>-999</v>
      </c>
      <c r="R5220">
        <v>0.26200000000000001</v>
      </c>
      <c r="S5220" s="34">
        <f>ROUND((0.6105*(EXP((17.273*E5220)/(E5220+237.3))))*(100-H5220)/100,3)</f>
        <v>1.6E-2</v>
      </c>
      <c r="T5220" s="6">
        <f>IF(V5220&lt;V5221,L5220,0)</f>
        <v>0</v>
      </c>
      <c r="U5220" s="6">
        <f>IF(T5220&gt;0,M5220,-999)</f>
        <v>-999</v>
      </c>
      <c r="V5220">
        <v>200512</v>
      </c>
      <c r="W5220">
        <v>2005</v>
      </c>
    </row>
    <row r="5221" spans="1:23" x14ac:dyDescent="0.25">
      <c r="A5221" s="14">
        <v>38688</v>
      </c>
      <c r="B5221" s="3">
        <v>336</v>
      </c>
      <c r="C5221" s="5">
        <v>-999</v>
      </c>
      <c r="D5221" s="5">
        <v>-11.8</v>
      </c>
      <c r="E5221" s="5">
        <v>-9.1999999999999993</v>
      </c>
      <c r="F5221" s="5">
        <v>-13.2</v>
      </c>
      <c r="G5221" s="4">
        <v>95</v>
      </c>
      <c r="H5221" s="4">
        <v>93.7</v>
      </c>
      <c r="I5221" s="5">
        <v>-999</v>
      </c>
      <c r="J5221" s="5">
        <v>-999</v>
      </c>
      <c r="K5221" s="4">
        <v>2.2000000000000002</v>
      </c>
      <c r="L5221" s="4">
        <v>335</v>
      </c>
      <c r="M5221" s="9">
        <v>-2.4</v>
      </c>
      <c r="N5221" s="5">
        <v>-999</v>
      </c>
      <c r="O5221" s="5">
        <v>-999</v>
      </c>
      <c r="P5221" s="5">
        <v>1.4</v>
      </c>
      <c r="Q5221" s="5">
        <v>-999</v>
      </c>
      <c r="R5221">
        <v>0.28599999999999998</v>
      </c>
      <c r="S5221" s="34">
        <f>ROUND((0.6105*(EXP((17.273*E5221)/(E5221+237.3))))*(100-H5221)/100,3)</f>
        <v>1.9E-2</v>
      </c>
      <c r="T5221" s="6">
        <f>IF(V5221&lt;V5222,L5221,0)</f>
        <v>0</v>
      </c>
      <c r="U5221" s="6">
        <f>IF(T5221&gt;0,M5221,-999)</f>
        <v>-999</v>
      </c>
      <c r="V5221">
        <v>200512</v>
      </c>
      <c r="W5221">
        <v>2005</v>
      </c>
    </row>
    <row r="5222" spans="1:23" x14ac:dyDescent="0.25">
      <c r="A5222" s="14">
        <v>38689</v>
      </c>
      <c r="B5222" s="3">
        <v>337</v>
      </c>
      <c r="C5222" s="5">
        <v>-999</v>
      </c>
      <c r="D5222" s="5">
        <v>-11.6</v>
      </c>
      <c r="E5222" s="5">
        <v>-7.1</v>
      </c>
      <c r="F5222" s="5">
        <v>-14.9</v>
      </c>
      <c r="G5222" s="4">
        <v>94.9</v>
      </c>
      <c r="H5222" s="4">
        <v>89.1</v>
      </c>
      <c r="I5222" s="5">
        <v>-999</v>
      </c>
      <c r="J5222" s="5">
        <v>-999</v>
      </c>
      <c r="K5222" s="4">
        <v>0</v>
      </c>
      <c r="L5222" s="4">
        <v>335</v>
      </c>
      <c r="M5222" s="9">
        <v>-2</v>
      </c>
      <c r="N5222" s="5">
        <v>-999</v>
      </c>
      <c r="O5222" s="5">
        <v>-999</v>
      </c>
      <c r="P5222" s="5">
        <v>1.4</v>
      </c>
      <c r="Q5222" s="5">
        <v>-999</v>
      </c>
      <c r="R5222">
        <v>0.31900000000000001</v>
      </c>
      <c r="S5222" s="34">
        <f>ROUND((0.6105*(EXP((17.273*E5222)/(E5222+237.3))))*(100-H5222)/100,3)</f>
        <v>3.9E-2</v>
      </c>
      <c r="T5222" s="6">
        <f>IF(V5222&lt;V5223,L5222,0)</f>
        <v>0</v>
      </c>
      <c r="U5222" s="6">
        <f>IF(T5222&gt;0,M5222,-999)</f>
        <v>-999</v>
      </c>
      <c r="V5222">
        <v>200512</v>
      </c>
      <c r="W5222">
        <v>2005</v>
      </c>
    </row>
    <row r="5223" spans="1:23" x14ac:dyDescent="0.25">
      <c r="A5223" s="14">
        <v>38690</v>
      </c>
      <c r="B5223" s="3">
        <v>338</v>
      </c>
      <c r="C5223" s="5">
        <v>-999</v>
      </c>
      <c r="D5223" s="5">
        <v>-10.7</v>
      </c>
      <c r="E5223" s="5">
        <v>-7.3</v>
      </c>
      <c r="F5223" s="5">
        <v>-15.5</v>
      </c>
      <c r="G5223" s="4">
        <v>95.7</v>
      </c>
      <c r="H5223" s="4">
        <v>92.9</v>
      </c>
      <c r="I5223" s="5">
        <v>-999</v>
      </c>
      <c r="J5223" s="5">
        <v>-999</v>
      </c>
      <c r="K5223" s="4">
        <v>0.6</v>
      </c>
      <c r="L5223" s="4">
        <v>353</v>
      </c>
      <c r="M5223" s="9">
        <v>-2.5</v>
      </c>
      <c r="N5223" s="5">
        <v>-999</v>
      </c>
      <c r="O5223" s="5">
        <v>-999</v>
      </c>
      <c r="P5223" s="5">
        <v>1.4</v>
      </c>
      <c r="Q5223" s="5">
        <v>-999</v>
      </c>
      <c r="R5223">
        <v>0.32900000000000001</v>
      </c>
      <c r="S5223" s="34">
        <f>ROUND((0.6105*(EXP((17.273*E5223)/(E5223+237.3))))*(100-H5223)/100,3)</f>
        <v>2.5000000000000001E-2</v>
      </c>
      <c r="T5223" s="6">
        <f>IF(V5223&lt;V5224,L5223,0)</f>
        <v>0</v>
      </c>
      <c r="U5223" s="6">
        <f>IF(T5223&gt;0,M5223,-999)</f>
        <v>-999</v>
      </c>
      <c r="V5223">
        <v>200512</v>
      </c>
      <c r="W5223">
        <v>2005</v>
      </c>
    </row>
    <row r="5224" spans="1:23" x14ac:dyDescent="0.25">
      <c r="A5224" s="14">
        <v>38691</v>
      </c>
      <c r="B5224" s="3">
        <v>339</v>
      </c>
      <c r="C5224" s="5">
        <v>-999</v>
      </c>
      <c r="D5224" s="5">
        <v>-10.6</v>
      </c>
      <c r="E5224" s="5">
        <v>-5.7</v>
      </c>
      <c r="F5224" s="5">
        <v>-17.3</v>
      </c>
      <c r="G5224" s="4">
        <v>95.3</v>
      </c>
      <c r="H5224" s="4">
        <v>91.2</v>
      </c>
      <c r="I5224" s="5">
        <v>-999</v>
      </c>
      <c r="J5224" s="5">
        <v>-999</v>
      </c>
      <c r="K5224" s="4">
        <v>3.5</v>
      </c>
      <c r="L5224" s="4">
        <v>390</v>
      </c>
      <c r="M5224" s="9">
        <v>-2</v>
      </c>
      <c r="N5224" s="5">
        <v>-999</v>
      </c>
      <c r="O5224" s="5">
        <v>-999</v>
      </c>
      <c r="P5224" s="5">
        <v>1.3</v>
      </c>
      <c r="Q5224" s="5">
        <v>-999</v>
      </c>
      <c r="R5224">
        <v>0.36299999999999999</v>
      </c>
      <c r="S5224" s="34">
        <f>ROUND((0.6105*(EXP((17.273*E5224)/(E5224+237.3))))*(100-H5224)/100,3)</f>
        <v>3.5000000000000003E-2</v>
      </c>
      <c r="T5224" s="6">
        <f>IF(V5224&lt;V5225,L5224,0)</f>
        <v>0</v>
      </c>
      <c r="U5224" s="6">
        <f>IF(T5224&gt;0,M5224,-999)</f>
        <v>-999</v>
      </c>
      <c r="V5224">
        <v>200512</v>
      </c>
      <c r="W5224">
        <v>2005</v>
      </c>
    </row>
    <row r="5225" spans="1:23" x14ac:dyDescent="0.25">
      <c r="A5225" s="14">
        <v>38692</v>
      </c>
      <c r="B5225" s="3">
        <v>340</v>
      </c>
      <c r="C5225" s="5">
        <v>-999</v>
      </c>
      <c r="D5225" s="5">
        <v>-14.1</v>
      </c>
      <c r="E5225" s="5">
        <v>-6.9</v>
      </c>
      <c r="F5225" s="5">
        <v>-17.5</v>
      </c>
      <c r="G5225" s="4">
        <v>88.2</v>
      </c>
      <c r="H5225" s="4">
        <v>67.7</v>
      </c>
      <c r="I5225" s="5">
        <v>-999</v>
      </c>
      <c r="J5225" s="5">
        <v>-999</v>
      </c>
      <c r="K5225" s="4">
        <v>0</v>
      </c>
      <c r="L5225" s="4">
        <v>365</v>
      </c>
      <c r="M5225" s="9">
        <v>-2.5</v>
      </c>
      <c r="N5225" s="5">
        <v>-999</v>
      </c>
      <c r="O5225" s="5">
        <v>-999</v>
      </c>
      <c r="P5225" s="5">
        <v>1.4</v>
      </c>
      <c r="Q5225" s="5">
        <v>-999</v>
      </c>
      <c r="R5225">
        <v>0.246</v>
      </c>
      <c r="S5225" s="34">
        <f>ROUND((0.6105*(EXP((17.273*E5225)/(E5225+237.3))))*(100-H5225)/100,3)</f>
        <v>0.11799999999999999</v>
      </c>
      <c r="T5225" s="6">
        <f>IF(V5225&lt;V5226,L5225,0)</f>
        <v>0</v>
      </c>
      <c r="U5225" s="6">
        <f>IF(T5225&gt;0,M5225,-999)</f>
        <v>-999</v>
      </c>
      <c r="V5225">
        <v>200512</v>
      </c>
      <c r="W5225">
        <v>2005</v>
      </c>
    </row>
    <row r="5226" spans="1:23" x14ac:dyDescent="0.25">
      <c r="A5226" s="14">
        <v>38693</v>
      </c>
      <c r="B5226" s="3">
        <v>341</v>
      </c>
      <c r="C5226" s="5">
        <v>-999</v>
      </c>
      <c r="D5226" s="5">
        <v>-13.6</v>
      </c>
      <c r="E5226" s="5">
        <v>-8.6999999999999993</v>
      </c>
      <c r="F5226" s="5">
        <v>-16.5</v>
      </c>
      <c r="G5226" s="4">
        <v>90.2</v>
      </c>
      <c r="H5226" s="4">
        <v>73.8</v>
      </c>
      <c r="I5226" s="5">
        <v>-999</v>
      </c>
      <c r="J5226" s="5">
        <v>-999</v>
      </c>
      <c r="K5226" s="4">
        <v>0</v>
      </c>
      <c r="L5226" s="4">
        <v>350</v>
      </c>
      <c r="M5226" s="9">
        <v>-3.5</v>
      </c>
      <c r="N5226" s="5">
        <v>-999</v>
      </c>
      <c r="O5226" s="5">
        <v>-999</v>
      </c>
      <c r="P5226" s="5">
        <v>1.3</v>
      </c>
      <c r="Q5226" s="5">
        <v>-999</v>
      </c>
      <c r="R5226">
        <v>0.23400000000000001</v>
      </c>
      <c r="S5226" s="34">
        <f>ROUND((0.6105*(EXP((17.273*E5226)/(E5226+237.3))))*(100-H5226)/100,3)</f>
        <v>8.3000000000000004E-2</v>
      </c>
      <c r="T5226" s="6">
        <f>IF(V5226&lt;V5227,L5226,0)</f>
        <v>0</v>
      </c>
      <c r="U5226" s="6">
        <f>IF(T5226&gt;0,M5226,-999)</f>
        <v>-999</v>
      </c>
      <c r="V5226">
        <v>200512</v>
      </c>
      <c r="W5226">
        <v>2005</v>
      </c>
    </row>
    <row r="5227" spans="1:23" x14ac:dyDescent="0.25">
      <c r="A5227" s="14">
        <v>38694</v>
      </c>
      <c r="B5227" s="3">
        <v>342</v>
      </c>
      <c r="C5227" s="5">
        <v>-999</v>
      </c>
      <c r="D5227" s="5">
        <v>-5.7</v>
      </c>
      <c r="E5227" s="5">
        <v>1.2</v>
      </c>
      <c r="F5227" s="5">
        <v>-13.1</v>
      </c>
      <c r="G5227" s="4">
        <v>92.8</v>
      </c>
      <c r="H5227" s="4">
        <v>68.8</v>
      </c>
      <c r="I5227" s="5">
        <v>-999</v>
      </c>
      <c r="J5227" s="5">
        <v>-999</v>
      </c>
      <c r="K5227" s="4">
        <v>0</v>
      </c>
      <c r="L5227" s="4">
        <v>353</v>
      </c>
      <c r="M5227" s="9">
        <v>-3.1</v>
      </c>
      <c r="N5227" s="5">
        <v>-999</v>
      </c>
      <c r="O5227" s="5">
        <v>-999</v>
      </c>
      <c r="P5227" s="5">
        <v>1.3</v>
      </c>
      <c r="Q5227" s="5">
        <v>-999</v>
      </c>
      <c r="R5227">
        <v>0.45700000000000002</v>
      </c>
      <c r="S5227" s="34">
        <f>ROUND((0.6105*(EXP((17.273*E5227)/(E5227+237.3))))*(100-H5227)/100,3)</f>
        <v>0.20799999999999999</v>
      </c>
      <c r="T5227" s="6">
        <f>IF(V5227&lt;V5228,L5227,0)</f>
        <v>0</v>
      </c>
      <c r="U5227" s="6">
        <f>IF(T5227&gt;0,M5227,-999)</f>
        <v>-999</v>
      </c>
      <c r="V5227">
        <v>200512</v>
      </c>
      <c r="W5227">
        <v>2005</v>
      </c>
    </row>
    <row r="5228" spans="1:23" x14ac:dyDescent="0.25">
      <c r="A5228" s="14">
        <v>38695</v>
      </c>
      <c r="B5228" s="3">
        <v>343</v>
      </c>
      <c r="C5228" s="5">
        <v>-999</v>
      </c>
      <c r="D5228" s="5">
        <v>-2.9</v>
      </c>
      <c r="E5228" s="5">
        <v>4.4000000000000004</v>
      </c>
      <c r="F5228" s="5">
        <v>-6.3</v>
      </c>
      <c r="G5228" s="4">
        <v>88.9</v>
      </c>
      <c r="H5228" s="4">
        <v>55.4</v>
      </c>
      <c r="I5228" s="5">
        <v>-999</v>
      </c>
      <c r="J5228" s="5">
        <v>-999</v>
      </c>
      <c r="K5228" s="4">
        <v>0</v>
      </c>
      <c r="L5228" s="4">
        <v>340</v>
      </c>
      <c r="M5228" s="9">
        <v>-2</v>
      </c>
      <c r="N5228" s="5">
        <v>-999</v>
      </c>
      <c r="O5228" s="5">
        <v>-999</v>
      </c>
      <c r="P5228" s="5">
        <v>1.2</v>
      </c>
      <c r="Q5228" s="5">
        <v>-999</v>
      </c>
      <c r="R5228">
        <v>0.46400000000000002</v>
      </c>
      <c r="S5228" s="34">
        <f>ROUND((0.6105*(EXP((17.273*E5228)/(E5228+237.3))))*(100-H5228)/100,3)</f>
        <v>0.373</v>
      </c>
      <c r="T5228" s="6">
        <f>IF(V5228&lt;V5229,L5228,0)</f>
        <v>0</v>
      </c>
      <c r="U5228" s="6">
        <f>IF(T5228&gt;0,M5228,-999)</f>
        <v>-999</v>
      </c>
      <c r="V5228">
        <v>200512</v>
      </c>
      <c r="W5228">
        <v>2005</v>
      </c>
    </row>
    <row r="5229" spans="1:23" x14ac:dyDescent="0.25">
      <c r="A5229" s="14">
        <v>38696</v>
      </c>
      <c r="B5229" s="3">
        <v>344</v>
      </c>
      <c r="C5229" s="5">
        <v>-999</v>
      </c>
      <c r="D5229" s="5">
        <v>0</v>
      </c>
      <c r="E5229" s="5">
        <v>4.4000000000000004</v>
      </c>
      <c r="F5229" s="5">
        <v>-3.7</v>
      </c>
      <c r="G5229" s="4">
        <v>82.7</v>
      </c>
      <c r="H5229" s="4">
        <v>64.599999999999994</v>
      </c>
      <c r="I5229" s="5">
        <v>-999</v>
      </c>
      <c r="J5229" s="5">
        <v>-999</v>
      </c>
      <c r="K5229" s="4">
        <v>0</v>
      </c>
      <c r="L5229" s="4">
        <v>336</v>
      </c>
      <c r="M5229" s="9">
        <v>-1.8</v>
      </c>
      <c r="N5229" s="5">
        <v>-999</v>
      </c>
      <c r="O5229" s="5">
        <v>-999</v>
      </c>
      <c r="P5229" s="5">
        <v>1.2</v>
      </c>
      <c r="Q5229" s="5">
        <v>-999</v>
      </c>
      <c r="R5229">
        <v>0.54200000000000004</v>
      </c>
      <c r="S5229" s="34">
        <f>ROUND((0.6105*(EXP((17.273*E5229)/(E5229+237.3))))*(100-H5229)/100,3)</f>
        <v>0.29599999999999999</v>
      </c>
      <c r="T5229" s="6">
        <f>IF(V5229&lt;V5230,L5229,0)</f>
        <v>0</v>
      </c>
      <c r="U5229" s="6">
        <f>IF(T5229&gt;0,M5229,-999)</f>
        <v>-999</v>
      </c>
      <c r="V5229">
        <v>200512</v>
      </c>
      <c r="W5229">
        <v>2005</v>
      </c>
    </row>
    <row r="5230" spans="1:23" x14ac:dyDescent="0.25">
      <c r="A5230" s="14">
        <v>38697</v>
      </c>
      <c r="B5230" s="3">
        <v>345</v>
      </c>
      <c r="C5230" s="5">
        <v>-999</v>
      </c>
      <c r="D5230" s="5">
        <v>2.6</v>
      </c>
      <c r="E5230" s="5">
        <v>13.3</v>
      </c>
      <c r="F5230" s="5">
        <v>-1.4</v>
      </c>
      <c r="G5230" s="4">
        <v>50.4</v>
      </c>
      <c r="H5230" s="4">
        <v>19.600000000000001</v>
      </c>
      <c r="I5230" s="5">
        <v>-999</v>
      </c>
      <c r="J5230" s="5">
        <v>-999</v>
      </c>
      <c r="K5230" s="4">
        <v>0</v>
      </c>
      <c r="L5230" s="4">
        <v>336</v>
      </c>
      <c r="M5230" s="9">
        <v>-1.6</v>
      </c>
      <c r="N5230" s="5">
        <v>-999</v>
      </c>
      <c r="O5230" s="5">
        <v>-999</v>
      </c>
      <c r="P5230" s="5">
        <v>1.3</v>
      </c>
      <c r="Q5230" s="5">
        <v>-999</v>
      </c>
      <c r="R5230">
        <v>0.29899999999999999</v>
      </c>
      <c r="S5230" s="34">
        <f>ROUND((0.6105*(EXP((17.273*E5230)/(E5230+237.3))))*(100-H5230)/100,3)</f>
        <v>1.228</v>
      </c>
      <c r="T5230" s="6">
        <f>IF(V5230&lt;V5231,L5230,0)</f>
        <v>0</v>
      </c>
      <c r="U5230" s="6">
        <f>IF(T5230&gt;0,M5230,-999)</f>
        <v>-999</v>
      </c>
      <c r="V5230">
        <v>200512</v>
      </c>
      <c r="W5230">
        <v>2005</v>
      </c>
    </row>
    <row r="5231" spans="1:23" x14ac:dyDescent="0.25">
      <c r="A5231" s="14">
        <v>38698</v>
      </c>
      <c r="B5231" s="3">
        <v>346</v>
      </c>
      <c r="C5231" s="5">
        <v>-999</v>
      </c>
      <c r="D5231" s="5">
        <v>-2.6</v>
      </c>
      <c r="E5231" s="5">
        <v>3.1</v>
      </c>
      <c r="F5231" s="5">
        <v>-6.4</v>
      </c>
      <c r="G5231" s="4">
        <v>74.8</v>
      </c>
      <c r="H5231" s="4">
        <v>41.5</v>
      </c>
      <c r="I5231" s="5">
        <v>-999</v>
      </c>
      <c r="J5231" s="5">
        <v>-999</v>
      </c>
      <c r="K5231" s="4">
        <v>0</v>
      </c>
      <c r="L5231" s="4">
        <v>330</v>
      </c>
      <c r="M5231" s="9">
        <v>-1.4</v>
      </c>
      <c r="N5231" s="5">
        <v>-999</v>
      </c>
      <c r="O5231" s="5">
        <v>-999</v>
      </c>
      <c r="P5231" s="5">
        <v>1.2</v>
      </c>
      <c r="Q5231" s="5">
        <v>-999</v>
      </c>
      <c r="R5231">
        <v>0.317</v>
      </c>
      <c r="S5231" s="34">
        <f>ROUND((0.6105*(EXP((17.273*E5231)/(E5231+237.3))))*(100-H5231)/100,3)</f>
        <v>0.44600000000000001</v>
      </c>
      <c r="T5231" s="6">
        <f>IF(V5231&lt;V5232,L5231,0)</f>
        <v>0</v>
      </c>
      <c r="U5231" s="6">
        <f>IF(T5231&gt;0,M5231,-999)</f>
        <v>-999</v>
      </c>
      <c r="V5231">
        <v>200512</v>
      </c>
      <c r="W5231">
        <v>2005</v>
      </c>
    </row>
    <row r="5232" spans="1:23" x14ac:dyDescent="0.25">
      <c r="A5232" s="14">
        <v>38699</v>
      </c>
      <c r="B5232" s="3">
        <v>347</v>
      </c>
      <c r="C5232" s="5">
        <v>-999</v>
      </c>
      <c r="D5232" s="5">
        <v>-8.1999999999999993</v>
      </c>
      <c r="E5232" s="5">
        <v>-5.6</v>
      </c>
      <c r="F5232" s="5">
        <v>-11.8</v>
      </c>
      <c r="G5232" s="4">
        <v>91.6</v>
      </c>
      <c r="H5232" s="4">
        <v>77.400000000000006</v>
      </c>
      <c r="I5232" s="5">
        <v>-999</v>
      </c>
      <c r="J5232" s="5">
        <v>-999</v>
      </c>
      <c r="K5232" s="4">
        <v>0</v>
      </c>
      <c r="L5232" s="4">
        <v>336</v>
      </c>
      <c r="M5232" s="9">
        <v>-1.9</v>
      </c>
      <c r="N5232" s="5">
        <v>-999</v>
      </c>
      <c r="O5232" s="5">
        <v>-999</v>
      </c>
      <c r="P5232" s="5">
        <v>1.1000000000000001</v>
      </c>
      <c r="Q5232" s="5">
        <v>-999</v>
      </c>
      <c r="R5232">
        <v>0.31</v>
      </c>
      <c r="S5232" s="34">
        <f>ROUND((0.6105*(EXP((17.273*E5232)/(E5232+237.3))))*(100-H5232)/100,3)</f>
        <v>9.0999999999999998E-2</v>
      </c>
      <c r="T5232" s="6">
        <f>IF(V5232&lt;V5233,L5232,0)</f>
        <v>0</v>
      </c>
      <c r="U5232" s="6">
        <f>IF(T5232&gt;0,M5232,-999)</f>
        <v>-999</v>
      </c>
      <c r="V5232">
        <v>200512</v>
      </c>
      <c r="W5232">
        <v>2005</v>
      </c>
    </row>
    <row r="5233" spans="1:23" x14ac:dyDescent="0.25">
      <c r="A5233" s="14">
        <v>38700</v>
      </c>
      <c r="B5233" s="3">
        <v>348</v>
      </c>
      <c r="C5233" s="5">
        <v>-999</v>
      </c>
      <c r="D5233" s="5">
        <v>-8.6999999999999993</v>
      </c>
      <c r="E5233" s="5">
        <v>-0.8</v>
      </c>
      <c r="F5233" s="5">
        <v>-12.4</v>
      </c>
      <c r="G5233" s="4">
        <v>71.400000000000006</v>
      </c>
      <c r="H5233" s="4">
        <v>25.8</v>
      </c>
      <c r="I5233" s="5">
        <v>-999</v>
      </c>
      <c r="J5233" s="5">
        <v>-999</v>
      </c>
      <c r="K5233" s="4">
        <v>0</v>
      </c>
      <c r="L5233" s="4">
        <v>339</v>
      </c>
      <c r="M5233" s="9">
        <v>-4</v>
      </c>
      <c r="N5233" s="5">
        <v>-999</v>
      </c>
      <c r="O5233" s="5">
        <v>-999</v>
      </c>
      <c r="P5233" s="5">
        <v>1.2</v>
      </c>
      <c r="Q5233" s="5">
        <v>-999</v>
      </c>
      <c r="R5233">
        <v>0.14799999999999999</v>
      </c>
      <c r="S5233" s="34">
        <f>ROUND((0.6105*(EXP((17.273*E5233)/(E5233+237.3))))*(100-H5233)/100,3)</f>
        <v>0.42699999999999999</v>
      </c>
      <c r="T5233" s="6">
        <f>IF(V5233&lt;V5234,L5233,0)</f>
        <v>0</v>
      </c>
      <c r="U5233" s="6">
        <f>IF(T5233&gt;0,M5233,-999)</f>
        <v>-999</v>
      </c>
      <c r="V5233">
        <v>200512</v>
      </c>
      <c r="W5233">
        <v>2005</v>
      </c>
    </row>
    <row r="5234" spans="1:23" x14ac:dyDescent="0.25">
      <c r="A5234" s="14">
        <v>38701</v>
      </c>
      <c r="B5234" s="3">
        <v>349</v>
      </c>
      <c r="C5234" s="5">
        <v>-999</v>
      </c>
      <c r="D5234" s="5">
        <v>-7.3</v>
      </c>
      <c r="E5234" s="5">
        <v>0.2</v>
      </c>
      <c r="F5234" s="5">
        <v>-11.3</v>
      </c>
      <c r="G5234" s="4">
        <v>56</v>
      </c>
      <c r="H5234" s="4">
        <v>26.8</v>
      </c>
      <c r="I5234" s="5">
        <v>-999</v>
      </c>
      <c r="J5234" s="5">
        <v>-999</v>
      </c>
      <c r="K5234" s="4">
        <v>0</v>
      </c>
      <c r="L5234" s="4">
        <v>343</v>
      </c>
      <c r="M5234" s="9">
        <v>-3.9</v>
      </c>
      <c r="N5234" s="5">
        <v>-999</v>
      </c>
      <c r="O5234" s="5">
        <v>-999</v>
      </c>
      <c r="P5234" s="5">
        <v>1.1000000000000001</v>
      </c>
      <c r="Q5234" s="5">
        <v>-999</v>
      </c>
      <c r="R5234">
        <v>0.16600000000000001</v>
      </c>
      <c r="S5234" s="34">
        <f>ROUND((0.6105*(EXP((17.273*E5234)/(E5234+237.3))))*(100-H5234)/100,3)</f>
        <v>0.45300000000000001</v>
      </c>
      <c r="T5234" s="6">
        <f>IF(V5234&lt;V5235,L5234,0)</f>
        <v>0</v>
      </c>
      <c r="U5234" s="6">
        <f>IF(T5234&gt;0,M5234,-999)</f>
        <v>-999</v>
      </c>
      <c r="V5234">
        <v>200512</v>
      </c>
      <c r="W5234">
        <v>2005</v>
      </c>
    </row>
    <row r="5235" spans="1:23" x14ac:dyDescent="0.25">
      <c r="A5235" s="14">
        <v>38702</v>
      </c>
      <c r="B5235" s="3">
        <v>350</v>
      </c>
      <c r="C5235" s="5">
        <v>-999</v>
      </c>
      <c r="D5235" s="5">
        <v>-8.1</v>
      </c>
      <c r="E5235" s="5">
        <v>-3.5</v>
      </c>
      <c r="F5235" s="5">
        <v>-11.1</v>
      </c>
      <c r="G5235" s="4">
        <v>74.8</v>
      </c>
      <c r="H5235" s="4">
        <v>40</v>
      </c>
      <c r="I5235" s="5">
        <v>-999</v>
      </c>
      <c r="J5235" s="5">
        <v>-999</v>
      </c>
      <c r="K5235" s="4">
        <v>0</v>
      </c>
      <c r="L5235" s="4">
        <v>338</v>
      </c>
      <c r="M5235" s="9">
        <v>-4.0999999999999996</v>
      </c>
      <c r="N5235" s="5">
        <v>-999</v>
      </c>
      <c r="O5235" s="5">
        <v>-999</v>
      </c>
      <c r="P5235" s="5">
        <v>1</v>
      </c>
      <c r="Q5235" s="5">
        <v>-999</v>
      </c>
      <c r="R5235">
        <v>0.189</v>
      </c>
      <c r="S5235" s="34">
        <f>ROUND((0.6105*(EXP((17.273*E5235)/(E5235+237.3))))*(100-H5235)/100,3)</f>
        <v>0.28299999999999997</v>
      </c>
      <c r="T5235" s="6">
        <f>IF(V5235&lt;V5236,L5235,0)</f>
        <v>0</v>
      </c>
      <c r="U5235" s="6">
        <f>IF(T5235&gt;0,M5235,-999)</f>
        <v>-999</v>
      </c>
      <c r="V5235">
        <v>200512</v>
      </c>
      <c r="W5235">
        <v>2005</v>
      </c>
    </row>
    <row r="5236" spans="1:23" x14ac:dyDescent="0.25">
      <c r="A5236" s="14">
        <v>38703</v>
      </c>
      <c r="B5236" s="3">
        <v>351</v>
      </c>
      <c r="C5236" s="5">
        <v>-999</v>
      </c>
      <c r="D5236" s="5">
        <v>-9.5</v>
      </c>
      <c r="E5236" s="5">
        <v>-4.7</v>
      </c>
      <c r="F5236" s="5">
        <v>-12.5</v>
      </c>
      <c r="G5236" s="4">
        <v>69.599999999999994</v>
      </c>
      <c r="H5236" s="4">
        <v>38.6</v>
      </c>
      <c r="I5236" s="5">
        <v>-999</v>
      </c>
      <c r="J5236" s="5">
        <v>-999</v>
      </c>
      <c r="K5236" s="4">
        <v>0</v>
      </c>
      <c r="L5236" s="4">
        <v>339</v>
      </c>
      <c r="M5236" s="9">
        <v>-4.0999999999999996</v>
      </c>
      <c r="N5236" s="5">
        <v>-999</v>
      </c>
      <c r="O5236" s="5">
        <v>-999</v>
      </c>
      <c r="P5236" s="5">
        <v>1</v>
      </c>
      <c r="Q5236" s="5">
        <v>-999</v>
      </c>
      <c r="R5236">
        <v>0.16600000000000001</v>
      </c>
      <c r="S5236" s="34">
        <f>ROUND((0.6105*(EXP((17.273*E5236)/(E5236+237.3))))*(100-H5236)/100,3)</f>
        <v>0.26400000000000001</v>
      </c>
      <c r="T5236" s="6">
        <f>IF(V5236&lt;V5237,L5236,0)</f>
        <v>0</v>
      </c>
      <c r="U5236" s="6">
        <f>IF(T5236&gt;0,M5236,-999)</f>
        <v>-999</v>
      </c>
      <c r="V5236">
        <v>200512</v>
      </c>
      <c r="W5236">
        <v>2005</v>
      </c>
    </row>
    <row r="5237" spans="1:23" x14ac:dyDescent="0.25">
      <c r="A5237" s="14">
        <v>38704</v>
      </c>
      <c r="B5237" s="3">
        <v>352</v>
      </c>
      <c r="C5237" s="5">
        <v>-999</v>
      </c>
      <c r="D5237" s="5">
        <v>-8.6</v>
      </c>
      <c r="E5237" s="5">
        <v>-3.4</v>
      </c>
      <c r="F5237" s="5">
        <v>-12.6</v>
      </c>
      <c r="G5237" s="4">
        <v>49</v>
      </c>
      <c r="H5237" s="4">
        <v>33.1</v>
      </c>
      <c r="I5237" s="5">
        <v>-999</v>
      </c>
      <c r="J5237" s="5">
        <v>-999</v>
      </c>
      <c r="K5237" s="4">
        <v>0</v>
      </c>
      <c r="L5237" s="4">
        <v>336</v>
      </c>
      <c r="M5237" s="9">
        <v>-4.9000000000000004</v>
      </c>
      <c r="N5237" s="5">
        <v>-999</v>
      </c>
      <c r="O5237" s="5">
        <v>-999</v>
      </c>
      <c r="P5237" s="5">
        <v>1</v>
      </c>
      <c r="Q5237" s="5">
        <v>-999</v>
      </c>
      <c r="R5237">
        <v>0.157</v>
      </c>
      <c r="S5237" s="34">
        <f>ROUND((0.6105*(EXP((17.273*E5237)/(E5237+237.3))))*(100-H5237)/100,3)</f>
        <v>0.318</v>
      </c>
      <c r="T5237" s="6">
        <f>IF(V5237&lt;V5238,L5237,0)</f>
        <v>0</v>
      </c>
      <c r="U5237" s="6">
        <f>IF(T5237&gt;0,M5237,-999)</f>
        <v>-999</v>
      </c>
      <c r="V5237">
        <v>200512</v>
      </c>
      <c r="W5237">
        <v>2005</v>
      </c>
    </row>
    <row r="5238" spans="1:23" x14ac:dyDescent="0.25">
      <c r="A5238" s="14">
        <v>38705</v>
      </c>
      <c r="B5238" s="3">
        <v>353</v>
      </c>
      <c r="C5238" s="5">
        <v>-999</v>
      </c>
      <c r="D5238" s="5">
        <v>-6</v>
      </c>
      <c r="E5238" s="5">
        <v>-3.3</v>
      </c>
      <c r="F5238" s="5">
        <v>-8.6999999999999993</v>
      </c>
      <c r="G5238" s="4">
        <v>77.599999999999994</v>
      </c>
      <c r="H5238" s="4">
        <v>38.5</v>
      </c>
      <c r="I5238" s="5">
        <v>-999</v>
      </c>
      <c r="J5238" s="5">
        <v>-999</v>
      </c>
      <c r="K5238" s="4">
        <v>1.5</v>
      </c>
      <c r="L5238" s="4">
        <v>352</v>
      </c>
      <c r="M5238" s="9">
        <v>-4</v>
      </c>
      <c r="N5238" s="5">
        <v>-999</v>
      </c>
      <c r="O5238" s="5">
        <v>-999</v>
      </c>
      <c r="P5238" s="5">
        <v>0.9</v>
      </c>
      <c r="Q5238" s="5">
        <v>-999</v>
      </c>
      <c r="R5238">
        <v>0.184</v>
      </c>
      <c r="S5238" s="34">
        <f>ROUND((0.6105*(EXP((17.273*E5238)/(E5238+237.3))))*(100-H5238)/100,3)</f>
        <v>0.29399999999999998</v>
      </c>
      <c r="T5238" s="6">
        <f>IF(V5238&lt;V5239,L5238,0)</f>
        <v>0</v>
      </c>
      <c r="U5238" s="6">
        <f>IF(T5238&gt;0,M5238,-999)</f>
        <v>-999</v>
      </c>
      <c r="V5238">
        <v>200512</v>
      </c>
      <c r="W5238">
        <v>2005</v>
      </c>
    </row>
    <row r="5239" spans="1:23" x14ac:dyDescent="0.25">
      <c r="A5239" s="14">
        <v>38706</v>
      </c>
      <c r="B5239" s="3">
        <v>354</v>
      </c>
      <c r="C5239" s="5">
        <v>-999</v>
      </c>
      <c r="D5239" s="5">
        <v>-0.6</v>
      </c>
      <c r="E5239" s="5">
        <v>1.3</v>
      </c>
      <c r="F5239" s="5">
        <v>-3.3</v>
      </c>
      <c r="G5239" s="4">
        <v>99.3</v>
      </c>
      <c r="H5239" s="4">
        <v>97.5</v>
      </c>
      <c r="I5239" s="5">
        <v>-999</v>
      </c>
      <c r="J5239" s="5">
        <v>-999</v>
      </c>
      <c r="K5239" s="4">
        <v>3.3</v>
      </c>
      <c r="L5239" s="4">
        <v>352</v>
      </c>
      <c r="M5239" s="9">
        <v>-1.5</v>
      </c>
      <c r="N5239" s="5">
        <v>-999</v>
      </c>
      <c r="O5239" s="5">
        <v>-999</v>
      </c>
      <c r="P5239" s="5">
        <v>0.9</v>
      </c>
      <c r="Q5239" s="5">
        <v>-999</v>
      </c>
      <c r="R5239">
        <v>0.65600000000000003</v>
      </c>
      <c r="S5239" s="34">
        <f>ROUND((0.6105*(EXP((17.273*E5239)/(E5239+237.3))))*(100-H5239)/100,3)</f>
        <v>1.7000000000000001E-2</v>
      </c>
      <c r="T5239" s="6">
        <f>IF(V5239&lt;V5240,L5239,0)</f>
        <v>0</v>
      </c>
      <c r="U5239" s="6">
        <f>IF(T5239&gt;0,M5239,-999)</f>
        <v>-999</v>
      </c>
      <c r="V5239">
        <v>200512</v>
      </c>
      <c r="W5239">
        <v>2005</v>
      </c>
    </row>
    <row r="5240" spans="1:23" x14ac:dyDescent="0.25">
      <c r="A5240" s="14">
        <v>38707</v>
      </c>
      <c r="B5240" s="3">
        <v>355</v>
      </c>
      <c r="C5240" s="5">
        <v>-999</v>
      </c>
      <c r="D5240" s="5">
        <v>-0.1</v>
      </c>
      <c r="E5240" s="5">
        <v>1.1000000000000001</v>
      </c>
      <c r="F5240" s="5">
        <v>-2.2999999999999998</v>
      </c>
      <c r="G5240" s="4">
        <v>99.1</v>
      </c>
      <c r="H5240" s="4">
        <v>96.4</v>
      </c>
      <c r="I5240" s="5">
        <v>-999</v>
      </c>
      <c r="J5240" s="5">
        <v>-999</v>
      </c>
      <c r="K5240" s="4">
        <v>2.9</v>
      </c>
      <c r="L5240" s="4">
        <v>345</v>
      </c>
      <c r="M5240" s="9">
        <v>-0.6</v>
      </c>
      <c r="N5240" s="5">
        <v>-999</v>
      </c>
      <c r="O5240" s="5">
        <v>-999</v>
      </c>
      <c r="P5240" s="5">
        <v>0.9</v>
      </c>
      <c r="Q5240" s="5">
        <v>-999</v>
      </c>
      <c r="R5240">
        <v>0.63800000000000001</v>
      </c>
      <c r="S5240" s="34">
        <f>ROUND((0.6105*(EXP((17.273*E5240)/(E5240+237.3))))*(100-H5240)/100,3)</f>
        <v>2.4E-2</v>
      </c>
      <c r="T5240" s="6">
        <f>IF(V5240&lt;V5241,L5240,0)</f>
        <v>0</v>
      </c>
      <c r="U5240" s="6">
        <f>IF(T5240&gt;0,M5240,-999)</f>
        <v>-999</v>
      </c>
      <c r="V5240">
        <v>200512</v>
      </c>
      <c r="W5240">
        <v>2005</v>
      </c>
    </row>
    <row r="5241" spans="1:23" x14ac:dyDescent="0.25">
      <c r="A5241" s="14">
        <v>38708</v>
      </c>
      <c r="B5241" s="3">
        <v>356</v>
      </c>
      <c r="C5241" s="5">
        <v>-999</v>
      </c>
      <c r="D5241" s="5">
        <v>-0.6</v>
      </c>
      <c r="E5241" s="5">
        <v>0.6</v>
      </c>
      <c r="F5241" s="5">
        <v>-1.8</v>
      </c>
      <c r="G5241" s="4">
        <v>97.8</v>
      </c>
      <c r="H5241" s="4">
        <v>86.9</v>
      </c>
      <c r="I5241" s="5">
        <v>-999</v>
      </c>
      <c r="J5241" s="5">
        <v>-999</v>
      </c>
      <c r="K5241" s="4">
        <v>3.4</v>
      </c>
      <c r="L5241" s="4">
        <v>346</v>
      </c>
      <c r="M5241" s="9">
        <v>-0.3</v>
      </c>
      <c r="N5241" s="5">
        <v>-999</v>
      </c>
      <c r="O5241" s="5">
        <v>-999</v>
      </c>
      <c r="P5241" s="5">
        <v>0.9</v>
      </c>
      <c r="Q5241" s="5">
        <v>-999</v>
      </c>
      <c r="R5241">
        <v>0.55400000000000005</v>
      </c>
      <c r="S5241" s="34">
        <f>ROUND((0.6105*(EXP((17.273*E5241)/(E5241+237.3))))*(100-H5241)/100,3)</f>
        <v>8.4000000000000005E-2</v>
      </c>
      <c r="T5241" s="6">
        <f>IF(V5241&lt;V5242,L5241,0)</f>
        <v>0</v>
      </c>
      <c r="U5241" s="6">
        <f>IF(T5241&gt;0,M5241,-999)</f>
        <v>-999</v>
      </c>
      <c r="V5241">
        <v>200512</v>
      </c>
      <c r="W5241">
        <v>2005</v>
      </c>
    </row>
    <row r="5242" spans="1:23" x14ac:dyDescent="0.25">
      <c r="A5242" s="14">
        <v>38709</v>
      </c>
      <c r="B5242" s="3">
        <v>357</v>
      </c>
      <c r="C5242" s="5">
        <v>-999</v>
      </c>
      <c r="D5242" s="5">
        <v>-1.4</v>
      </c>
      <c r="E5242" s="5">
        <v>0.9</v>
      </c>
      <c r="F5242" s="5">
        <v>-3.2</v>
      </c>
      <c r="G5242" s="4">
        <v>92.8</v>
      </c>
      <c r="H5242" s="4">
        <v>77.2</v>
      </c>
      <c r="I5242" s="5">
        <v>-999</v>
      </c>
      <c r="J5242" s="5">
        <v>-999</v>
      </c>
      <c r="K5242" s="4">
        <v>7.5</v>
      </c>
      <c r="L5242" s="4">
        <v>423</v>
      </c>
      <c r="M5242" s="9">
        <v>-0.8</v>
      </c>
      <c r="N5242" s="5">
        <v>-999</v>
      </c>
      <c r="O5242" s="5">
        <v>-999</v>
      </c>
      <c r="P5242" s="5">
        <v>0.9</v>
      </c>
      <c r="Q5242" s="5">
        <v>-999</v>
      </c>
      <c r="R5242">
        <v>0.502</v>
      </c>
      <c r="S5242" s="34">
        <f>ROUND((0.6105*(EXP((17.273*E5242)/(E5242+237.3))))*(100-H5242)/100,3)</f>
        <v>0.14899999999999999</v>
      </c>
      <c r="T5242" s="6">
        <f>IF(V5242&lt;V5243,L5242,0)</f>
        <v>0</v>
      </c>
      <c r="U5242" s="6">
        <f>IF(T5242&gt;0,M5242,-999)</f>
        <v>-999</v>
      </c>
      <c r="V5242">
        <v>200512</v>
      </c>
      <c r="W5242">
        <v>2005</v>
      </c>
    </row>
    <row r="5243" spans="1:23" x14ac:dyDescent="0.25">
      <c r="A5243" s="14">
        <v>38710</v>
      </c>
      <c r="B5243" s="3">
        <v>358</v>
      </c>
      <c r="C5243" s="5">
        <v>-999</v>
      </c>
      <c r="D5243" s="5">
        <v>2.2000000000000002</v>
      </c>
      <c r="E5243" s="5">
        <v>5</v>
      </c>
      <c r="F5243" s="5">
        <v>-2.2000000000000002</v>
      </c>
      <c r="G5243" s="4">
        <v>97.9</v>
      </c>
      <c r="H5243" s="4">
        <v>93.1</v>
      </c>
      <c r="I5243" s="5">
        <v>-999</v>
      </c>
      <c r="J5243" s="5">
        <v>-999</v>
      </c>
      <c r="K5243" s="4">
        <v>1.1000000000000001</v>
      </c>
      <c r="L5243" s="4">
        <v>396</v>
      </c>
      <c r="M5243" s="9">
        <v>-0.5</v>
      </c>
      <c r="N5243" s="5">
        <v>-999</v>
      </c>
      <c r="O5243" s="5">
        <v>-999</v>
      </c>
      <c r="P5243" s="5">
        <v>1</v>
      </c>
      <c r="Q5243" s="5">
        <v>-999</v>
      </c>
      <c r="R5243">
        <v>0.81299999999999994</v>
      </c>
      <c r="S5243" s="34">
        <f>ROUND((0.6105*(EXP((17.273*E5243)/(E5243+237.3))))*(100-H5243)/100,3)</f>
        <v>0.06</v>
      </c>
      <c r="T5243" s="6">
        <f>IF(V5243&lt;V5244,L5243,0)</f>
        <v>0</v>
      </c>
      <c r="U5243" s="6">
        <f>IF(T5243&gt;0,M5243,-999)</f>
        <v>-999</v>
      </c>
      <c r="V5243">
        <v>200512</v>
      </c>
      <c r="W5243">
        <v>2005</v>
      </c>
    </row>
    <row r="5244" spans="1:23" x14ac:dyDescent="0.25">
      <c r="A5244" s="14">
        <v>38711</v>
      </c>
      <c r="B5244" s="3">
        <v>359</v>
      </c>
      <c r="C5244" s="5">
        <v>-999</v>
      </c>
      <c r="D5244" s="5">
        <v>0.9</v>
      </c>
      <c r="E5244" s="5">
        <v>3.9</v>
      </c>
      <c r="F5244" s="5">
        <v>-1.4</v>
      </c>
      <c r="G5244" s="4">
        <v>89.6</v>
      </c>
      <c r="H5244" s="4">
        <v>75.3</v>
      </c>
      <c r="I5244" s="5">
        <v>-999</v>
      </c>
      <c r="J5244" s="5">
        <v>-999</v>
      </c>
      <c r="K5244" s="4">
        <v>1.2</v>
      </c>
      <c r="L5244" s="4">
        <v>360</v>
      </c>
      <c r="M5244" s="9">
        <v>-0.1</v>
      </c>
      <c r="N5244" s="5">
        <v>-999</v>
      </c>
      <c r="O5244" s="5">
        <v>-999</v>
      </c>
      <c r="P5244" s="5">
        <v>0.9</v>
      </c>
      <c r="Q5244" s="5">
        <v>-999</v>
      </c>
      <c r="R5244">
        <v>0.60899999999999999</v>
      </c>
      <c r="S5244" s="34">
        <f>ROUND((0.6105*(EXP((17.273*E5244)/(E5244+237.3))))*(100-H5244)/100,3)</f>
        <v>0.19900000000000001</v>
      </c>
      <c r="T5244" s="6">
        <f>IF(V5244&lt;V5245,L5244,0)</f>
        <v>0</v>
      </c>
      <c r="U5244" s="6">
        <f>IF(T5244&gt;0,M5244,-999)</f>
        <v>-999</v>
      </c>
      <c r="V5244">
        <v>200512</v>
      </c>
      <c r="W5244">
        <v>2005</v>
      </c>
    </row>
    <row r="5245" spans="1:23" x14ac:dyDescent="0.25">
      <c r="A5245" s="14">
        <v>38712</v>
      </c>
      <c r="B5245" s="3">
        <v>360</v>
      </c>
      <c r="C5245" s="5">
        <v>-999</v>
      </c>
      <c r="D5245" s="5">
        <v>-1.1000000000000001</v>
      </c>
      <c r="E5245" s="5">
        <v>0.7</v>
      </c>
      <c r="F5245" s="5">
        <v>-3.9</v>
      </c>
      <c r="G5245" s="4">
        <v>98.2</v>
      </c>
      <c r="H5245" s="4">
        <v>93.7</v>
      </c>
      <c r="I5245" s="5">
        <v>-999</v>
      </c>
      <c r="J5245" s="5">
        <v>-999</v>
      </c>
      <c r="K5245" s="4">
        <v>4</v>
      </c>
      <c r="L5245" s="4">
        <v>400</v>
      </c>
      <c r="M5245" s="9">
        <v>-0.4</v>
      </c>
      <c r="N5245" s="5">
        <v>-999</v>
      </c>
      <c r="O5245" s="5">
        <v>-999</v>
      </c>
      <c r="P5245" s="5">
        <v>0.9</v>
      </c>
      <c r="Q5245" s="5">
        <v>-999</v>
      </c>
      <c r="R5245">
        <v>0.60099999999999998</v>
      </c>
      <c r="S5245" s="34">
        <f>ROUND((0.6105*(EXP((17.273*E5245)/(E5245+237.3))))*(100-H5245)/100,3)</f>
        <v>0.04</v>
      </c>
      <c r="T5245" s="6">
        <f>IF(V5245&lt;V5246,L5245,0)</f>
        <v>0</v>
      </c>
      <c r="U5245" s="6">
        <f>IF(T5245&gt;0,M5245,-999)</f>
        <v>-999</v>
      </c>
      <c r="V5245">
        <v>200512</v>
      </c>
      <c r="W5245">
        <v>2005</v>
      </c>
    </row>
    <row r="5246" spans="1:23" x14ac:dyDescent="0.25">
      <c r="A5246" s="14">
        <v>38713</v>
      </c>
      <c r="B5246" s="3">
        <v>361</v>
      </c>
      <c r="C5246" s="5">
        <v>-999</v>
      </c>
      <c r="D5246" s="5">
        <v>-3.9</v>
      </c>
      <c r="E5246" s="5">
        <v>-0.5</v>
      </c>
      <c r="F5246" s="5">
        <v>-6.6</v>
      </c>
      <c r="G5246" s="4">
        <v>97.8</v>
      </c>
      <c r="H5246" s="4">
        <v>87</v>
      </c>
      <c r="I5246" s="5">
        <v>-999</v>
      </c>
      <c r="J5246" s="5">
        <v>-999</v>
      </c>
      <c r="K5246" s="4">
        <v>5.5</v>
      </c>
      <c r="L5246" s="4">
        <v>442</v>
      </c>
      <c r="M5246" s="9">
        <v>-0.9</v>
      </c>
      <c r="N5246" s="5">
        <v>-999</v>
      </c>
      <c r="O5246" s="5">
        <v>-999</v>
      </c>
      <c r="P5246" s="5">
        <v>0.9</v>
      </c>
      <c r="Q5246" s="5">
        <v>-999</v>
      </c>
      <c r="R5246">
        <v>0.51200000000000001</v>
      </c>
      <c r="S5246" s="34">
        <f>ROUND((0.6105*(EXP((17.273*E5246)/(E5246+237.3))))*(100-H5246)/100,3)</f>
        <v>7.6999999999999999E-2</v>
      </c>
      <c r="T5246" s="6">
        <f>IF(V5246&lt;V5247,L5246,0)</f>
        <v>0</v>
      </c>
      <c r="U5246" s="6">
        <f>IF(T5246&gt;0,M5246,-999)</f>
        <v>-999</v>
      </c>
      <c r="V5246">
        <v>200512</v>
      </c>
      <c r="W5246">
        <v>2005</v>
      </c>
    </row>
    <row r="5247" spans="1:23" x14ac:dyDescent="0.25">
      <c r="A5247" s="14">
        <v>38714</v>
      </c>
      <c r="B5247" s="3">
        <v>362</v>
      </c>
      <c r="C5247" s="5">
        <v>-999</v>
      </c>
      <c r="D5247" s="5">
        <v>-4.2</v>
      </c>
      <c r="E5247" s="5">
        <v>-2.1</v>
      </c>
      <c r="F5247" s="5">
        <v>-6.9</v>
      </c>
      <c r="G5247" s="4">
        <v>97.8</v>
      </c>
      <c r="H5247" s="4">
        <v>89.7</v>
      </c>
      <c r="I5247" s="5">
        <v>-999</v>
      </c>
      <c r="J5247" s="5">
        <v>-999</v>
      </c>
      <c r="K5247" s="4">
        <v>1.8</v>
      </c>
      <c r="L5247" s="4">
        <v>449</v>
      </c>
      <c r="M5247" s="9">
        <v>-1.3</v>
      </c>
      <c r="N5247" s="5">
        <v>-999</v>
      </c>
      <c r="O5247" s="5">
        <v>-999</v>
      </c>
      <c r="P5247" s="5">
        <v>0.9</v>
      </c>
      <c r="Q5247" s="5">
        <v>-999</v>
      </c>
      <c r="R5247">
        <v>0.47099999999999997</v>
      </c>
      <c r="S5247" s="34">
        <f>ROUND((0.6105*(EXP((17.273*E5247)/(E5247+237.3))))*(100-H5247)/100,3)</f>
        <v>5.3999999999999999E-2</v>
      </c>
      <c r="T5247" s="6">
        <f>IF(V5247&lt;V5248,L5247,0)</f>
        <v>0</v>
      </c>
      <c r="U5247" s="6">
        <f>IF(T5247&gt;0,M5247,-999)</f>
        <v>-999</v>
      </c>
      <c r="V5247">
        <v>200512</v>
      </c>
      <c r="W5247">
        <v>2005</v>
      </c>
    </row>
    <row r="5248" spans="1:23" x14ac:dyDescent="0.25">
      <c r="A5248" s="14">
        <v>38715</v>
      </c>
      <c r="B5248" s="3">
        <v>363</v>
      </c>
      <c r="C5248" s="5">
        <v>-999</v>
      </c>
      <c r="D5248" s="5">
        <v>-5.0999999999999996</v>
      </c>
      <c r="E5248" s="5">
        <v>-0.3</v>
      </c>
      <c r="F5248" s="5">
        <v>-7.3</v>
      </c>
      <c r="G5248" s="4">
        <v>95.6</v>
      </c>
      <c r="H5248" s="4">
        <v>80</v>
      </c>
      <c r="I5248" s="5">
        <v>-999</v>
      </c>
      <c r="J5248" s="5">
        <v>-999</v>
      </c>
      <c r="K5248" s="4">
        <v>0</v>
      </c>
      <c r="L5248" s="4">
        <v>447</v>
      </c>
      <c r="M5248" s="9">
        <v>-1.2</v>
      </c>
      <c r="N5248" s="5">
        <v>-999</v>
      </c>
      <c r="O5248" s="5">
        <v>-999</v>
      </c>
      <c r="P5248" s="5">
        <v>1</v>
      </c>
      <c r="Q5248" s="5">
        <v>-999</v>
      </c>
      <c r="R5248">
        <v>0.47899999999999998</v>
      </c>
      <c r="S5248" s="34">
        <f>ROUND((0.6105*(EXP((17.273*E5248)/(E5248+237.3))))*(100-H5248)/100,3)</f>
        <v>0.11899999999999999</v>
      </c>
      <c r="T5248" s="6">
        <f>IF(V5248&lt;V5249,L5248,0)</f>
        <v>0</v>
      </c>
      <c r="U5248" s="6">
        <f>IF(T5248&gt;0,M5248,-999)</f>
        <v>-999</v>
      </c>
      <c r="V5248">
        <v>200512</v>
      </c>
      <c r="W5248">
        <v>2005</v>
      </c>
    </row>
    <row r="5249" spans="1:23" x14ac:dyDescent="0.25">
      <c r="A5249" s="14">
        <v>38716</v>
      </c>
      <c r="B5249" s="3">
        <v>364</v>
      </c>
      <c r="C5249" s="5">
        <v>-999</v>
      </c>
      <c r="D5249" s="5">
        <v>-5.2</v>
      </c>
      <c r="E5249" s="5">
        <v>-4.2</v>
      </c>
      <c r="F5249" s="5">
        <v>-6.7</v>
      </c>
      <c r="G5249" s="4">
        <v>99.1</v>
      </c>
      <c r="H5249" s="4">
        <v>97</v>
      </c>
      <c r="I5249" s="5">
        <v>-999</v>
      </c>
      <c r="J5249" s="5">
        <v>-999</v>
      </c>
      <c r="K5249" s="4">
        <v>4.2</v>
      </c>
      <c r="L5249" s="4">
        <v>479</v>
      </c>
      <c r="M5249" s="9">
        <v>-1.3</v>
      </c>
      <c r="N5249" s="5">
        <v>-999</v>
      </c>
      <c r="O5249" s="5">
        <v>-999</v>
      </c>
      <c r="P5249" s="5">
        <v>1</v>
      </c>
      <c r="Q5249" s="5">
        <v>-999</v>
      </c>
      <c r="R5249">
        <v>0.435</v>
      </c>
      <c r="S5249" s="34">
        <f>ROUND((0.6105*(EXP((17.273*E5249)/(E5249+237.3))))*(100-H5249)/100,3)</f>
        <v>1.2999999999999999E-2</v>
      </c>
      <c r="T5249" s="6">
        <f>IF(V5249&lt;V5250,L5249,0)</f>
        <v>0</v>
      </c>
      <c r="U5249" s="6">
        <f>IF(T5249&gt;0,M5249,-999)</f>
        <v>-999</v>
      </c>
      <c r="V5249">
        <v>200512</v>
      </c>
      <c r="W5249">
        <v>2005</v>
      </c>
    </row>
    <row r="5250" spans="1:23" x14ac:dyDescent="0.25">
      <c r="A5250" s="14">
        <v>38717</v>
      </c>
      <c r="B5250" s="3">
        <v>365</v>
      </c>
      <c r="C5250" s="5">
        <v>-999</v>
      </c>
      <c r="D5250" s="5">
        <v>-3.3</v>
      </c>
      <c r="E5250" s="5">
        <v>0.2</v>
      </c>
      <c r="F5250" s="5">
        <v>-5.4</v>
      </c>
      <c r="G5250" s="4">
        <v>99.3</v>
      </c>
      <c r="H5250" s="4">
        <v>95.3</v>
      </c>
      <c r="I5250" s="5">
        <v>-999</v>
      </c>
      <c r="J5250" s="5">
        <v>-999</v>
      </c>
      <c r="K5250" s="4">
        <v>0</v>
      </c>
      <c r="L5250" s="4">
        <v>479</v>
      </c>
      <c r="M5250" s="9">
        <v>-0.9</v>
      </c>
      <c r="N5250" s="5">
        <v>-999</v>
      </c>
      <c r="O5250" s="5">
        <v>-999</v>
      </c>
      <c r="P5250" s="5">
        <v>1</v>
      </c>
      <c r="Q5250" s="5">
        <v>-999</v>
      </c>
      <c r="R5250">
        <v>0.59099999999999997</v>
      </c>
      <c r="S5250" s="34">
        <f>ROUND((0.6105*(EXP((17.273*E5250)/(E5250+237.3))))*(100-H5250)/100,3)</f>
        <v>2.9000000000000001E-2</v>
      </c>
      <c r="T5250" s="6">
        <f>IF(V5250&lt;V5251,L5250,0)</f>
        <v>479</v>
      </c>
      <c r="U5250" s="6">
        <f>IF(T5250&gt;0,M5250,-999)</f>
        <v>-0.9</v>
      </c>
      <c r="V5250">
        <v>200512</v>
      </c>
      <c r="W5250">
        <v>2005</v>
      </c>
    </row>
    <row r="5251" spans="1:23" x14ac:dyDescent="0.25">
      <c r="A5251" s="14">
        <v>38718</v>
      </c>
      <c r="B5251" s="3">
        <v>1</v>
      </c>
      <c r="C5251" s="5">
        <v>-999</v>
      </c>
      <c r="D5251" s="4">
        <v>-4.2</v>
      </c>
      <c r="E5251" s="4">
        <v>-3.1</v>
      </c>
      <c r="F5251" s="4">
        <v>-6</v>
      </c>
      <c r="G5251" s="4">
        <v>98.1</v>
      </c>
      <c r="H5251" s="4">
        <v>95.7</v>
      </c>
      <c r="I5251" s="5">
        <v>-999</v>
      </c>
      <c r="J5251" s="5">
        <v>-999</v>
      </c>
      <c r="K5251" s="4">
        <v>1.6</v>
      </c>
      <c r="L5251" s="4">
        <v>481</v>
      </c>
      <c r="M5251" s="9">
        <v>-1</v>
      </c>
      <c r="N5251" s="5">
        <v>-999</v>
      </c>
      <c r="O5251" s="5">
        <v>-999</v>
      </c>
      <c r="P5251" s="4">
        <v>0.9</v>
      </c>
      <c r="Q5251" s="5">
        <v>-999</v>
      </c>
      <c r="R5251">
        <v>0.46500000000000002</v>
      </c>
      <c r="S5251" s="34">
        <f>ROUND((0.6105*(EXP((17.273*E5251)/(E5251+237.3))))*(100-H5251)/100,3)</f>
        <v>2.1000000000000001E-2</v>
      </c>
      <c r="T5251" s="6">
        <f>IF(V5251&lt;V5252,L5251,0)</f>
        <v>0</v>
      </c>
      <c r="U5251" s="6">
        <f>IF(T5251&gt;0,M5251,-999)</f>
        <v>-999</v>
      </c>
      <c r="V5251">
        <v>200601</v>
      </c>
      <c r="W5251">
        <v>2006</v>
      </c>
    </row>
    <row r="5252" spans="1:23" x14ac:dyDescent="0.25">
      <c r="A5252" s="14">
        <v>38719</v>
      </c>
      <c r="B5252" s="3">
        <v>2</v>
      </c>
      <c r="C5252" s="5">
        <v>-999</v>
      </c>
      <c r="D5252" s="4">
        <v>-3.5</v>
      </c>
      <c r="E5252" s="4">
        <v>-1.9</v>
      </c>
      <c r="F5252" s="4">
        <v>-5</v>
      </c>
      <c r="G5252" s="4">
        <v>96.9</v>
      </c>
      <c r="H5252" s="4">
        <v>92.3</v>
      </c>
      <c r="I5252" s="5">
        <v>-999</v>
      </c>
      <c r="J5252" s="5">
        <v>-999</v>
      </c>
      <c r="K5252" s="4">
        <v>9.3000000000000007</v>
      </c>
      <c r="L5252" s="4">
        <v>570</v>
      </c>
      <c r="M5252" s="9">
        <v>-0.9</v>
      </c>
      <c r="N5252" s="5">
        <v>-999</v>
      </c>
      <c r="O5252" s="5">
        <v>-999</v>
      </c>
      <c r="P5252" s="4">
        <v>1</v>
      </c>
      <c r="Q5252" s="5">
        <v>-999</v>
      </c>
      <c r="R5252">
        <v>0.48899999999999999</v>
      </c>
      <c r="S5252" s="34">
        <f>ROUND((0.6105*(EXP((17.273*E5252)/(E5252+237.3))))*(100-H5252)/100,3)</f>
        <v>4.1000000000000002E-2</v>
      </c>
      <c r="T5252" s="6">
        <f>IF(V5252&lt;V5253,L5252,0)</f>
        <v>0</v>
      </c>
      <c r="U5252" s="6">
        <f>IF(T5252&gt;0,M5252,-999)</f>
        <v>-999</v>
      </c>
      <c r="V5252">
        <v>200601</v>
      </c>
      <c r="W5252">
        <v>2006</v>
      </c>
    </row>
    <row r="5253" spans="1:23" x14ac:dyDescent="0.25">
      <c r="A5253" s="14">
        <v>38720</v>
      </c>
      <c r="B5253" s="3">
        <v>3</v>
      </c>
      <c r="C5253" s="5">
        <v>-999</v>
      </c>
      <c r="D5253" s="4">
        <v>-5.6</v>
      </c>
      <c r="E5253" s="4">
        <v>-2.1</v>
      </c>
      <c r="F5253" s="4">
        <v>-9.9</v>
      </c>
      <c r="G5253" s="4">
        <v>94.8</v>
      </c>
      <c r="H5253" s="4">
        <v>74.5</v>
      </c>
      <c r="I5253" s="5">
        <v>-999</v>
      </c>
      <c r="J5253" s="5">
        <v>-999</v>
      </c>
      <c r="K5253" s="4">
        <v>3.4</v>
      </c>
      <c r="L5253" s="4">
        <v>595</v>
      </c>
      <c r="M5253" s="9">
        <v>-0.7</v>
      </c>
      <c r="N5253" s="5">
        <v>-999</v>
      </c>
      <c r="O5253" s="5">
        <v>-999</v>
      </c>
      <c r="P5253" s="4">
        <v>1</v>
      </c>
      <c r="Q5253" s="5">
        <v>-999</v>
      </c>
      <c r="R5253">
        <v>0.38900000000000001</v>
      </c>
      <c r="S5253" s="34">
        <f>ROUND((0.6105*(EXP((17.273*E5253)/(E5253+237.3))))*(100-H5253)/100,3)</f>
        <v>0.13300000000000001</v>
      </c>
      <c r="T5253" s="6">
        <f>IF(V5253&lt;V5254,L5253,0)</f>
        <v>0</v>
      </c>
      <c r="U5253" s="6">
        <f>IF(T5253&gt;0,M5253,-999)</f>
        <v>-999</v>
      </c>
      <c r="V5253">
        <v>200601</v>
      </c>
      <c r="W5253">
        <v>2006</v>
      </c>
    </row>
    <row r="5254" spans="1:23" x14ac:dyDescent="0.25">
      <c r="A5254" s="14">
        <v>38721</v>
      </c>
      <c r="B5254" s="3">
        <v>4</v>
      </c>
      <c r="C5254" s="5">
        <v>-999</v>
      </c>
      <c r="D5254" s="4">
        <v>-5</v>
      </c>
      <c r="E5254" s="4">
        <v>-2.5</v>
      </c>
      <c r="F5254" s="4">
        <v>-7</v>
      </c>
      <c r="G5254" s="4">
        <v>94.1</v>
      </c>
      <c r="H5254" s="4">
        <v>75.2</v>
      </c>
      <c r="I5254" s="5">
        <v>-999</v>
      </c>
      <c r="J5254" s="5">
        <v>-999</v>
      </c>
      <c r="K5254" s="4">
        <v>0</v>
      </c>
      <c r="L5254" s="4">
        <v>580</v>
      </c>
      <c r="M5254" s="9">
        <v>-0.8</v>
      </c>
      <c r="N5254" s="5">
        <v>-999</v>
      </c>
      <c r="O5254" s="5">
        <v>-999</v>
      </c>
      <c r="P5254" s="4">
        <v>1</v>
      </c>
      <c r="Q5254" s="5">
        <v>-999</v>
      </c>
      <c r="R5254">
        <v>0.38300000000000001</v>
      </c>
      <c r="S5254" s="34">
        <f>ROUND((0.6105*(EXP((17.273*E5254)/(E5254+237.3))))*(100-H5254)/100,3)</f>
        <v>0.126</v>
      </c>
      <c r="T5254" s="6">
        <f>IF(V5254&lt;V5255,L5254,0)</f>
        <v>0</v>
      </c>
      <c r="U5254" s="6">
        <f>IF(T5254&gt;0,M5254,-999)</f>
        <v>-999</v>
      </c>
      <c r="V5254">
        <v>200601</v>
      </c>
      <c r="W5254">
        <v>2006</v>
      </c>
    </row>
    <row r="5255" spans="1:23" x14ac:dyDescent="0.25">
      <c r="A5255" s="14">
        <v>38722</v>
      </c>
      <c r="B5255" s="3">
        <v>5</v>
      </c>
      <c r="C5255" s="5">
        <v>-999</v>
      </c>
      <c r="D5255" s="4">
        <v>-1.6</v>
      </c>
      <c r="E5255" s="4">
        <v>0.4</v>
      </c>
      <c r="F5255" s="4">
        <v>-5</v>
      </c>
      <c r="G5255" s="4">
        <v>92.3</v>
      </c>
      <c r="H5255" s="4">
        <v>79.400000000000006</v>
      </c>
      <c r="I5255" s="5">
        <v>-999</v>
      </c>
      <c r="J5255" s="5">
        <v>-999</v>
      </c>
      <c r="K5255" s="4">
        <v>1.7</v>
      </c>
      <c r="L5255" s="4">
        <v>597</v>
      </c>
      <c r="M5255" s="9">
        <v>-0.8</v>
      </c>
      <c r="N5255" s="5">
        <v>-999</v>
      </c>
      <c r="O5255" s="5">
        <v>-999</v>
      </c>
      <c r="P5255" s="4">
        <v>1</v>
      </c>
      <c r="Q5255" s="5">
        <v>-999</v>
      </c>
      <c r="R5255">
        <v>0.498</v>
      </c>
      <c r="S5255" s="34">
        <f>ROUND((0.6105*(EXP((17.273*E5255)/(E5255+237.3))))*(100-H5255)/100,3)</f>
        <v>0.129</v>
      </c>
      <c r="T5255" s="6">
        <f>IF(V5255&lt;V5256,L5255,0)</f>
        <v>0</v>
      </c>
      <c r="U5255" s="6">
        <f>IF(T5255&gt;0,M5255,-999)</f>
        <v>-999</v>
      </c>
      <c r="V5255">
        <v>200601</v>
      </c>
      <c r="W5255">
        <v>2006</v>
      </c>
    </row>
    <row r="5256" spans="1:23" x14ac:dyDescent="0.25">
      <c r="A5256" s="14">
        <v>38723</v>
      </c>
      <c r="B5256" s="3">
        <v>6</v>
      </c>
      <c r="C5256" s="5">
        <v>-999</v>
      </c>
      <c r="D5256" s="4">
        <v>-0.2</v>
      </c>
      <c r="E5256" s="4">
        <v>1.6</v>
      </c>
      <c r="F5256" s="4">
        <v>-1.7</v>
      </c>
      <c r="G5256" s="4">
        <v>98.7</v>
      </c>
      <c r="H5256" s="4">
        <v>95.1</v>
      </c>
      <c r="I5256" s="5">
        <v>-999</v>
      </c>
      <c r="J5256" s="5">
        <v>-999</v>
      </c>
      <c r="K5256" s="4">
        <v>1.9</v>
      </c>
      <c r="L5256" s="4">
        <v>594</v>
      </c>
      <c r="M5256" s="9">
        <v>-0.6</v>
      </c>
      <c r="N5256" s="5">
        <v>-999</v>
      </c>
      <c r="O5256" s="5">
        <v>-999</v>
      </c>
      <c r="P5256" s="4">
        <v>1</v>
      </c>
      <c r="Q5256" s="5">
        <v>-999</v>
      </c>
      <c r="R5256">
        <v>0.65300000000000002</v>
      </c>
      <c r="S5256" s="34">
        <f>ROUND((0.6105*(EXP((17.273*E5256)/(E5256+237.3))))*(100-H5256)/100,3)</f>
        <v>3.4000000000000002E-2</v>
      </c>
      <c r="T5256" s="6">
        <f>IF(V5256&lt;V5257,L5256,0)</f>
        <v>0</v>
      </c>
      <c r="U5256" s="6">
        <f>IF(T5256&gt;0,M5256,-999)</f>
        <v>-999</v>
      </c>
      <c r="V5256">
        <v>200601</v>
      </c>
      <c r="W5256">
        <v>2006</v>
      </c>
    </row>
    <row r="5257" spans="1:23" x14ac:dyDescent="0.25">
      <c r="A5257" s="14">
        <v>38724</v>
      </c>
      <c r="B5257" s="3">
        <v>7</v>
      </c>
      <c r="C5257" s="5">
        <v>-999</v>
      </c>
      <c r="D5257" s="4">
        <v>-1.8</v>
      </c>
      <c r="E5257" s="4">
        <v>0.6</v>
      </c>
      <c r="F5257" s="4">
        <v>-5</v>
      </c>
      <c r="G5257" s="4">
        <v>98.6</v>
      </c>
      <c r="H5257" s="4">
        <v>90.6</v>
      </c>
      <c r="I5257" s="5">
        <v>-999</v>
      </c>
      <c r="J5257" s="5">
        <v>-999</v>
      </c>
      <c r="K5257" s="4">
        <v>10.4</v>
      </c>
      <c r="L5257" s="4">
        <v>700</v>
      </c>
      <c r="M5257" s="9">
        <v>-0.4</v>
      </c>
      <c r="N5257" s="5">
        <v>-999</v>
      </c>
      <c r="O5257" s="5">
        <v>-999</v>
      </c>
      <c r="P5257" s="4">
        <v>1</v>
      </c>
      <c r="Q5257" s="5">
        <v>-999</v>
      </c>
      <c r="R5257">
        <v>0.57799999999999996</v>
      </c>
      <c r="S5257" s="34">
        <f>ROUND((0.6105*(EXP((17.273*E5257)/(E5257+237.3))))*(100-H5257)/100,3)</f>
        <v>0.06</v>
      </c>
      <c r="T5257" s="6">
        <f>IF(V5257&lt;V5258,L5257,0)</f>
        <v>0</v>
      </c>
      <c r="U5257" s="6">
        <f>IF(T5257&gt;0,M5257,-999)</f>
        <v>-999</v>
      </c>
      <c r="V5257">
        <v>200601</v>
      </c>
      <c r="W5257">
        <v>2006</v>
      </c>
    </row>
    <row r="5258" spans="1:23" x14ac:dyDescent="0.25">
      <c r="A5258" s="14">
        <v>38725</v>
      </c>
      <c r="B5258" s="3">
        <v>8</v>
      </c>
      <c r="C5258" s="5">
        <v>-999</v>
      </c>
      <c r="D5258" s="4">
        <v>-5.0999999999999996</v>
      </c>
      <c r="E5258" s="4">
        <v>-1</v>
      </c>
      <c r="F5258" s="4">
        <v>-6.5</v>
      </c>
      <c r="G5258" s="4">
        <v>93</v>
      </c>
      <c r="H5258" s="4">
        <v>77</v>
      </c>
      <c r="I5258" s="5">
        <v>-999</v>
      </c>
      <c r="J5258" s="5">
        <v>-999</v>
      </c>
      <c r="K5258" s="4">
        <v>0</v>
      </c>
      <c r="L5258" s="4">
        <v>681</v>
      </c>
      <c r="M5258" s="9">
        <v>-0.3</v>
      </c>
      <c r="N5258" s="5">
        <v>-999</v>
      </c>
      <c r="O5258" s="5">
        <v>-999</v>
      </c>
      <c r="P5258" s="4">
        <v>1.1000000000000001</v>
      </c>
      <c r="Q5258" s="5">
        <v>-999</v>
      </c>
      <c r="R5258">
        <v>0.436</v>
      </c>
      <c r="S5258" s="34">
        <f>ROUND((0.6105*(EXP((17.273*E5258)/(E5258+237.3))))*(100-H5258)/100,3)</f>
        <v>0.13100000000000001</v>
      </c>
      <c r="T5258" s="6">
        <f>IF(V5258&lt;V5259,L5258,0)</f>
        <v>0</v>
      </c>
      <c r="U5258" s="6">
        <f>IF(T5258&gt;0,M5258,-999)</f>
        <v>-999</v>
      </c>
      <c r="V5258">
        <v>200601</v>
      </c>
      <c r="W5258">
        <v>2006</v>
      </c>
    </row>
    <row r="5259" spans="1:23" x14ac:dyDescent="0.25">
      <c r="A5259" s="14">
        <v>38726</v>
      </c>
      <c r="B5259" s="3">
        <v>9</v>
      </c>
      <c r="C5259" s="5">
        <v>-999</v>
      </c>
      <c r="D5259" s="4">
        <v>-3.3</v>
      </c>
      <c r="E5259" s="4">
        <v>-2.1</v>
      </c>
      <c r="F5259" s="4">
        <v>-5.4</v>
      </c>
      <c r="G5259" s="4">
        <v>98.5</v>
      </c>
      <c r="H5259" s="4">
        <v>93.8</v>
      </c>
      <c r="I5259" s="5">
        <v>-999</v>
      </c>
      <c r="J5259" s="5">
        <v>-999</v>
      </c>
      <c r="K5259" s="4">
        <v>1.3</v>
      </c>
      <c r="L5259" s="4">
        <v>689</v>
      </c>
      <c r="M5259" s="9">
        <v>-0.4</v>
      </c>
      <c r="N5259" s="5">
        <v>-999</v>
      </c>
      <c r="O5259" s="5">
        <v>-999</v>
      </c>
      <c r="P5259" s="4">
        <v>1</v>
      </c>
      <c r="Q5259" s="5">
        <v>-999</v>
      </c>
      <c r="R5259">
        <v>0.48899999999999999</v>
      </c>
      <c r="S5259" s="34">
        <f>ROUND((0.6105*(EXP((17.273*E5259)/(E5259+237.3))))*(100-H5259)/100,3)</f>
        <v>3.2000000000000001E-2</v>
      </c>
      <c r="T5259" s="6">
        <f>IF(V5259&lt;V5260,L5259,0)</f>
        <v>0</v>
      </c>
      <c r="U5259" s="6">
        <f>IF(T5259&gt;0,M5259,-999)</f>
        <v>-999</v>
      </c>
      <c r="V5259">
        <v>200601</v>
      </c>
      <c r="W5259">
        <v>2006</v>
      </c>
    </row>
    <row r="5260" spans="1:23" x14ac:dyDescent="0.25">
      <c r="A5260" s="14">
        <v>38727</v>
      </c>
      <c r="B5260" s="3">
        <v>10</v>
      </c>
      <c r="C5260" s="5">
        <v>-999</v>
      </c>
      <c r="D5260" s="4">
        <v>-1.6</v>
      </c>
      <c r="E5260" s="4">
        <v>0.4</v>
      </c>
      <c r="F5260" s="4">
        <v>-3</v>
      </c>
      <c r="G5260" s="4">
        <v>99.4</v>
      </c>
      <c r="H5260" s="4">
        <v>97.6</v>
      </c>
      <c r="I5260" s="5">
        <v>-999</v>
      </c>
      <c r="J5260" s="5">
        <v>-999</v>
      </c>
      <c r="K5260" s="4">
        <v>5.5</v>
      </c>
      <c r="L5260" s="4">
        <v>738</v>
      </c>
      <c r="M5260" s="9">
        <v>-0.4</v>
      </c>
      <c r="N5260" s="5">
        <v>-999</v>
      </c>
      <c r="O5260" s="5">
        <v>-999</v>
      </c>
      <c r="P5260" s="4">
        <v>1</v>
      </c>
      <c r="Q5260" s="5">
        <v>-999</v>
      </c>
      <c r="R5260">
        <v>0.61299999999999999</v>
      </c>
      <c r="S5260" s="34">
        <f>ROUND((0.6105*(EXP((17.273*E5260)/(E5260+237.3))))*(100-H5260)/100,3)</f>
        <v>1.4999999999999999E-2</v>
      </c>
      <c r="T5260" s="6">
        <f>IF(V5260&lt;V5261,L5260,0)</f>
        <v>0</v>
      </c>
      <c r="U5260" s="6">
        <f>IF(T5260&gt;0,M5260,-999)</f>
        <v>-999</v>
      </c>
      <c r="V5260">
        <v>200601</v>
      </c>
      <c r="W5260">
        <v>2006</v>
      </c>
    </row>
    <row r="5261" spans="1:23" x14ac:dyDescent="0.25">
      <c r="A5261" s="14">
        <v>38728</v>
      </c>
      <c r="B5261" s="3">
        <v>11</v>
      </c>
      <c r="C5261" s="5">
        <v>-999</v>
      </c>
      <c r="D5261" s="4">
        <v>-3.9</v>
      </c>
      <c r="E5261" s="4">
        <v>-0.6</v>
      </c>
      <c r="F5261" s="4">
        <v>-5.7</v>
      </c>
      <c r="G5261" s="4">
        <v>98.6</v>
      </c>
      <c r="H5261" s="4">
        <v>92</v>
      </c>
      <c r="I5261" s="5">
        <v>-999</v>
      </c>
      <c r="J5261" s="5">
        <v>-999</v>
      </c>
      <c r="K5261" s="4">
        <v>4.7</v>
      </c>
      <c r="L5261" s="4">
        <v>748</v>
      </c>
      <c r="M5261" s="9">
        <v>-0.3</v>
      </c>
      <c r="N5261" s="5">
        <v>-999</v>
      </c>
      <c r="O5261" s="5">
        <v>-999</v>
      </c>
      <c r="P5261" s="4">
        <v>1</v>
      </c>
      <c r="Q5261" s="5">
        <v>-999</v>
      </c>
      <c r="R5261">
        <v>0.53800000000000003</v>
      </c>
      <c r="S5261" s="34">
        <f>ROUND((0.6105*(EXP((17.273*E5261)/(E5261+237.3))))*(100-H5261)/100,3)</f>
        <v>4.7E-2</v>
      </c>
      <c r="T5261" s="6">
        <f>IF(V5261&lt;V5262,L5261,0)</f>
        <v>0</v>
      </c>
      <c r="U5261" s="6">
        <f>IF(T5261&gt;0,M5261,-999)</f>
        <v>-999</v>
      </c>
      <c r="V5261">
        <v>200601</v>
      </c>
      <c r="W5261">
        <v>2006</v>
      </c>
    </row>
    <row r="5262" spans="1:23" x14ac:dyDescent="0.25">
      <c r="A5262" s="14">
        <v>38729</v>
      </c>
      <c r="B5262" s="3">
        <v>12</v>
      </c>
      <c r="C5262" s="5">
        <v>-999</v>
      </c>
      <c r="D5262" s="4">
        <v>-5.5</v>
      </c>
      <c r="E5262" s="4">
        <v>-3.9</v>
      </c>
      <c r="F5262" s="4">
        <v>-8.3000000000000007</v>
      </c>
      <c r="G5262" s="4">
        <v>96.3</v>
      </c>
      <c r="H5262" s="4">
        <v>86.9</v>
      </c>
      <c r="I5262" s="5">
        <v>-999</v>
      </c>
      <c r="J5262" s="5">
        <v>-999</v>
      </c>
      <c r="K5262" s="4">
        <v>4.7</v>
      </c>
      <c r="L5262" s="4">
        <v>777</v>
      </c>
      <c r="M5262" s="9">
        <v>-0.4</v>
      </c>
      <c r="N5262" s="5">
        <v>-999</v>
      </c>
      <c r="O5262" s="5">
        <v>-999</v>
      </c>
      <c r="P5262" s="4">
        <v>1</v>
      </c>
      <c r="Q5262" s="5">
        <v>-999</v>
      </c>
      <c r="R5262">
        <v>0.39900000000000002</v>
      </c>
      <c r="S5262" s="34">
        <f>ROUND((0.6105*(EXP((17.273*E5262)/(E5262+237.3))))*(100-H5262)/100,3)</f>
        <v>0.06</v>
      </c>
      <c r="T5262" s="6">
        <f>IF(V5262&lt;V5263,L5262,0)</f>
        <v>0</v>
      </c>
      <c r="U5262" s="6">
        <f>IF(T5262&gt;0,M5262,-999)</f>
        <v>-999</v>
      </c>
      <c r="V5262">
        <v>200601</v>
      </c>
      <c r="W5262">
        <v>2006</v>
      </c>
    </row>
    <row r="5263" spans="1:23" x14ac:dyDescent="0.25">
      <c r="A5263" s="14">
        <v>38730</v>
      </c>
      <c r="B5263" s="3">
        <v>13</v>
      </c>
      <c r="C5263" s="5">
        <v>-999</v>
      </c>
      <c r="D5263" s="4">
        <v>-2.2000000000000002</v>
      </c>
      <c r="E5263" s="4">
        <v>-0.2</v>
      </c>
      <c r="F5263" s="4">
        <v>-4.2</v>
      </c>
      <c r="G5263" s="4">
        <v>99.2</v>
      </c>
      <c r="H5263" s="4">
        <v>96.9</v>
      </c>
      <c r="I5263" s="5">
        <v>-999</v>
      </c>
      <c r="J5263" s="5">
        <v>-999</v>
      </c>
      <c r="K5263" s="4">
        <v>0</v>
      </c>
      <c r="L5263" s="4">
        <v>756</v>
      </c>
      <c r="M5263" s="9">
        <v>-0.4</v>
      </c>
      <c r="N5263" s="5">
        <v>-999</v>
      </c>
      <c r="O5263" s="5">
        <v>-999</v>
      </c>
      <c r="P5263" s="4">
        <v>1</v>
      </c>
      <c r="Q5263" s="5">
        <v>-999</v>
      </c>
      <c r="R5263">
        <v>0.58199999999999996</v>
      </c>
      <c r="S5263" s="34">
        <f>ROUND((0.6105*(EXP((17.273*E5263)/(E5263+237.3))))*(100-H5263)/100,3)</f>
        <v>1.9E-2</v>
      </c>
      <c r="T5263" s="6">
        <f>IF(V5263&lt;V5264,L5263,0)</f>
        <v>0</v>
      </c>
      <c r="U5263" s="6">
        <f>IF(T5263&gt;0,M5263,-999)</f>
        <v>-999</v>
      </c>
      <c r="V5263">
        <v>200601</v>
      </c>
      <c r="W5263">
        <v>2006</v>
      </c>
    </row>
    <row r="5264" spans="1:23" x14ac:dyDescent="0.25">
      <c r="A5264" s="14">
        <v>38731</v>
      </c>
      <c r="B5264" s="3">
        <v>14</v>
      </c>
      <c r="C5264" s="5">
        <v>-999</v>
      </c>
      <c r="D5264" s="4">
        <v>-4.5999999999999996</v>
      </c>
      <c r="E5264" s="4">
        <v>0.9</v>
      </c>
      <c r="F5264" s="4">
        <v>-9.9</v>
      </c>
      <c r="G5264" s="4">
        <v>96.5</v>
      </c>
      <c r="H5264" s="4">
        <v>79.400000000000006</v>
      </c>
      <c r="I5264" s="5">
        <v>-999</v>
      </c>
      <c r="J5264" s="5">
        <v>-999</v>
      </c>
      <c r="K5264" s="4">
        <v>3.6</v>
      </c>
      <c r="L5264" s="4">
        <v>760</v>
      </c>
      <c r="M5264" s="9">
        <v>-0.4</v>
      </c>
      <c r="N5264" s="5">
        <v>-999</v>
      </c>
      <c r="O5264" s="5">
        <v>-999</v>
      </c>
      <c r="P5264" s="4">
        <v>1</v>
      </c>
      <c r="Q5264" s="5">
        <v>-999</v>
      </c>
      <c r="R5264">
        <v>0.51800000000000002</v>
      </c>
      <c r="S5264" s="34">
        <f>ROUND((0.6105*(EXP((17.273*E5264)/(E5264+237.3))))*(100-H5264)/100,3)</f>
        <v>0.13400000000000001</v>
      </c>
      <c r="T5264" s="6">
        <f>IF(V5264&lt;V5265,L5264,0)</f>
        <v>0</v>
      </c>
      <c r="U5264" s="6">
        <f>IF(T5264&gt;0,M5264,-999)</f>
        <v>-999</v>
      </c>
      <c r="V5264">
        <v>200601</v>
      </c>
      <c r="W5264">
        <v>2006</v>
      </c>
    </row>
    <row r="5265" spans="1:23" x14ac:dyDescent="0.25">
      <c r="A5265" s="14">
        <v>38732</v>
      </c>
      <c r="B5265" s="3">
        <v>15</v>
      </c>
      <c r="C5265" s="5">
        <v>-999</v>
      </c>
      <c r="D5265" s="4">
        <v>-9.1</v>
      </c>
      <c r="E5265" s="4">
        <v>-2.8</v>
      </c>
      <c r="F5265" s="4">
        <v>-11.3</v>
      </c>
      <c r="G5265" s="4">
        <v>94.3</v>
      </c>
      <c r="H5265" s="4">
        <v>77.8</v>
      </c>
      <c r="I5265" s="5">
        <v>-999</v>
      </c>
      <c r="J5265" s="5">
        <v>-999</v>
      </c>
      <c r="K5265" s="4">
        <v>0</v>
      </c>
      <c r="L5265" s="4">
        <v>749</v>
      </c>
      <c r="M5265" s="9">
        <v>-0.5</v>
      </c>
      <c r="N5265" s="5">
        <v>-999</v>
      </c>
      <c r="O5265" s="5">
        <v>-999</v>
      </c>
      <c r="P5265" s="4">
        <v>0.9</v>
      </c>
      <c r="Q5265" s="5">
        <v>-999</v>
      </c>
      <c r="R5265">
        <v>0.38600000000000001</v>
      </c>
      <c r="S5265" s="34">
        <f>ROUND((0.6105*(EXP((17.273*E5265)/(E5265+237.3))))*(100-H5265)/100,3)</f>
        <v>0.11</v>
      </c>
      <c r="T5265" s="6">
        <f>IF(V5265&lt;V5266,L5265,0)</f>
        <v>0</v>
      </c>
      <c r="U5265" s="6">
        <f>IF(T5265&gt;0,M5265,-999)</f>
        <v>-999</v>
      </c>
      <c r="V5265">
        <v>200601</v>
      </c>
      <c r="W5265">
        <v>2006</v>
      </c>
    </row>
    <row r="5266" spans="1:23" x14ac:dyDescent="0.25">
      <c r="A5266" s="14">
        <v>38733</v>
      </c>
      <c r="B5266" s="3">
        <v>16</v>
      </c>
      <c r="C5266" s="5">
        <v>-999</v>
      </c>
      <c r="D5266" s="4">
        <v>-7.5</v>
      </c>
      <c r="E5266" s="4">
        <v>-4.5</v>
      </c>
      <c r="F5266" s="4">
        <v>-10.7</v>
      </c>
      <c r="G5266" s="4">
        <v>95.2</v>
      </c>
      <c r="H5266" s="4">
        <v>84.8</v>
      </c>
      <c r="I5266" s="5">
        <v>-999</v>
      </c>
      <c r="J5266" s="5">
        <v>-999</v>
      </c>
      <c r="K5266" s="4">
        <v>5.6</v>
      </c>
      <c r="L5266" s="4">
        <v>809</v>
      </c>
      <c r="M5266" s="9">
        <v>-0.5</v>
      </c>
      <c r="N5266" s="5">
        <v>-999</v>
      </c>
      <c r="O5266" s="5">
        <v>-999</v>
      </c>
      <c r="P5266" s="4">
        <v>1</v>
      </c>
      <c r="Q5266" s="5">
        <v>-999</v>
      </c>
      <c r="R5266">
        <v>0.37</v>
      </c>
      <c r="S5266" s="34">
        <f>ROUND((0.6105*(EXP((17.273*E5266)/(E5266+237.3))))*(100-H5266)/100,3)</f>
        <v>6.6000000000000003E-2</v>
      </c>
      <c r="T5266" s="6">
        <f>IF(V5266&lt;V5267,L5266,0)</f>
        <v>0</v>
      </c>
      <c r="U5266" s="6">
        <f>IF(T5266&gt;0,M5266,-999)</f>
        <v>-999</v>
      </c>
      <c r="V5266">
        <v>200601</v>
      </c>
      <c r="W5266">
        <v>2006</v>
      </c>
    </row>
    <row r="5267" spans="1:23" x14ac:dyDescent="0.25">
      <c r="A5267" s="14">
        <v>38734</v>
      </c>
      <c r="B5267" s="3">
        <v>17</v>
      </c>
      <c r="C5267" s="5">
        <v>-999</v>
      </c>
      <c r="D5267" s="4">
        <v>-4.5999999999999996</v>
      </c>
      <c r="E5267" s="4">
        <v>0.6</v>
      </c>
      <c r="F5267" s="4">
        <v>-6.9</v>
      </c>
      <c r="G5267" s="4">
        <v>96.1</v>
      </c>
      <c r="H5267" s="4">
        <v>74.099999999999994</v>
      </c>
      <c r="I5267" s="5">
        <v>-999</v>
      </c>
      <c r="J5267" s="5">
        <v>-999</v>
      </c>
      <c r="K5267" s="4">
        <v>0</v>
      </c>
      <c r="L5267" s="4">
        <v>797</v>
      </c>
      <c r="M5267" s="9">
        <v>-0.6</v>
      </c>
      <c r="N5267" s="5">
        <v>-999</v>
      </c>
      <c r="O5267" s="5">
        <v>-999</v>
      </c>
      <c r="P5267" s="4">
        <v>1</v>
      </c>
      <c r="Q5267" s="5">
        <v>-999</v>
      </c>
      <c r="R5267">
        <v>0.47399999999999998</v>
      </c>
      <c r="S5267" s="34">
        <f>ROUND((0.6105*(EXP((17.273*E5267)/(E5267+237.3))))*(100-H5267)/100,3)</f>
        <v>0.16500000000000001</v>
      </c>
      <c r="T5267" s="6">
        <f>IF(V5267&lt;V5268,L5267,0)</f>
        <v>0</v>
      </c>
      <c r="U5267" s="6">
        <f>IF(T5267&gt;0,M5267,-999)</f>
        <v>-999</v>
      </c>
      <c r="V5267">
        <v>200601</v>
      </c>
      <c r="W5267">
        <v>2006</v>
      </c>
    </row>
    <row r="5268" spans="1:23" x14ac:dyDescent="0.25">
      <c r="A5268" s="14">
        <v>38735</v>
      </c>
      <c r="B5268" s="3">
        <v>18</v>
      </c>
      <c r="C5268" s="5">
        <v>-999</v>
      </c>
      <c r="D5268" s="4">
        <v>-5.2</v>
      </c>
      <c r="E5268" s="4">
        <v>-2.4</v>
      </c>
      <c r="F5268" s="4">
        <v>-6.6</v>
      </c>
      <c r="G5268" s="4">
        <v>98.3</v>
      </c>
      <c r="H5268" s="4">
        <v>92.5</v>
      </c>
      <c r="I5268" s="5">
        <v>-999</v>
      </c>
      <c r="J5268" s="5">
        <v>-999</v>
      </c>
      <c r="K5268" s="4">
        <v>1.3</v>
      </c>
      <c r="L5268" s="4">
        <v>797</v>
      </c>
      <c r="M5268" s="9">
        <v>-0.6</v>
      </c>
      <c r="N5268" s="5">
        <v>-999</v>
      </c>
      <c r="O5268" s="5">
        <v>-999</v>
      </c>
      <c r="P5268" s="4">
        <v>0.9</v>
      </c>
      <c r="Q5268" s="5">
        <v>-999</v>
      </c>
      <c r="R5268">
        <v>0.47299999999999998</v>
      </c>
      <c r="S5268" s="34">
        <f>ROUND((0.6105*(EXP((17.273*E5268)/(E5268+237.3))))*(100-H5268)/100,3)</f>
        <v>3.7999999999999999E-2</v>
      </c>
      <c r="T5268" s="6">
        <f>IF(V5268&lt;V5269,L5268,0)</f>
        <v>0</v>
      </c>
      <c r="U5268" s="6">
        <f>IF(T5268&gt;0,M5268,-999)</f>
        <v>-999</v>
      </c>
      <c r="V5268">
        <v>200601</v>
      </c>
      <c r="W5268">
        <v>2006</v>
      </c>
    </row>
    <row r="5269" spans="1:23" x14ac:dyDescent="0.25">
      <c r="A5269" s="14">
        <v>38736</v>
      </c>
      <c r="B5269" s="3">
        <v>19</v>
      </c>
      <c r="C5269" s="5">
        <v>-999</v>
      </c>
      <c r="D5269" s="4">
        <v>-6.5</v>
      </c>
      <c r="E5269" s="4">
        <v>-3.9</v>
      </c>
      <c r="F5269" s="4">
        <v>-7.9</v>
      </c>
      <c r="G5269" s="4">
        <v>95.4</v>
      </c>
      <c r="H5269" s="4">
        <v>83.3</v>
      </c>
      <c r="I5269" s="5">
        <v>-999</v>
      </c>
      <c r="J5269" s="5">
        <v>-999</v>
      </c>
      <c r="K5269" s="4">
        <v>1.6</v>
      </c>
      <c r="L5269" s="4">
        <v>818</v>
      </c>
      <c r="M5269" s="9">
        <v>-0.6</v>
      </c>
      <c r="N5269" s="5">
        <v>-999</v>
      </c>
      <c r="O5269" s="5">
        <v>-999</v>
      </c>
      <c r="P5269" s="4">
        <v>0.9</v>
      </c>
      <c r="Q5269" s="5">
        <v>-999</v>
      </c>
      <c r="R5269">
        <v>0.38100000000000001</v>
      </c>
      <c r="S5269" s="34">
        <f>ROUND((0.6105*(EXP((17.273*E5269)/(E5269+237.3))))*(100-H5269)/100,3)</f>
        <v>7.5999999999999998E-2</v>
      </c>
      <c r="T5269" s="6">
        <f>IF(V5269&lt;V5270,L5269,0)</f>
        <v>0</v>
      </c>
      <c r="U5269" s="6">
        <f>IF(T5269&gt;0,M5269,-999)</f>
        <v>-999</v>
      </c>
      <c r="V5269">
        <v>200601</v>
      </c>
      <c r="W5269">
        <v>2006</v>
      </c>
    </row>
    <row r="5270" spans="1:23" x14ac:dyDescent="0.25">
      <c r="A5270" s="14">
        <v>38737</v>
      </c>
      <c r="B5270" s="3">
        <v>20</v>
      </c>
      <c r="C5270" s="5">
        <v>-999</v>
      </c>
      <c r="D5270" s="4">
        <v>-6.5</v>
      </c>
      <c r="E5270" s="4">
        <v>-3.9</v>
      </c>
      <c r="F5270" s="4">
        <v>-8.4</v>
      </c>
      <c r="G5270" s="4">
        <v>97.8</v>
      </c>
      <c r="H5270" s="4">
        <v>91.4</v>
      </c>
      <c r="I5270" s="5">
        <v>-999</v>
      </c>
      <c r="J5270" s="5">
        <v>-999</v>
      </c>
      <c r="K5270" s="4">
        <v>5.3</v>
      </c>
      <c r="L5270" s="4">
        <v>849</v>
      </c>
      <c r="M5270" s="9">
        <v>-0.6</v>
      </c>
      <c r="N5270" s="5">
        <v>-999</v>
      </c>
      <c r="O5270" s="5">
        <v>-999</v>
      </c>
      <c r="P5270" s="4">
        <v>0.9</v>
      </c>
      <c r="Q5270" s="5">
        <v>-999</v>
      </c>
      <c r="R5270">
        <v>0.41899999999999998</v>
      </c>
      <c r="S5270" s="34">
        <f>ROUND((0.6105*(EXP((17.273*E5270)/(E5270+237.3))))*(100-H5270)/100,3)</f>
        <v>3.9E-2</v>
      </c>
      <c r="T5270" s="6">
        <f>IF(V5270&lt;V5271,L5270,0)</f>
        <v>0</v>
      </c>
      <c r="U5270" s="6">
        <f>IF(T5270&gt;0,M5270,-999)</f>
        <v>-999</v>
      </c>
      <c r="V5270">
        <v>200601</v>
      </c>
      <c r="W5270">
        <v>2006</v>
      </c>
    </row>
    <row r="5271" spans="1:23" x14ac:dyDescent="0.25">
      <c r="A5271" s="14">
        <v>38738</v>
      </c>
      <c r="B5271" s="3">
        <v>21</v>
      </c>
      <c r="C5271" s="5">
        <v>-999</v>
      </c>
      <c r="D5271" s="4">
        <v>-7.1</v>
      </c>
      <c r="E5271" s="4">
        <v>-4.7</v>
      </c>
      <c r="F5271" s="4">
        <v>-9.5</v>
      </c>
      <c r="G5271" s="4">
        <v>97.2</v>
      </c>
      <c r="H5271" s="4">
        <v>92.9</v>
      </c>
      <c r="I5271" s="5">
        <v>-999</v>
      </c>
      <c r="J5271" s="5">
        <v>-999</v>
      </c>
      <c r="K5271" s="4">
        <v>0</v>
      </c>
      <c r="L5271" s="4">
        <v>835</v>
      </c>
      <c r="M5271" s="9">
        <v>-0.5</v>
      </c>
      <c r="N5271" s="5">
        <v>-999</v>
      </c>
      <c r="O5271" s="5">
        <v>-999</v>
      </c>
      <c r="P5271" s="4">
        <v>0.9</v>
      </c>
      <c r="Q5271" s="5">
        <v>-999</v>
      </c>
      <c r="R5271">
        <v>0.40100000000000002</v>
      </c>
      <c r="S5271" s="34">
        <f>ROUND((0.6105*(EXP((17.273*E5271)/(E5271+237.3))))*(100-H5271)/100,3)</f>
        <v>3.1E-2</v>
      </c>
      <c r="T5271" s="6">
        <f>IF(V5271&lt;V5272,L5271,0)</f>
        <v>0</v>
      </c>
      <c r="U5271" s="6">
        <f>IF(T5271&gt;0,M5271,-999)</f>
        <v>-999</v>
      </c>
      <c r="V5271">
        <v>200601</v>
      </c>
      <c r="W5271">
        <v>2006</v>
      </c>
    </row>
    <row r="5272" spans="1:23" x14ac:dyDescent="0.25">
      <c r="A5272" s="14">
        <v>38739</v>
      </c>
      <c r="B5272" s="3">
        <v>22</v>
      </c>
      <c r="C5272" s="5">
        <v>-999</v>
      </c>
      <c r="D5272" s="4">
        <v>-4.3</v>
      </c>
      <c r="E5272" s="4">
        <v>-0.8</v>
      </c>
      <c r="F5272" s="4">
        <v>-6.8</v>
      </c>
      <c r="G5272" s="4">
        <v>95.7</v>
      </c>
      <c r="H5272" s="4">
        <v>86.6</v>
      </c>
      <c r="I5272" s="5">
        <v>-999</v>
      </c>
      <c r="J5272" s="5">
        <v>-999</v>
      </c>
      <c r="K5272" s="4">
        <v>0</v>
      </c>
      <c r="L5272" s="4">
        <v>829</v>
      </c>
      <c r="M5272" s="9">
        <v>-0.5</v>
      </c>
      <c r="N5272" s="5">
        <v>-999</v>
      </c>
      <c r="O5272" s="5">
        <v>-999</v>
      </c>
      <c r="P5272" s="4">
        <v>0.9</v>
      </c>
      <c r="Q5272" s="5">
        <v>-999</v>
      </c>
      <c r="R5272">
        <v>0.499</v>
      </c>
      <c r="S5272" s="34">
        <f>ROUND((0.6105*(EXP((17.273*E5272)/(E5272+237.3))))*(100-H5272)/100,3)</f>
        <v>7.6999999999999999E-2</v>
      </c>
      <c r="T5272" s="6">
        <f>IF(V5272&lt;V5273,L5272,0)</f>
        <v>0</v>
      </c>
      <c r="U5272" s="6">
        <f>IF(T5272&gt;0,M5272,-999)</f>
        <v>-999</v>
      </c>
      <c r="V5272">
        <v>200601</v>
      </c>
      <c r="W5272">
        <v>2006</v>
      </c>
    </row>
    <row r="5273" spans="1:23" x14ac:dyDescent="0.25">
      <c r="A5273" s="14">
        <v>38740</v>
      </c>
      <c r="B5273" s="3">
        <v>23</v>
      </c>
      <c r="C5273" s="5">
        <v>-999</v>
      </c>
      <c r="D5273" s="4">
        <v>-0.8</v>
      </c>
      <c r="E5273" s="4">
        <v>4.4000000000000004</v>
      </c>
      <c r="F5273" s="4">
        <v>-4.3</v>
      </c>
      <c r="G5273" s="4">
        <v>92.5</v>
      </c>
      <c r="H5273" s="4">
        <v>74.2</v>
      </c>
      <c r="I5273" s="5">
        <v>-999</v>
      </c>
      <c r="J5273" s="5">
        <v>-999</v>
      </c>
      <c r="K5273" s="4">
        <v>0</v>
      </c>
      <c r="L5273" s="4">
        <v>808</v>
      </c>
      <c r="M5273" s="9">
        <v>-0.4</v>
      </c>
      <c r="N5273" s="5">
        <v>-999</v>
      </c>
      <c r="O5273" s="5">
        <v>-999</v>
      </c>
      <c r="P5273" s="4">
        <v>1</v>
      </c>
      <c r="Q5273" s="5">
        <v>-999</v>
      </c>
      <c r="R5273">
        <v>0.62</v>
      </c>
      <c r="S5273" s="34">
        <f>ROUND((0.6105*(EXP((17.273*E5273)/(E5273+237.3))))*(100-H5273)/100,3)</f>
        <v>0.216</v>
      </c>
      <c r="T5273" s="6">
        <f>IF(V5273&lt;V5274,L5273,0)</f>
        <v>0</v>
      </c>
      <c r="U5273" s="6">
        <f>IF(T5273&gt;0,M5273,-999)</f>
        <v>-999</v>
      </c>
      <c r="V5273">
        <v>200601</v>
      </c>
      <c r="W5273">
        <v>2006</v>
      </c>
    </row>
    <row r="5274" spans="1:23" x14ac:dyDescent="0.25">
      <c r="A5274" s="14">
        <v>38741</v>
      </c>
      <c r="B5274" s="3">
        <v>24</v>
      </c>
      <c r="C5274" s="5">
        <v>-999</v>
      </c>
      <c r="D5274" s="4">
        <v>0.9</v>
      </c>
      <c r="E5274" s="4">
        <v>5</v>
      </c>
      <c r="F5274" s="4">
        <v>-2</v>
      </c>
      <c r="G5274" s="4">
        <v>86.2</v>
      </c>
      <c r="H5274" s="4">
        <v>66.7</v>
      </c>
      <c r="I5274" s="5">
        <v>-999</v>
      </c>
      <c r="J5274" s="5">
        <v>-999</v>
      </c>
      <c r="K5274" s="4">
        <v>0</v>
      </c>
      <c r="L5274" s="4">
        <v>784</v>
      </c>
      <c r="M5274" s="9">
        <v>-0.4</v>
      </c>
      <c r="N5274" s="5">
        <v>-999</v>
      </c>
      <c r="O5274" s="5">
        <v>-999</v>
      </c>
      <c r="P5274" s="4">
        <v>1</v>
      </c>
      <c r="Q5274" s="5">
        <v>-999</v>
      </c>
      <c r="R5274">
        <v>0.58199999999999996</v>
      </c>
      <c r="S5274" s="34">
        <f>ROUND((0.6105*(EXP((17.273*E5274)/(E5274+237.3))))*(100-H5274)/100,3)</f>
        <v>0.28999999999999998</v>
      </c>
      <c r="T5274" s="6">
        <f>IF(V5274&lt;V5275,L5274,0)</f>
        <v>0</v>
      </c>
      <c r="U5274" s="6">
        <f>IF(T5274&gt;0,M5274,-999)</f>
        <v>-999</v>
      </c>
      <c r="V5274">
        <v>200601</v>
      </c>
      <c r="W5274">
        <v>2006</v>
      </c>
    </row>
    <row r="5275" spans="1:23" x14ac:dyDescent="0.25">
      <c r="A5275" s="14">
        <v>38742</v>
      </c>
      <c r="B5275" s="3">
        <v>25</v>
      </c>
      <c r="C5275" s="5">
        <v>-999</v>
      </c>
      <c r="D5275" s="4">
        <v>-2.2000000000000002</v>
      </c>
      <c r="E5275" s="4">
        <v>2.8</v>
      </c>
      <c r="F5275" s="4">
        <v>-5</v>
      </c>
      <c r="G5275" s="4">
        <v>90.3</v>
      </c>
      <c r="H5275" s="4">
        <v>68.3</v>
      </c>
      <c r="I5275" s="5">
        <v>-999</v>
      </c>
      <c r="J5275" s="5">
        <v>-999</v>
      </c>
      <c r="K5275" s="4">
        <v>2.5</v>
      </c>
      <c r="L5275" s="4">
        <v>802</v>
      </c>
      <c r="M5275" s="9">
        <v>-0.3</v>
      </c>
      <c r="N5275" s="5">
        <v>-999</v>
      </c>
      <c r="O5275" s="5">
        <v>-999</v>
      </c>
      <c r="P5275" s="4">
        <v>1</v>
      </c>
      <c r="Q5275" s="5">
        <v>-999</v>
      </c>
      <c r="R5275">
        <v>0.50900000000000001</v>
      </c>
      <c r="S5275" s="34">
        <f>ROUND((0.6105*(EXP((17.273*E5275)/(E5275+237.3))))*(100-H5275)/100,3)</f>
        <v>0.23699999999999999</v>
      </c>
      <c r="T5275" s="6">
        <f>IF(V5275&lt;V5276,L5275,0)</f>
        <v>0</v>
      </c>
      <c r="U5275" s="6">
        <f>IF(T5275&gt;0,M5275,-999)</f>
        <v>-999</v>
      </c>
      <c r="V5275">
        <v>200601</v>
      </c>
      <c r="W5275">
        <v>2006</v>
      </c>
    </row>
    <row r="5276" spans="1:23" x14ac:dyDescent="0.25">
      <c r="A5276" s="14">
        <v>38743</v>
      </c>
      <c r="B5276" s="3">
        <v>26</v>
      </c>
      <c r="C5276" s="5">
        <v>-999</v>
      </c>
      <c r="D5276" s="4">
        <v>-6.2</v>
      </c>
      <c r="E5276" s="4">
        <v>-5</v>
      </c>
      <c r="F5276" s="4">
        <v>-8</v>
      </c>
      <c r="G5276" s="4">
        <v>93.8</v>
      </c>
      <c r="H5276" s="4">
        <v>83.9</v>
      </c>
      <c r="I5276" s="5">
        <v>-999</v>
      </c>
      <c r="J5276" s="5">
        <v>-999</v>
      </c>
      <c r="K5276" s="4">
        <v>0</v>
      </c>
      <c r="L5276" s="4">
        <v>797</v>
      </c>
      <c r="M5276" s="9">
        <v>-0.4</v>
      </c>
      <c r="N5276" s="5">
        <v>-999</v>
      </c>
      <c r="O5276" s="5">
        <v>-999</v>
      </c>
      <c r="P5276" s="4">
        <v>0.9</v>
      </c>
      <c r="Q5276" s="5">
        <v>-999</v>
      </c>
      <c r="R5276">
        <v>0.35399999999999998</v>
      </c>
      <c r="S5276" s="34">
        <f>ROUND((0.6105*(EXP((17.273*E5276)/(E5276+237.3))))*(100-H5276)/100,3)</f>
        <v>6.8000000000000005E-2</v>
      </c>
      <c r="T5276" s="6">
        <f>IF(V5276&lt;V5277,L5276,0)</f>
        <v>0</v>
      </c>
      <c r="U5276" s="6">
        <f>IF(T5276&gt;0,M5276,-999)</f>
        <v>-999</v>
      </c>
      <c r="V5276">
        <v>200601</v>
      </c>
      <c r="W5276">
        <v>2006</v>
      </c>
    </row>
    <row r="5277" spans="1:23" x14ac:dyDescent="0.25">
      <c r="A5277" s="14">
        <v>38744</v>
      </c>
      <c r="B5277" s="3">
        <v>27</v>
      </c>
      <c r="C5277" s="5">
        <v>-999</v>
      </c>
      <c r="D5277" s="4">
        <v>-6.4</v>
      </c>
      <c r="E5277" s="4">
        <v>-2</v>
      </c>
      <c r="F5277" s="4">
        <v>-9.1</v>
      </c>
      <c r="G5277" s="4">
        <v>92</v>
      </c>
      <c r="H5277" s="4">
        <v>71.2</v>
      </c>
      <c r="I5277" s="5">
        <v>-999</v>
      </c>
      <c r="J5277" s="5">
        <v>-999</v>
      </c>
      <c r="K5277" s="4">
        <v>0.7</v>
      </c>
      <c r="L5277" s="4">
        <v>785</v>
      </c>
      <c r="M5277" s="9">
        <v>-0.4</v>
      </c>
      <c r="N5277" s="5">
        <v>-999</v>
      </c>
      <c r="O5277" s="5">
        <v>-999</v>
      </c>
      <c r="P5277" s="4">
        <v>0.9</v>
      </c>
      <c r="Q5277" s="5">
        <v>-999</v>
      </c>
      <c r="R5277">
        <v>0.376</v>
      </c>
      <c r="S5277" s="34">
        <f>ROUND((0.6105*(EXP((17.273*E5277)/(E5277+237.3))))*(100-H5277)/100,3)</f>
        <v>0.152</v>
      </c>
      <c r="T5277" s="6">
        <f>IF(V5277&lt;V5278,L5277,0)</f>
        <v>0</v>
      </c>
      <c r="U5277" s="6">
        <f>IF(T5277&gt;0,M5277,-999)</f>
        <v>-999</v>
      </c>
      <c r="V5277">
        <v>200601</v>
      </c>
      <c r="W5277">
        <v>2006</v>
      </c>
    </row>
    <row r="5278" spans="1:23" x14ac:dyDescent="0.25">
      <c r="A5278" s="14">
        <v>38745</v>
      </c>
      <c r="B5278" s="3">
        <v>28</v>
      </c>
      <c r="C5278" s="5">
        <v>-999</v>
      </c>
      <c r="D5278" s="4">
        <v>-6</v>
      </c>
      <c r="E5278" s="4">
        <v>-0.8</v>
      </c>
      <c r="F5278" s="4">
        <v>-9.3000000000000007</v>
      </c>
      <c r="G5278" s="4">
        <v>94.2</v>
      </c>
      <c r="H5278" s="4">
        <v>69.599999999999994</v>
      </c>
      <c r="I5278" s="5">
        <v>-999</v>
      </c>
      <c r="J5278" s="5">
        <v>-999</v>
      </c>
      <c r="K5278" s="4">
        <v>1.3</v>
      </c>
      <c r="L5278" s="4">
        <v>798</v>
      </c>
      <c r="M5278" s="9">
        <v>-0.4</v>
      </c>
      <c r="N5278" s="5">
        <v>-999</v>
      </c>
      <c r="O5278" s="5">
        <v>-999</v>
      </c>
      <c r="P5278" s="4">
        <v>0.9</v>
      </c>
      <c r="Q5278" s="5">
        <v>-999</v>
      </c>
      <c r="R5278">
        <v>0.40200000000000002</v>
      </c>
      <c r="S5278" s="34">
        <f>ROUND((0.6105*(EXP((17.273*E5278)/(E5278+237.3))))*(100-H5278)/100,3)</f>
        <v>0.17499999999999999</v>
      </c>
      <c r="T5278" s="6">
        <f>IF(V5278&lt;V5279,L5278,0)</f>
        <v>0</v>
      </c>
      <c r="U5278" s="6">
        <f>IF(T5278&gt;0,M5278,-999)</f>
        <v>-999</v>
      </c>
      <c r="V5278">
        <v>200601</v>
      </c>
      <c r="W5278">
        <v>2006</v>
      </c>
    </row>
    <row r="5279" spans="1:23" x14ac:dyDescent="0.25">
      <c r="A5279" s="14">
        <v>38746</v>
      </c>
      <c r="B5279" s="3">
        <v>29</v>
      </c>
      <c r="C5279" s="5">
        <v>-999</v>
      </c>
      <c r="D5279" s="4">
        <v>-6.4</v>
      </c>
      <c r="E5279" s="4">
        <v>-3.4</v>
      </c>
      <c r="F5279" s="4">
        <v>-8.6999999999999993</v>
      </c>
      <c r="G5279" s="4">
        <v>91.3</v>
      </c>
      <c r="H5279" s="4">
        <v>65</v>
      </c>
      <c r="I5279" s="5">
        <v>-999</v>
      </c>
      <c r="J5279" s="5">
        <v>-999</v>
      </c>
      <c r="K5279" s="4">
        <v>14</v>
      </c>
      <c r="L5279" s="4">
        <v>919</v>
      </c>
      <c r="M5279" s="9">
        <v>-0.5</v>
      </c>
      <c r="N5279" s="5">
        <v>-999</v>
      </c>
      <c r="O5279" s="5">
        <v>-999</v>
      </c>
      <c r="P5279" s="4">
        <v>0.9</v>
      </c>
      <c r="Q5279" s="5">
        <v>-999</v>
      </c>
      <c r="R5279">
        <v>0.308</v>
      </c>
      <c r="S5279" s="34">
        <f>ROUND((0.6105*(EXP((17.273*E5279)/(E5279+237.3))))*(100-H5279)/100,3)</f>
        <v>0.16600000000000001</v>
      </c>
      <c r="T5279" s="6">
        <f>IF(V5279&lt;V5280,L5279,0)</f>
        <v>0</v>
      </c>
      <c r="U5279" s="6">
        <f>IF(T5279&gt;0,M5279,-999)</f>
        <v>-999</v>
      </c>
      <c r="V5279">
        <v>200601</v>
      </c>
      <c r="W5279">
        <v>2006</v>
      </c>
    </row>
    <row r="5280" spans="1:23" x14ac:dyDescent="0.25">
      <c r="A5280" s="14">
        <v>38747</v>
      </c>
      <c r="B5280" s="3">
        <v>30</v>
      </c>
      <c r="C5280" s="5">
        <v>-999</v>
      </c>
      <c r="D5280" s="4">
        <v>-3.5</v>
      </c>
      <c r="E5280" s="4">
        <v>0.7</v>
      </c>
      <c r="F5280" s="4">
        <v>-7.6</v>
      </c>
      <c r="G5280" s="4">
        <v>98.6</v>
      </c>
      <c r="H5280" s="4">
        <v>96</v>
      </c>
      <c r="I5280" s="5">
        <v>-999</v>
      </c>
      <c r="J5280" s="5">
        <v>-999</v>
      </c>
      <c r="K5280" s="4">
        <v>0.7</v>
      </c>
      <c r="L5280" s="4">
        <v>908</v>
      </c>
      <c r="M5280" s="9">
        <v>-0.6</v>
      </c>
      <c r="N5280" s="5">
        <v>-999</v>
      </c>
      <c r="O5280" s="5">
        <v>-999</v>
      </c>
      <c r="P5280" s="4">
        <v>0.9</v>
      </c>
      <c r="Q5280" s="5">
        <v>-999</v>
      </c>
      <c r="R5280">
        <v>0.61599999999999999</v>
      </c>
      <c r="S5280" s="34">
        <f>ROUND((0.6105*(EXP((17.273*E5280)/(E5280+237.3))))*(100-H5280)/100,3)</f>
        <v>2.5999999999999999E-2</v>
      </c>
      <c r="T5280" s="6">
        <f>IF(V5280&lt;V5281,L5280,0)</f>
        <v>0</v>
      </c>
      <c r="U5280" s="6">
        <f>IF(T5280&gt;0,M5280,-999)</f>
        <v>-999</v>
      </c>
      <c r="V5280">
        <v>200601</v>
      </c>
      <c r="W5280">
        <v>2006</v>
      </c>
    </row>
    <row r="5281" spans="1:23" x14ac:dyDescent="0.25">
      <c r="A5281" s="14">
        <v>38748</v>
      </c>
      <c r="B5281" s="3">
        <v>31</v>
      </c>
      <c r="C5281" s="5">
        <v>-999</v>
      </c>
      <c r="D5281" s="4">
        <v>-6.6</v>
      </c>
      <c r="E5281" s="4">
        <v>-4.7</v>
      </c>
      <c r="F5281" s="4">
        <v>-8.5</v>
      </c>
      <c r="G5281" s="4">
        <v>94.7</v>
      </c>
      <c r="H5281" s="4">
        <v>77.599999999999994</v>
      </c>
      <c r="I5281" s="5">
        <v>-999</v>
      </c>
      <c r="J5281" s="5">
        <v>-999</v>
      </c>
      <c r="K5281" s="4">
        <v>6.2</v>
      </c>
      <c r="L5281" s="4">
        <v>949</v>
      </c>
      <c r="M5281" s="9">
        <v>-0.6</v>
      </c>
      <c r="N5281" s="5">
        <v>-999</v>
      </c>
      <c r="O5281" s="5">
        <v>-999</v>
      </c>
      <c r="P5281" s="4">
        <v>0.8</v>
      </c>
      <c r="Q5281" s="5">
        <v>-999</v>
      </c>
      <c r="R5281">
        <v>0.33300000000000002</v>
      </c>
      <c r="S5281" s="34">
        <f>ROUND((0.6105*(EXP((17.273*E5281)/(E5281+237.3))))*(100-H5281)/100,3)</f>
        <v>9.6000000000000002E-2</v>
      </c>
      <c r="T5281" s="6">
        <f>IF(V5281&lt;V5282,L5281,0)</f>
        <v>949</v>
      </c>
      <c r="U5281" s="6">
        <f>IF(T5281&gt;0,M5281,-999)</f>
        <v>-0.6</v>
      </c>
      <c r="V5281">
        <v>200601</v>
      </c>
      <c r="W5281">
        <v>2006</v>
      </c>
    </row>
    <row r="5282" spans="1:23" x14ac:dyDescent="0.25">
      <c r="A5282" s="14">
        <v>38749</v>
      </c>
      <c r="B5282" s="3">
        <v>32</v>
      </c>
      <c r="C5282" s="5">
        <v>-999</v>
      </c>
      <c r="D5282" s="4">
        <v>-4.5999999999999996</v>
      </c>
      <c r="E5282" s="4">
        <v>0.2</v>
      </c>
      <c r="F5282" s="4">
        <v>-6.9</v>
      </c>
      <c r="G5282" s="4">
        <v>94</v>
      </c>
      <c r="H5282" s="4">
        <v>81</v>
      </c>
      <c r="I5282" s="5">
        <v>-999</v>
      </c>
      <c r="J5282" s="5">
        <v>-999</v>
      </c>
      <c r="K5282" s="4">
        <v>1.2</v>
      </c>
      <c r="L5282" s="4">
        <v>934</v>
      </c>
      <c r="M5282" s="9">
        <v>-0.5</v>
      </c>
      <c r="N5282" s="5">
        <v>-999</v>
      </c>
      <c r="O5282" s="5">
        <v>-999</v>
      </c>
      <c r="P5282" s="4">
        <v>0.9</v>
      </c>
      <c r="Q5282" s="5">
        <v>-999</v>
      </c>
      <c r="R5282">
        <v>0.5</v>
      </c>
      <c r="S5282" s="34">
        <f>ROUND((0.6105*(EXP((17.273*E5282)/(E5282+237.3))))*(100-H5282)/100,3)</f>
        <v>0.11799999999999999</v>
      </c>
      <c r="T5282" s="6">
        <f>IF(V5282&lt;V5283,L5282,0)</f>
        <v>0</v>
      </c>
      <c r="U5282" s="6">
        <f>IF(T5282&gt;0,M5282,-999)</f>
        <v>-999</v>
      </c>
      <c r="V5282">
        <v>200602</v>
      </c>
      <c r="W5282">
        <v>2006</v>
      </c>
    </row>
    <row r="5283" spans="1:23" x14ac:dyDescent="0.25">
      <c r="A5283" s="14">
        <v>38750</v>
      </c>
      <c r="B5283" s="3">
        <v>33</v>
      </c>
      <c r="C5283" s="5">
        <v>-999</v>
      </c>
      <c r="D5283" s="4">
        <v>-3.8</v>
      </c>
      <c r="E5283" s="4">
        <v>2.2999999999999998</v>
      </c>
      <c r="F5283" s="4">
        <v>-6.4</v>
      </c>
      <c r="G5283" s="4">
        <v>89.1</v>
      </c>
      <c r="H5283" s="4">
        <v>62.3</v>
      </c>
      <c r="I5283" s="5">
        <v>-999</v>
      </c>
      <c r="J5283" s="5">
        <v>-999</v>
      </c>
      <c r="K5283" s="4">
        <v>0</v>
      </c>
      <c r="L5283" s="4">
        <v>905</v>
      </c>
      <c r="M5283" s="9">
        <v>-0.4</v>
      </c>
      <c r="N5283" s="5">
        <v>-999</v>
      </c>
      <c r="O5283" s="5">
        <v>-999</v>
      </c>
      <c r="P5283" s="4">
        <v>0.9</v>
      </c>
      <c r="Q5283" s="5">
        <v>-999</v>
      </c>
      <c r="R5283">
        <v>0.45</v>
      </c>
      <c r="S5283" s="34">
        <f>ROUND((0.6105*(EXP((17.273*E5283)/(E5283+237.3))))*(100-H5283)/100,3)</f>
        <v>0.27200000000000002</v>
      </c>
      <c r="T5283" s="6">
        <f>IF(V5283&lt;V5284,L5283,0)</f>
        <v>0</v>
      </c>
      <c r="U5283" s="6">
        <f>IF(T5283&gt;0,M5283,-999)</f>
        <v>-999</v>
      </c>
      <c r="V5283">
        <v>200602</v>
      </c>
      <c r="W5283">
        <v>2006</v>
      </c>
    </row>
    <row r="5284" spans="1:23" x14ac:dyDescent="0.25">
      <c r="A5284" s="14">
        <v>38751</v>
      </c>
      <c r="B5284" s="3">
        <v>34</v>
      </c>
      <c r="C5284" s="5">
        <v>-999</v>
      </c>
      <c r="D5284" s="4">
        <v>-4.3</v>
      </c>
      <c r="E5284" s="4">
        <v>-1.6</v>
      </c>
      <c r="F5284" s="4">
        <v>-6.6</v>
      </c>
      <c r="G5284" s="4">
        <v>94</v>
      </c>
      <c r="H5284" s="4">
        <v>73.2</v>
      </c>
      <c r="I5284" s="5">
        <v>-999</v>
      </c>
      <c r="J5284" s="5">
        <v>-999</v>
      </c>
      <c r="K5284" s="4">
        <v>2.9</v>
      </c>
      <c r="L5284" s="4">
        <v>922</v>
      </c>
      <c r="M5284" s="9">
        <v>-0.5</v>
      </c>
      <c r="N5284" s="5">
        <v>-999</v>
      </c>
      <c r="O5284" s="5">
        <v>-999</v>
      </c>
      <c r="P5284" s="4">
        <v>0.8</v>
      </c>
      <c r="Q5284" s="5">
        <v>-999</v>
      </c>
      <c r="R5284">
        <v>0.39700000000000002</v>
      </c>
      <c r="S5284" s="34">
        <f>ROUND((0.6105*(EXP((17.273*E5284)/(E5284+237.3))))*(100-H5284)/100,3)</f>
        <v>0.14599999999999999</v>
      </c>
      <c r="T5284" s="6">
        <f>IF(V5284&lt;V5285,L5284,0)</f>
        <v>0</v>
      </c>
      <c r="U5284" s="6">
        <f>IF(T5284&gt;0,M5284,-999)</f>
        <v>-999</v>
      </c>
      <c r="V5284">
        <v>200602</v>
      </c>
      <c r="W5284">
        <v>2006</v>
      </c>
    </row>
    <row r="5285" spans="1:23" x14ac:dyDescent="0.25">
      <c r="A5285" s="14">
        <v>38752</v>
      </c>
      <c r="B5285" s="3">
        <v>35</v>
      </c>
      <c r="C5285" s="5">
        <v>-999</v>
      </c>
      <c r="D5285" s="4">
        <v>-3.5</v>
      </c>
      <c r="E5285" s="4">
        <v>-1.7</v>
      </c>
      <c r="F5285" s="4">
        <v>-5.4</v>
      </c>
      <c r="G5285" s="4">
        <v>99.2</v>
      </c>
      <c r="H5285" s="4">
        <v>97.8</v>
      </c>
      <c r="I5285" s="5">
        <v>-999</v>
      </c>
      <c r="J5285" s="5">
        <v>-999</v>
      </c>
      <c r="K5285" s="4">
        <v>8.4</v>
      </c>
      <c r="L5285" s="4">
        <v>997</v>
      </c>
      <c r="M5285" s="9">
        <v>-0.5</v>
      </c>
      <c r="N5285" s="5">
        <v>-999</v>
      </c>
      <c r="O5285" s="5">
        <v>-999</v>
      </c>
      <c r="P5285" s="4">
        <v>0.8</v>
      </c>
      <c r="Q5285" s="5">
        <v>-999</v>
      </c>
      <c r="R5285">
        <v>0.52600000000000002</v>
      </c>
      <c r="S5285" s="34">
        <f>ROUND((0.6105*(EXP((17.273*E5285)/(E5285+237.3))))*(100-H5285)/100,3)</f>
        <v>1.2E-2</v>
      </c>
      <c r="T5285" s="6">
        <f>IF(V5285&lt;V5286,L5285,0)</f>
        <v>0</v>
      </c>
      <c r="U5285" s="6">
        <f>IF(T5285&gt;0,M5285,-999)</f>
        <v>-999</v>
      </c>
      <c r="V5285">
        <v>200602</v>
      </c>
      <c r="W5285">
        <v>2006</v>
      </c>
    </row>
    <row r="5286" spans="1:23" x14ac:dyDescent="0.25">
      <c r="A5286" s="14">
        <v>38753</v>
      </c>
      <c r="B5286" s="3">
        <v>36</v>
      </c>
      <c r="C5286" s="5">
        <v>-999</v>
      </c>
      <c r="D5286" s="4">
        <v>-5.6</v>
      </c>
      <c r="E5286" s="4">
        <v>-0.7</v>
      </c>
      <c r="F5286" s="4">
        <v>-8.6</v>
      </c>
      <c r="G5286" s="4">
        <v>95.5</v>
      </c>
      <c r="H5286" s="4">
        <v>78.900000000000006</v>
      </c>
      <c r="I5286" s="5">
        <v>-999</v>
      </c>
      <c r="J5286" s="5">
        <v>-999</v>
      </c>
      <c r="K5286" s="4">
        <v>0.8</v>
      </c>
      <c r="L5286" s="4">
        <v>975</v>
      </c>
      <c r="M5286" s="9">
        <v>-0.4</v>
      </c>
      <c r="N5286" s="5">
        <v>-999</v>
      </c>
      <c r="O5286" s="5">
        <v>-999</v>
      </c>
      <c r="P5286" s="4">
        <v>0.9</v>
      </c>
      <c r="Q5286" s="5">
        <v>-999</v>
      </c>
      <c r="R5286">
        <v>0.45600000000000002</v>
      </c>
      <c r="S5286" s="34">
        <f>ROUND((0.6105*(EXP((17.273*E5286)/(E5286+237.3))))*(100-H5286)/100,3)</f>
        <v>0.122</v>
      </c>
      <c r="T5286" s="6">
        <f>IF(V5286&lt;V5287,L5286,0)</f>
        <v>0</v>
      </c>
      <c r="U5286" s="6">
        <f>IF(T5286&gt;0,M5286,-999)</f>
        <v>-999</v>
      </c>
      <c r="V5286">
        <v>200602</v>
      </c>
      <c r="W5286">
        <v>2006</v>
      </c>
    </row>
    <row r="5287" spans="1:23" x14ac:dyDescent="0.25">
      <c r="A5287" s="14">
        <v>38754</v>
      </c>
      <c r="B5287" s="3">
        <v>37</v>
      </c>
      <c r="C5287" s="5">
        <v>-999</v>
      </c>
      <c r="D5287" s="4">
        <v>-5.0999999999999996</v>
      </c>
      <c r="E5287" s="4">
        <v>1.2</v>
      </c>
      <c r="F5287" s="4">
        <v>-8</v>
      </c>
      <c r="G5287" s="4">
        <v>92.8</v>
      </c>
      <c r="H5287" s="4">
        <v>73.599999999999994</v>
      </c>
      <c r="I5287" s="5">
        <v>-999</v>
      </c>
      <c r="J5287" s="5">
        <v>-999</v>
      </c>
      <c r="K5287" s="4">
        <v>0</v>
      </c>
      <c r="L5287" s="4">
        <v>944</v>
      </c>
      <c r="M5287" s="9">
        <v>-0.3</v>
      </c>
      <c r="N5287" s="5">
        <v>-999</v>
      </c>
      <c r="O5287" s="5">
        <v>-999</v>
      </c>
      <c r="P5287" s="4">
        <v>0.9</v>
      </c>
      <c r="Q5287" s="5">
        <v>-999</v>
      </c>
      <c r="R5287">
        <v>0.49099999999999999</v>
      </c>
      <c r="S5287" s="34">
        <f>ROUND((0.6105*(EXP((17.273*E5287)/(E5287+237.3))))*(100-H5287)/100,3)</f>
        <v>0.17599999999999999</v>
      </c>
      <c r="T5287" s="6">
        <f>IF(V5287&lt;V5288,L5287,0)</f>
        <v>0</v>
      </c>
      <c r="U5287" s="6">
        <f>IF(T5287&gt;0,M5287,-999)</f>
        <v>-999</v>
      </c>
      <c r="V5287">
        <v>200602</v>
      </c>
      <c r="W5287">
        <v>2006</v>
      </c>
    </row>
    <row r="5288" spans="1:23" x14ac:dyDescent="0.25">
      <c r="A5288" s="14">
        <v>38755</v>
      </c>
      <c r="B5288" s="3">
        <v>38</v>
      </c>
      <c r="C5288" s="5">
        <v>-999</v>
      </c>
      <c r="D5288" s="4">
        <v>-3.4</v>
      </c>
      <c r="E5288" s="4">
        <v>-0.4</v>
      </c>
      <c r="F5288" s="4">
        <v>-6.8</v>
      </c>
      <c r="G5288" s="4">
        <v>93.9</v>
      </c>
      <c r="H5288" s="4">
        <v>62.6</v>
      </c>
      <c r="I5288" s="5">
        <v>-999</v>
      </c>
      <c r="J5288" s="5">
        <v>-999</v>
      </c>
      <c r="K5288" s="4">
        <v>0</v>
      </c>
      <c r="L5288" s="4">
        <v>930</v>
      </c>
      <c r="M5288" s="9">
        <v>-0.4</v>
      </c>
      <c r="N5288" s="5">
        <v>-999</v>
      </c>
      <c r="O5288" s="5">
        <v>-999</v>
      </c>
      <c r="P5288" s="4">
        <v>0.8</v>
      </c>
      <c r="Q5288" s="5">
        <v>-999</v>
      </c>
      <c r="R5288">
        <v>0.371</v>
      </c>
      <c r="S5288" s="34">
        <f>ROUND((0.6105*(EXP((17.273*E5288)/(E5288+237.3))))*(100-H5288)/100,3)</f>
        <v>0.222</v>
      </c>
      <c r="T5288" s="6">
        <f>IF(V5288&lt;V5289,L5288,0)</f>
        <v>0</v>
      </c>
      <c r="U5288" s="6">
        <f>IF(T5288&gt;0,M5288,-999)</f>
        <v>-999</v>
      </c>
      <c r="V5288">
        <v>200602</v>
      </c>
      <c r="W5288">
        <v>2006</v>
      </c>
    </row>
    <row r="5289" spans="1:23" x14ac:dyDescent="0.25">
      <c r="A5289" s="14">
        <v>38756</v>
      </c>
      <c r="B5289" s="3">
        <v>39</v>
      </c>
      <c r="C5289" s="5">
        <v>-999</v>
      </c>
      <c r="D5289" s="4">
        <v>-4.2</v>
      </c>
      <c r="E5289" s="4">
        <v>0.9</v>
      </c>
      <c r="F5289" s="4">
        <v>-9.8000000000000007</v>
      </c>
      <c r="G5289" s="4">
        <v>85.1</v>
      </c>
      <c r="H5289" s="4">
        <v>66.5</v>
      </c>
      <c r="I5289" s="5">
        <v>-999</v>
      </c>
      <c r="J5289" s="5">
        <v>-999</v>
      </c>
      <c r="K5289" s="4">
        <v>0</v>
      </c>
      <c r="L5289" s="4">
        <v>915</v>
      </c>
      <c r="M5289" s="9">
        <v>-0.4</v>
      </c>
      <c r="N5289" s="5">
        <v>-999</v>
      </c>
      <c r="O5289" s="5">
        <v>-999</v>
      </c>
      <c r="P5289" s="4">
        <v>0.8</v>
      </c>
      <c r="Q5289" s="5">
        <v>-999</v>
      </c>
      <c r="R5289">
        <v>0.434</v>
      </c>
      <c r="S5289" s="34">
        <f>ROUND((0.6105*(EXP((17.273*E5289)/(E5289+237.3))))*(100-H5289)/100,3)</f>
        <v>0.218</v>
      </c>
      <c r="T5289" s="6">
        <f>IF(V5289&lt;V5290,L5289,0)</f>
        <v>0</v>
      </c>
      <c r="U5289" s="6">
        <f>IF(T5289&gt;0,M5289,-999)</f>
        <v>-999</v>
      </c>
      <c r="V5289">
        <v>200602</v>
      </c>
      <c r="W5289">
        <v>2006</v>
      </c>
    </row>
    <row r="5290" spans="1:23" x14ac:dyDescent="0.25">
      <c r="A5290" s="14">
        <v>38757</v>
      </c>
      <c r="B5290" s="3">
        <v>40</v>
      </c>
      <c r="C5290" s="5">
        <v>-999</v>
      </c>
      <c r="D5290" s="4">
        <v>-8.8000000000000007</v>
      </c>
      <c r="E5290" s="4">
        <v>-3.1</v>
      </c>
      <c r="F5290" s="4">
        <v>-13.8</v>
      </c>
      <c r="G5290" s="4">
        <v>74.599999999999994</v>
      </c>
      <c r="H5290" s="4">
        <v>44.8</v>
      </c>
      <c r="I5290" s="5">
        <v>-999</v>
      </c>
      <c r="J5290" s="5">
        <v>-999</v>
      </c>
      <c r="K5290" s="4">
        <v>0</v>
      </c>
      <c r="L5290" s="4">
        <v>905</v>
      </c>
      <c r="M5290" s="9">
        <v>-0.4</v>
      </c>
      <c r="N5290" s="5">
        <v>-999</v>
      </c>
      <c r="O5290" s="5">
        <v>-999</v>
      </c>
      <c r="P5290" s="4">
        <v>0.9</v>
      </c>
      <c r="Q5290" s="5">
        <v>-999</v>
      </c>
      <c r="R5290">
        <v>0.217</v>
      </c>
      <c r="S5290" s="34">
        <f>ROUND((0.6105*(EXP((17.273*E5290)/(E5290+237.3))))*(100-H5290)/100,3)</f>
        <v>0.26800000000000002</v>
      </c>
      <c r="T5290" s="6">
        <f>IF(V5290&lt;V5291,L5290,0)</f>
        <v>0</v>
      </c>
      <c r="U5290" s="6">
        <f>IF(T5290&gt;0,M5290,-999)</f>
        <v>-999</v>
      </c>
      <c r="V5290">
        <v>200602</v>
      </c>
      <c r="W5290">
        <v>2006</v>
      </c>
    </row>
    <row r="5291" spans="1:23" x14ac:dyDescent="0.25">
      <c r="A5291" s="14">
        <v>38758</v>
      </c>
      <c r="B5291" s="3">
        <v>41</v>
      </c>
      <c r="C5291" s="5">
        <v>-999</v>
      </c>
      <c r="D5291" s="4">
        <v>-8.3000000000000007</v>
      </c>
      <c r="E5291" s="4">
        <v>-1</v>
      </c>
      <c r="F5291" s="4">
        <v>-13.8</v>
      </c>
      <c r="G5291" s="4">
        <v>68.900000000000006</v>
      </c>
      <c r="H5291" s="4">
        <v>42.7</v>
      </c>
      <c r="I5291" s="5">
        <v>-999</v>
      </c>
      <c r="J5291" s="5">
        <v>-999</v>
      </c>
      <c r="K5291" s="4">
        <v>0</v>
      </c>
      <c r="L5291" s="4">
        <v>894</v>
      </c>
      <c r="M5291" s="9">
        <v>-0.4</v>
      </c>
      <c r="N5291" s="5">
        <v>-999</v>
      </c>
      <c r="O5291" s="5">
        <v>-999</v>
      </c>
      <c r="P5291" s="4">
        <v>0.9</v>
      </c>
      <c r="Q5291" s="5">
        <v>-999</v>
      </c>
      <c r="R5291">
        <v>0.24299999999999999</v>
      </c>
      <c r="S5291" s="34">
        <f>ROUND((0.6105*(EXP((17.273*E5291)/(E5291+237.3))))*(100-H5291)/100,3)</f>
        <v>0.32500000000000001</v>
      </c>
      <c r="T5291" s="6">
        <f>IF(V5291&lt;V5292,L5291,0)</f>
        <v>0</v>
      </c>
      <c r="U5291" s="6">
        <f>IF(T5291&gt;0,M5291,-999)</f>
        <v>-999</v>
      </c>
      <c r="V5291">
        <v>200602</v>
      </c>
      <c r="W5291">
        <v>2006</v>
      </c>
    </row>
    <row r="5292" spans="1:23" x14ac:dyDescent="0.25">
      <c r="A5292" s="14">
        <v>38759</v>
      </c>
      <c r="B5292" s="3">
        <v>42</v>
      </c>
      <c r="C5292" s="5">
        <v>-999</v>
      </c>
      <c r="D5292" s="4">
        <v>-4.0999999999999996</v>
      </c>
      <c r="E5292" s="4">
        <v>4</v>
      </c>
      <c r="F5292" s="4">
        <v>-10.6</v>
      </c>
      <c r="G5292" s="4">
        <v>48.1</v>
      </c>
      <c r="H5292" s="4">
        <v>14.6</v>
      </c>
      <c r="I5292" s="5">
        <v>-999</v>
      </c>
      <c r="J5292" s="5">
        <v>-999</v>
      </c>
      <c r="K5292" s="4">
        <v>0</v>
      </c>
      <c r="L5292" s="4">
        <v>886</v>
      </c>
      <c r="M5292" s="9">
        <v>-0.4</v>
      </c>
      <c r="N5292" s="5">
        <v>-999</v>
      </c>
      <c r="O5292" s="5">
        <v>-999</v>
      </c>
      <c r="P5292" s="4">
        <v>0.9</v>
      </c>
      <c r="Q5292" s="5">
        <v>-999</v>
      </c>
      <c r="R5292">
        <v>0.11899999999999999</v>
      </c>
      <c r="S5292" s="34">
        <f>ROUND((0.6105*(EXP((17.273*E5292)/(E5292+237.3))))*(100-H5292)/100,3)</f>
        <v>0.69399999999999995</v>
      </c>
      <c r="T5292" s="6">
        <f>IF(V5292&lt;V5293,L5292,0)</f>
        <v>0</v>
      </c>
      <c r="U5292" s="6">
        <f>IF(T5292&gt;0,M5292,-999)</f>
        <v>-999</v>
      </c>
      <c r="V5292">
        <v>200602</v>
      </c>
      <c r="W5292">
        <v>2006</v>
      </c>
    </row>
    <row r="5293" spans="1:23" x14ac:dyDescent="0.25">
      <c r="A5293" s="14">
        <v>38760</v>
      </c>
      <c r="B5293" s="3">
        <v>43</v>
      </c>
      <c r="C5293" s="5">
        <v>-999</v>
      </c>
      <c r="D5293" s="4">
        <v>-1.6</v>
      </c>
      <c r="E5293" s="4">
        <v>6.9</v>
      </c>
      <c r="F5293" s="4">
        <v>-6.6</v>
      </c>
      <c r="G5293" s="4">
        <v>64.599999999999994</v>
      </c>
      <c r="H5293" s="4">
        <v>41.9</v>
      </c>
      <c r="I5293" s="5">
        <v>-999</v>
      </c>
      <c r="J5293" s="5">
        <v>-999</v>
      </c>
      <c r="K5293" s="4">
        <v>0</v>
      </c>
      <c r="L5293" s="4">
        <v>870</v>
      </c>
      <c r="M5293" s="9">
        <v>-0.5</v>
      </c>
      <c r="N5293" s="5">
        <v>-999</v>
      </c>
      <c r="O5293" s="5">
        <v>-999</v>
      </c>
      <c r="P5293" s="4">
        <v>0.9</v>
      </c>
      <c r="Q5293" s="5">
        <v>-999</v>
      </c>
      <c r="R5293">
        <v>0.41599999999999998</v>
      </c>
      <c r="S5293" s="34">
        <f>ROUND((0.6105*(EXP((17.273*E5293)/(E5293+237.3))))*(100-H5293)/100,3)</f>
        <v>0.57799999999999996</v>
      </c>
      <c r="T5293" s="6">
        <f>IF(V5293&lt;V5294,L5293,0)</f>
        <v>0</v>
      </c>
      <c r="U5293" s="6">
        <f>IF(T5293&gt;0,M5293,-999)</f>
        <v>-999</v>
      </c>
      <c r="V5293">
        <v>200602</v>
      </c>
      <c r="W5293">
        <v>2006</v>
      </c>
    </row>
    <row r="5294" spans="1:23" x14ac:dyDescent="0.25">
      <c r="A5294" s="14">
        <v>38761</v>
      </c>
      <c r="B5294" s="3">
        <v>44</v>
      </c>
      <c r="C5294" s="5">
        <v>-999</v>
      </c>
      <c r="D5294" s="4">
        <v>-6.6</v>
      </c>
      <c r="E5294" s="4">
        <v>-1.8</v>
      </c>
      <c r="F5294" s="4">
        <v>-13.1</v>
      </c>
      <c r="G5294" s="4">
        <v>95</v>
      </c>
      <c r="H5294" s="4">
        <v>83.1</v>
      </c>
      <c r="I5294" s="5">
        <v>-999</v>
      </c>
      <c r="J5294" s="5">
        <v>-999</v>
      </c>
      <c r="K5294" s="4">
        <v>11.2</v>
      </c>
      <c r="L5294" s="4">
        <v>957</v>
      </c>
      <c r="M5294" s="9">
        <v>-0.7</v>
      </c>
      <c r="N5294" s="5">
        <v>-999</v>
      </c>
      <c r="O5294" s="5">
        <v>-999</v>
      </c>
      <c r="P5294" s="4">
        <v>0.7</v>
      </c>
      <c r="Q5294" s="5">
        <v>-999</v>
      </c>
      <c r="R5294">
        <v>0.44400000000000001</v>
      </c>
      <c r="S5294" s="34">
        <f>ROUND((0.6105*(EXP((17.273*E5294)/(E5294+237.3))))*(100-H5294)/100,3)</f>
        <v>0.09</v>
      </c>
      <c r="T5294" s="6">
        <f>IF(V5294&lt;V5295,L5294,0)</f>
        <v>0</v>
      </c>
      <c r="U5294" s="6">
        <f>IF(T5294&gt;0,M5294,-999)</f>
        <v>-999</v>
      </c>
      <c r="V5294">
        <v>200602</v>
      </c>
      <c r="W5294">
        <v>2006</v>
      </c>
    </row>
    <row r="5295" spans="1:23" x14ac:dyDescent="0.25">
      <c r="A5295" s="14">
        <v>38762</v>
      </c>
      <c r="B5295" s="3">
        <v>45</v>
      </c>
      <c r="C5295" s="5">
        <v>-999</v>
      </c>
      <c r="D5295" s="4">
        <v>-11.1</v>
      </c>
      <c r="E5295" s="4">
        <v>-6.2</v>
      </c>
      <c r="F5295" s="4">
        <v>-14.3</v>
      </c>
      <c r="G5295" s="4">
        <v>90.4</v>
      </c>
      <c r="H5295" s="4">
        <v>67.2</v>
      </c>
      <c r="I5295" s="5">
        <v>-999</v>
      </c>
      <c r="J5295" s="5">
        <v>-999</v>
      </c>
      <c r="K5295" s="4">
        <v>0</v>
      </c>
      <c r="L5295" s="4">
        <v>925</v>
      </c>
      <c r="M5295" s="9">
        <v>-0.6</v>
      </c>
      <c r="N5295" s="5">
        <v>-999</v>
      </c>
      <c r="O5295" s="5">
        <v>-999</v>
      </c>
      <c r="P5295" s="4">
        <v>0.8</v>
      </c>
      <c r="Q5295" s="5">
        <v>-999</v>
      </c>
      <c r="R5295">
        <v>0.25800000000000001</v>
      </c>
      <c r="S5295" s="34">
        <f>ROUND((0.6105*(EXP((17.273*E5295)/(E5295+237.3))))*(100-H5295)/100,3)</f>
        <v>0.126</v>
      </c>
      <c r="T5295" s="6">
        <f>IF(V5295&lt;V5296,L5295,0)</f>
        <v>0</v>
      </c>
      <c r="U5295" s="6">
        <f>IF(T5295&gt;0,M5295,-999)</f>
        <v>-999</v>
      </c>
      <c r="V5295">
        <v>200602</v>
      </c>
      <c r="W5295">
        <v>2006</v>
      </c>
    </row>
    <row r="5296" spans="1:23" x14ac:dyDescent="0.25">
      <c r="A5296" s="14">
        <v>38763</v>
      </c>
      <c r="B5296" s="3">
        <v>46</v>
      </c>
      <c r="C5296" s="5">
        <v>-999</v>
      </c>
      <c r="D5296" s="4">
        <v>-12.6</v>
      </c>
      <c r="E5296" s="4">
        <v>-7.5</v>
      </c>
      <c r="F5296" s="4">
        <v>-15.6</v>
      </c>
      <c r="G5296" s="4">
        <v>90.6</v>
      </c>
      <c r="H5296" s="4">
        <v>70.5</v>
      </c>
      <c r="I5296" s="5">
        <v>-999</v>
      </c>
      <c r="J5296" s="5">
        <v>-999</v>
      </c>
      <c r="K5296" s="4">
        <v>0</v>
      </c>
      <c r="L5296" s="4">
        <v>912</v>
      </c>
      <c r="M5296" s="9">
        <v>-0.6</v>
      </c>
      <c r="N5296" s="5">
        <v>-999</v>
      </c>
      <c r="O5296" s="5">
        <v>-999</v>
      </c>
      <c r="P5296" s="4">
        <v>0.8</v>
      </c>
      <c r="Q5296" s="5">
        <v>-999</v>
      </c>
      <c r="R5296">
        <v>0.24399999999999999</v>
      </c>
      <c r="S5296" s="34">
        <f>ROUND((0.6105*(EXP((17.273*E5296)/(E5296+237.3))))*(100-H5296)/100,3)</f>
        <v>0.10199999999999999</v>
      </c>
      <c r="T5296" s="6">
        <f>IF(V5296&lt;V5297,L5296,0)</f>
        <v>0</v>
      </c>
      <c r="U5296" s="6">
        <f>IF(T5296&gt;0,M5296,-999)</f>
        <v>-999</v>
      </c>
      <c r="V5296">
        <v>200602</v>
      </c>
      <c r="W5296">
        <v>2006</v>
      </c>
    </row>
    <row r="5297" spans="1:23" x14ac:dyDescent="0.25">
      <c r="A5297" s="14">
        <v>38764</v>
      </c>
      <c r="B5297" s="3">
        <v>47</v>
      </c>
      <c r="C5297" s="5">
        <v>-999</v>
      </c>
      <c r="D5297" s="4">
        <v>-15.1</v>
      </c>
      <c r="E5297" s="4">
        <v>-10.5</v>
      </c>
      <c r="F5297" s="4">
        <v>-20.9</v>
      </c>
      <c r="G5297" s="4">
        <v>74.2</v>
      </c>
      <c r="H5297" s="4">
        <v>45.1</v>
      </c>
      <c r="I5297" s="5">
        <v>-999</v>
      </c>
      <c r="J5297" s="5">
        <v>-999</v>
      </c>
      <c r="K5297" s="4">
        <v>0</v>
      </c>
      <c r="L5297" s="4">
        <v>909</v>
      </c>
      <c r="M5297" s="9">
        <v>-0.6</v>
      </c>
      <c r="N5297" s="5">
        <v>-999</v>
      </c>
      <c r="O5297" s="5">
        <v>-999</v>
      </c>
      <c r="P5297" s="4">
        <v>0.8</v>
      </c>
      <c r="Q5297" s="5">
        <v>-999</v>
      </c>
      <c r="R5297">
        <v>0.124</v>
      </c>
      <c r="S5297" s="34">
        <f>ROUND((0.6105*(EXP((17.273*E5297)/(E5297+237.3))))*(100-H5297)/100,3)</f>
        <v>0.151</v>
      </c>
      <c r="T5297" s="6">
        <f>IF(V5297&lt;V5298,L5297,0)</f>
        <v>0</v>
      </c>
      <c r="U5297" s="6">
        <f>IF(T5297&gt;0,M5297,-999)</f>
        <v>-999</v>
      </c>
      <c r="V5297">
        <v>200602</v>
      </c>
      <c r="W5297">
        <v>2006</v>
      </c>
    </row>
    <row r="5298" spans="1:23" x14ac:dyDescent="0.25">
      <c r="A5298" s="14">
        <v>38765</v>
      </c>
      <c r="B5298" s="3">
        <v>48</v>
      </c>
      <c r="C5298" s="5">
        <v>-999</v>
      </c>
      <c r="D5298" s="4">
        <v>-15.6</v>
      </c>
      <c r="E5298" s="4">
        <v>-9.1</v>
      </c>
      <c r="F5298" s="4">
        <v>-22.7</v>
      </c>
      <c r="G5298" s="4">
        <v>52.3</v>
      </c>
      <c r="H5298" s="4">
        <v>31.2</v>
      </c>
      <c r="I5298" s="5">
        <v>-999</v>
      </c>
      <c r="J5298" s="5">
        <v>-999</v>
      </c>
      <c r="K5298" s="4">
        <v>0</v>
      </c>
      <c r="L5298" s="4">
        <v>900</v>
      </c>
      <c r="M5298" s="9">
        <v>-0.7</v>
      </c>
      <c r="N5298" s="5">
        <v>-999</v>
      </c>
      <c r="O5298" s="5">
        <v>-999</v>
      </c>
      <c r="P5298" s="4">
        <v>0.8</v>
      </c>
      <c r="Q5298" s="5">
        <v>-999</v>
      </c>
      <c r="R5298">
        <v>9.6000000000000002E-2</v>
      </c>
      <c r="S5298" s="34">
        <f>ROUND((0.6105*(EXP((17.273*E5298)/(E5298+237.3))))*(100-H5298)/100,3)</f>
        <v>0.21099999999999999</v>
      </c>
      <c r="T5298" s="6">
        <f>IF(V5298&lt;V5299,L5298,0)</f>
        <v>0</v>
      </c>
      <c r="U5298" s="6">
        <f>IF(T5298&gt;0,M5298,-999)</f>
        <v>-999</v>
      </c>
      <c r="V5298">
        <v>200602</v>
      </c>
      <c r="W5298">
        <v>2006</v>
      </c>
    </row>
    <row r="5299" spans="1:23" x14ac:dyDescent="0.25">
      <c r="A5299" s="14">
        <v>38766</v>
      </c>
      <c r="B5299" s="3">
        <v>49</v>
      </c>
      <c r="C5299" s="5">
        <v>-999</v>
      </c>
      <c r="D5299" s="4">
        <v>-11.9</v>
      </c>
      <c r="E5299" s="4">
        <v>-3.1</v>
      </c>
      <c r="F5299" s="4">
        <v>-18.399999999999999</v>
      </c>
      <c r="G5299" s="4">
        <v>53.7</v>
      </c>
      <c r="H5299" s="4">
        <v>26.6</v>
      </c>
      <c r="I5299" s="5">
        <v>-999</v>
      </c>
      <c r="J5299" s="5">
        <v>-999</v>
      </c>
      <c r="K5299" s="4">
        <v>0</v>
      </c>
      <c r="L5299" s="4">
        <v>895</v>
      </c>
      <c r="M5299" s="9">
        <v>-0.7</v>
      </c>
      <c r="N5299" s="5">
        <v>-999</v>
      </c>
      <c r="O5299" s="5">
        <v>-999</v>
      </c>
      <c r="P5299" s="4">
        <v>0.9</v>
      </c>
      <c r="Q5299" s="5">
        <v>-999</v>
      </c>
      <c r="R5299">
        <v>0.129</v>
      </c>
      <c r="S5299" s="34">
        <f>ROUND((0.6105*(EXP((17.273*E5299)/(E5299+237.3))))*(100-H5299)/100,3)</f>
        <v>0.35699999999999998</v>
      </c>
      <c r="T5299" s="6">
        <f>IF(V5299&lt;V5300,L5299,0)</f>
        <v>0</v>
      </c>
      <c r="U5299" s="6">
        <f>IF(T5299&gt;0,M5299,-999)</f>
        <v>-999</v>
      </c>
      <c r="V5299">
        <v>200602</v>
      </c>
      <c r="W5299">
        <v>2006</v>
      </c>
    </row>
    <row r="5300" spans="1:23" x14ac:dyDescent="0.25">
      <c r="A5300" s="14">
        <v>38767</v>
      </c>
      <c r="B5300" s="3">
        <v>50</v>
      </c>
      <c r="C5300" s="5">
        <v>-999</v>
      </c>
      <c r="D5300" s="4">
        <v>-9.5</v>
      </c>
      <c r="E5300" s="4">
        <v>-2.7</v>
      </c>
      <c r="F5300" s="4">
        <v>-15.4</v>
      </c>
      <c r="G5300" s="4">
        <v>60.1</v>
      </c>
      <c r="H5300" s="4">
        <v>36.4</v>
      </c>
      <c r="I5300" s="5">
        <v>-999</v>
      </c>
      <c r="J5300" s="5">
        <v>-999</v>
      </c>
      <c r="K5300" s="4">
        <v>0</v>
      </c>
      <c r="L5300" s="4">
        <v>885</v>
      </c>
      <c r="M5300" s="9">
        <v>-0.9</v>
      </c>
      <c r="N5300" s="5">
        <v>-999</v>
      </c>
      <c r="O5300" s="5">
        <v>-999</v>
      </c>
      <c r="P5300" s="4">
        <v>0.8</v>
      </c>
      <c r="Q5300" s="5">
        <v>-999</v>
      </c>
      <c r="R5300">
        <v>0.182</v>
      </c>
      <c r="S5300" s="34">
        <f>ROUND((0.6105*(EXP((17.273*E5300)/(E5300+237.3))))*(100-H5300)/100,3)</f>
        <v>0.318</v>
      </c>
      <c r="T5300" s="6">
        <f>IF(V5300&lt;V5301,L5300,0)</f>
        <v>0</v>
      </c>
      <c r="U5300" s="6">
        <f>IF(T5300&gt;0,M5300,-999)</f>
        <v>-999</v>
      </c>
      <c r="V5300">
        <v>200602</v>
      </c>
      <c r="W5300">
        <v>2006</v>
      </c>
    </row>
    <row r="5301" spans="1:23" x14ac:dyDescent="0.25">
      <c r="A5301" s="14">
        <v>38768</v>
      </c>
      <c r="B5301" s="3">
        <v>51</v>
      </c>
      <c r="C5301" s="5">
        <v>-999</v>
      </c>
      <c r="D5301" s="4">
        <v>-8.6999999999999993</v>
      </c>
      <c r="E5301" s="4">
        <v>-6.1</v>
      </c>
      <c r="F5301" s="4">
        <v>-12.7</v>
      </c>
      <c r="G5301" s="4">
        <v>81.8</v>
      </c>
      <c r="H5301" s="4">
        <v>58.4</v>
      </c>
      <c r="I5301" s="5">
        <v>-999</v>
      </c>
      <c r="J5301" s="5">
        <v>-999</v>
      </c>
      <c r="K5301" s="4">
        <v>0</v>
      </c>
      <c r="L5301" s="4">
        <v>885</v>
      </c>
      <c r="M5301" s="9">
        <v>-1</v>
      </c>
      <c r="N5301" s="5">
        <v>-999</v>
      </c>
      <c r="O5301" s="5">
        <v>-999</v>
      </c>
      <c r="P5301" s="4">
        <v>0.8</v>
      </c>
      <c r="Q5301" s="5">
        <v>-999</v>
      </c>
      <c r="R5301">
        <v>0.22600000000000001</v>
      </c>
      <c r="S5301" s="34">
        <f>ROUND((0.6105*(EXP((17.273*E5301)/(E5301+237.3))))*(100-H5301)/100,3)</f>
        <v>0.161</v>
      </c>
      <c r="T5301" s="6">
        <f>IF(V5301&lt;V5302,L5301,0)</f>
        <v>0</v>
      </c>
      <c r="U5301" s="6">
        <f>IF(T5301&gt;0,M5301,-999)</f>
        <v>-999</v>
      </c>
      <c r="V5301">
        <v>200602</v>
      </c>
      <c r="W5301">
        <v>2006</v>
      </c>
    </row>
    <row r="5302" spans="1:23" x14ac:dyDescent="0.25">
      <c r="A5302" s="14">
        <v>38769</v>
      </c>
      <c r="B5302" s="3">
        <v>52</v>
      </c>
      <c r="C5302" s="5">
        <v>-999</v>
      </c>
      <c r="D5302" s="4">
        <v>-7.5</v>
      </c>
      <c r="E5302" s="4">
        <v>-5.0999999999999996</v>
      </c>
      <c r="F5302" s="4">
        <v>-10.1</v>
      </c>
      <c r="G5302" s="4">
        <v>95</v>
      </c>
      <c r="H5302" s="4">
        <v>91.4</v>
      </c>
      <c r="I5302" s="5">
        <v>-999</v>
      </c>
      <c r="J5302" s="5">
        <v>-999</v>
      </c>
      <c r="K5302" s="4">
        <v>3.4</v>
      </c>
      <c r="L5302" s="4">
        <v>917</v>
      </c>
      <c r="M5302" s="9">
        <v>-1.1000000000000001</v>
      </c>
      <c r="N5302" s="5">
        <v>-999</v>
      </c>
      <c r="O5302" s="5">
        <v>-999</v>
      </c>
      <c r="P5302" s="4">
        <v>0.7</v>
      </c>
      <c r="Q5302" s="5">
        <v>-999</v>
      </c>
      <c r="R5302">
        <v>0.38100000000000001</v>
      </c>
      <c r="S5302" s="34">
        <f>ROUND((0.6105*(EXP((17.273*E5302)/(E5302+237.3))))*(100-H5302)/100,3)</f>
        <v>3.5999999999999997E-2</v>
      </c>
      <c r="T5302" s="6">
        <f>IF(V5302&lt;V5303,L5302,0)</f>
        <v>0</v>
      </c>
      <c r="U5302" s="6">
        <f>IF(T5302&gt;0,M5302,-999)</f>
        <v>-999</v>
      </c>
      <c r="V5302">
        <v>200602</v>
      </c>
      <c r="W5302">
        <v>2006</v>
      </c>
    </row>
    <row r="5303" spans="1:23" x14ac:dyDescent="0.25">
      <c r="A5303" s="14">
        <v>38770</v>
      </c>
      <c r="B5303" s="3">
        <v>53</v>
      </c>
      <c r="C5303" s="5">
        <v>-999</v>
      </c>
      <c r="D5303" s="4">
        <v>-6.6</v>
      </c>
      <c r="E5303" s="4">
        <v>-5.5</v>
      </c>
      <c r="F5303" s="4">
        <v>-8.1</v>
      </c>
      <c r="G5303" s="4">
        <v>94.4</v>
      </c>
      <c r="H5303" s="4">
        <v>88.5</v>
      </c>
      <c r="I5303" s="5">
        <v>-999</v>
      </c>
      <c r="J5303" s="5">
        <v>-999</v>
      </c>
      <c r="K5303" s="4">
        <v>16.3</v>
      </c>
      <c r="L5303" s="4">
        <v>1083</v>
      </c>
      <c r="M5303" s="9">
        <v>-1</v>
      </c>
      <c r="N5303" s="5">
        <v>-999</v>
      </c>
      <c r="O5303" s="5">
        <v>-999</v>
      </c>
      <c r="P5303" s="4">
        <v>0.7</v>
      </c>
      <c r="Q5303" s="5">
        <v>-999</v>
      </c>
      <c r="R5303">
        <v>0.36</v>
      </c>
      <c r="S5303" s="34">
        <f>ROUND((0.6105*(EXP((17.273*E5303)/(E5303+237.3))))*(100-H5303)/100,3)</f>
        <v>4.7E-2</v>
      </c>
      <c r="T5303" s="6">
        <f>IF(V5303&lt;V5304,L5303,0)</f>
        <v>0</v>
      </c>
      <c r="U5303" s="6">
        <f>IF(T5303&gt;0,M5303,-999)</f>
        <v>-999</v>
      </c>
      <c r="V5303">
        <v>200602</v>
      </c>
      <c r="W5303">
        <v>2006</v>
      </c>
    </row>
    <row r="5304" spans="1:23" x14ac:dyDescent="0.25">
      <c r="A5304" s="14">
        <v>38771</v>
      </c>
      <c r="B5304" s="3">
        <v>54</v>
      </c>
      <c r="C5304" s="5">
        <v>-999</v>
      </c>
      <c r="D5304" s="4">
        <v>-7.8</v>
      </c>
      <c r="E5304" s="4">
        <v>-4.9000000000000004</v>
      </c>
      <c r="F5304" s="4">
        <v>-14.4</v>
      </c>
      <c r="G5304" s="4">
        <v>97.1</v>
      </c>
      <c r="H5304" s="4">
        <v>92</v>
      </c>
      <c r="I5304" s="5">
        <v>-999</v>
      </c>
      <c r="J5304" s="5">
        <v>-999</v>
      </c>
      <c r="K5304" s="4">
        <v>8.3000000000000007</v>
      </c>
      <c r="L5304" s="4">
        <v>1153</v>
      </c>
      <c r="M5304" s="9">
        <v>-1</v>
      </c>
      <c r="N5304" s="5">
        <v>-999</v>
      </c>
      <c r="O5304" s="5">
        <v>-999</v>
      </c>
      <c r="P5304" s="4">
        <v>0.7</v>
      </c>
      <c r="Q5304" s="5">
        <v>-999</v>
      </c>
      <c r="R5304">
        <v>0.39</v>
      </c>
      <c r="S5304" s="34">
        <f>ROUND((0.6105*(EXP((17.273*E5304)/(E5304+237.3))))*(100-H5304)/100,3)</f>
        <v>3.4000000000000002E-2</v>
      </c>
      <c r="T5304" s="6">
        <f>IF(V5304&lt;V5305,L5304,0)</f>
        <v>0</v>
      </c>
      <c r="U5304" s="6">
        <f>IF(T5304&gt;0,M5304,-999)</f>
        <v>-999</v>
      </c>
      <c r="V5304">
        <v>200602</v>
      </c>
      <c r="W5304">
        <v>2006</v>
      </c>
    </row>
    <row r="5305" spans="1:23" x14ac:dyDescent="0.25">
      <c r="A5305" s="14">
        <v>38772</v>
      </c>
      <c r="B5305" s="3">
        <v>55</v>
      </c>
      <c r="C5305" s="5">
        <v>-999</v>
      </c>
      <c r="D5305" s="4">
        <v>-13</v>
      </c>
      <c r="E5305" s="4">
        <v>-5.6</v>
      </c>
      <c r="F5305" s="4">
        <v>-17.7</v>
      </c>
      <c r="G5305" s="4">
        <v>89.8</v>
      </c>
      <c r="H5305" s="4">
        <v>70.7</v>
      </c>
      <c r="I5305" s="5">
        <v>-999</v>
      </c>
      <c r="J5305" s="5">
        <v>-999</v>
      </c>
      <c r="K5305" s="4">
        <v>0</v>
      </c>
      <c r="L5305" s="4">
        <v>1096</v>
      </c>
      <c r="M5305" s="9">
        <v>-0.9</v>
      </c>
      <c r="N5305" s="5">
        <v>-999</v>
      </c>
      <c r="O5305" s="5">
        <v>-999</v>
      </c>
      <c r="P5305" s="4">
        <v>0.7</v>
      </c>
      <c r="Q5305" s="5">
        <v>-999</v>
      </c>
      <c r="R5305">
        <v>0.28299999999999997</v>
      </c>
      <c r="S5305" s="34">
        <f>ROUND((0.6105*(EXP((17.273*E5305)/(E5305+237.3))))*(100-H5305)/100,3)</f>
        <v>0.11799999999999999</v>
      </c>
      <c r="T5305" s="6">
        <f>IF(V5305&lt;V5306,L5305,0)</f>
        <v>0</v>
      </c>
      <c r="U5305" s="6">
        <f>IF(T5305&gt;0,M5305,-999)</f>
        <v>-999</v>
      </c>
      <c r="V5305">
        <v>200602</v>
      </c>
      <c r="W5305">
        <v>2006</v>
      </c>
    </row>
    <row r="5306" spans="1:23" x14ac:dyDescent="0.25">
      <c r="A5306" s="14">
        <v>38773</v>
      </c>
      <c r="B5306" s="3">
        <v>56</v>
      </c>
      <c r="C5306" s="5">
        <v>-999</v>
      </c>
      <c r="D5306" s="4">
        <v>-11.7</v>
      </c>
      <c r="E5306" s="4">
        <v>-7.7</v>
      </c>
      <c r="F5306" s="4">
        <v>-16.100000000000001</v>
      </c>
      <c r="G5306" s="4">
        <v>85.8</v>
      </c>
      <c r="H5306" s="4">
        <v>59.5</v>
      </c>
      <c r="I5306" s="5">
        <v>-999</v>
      </c>
      <c r="J5306" s="5">
        <v>-999</v>
      </c>
      <c r="K5306" s="4">
        <v>0</v>
      </c>
      <c r="L5306" s="4">
        <v>1082</v>
      </c>
      <c r="M5306" s="9">
        <v>-0.8</v>
      </c>
      <c r="N5306" s="5">
        <v>-999</v>
      </c>
      <c r="O5306" s="5">
        <v>-999</v>
      </c>
      <c r="P5306" s="4">
        <v>0.8</v>
      </c>
      <c r="Q5306" s="5">
        <v>-999</v>
      </c>
      <c r="R5306">
        <v>0.20300000000000001</v>
      </c>
      <c r="S5306" s="34">
        <f>ROUND((0.6105*(EXP((17.273*E5306)/(E5306+237.3))))*(100-H5306)/100,3)</f>
        <v>0.13900000000000001</v>
      </c>
      <c r="T5306" s="6">
        <f>IF(V5306&lt;V5307,L5306,0)</f>
        <v>0</v>
      </c>
      <c r="U5306" s="6">
        <f>IF(T5306&gt;0,M5306,-999)</f>
        <v>-999</v>
      </c>
      <c r="V5306">
        <v>200602</v>
      </c>
      <c r="W5306">
        <v>2006</v>
      </c>
    </row>
    <row r="5307" spans="1:23" x14ac:dyDescent="0.25">
      <c r="A5307" s="14">
        <v>38774</v>
      </c>
      <c r="B5307" s="3">
        <v>57</v>
      </c>
      <c r="C5307" s="5">
        <v>-999</v>
      </c>
      <c r="D5307" s="4">
        <v>-3.6</v>
      </c>
      <c r="E5307" s="4">
        <v>0.6</v>
      </c>
      <c r="F5307" s="4">
        <v>-11.1</v>
      </c>
      <c r="G5307" s="4">
        <v>91.4</v>
      </c>
      <c r="H5307" s="4">
        <v>76.8</v>
      </c>
      <c r="I5307" s="5">
        <v>-999</v>
      </c>
      <c r="J5307" s="5">
        <v>-999</v>
      </c>
      <c r="K5307" s="4">
        <v>0</v>
      </c>
      <c r="L5307" s="4">
        <v>1070</v>
      </c>
      <c r="M5307" s="9">
        <v>-0.7</v>
      </c>
      <c r="N5307" s="5">
        <v>-999</v>
      </c>
      <c r="O5307" s="5">
        <v>-999</v>
      </c>
      <c r="P5307" s="4">
        <v>0.8</v>
      </c>
      <c r="Q5307" s="5">
        <v>-999</v>
      </c>
      <c r="R5307">
        <v>0.48899999999999999</v>
      </c>
      <c r="S5307" s="34">
        <f>ROUND((0.6105*(EXP((17.273*E5307)/(E5307+237.3))))*(100-H5307)/100,3)</f>
        <v>0.14799999999999999</v>
      </c>
      <c r="T5307" s="6">
        <f>IF(V5307&lt;V5308,L5307,0)</f>
        <v>0</v>
      </c>
      <c r="U5307" s="6">
        <f>IF(T5307&gt;0,M5307,-999)</f>
        <v>-999</v>
      </c>
      <c r="V5307">
        <v>200602</v>
      </c>
      <c r="W5307">
        <v>2006</v>
      </c>
    </row>
    <row r="5308" spans="1:23" x14ac:dyDescent="0.25">
      <c r="A5308" s="14">
        <v>38775</v>
      </c>
      <c r="B5308" s="3">
        <v>58</v>
      </c>
      <c r="C5308" s="5">
        <v>-999</v>
      </c>
      <c r="D5308" s="4">
        <v>-0.4</v>
      </c>
      <c r="E5308" s="4">
        <v>3.7</v>
      </c>
      <c r="F5308" s="4">
        <v>-3</v>
      </c>
      <c r="G5308" s="4">
        <v>91.2</v>
      </c>
      <c r="H5308" s="4">
        <v>67.2</v>
      </c>
      <c r="I5308" s="5">
        <v>-999</v>
      </c>
      <c r="J5308" s="5">
        <v>-999</v>
      </c>
      <c r="K5308" s="4">
        <v>0</v>
      </c>
      <c r="L5308" s="4">
        <v>1033</v>
      </c>
      <c r="M5308" s="9">
        <v>-0.7</v>
      </c>
      <c r="N5308" s="5">
        <v>-999</v>
      </c>
      <c r="O5308" s="5">
        <v>-999</v>
      </c>
      <c r="P5308" s="4">
        <v>0.8</v>
      </c>
      <c r="Q5308" s="5">
        <v>-999</v>
      </c>
      <c r="R5308">
        <v>0.53600000000000003</v>
      </c>
      <c r="S5308" s="34">
        <f>ROUND((0.6105*(EXP((17.273*E5308)/(E5308+237.3))))*(100-H5308)/100,3)</f>
        <v>0.26100000000000001</v>
      </c>
      <c r="T5308" s="6">
        <f>IF(V5308&lt;V5309,L5308,0)</f>
        <v>0</v>
      </c>
      <c r="U5308" s="6">
        <f>IF(T5308&gt;0,M5308,-999)</f>
        <v>-999</v>
      </c>
      <c r="V5308">
        <v>200602</v>
      </c>
      <c r="W5308">
        <v>2006</v>
      </c>
    </row>
    <row r="5309" spans="1:23" x14ac:dyDescent="0.25">
      <c r="A5309" s="14">
        <v>38776</v>
      </c>
      <c r="B5309" s="3">
        <v>59</v>
      </c>
      <c r="C5309" s="5">
        <v>-999</v>
      </c>
      <c r="D5309" s="4">
        <v>-3</v>
      </c>
      <c r="E5309" s="4">
        <v>-1.1000000000000001</v>
      </c>
      <c r="F5309" s="4">
        <v>-7.7</v>
      </c>
      <c r="G5309" s="4">
        <v>98</v>
      </c>
      <c r="H5309" s="4">
        <v>92.1</v>
      </c>
      <c r="I5309" s="5">
        <v>-999</v>
      </c>
      <c r="J5309" s="5">
        <v>-999</v>
      </c>
      <c r="K5309" s="4">
        <v>9.6</v>
      </c>
      <c r="L5309" s="4">
        <v>1124</v>
      </c>
      <c r="M5309" s="9">
        <v>-0.7</v>
      </c>
      <c r="N5309" s="5">
        <v>-999</v>
      </c>
      <c r="O5309" s="5">
        <v>-999</v>
      </c>
      <c r="P5309" s="4">
        <v>0.7</v>
      </c>
      <c r="Q5309" s="5">
        <v>-999</v>
      </c>
      <c r="R5309">
        <v>0.51700000000000002</v>
      </c>
      <c r="S5309" s="34">
        <f>ROUND((0.6105*(EXP((17.273*E5309)/(E5309+237.3))))*(100-H5309)/100,3)</f>
        <v>4.4999999999999998E-2</v>
      </c>
      <c r="T5309" s="6">
        <f>IF(V5309&lt;V5310,L5309,0)</f>
        <v>1124</v>
      </c>
      <c r="U5309" s="6">
        <f>IF(T5309&gt;0,M5309,-999)</f>
        <v>-0.7</v>
      </c>
      <c r="V5309">
        <v>200602</v>
      </c>
      <c r="W5309">
        <v>2006</v>
      </c>
    </row>
    <row r="5310" spans="1:23" x14ac:dyDescent="0.25">
      <c r="A5310" s="14">
        <v>38777</v>
      </c>
      <c r="B5310" s="3">
        <v>60</v>
      </c>
      <c r="C5310" s="5">
        <v>-999</v>
      </c>
      <c r="D5310" s="4">
        <v>-5</v>
      </c>
      <c r="E5310" s="4">
        <v>-1.7</v>
      </c>
      <c r="F5310" s="4">
        <v>-9.5</v>
      </c>
      <c r="G5310" s="4">
        <v>93.4</v>
      </c>
      <c r="H5310" s="4">
        <v>76.5</v>
      </c>
      <c r="I5310" s="5">
        <v>-999</v>
      </c>
      <c r="J5310" s="5">
        <v>-999</v>
      </c>
      <c r="K5310" s="4">
        <v>0</v>
      </c>
      <c r="L5310" s="4">
        <v>1100</v>
      </c>
      <c r="M5310" s="9">
        <v>-0.5</v>
      </c>
      <c r="N5310" s="5">
        <v>-999</v>
      </c>
      <c r="O5310" s="5">
        <v>-999</v>
      </c>
      <c r="P5310" s="4">
        <v>0.8</v>
      </c>
      <c r="Q5310" s="5">
        <v>-999</v>
      </c>
      <c r="R5310">
        <v>0.41299999999999998</v>
      </c>
      <c r="S5310" s="34">
        <f>ROUND((0.6105*(EXP((17.273*E5310)/(E5310+237.3))))*(100-H5310)/100,3)</f>
        <v>0.127</v>
      </c>
      <c r="T5310" s="6">
        <f>IF(V5310&lt;V5311,L5310,0)</f>
        <v>0</v>
      </c>
      <c r="U5310" s="6">
        <f>IF(T5310&gt;0,M5310,-999)</f>
        <v>-999</v>
      </c>
      <c r="V5310">
        <v>200603</v>
      </c>
      <c r="W5310">
        <v>2006</v>
      </c>
    </row>
    <row r="5311" spans="1:23" x14ac:dyDescent="0.25">
      <c r="A5311" s="14">
        <v>38778</v>
      </c>
      <c r="B5311" s="3">
        <v>61</v>
      </c>
      <c r="C5311" s="5">
        <v>-999</v>
      </c>
      <c r="D5311" s="4">
        <v>-5.0999999999999996</v>
      </c>
      <c r="E5311" s="4">
        <v>-1</v>
      </c>
      <c r="F5311" s="4">
        <v>-9.6999999999999993</v>
      </c>
      <c r="G5311" s="4">
        <v>95</v>
      </c>
      <c r="H5311" s="4">
        <v>81.099999999999994</v>
      </c>
      <c r="I5311" s="5">
        <v>-999</v>
      </c>
      <c r="J5311" s="5">
        <v>-999</v>
      </c>
      <c r="K5311" s="4">
        <v>4</v>
      </c>
      <c r="L5311" s="4">
        <v>1119</v>
      </c>
      <c r="M5311" s="9">
        <v>-0.5</v>
      </c>
      <c r="N5311" s="5">
        <v>-999</v>
      </c>
      <c r="O5311" s="5">
        <v>-999</v>
      </c>
      <c r="P5311" s="4">
        <v>0.7</v>
      </c>
      <c r="Q5311" s="5">
        <v>-999</v>
      </c>
      <c r="R5311">
        <v>0.46</v>
      </c>
      <c r="S5311" s="34">
        <f>ROUND((0.6105*(EXP((17.273*E5311)/(E5311+237.3))))*(100-H5311)/100,3)</f>
        <v>0.107</v>
      </c>
      <c r="T5311" s="6">
        <f>IF(V5311&lt;V5312,L5311,0)</f>
        <v>0</v>
      </c>
      <c r="U5311" s="6">
        <f>IF(T5311&gt;0,M5311,-999)</f>
        <v>-999</v>
      </c>
      <c r="V5311">
        <v>200603</v>
      </c>
      <c r="W5311">
        <v>2006</v>
      </c>
    </row>
    <row r="5312" spans="1:23" x14ac:dyDescent="0.25">
      <c r="A5312" s="14">
        <v>38779</v>
      </c>
      <c r="B5312" s="3">
        <v>62</v>
      </c>
      <c r="C5312" s="5">
        <v>-999</v>
      </c>
      <c r="D5312" s="4">
        <v>-5.2</v>
      </c>
      <c r="E5312" s="4">
        <v>2.5</v>
      </c>
      <c r="F5312" s="4">
        <v>-10.1</v>
      </c>
      <c r="G5312" s="4">
        <v>86.8</v>
      </c>
      <c r="H5312" s="4">
        <v>52.7</v>
      </c>
      <c r="I5312" s="5">
        <v>-999</v>
      </c>
      <c r="J5312" s="5">
        <v>-999</v>
      </c>
      <c r="K5312" s="4">
        <v>0</v>
      </c>
      <c r="L5312" s="4">
        <v>1075</v>
      </c>
      <c r="M5312" s="9">
        <v>-0.3</v>
      </c>
      <c r="N5312" s="5">
        <v>-999</v>
      </c>
      <c r="O5312" s="5">
        <v>-999</v>
      </c>
      <c r="P5312" s="4">
        <v>0.9</v>
      </c>
      <c r="Q5312" s="5">
        <v>-999</v>
      </c>
      <c r="R5312">
        <v>0.38500000000000001</v>
      </c>
      <c r="S5312" s="34">
        <f>ROUND((0.6105*(EXP((17.273*E5312)/(E5312+237.3))))*(100-H5312)/100,3)</f>
        <v>0.34599999999999997</v>
      </c>
      <c r="T5312" s="6">
        <f>IF(V5312&lt;V5313,L5312,0)</f>
        <v>0</v>
      </c>
      <c r="U5312" s="6">
        <f>IF(T5312&gt;0,M5312,-999)</f>
        <v>-999</v>
      </c>
      <c r="V5312">
        <v>200603</v>
      </c>
      <c r="W5312">
        <v>2006</v>
      </c>
    </row>
    <row r="5313" spans="1:23" x14ac:dyDescent="0.25">
      <c r="A5313" s="14">
        <v>38780</v>
      </c>
      <c r="B5313" s="3">
        <v>63</v>
      </c>
      <c r="C5313" s="5">
        <v>-999</v>
      </c>
      <c r="D5313" s="4">
        <v>-3.8</v>
      </c>
      <c r="E5313" s="4">
        <v>4.9000000000000004</v>
      </c>
      <c r="F5313" s="4">
        <v>-9.5</v>
      </c>
      <c r="G5313" s="4">
        <v>78.8</v>
      </c>
      <c r="H5313" s="4">
        <v>42.3</v>
      </c>
      <c r="I5313" s="5">
        <v>-999</v>
      </c>
      <c r="J5313" s="5">
        <v>-999</v>
      </c>
      <c r="K5313" s="4">
        <v>0</v>
      </c>
      <c r="L5313" s="4">
        <v>1064</v>
      </c>
      <c r="M5313" s="9">
        <v>-0.3</v>
      </c>
      <c r="N5313" s="5">
        <v>-999</v>
      </c>
      <c r="O5313" s="5">
        <v>-999</v>
      </c>
      <c r="P5313" s="4">
        <v>0.9</v>
      </c>
      <c r="Q5313" s="5">
        <v>-999</v>
      </c>
      <c r="R5313">
        <v>0.36599999999999999</v>
      </c>
      <c r="S5313" s="34">
        <f>ROUND((0.6105*(EXP((17.273*E5313)/(E5313+237.3))))*(100-H5313)/100,3)</f>
        <v>0.5</v>
      </c>
      <c r="T5313" s="6">
        <f>IF(V5313&lt;V5314,L5313,0)</f>
        <v>0</v>
      </c>
      <c r="U5313" s="6">
        <f>IF(T5313&gt;0,M5313,-999)</f>
        <v>-999</v>
      </c>
      <c r="V5313">
        <v>200603</v>
      </c>
      <c r="W5313">
        <v>2006</v>
      </c>
    </row>
    <row r="5314" spans="1:23" x14ac:dyDescent="0.25">
      <c r="A5314" s="14">
        <v>38781</v>
      </c>
      <c r="B5314" s="3">
        <v>64</v>
      </c>
      <c r="C5314" s="5">
        <v>-999</v>
      </c>
      <c r="D5314" s="4">
        <v>-4.3</v>
      </c>
      <c r="E5314" s="4">
        <v>-2.5</v>
      </c>
      <c r="F5314" s="4">
        <v>-6.2</v>
      </c>
      <c r="G5314" s="4">
        <v>92.2</v>
      </c>
      <c r="H5314" s="4">
        <v>77.599999999999994</v>
      </c>
      <c r="I5314" s="5">
        <v>-999</v>
      </c>
      <c r="J5314" s="5">
        <v>-999</v>
      </c>
      <c r="K5314" s="4">
        <v>0</v>
      </c>
      <c r="L5314" s="4">
        <v>1053</v>
      </c>
      <c r="M5314" s="9">
        <v>-0.4</v>
      </c>
      <c r="N5314" s="5">
        <v>-999</v>
      </c>
      <c r="O5314" s="5">
        <v>-999</v>
      </c>
      <c r="P5314" s="4">
        <v>0.7</v>
      </c>
      <c r="Q5314" s="5">
        <v>-999</v>
      </c>
      <c r="R5314">
        <v>0.39400000000000002</v>
      </c>
      <c r="S5314" s="34">
        <f>ROUND((0.6105*(EXP((17.273*E5314)/(E5314+237.3))))*(100-H5314)/100,3)</f>
        <v>0.114</v>
      </c>
      <c r="T5314" s="6">
        <f>IF(V5314&lt;V5315,L5314,0)</f>
        <v>0</v>
      </c>
      <c r="U5314" s="6">
        <f>IF(T5314&gt;0,M5314,-999)</f>
        <v>-999</v>
      </c>
      <c r="V5314">
        <v>200603</v>
      </c>
      <c r="W5314">
        <v>2006</v>
      </c>
    </row>
    <row r="5315" spans="1:23" x14ac:dyDescent="0.25">
      <c r="A5315" s="14">
        <v>38782</v>
      </c>
      <c r="B5315" s="3">
        <v>65</v>
      </c>
      <c r="C5315" s="5">
        <v>-999</v>
      </c>
      <c r="D5315" s="4">
        <v>-2.2000000000000002</v>
      </c>
      <c r="E5315" s="4">
        <v>0.8</v>
      </c>
      <c r="F5315" s="4">
        <v>-4.8</v>
      </c>
      <c r="G5315" s="4">
        <v>91.8</v>
      </c>
      <c r="H5315" s="4">
        <v>74.8</v>
      </c>
      <c r="I5315" s="5">
        <v>-999</v>
      </c>
      <c r="J5315" s="5">
        <v>-999</v>
      </c>
      <c r="K5315" s="4">
        <v>0</v>
      </c>
      <c r="L5315" s="4">
        <v>1044</v>
      </c>
      <c r="M5315" s="9">
        <v>-0.4</v>
      </c>
      <c r="N5315" s="5">
        <v>-999</v>
      </c>
      <c r="O5315" s="5">
        <v>-999</v>
      </c>
      <c r="P5315" s="4">
        <v>0.7</v>
      </c>
      <c r="Q5315" s="5">
        <v>-999</v>
      </c>
      <c r="R5315">
        <v>0.48499999999999999</v>
      </c>
      <c r="S5315" s="34">
        <f>ROUND((0.6105*(EXP((17.273*E5315)/(E5315+237.3))))*(100-H5315)/100,3)</f>
        <v>0.16300000000000001</v>
      </c>
      <c r="T5315" s="6">
        <f>IF(V5315&lt;V5316,L5315,0)</f>
        <v>0</v>
      </c>
      <c r="U5315" s="6">
        <f>IF(T5315&gt;0,M5315,-999)</f>
        <v>-999</v>
      </c>
      <c r="V5315">
        <v>200603</v>
      </c>
      <c r="W5315">
        <v>2006</v>
      </c>
    </row>
    <row r="5316" spans="1:23" x14ac:dyDescent="0.25">
      <c r="A5316" s="14">
        <v>38783</v>
      </c>
      <c r="B5316" s="3">
        <v>66</v>
      </c>
      <c r="C5316" s="5">
        <v>-999</v>
      </c>
      <c r="D5316" s="4">
        <v>-4.0999999999999996</v>
      </c>
      <c r="E5316" s="4">
        <v>3.3</v>
      </c>
      <c r="F5316" s="4">
        <v>-7.6</v>
      </c>
      <c r="G5316" s="4">
        <v>89.3</v>
      </c>
      <c r="H5316" s="4">
        <v>54.9</v>
      </c>
      <c r="I5316" s="5">
        <v>-999</v>
      </c>
      <c r="J5316" s="5">
        <v>-999</v>
      </c>
      <c r="K5316" s="4">
        <v>0</v>
      </c>
      <c r="L5316" s="4">
        <v>1027</v>
      </c>
      <c r="M5316" s="9">
        <v>-0.3</v>
      </c>
      <c r="N5316" s="5">
        <v>-999</v>
      </c>
      <c r="O5316" s="5">
        <v>-999</v>
      </c>
      <c r="P5316" s="4">
        <v>0.7</v>
      </c>
      <c r="Q5316" s="5">
        <v>-999</v>
      </c>
      <c r="R5316">
        <v>0.42599999999999999</v>
      </c>
      <c r="S5316" s="34">
        <f>ROUND((0.6105*(EXP((17.273*E5316)/(E5316+237.3))))*(100-H5316)/100,3)</f>
        <v>0.34899999999999998</v>
      </c>
      <c r="T5316" s="6">
        <f>IF(V5316&lt;V5317,L5316,0)</f>
        <v>0</v>
      </c>
      <c r="U5316" s="6">
        <f>IF(T5316&gt;0,M5316,-999)</f>
        <v>-999</v>
      </c>
      <c r="V5316">
        <v>200603</v>
      </c>
      <c r="W5316">
        <v>2006</v>
      </c>
    </row>
    <row r="5317" spans="1:23" x14ac:dyDescent="0.25">
      <c r="A5317" s="14">
        <v>38784</v>
      </c>
      <c r="B5317" s="3">
        <v>67</v>
      </c>
      <c r="C5317" s="5">
        <v>-999</v>
      </c>
      <c r="D5317" s="4">
        <v>-6.9</v>
      </c>
      <c r="E5317" s="4">
        <v>-5.8</v>
      </c>
      <c r="F5317" s="4">
        <v>-9</v>
      </c>
      <c r="G5317" s="4">
        <v>95.2</v>
      </c>
      <c r="H5317" s="4">
        <v>87.9</v>
      </c>
      <c r="I5317" s="5">
        <v>-999</v>
      </c>
      <c r="J5317" s="5">
        <v>-999</v>
      </c>
      <c r="K5317" s="4">
        <v>12.1</v>
      </c>
      <c r="L5317" s="4">
        <v>1146</v>
      </c>
      <c r="M5317" s="9">
        <v>-0.4</v>
      </c>
      <c r="N5317" s="5">
        <v>-999</v>
      </c>
      <c r="O5317" s="5">
        <v>-999</v>
      </c>
      <c r="P5317" s="4">
        <v>0.7</v>
      </c>
      <c r="Q5317" s="5">
        <v>-999</v>
      </c>
      <c r="R5317">
        <v>0.34899999999999998</v>
      </c>
      <c r="S5317" s="34">
        <f>ROUND((0.6105*(EXP((17.273*E5317)/(E5317+237.3))))*(100-H5317)/100,3)</f>
        <v>4.8000000000000001E-2</v>
      </c>
      <c r="T5317" s="6">
        <f>IF(V5317&lt;V5318,L5317,0)</f>
        <v>0</v>
      </c>
      <c r="U5317" s="6">
        <f>IF(T5317&gt;0,M5317,-999)</f>
        <v>-999</v>
      </c>
      <c r="V5317">
        <v>200603</v>
      </c>
      <c r="W5317">
        <v>2006</v>
      </c>
    </row>
    <row r="5318" spans="1:23" x14ac:dyDescent="0.25">
      <c r="A5318" s="14">
        <v>38785</v>
      </c>
      <c r="B5318" s="3">
        <v>68</v>
      </c>
      <c r="C5318" s="5">
        <v>-999</v>
      </c>
      <c r="D5318" s="4">
        <v>-9.6</v>
      </c>
      <c r="E5318" s="4">
        <v>-3.3</v>
      </c>
      <c r="F5318" s="4">
        <v>-14.3</v>
      </c>
      <c r="G5318" s="4">
        <v>85.8</v>
      </c>
      <c r="H5318" s="4">
        <v>48.7</v>
      </c>
      <c r="I5318" s="5">
        <v>-999</v>
      </c>
      <c r="J5318" s="5">
        <v>-999</v>
      </c>
      <c r="K5318" s="4">
        <v>0</v>
      </c>
      <c r="L5318" s="4">
        <v>1126</v>
      </c>
      <c r="M5318" s="9">
        <v>-0.4</v>
      </c>
      <c r="N5318" s="5">
        <v>-999</v>
      </c>
      <c r="O5318" s="5">
        <v>-999</v>
      </c>
      <c r="P5318" s="4">
        <v>0.7</v>
      </c>
      <c r="Q5318" s="5">
        <v>-999</v>
      </c>
      <c r="R5318">
        <v>0.23300000000000001</v>
      </c>
      <c r="S5318" s="34">
        <f>ROUND((0.6105*(EXP((17.273*E5318)/(E5318+237.3))))*(100-H5318)/100,3)</f>
        <v>0.245</v>
      </c>
      <c r="T5318" s="6">
        <f>IF(V5318&lt;V5319,L5318,0)</f>
        <v>0</v>
      </c>
      <c r="U5318" s="6">
        <f>IF(T5318&gt;0,M5318,-999)</f>
        <v>-999</v>
      </c>
      <c r="V5318">
        <v>200603</v>
      </c>
      <c r="W5318">
        <v>2006</v>
      </c>
    </row>
    <row r="5319" spans="1:23" x14ac:dyDescent="0.25">
      <c r="A5319" s="14">
        <v>38786</v>
      </c>
      <c r="B5319" s="3">
        <v>69</v>
      </c>
      <c r="C5319" s="5">
        <v>-999</v>
      </c>
      <c r="D5319" s="4">
        <v>-10.199999999999999</v>
      </c>
      <c r="E5319" s="4">
        <v>-2.7</v>
      </c>
      <c r="F5319" s="4">
        <v>-15.2</v>
      </c>
      <c r="G5319" s="4">
        <v>90.1</v>
      </c>
      <c r="H5319" s="4">
        <v>58.8</v>
      </c>
      <c r="I5319" s="5">
        <v>-999</v>
      </c>
      <c r="J5319" s="5">
        <v>-999</v>
      </c>
      <c r="K5319" s="4">
        <v>0</v>
      </c>
      <c r="L5319" s="4">
        <v>1118</v>
      </c>
      <c r="M5319" s="9">
        <v>-0.4</v>
      </c>
      <c r="N5319" s="5">
        <v>-999</v>
      </c>
      <c r="O5319" s="5">
        <v>-999</v>
      </c>
      <c r="P5319" s="4">
        <v>0.7</v>
      </c>
      <c r="Q5319" s="5">
        <v>-999</v>
      </c>
      <c r="R5319">
        <v>0.29499999999999998</v>
      </c>
      <c r="S5319" s="34">
        <f>ROUND((0.6105*(EXP((17.273*E5319)/(E5319+237.3))))*(100-H5319)/100,3)</f>
        <v>0.20599999999999999</v>
      </c>
      <c r="T5319" s="6">
        <f>IF(V5319&lt;V5320,L5319,0)</f>
        <v>0</v>
      </c>
      <c r="U5319" s="6">
        <f>IF(T5319&gt;0,M5319,-999)</f>
        <v>-999</v>
      </c>
      <c r="V5319">
        <v>200603</v>
      </c>
      <c r="W5319">
        <v>2006</v>
      </c>
    </row>
    <row r="5320" spans="1:23" x14ac:dyDescent="0.25">
      <c r="A5320" s="14">
        <v>38787</v>
      </c>
      <c r="B5320" s="3">
        <v>70</v>
      </c>
      <c r="C5320" s="5">
        <v>-999</v>
      </c>
      <c r="D5320" s="4">
        <v>-9.1</v>
      </c>
      <c r="E5320" s="4">
        <v>-1.7</v>
      </c>
      <c r="F5320" s="4">
        <v>-14.4</v>
      </c>
      <c r="G5320" s="4">
        <v>81.400000000000006</v>
      </c>
      <c r="H5320" s="4">
        <v>46.9</v>
      </c>
      <c r="I5320" s="5">
        <v>-999</v>
      </c>
      <c r="J5320" s="5">
        <v>-999</v>
      </c>
      <c r="K5320" s="4">
        <v>0</v>
      </c>
      <c r="L5320" s="4">
        <v>1105</v>
      </c>
      <c r="M5320" s="9">
        <v>-0.4</v>
      </c>
      <c r="N5320" s="5">
        <v>-999</v>
      </c>
      <c r="O5320" s="5">
        <v>-999</v>
      </c>
      <c r="P5320" s="4">
        <v>0.7</v>
      </c>
      <c r="Q5320" s="5">
        <v>-999</v>
      </c>
      <c r="R5320">
        <v>0.253</v>
      </c>
      <c r="S5320" s="34">
        <f>ROUND((0.6105*(EXP((17.273*E5320)/(E5320+237.3))))*(100-H5320)/100,3)</f>
        <v>0.28599999999999998</v>
      </c>
      <c r="T5320" s="6">
        <f>IF(V5320&lt;V5321,L5320,0)</f>
        <v>0</v>
      </c>
      <c r="U5320" s="6">
        <f>IF(T5320&gt;0,M5320,-999)</f>
        <v>-999</v>
      </c>
      <c r="V5320">
        <v>200603</v>
      </c>
      <c r="W5320">
        <v>2006</v>
      </c>
    </row>
    <row r="5321" spans="1:23" x14ac:dyDescent="0.25">
      <c r="A5321" s="14">
        <v>38788</v>
      </c>
      <c r="B5321" s="3">
        <v>71</v>
      </c>
      <c r="C5321" s="5">
        <v>-999</v>
      </c>
      <c r="D5321" s="4">
        <v>-8.9</v>
      </c>
      <c r="E5321" s="4">
        <v>-0.9</v>
      </c>
      <c r="F5321" s="4">
        <v>-14.6</v>
      </c>
      <c r="G5321" s="4">
        <v>71.599999999999994</v>
      </c>
      <c r="H5321" s="4">
        <v>31</v>
      </c>
      <c r="I5321" s="5">
        <v>-999</v>
      </c>
      <c r="J5321" s="5">
        <v>-999</v>
      </c>
      <c r="K5321" s="4">
        <v>0</v>
      </c>
      <c r="L5321" s="4">
        <v>1097</v>
      </c>
      <c r="M5321" s="9">
        <v>-0.4</v>
      </c>
      <c r="N5321" s="5">
        <v>-999</v>
      </c>
      <c r="O5321" s="5">
        <v>-999</v>
      </c>
      <c r="P5321" s="4">
        <v>0.7</v>
      </c>
      <c r="Q5321" s="5">
        <v>-999</v>
      </c>
      <c r="R5321">
        <v>0.17799999999999999</v>
      </c>
      <c r="S5321" s="34">
        <f>ROUND((0.6105*(EXP((17.273*E5321)/(E5321+237.3))))*(100-H5321)/100,3)</f>
        <v>0.39400000000000002</v>
      </c>
      <c r="T5321" s="6">
        <f>IF(V5321&lt;V5322,L5321,0)</f>
        <v>0</v>
      </c>
      <c r="U5321" s="6">
        <f>IF(T5321&gt;0,M5321,-999)</f>
        <v>-999</v>
      </c>
      <c r="V5321">
        <v>200603</v>
      </c>
      <c r="W5321">
        <v>2006</v>
      </c>
    </row>
    <row r="5322" spans="1:23" x14ac:dyDescent="0.25">
      <c r="A5322" s="14">
        <v>38789</v>
      </c>
      <c r="B5322" s="3">
        <v>72</v>
      </c>
      <c r="C5322" s="5">
        <v>-999</v>
      </c>
      <c r="D5322" s="4">
        <v>-7</v>
      </c>
      <c r="E5322" s="4">
        <v>0.6</v>
      </c>
      <c r="F5322" s="4">
        <v>-13.9</v>
      </c>
      <c r="G5322" s="4">
        <v>71.8</v>
      </c>
      <c r="H5322" s="4">
        <v>28.5</v>
      </c>
      <c r="I5322" s="5">
        <v>-999</v>
      </c>
      <c r="J5322" s="5">
        <v>-999</v>
      </c>
      <c r="K5322" s="4">
        <v>0</v>
      </c>
      <c r="L5322" s="4">
        <v>1090</v>
      </c>
      <c r="M5322" s="9">
        <v>-0.3</v>
      </c>
      <c r="N5322" s="5">
        <v>-999</v>
      </c>
      <c r="O5322" s="5">
        <v>-999</v>
      </c>
      <c r="P5322" s="4">
        <v>0.8</v>
      </c>
      <c r="Q5322" s="5">
        <v>-999</v>
      </c>
      <c r="R5322">
        <v>0.18099999999999999</v>
      </c>
      <c r="S5322" s="34">
        <f>ROUND((0.6105*(EXP((17.273*E5322)/(E5322+237.3))))*(100-H5322)/100,3)</f>
        <v>0.45600000000000002</v>
      </c>
      <c r="T5322" s="6">
        <f>IF(V5322&lt;V5323,L5322,0)</f>
        <v>0</v>
      </c>
      <c r="U5322" s="6">
        <f>IF(T5322&gt;0,M5322,-999)</f>
        <v>-999</v>
      </c>
      <c r="V5322">
        <v>200603</v>
      </c>
      <c r="W5322">
        <v>2006</v>
      </c>
    </row>
    <row r="5323" spans="1:23" x14ac:dyDescent="0.25">
      <c r="A5323" s="14">
        <v>38790</v>
      </c>
      <c r="B5323" s="3">
        <v>73</v>
      </c>
      <c r="C5323" s="5">
        <v>-999</v>
      </c>
      <c r="D5323" s="4">
        <v>-5.9</v>
      </c>
      <c r="E5323" s="4">
        <v>-0.3</v>
      </c>
      <c r="F5323" s="4">
        <v>-8.9</v>
      </c>
      <c r="G5323" s="4">
        <v>89.1</v>
      </c>
      <c r="H5323" s="4">
        <v>57.7</v>
      </c>
      <c r="I5323" s="5">
        <v>-999</v>
      </c>
      <c r="J5323" s="5">
        <v>-999</v>
      </c>
      <c r="K5323" s="4">
        <v>0</v>
      </c>
      <c r="L5323" s="4">
        <v>1078</v>
      </c>
      <c r="M5323" s="9">
        <v>-0.5</v>
      </c>
      <c r="N5323" s="5">
        <v>-999</v>
      </c>
      <c r="O5323" s="5">
        <v>-999</v>
      </c>
      <c r="P5323" s="4">
        <v>0.7</v>
      </c>
      <c r="Q5323" s="5">
        <v>-999</v>
      </c>
      <c r="R5323">
        <v>0.34599999999999997</v>
      </c>
      <c r="S5323" s="34">
        <f>ROUND((0.6105*(EXP((17.273*E5323)/(E5323+237.3))))*(100-H5323)/100,3)</f>
        <v>0.253</v>
      </c>
      <c r="T5323" s="6">
        <f>IF(V5323&lt;V5324,L5323,0)</f>
        <v>0</v>
      </c>
      <c r="U5323" s="6">
        <f>IF(T5323&gt;0,M5323,-999)</f>
        <v>-999</v>
      </c>
      <c r="V5323">
        <v>200603</v>
      </c>
      <c r="W5323">
        <v>2006</v>
      </c>
    </row>
    <row r="5324" spans="1:23" x14ac:dyDescent="0.25">
      <c r="A5324" s="14">
        <v>38791</v>
      </c>
      <c r="B5324" s="3">
        <v>74</v>
      </c>
      <c r="C5324" s="5">
        <v>-999</v>
      </c>
      <c r="D5324" s="4">
        <v>-5.5</v>
      </c>
      <c r="E5324" s="4">
        <v>-1.5</v>
      </c>
      <c r="F5324" s="4">
        <v>-10.6</v>
      </c>
      <c r="G5324" s="4">
        <v>85</v>
      </c>
      <c r="H5324" s="4">
        <v>61.5</v>
      </c>
      <c r="I5324" s="5">
        <v>-999</v>
      </c>
      <c r="J5324" s="5">
        <v>-999</v>
      </c>
      <c r="K5324" s="4">
        <v>0</v>
      </c>
      <c r="L5324" s="4">
        <v>1078</v>
      </c>
      <c r="M5324" s="9">
        <v>-0.5</v>
      </c>
      <c r="N5324" s="5">
        <v>-999</v>
      </c>
      <c r="O5324" s="5">
        <v>-999</v>
      </c>
      <c r="P5324" s="4">
        <v>0.7</v>
      </c>
      <c r="Q5324" s="5">
        <v>-999</v>
      </c>
      <c r="R5324">
        <v>0.33700000000000002</v>
      </c>
      <c r="S5324" s="34">
        <f>ROUND((0.6105*(EXP((17.273*E5324)/(E5324+237.3))))*(100-H5324)/100,3)</f>
        <v>0.21099999999999999</v>
      </c>
      <c r="T5324" s="6">
        <f>IF(V5324&lt;V5325,L5324,0)</f>
        <v>0</v>
      </c>
      <c r="U5324" s="6">
        <f>IF(T5324&gt;0,M5324,-999)</f>
        <v>-999</v>
      </c>
      <c r="V5324">
        <v>200603</v>
      </c>
      <c r="W5324">
        <v>2006</v>
      </c>
    </row>
    <row r="5325" spans="1:23" x14ac:dyDescent="0.25">
      <c r="A5325" s="14">
        <v>38792</v>
      </c>
      <c r="B5325" s="3">
        <v>75</v>
      </c>
      <c r="C5325" s="5">
        <v>-999</v>
      </c>
      <c r="D5325" s="4">
        <v>-4.4000000000000004</v>
      </c>
      <c r="E5325" s="4">
        <v>-3</v>
      </c>
      <c r="F5325" s="4">
        <v>-6.2</v>
      </c>
      <c r="G5325" s="4">
        <v>96.2</v>
      </c>
      <c r="H5325" s="4">
        <v>89.7</v>
      </c>
      <c r="I5325" s="5">
        <v>-999</v>
      </c>
      <c r="J5325" s="5">
        <v>-999</v>
      </c>
      <c r="K5325" s="4">
        <v>4.5999999999999996</v>
      </c>
      <c r="L5325" s="4">
        <v>1118</v>
      </c>
      <c r="M5325" s="9">
        <v>-0.5</v>
      </c>
      <c r="N5325" s="5">
        <v>-999</v>
      </c>
      <c r="O5325" s="5">
        <v>-999</v>
      </c>
      <c r="P5325" s="4">
        <v>0.7</v>
      </c>
      <c r="Q5325" s="5">
        <v>-999</v>
      </c>
      <c r="R5325">
        <v>0.44</v>
      </c>
      <c r="S5325" s="34">
        <f>ROUND((0.6105*(EXP((17.273*E5325)/(E5325+237.3))))*(100-H5325)/100,3)</f>
        <v>0.05</v>
      </c>
      <c r="T5325" s="6">
        <f>IF(V5325&lt;V5326,L5325,0)</f>
        <v>0</v>
      </c>
      <c r="U5325" s="6">
        <f>IF(T5325&gt;0,M5325,-999)</f>
        <v>-999</v>
      </c>
      <c r="V5325">
        <v>200603</v>
      </c>
      <c r="W5325">
        <v>2006</v>
      </c>
    </row>
    <row r="5326" spans="1:23" x14ac:dyDescent="0.25">
      <c r="A5326" s="14">
        <v>38793</v>
      </c>
      <c r="B5326" s="3">
        <v>76</v>
      </c>
      <c r="C5326" s="5">
        <v>-999</v>
      </c>
      <c r="D5326" s="4">
        <v>-3.6</v>
      </c>
      <c r="E5326" s="4">
        <v>0.2</v>
      </c>
      <c r="F5326" s="4">
        <v>-6.1</v>
      </c>
      <c r="G5326" s="4">
        <v>98.2</v>
      </c>
      <c r="H5326" s="4">
        <v>87.5</v>
      </c>
      <c r="I5326" s="5">
        <v>-999</v>
      </c>
      <c r="J5326" s="5">
        <v>-999</v>
      </c>
      <c r="K5326" s="4">
        <v>16.2</v>
      </c>
      <c r="L5326" s="4">
        <v>1270</v>
      </c>
      <c r="M5326" s="9">
        <v>-0.5</v>
      </c>
      <c r="N5326" s="5">
        <v>-999</v>
      </c>
      <c r="O5326" s="5">
        <v>-999</v>
      </c>
      <c r="P5326" s="4">
        <v>0.7</v>
      </c>
      <c r="Q5326" s="5">
        <v>-999</v>
      </c>
      <c r="R5326">
        <v>0.54300000000000004</v>
      </c>
      <c r="S5326" s="34">
        <f>ROUND((0.6105*(EXP((17.273*E5326)/(E5326+237.3))))*(100-H5326)/100,3)</f>
        <v>7.6999999999999999E-2</v>
      </c>
      <c r="T5326" s="6">
        <f>IF(V5326&lt;V5327,L5326,0)</f>
        <v>0</v>
      </c>
      <c r="U5326" s="6">
        <f>IF(T5326&gt;0,M5326,-999)</f>
        <v>-999</v>
      </c>
      <c r="V5326">
        <v>200603</v>
      </c>
      <c r="W5326">
        <v>2006</v>
      </c>
    </row>
    <row r="5327" spans="1:23" x14ac:dyDescent="0.25">
      <c r="A5327" s="14">
        <v>38794</v>
      </c>
      <c r="B5327" s="3">
        <v>77</v>
      </c>
      <c r="C5327" s="5">
        <v>-999</v>
      </c>
      <c r="D5327" s="4">
        <v>-5.8</v>
      </c>
      <c r="E5327" s="4">
        <v>0.2</v>
      </c>
      <c r="F5327" s="4">
        <v>-9.1</v>
      </c>
      <c r="G5327" s="4">
        <v>94</v>
      </c>
      <c r="H5327" s="4">
        <v>70.2</v>
      </c>
      <c r="I5327" s="5">
        <v>-999</v>
      </c>
      <c r="J5327" s="5">
        <v>-999</v>
      </c>
      <c r="K5327" s="4">
        <v>0</v>
      </c>
      <c r="L5327" s="4">
        <v>1230</v>
      </c>
      <c r="M5327" s="9">
        <v>-0.5</v>
      </c>
      <c r="N5327" s="5">
        <v>-999</v>
      </c>
      <c r="O5327" s="5">
        <v>-999</v>
      </c>
      <c r="P5327" s="4">
        <v>0.6</v>
      </c>
      <c r="Q5327" s="5">
        <v>-999</v>
      </c>
      <c r="R5327">
        <v>0.435</v>
      </c>
      <c r="S5327" s="34">
        <f>ROUND((0.6105*(EXP((17.273*E5327)/(E5327+237.3))))*(100-H5327)/100,3)</f>
        <v>0.185</v>
      </c>
      <c r="T5327" s="6">
        <f>IF(V5327&lt;V5328,L5327,0)</f>
        <v>0</v>
      </c>
      <c r="U5327" s="6">
        <f>IF(T5327&gt;0,M5327,-999)</f>
        <v>-999</v>
      </c>
      <c r="V5327">
        <v>200603</v>
      </c>
      <c r="W5327">
        <v>2006</v>
      </c>
    </row>
    <row r="5328" spans="1:23" x14ac:dyDescent="0.25">
      <c r="A5328" s="14">
        <v>38795</v>
      </c>
      <c r="B5328" s="3">
        <v>78</v>
      </c>
      <c r="C5328" s="5">
        <v>-999</v>
      </c>
      <c r="D5328" s="4">
        <v>-4.8</v>
      </c>
      <c r="E5328" s="4">
        <v>3</v>
      </c>
      <c r="F5328" s="4">
        <v>-11.3</v>
      </c>
      <c r="G5328" s="4">
        <v>90</v>
      </c>
      <c r="H5328" s="4">
        <v>63.8</v>
      </c>
      <c r="I5328" s="5">
        <v>-999</v>
      </c>
      <c r="J5328" s="5">
        <v>-999</v>
      </c>
      <c r="K5328" s="4">
        <v>0</v>
      </c>
      <c r="L5328" s="4">
        <v>1214</v>
      </c>
      <c r="M5328" s="9">
        <v>-0.4</v>
      </c>
      <c r="N5328" s="5">
        <v>-999</v>
      </c>
      <c r="O5328" s="5">
        <v>-999</v>
      </c>
      <c r="P5328" s="4">
        <v>0.7</v>
      </c>
      <c r="Q5328" s="5">
        <v>-999</v>
      </c>
      <c r="R5328">
        <v>0.48299999999999998</v>
      </c>
      <c r="S5328" s="34">
        <f>ROUND((0.6105*(EXP((17.273*E5328)/(E5328+237.3))))*(100-H5328)/100,3)</f>
        <v>0.27400000000000002</v>
      </c>
      <c r="T5328" s="6">
        <f>IF(V5328&lt;V5329,L5328,0)</f>
        <v>0</v>
      </c>
      <c r="U5328" s="6">
        <f>IF(T5328&gt;0,M5328,-999)</f>
        <v>-999</v>
      </c>
      <c r="V5328">
        <v>200603</v>
      </c>
      <c r="W5328">
        <v>2006</v>
      </c>
    </row>
    <row r="5329" spans="1:23" x14ac:dyDescent="0.25">
      <c r="A5329" s="14">
        <v>38796</v>
      </c>
      <c r="B5329" s="3">
        <v>79</v>
      </c>
      <c r="C5329" s="5">
        <v>-999</v>
      </c>
      <c r="D5329" s="4">
        <v>-2.2999999999999998</v>
      </c>
      <c r="E5329" s="4">
        <v>1.7</v>
      </c>
      <c r="F5329" s="4">
        <v>-7.3</v>
      </c>
      <c r="G5329" s="4">
        <v>83.1</v>
      </c>
      <c r="H5329" s="4">
        <v>58.2</v>
      </c>
      <c r="I5329" s="5">
        <v>-999</v>
      </c>
      <c r="J5329" s="5">
        <v>-999</v>
      </c>
      <c r="K5329" s="4">
        <v>0</v>
      </c>
      <c r="L5329" s="4">
        <v>1182</v>
      </c>
      <c r="M5329" s="9">
        <v>-0.3</v>
      </c>
      <c r="N5329" s="5">
        <v>-999</v>
      </c>
      <c r="O5329" s="5">
        <v>-999</v>
      </c>
      <c r="P5329" s="4">
        <v>0.8</v>
      </c>
      <c r="Q5329" s="5">
        <v>-999</v>
      </c>
      <c r="R5329">
        <v>0.40100000000000002</v>
      </c>
      <c r="S5329" s="34">
        <f>ROUND((0.6105*(EXP((17.273*E5329)/(E5329+237.3))))*(100-H5329)/100,3)</f>
        <v>0.28899999999999998</v>
      </c>
      <c r="T5329" s="6">
        <f>IF(V5329&lt;V5330,L5329,0)</f>
        <v>0</v>
      </c>
      <c r="U5329" s="6">
        <f>IF(T5329&gt;0,M5329,-999)</f>
        <v>-999</v>
      </c>
      <c r="V5329">
        <v>200603</v>
      </c>
      <c r="W5329">
        <v>2006</v>
      </c>
    </row>
    <row r="5330" spans="1:23" x14ac:dyDescent="0.25">
      <c r="A5330" s="14">
        <v>38797</v>
      </c>
      <c r="B5330" s="3">
        <v>80</v>
      </c>
      <c r="C5330" s="5">
        <v>-999</v>
      </c>
      <c r="D5330" s="4">
        <v>-2.8</v>
      </c>
      <c r="E5330" s="4">
        <v>0.4</v>
      </c>
      <c r="F5330" s="4">
        <v>-5.6</v>
      </c>
      <c r="G5330" s="4">
        <v>85.3</v>
      </c>
      <c r="H5330" s="4">
        <v>65.900000000000006</v>
      </c>
      <c r="I5330" s="5">
        <v>-999</v>
      </c>
      <c r="J5330" s="5">
        <v>-999</v>
      </c>
      <c r="K5330" s="4">
        <v>0</v>
      </c>
      <c r="L5330" s="4">
        <v>1175</v>
      </c>
      <c r="M5330" s="9">
        <v>-0.4</v>
      </c>
      <c r="N5330" s="5">
        <v>-999</v>
      </c>
      <c r="O5330" s="5">
        <v>-999</v>
      </c>
      <c r="P5330" s="4">
        <v>0.7</v>
      </c>
      <c r="Q5330" s="5">
        <v>-999</v>
      </c>
      <c r="R5330">
        <v>0.41399999999999998</v>
      </c>
      <c r="S5330" s="34">
        <f>ROUND((0.6105*(EXP((17.273*E5330)/(E5330+237.3))))*(100-H5330)/100,3)</f>
        <v>0.214</v>
      </c>
      <c r="T5330" s="6">
        <f>IF(V5330&lt;V5331,L5330,0)</f>
        <v>0</v>
      </c>
      <c r="U5330" s="6">
        <f>IF(T5330&gt;0,M5330,-999)</f>
        <v>-999</v>
      </c>
      <c r="V5330">
        <v>200603</v>
      </c>
      <c r="W5330">
        <v>2006</v>
      </c>
    </row>
    <row r="5331" spans="1:23" x14ac:dyDescent="0.25">
      <c r="A5331" s="14">
        <v>38798</v>
      </c>
      <c r="B5331" s="3">
        <v>81</v>
      </c>
      <c r="C5331" s="5">
        <v>-999</v>
      </c>
      <c r="D5331" s="4">
        <v>-1.6</v>
      </c>
      <c r="E5331" s="4">
        <v>1.7</v>
      </c>
      <c r="F5331" s="4">
        <v>-3.7</v>
      </c>
      <c r="G5331" s="4">
        <v>90.7</v>
      </c>
      <c r="H5331" s="4">
        <v>75</v>
      </c>
      <c r="I5331" s="5">
        <v>-999</v>
      </c>
      <c r="J5331" s="5">
        <v>-999</v>
      </c>
      <c r="K5331" s="4">
        <v>0</v>
      </c>
      <c r="L5331" s="4">
        <v>1174</v>
      </c>
      <c r="M5331" s="9">
        <v>-0.3</v>
      </c>
      <c r="N5331" s="5">
        <v>-999</v>
      </c>
      <c r="O5331" s="5">
        <v>-999</v>
      </c>
      <c r="P5331" s="4">
        <v>0.7</v>
      </c>
      <c r="Q5331" s="5">
        <v>-999</v>
      </c>
      <c r="R5331">
        <v>0.51800000000000002</v>
      </c>
      <c r="S5331" s="34">
        <f>ROUND((0.6105*(EXP((17.273*E5331)/(E5331+237.3))))*(100-H5331)/100,3)</f>
        <v>0.17299999999999999</v>
      </c>
      <c r="T5331" s="6">
        <f>IF(V5331&lt;V5332,L5331,0)</f>
        <v>0</v>
      </c>
      <c r="U5331" s="6">
        <f>IF(T5331&gt;0,M5331,-999)</f>
        <v>-999</v>
      </c>
      <c r="V5331">
        <v>200603</v>
      </c>
      <c r="W5331">
        <v>2006</v>
      </c>
    </row>
    <row r="5332" spans="1:23" x14ac:dyDescent="0.25">
      <c r="A5332" s="14">
        <v>38799</v>
      </c>
      <c r="B5332" s="3">
        <v>82</v>
      </c>
      <c r="C5332" s="5">
        <v>-999</v>
      </c>
      <c r="D5332" s="4">
        <v>1.5</v>
      </c>
      <c r="E5332" s="4">
        <v>6.8</v>
      </c>
      <c r="F5332" s="4">
        <v>-2.2000000000000002</v>
      </c>
      <c r="G5332" s="4">
        <v>79.7</v>
      </c>
      <c r="H5332" s="4">
        <v>51.3</v>
      </c>
      <c r="I5332" s="5">
        <v>-999</v>
      </c>
      <c r="J5332" s="5">
        <v>-999</v>
      </c>
      <c r="K5332" s="4">
        <v>0</v>
      </c>
      <c r="L5332" s="4">
        <v>1104</v>
      </c>
      <c r="M5332" s="9">
        <v>-0.2</v>
      </c>
      <c r="N5332" s="5">
        <v>-999</v>
      </c>
      <c r="O5332" s="5">
        <v>-999</v>
      </c>
      <c r="P5332" s="4">
        <v>0.8</v>
      </c>
      <c r="Q5332" s="5">
        <v>-999</v>
      </c>
      <c r="R5332">
        <v>0.505</v>
      </c>
      <c r="S5332" s="34">
        <f>ROUND((0.6105*(EXP((17.273*E5332)/(E5332+237.3))))*(100-H5332)/100,3)</f>
        <v>0.48099999999999998</v>
      </c>
      <c r="T5332" s="6">
        <f>IF(V5332&lt;V5333,L5332,0)</f>
        <v>0</v>
      </c>
      <c r="U5332" s="6">
        <f>IF(T5332&gt;0,M5332,-999)</f>
        <v>-999</v>
      </c>
      <c r="V5332">
        <v>200603</v>
      </c>
      <c r="W5332">
        <v>2006</v>
      </c>
    </row>
    <row r="5333" spans="1:23" x14ac:dyDescent="0.25">
      <c r="A5333" s="14">
        <v>38800</v>
      </c>
      <c r="B5333" s="3">
        <v>83</v>
      </c>
      <c r="C5333" s="5">
        <v>-999</v>
      </c>
      <c r="D5333" s="4">
        <v>-0.6</v>
      </c>
      <c r="E5333" s="4">
        <v>3.8</v>
      </c>
      <c r="F5333" s="4">
        <v>-4.5999999999999996</v>
      </c>
      <c r="G5333" s="4">
        <v>89.5</v>
      </c>
      <c r="H5333" s="4">
        <v>70.599999999999994</v>
      </c>
      <c r="I5333" s="5">
        <v>-999</v>
      </c>
      <c r="J5333" s="5">
        <v>-999</v>
      </c>
      <c r="K5333" s="4">
        <v>7.4</v>
      </c>
      <c r="L5333" s="4">
        <v>1132</v>
      </c>
      <c r="M5333" s="9">
        <v>-0.3</v>
      </c>
      <c r="N5333" s="5">
        <v>-999</v>
      </c>
      <c r="O5333" s="5">
        <v>-999</v>
      </c>
      <c r="P5333" s="4">
        <v>0.7</v>
      </c>
      <c r="Q5333" s="5">
        <v>-999</v>
      </c>
      <c r="R5333">
        <v>0.56699999999999995</v>
      </c>
      <c r="S5333" s="34">
        <f>ROUND((0.6105*(EXP((17.273*E5333)/(E5333+237.3))))*(100-H5333)/100,3)</f>
        <v>0.23599999999999999</v>
      </c>
      <c r="T5333" s="6">
        <f>IF(V5333&lt;V5334,L5333,0)</f>
        <v>0</v>
      </c>
      <c r="U5333" s="6">
        <f>IF(T5333&gt;0,M5333,-999)</f>
        <v>-999</v>
      </c>
      <c r="V5333">
        <v>200603</v>
      </c>
      <c r="W5333">
        <v>2006</v>
      </c>
    </row>
    <row r="5334" spans="1:23" x14ac:dyDescent="0.25">
      <c r="A5334" s="14">
        <v>38801</v>
      </c>
      <c r="B5334" s="3">
        <v>84</v>
      </c>
      <c r="C5334" s="5">
        <v>-999</v>
      </c>
      <c r="D5334" s="4">
        <v>-2.6</v>
      </c>
      <c r="E5334" s="4">
        <v>2.7</v>
      </c>
      <c r="F5334" s="4">
        <v>-7</v>
      </c>
      <c r="G5334" s="4">
        <v>81.900000000000006</v>
      </c>
      <c r="H5334" s="4">
        <v>56.9</v>
      </c>
      <c r="I5334" s="5">
        <v>-999</v>
      </c>
      <c r="J5334" s="5">
        <v>-999</v>
      </c>
      <c r="K5334" s="4">
        <v>0</v>
      </c>
      <c r="L5334" s="4">
        <v>1122</v>
      </c>
      <c r="M5334" s="9">
        <v>-0.2</v>
      </c>
      <c r="N5334" s="5">
        <v>-999</v>
      </c>
      <c r="O5334" s="5">
        <v>-999</v>
      </c>
      <c r="P5334" s="4">
        <v>0.7</v>
      </c>
      <c r="Q5334" s="5">
        <v>-999</v>
      </c>
      <c r="R5334">
        <v>0.42299999999999999</v>
      </c>
      <c r="S5334" s="34">
        <f>ROUND((0.6105*(EXP((17.273*E5334)/(E5334+237.3))))*(100-H5334)/100,3)</f>
        <v>0.32</v>
      </c>
      <c r="T5334" s="6">
        <f>IF(V5334&lt;V5335,L5334,0)</f>
        <v>0</v>
      </c>
      <c r="U5334" s="6">
        <f>IF(T5334&gt;0,M5334,-999)</f>
        <v>-999</v>
      </c>
      <c r="V5334">
        <v>200603</v>
      </c>
      <c r="W5334">
        <v>2006</v>
      </c>
    </row>
    <row r="5335" spans="1:23" x14ac:dyDescent="0.25">
      <c r="A5335" s="14">
        <v>38802</v>
      </c>
      <c r="B5335" s="3">
        <v>85</v>
      </c>
      <c r="C5335" s="5">
        <v>-999</v>
      </c>
      <c r="D5335" s="4">
        <v>-4.5999999999999996</v>
      </c>
      <c r="E5335" s="4">
        <v>3.3</v>
      </c>
      <c r="F5335" s="4">
        <v>-8.8000000000000007</v>
      </c>
      <c r="G5335" s="4">
        <v>71.8</v>
      </c>
      <c r="H5335" s="4">
        <v>38.9</v>
      </c>
      <c r="I5335" s="5">
        <v>-999</v>
      </c>
      <c r="J5335" s="5">
        <v>-999</v>
      </c>
      <c r="K5335" s="4">
        <v>0</v>
      </c>
      <c r="L5335" s="4">
        <v>1113</v>
      </c>
      <c r="M5335" s="9">
        <v>-0.2</v>
      </c>
      <c r="N5335" s="5">
        <v>-999</v>
      </c>
      <c r="O5335" s="5">
        <v>-999</v>
      </c>
      <c r="P5335" s="4">
        <v>0.7</v>
      </c>
      <c r="Q5335" s="5">
        <v>-999</v>
      </c>
      <c r="R5335">
        <v>0.30099999999999999</v>
      </c>
      <c r="S5335" s="34">
        <f>ROUND((0.6105*(EXP((17.273*E5335)/(E5335+237.3))))*(100-H5335)/100,3)</f>
        <v>0.47299999999999998</v>
      </c>
      <c r="T5335" s="6">
        <f>IF(V5335&lt;V5336,L5335,0)</f>
        <v>0</v>
      </c>
      <c r="U5335" s="6">
        <f>IF(T5335&gt;0,M5335,-999)</f>
        <v>-999</v>
      </c>
      <c r="V5335">
        <v>200603</v>
      </c>
      <c r="W5335">
        <v>2006</v>
      </c>
    </row>
    <row r="5336" spans="1:23" x14ac:dyDescent="0.25">
      <c r="A5336" s="14">
        <v>38803</v>
      </c>
      <c r="B5336" s="3">
        <v>86</v>
      </c>
      <c r="C5336" s="5">
        <v>-999</v>
      </c>
      <c r="D5336" s="4">
        <v>-3</v>
      </c>
      <c r="E5336" s="4">
        <v>2.1</v>
      </c>
      <c r="F5336" s="4">
        <v>-7.8</v>
      </c>
      <c r="G5336" s="4">
        <v>75.7</v>
      </c>
      <c r="H5336" s="4">
        <v>51.4</v>
      </c>
      <c r="I5336" s="5">
        <v>-999</v>
      </c>
      <c r="J5336" s="5">
        <v>-999</v>
      </c>
      <c r="K5336" s="4">
        <v>0</v>
      </c>
      <c r="L5336" s="4">
        <v>1115</v>
      </c>
      <c r="M5336" s="9">
        <v>-0.1</v>
      </c>
      <c r="N5336" s="5">
        <v>-999</v>
      </c>
      <c r="O5336" s="5">
        <v>-999</v>
      </c>
      <c r="P5336" s="4">
        <v>0.7</v>
      </c>
      <c r="Q5336" s="5">
        <v>-999</v>
      </c>
      <c r="R5336">
        <v>0.36599999999999999</v>
      </c>
      <c r="S5336" s="34">
        <f>ROUND((0.6105*(EXP((17.273*E5336)/(E5336+237.3))))*(100-H5336)/100,3)</f>
        <v>0.34499999999999997</v>
      </c>
      <c r="T5336" s="6">
        <f>IF(V5336&lt;V5337,L5336,0)</f>
        <v>0</v>
      </c>
      <c r="U5336" s="6">
        <f>IF(T5336&gt;0,M5336,-999)</f>
        <v>-999</v>
      </c>
      <c r="V5336">
        <v>200603</v>
      </c>
      <c r="W5336">
        <v>2006</v>
      </c>
    </row>
    <row r="5337" spans="1:23" x14ac:dyDescent="0.25">
      <c r="A5337" s="14">
        <v>38804</v>
      </c>
      <c r="B5337" s="3">
        <v>87</v>
      </c>
      <c r="C5337" s="5">
        <v>-999</v>
      </c>
      <c r="D5337" s="4">
        <v>-1.1000000000000001</v>
      </c>
      <c r="E5337" s="4">
        <v>3.9</v>
      </c>
      <c r="F5337" s="4">
        <v>-4.5</v>
      </c>
      <c r="G5337" s="4">
        <v>83.7</v>
      </c>
      <c r="H5337" s="4">
        <v>62.9</v>
      </c>
      <c r="I5337" s="5">
        <v>-999</v>
      </c>
      <c r="J5337" s="5">
        <v>-999</v>
      </c>
      <c r="K5337" s="4">
        <v>0</v>
      </c>
      <c r="L5337" s="4">
        <v>1097</v>
      </c>
      <c r="M5337" s="9">
        <v>-0.2</v>
      </c>
      <c r="N5337" s="5">
        <v>-999</v>
      </c>
      <c r="O5337" s="5">
        <v>-999</v>
      </c>
      <c r="P5337" s="4">
        <v>0.7</v>
      </c>
      <c r="Q5337" s="5">
        <v>-999</v>
      </c>
      <c r="R5337">
        <v>0.50900000000000001</v>
      </c>
      <c r="S5337" s="34">
        <f>ROUND((0.6105*(EXP((17.273*E5337)/(E5337+237.3))))*(100-H5337)/100,3)</f>
        <v>0.29899999999999999</v>
      </c>
      <c r="T5337" s="6">
        <f>IF(V5337&lt;V5338,L5337,0)</f>
        <v>0</v>
      </c>
      <c r="U5337" s="6">
        <f>IF(T5337&gt;0,M5337,-999)</f>
        <v>-999</v>
      </c>
      <c r="V5337">
        <v>200603</v>
      </c>
      <c r="W5337">
        <v>2006</v>
      </c>
    </row>
    <row r="5338" spans="1:23" x14ac:dyDescent="0.25">
      <c r="A5338" s="14">
        <v>38805</v>
      </c>
      <c r="B5338" s="3">
        <v>88</v>
      </c>
      <c r="C5338" s="5">
        <v>-999</v>
      </c>
      <c r="D5338" s="4">
        <v>0.9</v>
      </c>
      <c r="E5338" s="4">
        <v>9.6999999999999993</v>
      </c>
      <c r="F5338" s="4">
        <v>-6.9</v>
      </c>
      <c r="G5338" s="4">
        <v>70.3</v>
      </c>
      <c r="H5338" s="4">
        <v>21</v>
      </c>
      <c r="I5338" s="5">
        <v>-999</v>
      </c>
      <c r="J5338" s="5">
        <v>-999</v>
      </c>
      <c r="K5338" s="4">
        <v>0</v>
      </c>
      <c r="L5338" s="4">
        <v>1065</v>
      </c>
      <c r="M5338" s="9">
        <v>-0.1</v>
      </c>
      <c r="N5338" s="5">
        <v>-999</v>
      </c>
      <c r="O5338" s="5">
        <v>-999</v>
      </c>
      <c r="P5338" s="4">
        <v>0.8</v>
      </c>
      <c r="Q5338" s="5">
        <v>-999</v>
      </c>
      <c r="R5338">
        <v>0.252</v>
      </c>
      <c r="S5338" s="34">
        <f>ROUND((0.6105*(EXP((17.273*E5338)/(E5338+237.3))))*(100-H5338)/100,3)</f>
        <v>0.95</v>
      </c>
      <c r="T5338" s="6">
        <f>IF(V5338&lt;V5339,L5338,0)</f>
        <v>0</v>
      </c>
      <c r="U5338" s="6">
        <f>IF(T5338&gt;0,M5338,-999)</f>
        <v>-999</v>
      </c>
      <c r="V5338">
        <v>200603</v>
      </c>
      <c r="W5338">
        <v>2006</v>
      </c>
    </row>
    <row r="5339" spans="1:23" x14ac:dyDescent="0.25">
      <c r="A5339" s="14">
        <v>38806</v>
      </c>
      <c r="B5339" s="3">
        <v>89</v>
      </c>
      <c r="C5339" s="5">
        <v>-999</v>
      </c>
      <c r="D5339" s="4">
        <v>0.2</v>
      </c>
      <c r="E5339" s="4">
        <v>7</v>
      </c>
      <c r="F5339" s="4">
        <v>-4.4000000000000004</v>
      </c>
      <c r="G5339" s="4">
        <v>77.900000000000006</v>
      </c>
      <c r="H5339" s="4">
        <v>40.5</v>
      </c>
      <c r="I5339" s="5">
        <v>-999</v>
      </c>
      <c r="J5339" s="5">
        <v>-999</v>
      </c>
      <c r="K5339" s="4">
        <v>0</v>
      </c>
      <c r="L5339" s="4">
        <v>1043</v>
      </c>
      <c r="M5339" s="9">
        <v>-0.1</v>
      </c>
      <c r="N5339" s="5">
        <v>-999</v>
      </c>
      <c r="O5339" s="5">
        <v>-999</v>
      </c>
      <c r="P5339" s="4">
        <v>0.7</v>
      </c>
      <c r="Q5339" s="5">
        <v>-999</v>
      </c>
      <c r="R5339">
        <v>0.40500000000000003</v>
      </c>
      <c r="S5339" s="34">
        <f>ROUND((0.6105*(EXP((17.273*E5339)/(E5339+237.3))))*(100-H5339)/100,3)</f>
        <v>0.59599999999999997</v>
      </c>
      <c r="T5339" s="6">
        <f>IF(V5339&lt;V5340,L5339,0)</f>
        <v>0</v>
      </c>
      <c r="U5339" s="6">
        <f>IF(T5339&gt;0,M5339,-999)</f>
        <v>-999</v>
      </c>
      <c r="V5339">
        <v>200603</v>
      </c>
      <c r="W5339">
        <v>2006</v>
      </c>
    </row>
    <row r="5340" spans="1:23" x14ac:dyDescent="0.25">
      <c r="A5340" s="14">
        <v>38807</v>
      </c>
      <c r="B5340" s="3">
        <v>90</v>
      </c>
      <c r="C5340" s="5">
        <v>-999</v>
      </c>
      <c r="D5340" s="4">
        <v>-1</v>
      </c>
      <c r="E5340" s="4">
        <v>2.1</v>
      </c>
      <c r="F5340" s="4">
        <v>-3.6</v>
      </c>
      <c r="G5340" s="4">
        <v>96.2</v>
      </c>
      <c r="H5340" s="4">
        <v>87.9</v>
      </c>
      <c r="I5340" s="5">
        <v>-999</v>
      </c>
      <c r="J5340" s="5">
        <v>-999</v>
      </c>
      <c r="K5340" s="4">
        <v>3.7</v>
      </c>
      <c r="L5340" s="4">
        <v>1045</v>
      </c>
      <c r="M5340" s="9">
        <v>-0.1</v>
      </c>
      <c r="N5340" s="5">
        <v>-999</v>
      </c>
      <c r="O5340" s="5">
        <v>-999</v>
      </c>
      <c r="P5340" s="4">
        <v>0.6</v>
      </c>
      <c r="Q5340" s="5">
        <v>-999</v>
      </c>
      <c r="R5340">
        <v>0.625</v>
      </c>
      <c r="S5340" s="34">
        <f>ROUND((0.6105*(EXP((17.273*E5340)/(E5340+237.3))))*(100-H5340)/100,3)</f>
        <v>8.5999999999999993E-2</v>
      </c>
      <c r="T5340" s="6">
        <f>IF(V5340&lt;V5341,L5340,0)</f>
        <v>1045</v>
      </c>
      <c r="U5340" s="6">
        <f>IF(T5340&gt;0,M5340,-999)</f>
        <v>-0.1</v>
      </c>
      <c r="V5340">
        <v>200603</v>
      </c>
      <c r="W5340">
        <v>2006</v>
      </c>
    </row>
    <row r="5341" spans="1:23" x14ac:dyDescent="0.25">
      <c r="A5341" s="14">
        <v>38808</v>
      </c>
      <c r="B5341" s="3">
        <v>91</v>
      </c>
      <c r="C5341" s="5">
        <v>-999</v>
      </c>
      <c r="D5341" s="4">
        <v>-0.1</v>
      </c>
      <c r="E5341" s="4">
        <v>5.6</v>
      </c>
      <c r="F5341" s="4">
        <v>-4.4000000000000004</v>
      </c>
      <c r="G5341" s="4">
        <v>88.1</v>
      </c>
      <c r="H5341" s="4">
        <v>54.7</v>
      </c>
      <c r="I5341" s="5">
        <v>-999</v>
      </c>
      <c r="J5341" s="5">
        <v>-999</v>
      </c>
      <c r="K5341" s="4">
        <v>0.5</v>
      </c>
      <c r="L5341" s="4">
        <v>1039</v>
      </c>
      <c r="M5341" s="9">
        <v>0</v>
      </c>
      <c r="N5341" s="5">
        <v>-999</v>
      </c>
      <c r="O5341" s="5">
        <v>-999</v>
      </c>
      <c r="P5341" s="4">
        <v>0.7</v>
      </c>
      <c r="Q5341" s="5">
        <v>-999</v>
      </c>
      <c r="R5341">
        <v>0.497</v>
      </c>
      <c r="S5341" s="34">
        <f>ROUND((0.6105*(EXP((17.273*E5341)/(E5341+237.3))))*(100-H5341)/100,3)</f>
        <v>0.41199999999999998</v>
      </c>
      <c r="T5341" s="6">
        <f>IF(V5341&lt;V5342,L5341,0)</f>
        <v>0</v>
      </c>
      <c r="U5341" s="6">
        <f>IF(T5341&gt;0,M5341,-999)</f>
        <v>-999</v>
      </c>
      <c r="V5341">
        <v>200604</v>
      </c>
      <c r="W5341">
        <v>2006</v>
      </c>
    </row>
    <row r="5342" spans="1:23" x14ac:dyDescent="0.25">
      <c r="A5342" s="14">
        <v>38809</v>
      </c>
      <c r="B5342" s="3">
        <v>92</v>
      </c>
      <c r="C5342" s="5">
        <v>-999</v>
      </c>
      <c r="D5342" s="4">
        <v>-1.2</v>
      </c>
      <c r="E5342" s="4">
        <v>1.8</v>
      </c>
      <c r="F5342" s="4">
        <v>-3.2</v>
      </c>
      <c r="G5342" s="4">
        <v>85.8</v>
      </c>
      <c r="H5342" s="4">
        <v>55.1</v>
      </c>
      <c r="I5342" s="5">
        <v>-999</v>
      </c>
      <c r="J5342" s="5">
        <v>-999</v>
      </c>
      <c r="K5342" s="4">
        <v>1.4</v>
      </c>
      <c r="L5342" s="4">
        <v>1037</v>
      </c>
      <c r="M5342" s="9">
        <v>-0.1</v>
      </c>
      <c r="N5342" s="5">
        <v>-999</v>
      </c>
      <c r="O5342" s="5">
        <v>-999</v>
      </c>
      <c r="P5342" s="4">
        <v>0.7</v>
      </c>
      <c r="Q5342" s="5">
        <v>-999</v>
      </c>
      <c r="R5342">
        <v>0.38400000000000001</v>
      </c>
      <c r="S5342" s="34">
        <f>ROUND((0.6105*(EXP((17.273*E5342)/(E5342+237.3))))*(100-H5342)/100,3)</f>
        <v>0.312</v>
      </c>
      <c r="T5342" s="6">
        <f>IF(V5342&lt;V5343,L5342,0)</f>
        <v>0</v>
      </c>
      <c r="U5342" s="6">
        <f>IF(T5342&gt;0,M5342,-999)</f>
        <v>-999</v>
      </c>
      <c r="V5342">
        <v>200604</v>
      </c>
      <c r="W5342">
        <v>2006</v>
      </c>
    </row>
    <row r="5343" spans="1:23" x14ac:dyDescent="0.25">
      <c r="A5343" s="14">
        <v>38810</v>
      </c>
      <c r="B5343" s="3">
        <v>93</v>
      </c>
      <c r="C5343" s="5">
        <v>-999</v>
      </c>
      <c r="D5343" s="4">
        <v>-0.5</v>
      </c>
      <c r="E5343" s="4">
        <v>2.8</v>
      </c>
      <c r="F5343" s="4">
        <v>-4.3</v>
      </c>
      <c r="G5343" s="4">
        <v>84.5</v>
      </c>
      <c r="H5343" s="4">
        <v>63.6</v>
      </c>
      <c r="I5343" s="5">
        <v>-999</v>
      </c>
      <c r="J5343" s="5">
        <v>-999</v>
      </c>
      <c r="K5343" s="4">
        <v>0</v>
      </c>
      <c r="L5343" s="4">
        <v>1030</v>
      </c>
      <c r="M5343" s="9">
        <v>-0.1</v>
      </c>
      <c r="N5343" s="5">
        <v>-999</v>
      </c>
      <c r="O5343" s="5">
        <v>-999</v>
      </c>
      <c r="P5343" s="4">
        <v>0.7</v>
      </c>
      <c r="Q5343" s="5">
        <v>-999</v>
      </c>
      <c r="R5343">
        <v>0.47499999999999998</v>
      </c>
      <c r="S5343" s="34">
        <f>ROUND((0.6105*(EXP((17.273*E5343)/(E5343+237.3))))*(100-H5343)/100,3)</f>
        <v>0.27200000000000002</v>
      </c>
      <c r="T5343" s="6">
        <f>IF(V5343&lt;V5344,L5343,0)</f>
        <v>0</v>
      </c>
      <c r="U5343" s="6">
        <f>IF(T5343&gt;0,M5343,-999)</f>
        <v>-999</v>
      </c>
      <c r="V5343">
        <v>200604</v>
      </c>
      <c r="W5343">
        <v>2006</v>
      </c>
    </row>
    <row r="5344" spans="1:23" x14ac:dyDescent="0.25">
      <c r="A5344" s="14">
        <v>38811</v>
      </c>
      <c r="B5344" s="3">
        <v>94</v>
      </c>
      <c r="C5344" s="5">
        <v>-999</v>
      </c>
      <c r="D5344" s="4">
        <v>1.4</v>
      </c>
      <c r="E5344" s="4">
        <v>8.8000000000000007</v>
      </c>
      <c r="F5344" s="4">
        <v>-0.7</v>
      </c>
      <c r="G5344" s="4">
        <v>91.3</v>
      </c>
      <c r="H5344" s="4">
        <v>57.7</v>
      </c>
      <c r="I5344" s="5">
        <v>-999</v>
      </c>
      <c r="J5344" s="5">
        <v>-999</v>
      </c>
      <c r="K5344" s="4">
        <v>1.1000000000000001</v>
      </c>
      <c r="L5344" s="4">
        <v>1009</v>
      </c>
      <c r="M5344" s="9">
        <v>0</v>
      </c>
      <c r="N5344" s="5">
        <v>-999</v>
      </c>
      <c r="O5344" s="5">
        <v>-999</v>
      </c>
      <c r="P5344" s="4">
        <v>0.7</v>
      </c>
      <c r="Q5344" s="5">
        <v>-999</v>
      </c>
      <c r="R5344">
        <v>0.65500000000000003</v>
      </c>
      <c r="S5344" s="34">
        <f>ROUND((0.6105*(EXP((17.273*E5344)/(E5344+237.3))))*(100-H5344)/100,3)</f>
        <v>0.47899999999999998</v>
      </c>
      <c r="T5344" s="6">
        <f>IF(V5344&lt;V5345,L5344,0)</f>
        <v>0</v>
      </c>
      <c r="U5344" s="6">
        <f>IF(T5344&gt;0,M5344,-999)</f>
        <v>-999</v>
      </c>
      <c r="V5344">
        <v>200604</v>
      </c>
      <c r="W5344">
        <v>2006</v>
      </c>
    </row>
    <row r="5345" spans="1:23" x14ac:dyDescent="0.25">
      <c r="A5345" s="14">
        <v>38812</v>
      </c>
      <c r="B5345" s="3">
        <v>95</v>
      </c>
      <c r="C5345" s="5">
        <v>-999</v>
      </c>
      <c r="D5345" s="4">
        <v>3.3</v>
      </c>
      <c r="E5345" s="4">
        <v>10.1</v>
      </c>
      <c r="F5345" s="4">
        <v>-1.6</v>
      </c>
      <c r="G5345" s="4">
        <v>83.6</v>
      </c>
      <c r="H5345" s="4">
        <v>44.5</v>
      </c>
      <c r="I5345" s="5">
        <v>-999</v>
      </c>
      <c r="J5345" s="5">
        <v>-999</v>
      </c>
      <c r="K5345" s="4">
        <v>0</v>
      </c>
      <c r="L5345" s="4">
        <v>960</v>
      </c>
      <c r="M5345" s="9">
        <v>0.1</v>
      </c>
      <c r="N5345" s="5">
        <v>-999</v>
      </c>
      <c r="O5345" s="5">
        <v>-999</v>
      </c>
      <c r="P5345" s="4">
        <v>0.7</v>
      </c>
      <c r="Q5345" s="5">
        <v>-999</v>
      </c>
      <c r="R5345">
        <v>0.54900000000000004</v>
      </c>
      <c r="S5345" s="34">
        <f>ROUND((0.6105*(EXP((17.273*E5345)/(E5345+237.3))))*(100-H5345)/100,3)</f>
        <v>0.68600000000000005</v>
      </c>
      <c r="T5345" s="6">
        <f>IF(V5345&lt;V5346,L5345,0)</f>
        <v>0</v>
      </c>
      <c r="U5345" s="6">
        <f>IF(T5345&gt;0,M5345,-999)</f>
        <v>-999</v>
      </c>
      <c r="V5345">
        <v>200604</v>
      </c>
      <c r="W5345">
        <v>2006</v>
      </c>
    </row>
    <row r="5346" spans="1:23" x14ac:dyDescent="0.25">
      <c r="A5346" s="14">
        <v>38813</v>
      </c>
      <c r="B5346" s="3">
        <v>96</v>
      </c>
      <c r="C5346" s="5">
        <v>-999</v>
      </c>
      <c r="D5346" s="4">
        <v>2.1</v>
      </c>
      <c r="E5346" s="4">
        <v>10.7</v>
      </c>
      <c r="F5346" s="4">
        <v>-2.2999999999999998</v>
      </c>
      <c r="G5346" s="4">
        <v>73.7</v>
      </c>
      <c r="H5346" s="4">
        <v>40.6</v>
      </c>
      <c r="I5346" s="5">
        <v>-999</v>
      </c>
      <c r="J5346" s="5">
        <v>-999</v>
      </c>
      <c r="K5346" s="4">
        <v>0</v>
      </c>
      <c r="L5346" s="4">
        <v>918</v>
      </c>
      <c r="M5346" s="9">
        <v>0.1</v>
      </c>
      <c r="N5346" s="5">
        <v>-999</v>
      </c>
      <c r="O5346" s="5">
        <v>-999</v>
      </c>
      <c r="P5346" s="4">
        <v>0.7</v>
      </c>
      <c r="Q5346" s="5">
        <v>-999</v>
      </c>
      <c r="R5346">
        <v>0.52400000000000002</v>
      </c>
      <c r="S5346" s="34">
        <f>ROUND((0.6105*(EXP((17.273*E5346)/(E5346+237.3))))*(100-H5346)/100,3)</f>
        <v>0.76400000000000001</v>
      </c>
      <c r="T5346" s="6">
        <f>IF(V5346&lt;V5347,L5346,0)</f>
        <v>0</v>
      </c>
      <c r="U5346" s="6">
        <f>IF(T5346&gt;0,M5346,-999)</f>
        <v>-999</v>
      </c>
      <c r="V5346">
        <v>200604</v>
      </c>
      <c r="W5346">
        <v>2006</v>
      </c>
    </row>
    <row r="5347" spans="1:23" x14ac:dyDescent="0.25">
      <c r="A5347" s="14">
        <v>38814</v>
      </c>
      <c r="B5347" s="3">
        <v>97</v>
      </c>
      <c r="C5347" s="5">
        <v>-999</v>
      </c>
      <c r="D5347" s="4">
        <v>2.4</v>
      </c>
      <c r="E5347" s="4">
        <v>6.2</v>
      </c>
      <c r="F5347" s="4">
        <v>-2.4</v>
      </c>
      <c r="G5347" s="4">
        <v>60.9</v>
      </c>
      <c r="H5347" s="4">
        <v>34</v>
      </c>
      <c r="I5347" s="5">
        <v>-999</v>
      </c>
      <c r="J5347" s="5">
        <v>-999</v>
      </c>
      <c r="K5347" s="4">
        <v>0</v>
      </c>
      <c r="L5347" s="4">
        <v>891</v>
      </c>
      <c r="M5347" s="9">
        <v>0</v>
      </c>
      <c r="N5347" s="5">
        <v>-999</v>
      </c>
      <c r="O5347" s="5">
        <v>-999</v>
      </c>
      <c r="P5347" s="4">
        <v>0.6</v>
      </c>
      <c r="Q5347" s="5">
        <v>-999</v>
      </c>
      <c r="R5347">
        <v>0.32200000000000001</v>
      </c>
      <c r="S5347" s="34">
        <f>ROUND((0.6105*(EXP((17.273*E5347)/(E5347+237.3))))*(100-H5347)/100,3)</f>
        <v>0.626</v>
      </c>
      <c r="T5347" s="6">
        <f>IF(V5347&lt;V5348,L5347,0)</f>
        <v>0</v>
      </c>
      <c r="U5347" s="6">
        <f>IF(T5347&gt;0,M5347,-999)</f>
        <v>-999</v>
      </c>
      <c r="V5347">
        <v>200604</v>
      </c>
      <c r="W5347">
        <v>2006</v>
      </c>
    </row>
    <row r="5348" spans="1:23" x14ac:dyDescent="0.25">
      <c r="A5348" s="14">
        <v>38815</v>
      </c>
      <c r="B5348" s="3">
        <v>98</v>
      </c>
      <c r="C5348" s="5">
        <v>-999</v>
      </c>
      <c r="D5348" s="4">
        <v>3.4</v>
      </c>
      <c r="E5348" s="4">
        <v>7.9</v>
      </c>
      <c r="F5348" s="4">
        <v>0</v>
      </c>
      <c r="G5348" s="4">
        <v>81.3</v>
      </c>
      <c r="H5348" s="4">
        <v>60.2</v>
      </c>
      <c r="I5348" s="5">
        <v>-999</v>
      </c>
      <c r="J5348" s="5">
        <v>-999</v>
      </c>
      <c r="K5348" s="4">
        <v>0</v>
      </c>
      <c r="L5348" s="4">
        <v>865</v>
      </c>
      <c r="M5348" s="9">
        <v>0.1</v>
      </c>
      <c r="N5348" s="5">
        <v>-999</v>
      </c>
      <c r="O5348" s="5">
        <v>-999</v>
      </c>
      <c r="P5348" s="4">
        <v>0.7</v>
      </c>
      <c r="Q5348" s="5">
        <v>-999</v>
      </c>
      <c r="R5348">
        <v>0.64200000000000002</v>
      </c>
      <c r="S5348" s="34">
        <f>ROUND((0.6105*(EXP((17.273*E5348)/(E5348+237.3))))*(100-H5348)/100,3)</f>
        <v>0.42399999999999999</v>
      </c>
      <c r="T5348" s="6">
        <f>IF(V5348&lt;V5349,L5348,0)</f>
        <v>0</v>
      </c>
      <c r="U5348" s="6">
        <f>IF(T5348&gt;0,M5348,-999)</f>
        <v>-999</v>
      </c>
      <c r="V5348">
        <v>200604</v>
      </c>
      <c r="W5348">
        <v>2006</v>
      </c>
    </row>
    <row r="5349" spans="1:23" x14ac:dyDescent="0.25">
      <c r="A5349" s="14">
        <v>38816</v>
      </c>
      <c r="B5349" s="3">
        <v>99</v>
      </c>
      <c r="C5349" s="5">
        <v>-999</v>
      </c>
      <c r="D5349" s="4">
        <v>1.5</v>
      </c>
      <c r="E5349" s="4">
        <v>6.6</v>
      </c>
      <c r="F5349" s="4">
        <v>-1.3</v>
      </c>
      <c r="G5349" s="4">
        <v>90.1</v>
      </c>
      <c r="H5349" s="4">
        <v>63.8</v>
      </c>
      <c r="I5349" s="5">
        <v>-999</v>
      </c>
      <c r="J5349" s="5">
        <v>-999</v>
      </c>
      <c r="K5349" s="4">
        <v>0</v>
      </c>
      <c r="L5349" s="4">
        <v>844</v>
      </c>
      <c r="M5349" s="9">
        <v>0.1</v>
      </c>
      <c r="N5349" s="5">
        <v>-999</v>
      </c>
      <c r="O5349" s="5">
        <v>-999</v>
      </c>
      <c r="P5349" s="4">
        <v>0.7</v>
      </c>
      <c r="Q5349" s="5">
        <v>-999</v>
      </c>
      <c r="R5349">
        <v>0.62</v>
      </c>
      <c r="S5349" s="34">
        <f>ROUND((0.6105*(EXP((17.273*E5349)/(E5349+237.3))))*(100-H5349)/100,3)</f>
        <v>0.35299999999999998</v>
      </c>
      <c r="T5349" s="6">
        <f>IF(V5349&lt;V5350,L5349,0)</f>
        <v>0</v>
      </c>
      <c r="U5349" s="6">
        <f>IF(T5349&gt;0,M5349,-999)</f>
        <v>-999</v>
      </c>
      <c r="V5349">
        <v>200604</v>
      </c>
      <c r="W5349">
        <v>2006</v>
      </c>
    </row>
    <row r="5350" spans="1:23" x14ac:dyDescent="0.25">
      <c r="A5350" s="14">
        <v>38817</v>
      </c>
      <c r="B5350" s="3">
        <v>100</v>
      </c>
      <c r="C5350" s="5">
        <v>-999</v>
      </c>
      <c r="D5350" s="4">
        <v>0.1</v>
      </c>
      <c r="E5350" s="4">
        <v>3</v>
      </c>
      <c r="F5350" s="4">
        <v>-1.8</v>
      </c>
      <c r="G5350" s="4">
        <v>97.2</v>
      </c>
      <c r="H5350" s="4">
        <v>87.9</v>
      </c>
      <c r="I5350" s="5">
        <v>-999</v>
      </c>
      <c r="J5350" s="5">
        <v>-999</v>
      </c>
      <c r="K5350" s="4">
        <v>13.6</v>
      </c>
      <c r="L5350" s="4">
        <v>906</v>
      </c>
      <c r="M5350" s="9">
        <v>0</v>
      </c>
      <c r="N5350" s="5">
        <v>-999</v>
      </c>
      <c r="O5350" s="5">
        <v>-999</v>
      </c>
      <c r="P5350" s="4">
        <v>0.6</v>
      </c>
      <c r="Q5350" s="5">
        <v>-999</v>
      </c>
      <c r="R5350">
        <v>0.66700000000000004</v>
      </c>
      <c r="S5350" s="34">
        <f>ROUND((0.6105*(EXP((17.273*E5350)/(E5350+237.3))))*(100-H5350)/100,3)</f>
        <v>9.1999999999999998E-2</v>
      </c>
      <c r="T5350" s="6">
        <f>IF(V5350&lt;V5351,L5350,0)</f>
        <v>0</v>
      </c>
      <c r="U5350" s="6">
        <f>IF(T5350&gt;0,M5350,-999)</f>
        <v>-999</v>
      </c>
      <c r="V5350">
        <v>200604</v>
      </c>
      <c r="W5350">
        <v>2006</v>
      </c>
    </row>
    <row r="5351" spans="1:23" x14ac:dyDescent="0.25">
      <c r="A5351" s="14">
        <v>38818</v>
      </c>
      <c r="B5351" s="3">
        <v>101</v>
      </c>
      <c r="C5351" s="5">
        <v>-999</v>
      </c>
      <c r="D5351" s="4">
        <v>0.4</v>
      </c>
      <c r="E5351" s="4">
        <v>4.5999999999999996</v>
      </c>
      <c r="F5351" s="4">
        <v>-1.9</v>
      </c>
      <c r="G5351" s="4">
        <v>95.3</v>
      </c>
      <c r="H5351" s="4">
        <v>84.5</v>
      </c>
      <c r="I5351" s="5">
        <v>-999</v>
      </c>
      <c r="J5351" s="5">
        <v>-999</v>
      </c>
      <c r="K5351" s="4">
        <v>5.3</v>
      </c>
      <c r="L5351" s="4">
        <v>878</v>
      </c>
      <c r="M5351" s="9">
        <v>0.1</v>
      </c>
      <c r="N5351" s="5">
        <v>-999</v>
      </c>
      <c r="O5351" s="5">
        <v>-999</v>
      </c>
      <c r="P5351" s="4">
        <v>0.7</v>
      </c>
      <c r="Q5351" s="5">
        <v>-999</v>
      </c>
      <c r="R5351">
        <v>0.71399999999999997</v>
      </c>
      <c r="S5351" s="34">
        <f>ROUND((0.6105*(EXP((17.273*E5351)/(E5351+237.3))))*(100-H5351)/100,3)</f>
        <v>0.13100000000000001</v>
      </c>
      <c r="T5351" s="6">
        <f>IF(V5351&lt;V5352,L5351,0)</f>
        <v>0</v>
      </c>
      <c r="U5351" s="6">
        <f>IF(T5351&gt;0,M5351,-999)</f>
        <v>-999</v>
      </c>
      <c r="V5351">
        <v>200604</v>
      </c>
      <c r="W5351">
        <v>2006</v>
      </c>
    </row>
    <row r="5352" spans="1:23" x14ac:dyDescent="0.25">
      <c r="A5352" s="14">
        <v>38819</v>
      </c>
      <c r="B5352" s="3">
        <v>102</v>
      </c>
      <c r="C5352" s="5">
        <v>-999</v>
      </c>
      <c r="D5352" s="4">
        <v>-0.4</v>
      </c>
      <c r="E5352" s="4">
        <v>4.5</v>
      </c>
      <c r="F5352" s="4">
        <v>-3.8</v>
      </c>
      <c r="G5352" s="4">
        <v>96.6</v>
      </c>
      <c r="H5352" s="4">
        <v>84</v>
      </c>
      <c r="I5352" s="5">
        <v>-999</v>
      </c>
      <c r="J5352" s="5">
        <v>-999</v>
      </c>
      <c r="K5352" s="4">
        <v>12.4</v>
      </c>
      <c r="L5352" s="4">
        <v>921</v>
      </c>
      <c r="M5352" s="9">
        <v>0</v>
      </c>
      <c r="N5352" s="5">
        <v>-999</v>
      </c>
      <c r="O5352" s="5">
        <v>-999</v>
      </c>
      <c r="P5352" s="4">
        <v>0.6</v>
      </c>
      <c r="Q5352" s="5">
        <v>-999</v>
      </c>
      <c r="R5352">
        <v>0.70899999999999996</v>
      </c>
      <c r="S5352" s="34">
        <f>ROUND((0.6105*(EXP((17.273*E5352)/(E5352+237.3))))*(100-H5352)/100,3)</f>
        <v>0.13500000000000001</v>
      </c>
      <c r="T5352" s="6">
        <f>IF(V5352&lt;V5353,L5352,0)</f>
        <v>0</v>
      </c>
      <c r="U5352" s="6">
        <f>IF(T5352&gt;0,M5352,-999)</f>
        <v>-999</v>
      </c>
      <c r="V5352">
        <v>200604</v>
      </c>
      <c r="W5352">
        <v>2006</v>
      </c>
    </row>
    <row r="5353" spans="1:23" x14ac:dyDescent="0.25">
      <c r="A5353" s="14">
        <v>38820</v>
      </c>
      <c r="B5353" s="3">
        <v>103</v>
      </c>
      <c r="C5353" s="5">
        <v>-999</v>
      </c>
      <c r="D5353" s="4">
        <v>-1.5</v>
      </c>
      <c r="E5353" s="4">
        <v>2.8</v>
      </c>
      <c r="F5353" s="4">
        <v>-5.3</v>
      </c>
      <c r="G5353" s="4">
        <v>88.5</v>
      </c>
      <c r="H5353" s="4">
        <v>68.7</v>
      </c>
      <c r="I5353" s="5">
        <v>-999</v>
      </c>
      <c r="J5353" s="5">
        <v>-999</v>
      </c>
      <c r="K5353" s="4">
        <v>0</v>
      </c>
      <c r="L5353" s="4">
        <v>899</v>
      </c>
      <c r="M5353" s="9">
        <v>0</v>
      </c>
      <c r="N5353" s="5">
        <v>-999</v>
      </c>
      <c r="O5353" s="5">
        <v>-999</v>
      </c>
      <c r="P5353" s="4">
        <v>0.6</v>
      </c>
      <c r="Q5353" s="5">
        <v>-999</v>
      </c>
      <c r="R5353">
        <v>0.51400000000000001</v>
      </c>
      <c r="S5353" s="34">
        <f>ROUND((0.6105*(EXP((17.273*E5353)/(E5353+237.3))))*(100-H5353)/100,3)</f>
        <v>0.23400000000000001</v>
      </c>
      <c r="T5353" s="6">
        <f>IF(V5353&lt;V5354,L5353,0)</f>
        <v>0</v>
      </c>
      <c r="U5353" s="6">
        <f>IF(T5353&gt;0,M5353,-999)</f>
        <v>-999</v>
      </c>
      <c r="V5353">
        <v>200604</v>
      </c>
      <c r="W5353">
        <v>2006</v>
      </c>
    </row>
    <row r="5354" spans="1:23" x14ac:dyDescent="0.25">
      <c r="A5354" s="14">
        <v>38821</v>
      </c>
      <c r="B5354" s="3">
        <v>104</v>
      </c>
      <c r="C5354" s="5">
        <v>-999</v>
      </c>
      <c r="D5354" s="4">
        <v>-1.6</v>
      </c>
      <c r="E5354" s="4">
        <v>3.1</v>
      </c>
      <c r="F5354" s="4">
        <v>-8</v>
      </c>
      <c r="G5354" s="4">
        <v>93.6</v>
      </c>
      <c r="H5354" s="4">
        <v>74.900000000000006</v>
      </c>
      <c r="I5354" s="5">
        <v>-999</v>
      </c>
      <c r="J5354" s="5">
        <v>-999</v>
      </c>
      <c r="K5354" s="4">
        <v>7.6</v>
      </c>
      <c r="L5354" s="4">
        <v>941</v>
      </c>
      <c r="M5354" s="9">
        <v>-0.1</v>
      </c>
      <c r="N5354" s="5">
        <v>-999</v>
      </c>
      <c r="O5354" s="5">
        <v>-999</v>
      </c>
      <c r="P5354" s="4">
        <v>0.6</v>
      </c>
      <c r="Q5354" s="5">
        <v>-999</v>
      </c>
      <c r="R5354">
        <v>0.57199999999999995</v>
      </c>
      <c r="S5354" s="34">
        <f>ROUND((0.6105*(EXP((17.273*E5354)/(E5354+237.3))))*(100-H5354)/100,3)</f>
        <v>0.191</v>
      </c>
      <c r="T5354" s="6">
        <f>IF(V5354&lt;V5355,L5354,0)</f>
        <v>0</v>
      </c>
      <c r="U5354" s="6">
        <f>IF(T5354&gt;0,M5354,-999)</f>
        <v>-999</v>
      </c>
      <c r="V5354">
        <v>200604</v>
      </c>
      <c r="W5354">
        <v>2006</v>
      </c>
    </row>
    <row r="5355" spans="1:23" x14ac:dyDescent="0.25">
      <c r="A5355" s="14">
        <v>38822</v>
      </c>
      <c r="B5355" s="3">
        <v>105</v>
      </c>
      <c r="C5355" s="5">
        <v>-999</v>
      </c>
      <c r="D5355" s="4">
        <v>-4.8</v>
      </c>
      <c r="E5355" s="4">
        <v>0.3</v>
      </c>
      <c r="F5355" s="4">
        <v>-10.4</v>
      </c>
      <c r="G5355" s="4">
        <v>90.2</v>
      </c>
      <c r="H5355" s="4">
        <v>62.9</v>
      </c>
      <c r="I5355" s="5">
        <v>-999</v>
      </c>
      <c r="J5355" s="5">
        <v>-999</v>
      </c>
      <c r="K5355" s="4">
        <v>9.5</v>
      </c>
      <c r="L5355" s="4">
        <v>1033</v>
      </c>
      <c r="M5355" s="9">
        <v>0</v>
      </c>
      <c r="N5355" s="5">
        <v>-999</v>
      </c>
      <c r="O5355" s="5">
        <v>-999</v>
      </c>
      <c r="P5355" s="4">
        <v>0.6</v>
      </c>
      <c r="Q5355" s="5">
        <v>-999</v>
      </c>
      <c r="R5355">
        <v>0.39100000000000001</v>
      </c>
      <c r="S5355" s="34">
        <f>ROUND((0.6105*(EXP((17.273*E5355)/(E5355+237.3))))*(100-H5355)/100,3)</f>
        <v>0.23100000000000001</v>
      </c>
      <c r="T5355" s="6">
        <f>IF(V5355&lt;V5356,L5355,0)</f>
        <v>0</v>
      </c>
      <c r="U5355" s="6">
        <f>IF(T5355&gt;0,M5355,-999)</f>
        <v>-999</v>
      </c>
      <c r="V5355">
        <v>200604</v>
      </c>
      <c r="W5355">
        <v>2006</v>
      </c>
    </row>
    <row r="5356" spans="1:23" x14ac:dyDescent="0.25">
      <c r="A5356" s="14">
        <v>38823</v>
      </c>
      <c r="B5356" s="3">
        <v>106</v>
      </c>
      <c r="C5356" s="5">
        <v>-999</v>
      </c>
      <c r="D5356" s="4">
        <v>-5.0999999999999996</v>
      </c>
      <c r="E5356" s="4">
        <v>2.6</v>
      </c>
      <c r="F5356" s="4">
        <v>-8.9</v>
      </c>
      <c r="G5356" s="4">
        <v>88.4</v>
      </c>
      <c r="H5356" s="4">
        <v>55.7</v>
      </c>
      <c r="I5356" s="5">
        <v>-999</v>
      </c>
      <c r="J5356" s="5">
        <v>-999</v>
      </c>
      <c r="K5356" s="4">
        <v>0</v>
      </c>
      <c r="L5356" s="4">
        <v>980</v>
      </c>
      <c r="M5356" s="9">
        <v>0</v>
      </c>
      <c r="N5356" s="5">
        <v>-999</v>
      </c>
      <c r="O5356" s="5">
        <v>-999</v>
      </c>
      <c r="P5356" s="4">
        <v>0.6</v>
      </c>
      <c r="Q5356" s="5">
        <v>-999</v>
      </c>
      <c r="R5356">
        <v>0.40899999999999997</v>
      </c>
      <c r="S5356" s="34">
        <f>ROUND((0.6105*(EXP((17.273*E5356)/(E5356+237.3))))*(100-H5356)/100,3)</f>
        <v>0.32600000000000001</v>
      </c>
      <c r="T5356" s="6">
        <f>IF(V5356&lt;V5357,L5356,0)</f>
        <v>0</v>
      </c>
      <c r="U5356" s="6">
        <f>IF(T5356&gt;0,M5356,-999)</f>
        <v>-999</v>
      </c>
      <c r="V5356">
        <v>200604</v>
      </c>
      <c r="W5356">
        <v>2006</v>
      </c>
    </row>
    <row r="5357" spans="1:23" x14ac:dyDescent="0.25">
      <c r="A5357" s="14">
        <v>38824</v>
      </c>
      <c r="B5357" s="3">
        <v>107</v>
      </c>
      <c r="C5357" s="5">
        <v>-999</v>
      </c>
      <c r="D5357" s="4">
        <v>-3.7</v>
      </c>
      <c r="E5357" s="4">
        <v>4.7</v>
      </c>
      <c r="F5357" s="4">
        <v>-10</v>
      </c>
      <c r="G5357" s="4">
        <v>77.3</v>
      </c>
      <c r="H5357" s="4">
        <v>37.4</v>
      </c>
      <c r="I5357" s="5">
        <v>-999</v>
      </c>
      <c r="J5357" s="5">
        <v>-999</v>
      </c>
      <c r="K5357" s="4">
        <v>0</v>
      </c>
      <c r="L5357" s="4">
        <v>955</v>
      </c>
      <c r="M5357" s="9">
        <v>0</v>
      </c>
      <c r="N5357" s="5">
        <v>-999</v>
      </c>
      <c r="O5357" s="5">
        <v>-999</v>
      </c>
      <c r="P5357" s="4">
        <v>0.7</v>
      </c>
      <c r="Q5357" s="5">
        <v>-999</v>
      </c>
      <c r="R5357">
        <v>0.31900000000000001</v>
      </c>
      <c r="S5357" s="34">
        <f>ROUND((0.6105*(EXP((17.273*E5357)/(E5357+237.3))))*(100-H5357)/100,3)</f>
        <v>0.53500000000000003</v>
      </c>
      <c r="T5357" s="6">
        <f>IF(V5357&lt;V5358,L5357,0)</f>
        <v>0</v>
      </c>
      <c r="U5357" s="6">
        <f>IF(T5357&gt;0,M5357,-999)</f>
        <v>-999</v>
      </c>
      <c r="V5357">
        <v>200604</v>
      </c>
      <c r="W5357">
        <v>2006</v>
      </c>
    </row>
    <row r="5358" spans="1:23" x14ac:dyDescent="0.25">
      <c r="A5358" s="14">
        <v>38825</v>
      </c>
      <c r="B5358" s="3">
        <v>108</v>
      </c>
      <c r="C5358" s="5">
        <v>-999</v>
      </c>
      <c r="D5358" s="4">
        <v>-0.4</v>
      </c>
      <c r="E5358" s="4">
        <v>8.5</v>
      </c>
      <c r="F5358" s="4">
        <v>-9</v>
      </c>
      <c r="G5358" s="4">
        <v>63.1</v>
      </c>
      <c r="H5358" s="4">
        <v>29.4</v>
      </c>
      <c r="I5358" s="5">
        <v>-999</v>
      </c>
      <c r="J5358" s="5">
        <v>-999</v>
      </c>
      <c r="K5358" s="4">
        <v>0</v>
      </c>
      <c r="L5358" s="4">
        <v>922</v>
      </c>
      <c r="M5358" s="9">
        <v>0.1</v>
      </c>
      <c r="N5358" s="5">
        <v>-999</v>
      </c>
      <c r="O5358" s="5">
        <v>-999</v>
      </c>
      <c r="P5358" s="4">
        <v>0.7</v>
      </c>
      <c r="Q5358" s="5">
        <v>-999</v>
      </c>
      <c r="R5358">
        <v>0.32700000000000001</v>
      </c>
      <c r="S5358" s="34">
        <f>ROUND((0.6105*(EXP((17.273*E5358)/(E5358+237.3))))*(100-H5358)/100,3)</f>
        <v>0.78300000000000003</v>
      </c>
      <c r="T5358" s="6">
        <f>IF(V5358&lt;V5359,L5358,0)</f>
        <v>0</v>
      </c>
      <c r="U5358" s="6">
        <f>IF(T5358&gt;0,M5358,-999)</f>
        <v>-999</v>
      </c>
      <c r="V5358">
        <v>200604</v>
      </c>
      <c r="W5358">
        <v>2006</v>
      </c>
    </row>
    <row r="5359" spans="1:23" x14ac:dyDescent="0.25">
      <c r="A5359" s="14">
        <v>38826</v>
      </c>
      <c r="B5359" s="3">
        <v>109</v>
      </c>
      <c r="C5359" s="5">
        <v>-999</v>
      </c>
      <c r="D5359" s="4">
        <v>3</v>
      </c>
      <c r="E5359" s="4">
        <v>9.6</v>
      </c>
      <c r="F5359" s="4">
        <v>-2.4</v>
      </c>
      <c r="G5359" s="4">
        <v>56.4</v>
      </c>
      <c r="H5359" s="4">
        <v>32.200000000000003</v>
      </c>
      <c r="I5359" s="5">
        <v>-999</v>
      </c>
      <c r="J5359" s="5">
        <v>-999</v>
      </c>
      <c r="K5359" s="4">
        <v>0</v>
      </c>
      <c r="L5359" s="4">
        <v>887</v>
      </c>
      <c r="M5359" s="9">
        <v>0.1</v>
      </c>
      <c r="N5359" s="5">
        <v>-999</v>
      </c>
      <c r="O5359" s="5">
        <v>-999</v>
      </c>
      <c r="P5359" s="4">
        <v>0.7</v>
      </c>
      <c r="Q5359" s="5">
        <v>-999</v>
      </c>
      <c r="R5359">
        <v>0.38400000000000001</v>
      </c>
      <c r="S5359" s="34">
        <f>ROUND((0.6105*(EXP((17.273*E5359)/(E5359+237.3))))*(100-H5359)/100,3)</f>
        <v>0.81</v>
      </c>
      <c r="T5359" s="6">
        <f>IF(V5359&lt;V5360,L5359,0)</f>
        <v>0</v>
      </c>
      <c r="U5359" s="6">
        <f>IF(T5359&gt;0,M5359,-999)</f>
        <v>-999</v>
      </c>
      <c r="V5359">
        <v>200604</v>
      </c>
      <c r="W5359">
        <v>2006</v>
      </c>
    </row>
    <row r="5360" spans="1:23" x14ac:dyDescent="0.25">
      <c r="A5360" s="14">
        <v>38827</v>
      </c>
      <c r="B5360" s="3">
        <v>110</v>
      </c>
      <c r="C5360" s="5">
        <v>-999</v>
      </c>
      <c r="D5360" s="4">
        <v>6.3</v>
      </c>
      <c r="E5360" s="4">
        <v>11.4</v>
      </c>
      <c r="F5360" s="4">
        <v>1.5</v>
      </c>
      <c r="G5360" s="4">
        <v>58.7</v>
      </c>
      <c r="H5360" s="4">
        <v>42.1</v>
      </c>
      <c r="I5360" s="5">
        <v>-999</v>
      </c>
      <c r="J5360" s="5">
        <v>-999</v>
      </c>
      <c r="K5360" s="4">
        <v>0</v>
      </c>
      <c r="L5360" s="4">
        <v>836</v>
      </c>
      <c r="M5360" s="9">
        <v>0.1</v>
      </c>
      <c r="N5360" s="5">
        <v>-999</v>
      </c>
      <c r="O5360" s="5">
        <v>-999</v>
      </c>
      <c r="P5360" s="4">
        <v>0.7</v>
      </c>
      <c r="Q5360" s="5">
        <v>-999</v>
      </c>
      <c r="R5360">
        <v>0.56699999999999995</v>
      </c>
      <c r="S5360" s="34">
        <f>ROUND((0.6105*(EXP((17.273*E5360)/(E5360+237.3))))*(100-H5360)/100,3)</f>
        <v>0.78</v>
      </c>
      <c r="T5360" s="6">
        <f>IF(V5360&lt;V5361,L5360,0)</f>
        <v>0</v>
      </c>
      <c r="U5360" s="6">
        <f>IF(T5360&gt;0,M5360,-999)</f>
        <v>-999</v>
      </c>
      <c r="V5360">
        <v>200604</v>
      </c>
      <c r="W5360">
        <v>2006</v>
      </c>
    </row>
    <row r="5361" spans="1:23" x14ac:dyDescent="0.25">
      <c r="A5361" s="14">
        <v>38828</v>
      </c>
      <c r="B5361" s="3">
        <v>111</v>
      </c>
      <c r="C5361" s="5">
        <v>-999</v>
      </c>
      <c r="D5361" s="4">
        <v>-0.2</v>
      </c>
      <c r="E5361" s="4">
        <v>6.6</v>
      </c>
      <c r="F5361" s="4">
        <v>-5.9</v>
      </c>
      <c r="G5361" s="4">
        <v>92.2</v>
      </c>
      <c r="H5361" s="4">
        <v>64.400000000000006</v>
      </c>
      <c r="I5361" s="5">
        <v>-999</v>
      </c>
      <c r="J5361" s="5">
        <v>-999</v>
      </c>
      <c r="K5361" s="4">
        <v>18.8</v>
      </c>
      <c r="L5361" s="4">
        <v>870</v>
      </c>
      <c r="M5361" s="9">
        <v>0</v>
      </c>
      <c r="N5361" s="5">
        <v>-999</v>
      </c>
      <c r="O5361" s="5">
        <v>-999</v>
      </c>
      <c r="P5361" s="4">
        <v>0.5</v>
      </c>
      <c r="Q5361" s="5">
        <v>-999</v>
      </c>
      <c r="R5361">
        <v>0.628</v>
      </c>
      <c r="S5361" s="34">
        <f>ROUND((0.6105*(EXP((17.273*E5361)/(E5361+237.3))))*(100-H5361)/100,3)</f>
        <v>0.34699999999999998</v>
      </c>
      <c r="T5361" s="6">
        <f>IF(V5361&lt;V5362,L5361,0)</f>
        <v>0</v>
      </c>
      <c r="U5361" s="6">
        <f>IF(T5361&gt;0,M5361,-999)</f>
        <v>-999</v>
      </c>
      <c r="V5361">
        <v>200604</v>
      </c>
      <c r="W5361">
        <v>2006</v>
      </c>
    </row>
    <row r="5362" spans="1:23" x14ac:dyDescent="0.25">
      <c r="A5362" s="14">
        <v>38829</v>
      </c>
      <c r="B5362" s="3">
        <v>112</v>
      </c>
      <c r="C5362" s="5">
        <v>-999</v>
      </c>
      <c r="D5362" s="4">
        <v>-1.5</v>
      </c>
      <c r="E5362" s="4">
        <v>4.8</v>
      </c>
      <c r="F5362" s="4">
        <v>-7.6</v>
      </c>
      <c r="G5362" s="4">
        <v>75.8</v>
      </c>
      <c r="H5362" s="4">
        <v>49</v>
      </c>
      <c r="I5362" s="5">
        <v>-999</v>
      </c>
      <c r="J5362" s="5">
        <v>-999</v>
      </c>
      <c r="K5362" s="4">
        <v>0</v>
      </c>
      <c r="L5362" s="4">
        <v>836</v>
      </c>
      <c r="M5362" s="9">
        <v>0.1</v>
      </c>
      <c r="N5362" s="5">
        <v>-999</v>
      </c>
      <c r="O5362" s="5">
        <v>-999</v>
      </c>
      <c r="P5362" s="4">
        <v>0.7</v>
      </c>
      <c r="Q5362" s="5">
        <v>-999</v>
      </c>
      <c r="R5362">
        <v>0.42099999999999999</v>
      </c>
      <c r="S5362" s="34">
        <f>ROUND((0.6105*(EXP((17.273*E5362)/(E5362+237.3))))*(100-H5362)/100,3)</f>
        <v>0.439</v>
      </c>
      <c r="T5362" s="6">
        <f>IF(V5362&lt;V5363,L5362,0)</f>
        <v>0</v>
      </c>
      <c r="U5362" s="6">
        <f>IF(T5362&gt;0,M5362,-999)</f>
        <v>-999</v>
      </c>
      <c r="V5362">
        <v>200604</v>
      </c>
      <c r="W5362">
        <v>2006</v>
      </c>
    </row>
    <row r="5363" spans="1:23" x14ac:dyDescent="0.25">
      <c r="A5363" s="14">
        <v>38830</v>
      </c>
      <c r="B5363" s="3">
        <v>113</v>
      </c>
      <c r="C5363" s="5">
        <v>-999</v>
      </c>
      <c r="D5363" s="4">
        <v>3.2</v>
      </c>
      <c r="E5363" s="4">
        <v>12.1</v>
      </c>
      <c r="F5363" s="4">
        <v>-4.9000000000000004</v>
      </c>
      <c r="G5363" s="4">
        <v>54.7</v>
      </c>
      <c r="H5363" s="4">
        <v>25.3</v>
      </c>
      <c r="I5363" s="5">
        <v>-999</v>
      </c>
      <c r="J5363" s="5">
        <v>-999</v>
      </c>
      <c r="K5363" s="4">
        <v>0</v>
      </c>
      <c r="L5363" s="4">
        <v>802</v>
      </c>
      <c r="M5363" s="9">
        <v>0.1</v>
      </c>
      <c r="N5363" s="5">
        <v>-999</v>
      </c>
      <c r="O5363" s="5">
        <v>-999</v>
      </c>
      <c r="P5363" s="4">
        <v>0.7</v>
      </c>
      <c r="Q5363" s="5">
        <v>-999</v>
      </c>
      <c r="R5363">
        <v>0.35599999999999998</v>
      </c>
      <c r="S5363" s="34">
        <f>ROUND((0.6105*(EXP((17.273*E5363)/(E5363+237.3))))*(100-H5363)/100,3)</f>
        <v>1.054</v>
      </c>
      <c r="T5363" s="6">
        <f>IF(V5363&lt;V5364,L5363,0)</f>
        <v>0</v>
      </c>
      <c r="U5363" s="6">
        <f>IF(T5363&gt;0,M5363,-999)</f>
        <v>-999</v>
      </c>
      <c r="V5363">
        <v>200604</v>
      </c>
      <c r="W5363">
        <v>2006</v>
      </c>
    </row>
    <row r="5364" spans="1:23" x14ac:dyDescent="0.25">
      <c r="A5364" s="14">
        <v>38831</v>
      </c>
      <c r="B5364" s="3">
        <v>114</v>
      </c>
      <c r="C5364" s="5">
        <v>-999</v>
      </c>
      <c r="D5364" s="4">
        <v>6.3</v>
      </c>
      <c r="E5364" s="4">
        <v>14.2</v>
      </c>
      <c r="F5364" s="4">
        <v>-1.9</v>
      </c>
      <c r="G5364" s="4">
        <v>33.1</v>
      </c>
      <c r="H5364" s="4">
        <v>10.9</v>
      </c>
      <c r="I5364" s="5">
        <v>-999</v>
      </c>
      <c r="J5364" s="5">
        <v>-999</v>
      </c>
      <c r="K5364" s="4">
        <v>0</v>
      </c>
      <c r="L5364" s="4">
        <v>750</v>
      </c>
      <c r="M5364" s="9">
        <v>0.1</v>
      </c>
      <c r="N5364" s="5">
        <v>-999</v>
      </c>
      <c r="O5364" s="5">
        <v>-999</v>
      </c>
      <c r="P5364" s="4">
        <v>0.7</v>
      </c>
      <c r="Q5364" s="5">
        <v>-999</v>
      </c>
      <c r="R5364">
        <v>0.17599999999999999</v>
      </c>
      <c r="S5364" s="34">
        <f>ROUND((0.6105*(EXP((17.273*E5364)/(E5364+237.3))))*(100-H5364)/100,3)</f>
        <v>1.4419999999999999</v>
      </c>
      <c r="T5364" s="6">
        <f>IF(V5364&lt;V5365,L5364,0)</f>
        <v>0</v>
      </c>
      <c r="U5364" s="6">
        <f>IF(T5364&gt;0,M5364,-999)</f>
        <v>-999</v>
      </c>
      <c r="V5364">
        <v>200604</v>
      </c>
      <c r="W5364">
        <v>2006</v>
      </c>
    </row>
    <row r="5365" spans="1:23" x14ac:dyDescent="0.25">
      <c r="A5365" s="14">
        <v>38832</v>
      </c>
      <c r="B5365" s="3">
        <v>115</v>
      </c>
      <c r="C5365" s="5">
        <v>-999</v>
      </c>
      <c r="D5365" s="4">
        <v>5.5</v>
      </c>
      <c r="E5365" s="4">
        <v>13.8</v>
      </c>
      <c r="F5365" s="4">
        <v>0</v>
      </c>
      <c r="G5365" s="4">
        <v>45.2</v>
      </c>
      <c r="H5365" s="4">
        <v>27</v>
      </c>
      <c r="I5365" s="5">
        <v>-999</v>
      </c>
      <c r="J5365" s="5">
        <v>-999</v>
      </c>
      <c r="K5365" s="4">
        <v>0</v>
      </c>
      <c r="L5365" s="4">
        <v>720</v>
      </c>
      <c r="M5365" s="9">
        <v>0.1</v>
      </c>
      <c r="N5365" s="5">
        <v>-999</v>
      </c>
      <c r="O5365" s="5">
        <v>-999</v>
      </c>
      <c r="P5365" s="4">
        <v>0.6</v>
      </c>
      <c r="Q5365" s="5">
        <v>-999</v>
      </c>
      <c r="R5365">
        <v>0.42699999999999999</v>
      </c>
      <c r="S5365" s="34">
        <f>ROUND((0.6105*(EXP((17.273*E5365)/(E5365+237.3))))*(100-H5365)/100,3)</f>
        <v>1.1519999999999999</v>
      </c>
      <c r="T5365" s="6">
        <f>IF(V5365&lt;V5366,L5365,0)</f>
        <v>0</v>
      </c>
      <c r="U5365" s="6">
        <f>IF(T5365&gt;0,M5365,-999)</f>
        <v>-999</v>
      </c>
      <c r="V5365">
        <v>200604</v>
      </c>
      <c r="W5365">
        <v>2006</v>
      </c>
    </row>
    <row r="5366" spans="1:23" x14ac:dyDescent="0.25">
      <c r="A5366" s="14">
        <v>38833</v>
      </c>
      <c r="B5366" s="3">
        <v>116</v>
      </c>
      <c r="C5366" s="5">
        <v>-999</v>
      </c>
      <c r="D5366" s="4">
        <v>2.2999999999999998</v>
      </c>
      <c r="E5366" s="4">
        <v>8.9</v>
      </c>
      <c r="F5366" s="4">
        <v>-2.6</v>
      </c>
      <c r="G5366" s="4">
        <v>72.599999999999994</v>
      </c>
      <c r="H5366" s="4">
        <v>40.1</v>
      </c>
      <c r="I5366" s="5">
        <v>-999</v>
      </c>
      <c r="J5366" s="5">
        <v>-999</v>
      </c>
      <c r="K5366" s="4">
        <v>0</v>
      </c>
      <c r="L5366" s="4">
        <v>697</v>
      </c>
      <c r="M5366" s="9">
        <v>0</v>
      </c>
      <c r="N5366" s="5">
        <v>-999</v>
      </c>
      <c r="O5366" s="5">
        <v>-999</v>
      </c>
      <c r="P5366" s="4">
        <v>0.5</v>
      </c>
      <c r="Q5366" s="5">
        <v>-999</v>
      </c>
      <c r="R5366">
        <v>0.45800000000000002</v>
      </c>
      <c r="S5366" s="34">
        <f>ROUND((0.6105*(EXP((17.273*E5366)/(E5366+237.3))))*(100-H5366)/100,3)</f>
        <v>0.68300000000000005</v>
      </c>
      <c r="T5366" s="6">
        <f>IF(V5366&lt;V5367,L5366,0)</f>
        <v>0</v>
      </c>
      <c r="U5366" s="6">
        <f>IF(T5366&gt;0,M5366,-999)</f>
        <v>-999</v>
      </c>
      <c r="V5366">
        <v>200604</v>
      </c>
      <c r="W5366">
        <v>2006</v>
      </c>
    </row>
    <row r="5367" spans="1:23" x14ac:dyDescent="0.25">
      <c r="A5367" s="14">
        <v>38834</v>
      </c>
      <c r="B5367" s="3">
        <v>117</v>
      </c>
      <c r="C5367" s="5">
        <v>-999</v>
      </c>
      <c r="D5367" s="4">
        <v>3.7</v>
      </c>
      <c r="E5367" s="4">
        <v>12</v>
      </c>
      <c r="F5367" s="4">
        <v>-4.3</v>
      </c>
      <c r="G5367" s="4">
        <v>76.900000000000006</v>
      </c>
      <c r="H5367" s="4">
        <v>46.6</v>
      </c>
      <c r="I5367" s="5">
        <v>-999</v>
      </c>
      <c r="J5367" s="5">
        <v>-999</v>
      </c>
      <c r="K5367" s="4">
        <v>0</v>
      </c>
      <c r="L5367" s="4">
        <v>657</v>
      </c>
      <c r="M5367" s="9">
        <v>0.1</v>
      </c>
      <c r="N5367" s="5">
        <v>-999</v>
      </c>
      <c r="O5367" s="5">
        <v>-999</v>
      </c>
      <c r="P5367" s="4">
        <v>0.6</v>
      </c>
      <c r="Q5367" s="5">
        <v>-999</v>
      </c>
      <c r="R5367">
        <v>0.65500000000000003</v>
      </c>
      <c r="S5367" s="34">
        <f>ROUND((0.6105*(EXP((17.273*E5367)/(E5367+237.3))))*(100-H5367)/100,3)</f>
        <v>0.749</v>
      </c>
      <c r="T5367" s="6">
        <f>IF(V5367&lt;V5368,L5367,0)</f>
        <v>0</v>
      </c>
      <c r="U5367" s="6">
        <f>IF(T5367&gt;0,M5367,-999)</f>
        <v>-999</v>
      </c>
      <c r="V5367">
        <v>200604</v>
      </c>
      <c r="W5367">
        <v>2006</v>
      </c>
    </row>
    <row r="5368" spans="1:23" x14ac:dyDescent="0.25">
      <c r="A5368" s="14">
        <v>38835</v>
      </c>
      <c r="B5368" s="3">
        <v>118</v>
      </c>
      <c r="C5368" s="5">
        <v>-999</v>
      </c>
      <c r="D5368" s="4">
        <v>9.1</v>
      </c>
      <c r="E5368" s="4">
        <v>17.8</v>
      </c>
      <c r="F5368" s="4">
        <v>1.2</v>
      </c>
      <c r="G5368" s="4">
        <v>65.3</v>
      </c>
      <c r="H5368" s="4">
        <v>24.9</v>
      </c>
      <c r="I5368" s="5">
        <v>-999</v>
      </c>
      <c r="J5368" s="5">
        <v>-999</v>
      </c>
      <c r="K5368" s="4">
        <v>0</v>
      </c>
      <c r="L5368" s="4">
        <v>609</v>
      </c>
      <c r="M5368" s="9">
        <v>0.1</v>
      </c>
      <c r="N5368" s="5">
        <v>-999</v>
      </c>
      <c r="O5368" s="5">
        <v>-999</v>
      </c>
      <c r="P5368" s="4">
        <v>0.6</v>
      </c>
      <c r="Q5368" s="5">
        <v>-999</v>
      </c>
      <c r="R5368">
        <v>0.50800000000000001</v>
      </c>
      <c r="S5368" s="34">
        <f>ROUND((0.6105*(EXP((17.273*E5368)/(E5368+237.3))))*(100-H5368)/100,3)</f>
        <v>1.53</v>
      </c>
      <c r="T5368" s="6">
        <f>IF(V5368&lt;V5369,L5368,0)</f>
        <v>0</v>
      </c>
      <c r="U5368" s="6">
        <f>IF(T5368&gt;0,M5368,-999)</f>
        <v>-999</v>
      </c>
      <c r="V5368">
        <v>200604</v>
      </c>
      <c r="W5368">
        <v>2006</v>
      </c>
    </row>
    <row r="5369" spans="1:23" x14ac:dyDescent="0.25">
      <c r="A5369" s="14">
        <v>38836</v>
      </c>
      <c r="B5369" s="3">
        <v>119</v>
      </c>
      <c r="C5369" s="5">
        <v>-999</v>
      </c>
      <c r="D5369" s="4">
        <v>6.5</v>
      </c>
      <c r="E5369" s="4">
        <v>14.9</v>
      </c>
      <c r="F5369" s="4">
        <v>-1.9</v>
      </c>
      <c r="G5369" s="4">
        <v>81</v>
      </c>
      <c r="H5369" s="4">
        <v>44</v>
      </c>
      <c r="I5369" s="5">
        <v>-999</v>
      </c>
      <c r="J5369" s="5">
        <v>-999</v>
      </c>
      <c r="K5369" s="4">
        <v>0</v>
      </c>
      <c r="L5369" s="4">
        <v>551</v>
      </c>
      <c r="M5369" s="9">
        <v>0.1</v>
      </c>
      <c r="N5369" s="5">
        <v>-999</v>
      </c>
      <c r="O5369" s="5">
        <v>-999</v>
      </c>
      <c r="P5369" s="4">
        <v>0.7</v>
      </c>
      <c r="Q5369" s="5">
        <v>-999</v>
      </c>
      <c r="R5369">
        <v>0.74299999999999999</v>
      </c>
      <c r="S5369" s="34">
        <f>ROUND((0.6105*(EXP((17.273*E5369)/(E5369+237.3))))*(100-H5369)/100,3)</f>
        <v>0.94899999999999995</v>
      </c>
      <c r="T5369" s="6">
        <f>IF(V5369&lt;V5370,L5369,0)</f>
        <v>0</v>
      </c>
      <c r="U5369" s="6">
        <f>IF(T5369&gt;0,M5369,-999)</f>
        <v>-999</v>
      </c>
      <c r="V5369">
        <v>200604</v>
      </c>
      <c r="W5369">
        <v>2006</v>
      </c>
    </row>
    <row r="5370" spans="1:23" x14ac:dyDescent="0.25">
      <c r="A5370" s="14">
        <v>38837</v>
      </c>
      <c r="B5370" s="3">
        <v>120</v>
      </c>
      <c r="C5370" s="5">
        <v>-999</v>
      </c>
      <c r="D5370" s="4">
        <v>1.5</v>
      </c>
      <c r="E5370" s="4">
        <v>8.6999999999999993</v>
      </c>
      <c r="F5370" s="4">
        <v>-4.2</v>
      </c>
      <c r="G5370" s="4">
        <v>68.599999999999994</v>
      </c>
      <c r="H5370" s="4">
        <v>34.299999999999997</v>
      </c>
      <c r="I5370" s="5">
        <v>-999</v>
      </c>
      <c r="J5370" s="5">
        <v>-999</v>
      </c>
      <c r="K5370" s="4">
        <v>0</v>
      </c>
      <c r="L5370" s="4">
        <v>505</v>
      </c>
      <c r="M5370" s="9">
        <v>0.1</v>
      </c>
      <c r="N5370" s="5">
        <v>-999</v>
      </c>
      <c r="O5370" s="5">
        <v>-999</v>
      </c>
      <c r="P5370" s="4">
        <v>0.7</v>
      </c>
      <c r="Q5370" s="5">
        <v>-999</v>
      </c>
      <c r="R5370">
        <v>0.38600000000000001</v>
      </c>
      <c r="S5370" s="34">
        <f>ROUND((0.6105*(EXP((17.273*E5370)/(E5370+237.3))))*(100-H5370)/100,3)</f>
        <v>0.73899999999999999</v>
      </c>
      <c r="T5370" s="6">
        <f>IF(V5370&lt;V5371,L5370,0)</f>
        <v>505</v>
      </c>
      <c r="U5370" s="6">
        <f>IF(T5370&gt;0,M5370,-999)</f>
        <v>0.1</v>
      </c>
      <c r="V5370">
        <v>200604</v>
      </c>
      <c r="W5370">
        <v>2006</v>
      </c>
    </row>
    <row r="5371" spans="1:23" x14ac:dyDescent="0.25">
      <c r="A5371" s="14">
        <v>38838</v>
      </c>
      <c r="B5371" s="3">
        <v>121</v>
      </c>
      <c r="C5371" s="5">
        <v>-999</v>
      </c>
      <c r="D5371" s="4">
        <v>-2.4</v>
      </c>
      <c r="E5371" s="4">
        <v>1.7</v>
      </c>
      <c r="F5371" s="4">
        <v>-4.7</v>
      </c>
      <c r="G5371" s="4">
        <v>86</v>
      </c>
      <c r="H5371" s="4">
        <v>60.3</v>
      </c>
      <c r="I5371" s="5">
        <v>-999</v>
      </c>
      <c r="J5371" s="5">
        <v>-999</v>
      </c>
      <c r="K5371" s="4">
        <v>4.7</v>
      </c>
      <c r="L5371" s="4">
        <v>550</v>
      </c>
      <c r="M5371" s="9">
        <v>0</v>
      </c>
      <c r="N5371" s="5">
        <v>-999</v>
      </c>
      <c r="O5371" s="5">
        <v>-999</v>
      </c>
      <c r="P5371" s="4">
        <v>0.5</v>
      </c>
      <c r="Q5371" s="5">
        <v>-999</v>
      </c>
      <c r="R5371">
        <v>0.41499999999999998</v>
      </c>
      <c r="S5371" s="34">
        <f>ROUND((0.6105*(EXP((17.273*E5371)/(E5371+237.3))))*(100-H5371)/100,3)</f>
        <v>0.27400000000000002</v>
      </c>
      <c r="T5371" s="6">
        <f>IF(V5371&lt;V5372,L5371,0)</f>
        <v>0</v>
      </c>
      <c r="U5371" s="6">
        <f>IF(T5371&gt;0,M5371,-999)</f>
        <v>-999</v>
      </c>
      <c r="V5371">
        <v>200605</v>
      </c>
      <c r="W5371">
        <v>2006</v>
      </c>
    </row>
    <row r="5372" spans="1:23" x14ac:dyDescent="0.25">
      <c r="A5372" s="14">
        <v>38839</v>
      </c>
      <c r="B5372" s="3">
        <v>122</v>
      </c>
      <c r="C5372" s="5">
        <v>-999</v>
      </c>
      <c r="D5372" s="4">
        <v>-0.6</v>
      </c>
      <c r="E5372" s="4">
        <v>6.3</v>
      </c>
      <c r="F5372" s="4">
        <v>-6.4</v>
      </c>
      <c r="G5372" s="4">
        <v>70.099999999999994</v>
      </c>
      <c r="H5372" s="4">
        <v>42.7</v>
      </c>
      <c r="I5372" s="5">
        <v>-999</v>
      </c>
      <c r="J5372" s="5">
        <v>-999</v>
      </c>
      <c r="K5372" s="4">
        <v>0</v>
      </c>
      <c r="L5372" s="4">
        <v>514</v>
      </c>
      <c r="M5372" s="9">
        <v>0.1</v>
      </c>
      <c r="N5372" s="5">
        <v>-999</v>
      </c>
      <c r="O5372" s="5">
        <v>-999</v>
      </c>
      <c r="P5372" s="4">
        <v>0.7</v>
      </c>
      <c r="Q5372" s="5">
        <v>-999</v>
      </c>
      <c r="R5372">
        <v>0.40600000000000003</v>
      </c>
      <c r="S5372" s="34">
        <f>ROUND((0.6105*(EXP((17.273*E5372)/(E5372+237.3))))*(100-H5372)/100,3)</f>
        <v>0.54700000000000004</v>
      </c>
      <c r="T5372" s="6">
        <f>IF(V5372&lt;V5373,L5372,0)</f>
        <v>0</v>
      </c>
      <c r="U5372" s="6">
        <f>IF(T5372&gt;0,M5372,-999)</f>
        <v>-999</v>
      </c>
      <c r="V5372">
        <v>200605</v>
      </c>
      <c r="W5372">
        <v>2006</v>
      </c>
    </row>
    <row r="5373" spans="1:23" x14ac:dyDescent="0.25">
      <c r="A5373" s="14">
        <v>38840</v>
      </c>
      <c r="B5373" s="3">
        <v>123</v>
      </c>
      <c r="C5373" s="5">
        <v>-999</v>
      </c>
      <c r="D5373" s="4">
        <v>3.4</v>
      </c>
      <c r="E5373" s="4">
        <v>10.7</v>
      </c>
      <c r="F5373" s="4">
        <v>-2.5</v>
      </c>
      <c r="G5373" s="4">
        <v>54.5</v>
      </c>
      <c r="H5373" s="4">
        <v>34.1</v>
      </c>
      <c r="I5373" s="5">
        <v>-999</v>
      </c>
      <c r="J5373" s="5">
        <v>-999</v>
      </c>
      <c r="K5373" s="4">
        <v>0</v>
      </c>
      <c r="L5373" s="4">
        <v>469</v>
      </c>
      <c r="M5373" s="9">
        <v>0.1</v>
      </c>
      <c r="N5373" s="5">
        <v>-999</v>
      </c>
      <c r="O5373" s="5">
        <v>-999</v>
      </c>
      <c r="P5373" s="4">
        <v>0.7</v>
      </c>
      <c r="Q5373" s="5">
        <v>-999</v>
      </c>
      <c r="R5373">
        <v>0.437</v>
      </c>
      <c r="S5373" s="34">
        <f>ROUND((0.6105*(EXP((17.273*E5373)/(E5373+237.3))))*(100-H5373)/100,3)</f>
        <v>0.84799999999999998</v>
      </c>
      <c r="T5373" s="6">
        <f>IF(V5373&lt;V5374,L5373,0)</f>
        <v>0</v>
      </c>
      <c r="U5373" s="6">
        <f>IF(T5373&gt;0,M5373,-999)</f>
        <v>-999</v>
      </c>
      <c r="V5373">
        <v>200605</v>
      </c>
      <c r="W5373">
        <v>2006</v>
      </c>
    </row>
    <row r="5374" spans="1:23" x14ac:dyDescent="0.25">
      <c r="A5374" s="14">
        <v>38841</v>
      </c>
      <c r="B5374" s="3">
        <v>124</v>
      </c>
      <c r="C5374" s="5">
        <v>-999</v>
      </c>
      <c r="D5374" s="4">
        <v>6.1</v>
      </c>
      <c r="E5374" s="4">
        <v>14.5</v>
      </c>
      <c r="F5374" s="4">
        <v>-2.2999999999999998</v>
      </c>
      <c r="G5374" s="4">
        <v>47.9</v>
      </c>
      <c r="H5374" s="4">
        <v>26.4</v>
      </c>
      <c r="I5374" s="5">
        <v>-999</v>
      </c>
      <c r="J5374" s="5">
        <v>-999</v>
      </c>
      <c r="K5374" s="4">
        <v>0</v>
      </c>
      <c r="L5374" s="4">
        <v>433</v>
      </c>
      <c r="M5374" s="9">
        <v>0.1</v>
      </c>
      <c r="N5374" s="5">
        <v>-999</v>
      </c>
      <c r="O5374" s="5">
        <v>-999</v>
      </c>
      <c r="P5374" s="4">
        <v>0.7</v>
      </c>
      <c r="Q5374" s="5">
        <v>-999</v>
      </c>
      <c r="R5374">
        <v>0.437</v>
      </c>
      <c r="S5374" s="34">
        <f>ROUND((0.6105*(EXP((17.273*E5374)/(E5374+237.3))))*(100-H5374)/100,3)</f>
        <v>1.2150000000000001</v>
      </c>
      <c r="T5374" s="6">
        <f>IF(V5374&lt;V5375,L5374,0)</f>
        <v>0</v>
      </c>
      <c r="U5374" s="6">
        <f>IF(T5374&gt;0,M5374,-999)</f>
        <v>-999</v>
      </c>
      <c r="V5374">
        <v>200605</v>
      </c>
      <c r="W5374">
        <v>2006</v>
      </c>
    </row>
    <row r="5375" spans="1:23" x14ac:dyDescent="0.25">
      <c r="A5375" s="14">
        <v>38842</v>
      </c>
      <c r="B5375" s="3">
        <v>125</v>
      </c>
      <c r="C5375" s="5">
        <v>-999</v>
      </c>
      <c r="D5375" s="4">
        <v>8</v>
      </c>
      <c r="E5375" s="4">
        <v>14.9</v>
      </c>
      <c r="F5375" s="4">
        <v>1.8</v>
      </c>
      <c r="G5375" s="4">
        <v>46.7</v>
      </c>
      <c r="H5375" s="4">
        <v>23.3</v>
      </c>
      <c r="I5375" s="5">
        <v>-999</v>
      </c>
      <c r="J5375" s="5">
        <v>-999</v>
      </c>
      <c r="K5375" s="4">
        <v>0</v>
      </c>
      <c r="L5375" s="4">
        <v>386</v>
      </c>
      <c r="M5375" s="9">
        <v>0.1</v>
      </c>
      <c r="N5375" s="5">
        <v>-999</v>
      </c>
      <c r="O5375" s="5">
        <v>-999</v>
      </c>
      <c r="P5375" s="4">
        <v>0.7</v>
      </c>
      <c r="Q5375" s="5">
        <v>-999</v>
      </c>
      <c r="R5375">
        <v>0.39400000000000002</v>
      </c>
      <c r="S5375" s="34">
        <f>ROUND((0.6105*(EXP((17.273*E5375)/(E5375+237.3))))*(100-H5375)/100,3)</f>
        <v>1.2989999999999999</v>
      </c>
      <c r="T5375" s="6">
        <f>IF(V5375&lt;V5376,L5375,0)</f>
        <v>0</v>
      </c>
      <c r="U5375" s="6">
        <f>IF(T5375&gt;0,M5375,-999)</f>
        <v>-999</v>
      </c>
      <c r="V5375">
        <v>200605</v>
      </c>
      <c r="W5375">
        <v>2006</v>
      </c>
    </row>
    <row r="5376" spans="1:23" x14ac:dyDescent="0.25">
      <c r="A5376" s="14">
        <v>38843</v>
      </c>
      <c r="B5376" s="3">
        <v>126</v>
      </c>
      <c r="C5376" s="5">
        <v>-999</v>
      </c>
      <c r="D5376" s="4">
        <v>2.4</v>
      </c>
      <c r="E5376" s="4">
        <v>8.4</v>
      </c>
      <c r="F5376" s="4">
        <v>-1.3</v>
      </c>
      <c r="G5376" s="4">
        <v>78.8</v>
      </c>
      <c r="H5376" s="4">
        <v>49.1</v>
      </c>
      <c r="I5376" s="5">
        <v>-999</v>
      </c>
      <c r="J5376" s="5">
        <v>-999</v>
      </c>
      <c r="K5376" s="4">
        <v>0</v>
      </c>
      <c r="L5376" s="4">
        <v>376</v>
      </c>
      <c r="M5376" s="9">
        <v>0.1</v>
      </c>
      <c r="N5376" s="5">
        <v>-999</v>
      </c>
      <c r="O5376" s="5">
        <v>-999</v>
      </c>
      <c r="P5376" s="4">
        <v>0.7</v>
      </c>
      <c r="Q5376" s="5">
        <v>-999</v>
      </c>
      <c r="R5376">
        <v>0.54</v>
      </c>
      <c r="S5376" s="34">
        <f>ROUND((0.6105*(EXP((17.273*E5376)/(E5376+237.3))))*(100-H5376)/100,3)</f>
        <v>0.56100000000000005</v>
      </c>
      <c r="T5376" s="6">
        <f>IF(V5376&lt;V5377,L5376,0)</f>
        <v>0</v>
      </c>
      <c r="U5376" s="6">
        <f>IF(T5376&gt;0,M5376,-999)</f>
        <v>-999</v>
      </c>
      <c r="V5376">
        <v>200605</v>
      </c>
      <c r="W5376">
        <v>2006</v>
      </c>
    </row>
    <row r="5377" spans="1:23" x14ac:dyDescent="0.25">
      <c r="A5377" s="14">
        <v>38844</v>
      </c>
      <c r="B5377" s="3">
        <v>127</v>
      </c>
      <c r="C5377" s="5">
        <v>-999</v>
      </c>
      <c r="D5377" s="4">
        <v>0</v>
      </c>
      <c r="E5377" s="4">
        <v>4.3</v>
      </c>
      <c r="F5377" s="4">
        <v>-3.3</v>
      </c>
      <c r="G5377" s="4">
        <v>91.2</v>
      </c>
      <c r="H5377" s="4">
        <v>69.900000000000006</v>
      </c>
      <c r="I5377" s="5">
        <v>-999</v>
      </c>
      <c r="J5377" s="5">
        <v>-999</v>
      </c>
      <c r="K5377" s="4">
        <v>8.9</v>
      </c>
      <c r="L5377" s="4">
        <v>404</v>
      </c>
      <c r="M5377" s="9">
        <v>0</v>
      </c>
      <c r="N5377" s="5">
        <v>-999</v>
      </c>
      <c r="O5377" s="5">
        <v>-999</v>
      </c>
      <c r="P5377" s="4">
        <v>0.6</v>
      </c>
      <c r="Q5377" s="5">
        <v>-999</v>
      </c>
      <c r="R5377">
        <v>0.58099999999999996</v>
      </c>
      <c r="S5377" s="34">
        <f>ROUND((0.6105*(EXP((17.273*E5377)/(E5377+237.3))))*(100-H5377)/100,3)</f>
        <v>0.25</v>
      </c>
      <c r="T5377" s="6">
        <f>IF(V5377&lt;V5378,L5377,0)</f>
        <v>0</v>
      </c>
      <c r="U5377" s="6">
        <f>IF(T5377&gt;0,M5377,-999)</f>
        <v>-999</v>
      </c>
      <c r="V5377">
        <v>200605</v>
      </c>
      <c r="W5377">
        <v>2006</v>
      </c>
    </row>
    <row r="5378" spans="1:23" x14ac:dyDescent="0.25">
      <c r="A5378" s="14">
        <v>38845</v>
      </c>
      <c r="B5378" s="3">
        <v>128</v>
      </c>
      <c r="C5378" s="5">
        <v>-999</v>
      </c>
      <c r="D5378" s="4">
        <v>-2.6</v>
      </c>
      <c r="E5378" s="4">
        <v>3</v>
      </c>
      <c r="F5378" s="4">
        <v>-6.1</v>
      </c>
      <c r="G5378" s="4">
        <v>87.9</v>
      </c>
      <c r="H5378" s="4">
        <v>55.8</v>
      </c>
      <c r="I5378" s="5">
        <v>-999</v>
      </c>
      <c r="J5378" s="5">
        <v>-999</v>
      </c>
      <c r="K5378" s="4">
        <v>8.1999999999999993</v>
      </c>
      <c r="L5378" s="4">
        <v>380</v>
      </c>
      <c r="M5378" s="9">
        <v>0.1</v>
      </c>
      <c r="N5378" s="5">
        <v>-999</v>
      </c>
      <c r="O5378" s="5">
        <v>-999</v>
      </c>
      <c r="P5378" s="4">
        <v>0.7</v>
      </c>
      <c r="Q5378" s="5">
        <v>-999</v>
      </c>
      <c r="R5378">
        <v>0.42199999999999999</v>
      </c>
      <c r="S5378" s="34">
        <f>ROUND((0.6105*(EXP((17.273*E5378)/(E5378+237.3))))*(100-H5378)/100,3)</f>
        <v>0.33500000000000002</v>
      </c>
      <c r="T5378" s="6">
        <f>IF(V5378&lt;V5379,L5378,0)</f>
        <v>0</v>
      </c>
      <c r="U5378" s="6">
        <f>IF(T5378&gt;0,M5378,-999)</f>
        <v>-999</v>
      </c>
      <c r="V5378">
        <v>200605</v>
      </c>
      <c r="W5378">
        <v>2006</v>
      </c>
    </row>
    <row r="5379" spans="1:23" x14ac:dyDescent="0.25">
      <c r="A5379" s="14">
        <v>38846</v>
      </c>
      <c r="B5379" s="3">
        <v>129</v>
      </c>
      <c r="C5379" s="5">
        <v>-999</v>
      </c>
      <c r="D5379" s="4">
        <v>0.8</v>
      </c>
      <c r="E5379" s="4">
        <v>8.3000000000000007</v>
      </c>
      <c r="F5379" s="4">
        <v>-6.5</v>
      </c>
      <c r="G5379" s="4">
        <v>65.7</v>
      </c>
      <c r="H5379" s="4">
        <v>34.200000000000003</v>
      </c>
      <c r="I5379" s="5">
        <v>-999</v>
      </c>
      <c r="J5379" s="5">
        <v>-999</v>
      </c>
      <c r="K5379" s="4">
        <v>0</v>
      </c>
      <c r="L5379" s="4">
        <v>355</v>
      </c>
      <c r="M5379" s="9">
        <v>0.2</v>
      </c>
      <c r="N5379" s="5">
        <v>-999</v>
      </c>
      <c r="O5379" s="5">
        <v>-999</v>
      </c>
      <c r="P5379" s="4">
        <v>0.8</v>
      </c>
      <c r="Q5379" s="5">
        <v>-999</v>
      </c>
      <c r="R5379">
        <v>0.375</v>
      </c>
      <c r="S5379" s="34">
        <f>ROUND((0.6105*(EXP((17.273*E5379)/(E5379+237.3))))*(100-H5379)/100,3)</f>
        <v>0.72</v>
      </c>
      <c r="T5379" s="6">
        <f>IF(V5379&lt;V5380,L5379,0)</f>
        <v>0</v>
      </c>
      <c r="U5379" s="6">
        <f>IF(T5379&gt;0,M5379,-999)</f>
        <v>-999</v>
      </c>
      <c r="V5379">
        <v>200605</v>
      </c>
      <c r="W5379">
        <v>2006</v>
      </c>
    </row>
    <row r="5380" spans="1:23" x14ac:dyDescent="0.25">
      <c r="A5380" s="14">
        <v>38847</v>
      </c>
      <c r="B5380" s="3">
        <v>130</v>
      </c>
      <c r="C5380" s="5">
        <v>-999</v>
      </c>
      <c r="D5380" s="4">
        <v>4.8</v>
      </c>
      <c r="E5380" s="4">
        <v>10.4</v>
      </c>
      <c r="F5380" s="4">
        <v>-2.2000000000000002</v>
      </c>
      <c r="G5380" s="4">
        <v>54.3</v>
      </c>
      <c r="H5380" s="4">
        <v>37.200000000000003</v>
      </c>
      <c r="I5380" s="5">
        <v>-999</v>
      </c>
      <c r="J5380" s="5">
        <v>-999</v>
      </c>
      <c r="K5380" s="4">
        <v>0</v>
      </c>
      <c r="L5380" s="4">
        <v>321</v>
      </c>
      <c r="M5380" s="9">
        <v>0.1</v>
      </c>
      <c r="N5380" s="5">
        <v>-999</v>
      </c>
      <c r="O5380" s="5">
        <v>-999</v>
      </c>
      <c r="P5380" s="4">
        <v>0.8</v>
      </c>
      <c r="Q5380" s="5">
        <v>-999</v>
      </c>
      <c r="R5380">
        <v>0.46800000000000003</v>
      </c>
      <c r="S5380" s="34">
        <f>ROUND((0.6105*(EXP((17.273*E5380)/(E5380+237.3))))*(100-H5380)/100,3)</f>
        <v>0.79200000000000004</v>
      </c>
      <c r="T5380" s="6">
        <f>IF(V5380&lt;V5381,L5380,0)</f>
        <v>0</v>
      </c>
      <c r="U5380" s="6">
        <f>IF(T5380&gt;0,M5380,-999)</f>
        <v>-999</v>
      </c>
      <c r="V5380">
        <v>200605</v>
      </c>
      <c r="W5380">
        <v>2006</v>
      </c>
    </row>
    <row r="5381" spans="1:23" x14ac:dyDescent="0.25">
      <c r="A5381" s="14">
        <v>38848</v>
      </c>
      <c r="B5381" s="3">
        <v>131</v>
      </c>
      <c r="C5381" s="5">
        <v>-999</v>
      </c>
      <c r="D5381" s="4">
        <v>3.9</v>
      </c>
      <c r="E5381" s="4">
        <v>10.6</v>
      </c>
      <c r="F5381" s="4">
        <v>-2</v>
      </c>
      <c r="G5381" s="4">
        <v>73.400000000000006</v>
      </c>
      <c r="H5381" s="4">
        <v>44.9</v>
      </c>
      <c r="I5381" s="5">
        <v>-999</v>
      </c>
      <c r="J5381" s="5">
        <v>-999</v>
      </c>
      <c r="K5381" s="4">
        <v>4.5</v>
      </c>
      <c r="L5381" s="4">
        <v>328</v>
      </c>
      <c r="M5381" s="9">
        <v>0.1</v>
      </c>
      <c r="N5381" s="5">
        <v>-999</v>
      </c>
      <c r="O5381" s="5">
        <v>-999</v>
      </c>
      <c r="P5381" s="4">
        <v>0.8</v>
      </c>
      <c r="Q5381" s="5">
        <v>-999</v>
      </c>
      <c r="R5381">
        <v>0.57299999999999995</v>
      </c>
      <c r="S5381" s="34">
        <f>ROUND((0.6105*(EXP((17.273*E5381)/(E5381+237.3))))*(100-H5381)/100,3)</f>
        <v>0.70399999999999996</v>
      </c>
      <c r="T5381" s="6">
        <f>IF(V5381&lt;V5382,L5381,0)</f>
        <v>0</v>
      </c>
      <c r="U5381" s="6">
        <f>IF(T5381&gt;0,M5381,-999)</f>
        <v>-999</v>
      </c>
      <c r="V5381">
        <v>200605</v>
      </c>
      <c r="W5381">
        <v>2006</v>
      </c>
    </row>
    <row r="5382" spans="1:23" x14ac:dyDescent="0.25">
      <c r="A5382" s="14">
        <v>38849</v>
      </c>
      <c r="B5382" s="3">
        <v>132</v>
      </c>
      <c r="C5382" s="5">
        <v>-999</v>
      </c>
      <c r="D5382" s="4">
        <v>-0.3</v>
      </c>
      <c r="E5382" s="4">
        <v>6.2</v>
      </c>
      <c r="F5382" s="4">
        <v>-5.8</v>
      </c>
      <c r="G5382" s="4">
        <v>77.099999999999994</v>
      </c>
      <c r="H5382" s="4">
        <v>33.4</v>
      </c>
      <c r="I5382" s="5">
        <v>-999</v>
      </c>
      <c r="J5382" s="5">
        <v>-999</v>
      </c>
      <c r="K5382" s="4">
        <v>1.6</v>
      </c>
      <c r="L5382" s="4">
        <v>285</v>
      </c>
      <c r="M5382" s="9">
        <v>0.1</v>
      </c>
      <c r="N5382" s="5">
        <v>-999</v>
      </c>
      <c r="O5382" s="5">
        <v>-999</v>
      </c>
      <c r="P5382" s="4">
        <v>0.8</v>
      </c>
      <c r="Q5382" s="5">
        <v>-999</v>
      </c>
      <c r="R5382">
        <v>0.317</v>
      </c>
      <c r="S5382" s="34">
        <f>ROUND((0.6105*(EXP((17.273*E5382)/(E5382+237.3))))*(100-H5382)/100,3)</f>
        <v>0.63100000000000001</v>
      </c>
      <c r="T5382" s="6">
        <f>IF(V5382&lt;V5383,L5382,0)</f>
        <v>0</v>
      </c>
      <c r="U5382" s="6">
        <f>IF(T5382&gt;0,M5382,-999)</f>
        <v>-999</v>
      </c>
      <c r="V5382">
        <v>200605</v>
      </c>
      <c r="W5382">
        <v>2006</v>
      </c>
    </row>
    <row r="5383" spans="1:23" x14ac:dyDescent="0.25">
      <c r="A5383" s="14">
        <v>38850</v>
      </c>
      <c r="B5383" s="3">
        <v>133</v>
      </c>
      <c r="C5383" s="5">
        <v>-999</v>
      </c>
      <c r="D5383" s="4">
        <v>3.2</v>
      </c>
      <c r="E5383" s="4">
        <v>12</v>
      </c>
      <c r="F5383" s="4">
        <v>-5.9</v>
      </c>
      <c r="G5383" s="4">
        <v>60.4</v>
      </c>
      <c r="H5383" s="4">
        <v>32.1</v>
      </c>
      <c r="I5383" s="5">
        <v>-999</v>
      </c>
      <c r="J5383" s="5">
        <v>-999</v>
      </c>
      <c r="K5383" s="4">
        <v>0</v>
      </c>
      <c r="L5383" s="4">
        <v>243</v>
      </c>
      <c r="M5383" s="9">
        <v>0.3</v>
      </c>
      <c r="N5383" s="5">
        <v>-999</v>
      </c>
      <c r="O5383" s="5">
        <v>-999</v>
      </c>
      <c r="P5383" s="4">
        <v>0.9</v>
      </c>
      <c r="Q5383" s="5">
        <v>-999</v>
      </c>
      <c r="R5383">
        <v>0.44900000000000001</v>
      </c>
      <c r="S5383" s="34">
        <f>ROUND((0.6105*(EXP((17.273*E5383)/(E5383+237.3))))*(100-H5383)/100,3)</f>
        <v>0.95199999999999996</v>
      </c>
      <c r="T5383" s="6">
        <f>IF(V5383&lt;V5384,L5383,0)</f>
        <v>0</v>
      </c>
      <c r="U5383" s="6">
        <f>IF(T5383&gt;0,M5383,-999)</f>
        <v>-999</v>
      </c>
      <c r="V5383">
        <v>200605</v>
      </c>
      <c r="W5383">
        <v>2006</v>
      </c>
    </row>
    <row r="5384" spans="1:23" x14ac:dyDescent="0.25">
      <c r="A5384" s="14">
        <v>38851</v>
      </c>
      <c r="B5384" s="3">
        <v>134</v>
      </c>
      <c r="C5384" s="5">
        <v>-999</v>
      </c>
      <c r="D5384" s="4">
        <v>9.6</v>
      </c>
      <c r="E5384" s="4">
        <v>18.5</v>
      </c>
      <c r="F5384" s="4">
        <v>0.3</v>
      </c>
      <c r="G5384" s="4">
        <v>45.3</v>
      </c>
      <c r="H5384" s="4">
        <v>27.1</v>
      </c>
      <c r="I5384" s="5">
        <v>-999</v>
      </c>
      <c r="J5384" s="5">
        <v>-999</v>
      </c>
      <c r="K5384" s="4">
        <v>0</v>
      </c>
      <c r="L5384" s="4">
        <v>207</v>
      </c>
      <c r="M5384" s="9">
        <v>0.4</v>
      </c>
      <c r="N5384" s="5">
        <v>-999</v>
      </c>
      <c r="O5384" s="5">
        <v>-999</v>
      </c>
      <c r="P5384" s="4">
        <v>0.9</v>
      </c>
      <c r="Q5384" s="5">
        <v>-999</v>
      </c>
      <c r="R5384">
        <v>0.57499999999999996</v>
      </c>
      <c r="S5384" s="34">
        <f>ROUND((0.6105*(EXP((17.273*E5384)/(E5384+237.3))))*(100-H5384)/100,3)</f>
        <v>1.552</v>
      </c>
      <c r="T5384" s="6">
        <f>IF(V5384&lt;V5385,L5384,0)</f>
        <v>0</v>
      </c>
      <c r="U5384" s="6">
        <f>IF(T5384&gt;0,M5384,-999)</f>
        <v>-999</v>
      </c>
      <c r="V5384">
        <v>200605</v>
      </c>
      <c r="W5384">
        <v>2006</v>
      </c>
    </row>
    <row r="5385" spans="1:23" x14ac:dyDescent="0.25">
      <c r="A5385" s="14">
        <v>38852</v>
      </c>
      <c r="B5385" s="3">
        <v>135</v>
      </c>
      <c r="C5385" s="5">
        <v>-999</v>
      </c>
      <c r="D5385" s="4">
        <v>15.4</v>
      </c>
      <c r="E5385" s="4">
        <v>23.5</v>
      </c>
      <c r="F5385" s="4">
        <v>6.3</v>
      </c>
      <c r="G5385" s="4">
        <v>39.1</v>
      </c>
      <c r="H5385" s="4">
        <v>26.5</v>
      </c>
      <c r="I5385" s="5">
        <v>-999</v>
      </c>
      <c r="J5385" s="5">
        <v>-999</v>
      </c>
      <c r="K5385" s="4">
        <v>0</v>
      </c>
      <c r="L5385" s="4">
        <v>127</v>
      </c>
      <c r="M5385" s="9">
        <v>0</v>
      </c>
      <c r="N5385" s="5">
        <v>-999</v>
      </c>
      <c r="O5385" s="5">
        <v>-999</v>
      </c>
      <c r="P5385" s="4">
        <v>0.9</v>
      </c>
      <c r="Q5385" s="5">
        <v>-999</v>
      </c>
      <c r="R5385">
        <v>0.76800000000000002</v>
      </c>
      <c r="S5385" s="34">
        <f>ROUND((0.6105*(EXP((17.273*E5385)/(E5385+237.3))))*(100-H5385)/100,3)</f>
        <v>2.1280000000000001</v>
      </c>
      <c r="T5385" s="6">
        <f>IF(V5385&lt;V5386,L5385,0)</f>
        <v>0</v>
      </c>
      <c r="U5385" s="6">
        <f>IF(T5385&gt;0,M5385,-999)</f>
        <v>-999</v>
      </c>
      <c r="V5385">
        <v>200605</v>
      </c>
      <c r="W5385">
        <v>2006</v>
      </c>
    </row>
    <row r="5386" spans="1:23" x14ac:dyDescent="0.25">
      <c r="A5386" s="14">
        <v>38853</v>
      </c>
      <c r="B5386" s="3">
        <v>136</v>
      </c>
      <c r="C5386" s="5">
        <v>-999</v>
      </c>
      <c r="D5386" s="4">
        <v>17.3</v>
      </c>
      <c r="E5386" s="4">
        <v>25.9</v>
      </c>
      <c r="F5386" s="4">
        <v>10.4</v>
      </c>
      <c r="G5386" s="4">
        <v>44.4</v>
      </c>
      <c r="H5386" s="4">
        <v>25.8</v>
      </c>
      <c r="I5386" s="5">
        <v>-999</v>
      </c>
      <c r="J5386" s="5">
        <v>-999</v>
      </c>
      <c r="K5386" s="4">
        <v>0</v>
      </c>
      <c r="L5386" s="4">
        <v>13</v>
      </c>
      <c r="M5386" s="9">
        <v>0</v>
      </c>
      <c r="N5386" s="5">
        <v>-999</v>
      </c>
      <c r="O5386" s="5">
        <v>-999</v>
      </c>
      <c r="P5386" s="4">
        <v>1</v>
      </c>
      <c r="Q5386" s="5">
        <v>-999</v>
      </c>
      <c r="R5386">
        <v>0.86299999999999999</v>
      </c>
      <c r="S5386" s="34">
        <f>ROUND((0.6105*(EXP((17.273*E5386)/(E5386+237.3))))*(100-H5386)/100,3)</f>
        <v>2.4790000000000001</v>
      </c>
      <c r="T5386" s="6">
        <f>IF(V5386&lt;V5387,L5386,0)</f>
        <v>0</v>
      </c>
      <c r="U5386" s="6">
        <f>IF(T5386&gt;0,M5386,-999)</f>
        <v>-999</v>
      </c>
      <c r="V5386">
        <v>200605</v>
      </c>
      <c r="W5386">
        <v>2006</v>
      </c>
    </row>
    <row r="5387" spans="1:23" x14ac:dyDescent="0.25">
      <c r="A5387" s="14">
        <v>38854</v>
      </c>
      <c r="B5387" s="3">
        <v>137</v>
      </c>
      <c r="C5387" s="5">
        <v>-999</v>
      </c>
      <c r="D5387" s="4">
        <v>17.600000000000001</v>
      </c>
      <c r="E5387" s="4">
        <v>25.3</v>
      </c>
      <c r="F5387" s="4">
        <v>10.7</v>
      </c>
      <c r="G5387" s="4">
        <v>48.5</v>
      </c>
      <c r="H5387" s="4">
        <v>22.2</v>
      </c>
      <c r="I5387" s="5">
        <v>-999</v>
      </c>
      <c r="J5387" s="5">
        <v>-999</v>
      </c>
      <c r="K5387" s="4">
        <v>0</v>
      </c>
      <c r="L5387" s="4">
        <v>0</v>
      </c>
      <c r="M5387" s="9">
        <v>0</v>
      </c>
      <c r="N5387" s="5">
        <v>-999</v>
      </c>
      <c r="O5387" s="5">
        <v>-999</v>
      </c>
      <c r="P5387" s="4">
        <v>3.3</v>
      </c>
      <c r="Q5387" s="5">
        <v>-999</v>
      </c>
      <c r="R5387">
        <v>0.71499999999999997</v>
      </c>
      <c r="S5387" s="34">
        <f>ROUND((0.6105*(EXP((17.273*E5387)/(E5387+237.3))))*(100-H5387)/100,3)</f>
        <v>2.508</v>
      </c>
      <c r="T5387" s="6">
        <f>IF(V5387&lt;V5388,L5387,0)</f>
        <v>0</v>
      </c>
      <c r="U5387" s="6">
        <f>IF(T5387&gt;0,M5387,-999)</f>
        <v>-999</v>
      </c>
      <c r="V5387">
        <v>200605</v>
      </c>
      <c r="W5387">
        <v>2006</v>
      </c>
    </row>
    <row r="5388" spans="1:23" x14ac:dyDescent="0.25">
      <c r="A5388" s="14">
        <v>38855</v>
      </c>
      <c r="B5388" s="3">
        <v>138</v>
      </c>
      <c r="C5388" s="5">
        <v>-999</v>
      </c>
      <c r="D5388" s="4">
        <v>16.899999999999999</v>
      </c>
      <c r="E5388" s="4">
        <v>24.1</v>
      </c>
      <c r="F5388" s="4">
        <v>10.1</v>
      </c>
      <c r="G5388" s="4">
        <v>50</v>
      </c>
      <c r="H5388" s="4">
        <v>26.8</v>
      </c>
      <c r="I5388" s="5">
        <v>-999</v>
      </c>
      <c r="J5388" s="5">
        <v>-999</v>
      </c>
      <c r="K5388" s="4">
        <v>0</v>
      </c>
      <c r="L5388" s="4">
        <v>0</v>
      </c>
      <c r="M5388" s="9">
        <v>0</v>
      </c>
      <c r="N5388" s="5">
        <v>-999</v>
      </c>
      <c r="O5388" s="5">
        <v>-999</v>
      </c>
      <c r="P5388" s="4">
        <v>6.4</v>
      </c>
      <c r="Q5388" s="5">
        <v>-999</v>
      </c>
      <c r="R5388">
        <v>0.80400000000000005</v>
      </c>
      <c r="S5388" s="34">
        <f>ROUND((0.6105*(EXP((17.273*E5388)/(E5388+237.3))))*(100-H5388)/100,3)</f>
        <v>2.1970000000000001</v>
      </c>
      <c r="T5388" s="6">
        <f>IF(V5388&lt;V5389,L5388,0)</f>
        <v>0</v>
      </c>
      <c r="U5388" s="6">
        <f>IF(T5388&gt;0,M5388,-999)</f>
        <v>-999</v>
      </c>
      <c r="V5388">
        <v>200605</v>
      </c>
      <c r="W5388">
        <v>2006</v>
      </c>
    </row>
    <row r="5389" spans="1:23" x14ac:dyDescent="0.25">
      <c r="A5389" s="14">
        <v>38856</v>
      </c>
      <c r="B5389" s="3">
        <v>139</v>
      </c>
      <c r="C5389" s="5">
        <v>-999</v>
      </c>
      <c r="D5389" s="4">
        <v>13.6</v>
      </c>
      <c r="E5389" s="4">
        <v>20.3</v>
      </c>
      <c r="F5389" s="4">
        <v>8</v>
      </c>
      <c r="G5389" s="4">
        <v>60.9</v>
      </c>
      <c r="H5389" s="4">
        <v>37.700000000000003</v>
      </c>
      <c r="I5389" s="5">
        <v>-999</v>
      </c>
      <c r="J5389" s="5">
        <v>-999</v>
      </c>
      <c r="K5389" s="4">
        <v>0.3</v>
      </c>
      <c r="L5389" s="4">
        <v>0</v>
      </c>
      <c r="M5389" s="9">
        <v>0</v>
      </c>
      <c r="N5389" s="5">
        <v>-999</v>
      </c>
      <c r="O5389" s="5">
        <v>-999</v>
      </c>
      <c r="P5389" s="4">
        <v>7.2</v>
      </c>
      <c r="Q5389" s="5">
        <v>-999</v>
      </c>
      <c r="R5389">
        <v>0.89600000000000002</v>
      </c>
      <c r="S5389" s="34">
        <f>ROUND((0.6105*(EXP((17.273*E5389)/(E5389+237.3))))*(100-H5389)/100,3)</f>
        <v>1.484</v>
      </c>
      <c r="T5389" s="6">
        <f>IF(V5389&lt;V5390,L5389,0)</f>
        <v>0</v>
      </c>
      <c r="U5389" s="6">
        <f>IF(T5389&gt;0,M5389,-999)</f>
        <v>-999</v>
      </c>
      <c r="V5389">
        <v>200605</v>
      </c>
      <c r="W5389">
        <v>2006</v>
      </c>
    </row>
    <row r="5390" spans="1:23" x14ac:dyDescent="0.25">
      <c r="A5390" s="14">
        <v>38857</v>
      </c>
      <c r="B5390" s="3">
        <v>140</v>
      </c>
      <c r="C5390" s="5">
        <v>-999</v>
      </c>
      <c r="D5390" s="4">
        <v>7.5</v>
      </c>
      <c r="E5390" s="4">
        <v>10.8</v>
      </c>
      <c r="F5390" s="4">
        <v>3.5</v>
      </c>
      <c r="G5390" s="4">
        <v>97</v>
      </c>
      <c r="H5390" s="4">
        <v>79.7</v>
      </c>
      <c r="I5390" s="5">
        <v>-999</v>
      </c>
      <c r="J5390" s="5">
        <v>-999</v>
      </c>
      <c r="K5390" s="4">
        <v>17.100000000000001</v>
      </c>
      <c r="L5390" s="4">
        <v>0</v>
      </c>
      <c r="M5390" s="9">
        <v>0</v>
      </c>
      <c r="N5390" s="5">
        <v>-999</v>
      </c>
      <c r="O5390" s="5">
        <v>-999</v>
      </c>
      <c r="P5390" s="4">
        <v>6.5</v>
      </c>
      <c r="Q5390" s="5">
        <v>-999</v>
      </c>
      <c r="R5390">
        <v>1.034</v>
      </c>
      <c r="S5390" s="34">
        <f>ROUND((0.6105*(EXP((17.273*E5390)/(E5390+237.3))))*(100-H5390)/100,3)</f>
        <v>0.26300000000000001</v>
      </c>
      <c r="T5390" s="6">
        <f>IF(V5390&lt;V5391,L5390,0)</f>
        <v>0</v>
      </c>
      <c r="U5390" s="6">
        <f>IF(T5390&gt;0,M5390,-999)</f>
        <v>-999</v>
      </c>
      <c r="V5390">
        <v>200605</v>
      </c>
      <c r="W5390">
        <v>2006</v>
      </c>
    </row>
    <row r="5391" spans="1:23" x14ac:dyDescent="0.25">
      <c r="A5391" s="14">
        <v>38858</v>
      </c>
      <c r="B5391" s="3">
        <v>141</v>
      </c>
      <c r="C5391" s="5">
        <v>-999</v>
      </c>
      <c r="D5391" s="4">
        <v>7.4</v>
      </c>
      <c r="E5391" s="4">
        <v>13.1</v>
      </c>
      <c r="F5391" s="4">
        <v>3.9</v>
      </c>
      <c r="G5391" s="4">
        <v>85.3</v>
      </c>
      <c r="H5391" s="4">
        <v>49.9</v>
      </c>
      <c r="I5391" s="5">
        <v>-999</v>
      </c>
      <c r="J5391" s="5">
        <v>-999</v>
      </c>
      <c r="K5391" s="4">
        <v>1.3</v>
      </c>
      <c r="L5391" s="4">
        <v>0</v>
      </c>
      <c r="M5391" s="9">
        <v>0</v>
      </c>
      <c r="N5391" s="5">
        <v>-999</v>
      </c>
      <c r="O5391" s="5">
        <v>-999</v>
      </c>
      <c r="P5391" s="4">
        <v>6.5</v>
      </c>
      <c r="Q5391" s="5">
        <v>-999</v>
      </c>
      <c r="R5391">
        <v>0.751</v>
      </c>
      <c r="S5391" s="34">
        <f>ROUND((0.6105*(EXP((17.273*E5391)/(E5391+237.3))))*(100-H5391)/100,3)</f>
        <v>0.755</v>
      </c>
      <c r="T5391" s="6">
        <f>IF(V5391&lt;V5392,L5391,0)</f>
        <v>0</v>
      </c>
      <c r="U5391" s="6">
        <f>IF(T5391&gt;0,M5391,-999)</f>
        <v>-999</v>
      </c>
      <c r="V5391">
        <v>200605</v>
      </c>
      <c r="W5391">
        <v>2006</v>
      </c>
    </row>
    <row r="5392" spans="1:23" x14ac:dyDescent="0.25">
      <c r="A5392" s="14">
        <v>38859</v>
      </c>
      <c r="B5392" s="3">
        <v>142</v>
      </c>
      <c r="C5392" s="5">
        <v>-999</v>
      </c>
      <c r="D5392" s="4">
        <v>7.3</v>
      </c>
      <c r="E5392" s="4">
        <v>11.9</v>
      </c>
      <c r="F5392" s="4">
        <v>3.7</v>
      </c>
      <c r="G5392" s="4">
        <v>95.5</v>
      </c>
      <c r="H5392" s="4">
        <v>78.599999999999994</v>
      </c>
      <c r="I5392" s="5">
        <v>-999</v>
      </c>
      <c r="J5392" s="5">
        <v>-999</v>
      </c>
      <c r="K5392" s="4">
        <v>14.2</v>
      </c>
      <c r="L5392" s="4">
        <v>0</v>
      </c>
      <c r="M5392" s="9">
        <v>0</v>
      </c>
      <c r="N5392" s="5">
        <v>-999</v>
      </c>
      <c r="O5392" s="5">
        <v>-999</v>
      </c>
      <c r="P5392" s="4">
        <v>6.3</v>
      </c>
      <c r="Q5392" s="5">
        <v>-999</v>
      </c>
      <c r="R5392">
        <v>1.095</v>
      </c>
      <c r="S5392" s="34">
        <f>ROUND((0.6105*(EXP((17.273*E5392)/(E5392+237.3))))*(100-H5392)/100,3)</f>
        <v>0.29799999999999999</v>
      </c>
      <c r="T5392" s="6">
        <f>IF(V5392&lt;V5393,L5392,0)</f>
        <v>0</v>
      </c>
      <c r="U5392" s="6">
        <f>IF(T5392&gt;0,M5392,-999)</f>
        <v>-999</v>
      </c>
      <c r="V5392">
        <v>200605</v>
      </c>
      <c r="W5392">
        <v>2006</v>
      </c>
    </row>
    <row r="5393" spans="1:23" x14ac:dyDescent="0.25">
      <c r="A5393" s="14">
        <v>38860</v>
      </c>
      <c r="B5393" s="3">
        <v>143</v>
      </c>
      <c r="C5393" s="5">
        <v>-999</v>
      </c>
      <c r="D5393" s="4">
        <v>6.6</v>
      </c>
      <c r="E5393" s="4">
        <v>11.9</v>
      </c>
      <c r="F5393" s="4">
        <v>1.3</v>
      </c>
      <c r="G5393" s="4">
        <v>89.9</v>
      </c>
      <c r="H5393" s="4">
        <v>53.9</v>
      </c>
      <c r="I5393" s="5">
        <v>-999</v>
      </c>
      <c r="J5393" s="5">
        <v>-999</v>
      </c>
      <c r="K5393" s="4">
        <v>1.9</v>
      </c>
      <c r="L5393" s="4">
        <v>0</v>
      </c>
      <c r="M5393" s="9">
        <v>0</v>
      </c>
      <c r="N5393" s="5">
        <v>-999</v>
      </c>
      <c r="O5393" s="5">
        <v>-999</v>
      </c>
      <c r="P5393" s="4">
        <v>6.7</v>
      </c>
      <c r="Q5393" s="5">
        <v>-999</v>
      </c>
      <c r="R5393">
        <v>0.749</v>
      </c>
      <c r="S5393" s="34">
        <f>ROUND((0.6105*(EXP((17.273*E5393)/(E5393+237.3))))*(100-H5393)/100,3)</f>
        <v>0.64200000000000002</v>
      </c>
      <c r="T5393" s="6">
        <f>IF(V5393&lt;V5394,L5393,0)</f>
        <v>0</v>
      </c>
      <c r="U5393" s="6">
        <f>IF(T5393&gt;0,M5393,-999)</f>
        <v>-999</v>
      </c>
      <c r="V5393">
        <v>200605</v>
      </c>
      <c r="W5393">
        <v>2006</v>
      </c>
    </row>
    <row r="5394" spans="1:23" x14ac:dyDescent="0.25">
      <c r="A5394" s="14">
        <v>38861</v>
      </c>
      <c r="B5394" s="3">
        <v>144</v>
      </c>
      <c r="C5394" s="5">
        <v>-999</v>
      </c>
      <c r="D5394" s="4">
        <v>4.3</v>
      </c>
      <c r="E5394" s="4">
        <v>7.8</v>
      </c>
      <c r="F5394" s="4">
        <v>-0.1</v>
      </c>
      <c r="G5394" s="4">
        <v>97.2</v>
      </c>
      <c r="H5394" s="4">
        <v>89.1</v>
      </c>
      <c r="I5394" s="5">
        <v>-999</v>
      </c>
      <c r="J5394" s="5">
        <v>-999</v>
      </c>
      <c r="K5394" s="4">
        <v>17.899999999999999</v>
      </c>
      <c r="L5394" s="4">
        <v>0</v>
      </c>
      <c r="M5394" s="9">
        <v>0</v>
      </c>
      <c r="N5394" s="5">
        <v>-999</v>
      </c>
      <c r="O5394" s="5">
        <v>-999</v>
      </c>
      <c r="P5394" s="4">
        <v>6</v>
      </c>
      <c r="Q5394" s="5">
        <v>-999</v>
      </c>
      <c r="R5394">
        <v>0.94099999999999995</v>
      </c>
      <c r="S5394" s="34">
        <f>ROUND((0.6105*(EXP((17.273*E5394)/(E5394+237.3))))*(100-H5394)/100,3)</f>
        <v>0.115</v>
      </c>
      <c r="T5394" s="6">
        <f>IF(V5394&lt;V5395,L5394,0)</f>
        <v>0</v>
      </c>
      <c r="U5394" s="6">
        <f>IF(T5394&gt;0,M5394,-999)</f>
        <v>-999</v>
      </c>
      <c r="V5394">
        <v>200605</v>
      </c>
      <c r="W5394">
        <v>2006</v>
      </c>
    </row>
    <row r="5395" spans="1:23" x14ac:dyDescent="0.25">
      <c r="A5395" s="14">
        <v>38862</v>
      </c>
      <c r="B5395" s="3">
        <v>145</v>
      </c>
      <c r="C5395" s="5">
        <v>-999</v>
      </c>
      <c r="D5395" s="4">
        <v>2.5</v>
      </c>
      <c r="E5395" s="4">
        <v>7.8</v>
      </c>
      <c r="F5395" s="4">
        <v>-0.9</v>
      </c>
      <c r="G5395" s="4">
        <v>92.8</v>
      </c>
      <c r="H5395" s="4">
        <v>66.7</v>
      </c>
      <c r="I5395" s="5">
        <v>-999</v>
      </c>
      <c r="J5395" s="5">
        <v>-999</v>
      </c>
      <c r="K5395" s="4">
        <v>4.3</v>
      </c>
      <c r="L5395" s="4">
        <v>0</v>
      </c>
      <c r="M5395" s="9">
        <v>0</v>
      </c>
      <c r="N5395" s="5">
        <v>-999</v>
      </c>
      <c r="O5395" s="5">
        <v>-999</v>
      </c>
      <c r="P5395" s="4">
        <v>5.6</v>
      </c>
      <c r="Q5395" s="5">
        <v>-999</v>
      </c>
      <c r="R5395">
        <v>0.70399999999999996</v>
      </c>
      <c r="S5395" s="34">
        <f>ROUND((0.6105*(EXP((17.273*E5395)/(E5395+237.3))))*(100-H5395)/100,3)</f>
        <v>0.35199999999999998</v>
      </c>
      <c r="T5395" s="6">
        <f>IF(V5395&lt;V5396,L5395,0)</f>
        <v>0</v>
      </c>
      <c r="U5395" s="6">
        <f>IF(T5395&gt;0,M5395,-999)</f>
        <v>-999</v>
      </c>
      <c r="V5395">
        <v>200605</v>
      </c>
      <c r="W5395">
        <v>2006</v>
      </c>
    </row>
    <row r="5396" spans="1:23" x14ac:dyDescent="0.25">
      <c r="A5396" s="14">
        <v>38863</v>
      </c>
      <c r="B5396" s="3">
        <v>146</v>
      </c>
      <c r="C5396" s="5">
        <v>-999</v>
      </c>
      <c r="D5396" s="4">
        <v>1.8</v>
      </c>
      <c r="E5396" s="4">
        <v>4.5</v>
      </c>
      <c r="F5396" s="4">
        <v>-0.2</v>
      </c>
      <c r="G5396" s="4">
        <v>98.7</v>
      </c>
      <c r="H5396" s="4">
        <v>89.6</v>
      </c>
      <c r="I5396" s="5">
        <v>-999</v>
      </c>
      <c r="J5396" s="5">
        <v>-999</v>
      </c>
      <c r="K5396" s="4">
        <v>3.2</v>
      </c>
      <c r="L5396" s="4">
        <v>0</v>
      </c>
      <c r="M5396" s="9">
        <v>0</v>
      </c>
      <c r="N5396" s="5">
        <v>-999</v>
      </c>
      <c r="O5396" s="5">
        <v>-999</v>
      </c>
      <c r="P5396" s="4">
        <v>5.3</v>
      </c>
      <c r="Q5396" s="5">
        <v>-999</v>
      </c>
      <c r="R5396">
        <v>0.75600000000000001</v>
      </c>
      <c r="S5396" s="34">
        <f>ROUND((0.6105*(EXP((17.273*E5396)/(E5396+237.3))))*(100-H5396)/100,3)</f>
        <v>8.7999999999999995E-2</v>
      </c>
      <c r="T5396" s="6">
        <f>IF(V5396&lt;V5397,L5396,0)</f>
        <v>0</v>
      </c>
      <c r="U5396" s="6">
        <f>IF(T5396&gt;0,M5396,-999)</f>
        <v>-999</v>
      </c>
      <c r="V5396">
        <v>200605</v>
      </c>
      <c r="W5396">
        <v>2006</v>
      </c>
    </row>
    <row r="5397" spans="1:23" x14ac:dyDescent="0.25">
      <c r="A5397" s="14">
        <v>38864</v>
      </c>
      <c r="B5397" s="3">
        <v>147</v>
      </c>
      <c r="C5397" s="5">
        <v>-999</v>
      </c>
      <c r="D5397" s="4">
        <v>2.9</v>
      </c>
      <c r="E5397" s="4">
        <v>8.1999999999999993</v>
      </c>
      <c r="F5397" s="4">
        <v>-0.1</v>
      </c>
      <c r="G5397" s="4">
        <v>92</v>
      </c>
      <c r="H5397" s="4">
        <v>57</v>
      </c>
      <c r="I5397" s="5">
        <v>-999</v>
      </c>
      <c r="J5397" s="5">
        <v>-999</v>
      </c>
      <c r="K5397" s="4">
        <v>1.3</v>
      </c>
      <c r="L5397" s="4">
        <v>0</v>
      </c>
      <c r="M5397" s="9">
        <v>0</v>
      </c>
      <c r="N5397" s="5">
        <v>-999</v>
      </c>
      <c r="O5397" s="5">
        <v>-999</v>
      </c>
      <c r="P5397" s="4">
        <v>5.9</v>
      </c>
      <c r="Q5397" s="5">
        <v>-999</v>
      </c>
      <c r="R5397">
        <v>0.62</v>
      </c>
      <c r="S5397" s="34">
        <f>ROUND((0.6105*(EXP((17.273*E5397)/(E5397+237.3))))*(100-H5397)/100,3)</f>
        <v>0.46700000000000003</v>
      </c>
      <c r="T5397" s="6">
        <f>IF(V5397&lt;V5398,L5397,0)</f>
        <v>0</v>
      </c>
      <c r="U5397" s="6">
        <f>IF(T5397&gt;0,M5397,-999)</f>
        <v>-999</v>
      </c>
      <c r="V5397">
        <v>200605</v>
      </c>
      <c r="W5397">
        <v>2006</v>
      </c>
    </row>
    <row r="5398" spans="1:23" x14ac:dyDescent="0.25">
      <c r="A5398" s="14">
        <v>38865</v>
      </c>
      <c r="B5398" s="3">
        <v>148</v>
      </c>
      <c r="C5398" s="5">
        <v>-999</v>
      </c>
      <c r="D5398" s="4">
        <v>4</v>
      </c>
      <c r="E5398" s="4">
        <v>11.5</v>
      </c>
      <c r="F5398" s="4">
        <v>-0.7</v>
      </c>
      <c r="G5398" s="4">
        <v>91.2</v>
      </c>
      <c r="H5398" s="4">
        <v>65</v>
      </c>
      <c r="I5398" s="5">
        <v>-999</v>
      </c>
      <c r="J5398" s="5">
        <v>-999</v>
      </c>
      <c r="K5398" s="4">
        <v>20</v>
      </c>
      <c r="L5398" s="4">
        <v>0</v>
      </c>
      <c r="M5398" s="9">
        <v>0</v>
      </c>
      <c r="N5398" s="5">
        <v>-999</v>
      </c>
      <c r="O5398" s="5">
        <v>-999</v>
      </c>
      <c r="P5398" s="4">
        <v>5.5</v>
      </c>
      <c r="Q5398" s="5">
        <v>-999</v>
      </c>
      <c r="R5398">
        <v>0.879</v>
      </c>
      <c r="S5398" s="34">
        <f>ROUND((0.6105*(EXP((17.273*E5398)/(E5398+237.3))))*(100-H5398)/100,3)</f>
        <v>0.47499999999999998</v>
      </c>
      <c r="T5398" s="6">
        <f>IF(V5398&lt;V5399,L5398,0)</f>
        <v>0</v>
      </c>
      <c r="U5398" s="6">
        <f>IF(T5398&gt;0,M5398,-999)</f>
        <v>-999</v>
      </c>
      <c r="V5398">
        <v>200605</v>
      </c>
      <c r="W5398">
        <v>2006</v>
      </c>
    </row>
    <row r="5399" spans="1:23" x14ac:dyDescent="0.25">
      <c r="A5399" s="14">
        <v>38866</v>
      </c>
      <c r="B5399" s="3">
        <v>149</v>
      </c>
      <c r="C5399" s="5">
        <v>-999</v>
      </c>
      <c r="D5399" s="4">
        <v>4.4000000000000004</v>
      </c>
      <c r="E5399" s="4">
        <v>11.8</v>
      </c>
      <c r="F5399" s="4">
        <v>0.4</v>
      </c>
      <c r="G5399" s="4">
        <v>88.2</v>
      </c>
      <c r="H5399" s="4">
        <v>58.5</v>
      </c>
      <c r="I5399" s="5">
        <v>-999</v>
      </c>
      <c r="J5399" s="5">
        <v>-999</v>
      </c>
      <c r="K5399" s="4">
        <v>0.3</v>
      </c>
      <c r="L5399" s="4">
        <v>0</v>
      </c>
      <c r="M5399" s="9">
        <v>0</v>
      </c>
      <c r="N5399" s="5">
        <v>-999</v>
      </c>
      <c r="O5399" s="5">
        <v>-999</v>
      </c>
      <c r="P5399" s="4">
        <v>5.8</v>
      </c>
      <c r="Q5399" s="5">
        <v>-999</v>
      </c>
      <c r="R5399">
        <v>0.80800000000000005</v>
      </c>
      <c r="S5399" s="34">
        <f>ROUND((0.6105*(EXP((17.273*E5399)/(E5399+237.3))))*(100-H5399)/100,3)</f>
        <v>0.57399999999999995</v>
      </c>
      <c r="T5399" s="6">
        <f>IF(V5399&lt;V5400,L5399,0)</f>
        <v>0</v>
      </c>
      <c r="U5399" s="6">
        <f>IF(T5399&gt;0,M5399,-999)</f>
        <v>-999</v>
      </c>
      <c r="V5399">
        <v>200605</v>
      </c>
      <c r="W5399">
        <v>2006</v>
      </c>
    </row>
    <row r="5400" spans="1:23" x14ac:dyDescent="0.25">
      <c r="A5400" s="14">
        <v>38867</v>
      </c>
      <c r="B5400" s="3">
        <v>150</v>
      </c>
      <c r="C5400" s="5">
        <v>-999</v>
      </c>
      <c r="D5400" s="4">
        <v>8.5</v>
      </c>
      <c r="E5400" s="4">
        <v>16</v>
      </c>
      <c r="F5400" s="4">
        <v>0.4</v>
      </c>
      <c r="G5400" s="4">
        <v>66.5</v>
      </c>
      <c r="H5400" s="4">
        <v>29.4</v>
      </c>
      <c r="I5400" s="5">
        <v>-999</v>
      </c>
      <c r="J5400" s="5">
        <v>-999</v>
      </c>
      <c r="K5400" s="4">
        <v>0</v>
      </c>
      <c r="L5400" s="4">
        <v>0</v>
      </c>
      <c r="M5400" s="9">
        <v>0</v>
      </c>
      <c r="N5400" s="5">
        <v>-999</v>
      </c>
      <c r="O5400" s="5">
        <v>-999</v>
      </c>
      <c r="P5400" s="4">
        <v>6.8</v>
      </c>
      <c r="Q5400" s="5">
        <v>-999</v>
      </c>
      <c r="R5400">
        <v>0.53600000000000003</v>
      </c>
      <c r="S5400" s="34">
        <f>ROUND((0.6105*(EXP((17.273*E5400)/(E5400+237.3))))*(100-H5400)/100,3)</f>
        <v>1.2829999999999999</v>
      </c>
      <c r="T5400" s="6">
        <f>IF(V5400&lt;V5401,L5400,0)</f>
        <v>0</v>
      </c>
      <c r="U5400" s="6">
        <f>IF(T5400&gt;0,M5400,-999)</f>
        <v>-999</v>
      </c>
      <c r="V5400">
        <v>200605</v>
      </c>
      <c r="W5400">
        <v>2006</v>
      </c>
    </row>
    <row r="5401" spans="1:23" x14ac:dyDescent="0.25">
      <c r="A5401" s="14">
        <v>38868</v>
      </c>
      <c r="B5401" s="3">
        <v>151</v>
      </c>
      <c r="C5401" s="5">
        <v>-999</v>
      </c>
      <c r="D5401" s="4">
        <v>11.3</v>
      </c>
      <c r="E5401" s="4">
        <v>19</v>
      </c>
      <c r="F5401" s="4">
        <v>4.4000000000000004</v>
      </c>
      <c r="G5401" s="4">
        <v>58.6</v>
      </c>
      <c r="H5401" s="4">
        <v>35.200000000000003</v>
      </c>
      <c r="I5401" s="5">
        <v>-999</v>
      </c>
      <c r="J5401" s="5">
        <v>-999</v>
      </c>
      <c r="K5401" s="4">
        <v>0</v>
      </c>
      <c r="L5401" s="4">
        <v>0</v>
      </c>
      <c r="M5401" s="9">
        <v>0</v>
      </c>
      <c r="N5401" s="5">
        <v>-999</v>
      </c>
      <c r="O5401" s="5">
        <v>-999</v>
      </c>
      <c r="P5401" s="4">
        <v>7.6</v>
      </c>
      <c r="Q5401" s="5">
        <v>-999</v>
      </c>
      <c r="R5401">
        <v>0.77100000000000002</v>
      </c>
      <c r="S5401" s="34">
        <f>ROUND((0.6105*(EXP((17.273*E5401)/(E5401+237.3))))*(100-H5401)/100,3)</f>
        <v>1.4239999999999999</v>
      </c>
      <c r="T5401" s="6">
        <f>IF(V5401&lt;V5402,L5401,0)</f>
        <v>0</v>
      </c>
      <c r="U5401" s="6">
        <f>IF(T5401&gt;0,M5401,-999)</f>
        <v>-999</v>
      </c>
      <c r="V5401">
        <v>200605</v>
      </c>
      <c r="W5401">
        <v>2006</v>
      </c>
    </row>
    <row r="5402" spans="1:23" x14ac:dyDescent="0.25">
      <c r="A5402" s="14">
        <v>38869</v>
      </c>
      <c r="B5402" s="3">
        <v>152</v>
      </c>
      <c r="C5402" s="5">
        <v>-999</v>
      </c>
      <c r="D5402" s="4">
        <v>11.6</v>
      </c>
      <c r="E5402" s="4">
        <v>17</v>
      </c>
      <c r="F5402" s="4">
        <v>8.8000000000000007</v>
      </c>
      <c r="G5402" s="4">
        <v>74.599999999999994</v>
      </c>
      <c r="H5402" s="4">
        <v>48.2</v>
      </c>
      <c r="I5402" s="5">
        <v>-999</v>
      </c>
      <c r="J5402" s="5">
        <v>-999</v>
      </c>
      <c r="K5402" s="4">
        <v>3.2</v>
      </c>
      <c r="L5402" s="4">
        <v>0</v>
      </c>
      <c r="M5402" s="9">
        <v>0</v>
      </c>
      <c r="N5402" s="5">
        <v>-999</v>
      </c>
      <c r="O5402" s="5">
        <v>-999</v>
      </c>
      <c r="P5402" s="4">
        <v>8.1999999999999993</v>
      </c>
      <c r="Q5402" s="5">
        <v>-999</v>
      </c>
      <c r="R5402">
        <v>0.93100000000000005</v>
      </c>
      <c r="S5402" s="34">
        <f>ROUND((0.6105*(EXP((17.273*E5402)/(E5402+237.3))))*(100-H5402)/100,3)</f>
        <v>1.0029999999999999</v>
      </c>
      <c r="T5402" s="6">
        <f>IF(V5402&lt;V5403,L5402,0)</f>
        <v>0</v>
      </c>
      <c r="U5402" s="6">
        <f>IF(T5402&gt;0,M5402,-999)</f>
        <v>-999</v>
      </c>
      <c r="V5402">
        <v>200606</v>
      </c>
      <c r="W5402">
        <v>2006</v>
      </c>
    </row>
    <row r="5403" spans="1:23" x14ac:dyDescent="0.25">
      <c r="A5403" s="14">
        <v>38870</v>
      </c>
      <c r="B5403" s="3">
        <v>153</v>
      </c>
      <c r="C5403" s="5">
        <v>-999</v>
      </c>
      <c r="D5403" s="4">
        <v>8.3000000000000007</v>
      </c>
      <c r="E5403" s="4">
        <v>13.3</v>
      </c>
      <c r="F5403" s="4">
        <v>2.9</v>
      </c>
      <c r="G5403" s="4">
        <v>94.2</v>
      </c>
      <c r="H5403" s="4">
        <v>68.7</v>
      </c>
      <c r="I5403" s="5">
        <v>-999</v>
      </c>
      <c r="J5403" s="5">
        <v>-999</v>
      </c>
      <c r="K5403" s="4">
        <v>15.2</v>
      </c>
      <c r="L5403" s="4">
        <v>0</v>
      </c>
      <c r="M5403" s="9">
        <v>0</v>
      </c>
      <c r="N5403" s="5">
        <v>-999</v>
      </c>
      <c r="O5403" s="5">
        <v>-999</v>
      </c>
      <c r="P5403" s="4">
        <v>8</v>
      </c>
      <c r="Q5403" s="5">
        <v>-999</v>
      </c>
      <c r="R5403">
        <v>1.048</v>
      </c>
      <c r="S5403" s="34">
        <f>ROUND((0.6105*(EXP((17.273*E5403)/(E5403+237.3))))*(100-H5403)/100,3)</f>
        <v>0.47799999999999998</v>
      </c>
      <c r="T5403" s="6">
        <f>IF(V5403&lt;V5404,L5403,0)</f>
        <v>0</v>
      </c>
      <c r="U5403" s="6">
        <f>IF(T5403&gt;0,M5403,-999)</f>
        <v>-999</v>
      </c>
      <c r="V5403">
        <v>200606</v>
      </c>
      <c r="W5403">
        <v>2006</v>
      </c>
    </row>
    <row r="5404" spans="1:23" x14ac:dyDescent="0.25">
      <c r="A5404" s="14">
        <v>38871</v>
      </c>
      <c r="B5404" s="3">
        <v>154</v>
      </c>
      <c r="C5404" s="5">
        <v>-999</v>
      </c>
      <c r="D5404" s="4">
        <v>7</v>
      </c>
      <c r="E5404" s="4">
        <v>14.7</v>
      </c>
      <c r="F5404" s="4">
        <v>0.1</v>
      </c>
      <c r="G5404" s="4">
        <v>80.2</v>
      </c>
      <c r="H5404" s="4">
        <v>43.1</v>
      </c>
      <c r="I5404" s="5">
        <v>-999</v>
      </c>
      <c r="J5404" s="5">
        <v>-999</v>
      </c>
      <c r="K5404" s="4">
        <v>0.3</v>
      </c>
      <c r="L5404" s="4">
        <v>0</v>
      </c>
      <c r="M5404" s="9">
        <v>0</v>
      </c>
      <c r="N5404" s="5">
        <v>-999</v>
      </c>
      <c r="O5404" s="5">
        <v>-999</v>
      </c>
      <c r="P5404" s="4">
        <v>8.1999999999999993</v>
      </c>
      <c r="Q5404" s="5">
        <v>-999</v>
      </c>
      <c r="R5404">
        <v>0.71899999999999997</v>
      </c>
      <c r="S5404" s="34">
        <f>ROUND((0.6105*(EXP((17.273*E5404)/(E5404+237.3))))*(100-H5404)/100,3)</f>
        <v>0.95099999999999996</v>
      </c>
      <c r="T5404" s="6">
        <f>IF(V5404&lt;V5405,L5404,0)</f>
        <v>0</v>
      </c>
      <c r="U5404" s="6">
        <f>IF(T5404&gt;0,M5404,-999)</f>
        <v>-999</v>
      </c>
      <c r="V5404">
        <v>200606</v>
      </c>
      <c r="W5404">
        <v>2006</v>
      </c>
    </row>
    <row r="5405" spans="1:23" x14ac:dyDescent="0.25">
      <c r="A5405" s="14">
        <v>38872</v>
      </c>
      <c r="B5405" s="3">
        <v>155</v>
      </c>
      <c r="C5405" s="5">
        <v>-999</v>
      </c>
      <c r="D5405" s="4">
        <v>6.2</v>
      </c>
      <c r="E5405" s="4">
        <v>8.1</v>
      </c>
      <c r="F5405" s="4">
        <v>4.4000000000000004</v>
      </c>
      <c r="G5405" s="4">
        <v>94</v>
      </c>
      <c r="H5405" s="4">
        <v>79.8</v>
      </c>
      <c r="I5405" s="5">
        <v>-999</v>
      </c>
      <c r="J5405" s="5">
        <v>-999</v>
      </c>
      <c r="K5405" s="4">
        <v>2.1</v>
      </c>
      <c r="L5405" s="4">
        <v>0</v>
      </c>
      <c r="M5405" s="9">
        <v>0</v>
      </c>
      <c r="N5405" s="5">
        <v>-999</v>
      </c>
      <c r="O5405" s="5">
        <v>-999</v>
      </c>
      <c r="P5405" s="4">
        <v>8</v>
      </c>
      <c r="Q5405" s="5">
        <v>-999</v>
      </c>
      <c r="R5405">
        <v>0.86299999999999999</v>
      </c>
      <c r="S5405" s="34">
        <f>ROUND((0.6105*(EXP((17.273*E5405)/(E5405+237.3))))*(100-H5405)/100,3)</f>
        <v>0.218</v>
      </c>
      <c r="T5405" s="6">
        <f>IF(V5405&lt;V5406,L5405,0)</f>
        <v>0</v>
      </c>
      <c r="U5405" s="6">
        <f>IF(T5405&gt;0,M5405,-999)</f>
        <v>-999</v>
      </c>
      <c r="V5405">
        <v>200606</v>
      </c>
      <c r="W5405">
        <v>2006</v>
      </c>
    </row>
    <row r="5406" spans="1:23" x14ac:dyDescent="0.25">
      <c r="A5406" s="14">
        <v>38873</v>
      </c>
      <c r="B5406" s="3">
        <v>156</v>
      </c>
      <c r="C5406" s="5">
        <v>-999</v>
      </c>
      <c r="D5406" s="4">
        <v>8.3000000000000007</v>
      </c>
      <c r="E5406" s="4">
        <v>14.8</v>
      </c>
      <c r="F5406" s="4">
        <v>3.2</v>
      </c>
      <c r="G5406" s="4">
        <v>87.8</v>
      </c>
      <c r="H5406" s="4">
        <v>60.5</v>
      </c>
      <c r="I5406" s="5">
        <v>-999</v>
      </c>
      <c r="J5406" s="5">
        <v>-999</v>
      </c>
      <c r="K5406" s="4">
        <v>0</v>
      </c>
      <c r="L5406" s="4">
        <v>0</v>
      </c>
      <c r="M5406" s="9">
        <v>0</v>
      </c>
      <c r="N5406" s="5">
        <v>-999</v>
      </c>
      <c r="O5406" s="5">
        <v>-999</v>
      </c>
      <c r="P5406" s="4">
        <v>8.5</v>
      </c>
      <c r="Q5406" s="5">
        <v>-999</v>
      </c>
      <c r="R5406">
        <v>1.02</v>
      </c>
      <c r="S5406" s="34">
        <f>ROUND((0.6105*(EXP((17.273*E5406)/(E5406+237.3))))*(100-H5406)/100,3)</f>
        <v>0.66500000000000004</v>
      </c>
      <c r="T5406" s="6">
        <f>IF(V5406&lt;V5407,L5406,0)</f>
        <v>0</v>
      </c>
      <c r="U5406" s="6">
        <f>IF(T5406&gt;0,M5406,-999)</f>
        <v>-999</v>
      </c>
      <c r="V5406">
        <v>200606</v>
      </c>
      <c r="W5406">
        <v>2006</v>
      </c>
    </row>
    <row r="5407" spans="1:23" x14ac:dyDescent="0.25">
      <c r="A5407" s="14">
        <v>38874</v>
      </c>
      <c r="B5407" s="3">
        <v>157</v>
      </c>
      <c r="C5407" s="5">
        <v>-999</v>
      </c>
      <c r="D5407" s="4">
        <v>10.7</v>
      </c>
      <c r="E5407" s="4">
        <v>19.3</v>
      </c>
      <c r="F5407" s="4">
        <v>3.4</v>
      </c>
      <c r="G5407" s="4">
        <v>74.599999999999994</v>
      </c>
      <c r="H5407" s="4">
        <v>42.9</v>
      </c>
      <c r="I5407" s="5">
        <v>-999</v>
      </c>
      <c r="J5407" s="5">
        <v>-999</v>
      </c>
      <c r="K5407" s="4">
        <v>0</v>
      </c>
      <c r="L5407" s="4">
        <v>0</v>
      </c>
      <c r="M5407" s="9">
        <v>0</v>
      </c>
      <c r="N5407" s="5">
        <v>-999</v>
      </c>
      <c r="O5407" s="5">
        <v>-999</v>
      </c>
      <c r="P5407" s="4">
        <v>9.1</v>
      </c>
      <c r="Q5407" s="5">
        <v>-999</v>
      </c>
      <c r="R5407">
        <v>0.96</v>
      </c>
      <c r="S5407" s="34">
        <f>ROUND((0.6105*(EXP((17.273*E5407)/(E5407+237.3))))*(100-H5407)/100,3)</f>
        <v>1.278</v>
      </c>
      <c r="T5407" s="6">
        <f>IF(V5407&lt;V5408,L5407,0)</f>
        <v>0</v>
      </c>
      <c r="U5407" s="6">
        <f>IF(T5407&gt;0,M5407,-999)</f>
        <v>-999</v>
      </c>
      <c r="V5407">
        <v>200606</v>
      </c>
      <c r="W5407">
        <v>2006</v>
      </c>
    </row>
    <row r="5408" spans="1:23" x14ac:dyDescent="0.25">
      <c r="A5408" s="14">
        <v>38875</v>
      </c>
      <c r="B5408" s="3">
        <v>158</v>
      </c>
      <c r="C5408" s="5">
        <v>-999</v>
      </c>
      <c r="D5408" s="4">
        <v>13</v>
      </c>
      <c r="E5408" s="4">
        <v>20.100000000000001</v>
      </c>
      <c r="F5408" s="4">
        <v>6</v>
      </c>
      <c r="G5408" s="4">
        <v>67.3</v>
      </c>
      <c r="H5408" s="4">
        <v>40.5</v>
      </c>
      <c r="I5408" s="5">
        <v>-999</v>
      </c>
      <c r="J5408" s="5">
        <v>-999</v>
      </c>
      <c r="K5408" s="4">
        <v>0</v>
      </c>
      <c r="L5408" s="4">
        <v>0</v>
      </c>
      <c r="M5408" s="9">
        <v>0</v>
      </c>
      <c r="N5408" s="5">
        <v>-999</v>
      </c>
      <c r="O5408" s="5">
        <v>-999</v>
      </c>
      <c r="P5408" s="4">
        <v>9.8000000000000007</v>
      </c>
      <c r="Q5408" s="5">
        <v>-999</v>
      </c>
      <c r="R5408">
        <v>0.95099999999999996</v>
      </c>
      <c r="S5408" s="34">
        <f>ROUND((0.6105*(EXP((17.273*E5408)/(E5408+237.3))))*(100-H5408)/100,3)</f>
        <v>1.4</v>
      </c>
      <c r="T5408" s="6">
        <f>IF(V5408&lt;V5409,L5408,0)</f>
        <v>0</v>
      </c>
      <c r="U5408" s="6">
        <f>IF(T5408&gt;0,M5408,-999)</f>
        <v>-999</v>
      </c>
      <c r="V5408">
        <v>200606</v>
      </c>
      <c r="W5408">
        <v>2006</v>
      </c>
    </row>
    <row r="5409" spans="1:23" x14ac:dyDescent="0.25">
      <c r="A5409" s="14">
        <v>38876</v>
      </c>
      <c r="B5409" s="3">
        <v>159</v>
      </c>
      <c r="C5409" s="5">
        <v>-999</v>
      </c>
      <c r="D5409" s="4">
        <v>7.6</v>
      </c>
      <c r="E5409" s="4">
        <v>11.8</v>
      </c>
      <c r="F5409" s="4">
        <v>3.1</v>
      </c>
      <c r="G5409" s="4">
        <v>96.2</v>
      </c>
      <c r="H5409" s="4">
        <v>81.7</v>
      </c>
      <c r="I5409" s="5">
        <v>-999</v>
      </c>
      <c r="J5409" s="5">
        <v>-999</v>
      </c>
      <c r="K5409" s="4">
        <v>21.9</v>
      </c>
      <c r="L5409" s="4">
        <v>0</v>
      </c>
      <c r="M5409" s="9">
        <v>0</v>
      </c>
      <c r="N5409" s="5">
        <v>-999</v>
      </c>
      <c r="O5409" s="5">
        <v>-999</v>
      </c>
      <c r="P5409" s="4">
        <v>9.6999999999999993</v>
      </c>
      <c r="Q5409" s="5">
        <v>-999</v>
      </c>
      <c r="R5409">
        <v>1.133</v>
      </c>
      <c r="S5409" s="34">
        <f>ROUND((0.6105*(EXP((17.273*E5409)/(E5409+237.3))))*(100-H5409)/100,3)</f>
        <v>0.253</v>
      </c>
      <c r="T5409" s="6">
        <f>IF(V5409&lt;V5410,L5409,0)</f>
        <v>0</v>
      </c>
      <c r="U5409" s="6">
        <f>IF(T5409&gt;0,M5409,-999)</f>
        <v>-999</v>
      </c>
      <c r="V5409">
        <v>200606</v>
      </c>
      <c r="W5409">
        <v>2006</v>
      </c>
    </row>
    <row r="5410" spans="1:23" x14ac:dyDescent="0.25">
      <c r="A5410" s="14">
        <v>38877</v>
      </c>
      <c r="B5410" s="3">
        <v>160</v>
      </c>
      <c r="C5410" s="5">
        <v>-999</v>
      </c>
      <c r="D5410" s="4">
        <v>6.6</v>
      </c>
      <c r="E5410" s="4">
        <v>12.6</v>
      </c>
      <c r="F5410" s="4">
        <v>2.2999999999999998</v>
      </c>
      <c r="G5410" s="4">
        <v>93.4</v>
      </c>
      <c r="H5410" s="4">
        <v>60</v>
      </c>
      <c r="I5410" s="5">
        <v>-999</v>
      </c>
      <c r="J5410" s="5">
        <v>-999</v>
      </c>
      <c r="K5410" s="4">
        <v>18.399999999999999</v>
      </c>
      <c r="L5410" s="4">
        <v>0</v>
      </c>
      <c r="M5410" s="9">
        <v>0</v>
      </c>
      <c r="N5410" s="5">
        <v>-999</v>
      </c>
      <c r="O5410" s="5">
        <v>-999</v>
      </c>
      <c r="P5410" s="4">
        <v>9</v>
      </c>
      <c r="Q5410" s="5">
        <v>-999</v>
      </c>
      <c r="R5410">
        <v>0.877</v>
      </c>
      <c r="S5410" s="34">
        <f>ROUND((0.6105*(EXP((17.273*E5410)/(E5410+237.3))))*(100-H5410)/100,3)</f>
        <v>0.58299999999999996</v>
      </c>
      <c r="T5410" s="6">
        <f>IF(V5410&lt;V5411,L5410,0)</f>
        <v>0</v>
      </c>
      <c r="U5410" s="6">
        <f>IF(T5410&gt;0,M5410,-999)</f>
        <v>-999</v>
      </c>
      <c r="V5410">
        <v>200606</v>
      </c>
      <c r="W5410">
        <v>2006</v>
      </c>
    </row>
    <row r="5411" spans="1:23" x14ac:dyDescent="0.25">
      <c r="A5411" s="14">
        <v>38878</v>
      </c>
      <c r="B5411" s="3">
        <v>161</v>
      </c>
      <c r="C5411" s="5">
        <v>-999</v>
      </c>
      <c r="D5411" s="4">
        <v>7.3</v>
      </c>
      <c r="E5411" s="4">
        <v>11.3</v>
      </c>
      <c r="F5411" s="4">
        <v>3.4</v>
      </c>
      <c r="G5411" s="4">
        <v>96.8</v>
      </c>
      <c r="H5411" s="4">
        <v>82.9</v>
      </c>
      <c r="I5411" s="5">
        <v>-999</v>
      </c>
      <c r="J5411" s="5">
        <v>-999</v>
      </c>
      <c r="K5411" s="4">
        <v>6.4</v>
      </c>
      <c r="L5411" s="4">
        <v>0</v>
      </c>
      <c r="M5411" s="9">
        <v>0</v>
      </c>
      <c r="N5411" s="5">
        <v>-999</v>
      </c>
      <c r="O5411" s="5">
        <v>-999</v>
      </c>
      <c r="P5411" s="4">
        <v>8.6</v>
      </c>
      <c r="Q5411" s="5">
        <v>-999</v>
      </c>
      <c r="R5411">
        <v>1.113</v>
      </c>
      <c r="S5411" s="34">
        <f>ROUND((0.6105*(EXP((17.273*E5411)/(E5411+237.3))))*(100-H5411)/100,3)</f>
        <v>0.22900000000000001</v>
      </c>
      <c r="T5411" s="6">
        <f>IF(V5411&lt;V5412,L5411,0)</f>
        <v>0</v>
      </c>
      <c r="U5411" s="6">
        <f>IF(T5411&gt;0,M5411,-999)</f>
        <v>-999</v>
      </c>
      <c r="V5411">
        <v>200606</v>
      </c>
      <c r="W5411">
        <v>2006</v>
      </c>
    </row>
    <row r="5412" spans="1:23" x14ac:dyDescent="0.25">
      <c r="A5412" s="14">
        <v>38879</v>
      </c>
      <c r="B5412" s="3">
        <v>162</v>
      </c>
      <c r="C5412" s="5">
        <v>-999</v>
      </c>
      <c r="D5412" s="4">
        <v>6.2</v>
      </c>
      <c r="E5412" s="4">
        <v>11.6</v>
      </c>
      <c r="F5412" s="4">
        <v>3.3</v>
      </c>
      <c r="G5412" s="4">
        <v>94.8</v>
      </c>
      <c r="H5412" s="4">
        <v>69.599999999999994</v>
      </c>
      <c r="I5412" s="5">
        <v>-999</v>
      </c>
      <c r="J5412" s="5">
        <v>-999</v>
      </c>
      <c r="K5412" s="4">
        <v>8.5</v>
      </c>
      <c r="L5412" s="4">
        <v>0</v>
      </c>
      <c r="M5412" s="9">
        <v>0</v>
      </c>
      <c r="N5412" s="5">
        <v>-999</v>
      </c>
      <c r="O5412" s="5">
        <v>-999</v>
      </c>
      <c r="P5412" s="4">
        <v>8.4</v>
      </c>
      <c r="Q5412" s="5">
        <v>-999</v>
      </c>
      <c r="R5412">
        <v>0.95</v>
      </c>
      <c r="S5412" s="34">
        <f>ROUND((0.6105*(EXP((17.273*E5412)/(E5412+237.3))))*(100-H5412)/100,3)</f>
        <v>0.41499999999999998</v>
      </c>
      <c r="T5412" s="6">
        <f>IF(V5412&lt;V5413,L5412,0)</f>
        <v>0</v>
      </c>
      <c r="U5412" s="6">
        <f>IF(T5412&gt;0,M5412,-999)</f>
        <v>-999</v>
      </c>
      <c r="V5412">
        <v>200606</v>
      </c>
      <c r="W5412">
        <v>2006</v>
      </c>
    </row>
    <row r="5413" spans="1:23" x14ac:dyDescent="0.25">
      <c r="A5413" s="14">
        <v>38880</v>
      </c>
      <c r="B5413" s="3">
        <v>163</v>
      </c>
      <c r="C5413" s="5">
        <v>-999</v>
      </c>
      <c r="D5413" s="4">
        <v>10.199999999999999</v>
      </c>
      <c r="E5413" s="4">
        <v>16.600000000000001</v>
      </c>
      <c r="F5413" s="4">
        <v>4.9000000000000004</v>
      </c>
      <c r="G5413" s="4">
        <v>86.8</v>
      </c>
      <c r="H5413" s="4">
        <v>61.5</v>
      </c>
      <c r="I5413" s="5">
        <v>-999</v>
      </c>
      <c r="J5413" s="5">
        <v>-999</v>
      </c>
      <c r="K5413" s="4">
        <v>0</v>
      </c>
      <c r="L5413" s="4">
        <v>0</v>
      </c>
      <c r="M5413" s="9">
        <v>0</v>
      </c>
      <c r="N5413" s="5">
        <v>-999</v>
      </c>
      <c r="O5413" s="5">
        <v>-999</v>
      </c>
      <c r="P5413" s="4">
        <v>9.1999999999999993</v>
      </c>
      <c r="Q5413" s="5">
        <v>-999</v>
      </c>
      <c r="R5413">
        <v>1.159</v>
      </c>
      <c r="S5413" s="34">
        <f>ROUND((0.6105*(EXP((17.273*E5413)/(E5413+237.3))))*(100-H5413)/100,3)</f>
        <v>0.72699999999999998</v>
      </c>
      <c r="T5413" s="6">
        <f>IF(V5413&lt;V5414,L5413,0)</f>
        <v>0</v>
      </c>
      <c r="U5413" s="6">
        <f>IF(T5413&gt;0,M5413,-999)</f>
        <v>-999</v>
      </c>
      <c r="V5413">
        <v>200606</v>
      </c>
      <c r="W5413">
        <v>2006</v>
      </c>
    </row>
    <row r="5414" spans="1:23" x14ac:dyDescent="0.25">
      <c r="A5414" s="14">
        <v>38881</v>
      </c>
      <c r="B5414" s="3">
        <v>164</v>
      </c>
      <c r="C5414" s="5">
        <v>-999</v>
      </c>
      <c r="D5414" s="4">
        <v>10.6</v>
      </c>
      <c r="E5414" s="4">
        <v>16.8</v>
      </c>
      <c r="F5414" s="4">
        <v>6.7</v>
      </c>
      <c r="G5414" s="4">
        <v>88.3</v>
      </c>
      <c r="H5414" s="4">
        <v>61</v>
      </c>
      <c r="I5414" s="5">
        <v>-999</v>
      </c>
      <c r="J5414" s="5">
        <v>-999</v>
      </c>
      <c r="K5414" s="4">
        <v>9.1</v>
      </c>
      <c r="L5414" s="4">
        <v>0</v>
      </c>
      <c r="M5414" s="9">
        <v>0</v>
      </c>
      <c r="N5414" s="5">
        <v>-999</v>
      </c>
      <c r="O5414" s="5">
        <v>-999</v>
      </c>
      <c r="P5414" s="4">
        <v>9.4</v>
      </c>
      <c r="Q5414" s="5">
        <v>-999</v>
      </c>
      <c r="R5414">
        <v>1.165</v>
      </c>
      <c r="S5414" s="34">
        <f>ROUND((0.6105*(EXP((17.273*E5414)/(E5414+237.3))))*(100-H5414)/100,3)</f>
        <v>0.746</v>
      </c>
      <c r="T5414" s="6">
        <f>IF(V5414&lt;V5415,L5414,0)</f>
        <v>0</v>
      </c>
      <c r="U5414" s="6">
        <f>IF(T5414&gt;0,M5414,-999)</f>
        <v>-999</v>
      </c>
      <c r="V5414">
        <v>200606</v>
      </c>
      <c r="W5414">
        <v>2006</v>
      </c>
    </row>
    <row r="5415" spans="1:23" x14ac:dyDescent="0.25">
      <c r="A5415" s="14">
        <v>38882</v>
      </c>
      <c r="B5415" s="3">
        <v>165</v>
      </c>
      <c r="C5415" s="5">
        <v>-999</v>
      </c>
      <c r="D5415" s="4">
        <v>5.6</v>
      </c>
      <c r="E5415" s="4">
        <v>6.8</v>
      </c>
      <c r="F5415" s="4">
        <v>3.6</v>
      </c>
      <c r="G5415" s="4">
        <v>98.9</v>
      </c>
      <c r="H5415" s="4">
        <v>98.7</v>
      </c>
      <c r="I5415" s="5">
        <v>-999</v>
      </c>
      <c r="J5415" s="5">
        <v>-999</v>
      </c>
      <c r="K5415" s="4">
        <v>5.0999999999999996</v>
      </c>
      <c r="L5415" s="4">
        <v>0</v>
      </c>
      <c r="M5415" s="9">
        <v>0</v>
      </c>
      <c r="N5415" s="5">
        <v>-999</v>
      </c>
      <c r="O5415" s="5">
        <v>-999</v>
      </c>
      <c r="P5415" s="4">
        <v>8.4</v>
      </c>
      <c r="Q5415" s="5">
        <v>-999</v>
      </c>
      <c r="R5415">
        <v>0.97299999999999998</v>
      </c>
      <c r="S5415" s="34">
        <f>ROUND((0.6105*(EXP((17.273*E5415)/(E5415+237.3))))*(100-H5415)/100,3)</f>
        <v>1.2999999999999999E-2</v>
      </c>
      <c r="T5415" s="6">
        <f>IF(V5415&lt;V5416,L5415,0)</f>
        <v>0</v>
      </c>
      <c r="U5415" s="6">
        <f>IF(T5415&gt;0,M5415,-999)</f>
        <v>-999</v>
      </c>
      <c r="V5415">
        <v>200606</v>
      </c>
      <c r="W5415">
        <v>2006</v>
      </c>
    </row>
    <row r="5416" spans="1:23" x14ac:dyDescent="0.25">
      <c r="A5416" s="14">
        <v>38883</v>
      </c>
      <c r="B5416" s="3">
        <v>166</v>
      </c>
      <c r="C5416" s="5">
        <v>-999</v>
      </c>
      <c r="D5416" s="4">
        <v>5.5</v>
      </c>
      <c r="E5416" s="4">
        <v>11.9</v>
      </c>
      <c r="F5416" s="4">
        <v>1.9</v>
      </c>
      <c r="G5416" s="4">
        <v>94.3</v>
      </c>
      <c r="H5416" s="4">
        <v>78.900000000000006</v>
      </c>
      <c r="I5416" s="5">
        <v>-999</v>
      </c>
      <c r="J5416" s="5">
        <v>-999</v>
      </c>
      <c r="K5416" s="4">
        <v>1.6</v>
      </c>
      <c r="L5416" s="4">
        <v>0</v>
      </c>
      <c r="M5416" s="9">
        <v>0</v>
      </c>
      <c r="N5416" s="5">
        <v>-999</v>
      </c>
      <c r="O5416" s="5">
        <v>-999</v>
      </c>
      <c r="P5416" s="4">
        <v>8</v>
      </c>
      <c r="Q5416" s="5">
        <v>-999</v>
      </c>
      <c r="R5416">
        <v>1.099</v>
      </c>
      <c r="S5416" s="34">
        <f>ROUND((0.6105*(EXP((17.273*E5416)/(E5416+237.3))))*(100-H5416)/100,3)</f>
        <v>0.29399999999999998</v>
      </c>
      <c r="T5416" s="6">
        <f>IF(V5416&lt;V5417,L5416,0)</f>
        <v>0</v>
      </c>
      <c r="U5416" s="6">
        <f>IF(T5416&gt;0,M5416,-999)</f>
        <v>-999</v>
      </c>
      <c r="V5416">
        <v>200606</v>
      </c>
      <c r="W5416">
        <v>2006</v>
      </c>
    </row>
    <row r="5417" spans="1:23" x14ac:dyDescent="0.25">
      <c r="A5417" s="14">
        <v>38884</v>
      </c>
      <c r="B5417" s="3">
        <v>167</v>
      </c>
      <c r="C5417" s="5">
        <v>-999</v>
      </c>
      <c r="D5417" s="4">
        <v>8.1999999999999993</v>
      </c>
      <c r="E5417" s="4">
        <v>16.5</v>
      </c>
      <c r="F5417" s="4">
        <v>1.8</v>
      </c>
      <c r="G5417" s="4">
        <v>78.599999999999994</v>
      </c>
      <c r="H5417" s="4">
        <v>41.4</v>
      </c>
      <c r="I5417" s="5">
        <v>-999</v>
      </c>
      <c r="J5417" s="5">
        <v>-999</v>
      </c>
      <c r="K5417" s="4">
        <v>0</v>
      </c>
      <c r="L5417" s="4">
        <v>0</v>
      </c>
      <c r="M5417" s="9">
        <v>0</v>
      </c>
      <c r="N5417" s="5">
        <v>-999</v>
      </c>
      <c r="O5417" s="5">
        <v>-999</v>
      </c>
      <c r="P5417" s="4">
        <v>8.9</v>
      </c>
      <c r="Q5417" s="5">
        <v>-999</v>
      </c>
      <c r="R5417">
        <v>0.77500000000000002</v>
      </c>
      <c r="S5417" s="34">
        <f>ROUND((0.6105*(EXP((17.273*E5417)/(E5417+237.3))))*(100-H5417)/100,3)</f>
        <v>1.1000000000000001</v>
      </c>
      <c r="T5417" s="6">
        <f>IF(V5417&lt;V5418,L5417,0)</f>
        <v>0</v>
      </c>
      <c r="U5417" s="6">
        <f>IF(T5417&gt;0,M5417,-999)</f>
        <v>-999</v>
      </c>
      <c r="V5417">
        <v>200606</v>
      </c>
      <c r="W5417">
        <v>2006</v>
      </c>
    </row>
    <row r="5418" spans="1:23" x14ac:dyDescent="0.25">
      <c r="A5418" s="14">
        <v>38885</v>
      </c>
      <c r="B5418" s="3">
        <v>168</v>
      </c>
      <c r="C5418" s="5">
        <v>-999</v>
      </c>
      <c r="D5418" s="4">
        <v>5.4</v>
      </c>
      <c r="E5418" s="4">
        <v>11.1</v>
      </c>
      <c r="F5418" s="4">
        <v>0.4</v>
      </c>
      <c r="G5418" s="4">
        <v>80.7</v>
      </c>
      <c r="H5418" s="4">
        <v>56.2</v>
      </c>
      <c r="I5418" s="5">
        <v>-999</v>
      </c>
      <c r="J5418" s="5">
        <v>-999</v>
      </c>
      <c r="K5418" s="4">
        <v>0</v>
      </c>
      <c r="L5418" s="4">
        <v>0</v>
      </c>
      <c r="M5418" s="9">
        <v>0</v>
      </c>
      <c r="N5418" s="5">
        <v>-999</v>
      </c>
      <c r="O5418" s="5">
        <v>-999</v>
      </c>
      <c r="P5418" s="4">
        <v>9.1</v>
      </c>
      <c r="Q5418" s="5">
        <v>-999</v>
      </c>
      <c r="R5418">
        <v>0.74299999999999999</v>
      </c>
      <c r="S5418" s="34">
        <f>ROUND((0.6105*(EXP((17.273*E5418)/(E5418+237.3))))*(100-H5418)/100,3)</f>
        <v>0.57899999999999996</v>
      </c>
      <c r="T5418" s="6">
        <f>IF(V5418&lt;V5419,L5418,0)</f>
        <v>0</v>
      </c>
      <c r="U5418" s="6">
        <f>IF(T5418&gt;0,M5418,-999)</f>
        <v>-999</v>
      </c>
      <c r="V5418">
        <v>200606</v>
      </c>
      <c r="W5418">
        <v>2006</v>
      </c>
    </row>
    <row r="5419" spans="1:23" x14ac:dyDescent="0.25">
      <c r="A5419" s="14">
        <v>38886</v>
      </c>
      <c r="B5419" s="3">
        <v>169</v>
      </c>
      <c r="C5419" s="5">
        <v>-999</v>
      </c>
      <c r="D5419" s="4">
        <v>7.2</v>
      </c>
      <c r="E5419" s="4">
        <v>16.100000000000001</v>
      </c>
      <c r="F5419" s="4">
        <v>0.5</v>
      </c>
      <c r="G5419" s="4">
        <v>80</v>
      </c>
      <c r="H5419" s="4">
        <v>44.7</v>
      </c>
      <c r="I5419" s="5">
        <v>-999</v>
      </c>
      <c r="J5419" s="5">
        <v>-999</v>
      </c>
      <c r="K5419" s="4">
        <v>0.8</v>
      </c>
      <c r="L5419" s="4">
        <v>0</v>
      </c>
      <c r="M5419" s="9">
        <v>0</v>
      </c>
      <c r="N5419" s="5">
        <v>-999</v>
      </c>
      <c r="O5419" s="5">
        <v>-999</v>
      </c>
      <c r="P5419" s="4">
        <v>8.6999999999999993</v>
      </c>
      <c r="Q5419" s="5">
        <v>-999</v>
      </c>
      <c r="R5419">
        <v>0.81699999999999995</v>
      </c>
      <c r="S5419" s="34">
        <f>ROUND((0.6105*(EXP((17.273*E5419)/(E5419+237.3))))*(100-H5419)/100,3)</f>
        <v>1.012</v>
      </c>
      <c r="T5419" s="6">
        <f>IF(V5419&lt;V5420,L5419,0)</f>
        <v>0</v>
      </c>
      <c r="U5419" s="6">
        <f>IF(T5419&gt;0,M5419,-999)</f>
        <v>-999</v>
      </c>
      <c r="V5419">
        <v>200606</v>
      </c>
      <c r="W5419">
        <v>2006</v>
      </c>
    </row>
    <row r="5420" spans="1:23" x14ac:dyDescent="0.25">
      <c r="A5420" s="14">
        <v>38887</v>
      </c>
      <c r="B5420" s="3">
        <v>170</v>
      </c>
      <c r="C5420" s="5">
        <v>-999</v>
      </c>
      <c r="D5420" s="4">
        <v>5.0999999999999996</v>
      </c>
      <c r="E5420" s="4">
        <v>12.3</v>
      </c>
      <c r="F5420" s="4">
        <v>1.2</v>
      </c>
      <c r="G5420" s="4">
        <v>84.5</v>
      </c>
      <c r="H5420" s="4">
        <v>48.1</v>
      </c>
      <c r="I5420" s="5">
        <v>-999</v>
      </c>
      <c r="J5420" s="5">
        <v>-999</v>
      </c>
      <c r="K5420" s="4">
        <v>0</v>
      </c>
      <c r="L5420" s="4">
        <v>0</v>
      </c>
      <c r="M5420" s="9">
        <v>0</v>
      </c>
      <c r="N5420" s="5">
        <v>-999</v>
      </c>
      <c r="O5420" s="5">
        <v>-999</v>
      </c>
      <c r="P5420" s="4">
        <v>9</v>
      </c>
      <c r="Q5420" s="5">
        <v>-999</v>
      </c>
      <c r="R5420">
        <v>0.68700000000000006</v>
      </c>
      <c r="S5420" s="34">
        <f>ROUND((0.6105*(EXP((17.273*E5420)/(E5420+237.3))))*(100-H5420)/100,3)</f>
        <v>0.74199999999999999</v>
      </c>
      <c r="T5420" s="6">
        <f>IF(V5420&lt;V5421,L5420,0)</f>
        <v>0</v>
      </c>
      <c r="U5420" s="6">
        <f>IF(T5420&gt;0,M5420,-999)</f>
        <v>-999</v>
      </c>
      <c r="V5420">
        <v>200606</v>
      </c>
      <c r="W5420">
        <v>2006</v>
      </c>
    </row>
    <row r="5421" spans="1:23" x14ac:dyDescent="0.25">
      <c r="A5421" s="14">
        <v>38888</v>
      </c>
      <c r="B5421" s="3">
        <v>171</v>
      </c>
      <c r="C5421" s="5">
        <v>-999</v>
      </c>
      <c r="D5421" s="4">
        <v>6.4</v>
      </c>
      <c r="E5421" s="4">
        <v>15.1</v>
      </c>
      <c r="F5421" s="4">
        <v>0</v>
      </c>
      <c r="G5421" s="4">
        <v>83.3</v>
      </c>
      <c r="H5421" s="4">
        <v>42.4</v>
      </c>
      <c r="I5421" s="5">
        <v>-999</v>
      </c>
      <c r="J5421" s="5">
        <v>-999</v>
      </c>
      <c r="K5421" s="4">
        <v>0</v>
      </c>
      <c r="L5421" s="4">
        <v>0</v>
      </c>
      <c r="M5421" s="9">
        <v>0</v>
      </c>
      <c r="N5421" s="5">
        <v>-999</v>
      </c>
      <c r="O5421" s="5">
        <v>-999</v>
      </c>
      <c r="P5421" s="4">
        <v>8.5</v>
      </c>
      <c r="Q5421" s="5">
        <v>-999</v>
      </c>
      <c r="R5421">
        <v>0.72699999999999998</v>
      </c>
      <c r="S5421" s="34">
        <f>ROUND((0.6105*(EXP((17.273*E5421)/(E5421+237.3))))*(100-H5421)/100,3)</f>
        <v>0.98799999999999999</v>
      </c>
      <c r="T5421" s="6">
        <f>IF(V5421&lt;V5422,L5421,0)</f>
        <v>0</v>
      </c>
      <c r="U5421" s="6">
        <f>IF(T5421&gt;0,M5421,-999)</f>
        <v>-999</v>
      </c>
      <c r="V5421">
        <v>200606</v>
      </c>
      <c r="W5421">
        <v>2006</v>
      </c>
    </row>
    <row r="5422" spans="1:23" x14ac:dyDescent="0.25">
      <c r="A5422" s="14">
        <v>38889</v>
      </c>
      <c r="B5422" s="3">
        <v>172</v>
      </c>
      <c r="C5422" s="5">
        <v>-999</v>
      </c>
      <c r="D5422" s="4">
        <v>8.6</v>
      </c>
      <c r="E5422" s="4">
        <v>16.7</v>
      </c>
      <c r="F5422" s="4">
        <v>1.1000000000000001</v>
      </c>
      <c r="G5422" s="4">
        <v>74.599999999999994</v>
      </c>
      <c r="H5422" s="4">
        <v>40.5</v>
      </c>
      <c r="I5422" s="5">
        <v>-999</v>
      </c>
      <c r="J5422" s="5">
        <v>-999</v>
      </c>
      <c r="K5422" s="4">
        <v>0</v>
      </c>
      <c r="L5422" s="4">
        <v>0</v>
      </c>
      <c r="M5422" s="9">
        <v>0</v>
      </c>
      <c r="N5422" s="5">
        <v>-999</v>
      </c>
      <c r="O5422" s="5">
        <v>-999</v>
      </c>
      <c r="P5422" s="4">
        <v>9.4</v>
      </c>
      <c r="Q5422" s="5">
        <v>-999</v>
      </c>
      <c r="R5422">
        <v>0.76800000000000002</v>
      </c>
      <c r="S5422" s="34">
        <f>ROUND((0.6105*(EXP((17.273*E5422)/(E5422+237.3))))*(100-H5422)/100,3)</f>
        <v>1.131</v>
      </c>
      <c r="T5422" s="6">
        <f>IF(V5422&lt;V5423,L5422,0)</f>
        <v>0</v>
      </c>
      <c r="U5422" s="6">
        <f>IF(T5422&gt;0,M5422,-999)</f>
        <v>-999</v>
      </c>
      <c r="V5422">
        <v>200606</v>
      </c>
      <c r="W5422">
        <v>2006</v>
      </c>
    </row>
    <row r="5423" spans="1:23" x14ac:dyDescent="0.25">
      <c r="A5423" s="14">
        <v>38890</v>
      </c>
      <c r="B5423" s="3">
        <v>173</v>
      </c>
      <c r="C5423" s="5">
        <v>-999</v>
      </c>
      <c r="D5423" s="4">
        <v>9.9</v>
      </c>
      <c r="E5423" s="4">
        <v>18.100000000000001</v>
      </c>
      <c r="F5423" s="4">
        <v>3.6</v>
      </c>
      <c r="G5423" s="4">
        <v>67.099999999999994</v>
      </c>
      <c r="H5423" s="4">
        <v>31.4</v>
      </c>
      <c r="I5423" s="5">
        <v>-999</v>
      </c>
      <c r="J5423" s="5">
        <v>-999</v>
      </c>
      <c r="K5423" s="4">
        <v>0</v>
      </c>
      <c r="L5423" s="4">
        <v>0</v>
      </c>
      <c r="M5423" s="9">
        <v>0</v>
      </c>
      <c r="N5423" s="5">
        <v>-999</v>
      </c>
      <c r="O5423" s="5">
        <v>-999</v>
      </c>
      <c r="P5423" s="4">
        <v>10.4</v>
      </c>
      <c r="Q5423" s="5">
        <v>-999</v>
      </c>
      <c r="R5423">
        <v>0.65100000000000002</v>
      </c>
      <c r="S5423" s="34">
        <f>ROUND((0.6105*(EXP((17.273*E5423)/(E5423+237.3))))*(100-H5423)/100,3)</f>
        <v>1.4239999999999999</v>
      </c>
      <c r="T5423" s="6">
        <f>IF(V5423&lt;V5424,L5423,0)</f>
        <v>0</v>
      </c>
      <c r="U5423" s="6">
        <f>IF(T5423&gt;0,M5423,-999)</f>
        <v>-999</v>
      </c>
      <c r="V5423">
        <v>200606</v>
      </c>
      <c r="W5423">
        <v>2006</v>
      </c>
    </row>
    <row r="5424" spans="1:23" x14ac:dyDescent="0.25">
      <c r="A5424" s="14">
        <v>38891</v>
      </c>
      <c r="B5424" s="3">
        <v>174</v>
      </c>
      <c r="C5424" s="5">
        <v>-999</v>
      </c>
      <c r="D5424" s="4">
        <v>10.199999999999999</v>
      </c>
      <c r="E5424" s="4">
        <v>18.2</v>
      </c>
      <c r="F5424" s="4">
        <v>1.5</v>
      </c>
      <c r="G5424" s="4">
        <v>65.599999999999994</v>
      </c>
      <c r="H5424" s="4">
        <v>34.6</v>
      </c>
      <c r="I5424" s="5">
        <v>-999</v>
      </c>
      <c r="J5424" s="5">
        <v>-999</v>
      </c>
      <c r="K5424" s="4">
        <v>0</v>
      </c>
      <c r="L5424" s="4">
        <v>0</v>
      </c>
      <c r="M5424" s="9">
        <v>0</v>
      </c>
      <c r="N5424" s="5">
        <v>-999</v>
      </c>
      <c r="O5424" s="5">
        <v>-999</v>
      </c>
      <c r="P5424" s="4">
        <v>10.6</v>
      </c>
      <c r="Q5424" s="5">
        <v>-999</v>
      </c>
      <c r="R5424">
        <v>0.72299999999999998</v>
      </c>
      <c r="S5424" s="34">
        <f>ROUND((0.6105*(EXP((17.273*E5424)/(E5424+237.3))))*(100-H5424)/100,3)</f>
        <v>1.367</v>
      </c>
      <c r="T5424" s="6">
        <f>IF(V5424&lt;V5425,L5424,0)</f>
        <v>0</v>
      </c>
      <c r="U5424" s="6">
        <f>IF(T5424&gt;0,M5424,-999)</f>
        <v>-999</v>
      </c>
      <c r="V5424">
        <v>200606</v>
      </c>
      <c r="W5424">
        <v>2006</v>
      </c>
    </row>
    <row r="5425" spans="1:23" x14ac:dyDescent="0.25">
      <c r="A5425" s="14">
        <v>38892</v>
      </c>
      <c r="B5425" s="3">
        <v>175</v>
      </c>
      <c r="C5425" s="5">
        <v>-999</v>
      </c>
      <c r="D5425" s="4">
        <v>15.3</v>
      </c>
      <c r="E5425" s="4">
        <v>24</v>
      </c>
      <c r="F5425" s="4">
        <v>6.3</v>
      </c>
      <c r="G5425" s="4">
        <v>52</v>
      </c>
      <c r="H5425" s="4">
        <v>32.9</v>
      </c>
      <c r="I5425" s="5">
        <v>-999</v>
      </c>
      <c r="J5425" s="5">
        <v>-999</v>
      </c>
      <c r="K5425" s="4">
        <v>0</v>
      </c>
      <c r="L5425" s="4">
        <v>0</v>
      </c>
      <c r="M5425" s="9">
        <v>0</v>
      </c>
      <c r="N5425" s="5">
        <v>-999</v>
      </c>
      <c r="O5425" s="5">
        <v>-999</v>
      </c>
      <c r="P5425" s="4">
        <v>11.4</v>
      </c>
      <c r="Q5425" s="5">
        <v>-999</v>
      </c>
      <c r="R5425">
        <v>0.98299999999999998</v>
      </c>
      <c r="S5425" s="34">
        <f>ROUND((0.6105*(EXP((17.273*E5425)/(E5425+237.3))))*(100-H5425)/100,3)</f>
        <v>2.0019999999999998</v>
      </c>
      <c r="T5425" s="6">
        <f>IF(V5425&lt;V5426,L5425,0)</f>
        <v>0</v>
      </c>
      <c r="U5425" s="6">
        <f>IF(T5425&gt;0,M5425,-999)</f>
        <v>-999</v>
      </c>
      <c r="V5425">
        <v>200606</v>
      </c>
      <c r="W5425">
        <v>2006</v>
      </c>
    </row>
    <row r="5426" spans="1:23" x14ac:dyDescent="0.25">
      <c r="A5426" s="14">
        <v>38893</v>
      </c>
      <c r="B5426" s="3">
        <v>176</v>
      </c>
      <c r="C5426" s="5">
        <v>-999</v>
      </c>
      <c r="D5426" s="4">
        <v>18.7</v>
      </c>
      <c r="E5426" s="4">
        <v>25.4</v>
      </c>
      <c r="F5426" s="4">
        <v>11.5</v>
      </c>
      <c r="G5426" s="4">
        <v>40.6</v>
      </c>
      <c r="H5426" s="4">
        <v>23.4</v>
      </c>
      <c r="I5426" s="5">
        <v>-999</v>
      </c>
      <c r="J5426" s="5">
        <v>-999</v>
      </c>
      <c r="K5426" s="4">
        <v>0</v>
      </c>
      <c r="L5426" s="4">
        <v>0</v>
      </c>
      <c r="M5426" s="9">
        <v>0</v>
      </c>
      <c r="N5426" s="5">
        <v>-999</v>
      </c>
      <c r="O5426" s="5">
        <v>-999</v>
      </c>
      <c r="P5426" s="4">
        <v>12.7</v>
      </c>
      <c r="Q5426" s="5">
        <v>-999</v>
      </c>
      <c r="R5426">
        <v>0.76</v>
      </c>
      <c r="S5426" s="34">
        <f>ROUND((0.6105*(EXP((17.273*E5426)/(E5426+237.3))))*(100-H5426)/100,3)</f>
        <v>2.484</v>
      </c>
      <c r="T5426" s="6">
        <f>IF(V5426&lt;V5427,L5426,0)</f>
        <v>0</v>
      </c>
      <c r="U5426" s="6">
        <f>IF(T5426&gt;0,M5426,-999)</f>
        <v>-999</v>
      </c>
      <c r="V5426">
        <v>200606</v>
      </c>
      <c r="W5426">
        <v>2006</v>
      </c>
    </row>
    <row r="5427" spans="1:23" x14ac:dyDescent="0.25">
      <c r="A5427" s="14">
        <v>38894</v>
      </c>
      <c r="B5427" s="3">
        <v>177</v>
      </c>
      <c r="C5427" s="5">
        <v>-999</v>
      </c>
      <c r="D5427" s="4">
        <v>20.5</v>
      </c>
      <c r="E5427" s="4">
        <v>28.1</v>
      </c>
      <c r="F5427" s="4">
        <v>10.9</v>
      </c>
      <c r="G5427" s="4">
        <v>39.5</v>
      </c>
      <c r="H5427" s="4">
        <v>17.8</v>
      </c>
      <c r="I5427" s="5">
        <v>-999</v>
      </c>
      <c r="J5427" s="5">
        <v>-999</v>
      </c>
      <c r="K5427" s="4">
        <v>0</v>
      </c>
      <c r="L5427" s="4">
        <v>0</v>
      </c>
      <c r="M5427" s="9">
        <v>0</v>
      </c>
      <c r="N5427" s="5">
        <v>-999</v>
      </c>
      <c r="O5427" s="5">
        <v>-999</v>
      </c>
      <c r="P5427" s="4">
        <v>13.5</v>
      </c>
      <c r="Q5427" s="5">
        <v>-999</v>
      </c>
      <c r="R5427">
        <v>0.67500000000000004</v>
      </c>
      <c r="S5427" s="34">
        <f>ROUND((0.6105*(EXP((17.273*E5427)/(E5427+237.3))))*(100-H5427)/100,3)</f>
        <v>3.125</v>
      </c>
      <c r="T5427" s="6">
        <f>IF(V5427&lt;V5428,L5427,0)</f>
        <v>0</v>
      </c>
      <c r="U5427" s="6">
        <f>IF(T5427&gt;0,M5427,-999)</f>
        <v>-999</v>
      </c>
      <c r="V5427">
        <v>200606</v>
      </c>
      <c r="W5427">
        <v>2006</v>
      </c>
    </row>
    <row r="5428" spans="1:23" x14ac:dyDescent="0.25">
      <c r="A5428" s="14">
        <v>38895</v>
      </c>
      <c r="B5428" s="3">
        <v>178</v>
      </c>
      <c r="C5428" s="5">
        <v>-999</v>
      </c>
      <c r="D5428" s="4">
        <v>19.899999999999999</v>
      </c>
      <c r="E5428" s="4">
        <v>28.3</v>
      </c>
      <c r="F5428" s="4">
        <v>10.7</v>
      </c>
      <c r="G5428" s="4">
        <v>44.7</v>
      </c>
      <c r="H5428" s="4">
        <v>25.9</v>
      </c>
      <c r="I5428" s="5">
        <v>-999</v>
      </c>
      <c r="J5428" s="5">
        <v>-999</v>
      </c>
      <c r="K5428" s="4">
        <v>0</v>
      </c>
      <c r="L5428" s="4">
        <v>0</v>
      </c>
      <c r="M5428" s="9">
        <v>0</v>
      </c>
      <c r="N5428" s="5">
        <v>-999</v>
      </c>
      <c r="O5428" s="5">
        <v>-999</v>
      </c>
      <c r="P5428" s="4">
        <v>14.4</v>
      </c>
      <c r="Q5428" s="5">
        <v>-999</v>
      </c>
      <c r="R5428">
        <v>0.99399999999999999</v>
      </c>
      <c r="S5428" s="34">
        <f>ROUND((0.6105*(EXP((17.273*E5428)/(E5428+237.3))))*(100-H5428)/100,3)</f>
        <v>2.85</v>
      </c>
      <c r="T5428" s="6">
        <f>IF(V5428&lt;V5429,L5428,0)</f>
        <v>0</v>
      </c>
      <c r="U5428" s="6">
        <f>IF(T5428&gt;0,M5428,-999)</f>
        <v>-999</v>
      </c>
      <c r="V5428">
        <v>200606</v>
      </c>
      <c r="W5428">
        <v>2006</v>
      </c>
    </row>
    <row r="5429" spans="1:23" x14ac:dyDescent="0.25">
      <c r="A5429" s="14">
        <v>38896</v>
      </c>
      <c r="B5429" s="3">
        <v>179</v>
      </c>
      <c r="C5429" s="5">
        <v>-999</v>
      </c>
      <c r="D5429" s="4">
        <v>15.5</v>
      </c>
      <c r="E5429" s="4">
        <v>23.8</v>
      </c>
      <c r="F5429" s="4">
        <v>7.1</v>
      </c>
      <c r="G5429" s="4">
        <v>44.1</v>
      </c>
      <c r="H5429" s="4">
        <v>12.9</v>
      </c>
      <c r="I5429" s="5">
        <v>-999</v>
      </c>
      <c r="J5429" s="5">
        <v>-999</v>
      </c>
      <c r="K5429" s="4">
        <v>0</v>
      </c>
      <c r="L5429" s="4">
        <v>0</v>
      </c>
      <c r="M5429" s="9">
        <v>0</v>
      </c>
      <c r="N5429" s="5">
        <v>-999</v>
      </c>
      <c r="O5429" s="5">
        <v>-999</v>
      </c>
      <c r="P5429" s="4">
        <v>14.4</v>
      </c>
      <c r="Q5429" s="5">
        <v>-999</v>
      </c>
      <c r="R5429">
        <v>0.38</v>
      </c>
      <c r="S5429" s="34">
        <f>ROUND((0.6105*(EXP((17.273*E5429)/(E5429+237.3))))*(100-H5429)/100,3)</f>
        <v>2.5670000000000002</v>
      </c>
      <c r="T5429" s="6">
        <f>IF(V5429&lt;V5430,L5429,0)</f>
        <v>0</v>
      </c>
      <c r="U5429" s="6">
        <f>IF(T5429&gt;0,M5429,-999)</f>
        <v>-999</v>
      </c>
      <c r="V5429">
        <v>200606</v>
      </c>
      <c r="W5429">
        <v>2006</v>
      </c>
    </row>
    <row r="5430" spans="1:23" x14ac:dyDescent="0.25">
      <c r="A5430" s="14">
        <v>38897</v>
      </c>
      <c r="B5430" s="3">
        <v>180</v>
      </c>
      <c r="C5430" s="5">
        <v>-999</v>
      </c>
      <c r="D5430" s="4">
        <v>14.6</v>
      </c>
      <c r="E5430" s="4">
        <v>22.6</v>
      </c>
      <c r="F5430" s="4">
        <v>6.1</v>
      </c>
      <c r="G5430" s="4">
        <v>50.5</v>
      </c>
      <c r="H5430" s="4">
        <v>28.8</v>
      </c>
      <c r="I5430" s="5">
        <v>-999</v>
      </c>
      <c r="J5430" s="5">
        <v>-999</v>
      </c>
      <c r="K5430" s="4">
        <v>0</v>
      </c>
      <c r="L5430" s="4">
        <v>0</v>
      </c>
      <c r="M5430" s="9">
        <v>0</v>
      </c>
      <c r="N5430" s="5">
        <v>-999</v>
      </c>
      <c r="O5430" s="5">
        <v>-999</v>
      </c>
      <c r="P5430" s="4">
        <v>14.2</v>
      </c>
      <c r="Q5430" s="5">
        <v>-999</v>
      </c>
      <c r="R5430">
        <v>0.78800000000000003</v>
      </c>
      <c r="S5430" s="34">
        <f>ROUND((0.6105*(EXP((17.273*E5430)/(E5430+237.3))))*(100-H5430)/100,3)</f>
        <v>1.952</v>
      </c>
      <c r="T5430" s="6">
        <f>IF(V5430&lt;V5431,L5430,0)</f>
        <v>0</v>
      </c>
      <c r="U5430" s="6">
        <f>IF(T5430&gt;0,M5430,-999)</f>
        <v>-999</v>
      </c>
      <c r="V5430">
        <v>200606</v>
      </c>
      <c r="W5430">
        <v>2006</v>
      </c>
    </row>
    <row r="5431" spans="1:23" x14ac:dyDescent="0.25">
      <c r="A5431" s="14">
        <v>38898</v>
      </c>
      <c r="B5431" s="3">
        <v>181</v>
      </c>
      <c r="C5431" s="5">
        <v>-999</v>
      </c>
      <c r="D5431" s="4">
        <v>16.2</v>
      </c>
      <c r="E5431" s="4">
        <v>23.6</v>
      </c>
      <c r="F5431" s="4">
        <v>10</v>
      </c>
      <c r="G5431" s="4">
        <v>55.9</v>
      </c>
      <c r="H5431" s="4">
        <v>29.6</v>
      </c>
      <c r="I5431" s="5">
        <v>-999</v>
      </c>
      <c r="J5431" s="5">
        <v>-999</v>
      </c>
      <c r="K5431" s="4">
        <v>0</v>
      </c>
      <c r="L5431" s="4">
        <v>0</v>
      </c>
      <c r="M5431" s="9">
        <v>0</v>
      </c>
      <c r="N5431" s="5">
        <v>-999</v>
      </c>
      <c r="O5431" s="5">
        <v>-999</v>
      </c>
      <c r="P5431" s="4">
        <v>14.8</v>
      </c>
      <c r="Q5431" s="5">
        <v>-999</v>
      </c>
      <c r="R5431">
        <v>0.86399999999999999</v>
      </c>
      <c r="S5431" s="34">
        <f>ROUND((0.6105*(EXP((17.273*E5431)/(E5431+237.3))))*(100-H5431)/100,3)</f>
        <v>2.0499999999999998</v>
      </c>
      <c r="T5431" s="6">
        <f>IF(V5431&lt;V5432,L5431,0)</f>
        <v>0</v>
      </c>
      <c r="U5431" s="6">
        <f>IF(T5431&gt;0,M5431,-999)</f>
        <v>-999</v>
      </c>
      <c r="V5431">
        <v>200606</v>
      </c>
      <c r="W5431">
        <v>2006</v>
      </c>
    </row>
    <row r="5432" spans="1:23" x14ac:dyDescent="0.25">
      <c r="A5432" s="14">
        <v>38899</v>
      </c>
      <c r="B5432" s="3">
        <v>182</v>
      </c>
      <c r="C5432" s="5">
        <v>-999</v>
      </c>
      <c r="D5432" s="4">
        <v>16.899999999999999</v>
      </c>
      <c r="E5432" s="4">
        <v>24.9</v>
      </c>
      <c r="F5432" s="4">
        <v>9.3000000000000007</v>
      </c>
      <c r="G5432" s="4">
        <v>43.5</v>
      </c>
      <c r="H5432" s="4">
        <v>23.6</v>
      </c>
      <c r="I5432" s="5">
        <v>-999</v>
      </c>
      <c r="J5432" s="5">
        <v>-999</v>
      </c>
      <c r="K5432" s="4">
        <v>0</v>
      </c>
      <c r="L5432" s="4">
        <v>0</v>
      </c>
      <c r="M5432" s="9">
        <v>0</v>
      </c>
      <c r="N5432" s="5">
        <v>-999</v>
      </c>
      <c r="O5432" s="5">
        <v>-999</v>
      </c>
      <c r="P5432" s="4">
        <v>14.9</v>
      </c>
      <c r="Q5432" s="5">
        <v>-999</v>
      </c>
      <c r="R5432">
        <v>0.74099999999999999</v>
      </c>
      <c r="S5432" s="34">
        <f>ROUND((0.6105*(EXP((17.273*E5432)/(E5432+237.3))))*(100-H5432)/100,3)</f>
        <v>2.4049999999999998</v>
      </c>
      <c r="T5432" s="6">
        <f>IF(V5432&lt;V5433,L5432,0)</f>
        <v>0</v>
      </c>
      <c r="U5432" s="6">
        <f>IF(T5432&gt;0,M5432,-999)</f>
        <v>-999</v>
      </c>
      <c r="V5432">
        <v>200607</v>
      </c>
      <c r="W5432">
        <v>2006</v>
      </c>
    </row>
    <row r="5433" spans="1:23" x14ac:dyDescent="0.25">
      <c r="A5433" s="14">
        <v>38900</v>
      </c>
      <c r="B5433" s="3">
        <v>183</v>
      </c>
      <c r="C5433" s="5">
        <v>-999</v>
      </c>
      <c r="D5433" s="4">
        <v>18.8</v>
      </c>
      <c r="E5433" s="4">
        <v>27</v>
      </c>
      <c r="F5433" s="4">
        <v>11</v>
      </c>
      <c r="G5433" s="4">
        <v>40.6</v>
      </c>
      <c r="H5433" s="4">
        <v>17.3</v>
      </c>
      <c r="I5433" s="5">
        <v>-999</v>
      </c>
      <c r="J5433" s="5">
        <v>-999</v>
      </c>
      <c r="K5433" s="4">
        <v>0</v>
      </c>
      <c r="L5433" s="4">
        <v>0</v>
      </c>
      <c r="M5433" s="9">
        <v>0</v>
      </c>
      <c r="N5433" s="5">
        <v>-999</v>
      </c>
      <c r="O5433" s="5">
        <v>-999</v>
      </c>
      <c r="P5433" s="4">
        <v>15.2</v>
      </c>
      <c r="Q5433" s="5">
        <v>-999</v>
      </c>
      <c r="R5433">
        <v>0.61599999999999999</v>
      </c>
      <c r="S5433" s="34">
        <f>ROUND((0.6105*(EXP((17.273*E5433)/(E5433+237.3))))*(100-H5433)/100,3)</f>
        <v>2.948</v>
      </c>
      <c r="T5433" s="6">
        <f>IF(V5433&lt;V5434,L5433,0)</f>
        <v>0</v>
      </c>
      <c r="U5433" s="6">
        <f>IF(T5433&gt;0,M5433,-999)</f>
        <v>-999</v>
      </c>
      <c r="V5433">
        <v>200607</v>
      </c>
      <c r="W5433">
        <v>2006</v>
      </c>
    </row>
    <row r="5434" spans="1:23" x14ac:dyDescent="0.25">
      <c r="A5434" s="14">
        <v>38901</v>
      </c>
      <c r="B5434" s="3">
        <v>184</v>
      </c>
      <c r="C5434" s="5">
        <v>-999</v>
      </c>
      <c r="D5434" s="4">
        <v>18.5</v>
      </c>
      <c r="E5434" s="4">
        <v>27.4</v>
      </c>
      <c r="F5434" s="4">
        <v>12.5</v>
      </c>
      <c r="G5434" s="4">
        <v>48.7</v>
      </c>
      <c r="H5434" s="4">
        <v>28.3</v>
      </c>
      <c r="I5434" s="5">
        <v>-999</v>
      </c>
      <c r="J5434" s="5">
        <v>-999</v>
      </c>
      <c r="K5434" s="4">
        <v>0</v>
      </c>
      <c r="L5434" s="4">
        <v>0</v>
      </c>
      <c r="M5434" s="9">
        <v>0</v>
      </c>
      <c r="N5434" s="5">
        <v>-999</v>
      </c>
      <c r="O5434" s="5">
        <v>-999</v>
      </c>
      <c r="P5434" s="4">
        <v>15.3</v>
      </c>
      <c r="Q5434" s="5">
        <v>-999</v>
      </c>
      <c r="R5434">
        <v>1.0349999999999999</v>
      </c>
      <c r="S5434" s="34">
        <f>ROUND((0.6105*(EXP((17.273*E5434)/(E5434+237.3))))*(100-H5434)/100,3)</f>
        <v>2.6160000000000001</v>
      </c>
      <c r="T5434" s="6">
        <f>IF(V5434&lt;V5435,L5434,0)</f>
        <v>0</v>
      </c>
      <c r="U5434" s="6">
        <f>IF(T5434&gt;0,M5434,-999)</f>
        <v>-999</v>
      </c>
      <c r="V5434">
        <v>200607</v>
      </c>
      <c r="W5434">
        <v>2006</v>
      </c>
    </row>
    <row r="5435" spans="1:23" x14ac:dyDescent="0.25">
      <c r="A5435" s="14">
        <v>38902</v>
      </c>
      <c r="B5435" s="3">
        <v>185</v>
      </c>
      <c r="C5435" s="5">
        <v>-999</v>
      </c>
      <c r="D5435" s="4">
        <v>15.9</v>
      </c>
      <c r="E5435" s="4">
        <v>26.2</v>
      </c>
      <c r="F5435" s="4">
        <v>10</v>
      </c>
      <c r="G5435" s="4">
        <v>72.900000000000006</v>
      </c>
      <c r="H5435" s="4">
        <v>38</v>
      </c>
      <c r="I5435" s="5">
        <v>-999</v>
      </c>
      <c r="J5435" s="5">
        <v>-999</v>
      </c>
      <c r="K5435" s="4">
        <v>28</v>
      </c>
      <c r="L5435" s="4">
        <v>0</v>
      </c>
      <c r="M5435" s="9">
        <v>0</v>
      </c>
      <c r="N5435" s="5">
        <v>-999</v>
      </c>
      <c r="O5435" s="5">
        <v>-999</v>
      </c>
      <c r="P5435" s="4">
        <v>14.2</v>
      </c>
      <c r="Q5435" s="5">
        <v>-999</v>
      </c>
      <c r="R5435">
        <v>1.2949999999999999</v>
      </c>
      <c r="S5435" s="34">
        <f>ROUND((0.6105*(EXP((17.273*E5435)/(E5435+237.3))))*(100-H5435)/100,3)</f>
        <v>2.1080000000000001</v>
      </c>
      <c r="T5435" s="6">
        <f>IF(V5435&lt;V5436,L5435,0)</f>
        <v>0</v>
      </c>
      <c r="U5435" s="6">
        <f>IF(T5435&gt;0,M5435,-999)</f>
        <v>-999</v>
      </c>
      <c r="V5435">
        <v>200607</v>
      </c>
      <c r="W5435">
        <v>2006</v>
      </c>
    </row>
    <row r="5436" spans="1:23" x14ac:dyDescent="0.25">
      <c r="A5436" s="14">
        <v>38903</v>
      </c>
      <c r="B5436" s="3">
        <v>186</v>
      </c>
      <c r="C5436" s="5">
        <v>-999</v>
      </c>
      <c r="D5436" s="4">
        <v>15.4</v>
      </c>
      <c r="E5436" s="4">
        <v>24</v>
      </c>
      <c r="F5436" s="4">
        <v>8.1</v>
      </c>
      <c r="G5436" s="4">
        <v>77.7</v>
      </c>
      <c r="H5436" s="4">
        <v>44.1</v>
      </c>
      <c r="I5436" s="5">
        <v>-999</v>
      </c>
      <c r="J5436" s="5">
        <v>-999</v>
      </c>
      <c r="K5436" s="4">
        <v>17.100000000000001</v>
      </c>
      <c r="L5436" s="4">
        <v>0</v>
      </c>
      <c r="M5436" s="9">
        <v>0</v>
      </c>
      <c r="N5436" s="5">
        <v>-999</v>
      </c>
      <c r="O5436" s="5">
        <v>-999</v>
      </c>
      <c r="P5436" s="4">
        <v>14.1</v>
      </c>
      <c r="Q5436" s="5">
        <v>-999</v>
      </c>
      <c r="R5436">
        <v>1.3180000000000001</v>
      </c>
      <c r="S5436" s="34">
        <f>ROUND((0.6105*(EXP((17.273*E5436)/(E5436+237.3))))*(100-H5436)/100,3)</f>
        <v>1.6679999999999999</v>
      </c>
      <c r="T5436" s="6">
        <f>IF(V5436&lt;V5437,L5436,0)</f>
        <v>0</v>
      </c>
      <c r="U5436" s="6">
        <f>IF(T5436&gt;0,M5436,-999)</f>
        <v>-999</v>
      </c>
      <c r="V5436">
        <v>200607</v>
      </c>
      <c r="W5436">
        <v>2006</v>
      </c>
    </row>
    <row r="5437" spans="1:23" x14ac:dyDescent="0.25">
      <c r="A5437" s="14">
        <v>38904</v>
      </c>
      <c r="B5437" s="3">
        <v>187</v>
      </c>
      <c r="C5437" s="5">
        <v>-999</v>
      </c>
      <c r="D5437" s="4">
        <v>10.8</v>
      </c>
      <c r="E5437" s="4">
        <v>20.399999999999999</v>
      </c>
      <c r="F5437" s="4">
        <v>3.3</v>
      </c>
      <c r="G5437" s="4">
        <v>93.7</v>
      </c>
      <c r="H5437" s="4">
        <v>71.099999999999994</v>
      </c>
      <c r="I5437" s="5">
        <v>-999</v>
      </c>
      <c r="J5437" s="5">
        <v>-999</v>
      </c>
      <c r="K5437" s="4">
        <v>4</v>
      </c>
      <c r="L5437" s="4">
        <v>0</v>
      </c>
      <c r="M5437" s="9">
        <v>0</v>
      </c>
      <c r="N5437" s="5">
        <v>-999</v>
      </c>
      <c r="O5437" s="5">
        <v>-999</v>
      </c>
      <c r="P5437" s="4">
        <v>13.3</v>
      </c>
      <c r="Q5437" s="5">
        <v>-999</v>
      </c>
      <c r="R5437">
        <v>1.706</v>
      </c>
      <c r="S5437" s="34">
        <f>ROUND((0.6105*(EXP((17.273*E5437)/(E5437+237.3))))*(100-H5437)/100,3)</f>
        <v>0.69299999999999995</v>
      </c>
      <c r="T5437" s="6">
        <f>IF(V5437&lt;V5438,L5437,0)</f>
        <v>0</v>
      </c>
      <c r="U5437" s="6">
        <f>IF(T5437&gt;0,M5437,-999)</f>
        <v>-999</v>
      </c>
      <c r="V5437">
        <v>200607</v>
      </c>
      <c r="W5437">
        <v>2006</v>
      </c>
    </row>
    <row r="5438" spans="1:23" x14ac:dyDescent="0.25">
      <c r="A5438" s="14">
        <v>38905</v>
      </c>
      <c r="B5438" s="3">
        <v>188</v>
      </c>
      <c r="C5438" s="5">
        <v>-999</v>
      </c>
      <c r="D5438" s="4">
        <v>10.5</v>
      </c>
      <c r="E5438" s="4">
        <v>19.399999999999999</v>
      </c>
      <c r="F5438" s="4">
        <v>1.2</v>
      </c>
      <c r="G5438" s="4">
        <v>68.099999999999994</v>
      </c>
      <c r="H5438" s="4">
        <v>31.7</v>
      </c>
      <c r="I5438" s="5">
        <v>-999</v>
      </c>
      <c r="J5438" s="5">
        <v>-999</v>
      </c>
      <c r="K5438" s="4">
        <v>0.3</v>
      </c>
      <c r="L5438" s="4">
        <v>0</v>
      </c>
      <c r="M5438" s="9">
        <v>0</v>
      </c>
      <c r="N5438" s="5">
        <v>-999</v>
      </c>
      <c r="O5438" s="5">
        <v>-999</v>
      </c>
      <c r="P5438" s="4">
        <v>13.3</v>
      </c>
      <c r="Q5438" s="5">
        <v>-999</v>
      </c>
      <c r="R5438">
        <v>0.71499999999999997</v>
      </c>
      <c r="S5438" s="34">
        <f>ROUND((0.6105*(EXP((17.273*E5438)/(E5438+237.3))))*(100-H5438)/100,3)</f>
        <v>1.538</v>
      </c>
      <c r="T5438" s="6">
        <f>IF(V5438&lt;V5439,L5438,0)</f>
        <v>0</v>
      </c>
      <c r="U5438" s="6">
        <f>IF(T5438&gt;0,M5438,-999)</f>
        <v>-999</v>
      </c>
      <c r="V5438">
        <v>200607</v>
      </c>
      <c r="W5438">
        <v>2006</v>
      </c>
    </row>
    <row r="5439" spans="1:23" x14ac:dyDescent="0.25">
      <c r="A5439" s="14">
        <v>38906</v>
      </c>
      <c r="B5439" s="3">
        <v>189</v>
      </c>
      <c r="C5439" s="5">
        <v>-999</v>
      </c>
      <c r="D5439" s="4">
        <v>15.9</v>
      </c>
      <c r="E5439" s="4">
        <v>24.1</v>
      </c>
      <c r="F5439" s="4">
        <v>7.5</v>
      </c>
      <c r="G5439" s="4">
        <v>57.6</v>
      </c>
      <c r="H5439" s="4">
        <v>34.9</v>
      </c>
      <c r="I5439" s="5">
        <v>-999</v>
      </c>
      <c r="J5439" s="5">
        <v>-999</v>
      </c>
      <c r="K5439" s="4">
        <v>0</v>
      </c>
      <c r="L5439" s="4">
        <v>0</v>
      </c>
      <c r="M5439" s="9">
        <v>0</v>
      </c>
      <c r="N5439" s="5">
        <v>-999</v>
      </c>
      <c r="O5439" s="5">
        <v>-999</v>
      </c>
      <c r="P5439" s="4">
        <v>14.1</v>
      </c>
      <c r="Q5439" s="5">
        <v>-999</v>
      </c>
      <c r="R5439">
        <v>1.0469999999999999</v>
      </c>
      <c r="S5439" s="34">
        <f>ROUND((0.6105*(EXP((17.273*E5439)/(E5439+237.3))))*(100-H5439)/100,3)</f>
        <v>1.954</v>
      </c>
      <c r="T5439" s="6">
        <f>IF(V5439&lt;V5440,L5439,0)</f>
        <v>0</v>
      </c>
      <c r="U5439" s="6">
        <f>IF(T5439&gt;0,M5439,-999)</f>
        <v>-999</v>
      </c>
      <c r="V5439">
        <v>200607</v>
      </c>
      <c r="W5439">
        <v>2006</v>
      </c>
    </row>
    <row r="5440" spans="1:23" x14ac:dyDescent="0.25">
      <c r="A5440" s="14">
        <v>38907</v>
      </c>
      <c r="B5440" s="3">
        <v>190</v>
      </c>
      <c r="C5440" s="5">
        <v>-999</v>
      </c>
      <c r="D5440" s="4">
        <v>15.2</v>
      </c>
      <c r="E5440" s="4">
        <v>24.3</v>
      </c>
      <c r="F5440" s="4">
        <v>10.5</v>
      </c>
      <c r="G5440" s="4">
        <v>76.2</v>
      </c>
      <c r="H5440" s="4">
        <v>35.9</v>
      </c>
      <c r="I5440" s="5">
        <v>-999</v>
      </c>
      <c r="J5440" s="5">
        <v>-999</v>
      </c>
      <c r="K5440" s="4">
        <v>2.7</v>
      </c>
      <c r="L5440" s="4">
        <v>0</v>
      </c>
      <c r="M5440" s="9">
        <v>0</v>
      </c>
      <c r="N5440" s="5">
        <v>-999</v>
      </c>
      <c r="O5440" s="5">
        <v>-999</v>
      </c>
      <c r="P5440" s="4">
        <v>14.8</v>
      </c>
      <c r="Q5440" s="5">
        <v>-999</v>
      </c>
      <c r="R5440">
        <v>1.0880000000000001</v>
      </c>
      <c r="S5440" s="34">
        <f>ROUND((0.6105*(EXP((17.273*E5440)/(E5440+237.3))))*(100-H5440)/100,3)</f>
        <v>1.9470000000000001</v>
      </c>
      <c r="T5440" s="6">
        <f>IF(V5440&lt;V5441,L5440,0)</f>
        <v>0</v>
      </c>
      <c r="U5440" s="6">
        <f>IF(T5440&gt;0,M5440,-999)</f>
        <v>-999</v>
      </c>
      <c r="V5440">
        <v>200607</v>
      </c>
      <c r="W5440">
        <v>2006</v>
      </c>
    </row>
    <row r="5441" spans="1:23" x14ac:dyDescent="0.25">
      <c r="A5441" s="14">
        <v>38908</v>
      </c>
      <c r="B5441" s="3">
        <v>191</v>
      </c>
      <c r="C5441" s="5">
        <v>-999</v>
      </c>
      <c r="D5441" s="4">
        <v>12.3</v>
      </c>
      <c r="E5441" s="4">
        <v>19.100000000000001</v>
      </c>
      <c r="F5441" s="4">
        <v>5.9</v>
      </c>
      <c r="G5441" s="4">
        <v>70.2</v>
      </c>
      <c r="H5441" s="4">
        <v>35.700000000000003</v>
      </c>
      <c r="I5441" s="5">
        <v>-999</v>
      </c>
      <c r="J5441" s="5">
        <v>-999</v>
      </c>
      <c r="K5441" s="4">
        <v>1.9</v>
      </c>
      <c r="L5441" s="4">
        <v>0</v>
      </c>
      <c r="M5441" s="9">
        <v>0</v>
      </c>
      <c r="N5441" s="5">
        <v>-999</v>
      </c>
      <c r="O5441" s="5">
        <v>-999</v>
      </c>
      <c r="P5441" s="4">
        <v>15</v>
      </c>
      <c r="Q5441" s="5">
        <v>-999</v>
      </c>
      <c r="R5441">
        <v>0.78800000000000003</v>
      </c>
      <c r="S5441" s="34">
        <f>ROUND((0.6105*(EXP((17.273*E5441)/(E5441+237.3))))*(100-H5441)/100,3)</f>
        <v>1.421</v>
      </c>
      <c r="T5441" s="6">
        <f>IF(V5441&lt;V5442,L5441,0)</f>
        <v>0</v>
      </c>
      <c r="U5441" s="6">
        <f>IF(T5441&gt;0,M5441,-999)</f>
        <v>-999</v>
      </c>
      <c r="V5441">
        <v>200607</v>
      </c>
      <c r="W5441">
        <v>2006</v>
      </c>
    </row>
    <row r="5442" spans="1:23" x14ac:dyDescent="0.25">
      <c r="A5442" s="14">
        <v>38909</v>
      </c>
      <c r="B5442" s="3">
        <v>192</v>
      </c>
      <c r="C5442" s="5">
        <v>-999</v>
      </c>
      <c r="D5442" s="4">
        <v>11</v>
      </c>
      <c r="E5442" s="4">
        <v>18.899999999999999</v>
      </c>
      <c r="F5442" s="4">
        <v>3.9</v>
      </c>
      <c r="G5442" s="4">
        <v>62.8</v>
      </c>
      <c r="H5442" s="4">
        <v>30.4</v>
      </c>
      <c r="I5442" s="5">
        <v>-999</v>
      </c>
      <c r="J5442" s="5">
        <v>-999</v>
      </c>
      <c r="K5442" s="4">
        <v>0</v>
      </c>
      <c r="L5442" s="4">
        <v>0</v>
      </c>
      <c r="M5442" s="9">
        <v>0</v>
      </c>
      <c r="N5442" s="5">
        <v>-999</v>
      </c>
      <c r="O5442" s="5">
        <v>-999</v>
      </c>
      <c r="P5442" s="4">
        <v>14</v>
      </c>
      <c r="Q5442" s="5">
        <v>-999</v>
      </c>
      <c r="R5442">
        <v>0.66500000000000004</v>
      </c>
      <c r="S5442" s="34">
        <f>ROUND((0.6105*(EXP((17.273*E5442)/(E5442+237.3))))*(100-H5442)/100,3)</f>
        <v>1.5189999999999999</v>
      </c>
      <c r="T5442" s="6">
        <f>IF(V5442&lt;V5443,L5442,0)</f>
        <v>0</v>
      </c>
      <c r="U5442" s="6">
        <f>IF(T5442&gt;0,M5442,-999)</f>
        <v>-999</v>
      </c>
      <c r="V5442">
        <v>200607</v>
      </c>
      <c r="W5442">
        <v>2006</v>
      </c>
    </row>
    <row r="5443" spans="1:23" x14ac:dyDescent="0.25">
      <c r="A5443" s="14">
        <v>38910</v>
      </c>
      <c r="B5443" s="3">
        <v>193</v>
      </c>
      <c r="C5443" s="5">
        <v>-999</v>
      </c>
      <c r="D5443" s="4">
        <v>9.8000000000000007</v>
      </c>
      <c r="E5443" s="4">
        <v>17</v>
      </c>
      <c r="F5443" s="4">
        <v>5.8</v>
      </c>
      <c r="G5443" s="4">
        <v>83.9</v>
      </c>
      <c r="H5443" s="4">
        <v>60.9</v>
      </c>
      <c r="I5443" s="5">
        <v>-999</v>
      </c>
      <c r="J5443" s="5">
        <v>-999</v>
      </c>
      <c r="K5443" s="4">
        <v>6.1</v>
      </c>
      <c r="L5443" s="4">
        <v>0</v>
      </c>
      <c r="M5443" s="9">
        <v>0</v>
      </c>
      <c r="N5443" s="5">
        <v>-999</v>
      </c>
      <c r="O5443" s="5">
        <v>-999</v>
      </c>
      <c r="P5443" s="4">
        <v>13.5</v>
      </c>
      <c r="Q5443" s="5">
        <v>-999</v>
      </c>
      <c r="R5443">
        <v>1.177</v>
      </c>
      <c r="S5443" s="34">
        <f>ROUND((0.6105*(EXP((17.273*E5443)/(E5443+237.3))))*(100-H5443)/100,3)</f>
        <v>0.75700000000000001</v>
      </c>
      <c r="T5443" s="6">
        <f>IF(V5443&lt;V5444,L5443,0)</f>
        <v>0</v>
      </c>
      <c r="U5443" s="6">
        <f>IF(T5443&gt;0,M5443,-999)</f>
        <v>-999</v>
      </c>
      <c r="V5443">
        <v>200607</v>
      </c>
      <c r="W5443">
        <v>2006</v>
      </c>
    </row>
    <row r="5444" spans="1:23" x14ac:dyDescent="0.25">
      <c r="A5444" s="14">
        <v>38911</v>
      </c>
      <c r="B5444" s="3">
        <v>194</v>
      </c>
      <c r="C5444" s="5">
        <v>-999</v>
      </c>
      <c r="D5444" s="4">
        <v>9.1999999999999993</v>
      </c>
      <c r="E5444" s="4">
        <v>15.1</v>
      </c>
      <c r="F5444" s="4">
        <v>5.8</v>
      </c>
      <c r="G5444" s="4">
        <v>87.2</v>
      </c>
      <c r="H5444" s="4">
        <v>59.1</v>
      </c>
      <c r="I5444" s="5">
        <v>-999</v>
      </c>
      <c r="J5444" s="5">
        <v>-999</v>
      </c>
      <c r="K5444" s="4">
        <v>1.3</v>
      </c>
      <c r="L5444" s="4">
        <v>0</v>
      </c>
      <c r="M5444" s="9">
        <v>0</v>
      </c>
      <c r="N5444" s="5">
        <v>-999</v>
      </c>
      <c r="O5444" s="5">
        <v>-999</v>
      </c>
      <c r="P5444" s="4">
        <v>13.1</v>
      </c>
      <c r="Q5444" s="5">
        <v>-999</v>
      </c>
      <c r="R5444">
        <v>1.0129999999999999</v>
      </c>
      <c r="S5444" s="34">
        <f>ROUND((0.6105*(EXP((17.273*E5444)/(E5444+237.3))))*(100-H5444)/100,3)</f>
        <v>0.70199999999999996</v>
      </c>
      <c r="T5444" s="6">
        <f>IF(V5444&lt;V5445,L5444,0)</f>
        <v>0</v>
      </c>
      <c r="U5444" s="6">
        <f>IF(T5444&gt;0,M5444,-999)</f>
        <v>-999</v>
      </c>
      <c r="V5444">
        <v>200607</v>
      </c>
      <c r="W5444">
        <v>2006</v>
      </c>
    </row>
    <row r="5445" spans="1:23" x14ac:dyDescent="0.25">
      <c r="A5445" s="14">
        <v>38912</v>
      </c>
      <c r="B5445" s="3">
        <v>195</v>
      </c>
      <c r="C5445" s="5">
        <v>-999</v>
      </c>
      <c r="D5445" s="4">
        <v>11.2</v>
      </c>
      <c r="E5445" s="4">
        <v>19.899999999999999</v>
      </c>
      <c r="F5445" s="4">
        <v>4.8</v>
      </c>
      <c r="G5445" s="4">
        <v>77.400000000000006</v>
      </c>
      <c r="H5445" s="4">
        <v>45.6</v>
      </c>
      <c r="I5445" s="5">
        <v>-999</v>
      </c>
      <c r="J5445" s="5">
        <v>-999</v>
      </c>
      <c r="K5445" s="4">
        <v>0.3</v>
      </c>
      <c r="L5445" s="4">
        <v>0</v>
      </c>
      <c r="M5445" s="9">
        <v>0</v>
      </c>
      <c r="N5445" s="5">
        <v>-999</v>
      </c>
      <c r="O5445" s="5">
        <v>-999</v>
      </c>
      <c r="P5445" s="4">
        <v>13.5</v>
      </c>
      <c r="Q5445" s="5">
        <v>-999</v>
      </c>
      <c r="R5445">
        <v>1.0569999999999999</v>
      </c>
      <c r="S5445" s="34">
        <f>ROUND((0.6105*(EXP((17.273*E5445)/(E5445+237.3))))*(100-H5445)/100,3)</f>
        <v>1.264</v>
      </c>
      <c r="T5445" s="6">
        <f>IF(V5445&lt;V5446,L5445,0)</f>
        <v>0</v>
      </c>
      <c r="U5445" s="6">
        <f>IF(T5445&gt;0,M5445,-999)</f>
        <v>-999</v>
      </c>
      <c r="V5445">
        <v>200607</v>
      </c>
      <c r="W5445">
        <v>2006</v>
      </c>
    </row>
    <row r="5446" spans="1:23" x14ac:dyDescent="0.25">
      <c r="A5446" s="14">
        <v>38913</v>
      </c>
      <c r="B5446" s="3">
        <v>196</v>
      </c>
      <c r="C5446" s="5">
        <v>-999</v>
      </c>
      <c r="D5446" s="4">
        <v>11.9</v>
      </c>
      <c r="E5446" s="4">
        <v>20</v>
      </c>
      <c r="F5446" s="4">
        <v>5.5</v>
      </c>
      <c r="G5446" s="4">
        <v>65.900000000000006</v>
      </c>
      <c r="H5446" s="4">
        <v>39.700000000000003</v>
      </c>
      <c r="I5446" s="5">
        <v>-999</v>
      </c>
      <c r="J5446" s="5">
        <v>-999</v>
      </c>
      <c r="K5446" s="4">
        <v>0</v>
      </c>
      <c r="L5446" s="4">
        <v>0</v>
      </c>
      <c r="M5446" s="9">
        <v>0</v>
      </c>
      <c r="N5446" s="5">
        <v>-999</v>
      </c>
      <c r="O5446" s="5">
        <v>-999</v>
      </c>
      <c r="P5446" s="4">
        <v>13.9</v>
      </c>
      <c r="Q5446" s="5">
        <v>-999</v>
      </c>
      <c r="R5446">
        <v>0.93</v>
      </c>
      <c r="S5446" s="34">
        <f>ROUND((0.6105*(EXP((17.273*E5446)/(E5446+237.3))))*(100-H5446)/100,3)</f>
        <v>1.41</v>
      </c>
      <c r="T5446" s="6">
        <f>IF(V5446&lt;V5447,L5446,0)</f>
        <v>0</v>
      </c>
      <c r="U5446" s="6">
        <f>IF(T5446&gt;0,M5446,-999)</f>
        <v>-999</v>
      </c>
      <c r="V5446">
        <v>200607</v>
      </c>
      <c r="W5446">
        <v>2006</v>
      </c>
    </row>
    <row r="5447" spans="1:23" x14ac:dyDescent="0.25">
      <c r="A5447" s="14">
        <v>38914</v>
      </c>
      <c r="B5447" s="3">
        <v>197</v>
      </c>
      <c r="C5447" s="5">
        <v>-999</v>
      </c>
      <c r="D5447" s="4">
        <v>13</v>
      </c>
      <c r="E5447" s="4">
        <v>21.9</v>
      </c>
      <c r="F5447" s="4">
        <v>4.3</v>
      </c>
      <c r="G5447" s="4">
        <v>59.4</v>
      </c>
      <c r="H5447" s="4">
        <v>24.5</v>
      </c>
      <c r="I5447" s="5">
        <v>-999</v>
      </c>
      <c r="J5447" s="5">
        <v>-999</v>
      </c>
      <c r="K5447" s="4">
        <v>0</v>
      </c>
      <c r="L5447" s="4">
        <v>0</v>
      </c>
      <c r="M5447" s="9">
        <v>0</v>
      </c>
      <c r="N5447" s="5">
        <v>-999</v>
      </c>
      <c r="O5447" s="5">
        <v>-999</v>
      </c>
      <c r="P5447" s="4">
        <v>14</v>
      </c>
      <c r="Q5447" s="5">
        <v>-999</v>
      </c>
      <c r="R5447">
        <v>0.64200000000000002</v>
      </c>
      <c r="S5447" s="34">
        <f>ROUND((0.6105*(EXP((17.273*E5447)/(E5447+237.3))))*(100-H5447)/100,3)</f>
        <v>1.984</v>
      </c>
      <c r="T5447" s="6">
        <f>IF(V5447&lt;V5448,L5447,0)</f>
        <v>0</v>
      </c>
      <c r="U5447" s="6">
        <f>IF(T5447&gt;0,M5447,-999)</f>
        <v>-999</v>
      </c>
      <c r="V5447">
        <v>200607</v>
      </c>
      <c r="W5447">
        <v>2006</v>
      </c>
    </row>
    <row r="5448" spans="1:23" x14ac:dyDescent="0.25">
      <c r="A5448" s="14">
        <v>38915</v>
      </c>
      <c r="B5448" s="3">
        <v>198</v>
      </c>
      <c r="C5448" s="5">
        <v>-999</v>
      </c>
      <c r="D5448" s="4">
        <v>12.9</v>
      </c>
      <c r="E5448" s="4">
        <v>21.9</v>
      </c>
      <c r="F5448" s="4">
        <v>4.8</v>
      </c>
      <c r="G5448" s="4">
        <v>56.4</v>
      </c>
      <c r="H5448" s="4">
        <v>33.4</v>
      </c>
      <c r="I5448" s="5">
        <v>-999</v>
      </c>
      <c r="J5448" s="5">
        <v>-999</v>
      </c>
      <c r="K5448" s="4">
        <v>0</v>
      </c>
      <c r="L5448" s="4">
        <v>0</v>
      </c>
      <c r="M5448" s="9">
        <v>0</v>
      </c>
      <c r="N5448" s="5">
        <v>-999</v>
      </c>
      <c r="O5448" s="5">
        <v>-999</v>
      </c>
      <c r="P5448" s="4">
        <v>14.3</v>
      </c>
      <c r="Q5448" s="5">
        <v>-999</v>
      </c>
      <c r="R5448">
        <v>0.876</v>
      </c>
      <c r="S5448" s="34">
        <f>ROUND((0.6105*(EXP((17.273*E5448)/(E5448+237.3))))*(100-H5448)/100,3)</f>
        <v>1.75</v>
      </c>
      <c r="T5448" s="6">
        <f>IF(V5448&lt;V5449,L5448,0)</f>
        <v>0</v>
      </c>
      <c r="U5448" s="6">
        <f>IF(T5448&gt;0,M5448,-999)</f>
        <v>-999</v>
      </c>
      <c r="V5448">
        <v>200607</v>
      </c>
      <c r="W5448">
        <v>2006</v>
      </c>
    </row>
    <row r="5449" spans="1:23" x14ac:dyDescent="0.25">
      <c r="A5449" s="14">
        <v>38916</v>
      </c>
      <c r="B5449" s="3">
        <v>199</v>
      </c>
      <c r="C5449" s="5">
        <v>-999</v>
      </c>
      <c r="D5449" s="4">
        <v>10.5</v>
      </c>
      <c r="E5449" s="4">
        <v>17</v>
      </c>
      <c r="F5449" s="4">
        <v>3.6</v>
      </c>
      <c r="G5449" s="4">
        <v>67.099999999999994</v>
      </c>
      <c r="H5449" s="4">
        <v>36.9</v>
      </c>
      <c r="I5449" s="5">
        <v>-999</v>
      </c>
      <c r="J5449" s="5">
        <v>-999</v>
      </c>
      <c r="K5449" s="4">
        <v>0</v>
      </c>
      <c r="L5449" s="4">
        <v>0</v>
      </c>
      <c r="M5449" s="9">
        <v>0</v>
      </c>
      <c r="N5449" s="5">
        <v>-999</v>
      </c>
      <c r="O5449" s="5">
        <v>-999</v>
      </c>
      <c r="P5449" s="4">
        <v>13.8</v>
      </c>
      <c r="Q5449" s="5">
        <v>-999</v>
      </c>
      <c r="R5449">
        <v>0.71299999999999997</v>
      </c>
      <c r="S5449" s="34">
        <f>ROUND((0.6105*(EXP((17.273*E5449)/(E5449+237.3))))*(100-H5449)/100,3)</f>
        <v>1.222</v>
      </c>
      <c r="T5449" s="6">
        <f>IF(V5449&lt;V5450,L5449,0)</f>
        <v>0</v>
      </c>
      <c r="U5449" s="6">
        <f>IF(T5449&gt;0,M5449,-999)</f>
        <v>-999</v>
      </c>
      <c r="V5449">
        <v>200607</v>
      </c>
      <c r="W5449">
        <v>2006</v>
      </c>
    </row>
    <row r="5450" spans="1:23" x14ac:dyDescent="0.25">
      <c r="A5450" s="14">
        <v>38917</v>
      </c>
      <c r="B5450" s="3">
        <v>200</v>
      </c>
      <c r="C5450" s="5">
        <v>-999</v>
      </c>
      <c r="D5450" s="4">
        <v>12.4</v>
      </c>
      <c r="E5450" s="4">
        <v>19.899999999999999</v>
      </c>
      <c r="F5450" s="4">
        <v>5.9</v>
      </c>
      <c r="G5450" s="4">
        <v>65.2</v>
      </c>
      <c r="H5450" s="4">
        <v>37.4</v>
      </c>
      <c r="I5450" s="5">
        <v>-999</v>
      </c>
      <c r="J5450" s="5">
        <v>-999</v>
      </c>
      <c r="K5450" s="4">
        <v>0</v>
      </c>
      <c r="L5450" s="4">
        <v>0</v>
      </c>
      <c r="M5450" s="9">
        <v>0</v>
      </c>
      <c r="N5450" s="5">
        <v>-999</v>
      </c>
      <c r="O5450" s="5">
        <v>-999</v>
      </c>
      <c r="P5450" s="4">
        <v>13.5</v>
      </c>
      <c r="Q5450" s="5">
        <v>-999</v>
      </c>
      <c r="R5450">
        <v>0.86699999999999999</v>
      </c>
      <c r="S5450" s="34">
        <f>ROUND((0.6105*(EXP((17.273*E5450)/(E5450+237.3))))*(100-H5450)/100,3)</f>
        <v>1.454</v>
      </c>
      <c r="T5450" s="6">
        <f>IF(V5450&lt;V5451,L5450,0)</f>
        <v>0</v>
      </c>
      <c r="U5450" s="6">
        <f>IF(T5450&gt;0,M5450,-999)</f>
        <v>-999</v>
      </c>
      <c r="V5450">
        <v>200607</v>
      </c>
      <c r="W5450">
        <v>2006</v>
      </c>
    </row>
    <row r="5451" spans="1:23" x14ac:dyDescent="0.25">
      <c r="A5451" s="14">
        <v>38918</v>
      </c>
      <c r="B5451" s="3">
        <v>201</v>
      </c>
      <c r="C5451" s="5">
        <v>-999</v>
      </c>
      <c r="D5451" s="4">
        <v>16.3</v>
      </c>
      <c r="E5451" s="4">
        <v>25</v>
      </c>
      <c r="F5451" s="4">
        <v>6.8</v>
      </c>
      <c r="G5451" s="4">
        <v>59.2</v>
      </c>
      <c r="H5451" s="4">
        <v>34.1</v>
      </c>
      <c r="I5451" s="5">
        <v>-999</v>
      </c>
      <c r="J5451" s="5">
        <v>-999</v>
      </c>
      <c r="K5451" s="4">
        <v>0</v>
      </c>
      <c r="L5451" s="4">
        <v>0</v>
      </c>
      <c r="M5451" s="9">
        <v>0</v>
      </c>
      <c r="N5451" s="5">
        <v>-999</v>
      </c>
      <c r="O5451" s="5">
        <v>-999</v>
      </c>
      <c r="P5451" s="4">
        <v>14</v>
      </c>
      <c r="Q5451" s="5">
        <v>-999</v>
      </c>
      <c r="R5451">
        <v>1.0780000000000001</v>
      </c>
      <c r="S5451" s="34">
        <f>ROUND((0.6105*(EXP((17.273*E5451)/(E5451+237.3))))*(100-H5451)/100,3)</f>
        <v>2.0870000000000002</v>
      </c>
      <c r="T5451" s="6">
        <f>IF(V5451&lt;V5452,L5451,0)</f>
        <v>0</v>
      </c>
      <c r="U5451" s="6">
        <f>IF(T5451&gt;0,M5451,-999)</f>
        <v>-999</v>
      </c>
      <c r="V5451">
        <v>200607</v>
      </c>
      <c r="W5451">
        <v>2006</v>
      </c>
    </row>
    <row r="5452" spans="1:23" x14ac:dyDescent="0.25">
      <c r="A5452" s="14">
        <v>38919</v>
      </c>
      <c r="B5452" s="3">
        <v>202</v>
      </c>
      <c r="C5452" s="5">
        <v>-999</v>
      </c>
      <c r="D5452" s="4">
        <v>21.1</v>
      </c>
      <c r="E5452" s="4">
        <v>29.3</v>
      </c>
      <c r="F5452" s="4">
        <v>11.8</v>
      </c>
      <c r="G5452" s="4">
        <v>48.1</v>
      </c>
      <c r="H5452" s="4">
        <v>31.1</v>
      </c>
      <c r="I5452" s="5">
        <v>-999</v>
      </c>
      <c r="J5452" s="5">
        <v>-999</v>
      </c>
      <c r="K5452" s="4">
        <v>0</v>
      </c>
      <c r="L5452" s="4">
        <v>0</v>
      </c>
      <c r="M5452" s="9">
        <v>0</v>
      </c>
      <c r="N5452" s="5">
        <v>-999</v>
      </c>
      <c r="O5452" s="5">
        <v>-999</v>
      </c>
      <c r="P5452" s="4">
        <v>15.1</v>
      </c>
      <c r="Q5452" s="5">
        <v>-999</v>
      </c>
      <c r="R5452">
        <v>1.27</v>
      </c>
      <c r="S5452" s="34">
        <f>ROUND((0.6105*(EXP((17.273*E5452)/(E5452+237.3))))*(100-H5452)/100,3)</f>
        <v>2.8079999999999998</v>
      </c>
      <c r="T5452" s="6">
        <f>IF(V5452&lt;V5453,L5452,0)</f>
        <v>0</v>
      </c>
      <c r="U5452" s="6">
        <f>IF(T5452&gt;0,M5452,-999)</f>
        <v>-999</v>
      </c>
      <c r="V5452">
        <v>200607</v>
      </c>
      <c r="W5452">
        <v>2006</v>
      </c>
    </row>
    <row r="5453" spans="1:23" x14ac:dyDescent="0.25">
      <c r="A5453" s="14">
        <v>38920</v>
      </c>
      <c r="B5453" s="3">
        <v>203</v>
      </c>
      <c r="C5453" s="5">
        <v>-999</v>
      </c>
      <c r="D5453" s="4">
        <v>22.5</v>
      </c>
      <c r="E5453" s="4">
        <v>30.2</v>
      </c>
      <c r="F5453" s="4">
        <v>17.399999999999999</v>
      </c>
      <c r="G5453" s="4">
        <v>44.2</v>
      </c>
      <c r="H5453" s="4">
        <v>23.2</v>
      </c>
      <c r="I5453" s="5">
        <v>-999</v>
      </c>
      <c r="J5453" s="5">
        <v>-999</v>
      </c>
      <c r="K5453" s="4">
        <v>0</v>
      </c>
      <c r="L5453" s="4">
        <v>0</v>
      </c>
      <c r="M5453" s="9">
        <v>0</v>
      </c>
      <c r="N5453" s="5">
        <v>-999</v>
      </c>
      <c r="O5453" s="5">
        <v>-999</v>
      </c>
      <c r="P5453" s="4">
        <v>16</v>
      </c>
      <c r="Q5453" s="5">
        <v>-999</v>
      </c>
      <c r="R5453">
        <v>0.99299999999999999</v>
      </c>
      <c r="S5453" s="34">
        <f>ROUND((0.6105*(EXP((17.273*E5453)/(E5453+237.3))))*(100-H5453)/100,3)</f>
        <v>3.2959999999999998</v>
      </c>
      <c r="T5453" s="6">
        <f>IF(V5453&lt;V5454,L5453,0)</f>
        <v>0</v>
      </c>
      <c r="U5453" s="6">
        <f>IF(T5453&gt;0,M5453,-999)</f>
        <v>-999</v>
      </c>
      <c r="V5453">
        <v>200607</v>
      </c>
      <c r="W5453">
        <v>2006</v>
      </c>
    </row>
    <row r="5454" spans="1:23" x14ac:dyDescent="0.25">
      <c r="A5454" s="14">
        <v>38921</v>
      </c>
      <c r="B5454" s="3">
        <v>204</v>
      </c>
      <c r="C5454" s="5">
        <v>-999</v>
      </c>
      <c r="D5454" s="4">
        <v>22.4</v>
      </c>
      <c r="E5454" s="4">
        <v>31</v>
      </c>
      <c r="F5454" s="4">
        <v>15.5</v>
      </c>
      <c r="G5454" s="4">
        <v>46.8</v>
      </c>
      <c r="H5454" s="4">
        <v>25.7</v>
      </c>
      <c r="I5454" s="5">
        <v>-999</v>
      </c>
      <c r="J5454" s="5">
        <v>-999</v>
      </c>
      <c r="K5454" s="4">
        <v>0</v>
      </c>
      <c r="L5454" s="4">
        <v>0</v>
      </c>
      <c r="M5454" s="9">
        <v>0</v>
      </c>
      <c r="N5454" s="5">
        <v>-999</v>
      </c>
      <c r="O5454" s="5">
        <v>-999</v>
      </c>
      <c r="P5454" s="4">
        <v>16.7</v>
      </c>
      <c r="Q5454" s="5">
        <v>-999</v>
      </c>
      <c r="R5454">
        <v>1.1519999999999999</v>
      </c>
      <c r="S5454" s="34">
        <f>ROUND((0.6105*(EXP((17.273*E5454)/(E5454+237.3))))*(100-H5454)/100,3)</f>
        <v>3.3380000000000001</v>
      </c>
      <c r="T5454" s="6">
        <f>IF(V5454&lt;V5455,L5454,0)</f>
        <v>0</v>
      </c>
      <c r="U5454" s="6">
        <f>IF(T5454&gt;0,M5454,-999)</f>
        <v>-999</v>
      </c>
      <c r="V5454">
        <v>200607</v>
      </c>
      <c r="W5454">
        <v>2006</v>
      </c>
    </row>
    <row r="5455" spans="1:23" x14ac:dyDescent="0.25">
      <c r="A5455" s="14">
        <v>38922</v>
      </c>
      <c r="B5455" s="3">
        <v>205</v>
      </c>
      <c r="C5455" s="5">
        <v>-999</v>
      </c>
      <c r="D5455" s="4">
        <v>19.2</v>
      </c>
      <c r="E5455" s="4">
        <v>26.9</v>
      </c>
      <c r="F5455" s="4">
        <v>12.9</v>
      </c>
      <c r="G5455" s="4">
        <v>60.4</v>
      </c>
      <c r="H5455" s="4">
        <v>35.6</v>
      </c>
      <c r="I5455" s="5">
        <v>-999</v>
      </c>
      <c r="J5455" s="5">
        <v>-999</v>
      </c>
      <c r="K5455" s="4">
        <v>0</v>
      </c>
      <c r="L5455" s="4">
        <v>0</v>
      </c>
      <c r="M5455" s="9">
        <v>0</v>
      </c>
      <c r="N5455" s="5">
        <v>-999</v>
      </c>
      <c r="O5455" s="5">
        <v>-999</v>
      </c>
      <c r="P5455" s="4">
        <v>16.899999999999999</v>
      </c>
      <c r="Q5455" s="5">
        <v>-999</v>
      </c>
      <c r="R5455">
        <v>1.262</v>
      </c>
      <c r="S5455" s="34">
        <f>ROUND((0.6105*(EXP((17.273*E5455)/(E5455+237.3))))*(100-H5455)/100,3)</f>
        <v>2.282</v>
      </c>
      <c r="T5455" s="6">
        <f>IF(V5455&lt;V5456,L5455,0)</f>
        <v>0</v>
      </c>
      <c r="U5455" s="6">
        <f>IF(T5455&gt;0,M5455,-999)</f>
        <v>-999</v>
      </c>
      <c r="V5455">
        <v>200607</v>
      </c>
      <c r="W5455">
        <v>2006</v>
      </c>
    </row>
    <row r="5456" spans="1:23" x14ac:dyDescent="0.25">
      <c r="A5456" s="14">
        <v>38923</v>
      </c>
      <c r="B5456" s="3">
        <v>206</v>
      </c>
      <c r="C5456" s="5">
        <v>-999</v>
      </c>
      <c r="D5456" s="4">
        <v>18.100000000000001</v>
      </c>
      <c r="E5456" s="4">
        <v>27</v>
      </c>
      <c r="F5456" s="4">
        <v>11.3</v>
      </c>
      <c r="G5456" s="4">
        <v>56.4</v>
      </c>
      <c r="H5456" s="4">
        <v>26.4</v>
      </c>
      <c r="I5456" s="5">
        <v>-999</v>
      </c>
      <c r="J5456" s="5">
        <v>-999</v>
      </c>
      <c r="K5456" s="4">
        <v>0</v>
      </c>
      <c r="L5456" s="4">
        <v>0</v>
      </c>
      <c r="M5456" s="9">
        <v>0</v>
      </c>
      <c r="N5456" s="5">
        <v>-999</v>
      </c>
      <c r="O5456" s="5">
        <v>-999</v>
      </c>
      <c r="P5456" s="4">
        <v>16.8</v>
      </c>
      <c r="Q5456" s="5">
        <v>-999</v>
      </c>
      <c r="R5456">
        <v>0.93899999999999995</v>
      </c>
      <c r="S5456" s="34">
        <f>ROUND((0.6105*(EXP((17.273*E5456)/(E5456+237.3))))*(100-H5456)/100,3)</f>
        <v>2.6240000000000001</v>
      </c>
      <c r="T5456" s="6">
        <f>IF(V5456&lt;V5457,L5456,0)</f>
        <v>0</v>
      </c>
      <c r="U5456" s="6">
        <f>IF(T5456&gt;0,M5456,-999)</f>
        <v>-999</v>
      </c>
      <c r="V5456">
        <v>200607</v>
      </c>
      <c r="W5456">
        <v>2006</v>
      </c>
    </row>
    <row r="5457" spans="1:23" x14ac:dyDescent="0.25">
      <c r="A5457" s="14">
        <v>38924</v>
      </c>
      <c r="B5457" s="3">
        <v>207</v>
      </c>
      <c r="C5457" s="5">
        <v>-999</v>
      </c>
      <c r="D5457" s="4">
        <v>18.899999999999999</v>
      </c>
      <c r="E5457" s="4">
        <v>27.1</v>
      </c>
      <c r="F5457" s="4">
        <v>10.5</v>
      </c>
      <c r="G5457" s="4">
        <v>55.9</v>
      </c>
      <c r="H5457" s="4">
        <v>29.3</v>
      </c>
      <c r="I5457" s="5">
        <v>-999</v>
      </c>
      <c r="J5457" s="5">
        <v>-999</v>
      </c>
      <c r="K5457" s="4">
        <v>0</v>
      </c>
      <c r="L5457" s="4">
        <v>0</v>
      </c>
      <c r="M5457" s="9">
        <v>0</v>
      </c>
      <c r="N5457" s="5">
        <v>-999</v>
      </c>
      <c r="O5457" s="5">
        <v>-999</v>
      </c>
      <c r="P5457" s="4">
        <v>16.7</v>
      </c>
      <c r="Q5457" s="5">
        <v>-999</v>
      </c>
      <c r="R5457">
        <v>1.0529999999999999</v>
      </c>
      <c r="S5457" s="34">
        <f>ROUND((0.6105*(EXP((17.273*E5457)/(E5457+237.3))))*(100-H5457)/100,3)</f>
        <v>2.5350000000000001</v>
      </c>
      <c r="T5457" s="6">
        <f>IF(V5457&lt;V5458,L5457,0)</f>
        <v>0</v>
      </c>
      <c r="U5457" s="6">
        <f>IF(T5457&gt;0,M5457,-999)</f>
        <v>-999</v>
      </c>
      <c r="V5457">
        <v>200607</v>
      </c>
      <c r="W5457">
        <v>2006</v>
      </c>
    </row>
    <row r="5458" spans="1:23" x14ac:dyDescent="0.25">
      <c r="A5458" s="14">
        <v>38925</v>
      </c>
      <c r="B5458" s="3">
        <v>208</v>
      </c>
      <c r="C5458" s="5">
        <v>-999</v>
      </c>
      <c r="D5458" s="4">
        <v>17.7</v>
      </c>
      <c r="E5458" s="4">
        <v>25.9</v>
      </c>
      <c r="F5458" s="4">
        <v>10.8</v>
      </c>
      <c r="G5458" s="4">
        <v>54.8</v>
      </c>
      <c r="H5458" s="4">
        <v>30.2</v>
      </c>
      <c r="I5458" s="5">
        <v>-999</v>
      </c>
      <c r="J5458" s="5">
        <v>-999</v>
      </c>
      <c r="K5458" s="4">
        <v>0</v>
      </c>
      <c r="L5458" s="4">
        <v>0</v>
      </c>
      <c r="M5458" s="9">
        <v>0</v>
      </c>
      <c r="N5458" s="5">
        <v>-999</v>
      </c>
      <c r="O5458" s="5">
        <v>-999</v>
      </c>
      <c r="P5458" s="4">
        <v>16.600000000000001</v>
      </c>
      <c r="Q5458" s="5">
        <v>-999</v>
      </c>
      <c r="R5458">
        <v>1.0109999999999999</v>
      </c>
      <c r="S5458" s="34">
        <f>ROUND((0.6105*(EXP((17.273*E5458)/(E5458+237.3))))*(100-H5458)/100,3)</f>
        <v>2.3319999999999999</v>
      </c>
      <c r="T5458" s="6">
        <f>IF(V5458&lt;V5459,L5458,0)</f>
        <v>0</v>
      </c>
      <c r="U5458" s="6">
        <f>IF(T5458&gt;0,M5458,-999)</f>
        <v>-999</v>
      </c>
      <c r="V5458">
        <v>200607</v>
      </c>
      <c r="W5458">
        <v>2006</v>
      </c>
    </row>
    <row r="5459" spans="1:23" x14ac:dyDescent="0.25">
      <c r="A5459" s="14">
        <v>38926</v>
      </c>
      <c r="B5459" s="3">
        <v>209</v>
      </c>
      <c r="C5459" s="5">
        <v>-999</v>
      </c>
      <c r="D5459" s="4">
        <v>15</v>
      </c>
      <c r="E5459" s="4">
        <v>21.6</v>
      </c>
      <c r="F5459" s="4">
        <v>8.1</v>
      </c>
      <c r="G5459" s="4">
        <v>56.7</v>
      </c>
      <c r="H5459" s="4">
        <v>32.4</v>
      </c>
      <c r="I5459" s="5">
        <v>-999</v>
      </c>
      <c r="J5459" s="5">
        <v>-999</v>
      </c>
      <c r="K5459" s="4">
        <v>0</v>
      </c>
      <c r="L5459" s="4">
        <v>0</v>
      </c>
      <c r="M5459" s="9">
        <v>0</v>
      </c>
      <c r="N5459" s="5">
        <v>-999</v>
      </c>
      <c r="O5459" s="5">
        <v>-999</v>
      </c>
      <c r="P5459" s="4">
        <v>16.100000000000001</v>
      </c>
      <c r="Q5459" s="5">
        <v>-999</v>
      </c>
      <c r="R5459">
        <v>0.83699999999999997</v>
      </c>
      <c r="S5459" s="34">
        <f>ROUND((0.6105*(EXP((17.273*E5459)/(E5459+237.3))))*(100-H5459)/100,3)</f>
        <v>1.744</v>
      </c>
      <c r="T5459" s="6">
        <f>IF(V5459&lt;V5460,L5459,0)</f>
        <v>0</v>
      </c>
      <c r="U5459" s="6">
        <f>IF(T5459&gt;0,M5459,-999)</f>
        <v>-999</v>
      </c>
      <c r="V5459">
        <v>200607</v>
      </c>
      <c r="W5459">
        <v>2006</v>
      </c>
    </row>
    <row r="5460" spans="1:23" x14ac:dyDescent="0.25">
      <c r="A5460" s="14">
        <v>38927</v>
      </c>
      <c r="B5460" s="3">
        <v>210</v>
      </c>
      <c r="C5460" s="5">
        <v>-999</v>
      </c>
      <c r="D5460" s="4">
        <v>11.7</v>
      </c>
      <c r="E5460" s="4">
        <v>19.7</v>
      </c>
      <c r="F5460" s="4">
        <v>4.7</v>
      </c>
      <c r="G5460" s="4">
        <v>63.3</v>
      </c>
      <c r="H5460" s="4">
        <v>33</v>
      </c>
      <c r="I5460" s="5">
        <v>-999</v>
      </c>
      <c r="J5460" s="5">
        <v>-999</v>
      </c>
      <c r="K5460" s="4">
        <v>0</v>
      </c>
      <c r="L5460" s="4">
        <v>0</v>
      </c>
      <c r="M5460" s="9">
        <v>0</v>
      </c>
      <c r="N5460" s="5">
        <v>-999</v>
      </c>
      <c r="O5460" s="5">
        <v>-999</v>
      </c>
      <c r="P5460" s="4">
        <v>15.6</v>
      </c>
      <c r="Q5460" s="5">
        <v>-999</v>
      </c>
      <c r="R5460">
        <v>0.75700000000000001</v>
      </c>
      <c r="S5460" s="34">
        <f>ROUND((0.6105*(EXP((17.273*E5460)/(E5460+237.3))))*(100-H5460)/100,3)</f>
        <v>1.5369999999999999</v>
      </c>
      <c r="T5460" s="6">
        <f>IF(V5460&lt;V5461,L5460,0)</f>
        <v>0</v>
      </c>
      <c r="U5460" s="6">
        <f>IF(T5460&gt;0,M5460,-999)</f>
        <v>-999</v>
      </c>
      <c r="V5460">
        <v>200607</v>
      </c>
      <c r="W5460">
        <v>2006</v>
      </c>
    </row>
    <row r="5461" spans="1:23" x14ac:dyDescent="0.25">
      <c r="A5461" s="14">
        <v>38928</v>
      </c>
      <c r="B5461" s="3">
        <v>211</v>
      </c>
      <c r="C5461" s="5">
        <v>-999</v>
      </c>
      <c r="D5461" s="4">
        <v>5.4</v>
      </c>
      <c r="E5461" s="4">
        <v>12.1</v>
      </c>
      <c r="F5461" s="4">
        <v>1.1000000000000001</v>
      </c>
      <c r="G5461" s="4">
        <v>82.9</v>
      </c>
      <c r="H5461" s="4">
        <v>56.9</v>
      </c>
      <c r="I5461" s="5">
        <v>-999</v>
      </c>
      <c r="J5461" s="5">
        <v>-999</v>
      </c>
      <c r="K5461" s="4">
        <v>1.1000000000000001</v>
      </c>
      <c r="L5461" s="4">
        <v>0</v>
      </c>
      <c r="M5461" s="9">
        <v>0</v>
      </c>
      <c r="N5461" s="5">
        <v>-999</v>
      </c>
      <c r="O5461" s="5">
        <v>-999</v>
      </c>
      <c r="P5461" s="4">
        <v>14.4</v>
      </c>
      <c r="Q5461" s="5">
        <v>-999</v>
      </c>
      <c r="R5461">
        <v>0.8</v>
      </c>
      <c r="S5461" s="34">
        <f>ROUND((0.6105*(EXP((17.273*E5461)/(E5461+237.3))))*(100-H5461)/100,3)</f>
        <v>0.60799999999999998</v>
      </c>
      <c r="T5461" s="6">
        <f>IF(V5461&lt;V5462,L5461,0)</f>
        <v>0</v>
      </c>
      <c r="U5461" s="6">
        <f>IF(T5461&gt;0,M5461,-999)</f>
        <v>-999</v>
      </c>
      <c r="V5461">
        <v>200607</v>
      </c>
      <c r="W5461">
        <v>2006</v>
      </c>
    </row>
    <row r="5462" spans="1:23" x14ac:dyDescent="0.25">
      <c r="A5462" s="14">
        <v>38929</v>
      </c>
      <c r="B5462" s="3">
        <v>212</v>
      </c>
      <c r="C5462" s="5">
        <v>-999</v>
      </c>
      <c r="D5462" s="4">
        <v>6.7</v>
      </c>
      <c r="E5462" s="4">
        <v>14.5</v>
      </c>
      <c r="F5462" s="4">
        <v>-0.6</v>
      </c>
      <c r="G5462" s="4">
        <v>78.599999999999994</v>
      </c>
      <c r="H5462" s="4">
        <v>49.4</v>
      </c>
      <c r="I5462" s="5">
        <v>-999</v>
      </c>
      <c r="J5462" s="5">
        <v>-999</v>
      </c>
      <c r="K5462" s="4">
        <v>0</v>
      </c>
      <c r="L5462" s="4">
        <v>0</v>
      </c>
      <c r="M5462" s="9">
        <v>0</v>
      </c>
      <c r="N5462" s="5">
        <v>-999</v>
      </c>
      <c r="O5462" s="5">
        <v>-999</v>
      </c>
      <c r="P5462" s="4">
        <v>12.8</v>
      </c>
      <c r="Q5462" s="5">
        <v>-999</v>
      </c>
      <c r="R5462">
        <v>0.81499999999999995</v>
      </c>
      <c r="S5462" s="34">
        <f>ROUND((0.6105*(EXP((17.273*E5462)/(E5462+237.3))))*(100-H5462)/100,3)</f>
        <v>0.83499999999999996</v>
      </c>
      <c r="T5462" s="6">
        <f>IF(V5462&lt;V5463,L5462,0)</f>
        <v>0</v>
      </c>
      <c r="U5462" s="6">
        <f>IF(T5462&gt;0,M5462,-999)</f>
        <v>-999</v>
      </c>
      <c r="V5462">
        <v>200607</v>
      </c>
      <c r="W5462">
        <v>2006</v>
      </c>
    </row>
    <row r="5463" spans="1:23" x14ac:dyDescent="0.25">
      <c r="A5463" s="14">
        <v>38930</v>
      </c>
      <c r="B5463" s="3">
        <v>213</v>
      </c>
      <c r="C5463" s="5">
        <v>-999</v>
      </c>
      <c r="D5463" s="4">
        <v>9.1999999999999993</v>
      </c>
      <c r="E5463" s="4">
        <v>16.899999999999999</v>
      </c>
      <c r="F5463" s="4">
        <v>3</v>
      </c>
      <c r="G5463" s="4">
        <v>71.400000000000006</v>
      </c>
      <c r="H5463" s="4">
        <v>45</v>
      </c>
      <c r="I5463" s="5">
        <v>-999</v>
      </c>
      <c r="J5463" s="5">
        <v>-999</v>
      </c>
      <c r="K5463" s="4">
        <v>0</v>
      </c>
      <c r="L5463" s="4">
        <v>0</v>
      </c>
      <c r="M5463" s="9">
        <v>0</v>
      </c>
      <c r="N5463" s="5">
        <v>-999</v>
      </c>
      <c r="O5463" s="5">
        <v>-999</v>
      </c>
      <c r="P5463" s="4">
        <v>12.4</v>
      </c>
      <c r="Q5463" s="5">
        <v>-999</v>
      </c>
      <c r="R5463">
        <v>0.86599999999999999</v>
      </c>
      <c r="S5463" s="34">
        <f>ROUND((0.6105*(EXP((17.273*E5463)/(E5463+237.3))))*(100-H5463)/100,3)</f>
        <v>1.0589999999999999</v>
      </c>
      <c r="T5463" s="6">
        <f>IF(V5463&lt;V5464,L5463,0)</f>
        <v>0</v>
      </c>
      <c r="U5463" s="6">
        <f>IF(T5463&gt;0,M5463,-999)</f>
        <v>-999</v>
      </c>
      <c r="V5463">
        <v>200608</v>
      </c>
      <c r="W5463">
        <v>2006</v>
      </c>
    </row>
    <row r="5464" spans="1:23" x14ac:dyDescent="0.25">
      <c r="A5464" s="14">
        <v>38931</v>
      </c>
      <c r="B5464" s="3">
        <v>214</v>
      </c>
      <c r="C5464" s="5">
        <v>-999</v>
      </c>
      <c r="D5464" s="4">
        <v>9.6</v>
      </c>
      <c r="E5464" s="4">
        <v>19.100000000000001</v>
      </c>
      <c r="F5464" s="4">
        <v>1.7</v>
      </c>
      <c r="G5464" s="4">
        <v>69.2</v>
      </c>
      <c r="H5464" s="4">
        <v>34.4</v>
      </c>
      <c r="I5464" s="5">
        <v>-999</v>
      </c>
      <c r="J5464" s="5">
        <v>-999</v>
      </c>
      <c r="K5464" s="4">
        <v>0</v>
      </c>
      <c r="L5464" s="4">
        <v>0</v>
      </c>
      <c r="M5464" s="9">
        <v>0</v>
      </c>
      <c r="N5464" s="5">
        <v>-999</v>
      </c>
      <c r="O5464" s="5">
        <v>-999</v>
      </c>
      <c r="P5464" s="4">
        <v>12.2</v>
      </c>
      <c r="Q5464" s="5">
        <v>-999</v>
      </c>
      <c r="R5464">
        <v>0.76100000000000001</v>
      </c>
      <c r="S5464" s="34">
        <f>ROUND((0.6105*(EXP((17.273*E5464)/(E5464+237.3))))*(100-H5464)/100,3)</f>
        <v>1.45</v>
      </c>
      <c r="T5464" s="6">
        <f>IF(V5464&lt;V5465,L5464,0)</f>
        <v>0</v>
      </c>
      <c r="U5464" s="6">
        <f>IF(T5464&gt;0,M5464,-999)</f>
        <v>-999</v>
      </c>
      <c r="V5464">
        <v>200608</v>
      </c>
      <c r="W5464">
        <v>2006</v>
      </c>
    </row>
    <row r="5465" spans="1:23" x14ac:dyDescent="0.25">
      <c r="A5465" s="14">
        <v>38932</v>
      </c>
      <c r="B5465" s="3">
        <v>215</v>
      </c>
      <c r="C5465" s="5">
        <v>-999</v>
      </c>
      <c r="D5465" s="4">
        <v>12.6</v>
      </c>
      <c r="E5465" s="4">
        <v>20.5</v>
      </c>
      <c r="F5465" s="4">
        <v>5.4</v>
      </c>
      <c r="G5465" s="4">
        <v>60.6</v>
      </c>
      <c r="H5465" s="4">
        <v>35</v>
      </c>
      <c r="I5465" s="5">
        <v>-999</v>
      </c>
      <c r="J5465" s="5">
        <v>-999</v>
      </c>
      <c r="K5465" s="4">
        <v>0</v>
      </c>
      <c r="L5465" s="4">
        <v>0</v>
      </c>
      <c r="M5465" s="9">
        <v>0</v>
      </c>
      <c r="N5465" s="5">
        <v>-999</v>
      </c>
      <c r="O5465" s="5">
        <v>-999</v>
      </c>
      <c r="P5465" s="4">
        <v>12.5</v>
      </c>
      <c r="Q5465" s="5">
        <v>-999</v>
      </c>
      <c r="R5465">
        <v>0.84499999999999997</v>
      </c>
      <c r="S5465" s="34">
        <f>ROUND((0.6105*(EXP((17.273*E5465)/(E5465+237.3))))*(100-H5465)/100,3)</f>
        <v>1.5669999999999999</v>
      </c>
      <c r="T5465" s="6">
        <f>IF(V5465&lt;V5466,L5465,0)</f>
        <v>0</v>
      </c>
      <c r="U5465" s="6">
        <f>IF(T5465&gt;0,M5465,-999)</f>
        <v>-999</v>
      </c>
      <c r="V5465">
        <v>200608</v>
      </c>
      <c r="W5465">
        <v>2006</v>
      </c>
    </row>
    <row r="5466" spans="1:23" x14ac:dyDescent="0.25">
      <c r="A5466" s="14">
        <v>38933</v>
      </c>
      <c r="B5466" s="3">
        <v>216</v>
      </c>
      <c r="C5466" s="5">
        <v>-999</v>
      </c>
      <c r="D5466" s="4">
        <v>9.3000000000000007</v>
      </c>
      <c r="E5466" s="4">
        <v>15.9</v>
      </c>
      <c r="F5466" s="4">
        <v>3.5</v>
      </c>
      <c r="G5466" s="4">
        <v>65.8</v>
      </c>
      <c r="H5466" s="4">
        <v>43.7</v>
      </c>
      <c r="I5466" s="5">
        <v>-999</v>
      </c>
      <c r="J5466" s="5">
        <v>-999</v>
      </c>
      <c r="K5466" s="4">
        <v>0</v>
      </c>
      <c r="L5466" s="4">
        <v>0</v>
      </c>
      <c r="M5466" s="9">
        <v>0</v>
      </c>
      <c r="N5466" s="5">
        <v>-999</v>
      </c>
      <c r="O5466" s="5">
        <v>-999</v>
      </c>
      <c r="P5466" s="4">
        <v>12.5</v>
      </c>
      <c r="Q5466" s="5">
        <v>-999</v>
      </c>
      <c r="R5466">
        <v>0.78700000000000003</v>
      </c>
      <c r="S5466" s="34">
        <f>ROUND((0.6105*(EXP((17.273*E5466)/(E5466+237.3))))*(100-H5466)/100,3)</f>
        <v>1.0169999999999999</v>
      </c>
      <c r="T5466" s="6">
        <f>IF(V5466&lt;V5467,L5466,0)</f>
        <v>0</v>
      </c>
      <c r="U5466" s="6">
        <f>IF(T5466&gt;0,M5466,-999)</f>
        <v>-999</v>
      </c>
      <c r="V5466">
        <v>200608</v>
      </c>
      <c r="W5466">
        <v>2006</v>
      </c>
    </row>
    <row r="5467" spans="1:23" x14ac:dyDescent="0.25">
      <c r="A5467" s="14">
        <v>38934</v>
      </c>
      <c r="B5467" s="3">
        <v>217</v>
      </c>
      <c r="C5467" s="5">
        <v>-999</v>
      </c>
      <c r="D5467" s="4">
        <v>12.5</v>
      </c>
      <c r="E5467" s="4">
        <v>21.6</v>
      </c>
      <c r="F5467" s="4">
        <v>3</v>
      </c>
      <c r="G5467" s="4">
        <v>52.1</v>
      </c>
      <c r="H5467" s="4">
        <v>25.8</v>
      </c>
      <c r="I5467" s="5">
        <v>-999</v>
      </c>
      <c r="J5467" s="5">
        <v>-999</v>
      </c>
      <c r="K5467" s="4">
        <v>0</v>
      </c>
      <c r="L5467" s="4">
        <v>0</v>
      </c>
      <c r="M5467" s="9">
        <v>0</v>
      </c>
      <c r="N5467" s="5">
        <v>-999</v>
      </c>
      <c r="O5467" s="5">
        <v>-999</v>
      </c>
      <c r="P5467" s="4">
        <v>12.4</v>
      </c>
      <c r="Q5467" s="5">
        <v>-999</v>
      </c>
      <c r="R5467">
        <v>0.66600000000000004</v>
      </c>
      <c r="S5467" s="34">
        <f>ROUND((0.6105*(EXP((17.273*E5467)/(E5467+237.3))))*(100-H5467)/100,3)</f>
        <v>1.9139999999999999</v>
      </c>
      <c r="T5467" s="6">
        <f>IF(V5467&lt;V5468,L5467,0)</f>
        <v>0</v>
      </c>
      <c r="U5467" s="6">
        <f>IF(T5467&gt;0,M5467,-999)</f>
        <v>-999</v>
      </c>
      <c r="V5467">
        <v>200608</v>
      </c>
      <c r="W5467">
        <v>2006</v>
      </c>
    </row>
    <row r="5468" spans="1:23" x14ac:dyDescent="0.25">
      <c r="A5468" s="14">
        <v>38935</v>
      </c>
      <c r="B5468" s="3">
        <v>218</v>
      </c>
      <c r="C5468" s="5">
        <v>-999</v>
      </c>
      <c r="D5468" s="4">
        <v>16.100000000000001</v>
      </c>
      <c r="E5468" s="4">
        <v>23.9</v>
      </c>
      <c r="F5468" s="4">
        <v>8.9</v>
      </c>
      <c r="G5468" s="4">
        <v>49.8</v>
      </c>
      <c r="H5468" s="4">
        <v>30</v>
      </c>
      <c r="I5468" s="5">
        <v>-999</v>
      </c>
      <c r="J5468" s="5">
        <v>-999</v>
      </c>
      <c r="K5468" s="4">
        <v>0</v>
      </c>
      <c r="L5468" s="4">
        <v>0</v>
      </c>
      <c r="M5468" s="9">
        <v>0</v>
      </c>
      <c r="N5468" s="5">
        <v>-999</v>
      </c>
      <c r="O5468" s="5">
        <v>-999</v>
      </c>
      <c r="P5468" s="4">
        <v>13.1</v>
      </c>
      <c r="Q5468" s="5">
        <v>-999</v>
      </c>
      <c r="R5468">
        <v>0.89100000000000001</v>
      </c>
      <c r="S5468" s="34">
        <f>ROUND((0.6105*(EXP((17.273*E5468)/(E5468+237.3))))*(100-H5468)/100,3)</f>
        <v>2.0760000000000001</v>
      </c>
      <c r="T5468" s="6">
        <f>IF(V5468&lt;V5469,L5468,0)</f>
        <v>0</v>
      </c>
      <c r="U5468" s="6">
        <f>IF(T5468&gt;0,M5468,-999)</f>
        <v>-999</v>
      </c>
      <c r="V5468">
        <v>200608</v>
      </c>
      <c r="W5468">
        <v>2006</v>
      </c>
    </row>
    <row r="5469" spans="1:23" x14ac:dyDescent="0.25">
      <c r="A5469" s="14">
        <v>38936</v>
      </c>
      <c r="B5469" s="3">
        <v>219</v>
      </c>
      <c r="C5469" s="5">
        <v>-999</v>
      </c>
      <c r="D5469" s="4">
        <v>17.8</v>
      </c>
      <c r="E5469" s="4">
        <v>25.7</v>
      </c>
      <c r="F5469" s="4">
        <v>10.4</v>
      </c>
      <c r="G5469" s="4">
        <v>49.5</v>
      </c>
      <c r="H5469" s="4">
        <v>26.4</v>
      </c>
      <c r="I5469" s="5">
        <v>-999</v>
      </c>
      <c r="J5469" s="5">
        <v>-999</v>
      </c>
      <c r="K5469" s="4">
        <v>0</v>
      </c>
      <c r="L5469" s="4">
        <v>0</v>
      </c>
      <c r="M5469" s="9">
        <v>0</v>
      </c>
      <c r="N5469" s="5">
        <v>-999</v>
      </c>
      <c r="O5469" s="5">
        <v>-999</v>
      </c>
      <c r="P5469" s="4">
        <v>13.7</v>
      </c>
      <c r="Q5469" s="5">
        <v>-999</v>
      </c>
      <c r="R5469">
        <v>0.87</v>
      </c>
      <c r="S5469" s="34">
        <f>ROUND((0.6105*(EXP((17.273*E5469)/(E5469+237.3))))*(100-H5469)/100,3)</f>
        <v>2.4300000000000002</v>
      </c>
      <c r="T5469" s="6">
        <f>IF(V5469&lt;V5470,L5469,0)</f>
        <v>0</v>
      </c>
      <c r="U5469" s="6">
        <f>IF(T5469&gt;0,M5469,-999)</f>
        <v>-999</v>
      </c>
      <c r="V5469">
        <v>200608</v>
      </c>
      <c r="W5469">
        <v>2006</v>
      </c>
    </row>
    <row r="5470" spans="1:23" x14ac:dyDescent="0.25">
      <c r="A5470" s="14">
        <v>38937</v>
      </c>
      <c r="B5470" s="3">
        <v>220</v>
      </c>
      <c r="C5470" s="5">
        <v>-999</v>
      </c>
      <c r="D5470" s="4">
        <v>15.2</v>
      </c>
      <c r="E5470" s="4">
        <v>23.2</v>
      </c>
      <c r="F5470" s="4">
        <v>10.1</v>
      </c>
      <c r="G5470" s="4">
        <v>57.2</v>
      </c>
      <c r="H5470" s="4">
        <v>30.7</v>
      </c>
      <c r="I5470" s="5">
        <v>-999</v>
      </c>
      <c r="J5470" s="5">
        <v>-999</v>
      </c>
      <c r="K5470" s="4">
        <v>0</v>
      </c>
      <c r="L5470" s="4">
        <v>0</v>
      </c>
      <c r="M5470" s="9">
        <v>0</v>
      </c>
      <c r="N5470" s="5">
        <v>-999</v>
      </c>
      <c r="O5470" s="5">
        <v>-999</v>
      </c>
      <c r="P5470" s="4">
        <v>13.8</v>
      </c>
      <c r="Q5470" s="5">
        <v>-999</v>
      </c>
      <c r="R5470">
        <v>0.871</v>
      </c>
      <c r="S5470" s="34">
        <f>ROUND((0.6105*(EXP((17.273*E5470)/(E5470+237.3))))*(100-H5470)/100,3)</f>
        <v>1.97</v>
      </c>
      <c r="T5470" s="6">
        <f>IF(V5470&lt;V5471,L5470,0)</f>
        <v>0</v>
      </c>
      <c r="U5470" s="6">
        <f>IF(T5470&gt;0,M5470,-999)</f>
        <v>-999</v>
      </c>
      <c r="V5470">
        <v>200608</v>
      </c>
      <c r="W5470">
        <v>2006</v>
      </c>
    </row>
    <row r="5471" spans="1:23" x14ac:dyDescent="0.25">
      <c r="A5471" s="14">
        <v>38938</v>
      </c>
      <c r="B5471" s="3">
        <v>221</v>
      </c>
      <c r="C5471" s="5">
        <v>-999</v>
      </c>
      <c r="D5471" s="4">
        <v>11.7</v>
      </c>
      <c r="E5471" s="4">
        <v>16.600000000000001</v>
      </c>
      <c r="F5471" s="4">
        <v>8</v>
      </c>
      <c r="G5471" s="4">
        <v>83.3</v>
      </c>
      <c r="H5471" s="4">
        <v>61.7</v>
      </c>
      <c r="I5471" s="5">
        <v>-999</v>
      </c>
      <c r="J5471" s="5">
        <v>-999</v>
      </c>
      <c r="K5471" s="4">
        <v>0</v>
      </c>
      <c r="L5471" s="4">
        <v>0</v>
      </c>
      <c r="M5471" s="9">
        <v>0</v>
      </c>
      <c r="N5471" s="5">
        <v>-999</v>
      </c>
      <c r="O5471" s="5">
        <v>-999</v>
      </c>
      <c r="P5471" s="4">
        <v>13.5</v>
      </c>
      <c r="Q5471" s="5">
        <v>-999</v>
      </c>
      <c r="R5471">
        <v>1.1619999999999999</v>
      </c>
      <c r="S5471" s="34">
        <f>ROUND((0.6105*(EXP((17.273*E5471)/(E5471+237.3))))*(100-H5471)/100,3)</f>
        <v>0.72299999999999998</v>
      </c>
      <c r="T5471" s="6">
        <f>IF(V5471&lt;V5472,L5471,0)</f>
        <v>0</v>
      </c>
      <c r="U5471" s="6">
        <f>IF(T5471&gt;0,M5471,-999)</f>
        <v>-999</v>
      </c>
      <c r="V5471">
        <v>200608</v>
      </c>
      <c r="W5471">
        <v>2006</v>
      </c>
    </row>
    <row r="5472" spans="1:23" x14ac:dyDescent="0.25">
      <c r="A5472" s="14">
        <v>38939</v>
      </c>
      <c r="B5472" s="3">
        <v>222</v>
      </c>
      <c r="C5472" s="5">
        <v>-999</v>
      </c>
      <c r="D5472" s="4">
        <v>9.9</v>
      </c>
      <c r="E5472" s="4">
        <v>20.5</v>
      </c>
      <c r="F5472" s="4">
        <v>3.6</v>
      </c>
      <c r="G5472" s="4">
        <v>85.6</v>
      </c>
      <c r="H5472" s="4">
        <v>37.799999999999997</v>
      </c>
      <c r="I5472" s="5">
        <v>-999</v>
      </c>
      <c r="J5472" s="5">
        <v>-999</v>
      </c>
      <c r="K5472" s="4">
        <v>3.7</v>
      </c>
      <c r="L5472" s="4">
        <v>0</v>
      </c>
      <c r="M5472" s="9">
        <v>0</v>
      </c>
      <c r="N5472" s="5">
        <v>-999</v>
      </c>
      <c r="O5472" s="5">
        <v>-999</v>
      </c>
      <c r="P5472" s="4">
        <v>13</v>
      </c>
      <c r="Q5472" s="5">
        <v>-999</v>
      </c>
      <c r="R5472">
        <v>0.91</v>
      </c>
      <c r="S5472" s="34">
        <f>ROUND((0.6105*(EXP((17.273*E5472)/(E5472+237.3))))*(100-H5472)/100,3)</f>
        <v>1.5</v>
      </c>
      <c r="T5472" s="6">
        <f>IF(V5472&lt;V5473,L5472,0)</f>
        <v>0</v>
      </c>
      <c r="U5472" s="6">
        <f>IF(T5472&gt;0,M5472,-999)</f>
        <v>-999</v>
      </c>
      <c r="V5472">
        <v>200608</v>
      </c>
      <c r="W5472">
        <v>2006</v>
      </c>
    </row>
    <row r="5473" spans="1:23" x14ac:dyDescent="0.25">
      <c r="A5473" s="14">
        <v>38940</v>
      </c>
      <c r="B5473" s="3">
        <v>223</v>
      </c>
      <c r="C5473" s="5">
        <v>-999</v>
      </c>
      <c r="D5473" s="4">
        <v>7</v>
      </c>
      <c r="E5473" s="4">
        <v>14.9</v>
      </c>
      <c r="F5473" s="4">
        <v>3.8</v>
      </c>
      <c r="G5473" s="4">
        <v>92.1</v>
      </c>
      <c r="H5473" s="4">
        <v>62.5</v>
      </c>
      <c r="I5473" s="5">
        <v>-999</v>
      </c>
      <c r="J5473" s="5">
        <v>-999</v>
      </c>
      <c r="K5473" s="4">
        <v>0.8</v>
      </c>
      <c r="L5473" s="4">
        <v>0</v>
      </c>
      <c r="M5473" s="9">
        <v>0</v>
      </c>
      <c r="N5473" s="5">
        <v>-999</v>
      </c>
      <c r="O5473" s="5">
        <v>-999</v>
      </c>
      <c r="P5473" s="4">
        <v>12.4</v>
      </c>
      <c r="Q5473" s="5">
        <v>-999</v>
      </c>
      <c r="R5473">
        <v>1.0569999999999999</v>
      </c>
      <c r="S5473" s="34">
        <f>ROUND((0.6105*(EXP((17.273*E5473)/(E5473+237.3))))*(100-H5473)/100,3)</f>
        <v>0.63500000000000001</v>
      </c>
      <c r="T5473" s="6">
        <f>IF(V5473&lt;V5474,L5473,0)</f>
        <v>0</v>
      </c>
      <c r="U5473" s="6">
        <f>IF(T5473&gt;0,M5473,-999)</f>
        <v>-999</v>
      </c>
      <c r="V5473">
        <v>200608</v>
      </c>
      <c r="W5473">
        <v>2006</v>
      </c>
    </row>
    <row r="5474" spans="1:23" x14ac:dyDescent="0.25">
      <c r="A5474" s="14">
        <v>38941</v>
      </c>
      <c r="B5474" s="3">
        <v>224</v>
      </c>
      <c r="C5474" s="5">
        <v>-999</v>
      </c>
      <c r="D5474" s="4">
        <v>10.3</v>
      </c>
      <c r="E5474" s="4">
        <v>17.7</v>
      </c>
      <c r="F5474" s="4">
        <v>3</v>
      </c>
      <c r="G5474" s="4">
        <v>69.400000000000006</v>
      </c>
      <c r="H5474" s="4">
        <v>37.299999999999997</v>
      </c>
      <c r="I5474" s="5">
        <v>-999</v>
      </c>
      <c r="J5474" s="5">
        <v>-999</v>
      </c>
      <c r="K5474" s="4">
        <v>0</v>
      </c>
      <c r="L5474" s="4">
        <v>0</v>
      </c>
      <c r="M5474" s="9">
        <v>0</v>
      </c>
      <c r="N5474" s="5">
        <v>-999</v>
      </c>
      <c r="O5474" s="5">
        <v>-999</v>
      </c>
      <c r="P5474" s="4">
        <v>12.2</v>
      </c>
      <c r="Q5474" s="5">
        <v>-999</v>
      </c>
      <c r="R5474">
        <v>0.75700000000000001</v>
      </c>
      <c r="S5474" s="34">
        <f>ROUND((0.6105*(EXP((17.273*E5474)/(E5474+237.3))))*(100-H5474)/100,3)</f>
        <v>1.27</v>
      </c>
      <c r="T5474" s="6">
        <f>IF(V5474&lt;V5475,L5474,0)</f>
        <v>0</v>
      </c>
      <c r="U5474" s="6">
        <f>IF(T5474&gt;0,M5474,-999)</f>
        <v>-999</v>
      </c>
      <c r="V5474">
        <v>200608</v>
      </c>
      <c r="W5474">
        <v>2006</v>
      </c>
    </row>
    <row r="5475" spans="1:23" x14ac:dyDescent="0.25">
      <c r="A5475" s="14">
        <v>38942</v>
      </c>
      <c r="B5475" s="3">
        <v>225</v>
      </c>
      <c r="C5475" s="5">
        <v>-999</v>
      </c>
      <c r="D5475" s="4">
        <v>13.8</v>
      </c>
      <c r="E5475" s="4">
        <v>21.2</v>
      </c>
      <c r="F5475" s="4">
        <v>6.3</v>
      </c>
      <c r="G5475" s="4">
        <v>57.8</v>
      </c>
      <c r="H5475" s="4">
        <v>31.2</v>
      </c>
      <c r="I5475" s="5">
        <v>-999</v>
      </c>
      <c r="J5475" s="5">
        <v>-999</v>
      </c>
      <c r="K5475" s="4">
        <v>0</v>
      </c>
      <c r="L5475" s="4">
        <v>0</v>
      </c>
      <c r="M5475" s="9">
        <v>0</v>
      </c>
      <c r="N5475" s="5">
        <v>-999</v>
      </c>
      <c r="O5475" s="5">
        <v>-999</v>
      </c>
      <c r="P5475" s="4">
        <v>12.7</v>
      </c>
      <c r="Q5475" s="5">
        <v>-999</v>
      </c>
      <c r="R5475">
        <v>0.78600000000000003</v>
      </c>
      <c r="S5475" s="34">
        <f>ROUND((0.6105*(EXP((17.273*E5475)/(E5475+237.3))))*(100-H5475)/100,3)</f>
        <v>1.732</v>
      </c>
      <c r="T5475" s="6">
        <f>IF(V5475&lt;V5476,L5475,0)</f>
        <v>0</v>
      </c>
      <c r="U5475" s="6">
        <f>IF(T5475&gt;0,M5475,-999)</f>
        <v>-999</v>
      </c>
      <c r="V5475">
        <v>200608</v>
      </c>
      <c r="W5475">
        <v>2006</v>
      </c>
    </row>
    <row r="5476" spans="1:23" x14ac:dyDescent="0.25">
      <c r="A5476" s="14">
        <v>38943</v>
      </c>
      <c r="B5476" s="3">
        <v>226</v>
      </c>
      <c r="C5476" s="5">
        <v>-999</v>
      </c>
      <c r="D5476" s="4">
        <v>15.5</v>
      </c>
      <c r="E5476" s="4">
        <v>23.7</v>
      </c>
      <c r="F5476" s="4">
        <v>9.6</v>
      </c>
      <c r="G5476" s="4">
        <v>48.1</v>
      </c>
      <c r="H5476" s="4">
        <v>26</v>
      </c>
      <c r="I5476" s="5">
        <v>-999</v>
      </c>
      <c r="J5476" s="5">
        <v>-999</v>
      </c>
      <c r="K5476" s="4">
        <v>0</v>
      </c>
      <c r="L5476" s="4">
        <v>0</v>
      </c>
      <c r="M5476" s="9">
        <v>0</v>
      </c>
      <c r="N5476" s="5">
        <v>-999</v>
      </c>
      <c r="O5476" s="5">
        <v>-999</v>
      </c>
      <c r="P5476" s="4">
        <v>13.1</v>
      </c>
      <c r="Q5476" s="5">
        <v>-999</v>
      </c>
      <c r="R5476">
        <v>0.76300000000000001</v>
      </c>
      <c r="S5476" s="34">
        <f>ROUND((0.6105*(EXP((17.273*E5476)/(E5476+237.3))))*(100-H5476)/100,3)</f>
        <v>2.1680000000000001</v>
      </c>
      <c r="T5476" s="6">
        <f>IF(V5476&lt;V5477,L5476,0)</f>
        <v>0</v>
      </c>
      <c r="U5476" s="6">
        <f>IF(T5476&gt;0,M5476,-999)</f>
        <v>-999</v>
      </c>
      <c r="V5476">
        <v>200608</v>
      </c>
      <c r="W5476">
        <v>2006</v>
      </c>
    </row>
    <row r="5477" spans="1:23" x14ac:dyDescent="0.25">
      <c r="A5477" s="14">
        <v>38944</v>
      </c>
      <c r="B5477" s="3">
        <v>227</v>
      </c>
      <c r="C5477" s="5">
        <v>-999</v>
      </c>
      <c r="D5477" s="4">
        <v>11.8</v>
      </c>
      <c r="E5477" s="4">
        <v>19</v>
      </c>
      <c r="F5477" s="4">
        <v>5.5</v>
      </c>
      <c r="G5477" s="4">
        <v>59.3</v>
      </c>
      <c r="H5477" s="4">
        <v>37.299999999999997</v>
      </c>
      <c r="I5477" s="5">
        <v>-999</v>
      </c>
      <c r="J5477" s="5">
        <v>-999</v>
      </c>
      <c r="K5477" s="4">
        <v>0</v>
      </c>
      <c r="L5477" s="4">
        <v>0</v>
      </c>
      <c r="M5477" s="9">
        <v>0</v>
      </c>
      <c r="N5477" s="5">
        <v>-999</v>
      </c>
      <c r="O5477" s="5">
        <v>-999</v>
      </c>
      <c r="P5477" s="4">
        <v>13.1</v>
      </c>
      <c r="Q5477" s="5">
        <v>-999</v>
      </c>
      <c r="R5477">
        <v>0.82</v>
      </c>
      <c r="S5477" s="34">
        <f>ROUND((0.6105*(EXP((17.273*E5477)/(E5477+237.3))))*(100-H5477)/100,3)</f>
        <v>1.377</v>
      </c>
      <c r="T5477" s="6">
        <f>IF(V5477&lt;V5478,L5477,0)</f>
        <v>0</v>
      </c>
      <c r="U5477" s="6">
        <f>IF(T5477&gt;0,M5477,-999)</f>
        <v>-999</v>
      </c>
      <c r="V5477">
        <v>200608</v>
      </c>
      <c r="W5477">
        <v>2006</v>
      </c>
    </row>
    <row r="5478" spans="1:23" x14ac:dyDescent="0.25">
      <c r="A5478" s="14">
        <v>38945</v>
      </c>
      <c r="B5478" s="3">
        <v>228</v>
      </c>
      <c r="C5478" s="5">
        <v>-999</v>
      </c>
      <c r="D5478" s="4">
        <v>12.9</v>
      </c>
      <c r="E5478" s="4">
        <v>19.899999999999999</v>
      </c>
      <c r="F5478" s="4">
        <v>7</v>
      </c>
      <c r="G5478" s="4">
        <v>44.9</v>
      </c>
      <c r="H5478" s="4">
        <v>21.7</v>
      </c>
      <c r="I5478" s="5">
        <v>-999</v>
      </c>
      <c r="J5478" s="5">
        <v>-999</v>
      </c>
      <c r="K5478" s="4">
        <v>0</v>
      </c>
      <c r="L5478" s="4">
        <v>0</v>
      </c>
      <c r="M5478" s="9">
        <v>0</v>
      </c>
      <c r="N5478" s="5">
        <v>-999</v>
      </c>
      <c r="O5478" s="5">
        <v>-999</v>
      </c>
      <c r="P5478" s="4">
        <v>13</v>
      </c>
      <c r="Q5478" s="5">
        <v>-999</v>
      </c>
      <c r="R5478">
        <v>0.505</v>
      </c>
      <c r="S5478" s="34">
        <f>ROUND((0.6105*(EXP((17.273*E5478)/(E5478+237.3))))*(100-H5478)/100,3)</f>
        <v>1.819</v>
      </c>
      <c r="T5478" s="6">
        <f>IF(V5478&lt;V5479,L5478,0)</f>
        <v>0</v>
      </c>
      <c r="U5478" s="6">
        <f>IF(T5478&gt;0,M5478,-999)</f>
        <v>-999</v>
      </c>
      <c r="V5478">
        <v>200608</v>
      </c>
      <c r="W5478">
        <v>2006</v>
      </c>
    </row>
    <row r="5479" spans="1:23" x14ac:dyDescent="0.25">
      <c r="A5479" s="14">
        <v>38946</v>
      </c>
      <c r="B5479" s="3">
        <v>229</v>
      </c>
      <c r="C5479" s="5">
        <v>-999</v>
      </c>
      <c r="D5479" s="4">
        <v>14.3</v>
      </c>
      <c r="E5479" s="4">
        <v>21.9</v>
      </c>
      <c r="F5479" s="4">
        <v>6.7</v>
      </c>
      <c r="G5479" s="4">
        <v>42.9</v>
      </c>
      <c r="H5479" s="4">
        <v>25.8</v>
      </c>
      <c r="I5479" s="5">
        <v>-999</v>
      </c>
      <c r="J5479" s="5">
        <v>-999</v>
      </c>
      <c r="K5479" s="4">
        <v>0</v>
      </c>
      <c r="L5479" s="4">
        <v>0</v>
      </c>
      <c r="M5479" s="9">
        <v>0</v>
      </c>
      <c r="N5479" s="5">
        <v>-999</v>
      </c>
      <c r="O5479" s="5">
        <v>-999</v>
      </c>
      <c r="P5479" s="4">
        <v>12.9</v>
      </c>
      <c r="Q5479" s="5">
        <v>-999</v>
      </c>
      <c r="R5479">
        <v>0.67700000000000005</v>
      </c>
      <c r="S5479" s="34">
        <f>ROUND((0.6105*(EXP((17.273*E5479)/(E5479+237.3))))*(100-H5479)/100,3)</f>
        <v>1.9490000000000001</v>
      </c>
      <c r="T5479" s="6">
        <f>IF(V5479&lt;V5480,L5479,0)</f>
        <v>0</v>
      </c>
      <c r="U5479" s="6">
        <f>IF(T5479&gt;0,M5479,-999)</f>
        <v>-999</v>
      </c>
      <c r="V5479">
        <v>200608</v>
      </c>
      <c r="W5479">
        <v>2006</v>
      </c>
    </row>
    <row r="5480" spans="1:23" x14ac:dyDescent="0.25">
      <c r="A5480" s="14">
        <v>38947</v>
      </c>
      <c r="B5480" s="3">
        <v>230</v>
      </c>
      <c r="C5480" s="5">
        <v>-999</v>
      </c>
      <c r="D5480" s="4">
        <v>16</v>
      </c>
      <c r="E5480" s="4">
        <v>23.7</v>
      </c>
      <c r="F5480" s="4">
        <v>9.8000000000000007</v>
      </c>
      <c r="G5480" s="4">
        <v>44.5</v>
      </c>
      <c r="H5480" s="4">
        <v>26.5</v>
      </c>
      <c r="I5480" s="5">
        <v>-999</v>
      </c>
      <c r="J5480" s="5">
        <v>-999</v>
      </c>
      <c r="K5480" s="4">
        <v>0</v>
      </c>
      <c r="L5480" s="4">
        <v>0</v>
      </c>
      <c r="M5480" s="9">
        <v>0</v>
      </c>
      <c r="N5480" s="5">
        <v>-999</v>
      </c>
      <c r="O5480" s="5">
        <v>-999</v>
      </c>
      <c r="P5480" s="4">
        <v>13.1</v>
      </c>
      <c r="Q5480" s="5">
        <v>-999</v>
      </c>
      <c r="R5480">
        <v>0.77600000000000002</v>
      </c>
      <c r="S5480" s="34">
        <f>ROUND((0.6105*(EXP((17.273*E5480)/(E5480+237.3))))*(100-H5480)/100,3)</f>
        <v>2.1539999999999999</v>
      </c>
      <c r="T5480" s="6">
        <f>IF(V5480&lt;V5481,L5480,0)</f>
        <v>0</v>
      </c>
      <c r="U5480" s="6">
        <f>IF(T5480&gt;0,M5480,-999)</f>
        <v>-999</v>
      </c>
      <c r="V5480">
        <v>200608</v>
      </c>
      <c r="W5480">
        <v>2006</v>
      </c>
    </row>
    <row r="5481" spans="1:23" x14ac:dyDescent="0.25">
      <c r="A5481" s="14">
        <v>38948</v>
      </c>
      <c r="B5481" s="3">
        <v>231</v>
      </c>
      <c r="C5481" s="5">
        <v>-999</v>
      </c>
      <c r="D5481" s="4">
        <v>16.399999999999999</v>
      </c>
      <c r="E5481" s="4">
        <v>24.7</v>
      </c>
      <c r="F5481" s="4">
        <v>10.3</v>
      </c>
      <c r="G5481" s="4">
        <v>40.6</v>
      </c>
      <c r="H5481" s="4">
        <v>22.9</v>
      </c>
      <c r="I5481" s="5">
        <v>-999</v>
      </c>
      <c r="J5481" s="5">
        <v>-999</v>
      </c>
      <c r="K5481" s="4">
        <v>0</v>
      </c>
      <c r="L5481" s="4">
        <v>0</v>
      </c>
      <c r="M5481" s="9">
        <v>0</v>
      </c>
      <c r="N5481" s="5">
        <v>-999</v>
      </c>
      <c r="O5481" s="5">
        <v>-999</v>
      </c>
      <c r="P5481" s="4">
        <v>13.4</v>
      </c>
      <c r="Q5481" s="5">
        <v>-999</v>
      </c>
      <c r="R5481">
        <v>0.71199999999999997</v>
      </c>
      <c r="S5481" s="34">
        <f>ROUND((0.6105*(EXP((17.273*E5481)/(E5481+237.3))))*(100-H5481)/100,3)</f>
        <v>2.399</v>
      </c>
      <c r="T5481" s="6">
        <f>IF(V5481&lt;V5482,L5481,0)</f>
        <v>0</v>
      </c>
      <c r="U5481" s="6">
        <f>IF(T5481&gt;0,M5481,-999)</f>
        <v>-999</v>
      </c>
      <c r="V5481">
        <v>200608</v>
      </c>
      <c r="W5481">
        <v>2006</v>
      </c>
    </row>
    <row r="5482" spans="1:23" x14ac:dyDescent="0.25">
      <c r="A5482" s="14">
        <v>38949</v>
      </c>
      <c r="B5482" s="3">
        <v>232</v>
      </c>
      <c r="C5482" s="5">
        <v>-999</v>
      </c>
      <c r="D5482" s="4">
        <v>17.3</v>
      </c>
      <c r="E5482" s="4">
        <v>25.5</v>
      </c>
      <c r="F5482" s="4">
        <v>8.6999999999999993</v>
      </c>
      <c r="G5482" s="4">
        <v>31.2</v>
      </c>
      <c r="H5482" s="4">
        <v>21.6</v>
      </c>
      <c r="I5482" s="5">
        <v>-999</v>
      </c>
      <c r="J5482" s="5">
        <v>-999</v>
      </c>
      <c r="K5482" s="4">
        <v>0</v>
      </c>
      <c r="L5482" s="4">
        <v>0</v>
      </c>
      <c r="M5482" s="9">
        <v>0</v>
      </c>
      <c r="N5482" s="5">
        <v>-999</v>
      </c>
      <c r="O5482" s="5">
        <v>-999</v>
      </c>
      <c r="P5482" s="4">
        <v>13.4</v>
      </c>
      <c r="Q5482" s="5">
        <v>-999</v>
      </c>
      <c r="R5482">
        <v>0.70599999999999996</v>
      </c>
      <c r="S5482" s="34">
        <f>ROUND((0.6105*(EXP((17.273*E5482)/(E5482+237.3))))*(100-H5482)/100,3)</f>
        <v>2.5579999999999998</v>
      </c>
      <c r="T5482" s="6">
        <f>IF(V5482&lt;V5483,L5482,0)</f>
        <v>0</v>
      </c>
      <c r="U5482" s="6">
        <f>IF(T5482&gt;0,M5482,-999)</f>
        <v>-999</v>
      </c>
      <c r="V5482">
        <v>200608</v>
      </c>
      <c r="W5482">
        <v>2006</v>
      </c>
    </row>
    <row r="5483" spans="1:23" x14ac:dyDescent="0.25">
      <c r="A5483" s="14">
        <v>38950</v>
      </c>
      <c r="B5483" s="3">
        <v>233</v>
      </c>
      <c r="C5483" s="5">
        <v>-999</v>
      </c>
      <c r="D5483" s="4">
        <v>20.3</v>
      </c>
      <c r="E5483" s="4">
        <v>28.9</v>
      </c>
      <c r="F5483" s="4">
        <v>12.2</v>
      </c>
      <c r="G5483" s="4">
        <v>26.6</v>
      </c>
      <c r="H5483" s="4">
        <v>14.1</v>
      </c>
      <c r="I5483" s="5">
        <v>-999</v>
      </c>
      <c r="J5483" s="5">
        <v>-999</v>
      </c>
      <c r="K5483" s="4">
        <v>0</v>
      </c>
      <c r="L5483" s="4">
        <v>0</v>
      </c>
      <c r="M5483" s="9">
        <v>0</v>
      </c>
      <c r="N5483" s="5">
        <v>-999</v>
      </c>
      <c r="O5483" s="5">
        <v>-999</v>
      </c>
      <c r="P5483" s="4">
        <v>13.6</v>
      </c>
      <c r="Q5483" s="5">
        <v>-999</v>
      </c>
      <c r="R5483">
        <v>0.56100000000000005</v>
      </c>
      <c r="S5483" s="34">
        <f>ROUND((0.6105*(EXP((17.273*E5483)/(E5483+237.3))))*(100-H5483)/100,3)</f>
        <v>3.42</v>
      </c>
      <c r="T5483" s="6">
        <f>IF(V5483&lt;V5484,L5483,0)</f>
        <v>0</v>
      </c>
      <c r="U5483" s="6">
        <f>IF(T5483&gt;0,M5483,-999)</f>
        <v>-999</v>
      </c>
      <c r="V5483">
        <v>200608</v>
      </c>
      <c r="W5483">
        <v>2006</v>
      </c>
    </row>
    <row r="5484" spans="1:23" x14ac:dyDescent="0.25">
      <c r="A5484" s="14">
        <v>38951</v>
      </c>
      <c r="B5484" s="3">
        <v>234</v>
      </c>
      <c r="C5484" s="5">
        <v>-999</v>
      </c>
      <c r="D5484" s="4">
        <v>16.3</v>
      </c>
      <c r="E5484" s="4">
        <v>23.2</v>
      </c>
      <c r="F5484" s="4">
        <v>9.1</v>
      </c>
      <c r="G5484" s="4">
        <v>37.299999999999997</v>
      </c>
      <c r="H5484" s="4">
        <v>29.3</v>
      </c>
      <c r="I5484" s="5">
        <v>-999</v>
      </c>
      <c r="J5484" s="5">
        <v>-999</v>
      </c>
      <c r="K5484" s="4">
        <v>0</v>
      </c>
      <c r="L5484" s="4">
        <v>0</v>
      </c>
      <c r="M5484" s="9">
        <v>0</v>
      </c>
      <c r="N5484" s="5">
        <v>-999</v>
      </c>
      <c r="O5484" s="5">
        <v>-999</v>
      </c>
      <c r="P5484" s="4">
        <v>13.8</v>
      </c>
      <c r="Q5484" s="5">
        <v>-999</v>
      </c>
      <c r="R5484">
        <v>0.83099999999999996</v>
      </c>
      <c r="S5484" s="34">
        <f>ROUND((0.6105*(EXP((17.273*E5484)/(E5484+237.3))))*(100-H5484)/100,3)</f>
        <v>2.0099999999999998</v>
      </c>
      <c r="T5484" s="6">
        <f>IF(V5484&lt;V5485,L5484,0)</f>
        <v>0</v>
      </c>
      <c r="U5484" s="6">
        <f>IF(T5484&gt;0,M5484,-999)</f>
        <v>-999</v>
      </c>
      <c r="V5484">
        <v>200608</v>
      </c>
      <c r="W5484">
        <v>2006</v>
      </c>
    </row>
    <row r="5485" spans="1:23" x14ac:dyDescent="0.25">
      <c r="A5485" s="14">
        <v>38952</v>
      </c>
      <c r="B5485" s="3">
        <v>235</v>
      </c>
      <c r="C5485" s="5">
        <v>-999</v>
      </c>
      <c r="D5485" s="4">
        <v>10.3</v>
      </c>
      <c r="E5485" s="4">
        <v>16.8</v>
      </c>
      <c r="F5485" s="4">
        <v>5.3</v>
      </c>
      <c r="G5485" s="4">
        <v>72.3</v>
      </c>
      <c r="H5485" s="4">
        <v>49.2</v>
      </c>
      <c r="I5485" s="5">
        <v>-999</v>
      </c>
      <c r="J5485" s="5">
        <v>-999</v>
      </c>
      <c r="K5485" s="4">
        <v>0</v>
      </c>
      <c r="L5485" s="4">
        <v>0</v>
      </c>
      <c r="M5485" s="9">
        <v>0</v>
      </c>
      <c r="N5485" s="5">
        <v>-999</v>
      </c>
      <c r="O5485" s="5">
        <v>-999</v>
      </c>
      <c r="P5485" s="4">
        <v>13</v>
      </c>
      <c r="Q5485" s="5">
        <v>-999</v>
      </c>
      <c r="R5485">
        <v>0.94099999999999995</v>
      </c>
      <c r="S5485" s="34">
        <f>ROUND((0.6105*(EXP((17.273*E5485)/(E5485+237.3))))*(100-H5485)/100,3)</f>
        <v>0.97199999999999998</v>
      </c>
      <c r="T5485" s="6">
        <f>IF(V5485&lt;V5486,L5485,0)</f>
        <v>0</v>
      </c>
      <c r="U5485" s="6">
        <f>IF(T5485&gt;0,M5485,-999)</f>
        <v>-999</v>
      </c>
      <c r="V5485">
        <v>200608</v>
      </c>
      <c r="W5485">
        <v>2006</v>
      </c>
    </row>
    <row r="5486" spans="1:23" x14ac:dyDescent="0.25">
      <c r="A5486" s="14">
        <v>38953</v>
      </c>
      <c r="B5486" s="3">
        <v>236</v>
      </c>
      <c r="C5486" s="5">
        <v>-999</v>
      </c>
      <c r="D5486" s="4">
        <v>9.8000000000000007</v>
      </c>
      <c r="E5486" s="4">
        <v>16.7</v>
      </c>
      <c r="F5486" s="4">
        <v>4</v>
      </c>
      <c r="G5486" s="4">
        <v>73.7</v>
      </c>
      <c r="H5486" s="4">
        <v>40.1</v>
      </c>
      <c r="I5486" s="5">
        <v>-999</v>
      </c>
      <c r="J5486" s="5">
        <v>-999</v>
      </c>
      <c r="K5486" s="4">
        <v>0</v>
      </c>
      <c r="L5486" s="4">
        <v>0</v>
      </c>
      <c r="M5486" s="9">
        <v>0</v>
      </c>
      <c r="N5486" s="5">
        <v>-999</v>
      </c>
      <c r="O5486" s="5">
        <v>-999</v>
      </c>
      <c r="P5486" s="4">
        <v>12.2</v>
      </c>
      <c r="Q5486" s="5">
        <v>-999</v>
      </c>
      <c r="R5486">
        <v>0.76100000000000001</v>
      </c>
      <c r="S5486" s="34">
        <f>ROUND((0.6105*(EXP((17.273*E5486)/(E5486+237.3))))*(100-H5486)/100,3)</f>
        <v>1.1379999999999999</v>
      </c>
      <c r="T5486" s="6">
        <f>IF(V5486&lt;V5487,L5486,0)</f>
        <v>0</v>
      </c>
      <c r="U5486" s="6">
        <f>IF(T5486&gt;0,M5486,-999)</f>
        <v>-999</v>
      </c>
      <c r="V5486">
        <v>200608</v>
      </c>
      <c r="W5486">
        <v>2006</v>
      </c>
    </row>
    <row r="5487" spans="1:23" x14ac:dyDescent="0.25">
      <c r="A5487" s="14">
        <v>38954</v>
      </c>
      <c r="B5487" s="3">
        <v>237</v>
      </c>
      <c r="C5487" s="5">
        <v>-999</v>
      </c>
      <c r="D5487" s="4">
        <v>12.3</v>
      </c>
      <c r="E5487" s="4">
        <v>20.7</v>
      </c>
      <c r="F5487" s="4">
        <v>4.7</v>
      </c>
      <c r="G5487" s="4">
        <v>63.4</v>
      </c>
      <c r="H5487" s="4">
        <v>31.5</v>
      </c>
      <c r="I5487" s="5">
        <v>-999</v>
      </c>
      <c r="J5487" s="5">
        <v>-999</v>
      </c>
      <c r="K5487" s="4">
        <v>0</v>
      </c>
      <c r="L5487" s="4">
        <v>0</v>
      </c>
      <c r="M5487" s="9">
        <v>0</v>
      </c>
      <c r="N5487" s="5">
        <v>-999</v>
      </c>
      <c r="O5487" s="5">
        <v>-999</v>
      </c>
      <c r="P5487" s="4">
        <v>12.2</v>
      </c>
      <c r="Q5487" s="5">
        <v>-999</v>
      </c>
      <c r="R5487">
        <v>0.77</v>
      </c>
      <c r="S5487" s="34">
        <f>ROUND((0.6105*(EXP((17.273*E5487)/(E5487+237.3))))*(100-H5487)/100,3)</f>
        <v>1.6719999999999999</v>
      </c>
      <c r="T5487" s="6">
        <f>IF(V5487&lt;V5488,L5487,0)</f>
        <v>0</v>
      </c>
      <c r="U5487" s="6">
        <f>IF(T5487&gt;0,M5487,-999)</f>
        <v>-999</v>
      </c>
      <c r="V5487">
        <v>200608</v>
      </c>
      <c r="W5487">
        <v>2006</v>
      </c>
    </row>
    <row r="5488" spans="1:23" x14ac:dyDescent="0.25">
      <c r="A5488" s="14">
        <v>38955</v>
      </c>
      <c r="B5488" s="3">
        <v>238</v>
      </c>
      <c r="C5488" s="5">
        <v>-999</v>
      </c>
      <c r="D5488" s="4">
        <v>15.8</v>
      </c>
      <c r="E5488" s="4">
        <v>24.7</v>
      </c>
      <c r="F5488" s="4">
        <v>8.4</v>
      </c>
      <c r="G5488" s="4">
        <v>47.3</v>
      </c>
      <c r="H5488" s="4">
        <v>22.9</v>
      </c>
      <c r="I5488" s="5">
        <v>-999</v>
      </c>
      <c r="J5488" s="5">
        <v>-999</v>
      </c>
      <c r="K5488" s="4">
        <v>0</v>
      </c>
      <c r="L5488" s="4">
        <v>0</v>
      </c>
      <c r="M5488" s="9">
        <v>0</v>
      </c>
      <c r="N5488" s="5">
        <v>-999</v>
      </c>
      <c r="O5488" s="5">
        <v>-999</v>
      </c>
      <c r="P5488" s="4">
        <v>12.5</v>
      </c>
      <c r="Q5488" s="5">
        <v>-999</v>
      </c>
      <c r="R5488">
        <v>0.71199999999999997</v>
      </c>
      <c r="S5488" s="34">
        <f>ROUND((0.6105*(EXP((17.273*E5488)/(E5488+237.3))))*(100-H5488)/100,3)</f>
        <v>2.399</v>
      </c>
      <c r="T5488" s="6">
        <f>IF(V5488&lt;V5489,L5488,0)</f>
        <v>0</v>
      </c>
      <c r="U5488" s="6">
        <f>IF(T5488&gt;0,M5488,-999)</f>
        <v>-999</v>
      </c>
      <c r="V5488">
        <v>200608</v>
      </c>
      <c r="W5488">
        <v>2006</v>
      </c>
    </row>
    <row r="5489" spans="1:23" x14ac:dyDescent="0.25">
      <c r="A5489" s="14">
        <v>38956</v>
      </c>
      <c r="B5489" s="3">
        <v>239</v>
      </c>
      <c r="C5489" s="5">
        <v>-999</v>
      </c>
      <c r="D5489" s="4">
        <v>17.3</v>
      </c>
      <c r="E5489" s="4">
        <v>26.1</v>
      </c>
      <c r="F5489" s="4">
        <v>9.8000000000000007</v>
      </c>
      <c r="G5489" s="4">
        <v>43</v>
      </c>
      <c r="H5489" s="4">
        <v>23.9</v>
      </c>
      <c r="I5489" s="5">
        <v>-999</v>
      </c>
      <c r="J5489" s="5">
        <v>-999</v>
      </c>
      <c r="K5489" s="4">
        <v>0</v>
      </c>
      <c r="L5489" s="4">
        <v>0</v>
      </c>
      <c r="M5489" s="9">
        <v>0</v>
      </c>
      <c r="N5489" s="5">
        <v>-999</v>
      </c>
      <c r="O5489" s="5">
        <v>-999</v>
      </c>
      <c r="P5489" s="4">
        <v>12.9</v>
      </c>
      <c r="Q5489" s="5">
        <v>-999</v>
      </c>
      <c r="R5489">
        <v>0.80600000000000005</v>
      </c>
      <c r="S5489" s="34">
        <f>ROUND((0.6105*(EXP((17.273*E5489)/(E5489+237.3))))*(100-H5489)/100,3)</f>
        <v>2.573</v>
      </c>
      <c r="T5489" s="6">
        <f>IF(V5489&lt;V5490,L5489,0)</f>
        <v>0</v>
      </c>
      <c r="U5489" s="6">
        <f>IF(T5489&gt;0,M5489,-999)</f>
        <v>-999</v>
      </c>
      <c r="V5489">
        <v>200608</v>
      </c>
      <c r="W5489">
        <v>2006</v>
      </c>
    </row>
    <row r="5490" spans="1:23" x14ac:dyDescent="0.25">
      <c r="A5490" s="14">
        <v>38957</v>
      </c>
      <c r="B5490" s="3">
        <v>240</v>
      </c>
      <c r="C5490" s="5">
        <v>-999</v>
      </c>
      <c r="D5490" s="4">
        <v>18.3</v>
      </c>
      <c r="E5490" s="4">
        <v>25.8</v>
      </c>
      <c r="F5490" s="4">
        <v>12.1</v>
      </c>
      <c r="G5490" s="4">
        <v>39.6</v>
      </c>
      <c r="H5490" s="4">
        <v>25.5</v>
      </c>
      <c r="I5490" s="5">
        <v>-999</v>
      </c>
      <c r="J5490" s="5">
        <v>-999</v>
      </c>
      <c r="K5490" s="4">
        <v>0</v>
      </c>
      <c r="L5490" s="4">
        <v>0</v>
      </c>
      <c r="M5490" s="9">
        <v>0</v>
      </c>
      <c r="N5490" s="5">
        <v>-999</v>
      </c>
      <c r="O5490" s="5">
        <v>-999</v>
      </c>
      <c r="P5490" s="4">
        <v>13.2</v>
      </c>
      <c r="Q5490" s="5">
        <v>-999</v>
      </c>
      <c r="R5490">
        <v>0.84899999999999998</v>
      </c>
      <c r="S5490" s="34">
        <f>ROUND((0.6105*(EXP((17.273*E5490)/(E5490+237.3))))*(100-H5490)/100,3)</f>
        <v>2.4740000000000002</v>
      </c>
      <c r="T5490" s="6">
        <f>IF(V5490&lt;V5491,L5490,0)</f>
        <v>0</v>
      </c>
      <c r="U5490" s="6">
        <f>IF(T5490&gt;0,M5490,-999)</f>
        <v>-999</v>
      </c>
      <c r="V5490">
        <v>200608</v>
      </c>
      <c r="W5490">
        <v>2006</v>
      </c>
    </row>
    <row r="5491" spans="1:23" x14ac:dyDescent="0.25">
      <c r="A5491" s="14">
        <v>38958</v>
      </c>
      <c r="B5491" s="3">
        <v>241</v>
      </c>
      <c r="C5491" s="5">
        <v>-999</v>
      </c>
      <c r="D5491" s="4">
        <v>10.3</v>
      </c>
      <c r="E5491" s="4">
        <v>17.5</v>
      </c>
      <c r="F5491" s="4">
        <v>2.6</v>
      </c>
      <c r="G5491" s="4">
        <v>56.8</v>
      </c>
      <c r="H5491" s="4">
        <v>35.700000000000003</v>
      </c>
      <c r="I5491" s="5">
        <v>-999</v>
      </c>
      <c r="J5491" s="5">
        <v>-999</v>
      </c>
      <c r="K5491" s="4">
        <v>0</v>
      </c>
      <c r="L5491" s="4">
        <v>0</v>
      </c>
      <c r="M5491" s="9">
        <v>0</v>
      </c>
      <c r="N5491" s="5">
        <v>-999</v>
      </c>
      <c r="O5491" s="5">
        <v>-999</v>
      </c>
      <c r="P5491" s="4">
        <v>12.9</v>
      </c>
      <c r="Q5491" s="5">
        <v>-999</v>
      </c>
      <c r="R5491">
        <v>0.71299999999999997</v>
      </c>
      <c r="S5491" s="34">
        <f>ROUND((0.6105*(EXP((17.273*E5491)/(E5491+237.3))))*(100-H5491)/100,3)</f>
        <v>1.286</v>
      </c>
      <c r="T5491" s="6">
        <f>IF(V5491&lt;V5492,L5491,0)</f>
        <v>0</v>
      </c>
      <c r="U5491" s="6">
        <f>IF(T5491&gt;0,M5491,-999)</f>
        <v>-999</v>
      </c>
      <c r="V5491">
        <v>200608</v>
      </c>
      <c r="W5491">
        <v>2006</v>
      </c>
    </row>
    <row r="5492" spans="1:23" x14ac:dyDescent="0.25">
      <c r="A5492" s="14">
        <v>38959</v>
      </c>
      <c r="B5492" s="3">
        <v>242</v>
      </c>
      <c r="C5492" s="5">
        <v>-999</v>
      </c>
      <c r="D5492" s="4">
        <v>2.8</v>
      </c>
      <c r="E5492" s="4">
        <v>8.1</v>
      </c>
      <c r="F5492" s="4">
        <v>0.3</v>
      </c>
      <c r="G5492" s="4">
        <v>96.3</v>
      </c>
      <c r="H5492" s="4">
        <v>80.8</v>
      </c>
      <c r="I5492" s="5">
        <v>-999</v>
      </c>
      <c r="J5492" s="5">
        <v>-999</v>
      </c>
      <c r="K5492" s="4">
        <v>6.9</v>
      </c>
      <c r="L5492" s="4">
        <v>0</v>
      </c>
      <c r="M5492" s="9">
        <v>0</v>
      </c>
      <c r="N5492" s="5">
        <v>-999</v>
      </c>
      <c r="O5492" s="5">
        <v>-999</v>
      </c>
      <c r="P5492" s="4">
        <v>11.2</v>
      </c>
      <c r="Q5492" s="5">
        <v>-999</v>
      </c>
      <c r="R5492">
        <v>0.86899999999999999</v>
      </c>
      <c r="S5492" s="34">
        <f>ROUND((0.6105*(EXP((17.273*E5492)/(E5492+237.3))))*(100-H5492)/100,3)</f>
        <v>0.20699999999999999</v>
      </c>
      <c r="T5492" s="6">
        <f>IF(V5492&lt;V5493,L5492,0)</f>
        <v>0</v>
      </c>
      <c r="U5492" s="6">
        <f>IF(T5492&gt;0,M5492,-999)</f>
        <v>-999</v>
      </c>
      <c r="V5492">
        <v>200608</v>
      </c>
      <c r="W5492">
        <v>2006</v>
      </c>
    </row>
    <row r="5493" spans="1:23" x14ac:dyDescent="0.25">
      <c r="A5493" s="14">
        <v>38960</v>
      </c>
      <c r="B5493" s="3">
        <v>243</v>
      </c>
      <c r="C5493" s="5">
        <v>-999</v>
      </c>
      <c r="D5493" s="4">
        <v>6</v>
      </c>
      <c r="E5493" s="4">
        <v>13.7</v>
      </c>
      <c r="F5493" s="4">
        <v>-0.3</v>
      </c>
      <c r="G5493" s="4">
        <v>73.400000000000006</v>
      </c>
      <c r="H5493" s="4">
        <v>37.1</v>
      </c>
      <c r="I5493" s="5">
        <v>-999</v>
      </c>
      <c r="J5493" s="5">
        <v>-999</v>
      </c>
      <c r="K5493" s="4">
        <v>0.3</v>
      </c>
      <c r="L5493" s="4">
        <v>0</v>
      </c>
      <c r="M5493" s="9">
        <v>0</v>
      </c>
      <c r="N5493" s="5">
        <v>-999</v>
      </c>
      <c r="O5493" s="5">
        <v>-999</v>
      </c>
      <c r="P5493" s="4">
        <v>10.9</v>
      </c>
      <c r="Q5493" s="5">
        <v>-999</v>
      </c>
      <c r="R5493">
        <v>0.57999999999999996</v>
      </c>
      <c r="S5493" s="34">
        <f>ROUND((0.6105*(EXP((17.273*E5493)/(E5493+237.3))))*(100-H5493)/100,3)</f>
        <v>0.98599999999999999</v>
      </c>
      <c r="T5493" s="6">
        <f>IF(V5493&lt;V5494,L5493,0)</f>
        <v>0</v>
      </c>
      <c r="U5493" s="6">
        <f>IF(T5493&gt;0,M5493,-999)</f>
        <v>-999</v>
      </c>
      <c r="V5493">
        <v>200608</v>
      </c>
      <c r="W5493">
        <v>2006</v>
      </c>
    </row>
    <row r="5494" spans="1:23" x14ac:dyDescent="0.25">
      <c r="A5494" s="14">
        <v>38961</v>
      </c>
      <c r="B5494" s="3">
        <v>244</v>
      </c>
      <c r="C5494" s="5">
        <v>-999</v>
      </c>
      <c r="D5494" s="4">
        <v>11.4</v>
      </c>
      <c r="E5494" s="4">
        <v>19.100000000000001</v>
      </c>
      <c r="F5494" s="4">
        <v>2.5</v>
      </c>
      <c r="G5494" s="4">
        <v>48.7</v>
      </c>
      <c r="H5494" s="4">
        <v>26.2</v>
      </c>
      <c r="I5494" s="5">
        <v>-999</v>
      </c>
      <c r="J5494" s="5">
        <v>-999</v>
      </c>
      <c r="K5494" s="4">
        <v>0</v>
      </c>
      <c r="L5494" s="4">
        <v>0</v>
      </c>
      <c r="M5494" s="9">
        <v>0</v>
      </c>
      <c r="N5494" s="5">
        <v>-999</v>
      </c>
      <c r="O5494" s="5">
        <v>-999</v>
      </c>
      <c r="P5494" s="4">
        <v>10.9</v>
      </c>
      <c r="Q5494" s="5">
        <v>-999</v>
      </c>
      <c r="R5494">
        <v>0.58099999999999996</v>
      </c>
      <c r="S5494" s="34">
        <f>ROUND((0.6105*(EXP((17.273*E5494)/(E5494+237.3))))*(100-H5494)/100,3)</f>
        <v>1.631</v>
      </c>
      <c r="T5494" s="6">
        <f>IF(V5494&lt;V5495,L5494,0)</f>
        <v>0</v>
      </c>
      <c r="U5494" s="6">
        <f>IF(T5494&gt;0,M5494,-999)</f>
        <v>-999</v>
      </c>
      <c r="V5494">
        <v>200609</v>
      </c>
      <c r="W5494">
        <v>2006</v>
      </c>
    </row>
    <row r="5495" spans="1:23" x14ac:dyDescent="0.25">
      <c r="A5495" s="14">
        <v>38962</v>
      </c>
      <c r="B5495" s="3">
        <v>245</v>
      </c>
      <c r="C5495" s="5">
        <v>-999</v>
      </c>
      <c r="D5495" s="4">
        <v>15.9</v>
      </c>
      <c r="E5495" s="4">
        <v>24.6</v>
      </c>
      <c r="F5495" s="4">
        <v>9.6999999999999993</v>
      </c>
      <c r="G5495" s="4">
        <v>37.4</v>
      </c>
      <c r="H5495" s="4">
        <v>18</v>
      </c>
      <c r="I5495" s="5">
        <v>-999</v>
      </c>
      <c r="J5495" s="5">
        <v>-999</v>
      </c>
      <c r="K5495" s="4">
        <v>0</v>
      </c>
      <c r="L5495" s="4">
        <v>0</v>
      </c>
      <c r="M5495" s="9">
        <v>0</v>
      </c>
      <c r="N5495" s="5">
        <v>-999</v>
      </c>
      <c r="O5495" s="5">
        <v>-999</v>
      </c>
      <c r="P5495" s="4">
        <v>11.7</v>
      </c>
      <c r="Q5495" s="5">
        <v>-999</v>
      </c>
      <c r="R5495">
        <v>0.55700000000000005</v>
      </c>
      <c r="S5495" s="34">
        <f>ROUND((0.6105*(EXP((17.273*E5495)/(E5495+237.3))))*(100-H5495)/100,3)</f>
        <v>2.536</v>
      </c>
      <c r="T5495" s="6">
        <f>IF(V5495&lt;V5496,L5495,0)</f>
        <v>0</v>
      </c>
      <c r="U5495" s="6">
        <f>IF(T5495&gt;0,M5495,-999)</f>
        <v>-999</v>
      </c>
      <c r="V5495">
        <v>200609</v>
      </c>
      <c r="W5495">
        <v>2006</v>
      </c>
    </row>
    <row r="5496" spans="1:23" x14ac:dyDescent="0.25">
      <c r="A5496" s="14">
        <v>38963</v>
      </c>
      <c r="B5496" s="3">
        <v>246</v>
      </c>
      <c r="C5496" s="5">
        <v>-999</v>
      </c>
      <c r="D5496" s="4">
        <v>19.2</v>
      </c>
      <c r="E5496" s="4">
        <v>26.8</v>
      </c>
      <c r="F5496" s="4">
        <v>12.1</v>
      </c>
      <c r="G5496" s="4">
        <v>27.8</v>
      </c>
      <c r="H5496" s="4">
        <v>14.3</v>
      </c>
      <c r="I5496" s="5">
        <v>-999</v>
      </c>
      <c r="J5496" s="5">
        <v>-999</v>
      </c>
      <c r="K5496" s="4">
        <v>0</v>
      </c>
      <c r="L5496" s="4">
        <v>0</v>
      </c>
      <c r="M5496" s="9">
        <v>0</v>
      </c>
      <c r="N5496" s="5">
        <v>-999</v>
      </c>
      <c r="O5496" s="5">
        <v>-999</v>
      </c>
      <c r="P5496" s="4">
        <v>12.2</v>
      </c>
      <c r="Q5496" s="5">
        <v>-999</v>
      </c>
      <c r="R5496">
        <v>0.503</v>
      </c>
      <c r="S5496" s="34">
        <f>ROUND((0.6105*(EXP((17.273*E5496)/(E5496+237.3))))*(100-H5496)/100,3)</f>
        <v>3.0190000000000001</v>
      </c>
      <c r="T5496" s="6">
        <f>IF(V5496&lt;V5497,L5496,0)</f>
        <v>0</v>
      </c>
      <c r="U5496" s="6">
        <f>IF(T5496&gt;0,M5496,-999)</f>
        <v>-999</v>
      </c>
      <c r="V5496">
        <v>200609</v>
      </c>
      <c r="W5496">
        <v>2006</v>
      </c>
    </row>
    <row r="5497" spans="1:23" x14ac:dyDescent="0.25">
      <c r="A5497" s="14">
        <v>38964</v>
      </c>
      <c r="B5497" s="3">
        <v>247</v>
      </c>
      <c r="C5497" s="5">
        <v>-999</v>
      </c>
      <c r="D5497" s="4">
        <v>19.7</v>
      </c>
      <c r="E5497" s="4">
        <v>28.3</v>
      </c>
      <c r="F5497" s="4">
        <v>14.6</v>
      </c>
      <c r="G5497" s="4">
        <v>28.2</v>
      </c>
      <c r="H5497" s="4">
        <v>16.399999999999999</v>
      </c>
      <c r="I5497" s="5">
        <v>-999</v>
      </c>
      <c r="J5497" s="5">
        <v>-999</v>
      </c>
      <c r="K5497" s="4">
        <v>0</v>
      </c>
      <c r="L5497" s="4">
        <v>0</v>
      </c>
      <c r="M5497" s="9">
        <v>0</v>
      </c>
      <c r="N5497" s="5">
        <v>-999</v>
      </c>
      <c r="O5497" s="5">
        <v>-999</v>
      </c>
      <c r="P5497" s="4">
        <v>12.8</v>
      </c>
      <c r="Q5497" s="5">
        <v>-999</v>
      </c>
      <c r="R5497">
        <v>0.63200000000000001</v>
      </c>
      <c r="S5497" s="34">
        <f>ROUND((0.6105*(EXP((17.273*E5497)/(E5497+237.3))))*(100-H5497)/100,3)</f>
        <v>3.2149999999999999</v>
      </c>
      <c r="T5497" s="6">
        <f>IF(V5497&lt;V5498,L5497,0)</f>
        <v>0</v>
      </c>
      <c r="U5497" s="6">
        <f>IF(T5497&gt;0,M5497,-999)</f>
        <v>-999</v>
      </c>
      <c r="V5497">
        <v>200609</v>
      </c>
      <c r="W5497">
        <v>2006</v>
      </c>
    </row>
    <row r="5498" spans="1:23" x14ac:dyDescent="0.25">
      <c r="A5498" s="14">
        <v>38965</v>
      </c>
      <c r="B5498" s="3">
        <v>248</v>
      </c>
      <c r="C5498" s="5">
        <v>-999</v>
      </c>
      <c r="D5498" s="4">
        <v>19.7</v>
      </c>
      <c r="E5498" s="4">
        <v>28.3</v>
      </c>
      <c r="F5498" s="4">
        <v>13.3</v>
      </c>
      <c r="G5498" s="4">
        <v>33.4</v>
      </c>
      <c r="H5498" s="4">
        <v>20.7</v>
      </c>
      <c r="I5498" s="5">
        <v>-999</v>
      </c>
      <c r="J5498" s="5">
        <v>-999</v>
      </c>
      <c r="K5498" s="4">
        <v>0</v>
      </c>
      <c r="L5498" s="4">
        <v>0</v>
      </c>
      <c r="M5498" s="9">
        <v>0</v>
      </c>
      <c r="N5498" s="5">
        <v>-999</v>
      </c>
      <c r="O5498" s="5">
        <v>-999</v>
      </c>
      <c r="P5498" s="4">
        <v>13</v>
      </c>
      <c r="Q5498" s="5">
        <v>-999</v>
      </c>
      <c r="R5498">
        <v>0.79700000000000004</v>
      </c>
      <c r="S5498" s="34">
        <f>ROUND((0.6105*(EXP((17.273*E5498)/(E5498+237.3))))*(100-H5498)/100,3)</f>
        <v>3.05</v>
      </c>
      <c r="T5498" s="6">
        <f>IF(V5498&lt;V5499,L5498,0)</f>
        <v>0</v>
      </c>
      <c r="U5498" s="6">
        <f>IF(T5498&gt;0,M5498,-999)</f>
        <v>-999</v>
      </c>
      <c r="V5498">
        <v>200609</v>
      </c>
      <c r="W5498">
        <v>2006</v>
      </c>
    </row>
    <row r="5499" spans="1:23" x14ac:dyDescent="0.25">
      <c r="A5499" s="14">
        <v>38966</v>
      </c>
      <c r="B5499" s="3">
        <v>249</v>
      </c>
      <c r="C5499" s="5">
        <v>-999</v>
      </c>
      <c r="D5499" s="4">
        <v>20.2</v>
      </c>
      <c r="E5499" s="4">
        <v>28.4</v>
      </c>
      <c r="F5499" s="4">
        <v>14.4</v>
      </c>
      <c r="G5499" s="4">
        <v>31.7</v>
      </c>
      <c r="H5499" s="4">
        <v>21.8</v>
      </c>
      <c r="I5499" s="5">
        <v>-999</v>
      </c>
      <c r="J5499" s="5">
        <v>-999</v>
      </c>
      <c r="K5499" s="4">
        <v>0</v>
      </c>
      <c r="L5499" s="4">
        <v>0</v>
      </c>
      <c r="M5499" s="9">
        <v>0</v>
      </c>
      <c r="N5499" s="5">
        <v>-999</v>
      </c>
      <c r="O5499" s="5">
        <v>-999</v>
      </c>
      <c r="P5499" s="4">
        <v>13.2</v>
      </c>
      <c r="Q5499" s="5">
        <v>-999</v>
      </c>
      <c r="R5499">
        <v>0.84499999999999997</v>
      </c>
      <c r="S5499" s="34">
        <f>ROUND((0.6105*(EXP((17.273*E5499)/(E5499+237.3))))*(100-H5499)/100,3)</f>
        <v>3.0249999999999999</v>
      </c>
      <c r="T5499" s="6">
        <f>IF(V5499&lt;V5500,L5499,0)</f>
        <v>0</v>
      </c>
      <c r="U5499" s="6">
        <f>IF(T5499&gt;0,M5499,-999)</f>
        <v>-999</v>
      </c>
      <c r="V5499">
        <v>200609</v>
      </c>
      <c r="W5499">
        <v>2006</v>
      </c>
    </row>
    <row r="5500" spans="1:23" x14ac:dyDescent="0.25">
      <c r="A5500" s="14">
        <v>38967</v>
      </c>
      <c r="B5500" s="3">
        <v>250</v>
      </c>
      <c r="C5500" s="5">
        <v>-999</v>
      </c>
      <c r="D5500" s="4">
        <v>19.3</v>
      </c>
      <c r="E5500" s="4">
        <v>27.1</v>
      </c>
      <c r="F5500" s="4">
        <v>14.8</v>
      </c>
      <c r="G5500" s="4">
        <v>33.299999999999997</v>
      </c>
      <c r="H5500" s="4">
        <v>21.4</v>
      </c>
      <c r="I5500" s="5">
        <v>-999</v>
      </c>
      <c r="J5500" s="5">
        <v>-999</v>
      </c>
      <c r="K5500" s="4">
        <v>0</v>
      </c>
      <c r="L5500" s="4">
        <v>0</v>
      </c>
      <c r="M5500" s="9">
        <v>0</v>
      </c>
      <c r="N5500" s="5">
        <v>-999</v>
      </c>
      <c r="O5500" s="5">
        <v>-999</v>
      </c>
      <c r="P5500" s="4">
        <v>13.3</v>
      </c>
      <c r="Q5500" s="5">
        <v>-999</v>
      </c>
      <c r="R5500">
        <v>0.76700000000000002</v>
      </c>
      <c r="S5500" s="34">
        <f>ROUND((0.6105*(EXP((17.273*E5500)/(E5500+237.3))))*(100-H5500)/100,3)</f>
        <v>2.8180000000000001</v>
      </c>
      <c r="T5500" s="6">
        <f>IF(V5500&lt;V5501,L5500,0)</f>
        <v>0</v>
      </c>
      <c r="U5500" s="6">
        <f>IF(T5500&gt;0,M5500,-999)</f>
        <v>-999</v>
      </c>
      <c r="V5500">
        <v>200609</v>
      </c>
      <c r="W5500">
        <v>2006</v>
      </c>
    </row>
    <row r="5501" spans="1:23" x14ac:dyDescent="0.25">
      <c r="A5501" s="14">
        <v>38968</v>
      </c>
      <c r="B5501" s="3">
        <v>251</v>
      </c>
      <c r="C5501" s="5">
        <v>-999</v>
      </c>
      <c r="D5501" s="4">
        <v>18.7</v>
      </c>
      <c r="E5501" s="4">
        <v>25.4</v>
      </c>
      <c r="F5501" s="4">
        <v>15.2</v>
      </c>
      <c r="G5501" s="4">
        <v>36.700000000000003</v>
      </c>
      <c r="H5501" s="4">
        <v>21.5</v>
      </c>
      <c r="I5501" s="5">
        <v>-999</v>
      </c>
      <c r="J5501" s="5">
        <v>-999</v>
      </c>
      <c r="K5501" s="4">
        <v>0</v>
      </c>
      <c r="L5501" s="4">
        <v>0</v>
      </c>
      <c r="M5501" s="9">
        <v>0</v>
      </c>
      <c r="N5501" s="5">
        <v>-999</v>
      </c>
      <c r="O5501" s="5">
        <v>-999</v>
      </c>
      <c r="P5501" s="4">
        <v>13.2</v>
      </c>
      <c r="Q5501" s="5">
        <v>-999</v>
      </c>
      <c r="R5501">
        <v>0.69699999999999995</v>
      </c>
      <c r="S5501" s="34">
        <f>ROUND((0.6105*(EXP((17.273*E5501)/(E5501+237.3))))*(100-H5501)/100,3)</f>
        <v>2.5459999999999998</v>
      </c>
      <c r="T5501" s="6">
        <f>IF(V5501&lt;V5502,L5501,0)</f>
        <v>0</v>
      </c>
      <c r="U5501" s="6">
        <f>IF(T5501&gt;0,M5501,-999)</f>
        <v>-999</v>
      </c>
      <c r="V5501">
        <v>200609</v>
      </c>
      <c r="W5501">
        <v>2006</v>
      </c>
    </row>
    <row r="5502" spans="1:23" x14ac:dyDescent="0.25">
      <c r="A5502" s="14">
        <v>38969</v>
      </c>
      <c r="B5502" s="3">
        <v>252</v>
      </c>
      <c r="C5502" s="5">
        <v>-999</v>
      </c>
      <c r="D5502" s="4">
        <v>10</v>
      </c>
      <c r="E5502" s="4">
        <v>15.3</v>
      </c>
      <c r="F5502" s="4">
        <v>2.6</v>
      </c>
      <c r="G5502" s="4">
        <v>77.8</v>
      </c>
      <c r="H5502" s="4">
        <v>50.1</v>
      </c>
      <c r="I5502" s="5">
        <v>-999</v>
      </c>
      <c r="J5502" s="5">
        <v>-999</v>
      </c>
      <c r="K5502" s="4">
        <v>0.8</v>
      </c>
      <c r="L5502" s="4">
        <v>0</v>
      </c>
      <c r="M5502" s="9">
        <v>0</v>
      </c>
      <c r="N5502" s="5">
        <v>-999</v>
      </c>
      <c r="O5502" s="5">
        <v>-999</v>
      </c>
      <c r="P5502" s="4">
        <v>12.8</v>
      </c>
      <c r="Q5502" s="5">
        <v>-999</v>
      </c>
      <c r="R5502">
        <v>0.872</v>
      </c>
      <c r="S5502" s="34">
        <f>ROUND((0.6105*(EXP((17.273*E5502)/(E5502+237.3))))*(100-H5502)/100,3)</f>
        <v>0.86699999999999999</v>
      </c>
      <c r="T5502" s="6">
        <f>IF(V5502&lt;V5503,L5502,0)</f>
        <v>0</v>
      </c>
      <c r="U5502" s="6">
        <f>IF(T5502&gt;0,M5502,-999)</f>
        <v>-999</v>
      </c>
      <c r="V5502">
        <v>200609</v>
      </c>
      <c r="W5502">
        <v>2006</v>
      </c>
    </row>
    <row r="5503" spans="1:23" x14ac:dyDescent="0.25">
      <c r="A5503" s="14">
        <v>38970</v>
      </c>
      <c r="B5503" s="3">
        <v>253</v>
      </c>
      <c r="C5503" s="5">
        <v>-999</v>
      </c>
      <c r="D5503" s="4">
        <v>10.1</v>
      </c>
      <c r="E5503" s="4">
        <v>20.3</v>
      </c>
      <c r="F5503" s="4">
        <v>1.5</v>
      </c>
      <c r="G5503" s="4">
        <v>68.099999999999994</v>
      </c>
      <c r="H5503" s="4">
        <v>33.700000000000003</v>
      </c>
      <c r="I5503" s="5">
        <v>-999</v>
      </c>
      <c r="J5503" s="5">
        <v>-999</v>
      </c>
      <c r="K5503" s="4">
        <v>0.3</v>
      </c>
      <c r="L5503" s="4">
        <v>0</v>
      </c>
      <c r="M5503" s="9">
        <v>0</v>
      </c>
      <c r="N5503" s="5">
        <v>-999</v>
      </c>
      <c r="O5503" s="5">
        <v>-999</v>
      </c>
      <c r="P5503" s="4">
        <v>11.7</v>
      </c>
      <c r="Q5503" s="5">
        <v>-999</v>
      </c>
      <c r="R5503">
        <v>0.80100000000000005</v>
      </c>
      <c r="S5503" s="34">
        <f>ROUND((0.6105*(EXP((17.273*E5503)/(E5503+237.3))))*(100-H5503)/100,3)</f>
        <v>1.579</v>
      </c>
      <c r="T5503" s="6">
        <f>IF(V5503&lt;V5504,L5503,0)</f>
        <v>0</v>
      </c>
      <c r="U5503" s="6">
        <f>IF(T5503&gt;0,M5503,-999)</f>
        <v>-999</v>
      </c>
      <c r="V5503">
        <v>200609</v>
      </c>
      <c r="W5503">
        <v>2006</v>
      </c>
    </row>
    <row r="5504" spans="1:23" x14ac:dyDescent="0.25">
      <c r="A5504" s="14">
        <v>38971</v>
      </c>
      <c r="B5504" s="3">
        <v>254</v>
      </c>
      <c r="C5504" s="5">
        <v>-999</v>
      </c>
      <c r="D5504" s="4">
        <v>13.7</v>
      </c>
      <c r="E5504" s="4">
        <v>23.1</v>
      </c>
      <c r="F5504" s="4">
        <v>6.8</v>
      </c>
      <c r="G5504" s="4">
        <v>52</v>
      </c>
      <c r="H5504" s="4">
        <v>30</v>
      </c>
      <c r="I5504" s="5">
        <v>-999</v>
      </c>
      <c r="J5504" s="5">
        <v>-999</v>
      </c>
      <c r="K5504" s="4">
        <v>0</v>
      </c>
      <c r="L5504" s="4">
        <v>0</v>
      </c>
      <c r="M5504" s="9">
        <v>0</v>
      </c>
      <c r="N5504" s="5">
        <v>-999</v>
      </c>
      <c r="O5504" s="5">
        <v>-999</v>
      </c>
      <c r="P5504" s="4">
        <v>11.8</v>
      </c>
      <c r="Q5504" s="5">
        <v>-999</v>
      </c>
      <c r="R5504">
        <v>0.84799999999999998</v>
      </c>
      <c r="S5504" s="34">
        <f>ROUND((0.6105*(EXP((17.273*E5504)/(E5504+237.3))))*(100-H5504)/100,3)</f>
        <v>1.978</v>
      </c>
      <c r="T5504" s="6">
        <f>IF(V5504&lt;V5505,L5504,0)</f>
        <v>0</v>
      </c>
      <c r="U5504" s="6">
        <f>IF(T5504&gt;0,M5504,-999)</f>
        <v>-999</v>
      </c>
      <c r="V5504">
        <v>200609</v>
      </c>
      <c r="W5504">
        <v>2006</v>
      </c>
    </row>
    <row r="5505" spans="1:23" x14ac:dyDescent="0.25">
      <c r="A5505" s="14">
        <v>38972</v>
      </c>
      <c r="B5505" s="3">
        <v>255</v>
      </c>
      <c r="C5505" s="5">
        <v>-999</v>
      </c>
      <c r="D5505" s="4">
        <v>13.4</v>
      </c>
      <c r="E5505" s="4">
        <v>22</v>
      </c>
      <c r="F5505" s="4">
        <v>7.2</v>
      </c>
      <c r="G5505" s="4">
        <v>50.9</v>
      </c>
      <c r="H5505" s="4">
        <v>26.5</v>
      </c>
      <c r="I5505" s="5">
        <v>-999</v>
      </c>
      <c r="J5505" s="5">
        <v>-999</v>
      </c>
      <c r="K5505" s="4">
        <v>0</v>
      </c>
      <c r="L5505" s="4">
        <v>0</v>
      </c>
      <c r="M5505" s="9">
        <v>0</v>
      </c>
      <c r="N5505" s="5">
        <v>-999</v>
      </c>
      <c r="O5505" s="5">
        <v>-999</v>
      </c>
      <c r="P5505" s="4">
        <v>11.9</v>
      </c>
      <c r="Q5505" s="5">
        <v>-999</v>
      </c>
      <c r="R5505">
        <v>0.70099999999999996</v>
      </c>
      <c r="S5505" s="34">
        <f>ROUND((0.6105*(EXP((17.273*E5505)/(E5505+237.3))))*(100-H5505)/100,3)</f>
        <v>1.9430000000000001</v>
      </c>
      <c r="T5505" s="6">
        <f>IF(V5505&lt;V5506,L5505,0)</f>
        <v>0</v>
      </c>
      <c r="U5505" s="6">
        <f>IF(T5505&gt;0,M5505,-999)</f>
        <v>-999</v>
      </c>
      <c r="V5505">
        <v>200609</v>
      </c>
      <c r="W5505">
        <v>2006</v>
      </c>
    </row>
    <row r="5506" spans="1:23" x14ac:dyDescent="0.25">
      <c r="A5506" s="14">
        <v>38973</v>
      </c>
      <c r="B5506" s="3">
        <v>256</v>
      </c>
      <c r="C5506" s="5">
        <v>-999</v>
      </c>
      <c r="D5506" s="4">
        <v>5.0999999999999996</v>
      </c>
      <c r="E5506" s="4">
        <v>11.3</v>
      </c>
      <c r="F5506" s="4">
        <v>0</v>
      </c>
      <c r="G5506" s="4">
        <v>84.7</v>
      </c>
      <c r="H5506" s="4">
        <v>58.2</v>
      </c>
      <c r="I5506" s="5">
        <v>-999</v>
      </c>
      <c r="J5506" s="5">
        <v>-999</v>
      </c>
      <c r="K5506" s="4">
        <v>0.3</v>
      </c>
      <c r="L5506" s="4">
        <v>0</v>
      </c>
      <c r="M5506" s="9">
        <v>0</v>
      </c>
      <c r="N5506" s="5">
        <v>-999</v>
      </c>
      <c r="O5506" s="5">
        <v>-999</v>
      </c>
      <c r="P5506" s="4">
        <v>11.2</v>
      </c>
      <c r="Q5506" s="5">
        <v>-999</v>
      </c>
      <c r="R5506">
        <v>0.77800000000000002</v>
      </c>
      <c r="S5506" s="34">
        <f>ROUND((0.6105*(EXP((17.273*E5506)/(E5506+237.3))))*(100-H5506)/100,3)</f>
        <v>0.56000000000000005</v>
      </c>
      <c r="T5506" s="6">
        <f>IF(V5506&lt;V5507,L5506,0)</f>
        <v>0</v>
      </c>
      <c r="U5506" s="6">
        <f>IF(T5506&gt;0,M5506,-999)</f>
        <v>-999</v>
      </c>
      <c r="V5506">
        <v>200609</v>
      </c>
      <c r="W5506">
        <v>2006</v>
      </c>
    </row>
    <row r="5507" spans="1:23" x14ac:dyDescent="0.25">
      <c r="A5507" s="14">
        <v>38974</v>
      </c>
      <c r="B5507" s="3">
        <v>257</v>
      </c>
      <c r="C5507" s="5">
        <v>-999</v>
      </c>
      <c r="D5507" s="4">
        <v>1</v>
      </c>
      <c r="E5507" s="4">
        <v>5.2</v>
      </c>
      <c r="F5507" s="4">
        <v>-0.3</v>
      </c>
      <c r="G5507" s="4">
        <v>96.4</v>
      </c>
      <c r="H5507" s="4">
        <v>74.7</v>
      </c>
      <c r="I5507" s="5">
        <v>-999</v>
      </c>
      <c r="J5507" s="5">
        <v>-999</v>
      </c>
      <c r="K5507" s="4">
        <v>5.5</v>
      </c>
      <c r="L5507" s="4">
        <v>0</v>
      </c>
      <c r="M5507" s="9">
        <v>0</v>
      </c>
      <c r="N5507" s="5">
        <v>-999</v>
      </c>
      <c r="O5507" s="5">
        <v>-999</v>
      </c>
      <c r="P5507" s="4">
        <v>10</v>
      </c>
      <c r="Q5507" s="5">
        <v>-999</v>
      </c>
      <c r="R5507">
        <v>0.66300000000000003</v>
      </c>
      <c r="S5507" s="34">
        <f>ROUND((0.6105*(EXP((17.273*E5507)/(E5507+237.3))))*(100-H5507)/100,3)</f>
        <v>0.224</v>
      </c>
      <c r="T5507" s="6">
        <f>IF(V5507&lt;V5508,L5507,0)</f>
        <v>0</v>
      </c>
      <c r="U5507" s="6">
        <f>IF(T5507&gt;0,M5507,-999)</f>
        <v>-999</v>
      </c>
      <c r="V5507">
        <v>200609</v>
      </c>
      <c r="W5507">
        <v>2006</v>
      </c>
    </row>
    <row r="5508" spans="1:23" x14ac:dyDescent="0.25">
      <c r="A5508" s="14">
        <v>38975</v>
      </c>
      <c r="B5508" s="3">
        <v>258</v>
      </c>
      <c r="C5508" s="5">
        <v>-999</v>
      </c>
      <c r="D5508" s="4">
        <v>1.4</v>
      </c>
      <c r="E5508" s="4">
        <v>6</v>
      </c>
      <c r="F5508" s="4">
        <v>-1.9</v>
      </c>
      <c r="G5508" s="4">
        <v>94.8</v>
      </c>
      <c r="H5508" s="4">
        <v>69.599999999999994</v>
      </c>
      <c r="I5508" s="5">
        <v>-999</v>
      </c>
      <c r="J5508" s="5">
        <v>-999</v>
      </c>
      <c r="K5508" s="4">
        <v>0.9</v>
      </c>
      <c r="L5508" s="4">
        <v>0</v>
      </c>
      <c r="M5508" s="9">
        <v>0</v>
      </c>
      <c r="N5508" s="5">
        <v>-999</v>
      </c>
      <c r="O5508" s="5">
        <v>-999</v>
      </c>
      <c r="P5508" s="4">
        <v>9.1999999999999993</v>
      </c>
      <c r="Q5508" s="5">
        <v>-999</v>
      </c>
      <c r="R5508">
        <v>0.65</v>
      </c>
      <c r="S5508" s="34">
        <f>ROUND((0.6105*(EXP((17.273*E5508)/(E5508+237.3))))*(100-H5508)/100,3)</f>
        <v>0.28399999999999997</v>
      </c>
      <c r="T5508" s="6">
        <f>IF(V5508&lt;V5509,L5508,0)</f>
        <v>0</v>
      </c>
      <c r="U5508" s="6">
        <f>IF(T5508&gt;0,M5508,-999)</f>
        <v>-999</v>
      </c>
      <c r="V5508">
        <v>200609</v>
      </c>
      <c r="W5508">
        <v>2006</v>
      </c>
    </row>
    <row r="5509" spans="1:23" x14ac:dyDescent="0.25">
      <c r="A5509" s="14">
        <v>38976</v>
      </c>
      <c r="B5509" s="3">
        <v>259</v>
      </c>
      <c r="C5509" s="5">
        <v>-999</v>
      </c>
      <c r="D5509" s="4">
        <v>1.3</v>
      </c>
      <c r="E5509" s="4">
        <v>9.6</v>
      </c>
      <c r="F5509" s="4">
        <v>-1.6</v>
      </c>
      <c r="G5509" s="4">
        <v>89</v>
      </c>
      <c r="H5509" s="4">
        <v>56.5</v>
      </c>
      <c r="I5509" s="5">
        <v>-999</v>
      </c>
      <c r="J5509" s="5">
        <v>-999</v>
      </c>
      <c r="K5509" s="4">
        <v>0</v>
      </c>
      <c r="L5509" s="4">
        <v>0</v>
      </c>
      <c r="M5509" s="9">
        <v>0</v>
      </c>
      <c r="N5509" s="5">
        <v>-999</v>
      </c>
      <c r="O5509" s="5">
        <v>-999</v>
      </c>
      <c r="P5509" s="4">
        <v>8.4</v>
      </c>
      <c r="Q5509" s="5">
        <v>-999</v>
      </c>
      <c r="R5509">
        <v>0.67300000000000004</v>
      </c>
      <c r="S5509" s="34">
        <f>ROUND((0.6105*(EXP((17.273*E5509)/(E5509+237.3))))*(100-H5509)/100,3)</f>
        <v>0.52</v>
      </c>
      <c r="T5509" s="6">
        <f>IF(V5509&lt;V5510,L5509,0)</f>
        <v>0</v>
      </c>
      <c r="U5509" s="6">
        <f>IF(T5509&gt;0,M5509,-999)</f>
        <v>-999</v>
      </c>
      <c r="V5509">
        <v>200609</v>
      </c>
      <c r="W5509">
        <v>2006</v>
      </c>
    </row>
    <row r="5510" spans="1:23" x14ac:dyDescent="0.25">
      <c r="A5510" s="14">
        <v>38977</v>
      </c>
      <c r="B5510" s="3">
        <v>260</v>
      </c>
      <c r="C5510" s="5">
        <v>-999</v>
      </c>
      <c r="D5510" s="4">
        <v>5.2</v>
      </c>
      <c r="E5510" s="4">
        <v>12.6</v>
      </c>
      <c r="F5510" s="4">
        <v>-2.6</v>
      </c>
      <c r="G5510" s="4">
        <v>72.5</v>
      </c>
      <c r="H5510" s="4">
        <v>44.6</v>
      </c>
      <c r="I5510" s="5">
        <v>-999</v>
      </c>
      <c r="J5510" s="5">
        <v>-999</v>
      </c>
      <c r="K5510" s="4">
        <v>0</v>
      </c>
      <c r="L5510" s="4">
        <v>0</v>
      </c>
      <c r="M5510" s="9">
        <v>0</v>
      </c>
      <c r="N5510" s="5">
        <v>-999</v>
      </c>
      <c r="O5510" s="5">
        <v>-999</v>
      </c>
      <c r="P5510" s="4">
        <v>8.1</v>
      </c>
      <c r="Q5510" s="5">
        <v>-999</v>
      </c>
      <c r="R5510">
        <v>0.64900000000000002</v>
      </c>
      <c r="S5510" s="34">
        <f>ROUND((0.6105*(EXP((17.273*E5510)/(E5510+237.3))))*(100-H5510)/100,3)</f>
        <v>0.80800000000000005</v>
      </c>
      <c r="T5510" s="6">
        <f>IF(V5510&lt;V5511,L5510,0)</f>
        <v>0</v>
      </c>
      <c r="U5510" s="6">
        <f>IF(T5510&gt;0,M5510,-999)</f>
        <v>-999</v>
      </c>
      <c r="V5510">
        <v>200609</v>
      </c>
      <c r="W5510">
        <v>2006</v>
      </c>
    </row>
    <row r="5511" spans="1:23" x14ac:dyDescent="0.25">
      <c r="A5511" s="14">
        <v>38978</v>
      </c>
      <c r="B5511" s="3">
        <v>261</v>
      </c>
      <c r="C5511" s="5">
        <v>-999</v>
      </c>
      <c r="D5511" s="4">
        <v>5.0999999999999996</v>
      </c>
      <c r="E5511" s="4">
        <v>6.8</v>
      </c>
      <c r="F5511" s="4">
        <v>3.2</v>
      </c>
      <c r="G5511" s="4">
        <v>93.5</v>
      </c>
      <c r="H5511" s="4">
        <v>75.900000000000006</v>
      </c>
      <c r="I5511" s="5">
        <v>-999</v>
      </c>
      <c r="J5511" s="5">
        <v>-999</v>
      </c>
      <c r="K5511" s="4">
        <v>8.8000000000000007</v>
      </c>
      <c r="L5511" s="4">
        <v>0</v>
      </c>
      <c r="M5511" s="9">
        <v>0</v>
      </c>
      <c r="N5511" s="5">
        <v>-999</v>
      </c>
      <c r="O5511" s="5">
        <v>-999</v>
      </c>
      <c r="P5511" s="4">
        <v>8.5</v>
      </c>
      <c r="Q5511" s="5">
        <v>-999</v>
      </c>
      <c r="R5511">
        <v>0.748</v>
      </c>
      <c r="S5511" s="34">
        <f>ROUND((0.6105*(EXP((17.273*E5511)/(E5511+237.3))))*(100-H5511)/100,3)</f>
        <v>0.23799999999999999</v>
      </c>
      <c r="T5511" s="6">
        <f>IF(V5511&lt;V5512,L5511,0)</f>
        <v>0</v>
      </c>
      <c r="U5511" s="6">
        <f>IF(T5511&gt;0,M5511,-999)</f>
        <v>-999</v>
      </c>
      <c r="V5511">
        <v>200609</v>
      </c>
      <c r="W5511">
        <v>2006</v>
      </c>
    </row>
    <row r="5512" spans="1:23" x14ac:dyDescent="0.25">
      <c r="A5512" s="14">
        <v>38979</v>
      </c>
      <c r="B5512" s="3">
        <v>262</v>
      </c>
      <c r="C5512" s="5">
        <v>-999</v>
      </c>
      <c r="D5512" s="4">
        <v>5</v>
      </c>
      <c r="E5512" s="4">
        <v>10.7</v>
      </c>
      <c r="F5512" s="4">
        <v>1.1000000000000001</v>
      </c>
      <c r="G5512" s="4">
        <v>93.7</v>
      </c>
      <c r="H5512" s="4">
        <v>70.099999999999994</v>
      </c>
      <c r="I5512" s="5">
        <v>-999</v>
      </c>
      <c r="J5512" s="5">
        <v>-999</v>
      </c>
      <c r="K5512" s="4">
        <v>0.3</v>
      </c>
      <c r="L5512" s="4">
        <v>0</v>
      </c>
      <c r="M5512" s="9">
        <v>0</v>
      </c>
      <c r="N5512" s="5">
        <v>-999</v>
      </c>
      <c r="O5512" s="5">
        <v>-999</v>
      </c>
      <c r="P5512" s="4">
        <v>8.6</v>
      </c>
      <c r="Q5512" s="5">
        <v>-999</v>
      </c>
      <c r="R5512">
        <v>0.9</v>
      </c>
      <c r="S5512" s="34">
        <f>ROUND((0.6105*(EXP((17.273*E5512)/(E5512+237.3))))*(100-H5512)/100,3)</f>
        <v>0.38500000000000001</v>
      </c>
      <c r="T5512" s="6">
        <f>IF(V5512&lt;V5513,L5512,0)</f>
        <v>0</v>
      </c>
      <c r="U5512" s="6">
        <f>IF(T5512&gt;0,M5512,-999)</f>
        <v>-999</v>
      </c>
      <c r="V5512">
        <v>200609</v>
      </c>
      <c r="W5512">
        <v>2006</v>
      </c>
    </row>
    <row r="5513" spans="1:23" x14ac:dyDescent="0.25">
      <c r="A5513" s="14">
        <v>38980</v>
      </c>
      <c r="B5513" s="3">
        <v>263</v>
      </c>
      <c r="C5513" s="5">
        <v>-999</v>
      </c>
      <c r="D5513" s="4">
        <v>2.2000000000000002</v>
      </c>
      <c r="E5513" s="4">
        <v>4.4000000000000004</v>
      </c>
      <c r="F5513" s="4">
        <v>0.7</v>
      </c>
      <c r="G5513" s="4">
        <v>98.7</v>
      </c>
      <c r="H5513" s="4">
        <v>89.7</v>
      </c>
      <c r="I5513" s="5">
        <v>-999</v>
      </c>
      <c r="J5513" s="5">
        <v>-999</v>
      </c>
      <c r="K5513" s="4">
        <v>6.1</v>
      </c>
      <c r="L5513" s="4">
        <v>0</v>
      </c>
      <c r="M5513" s="9">
        <v>0</v>
      </c>
      <c r="N5513" s="5">
        <v>-999</v>
      </c>
      <c r="O5513" s="5">
        <v>-999</v>
      </c>
      <c r="P5513" s="4">
        <v>7.5</v>
      </c>
      <c r="Q5513" s="5">
        <v>-999</v>
      </c>
      <c r="R5513">
        <v>0.75</v>
      </c>
      <c r="S5513" s="34">
        <f>ROUND((0.6105*(EXP((17.273*E5513)/(E5513+237.3))))*(100-H5513)/100,3)</f>
        <v>8.5999999999999993E-2</v>
      </c>
      <c r="T5513" s="6">
        <f>IF(V5513&lt;V5514,L5513,0)</f>
        <v>0</v>
      </c>
      <c r="U5513" s="6">
        <f>IF(T5513&gt;0,M5513,-999)</f>
        <v>-999</v>
      </c>
      <c r="V5513">
        <v>200609</v>
      </c>
      <c r="W5513">
        <v>2006</v>
      </c>
    </row>
    <row r="5514" spans="1:23" x14ac:dyDescent="0.25">
      <c r="A5514" s="14">
        <v>38981</v>
      </c>
      <c r="B5514" s="3">
        <v>264</v>
      </c>
      <c r="C5514" s="5">
        <v>-999</v>
      </c>
      <c r="D5514" s="4">
        <v>1.3</v>
      </c>
      <c r="E5514" s="4">
        <v>4.7</v>
      </c>
      <c r="F5514" s="4">
        <v>-0.1</v>
      </c>
      <c r="G5514" s="4">
        <v>98.7</v>
      </c>
      <c r="H5514" s="4">
        <v>92.1</v>
      </c>
      <c r="I5514" s="5">
        <v>-999</v>
      </c>
      <c r="J5514" s="5">
        <v>-999</v>
      </c>
      <c r="K5514" s="4">
        <v>9.3000000000000007</v>
      </c>
      <c r="L5514" s="4">
        <v>0</v>
      </c>
      <c r="M5514" s="9">
        <v>0</v>
      </c>
      <c r="N5514" s="5">
        <v>-999</v>
      </c>
      <c r="O5514" s="5">
        <v>-999</v>
      </c>
      <c r="P5514" s="4">
        <v>7.2</v>
      </c>
      <c r="Q5514" s="5">
        <v>-999</v>
      </c>
      <c r="R5514">
        <v>0.78400000000000003</v>
      </c>
      <c r="S5514" s="34">
        <f>ROUND((0.6105*(EXP((17.273*E5514)/(E5514+237.3))))*(100-H5514)/100,3)</f>
        <v>6.7000000000000004E-2</v>
      </c>
      <c r="T5514" s="6">
        <f>IF(V5514&lt;V5515,L5514,0)</f>
        <v>0</v>
      </c>
      <c r="U5514" s="6">
        <f>IF(T5514&gt;0,M5514,-999)</f>
        <v>-999</v>
      </c>
      <c r="V5514">
        <v>200609</v>
      </c>
      <c r="W5514">
        <v>2006</v>
      </c>
    </row>
    <row r="5515" spans="1:23" x14ac:dyDescent="0.25">
      <c r="A5515" s="14">
        <v>38982</v>
      </c>
      <c r="B5515" s="3">
        <v>265</v>
      </c>
      <c r="C5515" s="5">
        <v>-999</v>
      </c>
      <c r="D5515" s="4">
        <v>3.4</v>
      </c>
      <c r="E5515" s="4">
        <v>8.1999999999999993</v>
      </c>
      <c r="F5515" s="4">
        <v>0.4</v>
      </c>
      <c r="G5515" s="4">
        <v>91.4</v>
      </c>
      <c r="H5515" s="4">
        <v>68.5</v>
      </c>
      <c r="I5515" s="5">
        <v>-999</v>
      </c>
      <c r="J5515" s="5">
        <v>-999</v>
      </c>
      <c r="K5515" s="4">
        <v>0</v>
      </c>
      <c r="L5515" s="4">
        <v>0</v>
      </c>
      <c r="M5515" s="9">
        <v>0</v>
      </c>
      <c r="N5515" s="5">
        <v>-999</v>
      </c>
      <c r="O5515" s="5">
        <v>-999</v>
      </c>
      <c r="P5515" s="4">
        <v>7.7</v>
      </c>
      <c r="Q5515" s="5">
        <v>-999</v>
      </c>
      <c r="R5515">
        <v>0.747</v>
      </c>
      <c r="S5515" s="34">
        <f>ROUND((0.6105*(EXP((17.273*E5515)/(E5515+237.3))))*(100-H5515)/100,3)</f>
        <v>0.34200000000000003</v>
      </c>
      <c r="T5515" s="6">
        <f>IF(V5515&lt;V5516,L5515,0)</f>
        <v>0</v>
      </c>
      <c r="U5515" s="6">
        <f>IF(T5515&gt;0,M5515,-999)</f>
        <v>-999</v>
      </c>
      <c r="V5515">
        <v>200609</v>
      </c>
      <c r="W5515">
        <v>2006</v>
      </c>
    </row>
    <row r="5516" spans="1:23" x14ac:dyDescent="0.25">
      <c r="A5516" s="14">
        <v>38983</v>
      </c>
      <c r="B5516" s="3">
        <v>266</v>
      </c>
      <c r="C5516" s="5">
        <v>-999</v>
      </c>
      <c r="D5516" s="4">
        <v>5.8</v>
      </c>
      <c r="E5516" s="4">
        <v>8.9</v>
      </c>
      <c r="F5516" s="4">
        <v>3</v>
      </c>
      <c r="G5516" s="4">
        <v>93.2</v>
      </c>
      <c r="H5516" s="4">
        <v>84.1</v>
      </c>
      <c r="I5516" s="5">
        <v>-999</v>
      </c>
      <c r="J5516" s="5">
        <v>-999</v>
      </c>
      <c r="K5516" s="4">
        <v>0.3</v>
      </c>
      <c r="L5516" s="4">
        <v>0</v>
      </c>
      <c r="M5516" s="9">
        <v>0</v>
      </c>
      <c r="N5516" s="5">
        <v>-999</v>
      </c>
      <c r="O5516" s="5">
        <v>-999</v>
      </c>
      <c r="P5516" s="4">
        <v>7.8</v>
      </c>
      <c r="Q5516" s="5">
        <v>-999</v>
      </c>
      <c r="R5516">
        <v>0.95699999999999996</v>
      </c>
      <c r="S5516" s="34">
        <f>ROUND((0.6105*(EXP((17.273*E5516)/(E5516+237.3))))*(100-H5516)/100,3)</f>
        <v>0.18099999999999999</v>
      </c>
      <c r="T5516" s="6">
        <f>IF(V5516&lt;V5517,L5516,0)</f>
        <v>0</v>
      </c>
      <c r="U5516" s="6">
        <f>IF(T5516&gt;0,M5516,-999)</f>
        <v>-999</v>
      </c>
      <c r="V5516">
        <v>200609</v>
      </c>
      <c r="W5516">
        <v>2006</v>
      </c>
    </row>
    <row r="5517" spans="1:23" x14ac:dyDescent="0.25">
      <c r="A5517" s="14">
        <v>38984</v>
      </c>
      <c r="B5517" s="3">
        <v>267</v>
      </c>
      <c r="C5517" s="5">
        <v>-999</v>
      </c>
      <c r="D5517" s="4">
        <v>10.7</v>
      </c>
      <c r="E5517" s="4">
        <v>19.7</v>
      </c>
      <c r="F5517" s="4">
        <v>4</v>
      </c>
      <c r="G5517" s="4">
        <v>74.3</v>
      </c>
      <c r="H5517" s="4">
        <v>41.5</v>
      </c>
      <c r="I5517" s="5">
        <v>-999</v>
      </c>
      <c r="J5517" s="5">
        <v>-999</v>
      </c>
      <c r="K5517" s="4">
        <v>0</v>
      </c>
      <c r="L5517" s="4">
        <v>0</v>
      </c>
      <c r="M5517" s="9">
        <v>0</v>
      </c>
      <c r="N5517" s="5">
        <v>-999</v>
      </c>
      <c r="O5517" s="5">
        <v>-999</v>
      </c>
      <c r="P5517" s="4">
        <v>8.1999999999999993</v>
      </c>
      <c r="Q5517" s="5">
        <v>-999</v>
      </c>
      <c r="R5517">
        <v>0.95</v>
      </c>
      <c r="S5517" s="34">
        <f>ROUND((0.6105*(EXP((17.273*E5517)/(E5517+237.3))))*(100-H5517)/100,3)</f>
        <v>1.3420000000000001</v>
      </c>
      <c r="T5517" s="6">
        <f>IF(V5517&lt;V5518,L5517,0)</f>
        <v>0</v>
      </c>
      <c r="U5517" s="6">
        <f>IF(T5517&gt;0,M5517,-999)</f>
        <v>-999</v>
      </c>
      <c r="V5517">
        <v>200609</v>
      </c>
      <c r="W5517">
        <v>2006</v>
      </c>
    </row>
    <row r="5518" spans="1:23" x14ac:dyDescent="0.25">
      <c r="A5518" s="14">
        <v>38985</v>
      </c>
      <c r="B5518" s="3">
        <v>268</v>
      </c>
      <c r="C5518" s="5">
        <v>-999</v>
      </c>
      <c r="D5518" s="4">
        <v>12.4</v>
      </c>
      <c r="E5518" s="4">
        <v>21.1</v>
      </c>
      <c r="F5518" s="4">
        <v>7.5</v>
      </c>
      <c r="G5518" s="4">
        <v>56.3</v>
      </c>
      <c r="H5518" s="4">
        <v>31.2</v>
      </c>
      <c r="I5518" s="5">
        <v>-999</v>
      </c>
      <c r="J5518" s="5">
        <v>-999</v>
      </c>
      <c r="K5518" s="4">
        <v>0</v>
      </c>
      <c r="L5518" s="4">
        <v>0</v>
      </c>
      <c r="M5518" s="9">
        <v>0</v>
      </c>
      <c r="N5518" s="5">
        <v>-999</v>
      </c>
      <c r="O5518" s="5">
        <v>-999</v>
      </c>
      <c r="P5518" s="4">
        <v>8.9</v>
      </c>
      <c r="Q5518" s="5">
        <v>-999</v>
      </c>
      <c r="R5518">
        <v>0.78100000000000003</v>
      </c>
      <c r="S5518" s="34">
        <f>ROUND((0.6105*(EXP((17.273*E5518)/(E5518+237.3))))*(100-H5518)/100,3)</f>
        <v>1.7210000000000001</v>
      </c>
      <c r="T5518" s="6">
        <f>IF(V5518&lt;V5519,L5518,0)</f>
        <v>0</v>
      </c>
      <c r="U5518" s="6">
        <f>IF(T5518&gt;0,M5518,-999)</f>
        <v>-999</v>
      </c>
      <c r="V5518">
        <v>200609</v>
      </c>
      <c r="W5518">
        <v>2006</v>
      </c>
    </row>
    <row r="5519" spans="1:23" x14ac:dyDescent="0.25">
      <c r="A5519" s="14">
        <v>38986</v>
      </c>
      <c r="B5519" s="3">
        <v>269</v>
      </c>
      <c r="C5519" s="5">
        <v>-999</v>
      </c>
      <c r="D5519" s="4">
        <v>10.5</v>
      </c>
      <c r="E5519" s="4">
        <v>17.7</v>
      </c>
      <c r="F5519" s="4">
        <v>5.8</v>
      </c>
      <c r="G5519" s="4">
        <v>75.2</v>
      </c>
      <c r="H5519" s="4">
        <v>52.6</v>
      </c>
      <c r="I5519" s="5">
        <v>-999</v>
      </c>
      <c r="J5519" s="5">
        <v>-999</v>
      </c>
      <c r="K5519" s="4">
        <v>0</v>
      </c>
      <c r="L5519" s="4">
        <v>0</v>
      </c>
      <c r="M5519" s="9">
        <v>0</v>
      </c>
      <c r="N5519" s="5">
        <v>-999</v>
      </c>
      <c r="O5519" s="5">
        <v>-999</v>
      </c>
      <c r="P5519" s="4">
        <v>9.3000000000000007</v>
      </c>
      <c r="Q5519" s="5">
        <v>-999</v>
      </c>
      <c r="R5519">
        <v>1.0649999999999999</v>
      </c>
      <c r="S5519" s="34">
        <f>ROUND((0.6105*(EXP((17.273*E5519)/(E5519+237.3))))*(100-H5519)/100,3)</f>
        <v>0.96</v>
      </c>
      <c r="T5519" s="6">
        <f>IF(V5519&lt;V5520,L5519,0)</f>
        <v>0</v>
      </c>
      <c r="U5519" s="6">
        <f>IF(T5519&gt;0,M5519,-999)</f>
        <v>-999</v>
      </c>
      <c r="V5519">
        <v>200609</v>
      </c>
      <c r="W5519">
        <v>2006</v>
      </c>
    </row>
    <row r="5520" spans="1:23" x14ac:dyDescent="0.25">
      <c r="A5520" s="14">
        <v>38987</v>
      </c>
      <c r="B5520" s="3">
        <v>270</v>
      </c>
      <c r="C5520" s="5">
        <v>-999</v>
      </c>
      <c r="D5520" s="4">
        <v>11.4</v>
      </c>
      <c r="E5520" s="4">
        <v>20.5</v>
      </c>
      <c r="F5520" s="4">
        <v>4.5</v>
      </c>
      <c r="G5520" s="4">
        <v>76.400000000000006</v>
      </c>
      <c r="H5520" s="4">
        <v>37.200000000000003</v>
      </c>
      <c r="I5520" s="5">
        <v>-999</v>
      </c>
      <c r="J5520" s="5">
        <v>-999</v>
      </c>
      <c r="K5520" s="4">
        <v>0</v>
      </c>
      <c r="L5520" s="4">
        <v>0</v>
      </c>
      <c r="M5520" s="9">
        <v>0</v>
      </c>
      <c r="N5520" s="5">
        <v>-999</v>
      </c>
      <c r="O5520" s="5">
        <v>-999</v>
      </c>
      <c r="P5520" s="4">
        <v>9.4</v>
      </c>
      <c r="Q5520" s="5">
        <v>-999</v>
      </c>
      <c r="R5520">
        <v>0.89900000000000002</v>
      </c>
      <c r="S5520" s="34">
        <f>ROUND((0.6105*(EXP((17.273*E5520)/(E5520+237.3))))*(100-H5520)/100,3)</f>
        <v>1.514</v>
      </c>
      <c r="T5520" s="6">
        <f>IF(V5520&lt;V5521,L5520,0)</f>
        <v>0</v>
      </c>
      <c r="U5520" s="6">
        <f>IF(T5520&gt;0,M5520,-999)</f>
        <v>-999</v>
      </c>
      <c r="V5520">
        <v>200609</v>
      </c>
      <c r="W5520">
        <v>2006</v>
      </c>
    </row>
    <row r="5521" spans="1:23" x14ac:dyDescent="0.25">
      <c r="A5521" s="14">
        <v>38988</v>
      </c>
      <c r="B5521" s="3">
        <v>271</v>
      </c>
      <c r="C5521" s="5">
        <v>-999</v>
      </c>
      <c r="D5521" s="4">
        <v>12.6</v>
      </c>
      <c r="E5521" s="4">
        <v>20.8</v>
      </c>
      <c r="F5521" s="4">
        <v>7.3</v>
      </c>
      <c r="G5521" s="4">
        <v>69.400000000000006</v>
      </c>
      <c r="H5521" s="4">
        <v>34.200000000000003</v>
      </c>
      <c r="I5521" s="5">
        <v>-999</v>
      </c>
      <c r="J5521" s="5">
        <v>-999</v>
      </c>
      <c r="K5521" s="4">
        <v>0</v>
      </c>
      <c r="L5521" s="4">
        <v>0</v>
      </c>
      <c r="M5521" s="9">
        <v>0</v>
      </c>
      <c r="N5521" s="5">
        <v>-999</v>
      </c>
      <c r="O5521" s="5">
        <v>-999</v>
      </c>
      <c r="P5521" s="4">
        <v>9.6999999999999993</v>
      </c>
      <c r="Q5521" s="5">
        <v>-999</v>
      </c>
      <c r="R5521">
        <v>0.83799999999999997</v>
      </c>
      <c r="S5521" s="34">
        <f>ROUND((0.6105*(EXP((17.273*E5521)/(E5521+237.3))))*(100-H5521)/100,3)</f>
        <v>1.6160000000000001</v>
      </c>
      <c r="T5521" s="6">
        <f>IF(V5521&lt;V5522,L5521,0)</f>
        <v>0</v>
      </c>
      <c r="U5521" s="6">
        <f>IF(T5521&gt;0,M5521,-999)</f>
        <v>-999</v>
      </c>
      <c r="V5521">
        <v>200609</v>
      </c>
      <c r="W5521">
        <v>2006</v>
      </c>
    </row>
    <row r="5522" spans="1:23" x14ac:dyDescent="0.25">
      <c r="A5522" s="14">
        <v>38989</v>
      </c>
      <c r="B5522" s="3">
        <v>272</v>
      </c>
      <c r="C5522" s="5">
        <v>-999</v>
      </c>
      <c r="D5522" s="4">
        <v>13.4</v>
      </c>
      <c r="E5522" s="4">
        <v>21.9</v>
      </c>
      <c r="F5522" s="4">
        <v>7.3</v>
      </c>
      <c r="G5522" s="4">
        <v>54.1</v>
      </c>
      <c r="H5522" s="4">
        <v>19.899999999999999</v>
      </c>
      <c r="I5522" s="5">
        <v>-999</v>
      </c>
      <c r="J5522" s="5">
        <v>-999</v>
      </c>
      <c r="K5522" s="4">
        <v>0</v>
      </c>
      <c r="L5522" s="4">
        <v>0</v>
      </c>
      <c r="M5522" s="9">
        <v>0</v>
      </c>
      <c r="N5522" s="5">
        <v>-999</v>
      </c>
      <c r="O5522" s="5">
        <v>-999</v>
      </c>
      <c r="P5522" s="4">
        <v>10</v>
      </c>
      <c r="Q5522" s="5">
        <v>-999</v>
      </c>
      <c r="R5522">
        <v>0.52200000000000002</v>
      </c>
      <c r="S5522" s="34">
        <f>ROUND((0.6105*(EXP((17.273*E5522)/(E5522+237.3))))*(100-H5522)/100,3)</f>
        <v>2.1040000000000001</v>
      </c>
      <c r="T5522" s="6">
        <f>IF(V5522&lt;V5523,L5522,0)</f>
        <v>0</v>
      </c>
      <c r="U5522" s="6">
        <f>IF(T5522&gt;0,M5522,-999)</f>
        <v>-999</v>
      </c>
      <c r="V5522">
        <v>200609</v>
      </c>
      <c r="W5522">
        <v>2006</v>
      </c>
    </row>
    <row r="5523" spans="1:23" x14ac:dyDescent="0.25">
      <c r="A5523" s="14">
        <v>38990</v>
      </c>
      <c r="B5523" s="3">
        <v>273</v>
      </c>
      <c r="C5523" s="5">
        <v>-999</v>
      </c>
      <c r="D5523" s="4">
        <v>9.6</v>
      </c>
      <c r="E5523" s="4">
        <v>18.600000000000001</v>
      </c>
      <c r="F5523" s="4">
        <v>1.9</v>
      </c>
      <c r="G5523" s="4">
        <v>51.7</v>
      </c>
      <c r="H5523" s="4">
        <v>25.1</v>
      </c>
      <c r="I5523" s="5">
        <v>-999</v>
      </c>
      <c r="J5523" s="5">
        <v>-999</v>
      </c>
      <c r="K5523" s="4">
        <v>0</v>
      </c>
      <c r="L5523" s="4">
        <v>0</v>
      </c>
      <c r="M5523" s="9">
        <v>0</v>
      </c>
      <c r="N5523" s="5">
        <v>-999</v>
      </c>
      <c r="O5523" s="5">
        <v>-999</v>
      </c>
      <c r="P5523" s="4">
        <v>9.5</v>
      </c>
      <c r="Q5523" s="5">
        <v>-999</v>
      </c>
      <c r="R5523">
        <v>0.53600000000000003</v>
      </c>
      <c r="S5523" s="34">
        <f>ROUND((0.6105*(EXP((17.273*E5523)/(E5523+237.3))))*(100-H5523)/100,3)</f>
        <v>1.605</v>
      </c>
      <c r="T5523" s="6">
        <f>IF(V5523&lt;V5524,L5523,0)</f>
        <v>0</v>
      </c>
      <c r="U5523" s="6">
        <f>IF(T5523&gt;0,M5523,-999)</f>
        <v>-999</v>
      </c>
      <c r="V5523">
        <v>200609</v>
      </c>
      <c r="W5523">
        <v>2006</v>
      </c>
    </row>
    <row r="5524" spans="1:23" x14ac:dyDescent="0.25">
      <c r="A5524" s="14">
        <v>38991</v>
      </c>
      <c r="B5524" s="3">
        <v>274</v>
      </c>
      <c r="C5524" s="5">
        <v>-999</v>
      </c>
      <c r="D5524" s="4">
        <v>4</v>
      </c>
      <c r="E5524" s="4">
        <v>11</v>
      </c>
      <c r="F5524" s="4">
        <v>-0.1</v>
      </c>
      <c r="G5524" s="4">
        <v>75.5</v>
      </c>
      <c r="H5524" s="4">
        <v>43.8</v>
      </c>
      <c r="I5524" s="5">
        <v>-999</v>
      </c>
      <c r="J5524" s="5">
        <v>-999</v>
      </c>
      <c r="K5524" s="4">
        <v>0</v>
      </c>
      <c r="L5524" s="4">
        <v>0</v>
      </c>
      <c r="M5524" s="9">
        <v>0</v>
      </c>
      <c r="N5524" s="5">
        <v>-999</v>
      </c>
      <c r="O5524" s="5">
        <v>-999</v>
      </c>
      <c r="P5524" s="4">
        <v>8.9</v>
      </c>
      <c r="Q5524" s="5">
        <v>-999</v>
      </c>
      <c r="R5524">
        <v>0.57399999999999995</v>
      </c>
      <c r="S5524" s="34">
        <f>ROUND((0.6105*(EXP((17.273*E5524)/(E5524+237.3))))*(100-H5524)/100,3)</f>
        <v>0.73699999999999999</v>
      </c>
      <c r="T5524" s="6">
        <f>IF(V5524&lt;V5525,L5524,0)</f>
        <v>0</v>
      </c>
      <c r="U5524" s="6">
        <f>IF(T5524&gt;0,M5524,-999)</f>
        <v>-999</v>
      </c>
      <c r="V5524">
        <v>200610</v>
      </c>
      <c r="W5524">
        <v>2006</v>
      </c>
    </row>
    <row r="5525" spans="1:23" x14ac:dyDescent="0.25">
      <c r="A5525" s="14">
        <v>38992</v>
      </c>
      <c r="B5525" s="3">
        <v>275</v>
      </c>
      <c r="C5525" s="5">
        <v>-999</v>
      </c>
      <c r="D5525" s="4">
        <v>3.8</v>
      </c>
      <c r="E5525" s="4">
        <v>12.4</v>
      </c>
      <c r="F5525" s="4">
        <v>-1.9</v>
      </c>
      <c r="G5525" s="4">
        <v>68.5</v>
      </c>
      <c r="H5525" s="4">
        <v>44.5</v>
      </c>
      <c r="I5525" s="5">
        <v>-999</v>
      </c>
      <c r="J5525" s="5">
        <v>-999</v>
      </c>
      <c r="K5525" s="4">
        <v>0</v>
      </c>
      <c r="L5525" s="4">
        <v>0</v>
      </c>
      <c r="M5525" s="9">
        <v>0</v>
      </c>
      <c r="N5525" s="5">
        <v>-999</v>
      </c>
      <c r="O5525" s="5">
        <v>-999</v>
      </c>
      <c r="P5525" s="4">
        <v>7.9</v>
      </c>
      <c r="Q5525" s="5">
        <v>-999</v>
      </c>
      <c r="R5525">
        <v>0.64100000000000001</v>
      </c>
      <c r="S5525" s="34">
        <f>ROUND((0.6105*(EXP((17.273*E5525)/(E5525+237.3))))*(100-H5525)/100,3)</f>
        <v>0.79900000000000004</v>
      </c>
      <c r="T5525" s="6">
        <f>IF(V5525&lt;V5526,L5525,0)</f>
        <v>0</v>
      </c>
      <c r="U5525" s="6">
        <f>IF(T5525&gt;0,M5525,-999)</f>
        <v>-999</v>
      </c>
      <c r="V5525">
        <v>200610</v>
      </c>
      <c r="W5525">
        <v>2006</v>
      </c>
    </row>
    <row r="5526" spans="1:23" x14ac:dyDescent="0.25">
      <c r="A5526" s="14">
        <v>38993</v>
      </c>
      <c r="B5526" s="3">
        <v>276</v>
      </c>
      <c r="C5526" s="5">
        <v>-999</v>
      </c>
      <c r="D5526" s="4">
        <v>4.0999999999999996</v>
      </c>
      <c r="E5526" s="4">
        <v>9.3000000000000007</v>
      </c>
      <c r="F5526" s="4">
        <v>-0.1</v>
      </c>
      <c r="G5526" s="4">
        <v>71.5</v>
      </c>
      <c r="H5526" s="4">
        <v>53.8</v>
      </c>
      <c r="I5526" s="5">
        <v>-999</v>
      </c>
      <c r="J5526" s="5">
        <v>-999</v>
      </c>
      <c r="K5526" s="4">
        <v>0</v>
      </c>
      <c r="L5526" s="4">
        <v>0</v>
      </c>
      <c r="M5526" s="9">
        <v>0</v>
      </c>
      <c r="N5526" s="5">
        <v>-999</v>
      </c>
      <c r="O5526" s="5">
        <v>-999</v>
      </c>
      <c r="P5526" s="4">
        <v>7.4</v>
      </c>
      <c r="Q5526" s="5">
        <v>-999</v>
      </c>
      <c r="R5526">
        <v>0.63100000000000001</v>
      </c>
      <c r="S5526" s="34">
        <f>ROUND((0.6105*(EXP((17.273*E5526)/(E5526+237.3))))*(100-H5526)/100,3)</f>
        <v>0.54100000000000004</v>
      </c>
      <c r="T5526" s="6">
        <f>IF(V5526&lt;V5527,L5526,0)</f>
        <v>0</v>
      </c>
      <c r="U5526" s="6">
        <f>IF(T5526&gt;0,M5526,-999)</f>
        <v>-999</v>
      </c>
      <c r="V5526">
        <v>200610</v>
      </c>
      <c r="W5526">
        <v>2006</v>
      </c>
    </row>
    <row r="5527" spans="1:23" x14ac:dyDescent="0.25">
      <c r="A5527" s="14">
        <v>38994</v>
      </c>
      <c r="B5527" s="3">
        <v>277</v>
      </c>
      <c r="C5527" s="5">
        <v>-999</v>
      </c>
      <c r="D5527" s="4">
        <v>6.6</v>
      </c>
      <c r="E5527" s="4">
        <v>14.1</v>
      </c>
      <c r="F5527" s="4">
        <v>0.8</v>
      </c>
      <c r="G5527" s="4">
        <v>70.400000000000006</v>
      </c>
      <c r="H5527" s="4">
        <v>42.7</v>
      </c>
      <c r="I5527" s="5">
        <v>-999</v>
      </c>
      <c r="J5527" s="5">
        <v>-999</v>
      </c>
      <c r="K5527" s="4">
        <v>0</v>
      </c>
      <c r="L5527" s="4">
        <v>0</v>
      </c>
      <c r="M5527" s="9">
        <v>0</v>
      </c>
      <c r="N5527" s="5">
        <v>-999</v>
      </c>
      <c r="O5527" s="5">
        <v>-999</v>
      </c>
      <c r="P5527" s="4">
        <v>7.4</v>
      </c>
      <c r="Q5527" s="5">
        <v>-999</v>
      </c>
      <c r="R5527">
        <v>0.68500000000000005</v>
      </c>
      <c r="S5527" s="34">
        <f>ROUND((0.6105*(EXP((17.273*E5527)/(E5527+237.3))))*(100-H5527)/100,3)</f>
        <v>0.92200000000000004</v>
      </c>
      <c r="T5527" s="6">
        <f>IF(V5527&lt;V5528,L5527,0)</f>
        <v>0</v>
      </c>
      <c r="U5527" s="6">
        <f>IF(T5527&gt;0,M5527,-999)</f>
        <v>-999</v>
      </c>
      <c r="V5527">
        <v>200610</v>
      </c>
      <c r="W5527">
        <v>2006</v>
      </c>
    </row>
    <row r="5528" spans="1:23" x14ac:dyDescent="0.25">
      <c r="A5528" s="14">
        <v>38995</v>
      </c>
      <c r="B5528" s="3">
        <v>278</v>
      </c>
      <c r="C5528" s="5">
        <v>-999</v>
      </c>
      <c r="D5528" s="4">
        <v>8</v>
      </c>
      <c r="E5528" s="4">
        <v>17.7</v>
      </c>
      <c r="F5528" s="4">
        <v>3.1</v>
      </c>
      <c r="G5528" s="4">
        <v>71.5</v>
      </c>
      <c r="H5528" s="4">
        <v>40.299999999999997</v>
      </c>
      <c r="I5528" s="5">
        <v>-999</v>
      </c>
      <c r="J5528" s="5">
        <v>-999</v>
      </c>
      <c r="K5528" s="4">
        <v>0</v>
      </c>
      <c r="L5528" s="4">
        <v>0</v>
      </c>
      <c r="M5528" s="9">
        <v>0</v>
      </c>
      <c r="N5528" s="5">
        <v>-999</v>
      </c>
      <c r="O5528" s="5">
        <v>-999</v>
      </c>
      <c r="P5528" s="4">
        <v>7.6</v>
      </c>
      <c r="Q5528" s="5">
        <v>-999</v>
      </c>
      <c r="R5528">
        <v>0.81599999999999995</v>
      </c>
      <c r="S5528" s="34">
        <f>ROUND((0.6105*(EXP((17.273*E5528)/(E5528+237.3))))*(100-H5528)/100,3)</f>
        <v>1.2090000000000001</v>
      </c>
      <c r="T5528" s="6">
        <f>IF(V5528&lt;V5529,L5528,0)</f>
        <v>0</v>
      </c>
      <c r="U5528" s="6">
        <f>IF(T5528&gt;0,M5528,-999)</f>
        <v>-999</v>
      </c>
      <c r="V5528">
        <v>200610</v>
      </c>
      <c r="W5528">
        <v>2006</v>
      </c>
    </row>
    <row r="5529" spans="1:23" x14ac:dyDescent="0.25">
      <c r="A5529" s="14">
        <v>38996</v>
      </c>
      <c r="B5529" s="3">
        <v>279</v>
      </c>
      <c r="C5529" s="5">
        <v>-999</v>
      </c>
      <c r="D5529" s="4">
        <v>4.8</v>
      </c>
      <c r="E5529" s="4">
        <v>11.3</v>
      </c>
      <c r="F5529" s="4">
        <v>-1.8</v>
      </c>
      <c r="G5529" s="4">
        <v>72.099999999999994</v>
      </c>
      <c r="H5529" s="4">
        <v>47.2</v>
      </c>
      <c r="I5529" s="5">
        <v>-999</v>
      </c>
      <c r="J5529" s="5">
        <v>-999</v>
      </c>
      <c r="K5529" s="4">
        <v>4.5</v>
      </c>
      <c r="L5529" s="4">
        <v>0</v>
      </c>
      <c r="M5529" s="9">
        <v>0</v>
      </c>
      <c r="N5529" s="5">
        <v>-999</v>
      </c>
      <c r="O5529" s="5">
        <v>-999</v>
      </c>
      <c r="P5529" s="4">
        <v>7.8</v>
      </c>
      <c r="Q5529" s="5">
        <v>-999</v>
      </c>
      <c r="R5529">
        <v>0.63100000000000001</v>
      </c>
      <c r="S5529" s="34">
        <f>ROUND((0.6105*(EXP((17.273*E5529)/(E5529+237.3))))*(100-H5529)/100,3)</f>
        <v>0.70699999999999996</v>
      </c>
      <c r="T5529" s="6">
        <f>IF(V5529&lt;V5530,L5529,0)</f>
        <v>0</v>
      </c>
      <c r="U5529" s="6">
        <f>IF(T5529&gt;0,M5529,-999)</f>
        <v>-999</v>
      </c>
      <c r="V5529">
        <v>200610</v>
      </c>
      <c r="W5529">
        <v>2006</v>
      </c>
    </row>
    <row r="5530" spans="1:23" x14ac:dyDescent="0.25">
      <c r="A5530" s="14">
        <v>38997</v>
      </c>
      <c r="B5530" s="3">
        <v>280</v>
      </c>
      <c r="C5530" s="5">
        <v>-999</v>
      </c>
      <c r="D5530" s="4">
        <v>-0.6</v>
      </c>
      <c r="E5530" s="4">
        <v>5.6</v>
      </c>
      <c r="F5530" s="4">
        <v>-6.3</v>
      </c>
      <c r="G5530" s="4">
        <v>76.8</v>
      </c>
      <c r="H5530" s="4">
        <v>46.3</v>
      </c>
      <c r="I5530" s="5">
        <v>-999</v>
      </c>
      <c r="J5530" s="5">
        <v>-999</v>
      </c>
      <c r="K5530" s="4">
        <v>1.5</v>
      </c>
      <c r="L5530" s="4">
        <v>0</v>
      </c>
      <c r="M5530" s="9">
        <v>0</v>
      </c>
      <c r="N5530" s="5">
        <v>-999</v>
      </c>
      <c r="O5530" s="5">
        <v>-999</v>
      </c>
      <c r="P5530" s="4">
        <v>7.1</v>
      </c>
      <c r="Q5530" s="5">
        <v>-999</v>
      </c>
      <c r="R5530">
        <v>0.42199999999999999</v>
      </c>
      <c r="S5530" s="34">
        <f>ROUND((0.6105*(EXP((17.273*E5530)/(E5530+237.3))))*(100-H5530)/100,3)</f>
        <v>0.48799999999999999</v>
      </c>
      <c r="T5530" s="6">
        <f>IF(V5530&lt;V5531,L5530,0)</f>
        <v>0</v>
      </c>
      <c r="U5530" s="6">
        <f>IF(T5530&gt;0,M5530,-999)</f>
        <v>-999</v>
      </c>
      <c r="V5530">
        <v>200610</v>
      </c>
      <c r="W5530">
        <v>2006</v>
      </c>
    </row>
    <row r="5531" spans="1:23" x14ac:dyDescent="0.25">
      <c r="A5531" s="14">
        <v>38998</v>
      </c>
      <c r="B5531" s="3">
        <v>281</v>
      </c>
      <c r="C5531" s="5">
        <v>-999</v>
      </c>
      <c r="D5531" s="4">
        <v>1.2</v>
      </c>
      <c r="E5531" s="4">
        <v>7</v>
      </c>
      <c r="F5531" s="4">
        <v>-1</v>
      </c>
      <c r="G5531" s="4">
        <v>74.400000000000006</v>
      </c>
      <c r="H5531" s="4">
        <v>52</v>
      </c>
      <c r="I5531" s="5">
        <v>-999</v>
      </c>
      <c r="J5531" s="5">
        <v>-999</v>
      </c>
      <c r="K5531" s="4">
        <v>0</v>
      </c>
      <c r="L5531" s="4">
        <v>0</v>
      </c>
      <c r="M5531" s="9">
        <v>0</v>
      </c>
      <c r="N5531" s="5">
        <v>-999</v>
      </c>
      <c r="O5531" s="5">
        <v>-999</v>
      </c>
      <c r="P5531" s="4">
        <v>6.5</v>
      </c>
      <c r="Q5531" s="5">
        <v>-999</v>
      </c>
      <c r="R5531">
        <v>0.52</v>
      </c>
      <c r="S5531" s="34">
        <f>ROUND((0.6105*(EXP((17.273*E5531)/(E5531+237.3))))*(100-H5531)/100,3)</f>
        <v>0.48099999999999998</v>
      </c>
      <c r="T5531" s="6">
        <f>IF(V5531&lt;V5532,L5531,0)</f>
        <v>0</v>
      </c>
      <c r="U5531" s="6">
        <f>IF(T5531&gt;0,M5531,-999)</f>
        <v>-999</v>
      </c>
      <c r="V5531">
        <v>200610</v>
      </c>
      <c r="W5531">
        <v>2006</v>
      </c>
    </row>
    <row r="5532" spans="1:23" x14ac:dyDescent="0.25">
      <c r="A5532" s="14">
        <v>38999</v>
      </c>
      <c r="B5532" s="3">
        <v>282</v>
      </c>
      <c r="C5532" s="5">
        <v>-999</v>
      </c>
      <c r="D5532" s="4">
        <v>3.4</v>
      </c>
      <c r="E5532" s="4">
        <v>12.4</v>
      </c>
      <c r="F5532" s="4">
        <v>-3.4</v>
      </c>
      <c r="G5532" s="4">
        <v>54.6</v>
      </c>
      <c r="H5532" s="4">
        <v>33.200000000000003</v>
      </c>
      <c r="I5532" s="5">
        <v>-999</v>
      </c>
      <c r="J5532" s="5">
        <v>-999</v>
      </c>
      <c r="K5532" s="4">
        <v>0</v>
      </c>
      <c r="L5532" s="4">
        <v>0</v>
      </c>
      <c r="M5532" s="9">
        <v>0</v>
      </c>
      <c r="N5532" s="5">
        <v>-999</v>
      </c>
      <c r="O5532" s="5">
        <v>-999</v>
      </c>
      <c r="P5532" s="4">
        <v>5.8</v>
      </c>
      <c r="Q5532" s="5">
        <v>-999</v>
      </c>
      <c r="R5532">
        <v>0.47699999999999998</v>
      </c>
      <c r="S5532" s="34">
        <f>ROUND((0.6105*(EXP((17.273*E5532)/(E5532+237.3))))*(100-H5532)/100,3)</f>
        <v>0.96199999999999997</v>
      </c>
      <c r="T5532" s="6">
        <f>IF(V5532&lt;V5533,L5532,0)</f>
        <v>0</v>
      </c>
      <c r="U5532" s="6">
        <f>IF(T5532&gt;0,M5532,-999)</f>
        <v>-999</v>
      </c>
      <c r="V5532">
        <v>200610</v>
      </c>
      <c r="W5532">
        <v>2006</v>
      </c>
    </row>
    <row r="5533" spans="1:23" x14ac:dyDescent="0.25">
      <c r="A5533" s="14">
        <v>39000</v>
      </c>
      <c r="B5533" s="3">
        <v>283</v>
      </c>
      <c r="C5533" s="5">
        <v>-999</v>
      </c>
      <c r="D5533" s="4">
        <v>6</v>
      </c>
      <c r="E5533" s="4">
        <v>12.2</v>
      </c>
      <c r="F5533" s="4">
        <v>1.7</v>
      </c>
      <c r="G5533" s="4">
        <v>66.2</v>
      </c>
      <c r="H5533" s="4">
        <v>41.3</v>
      </c>
      <c r="I5533" s="5">
        <v>-999</v>
      </c>
      <c r="J5533" s="5">
        <v>-999</v>
      </c>
      <c r="K5533" s="4">
        <v>0</v>
      </c>
      <c r="L5533" s="4">
        <v>0</v>
      </c>
      <c r="M5533" s="9">
        <v>0</v>
      </c>
      <c r="N5533" s="5">
        <v>-999</v>
      </c>
      <c r="O5533" s="5">
        <v>-999</v>
      </c>
      <c r="P5533" s="4">
        <v>5.8</v>
      </c>
      <c r="Q5533" s="5">
        <v>-999</v>
      </c>
      <c r="R5533">
        <v>0.58699999999999997</v>
      </c>
      <c r="S5533" s="34">
        <f>ROUND((0.6105*(EXP((17.273*E5533)/(E5533+237.3))))*(100-H5533)/100,3)</f>
        <v>0.83399999999999996</v>
      </c>
      <c r="T5533" s="6">
        <f>IF(V5533&lt;V5534,L5533,0)</f>
        <v>0</v>
      </c>
      <c r="U5533" s="6">
        <f>IF(T5533&gt;0,M5533,-999)</f>
        <v>-999</v>
      </c>
      <c r="V5533">
        <v>200610</v>
      </c>
      <c r="W5533">
        <v>2006</v>
      </c>
    </row>
    <row r="5534" spans="1:23" x14ac:dyDescent="0.25">
      <c r="A5534" s="14">
        <v>39001</v>
      </c>
      <c r="B5534" s="3">
        <v>284</v>
      </c>
      <c r="C5534" s="5">
        <v>-999</v>
      </c>
      <c r="D5534" s="4">
        <v>8.6999999999999993</v>
      </c>
      <c r="E5534" s="4">
        <v>16.8</v>
      </c>
      <c r="F5534" s="4">
        <v>2.2999999999999998</v>
      </c>
      <c r="G5534" s="4">
        <v>59.1</v>
      </c>
      <c r="H5534" s="4">
        <v>34.1</v>
      </c>
      <c r="I5534" s="5">
        <v>-999</v>
      </c>
      <c r="J5534" s="5">
        <v>-999</v>
      </c>
      <c r="K5534" s="4">
        <v>0</v>
      </c>
      <c r="L5534" s="4">
        <v>0</v>
      </c>
      <c r="M5534" s="9">
        <v>0</v>
      </c>
      <c r="N5534" s="5">
        <v>-999</v>
      </c>
      <c r="O5534" s="5">
        <v>-999</v>
      </c>
      <c r="P5534" s="4">
        <v>6.2</v>
      </c>
      <c r="Q5534" s="5">
        <v>-999</v>
      </c>
      <c r="R5534">
        <v>0.65300000000000002</v>
      </c>
      <c r="S5534" s="34">
        <f>ROUND((0.6105*(EXP((17.273*E5534)/(E5534+237.3))))*(100-H5534)/100,3)</f>
        <v>1.26</v>
      </c>
      <c r="T5534" s="6">
        <f>IF(V5534&lt;V5535,L5534,0)</f>
        <v>0</v>
      </c>
      <c r="U5534" s="6">
        <f>IF(T5534&gt;0,M5534,-999)</f>
        <v>-999</v>
      </c>
      <c r="V5534">
        <v>200610</v>
      </c>
      <c r="W5534">
        <v>2006</v>
      </c>
    </row>
    <row r="5535" spans="1:23" x14ac:dyDescent="0.25">
      <c r="A5535" s="14">
        <v>39002</v>
      </c>
      <c r="B5535" s="3">
        <v>285</v>
      </c>
      <c r="C5535" s="5">
        <v>-999</v>
      </c>
      <c r="D5535" s="4">
        <v>10.1</v>
      </c>
      <c r="E5535" s="4">
        <v>18.5</v>
      </c>
      <c r="F5535" s="4">
        <v>5.6</v>
      </c>
      <c r="G5535" s="4">
        <v>52.9</v>
      </c>
      <c r="H5535" s="4">
        <v>34.9</v>
      </c>
      <c r="I5535" s="5">
        <v>-999</v>
      </c>
      <c r="J5535" s="5">
        <v>-999</v>
      </c>
      <c r="K5535" s="4">
        <v>0</v>
      </c>
      <c r="L5535" s="4">
        <v>0</v>
      </c>
      <c r="M5535" s="9">
        <v>0</v>
      </c>
      <c r="N5535" s="5">
        <v>-999</v>
      </c>
      <c r="O5535" s="5">
        <v>-999</v>
      </c>
      <c r="P5535" s="4">
        <v>6.5</v>
      </c>
      <c r="Q5535" s="5">
        <v>-999</v>
      </c>
      <c r="R5535">
        <v>0.74399999999999999</v>
      </c>
      <c r="S5535" s="34">
        <f>ROUND((0.6105*(EXP((17.273*E5535)/(E5535+237.3))))*(100-H5535)/100,3)</f>
        <v>1.3859999999999999</v>
      </c>
      <c r="T5535" s="6">
        <f>IF(V5535&lt;V5536,L5535,0)</f>
        <v>0</v>
      </c>
      <c r="U5535" s="6">
        <f>IF(T5535&gt;0,M5535,-999)</f>
        <v>-999</v>
      </c>
      <c r="V5535">
        <v>200610</v>
      </c>
      <c r="W5535">
        <v>2006</v>
      </c>
    </row>
    <row r="5536" spans="1:23" x14ac:dyDescent="0.25">
      <c r="A5536" s="14">
        <v>39003</v>
      </c>
      <c r="B5536" s="3">
        <v>286</v>
      </c>
      <c r="C5536" s="5">
        <v>-999</v>
      </c>
      <c r="D5536" s="4">
        <v>8.9</v>
      </c>
      <c r="E5536" s="4">
        <v>17</v>
      </c>
      <c r="F5536" s="4">
        <v>5</v>
      </c>
      <c r="G5536" s="4">
        <v>60.3</v>
      </c>
      <c r="H5536" s="4">
        <v>31.4</v>
      </c>
      <c r="I5536" s="5">
        <v>-999</v>
      </c>
      <c r="J5536" s="5">
        <v>-999</v>
      </c>
      <c r="K5536" s="4">
        <v>0</v>
      </c>
      <c r="L5536" s="4">
        <v>0</v>
      </c>
      <c r="M5536" s="9">
        <v>0</v>
      </c>
      <c r="N5536" s="5">
        <v>-999</v>
      </c>
      <c r="O5536" s="5">
        <v>-999</v>
      </c>
      <c r="P5536" s="4">
        <v>6.9</v>
      </c>
      <c r="Q5536" s="5">
        <v>-999</v>
      </c>
      <c r="R5536">
        <v>0.60899999999999999</v>
      </c>
      <c r="S5536" s="34">
        <f>ROUND((0.6105*(EXP((17.273*E5536)/(E5536+237.3))))*(100-H5536)/100,3)</f>
        <v>1.329</v>
      </c>
      <c r="T5536" s="6">
        <f>IF(V5536&lt;V5537,L5536,0)</f>
        <v>0</v>
      </c>
      <c r="U5536" s="6">
        <f>IF(T5536&gt;0,M5536,-999)</f>
        <v>-999</v>
      </c>
      <c r="V5536">
        <v>200610</v>
      </c>
      <c r="W5536">
        <v>2006</v>
      </c>
    </row>
    <row r="5537" spans="1:23" x14ac:dyDescent="0.25">
      <c r="A5537" s="14">
        <v>39004</v>
      </c>
      <c r="B5537" s="3">
        <v>287</v>
      </c>
      <c r="C5537" s="5">
        <v>-999</v>
      </c>
      <c r="D5537" s="4">
        <v>8.3000000000000007</v>
      </c>
      <c r="E5537" s="4">
        <v>15.8</v>
      </c>
      <c r="F5537" s="4">
        <v>3.7</v>
      </c>
      <c r="G5537" s="4">
        <v>68</v>
      </c>
      <c r="H5537" s="4">
        <v>34.700000000000003</v>
      </c>
      <c r="I5537" s="5">
        <v>-999</v>
      </c>
      <c r="J5537" s="5">
        <v>-999</v>
      </c>
      <c r="K5537" s="4">
        <v>5.9</v>
      </c>
      <c r="L5537" s="4">
        <v>0</v>
      </c>
      <c r="M5537" s="9">
        <v>0</v>
      </c>
      <c r="N5537" s="5">
        <v>-999</v>
      </c>
      <c r="O5537" s="5">
        <v>-999</v>
      </c>
      <c r="P5537" s="4">
        <v>6.8</v>
      </c>
      <c r="Q5537" s="5">
        <v>-999</v>
      </c>
      <c r="R5537">
        <v>0.624</v>
      </c>
      <c r="S5537" s="34">
        <f>ROUND((0.6105*(EXP((17.273*E5537)/(E5537+237.3))))*(100-H5537)/100,3)</f>
        <v>1.1719999999999999</v>
      </c>
      <c r="T5537" s="6">
        <f>IF(V5537&lt;V5538,L5537,0)</f>
        <v>0</v>
      </c>
      <c r="U5537" s="6">
        <f>IF(T5537&gt;0,M5537,-999)</f>
        <v>-999</v>
      </c>
      <c r="V5537">
        <v>200610</v>
      </c>
      <c r="W5537">
        <v>2006</v>
      </c>
    </row>
    <row r="5538" spans="1:23" x14ac:dyDescent="0.25">
      <c r="A5538" s="14">
        <v>39005</v>
      </c>
      <c r="B5538" s="3">
        <v>288</v>
      </c>
      <c r="C5538" s="5">
        <v>-999</v>
      </c>
      <c r="D5538" s="4">
        <v>2.7</v>
      </c>
      <c r="E5538" s="4">
        <v>4.2</v>
      </c>
      <c r="F5538" s="4">
        <v>1.1000000000000001</v>
      </c>
      <c r="G5538" s="4">
        <v>99</v>
      </c>
      <c r="H5538" s="4">
        <v>96.1</v>
      </c>
      <c r="I5538" s="5">
        <v>-999</v>
      </c>
      <c r="J5538" s="5">
        <v>-999</v>
      </c>
      <c r="K5538" s="4">
        <v>9.1</v>
      </c>
      <c r="L5538" s="4">
        <v>0</v>
      </c>
      <c r="M5538" s="9">
        <v>0</v>
      </c>
      <c r="N5538" s="5">
        <v>-999</v>
      </c>
      <c r="O5538" s="5">
        <v>-999</v>
      </c>
      <c r="P5538" s="4">
        <v>6.7</v>
      </c>
      <c r="Q5538" s="5">
        <v>-999</v>
      </c>
      <c r="R5538">
        <v>0.79400000000000004</v>
      </c>
      <c r="S5538" s="34">
        <f>ROUND((0.6105*(EXP((17.273*E5538)/(E5538+237.3))))*(100-H5538)/100,3)</f>
        <v>3.2000000000000001E-2</v>
      </c>
      <c r="T5538" s="6">
        <f>IF(V5538&lt;V5539,L5538,0)</f>
        <v>0</v>
      </c>
      <c r="U5538" s="6">
        <f>IF(T5538&gt;0,M5538,-999)</f>
        <v>-999</v>
      </c>
      <c r="V5538">
        <v>200610</v>
      </c>
      <c r="W5538">
        <v>2006</v>
      </c>
    </row>
    <row r="5539" spans="1:23" x14ac:dyDescent="0.25">
      <c r="A5539" s="14">
        <v>39006</v>
      </c>
      <c r="B5539" s="3">
        <v>289</v>
      </c>
      <c r="C5539" s="5">
        <v>-999</v>
      </c>
      <c r="D5539" s="4">
        <v>1.1000000000000001</v>
      </c>
      <c r="E5539" s="4">
        <v>4.3</v>
      </c>
      <c r="F5539" s="4">
        <v>-2.1</v>
      </c>
      <c r="G5539" s="4">
        <v>99.1</v>
      </c>
      <c r="H5539" s="4">
        <v>96.6</v>
      </c>
      <c r="I5539" s="5">
        <v>-999</v>
      </c>
      <c r="J5539" s="5">
        <v>-999</v>
      </c>
      <c r="K5539" s="4">
        <v>7.2</v>
      </c>
      <c r="L5539" s="4">
        <v>0</v>
      </c>
      <c r="M5539" s="9">
        <v>0</v>
      </c>
      <c r="N5539" s="5">
        <v>-999</v>
      </c>
      <c r="O5539" s="5">
        <v>-999</v>
      </c>
      <c r="P5539" s="4">
        <v>6.1</v>
      </c>
      <c r="Q5539" s="5">
        <v>-999</v>
      </c>
      <c r="R5539">
        <v>0.80300000000000005</v>
      </c>
      <c r="S5539" s="34">
        <f>ROUND((0.6105*(EXP((17.273*E5539)/(E5539+237.3))))*(100-H5539)/100,3)</f>
        <v>2.8000000000000001E-2</v>
      </c>
      <c r="T5539" s="6">
        <f>IF(V5539&lt;V5540,L5539,0)</f>
        <v>0</v>
      </c>
      <c r="U5539" s="6">
        <f>IF(T5539&gt;0,M5539,-999)</f>
        <v>-999</v>
      </c>
      <c r="V5539">
        <v>200610</v>
      </c>
      <c r="W5539">
        <v>2006</v>
      </c>
    </row>
    <row r="5540" spans="1:23" x14ac:dyDescent="0.25">
      <c r="A5540" s="14">
        <v>39007</v>
      </c>
      <c r="B5540" s="3">
        <v>290</v>
      </c>
      <c r="C5540" s="5">
        <v>-999</v>
      </c>
      <c r="D5540" s="4">
        <v>-2.1</v>
      </c>
      <c r="E5540" s="4">
        <v>1.4</v>
      </c>
      <c r="F5540" s="4">
        <v>-3.2</v>
      </c>
      <c r="G5540" s="4">
        <v>98.2</v>
      </c>
      <c r="H5540" s="4">
        <v>89.8</v>
      </c>
      <c r="I5540" s="5">
        <v>-999</v>
      </c>
      <c r="J5540" s="5">
        <v>-999</v>
      </c>
      <c r="K5540" s="4">
        <v>0.8</v>
      </c>
      <c r="L5540" s="4">
        <v>0</v>
      </c>
      <c r="M5540" s="9">
        <v>0</v>
      </c>
      <c r="N5540" s="5">
        <v>-999</v>
      </c>
      <c r="O5540" s="5">
        <v>-999</v>
      </c>
      <c r="P5540" s="4">
        <v>5.6</v>
      </c>
      <c r="Q5540" s="5">
        <v>-999</v>
      </c>
      <c r="R5540">
        <v>0.60599999999999998</v>
      </c>
      <c r="S5540" s="34">
        <f>ROUND((0.6105*(EXP((17.273*E5540)/(E5540+237.3))))*(100-H5540)/100,3)</f>
        <v>6.9000000000000006E-2</v>
      </c>
      <c r="T5540" s="6">
        <f>IF(V5540&lt;V5541,L5540,0)</f>
        <v>0</v>
      </c>
      <c r="U5540" s="6">
        <f>IF(T5540&gt;0,M5540,-999)</f>
        <v>-999</v>
      </c>
      <c r="V5540">
        <v>200610</v>
      </c>
      <c r="W5540">
        <v>2006</v>
      </c>
    </row>
    <row r="5541" spans="1:23" x14ac:dyDescent="0.25">
      <c r="A5541" s="14">
        <v>39008</v>
      </c>
      <c r="B5541" s="3">
        <v>291</v>
      </c>
      <c r="C5541" s="5">
        <v>-999</v>
      </c>
      <c r="D5541" s="4">
        <v>0.1</v>
      </c>
      <c r="E5541" s="4">
        <v>2.1</v>
      </c>
      <c r="F5541" s="4">
        <v>-2.1</v>
      </c>
      <c r="G5541" s="4">
        <v>97.9</v>
      </c>
      <c r="H5541" s="4">
        <v>93.9</v>
      </c>
      <c r="I5541" s="5">
        <v>-999</v>
      </c>
      <c r="J5541" s="5">
        <v>-999</v>
      </c>
      <c r="K5541" s="4">
        <v>0.5</v>
      </c>
      <c r="L5541" s="4">
        <v>0</v>
      </c>
      <c r="M5541" s="9">
        <v>0</v>
      </c>
      <c r="N5541" s="5">
        <v>-999</v>
      </c>
      <c r="O5541" s="5">
        <v>-999</v>
      </c>
      <c r="P5541" s="4">
        <v>4.9000000000000004</v>
      </c>
      <c r="Q5541" s="5">
        <v>-999</v>
      </c>
      <c r="R5541">
        <v>0.66900000000000004</v>
      </c>
      <c r="S5541" s="34">
        <f>ROUND((0.6105*(EXP((17.273*E5541)/(E5541+237.3))))*(100-H5541)/100,3)</f>
        <v>4.2999999999999997E-2</v>
      </c>
      <c r="T5541" s="6">
        <f>IF(V5541&lt;V5542,L5541,0)</f>
        <v>0</v>
      </c>
      <c r="U5541" s="6">
        <f>IF(T5541&gt;0,M5541,-999)</f>
        <v>-999</v>
      </c>
      <c r="V5541">
        <v>200610</v>
      </c>
      <c r="W5541">
        <v>2006</v>
      </c>
    </row>
    <row r="5542" spans="1:23" x14ac:dyDescent="0.25">
      <c r="A5542" s="14">
        <v>39009</v>
      </c>
      <c r="B5542" s="3">
        <v>292</v>
      </c>
      <c r="C5542" s="5">
        <v>-999</v>
      </c>
      <c r="D5542" s="4">
        <v>2.2000000000000002</v>
      </c>
      <c r="E5542" s="4">
        <v>8.8000000000000007</v>
      </c>
      <c r="F5542" s="4">
        <v>-0.5</v>
      </c>
      <c r="G5542" s="4">
        <v>97.7</v>
      </c>
      <c r="H5542" s="4">
        <v>81.8</v>
      </c>
      <c r="I5542" s="5">
        <v>-999</v>
      </c>
      <c r="J5542" s="5">
        <v>-999</v>
      </c>
      <c r="K5542" s="4">
        <v>11</v>
      </c>
      <c r="L5542" s="4">
        <v>0</v>
      </c>
      <c r="M5542" s="9">
        <v>0</v>
      </c>
      <c r="N5542" s="5">
        <v>-999</v>
      </c>
      <c r="O5542" s="5">
        <v>-999</v>
      </c>
      <c r="P5542" s="4">
        <v>4.8</v>
      </c>
      <c r="Q5542" s="5">
        <v>-999</v>
      </c>
      <c r="R5542">
        <v>0.92900000000000005</v>
      </c>
      <c r="S5542" s="34">
        <f>ROUND((0.6105*(EXP((17.273*E5542)/(E5542+237.3))))*(100-H5542)/100,3)</f>
        <v>0.20599999999999999</v>
      </c>
      <c r="T5542" s="6">
        <f>IF(V5542&lt;V5543,L5542,0)</f>
        <v>0</v>
      </c>
      <c r="U5542" s="6">
        <f>IF(T5542&gt;0,M5542,-999)</f>
        <v>-999</v>
      </c>
      <c r="V5542">
        <v>200610</v>
      </c>
      <c r="W5542">
        <v>2006</v>
      </c>
    </row>
    <row r="5543" spans="1:23" x14ac:dyDescent="0.25">
      <c r="A5543" s="14">
        <v>39010</v>
      </c>
      <c r="B5543" s="3">
        <v>293</v>
      </c>
      <c r="C5543" s="5">
        <v>-999</v>
      </c>
      <c r="D5543" s="4">
        <v>-0.4</v>
      </c>
      <c r="E5543" s="4">
        <v>3.5</v>
      </c>
      <c r="F5543" s="4">
        <v>-2.6</v>
      </c>
      <c r="G5543" s="4">
        <v>95.4</v>
      </c>
      <c r="H5543" s="4">
        <v>77.400000000000006</v>
      </c>
      <c r="I5543" s="5">
        <v>-999</v>
      </c>
      <c r="J5543" s="5">
        <v>-999</v>
      </c>
      <c r="K5543" s="4">
        <v>1.6</v>
      </c>
      <c r="L5543" s="4">
        <v>0</v>
      </c>
      <c r="M5543" s="9">
        <v>0</v>
      </c>
      <c r="N5543" s="5">
        <v>-999</v>
      </c>
      <c r="O5543" s="5">
        <v>-999</v>
      </c>
      <c r="P5543" s="4">
        <v>4.4000000000000004</v>
      </c>
      <c r="Q5543" s="5">
        <v>-999</v>
      </c>
      <c r="R5543">
        <v>0.60699999999999998</v>
      </c>
      <c r="S5543" s="34">
        <f>ROUND((0.6105*(EXP((17.273*E5543)/(E5543+237.3))))*(100-H5543)/100,3)</f>
        <v>0.17699999999999999</v>
      </c>
      <c r="T5543" s="6">
        <f>IF(V5543&lt;V5544,L5543,0)</f>
        <v>0</v>
      </c>
      <c r="U5543" s="6">
        <f>IF(T5543&gt;0,M5543,-999)</f>
        <v>-999</v>
      </c>
      <c r="V5543">
        <v>200610</v>
      </c>
      <c r="W5543">
        <v>2006</v>
      </c>
    </row>
    <row r="5544" spans="1:23" x14ac:dyDescent="0.25">
      <c r="A5544" s="14">
        <v>39011</v>
      </c>
      <c r="B5544" s="3">
        <v>294</v>
      </c>
      <c r="C5544" s="5">
        <v>-999</v>
      </c>
      <c r="D5544" s="4">
        <v>1.4</v>
      </c>
      <c r="E5544" s="4">
        <v>8.4</v>
      </c>
      <c r="F5544" s="4">
        <v>-2.7</v>
      </c>
      <c r="G5544" s="4">
        <v>75.3</v>
      </c>
      <c r="H5544" s="4">
        <v>44.9</v>
      </c>
      <c r="I5544" s="5">
        <v>-999</v>
      </c>
      <c r="J5544" s="5">
        <v>-999</v>
      </c>
      <c r="K5544" s="4">
        <v>0.1</v>
      </c>
      <c r="L5544" s="4">
        <v>0</v>
      </c>
      <c r="M5544" s="9">
        <v>0</v>
      </c>
      <c r="N5544" s="5">
        <v>-999</v>
      </c>
      <c r="O5544" s="5">
        <v>-999</v>
      </c>
      <c r="P5544" s="4">
        <v>4</v>
      </c>
      <c r="Q5544" s="5">
        <v>-999</v>
      </c>
      <c r="R5544">
        <v>0.49399999999999999</v>
      </c>
      <c r="S5544" s="34">
        <f>ROUND((0.6105*(EXP((17.273*E5544)/(E5544+237.3))))*(100-H5544)/100,3)</f>
        <v>0.60699999999999998</v>
      </c>
      <c r="T5544" s="6">
        <f>IF(V5544&lt;V5545,L5544,0)</f>
        <v>0</v>
      </c>
      <c r="U5544" s="6">
        <f>IF(T5544&gt;0,M5544,-999)</f>
        <v>-999</v>
      </c>
      <c r="V5544">
        <v>200610</v>
      </c>
      <c r="W5544">
        <v>2006</v>
      </c>
    </row>
    <row r="5545" spans="1:23" x14ac:dyDescent="0.25">
      <c r="A5545" s="14">
        <v>39012</v>
      </c>
      <c r="B5545" s="3">
        <v>295</v>
      </c>
      <c r="C5545" s="5">
        <v>-999</v>
      </c>
      <c r="D5545" s="4">
        <v>3</v>
      </c>
      <c r="E5545" s="4">
        <v>9.4</v>
      </c>
      <c r="F5545" s="4">
        <v>-0.5</v>
      </c>
      <c r="G5545" s="4">
        <v>59.6</v>
      </c>
      <c r="H5545" s="4">
        <v>29.6</v>
      </c>
      <c r="I5545" s="5">
        <v>-999</v>
      </c>
      <c r="J5545" s="5">
        <v>-999</v>
      </c>
      <c r="K5545" s="4">
        <v>0</v>
      </c>
      <c r="L5545" s="4">
        <v>0</v>
      </c>
      <c r="M5545" s="9">
        <v>0</v>
      </c>
      <c r="N5545" s="5">
        <v>-999</v>
      </c>
      <c r="O5545" s="5">
        <v>-999</v>
      </c>
      <c r="P5545" s="4">
        <v>3.8</v>
      </c>
      <c r="Q5545" s="5">
        <v>-999</v>
      </c>
      <c r="R5545">
        <v>0.35</v>
      </c>
      <c r="S5545" s="34">
        <f>ROUND((0.6105*(EXP((17.273*E5545)/(E5545+237.3))))*(100-H5545)/100,3)</f>
        <v>0.83</v>
      </c>
      <c r="T5545" s="6">
        <f>IF(V5545&lt;V5546,L5545,0)</f>
        <v>0</v>
      </c>
      <c r="U5545" s="6">
        <f>IF(T5545&gt;0,M5545,-999)</f>
        <v>-999</v>
      </c>
      <c r="V5545">
        <v>200610</v>
      </c>
      <c r="W5545">
        <v>2006</v>
      </c>
    </row>
    <row r="5546" spans="1:23" x14ac:dyDescent="0.25">
      <c r="A5546" s="14">
        <v>39013</v>
      </c>
      <c r="B5546" s="3">
        <v>296</v>
      </c>
      <c r="C5546" s="5">
        <v>-999</v>
      </c>
      <c r="D5546" s="4">
        <v>2.5</v>
      </c>
      <c r="E5546" s="4">
        <v>9.1999999999999993</v>
      </c>
      <c r="F5546" s="4">
        <v>-1.5</v>
      </c>
      <c r="G5546" s="4">
        <v>73.7</v>
      </c>
      <c r="H5546" s="4">
        <v>45.2</v>
      </c>
      <c r="I5546" s="5">
        <v>-999</v>
      </c>
      <c r="J5546" s="5">
        <v>-999</v>
      </c>
      <c r="K5546" s="4">
        <v>0</v>
      </c>
      <c r="L5546" s="4">
        <v>0</v>
      </c>
      <c r="M5546" s="9">
        <v>0</v>
      </c>
      <c r="N5546" s="5">
        <v>-999</v>
      </c>
      <c r="O5546" s="5">
        <v>-999</v>
      </c>
      <c r="P5546" s="4">
        <v>3.8</v>
      </c>
      <c r="Q5546" s="5">
        <v>-999</v>
      </c>
      <c r="R5546">
        <v>0.52600000000000002</v>
      </c>
      <c r="S5546" s="34">
        <f>ROUND((0.6105*(EXP((17.273*E5546)/(E5546+237.3))))*(100-H5546)/100,3)</f>
        <v>0.63700000000000001</v>
      </c>
      <c r="T5546" s="6">
        <f>IF(V5546&lt;V5547,L5546,0)</f>
        <v>0</v>
      </c>
      <c r="U5546" s="6">
        <f>IF(T5546&gt;0,M5546,-999)</f>
        <v>-999</v>
      </c>
      <c r="V5546">
        <v>200610</v>
      </c>
      <c r="W5546">
        <v>2006</v>
      </c>
    </row>
    <row r="5547" spans="1:23" x14ac:dyDescent="0.25">
      <c r="A5547" s="14">
        <v>39014</v>
      </c>
      <c r="B5547" s="3">
        <v>297</v>
      </c>
      <c r="C5547" s="5">
        <v>-999</v>
      </c>
      <c r="D5547" s="4">
        <v>-0.5</v>
      </c>
      <c r="E5547" s="4">
        <v>1.8</v>
      </c>
      <c r="F5547" s="4">
        <v>-2.6</v>
      </c>
      <c r="G5547" s="4">
        <v>89.4</v>
      </c>
      <c r="H5547" s="4">
        <v>67.3</v>
      </c>
      <c r="I5547" s="5">
        <v>-999</v>
      </c>
      <c r="J5547" s="5">
        <v>-999</v>
      </c>
      <c r="K5547" s="4">
        <v>2.4</v>
      </c>
      <c r="L5547" s="4">
        <v>0</v>
      </c>
      <c r="M5547" s="9">
        <v>0</v>
      </c>
      <c r="N5547" s="5">
        <v>-999</v>
      </c>
      <c r="O5547" s="5">
        <v>-999</v>
      </c>
      <c r="P5547" s="4">
        <v>3.4</v>
      </c>
      <c r="Q5547" s="5">
        <v>-999</v>
      </c>
      <c r="R5547">
        <v>0.46700000000000003</v>
      </c>
      <c r="S5547" s="34">
        <f>ROUND((0.6105*(EXP((17.273*E5547)/(E5547+237.3))))*(100-H5547)/100,3)</f>
        <v>0.22700000000000001</v>
      </c>
      <c r="T5547" s="6">
        <f>IF(V5547&lt;V5548,L5547,0)</f>
        <v>0</v>
      </c>
      <c r="U5547" s="6">
        <f>IF(T5547&gt;0,M5547,-999)</f>
        <v>-999</v>
      </c>
      <c r="V5547">
        <v>200610</v>
      </c>
      <c r="W5547">
        <v>2006</v>
      </c>
    </row>
    <row r="5548" spans="1:23" x14ac:dyDescent="0.25">
      <c r="A5548" s="14">
        <v>39015</v>
      </c>
      <c r="B5548" s="3">
        <v>298</v>
      </c>
      <c r="C5548" s="5">
        <v>-999</v>
      </c>
      <c r="D5548" s="4">
        <v>-1.7</v>
      </c>
      <c r="E5548" s="4">
        <v>2.1</v>
      </c>
      <c r="F5548" s="4">
        <v>-3.8</v>
      </c>
      <c r="G5548" s="4">
        <v>92.1</v>
      </c>
      <c r="H5548" s="4">
        <v>69</v>
      </c>
      <c r="I5548" s="5">
        <v>-999</v>
      </c>
      <c r="J5548" s="5">
        <v>-999</v>
      </c>
      <c r="K5548" s="4">
        <v>0.5</v>
      </c>
      <c r="L5548" s="4">
        <v>0</v>
      </c>
      <c r="M5548" s="9">
        <v>0</v>
      </c>
      <c r="N5548" s="5">
        <v>-999</v>
      </c>
      <c r="O5548" s="5">
        <v>-999</v>
      </c>
      <c r="P5548" s="4">
        <v>3.1</v>
      </c>
      <c r="Q5548" s="5">
        <v>-999</v>
      </c>
      <c r="R5548">
        <v>0.48899999999999999</v>
      </c>
      <c r="S5548" s="34">
        <f>ROUND((0.6105*(EXP((17.273*E5548)/(E5548+237.3))))*(100-H5548)/100,3)</f>
        <v>0.22</v>
      </c>
      <c r="T5548" s="6">
        <f>IF(V5548&lt;V5549,L5548,0)</f>
        <v>0</v>
      </c>
      <c r="U5548" s="6">
        <f>IF(T5548&gt;0,M5548,-999)</f>
        <v>-999</v>
      </c>
      <c r="V5548">
        <v>200610</v>
      </c>
      <c r="W5548">
        <v>2006</v>
      </c>
    </row>
    <row r="5549" spans="1:23" x14ac:dyDescent="0.25">
      <c r="A5549" s="14">
        <v>39016</v>
      </c>
      <c r="B5549" s="3">
        <v>299</v>
      </c>
      <c r="C5549" s="5">
        <v>-999</v>
      </c>
      <c r="D5549" s="4">
        <v>1.7</v>
      </c>
      <c r="E5549" s="4">
        <v>3.9</v>
      </c>
      <c r="F5549" s="4">
        <v>-0.8</v>
      </c>
      <c r="G5549" s="4">
        <v>85.3</v>
      </c>
      <c r="H5549" s="4">
        <v>74.599999999999994</v>
      </c>
      <c r="I5549" s="5">
        <v>-999</v>
      </c>
      <c r="J5549" s="5">
        <v>-999</v>
      </c>
      <c r="K5549" s="4">
        <v>0</v>
      </c>
      <c r="L5549" s="4">
        <v>0</v>
      </c>
      <c r="M5549" s="9">
        <v>0</v>
      </c>
      <c r="N5549" s="5">
        <v>-999</v>
      </c>
      <c r="O5549" s="5">
        <v>-999</v>
      </c>
      <c r="P5549" s="4">
        <v>3.1</v>
      </c>
      <c r="Q5549" s="5">
        <v>-999</v>
      </c>
      <c r="R5549">
        <v>0.60399999999999998</v>
      </c>
      <c r="S5549" s="34">
        <f>ROUND((0.6105*(EXP((17.273*E5549)/(E5549+237.3))))*(100-H5549)/100,3)</f>
        <v>0.20499999999999999</v>
      </c>
      <c r="T5549" s="6">
        <f>IF(V5549&lt;V5550,L5549,0)</f>
        <v>0</v>
      </c>
      <c r="U5549" s="6">
        <f>IF(T5549&gt;0,M5549,-999)</f>
        <v>-999</v>
      </c>
      <c r="V5549">
        <v>200610</v>
      </c>
      <c r="W5549">
        <v>2006</v>
      </c>
    </row>
    <row r="5550" spans="1:23" x14ac:dyDescent="0.25">
      <c r="A5550" s="14">
        <v>39017</v>
      </c>
      <c r="B5550" s="3">
        <v>300</v>
      </c>
      <c r="C5550" s="5">
        <v>-999</v>
      </c>
      <c r="D5550" s="4">
        <v>3.3</v>
      </c>
      <c r="E5550" s="4">
        <v>6.3</v>
      </c>
      <c r="F5550" s="4">
        <v>1.6</v>
      </c>
      <c r="G5550" s="4">
        <v>87.6</v>
      </c>
      <c r="H5550" s="4">
        <v>73.2</v>
      </c>
      <c r="I5550" s="5">
        <v>-999</v>
      </c>
      <c r="J5550" s="5">
        <v>-999</v>
      </c>
      <c r="K5550" s="4">
        <v>0</v>
      </c>
      <c r="L5550" s="4">
        <v>0</v>
      </c>
      <c r="M5550" s="9">
        <v>0</v>
      </c>
      <c r="N5550" s="5">
        <v>-999</v>
      </c>
      <c r="O5550" s="5">
        <v>-999</v>
      </c>
      <c r="P5550" s="4">
        <v>3.6</v>
      </c>
      <c r="Q5550" s="5">
        <v>-999</v>
      </c>
      <c r="R5550">
        <v>0.69699999999999995</v>
      </c>
      <c r="S5550" s="34">
        <f>ROUND((0.6105*(EXP((17.273*E5550)/(E5550+237.3))))*(100-H5550)/100,3)</f>
        <v>0.25600000000000001</v>
      </c>
      <c r="T5550" s="6">
        <f>IF(V5550&lt;V5551,L5550,0)</f>
        <v>0</v>
      </c>
      <c r="U5550" s="6">
        <f>IF(T5550&gt;0,M5550,-999)</f>
        <v>-999</v>
      </c>
      <c r="V5550">
        <v>200610</v>
      </c>
      <c r="W5550">
        <v>2006</v>
      </c>
    </row>
    <row r="5551" spans="1:23" x14ac:dyDescent="0.25">
      <c r="A5551" s="14">
        <v>39018</v>
      </c>
      <c r="B5551" s="3">
        <v>301</v>
      </c>
      <c r="C5551" s="5">
        <v>-999</v>
      </c>
      <c r="D5551" s="4">
        <v>2.5</v>
      </c>
      <c r="E5551" s="4">
        <v>6.5</v>
      </c>
      <c r="F5551" s="4">
        <v>0.8</v>
      </c>
      <c r="G5551" s="4">
        <v>83</v>
      </c>
      <c r="H5551" s="4">
        <v>61.8</v>
      </c>
      <c r="I5551" s="5">
        <v>-999</v>
      </c>
      <c r="J5551" s="5">
        <v>-999</v>
      </c>
      <c r="K5551" s="4">
        <v>0</v>
      </c>
      <c r="L5551" s="4">
        <v>0</v>
      </c>
      <c r="M5551" s="9">
        <v>0</v>
      </c>
      <c r="N5551" s="5">
        <v>-999</v>
      </c>
      <c r="O5551" s="5">
        <v>-999</v>
      </c>
      <c r="P5551" s="4">
        <v>3.7</v>
      </c>
      <c r="Q5551" s="5">
        <v>-999</v>
      </c>
      <c r="R5551">
        <v>0.59699999999999998</v>
      </c>
      <c r="S5551" s="34">
        <f>ROUND((0.6105*(EXP((17.273*E5551)/(E5551+237.3))))*(100-H5551)/100,3)</f>
        <v>0.37</v>
      </c>
      <c r="T5551" s="6">
        <f>IF(V5551&lt;V5552,L5551,0)</f>
        <v>0</v>
      </c>
      <c r="U5551" s="6">
        <f>IF(T5551&gt;0,M5551,-999)</f>
        <v>-999</v>
      </c>
      <c r="V5551">
        <v>200610</v>
      </c>
      <c r="W5551">
        <v>2006</v>
      </c>
    </row>
    <row r="5552" spans="1:23" x14ac:dyDescent="0.25">
      <c r="A5552" s="14">
        <v>39019</v>
      </c>
      <c r="B5552" s="3">
        <v>302</v>
      </c>
      <c r="C5552" s="5">
        <v>-999</v>
      </c>
      <c r="D5552" s="4">
        <v>-6.5</v>
      </c>
      <c r="E5552" s="4">
        <v>2.1</v>
      </c>
      <c r="F5552" s="4">
        <v>-11.4</v>
      </c>
      <c r="G5552" s="4">
        <v>95.5</v>
      </c>
      <c r="H5552" s="4">
        <v>81.099999999999994</v>
      </c>
      <c r="I5552" s="5">
        <v>-999</v>
      </c>
      <c r="J5552" s="5">
        <v>-999</v>
      </c>
      <c r="K5552" s="4">
        <v>8.8000000000000007</v>
      </c>
      <c r="L5552" s="4">
        <v>45</v>
      </c>
      <c r="M5552" s="9">
        <v>0</v>
      </c>
      <c r="N5552" s="5">
        <v>-999</v>
      </c>
      <c r="O5552" s="5">
        <v>-999</v>
      </c>
      <c r="P5552" s="4">
        <v>3.3</v>
      </c>
      <c r="Q5552" s="5">
        <v>-999</v>
      </c>
      <c r="R5552">
        <v>0.57499999999999996</v>
      </c>
      <c r="S5552" s="34">
        <f>ROUND((0.6105*(EXP((17.273*E5552)/(E5552+237.3))))*(100-H5552)/100,3)</f>
        <v>0.13400000000000001</v>
      </c>
      <c r="T5552" s="6">
        <f>IF(V5552&lt;V5553,L5552,0)</f>
        <v>0</v>
      </c>
      <c r="U5552" s="6">
        <f>IF(T5552&gt;0,M5552,-999)</f>
        <v>-999</v>
      </c>
      <c r="V5552">
        <v>200610</v>
      </c>
      <c r="W5552">
        <v>2006</v>
      </c>
    </row>
    <row r="5553" spans="1:23" x14ac:dyDescent="0.25">
      <c r="A5553" s="14">
        <v>39020</v>
      </c>
      <c r="B5553" s="3">
        <v>303</v>
      </c>
      <c r="C5553" s="5">
        <v>-999</v>
      </c>
      <c r="D5553" s="4">
        <v>-11.4</v>
      </c>
      <c r="E5553" s="4">
        <v>-4.5</v>
      </c>
      <c r="F5553" s="4">
        <v>-14.7</v>
      </c>
      <c r="G5553" s="4">
        <v>89.7</v>
      </c>
      <c r="H5553" s="4">
        <v>67.599999999999994</v>
      </c>
      <c r="I5553" s="5">
        <v>-999</v>
      </c>
      <c r="J5553" s="5">
        <v>-999</v>
      </c>
      <c r="K5553" s="4">
        <v>3.9</v>
      </c>
      <c r="L5553" s="4">
        <v>55</v>
      </c>
      <c r="M5553" s="9">
        <v>0</v>
      </c>
      <c r="N5553" s="5">
        <v>-999</v>
      </c>
      <c r="O5553" s="5">
        <v>-999</v>
      </c>
      <c r="P5553" s="4">
        <v>3.1</v>
      </c>
      <c r="Q5553" s="5">
        <v>-999</v>
      </c>
      <c r="R5553">
        <v>0.29599999999999999</v>
      </c>
      <c r="S5553" s="34">
        <f>ROUND((0.6105*(EXP((17.273*E5553)/(E5553+237.3))))*(100-H5553)/100,3)</f>
        <v>0.14199999999999999</v>
      </c>
      <c r="T5553" s="6">
        <f>IF(V5553&lt;V5554,L5553,0)</f>
        <v>0</v>
      </c>
      <c r="U5553" s="6">
        <f>IF(T5553&gt;0,M5553,-999)</f>
        <v>-999</v>
      </c>
      <c r="V5553">
        <v>200610</v>
      </c>
      <c r="W5553">
        <v>2006</v>
      </c>
    </row>
    <row r="5554" spans="1:23" x14ac:dyDescent="0.25">
      <c r="A5554" s="14">
        <v>39021</v>
      </c>
      <c r="B5554" s="3">
        <v>304</v>
      </c>
      <c r="C5554" s="5">
        <v>-999</v>
      </c>
      <c r="D5554" s="4">
        <v>-10.9</v>
      </c>
      <c r="E5554" s="4">
        <v>-5</v>
      </c>
      <c r="F5554" s="4">
        <v>-14.2</v>
      </c>
      <c r="G5554" s="4">
        <v>87.4</v>
      </c>
      <c r="H5554" s="4">
        <v>64.7</v>
      </c>
      <c r="I5554" s="5">
        <v>-999</v>
      </c>
      <c r="J5554" s="5">
        <v>-999</v>
      </c>
      <c r="K5554" s="4">
        <v>0</v>
      </c>
      <c r="L5554" s="4">
        <v>55</v>
      </c>
      <c r="M5554" s="9">
        <v>0</v>
      </c>
      <c r="N5554" s="5">
        <v>-999</v>
      </c>
      <c r="O5554" s="5">
        <v>-999</v>
      </c>
      <c r="P5554" s="4">
        <v>2.7</v>
      </c>
      <c r="Q5554" s="5">
        <v>-999</v>
      </c>
      <c r="R5554">
        <v>0.27300000000000002</v>
      </c>
      <c r="S5554" s="34">
        <f>ROUND((0.6105*(EXP((17.273*E5554)/(E5554+237.3))))*(100-H5554)/100,3)</f>
        <v>0.14899999999999999</v>
      </c>
      <c r="T5554" s="6">
        <f>IF(V5554&lt;V5555,L5554,0)</f>
        <v>55</v>
      </c>
      <c r="U5554" s="6">
        <f>IF(T5554&gt;0,M5554,-999)</f>
        <v>0</v>
      </c>
      <c r="V5554">
        <v>200610</v>
      </c>
      <c r="W5554">
        <v>2006</v>
      </c>
    </row>
    <row r="5555" spans="1:23" x14ac:dyDescent="0.25">
      <c r="A5555" s="14">
        <v>39022</v>
      </c>
      <c r="B5555" s="3">
        <v>305</v>
      </c>
      <c r="C5555" s="5">
        <v>-999</v>
      </c>
      <c r="D5555" s="4">
        <v>-7.7</v>
      </c>
      <c r="E5555" s="4">
        <v>-1.6</v>
      </c>
      <c r="F5555" s="4">
        <v>-11.8</v>
      </c>
      <c r="G5555" s="4">
        <v>75.5</v>
      </c>
      <c r="H5555" s="4">
        <v>47.9</v>
      </c>
      <c r="I5555" s="5">
        <v>-999</v>
      </c>
      <c r="J5555" s="5">
        <v>-999</v>
      </c>
      <c r="K5555" s="4">
        <v>0</v>
      </c>
      <c r="L5555" s="4">
        <v>45</v>
      </c>
      <c r="M5555" s="9">
        <v>0</v>
      </c>
      <c r="N5555" s="5">
        <v>-999</v>
      </c>
      <c r="O5555" s="5">
        <v>-999</v>
      </c>
      <c r="P5555" s="4">
        <v>2.2999999999999998</v>
      </c>
      <c r="Q5555" s="5">
        <v>-999</v>
      </c>
      <c r="R5555">
        <v>0.26</v>
      </c>
      <c r="S5555" s="34">
        <f>ROUND((0.6105*(EXP((17.273*E5555)/(E5555+237.3))))*(100-H5555)/100,3)</f>
        <v>0.28299999999999997</v>
      </c>
      <c r="T5555" s="6">
        <f>IF(V5555&lt;V5556,L5555,0)</f>
        <v>0</v>
      </c>
      <c r="U5555" s="6">
        <f>IF(T5555&gt;0,M5555,-999)</f>
        <v>-999</v>
      </c>
      <c r="V5555">
        <v>200611</v>
      </c>
      <c r="W5555">
        <v>2006</v>
      </c>
    </row>
    <row r="5556" spans="1:23" x14ac:dyDescent="0.25">
      <c r="A5556" s="14">
        <v>39023</v>
      </c>
      <c r="B5556" s="3">
        <v>306</v>
      </c>
      <c r="C5556" s="5">
        <v>-999</v>
      </c>
      <c r="D5556" s="4">
        <v>-5</v>
      </c>
      <c r="E5556" s="4">
        <v>-2.7</v>
      </c>
      <c r="F5556" s="4">
        <v>-7.8</v>
      </c>
      <c r="G5556" s="4">
        <v>85.8</v>
      </c>
      <c r="H5556" s="4">
        <v>46.1</v>
      </c>
      <c r="I5556" s="5">
        <v>-999</v>
      </c>
      <c r="J5556" s="5">
        <v>-999</v>
      </c>
      <c r="K5556" s="4">
        <v>7.3</v>
      </c>
      <c r="L5556" s="4">
        <v>111</v>
      </c>
      <c r="M5556" s="9">
        <v>0</v>
      </c>
      <c r="N5556" s="5">
        <v>-999</v>
      </c>
      <c r="O5556" s="5">
        <v>-999</v>
      </c>
      <c r="P5556" s="4">
        <v>2</v>
      </c>
      <c r="Q5556" s="5">
        <v>-999</v>
      </c>
      <c r="R5556">
        <v>0.23100000000000001</v>
      </c>
      <c r="S5556" s="34">
        <f>ROUND((0.6105*(EXP((17.273*E5556)/(E5556+237.3))))*(100-H5556)/100,3)</f>
        <v>0.27</v>
      </c>
      <c r="T5556" s="6">
        <f>IF(V5556&lt;V5557,L5556,0)</f>
        <v>0</v>
      </c>
      <c r="U5556" s="6">
        <f>IF(T5556&gt;0,M5556,-999)</f>
        <v>-999</v>
      </c>
      <c r="V5556">
        <v>200611</v>
      </c>
      <c r="W5556">
        <v>2006</v>
      </c>
    </row>
    <row r="5557" spans="1:23" x14ac:dyDescent="0.25">
      <c r="A5557" s="14">
        <v>39024</v>
      </c>
      <c r="B5557" s="3">
        <v>307</v>
      </c>
      <c r="C5557" s="5">
        <v>-999</v>
      </c>
      <c r="D5557" s="4">
        <v>0.3</v>
      </c>
      <c r="E5557" s="4">
        <v>4.5</v>
      </c>
      <c r="F5557" s="4">
        <v>-4.5</v>
      </c>
      <c r="G5557" s="4">
        <v>98.1</v>
      </c>
      <c r="H5557" s="4">
        <v>85.6</v>
      </c>
      <c r="I5557" s="5">
        <v>-999</v>
      </c>
      <c r="J5557" s="5">
        <v>-999</v>
      </c>
      <c r="K5557" s="4">
        <v>2</v>
      </c>
      <c r="L5557" s="4">
        <v>58</v>
      </c>
      <c r="M5557" s="9">
        <v>0</v>
      </c>
      <c r="N5557" s="5">
        <v>-999</v>
      </c>
      <c r="O5557" s="5">
        <v>-999</v>
      </c>
      <c r="P5557" s="4">
        <v>1.9</v>
      </c>
      <c r="Q5557" s="5">
        <v>-999</v>
      </c>
      <c r="R5557">
        <v>0.71899999999999997</v>
      </c>
      <c r="S5557" s="34">
        <f>ROUND((0.6105*(EXP((17.273*E5557)/(E5557+237.3))))*(100-H5557)/100,3)</f>
        <v>0.121</v>
      </c>
      <c r="T5557" s="6">
        <f>IF(V5557&lt;V5558,L5557,0)</f>
        <v>0</v>
      </c>
      <c r="U5557" s="6">
        <f>IF(T5557&gt;0,M5557,-999)</f>
        <v>-999</v>
      </c>
      <c r="V5557">
        <v>200611</v>
      </c>
      <c r="W5557">
        <v>2006</v>
      </c>
    </row>
    <row r="5558" spans="1:23" x14ac:dyDescent="0.25">
      <c r="A5558" s="14">
        <v>39025</v>
      </c>
      <c r="B5558" s="3">
        <v>308</v>
      </c>
      <c r="C5558" s="5">
        <v>-999</v>
      </c>
      <c r="D5558" s="4">
        <v>1.4</v>
      </c>
      <c r="E5558" s="4">
        <v>2.8</v>
      </c>
      <c r="F5558" s="4">
        <v>-0.3</v>
      </c>
      <c r="G5558" s="4">
        <v>98.3</v>
      </c>
      <c r="H5558" s="4">
        <v>91.4</v>
      </c>
      <c r="I5558" s="5">
        <v>-999</v>
      </c>
      <c r="J5558" s="5">
        <v>-999</v>
      </c>
      <c r="K5558" s="4">
        <v>11.8</v>
      </c>
      <c r="L5558" s="4">
        <v>45</v>
      </c>
      <c r="M5558" s="9">
        <v>0</v>
      </c>
      <c r="N5558" s="5">
        <v>-999</v>
      </c>
      <c r="O5558" s="5">
        <v>-999</v>
      </c>
      <c r="P5558" s="4">
        <v>1.8</v>
      </c>
      <c r="Q5558" s="5">
        <v>-999</v>
      </c>
      <c r="R5558">
        <v>0.68100000000000005</v>
      </c>
      <c r="S5558" s="34">
        <f>ROUND((0.6105*(EXP((17.273*E5558)/(E5558+237.3))))*(100-H5558)/100,3)</f>
        <v>6.4000000000000001E-2</v>
      </c>
      <c r="T5558" s="6">
        <f>IF(V5558&lt;V5559,L5558,0)</f>
        <v>0</v>
      </c>
      <c r="U5558" s="6">
        <f>IF(T5558&gt;0,M5558,-999)</f>
        <v>-999</v>
      </c>
      <c r="V5558">
        <v>200611</v>
      </c>
      <c r="W5558">
        <v>2006</v>
      </c>
    </row>
    <row r="5559" spans="1:23" x14ac:dyDescent="0.25">
      <c r="A5559" s="14">
        <v>39026</v>
      </c>
      <c r="B5559" s="3">
        <v>309</v>
      </c>
      <c r="C5559" s="5">
        <v>-999</v>
      </c>
      <c r="D5559" s="4">
        <v>0.8</v>
      </c>
      <c r="E5559" s="4">
        <v>3.9</v>
      </c>
      <c r="F5559" s="4">
        <v>-0.4</v>
      </c>
      <c r="G5559" s="4">
        <v>96.2</v>
      </c>
      <c r="H5559" s="4">
        <v>83.7</v>
      </c>
      <c r="I5559" s="5">
        <v>-999</v>
      </c>
      <c r="J5559" s="5">
        <v>-999</v>
      </c>
      <c r="K5559" s="4">
        <v>5.4</v>
      </c>
      <c r="L5559" s="4">
        <v>75</v>
      </c>
      <c r="M5559" s="9">
        <v>0</v>
      </c>
      <c r="N5559" s="5">
        <v>-999</v>
      </c>
      <c r="O5559" s="5">
        <v>-999</v>
      </c>
      <c r="P5559" s="4">
        <v>1.8</v>
      </c>
      <c r="Q5559" s="5">
        <v>-999</v>
      </c>
      <c r="R5559">
        <v>0.67500000000000004</v>
      </c>
      <c r="S5559" s="34">
        <f>ROUND((0.6105*(EXP((17.273*E5559)/(E5559+237.3))))*(100-H5559)/100,3)</f>
        <v>0.13200000000000001</v>
      </c>
      <c r="T5559" s="6">
        <f>IF(V5559&lt;V5560,L5559,0)</f>
        <v>0</v>
      </c>
      <c r="U5559" s="6">
        <f>IF(T5559&gt;0,M5559,-999)</f>
        <v>-999</v>
      </c>
      <c r="V5559">
        <v>200611</v>
      </c>
      <c r="W5559">
        <v>2006</v>
      </c>
    </row>
    <row r="5560" spans="1:23" x14ac:dyDescent="0.25">
      <c r="A5560" s="14">
        <v>39027</v>
      </c>
      <c r="B5560" s="3">
        <v>310</v>
      </c>
      <c r="C5560" s="5">
        <v>-999</v>
      </c>
      <c r="D5560" s="4">
        <v>4.7</v>
      </c>
      <c r="E5560" s="4">
        <v>6.8</v>
      </c>
      <c r="F5560" s="4">
        <v>0.6</v>
      </c>
      <c r="G5560" s="4">
        <v>98.9</v>
      </c>
      <c r="H5560" s="4">
        <v>96.7</v>
      </c>
      <c r="I5560" s="5">
        <v>-999</v>
      </c>
      <c r="J5560" s="5">
        <v>-999</v>
      </c>
      <c r="K5560" s="4">
        <v>6.2</v>
      </c>
      <c r="L5560" s="4">
        <v>0</v>
      </c>
      <c r="M5560" s="9">
        <v>0</v>
      </c>
      <c r="N5560" s="5">
        <v>-999</v>
      </c>
      <c r="O5560" s="5">
        <v>-999</v>
      </c>
      <c r="P5560" s="4">
        <v>1.8</v>
      </c>
      <c r="Q5560" s="5">
        <v>-999</v>
      </c>
      <c r="R5560">
        <v>0.95299999999999996</v>
      </c>
      <c r="S5560" s="34">
        <f>ROUND((0.6105*(EXP((17.273*E5560)/(E5560+237.3))))*(100-H5560)/100,3)</f>
        <v>3.3000000000000002E-2</v>
      </c>
      <c r="T5560" s="6">
        <f>IF(V5560&lt;V5561,L5560,0)</f>
        <v>0</v>
      </c>
      <c r="U5560" s="6">
        <f>IF(T5560&gt;0,M5560,-999)</f>
        <v>-999</v>
      </c>
      <c r="V5560">
        <v>200611</v>
      </c>
      <c r="W5560">
        <v>2006</v>
      </c>
    </row>
    <row r="5561" spans="1:23" x14ac:dyDescent="0.25">
      <c r="A5561" s="14">
        <v>39028</v>
      </c>
      <c r="B5561" s="3">
        <v>311</v>
      </c>
      <c r="C5561" s="5">
        <v>-999</v>
      </c>
      <c r="D5561" s="4">
        <v>1.6</v>
      </c>
      <c r="E5561" s="4">
        <v>5.7</v>
      </c>
      <c r="F5561" s="4">
        <v>-3.6</v>
      </c>
      <c r="G5561" s="4">
        <v>98.8</v>
      </c>
      <c r="H5561" s="4">
        <v>95.2</v>
      </c>
      <c r="I5561" s="5">
        <v>-999</v>
      </c>
      <c r="J5561" s="5">
        <v>-999</v>
      </c>
      <c r="K5561" s="4">
        <v>6.5</v>
      </c>
      <c r="L5561" s="4">
        <v>0</v>
      </c>
      <c r="M5561" s="9">
        <v>0</v>
      </c>
      <c r="N5561" s="5">
        <v>-999</v>
      </c>
      <c r="O5561" s="5">
        <v>-999</v>
      </c>
      <c r="P5561" s="4">
        <v>2.1</v>
      </c>
      <c r="Q5561" s="5">
        <v>-999</v>
      </c>
      <c r="R5561">
        <v>0.86899999999999999</v>
      </c>
      <c r="S5561" s="34">
        <f>ROUND((0.6105*(EXP((17.273*E5561)/(E5561+237.3))))*(100-H5561)/100,3)</f>
        <v>4.3999999999999997E-2</v>
      </c>
      <c r="T5561" s="6">
        <f>IF(V5561&lt;V5562,L5561,0)</f>
        <v>0</v>
      </c>
      <c r="U5561" s="6">
        <f>IF(T5561&gt;0,M5561,-999)</f>
        <v>-999</v>
      </c>
      <c r="V5561">
        <v>200611</v>
      </c>
      <c r="W5561">
        <v>2006</v>
      </c>
    </row>
    <row r="5562" spans="1:23" x14ac:dyDescent="0.25">
      <c r="A5562" s="14">
        <v>39029</v>
      </c>
      <c r="B5562" s="3">
        <v>312</v>
      </c>
      <c r="C5562" s="5">
        <v>-999</v>
      </c>
      <c r="D5562" s="4">
        <v>-4.0999999999999996</v>
      </c>
      <c r="E5562" s="4">
        <v>-0.2</v>
      </c>
      <c r="F5562" s="4">
        <v>-8.1999999999999993</v>
      </c>
      <c r="G5562" s="4">
        <v>95</v>
      </c>
      <c r="H5562" s="4">
        <v>81.099999999999994</v>
      </c>
      <c r="I5562" s="5">
        <v>-999</v>
      </c>
      <c r="J5562" s="5">
        <v>-999</v>
      </c>
      <c r="K5562" s="4">
        <v>0.7</v>
      </c>
      <c r="L5562" s="4">
        <v>3</v>
      </c>
      <c r="M5562" s="9">
        <v>0</v>
      </c>
      <c r="N5562" s="5">
        <v>-999</v>
      </c>
      <c r="O5562" s="5">
        <v>-999</v>
      </c>
      <c r="P5562" s="4">
        <v>2.1</v>
      </c>
      <c r="Q5562" s="5">
        <v>-999</v>
      </c>
      <c r="R5562">
        <v>0.48799999999999999</v>
      </c>
      <c r="S5562" s="34">
        <f>ROUND((0.6105*(EXP((17.273*E5562)/(E5562+237.3))))*(100-H5562)/100,3)</f>
        <v>0.114</v>
      </c>
      <c r="T5562" s="6">
        <f>IF(V5562&lt;V5563,L5562,0)</f>
        <v>0</v>
      </c>
      <c r="U5562" s="6">
        <f>IF(T5562&gt;0,M5562,-999)</f>
        <v>-999</v>
      </c>
      <c r="V5562">
        <v>200611</v>
      </c>
      <c r="W5562">
        <v>2006</v>
      </c>
    </row>
    <row r="5563" spans="1:23" x14ac:dyDescent="0.25">
      <c r="A5563" s="14">
        <v>39030</v>
      </c>
      <c r="B5563" s="3">
        <v>313</v>
      </c>
      <c r="C5563" s="5">
        <v>-999</v>
      </c>
      <c r="D5563" s="4">
        <v>-5.5</v>
      </c>
      <c r="E5563" s="4">
        <v>-2.4</v>
      </c>
      <c r="F5563" s="4">
        <v>-8</v>
      </c>
      <c r="G5563" s="4">
        <v>95.7</v>
      </c>
      <c r="H5563" s="4">
        <v>81.2</v>
      </c>
      <c r="I5563" s="5">
        <v>-999</v>
      </c>
      <c r="J5563" s="5">
        <v>-999</v>
      </c>
      <c r="K5563" s="4">
        <v>4</v>
      </c>
      <c r="L5563" s="4">
        <v>31</v>
      </c>
      <c r="M5563" s="9">
        <v>0</v>
      </c>
      <c r="N5563" s="5">
        <v>-999</v>
      </c>
      <c r="O5563" s="5">
        <v>-999</v>
      </c>
      <c r="P5563" s="4">
        <v>1.8</v>
      </c>
      <c r="Q5563" s="5">
        <v>-999</v>
      </c>
      <c r="R5563">
        <v>0.41599999999999998</v>
      </c>
      <c r="S5563" s="34">
        <f>ROUND((0.6105*(EXP((17.273*E5563)/(E5563+237.3))))*(100-H5563)/100,3)</f>
        <v>9.6000000000000002E-2</v>
      </c>
      <c r="T5563" s="6">
        <f>IF(V5563&lt;V5564,L5563,0)</f>
        <v>0</v>
      </c>
      <c r="U5563" s="6">
        <f>IF(T5563&gt;0,M5563,-999)</f>
        <v>-999</v>
      </c>
      <c r="V5563">
        <v>200611</v>
      </c>
      <c r="W5563">
        <v>2006</v>
      </c>
    </row>
    <row r="5564" spans="1:23" x14ac:dyDescent="0.25">
      <c r="A5564" s="14">
        <v>39031</v>
      </c>
      <c r="B5564" s="3">
        <v>314</v>
      </c>
      <c r="C5564" s="5">
        <v>-999</v>
      </c>
      <c r="D5564" s="4">
        <v>-4.5999999999999996</v>
      </c>
      <c r="E5564" s="4">
        <v>-3.8</v>
      </c>
      <c r="F5564" s="4">
        <v>-6</v>
      </c>
      <c r="G5564" s="4">
        <v>97.8</v>
      </c>
      <c r="H5564" s="4">
        <v>93.1</v>
      </c>
      <c r="I5564" s="5">
        <v>-999</v>
      </c>
      <c r="J5564" s="5">
        <v>-999</v>
      </c>
      <c r="K5564" s="4">
        <v>7.7</v>
      </c>
      <c r="L5564" s="4">
        <v>92</v>
      </c>
      <c r="M5564" s="9">
        <v>0</v>
      </c>
      <c r="N5564" s="5">
        <v>-999</v>
      </c>
      <c r="O5564" s="5">
        <v>-999</v>
      </c>
      <c r="P5564" s="4">
        <v>1.7</v>
      </c>
      <c r="Q5564" s="5">
        <v>-999</v>
      </c>
      <c r="R5564">
        <v>0.43</v>
      </c>
      <c r="S5564" s="34">
        <f>ROUND((0.6105*(EXP((17.273*E5564)/(E5564+237.3))))*(100-H5564)/100,3)</f>
        <v>3.2000000000000001E-2</v>
      </c>
      <c r="T5564" s="6">
        <f>IF(V5564&lt;V5565,L5564,0)</f>
        <v>0</v>
      </c>
      <c r="U5564" s="6">
        <f>IF(T5564&gt;0,M5564,-999)</f>
        <v>-999</v>
      </c>
      <c r="V5564">
        <v>200611</v>
      </c>
      <c r="W5564">
        <v>2006</v>
      </c>
    </row>
    <row r="5565" spans="1:23" x14ac:dyDescent="0.25">
      <c r="A5565" s="14">
        <v>39032</v>
      </c>
      <c r="B5565" s="3">
        <v>315</v>
      </c>
      <c r="C5565" s="5">
        <v>-999</v>
      </c>
      <c r="D5565" s="4">
        <v>-5.0999999999999996</v>
      </c>
      <c r="E5565" s="4">
        <v>-3.2</v>
      </c>
      <c r="F5565" s="4">
        <v>-6.7</v>
      </c>
      <c r="G5565" s="4">
        <v>94.9</v>
      </c>
      <c r="H5565" s="4">
        <v>87.9</v>
      </c>
      <c r="I5565" s="5">
        <v>-999</v>
      </c>
      <c r="J5565" s="5">
        <v>-999</v>
      </c>
      <c r="K5565" s="4">
        <v>0</v>
      </c>
      <c r="L5565" s="4">
        <v>80</v>
      </c>
      <c r="M5565" s="9">
        <v>0</v>
      </c>
      <c r="N5565" s="5">
        <v>-999</v>
      </c>
      <c r="O5565" s="5">
        <v>-999</v>
      </c>
      <c r="P5565" s="4">
        <v>1.6</v>
      </c>
      <c r="Q5565" s="5">
        <v>-999</v>
      </c>
      <c r="R5565">
        <v>0.42399999999999999</v>
      </c>
      <c r="S5565" s="34">
        <f>ROUND((0.6105*(EXP((17.273*E5565)/(E5565+237.3))))*(100-H5565)/100,3)</f>
        <v>5.8000000000000003E-2</v>
      </c>
      <c r="T5565" s="6">
        <f>IF(V5565&lt;V5566,L5565,0)</f>
        <v>0</v>
      </c>
      <c r="U5565" s="6">
        <f>IF(T5565&gt;0,M5565,-999)</f>
        <v>-999</v>
      </c>
      <c r="V5565">
        <v>200611</v>
      </c>
      <c r="W5565">
        <v>2006</v>
      </c>
    </row>
    <row r="5566" spans="1:23" x14ac:dyDescent="0.25">
      <c r="A5566" s="14">
        <v>39033</v>
      </c>
      <c r="B5566" s="3">
        <v>316</v>
      </c>
      <c r="C5566" s="5">
        <v>-999</v>
      </c>
      <c r="D5566" s="4">
        <v>-4.0999999999999996</v>
      </c>
      <c r="E5566" s="4">
        <v>-2.6</v>
      </c>
      <c r="F5566" s="4">
        <v>-5.8</v>
      </c>
      <c r="G5566" s="4">
        <v>95.7</v>
      </c>
      <c r="H5566" s="4">
        <v>87.5</v>
      </c>
      <c r="I5566" s="5">
        <v>-999</v>
      </c>
      <c r="J5566" s="5">
        <v>-999</v>
      </c>
      <c r="K5566" s="4">
        <v>7.8</v>
      </c>
      <c r="L5566" s="4">
        <v>159</v>
      </c>
      <c r="M5566" s="9">
        <v>0</v>
      </c>
      <c r="N5566" s="5">
        <v>-999</v>
      </c>
      <c r="O5566" s="5">
        <v>-999</v>
      </c>
      <c r="P5566" s="4">
        <v>1.6</v>
      </c>
      <c r="Q5566" s="5">
        <v>-999</v>
      </c>
      <c r="R5566">
        <v>0.442</v>
      </c>
      <c r="S5566" s="34">
        <f>ROUND((0.6105*(EXP((17.273*E5566)/(E5566+237.3))))*(100-H5566)/100,3)</f>
        <v>6.3E-2</v>
      </c>
      <c r="T5566" s="6">
        <f>IF(V5566&lt;V5567,L5566,0)</f>
        <v>0</v>
      </c>
      <c r="U5566" s="6">
        <f>IF(T5566&gt;0,M5566,-999)</f>
        <v>-999</v>
      </c>
      <c r="V5566">
        <v>200611</v>
      </c>
      <c r="W5566">
        <v>2006</v>
      </c>
    </row>
    <row r="5567" spans="1:23" x14ac:dyDescent="0.25">
      <c r="A5567" s="14">
        <v>39034</v>
      </c>
      <c r="B5567" s="3">
        <v>317</v>
      </c>
      <c r="C5567" s="5">
        <v>-999</v>
      </c>
      <c r="D5567" s="4">
        <v>-4.8</v>
      </c>
      <c r="E5567" s="4">
        <v>-2.6</v>
      </c>
      <c r="F5567" s="4">
        <v>-6</v>
      </c>
      <c r="G5567" s="4">
        <v>99.6</v>
      </c>
      <c r="H5567" s="4">
        <v>99.2</v>
      </c>
      <c r="I5567" s="5">
        <v>-999</v>
      </c>
      <c r="J5567" s="5">
        <v>-999</v>
      </c>
      <c r="K5567" s="4">
        <v>16.2</v>
      </c>
      <c r="L5567" s="4">
        <v>306</v>
      </c>
      <c r="M5567" s="9">
        <v>-2.4</v>
      </c>
      <c r="N5567" s="5">
        <v>-999</v>
      </c>
      <c r="O5567" s="5">
        <v>-999</v>
      </c>
      <c r="P5567" s="4">
        <v>1.5</v>
      </c>
      <c r="Q5567" s="5">
        <v>-999</v>
      </c>
      <c r="R5567">
        <v>0.499</v>
      </c>
      <c r="S5567" s="34">
        <f>ROUND((0.6105*(EXP((17.273*E5567)/(E5567+237.3))))*(100-H5567)/100,3)</f>
        <v>4.0000000000000001E-3</v>
      </c>
      <c r="T5567" s="6">
        <f>IF(V5567&lt;V5568,L5567,0)</f>
        <v>0</v>
      </c>
      <c r="U5567" s="6">
        <f>IF(T5567&gt;0,M5567,-999)</f>
        <v>-999</v>
      </c>
      <c r="V5567">
        <v>200611</v>
      </c>
      <c r="W5567">
        <v>2006</v>
      </c>
    </row>
    <row r="5568" spans="1:23" x14ac:dyDescent="0.25">
      <c r="A5568" s="14">
        <v>39035</v>
      </c>
      <c r="B5568" s="3">
        <v>318</v>
      </c>
      <c r="C5568" s="5">
        <v>-999</v>
      </c>
      <c r="D5568" s="4">
        <v>-6.3</v>
      </c>
      <c r="E5568" s="4">
        <v>-3.6</v>
      </c>
      <c r="F5568" s="4">
        <v>-9.5</v>
      </c>
      <c r="G5568" s="4">
        <v>98.6</v>
      </c>
      <c r="H5568" s="4">
        <v>96.4</v>
      </c>
      <c r="I5568" s="5">
        <v>-999</v>
      </c>
      <c r="J5568" s="5">
        <v>-999</v>
      </c>
      <c r="K5568" s="4">
        <v>0</v>
      </c>
      <c r="L5568" s="4">
        <v>265</v>
      </c>
      <c r="M5568" s="9">
        <v>-2.6</v>
      </c>
      <c r="N5568" s="5">
        <v>-999</v>
      </c>
      <c r="O5568" s="5">
        <v>-999</v>
      </c>
      <c r="P5568" s="4">
        <v>1.5</v>
      </c>
      <c r="Q5568" s="5">
        <v>-999</v>
      </c>
      <c r="R5568">
        <v>0.45</v>
      </c>
      <c r="S5568" s="34">
        <f>ROUND((0.6105*(EXP((17.273*E5568)/(E5568+237.3))))*(100-H5568)/100,3)</f>
        <v>1.7000000000000001E-2</v>
      </c>
      <c r="T5568" s="6">
        <f>IF(V5568&lt;V5569,L5568,0)</f>
        <v>0</v>
      </c>
      <c r="U5568" s="6">
        <f>IF(T5568&gt;0,M5568,-999)</f>
        <v>-999</v>
      </c>
      <c r="V5568">
        <v>200611</v>
      </c>
      <c r="W5568">
        <v>2006</v>
      </c>
    </row>
    <row r="5569" spans="1:23" x14ac:dyDescent="0.25">
      <c r="A5569" s="14">
        <v>39036</v>
      </c>
      <c r="B5569" s="3">
        <v>319</v>
      </c>
      <c r="C5569" s="5">
        <v>-999</v>
      </c>
      <c r="D5569" s="4">
        <v>-2.4</v>
      </c>
      <c r="E5569" s="4">
        <v>0.2</v>
      </c>
      <c r="F5569" s="4">
        <v>-6.2</v>
      </c>
      <c r="G5569" s="4">
        <v>98.1</v>
      </c>
      <c r="H5569" s="4">
        <v>94.9</v>
      </c>
      <c r="I5569" s="5">
        <v>-999</v>
      </c>
      <c r="J5569" s="5">
        <v>-999</v>
      </c>
      <c r="K5569" s="4">
        <v>4</v>
      </c>
      <c r="L5569" s="4">
        <v>235</v>
      </c>
      <c r="M5569" s="9">
        <v>-1.3</v>
      </c>
      <c r="N5569" s="5">
        <v>-999</v>
      </c>
      <c r="O5569" s="5">
        <v>-999</v>
      </c>
      <c r="P5569" s="4">
        <v>1.5</v>
      </c>
      <c r="Q5569" s="5">
        <v>-999</v>
      </c>
      <c r="R5569">
        <v>0.58899999999999997</v>
      </c>
      <c r="S5569" s="34">
        <f>ROUND((0.6105*(EXP((17.273*E5569)/(E5569+237.3))))*(100-H5569)/100,3)</f>
        <v>3.2000000000000001E-2</v>
      </c>
      <c r="T5569" s="6">
        <f>IF(V5569&lt;V5570,L5569,0)</f>
        <v>0</v>
      </c>
      <c r="U5569" s="6">
        <f>IF(T5569&gt;0,M5569,-999)</f>
        <v>-999</v>
      </c>
      <c r="V5569">
        <v>200611</v>
      </c>
      <c r="W5569">
        <v>2006</v>
      </c>
    </row>
    <row r="5570" spans="1:23" x14ac:dyDescent="0.25">
      <c r="A5570" s="14">
        <v>39037</v>
      </c>
      <c r="B5570" s="3">
        <v>320</v>
      </c>
      <c r="C5570" s="5">
        <v>-999</v>
      </c>
      <c r="D5570" s="4">
        <v>-5.4</v>
      </c>
      <c r="E5570" s="4">
        <v>-1.2</v>
      </c>
      <c r="F5570" s="4">
        <v>-8.4</v>
      </c>
      <c r="G5570" s="4">
        <v>86.9</v>
      </c>
      <c r="H5570" s="4">
        <v>64.7</v>
      </c>
      <c r="I5570" s="5">
        <v>-999</v>
      </c>
      <c r="J5570" s="5">
        <v>-999</v>
      </c>
      <c r="K5570" s="4">
        <v>1.5</v>
      </c>
      <c r="L5570" s="4">
        <v>230</v>
      </c>
      <c r="M5570" s="9">
        <v>-3.2</v>
      </c>
      <c r="N5570" s="5">
        <v>-999</v>
      </c>
      <c r="O5570" s="5">
        <v>-999</v>
      </c>
      <c r="P5570" s="4">
        <v>1.6</v>
      </c>
      <c r="Q5570" s="5">
        <v>-999</v>
      </c>
      <c r="R5570">
        <v>0.36299999999999999</v>
      </c>
      <c r="S5570" s="34">
        <f>ROUND((0.6105*(EXP((17.273*E5570)/(E5570+237.3))))*(100-H5570)/100,3)</f>
        <v>0.19700000000000001</v>
      </c>
      <c r="T5570" s="6">
        <f>IF(V5570&lt;V5571,L5570,0)</f>
        <v>0</v>
      </c>
      <c r="U5570" s="6">
        <f>IF(T5570&gt;0,M5570,-999)</f>
        <v>-999</v>
      </c>
      <c r="V5570">
        <v>200611</v>
      </c>
      <c r="W5570">
        <v>2006</v>
      </c>
    </row>
    <row r="5571" spans="1:23" x14ac:dyDescent="0.25">
      <c r="A5571" s="14">
        <v>39038</v>
      </c>
      <c r="B5571" s="3">
        <v>321</v>
      </c>
      <c r="C5571" s="5">
        <v>-999</v>
      </c>
      <c r="D5571" s="4">
        <v>-4.5</v>
      </c>
      <c r="E5571" s="4">
        <v>1.2</v>
      </c>
      <c r="F5571" s="4">
        <v>-7.7</v>
      </c>
      <c r="G5571" s="4">
        <v>88.5</v>
      </c>
      <c r="H5571" s="4">
        <v>70.900000000000006</v>
      </c>
      <c r="I5571" s="5">
        <v>-999</v>
      </c>
      <c r="J5571" s="5">
        <v>-999</v>
      </c>
      <c r="K5571" s="4">
        <v>0</v>
      </c>
      <c r="L5571" s="4">
        <v>203</v>
      </c>
      <c r="M5571" s="9">
        <v>-4</v>
      </c>
      <c r="N5571" s="5">
        <v>-999</v>
      </c>
      <c r="O5571" s="5">
        <v>-999</v>
      </c>
      <c r="P5571" s="4">
        <v>1.6</v>
      </c>
      <c r="Q5571" s="5">
        <v>-999</v>
      </c>
      <c r="R5571">
        <v>0.47199999999999998</v>
      </c>
      <c r="S5571" s="34">
        <f>ROUND((0.6105*(EXP((17.273*E5571)/(E5571+237.3))))*(100-H5571)/100,3)</f>
        <v>0.19400000000000001</v>
      </c>
      <c r="T5571" s="6">
        <f>IF(V5571&lt;V5572,L5571,0)</f>
        <v>0</v>
      </c>
      <c r="U5571" s="6">
        <f>IF(T5571&gt;0,M5571,-999)</f>
        <v>-999</v>
      </c>
      <c r="V5571">
        <v>200611</v>
      </c>
      <c r="W5571">
        <v>2006</v>
      </c>
    </row>
    <row r="5572" spans="1:23" x14ac:dyDescent="0.25">
      <c r="A5572" s="14">
        <v>39039</v>
      </c>
      <c r="B5572" s="3">
        <v>322</v>
      </c>
      <c r="C5572" s="5">
        <v>-999</v>
      </c>
      <c r="D5572" s="4">
        <v>-3.6</v>
      </c>
      <c r="E5572" s="4">
        <v>1.8</v>
      </c>
      <c r="F5572" s="4">
        <v>-6.3</v>
      </c>
      <c r="G5572" s="4">
        <v>92.8</v>
      </c>
      <c r="H5572" s="4">
        <v>71.3</v>
      </c>
      <c r="I5572" s="5">
        <v>-999</v>
      </c>
      <c r="J5572" s="5">
        <v>-999</v>
      </c>
      <c r="K5572" s="4">
        <v>0</v>
      </c>
      <c r="L5572" s="4">
        <v>209</v>
      </c>
      <c r="M5572" s="9">
        <v>-2.6</v>
      </c>
      <c r="N5572" s="5">
        <v>-999</v>
      </c>
      <c r="O5572" s="5">
        <v>-999</v>
      </c>
      <c r="P5572" s="4">
        <v>1.6</v>
      </c>
      <c r="Q5572" s="5">
        <v>-999</v>
      </c>
      <c r="R5572">
        <v>0.49399999999999999</v>
      </c>
      <c r="S5572" s="34">
        <f>ROUND((0.6105*(EXP((17.273*E5572)/(E5572+237.3))))*(100-H5572)/100,3)</f>
        <v>0.2</v>
      </c>
      <c r="T5572" s="6">
        <f>IF(V5572&lt;V5573,L5572,0)</f>
        <v>0</v>
      </c>
      <c r="U5572" s="6">
        <f>IF(T5572&gt;0,M5572,-999)</f>
        <v>-999</v>
      </c>
      <c r="V5572">
        <v>200611</v>
      </c>
      <c r="W5572">
        <v>2006</v>
      </c>
    </row>
    <row r="5573" spans="1:23" x14ac:dyDescent="0.25">
      <c r="A5573" s="14">
        <v>39040</v>
      </c>
      <c r="B5573" s="3">
        <v>323</v>
      </c>
      <c r="C5573" s="5">
        <v>-999</v>
      </c>
      <c r="D5573" s="4">
        <v>-0.9</v>
      </c>
      <c r="E5573" s="4">
        <v>2</v>
      </c>
      <c r="F5573" s="4">
        <v>-4.7</v>
      </c>
      <c r="G5573" s="4">
        <v>97.6</v>
      </c>
      <c r="H5573" s="4">
        <v>88</v>
      </c>
      <c r="I5573" s="5">
        <v>-999</v>
      </c>
      <c r="J5573" s="5">
        <v>-999</v>
      </c>
      <c r="K5573" s="4">
        <v>0</v>
      </c>
      <c r="L5573" s="4">
        <v>185</v>
      </c>
      <c r="M5573" s="9">
        <v>-1.1000000000000001</v>
      </c>
      <c r="N5573" s="5">
        <v>-999</v>
      </c>
      <c r="O5573" s="5">
        <v>-999</v>
      </c>
      <c r="P5573" s="4">
        <v>1.5</v>
      </c>
      <c r="Q5573" s="5">
        <v>-999</v>
      </c>
      <c r="R5573">
        <v>0.621</v>
      </c>
      <c r="S5573" s="34">
        <f>ROUND((0.6105*(EXP((17.273*E5573)/(E5573+237.3))))*(100-H5573)/100,3)</f>
        <v>8.5000000000000006E-2</v>
      </c>
      <c r="T5573" s="6">
        <f>IF(V5573&lt;V5574,L5573,0)</f>
        <v>0</v>
      </c>
      <c r="U5573" s="6">
        <f>IF(T5573&gt;0,M5573,-999)</f>
        <v>-999</v>
      </c>
      <c r="V5573">
        <v>200611</v>
      </c>
      <c r="W5573">
        <v>2006</v>
      </c>
    </row>
    <row r="5574" spans="1:23" x14ac:dyDescent="0.25">
      <c r="A5574" s="14">
        <v>39041</v>
      </c>
      <c r="B5574" s="3">
        <v>324</v>
      </c>
      <c r="C5574" s="5">
        <v>-999</v>
      </c>
      <c r="D5574" s="4">
        <v>-2.7</v>
      </c>
      <c r="E5574" s="4">
        <v>2.4</v>
      </c>
      <c r="F5574" s="4">
        <v>-5.2</v>
      </c>
      <c r="G5574" s="4">
        <v>88.2</v>
      </c>
      <c r="H5574" s="4">
        <v>62.7</v>
      </c>
      <c r="I5574" s="5">
        <v>-999</v>
      </c>
      <c r="J5574" s="5">
        <v>-999</v>
      </c>
      <c r="K5574" s="4">
        <v>0</v>
      </c>
      <c r="L5574" s="4">
        <v>182</v>
      </c>
      <c r="M5574" s="9">
        <v>-2.8</v>
      </c>
      <c r="N5574" s="5">
        <v>-999</v>
      </c>
      <c r="O5574" s="5">
        <v>-999</v>
      </c>
      <c r="P5574" s="4">
        <v>1.6</v>
      </c>
      <c r="Q5574" s="5">
        <v>-999</v>
      </c>
      <c r="R5574">
        <v>0.45600000000000002</v>
      </c>
      <c r="S5574" s="34">
        <f>ROUND((0.6105*(EXP((17.273*E5574)/(E5574+237.3))))*(100-H5574)/100,3)</f>
        <v>0.27100000000000002</v>
      </c>
      <c r="T5574" s="6">
        <f>IF(V5574&lt;V5575,L5574,0)</f>
        <v>0</v>
      </c>
      <c r="U5574" s="6">
        <f>IF(T5574&gt;0,M5574,-999)</f>
        <v>-999</v>
      </c>
      <c r="V5574">
        <v>200611</v>
      </c>
      <c r="W5574">
        <v>2006</v>
      </c>
    </row>
    <row r="5575" spans="1:23" x14ac:dyDescent="0.25">
      <c r="A5575" s="14">
        <v>39042</v>
      </c>
      <c r="B5575" s="3">
        <v>325</v>
      </c>
      <c r="C5575" s="5">
        <v>-999</v>
      </c>
      <c r="D5575" s="4">
        <v>-3.1</v>
      </c>
      <c r="E5575" s="4">
        <v>-0.5</v>
      </c>
      <c r="F5575" s="4">
        <v>-6.3</v>
      </c>
      <c r="G5575" s="4">
        <v>93.8</v>
      </c>
      <c r="H5575" s="4">
        <v>82.2</v>
      </c>
      <c r="I5575" s="5">
        <v>-999</v>
      </c>
      <c r="J5575" s="5">
        <v>-999</v>
      </c>
      <c r="K5575" s="4">
        <v>0</v>
      </c>
      <c r="L5575" s="4">
        <v>175</v>
      </c>
      <c r="M5575" s="9">
        <v>-2.7</v>
      </c>
      <c r="N5575" s="5">
        <v>-999</v>
      </c>
      <c r="O5575" s="5">
        <v>-999</v>
      </c>
      <c r="P5575" s="4">
        <v>1.5</v>
      </c>
      <c r="Q5575" s="5">
        <v>-999</v>
      </c>
      <c r="R5575">
        <v>0.48499999999999999</v>
      </c>
      <c r="S5575" s="34">
        <f>ROUND((0.6105*(EXP((17.273*E5575)/(E5575+237.3))))*(100-H5575)/100,3)</f>
        <v>0.105</v>
      </c>
      <c r="T5575" s="6">
        <f>IF(V5575&lt;V5576,L5575,0)</f>
        <v>0</v>
      </c>
      <c r="U5575" s="6">
        <f>IF(T5575&gt;0,M5575,-999)</f>
        <v>-999</v>
      </c>
      <c r="V5575">
        <v>200611</v>
      </c>
      <c r="W5575">
        <v>2006</v>
      </c>
    </row>
    <row r="5576" spans="1:23" x14ac:dyDescent="0.25">
      <c r="A5576" s="14">
        <v>39043</v>
      </c>
      <c r="B5576" s="3">
        <v>326</v>
      </c>
      <c r="C5576" s="5">
        <v>-999</v>
      </c>
      <c r="D5576" s="4">
        <v>-5</v>
      </c>
      <c r="E5576" s="4">
        <v>-2.7</v>
      </c>
      <c r="F5576" s="4">
        <v>-6.1</v>
      </c>
      <c r="G5576" s="4">
        <v>94.4</v>
      </c>
      <c r="H5576" s="4">
        <v>80.599999999999994</v>
      </c>
      <c r="I5576" s="5">
        <v>-999</v>
      </c>
      <c r="J5576" s="5">
        <v>-999</v>
      </c>
      <c r="K5576" s="4">
        <v>5.9</v>
      </c>
      <c r="L5576" s="4">
        <v>235</v>
      </c>
      <c r="M5576" s="9">
        <v>-3.5</v>
      </c>
      <c r="N5576" s="5">
        <v>-999</v>
      </c>
      <c r="O5576" s="5">
        <v>-999</v>
      </c>
      <c r="P5576" s="4">
        <v>1.5</v>
      </c>
      <c r="Q5576" s="5">
        <v>-999</v>
      </c>
      <c r="R5576">
        <v>0.40400000000000003</v>
      </c>
      <c r="S5576" s="34">
        <f>ROUND((0.6105*(EXP((17.273*E5576)/(E5576+237.3))))*(100-H5576)/100,3)</f>
        <v>9.7000000000000003E-2</v>
      </c>
      <c r="T5576" s="6">
        <f>IF(V5576&lt;V5577,L5576,0)</f>
        <v>0</v>
      </c>
      <c r="U5576" s="6">
        <f>IF(T5576&gt;0,M5576,-999)</f>
        <v>-999</v>
      </c>
      <c r="V5576">
        <v>200611</v>
      </c>
      <c r="W5576">
        <v>2006</v>
      </c>
    </row>
    <row r="5577" spans="1:23" x14ac:dyDescent="0.25">
      <c r="A5577" s="14">
        <v>39044</v>
      </c>
      <c r="B5577" s="3">
        <v>327</v>
      </c>
      <c r="C5577" s="5">
        <v>-999</v>
      </c>
      <c r="D5577" s="4">
        <v>-5.9</v>
      </c>
      <c r="E5577" s="4">
        <v>-2.2999999999999998</v>
      </c>
      <c r="F5577" s="4">
        <v>-7.7</v>
      </c>
      <c r="G5577" s="4">
        <v>96.3</v>
      </c>
      <c r="H5577" s="4">
        <v>73.099999999999994</v>
      </c>
      <c r="I5577" s="5">
        <v>-999</v>
      </c>
      <c r="J5577" s="5">
        <v>-999</v>
      </c>
      <c r="K5577" s="4">
        <v>1.2</v>
      </c>
      <c r="L5577" s="4">
        <v>234</v>
      </c>
      <c r="M5577" s="9">
        <v>-2.4</v>
      </c>
      <c r="N5577" s="5">
        <v>-999</v>
      </c>
      <c r="O5577" s="5">
        <v>-999</v>
      </c>
      <c r="P5577" s="4">
        <v>1.5</v>
      </c>
      <c r="Q5577" s="5">
        <v>-999</v>
      </c>
      <c r="R5577">
        <v>0.376</v>
      </c>
      <c r="S5577" s="34">
        <f>ROUND((0.6105*(EXP((17.273*E5577)/(E5577+237.3))))*(100-H5577)/100,3)</f>
        <v>0.13900000000000001</v>
      </c>
      <c r="T5577" s="6">
        <f>IF(V5577&lt;V5578,L5577,0)</f>
        <v>0</v>
      </c>
      <c r="U5577" s="6">
        <f>IF(T5577&gt;0,M5577,-999)</f>
        <v>-999</v>
      </c>
      <c r="V5577">
        <v>200611</v>
      </c>
      <c r="W5577">
        <v>2006</v>
      </c>
    </row>
    <row r="5578" spans="1:23" x14ac:dyDescent="0.25">
      <c r="A5578" s="14">
        <v>39045</v>
      </c>
      <c r="B5578" s="3">
        <v>328</v>
      </c>
      <c r="C5578" s="5">
        <v>-999</v>
      </c>
      <c r="D5578" s="4">
        <v>-7.8</v>
      </c>
      <c r="E5578" s="4">
        <v>-5.0999999999999996</v>
      </c>
      <c r="F5578" s="4">
        <v>-9.4</v>
      </c>
      <c r="G5578" s="4">
        <v>97.3</v>
      </c>
      <c r="H5578" s="4">
        <v>90.6</v>
      </c>
      <c r="I5578" s="5">
        <v>-999</v>
      </c>
      <c r="J5578" s="5">
        <v>-999</v>
      </c>
      <c r="K5578" s="4">
        <v>5.9</v>
      </c>
      <c r="L5578" s="4">
        <v>292</v>
      </c>
      <c r="M5578" s="9">
        <v>-3.3</v>
      </c>
      <c r="N5578" s="5">
        <v>-999</v>
      </c>
      <c r="O5578" s="5">
        <v>-999</v>
      </c>
      <c r="P5578" s="4">
        <v>1.4</v>
      </c>
      <c r="Q5578" s="5">
        <v>-999</v>
      </c>
      <c r="R5578">
        <v>0.377</v>
      </c>
      <c r="S5578" s="34">
        <f>ROUND((0.6105*(EXP((17.273*E5578)/(E5578+237.3))))*(100-H5578)/100,3)</f>
        <v>3.9E-2</v>
      </c>
      <c r="T5578" s="6">
        <f>IF(V5578&lt;V5579,L5578,0)</f>
        <v>0</v>
      </c>
      <c r="U5578" s="6">
        <f>IF(T5578&gt;0,M5578,-999)</f>
        <v>-999</v>
      </c>
      <c r="V5578">
        <v>200611</v>
      </c>
      <c r="W5578">
        <v>2006</v>
      </c>
    </row>
    <row r="5579" spans="1:23" x14ac:dyDescent="0.25">
      <c r="A5579" s="14">
        <v>39046</v>
      </c>
      <c r="B5579" s="3">
        <v>329</v>
      </c>
      <c r="C5579" s="5">
        <v>-999</v>
      </c>
      <c r="D5579" s="4">
        <v>-10.4</v>
      </c>
      <c r="E5579" s="4">
        <v>-5.3</v>
      </c>
      <c r="F5579" s="4">
        <v>-13</v>
      </c>
      <c r="G5579" s="4">
        <v>95.2</v>
      </c>
      <c r="H5579" s="4">
        <v>79.599999999999994</v>
      </c>
      <c r="I5579" s="5">
        <v>-999</v>
      </c>
      <c r="J5579" s="5">
        <v>-999</v>
      </c>
      <c r="K5579" s="4">
        <v>2.8</v>
      </c>
      <c r="L5579" s="4">
        <v>319</v>
      </c>
      <c r="M5579" s="9">
        <v>-2.8</v>
      </c>
      <c r="N5579" s="5">
        <v>-999</v>
      </c>
      <c r="O5579" s="5">
        <v>-999</v>
      </c>
      <c r="P5579" s="4">
        <v>1.4</v>
      </c>
      <c r="Q5579" s="5">
        <v>-999</v>
      </c>
      <c r="R5579">
        <v>0.32800000000000001</v>
      </c>
      <c r="S5579" s="34">
        <f>ROUND((0.6105*(EXP((17.273*E5579)/(E5579+237.3))))*(100-H5579)/100,3)</f>
        <v>8.4000000000000005E-2</v>
      </c>
      <c r="T5579" s="6">
        <f>IF(V5579&lt;V5580,L5579,0)</f>
        <v>0</v>
      </c>
      <c r="U5579" s="6">
        <f>IF(T5579&gt;0,M5579,-999)</f>
        <v>-999</v>
      </c>
      <c r="V5579">
        <v>200611</v>
      </c>
      <c r="W5579">
        <v>2006</v>
      </c>
    </row>
    <row r="5580" spans="1:23" x14ac:dyDescent="0.25">
      <c r="A5580" s="14">
        <v>39047</v>
      </c>
      <c r="B5580" s="3">
        <v>330</v>
      </c>
      <c r="C5580" s="5">
        <v>-999</v>
      </c>
      <c r="D5580" s="4">
        <v>-9.6</v>
      </c>
      <c r="E5580" s="4">
        <v>-7.3</v>
      </c>
      <c r="F5580" s="4">
        <v>-10.5</v>
      </c>
      <c r="G5580" s="4">
        <v>96.4</v>
      </c>
      <c r="H5580" s="4">
        <v>93.5</v>
      </c>
      <c r="I5580" s="5">
        <v>-999</v>
      </c>
      <c r="J5580" s="5">
        <v>-999</v>
      </c>
      <c r="K5580" s="4">
        <v>15.1</v>
      </c>
      <c r="L5580" s="4">
        <v>465</v>
      </c>
      <c r="M5580" s="9">
        <v>-2.5</v>
      </c>
      <c r="N5580" s="5">
        <v>-999</v>
      </c>
      <c r="O5580" s="5">
        <v>-999</v>
      </c>
      <c r="P5580" s="4">
        <v>1.4</v>
      </c>
      <c r="Q5580" s="5">
        <v>-999</v>
      </c>
      <c r="R5580">
        <v>0.33</v>
      </c>
      <c r="S5580" s="34">
        <f>ROUND((0.6105*(EXP((17.273*E5580)/(E5580+237.3))))*(100-H5580)/100,3)</f>
        <v>2.3E-2</v>
      </c>
      <c r="T5580" s="6">
        <f>IF(V5580&lt;V5581,L5580,0)</f>
        <v>0</v>
      </c>
      <c r="U5580" s="6">
        <f>IF(T5580&gt;0,M5580,-999)</f>
        <v>-999</v>
      </c>
      <c r="V5580">
        <v>200611</v>
      </c>
      <c r="W5580">
        <v>2006</v>
      </c>
    </row>
    <row r="5581" spans="1:23" x14ac:dyDescent="0.25">
      <c r="A5581" s="14">
        <v>39048</v>
      </c>
      <c r="B5581" s="3">
        <v>331</v>
      </c>
      <c r="C5581" s="5">
        <v>-999</v>
      </c>
      <c r="D5581" s="4">
        <v>-20.5</v>
      </c>
      <c r="E5581" s="4">
        <v>-10.3</v>
      </c>
      <c r="F5581" s="4">
        <v>-27.3</v>
      </c>
      <c r="G5581" s="4">
        <v>89.8</v>
      </c>
      <c r="H5581" s="4">
        <v>85.2</v>
      </c>
      <c r="I5581" s="5">
        <v>-999</v>
      </c>
      <c r="J5581" s="5">
        <v>-999</v>
      </c>
      <c r="K5581" s="4">
        <v>0</v>
      </c>
      <c r="L5581" s="4">
        <v>440</v>
      </c>
      <c r="M5581" s="9">
        <v>-2.2999999999999998</v>
      </c>
      <c r="N5581" s="5">
        <v>-999</v>
      </c>
      <c r="O5581" s="5">
        <v>-999</v>
      </c>
      <c r="P5581" s="4">
        <v>1.3</v>
      </c>
      <c r="Q5581" s="5">
        <v>-999</v>
      </c>
      <c r="R5581">
        <v>0.23699999999999999</v>
      </c>
      <c r="S5581" s="34">
        <f>ROUND((0.6105*(EXP((17.273*E5581)/(E5581+237.3))))*(100-H5581)/100,3)</f>
        <v>4.1000000000000002E-2</v>
      </c>
      <c r="T5581" s="6">
        <f>IF(V5581&lt;V5582,L5581,0)</f>
        <v>0</v>
      </c>
      <c r="U5581" s="6">
        <f>IF(T5581&gt;0,M5581,-999)</f>
        <v>-999</v>
      </c>
      <c r="V5581">
        <v>200611</v>
      </c>
      <c r="W5581">
        <v>2006</v>
      </c>
    </row>
    <row r="5582" spans="1:23" x14ac:dyDescent="0.25">
      <c r="A5582" s="14">
        <v>39049</v>
      </c>
      <c r="B5582" s="3">
        <v>332</v>
      </c>
      <c r="C5582" s="5">
        <v>-999</v>
      </c>
      <c r="D5582" s="4">
        <v>-25.7</v>
      </c>
      <c r="E5582" s="4">
        <v>-19.600000000000001</v>
      </c>
      <c r="F5582" s="4">
        <v>-29.5</v>
      </c>
      <c r="G5582" s="4">
        <v>85.4</v>
      </c>
      <c r="H5582" s="4">
        <v>82.5</v>
      </c>
      <c r="I5582" s="5">
        <v>-999</v>
      </c>
      <c r="J5582" s="5">
        <v>-999</v>
      </c>
      <c r="K5582" s="4">
        <v>0</v>
      </c>
      <c r="L5582" s="4">
        <v>435</v>
      </c>
      <c r="M5582" s="9">
        <v>-3.7</v>
      </c>
      <c r="N5582" s="5">
        <v>-999</v>
      </c>
      <c r="O5582" s="5">
        <v>-999</v>
      </c>
      <c r="P5582" s="4">
        <v>1.2</v>
      </c>
      <c r="Q5582" s="5">
        <v>-999</v>
      </c>
      <c r="R5582">
        <v>0.107</v>
      </c>
      <c r="S5582" s="34">
        <f>ROUND((0.6105*(EXP((17.273*E5582)/(E5582+237.3))))*(100-H5582)/100,3)</f>
        <v>2.3E-2</v>
      </c>
      <c r="T5582" s="6">
        <f>IF(V5582&lt;V5583,L5582,0)</f>
        <v>0</v>
      </c>
      <c r="U5582" s="6">
        <f>IF(T5582&gt;0,M5582,-999)</f>
        <v>-999</v>
      </c>
      <c r="V5582">
        <v>200611</v>
      </c>
      <c r="W5582">
        <v>2006</v>
      </c>
    </row>
    <row r="5583" spans="1:23" x14ac:dyDescent="0.25">
      <c r="A5583" s="14">
        <v>39050</v>
      </c>
      <c r="B5583" s="3">
        <v>333</v>
      </c>
      <c r="C5583" s="5">
        <v>-999</v>
      </c>
      <c r="D5583" s="4">
        <v>-17.100000000000001</v>
      </c>
      <c r="E5583" s="4">
        <v>-13.1</v>
      </c>
      <c r="F5583" s="4">
        <v>-25.2</v>
      </c>
      <c r="G5583" s="4">
        <v>92.3</v>
      </c>
      <c r="H5583" s="4">
        <v>86.9</v>
      </c>
      <c r="I5583" s="5">
        <v>-999</v>
      </c>
      <c r="J5583" s="5">
        <v>-999</v>
      </c>
      <c r="K5583" s="4">
        <v>0</v>
      </c>
      <c r="L5583" s="4">
        <v>435</v>
      </c>
      <c r="M5583" s="9">
        <v>-4.5999999999999996</v>
      </c>
      <c r="N5583" s="5">
        <v>-999</v>
      </c>
      <c r="O5583" s="5">
        <v>-999</v>
      </c>
      <c r="P5583" s="4">
        <v>1.3</v>
      </c>
      <c r="Q5583" s="5">
        <v>-999</v>
      </c>
      <c r="R5583">
        <v>0.19400000000000001</v>
      </c>
      <c r="S5583" s="34">
        <f>ROUND((0.6105*(EXP((17.273*E5583)/(E5583+237.3))))*(100-H5583)/100,3)</f>
        <v>2.9000000000000001E-2</v>
      </c>
      <c r="T5583" s="6">
        <f>IF(V5583&lt;V5584,L5583,0)</f>
        <v>0</v>
      </c>
      <c r="U5583" s="6">
        <f>IF(T5583&gt;0,M5583,-999)</f>
        <v>-999</v>
      </c>
      <c r="V5583">
        <v>200611</v>
      </c>
      <c r="W5583">
        <v>2006</v>
      </c>
    </row>
    <row r="5584" spans="1:23" x14ac:dyDescent="0.25">
      <c r="A5584" s="14">
        <v>39051</v>
      </c>
      <c r="B5584" s="3">
        <v>334</v>
      </c>
      <c r="C5584" s="5">
        <v>-999</v>
      </c>
      <c r="D5584" s="4">
        <v>-10.4</v>
      </c>
      <c r="E5584" s="4">
        <v>-6.5</v>
      </c>
      <c r="F5584" s="4">
        <v>-16</v>
      </c>
      <c r="G5584" s="4">
        <v>96.6</v>
      </c>
      <c r="H5584" s="4">
        <v>92.3</v>
      </c>
      <c r="I5584" s="5">
        <v>-999</v>
      </c>
      <c r="J5584" s="5">
        <v>-999</v>
      </c>
      <c r="K5584" s="4">
        <v>0</v>
      </c>
      <c r="L5584" s="4">
        <v>430</v>
      </c>
      <c r="M5584" s="9">
        <v>-3.1</v>
      </c>
      <c r="N5584" s="5">
        <v>-999</v>
      </c>
      <c r="O5584" s="5">
        <v>-999</v>
      </c>
      <c r="P5584" s="4">
        <v>1.3</v>
      </c>
      <c r="Q5584" s="5">
        <v>-999</v>
      </c>
      <c r="R5584">
        <v>0.34799999999999998</v>
      </c>
      <c r="S5584" s="34">
        <f>ROUND((0.6105*(EXP((17.273*E5584)/(E5584+237.3))))*(100-H5584)/100,3)</f>
        <v>2.9000000000000001E-2</v>
      </c>
      <c r="T5584" s="6">
        <f>IF(V5584&lt;V5585,L5584,0)</f>
        <v>430</v>
      </c>
      <c r="U5584" s="6">
        <f>IF(T5584&gt;0,M5584,-999)</f>
        <v>-3.1</v>
      </c>
      <c r="V5584">
        <v>200611</v>
      </c>
      <c r="W5584">
        <v>2006</v>
      </c>
    </row>
    <row r="5585" spans="1:23" x14ac:dyDescent="0.25">
      <c r="A5585" s="14">
        <v>39052</v>
      </c>
      <c r="B5585" s="3">
        <v>335</v>
      </c>
      <c r="C5585" s="5">
        <v>-999</v>
      </c>
      <c r="D5585" s="4">
        <v>-9.8000000000000007</v>
      </c>
      <c r="E5585" s="4">
        <v>-8.8000000000000007</v>
      </c>
      <c r="F5585" s="4">
        <v>-12</v>
      </c>
      <c r="G5585" s="4">
        <v>97</v>
      </c>
      <c r="H5585" s="4">
        <v>95.6</v>
      </c>
      <c r="I5585" s="5">
        <v>-999</v>
      </c>
      <c r="J5585" s="5">
        <v>-999</v>
      </c>
      <c r="K5585" s="4">
        <v>0</v>
      </c>
      <c r="L5585" s="4">
        <v>420</v>
      </c>
      <c r="M5585" s="9">
        <v>-2.2000000000000002</v>
      </c>
      <c r="N5585" s="5">
        <v>-999</v>
      </c>
      <c r="O5585" s="5">
        <v>-999</v>
      </c>
      <c r="P5585" s="4">
        <v>1.3</v>
      </c>
      <c r="Q5585" s="5">
        <v>-999</v>
      </c>
      <c r="R5585">
        <v>0.30099999999999999</v>
      </c>
      <c r="S5585" s="34">
        <f>ROUND((0.6105*(EXP((17.273*E5585)/(E5585+237.3))))*(100-H5585)/100,3)</f>
        <v>1.4E-2</v>
      </c>
      <c r="T5585" s="6">
        <f>IF(V5585&lt;V5586,L5585,0)</f>
        <v>0</v>
      </c>
      <c r="U5585" s="6">
        <f>IF(T5585&gt;0,M5585,-999)</f>
        <v>-999</v>
      </c>
      <c r="V5585">
        <v>200612</v>
      </c>
      <c r="W5585">
        <v>2006</v>
      </c>
    </row>
    <row r="5586" spans="1:23" x14ac:dyDescent="0.25">
      <c r="A5586" s="14">
        <v>39053</v>
      </c>
      <c r="B5586" s="3">
        <v>336</v>
      </c>
      <c r="C5586" s="5">
        <v>-999</v>
      </c>
      <c r="D5586" s="4">
        <v>-10.1</v>
      </c>
      <c r="E5586" s="4">
        <v>-4.2</v>
      </c>
      <c r="F5586" s="4">
        <v>-14.9</v>
      </c>
      <c r="G5586" s="4">
        <v>95.8</v>
      </c>
      <c r="H5586" s="4">
        <v>91.4</v>
      </c>
      <c r="I5586" s="5">
        <v>-999</v>
      </c>
      <c r="J5586" s="5">
        <v>-999</v>
      </c>
      <c r="K5586" s="4">
        <v>0</v>
      </c>
      <c r="L5586" s="4">
        <v>390</v>
      </c>
      <c r="M5586" s="9">
        <v>-2.2000000000000002</v>
      </c>
      <c r="N5586" s="5">
        <v>-999</v>
      </c>
      <c r="O5586" s="5">
        <v>-999</v>
      </c>
      <c r="P5586" s="4">
        <v>1.3</v>
      </c>
      <c r="Q5586" s="5">
        <v>-999</v>
      </c>
      <c r="R5586">
        <v>0.40799999999999997</v>
      </c>
      <c r="S5586" s="34">
        <f>ROUND((0.6105*(EXP((17.273*E5586)/(E5586+237.3))))*(100-H5586)/100,3)</f>
        <v>3.7999999999999999E-2</v>
      </c>
      <c r="T5586" s="6">
        <f>IF(V5586&lt;V5587,L5586,0)</f>
        <v>0</v>
      </c>
      <c r="U5586" s="6">
        <f>IF(T5586&gt;0,M5586,-999)</f>
        <v>-999</v>
      </c>
      <c r="V5586">
        <v>200612</v>
      </c>
      <c r="W5586">
        <v>2006</v>
      </c>
    </row>
    <row r="5587" spans="1:23" x14ac:dyDescent="0.25">
      <c r="A5587" s="14">
        <v>39054</v>
      </c>
      <c r="B5587" s="3">
        <v>337</v>
      </c>
      <c r="C5587" s="5">
        <v>-999</v>
      </c>
      <c r="D5587" s="4">
        <v>-7.1</v>
      </c>
      <c r="E5587" s="4">
        <v>-5</v>
      </c>
      <c r="F5587" s="4">
        <v>-9.8000000000000007</v>
      </c>
      <c r="G5587" s="4">
        <v>97.8</v>
      </c>
      <c r="H5587" s="4">
        <v>93.4</v>
      </c>
      <c r="I5587" s="5">
        <v>-999</v>
      </c>
      <c r="J5587" s="5">
        <v>-999</v>
      </c>
      <c r="K5587" s="4">
        <v>0</v>
      </c>
      <c r="L5587" s="4">
        <v>356</v>
      </c>
      <c r="M5587" s="9">
        <v>-2.1</v>
      </c>
      <c r="N5587" s="5">
        <v>-999</v>
      </c>
      <c r="O5587" s="5">
        <v>-999</v>
      </c>
      <c r="P5587" s="4">
        <v>1.3</v>
      </c>
      <c r="Q5587" s="5">
        <v>-999</v>
      </c>
      <c r="R5587">
        <v>0.39400000000000002</v>
      </c>
      <c r="S5587" s="34">
        <f>ROUND((0.6105*(EXP((17.273*E5587)/(E5587+237.3))))*(100-H5587)/100,3)</f>
        <v>2.8000000000000001E-2</v>
      </c>
      <c r="T5587" s="6">
        <f>IF(V5587&lt;V5588,L5587,0)</f>
        <v>0</v>
      </c>
      <c r="U5587" s="6">
        <f>IF(T5587&gt;0,M5587,-999)</f>
        <v>-999</v>
      </c>
      <c r="V5587">
        <v>200612</v>
      </c>
      <c r="W5587">
        <v>2006</v>
      </c>
    </row>
    <row r="5588" spans="1:23" x14ac:dyDescent="0.25">
      <c r="A5588" s="14">
        <v>39055</v>
      </c>
      <c r="B5588" s="3">
        <v>338</v>
      </c>
      <c r="C5588" s="5">
        <v>-999</v>
      </c>
      <c r="D5588" s="4">
        <v>-5.0999999999999996</v>
      </c>
      <c r="E5588" s="4">
        <v>-3.2</v>
      </c>
      <c r="F5588" s="4">
        <v>-7.2</v>
      </c>
      <c r="G5588" s="4">
        <v>98.9</v>
      </c>
      <c r="H5588" s="4">
        <v>95.2</v>
      </c>
      <c r="I5588" s="5">
        <v>-999</v>
      </c>
      <c r="J5588" s="5">
        <v>-999</v>
      </c>
      <c r="K5588" s="4">
        <v>0.9</v>
      </c>
      <c r="L5588" s="4">
        <v>361</v>
      </c>
      <c r="M5588" s="9">
        <v>-1.4</v>
      </c>
      <c r="N5588" s="5">
        <v>-999</v>
      </c>
      <c r="O5588" s="5">
        <v>-999</v>
      </c>
      <c r="P5588" s="4">
        <v>1.3</v>
      </c>
      <c r="Q5588" s="5">
        <v>-999</v>
      </c>
      <c r="R5588">
        <v>0.45800000000000002</v>
      </c>
      <c r="S5588" s="34">
        <f>ROUND((0.6105*(EXP((17.273*E5588)/(E5588+237.3))))*(100-H5588)/100,3)</f>
        <v>2.3E-2</v>
      </c>
      <c r="T5588" s="6">
        <f>IF(V5588&lt;V5589,L5588,0)</f>
        <v>0</v>
      </c>
      <c r="U5588" s="6">
        <f>IF(T5588&gt;0,M5588,-999)</f>
        <v>-999</v>
      </c>
      <c r="V5588">
        <v>200612</v>
      </c>
      <c r="W5588">
        <v>2006</v>
      </c>
    </row>
    <row r="5589" spans="1:23" x14ac:dyDescent="0.25">
      <c r="A5589" s="14">
        <v>39056</v>
      </c>
      <c r="B5589" s="3">
        <v>339</v>
      </c>
      <c r="C5589" s="5">
        <v>-999</v>
      </c>
      <c r="D5589" s="4">
        <v>-4.3</v>
      </c>
      <c r="E5589" s="4">
        <v>-0.8</v>
      </c>
      <c r="F5589" s="4">
        <v>-7.5</v>
      </c>
      <c r="G5589" s="4">
        <v>96.3</v>
      </c>
      <c r="H5589" s="4">
        <v>80</v>
      </c>
      <c r="I5589" s="5">
        <v>-999</v>
      </c>
      <c r="J5589" s="5">
        <v>-999</v>
      </c>
      <c r="K5589" s="4">
        <v>0</v>
      </c>
      <c r="L5589" s="4">
        <v>364</v>
      </c>
      <c r="M5589" s="9">
        <v>-1.3</v>
      </c>
      <c r="N5589" s="5">
        <v>-999</v>
      </c>
      <c r="O5589" s="5">
        <v>-999</v>
      </c>
      <c r="P5589" s="4">
        <v>1.3</v>
      </c>
      <c r="Q5589" s="5">
        <v>-999</v>
      </c>
      <c r="R5589">
        <v>0.46</v>
      </c>
      <c r="S5589" s="34">
        <f>ROUND((0.6105*(EXP((17.273*E5589)/(E5589+237.3))))*(100-H5589)/100,3)</f>
        <v>0.115</v>
      </c>
      <c r="T5589" s="6">
        <f>IF(V5589&lt;V5590,L5589,0)</f>
        <v>0</v>
      </c>
      <c r="U5589" s="6">
        <f>IF(T5589&gt;0,M5589,-999)</f>
        <v>-999</v>
      </c>
      <c r="V5589">
        <v>200612</v>
      </c>
      <c r="W5589">
        <v>2006</v>
      </c>
    </row>
    <row r="5590" spans="1:23" x14ac:dyDescent="0.25">
      <c r="A5590" s="14">
        <v>39057</v>
      </c>
      <c r="B5590" s="3">
        <v>340</v>
      </c>
      <c r="C5590" s="5">
        <v>-999</v>
      </c>
      <c r="D5590" s="4">
        <v>-0.2</v>
      </c>
      <c r="E5590" s="4">
        <v>9.3000000000000007</v>
      </c>
      <c r="F5590" s="4">
        <v>-3.1</v>
      </c>
      <c r="G5590" s="4">
        <v>95.6</v>
      </c>
      <c r="H5590" s="4">
        <v>65.7</v>
      </c>
      <c r="I5590" s="5">
        <v>-999</v>
      </c>
      <c r="J5590" s="5">
        <v>-999</v>
      </c>
      <c r="K5590" s="4">
        <v>1.2</v>
      </c>
      <c r="L5590" s="4">
        <v>374</v>
      </c>
      <c r="M5590" s="9">
        <v>-1</v>
      </c>
      <c r="N5590" s="5">
        <v>-999</v>
      </c>
      <c r="O5590" s="5">
        <v>-999</v>
      </c>
      <c r="P5590" s="4">
        <v>1.4</v>
      </c>
      <c r="Q5590" s="5">
        <v>-999</v>
      </c>
      <c r="R5590">
        <v>0.77100000000000002</v>
      </c>
      <c r="S5590" s="34">
        <f>ROUND((0.6105*(EXP((17.273*E5590)/(E5590+237.3))))*(100-H5590)/100,3)</f>
        <v>0.40200000000000002</v>
      </c>
      <c r="T5590" s="6">
        <f>IF(V5590&lt;V5591,L5590,0)</f>
        <v>0</v>
      </c>
      <c r="U5590" s="6">
        <f>IF(T5590&gt;0,M5590,-999)</f>
        <v>-999</v>
      </c>
      <c r="V5590">
        <v>200612</v>
      </c>
      <c r="W5590">
        <v>2006</v>
      </c>
    </row>
    <row r="5591" spans="1:23" x14ac:dyDescent="0.25">
      <c r="A5591" s="14">
        <v>39058</v>
      </c>
      <c r="B5591" s="3">
        <v>341</v>
      </c>
      <c r="C5591" s="5">
        <v>-999</v>
      </c>
      <c r="D5591" s="4">
        <v>-0.7</v>
      </c>
      <c r="E5591" s="4">
        <v>2.2999999999999998</v>
      </c>
      <c r="F5591" s="4">
        <v>-3.1</v>
      </c>
      <c r="G5591" s="4">
        <v>87</v>
      </c>
      <c r="H5591" s="4">
        <v>70.7</v>
      </c>
      <c r="I5591" s="5">
        <v>-999</v>
      </c>
      <c r="J5591" s="5">
        <v>-999</v>
      </c>
      <c r="K5591" s="4">
        <v>0</v>
      </c>
      <c r="L5591" s="4">
        <v>374</v>
      </c>
      <c r="M5591" s="9">
        <v>-1.2</v>
      </c>
      <c r="N5591" s="5">
        <v>-999</v>
      </c>
      <c r="O5591" s="5">
        <v>-999</v>
      </c>
      <c r="P5591" s="4">
        <v>1.3</v>
      </c>
      <c r="Q5591" s="5">
        <v>-999</v>
      </c>
      <c r="R5591">
        <v>0.51</v>
      </c>
      <c r="S5591" s="34">
        <f>ROUND((0.6105*(EXP((17.273*E5591)/(E5591+237.3))))*(100-H5591)/100,3)</f>
        <v>0.21099999999999999</v>
      </c>
      <c r="T5591" s="6">
        <f>IF(V5591&lt;V5592,L5591,0)</f>
        <v>0</v>
      </c>
      <c r="U5591" s="6">
        <f>IF(T5591&gt;0,M5591,-999)</f>
        <v>-999</v>
      </c>
      <c r="V5591">
        <v>200612</v>
      </c>
      <c r="W5591">
        <v>2006</v>
      </c>
    </row>
    <row r="5592" spans="1:23" x14ac:dyDescent="0.25">
      <c r="A5592" s="14">
        <v>39059</v>
      </c>
      <c r="B5592" s="3">
        <v>342</v>
      </c>
      <c r="C5592" s="5">
        <v>-999</v>
      </c>
      <c r="D5592" s="4">
        <v>-0.8</v>
      </c>
      <c r="E5592" s="4">
        <v>1.5</v>
      </c>
      <c r="F5592" s="4">
        <v>-2.4</v>
      </c>
      <c r="G5592" s="4">
        <v>76.5</v>
      </c>
      <c r="H5592" s="4">
        <v>63.3</v>
      </c>
      <c r="I5592" s="5">
        <v>-999</v>
      </c>
      <c r="J5592" s="5">
        <v>-999</v>
      </c>
      <c r="K5592" s="4">
        <v>0</v>
      </c>
      <c r="L5592" s="4">
        <v>358</v>
      </c>
      <c r="M5592" s="9">
        <v>-0.9</v>
      </c>
      <c r="N5592" s="5">
        <v>-999</v>
      </c>
      <c r="O5592" s="5">
        <v>-999</v>
      </c>
      <c r="P5592" s="4">
        <v>1.3</v>
      </c>
      <c r="Q5592" s="5">
        <v>-999</v>
      </c>
      <c r="R5592">
        <v>0.432</v>
      </c>
      <c r="S5592" s="34">
        <f>ROUND((0.6105*(EXP((17.273*E5592)/(E5592+237.3))))*(100-H5592)/100,3)</f>
        <v>0.25</v>
      </c>
      <c r="T5592" s="6">
        <f>IF(V5592&lt;V5593,L5592,0)</f>
        <v>0</v>
      </c>
      <c r="U5592" s="6">
        <f>IF(T5592&gt;0,M5592,-999)</f>
        <v>-999</v>
      </c>
      <c r="V5592">
        <v>200612</v>
      </c>
      <c r="W5592">
        <v>2006</v>
      </c>
    </row>
    <row r="5593" spans="1:23" x14ac:dyDescent="0.25">
      <c r="A5593" s="14">
        <v>39060</v>
      </c>
      <c r="B5593" s="3">
        <v>343</v>
      </c>
      <c r="C5593" s="5">
        <v>-999</v>
      </c>
      <c r="D5593" s="4">
        <v>-1.2</v>
      </c>
      <c r="E5593" s="4">
        <v>1.6</v>
      </c>
      <c r="F5593" s="4">
        <v>-3.4</v>
      </c>
      <c r="G5593" s="4">
        <v>82</v>
      </c>
      <c r="H5593" s="4">
        <v>54.5</v>
      </c>
      <c r="I5593" s="5">
        <v>-999</v>
      </c>
      <c r="J5593" s="5">
        <v>-999</v>
      </c>
      <c r="K5593" s="4">
        <v>0</v>
      </c>
      <c r="L5593" s="4">
        <v>350</v>
      </c>
      <c r="M5593" s="9">
        <v>-1</v>
      </c>
      <c r="N5593" s="5">
        <v>-999</v>
      </c>
      <c r="O5593" s="5">
        <v>-999</v>
      </c>
      <c r="P5593" s="4">
        <v>1.3</v>
      </c>
      <c r="Q5593" s="5">
        <v>-999</v>
      </c>
      <c r="R5593">
        <v>0.374</v>
      </c>
      <c r="S5593" s="34">
        <f>ROUND((0.6105*(EXP((17.273*E5593)/(E5593+237.3))))*(100-H5593)/100,3)</f>
        <v>0.312</v>
      </c>
      <c r="T5593" s="6">
        <f>IF(V5593&lt;V5594,L5593,0)</f>
        <v>0</v>
      </c>
      <c r="U5593" s="6">
        <f>IF(T5593&gt;0,M5593,-999)</f>
        <v>-999</v>
      </c>
      <c r="V5593">
        <v>200612</v>
      </c>
      <c r="W5593">
        <v>2006</v>
      </c>
    </row>
    <row r="5594" spans="1:23" x14ac:dyDescent="0.25">
      <c r="A5594" s="14">
        <v>39061</v>
      </c>
      <c r="B5594" s="3">
        <v>344</v>
      </c>
      <c r="C5594" s="5">
        <v>-999</v>
      </c>
      <c r="D5594" s="4">
        <v>-2.2999999999999998</v>
      </c>
      <c r="E5594" s="4">
        <v>0</v>
      </c>
      <c r="F5594" s="4">
        <v>-4.3</v>
      </c>
      <c r="G5594" s="4">
        <v>97.2</v>
      </c>
      <c r="H5594" s="4">
        <v>93.3</v>
      </c>
      <c r="I5594" s="5">
        <v>-999</v>
      </c>
      <c r="J5594" s="5">
        <v>-999</v>
      </c>
      <c r="K5594" s="4">
        <v>0</v>
      </c>
      <c r="L5594" s="4">
        <v>350</v>
      </c>
      <c r="M5594" s="9">
        <v>-1.1000000000000001</v>
      </c>
      <c r="N5594" s="5">
        <v>-999</v>
      </c>
      <c r="O5594" s="5">
        <v>-999</v>
      </c>
      <c r="P5594" s="4">
        <v>1.3</v>
      </c>
      <c r="Q5594" s="5">
        <v>-999</v>
      </c>
      <c r="R5594">
        <v>0.57099999999999995</v>
      </c>
      <c r="S5594" s="34">
        <f>ROUND((0.6105*(EXP((17.273*E5594)/(E5594+237.3))))*(100-H5594)/100,3)</f>
        <v>4.1000000000000002E-2</v>
      </c>
      <c r="T5594" s="6">
        <f>IF(V5594&lt;V5595,L5594,0)</f>
        <v>0</v>
      </c>
      <c r="U5594" s="6">
        <f>IF(T5594&gt;0,M5594,-999)</f>
        <v>-999</v>
      </c>
      <c r="V5594">
        <v>200612</v>
      </c>
      <c r="W5594">
        <v>2006</v>
      </c>
    </row>
    <row r="5595" spans="1:23" x14ac:dyDescent="0.25">
      <c r="A5595" s="14">
        <v>39062</v>
      </c>
      <c r="B5595" s="3">
        <v>345</v>
      </c>
      <c r="C5595" s="5">
        <v>-999</v>
      </c>
      <c r="D5595" s="4">
        <v>-2.8</v>
      </c>
      <c r="E5595" s="4">
        <v>-1.6</v>
      </c>
      <c r="F5595" s="4">
        <v>-4</v>
      </c>
      <c r="G5595" s="4">
        <v>96.9</v>
      </c>
      <c r="H5595" s="4">
        <v>88.8</v>
      </c>
      <c r="I5595" s="5">
        <v>-999</v>
      </c>
      <c r="J5595" s="5">
        <v>-999</v>
      </c>
      <c r="K5595" s="4">
        <v>5</v>
      </c>
      <c r="L5595" s="4">
        <v>394</v>
      </c>
      <c r="M5595" s="9">
        <v>-1</v>
      </c>
      <c r="N5595" s="5">
        <v>-999</v>
      </c>
      <c r="O5595" s="5">
        <v>-999</v>
      </c>
      <c r="P5595" s="4">
        <v>1.3</v>
      </c>
      <c r="Q5595" s="5">
        <v>-999</v>
      </c>
      <c r="R5595">
        <v>0.48099999999999998</v>
      </c>
      <c r="S5595" s="34">
        <f>ROUND((0.6105*(EXP((17.273*E5595)/(E5595+237.3))))*(100-H5595)/100,3)</f>
        <v>6.0999999999999999E-2</v>
      </c>
      <c r="T5595" s="6">
        <f>IF(V5595&lt;V5596,L5595,0)</f>
        <v>0</v>
      </c>
      <c r="U5595" s="6">
        <f>IF(T5595&gt;0,M5595,-999)</f>
        <v>-999</v>
      </c>
      <c r="V5595">
        <v>200612</v>
      </c>
      <c r="W5595">
        <v>2006</v>
      </c>
    </row>
    <row r="5596" spans="1:23" x14ac:dyDescent="0.25">
      <c r="A5596" s="14">
        <v>39063</v>
      </c>
      <c r="B5596" s="3">
        <v>346</v>
      </c>
      <c r="C5596" s="5">
        <v>-999</v>
      </c>
      <c r="D5596" s="4">
        <v>-4.4000000000000004</v>
      </c>
      <c r="E5596" s="4">
        <v>-2.2999999999999998</v>
      </c>
      <c r="F5596" s="4">
        <v>-7.5</v>
      </c>
      <c r="G5596" s="4">
        <v>95.1</v>
      </c>
      <c r="H5596" s="4">
        <v>79.900000000000006</v>
      </c>
      <c r="I5596" s="5">
        <v>-999</v>
      </c>
      <c r="J5596" s="5">
        <v>-999</v>
      </c>
      <c r="K5596" s="4">
        <v>0</v>
      </c>
      <c r="L5596" s="4">
        <v>394</v>
      </c>
      <c r="M5596" s="9">
        <v>-0.9</v>
      </c>
      <c r="N5596" s="5">
        <v>-999</v>
      </c>
      <c r="O5596" s="5">
        <v>-999</v>
      </c>
      <c r="P5596" s="4">
        <v>1.3</v>
      </c>
      <c r="Q5596" s="5">
        <v>-999</v>
      </c>
      <c r="R5596">
        <v>0.41099999999999998</v>
      </c>
      <c r="S5596" s="34">
        <f>ROUND((0.6105*(EXP((17.273*E5596)/(E5596+237.3))))*(100-H5596)/100,3)</f>
        <v>0.104</v>
      </c>
      <c r="T5596" s="6">
        <f>IF(V5596&lt;V5597,L5596,0)</f>
        <v>0</v>
      </c>
      <c r="U5596" s="6">
        <f>IF(T5596&gt;0,M5596,-999)</f>
        <v>-999</v>
      </c>
      <c r="V5596">
        <v>200612</v>
      </c>
      <c r="W5596">
        <v>2006</v>
      </c>
    </row>
    <row r="5597" spans="1:23" x14ac:dyDescent="0.25">
      <c r="A5597" s="14">
        <v>39064</v>
      </c>
      <c r="B5597" s="3">
        <v>347</v>
      </c>
      <c r="C5597" s="5">
        <v>-999</v>
      </c>
      <c r="D5597" s="4">
        <v>-4.5</v>
      </c>
      <c r="E5597" s="4">
        <v>-1.1000000000000001</v>
      </c>
      <c r="F5597" s="4">
        <v>-7.4</v>
      </c>
      <c r="G5597" s="4">
        <v>98.8</v>
      </c>
      <c r="H5597" s="4">
        <v>95.8</v>
      </c>
      <c r="I5597" s="5">
        <v>-999</v>
      </c>
      <c r="J5597" s="5">
        <v>-999</v>
      </c>
      <c r="K5597" s="4">
        <v>7.6</v>
      </c>
      <c r="L5597" s="4">
        <v>451</v>
      </c>
      <c r="M5597" s="9">
        <v>-1.2</v>
      </c>
      <c r="N5597" s="5">
        <v>-999</v>
      </c>
      <c r="O5597" s="5">
        <v>-999</v>
      </c>
      <c r="P5597" s="4">
        <v>1.3</v>
      </c>
      <c r="Q5597" s="5">
        <v>-999</v>
      </c>
      <c r="R5597">
        <v>0.53900000000000003</v>
      </c>
      <c r="S5597" s="34">
        <f>ROUND((0.6105*(EXP((17.273*E5597)/(E5597+237.3))))*(100-H5597)/100,3)</f>
        <v>2.4E-2</v>
      </c>
      <c r="T5597" s="6">
        <f>IF(V5597&lt;V5598,L5597,0)</f>
        <v>0</v>
      </c>
      <c r="U5597" s="6">
        <f>IF(T5597&gt;0,M5597,-999)</f>
        <v>-999</v>
      </c>
      <c r="V5597">
        <v>200612</v>
      </c>
      <c r="W5597">
        <v>2006</v>
      </c>
    </row>
    <row r="5598" spans="1:23" x14ac:dyDescent="0.25">
      <c r="A5598" s="14">
        <v>39065</v>
      </c>
      <c r="B5598" s="3">
        <v>348</v>
      </c>
      <c r="C5598" s="5">
        <v>-999</v>
      </c>
      <c r="D5598" s="4">
        <v>-7.1</v>
      </c>
      <c r="E5598" s="4">
        <v>-2.5</v>
      </c>
      <c r="F5598" s="4">
        <v>-10.1</v>
      </c>
      <c r="G5598" s="4">
        <v>96.3</v>
      </c>
      <c r="H5598" s="4">
        <v>85.6</v>
      </c>
      <c r="I5598" s="5">
        <v>-999</v>
      </c>
      <c r="J5598" s="5">
        <v>-999</v>
      </c>
      <c r="K5598" s="4">
        <v>11.3</v>
      </c>
      <c r="L5598" s="4">
        <v>540</v>
      </c>
      <c r="M5598" s="9">
        <v>-1.3</v>
      </c>
      <c r="N5598" s="5">
        <v>-999</v>
      </c>
      <c r="O5598" s="5">
        <v>-999</v>
      </c>
      <c r="P5598" s="4">
        <v>1.3</v>
      </c>
      <c r="Q5598" s="5">
        <v>-999</v>
      </c>
      <c r="R5598">
        <v>0.435</v>
      </c>
      <c r="S5598" s="34">
        <f>ROUND((0.6105*(EXP((17.273*E5598)/(E5598+237.3))))*(100-H5598)/100,3)</f>
        <v>7.2999999999999995E-2</v>
      </c>
      <c r="T5598" s="6">
        <f>IF(V5598&lt;V5599,L5598,0)</f>
        <v>0</v>
      </c>
      <c r="U5598" s="6">
        <f>IF(T5598&gt;0,M5598,-999)</f>
        <v>-999</v>
      </c>
      <c r="V5598">
        <v>200612</v>
      </c>
      <c r="W5598">
        <v>2006</v>
      </c>
    </row>
    <row r="5599" spans="1:23" x14ac:dyDescent="0.25">
      <c r="A5599" s="14">
        <v>39066</v>
      </c>
      <c r="B5599" s="3">
        <v>349</v>
      </c>
      <c r="C5599" s="5">
        <v>-999</v>
      </c>
      <c r="D5599" s="4">
        <v>-7.7</v>
      </c>
      <c r="E5599" s="4">
        <v>-2.8</v>
      </c>
      <c r="F5599" s="4">
        <v>-13.6</v>
      </c>
      <c r="G5599" s="4">
        <v>98</v>
      </c>
      <c r="H5599" s="4">
        <v>95.2</v>
      </c>
      <c r="I5599" s="5">
        <v>-999</v>
      </c>
      <c r="J5599" s="5">
        <v>-999</v>
      </c>
      <c r="K5599" s="4">
        <v>18.5</v>
      </c>
      <c r="L5599" s="4">
        <v>720</v>
      </c>
      <c r="M5599" s="9">
        <v>-1.3</v>
      </c>
      <c r="N5599" s="5">
        <v>-999</v>
      </c>
      <c r="O5599" s="5">
        <v>-999</v>
      </c>
      <c r="P5599" s="4">
        <v>1.2</v>
      </c>
      <c r="Q5599" s="5">
        <v>-999</v>
      </c>
      <c r="R5599">
        <v>0.47299999999999998</v>
      </c>
      <c r="S5599" s="34">
        <f>ROUND((0.6105*(EXP((17.273*E5599)/(E5599+237.3))))*(100-H5599)/100,3)</f>
        <v>2.4E-2</v>
      </c>
      <c r="T5599" s="6">
        <f>IF(V5599&lt;V5600,L5599,0)</f>
        <v>0</v>
      </c>
      <c r="U5599" s="6">
        <f>IF(T5599&gt;0,M5599,-999)</f>
        <v>-999</v>
      </c>
      <c r="V5599">
        <v>200612</v>
      </c>
      <c r="W5599">
        <v>2006</v>
      </c>
    </row>
    <row r="5600" spans="1:23" x14ac:dyDescent="0.25">
      <c r="A5600" s="14">
        <v>39067</v>
      </c>
      <c r="B5600" s="3">
        <v>350</v>
      </c>
      <c r="C5600" s="5">
        <v>-999</v>
      </c>
      <c r="D5600" s="4">
        <v>-12.1</v>
      </c>
      <c r="E5600" s="4">
        <v>-5.6</v>
      </c>
      <c r="F5600" s="4">
        <v>-16.3</v>
      </c>
      <c r="G5600" s="4">
        <v>95.7</v>
      </c>
      <c r="H5600" s="4">
        <v>93.4</v>
      </c>
      <c r="I5600" s="5">
        <v>-999</v>
      </c>
      <c r="J5600" s="5">
        <v>-999</v>
      </c>
      <c r="K5600" s="4">
        <v>0</v>
      </c>
      <c r="L5600" s="4">
        <v>671</v>
      </c>
      <c r="M5600" s="9">
        <v>-1.1000000000000001</v>
      </c>
      <c r="N5600" s="5">
        <v>-999</v>
      </c>
      <c r="O5600" s="5">
        <v>-999</v>
      </c>
      <c r="P5600" s="4">
        <v>1.3</v>
      </c>
      <c r="Q5600" s="5">
        <v>-999</v>
      </c>
      <c r="R5600">
        <v>0.376</v>
      </c>
      <c r="S5600" s="34">
        <f>ROUND((0.6105*(EXP((17.273*E5600)/(E5600+237.3))))*(100-H5600)/100,3)</f>
        <v>2.7E-2</v>
      </c>
      <c r="T5600" s="6">
        <f>IF(V5600&lt;V5601,L5600,0)</f>
        <v>0</v>
      </c>
      <c r="U5600" s="6">
        <f>IF(T5600&gt;0,M5600,-999)</f>
        <v>-999</v>
      </c>
      <c r="V5600">
        <v>200612</v>
      </c>
      <c r="W5600">
        <v>2006</v>
      </c>
    </row>
    <row r="5601" spans="1:23" x14ac:dyDescent="0.25">
      <c r="A5601" s="14">
        <v>39068</v>
      </c>
      <c r="B5601" s="3">
        <v>351</v>
      </c>
      <c r="C5601" s="5">
        <v>-999</v>
      </c>
      <c r="D5601" s="4">
        <v>-10.5</v>
      </c>
      <c r="E5601" s="4">
        <v>-4.2</v>
      </c>
      <c r="F5601" s="4">
        <v>-13.8</v>
      </c>
      <c r="G5601" s="4">
        <v>95.4</v>
      </c>
      <c r="H5601" s="4">
        <v>88.6</v>
      </c>
      <c r="I5601" s="5">
        <v>-999</v>
      </c>
      <c r="J5601" s="5">
        <v>-999</v>
      </c>
      <c r="K5601" s="4">
        <v>0</v>
      </c>
      <c r="L5601" s="4">
        <v>610</v>
      </c>
      <c r="M5601" s="9">
        <v>-1.1000000000000001</v>
      </c>
      <c r="N5601" s="5">
        <v>-999</v>
      </c>
      <c r="O5601" s="5">
        <v>-999</v>
      </c>
      <c r="P5601" s="4">
        <v>1.3</v>
      </c>
      <c r="Q5601" s="5">
        <v>-999</v>
      </c>
      <c r="R5601">
        <v>0.39600000000000002</v>
      </c>
      <c r="S5601" s="34">
        <f>ROUND((0.6105*(EXP((17.273*E5601)/(E5601+237.3))))*(100-H5601)/100,3)</f>
        <v>5.0999999999999997E-2</v>
      </c>
      <c r="T5601" s="6">
        <f>IF(V5601&lt;V5602,L5601,0)</f>
        <v>0</v>
      </c>
      <c r="U5601" s="6">
        <f>IF(T5601&gt;0,M5601,-999)</f>
        <v>-999</v>
      </c>
      <c r="V5601">
        <v>200612</v>
      </c>
      <c r="W5601">
        <v>2006</v>
      </c>
    </row>
    <row r="5602" spans="1:23" x14ac:dyDescent="0.25">
      <c r="A5602" s="14">
        <v>39069</v>
      </c>
      <c r="B5602" s="3">
        <v>352</v>
      </c>
      <c r="C5602" s="5">
        <v>-999</v>
      </c>
      <c r="D5602" s="4">
        <v>-7.6</v>
      </c>
      <c r="E5602" s="4">
        <v>-5.2</v>
      </c>
      <c r="F5602" s="4">
        <v>-12.6</v>
      </c>
      <c r="G5602" s="4">
        <v>97.2</v>
      </c>
      <c r="H5602" s="4">
        <v>92.5</v>
      </c>
      <c r="I5602" s="5">
        <v>-999</v>
      </c>
      <c r="J5602" s="5">
        <v>-999</v>
      </c>
      <c r="K5602" s="4">
        <v>0</v>
      </c>
      <c r="L5602" s="4">
        <v>594</v>
      </c>
      <c r="M5602" s="9">
        <v>-1.3</v>
      </c>
      <c r="N5602" s="5">
        <v>-999</v>
      </c>
      <c r="O5602" s="5">
        <v>-999</v>
      </c>
      <c r="P5602" s="4">
        <v>1.2</v>
      </c>
      <c r="Q5602" s="5">
        <v>-999</v>
      </c>
      <c r="R5602">
        <v>0.38300000000000001</v>
      </c>
      <c r="S5602" s="34">
        <f>ROUND((0.6105*(EXP((17.273*E5602)/(E5602+237.3))))*(100-H5602)/100,3)</f>
        <v>3.1E-2</v>
      </c>
      <c r="T5602" s="6">
        <f>IF(V5602&lt;V5603,L5602,0)</f>
        <v>0</v>
      </c>
      <c r="U5602" s="6">
        <f>IF(T5602&gt;0,M5602,-999)</f>
        <v>-999</v>
      </c>
      <c r="V5602">
        <v>200612</v>
      </c>
      <c r="W5602">
        <v>2006</v>
      </c>
    </row>
    <row r="5603" spans="1:23" x14ac:dyDescent="0.25">
      <c r="A5603" s="14">
        <v>39070</v>
      </c>
      <c r="B5603" s="3">
        <v>353</v>
      </c>
      <c r="C5603" s="5">
        <v>-999</v>
      </c>
      <c r="D5603" s="4">
        <v>-4.0999999999999996</v>
      </c>
      <c r="E5603" s="4">
        <v>1.4</v>
      </c>
      <c r="F5603" s="4">
        <v>-8.6999999999999993</v>
      </c>
      <c r="G5603" s="4">
        <v>95.8</v>
      </c>
      <c r="H5603" s="4">
        <v>78.8</v>
      </c>
      <c r="I5603" s="5">
        <v>-999</v>
      </c>
      <c r="J5603" s="5">
        <v>-999</v>
      </c>
      <c r="K5603" s="4">
        <v>0</v>
      </c>
      <c r="L5603" s="4">
        <v>572</v>
      </c>
      <c r="M5603" s="9">
        <v>-1.1000000000000001</v>
      </c>
      <c r="N5603" s="5">
        <v>-999</v>
      </c>
      <c r="O5603" s="5">
        <v>-999</v>
      </c>
      <c r="P5603" s="4">
        <v>1.3</v>
      </c>
      <c r="Q5603" s="5">
        <v>-999</v>
      </c>
      <c r="R5603">
        <v>0.53300000000000003</v>
      </c>
      <c r="S5603" s="34">
        <f>ROUND((0.6105*(EXP((17.273*E5603)/(E5603+237.3))))*(100-H5603)/100,3)</f>
        <v>0.14299999999999999</v>
      </c>
      <c r="T5603" s="6">
        <f>IF(V5603&lt;V5604,L5603,0)</f>
        <v>0</v>
      </c>
      <c r="U5603" s="6">
        <f>IF(T5603&gt;0,M5603,-999)</f>
        <v>-999</v>
      </c>
      <c r="V5603">
        <v>200612</v>
      </c>
      <c r="W5603">
        <v>2006</v>
      </c>
    </row>
    <row r="5604" spans="1:23" x14ac:dyDescent="0.25">
      <c r="A5604" s="14">
        <v>39071</v>
      </c>
      <c r="B5604" s="3">
        <v>354</v>
      </c>
      <c r="C5604" s="5">
        <v>-999</v>
      </c>
      <c r="D5604" s="4">
        <v>-4.5999999999999996</v>
      </c>
      <c r="E5604" s="4">
        <v>-3.1</v>
      </c>
      <c r="F5604" s="4">
        <v>-6.3</v>
      </c>
      <c r="G5604" s="4">
        <v>85</v>
      </c>
      <c r="H5604" s="4">
        <v>65.2</v>
      </c>
      <c r="I5604" s="5">
        <v>-999</v>
      </c>
      <c r="J5604" s="5">
        <v>-999</v>
      </c>
      <c r="K5604" s="4">
        <v>0</v>
      </c>
      <c r="L5604" s="4">
        <v>542</v>
      </c>
      <c r="M5604" s="9">
        <v>-1</v>
      </c>
      <c r="N5604" s="5">
        <v>-999</v>
      </c>
      <c r="O5604" s="5">
        <v>-999</v>
      </c>
      <c r="P5604" s="4">
        <v>1.2</v>
      </c>
      <c r="Q5604" s="5">
        <v>-999</v>
      </c>
      <c r="R5604">
        <v>0.317</v>
      </c>
      <c r="S5604" s="34">
        <f>ROUND((0.6105*(EXP((17.273*E5604)/(E5604+237.3))))*(100-H5604)/100,3)</f>
        <v>0.16900000000000001</v>
      </c>
      <c r="T5604" s="6">
        <f>IF(V5604&lt;V5605,L5604,0)</f>
        <v>0</v>
      </c>
      <c r="U5604" s="6">
        <f>IF(T5604&gt;0,M5604,-999)</f>
        <v>-999</v>
      </c>
      <c r="V5604">
        <v>200612</v>
      </c>
      <c r="W5604">
        <v>2006</v>
      </c>
    </row>
    <row r="5605" spans="1:23" x14ac:dyDescent="0.25">
      <c r="A5605" s="14">
        <v>39072</v>
      </c>
      <c r="B5605" s="3">
        <v>355</v>
      </c>
      <c r="C5605" s="5">
        <v>-999</v>
      </c>
      <c r="D5605" s="4">
        <v>-6.3</v>
      </c>
      <c r="E5605" s="4">
        <v>-2</v>
      </c>
      <c r="F5605" s="4">
        <v>-9.3000000000000007</v>
      </c>
      <c r="G5605" s="4">
        <v>93.1</v>
      </c>
      <c r="H5605" s="4">
        <v>68</v>
      </c>
      <c r="I5605" s="5">
        <v>-999</v>
      </c>
      <c r="J5605" s="5">
        <v>-999</v>
      </c>
      <c r="K5605" s="4">
        <v>0</v>
      </c>
      <c r="L5605" s="4">
        <v>542</v>
      </c>
      <c r="M5605" s="9">
        <v>-0.9</v>
      </c>
      <c r="N5605" s="5">
        <v>-999</v>
      </c>
      <c r="O5605" s="5">
        <v>-999</v>
      </c>
      <c r="P5605" s="4">
        <v>1.2</v>
      </c>
      <c r="Q5605" s="5">
        <v>-999</v>
      </c>
      <c r="R5605">
        <v>0.35799999999999998</v>
      </c>
      <c r="S5605" s="34">
        <f>ROUND((0.6105*(EXP((17.273*E5605)/(E5605+237.3))))*(100-H5605)/100,3)</f>
        <v>0.16900000000000001</v>
      </c>
      <c r="T5605" s="6">
        <f>IF(V5605&lt;V5606,L5605,0)</f>
        <v>0</v>
      </c>
      <c r="U5605" s="6">
        <f>IF(T5605&gt;0,M5605,-999)</f>
        <v>-999</v>
      </c>
      <c r="V5605">
        <v>200612</v>
      </c>
      <c r="W5605">
        <v>2006</v>
      </c>
    </row>
    <row r="5606" spans="1:23" x14ac:dyDescent="0.25">
      <c r="A5606" s="14">
        <v>39073</v>
      </c>
      <c r="B5606" s="3">
        <v>356</v>
      </c>
      <c r="C5606" s="5">
        <v>-999</v>
      </c>
      <c r="D5606" s="4">
        <v>-7</v>
      </c>
      <c r="E5606" s="4">
        <v>-1.2</v>
      </c>
      <c r="F5606" s="4">
        <v>-9.3000000000000007</v>
      </c>
      <c r="G5606" s="4">
        <v>87.6</v>
      </c>
      <c r="H5606" s="4">
        <v>60.4</v>
      </c>
      <c r="I5606" s="5">
        <v>-999</v>
      </c>
      <c r="J5606" s="5">
        <v>-999</v>
      </c>
      <c r="K5606" s="4">
        <v>0</v>
      </c>
      <c r="L5606" s="4">
        <v>542</v>
      </c>
      <c r="M5606" s="9">
        <v>-1</v>
      </c>
      <c r="N5606" s="5">
        <v>-999</v>
      </c>
      <c r="O5606" s="5">
        <v>-999</v>
      </c>
      <c r="P5606" s="4">
        <v>1.3</v>
      </c>
      <c r="Q5606" s="5">
        <v>-999</v>
      </c>
      <c r="R5606">
        <v>0.33700000000000002</v>
      </c>
      <c r="S5606" s="34">
        <f>ROUND((0.6105*(EXP((17.273*E5606)/(E5606+237.3))))*(100-H5606)/100,3)</f>
        <v>0.221</v>
      </c>
      <c r="T5606" s="6">
        <f>IF(V5606&lt;V5607,L5606,0)</f>
        <v>0</v>
      </c>
      <c r="U5606" s="6">
        <f>IF(T5606&gt;0,M5606,-999)</f>
        <v>-999</v>
      </c>
      <c r="V5606">
        <v>200612</v>
      </c>
      <c r="W5606">
        <v>2006</v>
      </c>
    </row>
    <row r="5607" spans="1:23" x14ac:dyDescent="0.25">
      <c r="A5607" s="14">
        <v>39074</v>
      </c>
      <c r="B5607" s="3">
        <v>357</v>
      </c>
      <c r="C5607" s="5">
        <v>-999</v>
      </c>
      <c r="D5607" s="4">
        <v>-7.7</v>
      </c>
      <c r="E5607" s="4">
        <v>-5.4</v>
      </c>
      <c r="F5607" s="4">
        <v>-11.7</v>
      </c>
      <c r="G5607" s="4">
        <v>96</v>
      </c>
      <c r="H5607" s="4">
        <v>81.099999999999994</v>
      </c>
      <c r="I5607" s="5">
        <v>-999</v>
      </c>
      <c r="J5607" s="5">
        <v>-999</v>
      </c>
      <c r="K5607" s="4">
        <v>5.6</v>
      </c>
      <c r="L5607" s="4">
        <v>595</v>
      </c>
      <c r="M5607" s="9">
        <v>-1.2</v>
      </c>
      <c r="N5607" s="5">
        <v>-999</v>
      </c>
      <c r="O5607" s="5">
        <v>-999</v>
      </c>
      <c r="P5607" s="4">
        <v>1.2</v>
      </c>
      <c r="Q5607" s="5">
        <v>-999</v>
      </c>
      <c r="R5607">
        <v>0.33100000000000002</v>
      </c>
      <c r="S5607" s="34">
        <f>ROUND((0.6105*(EXP((17.273*E5607)/(E5607+237.3))))*(100-H5607)/100,3)</f>
        <v>7.6999999999999999E-2</v>
      </c>
      <c r="T5607" s="6">
        <f>IF(V5607&lt;V5608,L5607,0)</f>
        <v>0</v>
      </c>
      <c r="U5607" s="6">
        <f>IF(T5607&gt;0,M5607,-999)</f>
        <v>-999</v>
      </c>
      <c r="V5607">
        <v>200612</v>
      </c>
      <c r="W5607">
        <v>2006</v>
      </c>
    </row>
    <row r="5608" spans="1:23" x14ac:dyDescent="0.25">
      <c r="A5608" s="14">
        <v>39075</v>
      </c>
      <c r="B5608" s="3">
        <v>358</v>
      </c>
      <c r="C5608" s="5">
        <v>-999</v>
      </c>
      <c r="D5608" s="4">
        <v>-8</v>
      </c>
      <c r="E5608" s="4">
        <v>-4.4000000000000004</v>
      </c>
      <c r="F5608" s="4">
        <v>-11.8</v>
      </c>
      <c r="G5608" s="4">
        <v>94.7</v>
      </c>
      <c r="H5608" s="4">
        <v>84.9</v>
      </c>
      <c r="I5608" s="5">
        <v>-999</v>
      </c>
      <c r="J5608" s="5">
        <v>-999</v>
      </c>
      <c r="K5608" s="4">
        <v>0</v>
      </c>
      <c r="L5608" s="4">
        <v>576</v>
      </c>
      <c r="M5608" s="9">
        <v>-1.2</v>
      </c>
      <c r="N5608" s="5">
        <v>-999</v>
      </c>
      <c r="O5608" s="5">
        <v>-999</v>
      </c>
      <c r="P5608" s="4">
        <v>1.2</v>
      </c>
      <c r="Q5608" s="5">
        <v>-999</v>
      </c>
      <c r="R5608">
        <v>0.373</v>
      </c>
      <c r="S5608" s="34">
        <f>ROUND((0.6105*(EXP((17.273*E5608)/(E5608+237.3))))*(100-H5608)/100,3)</f>
        <v>6.7000000000000004E-2</v>
      </c>
      <c r="T5608" s="6">
        <f>IF(V5608&lt;V5609,L5608,0)</f>
        <v>0</v>
      </c>
      <c r="U5608" s="6">
        <f>IF(T5608&gt;0,M5608,-999)</f>
        <v>-999</v>
      </c>
      <c r="V5608">
        <v>200612</v>
      </c>
      <c r="W5608">
        <v>2006</v>
      </c>
    </row>
    <row r="5609" spans="1:23" x14ac:dyDescent="0.25">
      <c r="A5609" s="14">
        <v>39076</v>
      </c>
      <c r="B5609" s="3">
        <v>359</v>
      </c>
      <c r="C5609" s="5">
        <v>-999</v>
      </c>
      <c r="D5609" s="4">
        <v>-5</v>
      </c>
      <c r="E5609" s="4">
        <v>-0.4</v>
      </c>
      <c r="F5609" s="4">
        <v>-7.7</v>
      </c>
      <c r="G5609" s="4">
        <v>85.9</v>
      </c>
      <c r="H5609" s="4">
        <v>58.6</v>
      </c>
      <c r="I5609" s="5">
        <v>-999</v>
      </c>
      <c r="J5609" s="5">
        <v>-999</v>
      </c>
      <c r="K5609" s="4">
        <v>0</v>
      </c>
      <c r="L5609" s="4">
        <v>570</v>
      </c>
      <c r="M5609" s="9">
        <v>-1.1000000000000001</v>
      </c>
      <c r="N5609" s="5">
        <v>-999</v>
      </c>
      <c r="O5609" s="5">
        <v>-999</v>
      </c>
      <c r="P5609" s="4">
        <v>1.2</v>
      </c>
      <c r="Q5609" s="5">
        <v>-999</v>
      </c>
      <c r="R5609">
        <v>0.34699999999999998</v>
      </c>
      <c r="S5609" s="34">
        <f>ROUND((0.6105*(EXP((17.273*E5609)/(E5609+237.3))))*(100-H5609)/100,3)</f>
        <v>0.245</v>
      </c>
      <c r="T5609" s="6">
        <f>IF(V5609&lt;V5610,L5609,0)</f>
        <v>0</v>
      </c>
      <c r="U5609" s="6">
        <f>IF(T5609&gt;0,M5609,-999)</f>
        <v>-999</v>
      </c>
      <c r="V5609">
        <v>200612</v>
      </c>
      <c r="W5609">
        <v>2006</v>
      </c>
    </row>
    <row r="5610" spans="1:23" x14ac:dyDescent="0.25">
      <c r="A5610" s="14">
        <v>39077</v>
      </c>
      <c r="B5610" s="3">
        <v>360</v>
      </c>
      <c r="C5610" s="5">
        <v>-999</v>
      </c>
      <c r="D5610" s="4">
        <v>-6</v>
      </c>
      <c r="E5610" s="4">
        <v>-3.8</v>
      </c>
      <c r="F5610" s="4">
        <v>-9</v>
      </c>
      <c r="G5610" s="4">
        <v>94.6</v>
      </c>
      <c r="H5610" s="4">
        <v>81.8</v>
      </c>
      <c r="I5610" s="5">
        <v>-999</v>
      </c>
      <c r="J5610" s="5">
        <v>-999</v>
      </c>
      <c r="K5610" s="4">
        <v>4.0999999999999996</v>
      </c>
      <c r="L5610" s="4">
        <v>601</v>
      </c>
      <c r="M5610" s="9">
        <v>-1.2</v>
      </c>
      <c r="N5610" s="5">
        <v>-999</v>
      </c>
      <c r="O5610" s="5">
        <v>-999</v>
      </c>
      <c r="P5610" s="4">
        <v>1.2</v>
      </c>
      <c r="Q5610" s="5">
        <v>-999</v>
      </c>
      <c r="R5610">
        <v>0.377</v>
      </c>
      <c r="S5610" s="34">
        <f>ROUND((0.6105*(EXP((17.273*E5610)/(E5610+237.3))))*(100-H5610)/100,3)</f>
        <v>8.4000000000000005E-2</v>
      </c>
      <c r="T5610" s="6">
        <f>IF(V5610&lt;V5611,L5610,0)</f>
        <v>0</v>
      </c>
      <c r="U5610" s="6">
        <f>IF(T5610&gt;0,M5610,-999)</f>
        <v>-999</v>
      </c>
      <c r="V5610">
        <v>200612</v>
      </c>
      <c r="W5610">
        <v>2006</v>
      </c>
    </row>
    <row r="5611" spans="1:23" x14ac:dyDescent="0.25">
      <c r="A5611" s="14">
        <v>39078</v>
      </c>
      <c r="B5611" s="3">
        <v>361</v>
      </c>
      <c r="C5611" s="5">
        <v>-999</v>
      </c>
      <c r="D5611" s="4">
        <v>-8.6999999999999993</v>
      </c>
      <c r="E5611" s="4">
        <v>-4.8</v>
      </c>
      <c r="F5611" s="4">
        <v>-12.5</v>
      </c>
      <c r="G5611" s="4">
        <v>97.1</v>
      </c>
      <c r="H5611" s="4">
        <v>94.4</v>
      </c>
      <c r="I5611" s="5">
        <v>-999</v>
      </c>
      <c r="J5611" s="5">
        <v>-999</v>
      </c>
      <c r="K5611" s="4">
        <v>15.6</v>
      </c>
      <c r="L5611" s="4">
        <v>734</v>
      </c>
      <c r="M5611" s="9">
        <v>-1.2</v>
      </c>
      <c r="N5611" s="5">
        <v>-999</v>
      </c>
      <c r="O5611" s="5">
        <v>-999</v>
      </c>
      <c r="P5611" s="4">
        <v>1.1000000000000001</v>
      </c>
      <c r="Q5611" s="5">
        <v>-999</v>
      </c>
      <c r="R5611">
        <v>0.40300000000000002</v>
      </c>
      <c r="S5611" s="34">
        <f>ROUND((0.6105*(EXP((17.273*E5611)/(E5611+237.3))))*(100-H5611)/100,3)</f>
        <v>2.4E-2</v>
      </c>
      <c r="T5611" s="6">
        <f>IF(V5611&lt;V5612,L5611,0)</f>
        <v>0</v>
      </c>
      <c r="U5611" s="6">
        <f>IF(T5611&gt;0,M5611,-999)</f>
        <v>-999</v>
      </c>
      <c r="V5611">
        <v>200612</v>
      </c>
      <c r="W5611">
        <v>2006</v>
      </c>
    </row>
    <row r="5612" spans="1:23" x14ac:dyDescent="0.25">
      <c r="A5612" s="14">
        <v>39079</v>
      </c>
      <c r="B5612" s="3">
        <v>362</v>
      </c>
      <c r="C5612" s="5">
        <v>-999</v>
      </c>
      <c r="D5612" s="4">
        <v>-10.1</v>
      </c>
      <c r="E5612" s="4">
        <v>-1.8</v>
      </c>
      <c r="F5612" s="4">
        <v>-15</v>
      </c>
      <c r="G5612" s="4">
        <v>91.7</v>
      </c>
      <c r="H5612" s="4">
        <v>76.400000000000006</v>
      </c>
      <c r="I5612" s="5">
        <v>-999</v>
      </c>
      <c r="J5612" s="5">
        <v>-999</v>
      </c>
      <c r="K5612" s="4">
        <v>0</v>
      </c>
      <c r="L5612" s="4">
        <v>704</v>
      </c>
      <c r="M5612" s="9">
        <v>-0.9</v>
      </c>
      <c r="N5612" s="5">
        <v>-999</v>
      </c>
      <c r="O5612" s="5">
        <v>-999</v>
      </c>
      <c r="P5612" s="4">
        <v>1.2</v>
      </c>
      <c r="Q5612" s="5">
        <v>-999</v>
      </c>
      <c r="R5612">
        <v>0.40899999999999997</v>
      </c>
      <c r="S5612" s="34">
        <f>ROUND((0.6105*(EXP((17.273*E5612)/(E5612+237.3))))*(100-H5612)/100,3)</f>
        <v>0.126</v>
      </c>
      <c r="T5612" s="6">
        <f>IF(V5612&lt;V5613,L5612,0)</f>
        <v>0</v>
      </c>
      <c r="U5612" s="6">
        <f>IF(T5612&gt;0,M5612,-999)</f>
        <v>-999</v>
      </c>
      <c r="V5612">
        <v>200612</v>
      </c>
      <c r="W5612">
        <v>2006</v>
      </c>
    </row>
    <row r="5613" spans="1:23" x14ac:dyDescent="0.25">
      <c r="A5613" s="14">
        <v>39080</v>
      </c>
      <c r="B5613" s="3">
        <v>363</v>
      </c>
      <c r="C5613" s="5">
        <v>-999</v>
      </c>
      <c r="D5613" s="4">
        <v>-7.1</v>
      </c>
      <c r="E5613" s="4">
        <v>-4</v>
      </c>
      <c r="F5613" s="4">
        <v>-9.4</v>
      </c>
      <c r="G5613" s="4">
        <v>85.4</v>
      </c>
      <c r="H5613" s="4">
        <v>64.3</v>
      </c>
      <c r="I5613" s="5">
        <v>-999</v>
      </c>
      <c r="J5613" s="5">
        <v>-999</v>
      </c>
      <c r="K5613" s="4">
        <v>0</v>
      </c>
      <c r="L5613" s="4">
        <v>670</v>
      </c>
      <c r="M5613" s="9">
        <v>-1</v>
      </c>
      <c r="N5613" s="5">
        <v>-999</v>
      </c>
      <c r="O5613" s="5">
        <v>-999</v>
      </c>
      <c r="P5613" s="4">
        <v>1.1000000000000001</v>
      </c>
      <c r="Q5613" s="5">
        <v>-999</v>
      </c>
      <c r="R5613">
        <v>0.29299999999999998</v>
      </c>
      <c r="S5613" s="34">
        <f>ROUND((0.6105*(EXP((17.273*E5613)/(E5613+237.3))))*(100-H5613)/100,3)</f>
        <v>0.16200000000000001</v>
      </c>
      <c r="T5613" s="6">
        <f>IF(V5613&lt;V5614,L5613,0)</f>
        <v>0</v>
      </c>
      <c r="U5613" s="6">
        <f>IF(T5613&gt;0,M5613,-999)</f>
        <v>-999</v>
      </c>
      <c r="V5613">
        <v>200612</v>
      </c>
      <c r="W5613">
        <v>2006</v>
      </c>
    </row>
    <row r="5614" spans="1:23" x14ac:dyDescent="0.25">
      <c r="A5614" s="14">
        <v>39081</v>
      </c>
      <c r="B5614" s="3">
        <v>364</v>
      </c>
      <c r="C5614" s="5">
        <v>-999</v>
      </c>
      <c r="D5614" s="4">
        <v>-5.9</v>
      </c>
      <c r="E5614" s="4">
        <v>1.6</v>
      </c>
      <c r="F5614" s="4">
        <v>-10.3</v>
      </c>
      <c r="G5614" s="4">
        <v>74</v>
      </c>
      <c r="H5614" s="4">
        <v>35.299999999999997</v>
      </c>
      <c r="I5614" s="5">
        <v>-999</v>
      </c>
      <c r="J5614" s="5">
        <v>-999</v>
      </c>
      <c r="K5614" s="4">
        <v>0</v>
      </c>
      <c r="L5614" s="4">
        <v>650</v>
      </c>
      <c r="M5614" s="9">
        <v>-0.9</v>
      </c>
      <c r="N5614" s="5">
        <v>-999</v>
      </c>
      <c r="O5614" s="5">
        <v>-999</v>
      </c>
      <c r="P5614" s="4">
        <v>1.2</v>
      </c>
      <c r="Q5614" s="5">
        <v>-999</v>
      </c>
      <c r="R5614">
        <v>0.24199999999999999</v>
      </c>
      <c r="S5614" s="34">
        <f>ROUND((0.6105*(EXP((17.273*E5614)/(E5614+237.3))))*(100-H5614)/100,3)</f>
        <v>0.443</v>
      </c>
      <c r="T5614" s="6">
        <f>IF(V5614&lt;V5615,L5614,0)</f>
        <v>0</v>
      </c>
      <c r="U5614" s="6">
        <f>IF(T5614&gt;0,M5614,-999)</f>
        <v>-999</v>
      </c>
      <c r="V5614">
        <v>200612</v>
      </c>
      <c r="W5614">
        <v>2006</v>
      </c>
    </row>
    <row r="5615" spans="1:23" x14ac:dyDescent="0.25">
      <c r="A5615" s="14">
        <v>39082</v>
      </c>
      <c r="B5615" s="3">
        <v>365</v>
      </c>
      <c r="C5615" s="5">
        <v>-999</v>
      </c>
      <c r="D5615" s="4">
        <v>-5.0999999999999996</v>
      </c>
      <c r="E5615" s="4">
        <v>-1.8</v>
      </c>
      <c r="F5615" s="4">
        <v>-8</v>
      </c>
      <c r="G5615" s="4">
        <v>87.5</v>
      </c>
      <c r="H5615" s="4">
        <v>46.7</v>
      </c>
      <c r="I5615" s="5">
        <v>-999</v>
      </c>
      <c r="J5615" s="5">
        <v>-999</v>
      </c>
      <c r="K5615" s="4">
        <v>0</v>
      </c>
      <c r="L5615" s="4">
        <v>634</v>
      </c>
      <c r="M5615" s="9">
        <v>-1.1000000000000001</v>
      </c>
      <c r="N5615" s="5">
        <v>-999</v>
      </c>
      <c r="O5615" s="5">
        <v>-999</v>
      </c>
      <c r="P5615" s="4">
        <v>1.1000000000000001</v>
      </c>
      <c r="Q5615" s="5">
        <v>-999</v>
      </c>
      <c r="R5615">
        <v>0.25</v>
      </c>
      <c r="S5615" s="34">
        <f>ROUND((0.6105*(EXP((17.273*E5615)/(E5615+237.3))))*(100-H5615)/100,3)</f>
        <v>0.28499999999999998</v>
      </c>
      <c r="T5615" s="6">
        <f>IF(V5615&lt;V5616,L5615,0)</f>
        <v>634</v>
      </c>
      <c r="U5615" s="6">
        <f>IF(T5615&gt;0,M5615,-999)</f>
        <v>-1.1000000000000001</v>
      </c>
      <c r="V5615">
        <v>200612</v>
      </c>
      <c r="W5615">
        <v>2006</v>
      </c>
    </row>
    <row r="5616" spans="1:23" x14ac:dyDescent="0.25">
      <c r="A5616" s="14">
        <v>39083</v>
      </c>
      <c r="B5616" s="3">
        <v>1</v>
      </c>
      <c r="C5616" s="5">
        <v>-999</v>
      </c>
      <c r="D5616" s="4">
        <v>-4.7</v>
      </c>
      <c r="E5616" s="4">
        <v>-3.1</v>
      </c>
      <c r="F5616" s="4">
        <v>-6.9</v>
      </c>
      <c r="G5616" s="4">
        <v>92.3</v>
      </c>
      <c r="H5616" s="4">
        <v>75.2</v>
      </c>
      <c r="I5616" s="5">
        <v>-999</v>
      </c>
      <c r="J5616" s="5">
        <v>-999</v>
      </c>
      <c r="K5616" s="4">
        <v>0</v>
      </c>
      <c r="L5616" s="4">
        <v>623</v>
      </c>
      <c r="M5616" s="9">
        <v>-1</v>
      </c>
      <c r="N5616" s="5">
        <v>-999</v>
      </c>
      <c r="O5616" s="5">
        <v>-999</v>
      </c>
      <c r="P5616" s="4">
        <v>1.1000000000000001</v>
      </c>
      <c r="Q5616" s="5">
        <v>-999</v>
      </c>
      <c r="R5616">
        <v>0.36499999999999999</v>
      </c>
      <c r="S5616" s="34">
        <f>ROUND((0.6105*(EXP((17.273*E5616)/(E5616+237.3))))*(100-H5616)/100,3)</f>
        <v>0.12</v>
      </c>
      <c r="T5616" s="6">
        <f>IF(V5616&lt;V5617,L5616,0)</f>
        <v>0</v>
      </c>
      <c r="U5616" s="6">
        <f>IF(T5616&gt;0,M5616,-999)</f>
        <v>-999</v>
      </c>
      <c r="V5616">
        <v>200701</v>
      </c>
      <c r="W5616">
        <v>2007</v>
      </c>
    </row>
    <row r="5617" spans="1:23" x14ac:dyDescent="0.25">
      <c r="A5617" s="14">
        <v>39084</v>
      </c>
      <c r="B5617" s="3">
        <v>2</v>
      </c>
      <c r="C5617" s="5">
        <v>-999</v>
      </c>
      <c r="D5617" s="4">
        <v>-2.7</v>
      </c>
      <c r="E5617" s="4">
        <v>-0.1</v>
      </c>
      <c r="F5617" s="4">
        <v>-5.2</v>
      </c>
      <c r="G5617" s="4">
        <v>98.5</v>
      </c>
      <c r="H5617" s="4">
        <v>92</v>
      </c>
      <c r="I5617" s="5">
        <v>-999</v>
      </c>
      <c r="J5617" s="5">
        <v>-999</v>
      </c>
      <c r="K5617" s="4">
        <v>2.6</v>
      </c>
      <c r="L5617" s="4">
        <v>633</v>
      </c>
      <c r="M5617" s="9">
        <v>-0.9</v>
      </c>
      <c r="N5617" s="5">
        <v>-999</v>
      </c>
      <c r="O5617" s="5">
        <v>-999</v>
      </c>
      <c r="P5617" s="4">
        <v>1.1000000000000001</v>
      </c>
      <c r="Q5617" s="5">
        <v>-999</v>
      </c>
      <c r="R5617">
        <v>0.55900000000000005</v>
      </c>
      <c r="S5617" s="34">
        <f>ROUND((0.6105*(EXP((17.273*E5617)/(E5617+237.3))))*(100-H5617)/100,3)</f>
        <v>4.8000000000000001E-2</v>
      </c>
      <c r="T5617" s="6">
        <f>IF(V5617&lt;V5618,L5617,0)</f>
        <v>0</v>
      </c>
      <c r="U5617" s="6">
        <f>IF(T5617&gt;0,M5617,-999)</f>
        <v>-999</v>
      </c>
      <c r="V5617">
        <v>200701</v>
      </c>
      <c r="W5617">
        <v>2007</v>
      </c>
    </row>
    <row r="5618" spans="1:23" x14ac:dyDescent="0.25">
      <c r="A5618" s="14">
        <v>39085</v>
      </c>
      <c r="B5618" s="3">
        <v>3</v>
      </c>
      <c r="C5618" s="5">
        <v>-999</v>
      </c>
      <c r="D5618" s="4">
        <v>-5.4</v>
      </c>
      <c r="E5618" s="4">
        <v>-2.9</v>
      </c>
      <c r="F5618" s="4">
        <v>-8.1</v>
      </c>
      <c r="G5618" s="4">
        <v>98</v>
      </c>
      <c r="H5618" s="4">
        <v>94.9</v>
      </c>
      <c r="I5618" s="5">
        <v>-999</v>
      </c>
      <c r="J5618" s="5">
        <v>-999</v>
      </c>
      <c r="K5618" s="4">
        <v>7.1</v>
      </c>
      <c r="L5618" s="4">
        <v>682</v>
      </c>
      <c r="M5618" s="9">
        <v>-0.8</v>
      </c>
      <c r="N5618" s="5">
        <v>-999</v>
      </c>
      <c r="O5618" s="5">
        <v>-999</v>
      </c>
      <c r="P5618" s="4">
        <v>1</v>
      </c>
      <c r="Q5618" s="5">
        <v>-999</v>
      </c>
      <c r="R5618">
        <v>0.47</v>
      </c>
      <c r="S5618" s="34">
        <f>ROUND((0.6105*(EXP((17.273*E5618)/(E5618+237.3))))*(100-H5618)/100,3)</f>
        <v>2.5000000000000001E-2</v>
      </c>
      <c r="T5618" s="6">
        <f>IF(V5618&lt;V5619,L5618,0)</f>
        <v>0</v>
      </c>
      <c r="U5618" s="6">
        <f>IF(T5618&gt;0,M5618,-999)</f>
        <v>-999</v>
      </c>
      <c r="V5618">
        <v>200701</v>
      </c>
      <c r="W5618">
        <v>2007</v>
      </c>
    </row>
    <row r="5619" spans="1:23" x14ac:dyDescent="0.25">
      <c r="A5619" s="14">
        <v>39086</v>
      </c>
      <c r="B5619" s="3">
        <v>4</v>
      </c>
      <c r="C5619" s="5">
        <v>-999</v>
      </c>
      <c r="D5619" s="4">
        <v>-8.6999999999999993</v>
      </c>
      <c r="E5619" s="4">
        <v>-2.9</v>
      </c>
      <c r="F5619" s="4">
        <v>-11.6</v>
      </c>
      <c r="G5619" s="4">
        <v>94</v>
      </c>
      <c r="H5619" s="4">
        <v>74.099999999999994</v>
      </c>
      <c r="I5619" s="5">
        <v>-999</v>
      </c>
      <c r="J5619" s="5">
        <v>-999</v>
      </c>
      <c r="K5619" s="4">
        <v>9</v>
      </c>
      <c r="L5619" s="4">
        <v>770</v>
      </c>
      <c r="M5619" s="9">
        <v>-0.7</v>
      </c>
      <c r="N5619" s="5">
        <v>-999</v>
      </c>
      <c r="O5619" s="5">
        <v>-999</v>
      </c>
      <c r="P5619" s="4">
        <v>1.1000000000000001</v>
      </c>
      <c r="Q5619" s="5">
        <v>-999</v>
      </c>
      <c r="R5619">
        <v>0.36599999999999999</v>
      </c>
      <c r="S5619" s="34">
        <f>ROUND((0.6105*(EXP((17.273*E5619)/(E5619+237.3))))*(100-H5619)/100,3)</f>
        <v>0.128</v>
      </c>
      <c r="T5619" s="6">
        <f>IF(V5619&lt;V5620,L5619,0)</f>
        <v>0</v>
      </c>
      <c r="U5619" s="6">
        <f>IF(T5619&gt;0,M5619,-999)</f>
        <v>-999</v>
      </c>
      <c r="V5619">
        <v>200701</v>
      </c>
      <c r="W5619">
        <v>2007</v>
      </c>
    </row>
    <row r="5620" spans="1:23" x14ac:dyDescent="0.25">
      <c r="A5620" s="14">
        <v>39087</v>
      </c>
      <c r="B5620" s="3">
        <v>5</v>
      </c>
      <c r="C5620" s="5">
        <v>-999</v>
      </c>
      <c r="D5620" s="4">
        <v>-9.4</v>
      </c>
      <c r="E5620" s="4">
        <v>-5.3</v>
      </c>
      <c r="F5620" s="4">
        <v>-14.5</v>
      </c>
      <c r="G5620" s="4">
        <v>96.2</v>
      </c>
      <c r="H5620" s="4">
        <v>90</v>
      </c>
      <c r="I5620" s="5">
        <v>-999</v>
      </c>
      <c r="J5620" s="5">
        <v>-999</v>
      </c>
      <c r="K5620" s="4">
        <v>1.3</v>
      </c>
      <c r="L5620" s="4">
        <v>765</v>
      </c>
      <c r="M5620" s="9">
        <v>-0.8</v>
      </c>
      <c r="N5620" s="5">
        <v>-999</v>
      </c>
      <c r="O5620" s="5">
        <v>-999</v>
      </c>
      <c r="P5620" s="4">
        <v>1.1000000000000001</v>
      </c>
      <c r="Q5620" s="5">
        <v>-999</v>
      </c>
      <c r="R5620">
        <v>0.36899999999999999</v>
      </c>
      <c r="S5620" s="34">
        <f>ROUND((0.6105*(EXP((17.273*E5620)/(E5620+237.3))))*(100-H5620)/100,3)</f>
        <v>4.1000000000000002E-2</v>
      </c>
      <c r="T5620" s="6">
        <f>IF(V5620&lt;V5621,L5620,0)</f>
        <v>0</v>
      </c>
      <c r="U5620" s="6">
        <f>IF(T5620&gt;0,M5620,-999)</f>
        <v>-999</v>
      </c>
      <c r="V5620">
        <v>200701</v>
      </c>
      <c r="W5620">
        <v>2007</v>
      </c>
    </row>
    <row r="5621" spans="1:23" x14ac:dyDescent="0.25">
      <c r="A5621" s="14">
        <v>39088</v>
      </c>
      <c r="B5621" s="3">
        <v>6</v>
      </c>
      <c r="C5621" s="5">
        <v>-999</v>
      </c>
      <c r="D5621" s="4">
        <v>-8</v>
      </c>
      <c r="E5621" s="4">
        <v>-4.9000000000000004</v>
      </c>
      <c r="F5621" s="4">
        <v>-10</v>
      </c>
      <c r="G5621" s="4">
        <v>97.9</v>
      </c>
      <c r="H5621" s="4">
        <v>97.1</v>
      </c>
      <c r="I5621" s="5">
        <v>-999</v>
      </c>
      <c r="J5621" s="5">
        <v>-999</v>
      </c>
      <c r="K5621" s="4">
        <v>10.7</v>
      </c>
      <c r="L5621" s="4">
        <v>834</v>
      </c>
      <c r="M5621" s="9">
        <v>-0.8</v>
      </c>
      <c r="N5621" s="5">
        <v>-999</v>
      </c>
      <c r="O5621" s="5">
        <v>-999</v>
      </c>
      <c r="P5621" s="4">
        <v>1.1000000000000001</v>
      </c>
      <c r="Q5621" s="5">
        <v>-999</v>
      </c>
      <c r="R5621">
        <v>0.41199999999999998</v>
      </c>
      <c r="S5621" s="34">
        <f>ROUND((0.6105*(EXP((17.273*E5621)/(E5621+237.3))))*(100-H5621)/100,3)</f>
        <v>1.2E-2</v>
      </c>
      <c r="T5621" s="6">
        <f>IF(V5621&lt;V5622,L5621,0)</f>
        <v>0</v>
      </c>
      <c r="U5621" s="6">
        <f>IF(T5621&gt;0,M5621,-999)</f>
        <v>-999</v>
      </c>
      <c r="V5621">
        <v>200701</v>
      </c>
      <c r="W5621">
        <v>2007</v>
      </c>
    </row>
    <row r="5622" spans="1:23" x14ac:dyDescent="0.25">
      <c r="A5622" s="14">
        <v>39089</v>
      </c>
      <c r="B5622" s="3">
        <v>7</v>
      </c>
      <c r="C5622" s="5">
        <v>-999</v>
      </c>
      <c r="D5622" s="4">
        <v>-4.7</v>
      </c>
      <c r="E5622" s="4">
        <v>-1.5</v>
      </c>
      <c r="F5622" s="4">
        <v>-8.1</v>
      </c>
      <c r="G5622" s="4">
        <v>99.2</v>
      </c>
      <c r="H5622" s="4">
        <v>97.9</v>
      </c>
      <c r="I5622" s="5">
        <v>-999</v>
      </c>
      <c r="J5622" s="5">
        <v>-999</v>
      </c>
      <c r="K5622" s="4">
        <v>0</v>
      </c>
      <c r="L5622" s="4">
        <v>795</v>
      </c>
      <c r="M5622" s="9">
        <v>-0.8</v>
      </c>
      <c r="N5622" s="5">
        <v>-999</v>
      </c>
      <c r="O5622" s="5">
        <v>-999</v>
      </c>
      <c r="P5622" s="4">
        <v>1.1000000000000001</v>
      </c>
      <c r="Q5622" s="5">
        <v>-999</v>
      </c>
      <c r="R5622">
        <v>0.53600000000000003</v>
      </c>
      <c r="S5622" s="34">
        <f>ROUND((0.6105*(EXP((17.273*E5622)/(E5622+237.3))))*(100-H5622)/100,3)</f>
        <v>1.0999999999999999E-2</v>
      </c>
      <c r="T5622" s="6">
        <f>IF(V5622&lt;V5623,L5622,0)</f>
        <v>0</v>
      </c>
      <c r="U5622" s="6">
        <f>IF(T5622&gt;0,M5622,-999)</f>
        <v>-999</v>
      </c>
      <c r="V5622">
        <v>200701</v>
      </c>
      <c r="W5622">
        <v>2007</v>
      </c>
    </row>
    <row r="5623" spans="1:23" x14ac:dyDescent="0.25">
      <c r="A5623" s="14">
        <v>39090</v>
      </c>
      <c r="B5623" s="3">
        <v>8</v>
      </c>
      <c r="C5623" s="5">
        <v>-999</v>
      </c>
      <c r="D5623" s="4">
        <v>-9.3000000000000007</v>
      </c>
      <c r="E5623" s="4">
        <v>-5.9</v>
      </c>
      <c r="F5623" s="4">
        <v>-14.6</v>
      </c>
      <c r="G5623" s="4">
        <v>96.3</v>
      </c>
      <c r="H5623" s="4">
        <v>93.4</v>
      </c>
      <c r="I5623" s="5">
        <v>-999</v>
      </c>
      <c r="J5623" s="5">
        <v>-999</v>
      </c>
      <c r="K5623" s="4">
        <v>0</v>
      </c>
      <c r="L5623" s="4">
        <v>781</v>
      </c>
      <c r="M5623" s="9">
        <v>-0.7</v>
      </c>
      <c r="N5623" s="5">
        <v>-999</v>
      </c>
      <c r="O5623" s="5">
        <v>-999</v>
      </c>
      <c r="P5623" s="4">
        <v>1</v>
      </c>
      <c r="Q5623" s="5">
        <v>-999</v>
      </c>
      <c r="R5623">
        <v>0.36799999999999999</v>
      </c>
      <c r="S5623" s="34">
        <f>ROUND((0.6105*(EXP((17.273*E5623)/(E5623+237.3))))*(100-H5623)/100,3)</f>
        <v>2.5999999999999999E-2</v>
      </c>
      <c r="T5623" s="6">
        <f>IF(V5623&lt;V5624,L5623,0)</f>
        <v>0</v>
      </c>
      <c r="U5623" s="6">
        <f>IF(T5623&gt;0,M5623,-999)</f>
        <v>-999</v>
      </c>
      <c r="V5623">
        <v>200701</v>
      </c>
      <c r="W5623">
        <v>2007</v>
      </c>
    </row>
    <row r="5624" spans="1:23" x14ac:dyDescent="0.25">
      <c r="A5624" s="14">
        <v>39091</v>
      </c>
      <c r="B5624" s="3">
        <v>9</v>
      </c>
      <c r="C5624" s="5">
        <v>-999</v>
      </c>
      <c r="D5624" s="4">
        <v>-4.0999999999999996</v>
      </c>
      <c r="E5624" s="4">
        <v>0.8</v>
      </c>
      <c r="F5624" s="4">
        <v>-10.5</v>
      </c>
      <c r="G5624" s="4">
        <v>91.2</v>
      </c>
      <c r="H5624" s="4">
        <v>64.900000000000006</v>
      </c>
      <c r="I5624" s="5">
        <v>-999</v>
      </c>
      <c r="J5624" s="5">
        <v>-999</v>
      </c>
      <c r="K5624" s="4">
        <v>3.5</v>
      </c>
      <c r="L5624" s="4">
        <v>763</v>
      </c>
      <c r="M5624" s="9">
        <v>-0.7</v>
      </c>
      <c r="N5624" s="5">
        <v>-999</v>
      </c>
      <c r="O5624" s="5">
        <v>-999</v>
      </c>
      <c r="P5624" s="4">
        <v>1</v>
      </c>
      <c r="Q5624" s="5">
        <v>-999</v>
      </c>
      <c r="R5624">
        <v>0.42</v>
      </c>
      <c r="S5624" s="34">
        <f>ROUND((0.6105*(EXP((17.273*E5624)/(E5624+237.3))))*(100-H5624)/100,3)</f>
        <v>0.22700000000000001</v>
      </c>
      <c r="T5624" s="6">
        <f>IF(V5624&lt;V5625,L5624,0)</f>
        <v>0</v>
      </c>
      <c r="U5624" s="6">
        <f>IF(T5624&gt;0,M5624,-999)</f>
        <v>-999</v>
      </c>
      <c r="V5624">
        <v>200701</v>
      </c>
      <c r="W5624">
        <v>2007</v>
      </c>
    </row>
    <row r="5625" spans="1:23" x14ac:dyDescent="0.25">
      <c r="A5625" s="14">
        <v>39092</v>
      </c>
      <c r="B5625" s="3">
        <v>10</v>
      </c>
      <c r="C5625" s="5">
        <v>-999</v>
      </c>
      <c r="D5625" s="4">
        <v>-13.3</v>
      </c>
      <c r="E5625" s="4">
        <v>-9</v>
      </c>
      <c r="F5625" s="4">
        <v>-16.899999999999999</v>
      </c>
      <c r="G5625" s="4">
        <v>90.7</v>
      </c>
      <c r="H5625" s="4">
        <v>78.7</v>
      </c>
      <c r="I5625" s="5">
        <v>-999</v>
      </c>
      <c r="J5625" s="5">
        <v>-999</v>
      </c>
      <c r="K5625" s="4">
        <v>1.4</v>
      </c>
      <c r="L5625" s="4">
        <v>760</v>
      </c>
      <c r="M5625" s="9">
        <v>-0.7</v>
      </c>
      <c r="N5625" s="5">
        <v>-999</v>
      </c>
      <c r="O5625" s="5">
        <v>-999</v>
      </c>
      <c r="P5625" s="4">
        <v>1</v>
      </c>
      <c r="Q5625" s="5">
        <v>-999</v>
      </c>
      <c r="R5625">
        <v>0.24299999999999999</v>
      </c>
      <c r="S5625" s="34">
        <f>ROUND((0.6105*(EXP((17.273*E5625)/(E5625+237.3))))*(100-H5625)/100,3)</f>
        <v>6.6000000000000003E-2</v>
      </c>
      <c r="T5625" s="6">
        <f>IF(V5625&lt;V5626,L5625,0)</f>
        <v>0</v>
      </c>
      <c r="U5625" s="6">
        <f>IF(T5625&gt;0,M5625,-999)</f>
        <v>-999</v>
      </c>
      <c r="V5625">
        <v>200701</v>
      </c>
      <c r="W5625">
        <v>2007</v>
      </c>
    </row>
    <row r="5626" spans="1:23" x14ac:dyDescent="0.25">
      <c r="A5626" s="14">
        <v>39093</v>
      </c>
      <c r="B5626" s="3">
        <v>11</v>
      </c>
      <c r="C5626" s="5">
        <v>-999</v>
      </c>
      <c r="D5626" s="4">
        <v>-18.8</v>
      </c>
      <c r="E5626" s="4">
        <v>-10.9</v>
      </c>
      <c r="F5626" s="4">
        <v>-22.2</v>
      </c>
      <c r="G5626" s="4">
        <v>88</v>
      </c>
      <c r="H5626" s="4">
        <v>71</v>
      </c>
      <c r="I5626" s="5">
        <v>-999</v>
      </c>
      <c r="J5626" s="5">
        <v>-999</v>
      </c>
      <c r="K5626" s="4">
        <v>0</v>
      </c>
      <c r="L5626" s="4">
        <v>756</v>
      </c>
      <c r="M5626" s="9">
        <v>-0.8</v>
      </c>
      <c r="N5626" s="5">
        <v>-999</v>
      </c>
      <c r="O5626" s="5">
        <v>-999</v>
      </c>
      <c r="P5626" s="4">
        <v>1</v>
      </c>
      <c r="Q5626" s="5">
        <v>-999</v>
      </c>
      <c r="R5626">
        <v>0.189</v>
      </c>
      <c r="S5626" s="34">
        <f>ROUND((0.6105*(EXP((17.273*E5626)/(E5626+237.3))))*(100-H5626)/100,3)</f>
        <v>7.6999999999999999E-2</v>
      </c>
      <c r="T5626" s="6">
        <f>IF(V5626&lt;V5627,L5626,0)</f>
        <v>0</v>
      </c>
      <c r="U5626" s="6">
        <f>IF(T5626&gt;0,M5626,-999)</f>
        <v>-999</v>
      </c>
      <c r="V5626">
        <v>200701</v>
      </c>
      <c r="W5626">
        <v>2007</v>
      </c>
    </row>
    <row r="5627" spans="1:23" x14ac:dyDescent="0.25">
      <c r="A5627" s="14">
        <v>39094</v>
      </c>
      <c r="B5627" s="3">
        <v>12</v>
      </c>
      <c r="C5627" s="5">
        <v>-999</v>
      </c>
      <c r="D5627" s="4">
        <v>-13.3</v>
      </c>
      <c r="E5627" s="4">
        <v>-7</v>
      </c>
      <c r="F5627" s="4">
        <v>-19</v>
      </c>
      <c r="G5627" s="4">
        <v>60.9</v>
      </c>
      <c r="H5627" s="4">
        <v>31.7</v>
      </c>
      <c r="I5627" s="5">
        <v>-999</v>
      </c>
      <c r="J5627" s="5">
        <v>-999</v>
      </c>
      <c r="K5627" s="4">
        <v>0</v>
      </c>
      <c r="L5627" s="4">
        <v>750</v>
      </c>
      <c r="M5627" s="9">
        <v>-1</v>
      </c>
      <c r="N5627" s="5">
        <v>-999</v>
      </c>
      <c r="O5627" s="5">
        <v>-999</v>
      </c>
      <c r="P5627" s="4">
        <v>1.1000000000000001</v>
      </c>
      <c r="Q5627" s="5">
        <v>-999</v>
      </c>
      <c r="R5627">
        <v>0.114</v>
      </c>
      <c r="S5627" s="34">
        <f>ROUND((0.6105*(EXP((17.273*E5627)/(E5627+237.3))))*(100-H5627)/100,3)</f>
        <v>0.247</v>
      </c>
      <c r="T5627" s="6">
        <f>IF(V5627&lt;V5628,L5627,0)</f>
        <v>0</v>
      </c>
      <c r="U5627" s="6">
        <f>IF(T5627&gt;0,M5627,-999)</f>
        <v>-999</v>
      </c>
      <c r="V5627">
        <v>200701</v>
      </c>
      <c r="W5627">
        <v>2007</v>
      </c>
    </row>
    <row r="5628" spans="1:23" x14ac:dyDescent="0.25">
      <c r="A5628" s="14">
        <v>39095</v>
      </c>
      <c r="B5628" s="3">
        <v>13</v>
      </c>
      <c r="C5628" s="5">
        <v>-999</v>
      </c>
      <c r="D5628" s="4">
        <v>-12.1</v>
      </c>
      <c r="E5628" s="4">
        <v>-9.4</v>
      </c>
      <c r="F5628" s="4">
        <v>-14.5</v>
      </c>
      <c r="G5628" s="4">
        <v>83.9</v>
      </c>
      <c r="H5628" s="4">
        <v>51.6</v>
      </c>
      <c r="I5628" s="5">
        <v>-999</v>
      </c>
      <c r="J5628" s="5">
        <v>-999</v>
      </c>
      <c r="K5628" s="4">
        <v>0</v>
      </c>
      <c r="L5628" s="4">
        <v>725</v>
      </c>
      <c r="M5628" s="9">
        <v>-1.4</v>
      </c>
      <c r="N5628" s="5">
        <v>-999</v>
      </c>
      <c r="O5628" s="5">
        <v>-999</v>
      </c>
      <c r="P5628" s="4">
        <v>1</v>
      </c>
      <c r="Q5628" s="5">
        <v>-999</v>
      </c>
      <c r="R5628">
        <v>0.155</v>
      </c>
      <c r="S5628" s="34">
        <f>ROUND((0.6105*(EXP((17.273*E5628)/(E5628+237.3))))*(100-H5628)/100,3)</f>
        <v>0.14499999999999999</v>
      </c>
      <c r="T5628" s="6">
        <f>IF(V5628&lt;V5629,L5628,0)</f>
        <v>0</v>
      </c>
      <c r="U5628" s="6">
        <f>IF(T5628&gt;0,M5628,-999)</f>
        <v>-999</v>
      </c>
      <c r="V5628">
        <v>200701</v>
      </c>
      <c r="W5628">
        <v>2007</v>
      </c>
    </row>
    <row r="5629" spans="1:23" x14ac:dyDescent="0.25">
      <c r="A5629" s="14">
        <v>39096</v>
      </c>
      <c r="B5629" s="3">
        <v>14</v>
      </c>
      <c r="C5629" s="5">
        <v>-999</v>
      </c>
      <c r="D5629" s="4">
        <v>-11.2</v>
      </c>
      <c r="E5629" s="4">
        <v>-3.5</v>
      </c>
      <c r="F5629" s="4">
        <v>-15.7</v>
      </c>
      <c r="G5629" s="4">
        <v>93.2</v>
      </c>
      <c r="H5629" s="4">
        <v>70</v>
      </c>
      <c r="I5629" s="5">
        <v>-999</v>
      </c>
      <c r="J5629" s="5">
        <v>-999</v>
      </c>
      <c r="K5629" s="4">
        <v>0</v>
      </c>
      <c r="L5629" s="4">
        <v>725</v>
      </c>
      <c r="M5629" s="9">
        <v>-1.5</v>
      </c>
      <c r="N5629" s="5">
        <v>-999</v>
      </c>
      <c r="O5629" s="5">
        <v>-999</v>
      </c>
      <c r="P5629" s="4">
        <v>1.1000000000000001</v>
      </c>
      <c r="Q5629" s="5">
        <v>-999</v>
      </c>
      <c r="R5629">
        <v>0.33100000000000002</v>
      </c>
      <c r="S5629" s="34">
        <f>ROUND((0.6105*(EXP((17.273*E5629)/(E5629+237.3))))*(100-H5629)/100,3)</f>
        <v>0.14099999999999999</v>
      </c>
      <c r="T5629" s="6">
        <f>IF(V5629&lt;V5630,L5629,0)</f>
        <v>0</v>
      </c>
      <c r="U5629" s="6">
        <f>IF(T5629&gt;0,M5629,-999)</f>
        <v>-999</v>
      </c>
      <c r="V5629">
        <v>200701</v>
      </c>
      <c r="W5629">
        <v>2007</v>
      </c>
    </row>
    <row r="5630" spans="1:23" x14ac:dyDescent="0.25">
      <c r="A5630" s="14">
        <v>39097</v>
      </c>
      <c r="B5630" s="3">
        <v>15</v>
      </c>
      <c r="C5630" s="5">
        <v>-999</v>
      </c>
      <c r="D5630" s="4">
        <v>-8.8000000000000007</v>
      </c>
      <c r="E5630" s="4">
        <v>-2.1</v>
      </c>
      <c r="F5630" s="4">
        <v>-11.5</v>
      </c>
      <c r="G5630" s="4">
        <v>85</v>
      </c>
      <c r="H5630" s="4">
        <v>54.2</v>
      </c>
      <c r="I5630" s="5">
        <v>-999</v>
      </c>
      <c r="J5630" s="5">
        <v>-999</v>
      </c>
      <c r="K5630" s="4">
        <v>0</v>
      </c>
      <c r="L5630" s="4">
        <v>713</v>
      </c>
      <c r="M5630" s="9">
        <v>-1.4</v>
      </c>
      <c r="N5630" s="5">
        <v>-999</v>
      </c>
      <c r="O5630" s="5">
        <v>-999</v>
      </c>
      <c r="P5630" s="4">
        <v>1.1000000000000001</v>
      </c>
      <c r="Q5630" s="5">
        <v>-999</v>
      </c>
      <c r="R5630">
        <v>0.28299999999999997</v>
      </c>
      <c r="S5630" s="34">
        <f>ROUND((0.6105*(EXP((17.273*E5630)/(E5630+237.3))))*(100-H5630)/100,3)</f>
        <v>0.24</v>
      </c>
      <c r="T5630" s="6">
        <f>IF(V5630&lt;V5631,L5630,0)</f>
        <v>0</v>
      </c>
      <c r="U5630" s="6">
        <f>IF(T5630&gt;0,M5630,-999)</f>
        <v>-999</v>
      </c>
      <c r="V5630">
        <v>200701</v>
      </c>
      <c r="W5630">
        <v>2007</v>
      </c>
    </row>
    <row r="5631" spans="1:23" x14ac:dyDescent="0.25">
      <c r="A5631" s="14">
        <v>39098</v>
      </c>
      <c r="B5631" s="3">
        <v>16</v>
      </c>
      <c r="C5631" s="5">
        <v>-999</v>
      </c>
      <c r="D5631" s="4">
        <v>-10.5</v>
      </c>
      <c r="E5631" s="4">
        <v>-8.4</v>
      </c>
      <c r="F5631" s="4">
        <v>-12.5</v>
      </c>
      <c r="G5631" s="4">
        <v>89.7</v>
      </c>
      <c r="H5631" s="4">
        <v>74.3</v>
      </c>
      <c r="I5631" s="5">
        <v>-999</v>
      </c>
      <c r="J5631" s="5">
        <v>-999</v>
      </c>
      <c r="K5631" s="4">
        <v>0</v>
      </c>
      <c r="L5631" s="4">
        <v>715</v>
      </c>
      <c r="M5631" s="9">
        <v>-1.5</v>
      </c>
      <c r="N5631" s="5">
        <v>-999</v>
      </c>
      <c r="O5631" s="5">
        <v>-999</v>
      </c>
      <c r="P5631" s="4">
        <v>1</v>
      </c>
      <c r="Q5631" s="5">
        <v>-999</v>
      </c>
      <c r="R5631">
        <v>0.24</v>
      </c>
      <c r="S5631" s="34">
        <f>ROUND((0.6105*(EXP((17.273*E5631)/(E5631+237.3))))*(100-H5631)/100,3)</f>
        <v>8.3000000000000004E-2</v>
      </c>
      <c r="T5631" s="6">
        <f>IF(V5631&lt;V5632,L5631,0)</f>
        <v>0</v>
      </c>
      <c r="U5631" s="6">
        <f>IF(T5631&gt;0,M5631,-999)</f>
        <v>-999</v>
      </c>
      <c r="V5631">
        <v>200701</v>
      </c>
      <c r="W5631">
        <v>2007</v>
      </c>
    </row>
    <row r="5632" spans="1:23" x14ac:dyDescent="0.25">
      <c r="A5632" s="14">
        <v>39099</v>
      </c>
      <c r="B5632" s="3">
        <v>17</v>
      </c>
      <c r="C5632" s="5">
        <v>-999</v>
      </c>
      <c r="D5632" s="4">
        <v>-9.9</v>
      </c>
      <c r="E5632" s="4">
        <v>-7.7</v>
      </c>
      <c r="F5632" s="4">
        <v>-12.1</v>
      </c>
      <c r="G5632" s="4">
        <v>95</v>
      </c>
      <c r="H5632" s="4">
        <v>85.2</v>
      </c>
      <c r="I5632" s="5">
        <v>-999</v>
      </c>
      <c r="J5632" s="5">
        <v>-999</v>
      </c>
      <c r="K5632" s="4">
        <v>1.5</v>
      </c>
      <c r="L5632" s="4">
        <v>730</v>
      </c>
      <c r="M5632" s="9">
        <v>-1.4</v>
      </c>
      <c r="N5632" s="5">
        <v>-999</v>
      </c>
      <c r="O5632" s="5">
        <v>-999</v>
      </c>
      <c r="P5632" s="4">
        <v>0.9</v>
      </c>
      <c r="Q5632" s="5">
        <v>-999</v>
      </c>
      <c r="R5632">
        <v>0.29099999999999998</v>
      </c>
      <c r="S5632" s="34">
        <f>ROUND((0.6105*(EXP((17.273*E5632)/(E5632+237.3))))*(100-H5632)/100,3)</f>
        <v>5.0999999999999997E-2</v>
      </c>
      <c r="T5632" s="6">
        <f>IF(V5632&lt;V5633,L5632,0)</f>
        <v>0</v>
      </c>
      <c r="U5632" s="6">
        <f>IF(T5632&gt;0,M5632,-999)</f>
        <v>-999</v>
      </c>
      <c r="V5632">
        <v>200701</v>
      </c>
      <c r="W5632">
        <v>2007</v>
      </c>
    </row>
    <row r="5633" spans="1:23" x14ac:dyDescent="0.25">
      <c r="A5633" s="14">
        <v>39100</v>
      </c>
      <c r="B5633" s="3">
        <v>18</v>
      </c>
      <c r="C5633" s="5">
        <v>-999</v>
      </c>
      <c r="D5633" s="4">
        <v>-7.1</v>
      </c>
      <c r="E5633" s="4">
        <v>-3.1</v>
      </c>
      <c r="F5633" s="4">
        <v>-10.4</v>
      </c>
      <c r="G5633" s="4">
        <v>97</v>
      </c>
      <c r="H5633" s="4">
        <v>91.6</v>
      </c>
      <c r="I5633" s="5">
        <v>-999</v>
      </c>
      <c r="J5633" s="5">
        <v>-999</v>
      </c>
      <c r="K5633" s="4">
        <v>12.1</v>
      </c>
      <c r="L5633" s="4">
        <v>851</v>
      </c>
      <c r="M5633" s="9">
        <v>-1.3</v>
      </c>
      <c r="N5633" s="5">
        <v>-999</v>
      </c>
      <c r="O5633" s="5">
        <v>-999</v>
      </c>
      <c r="P5633" s="4">
        <v>1</v>
      </c>
      <c r="Q5633" s="5">
        <v>-999</v>
      </c>
      <c r="R5633">
        <v>0.44400000000000001</v>
      </c>
      <c r="S5633" s="34">
        <f>ROUND((0.6105*(EXP((17.273*E5633)/(E5633+237.3))))*(100-H5633)/100,3)</f>
        <v>4.1000000000000002E-2</v>
      </c>
      <c r="T5633" s="6">
        <f>IF(V5633&lt;V5634,L5633,0)</f>
        <v>0</v>
      </c>
      <c r="U5633" s="6">
        <f>IF(T5633&gt;0,M5633,-999)</f>
        <v>-999</v>
      </c>
      <c r="V5633">
        <v>200701</v>
      </c>
      <c r="W5633">
        <v>2007</v>
      </c>
    </row>
    <row r="5634" spans="1:23" x14ac:dyDescent="0.25">
      <c r="A5634" s="14">
        <v>39101</v>
      </c>
      <c r="B5634" s="3">
        <v>19</v>
      </c>
      <c r="C5634" s="5">
        <v>-999</v>
      </c>
      <c r="D5634" s="4">
        <v>-4.7</v>
      </c>
      <c r="E5634" s="4">
        <v>-1.9</v>
      </c>
      <c r="F5634" s="4">
        <v>-8</v>
      </c>
      <c r="G5634" s="4">
        <v>97.5</v>
      </c>
      <c r="H5634" s="4">
        <v>90.2</v>
      </c>
      <c r="I5634" s="5">
        <v>-999</v>
      </c>
      <c r="J5634" s="5">
        <v>-999</v>
      </c>
      <c r="K5634" s="4">
        <v>0</v>
      </c>
      <c r="L5634" s="4">
        <v>851</v>
      </c>
      <c r="M5634" s="9">
        <v>-1.2</v>
      </c>
      <c r="N5634" s="5">
        <v>-999</v>
      </c>
      <c r="O5634" s="5">
        <v>-999</v>
      </c>
      <c r="P5634" s="4">
        <v>0.9</v>
      </c>
      <c r="Q5634" s="5">
        <v>-999</v>
      </c>
      <c r="R5634">
        <v>0.48</v>
      </c>
      <c r="S5634" s="34">
        <f>ROUND((0.6105*(EXP((17.273*E5634)/(E5634+237.3))))*(100-H5634)/100,3)</f>
        <v>5.1999999999999998E-2</v>
      </c>
      <c r="T5634" s="6">
        <f>IF(V5634&lt;V5635,L5634,0)</f>
        <v>0</v>
      </c>
      <c r="U5634" s="6">
        <f>IF(T5634&gt;0,M5634,-999)</f>
        <v>-999</v>
      </c>
      <c r="V5634">
        <v>200701</v>
      </c>
      <c r="W5634">
        <v>2007</v>
      </c>
    </row>
    <row r="5635" spans="1:23" x14ac:dyDescent="0.25">
      <c r="A5635" s="14">
        <v>39102</v>
      </c>
      <c r="B5635" s="3">
        <v>20</v>
      </c>
      <c r="C5635" s="5">
        <v>-999</v>
      </c>
      <c r="D5635" s="4">
        <v>-7.4</v>
      </c>
      <c r="E5635" s="4">
        <v>-2.1</v>
      </c>
      <c r="F5635" s="4">
        <v>-10.9</v>
      </c>
      <c r="G5635" s="4">
        <v>96.6</v>
      </c>
      <c r="H5635" s="4">
        <v>81.3</v>
      </c>
      <c r="I5635" s="5">
        <v>-999</v>
      </c>
      <c r="J5635" s="5">
        <v>-999</v>
      </c>
      <c r="K5635" s="4">
        <v>1.9</v>
      </c>
      <c r="L5635" s="4">
        <v>870</v>
      </c>
      <c r="M5635" s="9">
        <v>-1</v>
      </c>
      <c r="N5635" s="5">
        <v>-999</v>
      </c>
      <c r="O5635" s="5">
        <v>-999</v>
      </c>
      <c r="P5635" s="4">
        <v>0.9</v>
      </c>
      <c r="Q5635" s="5">
        <v>-999</v>
      </c>
      <c r="R5635">
        <v>0.42599999999999999</v>
      </c>
      <c r="S5635" s="34">
        <f>ROUND((0.6105*(EXP((17.273*E5635)/(E5635+237.3))))*(100-H5635)/100,3)</f>
        <v>9.8000000000000004E-2</v>
      </c>
      <c r="T5635" s="6">
        <f>IF(V5635&lt;V5636,L5635,0)</f>
        <v>0</v>
      </c>
      <c r="U5635" s="6">
        <f>IF(T5635&gt;0,M5635,-999)</f>
        <v>-999</v>
      </c>
      <c r="V5635">
        <v>200701</v>
      </c>
      <c r="W5635">
        <v>2007</v>
      </c>
    </row>
    <row r="5636" spans="1:23" x14ac:dyDescent="0.25">
      <c r="A5636" s="14">
        <v>39103</v>
      </c>
      <c r="B5636" s="3">
        <v>21</v>
      </c>
      <c r="C5636" s="5">
        <v>-999</v>
      </c>
      <c r="D5636" s="4">
        <v>-6.8</v>
      </c>
      <c r="E5636" s="4">
        <v>-3.8</v>
      </c>
      <c r="F5636" s="4">
        <v>-12.1</v>
      </c>
      <c r="G5636" s="4">
        <v>96</v>
      </c>
      <c r="H5636" s="4">
        <v>91.5</v>
      </c>
      <c r="I5636" s="5">
        <v>-999</v>
      </c>
      <c r="J5636" s="5">
        <v>-999</v>
      </c>
      <c r="K5636" s="4">
        <v>0</v>
      </c>
      <c r="L5636" s="4">
        <v>860</v>
      </c>
      <c r="M5636" s="9">
        <v>-0.8</v>
      </c>
      <c r="N5636" s="5">
        <v>-999</v>
      </c>
      <c r="O5636" s="5">
        <v>-999</v>
      </c>
      <c r="P5636" s="4">
        <v>0.9</v>
      </c>
      <c r="Q5636" s="5">
        <v>-999</v>
      </c>
      <c r="R5636">
        <v>0.42199999999999999</v>
      </c>
      <c r="S5636" s="34">
        <f>ROUND((0.6105*(EXP((17.273*E5636)/(E5636+237.3))))*(100-H5636)/100,3)</f>
        <v>3.9E-2</v>
      </c>
      <c r="T5636" s="6">
        <f>IF(V5636&lt;V5637,L5636,0)</f>
        <v>0</v>
      </c>
      <c r="U5636" s="6">
        <f>IF(T5636&gt;0,M5636,-999)</f>
        <v>-999</v>
      </c>
      <c r="V5636">
        <v>200701</v>
      </c>
      <c r="W5636">
        <v>2007</v>
      </c>
    </row>
    <row r="5637" spans="1:23" x14ac:dyDescent="0.25">
      <c r="A5637" s="14">
        <v>39104</v>
      </c>
      <c r="B5637" s="3">
        <v>22</v>
      </c>
      <c r="C5637" s="5">
        <v>-999</v>
      </c>
      <c r="D5637" s="4">
        <v>-2.8</v>
      </c>
      <c r="E5637" s="4">
        <v>-1.1000000000000001</v>
      </c>
      <c r="F5637" s="4">
        <v>-4.9000000000000004</v>
      </c>
      <c r="G5637" s="4">
        <v>97.2</v>
      </c>
      <c r="H5637" s="4">
        <v>90.1</v>
      </c>
      <c r="I5637" s="5">
        <v>-999</v>
      </c>
      <c r="J5637" s="5">
        <v>-999</v>
      </c>
      <c r="K5637" s="4">
        <v>0</v>
      </c>
      <c r="L5637" s="4">
        <v>845</v>
      </c>
      <c r="M5637" s="9">
        <v>-0.8</v>
      </c>
      <c r="N5637" s="5">
        <v>-999</v>
      </c>
      <c r="O5637" s="5">
        <v>-999</v>
      </c>
      <c r="P5637" s="4">
        <v>0.9</v>
      </c>
      <c r="Q5637" s="5">
        <v>-999</v>
      </c>
      <c r="R5637">
        <v>0.50800000000000001</v>
      </c>
      <c r="S5637" s="34">
        <f>ROUND((0.6105*(EXP((17.273*E5637)/(E5637+237.3))))*(100-H5637)/100,3)</f>
        <v>5.6000000000000001E-2</v>
      </c>
      <c r="T5637" s="6">
        <f>IF(V5637&lt;V5638,L5637,0)</f>
        <v>0</v>
      </c>
      <c r="U5637" s="6">
        <f>IF(T5637&gt;0,M5637,-999)</f>
        <v>-999</v>
      </c>
      <c r="V5637">
        <v>200701</v>
      </c>
      <c r="W5637">
        <v>2007</v>
      </c>
    </row>
    <row r="5638" spans="1:23" x14ac:dyDescent="0.25">
      <c r="A5638" s="14">
        <v>39105</v>
      </c>
      <c r="B5638" s="3">
        <v>23</v>
      </c>
      <c r="C5638" s="5">
        <v>-999</v>
      </c>
      <c r="D5638" s="4">
        <v>0.5</v>
      </c>
      <c r="E5638" s="4">
        <v>3.6</v>
      </c>
      <c r="F5638" s="4">
        <v>-2</v>
      </c>
      <c r="G5638" s="4">
        <v>97.3</v>
      </c>
      <c r="H5638" s="4">
        <v>85.5</v>
      </c>
      <c r="I5638" s="5">
        <v>-999</v>
      </c>
      <c r="J5638" s="5">
        <v>-999</v>
      </c>
      <c r="K5638" s="4">
        <v>2</v>
      </c>
      <c r="L5638" s="4">
        <v>830</v>
      </c>
      <c r="M5638" s="9">
        <v>-0.6</v>
      </c>
      <c r="N5638" s="5">
        <v>-999</v>
      </c>
      <c r="O5638" s="5">
        <v>-999</v>
      </c>
      <c r="P5638" s="4">
        <v>1</v>
      </c>
      <c r="Q5638" s="5">
        <v>-999</v>
      </c>
      <c r="R5638">
        <v>0.67700000000000005</v>
      </c>
      <c r="S5638" s="34">
        <f>ROUND((0.6105*(EXP((17.273*E5638)/(E5638+237.3))))*(100-H5638)/100,3)</f>
        <v>0.115</v>
      </c>
      <c r="T5638" s="6">
        <f>IF(V5638&lt;V5639,L5638,0)</f>
        <v>0</v>
      </c>
      <c r="U5638" s="6">
        <f>IF(T5638&gt;0,M5638,-999)</f>
        <v>-999</v>
      </c>
      <c r="V5638">
        <v>200701</v>
      </c>
      <c r="W5638">
        <v>2007</v>
      </c>
    </row>
    <row r="5639" spans="1:23" x14ac:dyDescent="0.25">
      <c r="A5639" s="14">
        <v>39106</v>
      </c>
      <c r="B5639" s="3">
        <v>24</v>
      </c>
      <c r="C5639" s="5">
        <v>-999</v>
      </c>
      <c r="D5639" s="4">
        <v>1.9</v>
      </c>
      <c r="E5639" s="4">
        <v>8.4</v>
      </c>
      <c r="F5639" s="4">
        <v>-0.9</v>
      </c>
      <c r="G5639" s="4">
        <v>79.3</v>
      </c>
      <c r="H5639" s="4">
        <v>48.3</v>
      </c>
      <c r="I5639" s="5">
        <v>-999</v>
      </c>
      <c r="J5639" s="5">
        <v>-999</v>
      </c>
      <c r="K5639" s="4">
        <v>0</v>
      </c>
      <c r="L5639" s="4">
        <v>808</v>
      </c>
      <c r="M5639" s="9">
        <v>-0.4</v>
      </c>
      <c r="N5639" s="5">
        <v>-999</v>
      </c>
      <c r="O5639" s="5">
        <v>-999</v>
      </c>
      <c r="P5639" s="4">
        <v>1.1000000000000001</v>
      </c>
      <c r="Q5639" s="5">
        <v>-999</v>
      </c>
      <c r="R5639">
        <v>0.53300000000000003</v>
      </c>
      <c r="S5639" s="34">
        <f>ROUND((0.6105*(EXP((17.273*E5639)/(E5639+237.3))))*(100-H5639)/100,3)</f>
        <v>0.56999999999999995</v>
      </c>
      <c r="T5639" s="6">
        <f>IF(V5639&lt;V5640,L5639,0)</f>
        <v>0</v>
      </c>
      <c r="U5639" s="6">
        <f>IF(T5639&gt;0,M5639,-999)</f>
        <v>-999</v>
      </c>
      <c r="V5639">
        <v>200701</v>
      </c>
      <c r="W5639">
        <v>2007</v>
      </c>
    </row>
    <row r="5640" spans="1:23" x14ac:dyDescent="0.25">
      <c r="A5640" s="14">
        <v>39107</v>
      </c>
      <c r="B5640" s="3">
        <v>25</v>
      </c>
      <c r="C5640" s="5">
        <v>-999</v>
      </c>
      <c r="D5640" s="4">
        <v>-1.9</v>
      </c>
      <c r="E5640" s="4">
        <v>5.6</v>
      </c>
      <c r="F5640" s="4">
        <v>-5.5</v>
      </c>
      <c r="G5640" s="4">
        <v>74.2</v>
      </c>
      <c r="H5640" s="4">
        <v>42.1</v>
      </c>
      <c r="I5640" s="5">
        <v>-999</v>
      </c>
      <c r="J5640" s="5">
        <v>-999</v>
      </c>
      <c r="K5640" s="4">
        <v>0</v>
      </c>
      <c r="L5640" s="4">
        <v>791</v>
      </c>
      <c r="M5640" s="9">
        <v>-0.4</v>
      </c>
      <c r="N5640" s="5">
        <v>-999</v>
      </c>
      <c r="O5640" s="5">
        <v>-999</v>
      </c>
      <c r="P5640" s="4">
        <v>1</v>
      </c>
      <c r="Q5640" s="5">
        <v>-999</v>
      </c>
      <c r="R5640">
        <v>0.38300000000000001</v>
      </c>
      <c r="S5640" s="34">
        <f>ROUND((0.6105*(EXP((17.273*E5640)/(E5640+237.3))))*(100-H5640)/100,3)</f>
        <v>0.52600000000000002</v>
      </c>
      <c r="T5640" s="6">
        <f>IF(V5640&lt;V5641,L5640,0)</f>
        <v>0</v>
      </c>
      <c r="U5640" s="6">
        <f>IF(T5640&gt;0,M5640,-999)</f>
        <v>-999</v>
      </c>
      <c r="V5640">
        <v>200701</v>
      </c>
      <c r="W5640">
        <v>2007</v>
      </c>
    </row>
    <row r="5641" spans="1:23" x14ac:dyDescent="0.25">
      <c r="A5641" s="14">
        <v>39108</v>
      </c>
      <c r="B5641" s="3">
        <v>26</v>
      </c>
      <c r="C5641" s="5">
        <v>-999</v>
      </c>
      <c r="D5641" s="4">
        <v>-4.3</v>
      </c>
      <c r="E5641" s="4">
        <v>1.4</v>
      </c>
      <c r="F5641" s="4">
        <v>-8.8000000000000007</v>
      </c>
      <c r="G5641" s="4">
        <v>48.5</v>
      </c>
      <c r="H5641" s="4">
        <v>19.600000000000001</v>
      </c>
      <c r="I5641" s="5">
        <v>-999</v>
      </c>
      <c r="J5641" s="5">
        <v>-999</v>
      </c>
      <c r="K5641" s="4">
        <v>0</v>
      </c>
      <c r="L5641" s="4">
        <v>788</v>
      </c>
      <c r="M5641" s="9">
        <v>-0.4</v>
      </c>
      <c r="N5641" s="5">
        <v>-999</v>
      </c>
      <c r="O5641" s="5">
        <v>-999</v>
      </c>
      <c r="P5641" s="4">
        <v>1</v>
      </c>
      <c r="Q5641" s="5">
        <v>-999</v>
      </c>
      <c r="R5641">
        <v>0.13200000000000001</v>
      </c>
      <c r="S5641" s="34">
        <f>ROUND((0.6105*(EXP((17.273*E5641)/(E5641+237.3))))*(100-H5641)/100,3)</f>
        <v>0.54300000000000004</v>
      </c>
      <c r="T5641" s="6">
        <f>IF(V5641&lt;V5642,L5641,0)</f>
        <v>0</v>
      </c>
      <c r="U5641" s="6">
        <f>IF(T5641&gt;0,M5641,-999)</f>
        <v>-999</v>
      </c>
      <c r="V5641">
        <v>200701</v>
      </c>
      <c r="W5641">
        <v>2007</v>
      </c>
    </row>
    <row r="5642" spans="1:23" x14ac:dyDescent="0.25">
      <c r="A5642" s="14">
        <v>39109</v>
      </c>
      <c r="B5642" s="3">
        <v>27</v>
      </c>
      <c r="C5642" s="5">
        <v>-999</v>
      </c>
      <c r="D5642" s="4">
        <v>-3.8</v>
      </c>
      <c r="E5642" s="4">
        <v>5.2</v>
      </c>
      <c r="F5642" s="4">
        <v>-8.8000000000000007</v>
      </c>
      <c r="G5642" s="4">
        <v>39</v>
      </c>
      <c r="H5642" s="4">
        <v>22.3</v>
      </c>
      <c r="I5642" s="5">
        <v>-999</v>
      </c>
      <c r="J5642" s="5">
        <v>-999</v>
      </c>
      <c r="K5642" s="4">
        <v>0</v>
      </c>
      <c r="L5642" s="4">
        <v>784</v>
      </c>
      <c r="M5642" s="9">
        <v>-0.5</v>
      </c>
      <c r="N5642" s="5">
        <v>-999</v>
      </c>
      <c r="O5642" s="5">
        <v>-999</v>
      </c>
      <c r="P5642" s="4">
        <v>1</v>
      </c>
      <c r="Q5642" s="5">
        <v>-999</v>
      </c>
      <c r="R5642">
        <v>0.19700000000000001</v>
      </c>
      <c r="S5642" s="34">
        <f>ROUND((0.6105*(EXP((17.273*E5642)/(E5642+237.3))))*(100-H5642)/100,3)</f>
        <v>0.68700000000000006</v>
      </c>
      <c r="T5642" s="6">
        <f>IF(V5642&lt;V5643,L5642,0)</f>
        <v>0</v>
      </c>
      <c r="U5642" s="6">
        <f>IF(T5642&gt;0,M5642,-999)</f>
        <v>-999</v>
      </c>
      <c r="V5642">
        <v>200701</v>
      </c>
      <c r="W5642">
        <v>2007</v>
      </c>
    </row>
    <row r="5643" spans="1:23" x14ac:dyDescent="0.25">
      <c r="A5643" s="14">
        <v>39110</v>
      </c>
      <c r="B5643" s="3">
        <v>28</v>
      </c>
      <c r="C5643" s="5">
        <v>-999</v>
      </c>
      <c r="D5643" s="4">
        <v>-1.6</v>
      </c>
      <c r="E5643" s="4">
        <v>6.7</v>
      </c>
      <c r="F5643" s="4">
        <v>-5.3</v>
      </c>
      <c r="G5643" s="4">
        <v>45.7</v>
      </c>
      <c r="H5643" s="4">
        <v>19.8</v>
      </c>
      <c r="I5643" s="5">
        <v>-999</v>
      </c>
      <c r="J5643" s="5">
        <v>-999</v>
      </c>
      <c r="K5643" s="4">
        <v>0</v>
      </c>
      <c r="L5643" s="4">
        <v>774</v>
      </c>
      <c r="M5643" s="9">
        <v>-0.7</v>
      </c>
      <c r="N5643" s="5">
        <v>-999</v>
      </c>
      <c r="O5643" s="5">
        <v>-999</v>
      </c>
      <c r="P5643" s="4">
        <v>1</v>
      </c>
      <c r="Q5643" s="5">
        <v>-999</v>
      </c>
      <c r="R5643">
        <v>0.19500000000000001</v>
      </c>
      <c r="S5643" s="34">
        <f>ROUND((0.6105*(EXP((17.273*E5643)/(E5643+237.3))))*(100-H5643)/100,3)</f>
        <v>0.78700000000000003</v>
      </c>
      <c r="T5643" s="6">
        <f>IF(V5643&lt;V5644,L5643,0)</f>
        <v>0</v>
      </c>
      <c r="U5643" s="6">
        <f>IF(T5643&gt;0,M5643,-999)</f>
        <v>-999</v>
      </c>
      <c r="V5643">
        <v>200701</v>
      </c>
      <c r="W5643">
        <v>2007</v>
      </c>
    </row>
    <row r="5644" spans="1:23" x14ac:dyDescent="0.25">
      <c r="A5644" s="14">
        <v>39111</v>
      </c>
      <c r="B5644" s="3">
        <v>29</v>
      </c>
      <c r="C5644" s="5">
        <v>-999</v>
      </c>
      <c r="D5644" s="4">
        <v>-3.8</v>
      </c>
      <c r="E5644" s="4">
        <v>1.6</v>
      </c>
      <c r="F5644" s="4">
        <v>-9.3000000000000007</v>
      </c>
      <c r="G5644" s="4">
        <v>70.2</v>
      </c>
      <c r="H5644" s="4">
        <v>25.2</v>
      </c>
      <c r="I5644" s="5">
        <v>-999</v>
      </c>
      <c r="J5644" s="5">
        <v>-999</v>
      </c>
      <c r="K5644" s="4">
        <v>0</v>
      </c>
      <c r="L5644" s="4">
        <v>753</v>
      </c>
      <c r="M5644" s="9">
        <v>-0.9</v>
      </c>
      <c r="N5644" s="5">
        <v>-999</v>
      </c>
      <c r="O5644" s="5">
        <v>-999</v>
      </c>
      <c r="P5644" s="4">
        <v>0.9</v>
      </c>
      <c r="Q5644" s="5">
        <v>-999</v>
      </c>
      <c r="R5644">
        <v>0.17299999999999999</v>
      </c>
      <c r="S5644" s="34">
        <f>ROUND((0.6105*(EXP((17.273*E5644)/(E5644+237.3))))*(100-H5644)/100,3)</f>
        <v>0.51300000000000001</v>
      </c>
      <c r="T5644" s="6">
        <f>IF(V5644&lt;V5645,L5644,0)</f>
        <v>0</v>
      </c>
      <c r="U5644" s="6">
        <f>IF(T5644&gt;0,M5644,-999)</f>
        <v>-999</v>
      </c>
      <c r="V5644">
        <v>200701</v>
      </c>
      <c r="W5644">
        <v>2007</v>
      </c>
    </row>
    <row r="5645" spans="1:23" x14ac:dyDescent="0.25">
      <c r="A5645" s="14">
        <v>39112</v>
      </c>
      <c r="B5645" s="3">
        <v>30</v>
      </c>
      <c r="C5645" s="5">
        <v>-999</v>
      </c>
      <c r="D5645" s="4">
        <v>-6</v>
      </c>
      <c r="E5645" s="4">
        <v>-0.9</v>
      </c>
      <c r="F5645" s="4">
        <v>-9.8000000000000007</v>
      </c>
      <c r="G5645" s="4">
        <v>86.2</v>
      </c>
      <c r="H5645" s="4">
        <v>63.6</v>
      </c>
      <c r="I5645" s="5">
        <v>-999</v>
      </c>
      <c r="J5645" s="5">
        <v>-999</v>
      </c>
      <c r="K5645" s="4">
        <v>0</v>
      </c>
      <c r="L5645" s="4">
        <v>776</v>
      </c>
      <c r="M5645" s="9">
        <v>-0.8</v>
      </c>
      <c r="N5645" s="5">
        <v>-999</v>
      </c>
      <c r="O5645" s="5">
        <v>-999</v>
      </c>
      <c r="P5645" s="4">
        <v>1</v>
      </c>
      <c r="Q5645" s="5">
        <v>-999</v>
      </c>
      <c r="R5645">
        <v>0.36399999999999999</v>
      </c>
      <c r="S5645" s="34">
        <f>ROUND((0.6105*(EXP((17.273*E5645)/(E5645+237.3))))*(100-H5645)/100,3)</f>
        <v>0.20799999999999999</v>
      </c>
      <c r="T5645" s="6">
        <f>IF(V5645&lt;V5646,L5645,0)</f>
        <v>0</v>
      </c>
      <c r="U5645" s="6">
        <f>IF(T5645&gt;0,M5645,-999)</f>
        <v>-999</v>
      </c>
      <c r="V5645">
        <v>200701</v>
      </c>
      <c r="W5645">
        <v>2007</v>
      </c>
    </row>
    <row r="5646" spans="1:23" x14ac:dyDescent="0.25">
      <c r="A5646" s="14">
        <v>39113</v>
      </c>
      <c r="B5646" s="3">
        <v>31</v>
      </c>
      <c r="C5646" s="5">
        <v>-999</v>
      </c>
      <c r="D5646" s="4">
        <v>-8.6</v>
      </c>
      <c r="E5646" s="4">
        <v>-2.7</v>
      </c>
      <c r="F5646" s="4">
        <v>-12.1</v>
      </c>
      <c r="G5646" s="4">
        <v>86.1</v>
      </c>
      <c r="H5646" s="4">
        <v>61</v>
      </c>
      <c r="I5646" s="5">
        <v>-999</v>
      </c>
      <c r="J5646" s="5">
        <v>-999</v>
      </c>
      <c r="K5646" s="4">
        <v>0</v>
      </c>
      <c r="L5646" s="4">
        <v>773</v>
      </c>
      <c r="M5646" s="9">
        <v>-0.8</v>
      </c>
      <c r="N5646" s="5">
        <v>-999</v>
      </c>
      <c r="O5646" s="5">
        <v>-999</v>
      </c>
      <c r="P5646" s="4">
        <v>0.9</v>
      </c>
      <c r="Q5646" s="5">
        <v>-999</v>
      </c>
      <c r="R5646">
        <v>0.30599999999999999</v>
      </c>
      <c r="S5646" s="34">
        <f>ROUND((0.6105*(EXP((17.273*E5646)/(E5646+237.3))))*(100-H5646)/100,3)</f>
        <v>0.19500000000000001</v>
      </c>
      <c r="T5646" s="6">
        <f>IF(V5646&lt;V5647,L5646,0)</f>
        <v>773</v>
      </c>
      <c r="U5646" s="6">
        <f>IF(T5646&gt;0,M5646,-999)</f>
        <v>-0.8</v>
      </c>
      <c r="V5646">
        <v>200701</v>
      </c>
      <c r="W5646">
        <v>2007</v>
      </c>
    </row>
    <row r="5647" spans="1:23" x14ac:dyDescent="0.25">
      <c r="A5647" s="14">
        <v>39114</v>
      </c>
      <c r="B5647" s="3">
        <v>32</v>
      </c>
      <c r="C5647" s="5">
        <v>-999</v>
      </c>
      <c r="D5647" s="4">
        <v>-10.4</v>
      </c>
      <c r="E5647" s="4">
        <v>-3.8</v>
      </c>
      <c r="F5647" s="4">
        <v>-13.2</v>
      </c>
      <c r="G5647" s="4">
        <v>86</v>
      </c>
      <c r="H5647" s="4">
        <v>51.8</v>
      </c>
      <c r="I5647" s="5">
        <v>-999</v>
      </c>
      <c r="J5647" s="5">
        <v>-999</v>
      </c>
      <c r="K5647" s="4">
        <v>0</v>
      </c>
      <c r="L5647" s="4">
        <v>767</v>
      </c>
      <c r="M5647" s="9">
        <v>-0.9</v>
      </c>
      <c r="N5647" s="5">
        <v>-999</v>
      </c>
      <c r="O5647" s="5">
        <v>-999</v>
      </c>
      <c r="P5647" s="4">
        <v>0.9</v>
      </c>
      <c r="Q5647" s="5">
        <v>-999</v>
      </c>
      <c r="R5647">
        <v>0.23899999999999999</v>
      </c>
      <c r="S5647" s="34">
        <f>ROUND((0.6105*(EXP((17.273*E5647)/(E5647+237.3))))*(100-H5647)/100,3)</f>
        <v>0.222</v>
      </c>
      <c r="T5647" s="6">
        <f>IF(V5647&lt;V5648,L5647,0)</f>
        <v>0</v>
      </c>
      <c r="U5647" s="6">
        <f>IF(T5647&gt;0,M5647,-999)</f>
        <v>-999</v>
      </c>
      <c r="V5647">
        <v>200702</v>
      </c>
      <c r="W5647">
        <v>2007</v>
      </c>
    </row>
    <row r="5648" spans="1:23" x14ac:dyDescent="0.25">
      <c r="A5648" s="14">
        <v>39115</v>
      </c>
      <c r="B5648" s="3">
        <v>33</v>
      </c>
      <c r="C5648" s="5">
        <v>-999</v>
      </c>
      <c r="D5648" s="4">
        <v>-4.5999999999999996</v>
      </c>
      <c r="E5648" s="4">
        <v>4.5999999999999996</v>
      </c>
      <c r="F5648" s="4">
        <v>-13</v>
      </c>
      <c r="G5648" s="4">
        <v>58.9</v>
      </c>
      <c r="H5648" s="4">
        <v>25.9</v>
      </c>
      <c r="I5648" s="5">
        <v>-999</v>
      </c>
      <c r="J5648" s="5">
        <v>-999</v>
      </c>
      <c r="K5648" s="4">
        <v>0</v>
      </c>
      <c r="L5648" s="4">
        <v>765</v>
      </c>
      <c r="M5648" s="9">
        <v>-1.1000000000000001</v>
      </c>
      <c r="N5648" s="5">
        <v>-999</v>
      </c>
      <c r="O5648" s="5">
        <v>-999</v>
      </c>
      <c r="P5648" s="4">
        <v>1</v>
      </c>
      <c r="Q5648" s="5">
        <v>-999</v>
      </c>
      <c r="R5648">
        <v>0.22</v>
      </c>
      <c r="S5648" s="34">
        <f>ROUND((0.6105*(EXP((17.273*E5648)/(E5648+237.3))))*(100-H5648)/100,3)</f>
        <v>0.628</v>
      </c>
      <c r="T5648" s="6">
        <f>IF(V5648&lt;V5649,L5648,0)</f>
        <v>0</v>
      </c>
      <c r="U5648" s="6">
        <f>IF(T5648&gt;0,M5648,-999)</f>
        <v>-999</v>
      </c>
      <c r="V5648">
        <v>200702</v>
      </c>
      <c r="W5648">
        <v>2007</v>
      </c>
    </row>
    <row r="5649" spans="1:23" x14ac:dyDescent="0.25">
      <c r="A5649" s="14">
        <v>39116</v>
      </c>
      <c r="B5649" s="3">
        <v>34</v>
      </c>
      <c r="C5649" s="5">
        <v>-999</v>
      </c>
      <c r="D5649" s="4">
        <v>-1.6</v>
      </c>
      <c r="E5649" s="4">
        <v>5.2</v>
      </c>
      <c r="F5649" s="4">
        <v>-4.7</v>
      </c>
      <c r="G5649" s="4">
        <v>61.7</v>
      </c>
      <c r="H5649" s="4">
        <v>24.6</v>
      </c>
      <c r="I5649" s="5">
        <v>-999</v>
      </c>
      <c r="J5649" s="5">
        <v>-999</v>
      </c>
      <c r="K5649" s="4">
        <v>3</v>
      </c>
      <c r="L5649" s="4">
        <v>765</v>
      </c>
      <c r="M5649" s="9">
        <v>-1.2</v>
      </c>
      <c r="N5649" s="5">
        <v>-999</v>
      </c>
      <c r="O5649" s="5">
        <v>-999</v>
      </c>
      <c r="P5649" s="4">
        <v>1</v>
      </c>
      <c r="Q5649" s="5">
        <v>-999</v>
      </c>
      <c r="R5649">
        <v>0.217</v>
      </c>
      <c r="S5649" s="34">
        <f>ROUND((0.6105*(EXP((17.273*E5649)/(E5649+237.3))))*(100-H5649)/100,3)</f>
        <v>0.66700000000000004</v>
      </c>
      <c r="T5649" s="6">
        <f>IF(V5649&lt;V5650,L5649,0)</f>
        <v>0</v>
      </c>
      <c r="U5649" s="6">
        <f>IF(T5649&gt;0,M5649,-999)</f>
        <v>-999</v>
      </c>
      <c r="V5649">
        <v>200702</v>
      </c>
      <c r="W5649">
        <v>2007</v>
      </c>
    </row>
    <row r="5650" spans="1:23" x14ac:dyDescent="0.25">
      <c r="A5650" s="14">
        <v>39117</v>
      </c>
      <c r="B5650" s="3">
        <v>35</v>
      </c>
      <c r="C5650" s="5">
        <v>-999</v>
      </c>
      <c r="D5650" s="4">
        <v>-0.2</v>
      </c>
      <c r="E5650" s="4">
        <v>2.7</v>
      </c>
      <c r="F5650" s="4">
        <v>-4.4000000000000004</v>
      </c>
      <c r="G5650" s="4">
        <v>98.6</v>
      </c>
      <c r="H5650" s="4">
        <v>93.6</v>
      </c>
      <c r="I5650" s="5">
        <v>-999</v>
      </c>
      <c r="J5650" s="5">
        <v>-999</v>
      </c>
      <c r="K5650" s="4">
        <v>4.4000000000000004</v>
      </c>
      <c r="L5650" s="4">
        <v>798</v>
      </c>
      <c r="M5650" s="9">
        <v>-1.2</v>
      </c>
      <c r="N5650" s="5">
        <v>-999</v>
      </c>
      <c r="O5650" s="5">
        <v>-999</v>
      </c>
      <c r="P5650" s="4">
        <v>0.9</v>
      </c>
      <c r="Q5650" s="5">
        <v>-999</v>
      </c>
      <c r="R5650">
        <v>0.69499999999999995</v>
      </c>
      <c r="S5650" s="34">
        <f>ROUND((0.6105*(EXP((17.273*E5650)/(E5650+237.3))))*(100-H5650)/100,3)</f>
        <v>4.7E-2</v>
      </c>
      <c r="T5650" s="6">
        <f>IF(V5650&lt;V5651,L5650,0)</f>
        <v>0</v>
      </c>
      <c r="U5650" s="6">
        <f>IF(T5650&gt;0,M5650,-999)</f>
        <v>-999</v>
      </c>
      <c r="V5650">
        <v>200702</v>
      </c>
      <c r="W5650">
        <v>2007</v>
      </c>
    </row>
    <row r="5651" spans="1:23" x14ac:dyDescent="0.25">
      <c r="A5651" s="14">
        <v>39118</v>
      </c>
      <c r="B5651" s="3">
        <v>36</v>
      </c>
      <c r="C5651" s="5">
        <v>-999</v>
      </c>
      <c r="D5651" s="4">
        <v>3.3</v>
      </c>
      <c r="E5651" s="4">
        <v>8.6</v>
      </c>
      <c r="F5651" s="4">
        <v>0.8</v>
      </c>
      <c r="G5651" s="4">
        <v>71.3</v>
      </c>
      <c r="H5651" s="4">
        <v>38.6</v>
      </c>
      <c r="I5651" s="5">
        <v>-999</v>
      </c>
      <c r="J5651" s="5">
        <v>-999</v>
      </c>
      <c r="K5651" s="4">
        <v>0.9</v>
      </c>
      <c r="L5651" s="4">
        <v>784</v>
      </c>
      <c r="M5651" s="9">
        <v>-0.9</v>
      </c>
      <c r="N5651" s="5">
        <v>-999</v>
      </c>
      <c r="O5651" s="5">
        <v>-999</v>
      </c>
      <c r="P5651" s="4">
        <v>0.9</v>
      </c>
      <c r="Q5651" s="5">
        <v>-999</v>
      </c>
      <c r="R5651">
        <v>0.43099999999999999</v>
      </c>
      <c r="S5651" s="34">
        <f>ROUND((0.6105*(EXP((17.273*E5651)/(E5651+237.3))))*(100-H5651)/100,3)</f>
        <v>0.68600000000000005</v>
      </c>
      <c r="T5651" s="6">
        <f>IF(V5651&lt;V5652,L5651,0)</f>
        <v>0</v>
      </c>
      <c r="U5651" s="6">
        <f>IF(T5651&gt;0,M5651,-999)</f>
        <v>-999</v>
      </c>
      <c r="V5651">
        <v>200702</v>
      </c>
      <c r="W5651">
        <v>2007</v>
      </c>
    </row>
    <row r="5652" spans="1:23" x14ac:dyDescent="0.25">
      <c r="A5652" s="14">
        <v>39119</v>
      </c>
      <c r="B5652" s="3">
        <v>37</v>
      </c>
      <c r="C5652" s="5">
        <v>-999</v>
      </c>
      <c r="D5652" s="4">
        <v>3.1</v>
      </c>
      <c r="E5652" s="4">
        <v>10.3</v>
      </c>
      <c r="F5652" s="4">
        <v>0.1</v>
      </c>
      <c r="G5652" s="4">
        <v>44.5</v>
      </c>
      <c r="H5652" s="4">
        <v>26</v>
      </c>
      <c r="I5652" s="5">
        <v>-999</v>
      </c>
      <c r="J5652" s="5">
        <v>-999</v>
      </c>
      <c r="K5652" s="4">
        <v>0</v>
      </c>
      <c r="L5652" s="4">
        <v>778</v>
      </c>
      <c r="M5652" s="9">
        <v>-0.5</v>
      </c>
      <c r="N5652" s="5">
        <v>-999</v>
      </c>
      <c r="O5652" s="5">
        <v>-999</v>
      </c>
      <c r="P5652" s="4">
        <v>1</v>
      </c>
      <c r="Q5652" s="5">
        <v>-999</v>
      </c>
      <c r="R5652">
        <v>0.32600000000000001</v>
      </c>
      <c r="S5652" s="34">
        <f>ROUND((0.6105*(EXP((17.273*E5652)/(E5652+237.3))))*(100-H5652)/100,3)</f>
        <v>0.92700000000000005</v>
      </c>
      <c r="T5652" s="6">
        <f>IF(V5652&lt;V5653,L5652,0)</f>
        <v>0</v>
      </c>
      <c r="U5652" s="6">
        <f>IF(T5652&gt;0,M5652,-999)</f>
        <v>-999</v>
      </c>
      <c r="V5652">
        <v>200702</v>
      </c>
      <c r="W5652">
        <v>2007</v>
      </c>
    </row>
    <row r="5653" spans="1:23" x14ac:dyDescent="0.25">
      <c r="A5653" s="14">
        <v>39120</v>
      </c>
      <c r="B5653" s="3">
        <v>38</v>
      </c>
      <c r="C5653" s="5">
        <v>-999</v>
      </c>
      <c r="D5653" s="4">
        <v>1</v>
      </c>
      <c r="E5653" s="4">
        <v>5.4</v>
      </c>
      <c r="F5653" s="4">
        <v>-2.2000000000000002</v>
      </c>
      <c r="G5653" s="4">
        <v>85.2</v>
      </c>
      <c r="H5653" s="4">
        <v>50.4</v>
      </c>
      <c r="I5653" s="5">
        <v>-999</v>
      </c>
      <c r="J5653" s="5">
        <v>-999</v>
      </c>
      <c r="K5653" s="4">
        <v>0</v>
      </c>
      <c r="L5653" s="4">
        <v>777</v>
      </c>
      <c r="M5653" s="9">
        <v>-0.4</v>
      </c>
      <c r="N5653" s="5">
        <v>-999</v>
      </c>
      <c r="O5653" s="5">
        <v>-999</v>
      </c>
      <c r="P5653" s="4">
        <v>0.9</v>
      </c>
      <c r="Q5653" s="5">
        <v>-999</v>
      </c>
      <c r="R5653">
        <v>0.45200000000000001</v>
      </c>
      <c r="S5653" s="34">
        <f>ROUND((0.6105*(EXP((17.273*E5653)/(E5653+237.3))))*(100-H5653)/100,3)</f>
        <v>0.44500000000000001</v>
      </c>
      <c r="T5653" s="6">
        <f>IF(V5653&lt;V5654,L5653,0)</f>
        <v>0</v>
      </c>
      <c r="U5653" s="6">
        <f>IF(T5653&gt;0,M5653,-999)</f>
        <v>-999</v>
      </c>
      <c r="V5653">
        <v>200702</v>
      </c>
      <c r="W5653">
        <v>2007</v>
      </c>
    </row>
    <row r="5654" spans="1:23" x14ac:dyDescent="0.25">
      <c r="A5654" s="14">
        <v>39121</v>
      </c>
      <c r="B5654" s="3">
        <v>39</v>
      </c>
      <c r="C5654" s="5">
        <v>-999</v>
      </c>
      <c r="D5654" s="4">
        <v>-0.8</v>
      </c>
      <c r="E5654" s="4">
        <v>1.3</v>
      </c>
      <c r="F5654" s="4">
        <v>-1.8</v>
      </c>
      <c r="G5654" s="4">
        <v>98.6</v>
      </c>
      <c r="H5654" s="4">
        <v>93</v>
      </c>
      <c r="I5654" s="5">
        <v>-999</v>
      </c>
      <c r="J5654" s="5">
        <v>-999</v>
      </c>
      <c r="K5654" s="4">
        <v>1.8</v>
      </c>
      <c r="L5654" s="4">
        <v>745</v>
      </c>
      <c r="M5654" s="9">
        <v>-0.4</v>
      </c>
      <c r="N5654" s="5">
        <v>-999</v>
      </c>
      <c r="O5654" s="5">
        <v>-999</v>
      </c>
      <c r="P5654" s="4">
        <v>0.9</v>
      </c>
      <c r="Q5654" s="5">
        <v>-999</v>
      </c>
      <c r="R5654">
        <v>0.623</v>
      </c>
      <c r="S5654" s="34">
        <f>ROUND((0.6105*(EXP((17.273*E5654)/(E5654+237.3))))*(100-H5654)/100,3)</f>
        <v>4.7E-2</v>
      </c>
      <c r="T5654" s="6">
        <f>IF(V5654&lt;V5655,L5654,0)</f>
        <v>0</v>
      </c>
      <c r="U5654" s="6">
        <f>IF(T5654&gt;0,M5654,-999)</f>
        <v>-999</v>
      </c>
      <c r="V5654">
        <v>200702</v>
      </c>
      <c r="W5654">
        <v>2007</v>
      </c>
    </row>
    <row r="5655" spans="1:23" x14ac:dyDescent="0.25">
      <c r="A5655" s="14">
        <v>39122</v>
      </c>
      <c r="B5655" s="3">
        <v>40</v>
      </c>
      <c r="C5655" s="5">
        <v>-999</v>
      </c>
      <c r="D5655" s="4">
        <v>-2.1</v>
      </c>
      <c r="E5655" s="4">
        <v>1.6</v>
      </c>
      <c r="F5655" s="4">
        <v>-3.9</v>
      </c>
      <c r="G5655" s="4">
        <v>98.2</v>
      </c>
      <c r="H5655" s="4">
        <v>88.5</v>
      </c>
      <c r="I5655" s="5">
        <v>-999</v>
      </c>
      <c r="J5655" s="5">
        <v>-999</v>
      </c>
      <c r="K5655" s="4">
        <v>0</v>
      </c>
      <c r="L5655" s="4">
        <v>745</v>
      </c>
      <c r="M5655" s="9">
        <v>-0.3</v>
      </c>
      <c r="N5655" s="5">
        <v>-999</v>
      </c>
      <c r="O5655" s="5">
        <v>-999</v>
      </c>
      <c r="P5655" s="4">
        <v>0.9</v>
      </c>
      <c r="Q5655" s="5">
        <v>-999</v>
      </c>
      <c r="R5655">
        <v>0.60599999999999998</v>
      </c>
      <c r="S5655" s="34">
        <f>ROUND((0.6105*(EXP((17.273*E5655)/(E5655+237.3))))*(100-H5655)/100,3)</f>
        <v>7.9000000000000001E-2</v>
      </c>
      <c r="T5655" s="6">
        <f>IF(V5655&lt;V5656,L5655,0)</f>
        <v>0</v>
      </c>
      <c r="U5655" s="6">
        <f>IF(T5655&gt;0,M5655,-999)</f>
        <v>-999</v>
      </c>
      <c r="V5655">
        <v>200702</v>
      </c>
      <c r="W5655">
        <v>2007</v>
      </c>
    </row>
    <row r="5656" spans="1:23" x14ac:dyDescent="0.25">
      <c r="A5656" s="14">
        <v>39123</v>
      </c>
      <c r="B5656" s="3">
        <v>41</v>
      </c>
      <c r="C5656" s="5">
        <v>-999</v>
      </c>
      <c r="D5656" s="4">
        <v>-2.2999999999999998</v>
      </c>
      <c r="E5656" s="4">
        <v>3.7</v>
      </c>
      <c r="F5656" s="4">
        <v>-5.5</v>
      </c>
      <c r="G5656" s="4">
        <v>93.9</v>
      </c>
      <c r="H5656" s="4">
        <v>77.8</v>
      </c>
      <c r="I5656" s="5">
        <v>-999</v>
      </c>
      <c r="J5656" s="5">
        <v>-999</v>
      </c>
      <c r="K5656" s="4">
        <v>1.3</v>
      </c>
      <c r="L5656" s="4">
        <v>762</v>
      </c>
      <c r="M5656" s="9">
        <v>-0.2</v>
      </c>
      <c r="N5656" s="5">
        <v>-999</v>
      </c>
      <c r="O5656" s="5">
        <v>-999</v>
      </c>
      <c r="P5656" s="4">
        <v>0.9</v>
      </c>
      <c r="Q5656" s="5">
        <v>-999</v>
      </c>
      <c r="R5656">
        <v>0.61899999999999999</v>
      </c>
      <c r="S5656" s="34">
        <f>ROUND((0.6105*(EXP((17.273*E5656)/(E5656+237.3))))*(100-H5656)/100,3)</f>
        <v>0.17699999999999999</v>
      </c>
      <c r="T5656" s="6">
        <f>IF(V5656&lt;V5657,L5656,0)</f>
        <v>0</v>
      </c>
      <c r="U5656" s="6">
        <f>IF(T5656&gt;0,M5656,-999)</f>
        <v>-999</v>
      </c>
      <c r="V5656">
        <v>200702</v>
      </c>
      <c r="W5656">
        <v>2007</v>
      </c>
    </row>
    <row r="5657" spans="1:23" x14ac:dyDescent="0.25">
      <c r="A5657" s="14">
        <v>39124</v>
      </c>
      <c r="B5657" s="3">
        <v>42</v>
      </c>
      <c r="C5657" s="5">
        <v>-999</v>
      </c>
      <c r="D5657" s="4">
        <v>-2</v>
      </c>
      <c r="E5657" s="4">
        <v>0.5</v>
      </c>
      <c r="F5657" s="4">
        <v>-4.5999999999999996</v>
      </c>
      <c r="G5657" s="4">
        <v>97.4</v>
      </c>
      <c r="H5657" s="4">
        <v>90.8</v>
      </c>
      <c r="I5657" s="5">
        <v>-999</v>
      </c>
      <c r="J5657" s="5">
        <v>-999</v>
      </c>
      <c r="K5657" s="4">
        <v>5.2</v>
      </c>
      <c r="L5657" s="4">
        <v>817</v>
      </c>
      <c r="M5657" s="9">
        <v>-0.3</v>
      </c>
      <c r="N5657" s="5">
        <v>-999</v>
      </c>
      <c r="O5657" s="5">
        <v>-999</v>
      </c>
      <c r="P5657" s="4">
        <v>0.9</v>
      </c>
      <c r="Q5657" s="5">
        <v>-999</v>
      </c>
      <c r="R5657">
        <v>0.57699999999999996</v>
      </c>
      <c r="S5657" s="34">
        <f>ROUND((0.6105*(EXP((17.273*E5657)/(E5657+237.3))))*(100-H5657)/100,3)</f>
        <v>5.8000000000000003E-2</v>
      </c>
      <c r="T5657" s="6">
        <f>IF(V5657&lt;V5658,L5657,0)</f>
        <v>0</v>
      </c>
      <c r="U5657" s="6">
        <f>IF(T5657&gt;0,M5657,-999)</f>
        <v>-999</v>
      </c>
      <c r="V5657">
        <v>200702</v>
      </c>
      <c r="W5657">
        <v>2007</v>
      </c>
    </row>
    <row r="5658" spans="1:23" x14ac:dyDescent="0.25">
      <c r="A5658" s="14">
        <v>39125</v>
      </c>
      <c r="B5658" s="3">
        <v>43</v>
      </c>
      <c r="C5658" s="5">
        <v>-999</v>
      </c>
      <c r="D5658" s="4">
        <v>-3.4</v>
      </c>
      <c r="E5658" s="4">
        <v>0.5</v>
      </c>
      <c r="F5658" s="4">
        <v>-5.5</v>
      </c>
      <c r="G5658" s="4">
        <v>95.9</v>
      </c>
      <c r="H5658" s="4">
        <v>81.5</v>
      </c>
      <c r="I5658" s="5">
        <v>-999</v>
      </c>
      <c r="J5658" s="5">
        <v>-999</v>
      </c>
      <c r="K5658" s="4">
        <v>1.1000000000000001</v>
      </c>
      <c r="L5658" s="4">
        <v>810</v>
      </c>
      <c r="M5658" s="9">
        <v>-0.3</v>
      </c>
      <c r="N5658" s="5">
        <v>-999</v>
      </c>
      <c r="O5658" s="5">
        <v>-999</v>
      </c>
      <c r="P5658" s="4">
        <v>0.8</v>
      </c>
      <c r="Q5658" s="5">
        <v>-999</v>
      </c>
      <c r="R5658">
        <v>0.51600000000000001</v>
      </c>
      <c r="S5658" s="34">
        <f>ROUND((0.6105*(EXP((17.273*E5658)/(E5658+237.3))))*(100-H5658)/100,3)</f>
        <v>0.11700000000000001</v>
      </c>
      <c r="T5658" s="6">
        <f>IF(V5658&lt;V5659,L5658,0)</f>
        <v>0</v>
      </c>
      <c r="U5658" s="6">
        <f>IF(T5658&gt;0,M5658,-999)</f>
        <v>-999</v>
      </c>
      <c r="V5658">
        <v>200702</v>
      </c>
      <c r="W5658">
        <v>2007</v>
      </c>
    </row>
    <row r="5659" spans="1:23" x14ac:dyDescent="0.25">
      <c r="A5659" s="14">
        <v>39126</v>
      </c>
      <c r="B5659" s="3">
        <v>44</v>
      </c>
      <c r="C5659" s="5">
        <v>-999</v>
      </c>
      <c r="D5659" s="4">
        <v>-4.0999999999999996</v>
      </c>
      <c r="E5659" s="4">
        <v>0.1</v>
      </c>
      <c r="F5659" s="4">
        <v>-7.5</v>
      </c>
      <c r="G5659" s="4">
        <v>97.5</v>
      </c>
      <c r="H5659" s="4">
        <v>86.5</v>
      </c>
      <c r="I5659" s="5">
        <v>-999</v>
      </c>
      <c r="J5659" s="5">
        <v>-999</v>
      </c>
      <c r="K5659" s="4">
        <v>0</v>
      </c>
      <c r="L5659" s="4">
        <v>810</v>
      </c>
      <c r="M5659" s="9">
        <v>-0.3</v>
      </c>
      <c r="N5659" s="5">
        <v>-999</v>
      </c>
      <c r="O5659" s="5">
        <v>-999</v>
      </c>
      <c r="P5659" s="4">
        <v>0.8</v>
      </c>
      <c r="Q5659" s="5">
        <v>-999</v>
      </c>
      <c r="R5659">
        <v>0.53400000000000003</v>
      </c>
      <c r="S5659" s="34">
        <f>ROUND((0.6105*(EXP((17.273*E5659)/(E5659+237.3))))*(100-H5659)/100,3)</f>
        <v>8.3000000000000004E-2</v>
      </c>
      <c r="T5659" s="6">
        <f>IF(V5659&lt;V5660,L5659,0)</f>
        <v>0</v>
      </c>
      <c r="U5659" s="6">
        <f>IF(T5659&gt;0,M5659,-999)</f>
        <v>-999</v>
      </c>
      <c r="V5659">
        <v>200702</v>
      </c>
      <c r="W5659">
        <v>2007</v>
      </c>
    </row>
    <row r="5660" spans="1:23" x14ac:dyDescent="0.25">
      <c r="A5660" s="14">
        <v>39127</v>
      </c>
      <c r="B5660" s="3">
        <v>45</v>
      </c>
      <c r="C5660" s="5">
        <v>-999</v>
      </c>
      <c r="D5660" s="4">
        <v>-4.4000000000000004</v>
      </c>
      <c r="E5660" s="4">
        <v>-1.1000000000000001</v>
      </c>
      <c r="F5660" s="4">
        <v>-7.8</v>
      </c>
      <c r="G5660" s="4">
        <v>96.6</v>
      </c>
      <c r="H5660" s="4">
        <v>80.5</v>
      </c>
      <c r="I5660" s="5">
        <v>-999</v>
      </c>
      <c r="J5660" s="5">
        <v>-999</v>
      </c>
      <c r="K5660" s="4">
        <v>6.7</v>
      </c>
      <c r="L5660" s="4">
        <v>860</v>
      </c>
      <c r="M5660" s="9">
        <v>-0.4</v>
      </c>
      <c r="N5660" s="5">
        <v>-999</v>
      </c>
      <c r="O5660" s="5">
        <v>-999</v>
      </c>
      <c r="P5660" s="4">
        <v>0.8</v>
      </c>
      <c r="Q5660" s="5">
        <v>-999</v>
      </c>
      <c r="R5660">
        <v>0.45200000000000001</v>
      </c>
      <c r="S5660" s="34">
        <f>ROUND((0.6105*(EXP((17.273*E5660)/(E5660+237.3))))*(100-H5660)/100,3)</f>
        <v>0.11</v>
      </c>
      <c r="T5660" s="6">
        <f>IF(V5660&lt;V5661,L5660,0)</f>
        <v>0</v>
      </c>
      <c r="U5660" s="6">
        <f>IF(T5660&gt;0,M5660,-999)</f>
        <v>-999</v>
      </c>
      <c r="V5660">
        <v>200702</v>
      </c>
      <c r="W5660">
        <v>2007</v>
      </c>
    </row>
    <row r="5661" spans="1:23" x14ac:dyDescent="0.25">
      <c r="A5661" s="14">
        <v>39128</v>
      </c>
      <c r="B5661" s="3">
        <v>46</v>
      </c>
      <c r="C5661" s="5">
        <v>-999</v>
      </c>
      <c r="D5661" s="4">
        <v>-2.1</v>
      </c>
      <c r="E5661" s="4">
        <v>1.2</v>
      </c>
      <c r="F5661" s="4">
        <v>-4.4000000000000004</v>
      </c>
      <c r="G5661" s="4">
        <v>97.7</v>
      </c>
      <c r="H5661" s="4">
        <v>92</v>
      </c>
      <c r="I5661" s="5">
        <v>-999</v>
      </c>
      <c r="J5661" s="5">
        <v>-999</v>
      </c>
      <c r="K5661" s="4">
        <v>1.6</v>
      </c>
      <c r="L5661" s="4">
        <v>862</v>
      </c>
      <c r="M5661" s="9">
        <v>-0.4</v>
      </c>
      <c r="N5661" s="5">
        <v>-999</v>
      </c>
      <c r="O5661" s="5">
        <v>-999</v>
      </c>
      <c r="P5661" s="4">
        <v>0.8</v>
      </c>
      <c r="Q5661" s="5">
        <v>-999</v>
      </c>
      <c r="R5661">
        <v>0.61399999999999999</v>
      </c>
      <c r="S5661" s="34">
        <f>ROUND((0.6105*(EXP((17.273*E5661)/(E5661+237.3))))*(100-H5661)/100,3)</f>
        <v>5.2999999999999999E-2</v>
      </c>
      <c r="T5661" s="6">
        <f>IF(V5661&lt;V5662,L5661,0)</f>
        <v>0</v>
      </c>
      <c r="U5661" s="6">
        <f>IF(T5661&gt;0,M5661,-999)</f>
        <v>-999</v>
      </c>
      <c r="V5661">
        <v>200702</v>
      </c>
      <c r="W5661">
        <v>2007</v>
      </c>
    </row>
    <row r="5662" spans="1:23" x14ac:dyDescent="0.25">
      <c r="A5662" s="14">
        <v>39129</v>
      </c>
      <c r="B5662" s="3">
        <v>47</v>
      </c>
      <c r="C5662" s="5">
        <v>-999</v>
      </c>
      <c r="D5662" s="4">
        <v>-2.7</v>
      </c>
      <c r="E5662" s="4">
        <v>2.9</v>
      </c>
      <c r="F5662" s="4">
        <v>-6.9</v>
      </c>
      <c r="G5662" s="4">
        <v>81.7</v>
      </c>
      <c r="H5662" s="4">
        <v>54</v>
      </c>
      <c r="I5662" s="5">
        <v>-999</v>
      </c>
      <c r="J5662" s="5">
        <v>-999</v>
      </c>
      <c r="K5662" s="4">
        <v>0</v>
      </c>
      <c r="L5662" s="4">
        <v>849</v>
      </c>
      <c r="M5662" s="9">
        <v>-0.3</v>
      </c>
      <c r="N5662" s="5">
        <v>-999</v>
      </c>
      <c r="O5662" s="5">
        <v>-999</v>
      </c>
      <c r="P5662" s="4">
        <v>0.9</v>
      </c>
      <c r="Q5662" s="5">
        <v>-999</v>
      </c>
      <c r="R5662">
        <v>0.40699999999999997</v>
      </c>
      <c r="S5662" s="34">
        <f>ROUND((0.6105*(EXP((17.273*E5662)/(E5662+237.3))))*(100-H5662)/100,3)</f>
        <v>0.34599999999999997</v>
      </c>
      <c r="T5662" s="6">
        <f>IF(V5662&lt;V5663,L5662,0)</f>
        <v>0</v>
      </c>
      <c r="U5662" s="6">
        <f>IF(T5662&gt;0,M5662,-999)</f>
        <v>-999</v>
      </c>
      <c r="V5662">
        <v>200702</v>
      </c>
      <c r="W5662">
        <v>2007</v>
      </c>
    </row>
    <row r="5663" spans="1:23" x14ac:dyDescent="0.25">
      <c r="A5663" s="14">
        <v>39130</v>
      </c>
      <c r="B5663" s="3">
        <v>48</v>
      </c>
      <c r="C5663" s="5">
        <v>-999</v>
      </c>
      <c r="D5663" s="4">
        <v>0</v>
      </c>
      <c r="E5663" s="4">
        <v>6.5</v>
      </c>
      <c r="F5663" s="4">
        <v>-3.7</v>
      </c>
      <c r="G5663" s="4">
        <v>76.900000000000006</v>
      </c>
      <c r="H5663" s="4">
        <v>41.7</v>
      </c>
      <c r="I5663" s="5">
        <v>-999</v>
      </c>
      <c r="J5663" s="5">
        <v>-999</v>
      </c>
      <c r="K5663" s="4">
        <v>2.4</v>
      </c>
      <c r="L5663" s="4">
        <v>833</v>
      </c>
      <c r="M5663" s="9">
        <v>-0.3</v>
      </c>
      <c r="N5663" s="5">
        <v>-999</v>
      </c>
      <c r="O5663" s="5">
        <v>-999</v>
      </c>
      <c r="P5663" s="4">
        <v>0.9</v>
      </c>
      <c r="Q5663" s="5">
        <v>-999</v>
      </c>
      <c r="R5663">
        <v>0.40300000000000002</v>
      </c>
      <c r="S5663" s="34">
        <f>ROUND((0.6105*(EXP((17.273*E5663)/(E5663+237.3))))*(100-H5663)/100,3)</f>
        <v>0.56399999999999995</v>
      </c>
      <c r="T5663" s="6">
        <f>IF(V5663&lt;V5664,L5663,0)</f>
        <v>0</v>
      </c>
      <c r="U5663" s="6">
        <f>IF(T5663&gt;0,M5663,-999)</f>
        <v>-999</v>
      </c>
      <c r="V5663">
        <v>200702</v>
      </c>
      <c r="W5663">
        <v>2007</v>
      </c>
    </row>
    <row r="5664" spans="1:23" x14ac:dyDescent="0.25">
      <c r="A5664" s="14">
        <v>39131</v>
      </c>
      <c r="B5664" s="3">
        <v>49</v>
      </c>
      <c r="C5664" s="5">
        <v>-999</v>
      </c>
      <c r="D5664" s="4">
        <v>-4.8</v>
      </c>
      <c r="E5664" s="4">
        <v>-1.7</v>
      </c>
      <c r="F5664" s="4">
        <v>-7</v>
      </c>
      <c r="G5664" s="4">
        <v>91.2</v>
      </c>
      <c r="H5664" s="4">
        <v>75.2</v>
      </c>
      <c r="I5664" s="5">
        <v>-999</v>
      </c>
      <c r="J5664" s="5">
        <v>-999</v>
      </c>
      <c r="K5664" s="4">
        <v>1.8</v>
      </c>
      <c r="L5664" s="4">
        <v>833</v>
      </c>
      <c r="M5664" s="9">
        <v>-0.4</v>
      </c>
      <c r="N5664" s="5">
        <v>-999</v>
      </c>
      <c r="O5664" s="5">
        <v>-999</v>
      </c>
      <c r="P5664" s="4">
        <v>0.8</v>
      </c>
      <c r="Q5664" s="5">
        <v>-999</v>
      </c>
      <c r="R5664">
        <v>0.40500000000000003</v>
      </c>
      <c r="S5664" s="34">
        <f>ROUND((0.6105*(EXP((17.273*E5664)/(E5664+237.3))))*(100-H5664)/100,3)</f>
        <v>0.13400000000000001</v>
      </c>
      <c r="T5664" s="6">
        <f>IF(V5664&lt;V5665,L5664,0)</f>
        <v>0</v>
      </c>
      <c r="U5664" s="6">
        <f>IF(T5664&gt;0,M5664,-999)</f>
        <v>-999</v>
      </c>
      <c r="V5664">
        <v>200702</v>
      </c>
      <c r="W5664">
        <v>2007</v>
      </c>
    </row>
    <row r="5665" spans="1:23" x14ac:dyDescent="0.25">
      <c r="A5665" s="14">
        <v>39132</v>
      </c>
      <c r="B5665" s="3">
        <v>50</v>
      </c>
      <c r="C5665" s="5">
        <v>-999</v>
      </c>
      <c r="D5665" s="4">
        <v>-5</v>
      </c>
      <c r="E5665" s="4">
        <v>-3.1</v>
      </c>
      <c r="F5665" s="4">
        <v>-7</v>
      </c>
      <c r="G5665" s="4">
        <v>94.1</v>
      </c>
      <c r="H5665" s="4">
        <v>86.4</v>
      </c>
      <c r="I5665" s="5">
        <v>-999</v>
      </c>
      <c r="J5665" s="5">
        <v>-999</v>
      </c>
      <c r="K5665" s="4">
        <v>4.9000000000000004</v>
      </c>
      <c r="L5665" s="4">
        <v>883</v>
      </c>
      <c r="M5665" s="9">
        <v>-0.4</v>
      </c>
      <c r="N5665" s="5">
        <v>-999</v>
      </c>
      <c r="O5665" s="5">
        <v>-999</v>
      </c>
      <c r="P5665" s="4">
        <v>0.8</v>
      </c>
      <c r="Q5665" s="5">
        <v>-999</v>
      </c>
      <c r="R5665">
        <v>0.41899999999999998</v>
      </c>
      <c r="S5665" s="34">
        <f>ROUND((0.6105*(EXP((17.273*E5665)/(E5665+237.3))))*(100-H5665)/100,3)</f>
        <v>6.6000000000000003E-2</v>
      </c>
      <c r="T5665" s="6">
        <f>IF(V5665&lt;V5666,L5665,0)</f>
        <v>0</v>
      </c>
      <c r="U5665" s="6">
        <f>IF(T5665&gt;0,M5665,-999)</f>
        <v>-999</v>
      </c>
      <c r="V5665">
        <v>200702</v>
      </c>
      <c r="W5665">
        <v>2007</v>
      </c>
    </row>
    <row r="5666" spans="1:23" x14ac:dyDescent="0.25">
      <c r="A5666" s="14">
        <v>39133</v>
      </c>
      <c r="B5666" s="3">
        <v>51</v>
      </c>
      <c r="C5666" s="5">
        <v>-999</v>
      </c>
      <c r="D5666" s="4">
        <v>-6.2</v>
      </c>
      <c r="E5666" s="4">
        <v>-1.6</v>
      </c>
      <c r="F5666" s="4">
        <v>-11.3</v>
      </c>
      <c r="G5666" s="4">
        <v>86.8</v>
      </c>
      <c r="H5666" s="4">
        <v>61.4</v>
      </c>
      <c r="I5666" s="5">
        <v>-999</v>
      </c>
      <c r="J5666" s="5">
        <v>-999</v>
      </c>
      <c r="K5666" s="4">
        <v>0</v>
      </c>
      <c r="L5666" s="4">
        <v>871</v>
      </c>
      <c r="M5666" s="9">
        <v>-0.4</v>
      </c>
      <c r="N5666" s="5">
        <v>-999</v>
      </c>
      <c r="O5666" s="5">
        <v>-999</v>
      </c>
      <c r="P5666" s="4">
        <v>0.8</v>
      </c>
      <c r="Q5666" s="5">
        <v>-999</v>
      </c>
      <c r="R5666">
        <v>0.33200000000000002</v>
      </c>
      <c r="S5666" s="34">
        <f>ROUND((0.6105*(EXP((17.273*E5666)/(E5666+237.3))))*(100-H5666)/100,3)</f>
        <v>0.21</v>
      </c>
      <c r="T5666" s="6">
        <f>IF(V5666&lt;V5667,L5666,0)</f>
        <v>0</v>
      </c>
      <c r="U5666" s="6">
        <f>IF(T5666&gt;0,M5666,-999)</f>
        <v>-999</v>
      </c>
      <c r="V5666">
        <v>200702</v>
      </c>
      <c r="W5666">
        <v>2007</v>
      </c>
    </row>
    <row r="5667" spans="1:23" x14ac:dyDescent="0.25">
      <c r="A5667" s="14">
        <v>39134</v>
      </c>
      <c r="B5667" s="3">
        <v>52</v>
      </c>
      <c r="C5667" s="5">
        <v>-999</v>
      </c>
      <c r="D5667" s="4">
        <v>-7.5</v>
      </c>
      <c r="E5667" s="4">
        <v>-2.2999999999999998</v>
      </c>
      <c r="F5667" s="4">
        <v>-12.1</v>
      </c>
      <c r="G5667" s="4">
        <v>78.5</v>
      </c>
      <c r="H5667" s="4">
        <v>45.4</v>
      </c>
      <c r="I5667" s="5">
        <v>-999</v>
      </c>
      <c r="J5667" s="5">
        <v>-999</v>
      </c>
      <c r="K5667" s="4">
        <v>0</v>
      </c>
      <c r="L5667" s="4">
        <v>866</v>
      </c>
      <c r="M5667" s="9">
        <v>-0.4</v>
      </c>
      <c r="N5667" s="5">
        <v>-999</v>
      </c>
      <c r="O5667" s="5">
        <v>-999</v>
      </c>
      <c r="P5667" s="4">
        <v>0.8</v>
      </c>
      <c r="Q5667" s="5">
        <v>-999</v>
      </c>
      <c r="R5667">
        <v>0.23499999999999999</v>
      </c>
      <c r="S5667" s="34">
        <f>ROUND((0.6105*(EXP((17.273*E5667)/(E5667+237.3))))*(100-H5667)/100,3)</f>
        <v>0.28100000000000003</v>
      </c>
      <c r="T5667" s="6">
        <f>IF(V5667&lt;V5668,L5667,0)</f>
        <v>0</v>
      </c>
      <c r="U5667" s="6">
        <f>IF(T5667&gt;0,M5667,-999)</f>
        <v>-999</v>
      </c>
      <c r="V5667">
        <v>200702</v>
      </c>
      <c r="W5667">
        <v>2007</v>
      </c>
    </row>
    <row r="5668" spans="1:23" x14ac:dyDescent="0.25">
      <c r="A5668" s="14">
        <v>39135</v>
      </c>
      <c r="B5668" s="3">
        <v>53</v>
      </c>
      <c r="C5668" s="5">
        <v>-999</v>
      </c>
      <c r="D5668" s="4">
        <v>-7.7</v>
      </c>
      <c r="E5668" s="4">
        <v>-2.4</v>
      </c>
      <c r="F5668" s="4">
        <v>-12.1</v>
      </c>
      <c r="G5668" s="4">
        <v>91.2</v>
      </c>
      <c r="H5668" s="4">
        <v>68.599999999999994</v>
      </c>
      <c r="I5668" s="5">
        <v>-999</v>
      </c>
      <c r="J5668" s="5">
        <v>-999</v>
      </c>
      <c r="K5668" s="4">
        <v>0</v>
      </c>
      <c r="L5668" s="4">
        <v>861</v>
      </c>
      <c r="M5668" s="9">
        <v>-0.5</v>
      </c>
      <c r="N5668" s="5">
        <v>-999</v>
      </c>
      <c r="O5668" s="5">
        <v>-999</v>
      </c>
      <c r="P5668" s="4">
        <v>0.8</v>
      </c>
      <c r="Q5668" s="5">
        <v>-999</v>
      </c>
      <c r="R5668">
        <v>0.35</v>
      </c>
      <c r="S5668" s="34">
        <f>ROUND((0.6105*(EXP((17.273*E5668)/(E5668+237.3))))*(100-H5668)/100,3)</f>
        <v>0.161</v>
      </c>
      <c r="T5668" s="6">
        <f>IF(V5668&lt;V5669,L5668,0)</f>
        <v>0</v>
      </c>
      <c r="U5668" s="6">
        <f>IF(T5668&gt;0,M5668,-999)</f>
        <v>-999</v>
      </c>
      <c r="V5668">
        <v>200702</v>
      </c>
      <c r="W5668">
        <v>2007</v>
      </c>
    </row>
    <row r="5669" spans="1:23" x14ac:dyDescent="0.25">
      <c r="A5669" s="14">
        <v>39136</v>
      </c>
      <c r="B5669" s="3">
        <v>54</v>
      </c>
      <c r="C5669" s="5">
        <v>-999</v>
      </c>
      <c r="D5669" s="4">
        <v>-8.8000000000000007</v>
      </c>
      <c r="E5669" s="4">
        <v>-1</v>
      </c>
      <c r="F5669" s="4">
        <v>-14.5</v>
      </c>
      <c r="G5669" s="4">
        <v>84.9</v>
      </c>
      <c r="H5669" s="4">
        <v>50.1</v>
      </c>
      <c r="I5669" s="5">
        <v>-999</v>
      </c>
      <c r="J5669" s="5">
        <v>-999</v>
      </c>
      <c r="K5669" s="4">
        <v>0</v>
      </c>
      <c r="L5669" s="4">
        <v>868</v>
      </c>
      <c r="M5669" s="9">
        <v>-0.5</v>
      </c>
      <c r="N5669" s="5">
        <v>-999</v>
      </c>
      <c r="O5669" s="5">
        <v>-999</v>
      </c>
      <c r="P5669" s="4">
        <v>0.9</v>
      </c>
      <c r="Q5669" s="5">
        <v>-999</v>
      </c>
      <c r="R5669">
        <v>0.28399999999999997</v>
      </c>
      <c r="S5669" s="34">
        <f>ROUND((0.6105*(EXP((17.273*E5669)/(E5669+237.3))))*(100-H5669)/100,3)</f>
        <v>0.28299999999999997</v>
      </c>
      <c r="T5669" s="6">
        <f>IF(V5669&lt;V5670,L5669,0)</f>
        <v>0</v>
      </c>
      <c r="U5669" s="6">
        <f>IF(T5669&gt;0,M5669,-999)</f>
        <v>-999</v>
      </c>
      <c r="V5669">
        <v>200702</v>
      </c>
      <c r="W5669">
        <v>2007</v>
      </c>
    </row>
    <row r="5670" spans="1:23" x14ac:dyDescent="0.25">
      <c r="A5670" s="14">
        <v>39137</v>
      </c>
      <c r="B5670" s="3">
        <v>55</v>
      </c>
      <c r="C5670" s="5">
        <v>-999</v>
      </c>
      <c r="D5670" s="4">
        <v>-9</v>
      </c>
      <c r="E5670" s="4">
        <v>-7.4</v>
      </c>
      <c r="F5670" s="4">
        <v>-11.9</v>
      </c>
      <c r="G5670" s="4">
        <v>95.8</v>
      </c>
      <c r="H5670" s="4">
        <v>88.9</v>
      </c>
      <c r="I5670" s="5">
        <v>-999</v>
      </c>
      <c r="J5670" s="5">
        <v>-999</v>
      </c>
      <c r="K5670" s="4">
        <v>4.5</v>
      </c>
      <c r="L5670" s="4">
        <v>904</v>
      </c>
      <c r="M5670" s="9">
        <v>-0.7</v>
      </c>
      <c r="N5670" s="5">
        <v>-999</v>
      </c>
      <c r="O5670" s="5">
        <v>-999</v>
      </c>
      <c r="P5670" s="4">
        <v>0.8</v>
      </c>
      <c r="Q5670" s="5">
        <v>-999</v>
      </c>
      <c r="R5670">
        <v>0.312</v>
      </c>
      <c r="S5670" s="34">
        <f>ROUND((0.6105*(EXP((17.273*E5670)/(E5670+237.3))))*(100-H5670)/100,3)</f>
        <v>3.9E-2</v>
      </c>
      <c r="T5670" s="6">
        <f>IF(V5670&lt;V5671,L5670,0)</f>
        <v>0</v>
      </c>
      <c r="U5670" s="6">
        <f>IF(T5670&gt;0,M5670,-999)</f>
        <v>-999</v>
      </c>
      <c r="V5670">
        <v>200702</v>
      </c>
      <c r="W5670">
        <v>2007</v>
      </c>
    </row>
    <row r="5671" spans="1:23" x14ac:dyDescent="0.25">
      <c r="A5671" s="14">
        <v>39138</v>
      </c>
      <c r="B5671" s="3">
        <v>56</v>
      </c>
      <c r="C5671" s="5">
        <v>-999</v>
      </c>
      <c r="D5671" s="4">
        <v>-5.5</v>
      </c>
      <c r="E5671" s="4">
        <v>-3.3</v>
      </c>
      <c r="F5671" s="4">
        <v>-7.7</v>
      </c>
      <c r="G5671" s="4">
        <v>98.5</v>
      </c>
      <c r="H5671" s="4">
        <v>95.2</v>
      </c>
      <c r="I5671" s="5">
        <v>-999</v>
      </c>
      <c r="J5671" s="5">
        <v>-999</v>
      </c>
      <c r="K5671" s="4">
        <v>0</v>
      </c>
      <c r="L5671" s="4">
        <v>895</v>
      </c>
      <c r="M5671" s="9">
        <v>-0.7</v>
      </c>
      <c r="N5671" s="5">
        <v>-999</v>
      </c>
      <c r="O5671" s="5">
        <v>-999</v>
      </c>
      <c r="P5671" s="4">
        <v>0.8</v>
      </c>
      <c r="Q5671" s="5">
        <v>-999</v>
      </c>
      <c r="R5671">
        <v>0.45600000000000002</v>
      </c>
      <c r="S5671" s="34">
        <f>ROUND((0.6105*(EXP((17.273*E5671)/(E5671+237.3))))*(100-H5671)/100,3)</f>
        <v>2.3E-2</v>
      </c>
      <c r="T5671" s="6">
        <f>IF(V5671&lt;V5672,L5671,0)</f>
        <v>0</v>
      </c>
      <c r="U5671" s="6">
        <f>IF(T5671&gt;0,M5671,-999)</f>
        <v>-999</v>
      </c>
      <c r="V5671">
        <v>200702</v>
      </c>
      <c r="W5671">
        <v>2007</v>
      </c>
    </row>
    <row r="5672" spans="1:23" x14ac:dyDescent="0.25">
      <c r="A5672" s="14">
        <v>39139</v>
      </c>
      <c r="B5672" s="3">
        <v>57</v>
      </c>
      <c r="C5672" s="5">
        <v>-999</v>
      </c>
      <c r="D5672" s="4">
        <v>-6.1</v>
      </c>
      <c r="E5672" s="4">
        <v>-4.2</v>
      </c>
      <c r="F5672" s="4">
        <v>-9.9</v>
      </c>
      <c r="G5672" s="4">
        <v>97.2</v>
      </c>
      <c r="H5672" s="4">
        <v>92</v>
      </c>
      <c r="I5672" s="5">
        <v>-999</v>
      </c>
      <c r="J5672" s="5">
        <v>-999</v>
      </c>
      <c r="K5672" s="4">
        <v>11.1</v>
      </c>
      <c r="L5672" s="4">
        <v>1004</v>
      </c>
      <c r="M5672" s="9">
        <v>-0.8</v>
      </c>
      <c r="N5672" s="5">
        <v>-999</v>
      </c>
      <c r="O5672" s="5">
        <v>-999</v>
      </c>
      <c r="P5672" s="4">
        <v>0.7</v>
      </c>
      <c r="Q5672" s="5">
        <v>-999</v>
      </c>
      <c r="R5672">
        <v>0.41299999999999998</v>
      </c>
      <c r="S5672" s="34">
        <f>ROUND((0.6105*(EXP((17.273*E5672)/(E5672+237.3))))*(100-H5672)/100,3)</f>
        <v>3.5999999999999997E-2</v>
      </c>
      <c r="T5672" s="6">
        <f>IF(V5672&lt;V5673,L5672,0)</f>
        <v>0</v>
      </c>
      <c r="U5672" s="6">
        <f>IF(T5672&gt;0,M5672,-999)</f>
        <v>-999</v>
      </c>
      <c r="V5672">
        <v>200702</v>
      </c>
      <c r="W5672">
        <v>2007</v>
      </c>
    </row>
    <row r="5673" spans="1:23" x14ac:dyDescent="0.25">
      <c r="A5673" s="14">
        <v>39140</v>
      </c>
      <c r="B5673" s="3">
        <v>58</v>
      </c>
      <c r="C5673" s="5">
        <v>-999</v>
      </c>
      <c r="D5673" s="4">
        <v>-8.1999999999999993</v>
      </c>
      <c r="E5673" s="4">
        <v>-3.6</v>
      </c>
      <c r="F5673" s="4">
        <v>-10.7</v>
      </c>
      <c r="G5673" s="4">
        <v>93.1</v>
      </c>
      <c r="H5673" s="4">
        <v>81</v>
      </c>
      <c r="I5673" s="5">
        <v>-999</v>
      </c>
      <c r="J5673" s="5">
        <v>-999</v>
      </c>
      <c r="K5673" s="4">
        <v>0.9</v>
      </c>
      <c r="L5673" s="4">
        <v>1009</v>
      </c>
      <c r="M5673" s="9">
        <v>-0.6</v>
      </c>
      <c r="N5673" s="5">
        <v>-999</v>
      </c>
      <c r="O5673" s="5">
        <v>-999</v>
      </c>
      <c r="P5673" s="4">
        <v>0.8</v>
      </c>
      <c r="Q5673" s="5">
        <v>-999</v>
      </c>
      <c r="R5673">
        <v>0.38</v>
      </c>
      <c r="S5673" s="34">
        <f>ROUND((0.6105*(EXP((17.273*E5673)/(E5673+237.3))))*(100-H5673)/100,3)</f>
        <v>8.8999999999999996E-2</v>
      </c>
      <c r="T5673" s="6">
        <f>IF(V5673&lt;V5674,L5673,0)</f>
        <v>0</v>
      </c>
      <c r="U5673" s="6">
        <f>IF(T5673&gt;0,M5673,-999)</f>
        <v>-999</v>
      </c>
      <c r="V5673">
        <v>200702</v>
      </c>
      <c r="W5673">
        <v>2007</v>
      </c>
    </row>
    <row r="5674" spans="1:23" x14ac:dyDescent="0.25">
      <c r="A5674" s="14">
        <v>39141</v>
      </c>
      <c r="B5674" s="3">
        <v>59</v>
      </c>
      <c r="C5674" s="5">
        <v>-999</v>
      </c>
      <c r="D5674" s="4">
        <v>-8.1999999999999993</v>
      </c>
      <c r="E5674" s="4">
        <v>-2.4</v>
      </c>
      <c r="F5674" s="4">
        <v>-12</v>
      </c>
      <c r="G5674" s="4">
        <v>90.8</v>
      </c>
      <c r="H5674" s="4">
        <v>64.5</v>
      </c>
      <c r="I5674" s="5">
        <v>-999</v>
      </c>
      <c r="J5674" s="5">
        <v>-999</v>
      </c>
      <c r="K5674" s="4">
        <v>6.6</v>
      </c>
      <c r="L5674" s="4">
        <v>1060</v>
      </c>
      <c r="M5674" s="9">
        <v>-0.5</v>
      </c>
      <c r="N5674" s="5">
        <v>-999</v>
      </c>
      <c r="O5674" s="5">
        <v>-999</v>
      </c>
      <c r="P5674" s="4">
        <v>0.8</v>
      </c>
      <c r="Q5674" s="5">
        <v>-999</v>
      </c>
      <c r="R5674">
        <v>0.33</v>
      </c>
      <c r="S5674" s="34">
        <f>ROUND((0.6105*(EXP((17.273*E5674)/(E5674+237.3))))*(100-H5674)/100,3)</f>
        <v>0.182</v>
      </c>
      <c r="T5674" s="6">
        <f>IF(V5674&lt;V5675,L5674,0)</f>
        <v>1060</v>
      </c>
      <c r="U5674" s="6">
        <f>IF(T5674&gt;0,M5674,-999)</f>
        <v>-0.5</v>
      </c>
      <c r="V5674">
        <v>200702</v>
      </c>
      <c r="W5674">
        <v>2007</v>
      </c>
    </row>
    <row r="5675" spans="1:23" x14ac:dyDescent="0.25">
      <c r="A5675" s="14">
        <v>39142</v>
      </c>
      <c r="B5675" s="3">
        <v>60</v>
      </c>
      <c r="C5675" s="5">
        <v>-999</v>
      </c>
      <c r="D5675" s="4">
        <v>-11.7</v>
      </c>
      <c r="E5675" s="4">
        <v>-3.4</v>
      </c>
      <c r="F5675" s="4">
        <v>-16.899999999999999</v>
      </c>
      <c r="G5675" s="4">
        <v>86.1</v>
      </c>
      <c r="H5675" s="4">
        <v>56.7</v>
      </c>
      <c r="I5675" s="5">
        <v>-999</v>
      </c>
      <c r="J5675" s="5">
        <v>-999</v>
      </c>
      <c r="K5675" s="4">
        <v>0</v>
      </c>
      <c r="L5675" s="4">
        <v>1020</v>
      </c>
      <c r="M5675" s="9">
        <v>-0.5</v>
      </c>
      <c r="N5675" s="5">
        <v>-999</v>
      </c>
      <c r="O5675" s="5">
        <v>-999</v>
      </c>
      <c r="P5675" s="4">
        <v>0.8</v>
      </c>
      <c r="Q5675" s="5">
        <v>-999</v>
      </c>
      <c r="R5675">
        <v>0.26900000000000002</v>
      </c>
      <c r="S5675" s="34">
        <f>ROUND((0.6105*(EXP((17.273*E5675)/(E5675+237.3))))*(100-H5675)/100,3)</f>
        <v>0.20599999999999999</v>
      </c>
      <c r="T5675" s="6">
        <f>IF(V5675&lt;V5676,L5675,0)</f>
        <v>0</v>
      </c>
      <c r="U5675" s="6">
        <f>IF(T5675&gt;0,M5675,-999)</f>
        <v>-999</v>
      </c>
      <c r="V5675">
        <v>200703</v>
      </c>
      <c r="W5675">
        <v>2007</v>
      </c>
    </row>
    <row r="5676" spans="1:23" x14ac:dyDescent="0.25">
      <c r="A5676" s="14">
        <v>39143</v>
      </c>
      <c r="B5676" s="3">
        <v>61</v>
      </c>
      <c r="C5676" s="5">
        <v>-999</v>
      </c>
      <c r="D5676" s="4">
        <v>-9.1</v>
      </c>
      <c r="E5676" s="4">
        <v>-4.2</v>
      </c>
      <c r="F5676" s="4">
        <v>-14.9</v>
      </c>
      <c r="G5676" s="4">
        <v>84</v>
      </c>
      <c r="H5676" s="4">
        <v>59</v>
      </c>
      <c r="I5676" s="5">
        <v>-999</v>
      </c>
      <c r="J5676" s="5">
        <v>-999</v>
      </c>
      <c r="K5676" s="4">
        <v>0</v>
      </c>
      <c r="L5676" s="4">
        <v>1008</v>
      </c>
      <c r="M5676" s="9">
        <v>-0.5</v>
      </c>
      <c r="N5676" s="5">
        <v>-999</v>
      </c>
      <c r="O5676" s="5">
        <v>-999</v>
      </c>
      <c r="P5676" s="4">
        <v>0.8</v>
      </c>
      <c r="Q5676" s="5">
        <v>-999</v>
      </c>
      <c r="R5676">
        <v>0.26400000000000001</v>
      </c>
      <c r="S5676" s="34">
        <f>ROUND((0.6105*(EXP((17.273*E5676)/(E5676+237.3))))*(100-H5676)/100,3)</f>
        <v>0.183</v>
      </c>
      <c r="T5676" s="6">
        <f>IF(V5676&lt;V5677,L5676,0)</f>
        <v>0</v>
      </c>
      <c r="U5676" s="6">
        <f>IF(T5676&gt;0,M5676,-999)</f>
        <v>-999</v>
      </c>
      <c r="V5676">
        <v>200703</v>
      </c>
      <c r="W5676">
        <v>2007</v>
      </c>
    </row>
    <row r="5677" spans="1:23" x14ac:dyDescent="0.25">
      <c r="A5677" s="14">
        <v>39144</v>
      </c>
      <c r="B5677" s="3">
        <v>62</v>
      </c>
      <c r="C5677" s="5">
        <v>-999</v>
      </c>
      <c r="D5677" s="4">
        <v>-2.2000000000000002</v>
      </c>
      <c r="E5677" s="4">
        <v>1.2</v>
      </c>
      <c r="F5677" s="4">
        <v>-7.6</v>
      </c>
      <c r="G5677" s="4">
        <v>97.4</v>
      </c>
      <c r="H5677" s="4">
        <v>90.5</v>
      </c>
      <c r="I5677" s="5">
        <v>-999</v>
      </c>
      <c r="J5677" s="5">
        <v>-999</v>
      </c>
      <c r="K5677" s="4">
        <v>0</v>
      </c>
      <c r="L5677" s="4">
        <v>990</v>
      </c>
      <c r="M5677" s="9">
        <v>-0.5</v>
      </c>
      <c r="N5677" s="5">
        <v>-999</v>
      </c>
      <c r="O5677" s="5">
        <v>-999</v>
      </c>
      <c r="P5677" s="4">
        <v>0.8</v>
      </c>
      <c r="Q5677" s="5">
        <v>-999</v>
      </c>
      <c r="R5677">
        <v>0.60099999999999998</v>
      </c>
      <c r="S5677" s="34">
        <f>ROUND((0.6105*(EXP((17.273*E5677)/(E5677+237.3))))*(100-H5677)/100,3)</f>
        <v>6.3E-2</v>
      </c>
      <c r="T5677" s="6">
        <f>IF(V5677&lt;V5678,L5677,0)</f>
        <v>0</v>
      </c>
      <c r="U5677" s="6">
        <f>IF(T5677&gt;0,M5677,-999)</f>
        <v>-999</v>
      </c>
      <c r="V5677">
        <v>200703</v>
      </c>
      <c r="W5677">
        <v>2007</v>
      </c>
    </row>
    <row r="5678" spans="1:23" x14ac:dyDescent="0.25">
      <c r="A5678" s="14">
        <v>39145</v>
      </c>
      <c r="B5678" s="3">
        <v>63</v>
      </c>
      <c r="C5678" s="5">
        <v>-999</v>
      </c>
      <c r="D5678" s="4">
        <v>-0.9</v>
      </c>
      <c r="E5678" s="4">
        <v>5.4</v>
      </c>
      <c r="F5678" s="4">
        <v>-5.8</v>
      </c>
      <c r="G5678" s="4">
        <v>90.9</v>
      </c>
      <c r="H5678" s="4">
        <v>52.6</v>
      </c>
      <c r="I5678" s="5">
        <v>-999</v>
      </c>
      <c r="J5678" s="5">
        <v>-999</v>
      </c>
      <c r="K5678" s="4">
        <v>0</v>
      </c>
      <c r="L5678" s="4">
        <v>974</v>
      </c>
      <c r="M5678" s="9">
        <v>-0.5</v>
      </c>
      <c r="N5678" s="5">
        <v>-999</v>
      </c>
      <c r="O5678" s="5">
        <v>-999</v>
      </c>
      <c r="P5678" s="4">
        <v>0.8</v>
      </c>
      <c r="Q5678" s="5">
        <v>-999</v>
      </c>
      <c r="R5678">
        <v>0.47099999999999997</v>
      </c>
      <c r="S5678" s="34">
        <f>ROUND((0.6105*(EXP((17.273*E5678)/(E5678+237.3))))*(100-H5678)/100,3)</f>
        <v>0.42499999999999999</v>
      </c>
      <c r="T5678" s="6">
        <f>IF(V5678&lt;V5679,L5678,0)</f>
        <v>0</v>
      </c>
      <c r="U5678" s="6">
        <f>IF(T5678&gt;0,M5678,-999)</f>
        <v>-999</v>
      </c>
      <c r="V5678">
        <v>200703</v>
      </c>
      <c r="W5678">
        <v>2007</v>
      </c>
    </row>
    <row r="5679" spans="1:23" x14ac:dyDescent="0.25">
      <c r="A5679" s="14">
        <v>39146</v>
      </c>
      <c r="B5679" s="3">
        <v>64</v>
      </c>
      <c r="C5679" s="5">
        <v>-999</v>
      </c>
      <c r="D5679" s="4">
        <v>-0.1</v>
      </c>
      <c r="E5679" s="4">
        <v>3.7</v>
      </c>
      <c r="F5679" s="4">
        <v>-2</v>
      </c>
      <c r="G5679" s="4">
        <v>98.2</v>
      </c>
      <c r="H5679" s="4">
        <v>88.6</v>
      </c>
      <c r="I5679" s="5">
        <v>-999</v>
      </c>
      <c r="J5679" s="5">
        <v>-999</v>
      </c>
      <c r="K5679" s="4">
        <v>1.6</v>
      </c>
      <c r="L5679" s="4">
        <v>960</v>
      </c>
      <c r="M5679" s="9">
        <v>-0.4</v>
      </c>
      <c r="N5679" s="5">
        <v>-999</v>
      </c>
      <c r="O5679" s="5">
        <v>-999</v>
      </c>
      <c r="P5679" s="4">
        <v>0.8</v>
      </c>
      <c r="Q5679" s="5">
        <v>-999</v>
      </c>
      <c r="R5679">
        <v>0.70299999999999996</v>
      </c>
      <c r="S5679" s="34">
        <f>ROUND((0.6105*(EXP((17.273*E5679)/(E5679+237.3))))*(100-H5679)/100,3)</f>
        <v>9.0999999999999998E-2</v>
      </c>
      <c r="T5679" s="6">
        <f>IF(V5679&lt;V5680,L5679,0)</f>
        <v>0</v>
      </c>
      <c r="U5679" s="6">
        <f>IF(T5679&gt;0,M5679,-999)</f>
        <v>-999</v>
      </c>
      <c r="V5679">
        <v>200703</v>
      </c>
      <c r="W5679">
        <v>2007</v>
      </c>
    </row>
    <row r="5680" spans="1:23" x14ac:dyDescent="0.25">
      <c r="A5680" s="14">
        <v>39147</v>
      </c>
      <c r="B5680" s="3">
        <v>65</v>
      </c>
      <c r="C5680" s="5">
        <v>-999</v>
      </c>
      <c r="D5680" s="4">
        <v>1.8</v>
      </c>
      <c r="E5680" s="4">
        <v>7.1</v>
      </c>
      <c r="F5680" s="4">
        <v>-1.9</v>
      </c>
      <c r="G5680" s="4">
        <v>88.3</v>
      </c>
      <c r="H5680" s="4">
        <v>69.900000000000006</v>
      </c>
      <c r="I5680" s="5">
        <v>-999</v>
      </c>
      <c r="J5680" s="5">
        <v>-999</v>
      </c>
      <c r="K5680" s="4">
        <v>0</v>
      </c>
      <c r="L5680" s="4">
        <v>925</v>
      </c>
      <c r="M5680" s="9">
        <v>-0.3</v>
      </c>
      <c r="N5680" s="5">
        <v>-999</v>
      </c>
      <c r="O5680" s="5">
        <v>-999</v>
      </c>
      <c r="P5680" s="4">
        <v>0.9</v>
      </c>
      <c r="Q5680" s="5">
        <v>-999</v>
      </c>
      <c r="R5680">
        <v>0.70599999999999996</v>
      </c>
      <c r="S5680" s="34">
        <f>ROUND((0.6105*(EXP((17.273*E5680)/(E5680+237.3))))*(100-H5680)/100,3)</f>
        <v>0.30399999999999999</v>
      </c>
      <c r="T5680" s="6">
        <f>IF(V5680&lt;V5681,L5680,0)</f>
        <v>0</v>
      </c>
      <c r="U5680" s="6">
        <f>IF(T5680&gt;0,M5680,-999)</f>
        <v>-999</v>
      </c>
      <c r="V5680">
        <v>200703</v>
      </c>
      <c r="W5680">
        <v>2007</v>
      </c>
    </row>
    <row r="5681" spans="1:23" x14ac:dyDescent="0.25">
      <c r="A5681" s="14">
        <v>39148</v>
      </c>
      <c r="B5681" s="3">
        <v>66</v>
      </c>
      <c r="C5681" s="5">
        <v>-999</v>
      </c>
      <c r="D5681" s="4">
        <v>1.1000000000000001</v>
      </c>
      <c r="E5681" s="4">
        <v>5</v>
      </c>
      <c r="F5681" s="4">
        <v>-6</v>
      </c>
      <c r="G5681" s="4">
        <v>87.8</v>
      </c>
      <c r="H5681" s="4">
        <v>73.2</v>
      </c>
      <c r="I5681" s="5">
        <v>-999</v>
      </c>
      <c r="J5681" s="5">
        <v>-999</v>
      </c>
      <c r="K5681" s="4">
        <v>11.3</v>
      </c>
      <c r="L5681" s="4">
        <v>950</v>
      </c>
      <c r="M5681" s="9">
        <v>-0.3</v>
      </c>
      <c r="N5681" s="5">
        <v>-999</v>
      </c>
      <c r="O5681" s="5">
        <v>-999</v>
      </c>
      <c r="P5681" s="4">
        <v>0.8</v>
      </c>
      <c r="Q5681" s="5">
        <v>-999</v>
      </c>
      <c r="R5681">
        <v>0.63800000000000001</v>
      </c>
      <c r="S5681" s="34">
        <f>ROUND((0.6105*(EXP((17.273*E5681)/(E5681+237.3))))*(100-H5681)/100,3)</f>
        <v>0.23400000000000001</v>
      </c>
      <c r="T5681" s="6">
        <f>IF(V5681&lt;V5682,L5681,0)</f>
        <v>0</v>
      </c>
      <c r="U5681" s="6">
        <f>IF(T5681&gt;0,M5681,-999)</f>
        <v>-999</v>
      </c>
      <c r="V5681">
        <v>200703</v>
      </c>
      <c r="W5681">
        <v>2007</v>
      </c>
    </row>
    <row r="5682" spans="1:23" x14ac:dyDescent="0.25">
      <c r="A5682" s="14">
        <v>39149</v>
      </c>
      <c r="B5682" s="3">
        <v>67</v>
      </c>
      <c r="C5682" s="5">
        <v>-999</v>
      </c>
      <c r="D5682" s="4">
        <v>-3.7</v>
      </c>
      <c r="E5682" s="4">
        <v>0.6</v>
      </c>
      <c r="F5682" s="4">
        <v>-6.4</v>
      </c>
      <c r="G5682" s="4">
        <v>88.8</v>
      </c>
      <c r="H5682" s="4">
        <v>64.8</v>
      </c>
      <c r="I5682" s="5">
        <v>-999</v>
      </c>
      <c r="J5682" s="5">
        <v>-999</v>
      </c>
      <c r="K5682" s="4">
        <v>0</v>
      </c>
      <c r="L5682" s="4">
        <v>926</v>
      </c>
      <c r="M5682" s="9">
        <v>-0.2</v>
      </c>
      <c r="N5682" s="5">
        <v>-999</v>
      </c>
      <c r="O5682" s="5">
        <v>-999</v>
      </c>
      <c r="P5682" s="4">
        <v>0.8</v>
      </c>
      <c r="Q5682" s="5">
        <v>-999</v>
      </c>
      <c r="R5682">
        <v>0.41399999999999998</v>
      </c>
      <c r="S5682" s="34">
        <f>ROUND((0.6105*(EXP((17.273*E5682)/(E5682+237.3))))*(100-H5682)/100,3)</f>
        <v>0.224</v>
      </c>
      <c r="T5682" s="6">
        <f>IF(V5682&lt;V5683,L5682,0)</f>
        <v>0</v>
      </c>
      <c r="U5682" s="6">
        <f>IF(T5682&gt;0,M5682,-999)</f>
        <v>-999</v>
      </c>
      <c r="V5682">
        <v>200703</v>
      </c>
      <c r="W5682">
        <v>2007</v>
      </c>
    </row>
    <row r="5683" spans="1:23" x14ac:dyDescent="0.25">
      <c r="A5683" s="14">
        <v>39150</v>
      </c>
      <c r="B5683" s="3">
        <v>68</v>
      </c>
      <c r="C5683" s="5">
        <v>-999</v>
      </c>
      <c r="D5683" s="4">
        <v>-0.7</v>
      </c>
      <c r="E5683" s="4">
        <v>6</v>
      </c>
      <c r="F5683" s="4">
        <v>-4.4000000000000004</v>
      </c>
      <c r="G5683" s="4">
        <v>80.900000000000006</v>
      </c>
      <c r="H5683" s="4">
        <v>55.4</v>
      </c>
      <c r="I5683" s="5">
        <v>-999</v>
      </c>
      <c r="J5683" s="5">
        <v>-999</v>
      </c>
      <c r="K5683" s="4">
        <v>0</v>
      </c>
      <c r="L5683" s="4">
        <v>918</v>
      </c>
      <c r="M5683" s="9">
        <v>0</v>
      </c>
      <c r="N5683" s="5">
        <v>-999</v>
      </c>
      <c r="O5683" s="5">
        <v>-999</v>
      </c>
      <c r="P5683" s="4">
        <v>0.9</v>
      </c>
      <c r="Q5683" s="5">
        <v>-999</v>
      </c>
      <c r="R5683">
        <v>0.51700000000000002</v>
      </c>
      <c r="S5683" s="34">
        <f>ROUND((0.6105*(EXP((17.273*E5683)/(E5683+237.3))))*(100-H5683)/100,3)</f>
        <v>0.41699999999999998</v>
      </c>
      <c r="T5683" s="6">
        <f>IF(V5683&lt;V5684,L5683,0)</f>
        <v>0</v>
      </c>
      <c r="U5683" s="6">
        <f>IF(T5683&gt;0,M5683,-999)</f>
        <v>-999</v>
      </c>
      <c r="V5683">
        <v>200703</v>
      </c>
      <c r="W5683">
        <v>2007</v>
      </c>
    </row>
    <row r="5684" spans="1:23" x14ac:dyDescent="0.25">
      <c r="A5684" s="14">
        <v>39151</v>
      </c>
      <c r="B5684" s="3">
        <v>69</v>
      </c>
      <c r="C5684" s="5">
        <v>-999</v>
      </c>
      <c r="D5684" s="4">
        <v>-0.5</v>
      </c>
      <c r="E5684" s="4">
        <v>1.6</v>
      </c>
      <c r="F5684" s="4">
        <v>-4</v>
      </c>
      <c r="G5684" s="4">
        <v>90.1</v>
      </c>
      <c r="H5684" s="4">
        <v>64.2</v>
      </c>
      <c r="I5684" s="5">
        <v>-999</v>
      </c>
      <c r="J5684" s="5">
        <v>-999</v>
      </c>
      <c r="K5684" s="4">
        <v>0</v>
      </c>
      <c r="L5684" s="4">
        <v>913</v>
      </c>
      <c r="M5684" s="9">
        <v>-0.1</v>
      </c>
      <c r="N5684" s="5">
        <v>-999</v>
      </c>
      <c r="O5684" s="5">
        <v>-999</v>
      </c>
      <c r="P5684" s="4">
        <v>0.7</v>
      </c>
      <c r="Q5684" s="5">
        <v>-999</v>
      </c>
      <c r="R5684">
        <v>0.442</v>
      </c>
      <c r="S5684" s="34">
        <f>ROUND((0.6105*(EXP((17.273*E5684)/(E5684+237.3))))*(100-H5684)/100,3)</f>
        <v>0.245</v>
      </c>
      <c r="T5684" s="6">
        <f>IF(V5684&lt;V5685,L5684,0)</f>
        <v>0</v>
      </c>
      <c r="U5684" s="6">
        <f>IF(T5684&gt;0,M5684,-999)</f>
        <v>-999</v>
      </c>
      <c r="V5684">
        <v>200703</v>
      </c>
      <c r="W5684">
        <v>2007</v>
      </c>
    </row>
    <row r="5685" spans="1:23" x14ac:dyDescent="0.25">
      <c r="A5685" s="14">
        <v>39152</v>
      </c>
      <c r="B5685" s="3">
        <v>70</v>
      </c>
      <c r="C5685" s="5">
        <v>-999</v>
      </c>
      <c r="D5685" s="4">
        <v>3.7</v>
      </c>
      <c r="E5685" s="4">
        <v>7.7</v>
      </c>
      <c r="F5685" s="4">
        <v>0.4</v>
      </c>
      <c r="G5685" s="4">
        <v>95.1</v>
      </c>
      <c r="H5685" s="4">
        <v>78.099999999999994</v>
      </c>
      <c r="I5685" s="5">
        <v>-999</v>
      </c>
      <c r="J5685" s="5">
        <v>-999</v>
      </c>
      <c r="K5685" s="4">
        <v>6.5</v>
      </c>
      <c r="L5685" s="4">
        <v>850</v>
      </c>
      <c r="M5685" s="9">
        <v>0</v>
      </c>
      <c r="N5685" s="5">
        <v>-999</v>
      </c>
      <c r="O5685" s="5">
        <v>-999</v>
      </c>
      <c r="P5685" s="4">
        <v>0.8</v>
      </c>
      <c r="Q5685" s="5">
        <v>-999</v>
      </c>
      <c r="R5685">
        <v>0.82299999999999995</v>
      </c>
      <c r="S5685" s="34">
        <f>ROUND((0.6105*(EXP((17.273*E5685)/(E5685+237.3))))*(100-H5685)/100,3)</f>
        <v>0.23</v>
      </c>
      <c r="T5685" s="6">
        <f>IF(V5685&lt;V5686,L5685,0)</f>
        <v>0</v>
      </c>
      <c r="U5685" s="6">
        <f>IF(T5685&gt;0,M5685,-999)</f>
        <v>-999</v>
      </c>
      <c r="V5685">
        <v>200703</v>
      </c>
      <c r="W5685">
        <v>2007</v>
      </c>
    </row>
    <row r="5686" spans="1:23" x14ac:dyDescent="0.25">
      <c r="A5686" s="14">
        <v>39153</v>
      </c>
      <c r="B5686" s="3">
        <v>71</v>
      </c>
      <c r="C5686" s="5">
        <v>-999</v>
      </c>
      <c r="D5686" s="4">
        <v>0.5</v>
      </c>
      <c r="E5686" s="4">
        <v>6.3</v>
      </c>
      <c r="F5686" s="4">
        <v>-6.8</v>
      </c>
      <c r="G5686" s="4">
        <v>83.8</v>
      </c>
      <c r="H5686" s="4">
        <v>47.5</v>
      </c>
      <c r="I5686" s="5">
        <v>-999</v>
      </c>
      <c r="J5686" s="5">
        <v>-999</v>
      </c>
      <c r="K5686" s="4">
        <v>1.9</v>
      </c>
      <c r="L5686" s="4">
        <v>814</v>
      </c>
      <c r="M5686" s="9">
        <v>0</v>
      </c>
      <c r="N5686" s="5">
        <v>-999</v>
      </c>
      <c r="O5686" s="5">
        <v>-999</v>
      </c>
      <c r="P5686" s="4">
        <v>0.8</v>
      </c>
      <c r="Q5686" s="5">
        <v>-999</v>
      </c>
      <c r="R5686">
        <v>0.45400000000000001</v>
      </c>
      <c r="S5686" s="34">
        <f>ROUND((0.6105*(EXP((17.273*E5686)/(E5686+237.3))))*(100-H5686)/100,3)</f>
        <v>0.501</v>
      </c>
      <c r="T5686" s="6">
        <f>IF(V5686&lt;V5687,L5686,0)</f>
        <v>0</v>
      </c>
      <c r="U5686" s="6">
        <f>IF(T5686&gt;0,M5686,-999)</f>
        <v>-999</v>
      </c>
      <c r="V5686">
        <v>200703</v>
      </c>
      <c r="W5686">
        <v>2007</v>
      </c>
    </row>
    <row r="5687" spans="1:23" x14ac:dyDescent="0.25">
      <c r="A5687" s="14">
        <v>39154</v>
      </c>
      <c r="B5687" s="3">
        <v>72</v>
      </c>
      <c r="C5687" s="5">
        <v>-999</v>
      </c>
      <c r="D5687" s="4">
        <v>-5.0999999999999996</v>
      </c>
      <c r="E5687" s="4">
        <v>1.5</v>
      </c>
      <c r="F5687" s="4">
        <v>-9.6</v>
      </c>
      <c r="G5687" s="4">
        <v>69.2</v>
      </c>
      <c r="H5687" s="4">
        <v>37.6</v>
      </c>
      <c r="I5687" s="5">
        <v>-999</v>
      </c>
      <c r="J5687" s="5">
        <v>-999</v>
      </c>
      <c r="K5687" s="4">
        <v>0</v>
      </c>
      <c r="L5687" s="4">
        <v>788</v>
      </c>
      <c r="M5687" s="9">
        <v>0</v>
      </c>
      <c r="N5687" s="5">
        <v>-999</v>
      </c>
      <c r="O5687" s="5">
        <v>-999</v>
      </c>
      <c r="P5687" s="4">
        <v>0.7</v>
      </c>
      <c r="Q5687" s="5">
        <v>-999</v>
      </c>
      <c r="R5687">
        <v>0.255</v>
      </c>
      <c r="S5687" s="34">
        <f>ROUND((0.6105*(EXP((17.273*E5687)/(E5687+237.3))))*(100-H5687)/100,3)</f>
        <v>0.42499999999999999</v>
      </c>
      <c r="T5687" s="6">
        <f>IF(V5687&lt;V5688,L5687,0)</f>
        <v>0</v>
      </c>
      <c r="U5687" s="6">
        <f>IF(T5687&gt;0,M5687,-999)</f>
        <v>-999</v>
      </c>
      <c r="V5687">
        <v>200703</v>
      </c>
      <c r="W5687">
        <v>2007</v>
      </c>
    </row>
    <row r="5688" spans="1:23" x14ac:dyDescent="0.25">
      <c r="A5688" s="14">
        <v>39155</v>
      </c>
      <c r="B5688" s="3">
        <v>73</v>
      </c>
      <c r="C5688" s="5">
        <v>-999</v>
      </c>
      <c r="D5688" s="4">
        <v>-7.2</v>
      </c>
      <c r="E5688" s="4">
        <v>-0.7</v>
      </c>
      <c r="F5688" s="4">
        <v>-11.6</v>
      </c>
      <c r="G5688" s="4">
        <v>80.400000000000006</v>
      </c>
      <c r="H5688" s="4">
        <v>46.9</v>
      </c>
      <c r="I5688" s="5">
        <v>-999</v>
      </c>
      <c r="J5688" s="5">
        <v>-999</v>
      </c>
      <c r="K5688" s="4">
        <v>0</v>
      </c>
      <c r="L5688" s="4">
        <v>775</v>
      </c>
      <c r="M5688" s="9">
        <v>-0.1</v>
      </c>
      <c r="N5688" s="5">
        <v>-999</v>
      </c>
      <c r="O5688" s="5">
        <v>-999</v>
      </c>
      <c r="P5688" s="4">
        <v>0.7</v>
      </c>
      <c r="Q5688" s="5">
        <v>-999</v>
      </c>
      <c r="R5688">
        <v>0.27200000000000002</v>
      </c>
      <c r="S5688" s="34">
        <f>ROUND((0.6105*(EXP((17.273*E5688)/(E5688+237.3))))*(100-H5688)/100,3)</f>
        <v>0.308</v>
      </c>
      <c r="T5688" s="6">
        <f>IF(V5688&lt;V5689,L5688,0)</f>
        <v>0</v>
      </c>
      <c r="U5688" s="6">
        <f>IF(T5688&gt;0,M5688,-999)</f>
        <v>-999</v>
      </c>
      <c r="V5688">
        <v>200703</v>
      </c>
      <c r="W5688">
        <v>2007</v>
      </c>
    </row>
    <row r="5689" spans="1:23" x14ac:dyDescent="0.25">
      <c r="A5689" s="14">
        <v>39156</v>
      </c>
      <c r="B5689" s="3">
        <v>74</v>
      </c>
      <c r="C5689" s="5">
        <v>-999</v>
      </c>
      <c r="D5689" s="4">
        <v>-4.8</v>
      </c>
      <c r="E5689" s="4">
        <v>3</v>
      </c>
      <c r="F5689" s="4">
        <v>-13.2</v>
      </c>
      <c r="G5689" s="4">
        <v>58.3</v>
      </c>
      <c r="H5689" s="4">
        <v>19.600000000000001</v>
      </c>
      <c r="I5689" s="5">
        <v>-999</v>
      </c>
      <c r="J5689" s="5">
        <v>-999</v>
      </c>
      <c r="K5689" s="4">
        <v>1.5</v>
      </c>
      <c r="L5689" s="4">
        <v>791</v>
      </c>
      <c r="M5689" s="9">
        <v>-0.1</v>
      </c>
      <c r="N5689" s="5">
        <v>-999</v>
      </c>
      <c r="O5689" s="5">
        <v>-999</v>
      </c>
      <c r="P5689" s="4">
        <v>0.8</v>
      </c>
      <c r="Q5689" s="5">
        <v>-999</v>
      </c>
      <c r="R5689">
        <v>0.14799999999999999</v>
      </c>
      <c r="S5689" s="34">
        <f>ROUND((0.6105*(EXP((17.273*E5689)/(E5689+237.3))))*(100-H5689)/100,3)</f>
        <v>0.60899999999999999</v>
      </c>
      <c r="T5689" s="6">
        <f>IF(V5689&lt;V5690,L5689,0)</f>
        <v>0</v>
      </c>
      <c r="U5689" s="6">
        <f>IF(T5689&gt;0,M5689,-999)</f>
        <v>-999</v>
      </c>
      <c r="V5689">
        <v>200703</v>
      </c>
      <c r="W5689">
        <v>2007</v>
      </c>
    </row>
    <row r="5690" spans="1:23" x14ac:dyDescent="0.25">
      <c r="A5690" s="14">
        <v>39157</v>
      </c>
      <c r="B5690" s="3">
        <v>75</v>
      </c>
      <c r="C5690" s="5">
        <v>-999</v>
      </c>
      <c r="D5690" s="4">
        <v>1.2</v>
      </c>
      <c r="E5690" s="4">
        <v>4.7</v>
      </c>
      <c r="F5690" s="4">
        <v>-5.0999999999999996</v>
      </c>
      <c r="G5690" s="4">
        <v>95.5</v>
      </c>
      <c r="H5690" s="4">
        <v>86.6</v>
      </c>
      <c r="I5690" s="5">
        <v>-999</v>
      </c>
      <c r="J5690" s="5">
        <v>-999</v>
      </c>
      <c r="K5690" s="4">
        <v>3.4</v>
      </c>
      <c r="L5690" s="4">
        <v>786</v>
      </c>
      <c r="M5690" s="9">
        <v>-0.3</v>
      </c>
      <c r="N5690" s="5">
        <v>-999</v>
      </c>
      <c r="O5690" s="5">
        <v>-999</v>
      </c>
      <c r="P5690" s="4">
        <v>0.8</v>
      </c>
      <c r="Q5690" s="5">
        <v>-999</v>
      </c>
      <c r="R5690">
        <v>0.74</v>
      </c>
      <c r="S5690" s="34">
        <f>ROUND((0.6105*(EXP((17.273*E5690)/(E5690+237.3))))*(100-H5690)/100,3)</f>
        <v>0.114</v>
      </c>
      <c r="T5690" s="6">
        <f>IF(V5690&lt;V5691,L5690,0)</f>
        <v>0</v>
      </c>
      <c r="U5690" s="6">
        <f>IF(T5690&gt;0,M5690,-999)</f>
        <v>-999</v>
      </c>
      <c r="V5690">
        <v>200703</v>
      </c>
      <c r="W5690">
        <v>2007</v>
      </c>
    </row>
    <row r="5691" spans="1:23" x14ac:dyDescent="0.25">
      <c r="A5691" s="14">
        <v>39158</v>
      </c>
      <c r="B5691" s="3">
        <v>76</v>
      </c>
      <c r="C5691" s="5">
        <v>-999</v>
      </c>
      <c r="D5691" s="4">
        <v>3.5</v>
      </c>
      <c r="E5691" s="4">
        <v>9.5</v>
      </c>
      <c r="F5691" s="4">
        <v>0</v>
      </c>
      <c r="G5691" s="4">
        <v>86.7</v>
      </c>
      <c r="H5691" s="4">
        <v>60.3</v>
      </c>
      <c r="I5691" s="5">
        <v>-999</v>
      </c>
      <c r="J5691" s="5">
        <v>-999</v>
      </c>
      <c r="K5691" s="4">
        <v>3.7</v>
      </c>
      <c r="L5691" s="4">
        <v>778</v>
      </c>
      <c r="M5691" s="9">
        <v>0</v>
      </c>
      <c r="N5691" s="5">
        <v>-999</v>
      </c>
      <c r="O5691" s="5">
        <v>-999</v>
      </c>
      <c r="P5691" s="4">
        <v>0.8</v>
      </c>
      <c r="Q5691" s="5">
        <v>-999</v>
      </c>
      <c r="R5691">
        <v>0.71499999999999997</v>
      </c>
      <c r="S5691" s="34">
        <f>ROUND((0.6105*(EXP((17.273*E5691)/(E5691+237.3))))*(100-H5691)/100,3)</f>
        <v>0.47099999999999997</v>
      </c>
      <c r="T5691" s="6">
        <f>IF(V5691&lt;V5692,L5691,0)</f>
        <v>0</v>
      </c>
      <c r="U5691" s="6">
        <f>IF(T5691&gt;0,M5691,-999)</f>
        <v>-999</v>
      </c>
      <c r="V5691">
        <v>200703</v>
      </c>
      <c r="W5691">
        <v>2007</v>
      </c>
    </row>
    <row r="5692" spans="1:23" x14ac:dyDescent="0.25">
      <c r="A5692" s="14">
        <v>39159</v>
      </c>
      <c r="B5692" s="3">
        <v>77</v>
      </c>
      <c r="C5692" s="5">
        <v>-999</v>
      </c>
      <c r="D5692" s="4">
        <v>2</v>
      </c>
      <c r="E5692" s="4">
        <v>5.0999999999999996</v>
      </c>
      <c r="F5692" s="4">
        <v>-0.5</v>
      </c>
      <c r="G5692" s="4">
        <v>87.4</v>
      </c>
      <c r="H5692" s="4">
        <v>66.900000000000006</v>
      </c>
      <c r="I5692" s="5">
        <v>-999</v>
      </c>
      <c r="J5692" s="5">
        <v>-999</v>
      </c>
      <c r="K5692" s="4">
        <v>0.2</v>
      </c>
      <c r="L5692" s="4">
        <v>750</v>
      </c>
      <c r="M5692" s="9">
        <v>0.1</v>
      </c>
      <c r="N5692" s="5">
        <v>-999</v>
      </c>
      <c r="O5692" s="5">
        <v>-999</v>
      </c>
      <c r="P5692" s="4">
        <v>0.8</v>
      </c>
      <c r="Q5692" s="5">
        <v>-999</v>
      </c>
      <c r="R5692">
        <v>0.58599999999999997</v>
      </c>
      <c r="S5692" s="34">
        <f>ROUND((0.6105*(EXP((17.273*E5692)/(E5692+237.3))))*(100-H5692)/100,3)</f>
        <v>0.29099999999999998</v>
      </c>
      <c r="T5692" s="6">
        <f>IF(V5692&lt;V5693,L5692,0)</f>
        <v>0</v>
      </c>
      <c r="U5692" s="6">
        <f>IF(T5692&gt;0,M5692,-999)</f>
        <v>-999</v>
      </c>
      <c r="V5692">
        <v>200703</v>
      </c>
      <c r="W5692">
        <v>2007</v>
      </c>
    </row>
    <row r="5693" spans="1:23" x14ac:dyDescent="0.25">
      <c r="A5693" s="14">
        <v>39160</v>
      </c>
      <c r="B5693" s="3">
        <v>78</v>
      </c>
      <c r="C5693" s="5">
        <v>-999</v>
      </c>
      <c r="D5693" s="4">
        <v>1.6</v>
      </c>
      <c r="E5693" s="4">
        <v>3.3</v>
      </c>
      <c r="F5693" s="4">
        <v>-1.1000000000000001</v>
      </c>
      <c r="G5693" s="4">
        <v>85.2</v>
      </c>
      <c r="H5693" s="4">
        <v>61.9</v>
      </c>
      <c r="I5693" s="5">
        <v>-999</v>
      </c>
      <c r="J5693" s="5">
        <v>-999</v>
      </c>
      <c r="K5693" s="4">
        <v>4.7</v>
      </c>
      <c r="L5693" s="4">
        <v>790</v>
      </c>
      <c r="M5693" s="9">
        <v>0</v>
      </c>
      <c r="N5693" s="5">
        <v>-999</v>
      </c>
      <c r="O5693" s="5">
        <v>-999</v>
      </c>
      <c r="P5693" s="4">
        <v>0.7</v>
      </c>
      <c r="Q5693" s="5">
        <v>-999</v>
      </c>
      <c r="R5693">
        <v>0.48</v>
      </c>
      <c r="S5693" s="34">
        <f>ROUND((0.6105*(EXP((17.273*E5693)/(E5693+237.3))))*(100-H5693)/100,3)</f>
        <v>0.29499999999999998</v>
      </c>
      <c r="T5693" s="6">
        <f>IF(V5693&lt;V5694,L5693,0)</f>
        <v>0</v>
      </c>
      <c r="U5693" s="6">
        <f>IF(T5693&gt;0,M5693,-999)</f>
        <v>-999</v>
      </c>
      <c r="V5693">
        <v>200703</v>
      </c>
      <c r="W5693">
        <v>2007</v>
      </c>
    </row>
    <row r="5694" spans="1:23" x14ac:dyDescent="0.25">
      <c r="A5694" s="14">
        <v>39161</v>
      </c>
      <c r="B5694" s="3">
        <v>79</v>
      </c>
      <c r="C5694" s="5">
        <v>-999</v>
      </c>
      <c r="D5694" s="4">
        <v>-4.0999999999999996</v>
      </c>
      <c r="E5694" s="4">
        <v>1.1000000000000001</v>
      </c>
      <c r="F5694" s="4">
        <v>-10.1</v>
      </c>
      <c r="G5694" s="4">
        <v>82.1</v>
      </c>
      <c r="H5694" s="4">
        <v>52.3</v>
      </c>
      <c r="I5694" s="5">
        <v>-999</v>
      </c>
      <c r="J5694" s="5">
        <v>-999</v>
      </c>
      <c r="K5694" s="4">
        <v>1.7</v>
      </c>
      <c r="L5694" s="4">
        <v>790</v>
      </c>
      <c r="M5694" s="9">
        <v>0.1</v>
      </c>
      <c r="N5694" s="5">
        <v>-999</v>
      </c>
      <c r="O5694" s="5">
        <v>-999</v>
      </c>
      <c r="P5694" s="4">
        <v>0.7</v>
      </c>
      <c r="Q5694" s="5">
        <v>-999</v>
      </c>
      <c r="R5694">
        <v>0.34599999999999997</v>
      </c>
      <c r="S5694" s="34">
        <f>ROUND((0.6105*(EXP((17.273*E5694)/(E5694+237.3))))*(100-H5694)/100,3)</f>
        <v>0.315</v>
      </c>
      <c r="T5694" s="6">
        <f>IF(V5694&lt;V5695,L5694,0)</f>
        <v>0</v>
      </c>
      <c r="U5694" s="6">
        <f>IF(T5694&gt;0,M5694,-999)</f>
        <v>-999</v>
      </c>
      <c r="V5694">
        <v>200703</v>
      </c>
      <c r="W5694">
        <v>2007</v>
      </c>
    </row>
    <row r="5695" spans="1:23" x14ac:dyDescent="0.25">
      <c r="A5695" s="14">
        <v>39162</v>
      </c>
      <c r="B5695" s="3">
        <v>80</v>
      </c>
      <c r="C5695" s="5">
        <v>-999</v>
      </c>
      <c r="D5695" s="4">
        <v>-5.5</v>
      </c>
      <c r="E5695" s="4">
        <v>-0.4</v>
      </c>
      <c r="F5695" s="4">
        <v>-12.3</v>
      </c>
      <c r="G5695" s="4">
        <v>84.8</v>
      </c>
      <c r="H5695" s="4">
        <v>59</v>
      </c>
      <c r="I5695" s="5">
        <v>-999</v>
      </c>
      <c r="J5695" s="5">
        <v>-999</v>
      </c>
      <c r="K5695" s="4">
        <v>0</v>
      </c>
      <c r="L5695" s="4">
        <v>771</v>
      </c>
      <c r="M5695" s="9">
        <v>0.1</v>
      </c>
      <c r="N5695" s="5">
        <v>-999</v>
      </c>
      <c r="O5695" s="5">
        <v>-999</v>
      </c>
      <c r="P5695" s="4">
        <v>0.7</v>
      </c>
      <c r="Q5695" s="5">
        <v>-999</v>
      </c>
      <c r="R5695">
        <v>0.35</v>
      </c>
      <c r="S5695" s="34">
        <f>ROUND((0.6105*(EXP((17.273*E5695)/(E5695+237.3))))*(100-H5695)/100,3)</f>
        <v>0.24299999999999999</v>
      </c>
      <c r="T5695" s="6">
        <f>IF(V5695&lt;V5696,L5695,0)</f>
        <v>0</v>
      </c>
      <c r="U5695" s="6">
        <f>IF(T5695&gt;0,M5695,-999)</f>
        <v>-999</v>
      </c>
      <c r="V5695">
        <v>200703</v>
      </c>
      <c r="W5695">
        <v>2007</v>
      </c>
    </row>
    <row r="5696" spans="1:23" x14ac:dyDescent="0.25">
      <c r="A5696" s="14">
        <v>39163</v>
      </c>
      <c r="B5696" s="3">
        <v>81</v>
      </c>
      <c r="C5696" s="5">
        <v>-999</v>
      </c>
      <c r="D5696" s="4">
        <v>-1.2</v>
      </c>
      <c r="E5696" s="4">
        <v>2.5</v>
      </c>
      <c r="F5696" s="4">
        <v>-3</v>
      </c>
      <c r="G5696" s="4">
        <v>98.3</v>
      </c>
      <c r="H5696" s="4">
        <v>88.5</v>
      </c>
      <c r="I5696" s="5">
        <v>-999</v>
      </c>
      <c r="J5696" s="5">
        <v>-999</v>
      </c>
      <c r="K5696" s="4">
        <v>2</v>
      </c>
      <c r="L5696" s="4">
        <v>795</v>
      </c>
      <c r="M5696" s="9">
        <v>0</v>
      </c>
      <c r="N5696" s="5">
        <v>-999</v>
      </c>
      <c r="O5696" s="5">
        <v>-999</v>
      </c>
      <c r="P5696" s="4">
        <v>0.7</v>
      </c>
      <c r="Q5696" s="5">
        <v>-999</v>
      </c>
      <c r="R5696">
        <v>0.64500000000000002</v>
      </c>
      <c r="S5696" s="34">
        <f>ROUND((0.6105*(EXP((17.273*E5696)/(E5696+237.3))))*(100-H5696)/100,3)</f>
        <v>8.4000000000000005E-2</v>
      </c>
      <c r="T5696" s="6">
        <f>IF(V5696&lt;V5697,L5696,0)</f>
        <v>0</v>
      </c>
      <c r="U5696" s="6">
        <f>IF(T5696&gt;0,M5696,-999)</f>
        <v>-999</v>
      </c>
      <c r="V5696">
        <v>200703</v>
      </c>
      <c r="W5696">
        <v>2007</v>
      </c>
    </row>
    <row r="5697" spans="1:23" x14ac:dyDescent="0.25">
      <c r="A5697" s="14">
        <v>39164</v>
      </c>
      <c r="B5697" s="3">
        <v>82</v>
      </c>
      <c r="C5697" s="5">
        <v>-999</v>
      </c>
      <c r="D5697" s="4">
        <v>-0.2</v>
      </c>
      <c r="E5697" s="4">
        <v>3.6</v>
      </c>
      <c r="F5697" s="4">
        <v>-4.0999999999999996</v>
      </c>
      <c r="G5697" s="4">
        <v>95.5</v>
      </c>
      <c r="H5697" s="4">
        <v>78.2</v>
      </c>
      <c r="I5697" s="5">
        <v>-999</v>
      </c>
      <c r="J5697" s="5">
        <v>-999</v>
      </c>
      <c r="K5697" s="4">
        <v>0</v>
      </c>
      <c r="L5697" s="4">
        <v>790</v>
      </c>
      <c r="M5697" s="9">
        <v>0.1</v>
      </c>
      <c r="N5697" s="5">
        <v>-999</v>
      </c>
      <c r="O5697" s="5">
        <v>-999</v>
      </c>
      <c r="P5697" s="4">
        <v>0.7</v>
      </c>
      <c r="Q5697" s="5">
        <v>-999</v>
      </c>
      <c r="R5697">
        <v>0.61799999999999999</v>
      </c>
      <c r="S5697" s="34">
        <f>ROUND((0.6105*(EXP((17.273*E5697)/(E5697+237.3))))*(100-H5697)/100,3)</f>
        <v>0.17199999999999999</v>
      </c>
      <c r="T5697" s="6">
        <f>IF(V5697&lt;V5698,L5697,0)</f>
        <v>0</v>
      </c>
      <c r="U5697" s="6">
        <f>IF(T5697&gt;0,M5697,-999)</f>
        <v>-999</v>
      </c>
      <c r="V5697">
        <v>200703</v>
      </c>
      <c r="W5697">
        <v>2007</v>
      </c>
    </row>
    <row r="5698" spans="1:23" x14ac:dyDescent="0.25">
      <c r="A5698" s="14">
        <v>39165</v>
      </c>
      <c r="B5698" s="3">
        <v>83</v>
      </c>
      <c r="C5698" s="5">
        <v>-999</v>
      </c>
      <c r="D5698" s="4">
        <v>2</v>
      </c>
      <c r="E5698" s="4">
        <v>5.2</v>
      </c>
      <c r="F5698" s="4">
        <v>-1.8</v>
      </c>
      <c r="G5698" s="4">
        <v>98.9</v>
      </c>
      <c r="H5698" s="4">
        <v>92.2</v>
      </c>
      <c r="I5698" s="5">
        <v>-999</v>
      </c>
      <c r="J5698" s="5">
        <v>-999</v>
      </c>
      <c r="K5698" s="4">
        <v>20.6</v>
      </c>
      <c r="L5698" s="4">
        <v>751</v>
      </c>
      <c r="M5698" s="9">
        <v>0.1</v>
      </c>
      <c r="N5698" s="5">
        <v>-999</v>
      </c>
      <c r="O5698" s="5">
        <v>-999</v>
      </c>
      <c r="P5698" s="4">
        <v>0.6</v>
      </c>
      <c r="Q5698" s="5">
        <v>-999</v>
      </c>
      <c r="R5698">
        <v>0.81699999999999995</v>
      </c>
      <c r="S5698" s="34">
        <f>ROUND((0.6105*(EXP((17.273*E5698)/(E5698+237.3))))*(100-H5698)/100,3)</f>
        <v>6.9000000000000006E-2</v>
      </c>
      <c r="T5698" s="6">
        <f>IF(V5698&lt;V5699,L5698,0)</f>
        <v>0</v>
      </c>
      <c r="U5698" s="6">
        <f>IF(T5698&gt;0,M5698,-999)</f>
        <v>-999</v>
      </c>
      <c r="V5698">
        <v>200703</v>
      </c>
      <c r="W5698">
        <v>2007</v>
      </c>
    </row>
    <row r="5699" spans="1:23" x14ac:dyDescent="0.25">
      <c r="A5699" s="14">
        <v>39166</v>
      </c>
      <c r="B5699" s="3">
        <v>84</v>
      </c>
      <c r="C5699" s="5">
        <v>-999</v>
      </c>
      <c r="D5699" s="4">
        <v>-2.7</v>
      </c>
      <c r="E5699" s="4">
        <v>3</v>
      </c>
      <c r="F5699" s="4">
        <v>-8.5</v>
      </c>
      <c r="G5699" s="4">
        <v>75.2</v>
      </c>
      <c r="H5699" s="4">
        <v>35.9</v>
      </c>
      <c r="I5699" s="5">
        <v>-999</v>
      </c>
      <c r="J5699" s="5">
        <v>-999</v>
      </c>
      <c r="K5699" s="4">
        <v>0</v>
      </c>
      <c r="L5699" s="4">
        <v>741</v>
      </c>
      <c r="M5699" s="9">
        <v>0.1</v>
      </c>
      <c r="N5699" s="5">
        <v>-999</v>
      </c>
      <c r="O5699" s="5">
        <v>-999</v>
      </c>
      <c r="P5699" s="4">
        <v>0.6</v>
      </c>
      <c r="Q5699" s="5">
        <v>-999</v>
      </c>
      <c r="R5699">
        <v>0.27100000000000002</v>
      </c>
      <c r="S5699" s="34">
        <f>ROUND((0.6105*(EXP((17.273*E5699)/(E5699+237.3))))*(100-H5699)/100,3)</f>
        <v>0.48599999999999999</v>
      </c>
      <c r="T5699" s="6">
        <f>IF(V5699&lt;V5700,L5699,0)</f>
        <v>0</v>
      </c>
      <c r="U5699" s="6">
        <f>IF(T5699&gt;0,M5699,-999)</f>
        <v>-999</v>
      </c>
      <c r="V5699">
        <v>200703</v>
      </c>
      <c r="W5699">
        <v>2007</v>
      </c>
    </row>
    <row r="5700" spans="1:23" x14ac:dyDescent="0.25">
      <c r="A5700" s="14">
        <v>39167</v>
      </c>
      <c r="B5700" s="3">
        <v>85</v>
      </c>
      <c r="C5700" s="5">
        <v>-999</v>
      </c>
      <c r="D5700" s="4">
        <v>-2.7</v>
      </c>
      <c r="E5700" s="4">
        <v>3.8</v>
      </c>
      <c r="F5700" s="4">
        <v>-8.9</v>
      </c>
      <c r="G5700" s="4">
        <v>59.7</v>
      </c>
      <c r="H5700" s="4">
        <v>29.2</v>
      </c>
      <c r="I5700" s="5">
        <v>-999</v>
      </c>
      <c r="J5700" s="5">
        <v>-999</v>
      </c>
      <c r="K5700" s="4">
        <v>0</v>
      </c>
      <c r="L5700" s="4">
        <v>732</v>
      </c>
      <c r="M5700" s="9">
        <v>0.1</v>
      </c>
      <c r="N5700" s="5">
        <v>-999</v>
      </c>
      <c r="O5700" s="5">
        <v>-999</v>
      </c>
      <c r="P5700" s="4">
        <v>0.7</v>
      </c>
      <c r="Q5700" s="5">
        <v>-999</v>
      </c>
      <c r="R5700">
        <v>0.23300000000000001</v>
      </c>
      <c r="S5700" s="34">
        <f>ROUND((0.6105*(EXP((17.273*E5700)/(E5700+237.3))))*(100-H5700)/100,3)</f>
        <v>0.56699999999999995</v>
      </c>
      <c r="T5700" s="6">
        <f>IF(V5700&lt;V5701,L5700,0)</f>
        <v>0</v>
      </c>
      <c r="U5700" s="6">
        <f>IF(T5700&gt;0,M5700,-999)</f>
        <v>-999</v>
      </c>
      <c r="V5700">
        <v>200703</v>
      </c>
      <c r="W5700">
        <v>2007</v>
      </c>
    </row>
    <row r="5701" spans="1:23" x14ac:dyDescent="0.25">
      <c r="A5701" s="14">
        <v>39168</v>
      </c>
      <c r="B5701" s="3">
        <v>86</v>
      </c>
      <c r="C5701" s="5">
        <v>-999</v>
      </c>
      <c r="D5701" s="4">
        <v>-0.8</v>
      </c>
      <c r="E5701" s="4">
        <v>5.6</v>
      </c>
      <c r="F5701" s="4">
        <v>-6</v>
      </c>
      <c r="G5701" s="4">
        <v>61.9</v>
      </c>
      <c r="H5701" s="4">
        <v>37.799999999999997</v>
      </c>
      <c r="I5701" s="5">
        <v>-999</v>
      </c>
      <c r="J5701" s="5">
        <v>-999</v>
      </c>
      <c r="K5701" s="4">
        <v>0</v>
      </c>
      <c r="L5701" s="4">
        <v>721</v>
      </c>
      <c r="M5701" s="9">
        <v>0.1</v>
      </c>
      <c r="N5701" s="5">
        <v>-999</v>
      </c>
      <c r="O5701" s="5">
        <v>-999</v>
      </c>
      <c r="P5701" s="4">
        <v>0.7</v>
      </c>
      <c r="Q5701" s="5">
        <v>-999</v>
      </c>
      <c r="R5701">
        <v>0.34499999999999997</v>
      </c>
      <c r="S5701" s="34">
        <f>ROUND((0.6105*(EXP((17.273*E5701)/(E5701+237.3))))*(100-H5701)/100,3)</f>
        <v>0.56499999999999995</v>
      </c>
      <c r="T5701" s="6">
        <f>IF(V5701&lt;V5702,L5701,0)</f>
        <v>0</v>
      </c>
      <c r="U5701" s="6">
        <f>IF(T5701&gt;0,M5701,-999)</f>
        <v>-999</v>
      </c>
      <c r="V5701">
        <v>200703</v>
      </c>
      <c r="W5701">
        <v>2007</v>
      </c>
    </row>
    <row r="5702" spans="1:23" x14ac:dyDescent="0.25">
      <c r="A5702" s="14">
        <v>39169</v>
      </c>
      <c r="B5702" s="3">
        <v>87</v>
      </c>
      <c r="C5702" s="5">
        <v>-999</v>
      </c>
      <c r="D5702" s="4">
        <v>-1.7</v>
      </c>
      <c r="E5702" s="4">
        <v>5.7</v>
      </c>
      <c r="F5702" s="4">
        <v>-8.9</v>
      </c>
      <c r="G5702" s="4">
        <v>65.7</v>
      </c>
      <c r="H5702" s="4">
        <v>30.9</v>
      </c>
      <c r="I5702" s="5">
        <v>-999</v>
      </c>
      <c r="J5702" s="5">
        <v>-999</v>
      </c>
      <c r="K5702" s="4">
        <v>0</v>
      </c>
      <c r="L5702" s="4">
        <v>710</v>
      </c>
      <c r="M5702" s="9">
        <v>0.2</v>
      </c>
      <c r="N5702" s="5">
        <v>-999</v>
      </c>
      <c r="O5702" s="5">
        <v>-999</v>
      </c>
      <c r="P5702" s="4">
        <v>0.7</v>
      </c>
      <c r="Q5702" s="5">
        <v>-999</v>
      </c>
      <c r="R5702">
        <v>0.28299999999999997</v>
      </c>
      <c r="S5702" s="34">
        <f>ROUND((0.6105*(EXP((17.273*E5702)/(E5702+237.3))))*(100-H5702)/100,3)</f>
        <v>0.63300000000000001</v>
      </c>
      <c r="T5702" s="6">
        <f>IF(V5702&lt;V5703,L5702,0)</f>
        <v>0</v>
      </c>
      <c r="U5702" s="6">
        <f>IF(T5702&gt;0,M5702,-999)</f>
        <v>-999</v>
      </c>
      <c r="V5702">
        <v>200703</v>
      </c>
      <c r="W5702">
        <v>2007</v>
      </c>
    </row>
    <row r="5703" spans="1:23" x14ac:dyDescent="0.25">
      <c r="A5703" s="14">
        <v>39170</v>
      </c>
      <c r="B5703" s="3">
        <v>88</v>
      </c>
      <c r="C5703" s="5">
        <v>-999</v>
      </c>
      <c r="D5703" s="4">
        <v>2.2999999999999998</v>
      </c>
      <c r="E5703" s="4">
        <v>7.7</v>
      </c>
      <c r="F5703" s="4">
        <v>-1.4</v>
      </c>
      <c r="G5703" s="4">
        <v>49.3</v>
      </c>
      <c r="H5703" s="4">
        <v>30.4</v>
      </c>
      <c r="I5703" s="5">
        <v>-999</v>
      </c>
      <c r="J5703" s="5">
        <v>-999</v>
      </c>
      <c r="K5703" s="4">
        <v>0</v>
      </c>
      <c r="L5703" s="4">
        <v>673</v>
      </c>
      <c r="M5703" s="9">
        <v>0.2</v>
      </c>
      <c r="N5703" s="5">
        <v>-999</v>
      </c>
      <c r="O5703" s="5">
        <v>-999</v>
      </c>
      <c r="P5703" s="4">
        <v>0.7</v>
      </c>
      <c r="Q5703" s="5">
        <v>-999</v>
      </c>
      <c r="R5703">
        <v>0.31900000000000001</v>
      </c>
      <c r="S5703" s="34">
        <f>ROUND((0.6105*(EXP((17.273*E5703)/(E5703+237.3))))*(100-H5703)/100,3)</f>
        <v>0.73099999999999998</v>
      </c>
      <c r="T5703" s="6">
        <f>IF(V5703&lt;V5704,L5703,0)</f>
        <v>0</v>
      </c>
      <c r="U5703" s="6">
        <f>IF(T5703&gt;0,M5703,-999)</f>
        <v>-999</v>
      </c>
      <c r="V5703">
        <v>200703</v>
      </c>
      <c r="W5703">
        <v>2007</v>
      </c>
    </row>
    <row r="5704" spans="1:23" x14ac:dyDescent="0.25">
      <c r="A5704" s="14">
        <v>39171</v>
      </c>
      <c r="B5704" s="3">
        <v>89</v>
      </c>
      <c r="C5704" s="5">
        <v>-999</v>
      </c>
      <c r="D5704" s="4">
        <v>3.7</v>
      </c>
      <c r="E5704" s="4">
        <v>10.7</v>
      </c>
      <c r="F5704" s="4">
        <v>-0.7</v>
      </c>
      <c r="G5704" s="4">
        <v>53.6</v>
      </c>
      <c r="H5704" s="4">
        <v>26.5</v>
      </c>
      <c r="I5704" s="5">
        <v>-999</v>
      </c>
      <c r="J5704" s="5">
        <v>-999</v>
      </c>
      <c r="K5704" s="4">
        <v>0</v>
      </c>
      <c r="L5704" s="4">
        <v>649</v>
      </c>
      <c r="M5704" s="9">
        <v>0.1</v>
      </c>
      <c r="N5704" s="5">
        <v>-999</v>
      </c>
      <c r="O5704" s="5">
        <v>-999</v>
      </c>
      <c r="P5704" s="4">
        <v>0.7</v>
      </c>
      <c r="Q5704" s="5">
        <v>-999</v>
      </c>
      <c r="R5704">
        <v>0.34100000000000003</v>
      </c>
      <c r="S5704" s="34">
        <f>ROUND((0.6105*(EXP((17.273*E5704)/(E5704+237.3))))*(100-H5704)/100,3)</f>
        <v>0.94499999999999995</v>
      </c>
      <c r="T5704" s="6">
        <f>IF(V5704&lt;V5705,L5704,0)</f>
        <v>0</v>
      </c>
      <c r="U5704" s="6">
        <f>IF(T5704&gt;0,M5704,-999)</f>
        <v>-999</v>
      </c>
      <c r="V5704">
        <v>200703</v>
      </c>
      <c r="W5704">
        <v>2007</v>
      </c>
    </row>
    <row r="5705" spans="1:23" x14ac:dyDescent="0.25">
      <c r="A5705" s="14">
        <v>39172</v>
      </c>
      <c r="B5705" s="3">
        <v>90</v>
      </c>
      <c r="C5705" s="5">
        <v>-999</v>
      </c>
      <c r="D5705" s="4">
        <v>-0.6</v>
      </c>
      <c r="E5705" s="4">
        <v>6.1</v>
      </c>
      <c r="F5705" s="4">
        <v>-7.2</v>
      </c>
      <c r="G5705" s="4">
        <v>64.599999999999994</v>
      </c>
      <c r="H5705" s="4">
        <v>26</v>
      </c>
      <c r="I5705" s="5">
        <v>-999</v>
      </c>
      <c r="J5705" s="5">
        <v>-999</v>
      </c>
      <c r="K5705" s="4">
        <v>0</v>
      </c>
      <c r="L5705" s="4">
        <v>645</v>
      </c>
      <c r="M5705" s="9">
        <v>0.1</v>
      </c>
      <c r="N5705" s="5">
        <v>-999</v>
      </c>
      <c r="O5705" s="5">
        <v>-999</v>
      </c>
      <c r="P5705" s="4">
        <v>0.7</v>
      </c>
      <c r="Q5705" s="5">
        <v>-999</v>
      </c>
      <c r="R5705">
        <v>0.245</v>
      </c>
      <c r="S5705" s="34">
        <f>ROUND((0.6105*(EXP((17.273*E5705)/(E5705+237.3))))*(100-H5705)/100,3)</f>
        <v>0.69599999999999995</v>
      </c>
      <c r="T5705" s="6">
        <f>IF(V5705&lt;V5706,L5705,0)</f>
        <v>645</v>
      </c>
      <c r="U5705" s="6">
        <f>IF(T5705&gt;0,M5705,-999)</f>
        <v>0.1</v>
      </c>
      <c r="V5705">
        <v>200703</v>
      </c>
      <c r="W5705">
        <v>2007</v>
      </c>
    </row>
    <row r="5706" spans="1:23" x14ac:dyDescent="0.25">
      <c r="A5706" s="14">
        <v>39173</v>
      </c>
      <c r="B5706" s="3">
        <v>91</v>
      </c>
      <c r="C5706" s="5">
        <v>-999</v>
      </c>
      <c r="D5706" s="4">
        <v>-5.6</v>
      </c>
      <c r="E5706" s="4">
        <v>0.1</v>
      </c>
      <c r="F5706" s="4">
        <v>-9.5</v>
      </c>
      <c r="G5706" s="4">
        <v>68.7</v>
      </c>
      <c r="H5706" s="4">
        <v>38.5</v>
      </c>
      <c r="I5706" s="5">
        <v>-999</v>
      </c>
      <c r="J5706" s="5">
        <v>-999</v>
      </c>
      <c r="K5706" s="4">
        <v>0</v>
      </c>
      <c r="L5706" s="4">
        <v>636</v>
      </c>
      <c r="M5706" s="9">
        <v>0</v>
      </c>
      <c r="N5706" s="5">
        <v>-999</v>
      </c>
      <c r="O5706" s="5">
        <v>-999</v>
      </c>
      <c r="P5706" s="4">
        <v>0.6</v>
      </c>
      <c r="Q5706" s="5">
        <v>-999</v>
      </c>
      <c r="R5706">
        <v>0.23699999999999999</v>
      </c>
      <c r="S5706" s="34">
        <f>ROUND((0.6105*(EXP((17.273*E5706)/(E5706+237.3))))*(100-H5706)/100,3)</f>
        <v>0.378</v>
      </c>
      <c r="T5706" s="6">
        <f>IF(V5706&lt;V5707,L5706,0)</f>
        <v>0</v>
      </c>
      <c r="U5706" s="6">
        <f>IF(T5706&gt;0,M5706,-999)</f>
        <v>-999</v>
      </c>
      <c r="V5706">
        <v>200704</v>
      </c>
      <c r="W5706">
        <v>2007</v>
      </c>
    </row>
    <row r="5707" spans="1:23" x14ac:dyDescent="0.25">
      <c r="A5707" s="14">
        <v>39174</v>
      </c>
      <c r="B5707" s="3">
        <v>92</v>
      </c>
      <c r="C5707" s="5">
        <v>-999</v>
      </c>
      <c r="D5707" s="4">
        <v>-7.8</v>
      </c>
      <c r="E5707" s="4">
        <v>-1.1000000000000001</v>
      </c>
      <c r="F5707" s="4">
        <v>-13.7</v>
      </c>
      <c r="G5707" s="4">
        <v>76.400000000000006</v>
      </c>
      <c r="H5707" s="4">
        <v>42.3</v>
      </c>
      <c r="I5707" s="5">
        <v>-999</v>
      </c>
      <c r="J5707" s="5">
        <v>-999</v>
      </c>
      <c r="K5707" s="4">
        <v>0</v>
      </c>
      <c r="L5707" s="4">
        <v>636</v>
      </c>
      <c r="M5707" s="9">
        <v>0.1</v>
      </c>
      <c r="N5707" s="5">
        <v>-999</v>
      </c>
      <c r="O5707" s="5">
        <v>-999</v>
      </c>
      <c r="P5707" s="4">
        <v>0.7</v>
      </c>
      <c r="Q5707" s="5">
        <v>-999</v>
      </c>
      <c r="R5707">
        <v>0.23799999999999999</v>
      </c>
      <c r="S5707" s="34">
        <f>ROUND((0.6105*(EXP((17.273*E5707)/(E5707+237.3))))*(100-H5707)/100,3)</f>
        <v>0.32500000000000001</v>
      </c>
      <c r="T5707" s="6">
        <f>IF(V5707&lt;V5708,L5707,0)</f>
        <v>0</v>
      </c>
      <c r="U5707" s="6">
        <f>IF(T5707&gt;0,M5707,-999)</f>
        <v>-999</v>
      </c>
      <c r="V5707">
        <v>200704</v>
      </c>
      <c r="W5707">
        <v>2007</v>
      </c>
    </row>
    <row r="5708" spans="1:23" x14ac:dyDescent="0.25">
      <c r="A5708" s="14">
        <v>39175</v>
      </c>
      <c r="B5708" s="3">
        <v>93</v>
      </c>
      <c r="C5708" s="5">
        <v>-999</v>
      </c>
      <c r="D5708" s="4">
        <v>-5.9</v>
      </c>
      <c r="E5708" s="4">
        <v>2.5</v>
      </c>
      <c r="F5708" s="4">
        <v>-14.5</v>
      </c>
      <c r="G5708" s="4">
        <v>64.8</v>
      </c>
      <c r="H5708" s="4">
        <v>34.700000000000003</v>
      </c>
      <c r="I5708" s="5">
        <v>-999</v>
      </c>
      <c r="J5708" s="5">
        <v>-999</v>
      </c>
      <c r="K5708" s="4">
        <v>0</v>
      </c>
      <c r="L5708" s="4">
        <v>639</v>
      </c>
      <c r="M5708" s="9">
        <v>0.1</v>
      </c>
      <c r="N5708" s="5">
        <v>-999</v>
      </c>
      <c r="O5708" s="5">
        <v>-999</v>
      </c>
      <c r="P5708" s="4">
        <v>0.7</v>
      </c>
      <c r="Q5708" s="5">
        <v>-999</v>
      </c>
      <c r="R5708">
        <v>0.254</v>
      </c>
      <c r="S5708" s="34">
        <f>ROUND((0.6105*(EXP((17.273*E5708)/(E5708+237.3))))*(100-H5708)/100,3)</f>
        <v>0.47699999999999998</v>
      </c>
      <c r="T5708" s="6">
        <f>IF(V5708&lt;V5709,L5708,0)</f>
        <v>0</v>
      </c>
      <c r="U5708" s="6">
        <f>IF(T5708&gt;0,M5708,-999)</f>
        <v>-999</v>
      </c>
      <c r="V5708">
        <v>200704</v>
      </c>
      <c r="W5708">
        <v>2007</v>
      </c>
    </row>
    <row r="5709" spans="1:23" x14ac:dyDescent="0.25">
      <c r="A5709" s="14">
        <v>39176</v>
      </c>
      <c r="B5709" s="3">
        <v>94</v>
      </c>
      <c r="C5709" s="5">
        <v>-999</v>
      </c>
      <c r="D5709" s="4">
        <v>-1.4</v>
      </c>
      <c r="E5709" s="4">
        <v>3.3</v>
      </c>
      <c r="F5709" s="4">
        <v>-5.9</v>
      </c>
      <c r="G5709" s="4">
        <v>75.5</v>
      </c>
      <c r="H5709" s="4">
        <v>49.2</v>
      </c>
      <c r="I5709" s="5">
        <v>-999</v>
      </c>
      <c r="J5709" s="5">
        <v>-999</v>
      </c>
      <c r="K5709" s="4">
        <v>0</v>
      </c>
      <c r="L5709" s="4">
        <v>635</v>
      </c>
      <c r="M5709" s="9">
        <v>0.1</v>
      </c>
      <c r="N5709" s="5">
        <v>-999</v>
      </c>
      <c r="O5709" s="5">
        <v>-999</v>
      </c>
      <c r="P5709" s="4">
        <v>0.7</v>
      </c>
      <c r="Q5709" s="5">
        <v>-999</v>
      </c>
      <c r="R5709">
        <v>0.38</v>
      </c>
      <c r="S5709" s="34">
        <f>ROUND((0.6105*(EXP((17.273*E5709)/(E5709+237.3))))*(100-H5709)/100,3)</f>
        <v>0.39300000000000002</v>
      </c>
      <c r="T5709" s="6">
        <f>IF(V5709&lt;V5710,L5709,0)</f>
        <v>0</v>
      </c>
      <c r="U5709" s="6">
        <f>IF(T5709&gt;0,M5709,-999)</f>
        <v>-999</v>
      </c>
      <c r="V5709">
        <v>200704</v>
      </c>
      <c r="W5709">
        <v>2007</v>
      </c>
    </row>
    <row r="5710" spans="1:23" x14ac:dyDescent="0.25">
      <c r="A5710" s="14">
        <v>39177</v>
      </c>
      <c r="B5710" s="3">
        <v>95</v>
      </c>
      <c r="C5710" s="5">
        <v>-999</v>
      </c>
      <c r="D5710" s="4">
        <v>2.8</v>
      </c>
      <c r="E5710" s="4">
        <v>9.1</v>
      </c>
      <c r="F5710" s="4">
        <v>-2.7</v>
      </c>
      <c r="G5710" s="4">
        <v>78.099999999999994</v>
      </c>
      <c r="H5710" s="4">
        <v>55.2</v>
      </c>
      <c r="I5710" s="5">
        <v>-999</v>
      </c>
      <c r="J5710" s="5">
        <v>-999</v>
      </c>
      <c r="K5710" s="4">
        <v>0</v>
      </c>
      <c r="L5710" s="4">
        <v>613</v>
      </c>
      <c r="M5710" s="9">
        <v>0.1</v>
      </c>
      <c r="N5710" s="5">
        <v>-999</v>
      </c>
      <c r="O5710" s="5">
        <v>-999</v>
      </c>
      <c r="P5710" s="4">
        <v>0.7</v>
      </c>
      <c r="Q5710" s="5">
        <v>-999</v>
      </c>
      <c r="R5710">
        <v>0.63600000000000001</v>
      </c>
      <c r="S5710" s="34">
        <f>ROUND((0.6105*(EXP((17.273*E5710)/(E5710+237.3))))*(100-H5710)/100,3)</f>
        <v>0.51800000000000002</v>
      </c>
      <c r="T5710" s="6">
        <f>IF(V5710&lt;V5711,L5710,0)</f>
        <v>0</v>
      </c>
      <c r="U5710" s="6">
        <f>IF(T5710&gt;0,M5710,-999)</f>
        <v>-999</v>
      </c>
      <c r="V5710">
        <v>200704</v>
      </c>
      <c r="W5710">
        <v>2007</v>
      </c>
    </row>
    <row r="5711" spans="1:23" x14ac:dyDescent="0.25">
      <c r="A5711" s="14">
        <v>39178</v>
      </c>
      <c r="B5711" s="3">
        <v>96</v>
      </c>
      <c r="C5711" s="5">
        <v>-999</v>
      </c>
      <c r="D5711" s="4">
        <v>6.3</v>
      </c>
      <c r="E5711" s="4">
        <v>13.3</v>
      </c>
      <c r="F5711" s="4">
        <v>1.1000000000000001</v>
      </c>
      <c r="G5711" s="4">
        <v>64.8</v>
      </c>
      <c r="H5711" s="4">
        <v>38.700000000000003</v>
      </c>
      <c r="I5711" s="5">
        <v>-999</v>
      </c>
      <c r="J5711" s="5">
        <v>-999</v>
      </c>
      <c r="K5711" s="4">
        <v>0</v>
      </c>
      <c r="L5711" s="4">
        <v>575</v>
      </c>
      <c r="M5711" s="9">
        <v>0.1</v>
      </c>
      <c r="N5711" s="5">
        <v>-999</v>
      </c>
      <c r="O5711" s="5">
        <v>-999</v>
      </c>
      <c r="P5711" s="4">
        <v>0.8</v>
      </c>
      <c r="Q5711" s="5">
        <v>-999</v>
      </c>
      <c r="R5711">
        <v>0.59</v>
      </c>
      <c r="S5711" s="34">
        <f>ROUND((0.6105*(EXP((17.273*E5711)/(E5711+237.3))))*(100-H5711)/100,3)</f>
        <v>0.93600000000000005</v>
      </c>
      <c r="T5711" s="6">
        <f>IF(V5711&lt;V5712,L5711,0)</f>
        <v>0</v>
      </c>
      <c r="U5711" s="6">
        <f>IF(T5711&gt;0,M5711,-999)</f>
        <v>-999</v>
      </c>
      <c r="V5711">
        <v>200704</v>
      </c>
      <c r="W5711">
        <v>2007</v>
      </c>
    </row>
    <row r="5712" spans="1:23" x14ac:dyDescent="0.25">
      <c r="A5712" s="14">
        <v>39179</v>
      </c>
      <c r="B5712" s="3">
        <v>97</v>
      </c>
      <c r="C5712" s="5">
        <v>-999</v>
      </c>
      <c r="D5712" s="4">
        <v>8.6</v>
      </c>
      <c r="E5712" s="4">
        <v>17</v>
      </c>
      <c r="F5712" s="4">
        <v>1.9</v>
      </c>
      <c r="G5712" s="4">
        <v>60.2</v>
      </c>
      <c r="H5712" s="4">
        <v>33.299999999999997</v>
      </c>
      <c r="I5712" s="5">
        <v>-999</v>
      </c>
      <c r="J5712" s="5">
        <v>-999</v>
      </c>
      <c r="K5712" s="4">
        <v>0</v>
      </c>
      <c r="L5712" s="4">
        <v>533</v>
      </c>
      <c r="M5712" s="9">
        <v>0.1</v>
      </c>
      <c r="N5712" s="5">
        <v>-999</v>
      </c>
      <c r="O5712" s="5">
        <v>-999</v>
      </c>
      <c r="P5712" s="4">
        <v>0.7</v>
      </c>
      <c r="Q5712" s="5">
        <v>-999</v>
      </c>
      <c r="R5712">
        <v>0.64600000000000002</v>
      </c>
      <c r="S5712" s="34">
        <f>ROUND((0.6105*(EXP((17.273*E5712)/(E5712+237.3))))*(100-H5712)/100,3)</f>
        <v>1.292</v>
      </c>
      <c r="T5712" s="6">
        <f>IF(V5712&lt;V5713,L5712,0)</f>
        <v>0</v>
      </c>
      <c r="U5712" s="6">
        <f>IF(T5712&gt;0,M5712,-999)</f>
        <v>-999</v>
      </c>
      <c r="V5712">
        <v>200704</v>
      </c>
      <c r="W5712">
        <v>2007</v>
      </c>
    </row>
    <row r="5713" spans="1:23" x14ac:dyDescent="0.25">
      <c r="A5713" s="14">
        <v>39180</v>
      </c>
      <c r="B5713" s="3">
        <v>98</v>
      </c>
      <c r="C5713" s="5">
        <v>-999</v>
      </c>
      <c r="D5713" s="4">
        <v>6.6</v>
      </c>
      <c r="E5713" s="4">
        <v>15.4</v>
      </c>
      <c r="F5713" s="4">
        <v>1</v>
      </c>
      <c r="G5713" s="4">
        <v>79.599999999999994</v>
      </c>
      <c r="H5713" s="4">
        <v>45.6</v>
      </c>
      <c r="I5713" s="5">
        <v>-999</v>
      </c>
      <c r="J5713" s="5">
        <v>-999</v>
      </c>
      <c r="K5713" s="4">
        <v>0.8</v>
      </c>
      <c r="L5713" s="4">
        <v>470</v>
      </c>
      <c r="M5713" s="9">
        <v>0.1</v>
      </c>
      <c r="N5713" s="5">
        <v>-999</v>
      </c>
      <c r="O5713" s="5">
        <v>-999</v>
      </c>
      <c r="P5713" s="4">
        <v>0.7</v>
      </c>
      <c r="Q5713" s="5">
        <v>-999</v>
      </c>
      <c r="R5713">
        <v>0.79900000000000004</v>
      </c>
      <c r="S5713" s="34">
        <f>ROUND((0.6105*(EXP((17.273*E5713)/(E5713+237.3))))*(100-H5713)/100,3)</f>
        <v>0.95199999999999996</v>
      </c>
      <c r="T5713" s="6">
        <f>IF(V5713&lt;V5714,L5713,0)</f>
        <v>0</v>
      </c>
      <c r="U5713" s="6">
        <f>IF(T5713&gt;0,M5713,-999)</f>
        <v>-999</v>
      </c>
      <c r="V5713">
        <v>200704</v>
      </c>
      <c r="W5713">
        <v>2007</v>
      </c>
    </row>
    <row r="5714" spans="1:23" x14ac:dyDescent="0.25">
      <c r="A5714" s="14">
        <v>39181</v>
      </c>
      <c r="B5714" s="3">
        <v>99</v>
      </c>
      <c r="C5714" s="5">
        <v>-999</v>
      </c>
      <c r="D5714" s="4">
        <v>-0.3</v>
      </c>
      <c r="E5714" s="4">
        <v>4.3</v>
      </c>
      <c r="F5714" s="4">
        <v>-5.5</v>
      </c>
      <c r="G5714" s="4">
        <v>86</v>
      </c>
      <c r="H5714" s="4">
        <v>55.7</v>
      </c>
      <c r="I5714" s="5">
        <v>-999</v>
      </c>
      <c r="J5714" s="5">
        <v>-999</v>
      </c>
      <c r="K5714" s="4">
        <v>8.6</v>
      </c>
      <c r="L5714" s="4">
        <v>470</v>
      </c>
      <c r="M5714" s="9">
        <v>0.1</v>
      </c>
      <c r="N5714" s="5">
        <v>-999</v>
      </c>
      <c r="O5714" s="5">
        <v>-999</v>
      </c>
      <c r="P5714" s="4">
        <v>0.7</v>
      </c>
      <c r="Q5714" s="5">
        <v>-999</v>
      </c>
      <c r="R5714">
        <v>0.46400000000000002</v>
      </c>
      <c r="S5714" s="34">
        <f>ROUND((0.6105*(EXP((17.273*E5714)/(E5714+237.3))))*(100-H5714)/100,3)</f>
        <v>0.36799999999999999</v>
      </c>
      <c r="T5714" s="6">
        <f>IF(V5714&lt;V5715,L5714,0)</f>
        <v>0</v>
      </c>
      <c r="U5714" s="6">
        <f>IF(T5714&gt;0,M5714,-999)</f>
        <v>-999</v>
      </c>
      <c r="V5714">
        <v>200704</v>
      </c>
      <c r="W5714">
        <v>2007</v>
      </c>
    </row>
    <row r="5715" spans="1:23" x14ac:dyDescent="0.25">
      <c r="A5715" s="14">
        <v>39182</v>
      </c>
      <c r="B5715" s="3">
        <v>100</v>
      </c>
      <c r="C5715" s="5">
        <v>-999</v>
      </c>
      <c r="D5715" s="4">
        <v>-4</v>
      </c>
      <c r="E5715" s="4">
        <v>2.9</v>
      </c>
      <c r="F5715" s="4">
        <v>-8.6999999999999993</v>
      </c>
      <c r="G5715" s="4">
        <v>84.5</v>
      </c>
      <c r="H5715" s="4">
        <v>56.3</v>
      </c>
      <c r="I5715" s="5">
        <v>-999</v>
      </c>
      <c r="J5715" s="5">
        <v>-999</v>
      </c>
      <c r="K5715" s="4">
        <v>3.1</v>
      </c>
      <c r="L5715" s="4">
        <v>492</v>
      </c>
      <c r="M5715" s="9">
        <v>0</v>
      </c>
      <c r="N5715" s="5">
        <v>-999</v>
      </c>
      <c r="O5715" s="5">
        <v>-999</v>
      </c>
      <c r="P5715" s="4">
        <v>0.7</v>
      </c>
      <c r="Q5715" s="5">
        <v>-999</v>
      </c>
      <c r="R5715">
        <v>0.42399999999999999</v>
      </c>
      <c r="S5715" s="34">
        <f>ROUND((0.6105*(EXP((17.273*E5715)/(E5715+237.3))))*(100-H5715)/100,3)</f>
        <v>0.32900000000000001</v>
      </c>
      <c r="T5715" s="6">
        <f>IF(V5715&lt;V5716,L5715,0)</f>
        <v>0</v>
      </c>
      <c r="U5715" s="6">
        <f>IF(T5715&gt;0,M5715,-999)</f>
        <v>-999</v>
      </c>
      <c r="V5715">
        <v>200704</v>
      </c>
      <c r="W5715">
        <v>2007</v>
      </c>
    </row>
    <row r="5716" spans="1:23" x14ac:dyDescent="0.25">
      <c r="A5716" s="14">
        <v>39183</v>
      </c>
      <c r="B5716" s="3">
        <v>101</v>
      </c>
      <c r="C5716" s="5">
        <v>-999</v>
      </c>
      <c r="D5716" s="4">
        <v>-1.9</v>
      </c>
      <c r="E5716" s="4">
        <v>5.7</v>
      </c>
      <c r="F5716" s="4">
        <v>-9.6</v>
      </c>
      <c r="G5716" s="4">
        <v>60.4</v>
      </c>
      <c r="H5716" s="4">
        <v>19.100000000000001</v>
      </c>
      <c r="I5716" s="5">
        <v>-999</v>
      </c>
      <c r="J5716" s="5">
        <v>-999</v>
      </c>
      <c r="K5716" s="4">
        <v>0</v>
      </c>
      <c r="L5716" s="4">
        <v>470</v>
      </c>
      <c r="M5716" s="9">
        <v>0.1</v>
      </c>
      <c r="N5716" s="5">
        <v>-999</v>
      </c>
      <c r="O5716" s="5">
        <v>-999</v>
      </c>
      <c r="P5716" s="4">
        <v>0.7</v>
      </c>
      <c r="Q5716" s="5">
        <v>-999</v>
      </c>
      <c r="R5716">
        <v>0.17499999999999999</v>
      </c>
      <c r="S5716" s="34">
        <f>ROUND((0.6105*(EXP((17.273*E5716)/(E5716+237.3))))*(100-H5716)/100,3)</f>
        <v>0.74099999999999999</v>
      </c>
      <c r="T5716" s="6">
        <f>IF(V5716&lt;V5717,L5716,0)</f>
        <v>0</v>
      </c>
      <c r="U5716" s="6">
        <f>IF(T5716&gt;0,M5716,-999)</f>
        <v>-999</v>
      </c>
      <c r="V5716">
        <v>200704</v>
      </c>
      <c r="W5716">
        <v>2007</v>
      </c>
    </row>
    <row r="5717" spans="1:23" x14ac:dyDescent="0.25">
      <c r="A5717" s="14">
        <v>39184</v>
      </c>
      <c r="B5717" s="3">
        <v>102</v>
      </c>
      <c r="C5717" s="5">
        <v>-999</v>
      </c>
      <c r="D5717" s="4">
        <v>0.2</v>
      </c>
      <c r="E5717" s="4">
        <v>7.3</v>
      </c>
      <c r="F5717" s="4">
        <v>-5.4</v>
      </c>
      <c r="G5717" s="4">
        <v>62.5</v>
      </c>
      <c r="H5717" s="4">
        <v>32.1</v>
      </c>
      <c r="I5717" s="5">
        <v>-999</v>
      </c>
      <c r="J5717" s="5">
        <v>-999</v>
      </c>
      <c r="K5717" s="4">
        <v>0</v>
      </c>
      <c r="L5717" s="4">
        <v>450</v>
      </c>
      <c r="M5717" s="9">
        <v>0</v>
      </c>
      <c r="N5717" s="5">
        <v>-999</v>
      </c>
      <c r="O5717" s="5">
        <v>-999</v>
      </c>
      <c r="P5717" s="4">
        <v>0.7</v>
      </c>
      <c r="Q5717" s="5">
        <v>-999</v>
      </c>
      <c r="R5717">
        <v>0.32800000000000001</v>
      </c>
      <c r="S5717" s="34">
        <f>ROUND((0.6105*(EXP((17.273*E5717)/(E5717+237.3))))*(100-H5717)/100,3)</f>
        <v>0.69399999999999995</v>
      </c>
      <c r="T5717" s="6">
        <f>IF(V5717&lt;V5718,L5717,0)</f>
        <v>0</v>
      </c>
      <c r="U5717" s="6">
        <f>IF(T5717&gt;0,M5717,-999)</f>
        <v>-999</v>
      </c>
      <c r="V5717">
        <v>200704</v>
      </c>
      <c r="W5717">
        <v>2007</v>
      </c>
    </row>
    <row r="5718" spans="1:23" x14ac:dyDescent="0.25">
      <c r="A5718" s="14">
        <v>39185</v>
      </c>
      <c r="B5718" s="3">
        <v>103</v>
      </c>
      <c r="C5718" s="5">
        <v>-999</v>
      </c>
      <c r="D5718" s="4">
        <v>-0.3</v>
      </c>
      <c r="E5718" s="4">
        <v>3.9</v>
      </c>
      <c r="F5718" s="4">
        <v>-3.5</v>
      </c>
      <c r="G5718" s="4">
        <v>80.900000000000006</v>
      </c>
      <c r="H5718" s="4">
        <v>44.9</v>
      </c>
      <c r="I5718" s="5">
        <v>-999</v>
      </c>
      <c r="J5718" s="5">
        <v>-999</v>
      </c>
      <c r="K5718" s="4">
        <v>0</v>
      </c>
      <c r="L5718" s="4">
        <v>449</v>
      </c>
      <c r="M5718" s="9">
        <v>0</v>
      </c>
      <c r="N5718" s="5">
        <v>-999</v>
      </c>
      <c r="O5718" s="5">
        <v>-999</v>
      </c>
      <c r="P5718" s="4">
        <v>0.6</v>
      </c>
      <c r="Q5718" s="5">
        <v>-999</v>
      </c>
      <c r="R5718">
        <v>0.36099999999999999</v>
      </c>
      <c r="S5718" s="34">
        <f>ROUND((0.6105*(EXP((17.273*E5718)/(E5718+237.3))))*(100-H5718)/100,3)</f>
        <v>0.44500000000000001</v>
      </c>
      <c r="T5718" s="6">
        <f>IF(V5718&lt;V5719,L5718,0)</f>
        <v>0</v>
      </c>
      <c r="U5718" s="6">
        <f>IF(T5718&gt;0,M5718,-999)</f>
        <v>-999</v>
      </c>
      <c r="V5718">
        <v>200704</v>
      </c>
      <c r="W5718">
        <v>2007</v>
      </c>
    </row>
    <row r="5719" spans="1:23" x14ac:dyDescent="0.25">
      <c r="A5719" s="14">
        <v>39186</v>
      </c>
      <c r="B5719" s="3">
        <v>104</v>
      </c>
      <c r="C5719" s="5">
        <v>-999</v>
      </c>
      <c r="D5719" s="4">
        <v>0.4</v>
      </c>
      <c r="E5719" s="4">
        <v>5.5</v>
      </c>
      <c r="F5719" s="4">
        <v>-4.9000000000000004</v>
      </c>
      <c r="G5719" s="4">
        <v>82.1</v>
      </c>
      <c r="H5719" s="4">
        <v>53.6</v>
      </c>
      <c r="I5719" s="5">
        <v>-999</v>
      </c>
      <c r="J5719" s="5">
        <v>-999</v>
      </c>
      <c r="K5719" s="4">
        <v>0</v>
      </c>
      <c r="L5719" s="4">
        <v>456</v>
      </c>
      <c r="M5719" s="9">
        <v>0</v>
      </c>
      <c r="N5719" s="5">
        <v>-999</v>
      </c>
      <c r="O5719" s="5">
        <v>-999</v>
      </c>
      <c r="P5719" s="4">
        <v>0.6</v>
      </c>
      <c r="Q5719" s="5">
        <v>-999</v>
      </c>
      <c r="R5719">
        <v>0.48399999999999999</v>
      </c>
      <c r="S5719" s="34">
        <f>ROUND((0.6105*(EXP((17.273*E5719)/(E5719+237.3))))*(100-H5719)/100,3)</f>
        <v>0.41899999999999998</v>
      </c>
      <c r="T5719" s="6">
        <f>IF(V5719&lt;V5720,L5719,0)</f>
        <v>0</v>
      </c>
      <c r="U5719" s="6">
        <f>IF(T5719&gt;0,M5719,-999)</f>
        <v>-999</v>
      </c>
      <c r="V5719">
        <v>200704</v>
      </c>
      <c r="W5719">
        <v>2007</v>
      </c>
    </row>
    <row r="5720" spans="1:23" x14ac:dyDescent="0.25">
      <c r="A5720" s="14">
        <v>39187</v>
      </c>
      <c r="B5720" s="3">
        <v>105</v>
      </c>
      <c r="C5720" s="5">
        <v>-999</v>
      </c>
      <c r="D5720" s="4">
        <v>-0.8</v>
      </c>
      <c r="E5720" s="4">
        <v>6.7</v>
      </c>
      <c r="F5720" s="4">
        <v>-7</v>
      </c>
      <c r="G5720" s="4">
        <v>67.5</v>
      </c>
      <c r="H5720" s="4">
        <v>33.799999999999997</v>
      </c>
      <c r="I5720" s="5">
        <v>-999</v>
      </c>
      <c r="J5720" s="5">
        <v>-999</v>
      </c>
      <c r="K5720" s="4">
        <v>0</v>
      </c>
      <c r="L5720" s="4">
        <v>442</v>
      </c>
      <c r="M5720" s="9">
        <v>0.1</v>
      </c>
      <c r="N5720" s="5">
        <v>-999</v>
      </c>
      <c r="O5720" s="5">
        <v>-999</v>
      </c>
      <c r="P5720" s="4">
        <v>0.7</v>
      </c>
      <c r="Q5720" s="5">
        <v>-999</v>
      </c>
      <c r="R5720">
        <v>0.33100000000000002</v>
      </c>
      <c r="S5720" s="34">
        <f>ROUND((0.6105*(EXP((17.273*E5720)/(E5720+237.3))))*(100-H5720)/100,3)</f>
        <v>0.64900000000000002</v>
      </c>
      <c r="T5720" s="6">
        <f>IF(V5720&lt;V5721,L5720,0)</f>
        <v>0</v>
      </c>
      <c r="U5720" s="6">
        <f>IF(T5720&gt;0,M5720,-999)</f>
        <v>-999</v>
      </c>
      <c r="V5720">
        <v>200704</v>
      </c>
      <c r="W5720">
        <v>2007</v>
      </c>
    </row>
    <row r="5721" spans="1:23" x14ac:dyDescent="0.25">
      <c r="A5721" s="14">
        <v>39188</v>
      </c>
      <c r="B5721" s="3">
        <v>106</v>
      </c>
      <c r="C5721" s="5">
        <v>-999</v>
      </c>
      <c r="D5721" s="4">
        <v>0</v>
      </c>
      <c r="E5721" s="4">
        <v>2.6</v>
      </c>
      <c r="F5721" s="4">
        <v>-2.1</v>
      </c>
      <c r="G5721" s="4">
        <v>73.099999999999994</v>
      </c>
      <c r="H5721" s="4">
        <v>57</v>
      </c>
      <c r="I5721" s="5">
        <v>-999</v>
      </c>
      <c r="J5721" s="5">
        <v>-999</v>
      </c>
      <c r="K5721" s="4">
        <v>0</v>
      </c>
      <c r="L5721" s="4">
        <v>432</v>
      </c>
      <c r="M5721" s="9">
        <v>0</v>
      </c>
      <c r="N5721" s="5">
        <v>-999</v>
      </c>
      <c r="O5721" s="5">
        <v>-999</v>
      </c>
      <c r="P5721" s="4">
        <v>0.6</v>
      </c>
      <c r="Q5721" s="5">
        <v>-999</v>
      </c>
      <c r="R5721">
        <v>0.41899999999999998</v>
      </c>
      <c r="S5721" s="34">
        <f>ROUND((0.6105*(EXP((17.273*E5721)/(E5721+237.3))))*(100-H5721)/100,3)</f>
        <v>0.317</v>
      </c>
      <c r="T5721" s="6">
        <f>IF(V5721&lt;V5722,L5721,0)</f>
        <v>0</v>
      </c>
      <c r="U5721" s="6">
        <f>IF(T5721&gt;0,M5721,-999)</f>
        <v>-999</v>
      </c>
      <c r="V5721">
        <v>200704</v>
      </c>
      <c r="W5721">
        <v>2007</v>
      </c>
    </row>
    <row r="5722" spans="1:23" x14ac:dyDescent="0.25">
      <c r="A5722" s="14">
        <v>39189</v>
      </c>
      <c r="B5722" s="3">
        <v>107</v>
      </c>
      <c r="C5722" s="5">
        <v>-999</v>
      </c>
      <c r="D5722" s="4">
        <v>-1.2</v>
      </c>
      <c r="E5722" s="4">
        <v>5.5</v>
      </c>
      <c r="F5722" s="4">
        <v>-5.8</v>
      </c>
      <c r="G5722" s="4">
        <v>76.099999999999994</v>
      </c>
      <c r="H5722" s="4">
        <v>36.799999999999997</v>
      </c>
      <c r="I5722" s="5">
        <v>-999</v>
      </c>
      <c r="J5722" s="5">
        <v>-999</v>
      </c>
      <c r="K5722" s="4">
        <v>0</v>
      </c>
      <c r="L5722" s="4">
        <v>436</v>
      </c>
      <c r="M5722" s="9">
        <v>0.1</v>
      </c>
      <c r="N5722" s="5">
        <v>-999</v>
      </c>
      <c r="O5722" s="5">
        <v>-999</v>
      </c>
      <c r="P5722" s="4">
        <v>0.7</v>
      </c>
      <c r="Q5722" s="5">
        <v>-999</v>
      </c>
      <c r="R5722">
        <v>0.33200000000000002</v>
      </c>
      <c r="S5722" s="34">
        <f>ROUND((0.6105*(EXP((17.273*E5722)/(E5722+237.3))))*(100-H5722)/100,3)</f>
        <v>0.57099999999999995</v>
      </c>
      <c r="T5722" s="6">
        <f>IF(V5722&lt;V5723,L5722,0)</f>
        <v>0</v>
      </c>
      <c r="U5722" s="6">
        <f>IF(T5722&gt;0,M5722,-999)</f>
        <v>-999</v>
      </c>
      <c r="V5722">
        <v>200704</v>
      </c>
      <c r="W5722">
        <v>2007</v>
      </c>
    </row>
    <row r="5723" spans="1:23" x14ac:dyDescent="0.25">
      <c r="A5723" s="14">
        <v>39190</v>
      </c>
      <c r="B5723" s="3">
        <v>108</v>
      </c>
      <c r="C5723" s="5">
        <v>-999</v>
      </c>
      <c r="D5723" s="4">
        <v>-1.8</v>
      </c>
      <c r="E5723" s="4">
        <v>4.4000000000000004</v>
      </c>
      <c r="F5723" s="4">
        <v>-6.6</v>
      </c>
      <c r="G5723" s="4">
        <v>79.400000000000006</v>
      </c>
      <c r="H5723" s="4">
        <v>40.799999999999997</v>
      </c>
      <c r="I5723" s="5">
        <v>-999</v>
      </c>
      <c r="J5723" s="5">
        <v>-999</v>
      </c>
      <c r="K5723" s="4">
        <v>0</v>
      </c>
      <c r="L5723" s="4">
        <v>439</v>
      </c>
      <c r="M5723" s="9">
        <v>0</v>
      </c>
      <c r="N5723" s="5">
        <v>-999</v>
      </c>
      <c r="O5723" s="5">
        <v>-999</v>
      </c>
      <c r="P5723" s="4">
        <v>0.7</v>
      </c>
      <c r="Q5723" s="5">
        <v>-999</v>
      </c>
      <c r="R5723">
        <v>0.34200000000000003</v>
      </c>
      <c r="S5723" s="34">
        <f>ROUND((0.6105*(EXP((17.273*E5723)/(E5723+237.3))))*(100-H5723)/100,3)</f>
        <v>0.495</v>
      </c>
      <c r="T5723" s="6">
        <f>IF(V5723&lt;V5724,L5723,0)</f>
        <v>0</v>
      </c>
      <c r="U5723" s="6">
        <f>IF(T5723&gt;0,M5723,-999)</f>
        <v>-999</v>
      </c>
      <c r="V5723">
        <v>200704</v>
      </c>
      <c r="W5723">
        <v>2007</v>
      </c>
    </row>
    <row r="5724" spans="1:23" x14ac:dyDescent="0.25">
      <c r="A5724" s="14">
        <v>39191</v>
      </c>
      <c r="B5724" s="3">
        <v>109</v>
      </c>
      <c r="C5724" s="5">
        <v>-999</v>
      </c>
      <c r="D5724" s="4">
        <v>-1.9</v>
      </c>
      <c r="E5724" s="4">
        <v>4</v>
      </c>
      <c r="F5724" s="4">
        <v>-6.3</v>
      </c>
      <c r="G5724" s="4">
        <v>80.7</v>
      </c>
      <c r="H5724" s="4">
        <v>51</v>
      </c>
      <c r="I5724" s="5">
        <v>-999</v>
      </c>
      <c r="J5724" s="5">
        <v>-999</v>
      </c>
      <c r="K5724" s="4">
        <v>0</v>
      </c>
      <c r="L5724" s="4">
        <v>432</v>
      </c>
      <c r="M5724" s="9">
        <v>0</v>
      </c>
      <c r="N5724" s="5">
        <v>-999</v>
      </c>
      <c r="O5724" s="5">
        <v>-999</v>
      </c>
      <c r="P5724" s="4">
        <v>0.6</v>
      </c>
      <c r="Q5724" s="5">
        <v>-999</v>
      </c>
      <c r="R5724">
        <v>0.41399999999999998</v>
      </c>
      <c r="S5724" s="34">
        <f>ROUND((0.6105*(EXP((17.273*E5724)/(E5724+237.3))))*(100-H5724)/100,3)</f>
        <v>0.39800000000000002</v>
      </c>
      <c r="T5724" s="6">
        <f>IF(V5724&lt;V5725,L5724,0)</f>
        <v>0</v>
      </c>
      <c r="U5724" s="6">
        <f>IF(T5724&gt;0,M5724,-999)</f>
        <v>-999</v>
      </c>
      <c r="V5724">
        <v>200704</v>
      </c>
      <c r="W5724">
        <v>2007</v>
      </c>
    </row>
    <row r="5725" spans="1:23" x14ac:dyDescent="0.25">
      <c r="A5725" s="14">
        <v>39192</v>
      </c>
      <c r="B5725" s="3">
        <v>110</v>
      </c>
      <c r="C5725" s="5">
        <v>-999</v>
      </c>
      <c r="D5725" s="4">
        <v>-0.1</v>
      </c>
      <c r="E5725" s="4">
        <v>6</v>
      </c>
      <c r="F5725" s="4">
        <v>-5.4</v>
      </c>
      <c r="G5725" s="4">
        <v>63.4</v>
      </c>
      <c r="H5725" s="4">
        <v>21.4</v>
      </c>
      <c r="I5725" s="5">
        <v>-999</v>
      </c>
      <c r="J5725" s="5">
        <v>-999</v>
      </c>
      <c r="K5725" s="4">
        <v>0</v>
      </c>
      <c r="L5725" s="4">
        <v>417</v>
      </c>
      <c r="M5725" s="9">
        <v>0</v>
      </c>
      <c r="N5725" s="5">
        <v>-999</v>
      </c>
      <c r="O5725" s="5">
        <v>-999</v>
      </c>
      <c r="P5725" s="4">
        <v>0.7</v>
      </c>
      <c r="Q5725" s="5">
        <v>-999</v>
      </c>
      <c r="R5725">
        <v>0.2</v>
      </c>
      <c r="S5725" s="34">
        <f>ROUND((0.6105*(EXP((17.273*E5725)/(E5725+237.3))))*(100-H5725)/100,3)</f>
        <v>0.73499999999999999</v>
      </c>
      <c r="T5725" s="6">
        <f>IF(V5725&lt;V5726,L5725,0)</f>
        <v>0</v>
      </c>
      <c r="U5725" s="6">
        <f>IF(T5725&gt;0,M5725,-999)</f>
        <v>-999</v>
      </c>
      <c r="V5725">
        <v>200704</v>
      </c>
      <c r="W5725">
        <v>2007</v>
      </c>
    </row>
    <row r="5726" spans="1:23" x14ac:dyDescent="0.25">
      <c r="A5726" s="14">
        <v>39193</v>
      </c>
      <c r="B5726" s="3">
        <v>111</v>
      </c>
      <c r="C5726" s="5">
        <v>-999</v>
      </c>
      <c r="D5726" s="4">
        <v>0.1</v>
      </c>
      <c r="E5726" s="4">
        <v>6.2</v>
      </c>
      <c r="F5726" s="4">
        <v>-3.6</v>
      </c>
      <c r="G5726" s="4">
        <v>73.400000000000006</v>
      </c>
      <c r="H5726" s="4">
        <v>42.5</v>
      </c>
      <c r="I5726" s="5">
        <v>-999</v>
      </c>
      <c r="J5726" s="5">
        <v>-999</v>
      </c>
      <c r="K5726" s="4">
        <v>0</v>
      </c>
      <c r="L5726" s="4">
        <v>405</v>
      </c>
      <c r="M5726" s="9">
        <v>0</v>
      </c>
      <c r="N5726" s="5">
        <v>-999</v>
      </c>
      <c r="O5726" s="5">
        <v>-999</v>
      </c>
      <c r="P5726" s="4">
        <v>0.7</v>
      </c>
      <c r="Q5726" s="5">
        <v>-999</v>
      </c>
      <c r="R5726">
        <v>0.40400000000000003</v>
      </c>
      <c r="S5726" s="34">
        <f>ROUND((0.6105*(EXP((17.273*E5726)/(E5726+237.3))))*(100-H5726)/100,3)</f>
        <v>0.54500000000000004</v>
      </c>
      <c r="T5726" s="6">
        <f>IF(V5726&lt;V5727,L5726,0)</f>
        <v>0</v>
      </c>
      <c r="U5726" s="6">
        <f>IF(T5726&gt;0,M5726,-999)</f>
        <v>-999</v>
      </c>
      <c r="V5726">
        <v>200704</v>
      </c>
      <c r="W5726">
        <v>2007</v>
      </c>
    </row>
    <row r="5727" spans="1:23" x14ac:dyDescent="0.25">
      <c r="A5727" s="14">
        <v>39194</v>
      </c>
      <c r="B5727" s="3">
        <v>112</v>
      </c>
      <c r="C5727" s="5">
        <v>-999</v>
      </c>
      <c r="D5727" s="4">
        <v>2.1</v>
      </c>
      <c r="E5727" s="4">
        <v>8.4</v>
      </c>
      <c r="F5727" s="4">
        <v>-1.2</v>
      </c>
      <c r="G5727" s="4">
        <v>82.1</v>
      </c>
      <c r="H5727" s="4">
        <v>59.4</v>
      </c>
      <c r="I5727" s="5">
        <v>-999</v>
      </c>
      <c r="J5727" s="5">
        <v>-999</v>
      </c>
      <c r="K5727" s="4">
        <v>0</v>
      </c>
      <c r="L5727" s="4">
        <v>400</v>
      </c>
      <c r="M5727" s="9">
        <v>0</v>
      </c>
      <c r="N5727" s="5">
        <v>-999</v>
      </c>
      <c r="O5727" s="5">
        <v>-999</v>
      </c>
      <c r="P5727" s="4">
        <v>0.7</v>
      </c>
      <c r="Q5727" s="5">
        <v>-999</v>
      </c>
      <c r="R5727">
        <v>0.65600000000000003</v>
      </c>
      <c r="S5727" s="34">
        <f>ROUND((0.6105*(EXP((17.273*E5727)/(E5727+237.3))))*(100-H5727)/100,3)</f>
        <v>0.44700000000000001</v>
      </c>
      <c r="T5727" s="6">
        <f>IF(V5727&lt;V5728,L5727,0)</f>
        <v>0</v>
      </c>
      <c r="U5727" s="6">
        <f>IF(T5727&gt;0,M5727,-999)</f>
        <v>-999</v>
      </c>
      <c r="V5727">
        <v>200704</v>
      </c>
      <c r="W5727">
        <v>2007</v>
      </c>
    </row>
    <row r="5728" spans="1:23" x14ac:dyDescent="0.25">
      <c r="A5728" s="14">
        <v>39195</v>
      </c>
      <c r="B5728" s="3">
        <v>113</v>
      </c>
      <c r="C5728" s="5">
        <v>-999</v>
      </c>
      <c r="D5728" s="4">
        <v>5.6</v>
      </c>
      <c r="E5728" s="4">
        <v>13</v>
      </c>
      <c r="F5728" s="4">
        <v>-2.2000000000000002</v>
      </c>
      <c r="G5728" s="4">
        <v>63</v>
      </c>
      <c r="H5728" s="4">
        <v>27.2</v>
      </c>
      <c r="I5728" s="5">
        <v>-999</v>
      </c>
      <c r="J5728" s="5">
        <v>-999</v>
      </c>
      <c r="K5728" s="4">
        <v>0</v>
      </c>
      <c r="L5728" s="4">
        <v>354</v>
      </c>
      <c r="M5728" s="9">
        <v>0.2</v>
      </c>
      <c r="N5728" s="5">
        <v>-999</v>
      </c>
      <c r="O5728" s="5">
        <v>-999</v>
      </c>
      <c r="P5728" s="4">
        <v>0.8</v>
      </c>
      <c r="Q5728" s="5">
        <v>-999</v>
      </c>
      <c r="R5728">
        <v>0.40600000000000003</v>
      </c>
      <c r="S5728" s="34">
        <f>ROUND((0.6105*(EXP((17.273*E5728)/(E5728+237.3))))*(100-H5728)/100,3)</f>
        <v>1.0900000000000001</v>
      </c>
      <c r="T5728" s="6">
        <f>IF(V5728&lt;V5729,L5728,0)</f>
        <v>0</v>
      </c>
      <c r="U5728" s="6">
        <f>IF(T5728&gt;0,M5728,-999)</f>
        <v>-999</v>
      </c>
      <c r="V5728">
        <v>200704</v>
      </c>
      <c r="W5728">
        <v>2007</v>
      </c>
    </row>
    <row r="5729" spans="1:23" x14ac:dyDescent="0.25">
      <c r="A5729" s="14">
        <v>39196</v>
      </c>
      <c r="B5729" s="3">
        <v>114</v>
      </c>
      <c r="C5729" s="5">
        <v>-999</v>
      </c>
      <c r="D5729" s="4">
        <v>4.0999999999999996</v>
      </c>
      <c r="E5729" s="4">
        <v>10.4</v>
      </c>
      <c r="F5729" s="4">
        <v>-0.4</v>
      </c>
      <c r="G5729" s="4">
        <v>75.3</v>
      </c>
      <c r="H5729" s="4">
        <v>45.4</v>
      </c>
      <c r="I5729" s="5">
        <v>-999</v>
      </c>
      <c r="J5729" s="5">
        <v>-999</v>
      </c>
      <c r="K5729" s="4">
        <v>0</v>
      </c>
      <c r="L5729" s="4">
        <v>325</v>
      </c>
      <c r="M5729" s="9">
        <v>0.1</v>
      </c>
      <c r="N5729" s="5">
        <v>-999</v>
      </c>
      <c r="O5729" s="5">
        <v>-999</v>
      </c>
      <c r="P5729" s="4">
        <v>0.7</v>
      </c>
      <c r="Q5729" s="5">
        <v>-999</v>
      </c>
      <c r="R5729">
        <v>0.57399999999999995</v>
      </c>
      <c r="S5729" s="34">
        <f>ROUND((0.6105*(EXP((17.273*E5729)/(E5729+237.3))))*(100-H5729)/100,3)</f>
        <v>0.68799999999999994</v>
      </c>
      <c r="T5729" s="6">
        <f>IF(V5729&lt;V5730,L5729,0)</f>
        <v>0</v>
      </c>
      <c r="U5729" s="6">
        <f>IF(T5729&gt;0,M5729,-999)</f>
        <v>-999</v>
      </c>
      <c r="V5729">
        <v>200704</v>
      </c>
      <c r="W5729">
        <v>2007</v>
      </c>
    </row>
    <row r="5730" spans="1:23" x14ac:dyDescent="0.25">
      <c r="A5730" s="14">
        <v>39197</v>
      </c>
      <c r="B5730" s="3">
        <v>115</v>
      </c>
      <c r="C5730" s="5">
        <v>-999</v>
      </c>
      <c r="D5730" s="4">
        <v>0.2</v>
      </c>
      <c r="E5730" s="4">
        <v>4.0999999999999996</v>
      </c>
      <c r="F5730" s="4">
        <v>-2.8</v>
      </c>
      <c r="G5730" s="4">
        <v>85.6</v>
      </c>
      <c r="H5730" s="4">
        <v>60.1</v>
      </c>
      <c r="I5730" s="5">
        <v>-999</v>
      </c>
      <c r="J5730" s="5">
        <v>-999</v>
      </c>
      <c r="K5730" s="4">
        <v>0</v>
      </c>
      <c r="L5730" s="4">
        <v>316</v>
      </c>
      <c r="M5730" s="9">
        <v>0.1</v>
      </c>
      <c r="N5730" s="5">
        <v>-999</v>
      </c>
      <c r="O5730" s="5">
        <v>-999</v>
      </c>
      <c r="P5730" s="4">
        <v>0.7</v>
      </c>
      <c r="Q5730" s="5">
        <v>-999</v>
      </c>
      <c r="R5730">
        <v>0.49099999999999999</v>
      </c>
      <c r="S5730" s="34">
        <f>ROUND((0.6105*(EXP((17.273*E5730)/(E5730+237.3))))*(100-H5730)/100,3)</f>
        <v>0.32700000000000001</v>
      </c>
      <c r="T5730" s="6">
        <f>IF(V5730&lt;V5731,L5730,0)</f>
        <v>0</v>
      </c>
      <c r="U5730" s="6">
        <f>IF(T5730&gt;0,M5730,-999)</f>
        <v>-999</v>
      </c>
      <c r="V5730">
        <v>200704</v>
      </c>
      <c r="W5730">
        <v>2007</v>
      </c>
    </row>
    <row r="5731" spans="1:23" x14ac:dyDescent="0.25">
      <c r="A5731" s="14">
        <v>39198</v>
      </c>
      <c r="B5731" s="3">
        <v>116</v>
      </c>
      <c r="C5731" s="5">
        <v>-999</v>
      </c>
      <c r="D5731" s="4">
        <v>0.2</v>
      </c>
      <c r="E5731" s="4">
        <v>4.2</v>
      </c>
      <c r="F5731" s="4">
        <v>-3.8</v>
      </c>
      <c r="G5731" s="4">
        <v>89.8</v>
      </c>
      <c r="H5731" s="4">
        <v>72.099999999999994</v>
      </c>
      <c r="I5731" s="5">
        <v>-999</v>
      </c>
      <c r="J5731" s="5">
        <v>-999</v>
      </c>
      <c r="K5731" s="4">
        <v>0</v>
      </c>
      <c r="L5731" s="4">
        <v>326</v>
      </c>
      <c r="M5731" s="9">
        <v>0</v>
      </c>
      <c r="N5731" s="5">
        <v>-999</v>
      </c>
      <c r="O5731" s="5">
        <v>-999</v>
      </c>
      <c r="P5731" s="4">
        <v>0.7</v>
      </c>
      <c r="Q5731" s="5">
        <v>-999</v>
      </c>
      <c r="R5731">
        <v>0.59499999999999997</v>
      </c>
      <c r="S5731" s="34">
        <f>ROUND((0.6105*(EXP((17.273*E5731)/(E5731+237.3))))*(100-H5731)/100,3)</f>
        <v>0.23</v>
      </c>
      <c r="T5731" s="6">
        <f>IF(V5731&lt;V5732,L5731,0)</f>
        <v>0</v>
      </c>
      <c r="U5731" s="6">
        <f>IF(T5731&gt;0,M5731,-999)</f>
        <v>-999</v>
      </c>
      <c r="V5731">
        <v>200704</v>
      </c>
      <c r="W5731">
        <v>2007</v>
      </c>
    </row>
    <row r="5732" spans="1:23" x14ac:dyDescent="0.25">
      <c r="A5732" s="14">
        <v>39199</v>
      </c>
      <c r="B5732" s="3">
        <v>117</v>
      </c>
      <c r="C5732" s="5">
        <v>-999</v>
      </c>
      <c r="D5732" s="4">
        <v>3</v>
      </c>
      <c r="E5732" s="4">
        <v>6.4</v>
      </c>
      <c r="F5732" s="4">
        <v>0.2</v>
      </c>
      <c r="G5732" s="4">
        <v>89.9</v>
      </c>
      <c r="H5732" s="4">
        <v>68.3</v>
      </c>
      <c r="I5732" s="5">
        <v>-999</v>
      </c>
      <c r="J5732" s="5">
        <v>-999</v>
      </c>
      <c r="K5732" s="4">
        <v>3.1</v>
      </c>
      <c r="L5732" s="4">
        <v>297</v>
      </c>
      <c r="M5732" s="9">
        <v>0.1</v>
      </c>
      <c r="N5732" s="5">
        <v>-999</v>
      </c>
      <c r="O5732" s="5">
        <v>-999</v>
      </c>
      <c r="P5732" s="4">
        <v>0.7</v>
      </c>
      <c r="Q5732" s="5">
        <v>-999</v>
      </c>
      <c r="R5732">
        <v>0.65500000000000003</v>
      </c>
      <c r="S5732" s="34">
        <f>ROUND((0.6105*(EXP((17.273*E5732)/(E5732+237.3))))*(100-H5732)/100,3)</f>
        <v>0.30499999999999999</v>
      </c>
      <c r="T5732" s="6">
        <f>IF(V5732&lt;V5733,L5732,0)</f>
        <v>0</v>
      </c>
      <c r="U5732" s="6">
        <f>IF(T5732&gt;0,M5732,-999)</f>
        <v>-999</v>
      </c>
      <c r="V5732">
        <v>200704</v>
      </c>
      <c r="W5732">
        <v>2007</v>
      </c>
    </row>
    <row r="5733" spans="1:23" x14ac:dyDescent="0.25">
      <c r="A5733" s="14">
        <v>39200</v>
      </c>
      <c r="B5733" s="3">
        <v>118</v>
      </c>
      <c r="C5733" s="5">
        <v>-999</v>
      </c>
      <c r="D5733" s="4">
        <v>2.2000000000000002</v>
      </c>
      <c r="E5733" s="4">
        <v>8.8000000000000007</v>
      </c>
      <c r="F5733" s="4">
        <v>-1.5</v>
      </c>
      <c r="G5733" s="4">
        <v>65.400000000000006</v>
      </c>
      <c r="H5733" s="4">
        <v>21.2</v>
      </c>
      <c r="I5733" s="5">
        <v>-999</v>
      </c>
      <c r="J5733" s="5">
        <v>-999</v>
      </c>
      <c r="K5733" s="4">
        <v>0.6</v>
      </c>
      <c r="L5733" s="4">
        <v>273</v>
      </c>
      <c r="M5733" s="9">
        <v>0.3</v>
      </c>
      <c r="N5733" s="5">
        <v>-999</v>
      </c>
      <c r="O5733" s="5">
        <v>-999</v>
      </c>
      <c r="P5733" s="4">
        <v>0.8</v>
      </c>
      <c r="Q5733" s="5">
        <v>-999</v>
      </c>
      <c r="R5733">
        <v>0.24</v>
      </c>
      <c r="S5733" s="34">
        <f>ROUND((0.6105*(EXP((17.273*E5733)/(E5733+237.3))))*(100-H5733)/100,3)</f>
        <v>0.89200000000000002</v>
      </c>
      <c r="T5733" s="6">
        <f>IF(V5733&lt;V5734,L5733,0)</f>
        <v>0</v>
      </c>
      <c r="U5733" s="6">
        <f>IF(T5733&gt;0,M5733,-999)</f>
        <v>-999</v>
      </c>
      <c r="V5733">
        <v>200704</v>
      </c>
      <c r="W5733">
        <v>2007</v>
      </c>
    </row>
    <row r="5734" spans="1:23" x14ac:dyDescent="0.25">
      <c r="A5734" s="14">
        <v>39201</v>
      </c>
      <c r="B5734" s="3">
        <v>119</v>
      </c>
      <c r="C5734" s="5">
        <v>-999</v>
      </c>
      <c r="D5734" s="4">
        <v>0.2</v>
      </c>
      <c r="E5734" s="4">
        <v>6.5</v>
      </c>
      <c r="F5734" s="4">
        <v>-4.2</v>
      </c>
      <c r="G5734" s="4">
        <v>69.400000000000006</v>
      </c>
      <c r="H5734" s="4">
        <v>44.3</v>
      </c>
      <c r="I5734" s="5">
        <v>-999</v>
      </c>
      <c r="J5734" s="5">
        <v>-999</v>
      </c>
      <c r="K5734" s="4">
        <v>0</v>
      </c>
      <c r="L5734" s="4">
        <v>254</v>
      </c>
      <c r="M5734" s="9">
        <v>0.2</v>
      </c>
      <c r="N5734" s="5">
        <v>-999</v>
      </c>
      <c r="O5734" s="5">
        <v>-999</v>
      </c>
      <c r="P5734" s="4">
        <v>0.8</v>
      </c>
      <c r="Q5734" s="5">
        <v>-999</v>
      </c>
      <c r="R5734">
        <v>0.42799999999999999</v>
      </c>
      <c r="S5734" s="34">
        <f>ROUND((0.6105*(EXP((17.273*E5734)/(E5734+237.3))))*(100-H5734)/100,3)</f>
        <v>0.53900000000000003</v>
      </c>
      <c r="T5734" s="6">
        <f>IF(V5734&lt;V5735,L5734,0)</f>
        <v>0</v>
      </c>
      <c r="U5734" s="6">
        <f>IF(T5734&gt;0,M5734,-999)</f>
        <v>-999</v>
      </c>
      <c r="V5734">
        <v>200704</v>
      </c>
      <c r="W5734">
        <v>2007</v>
      </c>
    </row>
    <row r="5735" spans="1:23" x14ac:dyDescent="0.25">
      <c r="A5735" s="14">
        <v>39202</v>
      </c>
      <c r="B5735" s="3">
        <v>120</v>
      </c>
      <c r="C5735" s="5">
        <v>-999</v>
      </c>
      <c r="D5735" s="4">
        <v>3</v>
      </c>
      <c r="E5735" s="4">
        <v>9.3000000000000007</v>
      </c>
      <c r="F5735" s="4">
        <v>-4.3</v>
      </c>
      <c r="G5735" s="4">
        <v>57.5</v>
      </c>
      <c r="H5735" s="4">
        <v>32.5</v>
      </c>
      <c r="I5735" s="5">
        <v>-999</v>
      </c>
      <c r="J5735" s="5">
        <v>-999</v>
      </c>
      <c r="K5735" s="4">
        <v>0</v>
      </c>
      <c r="L5735" s="4">
        <v>231</v>
      </c>
      <c r="M5735" s="9">
        <v>0.4</v>
      </c>
      <c r="N5735" s="5">
        <v>-999</v>
      </c>
      <c r="O5735" s="5">
        <v>-999</v>
      </c>
      <c r="P5735" s="4">
        <v>0.9</v>
      </c>
      <c r="Q5735" s="5">
        <v>-999</v>
      </c>
      <c r="R5735">
        <v>0.38</v>
      </c>
      <c r="S5735" s="34">
        <f>ROUND((0.6105*(EXP((17.273*E5735)/(E5735+237.3))))*(100-H5735)/100,3)</f>
        <v>0.79</v>
      </c>
      <c r="T5735" s="6">
        <f>IF(V5735&lt;V5736,L5735,0)</f>
        <v>231</v>
      </c>
      <c r="U5735" s="6">
        <f>IF(T5735&gt;0,M5735,-999)</f>
        <v>0.4</v>
      </c>
      <c r="V5735">
        <v>200704</v>
      </c>
      <c r="W5735">
        <v>2007</v>
      </c>
    </row>
    <row r="5736" spans="1:23" x14ac:dyDescent="0.25">
      <c r="A5736" s="14">
        <v>39203</v>
      </c>
      <c r="B5736" s="3">
        <v>121</v>
      </c>
      <c r="C5736" s="5">
        <v>-999</v>
      </c>
      <c r="D5736" s="4">
        <v>1.3</v>
      </c>
      <c r="E5736" s="4">
        <v>2.5</v>
      </c>
      <c r="F5736" s="4">
        <v>-0.7</v>
      </c>
      <c r="G5736" s="4">
        <v>96.6</v>
      </c>
      <c r="H5736" s="4">
        <v>68.900000000000006</v>
      </c>
      <c r="I5736" s="5">
        <v>-999</v>
      </c>
      <c r="J5736" s="5">
        <v>-999</v>
      </c>
      <c r="K5736" s="4">
        <v>3.7</v>
      </c>
      <c r="L5736" s="4">
        <v>220</v>
      </c>
      <c r="M5736" s="9">
        <v>0.1</v>
      </c>
      <c r="N5736" s="5">
        <v>-999</v>
      </c>
      <c r="O5736" s="5">
        <v>-999</v>
      </c>
      <c r="P5736" s="4">
        <v>0.8</v>
      </c>
      <c r="Q5736" s="5">
        <v>-999</v>
      </c>
      <c r="R5736">
        <v>0.504</v>
      </c>
      <c r="S5736" s="34">
        <f>ROUND((0.6105*(EXP((17.273*E5736)/(E5736+237.3))))*(100-H5736)/100,3)</f>
        <v>0.22700000000000001</v>
      </c>
      <c r="T5736" s="6">
        <f>IF(V5736&lt;V5737,L5736,0)</f>
        <v>0</v>
      </c>
      <c r="U5736" s="6">
        <f>IF(T5736&gt;0,M5736,-999)</f>
        <v>-999</v>
      </c>
      <c r="V5736">
        <v>200705</v>
      </c>
      <c r="W5736">
        <v>2007</v>
      </c>
    </row>
    <row r="5737" spans="1:23" x14ac:dyDescent="0.25">
      <c r="A5737" s="14">
        <v>39204</v>
      </c>
      <c r="B5737" s="3">
        <v>122</v>
      </c>
      <c r="C5737" s="5">
        <v>-999</v>
      </c>
      <c r="D5737" s="4">
        <v>1.1000000000000001</v>
      </c>
      <c r="E5737" s="4">
        <v>4.5</v>
      </c>
      <c r="F5737" s="4">
        <v>-3.1</v>
      </c>
      <c r="G5737" s="4">
        <v>98</v>
      </c>
      <c r="H5737" s="4">
        <v>84.8</v>
      </c>
      <c r="I5737" s="5">
        <v>-999</v>
      </c>
      <c r="J5737" s="5">
        <v>-999</v>
      </c>
      <c r="K5737" s="4">
        <v>10.7</v>
      </c>
      <c r="L5737" s="4">
        <v>258</v>
      </c>
      <c r="M5737" s="9">
        <v>0.1</v>
      </c>
      <c r="N5737" s="5">
        <v>-999</v>
      </c>
      <c r="O5737" s="5">
        <v>-999</v>
      </c>
      <c r="P5737" s="4">
        <v>0.8</v>
      </c>
      <c r="Q5737" s="5">
        <v>-999</v>
      </c>
      <c r="R5737">
        <v>0.71299999999999997</v>
      </c>
      <c r="S5737" s="34">
        <f>ROUND((0.6105*(EXP((17.273*E5737)/(E5737+237.3))))*(100-H5737)/100,3)</f>
        <v>0.128</v>
      </c>
      <c r="T5737" s="6">
        <f>IF(V5737&lt;V5738,L5737,0)</f>
        <v>0</v>
      </c>
      <c r="U5737" s="6">
        <f>IF(T5737&gt;0,M5737,-999)</f>
        <v>-999</v>
      </c>
      <c r="V5737">
        <v>200705</v>
      </c>
      <c r="W5737">
        <v>2007</v>
      </c>
    </row>
    <row r="5738" spans="1:23" x14ac:dyDescent="0.25">
      <c r="A5738" s="14">
        <v>39205</v>
      </c>
      <c r="B5738" s="3">
        <v>123</v>
      </c>
      <c r="C5738" s="5">
        <v>-999</v>
      </c>
      <c r="D5738" s="4">
        <v>-1.4</v>
      </c>
      <c r="E5738" s="4">
        <v>3.4</v>
      </c>
      <c r="F5738" s="4">
        <v>-4.4000000000000004</v>
      </c>
      <c r="G5738" s="4">
        <v>92.2</v>
      </c>
      <c r="H5738" s="4">
        <v>66.900000000000006</v>
      </c>
      <c r="I5738" s="5">
        <v>-999</v>
      </c>
      <c r="J5738" s="5">
        <v>-999</v>
      </c>
      <c r="K5738" s="4">
        <v>0</v>
      </c>
      <c r="L5738" s="4">
        <v>258</v>
      </c>
      <c r="M5738" s="9">
        <v>0.1</v>
      </c>
      <c r="N5738" s="5">
        <v>-999</v>
      </c>
      <c r="O5738" s="5">
        <v>-999</v>
      </c>
      <c r="P5738" s="4">
        <v>0.9</v>
      </c>
      <c r="Q5738" s="5">
        <v>-999</v>
      </c>
      <c r="R5738">
        <v>0.52100000000000002</v>
      </c>
      <c r="S5738" s="34">
        <f>ROUND((0.6105*(EXP((17.273*E5738)/(E5738+237.3))))*(100-H5738)/100,3)</f>
        <v>0.25800000000000001</v>
      </c>
      <c r="T5738" s="6">
        <f>IF(V5738&lt;V5739,L5738,0)</f>
        <v>0</v>
      </c>
      <c r="U5738" s="6">
        <f>IF(T5738&gt;0,M5738,-999)</f>
        <v>-999</v>
      </c>
      <c r="V5738">
        <v>200705</v>
      </c>
      <c r="W5738">
        <v>2007</v>
      </c>
    </row>
    <row r="5739" spans="1:23" x14ac:dyDescent="0.25">
      <c r="A5739" s="14">
        <v>39206</v>
      </c>
      <c r="B5739" s="3">
        <v>124</v>
      </c>
      <c r="C5739" s="5">
        <v>-999</v>
      </c>
      <c r="D5739" s="4">
        <v>-1.5</v>
      </c>
      <c r="E5739" s="4">
        <v>4.5999999999999996</v>
      </c>
      <c r="F5739" s="4">
        <v>-4.8</v>
      </c>
      <c r="G5739" s="4">
        <v>91.3</v>
      </c>
      <c r="H5739" s="4">
        <v>71.3</v>
      </c>
      <c r="I5739" s="5">
        <v>-999</v>
      </c>
      <c r="J5739" s="5">
        <v>-999</v>
      </c>
      <c r="K5739" s="4">
        <v>5.3</v>
      </c>
      <c r="L5739" s="4">
        <v>260</v>
      </c>
      <c r="M5739" s="9">
        <v>0.1</v>
      </c>
      <c r="N5739" s="5">
        <v>-999</v>
      </c>
      <c r="O5739" s="5">
        <v>-999</v>
      </c>
      <c r="P5739" s="4">
        <v>0.9</v>
      </c>
      <c r="Q5739" s="5">
        <v>-999</v>
      </c>
      <c r="R5739">
        <v>0.60399999999999998</v>
      </c>
      <c r="S5739" s="34">
        <f>ROUND((0.6105*(EXP((17.273*E5739)/(E5739+237.3))))*(100-H5739)/100,3)</f>
        <v>0.24299999999999999</v>
      </c>
      <c r="T5739" s="6">
        <f>IF(V5739&lt;V5740,L5739,0)</f>
        <v>0</v>
      </c>
      <c r="U5739" s="6">
        <f>IF(T5739&gt;0,M5739,-999)</f>
        <v>-999</v>
      </c>
      <c r="V5739">
        <v>200705</v>
      </c>
      <c r="W5739">
        <v>2007</v>
      </c>
    </row>
    <row r="5740" spans="1:23" x14ac:dyDescent="0.25">
      <c r="A5740" s="14">
        <v>39207</v>
      </c>
      <c r="B5740" s="3">
        <v>125</v>
      </c>
      <c r="C5740" s="5">
        <v>-999</v>
      </c>
      <c r="D5740" s="4">
        <v>1.4</v>
      </c>
      <c r="E5740" s="4">
        <v>8.8000000000000007</v>
      </c>
      <c r="F5740" s="4">
        <v>-5</v>
      </c>
      <c r="G5740" s="4">
        <v>69.400000000000006</v>
      </c>
      <c r="H5740" s="4">
        <v>39.9</v>
      </c>
      <c r="I5740" s="5">
        <v>-999</v>
      </c>
      <c r="J5740" s="5">
        <v>-999</v>
      </c>
      <c r="K5740" s="4">
        <v>0</v>
      </c>
      <c r="L5740" s="4">
        <v>240</v>
      </c>
      <c r="M5740" s="9">
        <v>0.2</v>
      </c>
      <c r="N5740" s="5">
        <v>-999</v>
      </c>
      <c r="O5740" s="5">
        <v>-999</v>
      </c>
      <c r="P5740" s="4">
        <v>1</v>
      </c>
      <c r="Q5740" s="5">
        <v>-999</v>
      </c>
      <c r="R5740">
        <v>0.45200000000000001</v>
      </c>
      <c r="S5740" s="34">
        <f>ROUND((0.6105*(EXP((17.273*E5740)/(E5740+237.3))))*(100-H5740)/100,3)</f>
        <v>0.68</v>
      </c>
      <c r="T5740" s="6">
        <f>IF(V5740&lt;V5741,L5740,0)</f>
        <v>0</v>
      </c>
      <c r="U5740" s="6">
        <f>IF(T5740&gt;0,M5740,-999)</f>
        <v>-999</v>
      </c>
      <c r="V5740">
        <v>200705</v>
      </c>
      <c r="W5740">
        <v>2007</v>
      </c>
    </row>
    <row r="5741" spans="1:23" x14ac:dyDescent="0.25">
      <c r="A5741" s="14">
        <v>39208</v>
      </c>
      <c r="B5741" s="3">
        <v>126</v>
      </c>
      <c r="C5741" s="5">
        <v>-999</v>
      </c>
      <c r="D5741" s="4">
        <v>4.9000000000000004</v>
      </c>
      <c r="E5741" s="4">
        <v>12.5</v>
      </c>
      <c r="F5741" s="4">
        <v>-2.6</v>
      </c>
      <c r="G5741" s="4">
        <v>79.900000000000006</v>
      </c>
      <c r="H5741" s="4">
        <v>52.3</v>
      </c>
      <c r="I5741" s="5">
        <v>-999</v>
      </c>
      <c r="J5741" s="5">
        <v>-999</v>
      </c>
      <c r="K5741" s="4">
        <v>0</v>
      </c>
      <c r="L5741" s="4">
        <v>192</v>
      </c>
      <c r="M5741" s="9">
        <v>0</v>
      </c>
      <c r="N5741" s="5">
        <v>-999</v>
      </c>
      <c r="O5741" s="5">
        <v>-999</v>
      </c>
      <c r="P5741" s="4">
        <v>1</v>
      </c>
      <c r="Q5741" s="5">
        <v>-999</v>
      </c>
      <c r="R5741">
        <v>0.75800000000000001</v>
      </c>
      <c r="S5741" s="34">
        <f>ROUND((0.6105*(EXP((17.273*E5741)/(E5741+237.3))))*(100-H5741)/100,3)</f>
        <v>0.69099999999999995</v>
      </c>
      <c r="T5741" s="6">
        <f>IF(V5741&lt;V5742,L5741,0)</f>
        <v>0</v>
      </c>
      <c r="U5741" s="6">
        <f>IF(T5741&gt;0,M5741,-999)</f>
        <v>-999</v>
      </c>
      <c r="V5741">
        <v>200705</v>
      </c>
      <c r="W5741">
        <v>2007</v>
      </c>
    </row>
    <row r="5742" spans="1:23" x14ac:dyDescent="0.25">
      <c r="A5742" s="14">
        <v>39209</v>
      </c>
      <c r="B5742" s="3">
        <v>127</v>
      </c>
      <c r="C5742" s="5">
        <v>-999</v>
      </c>
      <c r="D5742" s="4">
        <v>7.1</v>
      </c>
      <c r="E5742" s="4">
        <v>12.5</v>
      </c>
      <c r="F5742" s="4">
        <v>3.2</v>
      </c>
      <c r="G5742" s="4">
        <v>76.400000000000006</v>
      </c>
      <c r="H5742" s="4">
        <v>55.5</v>
      </c>
      <c r="I5742" s="5">
        <v>-999</v>
      </c>
      <c r="J5742" s="5">
        <v>-999</v>
      </c>
      <c r="K5742" s="4">
        <v>0</v>
      </c>
      <c r="L5742" s="4">
        <v>160</v>
      </c>
      <c r="M5742" s="9">
        <v>0</v>
      </c>
      <c r="N5742" s="5">
        <v>-999</v>
      </c>
      <c r="O5742" s="5">
        <v>-999</v>
      </c>
      <c r="P5742" s="4">
        <v>1.1000000000000001</v>
      </c>
      <c r="Q5742" s="5">
        <v>-999</v>
      </c>
      <c r="R5742">
        <v>0.80200000000000005</v>
      </c>
      <c r="S5742" s="34">
        <f>ROUND((0.6105*(EXP((17.273*E5742)/(E5742+237.3))))*(100-H5742)/100,3)</f>
        <v>0.64500000000000002</v>
      </c>
      <c r="T5742" s="6">
        <f>IF(V5742&lt;V5743,L5742,0)</f>
        <v>0</v>
      </c>
      <c r="U5742" s="6">
        <f>IF(T5742&gt;0,M5742,-999)</f>
        <v>-999</v>
      </c>
      <c r="V5742">
        <v>200705</v>
      </c>
      <c r="W5742">
        <v>2007</v>
      </c>
    </row>
    <row r="5743" spans="1:23" x14ac:dyDescent="0.25">
      <c r="A5743" s="14">
        <v>39210</v>
      </c>
      <c r="B5743" s="3">
        <v>128</v>
      </c>
      <c r="C5743" s="5">
        <v>-999</v>
      </c>
      <c r="D5743" s="4">
        <v>9.1999999999999993</v>
      </c>
      <c r="E5743" s="4">
        <v>16.5</v>
      </c>
      <c r="F5743" s="4">
        <v>-1.2</v>
      </c>
      <c r="G5743" s="4">
        <v>56.7</v>
      </c>
      <c r="H5743" s="4">
        <v>31.8</v>
      </c>
      <c r="I5743" s="5">
        <v>-999</v>
      </c>
      <c r="J5743" s="5">
        <v>-999</v>
      </c>
      <c r="K5743" s="4">
        <v>0</v>
      </c>
      <c r="L5743" s="4">
        <v>71</v>
      </c>
      <c r="M5743" s="9">
        <v>0</v>
      </c>
      <c r="N5743" s="5">
        <v>-999</v>
      </c>
      <c r="O5743" s="5">
        <v>-999</v>
      </c>
      <c r="P5743" s="4">
        <v>1.2</v>
      </c>
      <c r="Q5743" s="5">
        <v>-999</v>
      </c>
      <c r="R5743">
        <v>0.59499999999999997</v>
      </c>
      <c r="S5743" s="34">
        <f>ROUND((0.6105*(EXP((17.273*E5743)/(E5743+237.3))))*(100-H5743)/100,3)</f>
        <v>1.28</v>
      </c>
      <c r="T5743" s="6">
        <f>IF(V5743&lt;V5744,L5743,0)</f>
        <v>0</v>
      </c>
      <c r="U5743" s="6">
        <f>IF(T5743&gt;0,M5743,-999)</f>
        <v>-999</v>
      </c>
      <c r="V5743">
        <v>200705</v>
      </c>
      <c r="W5743">
        <v>2007</v>
      </c>
    </row>
    <row r="5744" spans="1:23" x14ac:dyDescent="0.25">
      <c r="A5744" s="14">
        <v>39211</v>
      </c>
      <c r="B5744" s="3">
        <v>129</v>
      </c>
      <c r="C5744" s="5">
        <v>-999</v>
      </c>
      <c r="D5744" s="4">
        <v>4.2</v>
      </c>
      <c r="E5744" s="4">
        <v>12.6</v>
      </c>
      <c r="F5744" s="4">
        <v>-2.9</v>
      </c>
      <c r="G5744" s="4">
        <v>66.7</v>
      </c>
      <c r="H5744" s="4">
        <v>27.9</v>
      </c>
      <c r="I5744" s="5">
        <v>-999</v>
      </c>
      <c r="J5744" s="5">
        <v>-999</v>
      </c>
      <c r="K5744" s="4">
        <v>0</v>
      </c>
      <c r="L5744" s="4">
        <v>19</v>
      </c>
      <c r="M5744" s="9">
        <v>0</v>
      </c>
      <c r="N5744" s="5">
        <v>-999</v>
      </c>
      <c r="O5744" s="5">
        <v>-999</v>
      </c>
      <c r="P5744" s="4">
        <v>1.6</v>
      </c>
      <c r="Q5744" s="5">
        <v>-999</v>
      </c>
      <c r="R5744">
        <v>0.40600000000000003</v>
      </c>
      <c r="S5744" s="34">
        <f>ROUND((0.6105*(EXP((17.273*E5744)/(E5744+237.3))))*(100-H5744)/100,3)</f>
        <v>1.052</v>
      </c>
      <c r="T5744" s="6">
        <f>IF(V5744&lt;V5745,L5744,0)</f>
        <v>0</v>
      </c>
      <c r="U5744" s="6">
        <f>IF(T5744&gt;0,M5744,-999)</f>
        <v>-999</v>
      </c>
      <c r="V5744">
        <v>200705</v>
      </c>
      <c r="W5744">
        <v>2007</v>
      </c>
    </row>
    <row r="5745" spans="1:23" x14ac:dyDescent="0.25">
      <c r="A5745" s="14">
        <v>39212</v>
      </c>
      <c r="B5745" s="3">
        <v>130</v>
      </c>
      <c r="C5745" s="5">
        <v>-999</v>
      </c>
      <c r="D5745" s="4">
        <v>7.1</v>
      </c>
      <c r="E5745" s="4">
        <v>15.3</v>
      </c>
      <c r="F5745" s="4">
        <v>0.1</v>
      </c>
      <c r="G5745" s="4">
        <v>53.8</v>
      </c>
      <c r="H5745" s="4">
        <v>12.3</v>
      </c>
      <c r="I5745" s="5">
        <v>-999</v>
      </c>
      <c r="J5745" s="5">
        <v>-999</v>
      </c>
      <c r="K5745" s="4">
        <v>0</v>
      </c>
      <c r="L5745" s="4">
        <v>0</v>
      </c>
      <c r="M5745" s="9">
        <v>0</v>
      </c>
      <c r="N5745" s="5">
        <v>-999</v>
      </c>
      <c r="O5745" s="5">
        <v>-999</v>
      </c>
      <c r="P5745" s="4">
        <v>2.9</v>
      </c>
      <c r="Q5745" s="5">
        <v>-999</v>
      </c>
      <c r="R5745">
        <v>0.214</v>
      </c>
      <c r="S5745" s="34">
        <f>ROUND((0.6105*(EXP((17.273*E5745)/(E5745+237.3))))*(100-H5745)/100,3)</f>
        <v>1.524</v>
      </c>
      <c r="T5745" s="6">
        <f>IF(V5745&lt;V5746,L5745,0)</f>
        <v>0</v>
      </c>
      <c r="U5745" s="6">
        <f>IF(T5745&gt;0,M5745,-999)</f>
        <v>-999</v>
      </c>
      <c r="V5745">
        <v>200705</v>
      </c>
      <c r="W5745">
        <v>2007</v>
      </c>
    </row>
    <row r="5746" spans="1:23" x14ac:dyDescent="0.25">
      <c r="A5746" s="14">
        <v>39213</v>
      </c>
      <c r="B5746" s="3">
        <v>131</v>
      </c>
      <c r="C5746" s="5">
        <v>-999</v>
      </c>
      <c r="D5746" s="4">
        <v>8.5</v>
      </c>
      <c r="E5746" s="4">
        <v>16.7</v>
      </c>
      <c r="F5746" s="4">
        <v>-0.4</v>
      </c>
      <c r="G5746" s="4">
        <v>48.4</v>
      </c>
      <c r="H5746" s="4">
        <v>17.5</v>
      </c>
      <c r="I5746" s="5">
        <v>-999</v>
      </c>
      <c r="J5746" s="5">
        <v>-999</v>
      </c>
      <c r="K5746" s="4">
        <v>0</v>
      </c>
      <c r="L5746" s="4">
        <v>0</v>
      </c>
      <c r="M5746" s="9">
        <v>0</v>
      </c>
      <c r="N5746" s="5">
        <v>-999</v>
      </c>
      <c r="O5746" s="5">
        <v>-999</v>
      </c>
      <c r="P5746" s="4">
        <v>4.8</v>
      </c>
      <c r="Q5746" s="5">
        <v>-999</v>
      </c>
      <c r="R5746">
        <v>0.33300000000000002</v>
      </c>
      <c r="S5746" s="34">
        <f>ROUND((0.6105*(EXP((17.273*E5746)/(E5746+237.3))))*(100-H5746)/100,3)</f>
        <v>1.5680000000000001</v>
      </c>
      <c r="T5746" s="6">
        <f>IF(V5746&lt;V5747,L5746,0)</f>
        <v>0</v>
      </c>
      <c r="U5746" s="6">
        <f>IF(T5746&gt;0,M5746,-999)</f>
        <v>-999</v>
      </c>
      <c r="V5746">
        <v>200705</v>
      </c>
      <c r="W5746">
        <v>2007</v>
      </c>
    </row>
    <row r="5747" spans="1:23" x14ac:dyDescent="0.25">
      <c r="A5747" s="14">
        <v>39214</v>
      </c>
      <c r="B5747" s="3">
        <v>132</v>
      </c>
      <c r="C5747" s="5">
        <v>-999</v>
      </c>
      <c r="D5747" s="4">
        <v>8.6</v>
      </c>
      <c r="E5747" s="4">
        <v>14.8</v>
      </c>
      <c r="F5747" s="4">
        <v>3.6</v>
      </c>
      <c r="G5747" s="4">
        <v>46.9</v>
      </c>
      <c r="H5747" s="4">
        <v>24.6</v>
      </c>
      <c r="I5747" s="5">
        <v>-999</v>
      </c>
      <c r="J5747" s="5">
        <v>-999</v>
      </c>
      <c r="K5747" s="4">
        <v>0</v>
      </c>
      <c r="L5747" s="4">
        <v>0</v>
      </c>
      <c r="M5747" s="9">
        <v>0</v>
      </c>
      <c r="N5747" s="5">
        <v>-999</v>
      </c>
      <c r="O5747" s="5">
        <v>-999</v>
      </c>
      <c r="P5747" s="4">
        <v>5.9</v>
      </c>
      <c r="Q5747" s="5">
        <v>-999</v>
      </c>
      <c r="R5747">
        <v>0.41399999999999998</v>
      </c>
      <c r="S5747" s="34">
        <f>ROUND((0.6105*(EXP((17.273*E5747)/(E5747+237.3))))*(100-H5747)/100,3)</f>
        <v>1.2689999999999999</v>
      </c>
      <c r="T5747" s="6">
        <f>IF(V5747&lt;V5748,L5747,0)</f>
        <v>0</v>
      </c>
      <c r="U5747" s="6">
        <f>IF(T5747&gt;0,M5747,-999)</f>
        <v>-999</v>
      </c>
      <c r="V5747">
        <v>200705</v>
      </c>
      <c r="W5747">
        <v>2007</v>
      </c>
    </row>
    <row r="5748" spans="1:23" x14ac:dyDescent="0.25">
      <c r="A5748" s="14">
        <v>39215</v>
      </c>
      <c r="B5748" s="3">
        <v>133</v>
      </c>
      <c r="C5748" s="5">
        <v>-999</v>
      </c>
      <c r="D5748" s="4">
        <v>5.5</v>
      </c>
      <c r="E5748" s="4">
        <v>11.6</v>
      </c>
      <c r="F5748" s="4">
        <v>0.3</v>
      </c>
      <c r="G5748" s="4">
        <v>65.3</v>
      </c>
      <c r="H5748" s="4">
        <v>35.6</v>
      </c>
      <c r="I5748" s="5">
        <v>-999</v>
      </c>
      <c r="J5748" s="5">
        <v>-999</v>
      </c>
      <c r="K5748" s="4">
        <v>0</v>
      </c>
      <c r="L5748" s="4">
        <v>0</v>
      </c>
      <c r="M5748" s="9">
        <v>0</v>
      </c>
      <c r="N5748" s="5">
        <v>-999</v>
      </c>
      <c r="O5748" s="5">
        <v>-999</v>
      </c>
      <c r="P5748" s="4">
        <v>6</v>
      </c>
      <c r="Q5748" s="5">
        <v>-999</v>
      </c>
      <c r="R5748">
        <v>0.48599999999999999</v>
      </c>
      <c r="S5748" s="34">
        <f>ROUND((0.6105*(EXP((17.273*E5748)/(E5748+237.3))))*(100-H5748)/100,3)</f>
        <v>0.879</v>
      </c>
      <c r="T5748" s="6">
        <f>IF(V5748&lt;V5749,L5748,0)</f>
        <v>0</v>
      </c>
      <c r="U5748" s="6">
        <f>IF(T5748&gt;0,M5748,-999)</f>
        <v>-999</v>
      </c>
      <c r="V5748">
        <v>200705</v>
      </c>
      <c r="W5748">
        <v>2007</v>
      </c>
    </row>
    <row r="5749" spans="1:23" x14ac:dyDescent="0.25">
      <c r="A5749" s="14">
        <v>39216</v>
      </c>
      <c r="B5749" s="3">
        <v>134</v>
      </c>
      <c r="C5749" s="5">
        <v>-999</v>
      </c>
      <c r="D5749" s="4">
        <v>7.8</v>
      </c>
      <c r="E5749" s="4">
        <v>15.6</v>
      </c>
      <c r="F5749" s="4">
        <v>0</v>
      </c>
      <c r="G5749" s="4">
        <v>58.4</v>
      </c>
      <c r="H5749" s="4">
        <v>31.4</v>
      </c>
      <c r="I5749" s="5">
        <v>-999</v>
      </c>
      <c r="J5749" s="5">
        <v>-999</v>
      </c>
      <c r="K5749" s="4">
        <v>0</v>
      </c>
      <c r="L5749" s="4">
        <v>0</v>
      </c>
      <c r="M5749" s="9">
        <v>0</v>
      </c>
      <c r="N5749" s="5">
        <v>-999</v>
      </c>
      <c r="O5749" s="5">
        <v>-999</v>
      </c>
      <c r="P5749" s="4">
        <v>5.9</v>
      </c>
      <c r="Q5749" s="5">
        <v>-999</v>
      </c>
      <c r="R5749">
        <v>0.55700000000000005</v>
      </c>
      <c r="S5749" s="34">
        <f>ROUND((0.6105*(EXP((17.273*E5749)/(E5749+237.3))))*(100-H5749)/100,3)</f>
        <v>1.2150000000000001</v>
      </c>
      <c r="T5749" s="6">
        <f>IF(V5749&lt;V5750,L5749,0)</f>
        <v>0</v>
      </c>
      <c r="U5749" s="6">
        <f>IF(T5749&gt;0,M5749,-999)</f>
        <v>-999</v>
      </c>
      <c r="V5749">
        <v>200705</v>
      </c>
      <c r="W5749">
        <v>2007</v>
      </c>
    </row>
    <row r="5750" spans="1:23" x14ac:dyDescent="0.25">
      <c r="A5750" s="14">
        <v>39217</v>
      </c>
      <c r="B5750" s="3">
        <v>135</v>
      </c>
      <c r="C5750" s="5">
        <v>-999</v>
      </c>
      <c r="D5750" s="4">
        <v>11.3</v>
      </c>
      <c r="E5750" s="4">
        <v>18.8</v>
      </c>
      <c r="F5750" s="4">
        <v>4.4000000000000004</v>
      </c>
      <c r="G5750" s="4">
        <v>50.9</v>
      </c>
      <c r="H5750" s="4">
        <v>29.9</v>
      </c>
      <c r="I5750" s="5">
        <v>-999</v>
      </c>
      <c r="J5750" s="5">
        <v>-999</v>
      </c>
      <c r="K5750" s="4">
        <v>0</v>
      </c>
      <c r="L5750" s="4">
        <v>0</v>
      </c>
      <c r="M5750" s="9">
        <v>0</v>
      </c>
      <c r="N5750" s="5">
        <v>-999</v>
      </c>
      <c r="O5750" s="5">
        <v>-999</v>
      </c>
      <c r="P5750" s="4">
        <v>6.9</v>
      </c>
      <c r="Q5750" s="5">
        <v>-999</v>
      </c>
      <c r="R5750">
        <v>0.64900000000000002</v>
      </c>
      <c r="S5750" s="34">
        <f>ROUND((0.6105*(EXP((17.273*E5750)/(E5750+237.3))))*(100-H5750)/100,3)</f>
        <v>1.5209999999999999</v>
      </c>
      <c r="T5750" s="6">
        <f>IF(V5750&lt;V5751,L5750,0)</f>
        <v>0</v>
      </c>
      <c r="U5750" s="6">
        <f>IF(T5750&gt;0,M5750,-999)</f>
        <v>-999</v>
      </c>
      <c r="V5750">
        <v>200705</v>
      </c>
      <c r="W5750">
        <v>2007</v>
      </c>
    </row>
    <row r="5751" spans="1:23" x14ac:dyDescent="0.25">
      <c r="A5751" s="14">
        <v>39218</v>
      </c>
      <c r="B5751" s="3">
        <v>136</v>
      </c>
      <c r="C5751" s="5">
        <v>-999</v>
      </c>
      <c r="D5751" s="4">
        <v>11.3</v>
      </c>
      <c r="E5751" s="4">
        <v>18</v>
      </c>
      <c r="F5751" s="4">
        <v>3.4</v>
      </c>
      <c r="G5751" s="4">
        <v>56.6</v>
      </c>
      <c r="H5751" s="4">
        <v>35.5</v>
      </c>
      <c r="I5751" s="5">
        <v>-999</v>
      </c>
      <c r="J5751" s="5">
        <v>-999</v>
      </c>
      <c r="K5751" s="4">
        <v>0</v>
      </c>
      <c r="L5751" s="4">
        <v>0</v>
      </c>
      <c r="M5751" s="9">
        <v>0</v>
      </c>
      <c r="N5751" s="5">
        <v>-999</v>
      </c>
      <c r="O5751" s="5">
        <v>-999</v>
      </c>
      <c r="P5751" s="4">
        <v>7.5</v>
      </c>
      <c r="Q5751" s="5">
        <v>-999</v>
      </c>
      <c r="R5751">
        <v>0.73199999999999998</v>
      </c>
      <c r="S5751" s="34">
        <f>ROUND((0.6105*(EXP((17.273*E5751)/(E5751+237.3))))*(100-H5751)/100,3)</f>
        <v>1.331</v>
      </c>
      <c r="T5751" s="6">
        <f>IF(V5751&lt;V5752,L5751,0)</f>
        <v>0</v>
      </c>
      <c r="U5751" s="6">
        <f>IF(T5751&gt;0,M5751,-999)</f>
        <v>-999</v>
      </c>
      <c r="V5751">
        <v>200705</v>
      </c>
      <c r="W5751">
        <v>2007</v>
      </c>
    </row>
    <row r="5752" spans="1:23" x14ac:dyDescent="0.25">
      <c r="A5752" s="14">
        <v>39219</v>
      </c>
      <c r="B5752" s="3">
        <v>137</v>
      </c>
      <c r="C5752" s="5">
        <v>-999</v>
      </c>
      <c r="D5752" s="4">
        <v>8</v>
      </c>
      <c r="E5752" s="4">
        <v>16.600000000000001</v>
      </c>
      <c r="F5752" s="4">
        <v>1</v>
      </c>
      <c r="G5752" s="4">
        <v>64.400000000000006</v>
      </c>
      <c r="H5752" s="4">
        <v>33.700000000000003</v>
      </c>
      <c r="I5752" s="5">
        <v>-999</v>
      </c>
      <c r="J5752" s="5">
        <v>-999</v>
      </c>
      <c r="K5752" s="4">
        <v>0</v>
      </c>
      <c r="L5752" s="4">
        <v>0</v>
      </c>
      <c r="M5752" s="9">
        <v>0</v>
      </c>
      <c r="N5752" s="5">
        <v>-999</v>
      </c>
      <c r="O5752" s="5">
        <v>-999</v>
      </c>
      <c r="P5752" s="4">
        <v>7.5</v>
      </c>
      <c r="Q5752" s="5">
        <v>-999</v>
      </c>
      <c r="R5752">
        <v>0.63800000000000001</v>
      </c>
      <c r="S5752" s="34">
        <f>ROUND((0.6105*(EXP((17.273*E5752)/(E5752+237.3))))*(100-H5752)/100,3)</f>
        <v>1.252</v>
      </c>
      <c r="T5752" s="6">
        <f>IF(V5752&lt;V5753,L5752,0)</f>
        <v>0</v>
      </c>
      <c r="U5752" s="6">
        <f>IF(T5752&gt;0,M5752,-999)</f>
        <v>-999</v>
      </c>
      <c r="V5752">
        <v>200705</v>
      </c>
      <c r="W5752">
        <v>2007</v>
      </c>
    </row>
    <row r="5753" spans="1:23" x14ac:dyDescent="0.25">
      <c r="A5753" s="14">
        <v>39220</v>
      </c>
      <c r="B5753" s="3">
        <v>138</v>
      </c>
      <c r="C5753" s="5">
        <v>-999</v>
      </c>
      <c r="D5753" s="4">
        <v>7.6</v>
      </c>
      <c r="E5753" s="4">
        <v>15.8</v>
      </c>
      <c r="F5753" s="4">
        <v>-1.4</v>
      </c>
      <c r="G5753" s="4">
        <v>56.8</v>
      </c>
      <c r="H5753" s="4">
        <v>36.200000000000003</v>
      </c>
      <c r="I5753" s="5">
        <v>-999</v>
      </c>
      <c r="J5753" s="5">
        <v>-999</v>
      </c>
      <c r="K5753" s="4">
        <v>0</v>
      </c>
      <c r="L5753" s="4">
        <v>0</v>
      </c>
      <c r="M5753" s="9">
        <v>0</v>
      </c>
      <c r="N5753" s="5">
        <v>-999</v>
      </c>
      <c r="O5753" s="5">
        <v>-999</v>
      </c>
      <c r="P5753" s="4">
        <v>7.7</v>
      </c>
      <c r="Q5753" s="5">
        <v>-999</v>
      </c>
      <c r="R5753">
        <v>0.64900000000000002</v>
      </c>
      <c r="S5753" s="34">
        <f>ROUND((0.6105*(EXP((17.273*E5753)/(E5753+237.3))))*(100-H5753)/100,3)</f>
        <v>1.145</v>
      </c>
      <c r="T5753" s="6">
        <f>IF(V5753&lt;V5754,L5753,0)</f>
        <v>0</v>
      </c>
      <c r="U5753" s="6">
        <f>IF(T5753&gt;0,M5753,-999)</f>
        <v>-999</v>
      </c>
      <c r="V5753">
        <v>200705</v>
      </c>
      <c r="W5753">
        <v>2007</v>
      </c>
    </row>
    <row r="5754" spans="1:23" x14ac:dyDescent="0.25">
      <c r="A5754" s="14">
        <v>39221</v>
      </c>
      <c r="B5754" s="3">
        <v>139</v>
      </c>
      <c r="C5754" s="5">
        <v>-999</v>
      </c>
      <c r="D5754" s="4">
        <v>4</v>
      </c>
      <c r="E5754" s="4">
        <v>11.5</v>
      </c>
      <c r="F5754" s="4">
        <v>-2.2999999999999998</v>
      </c>
      <c r="G5754" s="4">
        <v>78.099999999999994</v>
      </c>
      <c r="H5754" s="4">
        <v>44.4</v>
      </c>
      <c r="I5754" s="5">
        <v>-999</v>
      </c>
      <c r="J5754" s="5">
        <v>-999</v>
      </c>
      <c r="K5754" s="4">
        <v>1.3</v>
      </c>
      <c r="L5754" s="4">
        <v>0</v>
      </c>
      <c r="M5754" s="9">
        <v>0</v>
      </c>
      <c r="N5754" s="5">
        <v>-999</v>
      </c>
      <c r="O5754" s="5">
        <v>-999</v>
      </c>
      <c r="P5754" s="4">
        <v>7.6</v>
      </c>
      <c r="Q5754" s="5">
        <v>-999</v>
      </c>
      <c r="R5754">
        <v>0.60099999999999998</v>
      </c>
      <c r="S5754" s="34">
        <f>ROUND((0.6105*(EXP((17.273*E5754)/(E5754+237.3))))*(100-H5754)/100,3)</f>
        <v>0.754</v>
      </c>
      <c r="T5754" s="6">
        <f>IF(V5754&lt;V5755,L5754,0)</f>
        <v>0</v>
      </c>
      <c r="U5754" s="6">
        <f>IF(T5754&gt;0,M5754,-999)</f>
        <v>-999</v>
      </c>
      <c r="V5754">
        <v>200705</v>
      </c>
      <c r="W5754">
        <v>2007</v>
      </c>
    </row>
    <row r="5755" spans="1:23" x14ac:dyDescent="0.25">
      <c r="A5755" s="14">
        <v>39222</v>
      </c>
      <c r="B5755" s="3">
        <v>140</v>
      </c>
      <c r="C5755" s="5">
        <v>-999</v>
      </c>
      <c r="D5755" s="4">
        <v>1.4</v>
      </c>
      <c r="E5755" s="4">
        <v>8.1</v>
      </c>
      <c r="F5755" s="4">
        <v>-3.9</v>
      </c>
      <c r="G5755" s="4">
        <v>76.2</v>
      </c>
      <c r="H5755" s="4">
        <v>38.799999999999997</v>
      </c>
      <c r="I5755" s="5">
        <v>-999</v>
      </c>
      <c r="J5755" s="5">
        <v>-999</v>
      </c>
      <c r="K5755" s="4">
        <v>0</v>
      </c>
      <c r="L5755" s="4">
        <v>0</v>
      </c>
      <c r="M5755" s="9">
        <v>0</v>
      </c>
      <c r="N5755" s="5">
        <v>-999</v>
      </c>
      <c r="O5755" s="5">
        <v>-999</v>
      </c>
      <c r="P5755" s="4">
        <v>6.1</v>
      </c>
      <c r="Q5755" s="5">
        <v>-999</v>
      </c>
      <c r="R5755">
        <v>0.41799999999999998</v>
      </c>
      <c r="S5755" s="34">
        <f>ROUND((0.6105*(EXP((17.273*E5755)/(E5755+237.3))))*(100-H5755)/100,3)</f>
        <v>0.66100000000000003</v>
      </c>
      <c r="T5755" s="6">
        <f>IF(V5755&lt;V5756,L5755,0)</f>
        <v>0</v>
      </c>
      <c r="U5755" s="6">
        <f>IF(T5755&gt;0,M5755,-999)</f>
        <v>-999</v>
      </c>
      <c r="V5755">
        <v>200705</v>
      </c>
      <c r="W5755">
        <v>2007</v>
      </c>
    </row>
    <row r="5756" spans="1:23" x14ac:dyDescent="0.25">
      <c r="A5756" s="14">
        <v>39223</v>
      </c>
      <c r="B5756" s="3">
        <v>141</v>
      </c>
      <c r="C5756" s="5">
        <v>-999</v>
      </c>
      <c r="D5756" s="4">
        <v>3.4</v>
      </c>
      <c r="E5756" s="4">
        <v>11.3</v>
      </c>
      <c r="F5756" s="4">
        <v>-2.4</v>
      </c>
      <c r="G5756" s="4">
        <v>73.3</v>
      </c>
      <c r="H5756" s="4">
        <v>37.4</v>
      </c>
      <c r="I5756" s="5">
        <v>-999</v>
      </c>
      <c r="J5756" s="5">
        <v>-999</v>
      </c>
      <c r="K5756" s="4">
        <v>0</v>
      </c>
      <c r="L5756" s="4">
        <v>0</v>
      </c>
      <c r="M5756" s="9">
        <v>0</v>
      </c>
      <c r="N5756" s="5">
        <v>-999</v>
      </c>
      <c r="O5756" s="5">
        <v>-999</v>
      </c>
      <c r="P5756" s="4">
        <v>6.1</v>
      </c>
      <c r="Q5756" s="5">
        <v>-999</v>
      </c>
      <c r="R5756">
        <v>0.5</v>
      </c>
      <c r="S5756" s="34">
        <f>ROUND((0.6105*(EXP((17.273*E5756)/(E5756+237.3))))*(100-H5756)/100,3)</f>
        <v>0.83799999999999997</v>
      </c>
      <c r="T5756" s="6">
        <f>IF(V5756&lt;V5757,L5756,0)</f>
        <v>0</v>
      </c>
      <c r="U5756" s="6">
        <f>IF(T5756&gt;0,M5756,-999)</f>
        <v>-999</v>
      </c>
      <c r="V5756">
        <v>200705</v>
      </c>
      <c r="W5756">
        <v>2007</v>
      </c>
    </row>
    <row r="5757" spans="1:23" x14ac:dyDescent="0.25">
      <c r="A5757" s="14">
        <v>39224</v>
      </c>
      <c r="B5757" s="3">
        <v>142</v>
      </c>
      <c r="C5757" s="5">
        <v>-999</v>
      </c>
      <c r="D5757" s="4">
        <v>5.3</v>
      </c>
      <c r="E5757" s="4">
        <v>13.7</v>
      </c>
      <c r="F5757" s="4">
        <v>-1.8</v>
      </c>
      <c r="G5757" s="4">
        <v>65</v>
      </c>
      <c r="H5757" s="4">
        <v>29.8</v>
      </c>
      <c r="I5757" s="5">
        <v>-999</v>
      </c>
      <c r="J5757" s="5">
        <v>-999</v>
      </c>
      <c r="K5757" s="4">
        <v>0</v>
      </c>
      <c r="L5757" s="4">
        <v>0</v>
      </c>
      <c r="M5757" s="9">
        <v>0</v>
      </c>
      <c r="N5757" s="5">
        <v>-999</v>
      </c>
      <c r="O5757" s="5">
        <v>-999</v>
      </c>
      <c r="P5757" s="4">
        <v>6.7</v>
      </c>
      <c r="Q5757" s="5">
        <v>-999</v>
      </c>
      <c r="R5757">
        <v>0.46600000000000003</v>
      </c>
      <c r="S5757" s="34">
        <f>ROUND((0.6105*(EXP((17.273*E5757)/(E5757+237.3))))*(100-H5757)/100,3)</f>
        <v>1.1000000000000001</v>
      </c>
      <c r="T5757" s="6">
        <f>IF(V5757&lt;V5758,L5757,0)</f>
        <v>0</v>
      </c>
      <c r="U5757" s="6">
        <f>IF(T5757&gt;0,M5757,-999)</f>
        <v>-999</v>
      </c>
      <c r="V5757">
        <v>200705</v>
      </c>
      <c r="W5757">
        <v>2007</v>
      </c>
    </row>
    <row r="5758" spans="1:23" x14ac:dyDescent="0.25">
      <c r="A5758" s="14">
        <v>39225</v>
      </c>
      <c r="B5758" s="3">
        <v>143</v>
      </c>
      <c r="C5758" s="5">
        <v>-999</v>
      </c>
      <c r="D5758" s="4">
        <v>7.2</v>
      </c>
      <c r="E5758" s="4">
        <v>14.8</v>
      </c>
      <c r="F5758" s="4">
        <v>0.3</v>
      </c>
      <c r="G5758" s="4">
        <v>61.4</v>
      </c>
      <c r="H5758" s="4">
        <v>34.1</v>
      </c>
      <c r="I5758" s="5">
        <v>-999</v>
      </c>
      <c r="J5758" s="5">
        <v>-999</v>
      </c>
      <c r="K5758" s="4">
        <v>0</v>
      </c>
      <c r="L5758" s="4">
        <v>0</v>
      </c>
      <c r="M5758" s="9">
        <v>0</v>
      </c>
      <c r="N5758" s="5">
        <v>-999</v>
      </c>
      <c r="O5758" s="5">
        <v>-999</v>
      </c>
      <c r="P5758" s="4">
        <v>7.3</v>
      </c>
      <c r="Q5758" s="5">
        <v>-999</v>
      </c>
      <c r="R5758">
        <v>0.57399999999999995</v>
      </c>
      <c r="S5758" s="34">
        <f>ROUND((0.6105*(EXP((17.273*E5758)/(E5758+237.3))))*(100-H5758)/100,3)</f>
        <v>1.109</v>
      </c>
      <c r="T5758" s="6">
        <f>IF(V5758&lt;V5759,L5758,0)</f>
        <v>0</v>
      </c>
      <c r="U5758" s="6">
        <f>IF(T5758&gt;0,M5758,-999)</f>
        <v>-999</v>
      </c>
      <c r="V5758">
        <v>200705</v>
      </c>
      <c r="W5758">
        <v>2007</v>
      </c>
    </row>
    <row r="5759" spans="1:23" x14ac:dyDescent="0.25">
      <c r="A5759" s="14">
        <v>39226</v>
      </c>
      <c r="B5759" s="3">
        <v>144</v>
      </c>
      <c r="C5759" s="5">
        <v>-999</v>
      </c>
      <c r="D5759" s="4">
        <v>4.5</v>
      </c>
      <c r="E5759" s="4">
        <v>10.3</v>
      </c>
      <c r="F5759" s="4">
        <v>-0.1</v>
      </c>
      <c r="G5759" s="4">
        <v>54.7</v>
      </c>
      <c r="H5759" s="4">
        <v>30.9</v>
      </c>
      <c r="I5759" s="5">
        <v>-999</v>
      </c>
      <c r="J5759" s="5">
        <v>-999</v>
      </c>
      <c r="K5759" s="4">
        <v>0</v>
      </c>
      <c r="L5759" s="4">
        <v>0</v>
      </c>
      <c r="M5759" s="9">
        <v>0</v>
      </c>
      <c r="N5759" s="5">
        <v>-999</v>
      </c>
      <c r="O5759" s="5">
        <v>-999</v>
      </c>
      <c r="P5759" s="4">
        <v>7.5</v>
      </c>
      <c r="Q5759" s="5">
        <v>-999</v>
      </c>
      <c r="R5759">
        <v>0.38600000000000001</v>
      </c>
      <c r="S5759" s="34">
        <f>ROUND((0.6105*(EXP((17.273*E5759)/(E5759+237.3))))*(100-H5759)/100,3)</f>
        <v>0.86499999999999999</v>
      </c>
      <c r="T5759" s="6">
        <f>IF(V5759&lt;V5760,L5759,0)</f>
        <v>0</v>
      </c>
      <c r="U5759" s="6">
        <f>IF(T5759&gt;0,M5759,-999)</f>
        <v>-999</v>
      </c>
      <c r="V5759">
        <v>200705</v>
      </c>
      <c r="W5759">
        <v>2007</v>
      </c>
    </row>
    <row r="5760" spans="1:23" x14ac:dyDescent="0.25">
      <c r="A5760" s="14">
        <v>39227</v>
      </c>
      <c r="B5760" s="3">
        <v>145</v>
      </c>
      <c r="C5760" s="5">
        <v>-999</v>
      </c>
      <c r="D5760" s="4">
        <v>7.9</v>
      </c>
      <c r="E5760" s="4">
        <v>16.8</v>
      </c>
      <c r="F5760" s="4">
        <v>-0.7</v>
      </c>
      <c r="G5760" s="4">
        <v>53.8</v>
      </c>
      <c r="H5760" s="4">
        <v>25.3</v>
      </c>
      <c r="I5760" s="5">
        <v>-999</v>
      </c>
      <c r="J5760" s="5">
        <v>-999</v>
      </c>
      <c r="K5760" s="4">
        <v>0</v>
      </c>
      <c r="L5760" s="4">
        <v>0</v>
      </c>
      <c r="M5760" s="9">
        <v>0</v>
      </c>
      <c r="N5760" s="5">
        <v>-999</v>
      </c>
      <c r="O5760" s="5">
        <v>-999</v>
      </c>
      <c r="P5760" s="4">
        <v>7.9</v>
      </c>
      <c r="Q5760" s="5">
        <v>-999</v>
      </c>
      <c r="R5760">
        <v>0.48499999999999999</v>
      </c>
      <c r="S5760" s="34">
        <f>ROUND((0.6105*(EXP((17.273*E5760)/(E5760+237.3))))*(100-H5760)/100,3)</f>
        <v>1.429</v>
      </c>
      <c r="T5760" s="6">
        <f>IF(V5760&lt;V5761,L5760,0)</f>
        <v>0</v>
      </c>
      <c r="U5760" s="6">
        <f>IF(T5760&gt;0,M5760,-999)</f>
        <v>-999</v>
      </c>
      <c r="V5760">
        <v>200705</v>
      </c>
      <c r="W5760">
        <v>2007</v>
      </c>
    </row>
    <row r="5761" spans="1:23" x14ac:dyDescent="0.25">
      <c r="A5761" s="14">
        <v>39228</v>
      </c>
      <c r="B5761" s="3">
        <v>146</v>
      </c>
      <c r="C5761" s="5">
        <v>-999</v>
      </c>
      <c r="D5761" s="4">
        <v>8.6999999999999993</v>
      </c>
      <c r="E5761" s="4">
        <v>16.8</v>
      </c>
      <c r="F5761" s="4">
        <v>3.6</v>
      </c>
      <c r="G5761" s="4">
        <v>69.400000000000006</v>
      </c>
      <c r="H5761" s="4">
        <v>40.6</v>
      </c>
      <c r="I5761" s="5">
        <v>-999</v>
      </c>
      <c r="J5761" s="5">
        <v>-999</v>
      </c>
      <c r="K5761" s="4">
        <v>0</v>
      </c>
      <c r="L5761" s="4">
        <v>0</v>
      </c>
      <c r="M5761" s="9">
        <v>0</v>
      </c>
      <c r="N5761" s="5">
        <v>-999</v>
      </c>
      <c r="O5761" s="5">
        <v>-999</v>
      </c>
      <c r="P5761" s="4">
        <v>8.3000000000000007</v>
      </c>
      <c r="Q5761" s="5">
        <v>-999</v>
      </c>
      <c r="R5761">
        <v>0.77800000000000002</v>
      </c>
      <c r="S5761" s="34">
        <f>ROUND((0.6105*(EXP((17.273*E5761)/(E5761+237.3))))*(100-H5761)/100,3)</f>
        <v>1.1359999999999999</v>
      </c>
      <c r="T5761" s="6">
        <f>IF(V5761&lt;V5762,L5761,0)</f>
        <v>0</v>
      </c>
      <c r="U5761" s="6">
        <f>IF(T5761&gt;0,M5761,-999)</f>
        <v>-999</v>
      </c>
      <c r="V5761">
        <v>200705</v>
      </c>
      <c r="W5761">
        <v>2007</v>
      </c>
    </row>
    <row r="5762" spans="1:23" x14ac:dyDescent="0.25">
      <c r="A5762" s="14">
        <v>39229</v>
      </c>
      <c r="B5762" s="3">
        <v>147</v>
      </c>
      <c r="C5762" s="5">
        <v>-999</v>
      </c>
      <c r="D5762" s="4">
        <v>6.2</v>
      </c>
      <c r="E5762" s="4">
        <v>13.5</v>
      </c>
      <c r="F5762" s="4">
        <v>0.9</v>
      </c>
      <c r="G5762" s="4">
        <v>78</v>
      </c>
      <c r="H5762" s="4">
        <v>45.1</v>
      </c>
      <c r="I5762" s="5">
        <v>-999</v>
      </c>
      <c r="J5762" s="5">
        <v>-999</v>
      </c>
      <c r="K5762" s="4">
        <v>0</v>
      </c>
      <c r="L5762" s="4">
        <v>0</v>
      </c>
      <c r="M5762" s="9">
        <v>0</v>
      </c>
      <c r="N5762" s="5">
        <v>-999</v>
      </c>
      <c r="O5762" s="5">
        <v>-999</v>
      </c>
      <c r="P5762" s="4">
        <v>8.6</v>
      </c>
      <c r="Q5762" s="5">
        <v>-999</v>
      </c>
      <c r="R5762">
        <v>0.69699999999999995</v>
      </c>
      <c r="S5762" s="34">
        <f>ROUND((0.6105*(EXP((17.273*E5762)/(E5762+237.3))))*(100-H5762)/100,3)</f>
        <v>0.84899999999999998</v>
      </c>
      <c r="T5762" s="6">
        <f>IF(V5762&lt;V5763,L5762,0)</f>
        <v>0</v>
      </c>
      <c r="U5762" s="6">
        <f>IF(T5762&gt;0,M5762,-999)</f>
        <v>-999</v>
      </c>
      <c r="V5762">
        <v>200705</v>
      </c>
      <c r="W5762">
        <v>2007</v>
      </c>
    </row>
    <row r="5763" spans="1:23" x14ac:dyDescent="0.25">
      <c r="A5763" s="14">
        <v>39230</v>
      </c>
      <c r="B5763" s="3">
        <v>148</v>
      </c>
      <c r="C5763" s="5">
        <v>-999</v>
      </c>
      <c r="D5763" s="4">
        <v>5.5</v>
      </c>
      <c r="E5763" s="4">
        <v>12.7</v>
      </c>
      <c r="F5763" s="4">
        <v>-0.1</v>
      </c>
      <c r="G5763" s="4">
        <v>72.400000000000006</v>
      </c>
      <c r="H5763" s="4">
        <v>41.2</v>
      </c>
      <c r="I5763" s="5">
        <v>-999</v>
      </c>
      <c r="J5763" s="5">
        <v>-999</v>
      </c>
      <c r="K5763" s="4">
        <v>0</v>
      </c>
      <c r="L5763" s="4">
        <v>0</v>
      </c>
      <c r="M5763" s="9">
        <v>0</v>
      </c>
      <c r="N5763" s="5">
        <v>-999</v>
      </c>
      <c r="O5763" s="5">
        <v>-999</v>
      </c>
      <c r="P5763" s="4">
        <v>9.1</v>
      </c>
      <c r="Q5763" s="5">
        <v>-999</v>
      </c>
      <c r="R5763">
        <v>0.60299999999999998</v>
      </c>
      <c r="S5763" s="34">
        <f>ROUND((0.6105*(EXP((17.273*E5763)/(E5763+237.3))))*(100-H5763)/100,3)</f>
        <v>0.86299999999999999</v>
      </c>
      <c r="T5763" s="6">
        <f>IF(V5763&lt;V5764,L5763,0)</f>
        <v>0</v>
      </c>
      <c r="U5763" s="6">
        <f>IF(T5763&gt;0,M5763,-999)</f>
        <v>-999</v>
      </c>
      <c r="V5763">
        <v>200705</v>
      </c>
      <c r="W5763">
        <v>2007</v>
      </c>
    </row>
    <row r="5764" spans="1:23" x14ac:dyDescent="0.25">
      <c r="A5764" s="14">
        <v>39231</v>
      </c>
      <c r="B5764" s="3">
        <v>149</v>
      </c>
      <c r="C5764" s="5">
        <v>-999</v>
      </c>
      <c r="D5764" s="4">
        <v>9.6</v>
      </c>
      <c r="E5764" s="4">
        <v>17.7</v>
      </c>
      <c r="F5764" s="4">
        <v>0.3</v>
      </c>
      <c r="G5764" s="4">
        <v>61.3</v>
      </c>
      <c r="H5764" s="4">
        <v>35</v>
      </c>
      <c r="I5764" s="5">
        <v>-999</v>
      </c>
      <c r="J5764" s="5">
        <v>-999</v>
      </c>
      <c r="K5764" s="4">
        <v>0</v>
      </c>
      <c r="L5764" s="4">
        <v>0</v>
      </c>
      <c r="M5764" s="9">
        <v>0</v>
      </c>
      <c r="N5764" s="5">
        <v>-999</v>
      </c>
      <c r="O5764" s="5">
        <v>-999</v>
      </c>
      <c r="P5764" s="4">
        <v>9.3000000000000007</v>
      </c>
      <c r="Q5764" s="5">
        <v>-999</v>
      </c>
      <c r="R5764">
        <v>0.70699999999999996</v>
      </c>
      <c r="S5764" s="34">
        <f>ROUND((0.6105*(EXP((17.273*E5764)/(E5764+237.3))))*(100-H5764)/100,3)</f>
        <v>1.3160000000000001</v>
      </c>
      <c r="T5764" s="6">
        <f>IF(V5764&lt;V5765,L5764,0)</f>
        <v>0</v>
      </c>
      <c r="U5764" s="6">
        <f>IF(T5764&gt;0,M5764,-999)</f>
        <v>-999</v>
      </c>
      <c r="V5764">
        <v>200705</v>
      </c>
      <c r="W5764">
        <v>2007</v>
      </c>
    </row>
    <row r="5765" spans="1:23" x14ac:dyDescent="0.25">
      <c r="A5765" s="14">
        <v>39232</v>
      </c>
      <c r="B5765" s="3">
        <v>150</v>
      </c>
      <c r="C5765" s="5">
        <v>-999</v>
      </c>
      <c r="D5765" s="4">
        <v>13.8</v>
      </c>
      <c r="E5765" s="4">
        <v>22.2</v>
      </c>
      <c r="F5765" s="4">
        <v>6</v>
      </c>
      <c r="G5765" s="4">
        <v>50.8</v>
      </c>
      <c r="H5765" s="4">
        <v>26.8</v>
      </c>
      <c r="I5765" s="5">
        <v>-999</v>
      </c>
      <c r="J5765" s="5">
        <v>-999</v>
      </c>
      <c r="K5765" s="4">
        <v>0</v>
      </c>
      <c r="L5765" s="4">
        <v>0</v>
      </c>
      <c r="M5765" s="9">
        <v>0</v>
      </c>
      <c r="N5765" s="5">
        <v>-999</v>
      </c>
      <c r="O5765" s="5">
        <v>-999</v>
      </c>
      <c r="P5765" s="4">
        <v>10.4</v>
      </c>
      <c r="Q5765" s="5">
        <v>-999</v>
      </c>
      <c r="R5765">
        <v>0.71599999999999997</v>
      </c>
      <c r="S5765" s="34">
        <f>ROUND((0.6105*(EXP((17.273*E5765)/(E5765+237.3))))*(100-H5765)/100,3)</f>
        <v>1.9590000000000001</v>
      </c>
      <c r="T5765" s="6">
        <f>IF(V5765&lt;V5766,L5765,0)</f>
        <v>0</v>
      </c>
      <c r="U5765" s="6">
        <f>IF(T5765&gt;0,M5765,-999)</f>
        <v>-999</v>
      </c>
      <c r="V5765">
        <v>200705</v>
      </c>
      <c r="W5765">
        <v>2007</v>
      </c>
    </row>
    <row r="5766" spans="1:23" x14ac:dyDescent="0.25">
      <c r="A5766" s="14">
        <v>39233</v>
      </c>
      <c r="B5766" s="3">
        <v>151</v>
      </c>
      <c r="C5766" s="5">
        <v>-999</v>
      </c>
      <c r="D5766" s="4">
        <v>15.1</v>
      </c>
      <c r="E5766" s="4">
        <v>23.5</v>
      </c>
      <c r="F5766" s="4">
        <v>6.9</v>
      </c>
      <c r="G5766" s="4">
        <v>47.2</v>
      </c>
      <c r="H5766" s="4">
        <v>16.5</v>
      </c>
      <c r="I5766" s="5">
        <v>-999</v>
      </c>
      <c r="J5766" s="5">
        <v>-999</v>
      </c>
      <c r="K5766" s="4">
        <v>0</v>
      </c>
      <c r="L5766" s="4">
        <v>0</v>
      </c>
      <c r="M5766" s="9">
        <v>0</v>
      </c>
      <c r="N5766" s="5">
        <v>-999</v>
      </c>
      <c r="O5766" s="5">
        <v>-999</v>
      </c>
      <c r="P5766" s="4">
        <v>11.2</v>
      </c>
      <c r="Q5766" s="5">
        <v>-999</v>
      </c>
      <c r="R5766">
        <v>0.47699999999999998</v>
      </c>
      <c r="S5766" s="34">
        <f>ROUND((0.6105*(EXP((17.273*E5766)/(E5766+237.3))))*(100-H5766)/100,3)</f>
        <v>2.4169999999999998</v>
      </c>
      <c r="T5766" s="6">
        <f>IF(V5766&lt;V5767,L5766,0)</f>
        <v>0</v>
      </c>
      <c r="U5766" s="6">
        <f>IF(T5766&gt;0,M5766,-999)</f>
        <v>-999</v>
      </c>
      <c r="V5766">
        <v>200705</v>
      </c>
      <c r="W5766">
        <v>2007</v>
      </c>
    </row>
    <row r="5767" spans="1:23" x14ac:dyDescent="0.25">
      <c r="A5767" s="14">
        <v>39234</v>
      </c>
      <c r="B5767" s="3">
        <v>152</v>
      </c>
      <c r="C5767" s="5">
        <v>-999</v>
      </c>
      <c r="D5767" s="4">
        <v>16.2</v>
      </c>
      <c r="E5767" s="4">
        <v>25</v>
      </c>
      <c r="F5767" s="4">
        <v>7.7</v>
      </c>
      <c r="G5767" s="4">
        <v>45.2</v>
      </c>
      <c r="H5767" s="4">
        <v>17.7</v>
      </c>
      <c r="I5767" s="5">
        <v>-999</v>
      </c>
      <c r="J5767" s="5">
        <v>-999</v>
      </c>
      <c r="K5767" s="4">
        <v>0</v>
      </c>
      <c r="L5767" s="4">
        <v>0</v>
      </c>
      <c r="M5767" s="9">
        <v>0</v>
      </c>
      <c r="N5767" s="5">
        <v>-999</v>
      </c>
      <c r="O5767" s="5">
        <v>-999</v>
      </c>
      <c r="P5767" s="4">
        <v>11.9</v>
      </c>
      <c r="Q5767" s="5">
        <v>-999</v>
      </c>
      <c r="R5767">
        <v>0.56000000000000005</v>
      </c>
      <c r="S5767" s="34">
        <f>ROUND((0.6105*(EXP((17.273*E5767)/(E5767+237.3))))*(100-H5767)/100,3)</f>
        <v>2.6070000000000002</v>
      </c>
      <c r="T5767" s="6">
        <f>IF(V5767&lt;V5768,L5767,0)</f>
        <v>0</v>
      </c>
      <c r="U5767" s="6">
        <f>IF(T5767&gt;0,M5767,-999)</f>
        <v>-999</v>
      </c>
      <c r="V5767">
        <v>200706</v>
      </c>
      <c r="W5767">
        <v>2007</v>
      </c>
    </row>
    <row r="5768" spans="1:23" x14ac:dyDescent="0.25">
      <c r="A5768" s="14">
        <v>39235</v>
      </c>
      <c r="B5768" s="3">
        <v>153</v>
      </c>
      <c r="C5768" s="5">
        <v>-999</v>
      </c>
      <c r="D5768" s="4">
        <v>17.8</v>
      </c>
      <c r="E5768" s="4">
        <v>27</v>
      </c>
      <c r="F5768" s="4">
        <v>8.6999999999999993</v>
      </c>
      <c r="G5768" s="4">
        <v>44.3</v>
      </c>
      <c r="H5768" s="4">
        <v>16.600000000000001</v>
      </c>
      <c r="I5768" s="5">
        <v>-999</v>
      </c>
      <c r="J5768" s="5">
        <v>-999</v>
      </c>
      <c r="K5768" s="4">
        <v>0</v>
      </c>
      <c r="L5768" s="4">
        <v>0</v>
      </c>
      <c r="M5768" s="9">
        <v>0</v>
      </c>
      <c r="N5768" s="5">
        <v>-999</v>
      </c>
      <c r="O5768" s="5">
        <v>-999</v>
      </c>
      <c r="P5768" s="4">
        <v>12.6</v>
      </c>
      <c r="Q5768" s="5">
        <v>-999</v>
      </c>
      <c r="R5768">
        <v>0.59099999999999997</v>
      </c>
      <c r="S5768" s="34">
        <f>ROUND((0.6105*(EXP((17.273*E5768)/(E5768+237.3))))*(100-H5768)/100,3)</f>
        <v>2.9729999999999999</v>
      </c>
      <c r="T5768" s="6">
        <f>IF(V5768&lt;V5769,L5768,0)</f>
        <v>0</v>
      </c>
      <c r="U5768" s="6">
        <f>IF(T5768&gt;0,M5768,-999)</f>
        <v>-999</v>
      </c>
      <c r="V5768">
        <v>200706</v>
      </c>
      <c r="W5768">
        <v>2007</v>
      </c>
    </row>
    <row r="5769" spans="1:23" x14ac:dyDescent="0.25">
      <c r="A5769" s="14">
        <v>39236</v>
      </c>
      <c r="B5769" s="3">
        <v>154</v>
      </c>
      <c r="C5769" s="5">
        <v>-999</v>
      </c>
      <c r="D5769" s="4">
        <v>18.3</v>
      </c>
      <c r="E5769" s="4">
        <v>27.4</v>
      </c>
      <c r="F5769" s="4">
        <v>11.3</v>
      </c>
      <c r="G5769" s="4">
        <v>48.6</v>
      </c>
      <c r="H5769" s="4">
        <v>26.9</v>
      </c>
      <c r="I5769" s="5">
        <v>-999</v>
      </c>
      <c r="J5769" s="5">
        <v>-999</v>
      </c>
      <c r="K5769" s="4">
        <v>0</v>
      </c>
      <c r="L5769" s="4">
        <v>0</v>
      </c>
      <c r="M5769" s="9">
        <v>0</v>
      </c>
      <c r="N5769" s="5">
        <v>-999</v>
      </c>
      <c r="O5769" s="5">
        <v>-999</v>
      </c>
      <c r="P5769" s="4">
        <v>13</v>
      </c>
      <c r="Q5769" s="5">
        <v>-999</v>
      </c>
      <c r="R5769">
        <v>0.98199999999999998</v>
      </c>
      <c r="S5769" s="34">
        <f>ROUND((0.6105*(EXP((17.273*E5769)/(E5769+237.3))))*(100-H5769)/100,3)</f>
        <v>2.6680000000000001</v>
      </c>
      <c r="T5769" s="6">
        <f>IF(V5769&lt;V5770,L5769,0)</f>
        <v>0</v>
      </c>
      <c r="U5769" s="6">
        <f>IF(T5769&gt;0,M5769,-999)</f>
        <v>-999</v>
      </c>
      <c r="V5769">
        <v>200706</v>
      </c>
      <c r="W5769">
        <v>2007</v>
      </c>
    </row>
    <row r="5770" spans="1:23" x14ac:dyDescent="0.25">
      <c r="A5770" s="14">
        <v>39237</v>
      </c>
      <c r="B5770" s="3">
        <v>155</v>
      </c>
      <c r="C5770" s="5">
        <v>-999</v>
      </c>
      <c r="D5770" s="4">
        <v>12.7</v>
      </c>
      <c r="E5770" s="4">
        <v>19.399999999999999</v>
      </c>
      <c r="F5770" s="4">
        <v>8.1999999999999993</v>
      </c>
      <c r="G5770" s="4">
        <v>84.1</v>
      </c>
      <c r="H5770" s="4">
        <v>53.3</v>
      </c>
      <c r="I5770" s="5">
        <v>-999</v>
      </c>
      <c r="J5770" s="5">
        <v>-999</v>
      </c>
      <c r="K5770" s="4">
        <v>17.399999999999999</v>
      </c>
      <c r="L5770" s="4">
        <v>0</v>
      </c>
      <c r="M5770" s="9">
        <v>0</v>
      </c>
      <c r="N5770" s="5">
        <v>-999</v>
      </c>
      <c r="O5770" s="5">
        <v>-999</v>
      </c>
      <c r="P5770" s="4">
        <v>12.7</v>
      </c>
      <c r="Q5770" s="5">
        <v>-999</v>
      </c>
      <c r="R5770">
        <v>1.202</v>
      </c>
      <c r="S5770" s="34">
        <f>ROUND((0.6105*(EXP((17.273*E5770)/(E5770+237.3))))*(100-H5770)/100,3)</f>
        <v>1.052</v>
      </c>
      <c r="T5770" s="6">
        <f>IF(V5770&lt;V5771,L5770,0)</f>
        <v>0</v>
      </c>
      <c r="U5770" s="6">
        <f>IF(T5770&gt;0,M5770,-999)</f>
        <v>-999</v>
      </c>
      <c r="V5770">
        <v>200706</v>
      </c>
      <c r="W5770">
        <v>2007</v>
      </c>
    </row>
    <row r="5771" spans="1:23" x14ac:dyDescent="0.25">
      <c r="A5771" s="14">
        <v>39238</v>
      </c>
      <c r="B5771" s="3">
        <v>156</v>
      </c>
      <c r="C5771" s="5">
        <v>-999</v>
      </c>
      <c r="D5771" s="4">
        <v>4.8</v>
      </c>
      <c r="E5771" s="4">
        <v>8.5</v>
      </c>
      <c r="F5771" s="4">
        <v>0.3</v>
      </c>
      <c r="G5771" s="4">
        <v>99</v>
      </c>
      <c r="H5771" s="4">
        <v>98.7</v>
      </c>
      <c r="I5771" s="5">
        <v>-999</v>
      </c>
      <c r="J5771" s="5">
        <v>-999</v>
      </c>
      <c r="K5771" s="4">
        <v>12.8</v>
      </c>
      <c r="L5771" s="4">
        <v>0</v>
      </c>
      <c r="M5771" s="9">
        <v>0</v>
      </c>
      <c r="N5771" s="5">
        <v>-999</v>
      </c>
      <c r="O5771" s="5">
        <v>-999</v>
      </c>
      <c r="P5771" s="4">
        <v>11.1</v>
      </c>
      <c r="Q5771" s="5">
        <v>-999</v>
      </c>
      <c r="R5771">
        <v>1.093</v>
      </c>
      <c r="S5771" s="34">
        <f>ROUND((0.6105*(EXP((17.273*E5771)/(E5771+237.3))))*(100-H5771)/100,3)</f>
        <v>1.4E-2</v>
      </c>
      <c r="T5771" s="6">
        <f>IF(V5771&lt;V5772,L5771,0)</f>
        <v>0</v>
      </c>
      <c r="U5771" s="6">
        <f>IF(T5771&gt;0,M5771,-999)</f>
        <v>-999</v>
      </c>
      <c r="V5771">
        <v>200706</v>
      </c>
      <c r="W5771">
        <v>2007</v>
      </c>
    </row>
    <row r="5772" spans="1:23" x14ac:dyDescent="0.25">
      <c r="A5772" s="14">
        <v>39239</v>
      </c>
      <c r="B5772" s="3">
        <v>157</v>
      </c>
      <c r="C5772" s="5">
        <v>-999</v>
      </c>
      <c r="D5772" s="4">
        <v>2.2999999999999998</v>
      </c>
      <c r="E5772" s="4">
        <v>4.4000000000000004</v>
      </c>
      <c r="F5772" s="4">
        <v>0.2</v>
      </c>
      <c r="G5772" s="4">
        <v>99</v>
      </c>
      <c r="H5772" s="4">
        <v>96.7</v>
      </c>
      <c r="I5772" s="5">
        <v>-999</v>
      </c>
      <c r="J5772" s="5">
        <v>-999</v>
      </c>
      <c r="K5772" s="4">
        <v>0.5</v>
      </c>
      <c r="L5772" s="4">
        <v>0</v>
      </c>
      <c r="M5772" s="9">
        <v>0</v>
      </c>
      <c r="N5772" s="5">
        <v>-999</v>
      </c>
      <c r="O5772" s="5">
        <v>-999</v>
      </c>
      <c r="P5772" s="4">
        <v>8.9</v>
      </c>
      <c r="Q5772" s="5">
        <v>-999</v>
      </c>
      <c r="R5772">
        <v>0.80700000000000005</v>
      </c>
      <c r="S5772" s="34">
        <f>ROUND((0.6105*(EXP((17.273*E5772)/(E5772+237.3))))*(100-H5772)/100,3)</f>
        <v>2.8000000000000001E-2</v>
      </c>
      <c r="T5772" s="6">
        <f>IF(V5772&lt;V5773,L5772,0)</f>
        <v>0</v>
      </c>
      <c r="U5772" s="6">
        <f>IF(T5772&gt;0,M5772,-999)</f>
        <v>-999</v>
      </c>
      <c r="V5772">
        <v>200706</v>
      </c>
      <c r="W5772">
        <v>2007</v>
      </c>
    </row>
    <row r="5773" spans="1:23" x14ac:dyDescent="0.25">
      <c r="A5773" s="14">
        <v>39240</v>
      </c>
      <c r="B5773" s="3">
        <v>158</v>
      </c>
      <c r="C5773" s="5">
        <v>-999</v>
      </c>
      <c r="D5773" s="4">
        <v>4.8</v>
      </c>
      <c r="E5773" s="4">
        <v>8.8000000000000007</v>
      </c>
      <c r="F5773" s="4">
        <v>1.7</v>
      </c>
      <c r="G5773" s="4">
        <v>94.6</v>
      </c>
      <c r="H5773" s="4">
        <v>80.7</v>
      </c>
      <c r="I5773" s="5">
        <v>-999</v>
      </c>
      <c r="J5773" s="5">
        <v>-999</v>
      </c>
      <c r="K5773" s="4">
        <v>0</v>
      </c>
      <c r="L5773" s="4">
        <v>0</v>
      </c>
      <c r="M5773" s="9">
        <v>0</v>
      </c>
      <c r="N5773" s="5">
        <v>-999</v>
      </c>
      <c r="O5773" s="5">
        <v>-999</v>
      </c>
      <c r="P5773" s="4">
        <v>8.6999999999999993</v>
      </c>
      <c r="Q5773" s="5">
        <v>-999</v>
      </c>
      <c r="R5773">
        <v>0.91100000000000003</v>
      </c>
      <c r="S5773" s="34">
        <f>ROUND((0.6105*(EXP((17.273*E5773)/(E5773+237.3))))*(100-H5773)/100,3)</f>
        <v>0.219</v>
      </c>
      <c r="T5773" s="6">
        <f>IF(V5773&lt;V5774,L5773,0)</f>
        <v>0</v>
      </c>
      <c r="U5773" s="6">
        <f>IF(T5773&gt;0,M5773,-999)</f>
        <v>-999</v>
      </c>
      <c r="V5773">
        <v>200706</v>
      </c>
      <c r="W5773">
        <v>2007</v>
      </c>
    </row>
    <row r="5774" spans="1:23" x14ac:dyDescent="0.25">
      <c r="A5774" s="14">
        <v>39241</v>
      </c>
      <c r="B5774" s="3">
        <v>159</v>
      </c>
      <c r="C5774" s="5">
        <v>-999</v>
      </c>
      <c r="D5774" s="4">
        <v>8.1</v>
      </c>
      <c r="E5774" s="4">
        <v>15.5</v>
      </c>
      <c r="F5774" s="4">
        <v>3.5</v>
      </c>
      <c r="G5774" s="4">
        <v>87.6</v>
      </c>
      <c r="H5774" s="4">
        <v>54.5</v>
      </c>
      <c r="I5774" s="5">
        <v>-999</v>
      </c>
      <c r="J5774" s="5">
        <v>-999</v>
      </c>
      <c r="K5774" s="4">
        <v>0.3</v>
      </c>
      <c r="L5774" s="4">
        <v>0</v>
      </c>
      <c r="M5774" s="9">
        <v>0</v>
      </c>
      <c r="N5774" s="5">
        <v>-999</v>
      </c>
      <c r="O5774" s="5">
        <v>-999</v>
      </c>
      <c r="P5774" s="4">
        <v>9.5</v>
      </c>
      <c r="Q5774" s="5">
        <v>-999</v>
      </c>
      <c r="R5774">
        <v>0.95799999999999996</v>
      </c>
      <c r="S5774" s="34">
        <f>ROUND((0.6105*(EXP((17.273*E5774)/(E5774+237.3))))*(100-H5774)/100,3)</f>
        <v>0.80100000000000005</v>
      </c>
      <c r="T5774" s="6">
        <f>IF(V5774&lt;V5775,L5774,0)</f>
        <v>0</v>
      </c>
      <c r="U5774" s="6">
        <f>IF(T5774&gt;0,M5774,-999)</f>
        <v>-999</v>
      </c>
      <c r="V5774">
        <v>200706</v>
      </c>
      <c r="W5774">
        <v>2007</v>
      </c>
    </row>
    <row r="5775" spans="1:23" x14ac:dyDescent="0.25">
      <c r="A5775" s="14">
        <v>39242</v>
      </c>
      <c r="B5775" s="3">
        <v>160</v>
      </c>
      <c r="C5775" s="5">
        <v>-999</v>
      </c>
      <c r="D5775" s="4">
        <v>6.4</v>
      </c>
      <c r="E5775" s="4">
        <v>9.4</v>
      </c>
      <c r="F5775" s="4">
        <v>4.8</v>
      </c>
      <c r="G5775" s="4">
        <v>94</v>
      </c>
      <c r="H5775" s="4">
        <v>77.400000000000006</v>
      </c>
      <c r="I5775" s="5">
        <v>-999</v>
      </c>
      <c r="J5775" s="5">
        <v>-999</v>
      </c>
      <c r="K5775" s="4">
        <v>6.4</v>
      </c>
      <c r="L5775" s="4">
        <v>0</v>
      </c>
      <c r="M5775" s="9">
        <v>0</v>
      </c>
      <c r="N5775" s="5">
        <v>-999</v>
      </c>
      <c r="O5775" s="5">
        <v>-999</v>
      </c>
      <c r="P5775" s="4">
        <v>9.6999999999999993</v>
      </c>
      <c r="Q5775" s="5">
        <v>-999</v>
      </c>
      <c r="R5775">
        <v>0.91300000000000003</v>
      </c>
      <c r="S5775" s="34">
        <f>ROUND((0.6105*(EXP((17.273*E5775)/(E5775+237.3))))*(100-H5775)/100,3)</f>
        <v>0.26600000000000001</v>
      </c>
      <c r="T5775" s="6">
        <f>IF(V5775&lt;V5776,L5775,0)</f>
        <v>0</v>
      </c>
      <c r="U5775" s="6">
        <f>IF(T5775&gt;0,M5775,-999)</f>
        <v>-999</v>
      </c>
      <c r="V5775">
        <v>200706</v>
      </c>
      <c r="W5775">
        <v>2007</v>
      </c>
    </row>
    <row r="5776" spans="1:23" x14ac:dyDescent="0.25">
      <c r="A5776" s="14">
        <v>39243</v>
      </c>
      <c r="B5776" s="3">
        <v>161</v>
      </c>
      <c r="C5776" s="5">
        <v>-999</v>
      </c>
      <c r="D5776" s="4">
        <v>7.5</v>
      </c>
      <c r="E5776" s="4">
        <v>14.8</v>
      </c>
      <c r="F5776" s="4">
        <v>2.4</v>
      </c>
      <c r="G5776" s="4">
        <v>84.7</v>
      </c>
      <c r="H5776" s="4">
        <v>47.6</v>
      </c>
      <c r="I5776" s="5">
        <v>-999</v>
      </c>
      <c r="J5776" s="5">
        <v>-999</v>
      </c>
      <c r="K5776" s="4">
        <v>2.7</v>
      </c>
      <c r="L5776" s="4">
        <v>0</v>
      </c>
      <c r="M5776" s="9">
        <v>0</v>
      </c>
      <c r="N5776" s="5">
        <v>-999</v>
      </c>
      <c r="O5776" s="5">
        <v>-999</v>
      </c>
      <c r="P5776" s="4">
        <v>10</v>
      </c>
      <c r="Q5776" s="5">
        <v>-999</v>
      </c>
      <c r="R5776">
        <v>0.80100000000000005</v>
      </c>
      <c r="S5776" s="34">
        <f>ROUND((0.6105*(EXP((17.273*E5776)/(E5776+237.3))))*(100-H5776)/100,3)</f>
        <v>0.88200000000000001</v>
      </c>
      <c r="T5776" s="6">
        <f>IF(V5776&lt;V5777,L5776,0)</f>
        <v>0</v>
      </c>
      <c r="U5776" s="6">
        <f>IF(T5776&gt;0,M5776,-999)</f>
        <v>-999</v>
      </c>
      <c r="V5776">
        <v>200706</v>
      </c>
      <c r="W5776">
        <v>2007</v>
      </c>
    </row>
    <row r="5777" spans="1:23" x14ac:dyDescent="0.25">
      <c r="A5777" s="14">
        <v>39244</v>
      </c>
      <c r="B5777" s="3">
        <v>162</v>
      </c>
      <c r="C5777" s="5">
        <v>-999</v>
      </c>
      <c r="D5777" s="4">
        <v>1.9</v>
      </c>
      <c r="E5777" s="4">
        <v>6.3</v>
      </c>
      <c r="F5777" s="4">
        <v>-2.2999999999999998</v>
      </c>
      <c r="G5777" s="4">
        <v>92.1</v>
      </c>
      <c r="H5777" s="4">
        <v>66.3</v>
      </c>
      <c r="I5777" s="5">
        <v>-999</v>
      </c>
      <c r="J5777" s="5">
        <v>-999</v>
      </c>
      <c r="K5777" s="4">
        <v>3.2</v>
      </c>
      <c r="L5777" s="4">
        <v>0</v>
      </c>
      <c r="M5777" s="9">
        <v>0</v>
      </c>
      <c r="N5777" s="5">
        <v>-999</v>
      </c>
      <c r="O5777" s="5">
        <v>-999</v>
      </c>
      <c r="P5777" s="4">
        <v>9.6</v>
      </c>
      <c r="Q5777" s="5">
        <v>-999</v>
      </c>
      <c r="R5777">
        <v>0.63100000000000001</v>
      </c>
      <c r="S5777" s="34">
        <f>ROUND((0.6105*(EXP((17.273*E5777)/(E5777+237.3))))*(100-H5777)/100,3)</f>
        <v>0.32200000000000001</v>
      </c>
      <c r="T5777" s="6">
        <f>IF(V5777&lt;V5778,L5777,0)</f>
        <v>0</v>
      </c>
      <c r="U5777" s="6">
        <f>IF(T5777&gt;0,M5777,-999)</f>
        <v>-999</v>
      </c>
      <c r="V5777">
        <v>200706</v>
      </c>
      <c r="W5777">
        <v>2007</v>
      </c>
    </row>
    <row r="5778" spans="1:23" x14ac:dyDescent="0.25">
      <c r="A5778" s="14">
        <v>39245</v>
      </c>
      <c r="B5778" s="3">
        <v>163</v>
      </c>
      <c r="C5778" s="5">
        <v>-999</v>
      </c>
      <c r="D5778" s="4">
        <v>4.4000000000000004</v>
      </c>
      <c r="E5778" s="4">
        <v>12.3</v>
      </c>
      <c r="F5778" s="4">
        <v>-3.4</v>
      </c>
      <c r="G5778" s="4">
        <v>75</v>
      </c>
      <c r="H5778" s="4">
        <v>40</v>
      </c>
      <c r="I5778" s="5">
        <v>-999</v>
      </c>
      <c r="J5778" s="5">
        <v>-999</v>
      </c>
      <c r="K5778" s="4">
        <v>0</v>
      </c>
      <c r="L5778" s="4">
        <v>0</v>
      </c>
      <c r="M5778" s="9">
        <v>0</v>
      </c>
      <c r="N5778" s="5">
        <v>-999</v>
      </c>
      <c r="O5778" s="5">
        <v>-999</v>
      </c>
      <c r="P5778" s="4">
        <v>8.6</v>
      </c>
      <c r="Q5778" s="5">
        <v>-999</v>
      </c>
      <c r="R5778">
        <v>0.57099999999999995</v>
      </c>
      <c r="S5778" s="34">
        <f>ROUND((0.6105*(EXP((17.273*E5778)/(E5778+237.3))))*(100-H5778)/100,3)</f>
        <v>0.85799999999999998</v>
      </c>
      <c r="T5778" s="6">
        <f>IF(V5778&lt;V5779,L5778,0)</f>
        <v>0</v>
      </c>
      <c r="U5778" s="6">
        <f>IF(T5778&gt;0,M5778,-999)</f>
        <v>-999</v>
      </c>
      <c r="V5778">
        <v>200706</v>
      </c>
      <c r="W5778">
        <v>2007</v>
      </c>
    </row>
    <row r="5779" spans="1:23" x14ac:dyDescent="0.25">
      <c r="A5779" s="14">
        <v>39246</v>
      </c>
      <c r="B5779" s="3">
        <v>164</v>
      </c>
      <c r="C5779" s="5">
        <v>-999</v>
      </c>
      <c r="D5779" s="4">
        <v>7.6</v>
      </c>
      <c r="E5779" s="4">
        <v>14.7</v>
      </c>
      <c r="F5779" s="4">
        <v>-0.5</v>
      </c>
      <c r="G5779" s="4">
        <v>71.599999999999994</v>
      </c>
      <c r="H5779" s="4">
        <v>40</v>
      </c>
      <c r="I5779" s="5">
        <v>-999</v>
      </c>
      <c r="J5779" s="5">
        <v>-999</v>
      </c>
      <c r="K5779" s="4">
        <v>0</v>
      </c>
      <c r="L5779" s="4">
        <v>0</v>
      </c>
      <c r="M5779" s="9">
        <v>0</v>
      </c>
      <c r="N5779" s="5">
        <v>-999</v>
      </c>
      <c r="O5779" s="5">
        <v>-999</v>
      </c>
      <c r="P5779" s="4">
        <v>9.4</v>
      </c>
      <c r="Q5779" s="5">
        <v>-999</v>
      </c>
      <c r="R5779">
        <v>0.66700000000000004</v>
      </c>
      <c r="S5779" s="34">
        <f>ROUND((0.6105*(EXP((17.273*E5779)/(E5779+237.3))))*(100-H5779)/100,3)</f>
        <v>1.0029999999999999</v>
      </c>
      <c r="T5779" s="6">
        <f>IF(V5779&lt;V5780,L5779,0)</f>
        <v>0</v>
      </c>
      <c r="U5779" s="6">
        <f>IF(T5779&gt;0,M5779,-999)</f>
        <v>-999</v>
      </c>
      <c r="V5779">
        <v>200706</v>
      </c>
      <c r="W5779">
        <v>2007</v>
      </c>
    </row>
    <row r="5780" spans="1:23" x14ac:dyDescent="0.25">
      <c r="A5780" s="14">
        <v>39247</v>
      </c>
      <c r="B5780" s="3">
        <v>165</v>
      </c>
      <c r="C5780" s="5">
        <v>-999</v>
      </c>
      <c r="D5780" s="4">
        <v>4.4000000000000004</v>
      </c>
      <c r="E5780" s="4">
        <v>12.3</v>
      </c>
      <c r="F5780" s="4">
        <v>-1.7</v>
      </c>
      <c r="G5780" s="4">
        <v>82</v>
      </c>
      <c r="H5780" s="4">
        <v>45.9</v>
      </c>
      <c r="I5780" s="5">
        <v>-999</v>
      </c>
      <c r="J5780" s="5">
        <v>-999</v>
      </c>
      <c r="K5780" s="4">
        <v>0.5</v>
      </c>
      <c r="L5780" s="4">
        <v>0</v>
      </c>
      <c r="M5780" s="9">
        <v>0</v>
      </c>
      <c r="N5780" s="5">
        <v>-999</v>
      </c>
      <c r="O5780" s="5">
        <v>-999</v>
      </c>
      <c r="P5780" s="4">
        <v>9.5</v>
      </c>
      <c r="Q5780" s="5">
        <v>-999</v>
      </c>
      <c r="R5780">
        <v>0.65600000000000003</v>
      </c>
      <c r="S5780" s="34">
        <f>ROUND((0.6105*(EXP((17.273*E5780)/(E5780+237.3))))*(100-H5780)/100,3)</f>
        <v>0.77400000000000002</v>
      </c>
      <c r="T5780" s="6">
        <f>IF(V5780&lt;V5781,L5780,0)</f>
        <v>0</v>
      </c>
      <c r="U5780" s="6">
        <f>IF(T5780&gt;0,M5780,-999)</f>
        <v>-999</v>
      </c>
      <c r="V5780">
        <v>200706</v>
      </c>
      <c r="W5780">
        <v>2007</v>
      </c>
    </row>
    <row r="5781" spans="1:23" x14ac:dyDescent="0.25">
      <c r="A5781" s="14">
        <v>39248</v>
      </c>
      <c r="B5781" s="3">
        <v>166</v>
      </c>
      <c r="C5781" s="5">
        <v>-999</v>
      </c>
      <c r="D5781" s="4">
        <v>6.1</v>
      </c>
      <c r="E5781" s="4">
        <v>11.9</v>
      </c>
      <c r="F5781" s="4">
        <v>0.8</v>
      </c>
      <c r="G5781" s="4">
        <v>82.7</v>
      </c>
      <c r="H5781" s="4">
        <v>44.8</v>
      </c>
      <c r="I5781" s="5">
        <v>-999</v>
      </c>
      <c r="J5781" s="5">
        <v>-999</v>
      </c>
      <c r="K5781" s="4">
        <v>1.1000000000000001</v>
      </c>
      <c r="L5781" s="4">
        <v>0</v>
      </c>
      <c r="M5781" s="9">
        <v>0</v>
      </c>
      <c r="N5781" s="5">
        <v>-999</v>
      </c>
      <c r="O5781" s="5">
        <v>-999</v>
      </c>
      <c r="P5781" s="4">
        <v>9.3000000000000007</v>
      </c>
      <c r="Q5781" s="5">
        <v>-999</v>
      </c>
      <c r="R5781">
        <v>0.625</v>
      </c>
      <c r="S5781" s="34">
        <f>ROUND((0.6105*(EXP((17.273*E5781)/(E5781+237.3))))*(100-H5781)/100,3)</f>
        <v>0.76900000000000002</v>
      </c>
      <c r="T5781" s="6">
        <f>IF(V5781&lt;V5782,L5781,0)</f>
        <v>0</v>
      </c>
      <c r="U5781" s="6">
        <f>IF(T5781&gt;0,M5781,-999)</f>
        <v>-999</v>
      </c>
      <c r="V5781">
        <v>200706</v>
      </c>
      <c r="W5781">
        <v>2007</v>
      </c>
    </row>
    <row r="5782" spans="1:23" x14ac:dyDescent="0.25">
      <c r="A5782" s="14">
        <v>39249</v>
      </c>
      <c r="B5782" s="3">
        <v>167</v>
      </c>
      <c r="C5782" s="5">
        <v>-999</v>
      </c>
      <c r="D5782" s="4">
        <v>5.2</v>
      </c>
      <c r="E5782" s="4">
        <v>14.8</v>
      </c>
      <c r="F5782" s="4">
        <v>0.3</v>
      </c>
      <c r="G5782" s="4">
        <v>91.1</v>
      </c>
      <c r="H5782" s="4">
        <v>51.1</v>
      </c>
      <c r="I5782" s="5">
        <v>-999</v>
      </c>
      <c r="J5782" s="5">
        <v>-999</v>
      </c>
      <c r="K5782" s="4">
        <v>20.3</v>
      </c>
      <c r="L5782" s="4">
        <v>0</v>
      </c>
      <c r="M5782" s="9">
        <v>0</v>
      </c>
      <c r="N5782" s="5">
        <v>-999</v>
      </c>
      <c r="O5782" s="5">
        <v>-999</v>
      </c>
      <c r="P5782" s="4">
        <v>9.1999999999999993</v>
      </c>
      <c r="Q5782" s="5">
        <v>-999</v>
      </c>
      <c r="R5782">
        <v>0.85799999999999998</v>
      </c>
      <c r="S5782" s="34">
        <f>ROUND((0.6105*(EXP((17.273*E5782)/(E5782+237.3))))*(100-H5782)/100,3)</f>
        <v>0.82299999999999995</v>
      </c>
      <c r="T5782" s="6">
        <f>IF(V5782&lt;V5783,L5782,0)</f>
        <v>0</v>
      </c>
      <c r="U5782" s="6">
        <f>IF(T5782&gt;0,M5782,-999)</f>
        <v>-999</v>
      </c>
      <c r="V5782">
        <v>200706</v>
      </c>
      <c r="W5782">
        <v>2007</v>
      </c>
    </row>
    <row r="5783" spans="1:23" x14ac:dyDescent="0.25">
      <c r="A5783" s="14">
        <v>39250</v>
      </c>
      <c r="B5783" s="3">
        <v>168</v>
      </c>
      <c r="C5783" s="5">
        <v>-999</v>
      </c>
      <c r="D5783" s="4">
        <v>3.2</v>
      </c>
      <c r="E5783" s="4">
        <v>6.3</v>
      </c>
      <c r="F5783" s="4">
        <v>0.1</v>
      </c>
      <c r="G5783" s="4">
        <v>98.9</v>
      </c>
      <c r="H5783" s="4">
        <v>95.2</v>
      </c>
      <c r="I5783" s="5">
        <v>-999</v>
      </c>
      <c r="J5783" s="5">
        <v>-999</v>
      </c>
      <c r="K5783" s="4">
        <v>12.8</v>
      </c>
      <c r="L5783" s="4">
        <v>0</v>
      </c>
      <c r="M5783" s="9">
        <v>0</v>
      </c>
      <c r="N5783" s="5">
        <v>-999</v>
      </c>
      <c r="O5783" s="5">
        <v>-999</v>
      </c>
      <c r="P5783" s="4">
        <v>7.5</v>
      </c>
      <c r="Q5783" s="5">
        <v>-999</v>
      </c>
      <c r="R5783">
        <v>0.91100000000000003</v>
      </c>
      <c r="S5783" s="34">
        <f>ROUND((0.6105*(EXP((17.273*E5783)/(E5783+237.3))))*(100-H5783)/100,3)</f>
        <v>4.5999999999999999E-2</v>
      </c>
      <c r="T5783" s="6">
        <f>IF(V5783&lt;V5784,L5783,0)</f>
        <v>0</v>
      </c>
      <c r="U5783" s="6">
        <f>IF(T5783&gt;0,M5783,-999)</f>
        <v>-999</v>
      </c>
      <c r="V5783">
        <v>200706</v>
      </c>
      <c r="W5783">
        <v>2007</v>
      </c>
    </row>
    <row r="5784" spans="1:23" x14ac:dyDescent="0.25">
      <c r="A5784" s="14">
        <v>39251</v>
      </c>
      <c r="B5784" s="3">
        <v>169</v>
      </c>
      <c r="C5784" s="5">
        <v>-999</v>
      </c>
      <c r="D5784" s="4">
        <v>5.2</v>
      </c>
      <c r="E5784" s="4">
        <v>12.7</v>
      </c>
      <c r="F5784" s="4">
        <v>0.6</v>
      </c>
      <c r="G5784" s="4">
        <v>86</v>
      </c>
      <c r="H5784" s="4">
        <v>52.1</v>
      </c>
      <c r="I5784" s="5">
        <v>-999</v>
      </c>
      <c r="J5784" s="5">
        <v>-999</v>
      </c>
      <c r="K5784" s="4">
        <v>0</v>
      </c>
      <c r="L5784" s="4">
        <v>0</v>
      </c>
      <c r="M5784" s="9">
        <v>0</v>
      </c>
      <c r="N5784" s="5">
        <v>-999</v>
      </c>
      <c r="O5784" s="5">
        <v>-999</v>
      </c>
      <c r="P5784" s="4">
        <v>7.8</v>
      </c>
      <c r="Q5784" s="5">
        <v>-999</v>
      </c>
      <c r="R5784">
        <v>0.76300000000000001</v>
      </c>
      <c r="S5784" s="34">
        <f>ROUND((0.6105*(EXP((17.273*E5784)/(E5784+237.3))))*(100-H5784)/100,3)</f>
        <v>0.70299999999999996</v>
      </c>
      <c r="T5784" s="6">
        <f>IF(V5784&lt;V5785,L5784,0)</f>
        <v>0</v>
      </c>
      <c r="U5784" s="6">
        <f>IF(T5784&gt;0,M5784,-999)</f>
        <v>-999</v>
      </c>
      <c r="V5784">
        <v>200706</v>
      </c>
      <c r="W5784">
        <v>2007</v>
      </c>
    </row>
    <row r="5785" spans="1:23" x14ac:dyDescent="0.25">
      <c r="A5785" s="14">
        <v>39252</v>
      </c>
      <c r="B5785" s="3">
        <v>170</v>
      </c>
      <c r="C5785" s="5">
        <v>-999</v>
      </c>
      <c r="D5785" s="4">
        <v>12.1</v>
      </c>
      <c r="E5785" s="4">
        <v>20.7</v>
      </c>
      <c r="F5785" s="4">
        <v>2</v>
      </c>
      <c r="G5785" s="4">
        <v>63.2</v>
      </c>
      <c r="H5785" s="4">
        <v>37.9</v>
      </c>
      <c r="I5785" s="5">
        <v>-999</v>
      </c>
      <c r="J5785" s="5">
        <v>-999</v>
      </c>
      <c r="K5785" s="4">
        <v>0</v>
      </c>
      <c r="L5785" s="4">
        <v>0</v>
      </c>
      <c r="M5785" s="9">
        <v>0</v>
      </c>
      <c r="N5785" s="5">
        <v>-999</v>
      </c>
      <c r="O5785" s="5">
        <v>-999</v>
      </c>
      <c r="P5785" s="4">
        <v>9.3000000000000007</v>
      </c>
      <c r="Q5785" s="5">
        <v>-999</v>
      </c>
      <c r="R5785">
        <v>0.92400000000000004</v>
      </c>
      <c r="S5785" s="34">
        <f>ROUND((0.6105*(EXP((17.273*E5785)/(E5785+237.3))))*(100-H5785)/100,3)</f>
        <v>1.516</v>
      </c>
      <c r="T5785" s="6">
        <f>IF(V5785&lt;V5786,L5785,0)</f>
        <v>0</v>
      </c>
      <c r="U5785" s="6">
        <f>IF(T5785&gt;0,M5785,-999)</f>
        <v>-999</v>
      </c>
      <c r="V5785">
        <v>200706</v>
      </c>
      <c r="W5785">
        <v>2007</v>
      </c>
    </row>
    <row r="5786" spans="1:23" x14ac:dyDescent="0.25">
      <c r="A5786" s="14">
        <v>39253</v>
      </c>
      <c r="B5786" s="3">
        <v>171</v>
      </c>
      <c r="C5786" s="5">
        <v>-999</v>
      </c>
      <c r="D5786" s="4">
        <v>14.8</v>
      </c>
      <c r="E5786" s="4">
        <v>22.1</v>
      </c>
      <c r="F5786" s="4">
        <v>8.5</v>
      </c>
      <c r="G5786" s="4">
        <v>47.2</v>
      </c>
      <c r="H5786" s="4">
        <v>26.1</v>
      </c>
      <c r="I5786" s="5">
        <v>-999</v>
      </c>
      <c r="J5786" s="5">
        <v>-999</v>
      </c>
      <c r="K5786" s="4">
        <v>0</v>
      </c>
      <c r="L5786" s="4">
        <v>0</v>
      </c>
      <c r="M5786" s="9">
        <v>0</v>
      </c>
      <c r="N5786" s="5">
        <v>-999</v>
      </c>
      <c r="O5786" s="5">
        <v>-999</v>
      </c>
      <c r="P5786" s="4">
        <v>10.8</v>
      </c>
      <c r="Q5786" s="5">
        <v>-999</v>
      </c>
      <c r="R5786">
        <v>0.69399999999999995</v>
      </c>
      <c r="S5786" s="34">
        <f>ROUND((0.6105*(EXP((17.273*E5786)/(E5786+237.3))))*(100-H5786)/100,3)</f>
        <v>1.9650000000000001</v>
      </c>
      <c r="T5786" s="6">
        <f>IF(V5786&lt;V5787,L5786,0)</f>
        <v>0</v>
      </c>
      <c r="U5786" s="6">
        <f>IF(T5786&gt;0,M5786,-999)</f>
        <v>-999</v>
      </c>
      <c r="V5786">
        <v>200706</v>
      </c>
      <c r="W5786">
        <v>2007</v>
      </c>
    </row>
    <row r="5787" spans="1:23" x14ac:dyDescent="0.25">
      <c r="A5787" s="14">
        <v>39254</v>
      </c>
      <c r="B5787" s="3">
        <v>172</v>
      </c>
      <c r="C5787" s="5">
        <v>-999</v>
      </c>
      <c r="D5787" s="4">
        <v>12.6</v>
      </c>
      <c r="E5787" s="4">
        <v>20.5</v>
      </c>
      <c r="F5787" s="4">
        <v>4.4000000000000004</v>
      </c>
      <c r="G5787" s="4">
        <v>58.4</v>
      </c>
      <c r="H5787" s="4">
        <v>31</v>
      </c>
      <c r="I5787" s="5">
        <v>-999</v>
      </c>
      <c r="J5787" s="5">
        <v>-999</v>
      </c>
      <c r="K5787" s="4">
        <v>0</v>
      </c>
      <c r="L5787" s="4">
        <v>0</v>
      </c>
      <c r="M5787" s="9">
        <v>0</v>
      </c>
      <c r="N5787" s="5">
        <v>-999</v>
      </c>
      <c r="O5787" s="5">
        <v>-999</v>
      </c>
      <c r="P5787" s="4">
        <v>11.7</v>
      </c>
      <c r="Q5787" s="5">
        <v>-999</v>
      </c>
      <c r="R5787">
        <v>0.747</v>
      </c>
      <c r="S5787" s="34">
        <f>ROUND((0.6105*(EXP((17.273*E5787)/(E5787+237.3))))*(100-H5787)/100,3)</f>
        <v>1.6639999999999999</v>
      </c>
      <c r="T5787" s="6">
        <f>IF(V5787&lt;V5788,L5787,0)</f>
        <v>0</v>
      </c>
      <c r="U5787" s="6">
        <f>IF(T5787&gt;0,M5787,-999)</f>
        <v>-999</v>
      </c>
      <c r="V5787">
        <v>200706</v>
      </c>
      <c r="W5787">
        <v>2007</v>
      </c>
    </row>
    <row r="5788" spans="1:23" x14ac:dyDescent="0.25">
      <c r="A5788" s="14">
        <v>39255</v>
      </c>
      <c r="B5788" s="3">
        <v>173</v>
      </c>
      <c r="C5788" s="5">
        <v>-999</v>
      </c>
      <c r="D5788" s="4">
        <v>8.6999999999999993</v>
      </c>
      <c r="E5788" s="4">
        <v>18.5</v>
      </c>
      <c r="F5788" s="4">
        <v>0.5</v>
      </c>
      <c r="G5788" s="4">
        <v>68.3</v>
      </c>
      <c r="H5788" s="4">
        <v>34.6</v>
      </c>
      <c r="I5788" s="5">
        <v>-999</v>
      </c>
      <c r="J5788" s="5">
        <v>-999</v>
      </c>
      <c r="K5788" s="4">
        <v>0</v>
      </c>
      <c r="L5788" s="4">
        <v>0</v>
      </c>
      <c r="M5788" s="9">
        <v>0</v>
      </c>
      <c r="N5788" s="5">
        <v>-999</v>
      </c>
      <c r="O5788" s="5">
        <v>-999</v>
      </c>
      <c r="P5788" s="4">
        <v>11.8</v>
      </c>
      <c r="Q5788" s="5">
        <v>-999</v>
      </c>
      <c r="R5788">
        <v>0.73899999999999999</v>
      </c>
      <c r="S5788" s="34">
        <f>ROUND((0.6105*(EXP((17.273*E5788)/(E5788+237.3))))*(100-H5788)/100,3)</f>
        <v>1.3919999999999999</v>
      </c>
      <c r="T5788" s="6">
        <f>IF(V5788&lt;V5789,L5788,0)</f>
        <v>0</v>
      </c>
      <c r="U5788" s="6">
        <f>IF(T5788&gt;0,M5788,-999)</f>
        <v>-999</v>
      </c>
      <c r="V5788">
        <v>200706</v>
      </c>
      <c r="W5788">
        <v>2007</v>
      </c>
    </row>
    <row r="5789" spans="1:23" x14ac:dyDescent="0.25">
      <c r="A5789" s="14">
        <v>39256</v>
      </c>
      <c r="B5789" s="3">
        <v>174</v>
      </c>
      <c r="C5789" s="5">
        <v>-999</v>
      </c>
      <c r="D5789" s="4">
        <v>6.3</v>
      </c>
      <c r="E5789" s="4">
        <v>14.8</v>
      </c>
      <c r="F5789" s="4">
        <v>-1.1000000000000001</v>
      </c>
      <c r="G5789" s="4">
        <v>70.7</v>
      </c>
      <c r="H5789" s="4">
        <v>30.4</v>
      </c>
      <c r="I5789" s="5">
        <v>-999</v>
      </c>
      <c r="J5789" s="5">
        <v>-999</v>
      </c>
      <c r="K5789" s="4">
        <v>0</v>
      </c>
      <c r="L5789" s="4">
        <v>0</v>
      </c>
      <c r="M5789" s="9">
        <v>0</v>
      </c>
      <c r="N5789" s="5">
        <v>-999</v>
      </c>
      <c r="O5789" s="5">
        <v>-999</v>
      </c>
      <c r="P5789" s="4">
        <v>11.6</v>
      </c>
      <c r="Q5789" s="5">
        <v>-999</v>
      </c>
      <c r="R5789">
        <v>0.51300000000000001</v>
      </c>
      <c r="S5789" s="34">
        <f>ROUND((0.6105*(EXP((17.273*E5789)/(E5789+237.3))))*(100-H5789)/100,3)</f>
        <v>1.171</v>
      </c>
      <c r="T5789" s="6">
        <f>IF(V5789&lt;V5790,L5789,0)</f>
        <v>0</v>
      </c>
      <c r="U5789" s="6">
        <f>IF(T5789&gt;0,M5789,-999)</f>
        <v>-999</v>
      </c>
      <c r="V5789">
        <v>200706</v>
      </c>
      <c r="W5789">
        <v>2007</v>
      </c>
    </row>
    <row r="5790" spans="1:23" x14ac:dyDescent="0.25">
      <c r="A5790" s="14">
        <v>39257</v>
      </c>
      <c r="B5790" s="3">
        <v>175</v>
      </c>
      <c r="C5790" s="5">
        <v>-999</v>
      </c>
      <c r="D5790" s="4">
        <v>4.5999999999999996</v>
      </c>
      <c r="E5790" s="4">
        <v>12.8</v>
      </c>
      <c r="F5790" s="4">
        <v>-0.7</v>
      </c>
      <c r="G5790" s="4">
        <v>81.400000000000006</v>
      </c>
      <c r="H5790" s="4">
        <v>48</v>
      </c>
      <c r="I5790" s="5">
        <v>-999</v>
      </c>
      <c r="J5790" s="5">
        <v>-999</v>
      </c>
      <c r="K5790" s="4">
        <v>8.8000000000000007</v>
      </c>
      <c r="L5790" s="4">
        <v>0</v>
      </c>
      <c r="M5790" s="9">
        <v>0</v>
      </c>
      <c r="N5790" s="5">
        <v>-999</v>
      </c>
      <c r="O5790" s="5">
        <v>-999</v>
      </c>
      <c r="P5790" s="4">
        <v>11.2</v>
      </c>
      <c r="Q5790" s="5">
        <v>-999</v>
      </c>
      <c r="R5790">
        <v>0.70699999999999996</v>
      </c>
      <c r="S5790" s="34">
        <f>ROUND((0.6105*(EXP((17.273*E5790)/(E5790+237.3))))*(100-H5790)/100,3)</f>
        <v>0.76800000000000002</v>
      </c>
      <c r="T5790" s="6">
        <f>IF(V5790&lt;V5791,L5790,0)</f>
        <v>0</v>
      </c>
      <c r="U5790" s="6">
        <f>IF(T5790&gt;0,M5790,-999)</f>
        <v>-999</v>
      </c>
      <c r="V5790">
        <v>200706</v>
      </c>
      <c r="W5790">
        <v>2007</v>
      </c>
    </row>
    <row r="5791" spans="1:23" x14ac:dyDescent="0.25">
      <c r="A5791" s="14">
        <v>39258</v>
      </c>
      <c r="B5791" s="3">
        <v>176</v>
      </c>
      <c r="C5791" s="5">
        <v>-999</v>
      </c>
      <c r="D5791" s="4">
        <v>2.4</v>
      </c>
      <c r="E5791" s="4">
        <v>9</v>
      </c>
      <c r="F5791" s="4">
        <v>-1</v>
      </c>
      <c r="G5791" s="4">
        <v>93.3</v>
      </c>
      <c r="H5791" s="4">
        <v>71</v>
      </c>
      <c r="I5791" s="5">
        <v>-999</v>
      </c>
      <c r="J5791" s="5">
        <v>-999</v>
      </c>
      <c r="K5791" s="4">
        <v>33.5</v>
      </c>
      <c r="L5791" s="4">
        <v>0</v>
      </c>
      <c r="M5791" s="9">
        <v>0</v>
      </c>
      <c r="N5791" s="5">
        <v>-999</v>
      </c>
      <c r="O5791" s="5">
        <v>-999</v>
      </c>
      <c r="P5791" s="4">
        <v>9.1999999999999993</v>
      </c>
      <c r="Q5791" s="5">
        <v>-999</v>
      </c>
      <c r="R5791">
        <v>0.81299999999999994</v>
      </c>
      <c r="S5791" s="34">
        <f>ROUND((0.6105*(EXP((17.273*E5791)/(E5791+237.3))))*(100-H5791)/100,3)</f>
        <v>0.33300000000000002</v>
      </c>
      <c r="T5791" s="6">
        <f>IF(V5791&lt;V5792,L5791,0)</f>
        <v>0</v>
      </c>
      <c r="U5791" s="6">
        <f>IF(T5791&gt;0,M5791,-999)</f>
        <v>-999</v>
      </c>
      <c r="V5791">
        <v>200706</v>
      </c>
      <c r="W5791">
        <v>2007</v>
      </c>
    </row>
    <row r="5792" spans="1:23" x14ac:dyDescent="0.25">
      <c r="A5792" s="14">
        <v>39259</v>
      </c>
      <c r="B5792" s="3">
        <v>177</v>
      </c>
      <c r="C5792" s="5">
        <v>-999</v>
      </c>
      <c r="D5792" s="4">
        <v>9.8000000000000007</v>
      </c>
      <c r="E5792" s="4">
        <v>15.1</v>
      </c>
      <c r="F5792" s="4">
        <v>0.9</v>
      </c>
      <c r="G5792" s="4">
        <v>55.3</v>
      </c>
      <c r="H5792" s="4">
        <v>37.5</v>
      </c>
      <c r="I5792" s="5">
        <v>-999</v>
      </c>
      <c r="J5792" s="5">
        <v>-999</v>
      </c>
      <c r="K5792" s="4">
        <v>5.6</v>
      </c>
      <c r="L5792" s="4">
        <v>0</v>
      </c>
      <c r="M5792" s="9">
        <v>0</v>
      </c>
      <c r="N5792" s="5">
        <v>-999</v>
      </c>
      <c r="O5792" s="5">
        <v>-999</v>
      </c>
      <c r="P5792" s="4">
        <v>6.8</v>
      </c>
      <c r="Q5792" s="5">
        <v>-999</v>
      </c>
      <c r="R5792">
        <v>0.64300000000000002</v>
      </c>
      <c r="S5792" s="34">
        <f>ROUND((0.6105*(EXP((17.273*E5792)/(E5792+237.3))))*(100-H5792)/100,3)</f>
        <v>1.0720000000000001</v>
      </c>
      <c r="T5792" s="6">
        <f>IF(V5792&lt;V5793,L5792,0)</f>
        <v>0</v>
      </c>
      <c r="U5792" s="6">
        <f>IF(T5792&gt;0,M5792,-999)</f>
        <v>-999</v>
      </c>
      <c r="V5792">
        <v>200706</v>
      </c>
      <c r="W5792">
        <v>2007</v>
      </c>
    </row>
    <row r="5793" spans="1:23" x14ac:dyDescent="0.25">
      <c r="A5793" s="14">
        <v>39260</v>
      </c>
      <c r="B5793" s="3">
        <v>178</v>
      </c>
      <c r="C5793" s="5">
        <v>-999</v>
      </c>
      <c r="D5793" s="4">
        <v>14</v>
      </c>
      <c r="E5793" s="4">
        <v>18.399999999999999</v>
      </c>
      <c r="F5793" s="4">
        <v>6.8</v>
      </c>
      <c r="G5793" s="4">
        <v>44.3</v>
      </c>
      <c r="H5793" s="4">
        <v>29.5</v>
      </c>
      <c r="I5793" s="5">
        <v>-999</v>
      </c>
      <c r="J5793" s="5">
        <v>-999</v>
      </c>
      <c r="K5793" s="4">
        <v>0</v>
      </c>
      <c r="L5793" s="4">
        <v>0</v>
      </c>
      <c r="M5793" s="9">
        <v>0</v>
      </c>
      <c r="N5793" s="5">
        <v>-999</v>
      </c>
      <c r="O5793" s="5">
        <v>-999</v>
      </c>
      <c r="P5793" s="4">
        <v>7.9</v>
      </c>
      <c r="Q5793" s="5">
        <v>-999</v>
      </c>
      <c r="R5793">
        <v>0.626</v>
      </c>
      <c r="S5793" s="34">
        <f>ROUND((0.6105*(EXP((17.273*E5793)/(E5793+237.3))))*(100-H5793)/100,3)</f>
        <v>1.492</v>
      </c>
      <c r="T5793" s="6">
        <f>IF(V5793&lt;V5794,L5793,0)</f>
        <v>0</v>
      </c>
      <c r="U5793" s="6">
        <f>IF(T5793&gt;0,M5793,-999)</f>
        <v>-999</v>
      </c>
      <c r="V5793">
        <v>200706</v>
      </c>
      <c r="W5793">
        <v>2007</v>
      </c>
    </row>
    <row r="5794" spans="1:23" x14ac:dyDescent="0.25">
      <c r="A5794" s="14">
        <v>39261</v>
      </c>
      <c r="B5794" s="3">
        <v>179</v>
      </c>
      <c r="C5794" s="5">
        <v>-999</v>
      </c>
      <c r="D5794" s="4">
        <v>13</v>
      </c>
      <c r="E5794" s="4">
        <v>19.7</v>
      </c>
      <c r="F5794" s="4">
        <v>6.4</v>
      </c>
      <c r="G5794" s="4">
        <v>62.8</v>
      </c>
      <c r="H5794" s="4">
        <v>38.799999999999997</v>
      </c>
      <c r="I5794" s="5">
        <v>-999</v>
      </c>
      <c r="J5794" s="5">
        <v>-999</v>
      </c>
      <c r="K5794" s="4">
        <v>0</v>
      </c>
      <c r="L5794" s="4">
        <v>0</v>
      </c>
      <c r="M5794" s="9">
        <v>0</v>
      </c>
      <c r="N5794" s="5">
        <v>-999</v>
      </c>
      <c r="O5794" s="5">
        <v>-999</v>
      </c>
      <c r="P5794" s="4">
        <v>9.6</v>
      </c>
      <c r="Q5794" s="5">
        <v>-999</v>
      </c>
      <c r="R5794">
        <v>0.88900000000000001</v>
      </c>
      <c r="S5794" s="34">
        <f>ROUND((0.6105*(EXP((17.273*E5794)/(E5794+237.3))))*(100-H5794)/100,3)</f>
        <v>1.4039999999999999</v>
      </c>
      <c r="T5794" s="6">
        <f>IF(V5794&lt;V5795,L5794,0)</f>
        <v>0</v>
      </c>
      <c r="U5794" s="6">
        <f>IF(T5794&gt;0,M5794,-999)</f>
        <v>-999</v>
      </c>
      <c r="V5794">
        <v>200706</v>
      </c>
      <c r="W5794">
        <v>2007</v>
      </c>
    </row>
    <row r="5795" spans="1:23" x14ac:dyDescent="0.25">
      <c r="A5795" s="14">
        <v>39262</v>
      </c>
      <c r="B5795" s="3">
        <v>180</v>
      </c>
      <c r="C5795" s="5">
        <v>-999</v>
      </c>
      <c r="D5795" s="4">
        <v>7.1</v>
      </c>
      <c r="E5795" s="4">
        <v>12</v>
      </c>
      <c r="F5795" s="4">
        <v>1.6</v>
      </c>
      <c r="G5795" s="4">
        <v>95.4</v>
      </c>
      <c r="H5795" s="4">
        <v>79.8</v>
      </c>
      <c r="I5795" s="5">
        <v>-999</v>
      </c>
      <c r="J5795" s="5">
        <v>-999</v>
      </c>
      <c r="K5795" s="4">
        <v>25.9</v>
      </c>
      <c r="L5795" s="4">
        <v>0</v>
      </c>
      <c r="M5795" s="9">
        <v>0</v>
      </c>
      <c r="N5795" s="5">
        <v>-999</v>
      </c>
      <c r="O5795" s="5">
        <v>-999</v>
      </c>
      <c r="P5795" s="4">
        <v>9.3000000000000007</v>
      </c>
      <c r="Q5795" s="5">
        <v>-999</v>
      </c>
      <c r="R5795">
        <v>1.1160000000000001</v>
      </c>
      <c r="S5795" s="34">
        <f>ROUND((0.6105*(EXP((17.273*E5795)/(E5795+237.3))))*(100-H5795)/100,3)</f>
        <v>0.28299999999999997</v>
      </c>
      <c r="T5795" s="6">
        <f>IF(V5795&lt;V5796,L5795,0)</f>
        <v>0</v>
      </c>
      <c r="U5795" s="6">
        <f>IF(T5795&gt;0,M5795,-999)</f>
        <v>-999</v>
      </c>
      <c r="V5795">
        <v>200706</v>
      </c>
      <c r="W5795">
        <v>2007</v>
      </c>
    </row>
    <row r="5796" spans="1:23" x14ac:dyDescent="0.25">
      <c r="A5796" s="14">
        <v>39263</v>
      </c>
      <c r="B5796" s="3">
        <v>181</v>
      </c>
      <c r="C5796" s="5">
        <v>-999</v>
      </c>
      <c r="D5796" s="4">
        <v>7.1</v>
      </c>
      <c r="E5796" s="4">
        <v>15.3</v>
      </c>
      <c r="F5796" s="4">
        <v>-0.4</v>
      </c>
      <c r="G5796" s="4">
        <v>80.8</v>
      </c>
      <c r="H5796" s="4">
        <v>41</v>
      </c>
      <c r="I5796" s="5">
        <v>-999</v>
      </c>
      <c r="J5796" s="5">
        <v>-999</v>
      </c>
      <c r="K5796" s="4">
        <v>0</v>
      </c>
      <c r="L5796" s="4">
        <v>0</v>
      </c>
      <c r="M5796" s="9">
        <v>0</v>
      </c>
      <c r="N5796" s="5">
        <v>-999</v>
      </c>
      <c r="O5796" s="5">
        <v>-999</v>
      </c>
      <c r="P5796" s="4">
        <v>9</v>
      </c>
      <c r="Q5796" s="5">
        <v>-999</v>
      </c>
      <c r="R5796">
        <v>0.71399999999999997</v>
      </c>
      <c r="S5796" s="34">
        <f>ROUND((0.6105*(EXP((17.273*E5796)/(E5796+237.3))))*(100-H5796)/100,3)</f>
        <v>1.0249999999999999</v>
      </c>
      <c r="T5796" s="6">
        <f>IF(V5796&lt;V5797,L5796,0)</f>
        <v>0</v>
      </c>
      <c r="U5796" s="6">
        <f>IF(T5796&gt;0,M5796,-999)</f>
        <v>-999</v>
      </c>
      <c r="V5796">
        <v>200706</v>
      </c>
      <c r="W5796">
        <v>2007</v>
      </c>
    </row>
    <row r="5797" spans="1:23" x14ac:dyDescent="0.25">
      <c r="A5797" s="14">
        <v>39264</v>
      </c>
      <c r="B5797" s="3">
        <v>182</v>
      </c>
      <c r="C5797" s="5">
        <v>-999</v>
      </c>
      <c r="D5797" s="4">
        <v>11.9</v>
      </c>
      <c r="E5797" s="4">
        <v>19.2</v>
      </c>
      <c r="F5797" s="4">
        <v>4.8</v>
      </c>
      <c r="G5797" s="4">
        <v>61.6</v>
      </c>
      <c r="H5797" s="4">
        <v>32.6</v>
      </c>
      <c r="I5797" s="5">
        <v>-999</v>
      </c>
      <c r="J5797" s="5">
        <v>-999</v>
      </c>
      <c r="K5797" s="4">
        <v>0</v>
      </c>
      <c r="L5797" s="4">
        <v>0</v>
      </c>
      <c r="M5797" s="9">
        <v>0</v>
      </c>
      <c r="N5797" s="5">
        <v>-999</v>
      </c>
      <c r="O5797" s="5">
        <v>-999</v>
      </c>
      <c r="P5797" s="4">
        <v>10.6</v>
      </c>
      <c r="Q5797" s="5">
        <v>-999</v>
      </c>
      <c r="R5797">
        <v>0.72399999999999998</v>
      </c>
      <c r="S5797" s="34">
        <f>ROUND((0.6105*(EXP((17.273*E5797)/(E5797+237.3))))*(100-H5797)/100,3)</f>
        <v>1.4990000000000001</v>
      </c>
      <c r="T5797" s="6">
        <f>IF(V5797&lt;V5798,L5797,0)</f>
        <v>0</v>
      </c>
      <c r="U5797" s="6">
        <f>IF(T5797&gt;0,M5797,-999)</f>
        <v>-999</v>
      </c>
      <c r="V5797">
        <v>200707</v>
      </c>
      <c r="W5797">
        <v>2007</v>
      </c>
    </row>
    <row r="5798" spans="1:23" x14ac:dyDescent="0.25">
      <c r="A5798" s="14">
        <v>39265</v>
      </c>
      <c r="B5798" s="3">
        <v>183</v>
      </c>
      <c r="C5798" s="5">
        <v>-999</v>
      </c>
      <c r="D5798" s="4">
        <v>12.9</v>
      </c>
      <c r="E5798" s="4">
        <v>21.1</v>
      </c>
      <c r="F5798" s="4">
        <v>6.1</v>
      </c>
      <c r="G5798" s="4">
        <v>64</v>
      </c>
      <c r="H5798" s="4">
        <v>34.700000000000003</v>
      </c>
      <c r="I5798" s="5">
        <v>-999</v>
      </c>
      <c r="J5798" s="5">
        <v>-999</v>
      </c>
      <c r="K5798" s="4">
        <v>0</v>
      </c>
      <c r="L5798" s="4">
        <v>0</v>
      </c>
      <c r="M5798" s="9">
        <v>0</v>
      </c>
      <c r="N5798" s="5">
        <v>-999</v>
      </c>
      <c r="O5798" s="5">
        <v>-999</v>
      </c>
      <c r="P5798" s="4">
        <v>11.7</v>
      </c>
      <c r="Q5798" s="5">
        <v>-999</v>
      </c>
      <c r="R5798">
        <v>0.86899999999999999</v>
      </c>
      <c r="S5798" s="34">
        <f>ROUND((0.6105*(EXP((17.273*E5798)/(E5798+237.3))))*(100-H5798)/100,3)</f>
        <v>1.6339999999999999</v>
      </c>
      <c r="T5798" s="6">
        <f>IF(V5798&lt;V5799,L5798,0)</f>
        <v>0</v>
      </c>
      <c r="U5798" s="6">
        <f>IF(T5798&gt;0,M5798,-999)</f>
        <v>-999</v>
      </c>
      <c r="V5798">
        <v>200707</v>
      </c>
      <c r="W5798">
        <v>2007</v>
      </c>
    </row>
    <row r="5799" spans="1:23" x14ac:dyDescent="0.25">
      <c r="A5799" s="14">
        <v>39266</v>
      </c>
      <c r="B5799" s="3">
        <v>184</v>
      </c>
      <c r="C5799" s="5">
        <v>-999</v>
      </c>
      <c r="D5799" s="4">
        <v>14.3</v>
      </c>
      <c r="E5799" s="4">
        <v>22.2</v>
      </c>
      <c r="F5799" s="4">
        <v>7.3</v>
      </c>
      <c r="G5799" s="4">
        <v>67.5</v>
      </c>
      <c r="H5799" s="4">
        <v>37.799999999999997</v>
      </c>
      <c r="I5799" s="5">
        <v>-999</v>
      </c>
      <c r="J5799" s="5">
        <v>-999</v>
      </c>
      <c r="K5799" s="4">
        <v>0</v>
      </c>
      <c r="L5799" s="4">
        <v>0</v>
      </c>
      <c r="M5799" s="9">
        <v>0</v>
      </c>
      <c r="N5799" s="5">
        <v>-999</v>
      </c>
      <c r="O5799" s="5">
        <v>-999</v>
      </c>
      <c r="P5799" s="4">
        <v>12.3</v>
      </c>
      <c r="Q5799" s="5">
        <v>-999</v>
      </c>
      <c r="R5799">
        <v>1.0129999999999999</v>
      </c>
      <c r="S5799" s="34">
        <f>ROUND((0.6105*(EXP((17.273*E5799)/(E5799+237.3))))*(100-H5799)/100,3)</f>
        <v>1.6639999999999999</v>
      </c>
      <c r="T5799" s="6">
        <f>IF(V5799&lt;V5800,L5799,0)</f>
        <v>0</v>
      </c>
      <c r="U5799" s="6">
        <f>IF(T5799&gt;0,M5799,-999)</f>
        <v>-999</v>
      </c>
      <c r="V5799">
        <v>200707</v>
      </c>
      <c r="W5799">
        <v>2007</v>
      </c>
    </row>
    <row r="5800" spans="1:23" x14ac:dyDescent="0.25">
      <c r="A5800" s="14">
        <v>39267</v>
      </c>
      <c r="B5800" s="3">
        <v>185</v>
      </c>
      <c r="C5800" s="5">
        <v>-999</v>
      </c>
      <c r="D5800" s="4">
        <v>17.8</v>
      </c>
      <c r="E5800" s="4">
        <v>25.6</v>
      </c>
      <c r="F5800" s="4">
        <v>8.8000000000000007</v>
      </c>
      <c r="G5800" s="4">
        <v>61.5</v>
      </c>
      <c r="H5800" s="4">
        <v>31.2</v>
      </c>
      <c r="I5800" s="5">
        <v>-999</v>
      </c>
      <c r="J5800" s="5">
        <v>-999</v>
      </c>
      <c r="K5800" s="4">
        <v>0</v>
      </c>
      <c r="L5800" s="4">
        <v>0</v>
      </c>
      <c r="M5800" s="9">
        <v>0</v>
      </c>
      <c r="N5800" s="5">
        <v>-999</v>
      </c>
      <c r="O5800" s="5">
        <v>-999</v>
      </c>
      <c r="P5800" s="4">
        <v>13.1</v>
      </c>
      <c r="Q5800" s="5">
        <v>-999</v>
      </c>
      <c r="R5800">
        <v>1.0249999999999999</v>
      </c>
      <c r="S5800" s="34">
        <f>ROUND((0.6105*(EXP((17.273*E5800)/(E5800+237.3))))*(100-H5800)/100,3)</f>
        <v>2.258</v>
      </c>
      <c r="T5800" s="6">
        <f>IF(V5800&lt;V5801,L5800,0)</f>
        <v>0</v>
      </c>
      <c r="U5800" s="6">
        <f>IF(T5800&gt;0,M5800,-999)</f>
        <v>-999</v>
      </c>
      <c r="V5800">
        <v>200707</v>
      </c>
      <c r="W5800">
        <v>2007</v>
      </c>
    </row>
    <row r="5801" spans="1:23" x14ac:dyDescent="0.25">
      <c r="A5801" s="14">
        <v>39268</v>
      </c>
      <c r="B5801" s="3">
        <v>186</v>
      </c>
      <c r="C5801" s="5">
        <v>-999</v>
      </c>
      <c r="D5801" s="4">
        <v>21.1</v>
      </c>
      <c r="E5801" s="4">
        <v>29.2</v>
      </c>
      <c r="F5801" s="4">
        <v>13.7</v>
      </c>
      <c r="G5801" s="4">
        <v>50.6</v>
      </c>
      <c r="H5801" s="4">
        <v>27.3</v>
      </c>
      <c r="I5801" s="5">
        <v>-999</v>
      </c>
      <c r="J5801" s="5">
        <v>-999</v>
      </c>
      <c r="K5801" s="4">
        <v>0</v>
      </c>
      <c r="L5801" s="4">
        <v>0</v>
      </c>
      <c r="M5801" s="9">
        <v>0</v>
      </c>
      <c r="N5801" s="5">
        <v>-999</v>
      </c>
      <c r="O5801" s="5">
        <v>-999</v>
      </c>
      <c r="P5801" s="4">
        <v>14.3</v>
      </c>
      <c r="Q5801" s="5">
        <v>-999</v>
      </c>
      <c r="R5801">
        <v>1.105</v>
      </c>
      <c r="S5801" s="34">
        <f>ROUND((0.6105*(EXP((17.273*E5801)/(E5801+237.3))))*(100-H5801)/100,3)</f>
        <v>2.9449999999999998</v>
      </c>
      <c r="T5801" s="6">
        <f>IF(V5801&lt;V5802,L5801,0)</f>
        <v>0</v>
      </c>
      <c r="U5801" s="6">
        <f>IF(T5801&gt;0,M5801,-999)</f>
        <v>-999</v>
      </c>
      <c r="V5801">
        <v>200707</v>
      </c>
      <c r="W5801">
        <v>2007</v>
      </c>
    </row>
    <row r="5802" spans="1:23" x14ac:dyDescent="0.25">
      <c r="A5802" s="14">
        <v>39269</v>
      </c>
      <c r="B5802" s="3">
        <v>187</v>
      </c>
      <c r="C5802" s="5">
        <v>-999</v>
      </c>
      <c r="D5802" s="4">
        <v>16.399999999999999</v>
      </c>
      <c r="E5802" s="4">
        <v>24.7</v>
      </c>
      <c r="F5802" s="4">
        <v>7.5</v>
      </c>
      <c r="G5802" s="4">
        <v>44.8</v>
      </c>
      <c r="H5802" s="4">
        <v>23.1</v>
      </c>
      <c r="I5802" s="5">
        <v>-999</v>
      </c>
      <c r="J5802" s="5">
        <v>-999</v>
      </c>
      <c r="K5802" s="4">
        <v>0</v>
      </c>
      <c r="L5802" s="4">
        <v>0</v>
      </c>
      <c r="M5802" s="9">
        <v>0</v>
      </c>
      <c r="N5802" s="5">
        <v>-999</v>
      </c>
      <c r="O5802" s="5">
        <v>-999</v>
      </c>
      <c r="P5802" s="4">
        <v>14.9</v>
      </c>
      <c r="Q5802" s="5">
        <v>-999</v>
      </c>
      <c r="R5802">
        <v>0.71699999999999997</v>
      </c>
      <c r="S5802" s="34">
        <f>ROUND((0.6105*(EXP((17.273*E5802)/(E5802+237.3))))*(100-H5802)/100,3)</f>
        <v>2.3919999999999999</v>
      </c>
      <c r="T5802" s="6">
        <f>IF(V5802&lt;V5803,L5802,0)</f>
        <v>0</v>
      </c>
      <c r="U5802" s="6">
        <f>IF(T5802&gt;0,M5802,-999)</f>
        <v>-999</v>
      </c>
      <c r="V5802">
        <v>200707</v>
      </c>
      <c r="W5802">
        <v>2007</v>
      </c>
    </row>
    <row r="5803" spans="1:23" x14ac:dyDescent="0.25">
      <c r="A5803" s="14">
        <v>39270</v>
      </c>
      <c r="B5803" s="3">
        <v>188</v>
      </c>
      <c r="C5803" s="5">
        <v>-999</v>
      </c>
      <c r="D5803" s="4">
        <v>13.9</v>
      </c>
      <c r="E5803" s="4">
        <v>21.1</v>
      </c>
      <c r="F5803" s="4">
        <v>7.2</v>
      </c>
      <c r="G5803" s="4">
        <v>52.5</v>
      </c>
      <c r="H5803" s="4">
        <v>29.8</v>
      </c>
      <c r="I5803" s="5">
        <v>-999</v>
      </c>
      <c r="J5803" s="5">
        <v>-999</v>
      </c>
      <c r="K5803" s="4">
        <v>0</v>
      </c>
      <c r="L5803" s="4">
        <v>0</v>
      </c>
      <c r="M5803" s="9">
        <v>0</v>
      </c>
      <c r="N5803" s="5">
        <v>-999</v>
      </c>
      <c r="O5803" s="5">
        <v>-999</v>
      </c>
      <c r="P5803" s="4">
        <v>14.4</v>
      </c>
      <c r="Q5803" s="5">
        <v>-999</v>
      </c>
      <c r="R5803">
        <v>0.747</v>
      </c>
      <c r="S5803" s="34">
        <f>ROUND((0.6105*(EXP((17.273*E5803)/(E5803+237.3))))*(100-H5803)/100,3)</f>
        <v>1.756</v>
      </c>
      <c r="T5803" s="6">
        <f>IF(V5803&lt;V5804,L5803,0)</f>
        <v>0</v>
      </c>
      <c r="U5803" s="6">
        <f>IF(T5803&gt;0,M5803,-999)</f>
        <v>-999</v>
      </c>
      <c r="V5803">
        <v>200707</v>
      </c>
      <c r="W5803">
        <v>2007</v>
      </c>
    </row>
    <row r="5804" spans="1:23" x14ac:dyDescent="0.25">
      <c r="A5804" s="14">
        <v>39271</v>
      </c>
      <c r="B5804" s="3">
        <v>189</v>
      </c>
      <c r="C5804" s="5">
        <v>-999</v>
      </c>
      <c r="D5804" s="4">
        <v>12.5</v>
      </c>
      <c r="E5804" s="4">
        <v>21.1</v>
      </c>
      <c r="F5804" s="4">
        <v>5.8</v>
      </c>
      <c r="G5804" s="4">
        <v>58.8</v>
      </c>
      <c r="H5804" s="4">
        <v>35</v>
      </c>
      <c r="I5804" s="5">
        <v>-999</v>
      </c>
      <c r="J5804" s="5">
        <v>-999</v>
      </c>
      <c r="K5804" s="4">
        <v>0</v>
      </c>
      <c r="L5804" s="4">
        <v>0</v>
      </c>
      <c r="M5804" s="9">
        <v>0</v>
      </c>
      <c r="N5804" s="5">
        <v>-999</v>
      </c>
      <c r="O5804" s="5">
        <v>-999</v>
      </c>
      <c r="P5804" s="4">
        <v>13.9</v>
      </c>
      <c r="Q5804" s="5">
        <v>-999</v>
      </c>
      <c r="R5804">
        <v>0.876</v>
      </c>
      <c r="S5804" s="34">
        <f>ROUND((0.6105*(EXP((17.273*E5804)/(E5804+237.3))))*(100-H5804)/100,3)</f>
        <v>1.6259999999999999</v>
      </c>
      <c r="T5804" s="6">
        <f>IF(V5804&lt;V5805,L5804,0)</f>
        <v>0</v>
      </c>
      <c r="U5804" s="6">
        <f>IF(T5804&gt;0,M5804,-999)</f>
        <v>-999</v>
      </c>
      <c r="V5804">
        <v>200707</v>
      </c>
      <c r="W5804">
        <v>2007</v>
      </c>
    </row>
    <row r="5805" spans="1:23" x14ac:dyDescent="0.25">
      <c r="A5805" s="14">
        <v>39272</v>
      </c>
      <c r="B5805" s="3">
        <v>190</v>
      </c>
      <c r="C5805" s="5">
        <v>-999</v>
      </c>
      <c r="D5805" s="4">
        <v>12.5</v>
      </c>
      <c r="E5805" s="4">
        <v>18.2</v>
      </c>
      <c r="F5805" s="4">
        <v>6.5</v>
      </c>
      <c r="G5805" s="4">
        <v>57.1</v>
      </c>
      <c r="H5805" s="4">
        <v>29.4</v>
      </c>
      <c r="I5805" s="5">
        <v>-999</v>
      </c>
      <c r="J5805" s="5">
        <v>-999</v>
      </c>
      <c r="K5805" s="4">
        <v>0</v>
      </c>
      <c r="L5805" s="4">
        <v>0</v>
      </c>
      <c r="M5805" s="9">
        <v>0</v>
      </c>
      <c r="N5805" s="5">
        <v>-999</v>
      </c>
      <c r="O5805" s="5">
        <v>-999</v>
      </c>
      <c r="P5805" s="4">
        <v>13.8</v>
      </c>
      <c r="Q5805" s="5">
        <v>-999</v>
      </c>
      <c r="R5805">
        <v>0.61499999999999999</v>
      </c>
      <c r="S5805" s="34">
        <f>ROUND((0.6105*(EXP((17.273*E5805)/(E5805+237.3))))*(100-H5805)/100,3)</f>
        <v>1.4750000000000001</v>
      </c>
      <c r="T5805" s="6">
        <f>IF(V5805&lt;V5806,L5805,0)</f>
        <v>0</v>
      </c>
      <c r="U5805" s="6">
        <f>IF(T5805&gt;0,M5805,-999)</f>
        <v>-999</v>
      </c>
      <c r="V5805">
        <v>200707</v>
      </c>
      <c r="W5805">
        <v>2007</v>
      </c>
    </row>
    <row r="5806" spans="1:23" x14ac:dyDescent="0.25">
      <c r="A5806" s="14">
        <v>39273</v>
      </c>
      <c r="B5806" s="3">
        <v>191</v>
      </c>
      <c r="C5806" s="5">
        <v>-999</v>
      </c>
      <c r="D5806" s="4">
        <v>15.8</v>
      </c>
      <c r="E5806" s="4">
        <v>22.4</v>
      </c>
      <c r="F5806" s="4">
        <v>8.1999999999999993</v>
      </c>
      <c r="G5806" s="4">
        <v>45.8</v>
      </c>
      <c r="H5806" s="4">
        <v>29.7</v>
      </c>
      <c r="I5806" s="5">
        <v>-999</v>
      </c>
      <c r="J5806" s="5">
        <v>-999</v>
      </c>
      <c r="K5806" s="4">
        <v>0</v>
      </c>
      <c r="L5806" s="4">
        <v>0</v>
      </c>
      <c r="M5806" s="9">
        <v>0</v>
      </c>
      <c r="N5806" s="5">
        <v>-999</v>
      </c>
      <c r="O5806" s="5">
        <v>-999</v>
      </c>
      <c r="P5806" s="4">
        <v>14</v>
      </c>
      <c r="Q5806" s="5">
        <v>-999</v>
      </c>
      <c r="R5806">
        <v>0.80200000000000005</v>
      </c>
      <c r="S5806" s="34">
        <f>ROUND((0.6105*(EXP((17.273*E5806)/(E5806+237.3))))*(100-H5806)/100,3)</f>
        <v>1.9039999999999999</v>
      </c>
      <c r="T5806" s="6">
        <f>IF(V5806&lt;V5807,L5806,0)</f>
        <v>0</v>
      </c>
      <c r="U5806" s="6">
        <f>IF(T5806&gt;0,M5806,-999)</f>
        <v>-999</v>
      </c>
      <c r="V5806">
        <v>200707</v>
      </c>
      <c r="W5806">
        <v>2007</v>
      </c>
    </row>
    <row r="5807" spans="1:23" x14ac:dyDescent="0.25">
      <c r="A5807" s="14">
        <v>39274</v>
      </c>
      <c r="B5807" s="3">
        <v>192</v>
      </c>
      <c r="C5807" s="5">
        <v>-999</v>
      </c>
      <c r="D5807" s="4">
        <v>18.2</v>
      </c>
      <c r="E5807" s="4">
        <v>24.7</v>
      </c>
      <c r="F5807" s="4">
        <v>10.6</v>
      </c>
      <c r="G5807" s="4">
        <v>46.5</v>
      </c>
      <c r="H5807" s="4">
        <v>26.2</v>
      </c>
      <c r="I5807" s="5">
        <v>-999</v>
      </c>
      <c r="J5807" s="5">
        <v>-999</v>
      </c>
      <c r="K5807" s="4">
        <v>0</v>
      </c>
      <c r="L5807" s="4">
        <v>0</v>
      </c>
      <c r="M5807" s="9">
        <v>0</v>
      </c>
      <c r="N5807" s="5">
        <v>-999</v>
      </c>
      <c r="O5807" s="5">
        <v>-999</v>
      </c>
      <c r="P5807" s="4">
        <v>14.7</v>
      </c>
      <c r="Q5807" s="5">
        <v>-999</v>
      </c>
      <c r="R5807">
        <v>0.81299999999999994</v>
      </c>
      <c r="S5807" s="34">
        <f>ROUND((0.6105*(EXP((17.273*E5807)/(E5807+237.3))))*(100-H5807)/100,3)</f>
        <v>2.2959999999999998</v>
      </c>
      <c r="T5807" s="6">
        <f>IF(V5807&lt;V5808,L5807,0)</f>
        <v>0</v>
      </c>
      <c r="U5807" s="6">
        <f>IF(T5807&gt;0,M5807,-999)</f>
        <v>-999</v>
      </c>
      <c r="V5807">
        <v>200707</v>
      </c>
      <c r="W5807">
        <v>2007</v>
      </c>
    </row>
    <row r="5808" spans="1:23" x14ac:dyDescent="0.25">
      <c r="A5808" s="14">
        <v>39275</v>
      </c>
      <c r="B5808" s="3">
        <v>193</v>
      </c>
      <c r="C5808" s="5">
        <v>-999</v>
      </c>
      <c r="D5808" s="4">
        <v>21.2</v>
      </c>
      <c r="E5808" s="4">
        <v>28.3</v>
      </c>
      <c r="F5808" s="4">
        <v>14.4</v>
      </c>
      <c r="G5808" s="4">
        <v>35.6</v>
      </c>
      <c r="H5808" s="4">
        <v>21</v>
      </c>
      <c r="I5808" s="5">
        <v>-999</v>
      </c>
      <c r="J5808" s="5">
        <v>-999</v>
      </c>
      <c r="K5808" s="4">
        <v>0</v>
      </c>
      <c r="L5808" s="4">
        <v>0</v>
      </c>
      <c r="M5808" s="9">
        <v>0</v>
      </c>
      <c r="N5808" s="5">
        <v>-999</v>
      </c>
      <c r="O5808" s="5">
        <v>-999</v>
      </c>
      <c r="P5808" s="4">
        <v>15.3</v>
      </c>
      <c r="Q5808" s="5">
        <v>-999</v>
      </c>
      <c r="R5808">
        <v>0.80600000000000005</v>
      </c>
      <c r="S5808" s="34">
        <f>ROUND((0.6105*(EXP((17.273*E5808)/(E5808+237.3))))*(100-H5808)/100,3)</f>
        <v>3.0379999999999998</v>
      </c>
      <c r="T5808" s="6">
        <f>IF(V5808&lt;V5809,L5808,0)</f>
        <v>0</v>
      </c>
      <c r="U5808" s="6">
        <f>IF(T5808&gt;0,M5808,-999)</f>
        <v>-999</v>
      </c>
      <c r="V5808">
        <v>200707</v>
      </c>
      <c r="W5808">
        <v>2007</v>
      </c>
    </row>
    <row r="5809" spans="1:23" x14ac:dyDescent="0.25">
      <c r="A5809" s="14">
        <v>39276</v>
      </c>
      <c r="B5809" s="3">
        <v>194</v>
      </c>
      <c r="C5809" s="5">
        <v>-999</v>
      </c>
      <c r="D5809" s="4">
        <v>20.5</v>
      </c>
      <c r="E5809" s="4">
        <v>29.6</v>
      </c>
      <c r="F5809" s="4">
        <v>15.1</v>
      </c>
      <c r="G5809" s="4">
        <v>38.700000000000003</v>
      </c>
      <c r="H5809" s="4">
        <v>21.5</v>
      </c>
      <c r="I5809" s="5">
        <v>-999</v>
      </c>
      <c r="J5809" s="5">
        <v>-999</v>
      </c>
      <c r="K5809" s="4">
        <v>0.3</v>
      </c>
      <c r="L5809" s="4">
        <v>0</v>
      </c>
      <c r="M5809" s="9">
        <v>0</v>
      </c>
      <c r="N5809" s="5">
        <v>-999</v>
      </c>
      <c r="O5809" s="5">
        <v>-999</v>
      </c>
      <c r="P5809" s="4">
        <v>15.6</v>
      </c>
      <c r="Q5809" s="5">
        <v>-999</v>
      </c>
      <c r="R5809">
        <v>0.88900000000000001</v>
      </c>
      <c r="S5809" s="34">
        <f>ROUND((0.6105*(EXP((17.273*E5809)/(E5809+237.3))))*(100-H5809)/100,3)</f>
        <v>3.2549999999999999</v>
      </c>
      <c r="T5809" s="6">
        <f>IF(V5809&lt;V5810,L5809,0)</f>
        <v>0</v>
      </c>
      <c r="U5809" s="6">
        <f>IF(T5809&gt;0,M5809,-999)</f>
        <v>-999</v>
      </c>
      <c r="V5809">
        <v>200707</v>
      </c>
      <c r="W5809">
        <v>2007</v>
      </c>
    </row>
    <row r="5810" spans="1:23" x14ac:dyDescent="0.25">
      <c r="A5810" s="14">
        <v>39277</v>
      </c>
      <c r="B5810" s="3">
        <v>195</v>
      </c>
      <c r="C5810" s="5">
        <v>-999</v>
      </c>
      <c r="D5810" s="4">
        <v>20.399999999999999</v>
      </c>
      <c r="E5810" s="4">
        <v>28.2</v>
      </c>
      <c r="F5810" s="4">
        <v>14.3</v>
      </c>
      <c r="G5810" s="4">
        <v>45.4</v>
      </c>
      <c r="H5810" s="4">
        <v>16.8</v>
      </c>
      <c r="I5810" s="5">
        <v>-999</v>
      </c>
      <c r="J5810" s="5">
        <v>-999</v>
      </c>
      <c r="K5810" s="4">
        <v>0</v>
      </c>
      <c r="L5810" s="4">
        <v>0</v>
      </c>
      <c r="M5810" s="9">
        <v>0</v>
      </c>
      <c r="N5810" s="5">
        <v>-999</v>
      </c>
      <c r="O5810" s="5">
        <v>-999</v>
      </c>
      <c r="P5810" s="4">
        <v>15.5</v>
      </c>
      <c r="Q5810" s="5">
        <v>-999</v>
      </c>
      <c r="R5810">
        <v>0.64300000000000002</v>
      </c>
      <c r="S5810" s="34">
        <f>ROUND((0.6105*(EXP((17.273*E5810)/(E5810+237.3))))*(100-H5810)/100,3)</f>
        <v>3.181</v>
      </c>
      <c r="T5810" s="6">
        <f>IF(V5810&lt;V5811,L5810,0)</f>
        <v>0</v>
      </c>
      <c r="U5810" s="6">
        <f>IF(T5810&gt;0,M5810,-999)</f>
        <v>-999</v>
      </c>
      <c r="V5810">
        <v>200707</v>
      </c>
      <c r="W5810">
        <v>2007</v>
      </c>
    </row>
    <row r="5811" spans="1:23" x14ac:dyDescent="0.25">
      <c r="A5811" s="14">
        <v>39278</v>
      </c>
      <c r="B5811" s="3">
        <v>196</v>
      </c>
      <c r="C5811" s="5">
        <v>-999</v>
      </c>
      <c r="D5811" s="4">
        <v>18</v>
      </c>
      <c r="E5811" s="4">
        <v>26.4</v>
      </c>
      <c r="F5811" s="4">
        <v>10.7</v>
      </c>
      <c r="G5811" s="4">
        <v>49.4</v>
      </c>
      <c r="H5811" s="4">
        <v>22.8</v>
      </c>
      <c r="I5811" s="5">
        <v>-999</v>
      </c>
      <c r="J5811" s="5">
        <v>-999</v>
      </c>
      <c r="K5811" s="4">
        <v>0</v>
      </c>
      <c r="L5811" s="4">
        <v>0</v>
      </c>
      <c r="M5811" s="9">
        <v>0</v>
      </c>
      <c r="N5811" s="5">
        <v>-999</v>
      </c>
      <c r="O5811" s="5">
        <v>-999</v>
      </c>
      <c r="P5811" s="4">
        <v>15.8</v>
      </c>
      <c r="Q5811" s="5">
        <v>-999</v>
      </c>
      <c r="R5811">
        <v>0.78600000000000003</v>
      </c>
      <c r="S5811" s="34">
        <f>ROUND((0.6105*(EXP((17.273*E5811)/(E5811+237.3))))*(100-H5811)/100,3)</f>
        <v>2.657</v>
      </c>
      <c r="T5811" s="6">
        <f>IF(V5811&lt;V5812,L5811,0)</f>
        <v>0</v>
      </c>
      <c r="U5811" s="6">
        <f>IF(T5811&gt;0,M5811,-999)</f>
        <v>-999</v>
      </c>
      <c r="V5811">
        <v>200707</v>
      </c>
      <c r="W5811">
        <v>2007</v>
      </c>
    </row>
    <row r="5812" spans="1:23" x14ac:dyDescent="0.25">
      <c r="A5812" s="14">
        <v>39279</v>
      </c>
      <c r="B5812" s="3">
        <v>197</v>
      </c>
      <c r="C5812" s="5">
        <v>-999</v>
      </c>
      <c r="D5812" s="4">
        <v>15.4</v>
      </c>
      <c r="E5812" s="4">
        <v>23</v>
      </c>
      <c r="F5812" s="4">
        <v>7.8</v>
      </c>
      <c r="G5812" s="4">
        <v>60.1</v>
      </c>
      <c r="H5812" s="4">
        <v>26.8</v>
      </c>
      <c r="I5812" s="5">
        <v>-999</v>
      </c>
      <c r="J5812" s="5">
        <v>-999</v>
      </c>
      <c r="K5812" s="4">
        <v>0</v>
      </c>
      <c r="L5812" s="4">
        <v>0</v>
      </c>
      <c r="M5812" s="9">
        <v>0</v>
      </c>
      <c r="N5812" s="5">
        <v>-999</v>
      </c>
      <c r="O5812" s="5">
        <v>-999</v>
      </c>
      <c r="P5812" s="4">
        <v>15.6</v>
      </c>
      <c r="Q5812" s="5">
        <v>-999</v>
      </c>
      <c r="R5812">
        <v>0.752</v>
      </c>
      <c r="S5812" s="34">
        <f>ROUND((0.6105*(EXP((17.273*E5812)/(E5812+237.3))))*(100-H5812)/100,3)</f>
        <v>2.056</v>
      </c>
      <c r="T5812" s="6">
        <f>IF(V5812&lt;V5813,L5812,0)</f>
        <v>0</v>
      </c>
      <c r="U5812" s="6">
        <f>IF(T5812&gt;0,M5812,-999)</f>
        <v>-999</v>
      </c>
      <c r="V5812">
        <v>200707</v>
      </c>
      <c r="W5812">
        <v>2007</v>
      </c>
    </row>
    <row r="5813" spans="1:23" x14ac:dyDescent="0.25">
      <c r="A5813" s="14">
        <v>39280</v>
      </c>
      <c r="B5813" s="3">
        <v>198</v>
      </c>
      <c r="C5813" s="5">
        <v>-999</v>
      </c>
      <c r="D5813" s="4">
        <v>16.600000000000001</v>
      </c>
      <c r="E5813" s="4">
        <v>23.5</v>
      </c>
      <c r="F5813" s="4">
        <v>11.2</v>
      </c>
      <c r="G5813" s="4">
        <v>60.5</v>
      </c>
      <c r="H5813" s="4">
        <v>32.6</v>
      </c>
      <c r="I5813" s="5">
        <v>-999</v>
      </c>
      <c r="J5813" s="5">
        <v>-999</v>
      </c>
      <c r="K5813" s="4">
        <v>1.6</v>
      </c>
      <c r="L5813" s="4">
        <v>0</v>
      </c>
      <c r="M5813" s="9">
        <v>0</v>
      </c>
      <c r="N5813" s="5">
        <v>-999</v>
      </c>
      <c r="O5813" s="5">
        <v>-999</v>
      </c>
      <c r="P5813" s="4">
        <v>15.3</v>
      </c>
      <c r="Q5813" s="5">
        <v>-999</v>
      </c>
      <c r="R5813">
        <v>0.94399999999999995</v>
      </c>
      <c r="S5813" s="34">
        <f>ROUND((0.6105*(EXP((17.273*E5813)/(E5813+237.3))))*(100-H5813)/100,3)</f>
        <v>1.9510000000000001</v>
      </c>
      <c r="T5813" s="6">
        <f>IF(V5813&lt;V5814,L5813,0)</f>
        <v>0</v>
      </c>
      <c r="U5813" s="6">
        <f>IF(T5813&gt;0,M5813,-999)</f>
        <v>-999</v>
      </c>
      <c r="V5813">
        <v>200707</v>
      </c>
      <c r="W5813">
        <v>2007</v>
      </c>
    </row>
    <row r="5814" spans="1:23" x14ac:dyDescent="0.25">
      <c r="A5814" s="14">
        <v>39281</v>
      </c>
      <c r="B5814" s="3">
        <v>199</v>
      </c>
      <c r="C5814" s="5">
        <v>-999</v>
      </c>
      <c r="D5814" s="4">
        <v>13.7</v>
      </c>
      <c r="E5814" s="4">
        <v>16.7</v>
      </c>
      <c r="F5814" s="4">
        <v>10.5</v>
      </c>
      <c r="G5814" s="4">
        <v>88.3</v>
      </c>
      <c r="H5814" s="4">
        <v>55.4</v>
      </c>
      <c r="I5814" s="5">
        <v>-999</v>
      </c>
      <c r="J5814" s="5">
        <v>-999</v>
      </c>
      <c r="K5814" s="4">
        <v>14.7</v>
      </c>
      <c r="L5814" s="4">
        <v>0</v>
      </c>
      <c r="M5814" s="9">
        <v>0</v>
      </c>
      <c r="N5814" s="5">
        <v>-999</v>
      </c>
      <c r="O5814" s="5">
        <v>-999</v>
      </c>
      <c r="P5814" s="4">
        <v>14.6</v>
      </c>
      <c r="Q5814" s="5">
        <v>-999</v>
      </c>
      <c r="R5814">
        <v>1.0549999999999999</v>
      </c>
      <c r="S5814" s="34">
        <f>ROUND((0.6105*(EXP((17.273*E5814)/(E5814+237.3))))*(100-H5814)/100,3)</f>
        <v>0.84799999999999998</v>
      </c>
      <c r="T5814" s="6">
        <f>IF(V5814&lt;V5815,L5814,0)</f>
        <v>0</v>
      </c>
      <c r="U5814" s="6">
        <f>IF(T5814&gt;0,M5814,-999)</f>
        <v>-999</v>
      </c>
      <c r="V5814">
        <v>200707</v>
      </c>
      <c r="W5814">
        <v>2007</v>
      </c>
    </row>
    <row r="5815" spans="1:23" x14ac:dyDescent="0.25">
      <c r="A5815" s="14">
        <v>39282</v>
      </c>
      <c r="B5815" s="3">
        <v>200</v>
      </c>
      <c r="C5815" s="5">
        <v>-999</v>
      </c>
      <c r="D5815" s="4">
        <v>8.6</v>
      </c>
      <c r="E5815" s="4">
        <v>13.4</v>
      </c>
      <c r="F5815" s="4">
        <v>4.2</v>
      </c>
      <c r="G5815" s="4">
        <v>96.1</v>
      </c>
      <c r="H5815" s="4">
        <v>70</v>
      </c>
      <c r="I5815" s="5">
        <v>-999</v>
      </c>
      <c r="J5815" s="5">
        <v>-999</v>
      </c>
      <c r="K5815" s="4">
        <v>22.4</v>
      </c>
      <c r="L5815" s="4">
        <v>0</v>
      </c>
      <c r="M5815" s="9">
        <v>0</v>
      </c>
      <c r="N5815" s="5">
        <v>-999</v>
      </c>
      <c r="O5815" s="5">
        <v>-999</v>
      </c>
      <c r="P5815" s="4">
        <v>13.5</v>
      </c>
      <c r="Q5815" s="5">
        <v>-999</v>
      </c>
      <c r="R5815">
        <v>1.079</v>
      </c>
      <c r="S5815" s="34">
        <f>ROUND((0.6105*(EXP((17.273*E5815)/(E5815+237.3))))*(100-H5815)/100,3)</f>
        <v>0.46100000000000002</v>
      </c>
      <c r="T5815" s="6">
        <f>IF(V5815&lt;V5816,L5815,0)</f>
        <v>0</v>
      </c>
      <c r="U5815" s="6">
        <f>IF(T5815&gt;0,M5815,-999)</f>
        <v>-999</v>
      </c>
      <c r="V5815">
        <v>200707</v>
      </c>
      <c r="W5815">
        <v>2007</v>
      </c>
    </row>
    <row r="5816" spans="1:23" x14ac:dyDescent="0.25">
      <c r="A5816" s="14">
        <v>39283</v>
      </c>
      <c r="B5816" s="3">
        <v>201</v>
      </c>
      <c r="C5816" s="5">
        <v>-999</v>
      </c>
      <c r="D5816" s="4">
        <v>9.5</v>
      </c>
      <c r="E5816" s="4">
        <v>14.3</v>
      </c>
      <c r="F5816" s="4">
        <v>4.5999999999999996</v>
      </c>
      <c r="G5816" s="4">
        <v>80.900000000000006</v>
      </c>
      <c r="H5816" s="4">
        <v>57.3</v>
      </c>
      <c r="I5816" s="5">
        <v>-999</v>
      </c>
      <c r="J5816" s="5">
        <v>-999</v>
      </c>
      <c r="K5816" s="4">
        <v>0.3</v>
      </c>
      <c r="L5816" s="4">
        <v>0</v>
      </c>
      <c r="M5816" s="9">
        <v>0</v>
      </c>
      <c r="N5816" s="5">
        <v>-999</v>
      </c>
      <c r="O5816" s="5">
        <v>-999</v>
      </c>
      <c r="P5816" s="4">
        <v>12.4</v>
      </c>
      <c r="Q5816" s="5">
        <v>-999</v>
      </c>
      <c r="R5816">
        <v>0.93300000000000005</v>
      </c>
      <c r="S5816" s="34">
        <f>ROUND((0.6105*(EXP((17.273*E5816)/(E5816+237.3))))*(100-H5816)/100,3)</f>
        <v>0.69599999999999995</v>
      </c>
      <c r="T5816" s="6">
        <f>IF(V5816&lt;V5817,L5816,0)</f>
        <v>0</v>
      </c>
      <c r="U5816" s="6">
        <f>IF(T5816&gt;0,M5816,-999)</f>
        <v>-999</v>
      </c>
      <c r="V5816">
        <v>200707</v>
      </c>
      <c r="W5816">
        <v>2007</v>
      </c>
    </row>
    <row r="5817" spans="1:23" x14ac:dyDescent="0.25">
      <c r="A5817" s="14">
        <v>39284</v>
      </c>
      <c r="B5817" s="3">
        <v>202</v>
      </c>
      <c r="C5817" s="5">
        <v>-999</v>
      </c>
      <c r="D5817" s="4">
        <v>12.2</v>
      </c>
      <c r="E5817" s="4">
        <v>16.100000000000001</v>
      </c>
      <c r="F5817" s="4">
        <v>8</v>
      </c>
      <c r="G5817" s="4">
        <v>70.099999999999994</v>
      </c>
      <c r="H5817" s="4">
        <v>48.3</v>
      </c>
      <c r="I5817" s="5">
        <v>-999</v>
      </c>
      <c r="J5817" s="5">
        <v>-999</v>
      </c>
      <c r="K5817" s="4">
        <v>0</v>
      </c>
      <c r="L5817" s="4">
        <v>0</v>
      </c>
      <c r="M5817" s="9">
        <v>0</v>
      </c>
      <c r="N5817" s="5">
        <v>-999</v>
      </c>
      <c r="O5817" s="5">
        <v>-999</v>
      </c>
      <c r="P5817" s="4">
        <v>12.6</v>
      </c>
      <c r="Q5817" s="5">
        <v>-999</v>
      </c>
      <c r="R5817">
        <v>0.88500000000000001</v>
      </c>
      <c r="S5817" s="34">
        <f>ROUND((0.6105*(EXP((17.273*E5817)/(E5817+237.3))))*(100-H5817)/100,3)</f>
        <v>0.94599999999999995</v>
      </c>
      <c r="T5817" s="6">
        <f>IF(V5817&lt;V5818,L5817,0)</f>
        <v>0</v>
      </c>
      <c r="U5817" s="6">
        <f>IF(T5817&gt;0,M5817,-999)</f>
        <v>-999</v>
      </c>
      <c r="V5817">
        <v>200707</v>
      </c>
      <c r="W5817">
        <v>2007</v>
      </c>
    </row>
    <row r="5818" spans="1:23" x14ac:dyDescent="0.25">
      <c r="A5818" s="14">
        <v>39285</v>
      </c>
      <c r="B5818" s="3">
        <v>203</v>
      </c>
      <c r="C5818" s="5">
        <v>-999</v>
      </c>
      <c r="D5818" s="4">
        <v>13.9</v>
      </c>
      <c r="E5818" s="4">
        <v>19.899999999999999</v>
      </c>
      <c r="F5818" s="4">
        <v>9.6</v>
      </c>
      <c r="G5818" s="4">
        <v>75.7</v>
      </c>
      <c r="H5818" s="4">
        <v>57.3</v>
      </c>
      <c r="I5818" s="5">
        <v>-999</v>
      </c>
      <c r="J5818" s="5">
        <v>-999</v>
      </c>
      <c r="K5818" s="4">
        <v>0.5</v>
      </c>
      <c r="L5818" s="4">
        <v>0</v>
      </c>
      <c r="M5818" s="9">
        <v>0</v>
      </c>
      <c r="N5818" s="5">
        <v>-999</v>
      </c>
      <c r="O5818" s="5">
        <v>-999</v>
      </c>
      <c r="P5818" s="4">
        <v>13</v>
      </c>
      <c r="Q5818" s="5">
        <v>-999</v>
      </c>
      <c r="R5818">
        <v>1.333</v>
      </c>
      <c r="S5818" s="34">
        <f>ROUND((0.6105*(EXP((17.273*E5818)/(E5818+237.3))))*(100-H5818)/100,3)</f>
        <v>0.99199999999999999</v>
      </c>
      <c r="T5818" s="6">
        <f>IF(V5818&lt;V5819,L5818,0)</f>
        <v>0</v>
      </c>
      <c r="U5818" s="6">
        <f>IF(T5818&gt;0,M5818,-999)</f>
        <v>-999</v>
      </c>
      <c r="V5818">
        <v>200707</v>
      </c>
      <c r="W5818">
        <v>2007</v>
      </c>
    </row>
    <row r="5819" spans="1:23" x14ac:dyDescent="0.25">
      <c r="A5819" s="14">
        <v>39286</v>
      </c>
      <c r="B5819" s="3">
        <v>204</v>
      </c>
      <c r="C5819" s="5">
        <v>-999</v>
      </c>
      <c r="D5819" s="4">
        <v>15.7</v>
      </c>
      <c r="E5819" s="4">
        <v>23.3</v>
      </c>
      <c r="F5819" s="4">
        <v>8.4</v>
      </c>
      <c r="G5819" s="4">
        <v>75.3</v>
      </c>
      <c r="H5819" s="4">
        <v>48.8</v>
      </c>
      <c r="I5819" s="5">
        <v>-999</v>
      </c>
      <c r="J5819" s="5">
        <v>-999</v>
      </c>
      <c r="K5819" s="4">
        <v>0</v>
      </c>
      <c r="L5819" s="4">
        <v>0</v>
      </c>
      <c r="M5819" s="9">
        <v>0</v>
      </c>
      <c r="N5819" s="5">
        <v>-999</v>
      </c>
      <c r="O5819" s="5">
        <v>-999</v>
      </c>
      <c r="P5819" s="4">
        <v>13.7</v>
      </c>
      <c r="Q5819" s="5">
        <v>-999</v>
      </c>
      <c r="R5819">
        <v>1.395</v>
      </c>
      <c r="S5819" s="34">
        <f>ROUND((0.6105*(EXP((17.273*E5819)/(E5819+237.3))))*(100-H5819)/100,3)</f>
        <v>1.464</v>
      </c>
      <c r="T5819" s="6">
        <f>IF(V5819&lt;V5820,L5819,0)</f>
        <v>0</v>
      </c>
      <c r="U5819" s="6">
        <f>IF(T5819&gt;0,M5819,-999)</f>
        <v>-999</v>
      </c>
      <c r="V5819">
        <v>200707</v>
      </c>
      <c r="W5819">
        <v>2007</v>
      </c>
    </row>
    <row r="5820" spans="1:23" x14ac:dyDescent="0.25">
      <c r="A5820" s="14">
        <v>39287</v>
      </c>
      <c r="B5820" s="3">
        <v>205</v>
      </c>
      <c r="C5820" s="5">
        <v>-999</v>
      </c>
      <c r="D5820" s="4">
        <v>11.4</v>
      </c>
      <c r="E5820" s="4">
        <v>18.3</v>
      </c>
      <c r="F5820" s="4">
        <v>4.7</v>
      </c>
      <c r="G5820" s="4">
        <v>63.1</v>
      </c>
      <c r="H5820" s="4">
        <v>31</v>
      </c>
      <c r="I5820" s="5">
        <v>-999</v>
      </c>
      <c r="J5820" s="5">
        <v>-999</v>
      </c>
      <c r="K5820" s="4">
        <v>0</v>
      </c>
      <c r="L5820" s="4">
        <v>0</v>
      </c>
      <c r="M5820" s="9">
        <v>0</v>
      </c>
      <c r="N5820" s="5">
        <v>-999</v>
      </c>
      <c r="O5820" s="5">
        <v>-999</v>
      </c>
      <c r="P5820" s="4">
        <v>13.9</v>
      </c>
      <c r="Q5820" s="5">
        <v>-999</v>
      </c>
      <c r="R5820">
        <v>0.65100000000000002</v>
      </c>
      <c r="S5820" s="34">
        <f>ROUND((0.6105*(EXP((17.273*E5820)/(E5820+237.3))))*(100-H5820)/100,3)</f>
        <v>1.4510000000000001</v>
      </c>
      <c r="T5820" s="6">
        <f>IF(V5820&lt;V5821,L5820,0)</f>
        <v>0</v>
      </c>
      <c r="U5820" s="6">
        <f>IF(T5820&gt;0,M5820,-999)</f>
        <v>-999</v>
      </c>
      <c r="V5820">
        <v>200707</v>
      </c>
      <c r="W5820">
        <v>2007</v>
      </c>
    </row>
    <row r="5821" spans="1:23" x14ac:dyDescent="0.25">
      <c r="A5821" s="14">
        <v>39288</v>
      </c>
      <c r="B5821" s="3">
        <v>206</v>
      </c>
      <c r="C5821" s="5">
        <v>-999</v>
      </c>
      <c r="D5821" s="4">
        <v>14.3</v>
      </c>
      <c r="E5821" s="4">
        <v>21.5</v>
      </c>
      <c r="F5821" s="4">
        <v>6.8</v>
      </c>
      <c r="G5821" s="4">
        <v>47.1</v>
      </c>
      <c r="H5821" s="4">
        <v>30.7</v>
      </c>
      <c r="I5821" s="5">
        <v>-999</v>
      </c>
      <c r="J5821" s="5">
        <v>-999</v>
      </c>
      <c r="K5821" s="4">
        <v>0</v>
      </c>
      <c r="L5821" s="4">
        <v>0</v>
      </c>
      <c r="M5821" s="9">
        <v>0</v>
      </c>
      <c r="N5821" s="5">
        <v>-999</v>
      </c>
      <c r="O5821" s="5">
        <v>-999</v>
      </c>
      <c r="P5821" s="4">
        <v>13.9</v>
      </c>
      <c r="Q5821" s="5">
        <v>-999</v>
      </c>
      <c r="R5821">
        <v>0.78600000000000003</v>
      </c>
      <c r="S5821" s="34">
        <f>ROUND((0.6105*(EXP((17.273*E5821)/(E5821+237.3))))*(100-H5821)/100,3)</f>
        <v>1.7769999999999999</v>
      </c>
      <c r="T5821" s="6">
        <f>IF(V5821&lt;V5822,L5821,0)</f>
        <v>0</v>
      </c>
      <c r="U5821" s="6">
        <f>IF(T5821&gt;0,M5821,-999)</f>
        <v>-999</v>
      </c>
      <c r="V5821">
        <v>200707</v>
      </c>
      <c r="W5821">
        <v>2007</v>
      </c>
    </row>
    <row r="5822" spans="1:23" x14ac:dyDescent="0.25">
      <c r="A5822" s="14">
        <v>39289</v>
      </c>
      <c r="B5822" s="3">
        <v>207</v>
      </c>
      <c r="C5822" s="5">
        <v>-999</v>
      </c>
      <c r="D5822" s="4">
        <v>17.899999999999999</v>
      </c>
      <c r="E5822" s="4">
        <v>26.2</v>
      </c>
      <c r="F5822" s="4">
        <v>10.7</v>
      </c>
      <c r="G5822" s="4">
        <v>42</v>
      </c>
      <c r="H5822" s="4">
        <v>17.3</v>
      </c>
      <c r="I5822" s="5">
        <v>-999</v>
      </c>
      <c r="J5822" s="5">
        <v>-999</v>
      </c>
      <c r="K5822" s="4">
        <v>0</v>
      </c>
      <c r="L5822" s="4">
        <v>0</v>
      </c>
      <c r="M5822" s="9">
        <v>0</v>
      </c>
      <c r="N5822" s="5">
        <v>-999</v>
      </c>
      <c r="O5822" s="5">
        <v>-999</v>
      </c>
      <c r="P5822" s="4">
        <v>14.4</v>
      </c>
      <c r="Q5822" s="5">
        <v>-999</v>
      </c>
      <c r="R5822">
        <v>0.58699999999999997</v>
      </c>
      <c r="S5822" s="34">
        <f>ROUND((0.6105*(EXP((17.273*E5822)/(E5822+237.3))))*(100-H5822)/100,3)</f>
        <v>2.8119999999999998</v>
      </c>
      <c r="T5822" s="6">
        <f>IF(V5822&lt;V5823,L5822,0)</f>
        <v>0</v>
      </c>
      <c r="U5822" s="6">
        <f>IF(T5822&gt;0,M5822,-999)</f>
        <v>-999</v>
      </c>
      <c r="V5822">
        <v>200707</v>
      </c>
      <c r="W5822">
        <v>2007</v>
      </c>
    </row>
    <row r="5823" spans="1:23" x14ac:dyDescent="0.25">
      <c r="A5823" s="14">
        <v>39290</v>
      </c>
      <c r="B5823" s="3">
        <v>208</v>
      </c>
      <c r="C5823" s="5">
        <v>-999</v>
      </c>
      <c r="D5823" s="4">
        <v>17.100000000000001</v>
      </c>
      <c r="E5823" s="4">
        <v>26.2</v>
      </c>
      <c r="F5823" s="4">
        <v>9.1999999999999993</v>
      </c>
      <c r="G5823" s="4">
        <v>39.5</v>
      </c>
      <c r="H5823" s="4">
        <v>20</v>
      </c>
      <c r="I5823" s="5">
        <v>-999</v>
      </c>
      <c r="J5823" s="5">
        <v>-999</v>
      </c>
      <c r="K5823" s="4">
        <v>0</v>
      </c>
      <c r="L5823" s="4">
        <v>0</v>
      </c>
      <c r="M5823" s="9">
        <v>0</v>
      </c>
      <c r="N5823" s="5">
        <v>-999</v>
      </c>
      <c r="O5823" s="5">
        <v>-999</v>
      </c>
      <c r="P5823" s="4">
        <v>14.7</v>
      </c>
      <c r="Q5823" s="5">
        <v>-999</v>
      </c>
      <c r="R5823">
        <v>0.68100000000000005</v>
      </c>
      <c r="S5823" s="34">
        <f>ROUND((0.6105*(EXP((17.273*E5823)/(E5823+237.3))))*(100-H5823)/100,3)</f>
        <v>2.7210000000000001</v>
      </c>
      <c r="T5823" s="6">
        <f>IF(V5823&lt;V5824,L5823,0)</f>
        <v>0</v>
      </c>
      <c r="U5823" s="6">
        <f>IF(T5823&gt;0,M5823,-999)</f>
        <v>-999</v>
      </c>
      <c r="V5823">
        <v>200707</v>
      </c>
      <c r="W5823">
        <v>2007</v>
      </c>
    </row>
    <row r="5824" spans="1:23" x14ac:dyDescent="0.25">
      <c r="A5824" s="14">
        <v>39291</v>
      </c>
      <c r="B5824" s="3">
        <v>209</v>
      </c>
      <c r="C5824" s="5">
        <v>-999</v>
      </c>
      <c r="D5824" s="4">
        <v>16.600000000000001</v>
      </c>
      <c r="E5824" s="4">
        <v>25.4</v>
      </c>
      <c r="F5824" s="4">
        <v>8.9</v>
      </c>
      <c r="G5824" s="4">
        <v>46.2</v>
      </c>
      <c r="H5824" s="4">
        <v>22.4</v>
      </c>
      <c r="I5824" s="5">
        <v>-999</v>
      </c>
      <c r="J5824" s="5">
        <v>-999</v>
      </c>
      <c r="K5824" s="4">
        <v>0</v>
      </c>
      <c r="L5824" s="4">
        <v>0</v>
      </c>
      <c r="M5824" s="9">
        <v>0</v>
      </c>
      <c r="N5824" s="5">
        <v>-999</v>
      </c>
      <c r="O5824" s="5">
        <v>-999</v>
      </c>
      <c r="P5824" s="4">
        <v>14.9</v>
      </c>
      <c r="Q5824" s="5">
        <v>-999</v>
      </c>
      <c r="R5824">
        <v>0.72799999999999998</v>
      </c>
      <c r="S5824" s="34">
        <f>ROUND((0.6105*(EXP((17.273*E5824)/(E5824+237.3))))*(100-H5824)/100,3)</f>
        <v>2.5169999999999999</v>
      </c>
      <c r="T5824" s="6">
        <f>IF(V5824&lt;V5825,L5824,0)</f>
        <v>0</v>
      </c>
      <c r="U5824" s="6">
        <f>IF(T5824&gt;0,M5824,-999)</f>
        <v>-999</v>
      </c>
      <c r="V5824">
        <v>200707</v>
      </c>
      <c r="W5824">
        <v>2007</v>
      </c>
    </row>
    <row r="5825" spans="1:23" x14ac:dyDescent="0.25">
      <c r="A5825" s="14">
        <v>39292</v>
      </c>
      <c r="B5825" s="3">
        <v>210</v>
      </c>
      <c r="C5825" s="5">
        <v>-999</v>
      </c>
      <c r="D5825" s="4">
        <v>13.8</v>
      </c>
      <c r="E5825" s="4">
        <v>22.2</v>
      </c>
      <c r="F5825" s="4">
        <v>6.5</v>
      </c>
      <c r="G5825" s="4">
        <v>65</v>
      </c>
      <c r="H5825" s="4">
        <v>34.9</v>
      </c>
      <c r="I5825" s="5">
        <v>-999</v>
      </c>
      <c r="J5825" s="5">
        <v>-999</v>
      </c>
      <c r="K5825" s="4">
        <v>0</v>
      </c>
      <c r="L5825" s="4">
        <v>0</v>
      </c>
      <c r="M5825" s="9">
        <v>0</v>
      </c>
      <c r="N5825" s="5">
        <v>-999</v>
      </c>
      <c r="O5825" s="5">
        <v>-999</v>
      </c>
      <c r="P5825" s="4">
        <v>15</v>
      </c>
      <c r="Q5825" s="5">
        <v>-999</v>
      </c>
      <c r="R5825">
        <v>0.93200000000000005</v>
      </c>
      <c r="S5825" s="34">
        <f>ROUND((0.6105*(EXP((17.273*E5825)/(E5825+237.3))))*(100-H5825)/100,3)</f>
        <v>1.742</v>
      </c>
      <c r="T5825" s="6">
        <f>IF(V5825&lt;V5826,L5825,0)</f>
        <v>0</v>
      </c>
      <c r="U5825" s="6">
        <f>IF(T5825&gt;0,M5825,-999)</f>
        <v>-999</v>
      </c>
      <c r="V5825">
        <v>200707</v>
      </c>
      <c r="W5825">
        <v>2007</v>
      </c>
    </row>
    <row r="5826" spans="1:23" x14ac:dyDescent="0.25">
      <c r="A5826" s="14">
        <v>39293</v>
      </c>
      <c r="B5826" s="3">
        <v>211</v>
      </c>
      <c r="C5826" s="5">
        <v>-999</v>
      </c>
      <c r="D5826" s="4">
        <v>11.2</v>
      </c>
      <c r="E5826" s="4">
        <v>19.7</v>
      </c>
      <c r="F5826" s="4">
        <v>2.4</v>
      </c>
      <c r="G5826" s="4">
        <v>52.3</v>
      </c>
      <c r="H5826" s="4">
        <v>22.8</v>
      </c>
      <c r="I5826" s="5">
        <v>-999</v>
      </c>
      <c r="J5826" s="5">
        <v>-999</v>
      </c>
      <c r="K5826" s="4">
        <v>0</v>
      </c>
      <c r="L5826" s="4">
        <v>0</v>
      </c>
      <c r="M5826" s="9">
        <v>0</v>
      </c>
      <c r="N5826" s="5">
        <v>-999</v>
      </c>
      <c r="O5826" s="5">
        <v>-999</v>
      </c>
      <c r="P5826" s="4">
        <v>14.6</v>
      </c>
      <c r="Q5826" s="5">
        <v>-999</v>
      </c>
      <c r="R5826">
        <v>0.52400000000000002</v>
      </c>
      <c r="S5826" s="34">
        <f>ROUND((0.6105*(EXP((17.273*E5826)/(E5826+237.3))))*(100-H5826)/100,3)</f>
        <v>1.7709999999999999</v>
      </c>
      <c r="T5826" s="6">
        <f>IF(V5826&lt;V5827,L5826,0)</f>
        <v>0</v>
      </c>
      <c r="U5826" s="6">
        <f>IF(T5826&gt;0,M5826,-999)</f>
        <v>-999</v>
      </c>
      <c r="V5826">
        <v>200707</v>
      </c>
      <c r="W5826">
        <v>2007</v>
      </c>
    </row>
    <row r="5827" spans="1:23" x14ac:dyDescent="0.25">
      <c r="A5827" s="14">
        <v>39294</v>
      </c>
      <c r="B5827" s="3">
        <v>212</v>
      </c>
      <c r="C5827" s="5">
        <v>-999</v>
      </c>
      <c r="D5827" s="4">
        <v>10.8</v>
      </c>
      <c r="E5827" s="4">
        <v>18.5</v>
      </c>
      <c r="F5827" s="4">
        <v>3.3</v>
      </c>
      <c r="G5827" s="4">
        <v>53.9</v>
      </c>
      <c r="H5827" s="4">
        <v>24.5</v>
      </c>
      <c r="I5827" s="5">
        <v>-999</v>
      </c>
      <c r="J5827" s="5">
        <v>-999</v>
      </c>
      <c r="K5827" s="4">
        <v>0</v>
      </c>
      <c r="L5827" s="4">
        <v>0</v>
      </c>
      <c r="M5827" s="9">
        <v>0</v>
      </c>
      <c r="N5827" s="5">
        <v>-999</v>
      </c>
      <c r="O5827" s="5">
        <v>-999</v>
      </c>
      <c r="P5827" s="4">
        <v>14.1</v>
      </c>
      <c r="Q5827" s="5">
        <v>-999</v>
      </c>
      <c r="R5827">
        <v>0.52</v>
      </c>
      <c r="S5827" s="34">
        <f>ROUND((0.6105*(EXP((17.273*E5827)/(E5827+237.3))))*(100-H5827)/100,3)</f>
        <v>1.6080000000000001</v>
      </c>
      <c r="T5827" s="6">
        <f>IF(V5827&lt;V5828,L5827,0)</f>
        <v>0</v>
      </c>
      <c r="U5827" s="6">
        <f>IF(T5827&gt;0,M5827,-999)</f>
        <v>-999</v>
      </c>
      <c r="V5827">
        <v>200707</v>
      </c>
      <c r="W5827">
        <v>2007</v>
      </c>
    </row>
    <row r="5828" spans="1:23" x14ac:dyDescent="0.25">
      <c r="A5828" s="14">
        <v>39295</v>
      </c>
      <c r="B5828" s="3">
        <v>213</v>
      </c>
      <c r="C5828" s="5">
        <v>-999</v>
      </c>
      <c r="D5828" s="4">
        <v>15.7</v>
      </c>
      <c r="E5828" s="4">
        <v>24</v>
      </c>
      <c r="F5828" s="4">
        <v>6.7</v>
      </c>
      <c r="G5828" s="4">
        <v>37</v>
      </c>
      <c r="H5828" s="4">
        <v>14</v>
      </c>
      <c r="I5828" s="5">
        <v>-999</v>
      </c>
      <c r="J5828" s="5">
        <v>-999</v>
      </c>
      <c r="K5828" s="4">
        <v>0</v>
      </c>
      <c r="L5828" s="4">
        <v>0</v>
      </c>
      <c r="M5828" s="9">
        <v>0</v>
      </c>
      <c r="N5828" s="5">
        <v>-999</v>
      </c>
      <c r="O5828" s="5">
        <v>-999</v>
      </c>
      <c r="P5828" s="4">
        <v>14</v>
      </c>
      <c r="Q5828" s="5">
        <v>-999</v>
      </c>
      <c r="R5828">
        <v>0.41799999999999998</v>
      </c>
      <c r="S5828" s="34">
        <f>ROUND((0.6105*(EXP((17.273*E5828)/(E5828+237.3))))*(100-H5828)/100,3)</f>
        <v>2.5659999999999998</v>
      </c>
      <c r="T5828" s="6">
        <f>IF(V5828&lt;V5829,L5828,0)</f>
        <v>0</v>
      </c>
      <c r="U5828" s="6">
        <f>IF(T5828&gt;0,M5828,-999)</f>
        <v>-999</v>
      </c>
      <c r="V5828">
        <v>200708</v>
      </c>
      <c r="W5828">
        <v>2007</v>
      </c>
    </row>
    <row r="5829" spans="1:23" x14ac:dyDescent="0.25">
      <c r="A5829" s="14">
        <v>39296</v>
      </c>
      <c r="B5829" s="3">
        <v>214</v>
      </c>
      <c r="C5829" s="5">
        <v>-999</v>
      </c>
      <c r="D5829" s="4">
        <v>18.3</v>
      </c>
      <c r="E5829" s="4">
        <v>26.9</v>
      </c>
      <c r="F5829" s="4">
        <v>10.9</v>
      </c>
      <c r="G5829" s="4">
        <v>35</v>
      </c>
      <c r="H5829" s="4">
        <v>19.100000000000001</v>
      </c>
      <c r="I5829" s="5">
        <v>-999</v>
      </c>
      <c r="J5829" s="5">
        <v>-999</v>
      </c>
      <c r="K5829" s="4">
        <v>0</v>
      </c>
      <c r="L5829" s="4">
        <v>0</v>
      </c>
      <c r="M5829" s="9">
        <v>0</v>
      </c>
      <c r="N5829" s="5">
        <v>-999</v>
      </c>
      <c r="O5829" s="5">
        <v>-999</v>
      </c>
      <c r="P5829" s="4">
        <v>14.4</v>
      </c>
      <c r="Q5829" s="5">
        <v>-999</v>
      </c>
      <c r="R5829">
        <v>0.67600000000000005</v>
      </c>
      <c r="S5829" s="34">
        <f>ROUND((0.6105*(EXP((17.273*E5829)/(E5829+237.3))))*(100-H5829)/100,3)</f>
        <v>2.867</v>
      </c>
      <c r="T5829" s="6">
        <f>IF(V5829&lt;V5830,L5829,0)</f>
        <v>0</v>
      </c>
      <c r="U5829" s="6">
        <f>IF(T5829&gt;0,M5829,-999)</f>
        <v>-999</v>
      </c>
      <c r="V5829">
        <v>200708</v>
      </c>
      <c r="W5829">
        <v>2007</v>
      </c>
    </row>
    <row r="5830" spans="1:23" x14ac:dyDescent="0.25">
      <c r="A5830" s="14">
        <v>39297</v>
      </c>
      <c r="B5830" s="3">
        <v>215</v>
      </c>
      <c r="C5830" s="5">
        <v>-999</v>
      </c>
      <c r="D5830" s="4">
        <v>12.5</v>
      </c>
      <c r="E5830" s="4">
        <v>19.3</v>
      </c>
      <c r="F5830" s="4">
        <v>6</v>
      </c>
      <c r="G5830" s="4">
        <v>53.6</v>
      </c>
      <c r="H5830" s="4">
        <v>33</v>
      </c>
      <c r="I5830" s="5">
        <v>-999</v>
      </c>
      <c r="J5830" s="5">
        <v>-999</v>
      </c>
      <c r="K5830" s="4">
        <v>0</v>
      </c>
      <c r="L5830" s="4">
        <v>0</v>
      </c>
      <c r="M5830" s="9">
        <v>0</v>
      </c>
      <c r="N5830" s="5">
        <v>-999</v>
      </c>
      <c r="O5830" s="5">
        <v>-999</v>
      </c>
      <c r="P5830" s="4">
        <v>14.5</v>
      </c>
      <c r="Q5830" s="5">
        <v>-999</v>
      </c>
      <c r="R5830">
        <v>0.73799999999999999</v>
      </c>
      <c r="S5830" s="34">
        <f>ROUND((0.6105*(EXP((17.273*E5830)/(E5830+237.3))))*(100-H5830)/100,3)</f>
        <v>1.5</v>
      </c>
      <c r="T5830" s="6">
        <f>IF(V5830&lt;V5831,L5830,0)</f>
        <v>0</v>
      </c>
      <c r="U5830" s="6">
        <f>IF(T5830&gt;0,M5830,-999)</f>
        <v>-999</v>
      </c>
      <c r="V5830">
        <v>200708</v>
      </c>
      <c r="W5830">
        <v>2007</v>
      </c>
    </row>
    <row r="5831" spans="1:23" x14ac:dyDescent="0.25">
      <c r="A5831" s="14">
        <v>39298</v>
      </c>
      <c r="B5831" s="3">
        <v>216</v>
      </c>
      <c r="C5831" s="5">
        <v>-999</v>
      </c>
      <c r="D5831" s="4">
        <v>11.1</v>
      </c>
      <c r="E5831" s="4">
        <v>18.7</v>
      </c>
      <c r="F5831" s="4">
        <v>5</v>
      </c>
      <c r="G5831" s="4">
        <v>68</v>
      </c>
      <c r="H5831" s="4">
        <v>36.9</v>
      </c>
      <c r="I5831" s="5">
        <v>-999</v>
      </c>
      <c r="J5831" s="5">
        <v>-999</v>
      </c>
      <c r="K5831" s="4">
        <v>0</v>
      </c>
      <c r="L5831" s="4">
        <v>0</v>
      </c>
      <c r="M5831" s="9">
        <v>0</v>
      </c>
      <c r="N5831" s="5">
        <v>-999</v>
      </c>
      <c r="O5831" s="5">
        <v>-999</v>
      </c>
      <c r="P5831" s="4">
        <v>14.1</v>
      </c>
      <c r="Q5831" s="5">
        <v>-999</v>
      </c>
      <c r="R5831">
        <v>0.79400000000000004</v>
      </c>
      <c r="S5831" s="34">
        <f>ROUND((0.6105*(EXP((17.273*E5831)/(E5831+237.3))))*(100-H5831)/100,3)</f>
        <v>1.36</v>
      </c>
      <c r="T5831" s="6">
        <f>IF(V5831&lt;V5832,L5831,0)</f>
        <v>0</v>
      </c>
      <c r="U5831" s="6">
        <f>IF(T5831&gt;0,M5831,-999)</f>
        <v>-999</v>
      </c>
      <c r="V5831">
        <v>200708</v>
      </c>
      <c r="W5831">
        <v>2007</v>
      </c>
    </row>
    <row r="5832" spans="1:23" x14ac:dyDescent="0.25">
      <c r="A5832" s="14">
        <v>39299</v>
      </c>
      <c r="B5832" s="3">
        <v>217</v>
      </c>
      <c r="C5832" s="5">
        <v>-999</v>
      </c>
      <c r="D5832" s="4">
        <v>13</v>
      </c>
      <c r="E5832" s="4">
        <v>20.5</v>
      </c>
      <c r="F5832" s="4">
        <v>5.7</v>
      </c>
      <c r="G5832" s="4">
        <v>60.7</v>
      </c>
      <c r="H5832" s="4">
        <v>29.3</v>
      </c>
      <c r="I5832" s="5">
        <v>-999</v>
      </c>
      <c r="J5832" s="5">
        <v>-999</v>
      </c>
      <c r="K5832" s="4">
        <v>0</v>
      </c>
      <c r="L5832" s="4">
        <v>0</v>
      </c>
      <c r="M5832" s="9">
        <v>0</v>
      </c>
      <c r="N5832" s="5">
        <v>-999</v>
      </c>
      <c r="O5832" s="5">
        <v>-999</v>
      </c>
      <c r="P5832" s="4">
        <v>14</v>
      </c>
      <c r="Q5832" s="5">
        <v>-999</v>
      </c>
      <c r="R5832">
        <v>0.70599999999999996</v>
      </c>
      <c r="S5832" s="34">
        <f>ROUND((0.6105*(EXP((17.273*E5832)/(E5832+237.3))))*(100-H5832)/100,3)</f>
        <v>1.7050000000000001</v>
      </c>
      <c r="T5832" s="6">
        <f>IF(V5832&lt;V5833,L5832,0)</f>
        <v>0</v>
      </c>
      <c r="U5832" s="6">
        <f>IF(T5832&gt;0,M5832,-999)</f>
        <v>-999</v>
      </c>
      <c r="V5832">
        <v>200708</v>
      </c>
      <c r="W5832">
        <v>2007</v>
      </c>
    </row>
    <row r="5833" spans="1:23" x14ac:dyDescent="0.25">
      <c r="A5833" s="14">
        <v>39300</v>
      </c>
      <c r="B5833" s="3">
        <v>218</v>
      </c>
      <c r="C5833" s="5">
        <v>-999</v>
      </c>
      <c r="D5833" s="4">
        <v>14.1</v>
      </c>
      <c r="E5833" s="4">
        <v>22.3</v>
      </c>
      <c r="F5833" s="4">
        <v>7.8</v>
      </c>
      <c r="G5833" s="4">
        <v>58.1</v>
      </c>
      <c r="H5833" s="4">
        <v>32.6</v>
      </c>
      <c r="I5833" s="5">
        <v>-999</v>
      </c>
      <c r="J5833" s="5">
        <v>-999</v>
      </c>
      <c r="K5833" s="4">
        <v>0</v>
      </c>
      <c r="L5833" s="4">
        <v>0</v>
      </c>
      <c r="M5833" s="9">
        <v>0</v>
      </c>
      <c r="N5833" s="5">
        <v>-999</v>
      </c>
      <c r="O5833" s="5">
        <v>-999</v>
      </c>
      <c r="P5833" s="4">
        <v>14</v>
      </c>
      <c r="Q5833" s="5">
        <v>-999</v>
      </c>
      <c r="R5833">
        <v>0.879</v>
      </c>
      <c r="S5833" s="34">
        <f>ROUND((0.6105*(EXP((17.273*E5833)/(E5833+237.3))))*(100-H5833)/100,3)</f>
        <v>1.8140000000000001</v>
      </c>
      <c r="T5833" s="6">
        <f>IF(V5833&lt;V5834,L5833,0)</f>
        <v>0</v>
      </c>
      <c r="U5833" s="6">
        <f>IF(T5833&gt;0,M5833,-999)</f>
        <v>-999</v>
      </c>
      <c r="V5833">
        <v>200708</v>
      </c>
      <c r="W5833">
        <v>2007</v>
      </c>
    </row>
    <row r="5834" spans="1:23" x14ac:dyDescent="0.25">
      <c r="A5834" s="14">
        <v>39301</v>
      </c>
      <c r="B5834" s="3">
        <v>219</v>
      </c>
      <c r="C5834" s="5">
        <v>-999</v>
      </c>
      <c r="D5834" s="4">
        <v>11</v>
      </c>
      <c r="E5834" s="4">
        <v>18</v>
      </c>
      <c r="F5834" s="4">
        <v>5.7</v>
      </c>
      <c r="G5834" s="4">
        <v>70.599999999999994</v>
      </c>
      <c r="H5834" s="4">
        <v>50.8</v>
      </c>
      <c r="I5834" s="5">
        <v>-999</v>
      </c>
      <c r="J5834" s="5">
        <v>-999</v>
      </c>
      <c r="K5834" s="4">
        <v>0</v>
      </c>
      <c r="L5834" s="4">
        <v>0</v>
      </c>
      <c r="M5834" s="9">
        <v>0</v>
      </c>
      <c r="N5834" s="5">
        <v>-999</v>
      </c>
      <c r="O5834" s="5">
        <v>-999</v>
      </c>
      <c r="P5834" s="4">
        <v>13.7</v>
      </c>
      <c r="Q5834" s="5">
        <v>-999</v>
      </c>
      <c r="R5834">
        <v>1.0489999999999999</v>
      </c>
      <c r="S5834" s="34">
        <f>ROUND((0.6105*(EXP((17.273*E5834)/(E5834+237.3))))*(100-H5834)/100,3)</f>
        <v>1.0149999999999999</v>
      </c>
      <c r="T5834" s="6">
        <f>IF(V5834&lt;V5835,L5834,0)</f>
        <v>0</v>
      </c>
      <c r="U5834" s="6">
        <f>IF(T5834&gt;0,M5834,-999)</f>
        <v>-999</v>
      </c>
      <c r="V5834">
        <v>200708</v>
      </c>
      <c r="W5834">
        <v>2007</v>
      </c>
    </row>
    <row r="5835" spans="1:23" x14ac:dyDescent="0.25">
      <c r="A5835" s="14">
        <v>39302</v>
      </c>
      <c r="B5835" s="3">
        <v>220</v>
      </c>
      <c r="C5835" s="5">
        <v>-999</v>
      </c>
      <c r="D5835" s="4">
        <v>9.6999999999999993</v>
      </c>
      <c r="E5835" s="4">
        <v>17.899999999999999</v>
      </c>
      <c r="F5835" s="4">
        <v>4.8</v>
      </c>
      <c r="G5835" s="4">
        <v>66.599999999999994</v>
      </c>
      <c r="H5835" s="4">
        <v>34</v>
      </c>
      <c r="I5835" s="5">
        <v>-999</v>
      </c>
      <c r="J5835" s="5">
        <v>-999</v>
      </c>
      <c r="K5835" s="4">
        <v>0</v>
      </c>
      <c r="L5835" s="4">
        <v>0</v>
      </c>
      <c r="M5835" s="9">
        <v>0</v>
      </c>
      <c r="N5835" s="5">
        <v>-999</v>
      </c>
      <c r="O5835" s="5">
        <v>-999</v>
      </c>
      <c r="P5835" s="4">
        <v>13.5</v>
      </c>
      <c r="Q5835" s="5">
        <v>-999</v>
      </c>
      <c r="R5835">
        <v>0.69499999999999995</v>
      </c>
      <c r="S5835" s="34">
        <f>ROUND((0.6105*(EXP((17.273*E5835)/(E5835+237.3))))*(100-H5835)/100,3)</f>
        <v>1.353</v>
      </c>
      <c r="T5835" s="6">
        <f>IF(V5835&lt;V5836,L5835,0)</f>
        <v>0</v>
      </c>
      <c r="U5835" s="6">
        <f>IF(T5835&gt;0,M5835,-999)</f>
        <v>-999</v>
      </c>
      <c r="V5835">
        <v>200708</v>
      </c>
      <c r="W5835">
        <v>2007</v>
      </c>
    </row>
    <row r="5836" spans="1:23" x14ac:dyDescent="0.25">
      <c r="A5836" s="14">
        <v>39303</v>
      </c>
      <c r="B5836" s="3">
        <v>221</v>
      </c>
      <c r="C5836" s="5">
        <v>-999</v>
      </c>
      <c r="D5836" s="4">
        <v>8.4</v>
      </c>
      <c r="E5836" s="4">
        <v>14.7</v>
      </c>
      <c r="F5836" s="4">
        <v>3.4</v>
      </c>
      <c r="G5836" s="4">
        <v>72.900000000000006</v>
      </c>
      <c r="H5836" s="4">
        <v>51.7</v>
      </c>
      <c r="I5836" s="5">
        <v>-999</v>
      </c>
      <c r="J5836" s="5">
        <v>-999</v>
      </c>
      <c r="K5836" s="4">
        <v>0.3</v>
      </c>
      <c r="L5836" s="4">
        <v>0</v>
      </c>
      <c r="M5836" s="9">
        <v>0</v>
      </c>
      <c r="N5836" s="5">
        <v>-999</v>
      </c>
      <c r="O5836" s="5">
        <v>-999</v>
      </c>
      <c r="P5836" s="4">
        <v>12.9</v>
      </c>
      <c r="Q5836" s="5">
        <v>-999</v>
      </c>
      <c r="R5836">
        <v>0.86299999999999999</v>
      </c>
      <c r="S5836" s="34">
        <f>ROUND((0.6105*(EXP((17.273*E5836)/(E5836+237.3))))*(100-H5836)/100,3)</f>
        <v>0.80800000000000005</v>
      </c>
      <c r="T5836" s="6">
        <f>IF(V5836&lt;V5837,L5836,0)</f>
        <v>0</v>
      </c>
      <c r="U5836" s="6">
        <f>IF(T5836&gt;0,M5836,-999)</f>
        <v>-999</v>
      </c>
      <c r="V5836">
        <v>200708</v>
      </c>
      <c r="W5836">
        <v>2007</v>
      </c>
    </row>
    <row r="5837" spans="1:23" x14ac:dyDescent="0.25">
      <c r="A5837" s="14">
        <v>39304</v>
      </c>
      <c r="B5837" s="3">
        <v>222</v>
      </c>
      <c r="C5837" s="5">
        <v>-999</v>
      </c>
      <c r="D5837" s="4">
        <v>7.7</v>
      </c>
      <c r="E5837" s="4">
        <v>15.9</v>
      </c>
      <c r="F5837" s="4">
        <v>2.6</v>
      </c>
      <c r="G5837" s="4">
        <v>70.7</v>
      </c>
      <c r="H5837" s="4">
        <v>36</v>
      </c>
      <c r="I5837" s="5">
        <v>-999</v>
      </c>
      <c r="J5837" s="5">
        <v>-999</v>
      </c>
      <c r="K5837" s="4">
        <v>0</v>
      </c>
      <c r="L5837" s="4">
        <v>0</v>
      </c>
      <c r="M5837" s="9">
        <v>0</v>
      </c>
      <c r="N5837" s="5">
        <v>-999</v>
      </c>
      <c r="O5837" s="5">
        <v>-999</v>
      </c>
      <c r="P5837" s="4">
        <v>12.5</v>
      </c>
      <c r="Q5837" s="5">
        <v>-999</v>
      </c>
      <c r="R5837">
        <v>0.65</v>
      </c>
      <c r="S5837" s="34">
        <f>ROUND((0.6105*(EXP((17.273*E5837)/(E5837+237.3))))*(100-H5837)/100,3)</f>
        <v>1.1559999999999999</v>
      </c>
      <c r="T5837" s="6">
        <f>IF(V5837&lt;V5838,L5837,0)</f>
        <v>0</v>
      </c>
      <c r="U5837" s="6">
        <f>IF(T5837&gt;0,M5837,-999)</f>
        <v>-999</v>
      </c>
      <c r="V5837">
        <v>200708</v>
      </c>
      <c r="W5837">
        <v>2007</v>
      </c>
    </row>
    <row r="5838" spans="1:23" x14ac:dyDescent="0.25">
      <c r="A5838" s="14">
        <v>39305</v>
      </c>
      <c r="B5838" s="3">
        <v>223</v>
      </c>
      <c r="C5838" s="5">
        <v>-999</v>
      </c>
      <c r="D5838" s="4">
        <v>11.1</v>
      </c>
      <c r="E5838" s="4">
        <v>19</v>
      </c>
      <c r="F5838" s="4">
        <v>3.9</v>
      </c>
      <c r="G5838" s="4">
        <v>46.7</v>
      </c>
      <c r="H5838" s="4">
        <v>26.2</v>
      </c>
      <c r="I5838" s="5">
        <v>-999</v>
      </c>
      <c r="J5838" s="5">
        <v>-999</v>
      </c>
      <c r="K5838" s="4">
        <v>0</v>
      </c>
      <c r="L5838" s="4">
        <v>0</v>
      </c>
      <c r="M5838" s="9">
        <v>0</v>
      </c>
      <c r="N5838" s="5">
        <v>-999</v>
      </c>
      <c r="O5838" s="5">
        <v>-999</v>
      </c>
      <c r="P5838" s="4">
        <v>12</v>
      </c>
      <c r="Q5838" s="5">
        <v>-999</v>
      </c>
      <c r="R5838">
        <v>0.57499999999999996</v>
      </c>
      <c r="S5838" s="34">
        <f>ROUND((0.6105*(EXP((17.273*E5838)/(E5838+237.3))))*(100-H5838)/100,3)</f>
        <v>1.621</v>
      </c>
      <c r="T5838" s="6">
        <f>IF(V5838&lt;V5839,L5838,0)</f>
        <v>0</v>
      </c>
      <c r="U5838" s="6">
        <f>IF(T5838&gt;0,M5838,-999)</f>
        <v>-999</v>
      </c>
      <c r="V5838">
        <v>200708</v>
      </c>
      <c r="W5838">
        <v>2007</v>
      </c>
    </row>
    <row r="5839" spans="1:23" x14ac:dyDescent="0.25">
      <c r="A5839" s="14">
        <v>39306</v>
      </c>
      <c r="B5839" s="3">
        <v>224</v>
      </c>
      <c r="C5839" s="5">
        <v>-999</v>
      </c>
      <c r="D5839" s="4">
        <v>8.5</v>
      </c>
      <c r="E5839" s="4">
        <v>12.1</v>
      </c>
      <c r="F5839" s="4">
        <v>3.4</v>
      </c>
      <c r="G5839" s="4">
        <v>69.2</v>
      </c>
      <c r="H5839" s="4">
        <v>30</v>
      </c>
      <c r="I5839" s="5">
        <v>-999</v>
      </c>
      <c r="J5839" s="5">
        <v>-999</v>
      </c>
      <c r="K5839" s="4">
        <v>0.5</v>
      </c>
      <c r="L5839" s="4">
        <v>0</v>
      </c>
      <c r="M5839" s="9">
        <v>0</v>
      </c>
      <c r="N5839" s="5">
        <v>-999</v>
      </c>
      <c r="O5839" s="5">
        <v>-999</v>
      </c>
      <c r="P5839" s="4">
        <v>12</v>
      </c>
      <c r="Q5839" s="5">
        <v>-999</v>
      </c>
      <c r="R5839">
        <v>0.42399999999999999</v>
      </c>
      <c r="S5839" s="34">
        <f>ROUND((0.6105*(EXP((17.273*E5839)/(E5839+237.3))))*(100-H5839)/100,3)</f>
        <v>0.98799999999999999</v>
      </c>
      <c r="T5839" s="6">
        <f>IF(V5839&lt;V5840,L5839,0)</f>
        <v>0</v>
      </c>
      <c r="U5839" s="6">
        <f>IF(T5839&gt;0,M5839,-999)</f>
        <v>-999</v>
      </c>
      <c r="V5839">
        <v>200708</v>
      </c>
      <c r="W5839">
        <v>2007</v>
      </c>
    </row>
    <row r="5840" spans="1:23" x14ac:dyDescent="0.25">
      <c r="A5840" s="14">
        <v>39307</v>
      </c>
      <c r="B5840" s="3">
        <v>225</v>
      </c>
      <c r="C5840" s="5">
        <v>-999</v>
      </c>
      <c r="D5840" s="4">
        <v>10.6</v>
      </c>
      <c r="E5840" s="4">
        <v>19.5</v>
      </c>
      <c r="F5840" s="4">
        <v>2</v>
      </c>
      <c r="G5840" s="4">
        <v>53.4</v>
      </c>
      <c r="H5840" s="4">
        <v>24.2</v>
      </c>
      <c r="I5840" s="5">
        <v>-999</v>
      </c>
      <c r="J5840" s="5">
        <v>-999</v>
      </c>
      <c r="K5840" s="4">
        <v>0</v>
      </c>
      <c r="L5840" s="4">
        <v>0</v>
      </c>
      <c r="M5840" s="9">
        <v>0</v>
      </c>
      <c r="N5840" s="5">
        <v>-999</v>
      </c>
      <c r="O5840" s="5">
        <v>-999</v>
      </c>
      <c r="P5840" s="4">
        <v>12</v>
      </c>
      <c r="Q5840" s="5">
        <v>-999</v>
      </c>
      <c r="R5840">
        <v>0.54700000000000004</v>
      </c>
      <c r="S5840" s="34">
        <f>ROUND((0.6105*(EXP((17.273*E5840)/(E5840+237.3))))*(100-H5840)/100,3)</f>
        <v>1.718</v>
      </c>
      <c r="T5840" s="6">
        <f>IF(V5840&lt;V5841,L5840,0)</f>
        <v>0</v>
      </c>
      <c r="U5840" s="6">
        <f>IF(T5840&gt;0,M5840,-999)</f>
        <v>-999</v>
      </c>
      <c r="V5840">
        <v>200708</v>
      </c>
      <c r="W5840">
        <v>2007</v>
      </c>
    </row>
    <row r="5841" spans="1:23" x14ac:dyDescent="0.25">
      <c r="A5841" s="14">
        <v>39308</v>
      </c>
      <c r="B5841" s="3">
        <v>226</v>
      </c>
      <c r="C5841" s="5">
        <v>-999</v>
      </c>
      <c r="D5841" s="4">
        <v>13.8</v>
      </c>
      <c r="E5841" s="4">
        <v>22.9</v>
      </c>
      <c r="F5841" s="4">
        <v>5.6</v>
      </c>
      <c r="G5841" s="4">
        <v>45.4</v>
      </c>
      <c r="H5841" s="4">
        <v>27.9</v>
      </c>
      <c r="I5841" s="5">
        <v>-999</v>
      </c>
      <c r="J5841" s="5">
        <v>-999</v>
      </c>
      <c r="K5841" s="4">
        <v>0</v>
      </c>
      <c r="L5841" s="4">
        <v>0</v>
      </c>
      <c r="M5841" s="9">
        <v>0</v>
      </c>
      <c r="N5841" s="5">
        <v>-999</v>
      </c>
      <c r="O5841" s="5">
        <v>-999</v>
      </c>
      <c r="P5841" s="4">
        <v>12.4</v>
      </c>
      <c r="Q5841" s="5">
        <v>-999</v>
      </c>
      <c r="R5841">
        <v>0.77700000000000002</v>
      </c>
      <c r="S5841" s="34">
        <f>ROUND((0.6105*(EXP((17.273*E5841)/(E5841+237.3))))*(100-H5841)/100,3)</f>
        <v>2.0129999999999999</v>
      </c>
      <c r="T5841" s="6">
        <f>IF(V5841&lt;V5842,L5841,0)</f>
        <v>0</v>
      </c>
      <c r="U5841" s="6">
        <f>IF(T5841&gt;0,M5841,-999)</f>
        <v>-999</v>
      </c>
      <c r="V5841">
        <v>200708</v>
      </c>
      <c r="W5841">
        <v>2007</v>
      </c>
    </row>
    <row r="5842" spans="1:23" x14ac:dyDescent="0.25">
      <c r="A5842" s="14">
        <v>39309</v>
      </c>
      <c r="B5842" s="3">
        <v>227</v>
      </c>
      <c r="C5842" s="5">
        <v>-999</v>
      </c>
      <c r="D5842" s="4">
        <v>16.5</v>
      </c>
      <c r="E5842" s="4">
        <v>25.4</v>
      </c>
      <c r="F5842" s="4">
        <v>7.9</v>
      </c>
      <c r="G5842" s="4">
        <v>40.5</v>
      </c>
      <c r="H5842" s="4">
        <v>19.399999999999999</v>
      </c>
      <c r="I5842" s="5">
        <v>-999</v>
      </c>
      <c r="J5842" s="5">
        <v>-999</v>
      </c>
      <c r="K5842" s="4">
        <v>0</v>
      </c>
      <c r="L5842" s="4">
        <v>0</v>
      </c>
      <c r="M5842" s="9">
        <v>0</v>
      </c>
      <c r="N5842" s="5">
        <v>-999</v>
      </c>
      <c r="O5842" s="5">
        <v>-999</v>
      </c>
      <c r="P5842" s="4">
        <v>12.8</v>
      </c>
      <c r="Q5842" s="5">
        <v>-999</v>
      </c>
      <c r="R5842">
        <v>0.628</v>
      </c>
      <c r="S5842" s="34">
        <f>ROUND((0.6105*(EXP((17.273*E5842)/(E5842+237.3))))*(100-H5842)/100,3)</f>
        <v>2.6139999999999999</v>
      </c>
      <c r="T5842" s="6">
        <f>IF(V5842&lt;V5843,L5842,0)</f>
        <v>0</v>
      </c>
      <c r="U5842" s="6">
        <f>IF(T5842&gt;0,M5842,-999)</f>
        <v>-999</v>
      </c>
      <c r="V5842">
        <v>200708</v>
      </c>
      <c r="W5842">
        <v>2007</v>
      </c>
    </row>
    <row r="5843" spans="1:23" x14ac:dyDescent="0.25">
      <c r="A5843" s="14">
        <v>39310</v>
      </c>
      <c r="B5843" s="3">
        <v>228</v>
      </c>
      <c r="C5843" s="5">
        <v>-999</v>
      </c>
      <c r="D5843" s="4">
        <v>18</v>
      </c>
      <c r="E5843" s="4">
        <v>27.2</v>
      </c>
      <c r="F5843" s="4">
        <v>7</v>
      </c>
      <c r="G5843" s="4">
        <v>37.200000000000003</v>
      </c>
      <c r="H5843" s="4">
        <v>13.2</v>
      </c>
      <c r="I5843" s="5">
        <v>-999</v>
      </c>
      <c r="J5843" s="5">
        <v>-999</v>
      </c>
      <c r="K5843" s="4">
        <v>0</v>
      </c>
      <c r="L5843" s="4">
        <v>0</v>
      </c>
      <c r="M5843" s="9">
        <v>0</v>
      </c>
      <c r="N5843" s="5">
        <v>-999</v>
      </c>
      <c r="O5843" s="5">
        <v>-999</v>
      </c>
      <c r="P5843" s="4">
        <v>13.3</v>
      </c>
      <c r="Q5843" s="5">
        <v>-999</v>
      </c>
      <c r="R5843">
        <v>0.47499999999999998</v>
      </c>
      <c r="S5843" s="34">
        <f>ROUND((0.6105*(EXP((17.273*E5843)/(E5843+237.3))))*(100-H5843)/100,3)</f>
        <v>3.1309999999999998</v>
      </c>
      <c r="T5843" s="6">
        <f>IF(V5843&lt;V5844,L5843,0)</f>
        <v>0</v>
      </c>
      <c r="U5843" s="6">
        <f>IF(T5843&gt;0,M5843,-999)</f>
        <v>-999</v>
      </c>
      <c r="V5843">
        <v>200708</v>
      </c>
      <c r="W5843">
        <v>2007</v>
      </c>
    </row>
    <row r="5844" spans="1:23" x14ac:dyDescent="0.25">
      <c r="A5844" s="14">
        <v>39311</v>
      </c>
      <c r="B5844" s="3">
        <v>229</v>
      </c>
      <c r="C5844" s="5">
        <v>-999</v>
      </c>
      <c r="D5844" s="4">
        <v>11.5</v>
      </c>
      <c r="E5844" s="4">
        <v>21</v>
      </c>
      <c r="F5844" s="4">
        <v>4.5</v>
      </c>
      <c r="G5844" s="4">
        <v>59.5</v>
      </c>
      <c r="H5844" s="4">
        <v>19.7</v>
      </c>
      <c r="I5844" s="5">
        <v>-999</v>
      </c>
      <c r="J5844" s="5">
        <v>-999</v>
      </c>
      <c r="K5844" s="4">
        <v>0</v>
      </c>
      <c r="L5844" s="4">
        <v>0</v>
      </c>
      <c r="M5844" s="9">
        <v>0</v>
      </c>
      <c r="N5844" s="5">
        <v>-999</v>
      </c>
      <c r="O5844" s="5">
        <v>-999</v>
      </c>
      <c r="P5844" s="4">
        <v>13.2</v>
      </c>
      <c r="Q5844" s="5">
        <v>-999</v>
      </c>
      <c r="R5844">
        <v>0.49099999999999999</v>
      </c>
      <c r="S5844" s="34">
        <f>ROUND((0.6105*(EXP((17.273*E5844)/(E5844+237.3))))*(100-H5844)/100,3)</f>
        <v>1.9970000000000001</v>
      </c>
      <c r="T5844" s="6">
        <f>IF(V5844&lt;V5845,L5844,0)</f>
        <v>0</v>
      </c>
      <c r="U5844" s="6">
        <f>IF(T5844&gt;0,M5844,-999)</f>
        <v>-999</v>
      </c>
      <c r="V5844">
        <v>200708</v>
      </c>
      <c r="W5844">
        <v>2007</v>
      </c>
    </row>
    <row r="5845" spans="1:23" x14ac:dyDescent="0.25">
      <c r="A5845" s="14">
        <v>39312</v>
      </c>
      <c r="B5845" s="3">
        <v>230</v>
      </c>
      <c r="C5845" s="5">
        <v>-999</v>
      </c>
      <c r="D5845" s="4">
        <v>9.8000000000000007</v>
      </c>
      <c r="E5845" s="4">
        <v>17.5</v>
      </c>
      <c r="F5845" s="4">
        <v>3.2</v>
      </c>
      <c r="G5845" s="4">
        <v>59.4</v>
      </c>
      <c r="H5845" s="4">
        <v>22.8</v>
      </c>
      <c r="I5845" s="5">
        <v>-999</v>
      </c>
      <c r="J5845" s="5">
        <v>-999</v>
      </c>
      <c r="K5845" s="4">
        <v>0</v>
      </c>
      <c r="L5845" s="4">
        <v>0</v>
      </c>
      <c r="M5845" s="9">
        <v>0</v>
      </c>
      <c r="N5845" s="5">
        <v>-999</v>
      </c>
      <c r="O5845" s="5">
        <v>-999</v>
      </c>
      <c r="P5845" s="4">
        <v>12.7</v>
      </c>
      <c r="Q5845" s="5">
        <v>-999</v>
      </c>
      <c r="R5845">
        <v>0.45700000000000002</v>
      </c>
      <c r="S5845" s="34">
        <f>ROUND((0.6105*(EXP((17.273*E5845)/(E5845+237.3))))*(100-H5845)/100,3)</f>
        <v>1.544</v>
      </c>
      <c r="T5845" s="6">
        <f>IF(V5845&lt;V5846,L5845,0)</f>
        <v>0</v>
      </c>
      <c r="U5845" s="6">
        <f>IF(T5845&gt;0,M5845,-999)</f>
        <v>-999</v>
      </c>
      <c r="V5845">
        <v>200708</v>
      </c>
      <c r="W5845">
        <v>2007</v>
      </c>
    </row>
    <row r="5846" spans="1:23" x14ac:dyDescent="0.25">
      <c r="A5846" s="14">
        <v>39313</v>
      </c>
      <c r="B5846" s="3">
        <v>231</v>
      </c>
      <c r="C5846" s="5">
        <v>-999</v>
      </c>
      <c r="D5846" s="4">
        <v>5.7</v>
      </c>
      <c r="E5846" s="4">
        <v>8.9</v>
      </c>
      <c r="F5846" s="4">
        <v>3.5</v>
      </c>
      <c r="G5846" s="4">
        <v>94.9</v>
      </c>
      <c r="H5846" s="4">
        <v>72.900000000000006</v>
      </c>
      <c r="I5846" s="5">
        <v>-999</v>
      </c>
      <c r="J5846" s="5">
        <v>-999</v>
      </c>
      <c r="K5846" s="4">
        <v>8.8000000000000007</v>
      </c>
      <c r="L5846" s="4">
        <v>0</v>
      </c>
      <c r="M5846" s="9">
        <v>0</v>
      </c>
      <c r="N5846" s="5">
        <v>-999</v>
      </c>
      <c r="O5846" s="5">
        <v>-999</v>
      </c>
      <c r="P5846" s="4">
        <v>12</v>
      </c>
      <c r="Q5846" s="5">
        <v>-999</v>
      </c>
      <c r="R5846">
        <v>0.83199999999999996</v>
      </c>
      <c r="S5846" s="34">
        <f>ROUND((0.6105*(EXP((17.273*E5846)/(E5846+237.3))))*(100-H5846)/100,3)</f>
        <v>0.309</v>
      </c>
      <c r="T5846" s="6">
        <f>IF(V5846&lt;V5847,L5846,0)</f>
        <v>0</v>
      </c>
      <c r="U5846" s="6">
        <f>IF(T5846&gt;0,M5846,-999)</f>
        <v>-999</v>
      </c>
      <c r="V5846">
        <v>200708</v>
      </c>
      <c r="W5846">
        <v>2007</v>
      </c>
    </row>
    <row r="5847" spans="1:23" x14ac:dyDescent="0.25">
      <c r="A5847" s="14">
        <v>39314</v>
      </c>
      <c r="B5847" s="3">
        <v>232</v>
      </c>
      <c r="C5847" s="5">
        <v>-999</v>
      </c>
      <c r="D5847" s="4">
        <v>5.7</v>
      </c>
      <c r="E5847" s="4">
        <v>10.8</v>
      </c>
      <c r="F5847" s="4">
        <v>2.2000000000000002</v>
      </c>
      <c r="G5847" s="4">
        <v>91.6</v>
      </c>
      <c r="H5847" s="4">
        <v>63.5</v>
      </c>
      <c r="I5847" s="5">
        <v>-999</v>
      </c>
      <c r="J5847" s="5">
        <v>-999</v>
      </c>
      <c r="K5847" s="4">
        <v>1.6</v>
      </c>
      <c r="L5847" s="4">
        <v>0</v>
      </c>
      <c r="M5847" s="9">
        <v>0</v>
      </c>
      <c r="N5847" s="5">
        <v>-999</v>
      </c>
      <c r="O5847" s="5">
        <v>-999</v>
      </c>
      <c r="P5847" s="4">
        <v>11.4</v>
      </c>
      <c r="Q5847" s="5">
        <v>-999</v>
      </c>
      <c r="R5847">
        <v>0.82399999999999995</v>
      </c>
      <c r="S5847" s="34">
        <f>ROUND((0.6105*(EXP((17.273*E5847)/(E5847+237.3))))*(100-H5847)/100,3)</f>
        <v>0.47299999999999998</v>
      </c>
      <c r="T5847" s="6">
        <f>IF(V5847&lt;V5848,L5847,0)</f>
        <v>0</v>
      </c>
      <c r="U5847" s="6">
        <f>IF(T5847&gt;0,M5847,-999)</f>
        <v>-999</v>
      </c>
      <c r="V5847">
        <v>200708</v>
      </c>
      <c r="W5847">
        <v>2007</v>
      </c>
    </row>
    <row r="5848" spans="1:23" x14ac:dyDescent="0.25">
      <c r="A5848" s="14">
        <v>39315</v>
      </c>
      <c r="B5848" s="3">
        <v>233</v>
      </c>
      <c r="C5848" s="5">
        <v>-999</v>
      </c>
      <c r="D5848" s="4">
        <v>8.4</v>
      </c>
      <c r="E5848" s="4">
        <v>15.3</v>
      </c>
      <c r="F5848" s="4">
        <v>3</v>
      </c>
      <c r="G5848" s="4">
        <v>78.3</v>
      </c>
      <c r="H5848" s="4">
        <v>46.8</v>
      </c>
      <c r="I5848" s="5">
        <v>-999</v>
      </c>
      <c r="J5848" s="5">
        <v>-999</v>
      </c>
      <c r="K5848" s="4">
        <v>0.3</v>
      </c>
      <c r="L5848" s="4">
        <v>0</v>
      </c>
      <c r="M5848" s="9">
        <v>0</v>
      </c>
      <c r="N5848" s="5">
        <v>-999</v>
      </c>
      <c r="O5848" s="5">
        <v>-999</v>
      </c>
      <c r="P5848" s="4">
        <v>11.3</v>
      </c>
      <c r="Q5848" s="5">
        <v>-999</v>
      </c>
      <c r="R5848">
        <v>0.81299999999999994</v>
      </c>
      <c r="S5848" s="34">
        <f>ROUND((0.6105*(EXP((17.273*E5848)/(E5848+237.3))))*(100-H5848)/100,3)</f>
        <v>0.92500000000000004</v>
      </c>
      <c r="T5848" s="6">
        <f>IF(V5848&lt;V5849,L5848,0)</f>
        <v>0</v>
      </c>
      <c r="U5848" s="6">
        <f>IF(T5848&gt;0,M5848,-999)</f>
        <v>-999</v>
      </c>
      <c r="V5848">
        <v>200708</v>
      </c>
      <c r="W5848">
        <v>2007</v>
      </c>
    </row>
    <row r="5849" spans="1:23" x14ac:dyDescent="0.25">
      <c r="A5849" s="14">
        <v>39316</v>
      </c>
      <c r="B5849" s="3">
        <v>234</v>
      </c>
      <c r="C5849" s="5">
        <v>-999</v>
      </c>
      <c r="D5849" s="4">
        <v>9.6</v>
      </c>
      <c r="E5849" s="4">
        <v>16.399999999999999</v>
      </c>
      <c r="F5849" s="4">
        <v>4</v>
      </c>
      <c r="G5849" s="4">
        <v>66.900000000000006</v>
      </c>
      <c r="H5849" s="4">
        <v>36.6</v>
      </c>
      <c r="I5849" s="5">
        <v>-999</v>
      </c>
      <c r="J5849" s="5">
        <v>-999</v>
      </c>
      <c r="K5849" s="4">
        <v>0</v>
      </c>
      <c r="L5849" s="4">
        <v>0</v>
      </c>
      <c r="M5849" s="9">
        <v>0</v>
      </c>
      <c r="N5849" s="5">
        <v>-999</v>
      </c>
      <c r="O5849" s="5">
        <v>-999</v>
      </c>
      <c r="P5849" s="4">
        <v>11.2</v>
      </c>
      <c r="Q5849" s="5">
        <v>-999</v>
      </c>
      <c r="R5849">
        <v>0.68200000000000005</v>
      </c>
      <c r="S5849" s="34">
        <f>ROUND((0.6105*(EXP((17.273*E5849)/(E5849+237.3))))*(100-H5849)/100,3)</f>
        <v>1.1819999999999999</v>
      </c>
      <c r="T5849" s="6">
        <f>IF(V5849&lt;V5850,L5849,0)</f>
        <v>0</v>
      </c>
      <c r="U5849" s="6">
        <f>IF(T5849&gt;0,M5849,-999)</f>
        <v>-999</v>
      </c>
      <c r="V5849">
        <v>200708</v>
      </c>
      <c r="W5849">
        <v>2007</v>
      </c>
    </row>
    <row r="5850" spans="1:23" x14ac:dyDescent="0.25">
      <c r="A5850" s="14">
        <v>39317</v>
      </c>
      <c r="B5850" s="3">
        <v>235</v>
      </c>
      <c r="C5850" s="5">
        <v>-999</v>
      </c>
      <c r="D5850" s="4">
        <v>11.1</v>
      </c>
      <c r="E5850" s="4">
        <v>18.3</v>
      </c>
      <c r="F5850" s="4">
        <v>4.2</v>
      </c>
      <c r="G5850" s="4">
        <v>53.3</v>
      </c>
      <c r="H5850" s="4">
        <v>31.4</v>
      </c>
      <c r="I5850" s="5">
        <v>-999</v>
      </c>
      <c r="J5850" s="5">
        <v>-999</v>
      </c>
      <c r="K5850" s="4">
        <v>0</v>
      </c>
      <c r="L5850" s="4">
        <v>0</v>
      </c>
      <c r="M5850" s="9">
        <v>0</v>
      </c>
      <c r="N5850" s="5">
        <v>-999</v>
      </c>
      <c r="O5850" s="5">
        <v>-999</v>
      </c>
      <c r="P5850" s="4">
        <v>11.3</v>
      </c>
      <c r="Q5850" s="5">
        <v>-999</v>
      </c>
      <c r="R5850">
        <v>0.66</v>
      </c>
      <c r="S5850" s="34">
        <f>ROUND((0.6105*(EXP((17.273*E5850)/(E5850+237.3))))*(100-H5850)/100,3)</f>
        <v>1.4419999999999999</v>
      </c>
      <c r="T5850" s="6">
        <f>IF(V5850&lt;V5851,L5850,0)</f>
        <v>0</v>
      </c>
      <c r="U5850" s="6">
        <f>IF(T5850&gt;0,M5850,-999)</f>
        <v>-999</v>
      </c>
      <c r="V5850">
        <v>200708</v>
      </c>
      <c r="W5850">
        <v>2007</v>
      </c>
    </row>
    <row r="5851" spans="1:23" x14ac:dyDescent="0.25">
      <c r="A5851" s="14">
        <v>39318</v>
      </c>
      <c r="B5851" s="3">
        <v>236</v>
      </c>
      <c r="C5851" s="5">
        <v>-999</v>
      </c>
      <c r="D5851" s="4">
        <v>13.9</v>
      </c>
      <c r="E5851" s="4">
        <v>21.4</v>
      </c>
      <c r="F5851" s="4">
        <v>7.5</v>
      </c>
      <c r="G5851" s="4">
        <v>48.9</v>
      </c>
      <c r="H5851" s="4">
        <v>21.1</v>
      </c>
      <c r="I5851" s="5">
        <v>-999</v>
      </c>
      <c r="J5851" s="5">
        <v>-999</v>
      </c>
      <c r="K5851" s="4">
        <v>0</v>
      </c>
      <c r="L5851" s="4">
        <v>0</v>
      </c>
      <c r="M5851" s="9">
        <v>0</v>
      </c>
      <c r="N5851" s="5">
        <v>-999</v>
      </c>
      <c r="O5851" s="5">
        <v>-999</v>
      </c>
      <c r="P5851" s="4">
        <v>11.8</v>
      </c>
      <c r="Q5851" s="5">
        <v>-999</v>
      </c>
      <c r="R5851">
        <v>0.53700000000000003</v>
      </c>
      <c r="S5851" s="34">
        <f>ROUND((0.6105*(EXP((17.273*E5851)/(E5851+237.3))))*(100-H5851)/100,3)</f>
        <v>2.0099999999999998</v>
      </c>
      <c r="T5851" s="6">
        <f>IF(V5851&lt;V5852,L5851,0)</f>
        <v>0</v>
      </c>
      <c r="U5851" s="6">
        <f>IF(T5851&gt;0,M5851,-999)</f>
        <v>-999</v>
      </c>
      <c r="V5851">
        <v>200708</v>
      </c>
      <c r="W5851">
        <v>2007</v>
      </c>
    </row>
    <row r="5852" spans="1:23" x14ac:dyDescent="0.25">
      <c r="A5852" s="14">
        <v>39319</v>
      </c>
      <c r="B5852" s="3">
        <v>237</v>
      </c>
      <c r="C5852" s="5">
        <v>-999</v>
      </c>
      <c r="D5852" s="4">
        <v>9.4</v>
      </c>
      <c r="E5852" s="4">
        <v>18.899999999999999</v>
      </c>
      <c r="F5852" s="4">
        <v>4.3</v>
      </c>
      <c r="G5852" s="4">
        <v>63.3</v>
      </c>
      <c r="H5852" s="4">
        <v>33.799999999999997</v>
      </c>
      <c r="I5852" s="5">
        <v>-999</v>
      </c>
      <c r="J5852" s="5">
        <v>-999</v>
      </c>
      <c r="K5852" s="4">
        <v>0</v>
      </c>
      <c r="L5852" s="4">
        <v>0</v>
      </c>
      <c r="M5852" s="9">
        <v>0</v>
      </c>
      <c r="N5852" s="5">
        <v>-999</v>
      </c>
      <c r="O5852" s="5">
        <v>-999</v>
      </c>
      <c r="P5852" s="4">
        <v>11.8</v>
      </c>
      <c r="Q5852" s="5">
        <v>-999</v>
      </c>
      <c r="R5852">
        <v>0.73699999999999999</v>
      </c>
      <c r="S5852" s="34">
        <f>ROUND((0.6105*(EXP((17.273*E5852)/(E5852+237.3))))*(100-H5852)/100,3)</f>
        <v>1.4450000000000001</v>
      </c>
      <c r="T5852" s="6">
        <f>IF(V5852&lt;V5853,L5852,0)</f>
        <v>0</v>
      </c>
      <c r="U5852" s="6">
        <f>IF(T5852&gt;0,M5852,-999)</f>
        <v>-999</v>
      </c>
      <c r="V5852">
        <v>200708</v>
      </c>
      <c r="W5852">
        <v>2007</v>
      </c>
    </row>
    <row r="5853" spans="1:23" x14ac:dyDescent="0.25">
      <c r="A5853" s="14">
        <v>39320</v>
      </c>
      <c r="B5853" s="3">
        <v>238</v>
      </c>
      <c r="C5853" s="5">
        <v>-999</v>
      </c>
      <c r="D5853" s="4">
        <v>5.4</v>
      </c>
      <c r="E5853" s="4">
        <v>11.5</v>
      </c>
      <c r="F5853" s="4">
        <v>0.4</v>
      </c>
      <c r="G5853" s="4">
        <v>81.2</v>
      </c>
      <c r="H5853" s="4">
        <v>54.5</v>
      </c>
      <c r="I5853" s="5">
        <v>-999</v>
      </c>
      <c r="J5853" s="5">
        <v>-999</v>
      </c>
      <c r="K5853" s="4">
        <v>0</v>
      </c>
      <c r="L5853" s="4">
        <v>0</v>
      </c>
      <c r="M5853" s="9">
        <v>0</v>
      </c>
      <c r="N5853" s="5">
        <v>-999</v>
      </c>
      <c r="O5853" s="5">
        <v>-999</v>
      </c>
      <c r="P5853" s="4">
        <v>11.1</v>
      </c>
      <c r="Q5853" s="5">
        <v>-999</v>
      </c>
      <c r="R5853">
        <v>0.73899999999999999</v>
      </c>
      <c r="S5853" s="34">
        <f>ROUND((0.6105*(EXP((17.273*E5853)/(E5853+237.3))))*(100-H5853)/100,3)</f>
        <v>0.61699999999999999</v>
      </c>
      <c r="T5853" s="6">
        <f>IF(V5853&lt;V5854,L5853,0)</f>
        <v>0</v>
      </c>
      <c r="U5853" s="6">
        <f>IF(T5853&gt;0,M5853,-999)</f>
        <v>-999</v>
      </c>
      <c r="V5853">
        <v>200708</v>
      </c>
      <c r="W5853">
        <v>2007</v>
      </c>
    </row>
    <row r="5854" spans="1:23" x14ac:dyDescent="0.25">
      <c r="A5854" s="14">
        <v>39321</v>
      </c>
      <c r="B5854" s="3">
        <v>239</v>
      </c>
      <c r="C5854" s="5">
        <v>-999</v>
      </c>
      <c r="D5854" s="4">
        <v>5.7</v>
      </c>
      <c r="E5854" s="4">
        <v>13.2</v>
      </c>
      <c r="F5854" s="4">
        <v>0.3</v>
      </c>
      <c r="G5854" s="4">
        <v>71.2</v>
      </c>
      <c r="H5854" s="4">
        <v>38.200000000000003</v>
      </c>
      <c r="I5854" s="5">
        <v>-999</v>
      </c>
      <c r="J5854" s="5">
        <v>-999</v>
      </c>
      <c r="K5854" s="4">
        <v>0</v>
      </c>
      <c r="L5854" s="4">
        <v>0</v>
      </c>
      <c r="M5854" s="9">
        <v>0</v>
      </c>
      <c r="N5854" s="5">
        <v>-999</v>
      </c>
      <c r="O5854" s="5">
        <v>-999</v>
      </c>
      <c r="P5854" s="4">
        <v>10.5</v>
      </c>
      <c r="Q5854" s="5">
        <v>-999</v>
      </c>
      <c r="R5854">
        <v>0.57899999999999996</v>
      </c>
      <c r="S5854" s="34">
        <f>ROUND((0.6105*(EXP((17.273*E5854)/(E5854+237.3))))*(100-H5854)/100,3)</f>
        <v>0.93700000000000006</v>
      </c>
      <c r="T5854" s="6">
        <f>IF(V5854&lt;V5855,L5854,0)</f>
        <v>0</v>
      </c>
      <c r="U5854" s="6">
        <f>IF(T5854&gt;0,M5854,-999)</f>
        <v>-999</v>
      </c>
      <c r="V5854">
        <v>200708</v>
      </c>
      <c r="W5854">
        <v>2007</v>
      </c>
    </row>
    <row r="5855" spans="1:23" x14ac:dyDescent="0.25">
      <c r="A5855" s="14">
        <v>39322</v>
      </c>
      <c r="B5855" s="3">
        <v>240</v>
      </c>
      <c r="C5855" s="5">
        <v>-999</v>
      </c>
      <c r="D5855" s="4">
        <v>9.1</v>
      </c>
      <c r="E5855" s="4">
        <v>16.100000000000001</v>
      </c>
      <c r="F5855" s="4">
        <v>1.9</v>
      </c>
      <c r="G5855" s="4">
        <v>56.7</v>
      </c>
      <c r="H5855" s="4">
        <v>34.799999999999997</v>
      </c>
      <c r="I5855" s="5">
        <v>-999</v>
      </c>
      <c r="J5855" s="5">
        <v>-999</v>
      </c>
      <c r="K5855" s="4">
        <v>0</v>
      </c>
      <c r="L5855" s="4">
        <v>0</v>
      </c>
      <c r="M5855" s="9">
        <v>0</v>
      </c>
      <c r="N5855" s="5">
        <v>-999</v>
      </c>
      <c r="O5855" s="5">
        <v>-999</v>
      </c>
      <c r="P5855" s="4">
        <v>10.3</v>
      </c>
      <c r="Q5855" s="5">
        <v>-999</v>
      </c>
      <c r="R5855">
        <v>0.63700000000000001</v>
      </c>
      <c r="S5855" s="34">
        <f>ROUND((0.6105*(EXP((17.273*E5855)/(E5855+237.3))))*(100-H5855)/100,3)</f>
        <v>1.1930000000000001</v>
      </c>
      <c r="T5855" s="6">
        <f>IF(V5855&lt;V5856,L5855,0)</f>
        <v>0</v>
      </c>
      <c r="U5855" s="6">
        <f>IF(T5855&gt;0,M5855,-999)</f>
        <v>-999</v>
      </c>
      <c r="V5855">
        <v>200708</v>
      </c>
      <c r="W5855">
        <v>2007</v>
      </c>
    </row>
    <row r="5856" spans="1:23" x14ac:dyDescent="0.25">
      <c r="A5856" s="14">
        <v>39323</v>
      </c>
      <c r="B5856" s="3">
        <v>241</v>
      </c>
      <c r="C5856" s="5">
        <v>-999</v>
      </c>
      <c r="D5856" s="4">
        <v>15.7</v>
      </c>
      <c r="E5856" s="4">
        <v>24.1</v>
      </c>
      <c r="F5856" s="4">
        <v>7.7</v>
      </c>
      <c r="G5856" s="4">
        <v>43.9</v>
      </c>
      <c r="H5856" s="4">
        <v>25.7</v>
      </c>
      <c r="I5856" s="5">
        <v>-999</v>
      </c>
      <c r="J5856" s="5">
        <v>-999</v>
      </c>
      <c r="K5856" s="4">
        <v>0</v>
      </c>
      <c r="L5856" s="4">
        <v>0</v>
      </c>
      <c r="M5856" s="9">
        <v>0</v>
      </c>
      <c r="N5856" s="5">
        <v>-999</v>
      </c>
      <c r="O5856" s="5">
        <v>-999</v>
      </c>
      <c r="P5856" s="4">
        <v>11.1</v>
      </c>
      <c r="Q5856" s="5">
        <v>-999</v>
      </c>
      <c r="R5856">
        <v>0.77</v>
      </c>
      <c r="S5856" s="34">
        <f>ROUND((0.6105*(EXP((17.273*E5856)/(E5856+237.3))))*(100-H5856)/100,3)</f>
        <v>2.23</v>
      </c>
      <c r="T5856" s="6">
        <f>IF(V5856&lt;V5857,L5856,0)</f>
        <v>0</v>
      </c>
      <c r="U5856" s="6">
        <f>IF(T5856&gt;0,M5856,-999)</f>
        <v>-999</v>
      </c>
      <c r="V5856">
        <v>200708</v>
      </c>
      <c r="W5856">
        <v>2007</v>
      </c>
    </row>
    <row r="5857" spans="1:23" x14ac:dyDescent="0.25">
      <c r="A5857" s="14">
        <v>39324</v>
      </c>
      <c r="B5857" s="3">
        <v>242</v>
      </c>
      <c r="C5857" s="5">
        <v>-999</v>
      </c>
      <c r="D5857" s="4">
        <v>18.2</v>
      </c>
      <c r="E5857" s="4">
        <v>25.8</v>
      </c>
      <c r="F5857" s="4">
        <v>11.8</v>
      </c>
      <c r="G5857" s="4">
        <v>33.1</v>
      </c>
      <c r="H5857" s="4">
        <v>17.7</v>
      </c>
      <c r="I5857" s="5">
        <v>-999</v>
      </c>
      <c r="J5857" s="5">
        <v>-999</v>
      </c>
      <c r="K5857" s="4">
        <v>0</v>
      </c>
      <c r="L5857" s="4">
        <v>0</v>
      </c>
      <c r="M5857" s="9">
        <v>0</v>
      </c>
      <c r="N5857" s="5">
        <v>-999</v>
      </c>
      <c r="O5857" s="5">
        <v>-999</v>
      </c>
      <c r="P5857" s="4">
        <v>12.1</v>
      </c>
      <c r="Q5857" s="5">
        <v>-999</v>
      </c>
      <c r="R5857">
        <v>0.58599999999999997</v>
      </c>
      <c r="S5857" s="34">
        <f>ROUND((0.6105*(EXP((17.273*E5857)/(E5857+237.3))))*(100-H5857)/100,3)</f>
        <v>2.7330000000000001</v>
      </c>
      <c r="T5857" s="6">
        <f>IF(V5857&lt;V5858,L5857,0)</f>
        <v>0</v>
      </c>
      <c r="U5857" s="6">
        <f>IF(T5857&gt;0,M5857,-999)</f>
        <v>-999</v>
      </c>
      <c r="V5857">
        <v>200708</v>
      </c>
      <c r="W5857">
        <v>2007</v>
      </c>
    </row>
    <row r="5858" spans="1:23" x14ac:dyDescent="0.25">
      <c r="A5858" s="14">
        <v>39325</v>
      </c>
      <c r="B5858" s="3">
        <v>243</v>
      </c>
      <c r="C5858" s="5">
        <v>-999</v>
      </c>
      <c r="D5858" s="4">
        <v>12.5</v>
      </c>
      <c r="E5858" s="4">
        <v>20.8</v>
      </c>
      <c r="F5858" s="4">
        <v>3.9</v>
      </c>
      <c r="G5858" s="4">
        <v>55.7</v>
      </c>
      <c r="H5858" s="4">
        <v>33.6</v>
      </c>
      <c r="I5858" s="5">
        <v>-999</v>
      </c>
      <c r="J5858" s="5">
        <v>-999</v>
      </c>
      <c r="K5858" s="4">
        <v>0</v>
      </c>
      <c r="L5858" s="4">
        <v>0</v>
      </c>
      <c r="M5858" s="9">
        <v>0</v>
      </c>
      <c r="N5858" s="5">
        <v>-999</v>
      </c>
      <c r="O5858" s="5">
        <v>-999</v>
      </c>
      <c r="P5858" s="4">
        <v>12.1</v>
      </c>
      <c r="Q5858" s="5">
        <v>-999</v>
      </c>
      <c r="R5858">
        <v>0.82599999999999996</v>
      </c>
      <c r="S5858" s="34">
        <f>ROUND((0.6105*(EXP((17.273*E5858)/(E5858+237.3))))*(100-H5858)/100,3)</f>
        <v>1.631</v>
      </c>
      <c r="T5858" s="6">
        <f>IF(V5858&lt;V5859,L5858,0)</f>
        <v>0</v>
      </c>
      <c r="U5858" s="6">
        <f>IF(T5858&gt;0,M5858,-999)</f>
        <v>-999</v>
      </c>
      <c r="V5858">
        <v>200708</v>
      </c>
      <c r="W5858">
        <v>2007</v>
      </c>
    </row>
    <row r="5859" spans="1:23" x14ac:dyDescent="0.25">
      <c r="A5859" s="14">
        <v>39326</v>
      </c>
      <c r="B5859" s="3">
        <v>244</v>
      </c>
      <c r="C5859" s="5">
        <v>-999</v>
      </c>
      <c r="D5859" s="4">
        <v>9.1999999999999993</v>
      </c>
      <c r="E5859" s="4">
        <v>17.3</v>
      </c>
      <c r="F5859" s="4">
        <v>0.9</v>
      </c>
      <c r="G5859" s="4">
        <v>59.6</v>
      </c>
      <c r="H5859" s="4">
        <v>29.5</v>
      </c>
      <c r="I5859" s="5">
        <v>-999</v>
      </c>
      <c r="J5859" s="5">
        <v>-999</v>
      </c>
      <c r="K5859" s="4">
        <v>0</v>
      </c>
      <c r="L5859" s="4">
        <v>0</v>
      </c>
      <c r="M5859" s="9">
        <v>0</v>
      </c>
      <c r="N5859" s="5">
        <v>-999</v>
      </c>
      <c r="O5859" s="5">
        <v>-999</v>
      </c>
      <c r="P5859" s="4">
        <v>11.7</v>
      </c>
      <c r="Q5859" s="5">
        <v>-999</v>
      </c>
      <c r="R5859">
        <v>0.58399999999999996</v>
      </c>
      <c r="S5859" s="34">
        <f>ROUND((0.6105*(EXP((17.273*E5859)/(E5859+237.3))))*(100-H5859)/100,3)</f>
        <v>1.3919999999999999</v>
      </c>
      <c r="T5859" s="6">
        <f>IF(V5859&lt;V5860,L5859,0)</f>
        <v>0</v>
      </c>
      <c r="U5859" s="6">
        <f>IF(T5859&gt;0,M5859,-999)</f>
        <v>-999</v>
      </c>
      <c r="V5859">
        <v>200709</v>
      </c>
      <c r="W5859">
        <v>2007</v>
      </c>
    </row>
    <row r="5860" spans="1:23" x14ac:dyDescent="0.25">
      <c r="A5860" s="14">
        <v>39327</v>
      </c>
      <c r="B5860" s="3">
        <v>245</v>
      </c>
      <c r="C5860" s="5">
        <v>-999</v>
      </c>
      <c r="D5860" s="4">
        <v>11.5</v>
      </c>
      <c r="E5860" s="4">
        <v>16.899999999999999</v>
      </c>
      <c r="F5860" s="4">
        <v>7.2</v>
      </c>
      <c r="G5860" s="4">
        <v>51.8</v>
      </c>
      <c r="H5860" s="4">
        <v>39</v>
      </c>
      <c r="I5860" s="5">
        <v>-999</v>
      </c>
      <c r="J5860" s="5">
        <v>-999</v>
      </c>
      <c r="K5860" s="4">
        <v>0</v>
      </c>
      <c r="L5860" s="4">
        <v>0</v>
      </c>
      <c r="M5860" s="9">
        <v>0</v>
      </c>
      <c r="N5860" s="5">
        <v>-999</v>
      </c>
      <c r="O5860" s="5">
        <v>-999</v>
      </c>
      <c r="P5860" s="4">
        <v>11.7</v>
      </c>
      <c r="Q5860" s="5">
        <v>-999</v>
      </c>
      <c r="R5860">
        <v>0.75</v>
      </c>
      <c r="S5860" s="34">
        <f>ROUND((0.6105*(EXP((17.273*E5860)/(E5860+237.3))))*(100-H5860)/100,3)</f>
        <v>1.1739999999999999</v>
      </c>
      <c r="T5860" s="6">
        <f>IF(V5860&lt;V5861,L5860,0)</f>
        <v>0</v>
      </c>
      <c r="U5860" s="6">
        <f>IF(T5860&gt;0,M5860,-999)</f>
        <v>-999</v>
      </c>
      <c r="V5860">
        <v>200709</v>
      </c>
      <c r="W5860">
        <v>2007</v>
      </c>
    </row>
    <row r="5861" spans="1:23" x14ac:dyDescent="0.25">
      <c r="A5861" s="14">
        <v>39328</v>
      </c>
      <c r="B5861" s="3">
        <v>246</v>
      </c>
      <c r="C5861" s="5">
        <v>-999</v>
      </c>
      <c r="D5861" s="4">
        <v>11.5</v>
      </c>
      <c r="E5861" s="4">
        <v>19.600000000000001</v>
      </c>
      <c r="F5861" s="4">
        <v>6</v>
      </c>
      <c r="G5861" s="4">
        <v>60.9</v>
      </c>
      <c r="H5861" s="4">
        <v>38</v>
      </c>
      <c r="I5861" s="5">
        <v>-999</v>
      </c>
      <c r="J5861" s="5">
        <v>-999</v>
      </c>
      <c r="K5861" s="4">
        <v>0</v>
      </c>
      <c r="L5861" s="4">
        <v>0</v>
      </c>
      <c r="M5861" s="9">
        <v>0</v>
      </c>
      <c r="N5861" s="5">
        <v>-999</v>
      </c>
      <c r="O5861" s="5">
        <v>-999</v>
      </c>
      <c r="P5861" s="4">
        <v>11.6</v>
      </c>
      <c r="Q5861" s="5">
        <v>-999</v>
      </c>
      <c r="R5861">
        <v>0.86799999999999999</v>
      </c>
      <c r="S5861" s="34">
        <f>ROUND((0.6105*(EXP((17.273*E5861)/(E5861+237.3))))*(100-H5861)/100,3)</f>
        <v>1.4139999999999999</v>
      </c>
      <c r="T5861" s="6">
        <f>IF(V5861&lt;V5862,L5861,0)</f>
        <v>0</v>
      </c>
      <c r="U5861" s="6">
        <f>IF(T5861&gt;0,M5861,-999)</f>
        <v>-999</v>
      </c>
      <c r="V5861">
        <v>200709</v>
      </c>
      <c r="W5861">
        <v>2007</v>
      </c>
    </row>
    <row r="5862" spans="1:23" x14ac:dyDescent="0.25">
      <c r="A5862" s="14">
        <v>39329</v>
      </c>
      <c r="B5862" s="3">
        <v>247</v>
      </c>
      <c r="C5862" s="5">
        <v>-999</v>
      </c>
      <c r="D5862" s="4">
        <v>11.3</v>
      </c>
      <c r="E5862" s="4">
        <v>19.399999999999999</v>
      </c>
      <c r="F5862" s="4">
        <v>6.3</v>
      </c>
      <c r="G5862" s="4">
        <v>65.8</v>
      </c>
      <c r="H5862" s="4">
        <v>36.200000000000003</v>
      </c>
      <c r="I5862" s="5">
        <v>-999</v>
      </c>
      <c r="J5862" s="5">
        <v>-999</v>
      </c>
      <c r="K5862" s="4">
        <v>0</v>
      </c>
      <c r="L5862" s="4">
        <v>0</v>
      </c>
      <c r="M5862" s="9">
        <v>0</v>
      </c>
      <c r="N5862" s="5">
        <v>-999</v>
      </c>
      <c r="O5862" s="5">
        <v>-999</v>
      </c>
      <c r="P5862" s="4">
        <v>11.6</v>
      </c>
      <c r="Q5862" s="5">
        <v>-999</v>
      </c>
      <c r="R5862">
        <v>0.81499999999999995</v>
      </c>
      <c r="S5862" s="34">
        <f>ROUND((0.6105*(EXP((17.273*E5862)/(E5862+237.3))))*(100-H5862)/100,3)</f>
        <v>1.4370000000000001</v>
      </c>
      <c r="T5862" s="6">
        <f>IF(V5862&lt;V5863,L5862,0)</f>
        <v>0</v>
      </c>
      <c r="U5862" s="6">
        <f>IF(T5862&gt;0,M5862,-999)</f>
        <v>-999</v>
      </c>
      <c r="V5862">
        <v>200709</v>
      </c>
      <c r="W5862">
        <v>2007</v>
      </c>
    </row>
    <row r="5863" spans="1:23" x14ac:dyDescent="0.25">
      <c r="A5863" s="14">
        <v>39330</v>
      </c>
      <c r="B5863" s="3">
        <v>248</v>
      </c>
      <c r="C5863" s="5">
        <v>-999</v>
      </c>
      <c r="D5863" s="4">
        <v>11.4</v>
      </c>
      <c r="E5863" s="4">
        <v>20.6</v>
      </c>
      <c r="F5863" s="4">
        <v>5.0999999999999996</v>
      </c>
      <c r="G5863" s="4">
        <v>68.900000000000006</v>
      </c>
      <c r="H5863" s="4">
        <v>27.1</v>
      </c>
      <c r="I5863" s="5">
        <v>-999</v>
      </c>
      <c r="J5863" s="5">
        <v>-999</v>
      </c>
      <c r="K5863" s="4">
        <v>0</v>
      </c>
      <c r="L5863" s="4">
        <v>0</v>
      </c>
      <c r="M5863" s="9">
        <v>0</v>
      </c>
      <c r="N5863" s="5">
        <v>-999</v>
      </c>
      <c r="O5863" s="5">
        <v>-999</v>
      </c>
      <c r="P5863" s="4">
        <v>11.7</v>
      </c>
      <c r="Q5863" s="5">
        <v>-999</v>
      </c>
      <c r="R5863">
        <v>0.65500000000000003</v>
      </c>
      <c r="S5863" s="34">
        <f>ROUND((0.6105*(EXP((17.273*E5863)/(E5863+237.3))))*(100-H5863)/100,3)</f>
        <v>1.7689999999999999</v>
      </c>
      <c r="T5863" s="6">
        <f>IF(V5863&lt;V5864,L5863,0)</f>
        <v>0</v>
      </c>
      <c r="U5863" s="6">
        <f>IF(T5863&gt;0,M5863,-999)</f>
        <v>-999</v>
      </c>
      <c r="V5863">
        <v>200709</v>
      </c>
      <c r="W5863">
        <v>2007</v>
      </c>
    </row>
    <row r="5864" spans="1:23" x14ac:dyDescent="0.25">
      <c r="A5864" s="14">
        <v>39331</v>
      </c>
      <c r="B5864" s="3">
        <v>249</v>
      </c>
      <c r="C5864" s="5">
        <v>-999</v>
      </c>
      <c r="D5864" s="4">
        <v>7.5</v>
      </c>
      <c r="E5864" s="4">
        <v>14.7</v>
      </c>
      <c r="F5864" s="4">
        <v>4.7</v>
      </c>
      <c r="G5864" s="4">
        <v>72</v>
      </c>
      <c r="H5864" s="4">
        <v>39.200000000000003</v>
      </c>
      <c r="I5864" s="5">
        <v>-999</v>
      </c>
      <c r="J5864" s="5">
        <v>-999</v>
      </c>
      <c r="K5864" s="4">
        <v>0.8</v>
      </c>
      <c r="L5864" s="4">
        <v>0</v>
      </c>
      <c r="M5864" s="9">
        <v>0</v>
      </c>
      <c r="N5864" s="5">
        <v>-999</v>
      </c>
      <c r="O5864" s="5">
        <v>-999</v>
      </c>
      <c r="P5864" s="4">
        <v>11.7</v>
      </c>
      <c r="Q5864" s="5">
        <v>-999</v>
      </c>
      <c r="R5864">
        <v>0.65400000000000003</v>
      </c>
      <c r="S5864" s="34">
        <f>ROUND((0.6105*(EXP((17.273*E5864)/(E5864+237.3))))*(100-H5864)/100,3)</f>
        <v>1.0169999999999999</v>
      </c>
      <c r="T5864" s="6">
        <f>IF(V5864&lt;V5865,L5864,0)</f>
        <v>0</v>
      </c>
      <c r="U5864" s="6">
        <f>IF(T5864&gt;0,M5864,-999)</f>
        <v>-999</v>
      </c>
      <c r="V5864">
        <v>200709</v>
      </c>
      <c r="W5864">
        <v>2007</v>
      </c>
    </row>
    <row r="5865" spans="1:23" x14ac:dyDescent="0.25">
      <c r="A5865" s="14">
        <v>39332</v>
      </c>
      <c r="B5865" s="3">
        <v>250</v>
      </c>
      <c r="C5865" s="5">
        <v>-999</v>
      </c>
      <c r="D5865" s="4">
        <v>3.8</v>
      </c>
      <c r="E5865" s="4">
        <v>8.6999999999999993</v>
      </c>
      <c r="F5865" s="4">
        <v>0.8</v>
      </c>
      <c r="G5865" s="4">
        <v>78.8</v>
      </c>
      <c r="H5865" s="4">
        <v>53.4</v>
      </c>
      <c r="I5865" s="5">
        <v>-999</v>
      </c>
      <c r="J5865" s="5">
        <v>-999</v>
      </c>
      <c r="K5865" s="4">
        <v>0.8</v>
      </c>
      <c r="L5865" s="4">
        <v>0</v>
      </c>
      <c r="M5865" s="9">
        <v>0</v>
      </c>
      <c r="N5865" s="5">
        <v>-999</v>
      </c>
      <c r="O5865" s="5">
        <v>-999</v>
      </c>
      <c r="P5865" s="4">
        <v>10.5</v>
      </c>
      <c r="Q5865" s="5">
        <v>-999</v>
      </c>
      <c r="R5865">
        <v>0.59899999999999998</v>
      </c>
      <c r="S5865" s="34">
        <f>ROUND((0.6105*(EXP((17.273*E5865)/(E5865+237.3))))*(100-H5865)/100,3)</f>
        <v>0.52400000000000002</v>
      </c>
      <c r="T5865" s="6">
        <f>IF(V5865&lt;V5866,L5865,0)</f>
        <v>0</v>
      </c>
      <c r="U5865" s="6">
        <f>IF(T5865&gt;0,M5865,-999)</f>
        <v>-999</v>
      </c>
      <c r="V5865">
        <v>200709</v>
      </c>
      <c r="W5865">
        <v>2007</v>
      </c>
    </row>
    <row r="5866" spans="1:23" x14ac:dyDescent="0.25">
      <c r="A5866" s="14">
        <v>39333</v>
      </c>
      <c r="B5866" s="3">
        <v>251</v>
      </c>
      <c r="C5866" s="5">
        <v>-999</v>
      </c>
      <c r="D5866" s="4">
        <v>5.9</v>
      </c>
      <c r="E5866" s="4">
        <v>13.1</v>
      </c>
      <c r="F5866" s="4">
        <v>-0.7</v>
      </c>
      <c r="G5866" s="4">
        <v>60.1</v>
      </c>
      <c r="H5866" s="4">
        <v>30.7</v>
      </c>
      <c r="I5866" s="5">
        <v>-999</v>
      </c>
      <c r="J5866" s="5">
        <v>-999</v>
      </c>
      <c r="K5866" s="4">
        <v>0.3</v>
      </c>
      <c r="L5866" s="4">
        <v>0</v>
      </c>
      <c r="M5866" s="9">
        <v>0</v>
      </c>
      <c r="N5866" s="5">
        <v>-999</v>
      </c>
      <c r="O5866" s="5">
        <v>-999</v>
      </c>
      <c r="P5866" s="4">
        <v>9.8000000000000007</v>
      </c>
      <c r="Q5866" s="5">
        <v>-999</v>
      </c>
      <c r="R5866">
        <v>0.46300000000000002</v>
      </c>
      <c r="S5866" s="34">
        <f>ROUND((0.6105*(EXP((17.273*E5866)/(E5866+237.3))))*(100-H5866)/100,3)</f>
        <v>1.044</v>
      </c>
      <c r="T5866" s="6">
        <f>IF(V5866&lt;V5867,L5866,0)</f>
        <v>0</v>
      </c>
      <c r="U5866" s="6">
        <f>IF(T5866&gt;0,M5866,-999)</f>
        <v>-999</v>
      </c>
      <c r="V5866">
        <v>200709</v>
      </c>
      <c r="W5866">
        <v>2007</v>
      </c>
    </row>
    <row r="5867" spans="1:23" x14ac:dyDescent="0.25">
      <c r="A5867" s="14">
        <v>39334</v>
      </c>
      <c r="B5867" s="3">
        <v>252</v>
      </c>
      <c r="C5867" s="5">
        <v>-999</v>
      </c>
      <c r="D5867" s="4">
        <v>8.6999999999999993</v>
      </c>
      <c r="E5867" s="4">
        <v>16.5</v>
      </c>
      <c r="F5867" s="4">
        <v>1.5</v>
      </c>
      <c r="G5867" s="4">
        <v>47.1</v>
      </c>
      <c r="H5867" s="4">
        <v>10.9</v>
      </c>
      <c r="I5867" s="5">
        <v>-999</v>
      </c>
      <c r="J5867" s="5">
        <v>-999</v>
      </c>
      <c r="K5867" s="4">
        <v>0</v>
      </c>
      <c r="L5867" s="4">
        <v>0</v>
      </c>
      <c r="M5867" s="9">
        <v>0</v>
      </c>
      <c r="N5867" s="5">
        <v>-999</v>
      </c>
      <c r="O5867" s="5">
        <v>-999</v>
      </c>
      <c r="P5867" s="4">
        <v>9.6999999999999993</v>
      </c>
      <c r="Q5867" s="5">
        <v>-999</v>
      </c>
      <c r="R5867">
        <v>0.20399999999999999</v>
      </c>
      <c r="S5867" s="34">
        <f>ROUND((0.6105*(EXP((17.273*E5867)/(E5867+237.3))))*(100-H5867)/100,3)</f>
        <v>1.6719999999999999</v>
      </c>
      <c r="T5867" s="6">
        <f>IF(V5867&lt;V5868,L5867,0)</f>
        <v>0</v>
      </c>
      <c r="U5867" s="6">
        <f>IF(T5867&gt;0,M5867,-999)</f>
        <v>-999</v>
      </c>
      <c r="V5867">
        <v>200709</v>
      </c>
      <c r="W5867">
        <v>2007</v>
      </c>
    </row>
    <row r="5868" spans="1:23" x14ac:dyDescent="0.25">
      <c r="A5868" s="14">
        <v>39335</v>
      </c>
      <c r="B5868" s="3">
        <v>253</v>
      </c>
      <c r="C5868" s="5">
        <v>-999</v>
      </c>
      <c r="D5868" s="4">
        <v>13.5</v>
      </c>
      <c r="E5868" s="4">
        <v>22.6</v>
      </c>
      <c r="F5868" s="4">
        <v>5.6</v>
      </c>
      <c r="G5868" s="4">
        <v>47.9</v>
      </c>
      <c r="H5868" s="4">
        <v>25</v>
      </c>
      <c r="I5868" s="5">
        <v>-999</v>
      </c>
      <c r="J5868" s="5">
        <v>-999</v>
      </c>
      <c r="K5868" s="4">
        <v>0</v>
      </c>
      <c r="L5868" s="4">
        <v>0</v>
      </c>
      <c r="M5868" s="9">
        <v>0</v>
      </c>
      <c r="N5868" s="5">
        <v>-999</v>
      </c>
      <c r="O5868" s="5">
        <v>-999</v>
      </c>
      <c r="P5868" s="4">
        <v>10.3</v>
      </c>
      <c r="Q5868" s="5">
        <v>-999</v>
      </c>
      <c r="R5868">
        <v>0.68600000000000005</v>
      </c>
      <c r="S5868" s="34">
        <f>ROUND((0.6105*(EXP((17.273*E5868)/(E5868+237.3))))*(100-H5868)/100,3)</f>
        <v>2.056</v>
      </c>
      <c r="T5868" s="6">
        <f>IF(V5868&lt;V5869,L5868,0)</f>
        <v>0</v>
      </c>
      <c r="U5868" s="6">
        <f>IF(T5868&gt;0,M5868,-999)</f>
        <v>-999</v>
      </c>
      <c r="V5868">
        <v>200709</v>
      </c>
      <c r="W5868">
        <v>2007</v>
      </c>
    </row>
    <row r="5869" spans="1:23" x14ac:dyDescent="0.25">
      <c r="A5869" s="14">
        <v>39336</v>
      </c>
      <c r="B5869" s="3">
        <v>254</v>
      </c>
      <c r="C5869" s="5">
        <v>-999</v>
      </c>
      <c r="D5869" s="4">
        <v>16</v>
      </c>
      <c r="E5869" s="4">
        <v>24.7</v>
      </c>
      <c r="F5869" s="4">
        <v>10.1</v>
      </c>
      <c r="G5869" s="4">
        <v>37.799999999999997</v>
      </c>
      <c r="H5869" s="4">
        <v>20</v>
      </c>
      <c r="I5869" s="5">
        <v>-999</v>
      </c>
      <c r="J5869" s="5">
        <v>-999</v>
      </c>
      <c r="K5869" s="4">
        <v>0</v>
      </c>
      <c r="L5869" s="4">
        <v>0</v>
      </c>
      <c r="M5869" s="9">
        <v>0</v>
      </c>
      <c r="N5869" s="5">
        <v>-999</v>
      </c>
      <c r="O5869" s="5">
        <v>-999</v>
      </c>
      <c r="P5869" s="4">
        <v>11</v>
      </c>
      <c r="Q5869" s="5">
        <v>-999</v>
      </c>
      <c r="R5869">
        <v>0.621</v>
      </c>
      <c r="S5869" s="34">
        <f>ROUND((0.6105*(EXP((17.273*E5869)/(E5869+237.3))))*(100-H5869)/100,3)</f>
        <v>2.4889999999999999</v>
      </c>
      <c r="T5869" s="6">
        <f>IF(V5869&lt;V5870,L5869,0)</f>
        <v>0</v>
      </c>
      <c r="U5869" s="6">
        <f>IF(T5869&gt;0,M5869,-999)</f>
        <v>-999</v>
      </c>
      <c r="V5869">
        <v>200709</v>
      </c>
      <c r="W5869">
        <v>2007</v>
      </c>
    </row>
    <row r="5870" spans="1:23" x14ac:dyDescent="0.25">
      <c r="A5870" s="14">
        <v>39337</v>
      </c>
      <c r="B5870" s="3">
        <v>255</v>
      </c>
      <c r="C5870" s="5">
        <v>-999</v>
      </c>
      <c r="D5870" s="4">
        <v>11</v>
      </c>
      <c r="E5870" s="4">
        <v>16.399999999999999</v>
      </c>
      <c r="F5870" s="4">
        <v>7.2</v>
      </c>
      <c r="G5870" s="4">
        <v>50.5</v>
      </c>
      <c r="H5870" s="4">
        <v>34.799999999999997</v>
      </c>
      <c r="I5870" s="5">
        <v>-999</v>
      </c>
      <c r="J5870" s="5">
        <v>-999</v>
      </c>
      <c r="K5870" s="4">
        <v>0</v>
      </c>
      <c r="L5870" s="4">
        <v>0</v>
      </c>
      <c r="M5870" s="9">
        <v>0</v>
      </c>
      <c r="N5870" s="5">
        <v>-999</v>
      </c>
      <c r="O5870" s="5">
        <v>-999</v>
      </c>
      <c r="P5870" s="4">
        <v>11.2</v>
      </c>
      <c r="Q5870" s="5">
        <v>-999</v>
      </c>
      <c r="R5870">
        <v>0.64700000000000002</v>
      </c>
      <c r="S5870" s="34">
        <f>ROUND((0.6105*(EXP((17.273*E5870)/(E5870+237.3))))*(100-H5870)/100,3)</f>
        <v>1.216</v>
      </c>
      <c r="T5870" s="6">
        <f>IF(V5870&lt;V5871,L5870,0)</f>
        <v>0</v>
      </c>
      <c r="U5870" s="6">
        <f>IF(T5870&gt;0,M5870,-999)</f>
        <v>-999</v>
      </c>
      <c r="V5870">
        <v>200709</v>
      </c>
      <c r="W5870">
        <v>2007</v>
      </c>
    </row>
    <row r="5871" spans="1:23" x14ac:dyDescent="0.25">
      <c r="A5871" s="14">
        <v>39338</v>
      </c>
      <c r="B5871" s="3">
        <v>256</v>
      </c>
      <c r="C5871" s="5">
        <v>-999</v>
      </c>
      <c r="D5871" s="4">
        <v>11.3</v>
      </c>
      <c r="E5871" s="4">
        <v>20.2</v>
      </c>
      <c r="F5871" s="4">
        <v>4.4000000000000004</v>
      </c>
      <c r="G5871" s="4">
        <v>36.299999999999997</v>
      </c>
      <c r="H5871" s="4">
        <v>21</v>
      </c>
      <c r="I5871" s="5">
        <v>-999</v>
      </c>
      <c r="J5871" s="5">
        <v>-999</v>
      </c>
      <c r="K5871" s="4">
        <v>0</v>
      </c>
      <c r="L5871" s="4">
        <v>0</v>
      </c>
      <c r="M5871" s="9">
        <v>0</v>
      </c>
      <c r="N5871" s="5">
        <v>-999</v>
      </c>
      <c r="O5871" s="5">
        <v>-999</v>
      </c>
      <c r="P5871" s="4">
        <v>10.8</v>
      </c>
      <c r="Q5871" s="5">
        <v>-999</v>
      </c>
      <c r="R5871">
        <v>0.496</v>
      </c>
      <c r="S5871" s="34">
        <f>ROUND((0.6105*(EXP((17.273*E5871)/(E5871+237.3))))*(100-H5871)/100,3)</f>
        <v>1.87</v>
      </c>
      <c r="T5871" s="6">
        <f>IF(V5871&lt;V5872,L5871,0)</f>
        <v>0</v>
      </c>
      <c r="U5871" s="6">
        <f>IF(T5871&gt;0,M5871,-999)</f>
        <v>-999</v>
      </c>
      <c r="V5871">
        <v>200709</v>
      </c>
      <c r="W5871">
        <v>2007</v>
      </c>
    </row>
    <row r="5872" spans="1:23" x14ac:dyDescent="0.25">
      <c r="A5872" s="14">
        <v>39339</v>
      </c>
      <c r="B5872" s="3">
        <v>257</v>
      </c>
      <c r="C5872" s="5">
        <v>-999</v>
      </c>
      <c r="D5872" s="4">
        <v>13.3</v>
      </c>
      <c r="E5872" s="4">
        <v>22.4</v>
      </c>
      <c r="F5872" s="4">
        <v>5.9</v>
      </c>
      <c r="G5872" s="4">
        <v>28.6</v>
      </c>
      <c r="H5872" s="4">
        <v>12.6</v>
      </c>
      <c r="I5872" s="5">
        <v>-999</v>
      </c>
      <c r="J5872" s="5">
        <v>-999</v>
      </c>
      <c r="K5872" s="4">
        <v>0</v>
      </c>
      <c r="L5872" s="4">
        <v>0</v>
      </c>
      <c r="M5872" s="9">
        <v>0</v>
      </c>
      <c r="N5872" s="5">
        <v>-999</v>
      </c>
      <c r="O5872" s="5">
        <v>-999</v>
      </c>
      <c r="P5872" s="4">
        <v>10.6</v>
      </c>
      <c r="Q5872" s="5">
        <v>-999</v>
      </c>
      <c r="R5872">
        <v>0.34200000000000003</v>
      </c>
      <c r="S5872" s="34">
        <f>ROUND((0.6105*(EXP((17.273*E5872)/(E5872+237.3))))*(100-H5872)/100,3)</f>
        <v>2.367</v>
      </c>
      <c r="T5872" s="6">
        <f>IF(V5872&lt;V5873,L5872,0)</f>
        <v>0</v>
      </c>
      <c r="U5872" s="6">
        <f>IF(T5872&gt;0,M5872,-999)</f>
        <v>-999</v>
      </c>
      <c r="V5872">
        <v>200709</v>
      </c>
      <c r="W5872">
        <v>2007</v>
      </c>
    </row>
    <row r="5873" spans="1:23" x14ac:dyDescent="0.25">
      <c r="A5873" s="14">
        <v>39340</v>
      </c>
      <c r="B5873" s="3">
        <v>258</v>
      </c>
      <c r="C5873" s="5">
        <v>-999</v>
      </c>
      <c r="D5873" s="4">
        <v>14</v>
      </c>
      <c r="E5873" s="4">
        <v>23.2</v>
      </c>
      <c r="F5873" s="4">
        <v>7.2</v>
      </c>
      <c r="G5873" s="4">
        <v>30.1</v>
      </c>
      <c r="H5873" s="4">
        <v>7</v>
      </c>
      <c r="I5873" s="5">
        <v>-999</v>
      </c>
      <c r="J5873" s="5">
        <v>-999</v>
      </c>
      <c r="K5873" s="4">
        <v>0</v>
      </c>
      <c r="L5873" s="4">
        <v>0</v>
      </c>
      <c r="M5873" s="9">
        <v>0</v>
      </c>
      <c r="N5873" s="5">
        <v>-999</v>
      </c>
      <c r="O5873" s="5">
        <v>-999</v>
      </c>
      <c r="P5873" s="4">
        <v>10.7</v>
      </c>
      <c r="Q5873" s="5">
        <v>-999</v>
      </c>
      <c r="R5873">
        <v>0.19900000000000001</v>
      </c>
      <c r="S5873" s="34">
        <f>ROUND((0.6105*(EXP((17.273*E5873)/(E5873+237.3))))*(100-H5873)/100,3)</f>
        <v>2.6440000000000001</v>
      </c>
      <c r="T5873" s="6">
        <f>IF(V5873&lt;V5874,L5873,0)</f>
        <v>0</v>
      </c>
      <c r="U5873" s="6">
        <f>IF(T5873&gt;0,M5873,-999)</f>
        <v>-999</v>
      </c>
      <c r="V5873">
        <v>200709</v>
      </c>
      <c r="W5873">
        <v>2007</v>
      </c>
    </row>
    <row r="5874" spans="1:23" x14ac:dyDescent="0.25">
      <c r="A5874" s="14">
        <v>39341</v>
      </c>
      <c r="B5874" s="3">
        <v>259</v>
      </c>
      <c r="C5874" s="5">
        <v>-999</v>
      </c>
      <c r="D5874" s="4">
        <v>5.9</v>
      </c>
      <c r="E5874" s="4">
        <v>10.6</v>
      </c>
      <c r="F5874" s="4">
        <v>2.2000000000000002</v>
      </c>
      <c r="G5874" s="4">
        <v>68</v>
      </c>
      <c r="H5874" s="4">
        <v>31.7</v>
      </c>
      <c r="I5874" s="5">
        <v>-999</v>
      </c>
      <c r="J5874" s="5">
        <v>-999</v>
      </c>
      <c r="K5874" s="4">
        <v>0</v>
      </c>
      <c r="L5874" s="4">
        <v>0</v>
      </c>
      <c r="M5874" s="9">
        <v>0</v>
      </c>
      <c r="N5874" s="5">
        <v>-999</v>
      </c>
      <c r="O5874" s="5">
        <v>-999</v>
      </c>
      <c r="P5874" s="4">
        <v>10.1</v>
      </c>
      <c r="Q5874" s="5">
        <v>-999</v>
      </c>
      <c r="R5874">
        <v>0.40600000000000003</v>
      </c>
      <c r="S5874" s="34">
        <f>ROUND((0.6105*(EXP((17.273*E5874)/(E5874+237.3))))*(100-H5874)/100,3)</f>
        <v>0.873</v>
      </c>
      <c r="T5874" s="6">
        <f>IF(V5874&lt;V5875,L5874,0)</f>
        <v>0</v>
      </c>
      <c r="U5874" s="6">
        <f>IF(T5874&gt;0,M5874,-999)</f>
        <v>-999</v>
      </c>
      <c r="V5874">
        <v>200709</v>
      </c>
      <c r="W5874">
        <v>2007</v>
      </c>
    </row>
    <row r="5875" spans="1:23" x14ac:dyDescent="0.25">
      <c r="A5875" s="14">
        <v>39342</v>
      </c>
      <c r="B5875" s="3">
        <v>260</v>
      </c>
      <c r="C5875" s="5">
        <v>-999</v>
      </c>
      <c r="D5875" s="4">
        <v>3.8</v>
      </c>
      <c r="E5875" s="4">
        <v>10.8</v>
      </c>
      <c r="F5875" s="4">
        <v>-1.6</v>
      </c>
      <c r="G5875" s="4">
        <v>76.7</v>
      </c>
      <c r="H5875" s="4">
        <v>37.5</v>
      </c>
      <c r="I5875" s="5">
        <v>-999</v>
      </c>
      <c r="J5875" s="5">
        <v>-999</v>
      </c>
      <c r="K5875" s="4">
        <v>0</v>
      </c>
      <c r="L5875" s="4">
        <v>0</v>
      </c>
      <c r="M5875" s="9">
        <v>0</v>
      </c>
      <c r="N5875" s="5">
        <v>-999</v>
      </c>
      <c r="O5875" s="5">
        <v>-999</v>
      </c>
      <c r="P5875" s="4">
        <v>9.6999999999999993</v>
      </c>
      <c r="Q5875" s="5">
        <v>-999</v>
      </c>
      <c r="R5875">
        <v>0.48399999999999999</v>
      </c>
      <c r="S5875" s="34">
        <f>ROUND((0.6105*(EXP((17.273*E5875)/(E5875+237.3))))*(100-H5875)/100,3)</f>
        <v>0.80900000000000005</v>
      </c>
      <c r="T5875" s="6">
        <f>IF(V5875&lt;V5876,L5875,0)</f>
        <v>0</v>
      </c>
      <c r="U5875" s="6">
        <f>IF(T5875&gt;0,M5875,-999)</f>
        <v>-999</v>
      </c>
      <c r="V5875">
        <v>200709</v>
      </c>
      <c r="W5875">
        <v>2007</v>
      </c>
    </row>
    <row r="5876" spans="1:23" x14ac:dyDescent="0.25">
      <c r="A5876" s="14">
        <v>39343</v>
      </c>
      <c r="B5876" s="3">
        <v>261</v>
      </c>
      <c r="C5876" s="5">
        <v>-999</v>
      </c>
      <c r="D5876" s="4">
        <v>1.6</v>
      </c>
      <c r="E5876" s="4">
        <v>8.3000000000000007</v>
      </c>
      <c r="F5876" s="4">
        <v>-2.1</v>
      </c>
      <c r="G5876" s="4">
        <v>85.7</v>
      </c>
      <c r="H5876" s="4">
        <v>58.7</v>
      </c>
      <c r="I5876" s="5">
        <v>-999</v>
      </c>
      <c r="J5876" s="5">
        <v>-999</v>
      </c>
      <c r="K5876" s="4">
        <v>0.3</v>
      </c>
      <c r="L5876" s="4">
        <v>0</v>
      </c>
      <c r="M5876" s="9">
        <v>0</v>
      </c>
      <c r="N5876" s="5">
        <v>-999</v>
      </c>
      <c r="O5876" s="5">
        <v>-999</v>
      </c>
      <c r="P5876" s="4">
        <v>8.5</v>
      </c>
      <c r="Q5876" s="5">
        <v>-999</v>
      </c>
      <c r="R5876">
        <v>0.64</v>
      </c>
      <c r="S5876" s="34">
        <f>ROUND((0.6105*(EXP((17.273*E5876)/(E5876+237.3))))*(100-H5876)/100,3)</f>
        <v>0.45200000000000001</v>
      </c>
      <c r="T5876" s="6">
        <f>IF(V5876&lt;V5877,L5876,0)</f>
        <v>0</v>
      </c>
      <c r="U5876" s="6">
        <f>IF(T5876&gt;0,M5876,-999)</f>
        <v>-999</v>
      </c>
      <c r="V5876">
        <v>200709</v>
      </c>
      <c r="W5876">
        <v>2007</v>
      </c>
    </row>
    <row r="5877" spans="1:23" x14ac:dyDescent="0.25">
      <c r="A5877" s="14">
        <v>39344</v>
      </c>
      <c r="B5877" s="3">
        <v>262</v>
      </c>
      <c r="C5877" s="5">
        <v>-999</v>
      </c>
      <c r="D5877" s="4">
        <v>2.6</v>
      </c>
      <c r="E5877" s="4">
        <v>10.1</v>
      </c>
      <c r="F5877" s="4">
        <v>-1.1000000000000001</v>
      </c>
      <c r="G5877" s="4">
        <v>83.3</v>
      </c>
      <c r="H5877" s="4">
        <v>50.7</v>
      </c>
      <c r="I5877" s="5">
        <v>-999</v>
      </c>
      <c r="J5877" s="5">
        <v>-999</v>
      </c>
      <c r="K5877" s="4">
        <v>0.3</v>
      </c>
      <c r="L5877" s="4">
        <v>0</v>
      </c>
      <c r="M5877" s="9">
        <v>0</v>
      </c>
      <c r="N5877" s="5">
        <v>-999</v>
      </c>
      <c r="O5877" s="5">
        <v>-999</v>
      </c>
      <c r="P5877" s="4">
        <v>8.1</v>
      </c>
      <c r="Q5877" s="5">
        <v>-999</v>
      </c>
      <c r="R5877">
        <v>0.627</v>
      </c>
      <c r="S5877" s="34">
        <f>ROUND((0.6105*(EXP((17.273*E5877)/(E5877+237.3))))*(100-H5877)/100,3)</f>
        <v>0.60899999999999999</v>
      </c>
      <c r="T5877" s="6">
        <f>IF(V5877&lt;V5878,L5877,0)</f>
        <v>0</v>
      </c>
      <c r="U5877" s="6">
        <f>IF(T5877&gt;0,M5877,-999)</f>
        <v>-999</v>
      </c>
      <c r="V5877">
        <v>200709</v>
      </c>
      <c r="W5877">
        <v>2007</v>
      </c>
    </row>
    <row r="5878" spans="1:23" x14ac:dyDescent="0.25">
      <c r="A5878" s="14">
        <v>39345</v>
      </c>
      <c r="B5878" s="3">
        <v>263</v>
      </c>
      <c r="C5878" s="5">
        <v>-999</v>
      </c>
      <c r="D5878" s="4">
        <v>0.7</v>
      </c>
      <c r="E5878" s="4">
        <v>2.9</v>
      </c>
      <c r="F5878" s="4">
        <v>-0.6</v>
      </c>
      <c r="G5878" s="4">
        <v>93.8</v>
      </c>
      <c r="H5878" s="4">
        <v>73.400000000000006</v>
      </c>
      <c r="I5878" s="5">
        <v>-999</v>
      </c>
      <c r="J5878" s="5">
        <v>-999</v>
      </c>
      <c r="K5878" s="4">
        <v>11.7</v>
      </c>
      <c r="L5878" s="4">
        <v>0</v>
      </c>
      <c r="M5878" s="9">
        <v>0</v>
      </c>
      <c r="N5878" s="5">
        <v>-999</v>
      </c>
      <c r="O5878" s="5">
        <v>-999</v>
      </c>
      <c r="P5878" s="4">
        <v>7</v>
      </c>
      <c r="Q5878" s="5">
        <v>-999</v>
      </c>
      <c r="R5878">
        <v>0.55100000000000005</v>
      </c>
      <c r="S5878" s="34">
        <f>ROUND((0.6105*(EXP((17.273*E5878)/(E5878+237.3))))*(100-H5878)/100,3)</f>
        <v>0.2</v>
      </c>
      <c r="T5878" s="6">
        <f>IF(V5878&lt;V5879,L5878,0)</f>
        <v>0</v>
      </c>
      <c r="U5878" s="6">
        <f>IF(T5878&gt;0,M5878,-999)</f>
        <v>-999</v>
      </c>
      <c r="V5878">
        <v>200709</v>
      </c>
      <c r="W5878">
        <v>2007</v>
      </c>
    </row>
    <row r="5879" spans="1:23" x14ac:dyDescent="0.25">
      <c r="A5879" s="14">
        <v>39346</v>
      </c>
      <c r="B5879" s="3">
        <v>264</v>
      </c>
      <c r="C5879" s="5">
        <v>-999</v>
      </c>
      <c r="D5879" s="4">
        <v>4</v>
      </c>
      <c r="E5879" s="4">
        <v>10.9</v>
      </c>
      <c r="F5879" s="4">
        <v>-0.6</v>
      </c>
      <c r="G5879" s="4">
        <v>86.9</v>
      </c>
      <c r="H5879" s="4">
        <v>47.5</v>
      </c>
      <c r="I5879" s="5">
        <v>-999</v>
      </c>
      <c r="J5879" s="5">
        <v>-999</v>
      </c>
      <c r="K5879" s="4">
        <v>7.2</v>
      </c>
      <c r="L5879" s="4">
        <v>0</v>
      </c>
      <c r="M5879" s="9">
        <v>0</v>
      </c>
      <c r="N5879" s="5">
        <v>-999</v>
      </c>
      <c r="O5879" s="5">
        <v>-999</v>
      </c>
      <c r="P5879" s="4">
        <v>6.6</v>
      </c>
      <c r="Q5879" s="5">
        <v>-999</v>
      </c>
      <c r="R5879">
        <v>0.62</v>
      </c>
      <c r="S5879" s="34">
        <f>ROUND((0.6105*(EXP((17.273*E5879)/(E5879+237.3))))*(100-H5879)/100,3)</f>
        <v>0.68400000000000005</v>
      </c>
      <c r="T5879" s="6">
        <f>IF(V5879&lt;V5880,L5879,0)</f>
        <v>0</v>
      </c>
      <c r="U5879" s="6">
        <f>IF(T5879&gt;0,M5879,-999)</f>
        <v>-999</v>
      </c>
      <c r="V5879">
        <v>200709</v>
      </c>
      <c r="W5879">
        <v>2007</v>
      </c>
    </row>
    <row r="5880" spans="1:23" x14ac:dyDescent="0.25">
      <c r="A5880" s="14">
        <v>39347</v>
      </c>
      <c r="B5880" s="3">
        <v>265</v>
      </c>
      <c r="C5880" s="5">
        <v>-999</v>
      </c>
      <c r="D5880" s="4">
        <v>0.7</v>
      </c>
      <c r="E5880" s="4">
        <v>4.5</v>
      </c>
      <c r="F5880" s="4">
        <v>-2</v>
      </c>
      <c r="G5880" s="4">
        <v>95.9</v>
      </c>
      <c r="H5880" s="4">
        <v>81.2</v>
      </c>
      <c r="I5880" s="5">
        <v>-999</v>
      </c>
      <c r="J5880" s="5">
        <v>-999</v>
      </c>
      <c r="K5880" s="4">
        <v>4</v>
      </c>
      <c r="L5880" s="4">
        <v>0</v>
      </c>
      <c r="M5880" s="9">
        <v>0</v>
      </c>
      <c r="N5880" s="5">
        <v>-999</v>
      </c>
      <c r="O5880" s="5">
        <v>-999</v>
      </c>
      <c r="P5880" s="4">
        <v>6.3</v>
      </c>
      <c r="Q5880" s="5">
        <v>-999</v>
      </c>
      <c r="R5880">
        <v>0.68400000000000005</v>
      </c>
      <c r="S5880" s="34">
        <f>ROUND((0.6105*(EXP((17.273*E5880)/(E5880+237.3))))*(100-H5880)/100,3)</f>
        <v>0.158</v>
      </c>
      <c r="T5880" s="6">
        <f>IF(V5880&lt;V5881,L5880,0)</f>
        <v>0</v>
      </c>
      <c r="U5880" s="6">
        <f>IF(T5880&gt;0,M5880,-999)</f>
        <v>-999</v>
      </c>
      <c r="V5880">
        <v>200709</v>
      </c>
      <c r="W5880">
        <v>2007</v>
      </c>
    </row>
    <row r="5881" spans="1:23" x14ac:dyDescent="0.25">
      <c r="A5881" s="14">
        <v>39348</v>
      </c>
      <c r="B5881" s="3">
        <v>266</v>
      </c>
      <c r="C5881" s="5">
        <v>-999</v>
      </c>
      <c r="D5881" s="4">
        <v>0.6</v>
      </c>
      <c r="E5881" s="4">
        <v>5.7</v>
      </c>
      <c r="F5881" s="4">
        <v>-1.7</v>
      </c>
      <c r="G5881" s="4">
        <v>88.4</v>
      </c>
      <c r="H5881" s="4">
        <v>62.9</v>
      </c>
      <c r="I5881" s="5">
        <v>-999</v>
      </c>
      <c r="J5881" s="5">
        <v>-999</v>
      </c>
      <c r="K5881" s="4">
        <v>0</v>
      </c>
      <c r="L5881" s="4">
        <v>0</v>
      </c>
      <c r="M5881" s="9">
        <v>0</v>
      </c>
      <c r="N5881" s="5">
        <v>-999</v>
      </c>
      <c r="O5881" s="5">
        <v>-999</v>
      </c>
      <c r="P5881" s="4">
        <v>6</v>
      </c>
      <c r="Q5881" s="5">
        <v>-999</v>
      </c>
      <c r="R5881">
        <v>0.57699999999999996</v>
      </c>
      <c r="S5881" s="34">
        <f>ROUND((0.6105*(EXP((17.273*E5881)/(E5881+237.3))))*(100-H5881)/100,3)</f>
        <v>0.34</v>
      </c>
      <c r="T5881" s="6">
        <f>IF(V5881&lt;V5882,L5881,0)</f>
        <v>0</v>
      </c>
      <c r="U5881" s="6">
        <f>IF(T5881&gt;0,M5881,-999)</f>
        <v>-999</v>
      </c>
      <c r="V5881">
        <v>200709</v>
      </c>
      <c r="W5881">
        <v>2007</v>
      </c>
    </row>
    <row r="5882" spans="1:23" x14ac:dyDescent="0.25">
      <c r="A5882" s="14">
        <v>39349</v>
      </c>
      <c r="B5882" s="3">
        <v>267</v>
      </c>
      <c r="C5882" s="5">
        <v>-999</v>
      </c>
      <c r="D5882" s="4">
        <v>3.6</v>
      </c>
      <c r="E5882" s="4">
        <v>11.1</v>
      </c>
      <c r="F5882" s="4">
        <v>-2.2999999999999998</v>
      </c>
      <c r="G5882" s="4">
        <v>71.5</v>
      </c>
      <c r="H5882" s="4">
        <v>35.5</v>
      </c>
      <c r="I5882" s="5">
        <v>-999</v>
      </c>
      <c r="J5882" s="5">
        <v>-999</v>
      </c>
      <c r="K5882" s="4">
        <v>4.5</v>
      </c>
      <c r="L5882" s="4">
        <v>0</v>
      </c>
      <c r="M5882" s="9">
        <v>0</v>
      </c>
      <c r="N5882" s="5">
        <v>-999</v>
      </c>
      <c r="O5882" s="5">
        <v>-999</v>
      </c>
      <c r="P5882" s="4">
        <v>6.2</v>
      </c>
      <c r="Q5882" s="5">
        <v>-999</v>
      </c>
      <c r="R5882">
        <v>0.47</v>
      </c>
      <c r="S5882" s="34">
        <f>ROUND((0.6105*(EXP((17.273*E5882)/(E5882+237.3))))*(100-H5882)/100,3)</f>
        <v>0.85199999999999998</v>
      </c>
      <c r="T5882" s="6">
        <f>IF(V5882&lt;V5883,L5882,0)</f>
        <v>0</v>
      </c>
      <c r="U5882" s="6">
        <f>IF(T5882&gt;0,M5882,-999)</f>
        <v>-999</v>
      </c>
      <c r="V5882">
        <v>200709</v>
      </c>
      <c r="W5882">
        <v>2007</v>
      </c>
    </row>
    <row r="5883" spans="1:23" x14ac:dyDescent="0.25">
      <c r="A5883" s="14">
        <v>39350</v>
      </c>
      <c r="B5883" s="3">
        <v>268</v>
      </c>
      <c r="C5883" s="5">
        <v>-999</v>
      </c>
      <c r="D5883" s="4">
        <v>3.3</v>
      </c>
      <c r="E5883" s="4">
        <v>8.5</v>
      </c>
      <c r="F5883" s="4">
        <v>0.1</v>
      </c>
      <c r="G5883" s="4">
        <v>89.2</v>
      </c>
      <c r="H5883" s="4">
        <v>66.3</v>
      </c>
      <c r="I5883" s="5">
        <v>-999</v>
      </c>
      <c r="J5883" s="5">
        <v>-999</v>
      </c>
      <c r="K5883" s="4">
        <v>0</v>
      </c>
      <c r="L5883" s="4">
        <v>0</v>
      </c>
      <c r="M5883" s="9">
        <v>0</v>
      </c>
      <c r="N5883" s="5">
        <v>-999</v>
      </c>
      <c r="O5883" s="5">
        <v>-999</v>
      </c>
      <c r="P5883" s="4">
        <v>6.7</v>
      </c>
      <c r="Q5883" s="5">
        <v>-999</v>
      </c>
      <c r="R5883">
        <v>0.73299999999999998</v>
      </c>
      <c r="S5883" s="34">
        <f>ROUND((0.6105*(EXP((17.273*E5883)/(E5883+237.3))))*(100-H5883)/100,3)</f>
        <v>0.374</v>
      </c>
      <c r="T5883" s="6">
        <f>IF(V5883&lt;V5884,L5883,0)</f>
        <v>0</v>
      </c>
      <c r="U5883" s="6">
        <f>IF(T5883&gt;0,M5883,-999)</f>
        <v>-999</v>
      </c>
      <c r="V5883">
        <v>200709</v>
      </c>
      <c r="W5883">
        <v>2007</v>
      </c>
    </row>
    <row r="5884" spans="1:23" x14ac:dyDescent="0.25">
      <c r="A5884" s="14">
        <v>39351</v>
      </c>
      <c r="B5884" s="3">
        <v>269</v>
      </c>
      <c r="C5884" s="5">
        <v>-999</v>
      </c>
      <c r="D5884" s="4">
        <v>4.8</v>
      </c>
      <c r="E5884" s="4">
        <v>9.6</v>
      </c>
      <c r="F5884" s="4">
        <v>0.2</v>
      </c>
      <c r="G5884" s="4">
        <v>78.599999999999994</v>
      </c>
      <c r="H5884" s="4">
        <v>58</v>
      </c>
      <c r="I5884" s="5">
        <v>-999</v>
      </c>
      <c r="J5884" s="5">
        <v>-999</v>
      </c>
      <c r="K5884" s="4">
        <v>0</v>
      </c>
      <c r="L5884" s="4">
        <v>0</v>
      </c>
      <c r="M5884" s="9">
        <v>0</v>
      </c>
      <c r="N5884" s="5">
        <v>-999</v>
      </c>
      <c r="O5884" s="5">
        <v>-999</v>
      </c>
      <c r="P5884" s="4">
        <v>6.5</v>
      </c>
      <c r="Q5884" s="5">
        <v>-999</v>
      </c>
      <c r="R5884">
        <v>0.69499999999999995</v>
      </c>
      <c r="S5884" s="34">
        <f>ROUND((0.6105*(EXP((17.273*E5884)/(E5884+237.3))))*(100-H5884)/100,3)</f>
        <v>0.502</v>
      </c>
      <c r="T5884" s="6">
        <f>IF(V5884&lt;V5885,L5884,0)</f>
        <v>0</v>
      </c>
      <c r="U5884" s="6">
        <f>IF(T5884&gt;0,M5884,-999)</f>
        <v>-999</v>
      </c>
      <c r="V5884">
        <v>200709</v>
      </c>
      <c r="W5884">
        <v>2007</v>
      </c>
    </row>
    <row r="5885" spans="1:23" x14ac:dyDescent="0.25">
      <c r="A5885" s="14">
        <v>39352</v>
      </c>
      <c r="B5885" s="3">
        <v>270</v>
      </c>
      <c r="C5885" s="5">
        <v>-999</v>
      </c>
      <c r="D5885" s="4">
        <v>6.9</v>
      </c>
      <c r="E5885" s="4">
        <v>10</v>
      </c>
      <c r="F5885" s="4">
        <v>2.9</v>
      </c>
      <c r="G5885" s="4">
        <v>74.3</v>
      </c>
      <c r="H5885" s="4">
        <v>58.3</v>
      </c>
      <c r="I5885" s="5">
        <v>-999</v>
      </c>
      <c r="J5885" s="5">
        <v>-999</v>
      </c>
      <c r="K5885" s="4">
        <v>2.9</v>
      </c>
      <c r="L5885" s="4">
        <v>0</v>
      </c>
      <c r="M5885" s="9">
        <v>0</v>
      </c>
      <c r="N5885" s="5">
        <v>-999</v>
      </c>
      <c r="O5885" s="5">
        <v>-999</v>
      </c>
      <c r="P5885" s="4">
        <v>6.9</v>
      </c>
      <c r="Q5885" s="5">
        <v>-999</v>
      </c>
      <c r="R5885">
        <v>0.71399999999999997</v>
      </c>
      <c r="S5885" s="34">
        <f>ROUND((0.6105*(EXP((17.273*E5885)/(E5885+237.3))))*(100-H5885)/100,3)</f>
        <v>0.51200000000000001</v>
      </c>
      <c r="T5885" s="6">
        <f>IF(V5885&lt;V5886,L5885,0)</f>
        <v>0</v>
      </c>
      <c r="U5885" s="6">
        <f>IF(T5885&gt;0,M5885,-999)</f>
        <v>-999</v>
      </c>
      <c r="V5885">
        <v>200709</v>
      </c>
      <c r="W5885">
        <v>2007</v>
      </c>
    </row>
    <row r="5886" spans="1:23" x14ac:dyDescent="0.25">
      <c r="A5886" s="14">
        <v>39353</v>
      </c>
      <c r="B5886" s="3">
        <v>271</v>
      </c>
      <c r="C5886" s="5">
        <v>-999</v>
      </c>
      <c r="D5886" s="4">
        <v>-0.6</v>
      </c>
      <c r="E5886" s="4">
        <v>3</v>
      </c>
      <c r="F5886" s="4">
        <v>-3.6</v>
      </c>
      <c r="G5886" s="4">
        <v>96.9</v>
      </c>
      <c r="H5886" s="4">
        <v>92.3</v>
      </c>
      <c r="I5886" s="5">
        <v>-999</v>
      </c>
      <c r="J5886" s="5">
        <v>-999</v>
      </c>
      <c r="K5886" s="4">
        <v>15.1</v>
      </c>
      <c r="L5886" s="4">
        <v>0</v>
      </c>
      <c r="M5886" s="9">
        <v>0</v>
      </c>
      <c r="N5886" s="5">
        <v>-999</v>
      </c>
      <c r="O5886" s="5">
        <v>-999</v>
      </c>
      <c r="P5886" s="4">
        <v>6</v>
      </c>
      <c r="Q5886" s="5">
        <v>-999</v>
      </c>
      <c r="R5886">
        <v>0.69899999999999995</v>
      </c>
      <c r="S5886" s="34">
        <f>ROUND((0.6105*(EXP((17.273*E5886)/(E5886+237.3))))*(100-H5886)/100,3)</f>
        <v>5.8000000000000003E-2</v>
      </c>
      <c r="T5886" s="6">
        <f>IF(V5886&lt;V5887,L5886,0)</f>
        <v>0</v>
      </c>
      <c r="U5886" s="6">
        <f>IF(T5886&gt;0,M5886,-999)</f>
        <v>-999</v>
      </c>
      <c r="V5886">
        <v>200709</v>
      </c>
      <c r="W5886">
        <v>2007</v>
      </c>
    </row>
    <row r="5887" spans="1:23" x14ac:dyDescent="0.25">
      <c r="A5887" s="14">
        <v>39354</v>
      </c>
      <c r="B5887" s="3">
        <v>272</v>
      </c>
      <c r="C5887" s="5">
        <v>-999</v>
      </c>
      <c r="D5887" s="4">
        <v>-1.5</v>
      </c>
      <c r="E5887" s="4">
        <v>3.1</v>
      </c>
      <c r="F5887" s="4">
        <v>-5.8</v>
      </c>
      <c r="G5887" s="4">
        <v>87.5</v>
      </c>
      <c r="H5887" s="4">
        <v>63.6</v>
      </c>
      <c r="I5887" s="5">
        <v>-999</v>
      </c>
      <c r="J5887" s="5">
        <v>-999</v>
      </c>
      <c r="K5887" s="4">
        <v>3.3</v>
      </c>
      <c r="L5887" s="4">
        <v>0</v>
      </c>
      <c r="M5887" s="9">
        <v>0</v>
      </c>
      <c r="N5887" s="5">
        <v>-999</v>
      </c>
      <c r="O5887" s="5">
        <v>-999</v>
      </c>
      <c r="P5887" s="4">
        <v>5.0999999999999996</v>
      </c>
      <c r="Q5887" s="5">
        <v>-999</v>
      </c>
      <c r="R5887">
        <v>0.48599999999999999</v>
      </c>
      <c r="S5887" s="34">
        <f>ROUND((0.6105*(EXP((17.273*E5887)/(E5887+237.3))))*(100-H5887)/100,3)</f>
        <v>0.27800000000000002</v>
      </c>
      <c r="T5887" s="6">
        <f>IF(V5887&lt;V5888,L5887,0)</f>
        <v>0</v>
      </c>
      <c r="U5887" s="6">
        <f>IF(T5887&gt;0,M5887,-999)</f>
        <v>-999</v>
      </c>
      <c r="V5887">
        <v>200709</v>
      </c>
      <c r="W5887">
        <v>2007</v>
      </c>
    </row>
    <row r="5888" spans="1:23" x14ac:dyDescent="0.25">
      <c r="A5888" s="14">
        <v>39355</v>
      </c>
      <c r="B5888" s="3">
        <v>273</v>
      </c>
      <c r="C5888" s="5">
        <v>-999</v>
      </c>
      <c r="D5888" s="4">
        <v>-0.4</v>
      </c>
      <c r="E5888" s="4">
        <v>0.7</v>
      </c>
      <c r="F5888" s="4">
        <v>-1.5</v>
      </c>
      <c r="G5888" s="4">
        <v>97.3</v>
      </c>
      <c r="H5888" s="4">
        <v>93.1</v>
      </c>
      <c r="I5888" s="5">
        <v>-999</v>
      </c>
      <c r="J5888" s="5">
        <v>-999</v>
      </c>
      <c r="K5888" s="4">
        <v>8</v>
      </c>
      <c r="L5888" s="4">
        <v>0</v>
      </c>
      <c r="M5888" s="9">
        <v>0</v>
      </c>
      <c r="N5888" s="5">
        <v>-999</v>
      </c>
      <c r="O5888" s="5">
        <v>-999</v>
      </c>
      <c r="P5888" s="4">
        <v>4.5999999999999996</v>
      </c>
      <c r="Q5888" s="5">
        <v>-999</v>
      </c>
      <c r="R5888">
        <v>0.59799999999999998</v>
      </c>
      <c r="S5888" s="34">
        <f>ROUND((0.6105*(EXP((17.273*E5888)/(E5888+237.3))))*(100-H5888)/100,3)</f>
        <v>4.3999999999999997E-2</v>
      </c>
      <c r="T5888" s="6">
        <f>IF(V5888&lt;V5889,L5888,0)</f>
        <v>0</v>
      </c>
      <c r="U5888" s="6">
        <f>IF(T5888&gt;0,M5888,-999)</f>
        <v>-999</v>
      </c>
      <c r="V5888">
        <v>200709</v>
      </c>
      <c r="W5888">
        <v>2007</v>
      </c>
    </row>
    <row r="5889" spans="1:23" x14ac:dyDescent="0.25">
      <c r="A5889" s="14">
        <v>39356</v>
      </c>
      <c r="B5889" s="3">
        <v>274</v>
      </c>
      <c r="C5889" s="5">
        <v>-999</v>
      </c>
      <c r="D5889" s="4">
        <v>1</v>
      </c>
      <c r="E5889" s="4">
        <v>6.2</v>
      </c>
      <c r="F5889" s="4">
        <v>-0.3</v>
      </c>
      <c r="G5889" s="4">
        <v>93.4</v>
      </c>
      <c r="H5889" s="4">
        <v>76.900000000000006</v>
      </c>
      <c r="I5889" s="5">
        <v>-999</v>
      </c>
      <c r="J5889" s="5">
        <v>-999</v>
      </c>
      <c r="K5889" s="4">
        <v>3.8</v>
      </c>
      <c r="L5889" s="4">
        <v>0</v>
      </c>
      <c r="M5889" s="9">
        <v>0</v>
      </c>
      <c r="N5889" s="5">
        <v>-999</v>
      </c>
      <c r="O5889" s="5">
        <v>-999</v>
      </c>
      <c r="P5889" s="4">
        <v>4.3</v>
      </c>
      <c r="Q5889" s="5">
        <v>-999</v>
      </c>
      <c r="R5889">
        <v>0.73</v>
      </c>
      <c r="S5889" s="34">
        <f>ROUND((0.6105*(EXP((17.273*E5889)/(E5889+237.3))))*(100-H5889)/100,3)</f>
        <v>0.219</v>
      </c>
      <c r="T5889" s="6">
        <f>IF(V5889&lt;V5890,L5889,0)</f>
        <v>0</v>
      </c>
      <c r="U5889" s="6">
        <f>IF(T5889&gt;0,M5889,-999)</f>
        <v>-999</v>
      </c>
      <c r="V5889">
        <v>200710</v>
      </c>
      <c r="W5889">
        <v>2007</v>
      </c>
    </row>
    <row r="5890" spans="1:23" x14ac:dyDescent="0.25">
      <c r="A5890" s="14">
        <v>39357</v>
      </c>
      <c r="B5890" s="3">
        <v>275</v>
      </c>
      <c r="C5890" s="5">
        <v>-999</v>
      </c>
      <c r="D5890" s="4">
        <v>0.5</v>
      </c>
      <c r="E5890" s="4">
        <v>2.1</v>
      </c>
      <c r="F5890" s="4">
        <v>-1.3</v>
      </c>
      <c r="G5890" s="4">
        <v>91</v>
      </c>
      <c r="H5890" s="4">
        <v>72.3</v>
      </c>
      <c r="I5890" s="5">
        <v>-999</v>
      </c>
      <c r="J5890" s="5">
        <v>-999</v>
      </c>
      <c r="K5890" s="4">
        <v>5.6</v>
      </c>
      <c r="L5890" s="4">
        <v>0</v>
      </c>
      <c r="M5890" s="9">
        <v>0</v>
      </c>
      <c r="N5890" s="5">
        <v>-999</v>
      </c>
      <c r="O5890" s="5">
        <v>-999</v>
      </c>
      <c r="P5890" s="4">
        <v>3.9</v>
      </c>
      <c r="Q5890" s="5">
        <v>-999</v>
      </c>
      <c r="R5890">
        <v>0.51200000000000001</v>
      </c>
      <c r="S5890" s="34">
        <f>ROUND((0.6105*(EXP((17.273*E5890)/(E5890+237.3))))*(100-H5890)/100,3)</f>
        <v>0.19700000000000001</v>
      </c>
      <c r="T5890" s="6">
        <f>IF(V5890&lt;V5891,L5890,0)</f>
        <v>0</v>
      </c>
      <c r="U5890" s="6">
        <f>IF(T5890&gt;0,M5890,-999)</f>
        <v>-999</v>
      </c>
      <c r="V5890">
        <v>200710</v>
      </c>
      <c r="W5890">
        <v>2007</v>
      </c>
    </row>
    <row r="5891" spans="1:23" x14ac:dyDescent="0.25">
      <c r="A5891" s="14">
        <v>39358</v>
      </c>
      <c r="B5891" s="3">
        <v>276</v>
      </c>
      <c r="C5891" s="5">
        <v>-999</v>
      </c>
      <c r="D5891" s="4">
        <v>-0.8</v>
      </c>
      <c r="E5891" s="4">
        <v>3.9</v>
      </c>
      <c r="F5891" s="4">
        <v>-2.7</v>
      </c>
      <c r="G5891" s="4">
        <v>88.3</v>
      </c>
      <c r="H5891" s="4">
        <v>66</v>
      </c>
      <c r="I5891" s="5">
        <v>-999</v>
      </c>
      <c r="J5891" s="5">
        <v>-999</v>
      </c>
      <c r="K5891" s="4">
        <v>2.2000000000000002</v>
      </c>
      <c r="L5891" s="4">
        <v>0</v>
      </c>
      <c r="M5891" s="9">
        <v>0</v>
      </c>
      <c r="N5891" s="5">
        <v>-999</v>
      </c>
      <c r="O5891" s="5">
        <v>-999</v>
      </c>
      <c r="P5891" s="4">
        <v>3.8</v>
      </c>
      <c r="Q5891" s="5">
        <v>-999</v>
      </c>
      <c r="R5891">
        <v>0.53100000000000003</v>
      </c>
      <c r="S5891" s="34">
        <f>ROUND((0.6105*(EXP((17.273*E5891)/(E5891+237.3))))*(100-H5891)/100,3)</f>
        <v>0.27400000000000002</v>
      </c>
      <c r="T5891" s="6">
        <f>IF(V5891&lt;V5892,L5891,0)</f>
        <v>0</v>
      </c>
      <c r="U5891" s="6">
        <f>IF(T5891&gt;0,M5891,-999)</f>
        <v>-999</v>
      </c>
      <c r="V5891">
        <v>200710</v>
      </c>
      <c r="W5891">
        <v>2007</v>
      </c>
    </row>
    <row r="5892" spans="1:23" x14ac:dyDescent="0.25">
      <c r="A5892" s="14">
        <v>39359</v>
      </c>
      <c r="B5892" s="3">
        <v>277</v>
      </c>
      <c r="C5892" s="5">
        <v>-999</v>
      </c>
      <c r="D5892" s="4">
        <v>-2.2000000000000002</v>
      </c>
      <c r="E5892" s="4">
        <v>1.6</v>
      </c>
      <c r="F5892" s="4">
        <v>-5.8</v>
      </c>
      <c r="G5892" s="4">
        <v>92.4</v>
      </c>
      <c r="H5892" s="4">
        <v>69.7</v>
      </c>
      <c r="I5892" s="5">
        <v>-999</v>
      </c>
      <c r="J5892" s="5">
        <v>-999</v>
      </c>
      <c r="K5892" s="4">
        <v>11.2</v>
      </c>
      <c r="L5892" s="4">
        <v>0</v>
      </c>
      <c r="M5892" s="9">
        <v>0</v>
      </c>
      <c r="N5892" s="5">
        <v>-999</v>
      </c>
      <c r="O5892" s="5">
        <v>-999</v>
      </c>
      <c r="P5892" s="4">
        <v>3.6</v>
      </c>
      <c r="Q5892" s="5">
        <v>-999</v>
      </c>
      <c r="R5892">
        <v>0.47799999999999998</v>
      </c>
      <c r="S5892" s="34">
        <f>ROUND((0.6105*(EXP((17.273*E5892)/(E5892+237.3))))*(100-H5892)/100,3)</f>
        <v>0.20799999999999999</v>
      </c>
      <c r="T5892" s="6">
        <f>IF(V5892&lt;V5893,L5892,0)</f>
        <v>0</v>
      </c>
      <c r="U5892" s="6">
        <f>IF(T5892&gt;0,M5892,-999)</f>
        <v>-999</v>
      </c>
      <c r="V5892">
        <v>200710</v>
      </c>
      <c r="W5892">
        <v>2007</v>
      </c>
    </row>
    <row r="5893" spans="1:23" x14ac:dyDescent="0.25">
      <c r="A5893" s="14">
        <v>39360</v>
      </c>
      <c r="B5893" s="3">
        <v>278</v>
      </c>
      <c r="C5893" s="5">
        <v>-999</v>
      </c>
      <c r="D5893" s="4">
        <v>-2.2000000000000002</v>
      </c>
      <c r="E5893" s="4">
        <v>3.6</v>
      </c>
      <c r="F5893" s="4">
        <v>-6.2</v>
      </c>
      <c r="G5893" s="4">
        <v>91</v>
      </c>
      <c r="H5893" s="4">
        <v>72.2</v>
      </c>
      <c r="I5893" s="5">
        <v>-999</v>
      </c>
      <c r="J5893" s="5">
        <v>-999</v>
      </c>
      <c r="K5893" s="4">
        <v>0.3</v>
      </c>
      <c r="L5893" s="4">
        <v>0</v>
      </c>
      <c r="M5893" s="9">
        <v>0</v>
      </c>
      <c r="N5893" s="5">
        <v>-999</v>
      </c>
      <c r="O5893" s="5">
        <v>-999</v>
      </c>
      <c r="P5893" s="4">
        <v>3.6</v>
      </c>
      <c r="Q5893" s="5">
        <v>-999</v>
      </c>
      <c r="R5893">
        <v>0.57099999999999995</v>
      </c>
      <c r="S5893" s="34">
        <f>ROUND((0.6105*(EXP((17.273*E5893)/(E5893+237.3))))*(100-H5893)/100,3)</f>
        <v>0.22</v>
      </c>
      <c r="T5893" s="6">
        <f>IF(V5893&lt;V5894,L5893,0)</f>
        <v>0</v>
      </c>
      <c r="U5893" s="6">
        <f>IF(T5893&gt;0,M5893,-999)</f>
        <v>-999</v>
      </c>
      <c r="V5893">
        <v>200710</v>
      </c>
      <c r="W5893">
        <v>2007</v>
      </c>
    </row>
    <row r="5894" spans="1:23" x14ac:dyDescent="0.25">
      <c r="A5894" s="14">
        <v>39361</v>
      </c>
      <c r="B5894" s="3">
        <v>279</v>
      </c>
      <c r="C5894" s="5">
        <v>-999</v>
      </c>
      <c r="D5894" s="4">
        <v>0</v>
      </c>
      <c r="E5894" s="4">
        <v>4.3</v>
      </c>
      <c r="F5894" s="4">
        <v>-5</v>
      </c>
      <c r="G5894" s="4">
        <v>87.2</v>
      </c>
      <c r="H5894" s="4">
        <v>72.400000000000006</v>
      </c>
      <c r="I5894" s="5">
        <v>-999</v>
      </c>
      <c r="J5894" s="5">
        <v>-999</v>
      </c>
      <c r="K5894" s="4">
        <v>0.3</v>
      </c>
      <c r="L5894" s="4">
        <v>0</v>
      </c>
      <c r="M5894" s="9">
        <v>0</v>
      </c>
      <c r="N5894" s="5">
        <v>-999</v>
      </c>
      <c r="O5894" s="5">
        <v>-999</v>
      </c>
      <c r="P5894" s="4">
        <v>3.4</v>
      </c>
      <c r="Q5894" s="5">
        <v>-999</v>
      </c>
      <c r="R5894">
        <v>0.60099999999999998</v>
      </c>
      <c r="S5894" s="34">
        <f>ROUND((0.6105*(EXP((17.273*E5894)/(E5894+237.3))))*(100-H5894)/100,3)</f>
        <v>0.22900000000000001</v>
      </c>
      <c r="T5894" s="6">
        <f>IF(V5894&lt;V5895,L5894,0)</f>
        <v>0</v>
      </c>
      <c r="U5894" s="6">
        <f>IF(T5894&gt;0,M5894,-999)</f>
        <v>-999</v>
      </c>
      <c r="V5894">
        <v>200710</v>
      </c>
      <c r="W5894">
        <v>2007</v>
      </c>
    </row>
    <row r="5895" spans="1:23" x14ac:dyDescent="0.25">
      <c r="A5895" s="14">
        <v>39362</v>
      </c>
      <c r="B5895" s="3">
        <v>280</v>
      </c>
      <c r="C5895" s="5">
        <v>-999</v>
      </c>
      <c r="D5895" s="4">
        <v>3</v>
      </c>
      <c r="E5895" s="4">
        <v>7.3</v>
      </c>
      <c r="F5895" s="4">
        <v>-0.8</v>
      </c>
      <c r="G5895" s="4">
        <v>90.3</v>
      </c>
      <c r="H5895" s="4">
        <v>73.099999999999994</v>
      </c>
      <c r="I5895" s="5">
        <v>-999</v>
      </c>
      <c r="J5895" s="5">
        <v>-999</v>
      </c>
      <c r="K5895" s="4">
        <v>3.5</v>
      </c>
      <c r="L5895" s="4">
        <v>0</v>
      </c>
      <c r="M5895" s="9">
        <v>0</v>
      </c>
      <c r="N5895" s="5">
        <v>-999</v>
      </c>
      <c r="O5895" s="5">
        <v>-999</v>
      </c>
      <c r="P5895" s="4">
        <v>3.2</v>
      </c>
      <c r="Q5895" s="5">
        <v>-999</v>
      </c>
      <c r="R5895">
        <v>0.749</v>
      </c>
      <c r="S5895" s="34">
        <f>ROUND((0.6105*(EXP((17.273*E5895)/(E5895+237.3))))*(100-H5895)/100,3)</f>
        <v>0.27500000000000002</v>
      </c>
      <c r="T5895" s="6">
        <f>IF(V5895&lt;V5896,L5895,0)</f>
        <v>0</v>
      </c>
      <c r="U5895" s="6">
        <f>IF(T5895&gt;0,M5895,-999)</f>
        <v>-999</v>
      </c>
      <c r="V5895">
        <v>200710</v>
      </c>
      <c r="W5895">
        <v>2007</v>
      </c>
    </row>
    <row r="5896" spans="1:23" x14ac:dyDescent="0.25">
      <c r="A5896" s="14">
        <v>39363</v>
      </c>
      <c r="B5896" s="3">
        <v>281</v>
      </c>
      <c r="C5896" s="5">
        <v>-999</v>
      </c>
      <c r="D5896" s="4">
        <v>0.6</v>
      </c>
      <c r="E5896" s="4">
        <v>4.2</v>
      </c>
      <c r="F5896" s="4">
        <v>-3.9</v>
      </c>
      <c r="G5896" s="4">
        <v>86.6</v>
      </c>
      <c r="H5896" s="4">
        <v>59.7</v>
      </c>
      <c r="I5896" s="5">
        <v>-999</v>
      </c>
      <c r="J5896" s="5">
        <v>-999</v>
      </c>
      <c r="K5896" s="4">
        <v>5.3</v>
      </c>
      <c r="L5896" s="4">
        <v>0</v>
      </c>
      <c r="M5896" s="9">
        <v>0</v>
      </c>
      <c r="N5896" s="5">
        <v>-999</v>
      </c>
      <c r="O5896" s="5">
        <v>-999</v>
      </c>
      <c r="P5896" s="4">
        <v>3.1</v>
      </c>
      <c r="Q5896" s="5">
        <v>-999</v>
      </c>
      <c r="R5896">
        <v>0.49299999999999999</v>
      </c>
      <c r="S5896" s="34">
        <f>ROUND((0.6105*(EXP((17.273*E5896)/(E5896+237.3))))*(100-H5896)/100,3)</f>
        <v>0.33200000000000002</v>
      </c>
      <c r="T5896" s="6">
        <f>IF(V5896&lt;V5897,L5896,0)</f>
        <v>0</v>
      </c>
      <c r="U5896" s="6">
        <f>IF(T5896&gt;0,M5896,-999)</f>
        <v>-999</v>
      </c>
      <c r="V5896">
        <v>200710</v>
      </c>
      <c r="W5896">
        <v>2007</v>
      </c>
    </row>
    <row r="5897" spans="1:23" x14ac:dyDescent="0.25">
      <c r="A5897" s="14">
        <v>39364</v>
      </c>
      <c r="B5897" s="3">
        <v>282</v>
      </c>
      <c r="C5897" s="5">
        <v>-999</v>
      </c>
      <c r="D5897" s="4">
        <v>7.6</v>
      </c>
      <c r="E5897" s="4">
        <v>12</v>
      </c>
      <c r="F5897" s="4">
        <v>2.2000000000000002</v>
      </c>
      <c r="G5897" s="4">
        <v>65.5</v>
      </c>
      <c r="H5897" s="4">
        <v>35.299999999999997</v>
      </c>
      <c r="I5897" s="5">
        <v>-999</v>
      </c>
      <c r="J5897" s="5">
        <v>-999</v>
      </c>
      <c r="K5897" s="4">
        <v>0</v>
      </c>
      <c r="L5897" s="4">
        <v>0</v>
      </c>
      <c r="M5897" s="9">
        <v>0</v>
      </c>
      <c r="N5897" s="5">
        <v>-999</v>
      </c>
      <c r="O5897" s="5">
        <v>-999</v>
      </c>
      <c r="P5897" s="4">
        <v>3.8</v>
      </c>
      <c r="Q5897" s="5">
        <v>-999</v>
      </c>
      <c r="R5897">
        <v>0.495</v>
      </c>
      <c r="S5897" s="34">
        <f>ROUND((0.6105*(EXP((17.273*E5897)/(E5897+237.3))))*(100-H5897)/100,3)</f>
        <v>0.90700000000000003</v>
      </c>
      <c r="T5897" s="6">
        <f>IF(V5897&lt;V5898,L5897,0)</f>
        <v>0</v>
      </c>
      <c r="U5897" s="6">
        <f>IF(T5897&gt;0,M5897,-999)</f>
        <v>-999</v>
      </c>
      <c r="V5897">
        <v>200710</v>
      </c>
      <c r="W5897">
        <v>2007</v>
      </c>
    </row>
    <row r="5898" spans="1:23" x14ac:dyDescent="0.25">
      <c r="A5898" s="14">
        <v>39365</v>
      </c>
      <c r="B5898" s="3">
        <v>283</v>
      </c>
      <c r="C5898" s="5">
        <v>-999</v>
      </c>
      <c r="D5898" s="4">
        <v>4.4000000000000004</v>
      </c>
      <c r="E5898" s="4">
        <v>10</v>
      </c>
      <c r="F5898" s="4">
        <v>-1.8</v>
      </c>
      <c r="G5898" s="4">
        <v>74.5</v>
      </c>
      <c r="H5898" s="4">
        <v>32.4</v>
      </c>
      <c r="I5898" s="5">
        <v>-999</v>
      </c>
      <c r="J5898" s="5">
        <v>-999</v>
      </c>
      <c r="K5898" s="4">
        <v>5.6</v>
      </c>
      <c r="L5898" s="4">
        <v>0</v>
      </c>
      <c r="M5898" s="9">
        <v>0</v>
      </c>
      <c r="N5898" s="5">
        <v>-999</v>
      </c>
      <c r="O5898" s="5">
        <v>-999</v>
      </c>
      <c r="P5898" s="4">
        <v>4.4000000000000004</v>
      </c>
      <c r="Q5898" s="5">
        <v>-999</v>
      </c>
      <c r="R5898">
        <v>0.39700000000000002</v>
      </c>
      <c r="S5898" s="34">
        <f>ROUND((0.6105*(EXP((17.273*E5898)/(E5898+237.3))))*(100-H5898)/100,3)</f>
        <v>0.83</v>
      </c>
      <c r="T5898" s="6">
        <f>IF(V5898&lt;V5899,L5898,0)</f>
        <v>0</v>
      </c>
      <c r="U5898" s="6">
        <f>IF(T5898&gt;0,M5898,-999)</f>
        <v>-999</v>
      </c>
      <c r="V5898">
        <v>200710</v>
      </c>
      <c r="W5898">
        <v>2007</v>
      </c>
    </row>
    <row r="5899" spans="1:23" x14ac:dyDescent="0.25">
      <c r="A5899" s="14">
        <v>39366</v>
      </c>
      <c r="B5899" s="3">
        <v>284</v>
      </c>
      <c r="C5899" s="5">
        <v>-999</v>
      </c>
      <c r="D5899" s="4">
        <v>0.5</v>
      </c>
      <c r="E5899" s="4">
        <v>5.9</v>
      </c>
      <c r="F5899" s="4">
        <v>-2.5</v>
      </c>
      <c r="G5899" s="4">
        <v>91.1</v>
      </c>
      <c r="H5899" s="4">
        <v>67.5</v>
      </c>
      <c r="I5899" s="5">
        <v>-999</v>
      </c>
      <c r="J5899" s="5">
        <v>-999</v>
      </c>
      <c r="K5899" s="4">
        <v>0.3</v>
      </c>
      <c r="L5899" s="4">
        <v>0</v>
      </c>
      <c r="M5899" s="9">
        <v>0</v>
      </c>
      <c r="N5899" s="5">
        <v>-999</v>
      </c>
      <c r="O5899" s="5">
        <v>-999</v>
      </c>
      <c r="P5899" s="4">
        <v>4</v>
      </c>
      <c r="Q5899" s="5">
        <v>-999</v>
      </c>
      <c r="R5899">
        <v>0.627</v>
      </c>
      <c r="S5899" s="34">
        <f>ROUND((0.6105*(EXP((17.273*E5899)/(E5899+237.3))))*(100-H5899)/100,3)</f>
        <v>0.30199999999999999</v>
      </c>
      <c r="T5899" s="6">
        <f>IF(V5899&lt;V5900,L5899,0)</f>
        <v>0</v>
      </c>
      <c r="U5899" s="6">
        <f>IF(T5899&gt;0,M5899,-999)</f>
        <v>-999</v>
      </c>
      <c r="V5899">
        <v>200710</v>
      </c>
      <c r="W5899">
        <v>2007</v>
      </c>
    </row>
    <row r="5900" spans="1:23" x14ac:dyDescent="0.25">
      <c r="A5900" s="14">
        <v>39367</v>
      </c>
      <c r="B5900" s="3">
        <v>285</v>
      </c>
      <c r="C5900" s="5">
        <v>-999</v>
      </c>
      <c r="D5900" s="4">
        <v>1.2</v>
      </c>
      <c r="E5900" s="4">
        <v>6.2</v>
      </c>
      <c r="F5900" s="4">
        <v>-2.2999999999999998</v>
      </c>
      <c r="G5900" s="4">
        <v>82.1</v>
      </c>
      <c r="H5900" s="4">
        <v>55.9</v>
      </c>
      <c r="I5900" s="5">
        <v>-999</v>
      </c>
      <c r="J5900" s="5">
        <v>-999</v>
      </c>
      <c r="K5900" s="4">
        <v>0</v>
      </c>
      <c r="L5900" s="4">
        <v>0</v>
      </c>
      <c r="M5900" s="9">
        <v>0</v>
      </c>
      <c r="N5900" s="5">
        <v>-999</v>
      </c>
      <c r="O5900" s="5">
        <v>-999</v>
      </c>
      <c r="P5900" s="4">
        <v>4.2</v>
      </c>
      <c r="Q5900" s="5">
        <v>-999</v>
      </c>
      <c r="R5900">
        <v>0.52800000000000002</v>
      </c>
      <c r="S5900" s="34">
        <f>ROUND((0.6105*(EXP((17.273*E5900)/(E5900+237.3))))*(100-H5900)/100,3)</f>
        <v>0.41799999999999998</v>
      </c>
      <c r="T5900" s="6">
        <f>IF(V5900&lt;V5901,L5900,0)</f>
        <v>0</v>
      </c>
      <c r="U5900" s="6">
        <f>IF(T5900&gt;0,M5900,-999)</f>
        <v>-999</v>
      </c>
      <c r="V5900">
        <v>200710</v>
      </c>
      <c r="W5900">
        <v>2007</v>
      </c>
    </row>
    <row r="5901" spans="1:23" x14ac:dyDescent="0.25">
      <c r="A5901" s="14">
        <v>39368</v>
      </c>
      <c r="B5901" s="3">
        <v>286</v>
      </c>
      <c r="C5901" s="5">
        <v>-999</v>
      </c>
      <c r="D5901" s="4">
        <v>3.1</v>
      </c>
      <c r="E5901" s="4">
        <v>11</v>
      </c>
      <c r="F5901" s="4">
        <v>-2.7</v>
      </c>
      <c r="G5901" s="4">
        <v>65.900000000000006</v>
      </c>
      <c r="H5901" s="4">
        <v>29.8</v>
      </c>
      <c r="I5901" s="5">
        <v>-999</v>
      </c>
      <c r="J5901" s="5">
        <v>-999</v>
      </c>
      <c r="K5901" s="4">
        <v>0</v>
      </c>
      <c r="L5901" s="4">
        <v>0</v>
      </c>
      <c r="M5901" s="9">
        <v>0</v>
      </c>
      <c r="N5901" s="5">
        <v>-999</v>
      </c>
      <c r="O5901" s="5">
        <v>-999</v>
      </c>
      <c r="P5901" s="4">
        <v>4.4000000000000004</v>
      </c>
      <c r="Q5901" s="5">
        <v>-999</v>
      </c>
      <c r="R5901">
        <v>0.39</v>
      </c>
      <c r="S5901" s="34">
        <f>ROUND((0.6105*(EXP((17.273*E5901)/(E5901+237.3))))*(100-H5901)/100,3)</f>
        <v>0.92100000000000004</v>
      </c>
      <c r="T5901" s="6">
        <f>IF(V5901&lt;V5902,L5901,0)</f>
        <v>0</v>
      </c>
      <c r="U5901" s="6">
        <f>IF(T5901&gt;0,M5901,-999)</f>
        <v>-999</v>
      </c>
      <c r="V5901">
        <v>200710</v>
      </c>
      <c r="W5901">
        <v>2007</v>
      </c>
    </row>
    <row r="5902" spans="1:23" x14ac:dyDescent="0.25">
      <c r="A5902" s="14">
        <v>39369</v>
      </c>
      <c r="B5902" s="3">
        <v>287</v>
      </c>
      <c r="C5902" s="5">
        <v>-999</v>
      </c>
      <c r="D5902" s="4">
        <v>5.3</v>
      </c>
      <c r="E5902" s="4">
        <v>11.1</v>
      </c>
      <c r="F5902" s="4">
        <v>1</v>
      </c>
      <c r="G5902" s="4">
        <v>62.1</v>
      </c>
      <c r="H5902" s="4">
        <v>31.8</v>
      </c>
      <c r="I5902" s="5">
        <v>-999</v>
      </c>
      <c r="J5902" s="5">
        <v>-999</v>
      </c>
      <c r="K5902" s="4">
        <v>0</v>
      </c>
      <c r="L5902" s="4">
        <v>0</v>
      </c>
      <c r="M5902" s="9">
        <v>0</v>
      </c>
      <c r="N5902" s="5">
        <v>-999</v>
      </c>
      <c r="O5902" s="5">
        <v>-999</v>
      </c>
      <c r="P5902" s="4">
        <v>4.5</v>
      </c>
      <c r="Q5902" s="5">
        <v>-999</v>
      </c>
      <c r="R5902">
        <v>0.42</v>
      </c>
      <c r="S5902" s="34">
        <f>ROUND((0.6105*(EXP((17.273*E5902)/(E5902+237.3))))*(100-H5902)/100,3)</f>
        <v>0.90100000000000002</v>
      </c>
      <c r="T5902" s="6">
        <f>IF(V5902&lt;V5903,L5902,0)</f>
        <v>0</v>
      </c>
      <c r="U5902" s="6">
        <f>IF(T5902&gt;0,M5902,-999)</f>
        <v>-999</v>
      </c>
      <c r="V5902">
        <v>200710</v>
      </c>
      <c r="W5902">
        <v>2007</v>
      </c>
    </row>
    <row r="5903" spans="1:23" x14ac:dyDescent="0.25">
      <c r="A5903" s="14">
        <v>39370</v>
      </c>
      <c r="B5903" s="3">
        <v>288</v>
      </c>
      <c r="C5903" s="5">
        <v>-999</v>
      </c>
      <c r="D5903" s="4">
        <v>6</v>
      </c>
      <c r="E5903" s="4">
        <v>11</v>
      </c>
      <c r="F5903" s="4">
        <v>2.1</v>
      </c>
      <c r="G5903" s="4">
        <v>74.8</v>
      </c>
      <c r="H5903" s="4">
        <v>51</v>
      </c>
      <c r="I5903" s="5">
        <v>-999</v>
      </c>
      <c r="J5903" s="5">
        <v>-999</v>
      </c>
      <c r="K5903" s="4">
        <v>0.3</v>
      </c>
      <c r="L5903" s="4">
        <v>0</v>
      </c>
      <c r="M5903" s="9">
        <v>0</v>
      </c>
      <c r="N5903" s="5">
        <v>-999</v>
      </c>
      <c r="O5903" s="5">
        <v>-999</v>
      </c>
      <c r="P5903" s="4">
        <v>4.7</v>
      </c>
      <c r="Q5903" s="5">
        <v>-999</v>
      </c>
      <c r="R5903">
        <v>0.66800000000000004</v>
      </c>
      <c r="S5903" s="34">
        <f>ROUND((0.6105*(EXP((17.273*E5903)/(E5903+237.3))))*(100-H5903)/100,3)</f>
        <v>0.64300000000000002</v>
      </c>
      <c r="T5903" s="6">
        <f>IF(V5903&lt;V5904,L5903,0)</f>
        <v>0</v>
      </c>
      <c r="U5903" s="6">
        <f>IF(T5903&gt;0,M5903,-999)</f>
        <v>-999</v>
      </c>
      <c r="V5903">
        <v>200710</v>
      </c>
      <c r="W5903">
        <v>2007</v>
      </c>
    </row>
    <row r="5904" spans="1:23" x14ac:dyDescent="0.25">
      <c r="A5904" s="14">
        <v>39371</v>
      </c>
      <c r="B5904" s="3">
        <v>289</v>
      </c>
      <c r="C5904" s="5">
        <v>-999</v>
      </c>
      <c r="D5904" s="4">
        <v>1.5</v>
      </c>
      <c r="E5904" s="4">
        <v>5.4</v>
      </c>
      <c r="F5904" s="4">
        <v>-2</v>
      </c>
      <c r="G5904" s="4">
        <v>85.4</v>
      </c>
      <c r="H5904" s="4">
        <v>64.900000000000006</v>
      </c>
      <c r="I5904" s="5">
        <v>-999</v>
      </c>
      <c r="J5904" s="5">
        <v>-999</v>
      </c>
      <c r="K5904" s="4">
        <v>9.6</v>
      </c>
      <c r="L5904" s="4">
        <v>0</v>
      </c>
      <c r="M5904" s="9">
        <v>0</v>
      </c>
      <c r="N5904" s="5">
        <v>-999</v>
      </c>
      <c r="O5904" s="5">
        <v>-999</v>
      </c>
      <c r="P5904" s="4">
        <v>4.8</v>
      </c>
      <c r="Q5904" s="5">
        <v>-999</v>
      </c>
      <c r="R5904">
        <v>0.58099999999999996</v>
      </c>
      <c r="S5904" s="34">
        <f>ROUND((0.6105*(EXP((17.273*E5904)/(E5904+237.3))))*(100-H5904)/100,3)</f>
        <v>0.315</v>
      </c>
      <c r="T5904" s="6">
        <f>IF(V5904&lt;V5905,L5904,0)</f>
        <v>0</v>
      </c>
      <c r="U5904" s="6">
        <f>IF(T5904&gt;0,M5904,-999)</f>
        <v>-999</v>
      </c>
      <c r="V5904">
        <v>200710</v>
      </c>
      <c r="W5904">
        <v>2007</v>
      </c>
    </row>
    <row r="5905" spans="1:23" x14ac:dyDescent="0.25">
      <c r="A5905" s="14">
        <v>39372</v>
      </c>
      <c r="B5905" s="3">
        <v>290</v>
      </c>
      <c r="C5905" s="5">
        <v>-999</v>
      </c>
      <c r="D5905" s="4">
        <v>-1.1000000000000001</v>
      </c>
      <c r="E5905" s="4">
        <v>5.7</v>
      </c>
      <c r="F5905" s="4">
        <v>-3.9</v>
      </c>
      <c r="G5905" s="4">
        <v>85.4</v>
      </c>
      <c r="H5905" s="4">
        <v>43.4</v>
      </c>
      <c r="I5905" s="5">
        <v>-999</v>
      </c>
      <c r="J5905" s="5">
        <v>-999</v>
      </c>
      <c r="K5905" s="4">
        <v>0.3</v>
      </c>
      <c r="L5905" s="4">
        <v>0</v>
      </c>
      <c r="M5905" s="9">
        <v>0</v>
      </c>
      <c r="N5905" s="5">
        <v>-999</v>
      </c>
      <c r="O5905" s="5">
        <v>-999</v>
      </c>
      <c r="P5905" s="4">
        <v>4.3</v>
      </c>
      <c r="Q5905" s="5">
        <v>-999</v>
      </c>
      <c r="R5905">
        <v>0.39800000000000002</v>
      </c>
      <c r="S5905" s="34">
        <f>ROUND((0.6105*(EXP((17.273*E5905)/(E5905+237.3))))*(100-H5905)/100,3)</f>
        <v>0.51800000000000002</v>
      </c>
      <c r="T5905" s="6">
        <f>IF(V5905&lt;V5906,L5905,0)</f>
        <v>0</v>
      </c>
      <c r="U5905" s="6">
        <f>IF(T5905&gt;0,M5905,-999)</f>
        <v>-999</v>
      </c>
      <c r="V5905">
        <v>200710</v>
      </c>
      <c r="W5905">
        <v>2007</v>
      </c>
    </row>
    <row r="5906" spans="1:23" x14ac:dyDescent="0.25">
      <c r="A5906" s="14">
        <v>39373</v>
      </c>
      <c r="B5906" s="3">
        <v>291</v>
      </c>
      <c r="C5906" s="5">
        <v>-999</v>
      </c>
      <c r="D5906" s="4">
        <v>-2.5</v>
      </c>
      <c r="E5906" s="4">
        <v>-0.9</v>
      </c>
      <c r="F5906" s="4">
        <v>-3.5</v>
      </c>
      <c r="G5906" s="4">
        <v>94</v>
      </c>
      <c r="H5906" s="4">
        <v>81.400000000000006</v>
      </c>
      <c r="I5906" s="5">
        <v>-999</v>
      </c>
      <c r="J5906" s="5">
        <v>-999</v>
      </c>
      <c r="K5906" s="4">
        <v>4</v>
      </c>
      <c r="L5906" s="4">
        <v>28</v>
      </c>
      <c r="M5906" s="9">
        <v>0</v>
      </c>
      <c r="N5906" s="5">
        <v>-999</v>
      </c>
      <c r="O5906" s="5">
        <v>-999</v>
      </c>
      <c r="P5906" s="4">
        <v>3.6</v>
      </c>
      <c r="Q5906" s="5">
        <v>-999</v>
      </c>
      <c r="R5906">
        <v>0.46500000000000002</v>
      </c>
      <c r="S5906" s="34">
        <f>ROUND((0.6105*(EXP((17.273*E5906)/(E5906+237.3))))*(100-H5906)/100,3)</f>
        <v>0.106</v>
      </c>
      <c r="T5906" s="6">
        <f>IF(V5906&lt;V5907,L5906,0)</f>
        <v>0</v>
      </c>
      <c r="U5906" s="6">
        <f>IF(T5906&gt;0,M5906,-999)</f>
        <v>-999</v>
      </c>
      <c r="V5906">
        <v>200710</v>
      </c>
      <c r="W5906">
        <v>2007</v>
      </c>
    </row>
    <row r="5907" spans="1:23" x14ac:dyDescent="0.25">
      <c r="A5907" s="14">
        <v>39374</v>
      </c>
      <c r="B5907" s="3">
        <v>292</v>
      </c>
      <c r="C5907" s="5">
        <v>-999</v>
      </c>
      <c r="D5907" s="4">
        <v>-1.2</v>
      </c>
      <c r="E5907" s="4">
        <v>1.7</v>
      </c>
      <c r="F5907" s="4">
        <v>-4.8</v>
      </c>
      <c r="G5907" s="4">
        <v>93.4</v>
      </c>
      <c r="H5907" s="4">
        <v>79.5</v>
      </c>
      <c r="I5907" s="5">
        <v>-999</v>
      </c>
      <c r="J5907" s="5">
        <v>-999</v>
      </c>
      <c r="K5907" s="4">
        <v>7.4</v>
      </c>
      <c r="L5907" s="4">
        <v>37</v>
      </c>
      <c r="M5907" s="9">
        <v>0</v>
      </c>
      <c r="N5907" s="5">
        <v>-999</v>
      </c>
      <c r="O5907" s="5">
        <v>-999</v>
      </c>
      <c r="P5907" s="4">
        <v>3</v>
      </c>
      <c r="Q5907" s="5">
        <v>-999</v>
      </c>
      <c r="R5907">
        <v>0.54900000000000004</v>
      </c>
      <c r="S5907" s="34">
        <f>ROUND((0.6105*(EXP((17.273*E5907)/(E5907+237.3))))*(100-H5907)/100,3)</f>
        <v>0.14199999999999999</v>
      </c>
      <c r="T5907" s="6">
        <f>IF(V5907&lt;V5908,L5907,0)</f>
        <v>0</v>
      </c>
      <c r="U5907" s="6">
        <f>IF(T5907&gt;0,M5907,-999)</f>
        <v>-999</v>
      </c>
      <c r="V5907">
        <v>200710</v>
      </c>
      <c r="W5907">
        <v>2007</v>
      </c>
    </row>
    <row r="5908" spans="1:23" x14ac:dyDescent="0.25">
      <c r="A5908" s="14">
        <v>39375</v>
      </c>
      <c r="B5908" s="3">
        <v>293</v>
      </c>
      <c r="C5908" s="5">
        <v>-999</v>
      </c>
      <c r="D5908" s="4">
        <v>-2.4</v>
      </c>
      <c r="E5908" s="4">
        <v>3.6</v>
      </c>
      <c r="F5908" s="4">
        <v>-5</v>
      </c>
      <c r="G5908" s="4">
        <v>88.1</v>
      </c>
      <c r="H5908" s="4">
        <v>59.6</v>
      </c>
      <c r="I5908" s="5">
        <v>-999</v>
      </c>
      <c r="J5908" s="5">
        <v>-999</v>
      </c>
      <c r="K5908" s="4">
        <v>1.4</v>
      </c>
      <c r="L5908" s="4">
        <v>32</v>
      </c>
      <c r="M5908" s="9">
        <v>0</v>
      </c>
      <c r="N5908" s="5">
        <v>-999</v>
      </c>
      <c r="O5908" s="5">
        <v>-999</v>
      </c>
      <c r="P5908" s="4">
        <v>2.8</v>
      </c>
      <c r="Q5908" s="5">
        <v>-999</v>
      </c>
      <c r="R5908">
        <v>0.47</v>
      </c>
      <c r="S5908" s="34">
        <f>ROUND((0.6105*(EXP((17.273*E5908)/(E5908+237.3))))*(100-H5908)/100,3)</f>
        <v>0.31900000000000001</v>
      </c>
      <c r="T5908" s="6">
        <f>IF(V5908&lt;V5909,L5908,0)</f>
        <v>0</v>
      </c>
      <c r="U5908" s="6">
        <f>IF(T5908&gt;0,M5908,-999)</f>
        <v>-999</v>
      </c>
      <c r="V5908">
        <v>200710</v>
      </c>
      <c r="W5908">
        <v>2007</v>
      </c>
    </row>
    <row r="5909" spans="1:23" x14ac:dyDescent="0.25">
      <c r="A5909" s="14">
        <v>39376</v>
      </c>
      <c r="B5909" s="3">
        <v>294</v>
      </c>
      <c r="C5909" s="5">
        <v>-999</v>
      </c>
      <c r="D5909" s="4">
        <v>-2.1</v>
      </c>
      <c r="E5909" s="4">
        <v>-0.1</v>
      </c>
      <c r="F5909" s="4">
        <v>-4.7</v>
      </c>
      <c r="G5909" s="4">
        <v>92.8</v>
      </c>
      <c r="H5909" s="4">
        <v>76.900000000000006</v>
      </c>
      <c r="I5909" s="5">
        <v>-999</v>
      </c>
      <c r="J5909" s="5">
        <v>-999</v>
      </c>
      <c r="K5909" s="4">
        <v>10.6</v>
      </c>
      <c r="L5909" s="4">
        <v>126</v>
      </c>
      <c r="M5909" s="9">
        <v>0</v>
      </c>
      <c r="N5909" s="5">
        <v>-999</v>
      </c>
      <c r="O5909" s="5">
        <v>-999</v>
      </c>
      <c r="P5909" s="4">
        <v>2.6</v>
      </c>
      <c r="Q5909" s="5">
        <v>-999</v>
      </c>
      <c r="R5909">
        <v>0.46700000000000003</v>
      </c>
      <c r="S5909" s="34">
        <f>ROUND((0.6105*(EXP((17.273*E5909)/(E5909+237.3))))*(100-H5909)/100,3)</f>
        <v>0.14000000000000001</v>
      </c>
      <c r="T5909" s="6">
        <f>IF(V5909&lt;V5910,L5909,0)</f>
        <v>0</v>
      </c>
      <c r="U5909" s="6">
        <f>IF(T5909&gt;0,M5909,-999)</f>
        <v>-999</v>
      </c>
      <c r="V5909">
        <v>200710</v>
      </c>
      <c r="W5909">
        <v>2007</v>
      </c>
    </row>
    <row r="5910" spans="1:23" x14ac:dyDescent="0.25">
      <c r="A5910" s="14">
        <v>39377</v>
      </c>
      <c r="B5910" s="3">
        <v>295</v>
      </c>
      <c r="C5910" s="5">
        <v>-999</v>
      </c>
      <c r="D5910" s="4">
        <v>3.4</v>
      </c>
      <c r="E5910" s="4">
        <v>5.9</v>
      </c>
      <c r="F5910" s="4">
        <v>-0.6</v>
      </c>
      <c r="G5910" s="4">
        <v>94.6</v>
      </c>
      <c r="H5910" s="4">
        <v>87.3</v>
      </c>
      <c r="I5910" s="5">
        <v>-999</v>
      </c>
      <c r="J5910" s="5">
        <v>-999</v>
      </c>
      <c r="K5910" s="4">
        <v>0.9</v>
      </c>
      <c r="L5910" s="4">
        <v>45</v>
      </c>
      <c r="M5910" s="9">
        <v>0</v>
      </c>
      <c r="N5910" s="5">
        <v>-999</v>
      </c>
      <c r="O5910" s="5">
        <v>-999</v>
      </c>
      <c r="P5910" s="4">
        <v>2.6</v>
      </c>
      <c r="Q5910" s="5">
        <v>-999</v>
      </c>
      <c r="R5910">
        <v>0.81</v>
      </c>
      <c r="S5910" s="34">
        <f>ROUND((0.6105*(EXP((17.273*E5910)/(E5910+237.3))))*(100-H5910)/100,3)</f>
        <v>0.11799999999999999</v>
      </c>
      <c r="T5910" s="6">
        <f>IF(V5910&lt;V5911,L5910,0)</f>
        <v>0</v>
      </c>
      <c r="U5910" s="6">
        <f>IF(T5910&gt;0,M5910,-999)</f>
        <v>-999</v>
      </c>
      <c r="V5910">
        <v>200710</v>
      </c>
      <c r="W5910">
        <v>2007</v>
      </c>
    </row>
    <row r="5911" spans="1:23" x14ac:dyDescent="0.25">
      <c r="A5911" s="14">
        <v>39378</v>
      </c>
      <c r="B5911" s="3">
        <v>296</v>
      </c>
      <c r="C5911" s="5">
        <v>-999</v>
      </c>
      <c r="D5911" s="4">
        <v>9.6</v>
      </c>
      <c r="E5911" s="4">
        <v>15.3</v>
      </c>
      <c r="F5911" s="4">
        <v>3.7</v>
      </c>
      <c r="G5911" s="4">
        <v>67</v>
      </c>
      <c r="H5911" s="4">
        <v>50.5</v>
      </c>
      <c r="I5911" s="5">
        <v>-999</v>
      </c>
      <c r="J5911" s="5">
        <v>-999</v>
      </c>
      <c r="K5911" s="4">
        <v>0</v>
      </c>
      <c r="L5911" s="4">
        <v>0</v>
      </c>
      <c r="M5911" s="9">
        <v>0</v>
      </c>
      <c r="N5911" s="5">
        <v>-999</v>
      </c>
      <c r="O5911" s="5">
        <v>-999</v>
      </c>
      <c r="P5911" s="4">
        <v>2.6</v>
      </c>
      <c r="Q5911" s="5">
        <v>-999</v>
      </c>
      <c r="R5911">
        <v>0.877</v>
      </c>
      <c r="S5911" s="34">
        <f>ROUND((0.6105*(EXP((17.273*E5911)/(E5911+237.3))))*(100-H5911)/100,3)</f>
        <v>0.86</v>
      </c>
      <c r="T5911" s="6">
        <f>IF(V5911&lt;V5912,L5911,0)</f>
        <v>0</v>
      </c>
      <c r="U5911" s="6">
        <f>IF(T5911&gt;0,M5911,-999)</f>
        <v>-999</v>
      </c>
      <c r="V5911">
        <v>200710</v>
      </c>
      <c r="W5911">
        <v>2007</v>
      </c>
    </row>
    <row r="5912" spans="1:23" x14ac:dyDescent="0.25">
      <c r="A5912" s="14">
        <v>39379</v>
      </c>
      <c r="B5912" s="3">
        <v>297</v>
      </c>
      <c r="C5912" s="5">
        <v>-999</v>
      </c>
      <c r="D5912" s="4">
        <v>3.5</v>
      </c>
      <c r="E5912" s="4">
        <v>9</v>
      </c>
      <c r="F5912" s="4">
        <v>-3.1</v>
      </c>
      <c r="G5912" s="4">
        <v>80.8</v>
      </c>
      <c r="H5912" s="4">
        <v>60.4</v>
      </c>
      <c r="I5912" s="5">
        <v>-999</v>
      </c>
      <c r="J5912" s="5">
        <v>-999</v>
      </c>
      <c r="K5912" s="4">
        <v>3.7</v>
      </c>
      <c r="L5912" s="4">
        <v>0</v>
      </c>
      <c r="M5912" s="9">
        <v>0</v>
      </c>
      <c r="N5912" s="5">
        <v>-999</v>
      </c>
      <c r="O5912" s="5">
        <v>-999</v>
      </c>
      <c r="P5912" s="4">
        <v>3</v>
      </c>
      <c r="Q5912" s="5">
        <v>-999</v>
      </c>
      <c r="R5912">
        <v>0.69499999999999995</v>
      </c>
      <c r="S5912" s="34">
        <f>ROUND((0.6105*(EXP((17.273*E5912)/(E5912+237.3))))*(100-H5912)/100,3)</f>
        <v>0.45400000000000001</v>
      </c>
      <c r="T5912" s="6">
        <f>IF(V5912&lt;V5913,L5912,0)</f>
        <v>0</v>
      </c>
      <c r="U5912" s="6">
        <f>IF(T5912&gt;0,M5912,-999)</f>
        <v>-999</v>
      </c>
      <c r="V5912">
        <v>200710</v>
      </c>
      <c r="W5912">
        <v>2007</v>
      </c>
    </row>
    <row r="5913" spans="1:23" x14ac:dyDescent="0.25">
      <c r="A5913" s="14">
        <v>39380</v>
      </c>
      <c r="B5913" s="3">
        <v>298</v>
      </c>
      <c r="C5913" s="5">
        <v>-999</v>
      </c>
      <c r="D5913" s="4">
        <v>-3.8</v>
      </c>
      <c r="E5913" s="4">
        <v>0.2</v>
      </c>
      <c r="F5913" s="4">
        <v>-6.7</v>
      </c>
      <c r="G5913" s="4">
        <v>81.8</v>
      </c>
      <c r="H5913" s="4">
        <v>59.8</v>
      </c>
      <c r="I5913" s="5">
        <v>-999</v>
      </c>
      <c r="J5913" s="5">
        <v>-999</v>
      </c>
      <c r="K5913" s="4">
        <v>2.6</v>
      </c>
      <c r="L5913" s="4">
        <v>10</v>
      </c>
      <c r="M5913" s="9">
        <v>0</v>
      </c>
      <c r="N5913" s="5">
        <v>-999</v>
      </c>
      <c r="O5913" s="5">
        <v>-999</v>
      </c>
      <c r="P5913" s="4">
        <v>2.8</v>
      </c>
      <c r="Q5913" s="5">
        <v>-999</v>
      </c>
      <c r="R5913">
        <v>0.371</v>
      </c>
      <c r="S5913" s="34">
        <f>ROUND((0.6105*(EXP((17.273*E5913)/(E5913+237.3))))*(100-H5913)/100,3)</f>
        <v>0.249</v>
      </c>
      <c r="T5913" s="6">
        <f>IF(V5913&lt;V5914,L5913,0)</f>
        <v>0</v>
      </c>
      <c r="U5913" s="6">
        <f>IF(T5913&gt;0,M5913,-999)</f>
        <v>-999</v>
      </c>
      <c r="V5913">
        <v>200710</v>
      </c>
      <c r="W5913">
        <v>2007</v>
      </c>
    </row>
    <row r="5914" spans="1:23" x14ac:dyDescent="0.25">
      <c r="A5914" s="14">
        <v>39381</v>
      </c>
      <c r="B5914" s="3">
        <v>299</v>
      </c>
      <c r="C5914" s="5">
        <v>-999</v>
      </c>
      <c r="D5914" s="4">
        <v>-2.5</v>
      </c>
      <c r="E5914" s="4">
        <v>5.0999999999999996</v>
      </c>
      <c r="F5914" s="4">
        <v>-6.8</v>
      </c>
      <c r="G5914" s="4">
        <v>70.599999999999994</v>
      </c>
      <c r="H5914" s="4">
        <v>41.9</v>
      </c>
      <c r="I5914" s="5">
        <v>-999</v>
      </c>
      <c r="J5914" s="5">
        <v>-999</v>
      </c>
      <c r="K5914" s="4">
        <v>0</v>
      </c>
      <c r="L5914" s="4">
        <v>12</v>
      </c>
      <c r="M5914" s="9">
        <v>0</v>
      </c>
      <c r="N5914" s="5">
        <v>-999</v>
      </c>
      <c r="O5914" s="5">
        <v>-999</v>
      </c>
      <c r="P5914" s="4">
        <v>2.4</v>
      </c>
      <c r="Q5914" s="5">
        <v>-999</v>
      </c>
      <c r="R5914">
        <v>0.36899999999999999</v>
      </c>
      <c r="S5914" s="34">
        <f>ROUND((0.6105*(EXP((17.273*E5914)/(E5914+237.3))))*(100-H5914)/100,3)</f>
        <v>0.51</v>
      </c>
      <c r="T5914" s="6">
        <f>IF(V5914&lt;V5915,L5914,0)</f>
        <v>0</v>
      </c>
      <c r="U5914" s="6">
        <f>IF(T5914&gt;0,M5914,-999)</f>
        <v>-999</v>
      </c>
      <c r="V5914">
        <v>200710</v>
      </c>
      <c r="W5914">
        <v>2007</v>
      </c>
    </row>
    <row r="5915" spans="1:23" x14ac:dyDescent="0.25">
      <c r="A5915" s="14">
        <v>39382</v>
      </c>
      <c r="B5915" s="3">
        <v>300</v>
      </c>
      <c r="C5915" s="5">
        <v>-999</v>
      </c>
      <c r="D5915" s="4">
        <v>0.5</v>
      </c>
      <c r="E5915" s="4">
        <v>6.1</v>
      </c>
      <c r="F5915" s="4">
        <v>-3.5</v>
      </c>
      <c r="G5915" s="4">
        <v>48.9</v>
      </c>
      <c r="H5915" s="4">
        <v>32.4</v>
      </c>
      <c r="I5915" s="5">
        <v>-999</v>
      </c>
      <c r="J5915" s="5">
        <v>-999</v>
      </c>
      <c r="K5915" s="4">
        <v>0</v>
      </c>
      <c r="L5915" s="4">
        <v>7</v>
      </c>
      <c r="M5915" s="9">
        <v>0</v>
      </c>
      <c r="N5915" s="5">
        <v>-999</v>
      </c>
      <c r="O5915" s="5">
        <v>-999</v>
      </c>
      <c r="P5915" s="4">
        <v>2</v>
      </c>
      <c r="Q5915" s="5">
        <v>-999</v>
      </c>
      <c r="R5915">
        <v>0.30599999999999999</v>
      </c>
      <c r="S5915" s="34">
        <f>ROUND((0.6105*(EXP((17.273*E5915)/(E5915+237.3))))*(100-H5915)/100,3)</f>
        <v>0.63600000000000001</v>
      </c>
      <c r="T5915" s="6">
        <f>IF(V5915&lt;V5916,L5915,0)</f>
        <v>0</v>
      </c>
      <c r="U5915" s="6">
        <f>IF(T5915&gt;0,M5915,-999)</f>
        <v>-999</v>
      </c>
      <c r="V5915">
        <v>200710</v>
      </c>
      <c r="W5915">
        <v>2007</v>
      </c>
    </row>
    <row r="5916" spans="1:23" x14ac:dyDescent="0.25">
      <c r="A5916" s="14">
        <v>39383</v>
      </c>
      <c r="B5916" s="3">
        <v>301</v>
      </c>
      <c r="C5916" s="5">
        <v>-999</v>
      </c>
      <c r="D5916" s="4">
        <v>3.6</v>
      </c>
      <c r="E5916" s="4">
        <v>6.4</v>
      </c>
      <c r="F5916" s="4">
        <v>1.2</v>
      </c>
      <c r="G5916" s="4">
        <v>59.4</v>
      </c>
      <c r="H5916" s="4">
        <v>34.799999999999997</v>
      </c>
      <c r="I5916" s="5">
        <v>-999</v>
      </c>
      <c r="J5916" s="5">
        <v>-999</v>
      </c>
      <c r="K5916" s="4">
        <v>0</v>
      </c>
      <c r="L5916" s="4">
        <v>8</v>
      </c>
      <c r="M5916" s="9">
        <v>0</v>
      </c>
      <c r="N5916" s="5">
        <v>-999</v>
      </c>
      <c r="O5916" s="5">
        <v>-999</v>
      </c>
      <c r="P5916" s="4">
        <v>1.9</v>
      </c>
      <c r="Q5916" s="5">
        <v>-999</v>
      </c>
      <c r="R5916">
        <v>0.33300000000000002</v>
      </c>
      <c r="S5916" s="34">
        <f>ROUND((0.6105*(EXP((17.273*E5916)/(E5916+237.3))))*(100-H5916)/100,3)</f>
        <v>0.627</v>
      </c>
      <c r="T5916" s="6">
        <f>IF(V5916&lt;V5917,L5916,0)</f>
        <v>0</v>
      </c>
      <c r="U5916" s="6">
        <f>IF(T5916&gt;0,M5916,-999)</f>
        <v>-999</v>
      </c>
      <c r="V5916">
        <v>200710</v>
      </c>
      <c r="W5916">
        <v>2007</v>
      </c>
    </row>
    <row r="5917" spans="1:23" x14ac:dyDescent="0.25">
      <c r="A5917" s="14">
        <v>39384</v>
      </c>
      <c r="B5917" s="3">
        <v>302</v>
      </c>
      <c r="C5917" s="5">
        <v>-999</v>
      </c>
      <c r="D5917" s="4">
        <v>0.9</v>
      </c>
      <c r="E5917" s="4">
        <v>5.5</v>
      </c>
      <c r="F5917" s="4">
        <v>-5.5</v>
      </c>
      <c r="G5917" s="4">
        <v>69</v>
      </c>
      <c r="H5917" s="4">
        <v>51.7</v>
      </c>
      <c r="I5917" s="5">
        <v>-999</v>
      </c>
      <c r="J5917" s="5">
        <v>-999</v>
      </c>
      <c r="K5917" s="4">
        <v>0</v>
      </c>
      <c r="L5917" s="4">
        <v>8</v>
      </c>
      <c r="M5917" s="9">
        <v>0</v>
      </c>
      <c r="N5917" s="5">
        <v>-999</v>
      </c>
      <c r="O5917" s="5">
        <v>-999</v>
      </c>
      <c r="P5917" s="4">
        <v>2</v>
      </c>
      <c r="Q5917" s="5">
        <v>-999</v>
      </c>
      <c r="R5917">
        <v>0.46800000000000003</v>
      </c>
      <c r="S5917" s="34">
        <f>ROUND((0.6105*(EXP((17.273*E5917)/(E5917+237.3))))*(100-H5917)/100,3)</f>
        <v>0.436</v>
      </c>
      <c r="T5917" s="6">
        <f>IF(V5917&lt;V5918,L5917,0)</f>
        <v>0</v>
      </c>
      <c r="U5917" s="6">
        <f>IF(T5917&gt;0,M5917,-999)</f>
        <v>-999</v>
      </c>
      <c r="V5917">
        <v>200710</v>
      </c>
      <c r="W5917">
        <v>2007</v>
      </c>
    </row>
    <row r="5918" spans="1:23" x14ac:dyDescent="0.25">
      <c r="A5918" s="14">
        <v>39385</v>
      </c>
      <c r="B5918" s="3">
        <v>303</v>
      </c>
      <c r="C5918" s="5">
        <v>-999</v>
      </c>
      <c r="D5918" s="4">
        <v>-2.4</v>
      </c>
      <c r="E5918" s="4">
        <v>5.0999999999999996</v>
      </c>
      <c r="F5918" s="4">
        <v>-6.5</v>
      </c>
      <c r="G5918" s="4">
        <v>68</v>
      </c>
      <c r="H5918" s="4">
        <v>33.5</v>
      </c>
      <c r="I5918" s="5">
        <v>-999</v>
      </c>
      <c r="J5918" s="5">
        <v>-999</v>
      </c>
      <c r="K5918" s="4">
        <v>0</v>
      </c>
      <c r="L5918" s="4">
        <v>5</v>
      </c>
      <c r="M5918" s="9">
        <v>0</v>
      </c>
      <c r="N5918" s="5">
        <v>-999</v>
      </c>
      <c r="O5918" s="5">
        <v>-999</v>
      </c>
      <c r="P5918" s="4">
        <v>2</v>
      </c>
      <c r="Q5918" s="5">
        <v>-999</v>
      </c>
      <c r="R5918">
        <v>0.29399999999999998</v>
      </c>
      <c r="S5918" s="34">
        <f>ROUND((0.6105*(EXP((17.273*E5918)/(E5918+237.3))))*(100-H5918)/100,3)</f>
        <v>0.58399999999999996</v>
      </c>
      <c r="T5918" s="6">
        <f>IF(V5918&lt;V5919,L5918,0)</f>
        <v>0</v>
      </c>
      <c r="U5918" s="6">
        <f>IF(T5918&gt;0,M5918,-999)</f>
        <v>-999</v>
      </c>
      <c r="V5918">
        <v>200710</v>
      </c>
      <c r="W5918">
        <v>2007</v>
      </c>
    </row>
    <row r="5919" spans="1:23" x14ac:dyDescent="0.25">
      <c r="A5919" s="14">
        <v>39386</v>
      </c>
      <c r="B5919" s="3">
        <v>304</v>
      </c>
      <c r="C5919" s="5">
        <v>-999</v>
      </c>
      <c r="D5919" s="4">
        <v>-0.4</v>
      </c>
      <c r="E5919" s="4">
        <v>1.7</v>
      </c>
      <c r="F5919" s="4">
        <v>-2.4</v>
      </c>
      <c r="G5919" s="4">
        <v>43.9</v>
      </c>
      <c r="H5919" s="4">
        <v>32.700000000000003</v>
      </c>
      <c r="I5919" s="5">
        <v>-999</v>
      </c>
      <c r="J5919" s="5">
        <v>-999</v>
      </c>
      <c r="K5919" s="4">
        <v>0</v>
      </c>
      <c r="L5919" s="4">
        <v>6</v>
      </c>
      <c r="M5919" s="9">
        <v>0</v>
      </c>
      <c r="N5919" s="5">
        <v>-999</v>
      </c>
      <c r="O5919" s="5">
        <v>-999</v>
      </c>
      <c r="P5919" s="4">
        <v>1.8</v>
      </c>
      <c r="Q5919" s="5">
        <v>-999</v>
      </c>
      <c r="R5919">
        <v>0.22500000000000001</v>
      </c>
      <c r="S5919" s="34">
        <f>ROUND((0.6105*(EXP((17.273*E5919)/(E5919+237.3))))*(100-H5919)/100,3)</f>
        <v>0.46500000000000002</v>
      </c>
      <c r="T5919" s="6">
        <f>IF(V5919&lt;V5920,L5919,0)</f>
        <v>6</v>
      </c>
      <c r="U5919" s="6">
        <f>IF(T5919&gt;0,M5919,-999)</f>
        <v>0</v>
      </c>
      <c r="V5919">
        <v>200710</v>
      </c>
      <c r="W5919">
        <v>2007</v>
      </c>
    </row>
    <row r="5920" spans="1:23" x14ac:dyDescent="0.25">
      <c r="A5920" s="14">
        <v>39387</v>
      </c>
      <c r="B5920" s="3">
        <v>305</v>
      </c>
      <c r="C5920" s="5">
        <v>-999</v>
      </c>
      <c r="D5920" s="4">
        <v>-3.7</v>
      </c>
      <c r="E5920" s="4">
        <v>1.2</v>
      </c>
      <c r="F5920" s="4">
        <v>-7.3</v>
      </c>
      <c r="G5920" s="4">
        <v>71.7</v>
      </c>
      <c r="H5920" s="4">
        <v>41.8</v>
      </c>
      <c r="I5920" s="5">
        <v>-999</v>
      </c>
      <c r="J5920" s="5">
        <v>-999</v>
      </c>
      <c r="K5920" s="4">
        <v>0</v>
      </c>
      <c r="L5920" s="4">
        <v>10</v>
      </c>
      <c r="M5920" s="9">
        <v>0</v>
      </c>
      <c r="N5920" s="5">
        <v>-999</v>
      </c>
      <c r="O5920" s="5">
        <v>-999</v>
      </c>
      <c r="P5920" s="4">
        <v>1.6</v>
      </c>
      <c r="Q5920" s="5">
        <v>-999</v>
      </c>
      <c r="R5920">
        <v>0.27800000000000002</v>
      </c>
      <c r="S5920" s="34">
        <f>ROUND((0.6105*(EXP((17.273*E5920)/(E5920+237.3))))*(100-H5920)/100,3)</f>
        <v>0.38800000000000001</v>
      </c>
      <c r="T5920" s="6">
        <f>IF(V5920&lt;V5921,L5920,0)</f>
        <v>0</v>
      </c>
      <c r="U5920" s="6">
        <f>IF(T5920&gt;0,M5920,-999)</f>
        <v>-999</v>
      </c>
      <c r="V5920">
        <v>200711</v>
      </c>
      <c r="W5920">
        <v>2007</v>
      </c>
    </row>
    <row r="5921" spans="1:23" x14ac:dyDescent="0.25">
      <c r="A5921" s="14">
        <v>39388</v>
      </c>
      <c r="B5921" s="3">
        <v>306</v>
      </c>
      <c r="C5921" s="5">
        <v>-999</v>
      </c>
      <c r="D5921" s="4">
        <v>-2.4</v>
      </c>
      <c r="E5921" s="4">
        <v>1.1000000000000001</v>
      </c>
      <c r="F5921" s="4">
        <v>-7.1</v>
      </c>
      <c r="G5921" s="4">
        <v>59.3</v>
      </c>
      <c r="H5921" s="4">
        <v>34.200000000000003</v>
      </c>
      <c r="I5921" s="5">
        <v>-999</v>
      </c>
      <c r="J5921" s="5">
        <v>-999</v>
      </c>
      <c r="K5921" s="4">
        <v>0</v>
      </c>
      <c r="L5921" s="4">
        <v>17</v>
      </c>
      <c r="M5921" s="9">
        <v>0</v>
      </c>
      <c r="N5921" s="5">
        <v>-999</v>
      </c>
      <c r="O5921" s="5">
        <v>-999</v>
      </c>
      <c r="P5921" s="4">
        <v>1.5</v>
      </c>
      <c r="Q5921" s="5">
        <v>-999</v>
      </c>
      <c r="R5921">
        <v>0.22500000000000001</v>
      </c>
      <c r="S5921" s="34">
        <f>ROUND((0.6105*(EXP((17.273*E5921)/(E5921+237.3))))*(100-H5921)/100,3)</f>
        <v>0.435</v>
      </c>
      <c r="T5921" s="6">
        <f>IF(V5921&lt;V5922,L5921,0)</f>
        <v>0</v>
      </c>
      <c r="U5921" s="6">
        <f>IF(T5921&gt;0,M5921,-999)</f>
        <v>-999</v>
      </c>
      <c r="V5921">
        <v>200711</v>
      </c>
      <c r="W5921">
        <v>2007</v>
      </c>
    </row>
    <row r="5922" spans="1:23" x14ac:dyDescent="0.25">
      <c r="A5922" s="14">
        <v>39389</v>
      </c>
      <c r="B5922" s="3">
        <v>307</v>
      </c>
      <c r="C5922" s="5">
        <v>-999</v>
      </c>
      <c r="D5922" s="4">
        <v>1.9</v>
      </c>
      <c r="E5922" s="4">
        <v>4.5999999999999996</v>
      </c>
      <c r="F5922" s="4">
        <v>-1.1000000000000001</v>
      </c>
      <c r="G5922" s="4">
        <v>82.7</v>
      </c>
      <c r="H5922" s="4">
        <v>70.5</v>
      </c>
      <c r="I5922" s="5">
        <v>-999</v>
      </c>
      <c r="J5922" s="5">
        <v>-999</v>
      </c>
      <c r="K5922" s="4">
        <v>2.1</v>
      </c>
      <c r="L5922" s="4">
        <v>16</v>
      </c>
      <c r="M5922" s="9">
        <v>0</v>
      </c>
      <c r="N5922" s="5">
        <v>-999</v>
      </c>
      <c r="O5922" s="5">
        <v>-999</v>
      </c>
      <c r="P5922" s="4">
        <v>1.4</v>
      </c>
      <c r="Q5922" s="5">
        <v>-999</v>
      </c>
      <c r="R5922">
        <v>0.59799999999999998</v>
      </c>
      <c r="S5922" s="34">
        <f>ROUND((0.6105*(EXP((17.273*E5922)/(E5922+237.3))))*(100-H5922)/100,3)</f>
        <v>0.25</v>
      </c>
      <c r="T5922" s="6">
        <f>IF(V5922&lt;V5923,L5922,0)</f>
        <v>0</v>
      </c>
      <c r="U5922" s="6">
        <f>IF(T5922&gt;0,M5922,-999)</f>
        <v>-999</v>
      </c>
      <c r="V5922">
        <v>200711</v>
      </c>
      <c r="W5922">
        <v>2007</v>
      </c>
    </row>
    <row r="5923" spans="1:23" x14ac:dyDescent="0.25">
      <c r="A5923" s="14">
        <v>39390</v>
      </c>
      <c r="B5923" s="3">
        <v>308</v>
      </c>
      <c r="C5923" s="5">
        <v>-999</v>
      </c>
      <c r="D5923" s="4">
        <v>-1.9</v>
      </c>
      <c r="E5923" s="4">
        <v>3.3</v>
      </c>
      <c r="F5923" s="4">
        <v>-6.5</v>
      </c>
      <c r="G5923" s="4">
        <v>84.6</v>
      </c>
      <c r="H5923" s="4">
        <v>67.400000000000006</v>
      </c>
      <c r="I5923" s="5">
        <v>-999</v>
      </c>
      <c r="J5923" s="5">
        <v>-999</v>
      </c>
      <c r="K5923" s="4">
        <v>1.3</v>
      </c>
      <c r="L5923" s="4">
        <v>15</v>
      </c>
      <c r="M5923" s="9">
        <v>0</v>
      </c>
      <c r="N5923" s="5">
        <v>-999</v>
      </c>
      <c r="O5923" s="5">
        <v>-999</v>
      </c>
      <c r="P5923" s="4">
        <v>1.3</v>
      </c>
      <c r="Q5923" s="5">
        <v>-999</v>
      </c>
      <c r="R5923">
        <v>0.52100000000000002</v>
      </c>
      <c r="S5923" s="34">
        <f>ROUND((0.6105*(EXP((17.273*E5923)/(E5923+237.3))))*(100-H5923)/100,3)</f>
        <v>0.252</v>
      </c>
      <c r="T5923" s="6">
        <f>IF(V5923&lt;V5924,L5923,0)</f>
        <v>0</v>
      </c>
      <c r="U5923" s="6">
        <f>IF(T5923&gt;0,M5923,-999)</f>
        <v>-999</v>
      </c>
      <c r="V5923">
        <v>200711</v>
      </c>
      <c r="W5923">
        <v>2007</v>
      </c>
    </row>
    <row r="5924" spans="1:23" x14ac:dyDescent="0.25">
      <c r="A5924" s="14">
        <v>39391</v>
      </c>
      <c r="B5924" s="3">
        <v>309</v>
      </c>
      <c r="C5924" s="5">
        <v>-999</v>
      </c>
      <c r="D5924" s="4">
        <v>-0.9</v>
      </c>
      <c r="E5924" s="4">
        <v>7.7</v>
      </c>
      <c r="F5924" s="4">
        <v>-6.3</v>
      </c>
      <c r="G5924" s="4">
        <v>59.2</v>
      </c>
      <c r="H5924" s="4">
        <v>30.5</v>
      </c>
      <c r="I5924" s="5">
        <v>-999</v>
      </c>
      <c r="J5924" s="5">
        <v>-999</v>
      </c>
      <c r="K5924" s="4">
        <v>0.8</v>
      </c>
      <c r="L5924" s="4">
        <v>15</v>
      </c>
      <c r="M5924" s="9">
        <v>0</v>
      </c>
      <c r="N5924" s="5">
        <v>-999</v>
      </c>
      <c r="O5924" s="5">
        <v>-999</v>
      </c>
      <c r="P5924" s="4">
        <v>1.4</v>
      </c>
      <c r="Q5924" s="5">
        <v>-999</v>
      </c>
      <c r="R5924">
        <v>0.32</v>
      </c>
      <c r="S5924" s="34">
        <f>ROUND((0.6105*(EXP((17.273*E5924)/(E5924+237.3))))*(100-H5924)/100,3)</f>
        <v>0.73</v>
      </c>
      <c r="T5924" s="6">
        <f>IF(V5924&lt;V5925,L5924,0)</f>
        <v>0</v>
      </c>
      <c r="U5924" s="6">
        <f>IF(T5924&gt;0,M5924,-999)</f>
        <v>-999</v>
      </c>
      <c r="V5924">
        <v>200711</v>
      </c>
      <c r="W5924">
        <v>2007</v>
      </c>
    </row>
    <row r="5925" spans="1:23" x14ac:dyDescent="0.25">
      <c r="A5925" s="14">
        <v>39392</v>
      </c>
      <c r="B5925" s="3">
        <v>310</v>
      </c>
      <c r="C5925" s="5">
        <v>-999</v>
      </c>
      <c r="D5925" s="4">
        <v>2.6</v>
      </c>
      <c r="E5925" s="4">
        <v>7.9</v>
      </c>
      <c r="F5925" s="4">
        <v>-0.1</v>
      </c>
      <c r="G5925" s="4">
        <v>57.2</v>
      </c>
      <c r="H5925" s="4">
        <v>35.1</v>
      </c>
      <c r="I5925" s="5">
        <v>-999</v>
      </c>
      <c r="J5925" s="5">
        <v>-999</v>
      </c>
      <c r="K5925" s="4">
        <v>0</v>
      </c>
      <c r="L5925" s="4">
        <v>13</v>
      </c>
      <c r="M5925" s="9">
        <v>0</v>
      </c>
      <c r="N5925" s="5">
        <v>-999</v>
      </c>
      <c r="O5925" s="5">
        <v>-999</v>
      </c>
      <c r="P5925" s="4">
        <v>1.4</v>
      </c>
      <c r="Q5925" s="5">
        <v>-999</v>
      </c>
      <c r="R5925">
        <v>0.373</v>
      </c>
      <c r="S5925" s="34">
        <f>ROUND((0.6105*(EXP((17.273*E5925)/(E5925+237.3))))*(100-H5925)/100,3)</f>
        <v>0.69099999999999995</v>
      </c>
      <c r="T5925" s="6">
        <f>IF(V5925&lt;V5926,L5925,0)</f>
        <v>0</v>
      </c>
      <c r="U5925" s="6">
        <f>IF(T5925&gt;0,M5925,-999)</f>
        <v>-999</v>
      </c>
      <c r="V5925">
        <v>200711</v>
      </c>
      <c r="W5925">
        <v>2007</v>
      </c>
    </row>
    <row r="5926" spans="1:23" x14ac:dyDescent="0.25">
      <c r="A5926" s="14">
        <v>39393</v>
      </c>
      <c r="B5926" s="3">
        <v>311</v>
      </c>
      <c r="C5926" s="5">
        <v>-999</v>
      </c>
      <c r="D5926" s="4">
        <v>1.3</v>
      </c>
      <c r="E5926" s="4">
        <v>2.6</v>
      </c>
      <c r="F5926" s="4">
        <v>0.4</v>
      </c>
      <c r="G5926" s="4">
        <v>92.7</v>
      </c>
      <c r="H5926" s="4">
        <v>77.7</v>
      </c>
      <c r="I5926" s="5">
        <v>-999</v>
      </c>
      <c r="J5926" s="5">
        <v>-999</v>
      </c>
      <c r="K5926" s="4">
        <v>1.3</v>
      </c>
      <c r="L5926" s="4">
        <v>8</v>
      </c>
      <c r="M5926" s="9">
        <v>0</v>
      </c>
      <c r="N5926" s="5">
        <v>-999</v>
      </c>
      <c r="O5926" s="5">
        <v>-999</v>
      </c>
      <c r="P5926" s="4">
        <v>1.3</v>
      </c>
      <c r="Q5926" s="5">
        <v>-999</v>
      </c>
      <c r="R5926">
        <v>0.57099999999999995</v>
      </c>
      <c r="S5926" s="34">
        <f>ROUND((0.6105*(EXP((17.273*E5926)/(E5926+237.3))))*(100-H5926)/100,3)</f>
        <v>0.16400000000000001</v>
      </c>
      <c r="T5926" s="6">
        <f>IF(V5926&lt;V5927,L5926,0)</f>
        <v>0</v>
      </c>
      <c r="U5926" s="6">
        <f>IF(T5926&gt;0,M5926,-999)</f>
        <v>-999</v>
      </c>
      <c r="V5926">
        <v>200711</v>
      </c>
      <c r="W5926">
        <v>2007</v>
      </c>
    </row>
    <row r="5927" spans="1:23" x14ac:dyDescent="0.25">
      <c r="A5927" s="14">
        <v>39394</v>
      </c>
      <c r="B5927" s="3">
        <v>312</v>
      </c>
      <c r="C5927" s="5">
        <v>-999</v>
      </c>
      <c r="D5927" s="4">
        <v>0.8</v>
      </c>
      <c r="E5927" s="4">
        <v>2.8</v>
      </c>
      <c r="F5927" s="4">
        <v>-0.8</v>
      </c>
      <c r="G5927" s="4">
        <v>97.1</v>
      </c>
      <c r="H5927" s="4">
        <v>84.3</v>
      </c>
      <c r="I5927" s="5">
        <v>-999</v>
      </c>
      <c r="J5927" s="5">
        <v>-999</v>
      </c>
      <c r="K5927" s="4">
        <v>4.3</v>
      </c>
      <c r="L5927" s="4">
        <v>5</v>
      </c>
      <c r="M5927" s="9">
        <v>0</v>
      </c>
      <c r="N5927" s="5">
        <v>-999</v>
      </c>
      <c r="O5927" s="5">
        <v>-999</v>
      </c>
      <c r="P5927" s="4">
        <v>1.4</v>
      </c>
      <c r="Q5927" s="5">
        <v>-999</v>
      </c>
      <c r="R5927">
        <v>0.628</v>
      </c>
      <c r="S5927" s="34">
        <f>ROUND((0.6105*(EXP((17.273*E5927)/(E5927+237.3))))*(100-H5927)/100,3)</f>
        <v>0.11700000000000001</v>
      </c>
      <c r="T5927" s="6">
        <f>IF(V5927&lt;V5928,L5927,0)</f>
        <v>0</v>
      </c>
      <c r="U5927" s="6">
        <f>IF(T5927&gt;0,M5927,-999)</f>
        <v>-999</v>
      </c>
      <c r="V5927">
        <v>200711</v>
      </c>
      <c r="W5927">
        <v>2007</v>
      </c>
    </row>
    <row r="5928" spans="1:23" x14ac:dyDescent="0.25">
      <c r="A5928" s="14">
        <v>39395</v>
      </c>
      <c r="B5928" s="3">
        <v>313</v>
      </c>
      <c r="C5928" s="5">
        <v>-999</v>
      </c>
      <c r="D5928" s="4">
        <v>1.2</v>
      </c>
      <c r="E5928" s="4">
        <v>3.3</v>
      </c>
      <c r="F5928" s="4">
        <v>0.1</v>
      </c>
      <c r="G5928" s="4">
        <v>84.5</v>
      </c>
      <c r="H5928" s="4">
        <v>52.4</v>
      </c>
      <c r="I5928" s="5">
        <v>-999</v>
      </c>
      <c r="J5928" s="5">
        <v>-999</v>
      </c>
      <c r="K5928" s="4">
        <v>1.8</v>
      </c>
      <c r="L5928" s="4">
        <v>8</v>
      </c>
      <c r="M5928" s="9">
        <v>0</v>
      </c>
      <c r="N5928" s="5">
        <v>-999</v>
      </c>
      <c r="O5928" s="5">
        <v>-999</v>
      </c>
      <c r="P5928" s="4">
        <v>1.6</v>
      </c>
      <c r="Q5928" s="5">
        <v>-999</v>
      </c>
      <c r="R5928">
        <v>0.40600000000000003</v>
      </c>
      <c r="S5928" s="34">
        <f>ROUND((0.6105*(EXP((17.273*E5928)/(E5928+237.3))))*(100-H5928)/100,3)</f>
        <v>0.36799999999999999</v>
      </c>
      <c r="T5928" s="6">
        <f>IF(V5928&lt;V5929,L5928,0)</f>
        <v>0</v>
      </c>
      <c r="U5928" s="6">
        <f>IF(T5928&gt;0,M5928,-999)</f>
        <v>-999</v>
      </c>
      <c r="V5928">
        <v>200711</v>
      </c>
      <c r="W5928">
        <v>2007</v>
      </c>
    </row>
    <row r="5929" spans="1:23" x14ac:dyDescent="0.25">
      <c r="A5929" s="14">
        <v>39396</v>
      </c>
      <c r="B5929" s="3">
        <v>314</v>
      </c>
      <c r="C5929" s="5">
        <v>-999</v>
      </c>
      <c r="D5929" s="4">
        <v>-1.9</v>
      </c>
      <c r="E5929" s="4">
        <v>1.6</v>
      </c>
      <c r="F5929" s="4">
        <v>-6.9</v>
      </c>
      <c r="G5929" s="4">
        <v>83.2</v>
      </c>
      <c r="H5929" s="4">
        <v>57.6</v>
      </c>
      <c r="I5929" s="5">
        <v>-999</v>
      </c>
      <c r="J5929" s="5">
        <v>-999</v>
      </c>
      <c r="K5929" s="4">
        <v>4.5999999999999996</v>
      </c>
      <c r="L5929" s="4">
        <v>5</v>
      </c>
      <c r="M5929" s="9">
        <v>0</v>
      </c>
      <c r="N5929" s="5">
        <v>-999</v>
      </c>
      <c r="O5929" s="5">
        <v>-999</v>
      </c>
      <c r="P5929" s="4">
        <v>1.7</v>
      </c>
      <c r="Q5929" s="5">
        <v>-999</v>
      </c>
      <c r="R5929">
        <v>0.39400000000000002</v>
      </c>
      <c r="S5929" s="34">
        <f>ROUND((0.6105*(EXP((17.273*E5929)/(E5929+237.3))))*(100-H5929)/100,3)</f>
        <v>0.29099999999999998</v>
      </c>
      <c r="T5929" s="6">
        <f>IF(V5929&lt;V5930,L5929,0)</f>
        <v>0</v>
      </c>
      <c r="U5929" s="6">
        <f>IF(T5929&gt;0,M5929,-999)</f>
        <v>-999</v>
      </c>
      <c r="V5929">
        <v>200711</v>
      </c>
      <c r="W5929">
        <v>2007</v>
      </c>
    </row>
    <row r="5930" spans="1:23" x14ac:dyDescent="0.25">
      <c r="A5930" s="14">
        <v>39397</v>
      </c>
      <c r="B5930" s="3">
        <v>315</v>
      </c>
      <c r="C5930" s="5">
        <v>-999</v>
      </c>
      <c r="D5930" s="4">
        <v>-2.7</v>
      </c>
      <c r="E5930" s="4">
        <v>0</v>
      </c>
      <c r="F5930" s="4">
        <v>-4.3</v>
      </c>
      <c r="G5930" s="4">
        <v>63.6</v>
      </c>
      <c r="H5930" s="4">
        <v>43.9</v>
      </c>
      <c r="I5930" s="5">
        <v>-999</v>
      </c>
      <c r="J5930" s="5">
        <v>-999</v>
      </c>
      <c r="K5930" s="4">
        <v>0</v>
      </c>
      <c r="L5930" s="4">
        <v>12</v>
      </c>
      <c r="M5930" s="9">
        <v>0</v>
      </c>
      <c r="N5930" s="5">
        <v>-999</v>
      </c>
      <c r="O5930" s="5">
        <v>-999</v>
      </c>
      <c r="P5930" s="4">
        <v>1.5</v>
      </c>
      <c r="Q5930" s="5">
        <v>-999</v>
      </c>
      <c r="R5930">
        <v>0.26800000000000002</v>
      </c>
      <c r="S5930" s="34">
        <f>ROUND((0.6105*(EXP((17.273*E5930)/(E5930+237.3))))*(100-H5930)/100,3)</f>
        <v>0.34200000000000003</v>
      </c>
      <c r="T5930" s="6">
        <f>IF(V5930&lt;V5931,L5930,0)</f>
        <v>0</v>
      </c>
      <c r="U5930" s="6">
        <f>IF(T5930&gt;0,M5930,-999)</f>
        <v>-999</v>
      </c>
      <c r="V5930">
        <v>200711</v>
      </c>
      <c r="W5930">
        <v>2007</v>
      </c>
    </row>
    <row r="5931" spans="1:23" x14ac:dyDescent="0.25">
      <c r="A5931" s="14">
        <v>39398</v>
      </c>
      <c r="B5931" s="3">
        <v>316</v>
      </c>
      <c r="C5931" s="5">
        <v>-999</v>
      </c>
      <c r="D5931" s="4">
        <v>-2.8</v>
      </c>
      <c r="E5931" s="4">
        <v>-0.6</v>
      </c>
      <c r="F5931" s="4">
        <v>-6.7</v>
      </c>
      <c r="G5931" s="4">
        <v>81.7</v>
      </c>
      <c r="H5931" s="4">
        <v>49.9</v>
      </c>
      <c r="I5931" s="5">
        <v>-999</v>
      </c>
      <c r="J5931" s="5">
        <v>-999</v>
      </c>
      <c r="K5931" s="4">
        <v>6.6</v>
      </c>
      <c r="L5931" s="4">
        <v>45</v>
      </c>
      <c r="M5931" s="9">
        <v>0</v>
      </c>
      <c r="N5931" s="5">
        <v>-999</v>
      </c>
      <c r="O5931" s="5">
        <v>-999</v>
      </c>
      <c r="P5931" s="4">
        <v>1.2</v>
      </c>
      <c r="Q5931" s="5">
        <v>-999</v>
      </c>
      <c r="R5931">
        <v>0.29199999999999998</v>
      </c>
      <c r="S5931" s="34">
        <f>ROUND((0.6105*(EXP((17.273*E5931)/(E5931+237.3))))*(100-H5931)/100,3)</f>
        <v>0.29299999999999998</v>
      </c>
      <c r="T5931" s="6">
        <f>IF(V5931&lt;V5932,L5931,0)</f>
        <v>0</v>
      </c>
      <c r="U5931" s="6">
        <f>IF(T5931&gt;0,M5931,-999)</f>
        <v>-999</v>
      </c>
      <c r="V5931">
        <v>200711</v>
      </c>
      <c r="W5931">
        <v>2007</v>
      </c>
    </row>
    <row r="5932" spans="1:23" x14ac:dyDescent="0.25">
      <c r="A5932" s="14">
        <v>39399</v>
      </c>
      <c r="B5932" s="3">
        <v>317</v>
      </c>
      <c r="C5932" s="5">
        <v>-999</v>
      </c>
      <c r="D5932" s="4">
        <v>-6.2</v>
      </c>
      <c r="E5932" s="4">
        <v>-2.5</v>
      </c>
      <c r="F5932" s="4">
        <v>-10</v>
      </c>
      <c r="G5932" s="4">
        <v>86.3</v>
      </c>
      <c r="H5932" s="4">
        <v>67.099999999999994</v>
      </c>
      <c r="I5932" s="5">
        <v>-999</v>
      </c>
      <c r="J5932" s="5">
        <v>-999</v>
      </c>
      <c r="K5932" s="4">
        <v>0.6</v>
      </c>
      <c r="L5932" s="4">
        <v>48</v>
      </c>
      <c r="M5932" s="9">
        <v>0</v>
      </c>
      <c r="N5932" s="5">
        <v>-999</v>
      </c>
      <c r="O5932" s="5">
        <v>-999</v>
      </c>
      <c r="P5932" s="4">
        <v>1.1000000000000001</v>
      </c>
      <c r="Q5932" s="5">
        <v>-999</v>
      </c>
      <c r="R5932">
        <v>0.34100000000000003</v>
      </c>
      <c r="S5932" s="34">
        <f>ROUND((0.6105*(EXP((17.273*E5932)/(E5932+237.3))))*(100-H5932)/100,3)</f>
        <v>0.16700000000000001</v>
      </c>
      <c r="T5932" s="6">
        <f>IF(V5932&lt;V5933,L5932,0)</f>
        <v>0</v>
      </c>
      <c r="U5932" s="6">
        <f>IF(T5932&gt;0,M5932,-999)</f>
        <v>-999</v>
      </c>
      <c r="V5932">
        <v>200711</v>
      </c>
      <c r="W5932">
        <v>2007</v>
      </c>
    </row>
    <row r="5933" spans="1:23" x14ac:dyDescent="0.25">
      <c r="A5933" s="14">
        <v>39400</v>
      </c>
      <c r="B5933" s="3">
        <v>318</v>
      </c>
      <c r="C5933" s="5">
        <v>-999</v>
      </c>
      <c r="D5933" s="4">
        <v>-6.4</v>
      </c>
      <c r="E5933" s="4">
        <v>-4.0999999999999996</v>
      </c>
      <c r="F5933" s="4">
        <v>-10.5</v>
      </c>
      <c r="G5933" s="4">
        <v>75.5</v>
      </c>
      <c r="H5933" s="4">
        <v>51.1</v>
      </c>
      <c r="I5933" s="5">
        <v>-999</v>
      </c>
      <c r="J5933" s="5">
        <v>-999</v>
      </c>
      <c r="K5933" s="4">
        <v>1.7</v>
      </c>
      <c r="L5933" s="4">
        <v>64</v>
      </c>
      <c r="M5933" s="9">
        <v>0</v>
      </c>
      <c r="N5933" s="5">
        <v>-999</v>
      </c>
      <c r="O5933" s="5">
        <v>-999</v>
      </c>
      <c r="P5933" s="4">
        <v>1</v>
      </c>
      <c r="Q5933" s="5">
        <v>-999</v>
      </c>
      <c r="R5933">
        <v>0.22900000000000001</v>
      </c>
      <c r="S5933" s="34">
        <f>ROUND((0.6105*(EXP((17.273*E5933)/(E5933+237.3))))*(100-H5933)/100,3)</f>
        <v>0.22</v>
      </c>
      <c r="T5933" s="6">
        <f>IF(V5933&lt;V5934,L5933,0)</f>
        <v>0</v>
      </c>
      <c r="U5933" s="6">
        <f>IF(T5933&gt;0,M5933,-999)</f>
        <v>-999</v>
      </c>
      <c r="V5933">
        <v>200711</v>
      </c>
      <c r="W5933">
        <v>2007</v>
      </c>
    </row>
    <row r="5934" spans="1:23" x14ac:dyDescent="0.25">
      <c r="A5934" s="14">
        <v>39401</v>
      </c>
      <c r="B5934" s="3">
        <v>319</v>
      </c>
      <c r="C5934" s="5">
        <v>-999</v>
      </c>
      <c r="D5934" s="4">
        <v>-1.5</v>
      </c>
      <c r="E5934" s="4">
        <v>0.6</v>
      </c>
      <c r="F5934" s="4">
        <v>-4.5999999999999996</v>
      </c>
      <c r="G5934" s="4">
        <v>84.4</v>
      </c>
      <c r="H5934" s="4">
        <v>72.400000000000006</v>
      </c>
      <c r="I5934" s="5">
        <v>-999</v>
      </c>
      <c r="J5934" s="5">
        <v>-999</v>
      </c>
      <c r="K5934" s="4">
        <v>0</v>
      </c>
      <c r="L5934" s="4">
        <v>58</v>
      </c>
      <c r="M5934" s="9">
        <v>0</v>
      </c>
      <c r="N5934" s="5">
        <v>-999</v>
      </c>
      <c r="O5934" s="5">
        <v>-999</v>
      </c>
      <c r="P5934" s="4">
        <v>1</v>
      </c>
      <c r="Q5934" s="5">
        <v>-999</v>
      </c>
      <c r="R5934">
        <v>0.46300000000000002</v>
      </c>
      <c r="S5934" s="34">
        <f>ROUND((0.6105*(EXP((17.273*E5934)/(E5934+237.3))))*(100-H5934)/100,3)</f>
        <v>0.17599999999999999</v>
      </c>
      <c r="T5934" s="6">
        <f>IF(V5934&lt;V5935,L5934,0)</f>
        <v>0</v>
      </c>
      <c r="U5934" s="6">
        <f>IF(T5934&gt;0,M5934,-999)</f>
        <v>-999</v>
      </c>
      <c r="V5934">
        <v>200711</v>
      </c>
      <c r="W5934">
        <v>2007</v>
      </c>
    </row>
    <row r="5935" spans="1:23" x14ac:dyDescent="0.25">
      <c r="A5935" s="14">
        <v>39402</v>
      </c>
      <c r="B5935" s="3">
        <v>320</v>
      </c>
      <c r="C5935" s="5">
        <v>-999</v>
      </c>
      <c r="D5935" s="4">
        <v>-0.3</v>
      </c>
      <c r="E5935" s="4">
        <v>3.7</v>
      </c>
      <c r="F5935" s="4">
        <v>-1.8</v>
      </c>
      <c r="G5935" s="4">
        <v>92.2</v>
      </c>
      <c r="H5935" s="4">
        <v>68.400000000000006</v>
      </c>
      <c r="I5935" s="5">
        <v>-999</v>
      </c>
      <c r="J5935" s="5">
        <v>-999</v>
      </c>
      <c r="K5935" s="4">
        <v>1.4</v>
      </c>
      <c r="L5935" s="4">
        <v>60</v>
      </c>
      <c r="M5935" s="9">
        <v>0</v>
      </c>
      <c r="N5935" s="5">
        <v>-999</v>
      </c>
      <c r="O5935" s="5">
        <v>-999</v>
      </c>
      <c r="P5935" s="4">
        <v>1</v>
      </c>
      <c r="Q5935" s="5">
        <v>-999</v>
      </c>
      <c r="R5935">
        <v>0.54300000000000004</v>
      </c>
      <c r="S5935" s="34">
        <f>ROUND((0.6105*(EXP((17.273*E5935)/(E5935+237.3))))*(100-H5935)/100,3)</f>
        <v>0.252</v>
      </c>
      <c r="T5935" s="6">
        <f>IF(V5935&lt;V5936,L5935,0)</f>
        <v>0</v>
      </c>
      <c r="U5935" s="6">
        <f>IF(T5935&gt;0,M5935,-999)</f>
        <v>-999</v>
      </c>
      <c r="V5935">
        <v>200711</v>
      </c>
      <c r="W5935">
        <v>2007</v>
      </c>
    </row>
    <row r="5936" spans="1:23" x14ac:dyDescent="0.25">
      <c r="A5936" s="14">
        <v>39403</v>
      </c>
      <c r="B5936" s="3">
        <v>321</v>
      </c>
      <c r="C5936" s="5">
        <v>-999</v>
      </c>
      <c r="D5936" s="4">
        <v>-2</v>
      </c>
      <c r="E5936" s="4">
        <v>1.1000000000000001</v>
      </c>
      <c r="F5936" s="4">
        <v>-7.2</v>
      </c>
      <c r="G5936" s="4">
        <v>90.9</v>
      </c>
      <c r="H5936" s="4">
        <v>66.3</v>
      </c>
      <c r="I5936" s="5">
        <v>-999</v>
      </c>
      <c r="J5936" s="5">
        <v>-999</v>
      </c>
      <c r="K5936" s="4">
        <v>9.8000000000000007</v>
      </c>
      <c r="L5936" s="4">
        <v>127</v>
      </c>
      <c r="M5936" s="9">
        <v>0</v>
      </c>
      <c r="N5936" s="5">
        <v>-999</v>
      </c>
      <c r="O5936" s="5">
        <v>-999</v>
      </c>
      <c r="P5936" s="4">
        <v>0.9</v>
      </c>
      <c r="Q5936" s="5">
        <v>-999</v>
      </c>
      <c r="R5936">
        <v>0.439</v>
      </c>
      <c r="S5936" s="34">
        <f>ROUND((0.6105*(EXP((17.273*E5936)/(E5936+237.3))))*(100-H5936)/100,3)</f>
        <v>0.223</v>
      </c>
      <c r="T5936" s="6">
        <f>IF(V5936&lt;V5937,L5936,0)</f>
        <v>0</v>
      </c>
      <c r="U5936" s="6">
        <f>IF(T5936&gt;0,M5936,-999)</f>
        <v>-999</v>
      </c>
      <c r="V5936">
        <v>200711</v>
      </c>
      <c r="W5936">
        <v>2007</v>
      </c>
    </row>
    <row r="5937" spans="1:23" x14ac:dyDescent="0.25">
      <c r="A5937" s="14">
        <v>39404</v>
      </c>
      <c r="B5937" s="3">
        <v>322</v>
      </c>
      <c r="C5937" s="5">
        <v>-999</v>
      </c>
      <c r="D5937" s="4">
        <v>-8.1</v>
      </c>
      <c r="E5937" s="4">
        <v>-3.8</v>
      </c>
      <c r="F5937" s="4">
        <v>-12.3</v>
      </c>
      <c r="G5937" s="4">
        <v>83.1</v>
      </c>
      <c r="H5937" s="4">
        <v>60.7</v>
      </c>
      <c r="I5937" s="5">
        <v>-999</v>
      </c>
      <c r="J5937" s="5">
        <v>-999</v>
      </c>
      <c r="K5937" s="4">
        <v>0</v>
      </c>
      <c r="L5937" s="4">
        <v>110</v>
      </c>
      <c r="M5937" s="9">
        <v>0</v>
      </c>
      <c r="N5937" s="5">
        <v>-999</v>
      </c>
      <c r="O5937" s="5">
        <v>-999</v>
      </c>
      <c r="P5937" s="4">
        <v>0.8</v>
      </c>
      <c r="Q5937" s="5">
        <v>-999</v>
      </c>
      <c r="R5937">
        <v>0.27900000000000003</v>
      </c>
      <c r="S5937" s="34">
        <f>ROUND((0.6105*(EXP((17.273*E5937)/(E5937+237.3))))*(100-H5937)/100,3)</f>
        <v>0.18099999999999999</v>
      </c>
      <c r="T5937" s="6">
        <f>IF(V5937&lt;V5938,L5937,0)</f>
        <v>0</v>
      </c>
      <c r="U5937" s="6">
        <f>IF(T5937&gt;0,M5937,-999)</f>
        <v>-999</v>
      </c>
      <c r="V5937">
        <v>200711</v>
      </c>
      <c r="W5937">
        <v>2007</v>
      </c>
    </row>
    <row r="5938" spans="1:23" x14ac:dyDescent="0.25">
      <c r="A5938" s="14">
        <v>39405</v>
      </c>
      <c r="B5938" s="3">
        <v>323</v>
      </c>
      <c r="C5938" s="5">
        <v>-999</v>
      </c>
      <c r="D5938" s="4">
        <v>-8.6999999999999993</v>
      </c>
      <c r="E5938" s="4">
        <v>-0.1</v>
      </c>
      <c r="F5938" s="4">
        <v>-13.2</v>
      </c>
      <c r="G5938" s="4">
        <v>77.400000000000006</v>
      </c>
      <c r="H5938" s="4">
        <v>35.299999999999997</v>
      </c>
      <c r="I5938" s="5">
        <v>-999</v>
      </c>
      <c r="J5938" s="5">
        <v>-999</v>
      </c>
      <c r="K5938" s="4">
        <v>0</v>
      </c>
      <c r="L5938" s="4">
        <v>110</v>
      </c>
      <c r="M5938" s="9">
        <v>0</v>
      </c>
      <c r="N5938" s="5">
        <v>-999</v>
      </c>
      <c r="O5938" s="5">
        <v>-999</v>
      </c>
      <c r="P5938" s="4">
        <v>0.9</v>
      </c>
      <c r="Q5938" s="5">
        <v>-999</v>
      </c>
      <c r="R5938">
        <v>0.214</v>
      </c>
      <c r="S5938" s="34">
        <f>ROUND((0.6105*(EXP((17.273*E5938)/(E5938+237.3))))*(100-H5938)/100,3)</f>
        <v>0.39200000000000002</v>
      </c>
      <c r="T5938" s="6">
        <f>IF(V5938&lt;V5939,L5938,0)</f>
        <v>0</v>
      </c>
      <c r="U5938" s="6">
        <f>IF(T5938&gt;0,M5938,-999)</f>
        <v>-999</v>
      </c>
      <c r="V5938">
        <v>200711</v>
      </c>
      <c r="W5938">
        <v>2007</v>
      </c>
    </row>
    <row r="5939" spans="1:23" x14ac:dyDescent="0.25">
      <c r="A5939" s="14">
        <v>39406</v>
      </c>
      <c r="B5939" s="3">
        <v>324</v>
      </c>
      <c r="C5939" s="5">
        <v>-999</v>
      </c>
      <c r="D5939" s="4">
        <v>-9.9</v>
      </c>
      <c r="E5939" s="4">
        <v>-3.7</v>
      </c>
      <c r="F5939" s="4">
        <v>-12.5</v>
      </c>
      <c r="G5939" s="4">
        <v>80.599999999999994</v>
      </c>
      <c r="H5939" s="4">
        <v>48.3</v>
      </c>
      <c r="I5939" s="5">
        <v>-999</v>
      </c>
      <c r="J5939" s="5">
        <v>-999</v>
      </c>
      <c r="K5939" s="4">
        <v>0</v>
      </c>
      <c r="L5939" s="4">
        <v>120</v>
      </c>
      <c r="M5939" s="9">
        <v>0</v>
      </c>
      <c r="N5939" s="5">
        <v>-999</v>
      </c>
      <c r="O5939" s="5">
        <v>-999</v>
      </c>
      <c r="P5939" s="4">
        <v>0.8</v>
      </c>
      <c r="Q5939" s="5">
        <v>-999</v>
      </c>
      <c r="R5939">
        <v>0.22500000000000001</v>
      </c>
      <c r="S5939" s="34">
        <f>ROUND((0.6105*(EXP((17.273*E5939)/(E5939+237.3))))*(100-H5939)/100,3)</f>
        <v>0.24</v>
      </c>
      <c r="T5939" s="6">
        <f>IF(V5939&lt;V5940,L5939,0)</f>
        <v>0</v>
      </c>
      <c r="U5939" s="6">
        <f>IF(T5939&gt;0,M5939,-999)</f>
        <v>-999</v>
      </c>
      <c r="V5939">
        <v>200711</v>
      </c>
      <c r="W5939">
        <v>2007</v>
      </c>
    </row>
    <row r="5940" spans="1:23" x14ac:dyDescent="0.25">
      <c r="A5940" s="14">
        <v>39407</v>
      </c>
      <c r="B5940" s="3">
        <v>325</v>
      </c>
      <c r="C5940" s="5">
        <v>-999</v>
      </c>
      <c r="D5940" s="4">
        <v>-8.6</v>
      </c>
      <c r="E5940" s="4">
        <v>-0.6</v>
      </c>
      <c r="F5940" s="4">
        <v>-12.8</v>
      </c>
      <c r="G5940" s="4">
        <v>60.1</v>
      </c>
      <c r="H5940" s="4">
        <v>24.2</v>
      </c>
      <c r="I5940" s="5">
        <v>-999</v>
      </c>
      <c r="J5940" s="5">
        <v>-999</v>
      </c>
      <c r="K5940" s="4">
        <v>0</v>
      </c>
      <c r="L5940" s="4">
        <v>127</v>
      </c>
      <c r="M5940" s="9">
        <v>0</v>
      </c>
      <c r="N5940" s="5">
        <v>-999</v>
      </c>
      <c r="O5940" s="5">
        <v>-999</v>
      </c>
      <c r="P5940" s="4">
        <v>0.7</v>
      </c>
      <c r="Q5940" s="5">
        <v>-999</v>
      </c>
      <c r="R5940">
        <v>0.14099999999999999</v>
      </c>
      <c r="S5940" s="34">
        <f>ROUND((0.6105*(EXP((17.273*E5940)/(E5940+237.3))))*(100-H5940)/100,3)</f>
        <v>0.443</v>
      </c>
      <c r="T5940" s="6">
        <f>IF(V5940&lt;V5941,L5940,0)</f>
        <v>0</v>
      </c>
      <c r="U5940" s="6">
        <f>IF(T5940&gt;0,M5940,-999)</f>
        <v>-999</v>
      </c>
      <c r="V5940">
        <v>200711</v>
      </c>
      <c r="W5940">
        <v>2007</v>
      </c>
    </row>
    <row r="5941" spans="1:23" x14ac:dyDescent="0.25">
      <c r="A5941" s="14">
        <v>39408</v>
      </c>
      <c r="B5941" s="3">
        <v>326</v>
      </c>
      <c r="C5941" s="5">
        <v>-999</v>
      </c>
      <c r="D5941" s="4">
        <v>-6.3</v>
      </c>
      <c r="E5941" s="4">
        <v>-0.2</v>
      </c>
      <c r="F5941" s="4">
        <v>-10.9</v>
      </c>
      <c r="G5941" s="4">
        <v>54.5</v>
      </c>
      <c r="H5941" s="4">
        <v>35.200000000000003</v>
      </c>
      <c r="I5941" s="5">
        <v>-999</v>
      </c>
      <c r="J5941" s="5">
        <v>-999</v>
      </c>
      <c r="K5941" s="4">
        <v>0</v>
      </c>
      <c r="L5941" s="4">
        <v>127</v>
      </c>
      <c r="M5941" s="9">
        <v>0</v>
      </c>
      <c r="N5941" s="5">
        <v>-999</v>
      </c>
      <c r="O5941" s="5">
        <v>-999</v>
      </c>
      <c r="P5941" s="4">
        <v>0.6</v>
      </c>
      <c r="Q5941" s="5">
        <v>-999</v>
      </c>
      <c r="R5941">
        <v>0.21199999999999999</v>
      </c>
      <c r="S5941" s="34">
        <f>ROUND((0.6105*(EXP((17.273*E5941)/(E5941+237.3))))*(100-H5941)/100,3)</f>
        <v>0.39</v>
      </c>
      <c r="T5941" s="6">
        <f>IF(V5941&lt;V5942,L5941,0)</f>
        <v>0</v>
      </c>
      <c r="U5941" s="6">
        <f>IF(T5941&gt;0,M5941,-999)</f>
        <v>-999</v>
      </c>
      <c r="V5941">
        <v>200711</v>
      </c>
      <c r="W5941">
        <v>2007</v>
      </c>
    </row>
    <row r="5942" spans="1:23" x14ac:dyDescent="0.25">
      <c r="A5942" s="14">
        <v>39409</v>
      </c>
      <c r="B5942" s="3">
        <v>327</v>
      </c>
      <c r="C5942" s="5">
        <v>-999</v>
      </c>
      <c r="D5942" s="4">
        <v>-5</v>
      </c>
      <c r="E5942" s="4">
        <v>1.5</v>
      </c>
      <c r="F5942" s="4">
        <v>-8.6</v>
      </c>
      <c r="G5942" s="4">
        <v>56.3</v>
      </c>
      <c r="H5942" s="4">
        <v>35.700000000000003</v>
      </c>
      <c r="I5942" s="5">
        <v>-999</v>
      </c>
      <c r="J5942" s="5">
        <v>-999</v>
      </c>
      <c r="K5942" s="4">
        <v>0</v>
      </c>
      <c r="L5942" s="4">
        <v>129</v>
      </c>
      <c r="M5942" s="9">
        <v>0</v>
      </c>
      <c r="N5942" s="5">
        <v>-999</v>
      </c>
      <c r="O5942" s="5">
        <v>-999</v>
      </c>
      <c r="P5942" s="4">
        <v>0.5</v>
      </c>
      <c r="Q5942" s="5">
        <v>-999</v>
      </c>
      <c r="R5942">
        <v>0.24199999999999999</v>
      </c>
      <c r="S5942" s="34">
        <f>ROUND((0.6105*(EXP((17.273*E5942)/(E5942+237.3))))*(100-H5942)/100,3)</f>
        <v>0.438</v>
      </c>
      <c r="T5942" s="6">
        <f>IF(V5942&lt;V5943,L5942,0)</f>
        <v>0</v>
      </c>
      <c r="U5942" s="6">
        <f>IF(T5942&gt;0,M5942,-999)</f>
        <v>-999</v>
      </c>
      <c r="V5942">
        <v>200711</v>
      </c>
      <c r="W5942">
        <v>2007</v>
      </c>
    </row>
    <row r="5943" spans="1:23" x14ac:dyDescent="0.25">
      <c r="A5943" s="14">
        <v>39410</v>
      </c>
      <c r="B5943" s="3">
        <v>328</v>
      </c>
      <c r="C5943" s="5">
        <v>-999</v>
      </c>
      <c r="D5943" s="4">
        <v>-4.8</v>
      </c>
      <c r="E5943" s="4">
        <v>-1.9</v>
      </c>
      <c r="F5943" s="4">
        <v>-7.9</v>
      </c>
      <c r="G5943" s="4">
        <v>62</v>
      </c>
      <c r="H5943" s="4">
        <v>31.4</v>
      </c>
      <c r="I5943" s="5">
        <v>-999</v>
      </c>
      <c r="J5943" s="5">
        <v>-999</v>
      </c>
      <c r="K5943" s="4">
        <v>0</v>
      </c>
      <c r="L5943" s="4">
        <v>125</v>
      </c>
      <c r="M5943" s="9">
        <v>0</v>
      </c>
      <c r="N5943" s="5">
        <v>-999</v>
      </c>
      <c r="O5943" s="5">
        <v>-999</v>
      </c>
      <c r="P5943" s="4">
        <v>0.3</v>
      </c>
      <c r="Q5943" s="5">
        <v>-999</v>
      </c>
      <c r="R5943">
        <v>0.16700000000000001</v>
      </c>
      <c r="S5943" s="34">
        <f>ROUND((0.6105*(EXP((17.273*E5943)/(E5943+237.3))))*(100-H5943)/100,3)</f>
        <v>0.36399999999999999</v>
      </c>
      <c r="T5943" s="6">
        <f>IF(V5943&lt;V5944,L5943,0)</f>
        <v>0</v>
      </c>
      <c r="U5943" s="6">
        <f>IF(T5943&gt;0,M5943,-999)</f>
        <v>-999</v>
      </c>
      <c r="V5943">
        <v>200711</v>
      </c>
      <c r="W5943">
        <v>2007</v>
      </c>
    </row>
    <row r="5944" spans="1:23" x14ac:dyDescent="0.25">
      <c r="A5944" s="14">
        <v>39411</v>
      </c>
      <c r="B5944" s="3">
        <v>329</v>
      </c>
      <c r="C5944" s="5">
        <v>-999</v>
      </c>
      <c r="D5944" s="4">
        <v>-7.5</v>
      </c>
      <c r="E5944" s="4">
        <v>-1</v>
      </c>
      <c r="F5944" s="4">
        <v>-10.6</v>
      </c>
      <c r="G5944" s="4">
        <v>84.4</v>
      </c>
      <c r="H5944" s="4">
        <v>58.6</v>
      </c>
      <c r="I5944" s="5">
        <v>-999</v>
      </c>
      <c r="J5944" s="5">
        <v>-999</v>
      </c>
      <c r="K5944" s="4">
        <v>0</v>
      </c>
      <c r="L5944" s="4">
        <v>125</v>
      </c>
      <c r="M5944" s="9">
        <v>0</v>
      </c>
      <c r="N5944" s="5">
        <v>-999</v>
      </c>
      <c r="O5944" s="5">
        <v>-999</v>
      </c>
      <c r="P5944" s="4">
        <v>0.3</v>
      </c>
      <c r="Q5944" s="5">
        <v>-999</v>
      </c>
      <c r="R5944">
        <v>0.33200000000000002</v>
      </c>
      <c r="S5944" s="34">
        <f>ROUND((0.6105*(EXP((17.273*E5944)/(E5944+237.3))))*(100-H5944)/100,3)</f>
        <v>0.23499999999999999</v>
      </c>
      <c r="T5944" s="6">
        <f>IF(V5944&lt;V5945,L5944,0)</f>
        <v>0</v>
      </c>
      <c r="U5944" s="6">
        <f>IF(T5944&gt;0,M5944,-999)</f>
        <v>-999</v>
      </c>
      <c r="V5944">
        <v>200711</v>
      </c>
      <c r="W5944">
        <v>2007</v>
      </c>
    </row>
    <row r="5945" spans="1:23" x14ac:dyDescent="0.25">
      <c r="A5945" s="14">
        <v>39412</v>
      </c>
      <c r="B5945" s="3">
        <v>330</v>
      </c>
      <c r="C5945" s="5">
        <v>-999</v>
      </c>
      <c r="D5945" s="4">
        <v>-7.8</v>
      </c>
      <c r="E5945" s="4">
        <v>-3.7</v>
      </c>
      <c r="F5945" s="4">
        <v>-10.9</v>
      </c>
      <c r="G5945" s="4">
        <v>72.599999999999994</v>
      </c>
      <c r="H5945" s="4">
        <v>51.8</v>
      </c>
      <c r="I5945" s="5">
        <v>-999</v>
      </c>
      <c r="J5945" s="5">
        <v>-999</v>
      </c>
      <c r="K5945" s="4">
        <v>9</v>
      </c>
      <c r="L5945" s="4">
        <v>215</v>
      </c>
      <c r="M5945" s="9">
        <v>-7.6</v>
      </c>
      <c r="N5945" s="5">
        <v>-999</v>
      </c>
      <c r="O5945" s="5">
        <v>-999</v>
      </c>
      <c r="P5945" s="4">
        <v>0.2</v>
      </c>
      <c r="Q5945" s="5">
        <v>-999</v>
      </c>
      <c r="R5945">
        <v>0.24</v>
      </c>
      <c r="S5945" s="34">
        <f>ROUND((0.6105*(EXP((17.273*E5945)/(E5945+237.3))))*(100-H5945)/100,3)</f>
        <v>0.224</v>
      </c>
      <c r="T5945" s="6">
        <f>IF(V5945&lt;V5946,L5945,0)</f>
        <v>0</v>
      </c>
      <c r="U5945" s="6">
        <f>IF(T5945&gt;0,M5945,-999)</f>
        <v>-999</v>
      </c>
      <c r="V5945">
        <v>200711</v>
      </c>
      <c r="W5945">
        <v>2007</v>
      </c>
    </row>
    <row r="5946" spans="1:23" x14ac:dyDescent="0.25">
      <c r="A5946" s="14">
        <v>39413</v>
      </c>
      <c r="B5946" s="3">
        <v>331</v>
      </c>
      <c r="C5946" s="5">
        <v>-999</v>
      </c>
      <c r="D5946" s="4">
        <v>-8</v>
      </c>
      <c r="E5946" s="4">
        <v>-5.4</v>
      </c>
      <c r="F5946" s="4">
        <v>-10.7</v>
      </c>
      <c r="G5946" s="4">
        <v>90.5</v>
      </c>
      <c r="H5946" s="4">
        <v>78.8</v>
      </c>
      <c r="I5946" s="5">
        <v>-999</v>
      </c>
      <c r="J5946" s="5">
        <v>-999</v>
      </c>
      <c r="K5946" s="4">
        <v>1.4</v>
      </c>
      <c r="L5946" s="4">
        <v>199</v>
      </c>
      <c r="M5946" s="9">
        <v>-3.5</v>
      </c>
      <c r="N5946" s="5">
        <v>-999</v>
      </c>
      <c r="O5946" s="5">
        <v>-999</v>
      </c>
      <c r="P5946" s="4">
        <v>0.2</v>
      </c>
      <c r="Q5946" s="5">
        <v>-999</v>
      </c>
      <c r="R5946">
        <v>0.32300000000000001</v>
      </c>
      <c r="S5946" s="34">
        <f>ROUND((0.6105*(EXP((17.273*E5946)/(E5946+237.3))))*(100-H5946)/100,3)</f>
        <v>8.6999999999999994E-2</v>
      </c>
      <c r="T5946" s="6">
        <f>IF(V5946&lt;V5947,L5946,0)</f>
        <v>0</v>
      </c>
      <c r="U5946" s="6">
        <f>IF(T5946&gt;0,M5946,-999)</f>
        <v>-999</v>
      </c>
      <c r="V5946">
        <v>200711</v>
      </c>
      <c r="W5946">
        <v>2007</v>
      </c>
    </row>
    <row r="5947" spans="1:23" x14ac:dyDescent="0.25">
      <c r="A5947" s="14">
        <v>39414</v>
      </c>
      <c r="B5947" s="3">
        <v>332</v>
      </c>
      <c r="C5947" s="5">
        <v>-999</v>
      </c>
      <c r="D5947" s="4">
        <v>-9.1</v>
      </c>
      <c r="E5947" s="4">
        <v>-6.2</v>
      </c>
      <c r="F5947" s="4">
        <v>-13</v>
      </c>
      <c r="G5947" s="4">
        <v>88.5</v>
      </c>
      <c r="H5947" s="4">
        <v>79.2</v>
      </c>
      <c r="I5947" s="5">
        <v>-999</v>
      </c>
      <c r="J5947" s="5">
        <v>-999</v>
      </c>
      <c r="K5947" s="4">
        <v>4.2</v>
      </c>
      <c r="L5947" s="4">
        <v>213</v>
      </c>
      <c r="M5947" s="9">
        <v>-4.9000000000000004</v>
      </c>
      <c r="N5947" s="5">
        <v>-999</v>
      </c>
      <c r="O5947" s="5">
        <v>-999</v>
      </c>
      <c r="P5947" s="4">
        <v>0.2</v>
      </c>
      <c r="Q5947" s="5">
        <v>-999</v>
      </c>
      <c r="R5947">
        <v>0.30299999999999999</v>
      </c>
      <c r="S5947" s="34">
        <f>ROUND((0.6105*(EXP((17.273*E5947)/(E5947+237.3))))*(100-H5947)/100,3)</f>
        <v>0.08</v>
      </c>
      <c r="T5947" s="6">
        <f>IF(V5947&lt;V5948,L5947,0)</f>
        <v>0</v>
      </c>
      <c r="U5947" s="6">
        <f>IF(T5947&gt;0,M5947,-999)</f>
        <v>-999</v>
      </c>
      <c r="V5947">
        <v>200711</v>
      </c>
      <c r="W5947">
        <v>2007</v>
      </c>
    </row>
    <row r="5948" spans="1:23" x14ac:dyDescent="0.25">
      <c r="A5948" s="14">
        <v>39415</v>
      </c>
      <c r="B5948" s="3">
        <v>333</v>
      </c>
      <c r="C5948" s="5">
        <v>-999</v>
      </c>
      <c r="D5948" s="4">
        <v>-10.4</v>
      </c>
      <c r="E5948" s="4">
        <v>-5.2</v>
      </c>
      <c r="F5948" s="4">
        <v>-15.4</v>
      </c>
      <c r="G5948" s="4">
        <v>83.2</v>
      </c>
      <c r="H5948" s="4">
        <v>59.9</v>
      </c>
      <c r="I5948" s="5">
        <v>-999</v>
      </c>
      <c r="J5948" s="5">
        <v>-999</v>
      </c>
      <c r="K5948" s="4">
        <v>0</v>
      </c>
      <c r="L5948" s="4">
        <v>200</v>
      </c>
      <c r="M5948" s="9">
        <v>-5.6</v>
      </c>
      <c r="N5948" s="5">
        <v>-999</v>
      </c>
      <c r="O5948" s="5">
        <v>-999</v>
      </c>
      <c r="P5948" s="4">
        <v>0.3</v>
      </c>
      <c r="Q5948" s="5">
        <v>-999</v>
      </c>
      <c r="R5948">
        <v>0.248</v>
      </c>
      <c r="S5948" s="34">
        <f>ROUND((0.6105*(EXP((17.273*E5948)/(E5948+237.3))))*(100-H5948)/100,3)</f>
        <v>0.16600000000000001</v>
      </c>
      <c r="T5948" s="6">
        <f>IF(V5948&lt;V5949,L5948,0)</f>
        <v>0</v>
      </c>
      <c r="U5948" s="6">
        <f>IF(T5948&gt;0,M5948,-999)</f>
        <v>-999</v>
      </c>
      <c r="V5948">
        <v>200711</v>
      </c>
      <c r="W5948">
        <v>2007</v>
      </c>
    </row>
    <row r="5949" spans="1:23" x14ac:dyDescent="0.25">
      <c r="A5949" s="14">
        <v>39416</v>
      </c>
      <c r="B5949" s="3">
        <v>334</v>
      </c>
      <c r="C5949" s="5">
        <v>-999</v>
      </c>
      <c r="D5949" s="4">
        <v>-13.4</v>
      </c>
      <c r="E5949" s="4">
        <v>-6.7</v>
      </c>
      <c r="F5949" s="4">
        <v>-19.2</v>
      </c>
      <c r="G5949" s="4">
        <v>82.5</v>
      </c>
      <c r="H5949" s="4">
        <v>51</v>
      </c>
      <c r="I5949" s="5">
        <v>-999</v>
      </c>
      <c r="J5949" s="5">
        <v>-999</v>
      </c>
      <c r="K5949" s="4">
        <v>0</v>
      </c>
      <c r="L5949" s="4">
        <v>200</v>
      </c>
      <c r="M5949" s="9">
        <v>-7.9</v>
      </c>
      <c r="N5949" s="5">
        <v>-999</v>
      </c>
      <c r="O5949" s="5">
        <v>-999</v>
      </c>
      <c r="P5949" s="4">
        <v>0.2</v>
      </c>
      <c r="Q5949" s="5">
        <v>-999</v>
      </c>
      <c r="R5949">
        <v>0.188</v>
      </c>
      <c r="S5949" s="34">
        <f>ROUND((0.6105*(EXP((17.273*E5949)/(E5949+237.3))))*(100-H5949)/100,3)</f>
        <v>0.18099999999999999</v>
      </c>
      <c r="T5949" s="6">
        <f>IF(V5949&lt;V5950,L5949,0)</f>
        <v>200</v>
      </c>
      <c r="U5949" s="6">
        <f>IF(T5949&gt;0,M5949,-999)</f>
        <v>-7.9</v>
      </c>
      <c r="V5949">
        <v>200711</v>
      </c>
      <c r="W5949">
        <v>2007</v>
      </c>
    </row>
    <row r="5950" spans="1:23" x14ac:dyDescent="0.25">
      <c r="A5950" s="14">
        <v>39417</v>
      </c>
      <c r="B5950" s="3">
        <v>335</v>
      </c>
      <c r="C5950" s="5">
        <v>-999</v>
      </c>
      <c r="D5950" s="4">
        <v>-15</v>
      </c>
      <c r="E5950" s="4">
        <v>-11.7</v>
      </c>
      <c r="F5950" s="4">
        <v>-19.7</v>
      </c>
      <c r="G5950" s="4">
        <v>82</v>
      </c>
      <c r="H5950" s="4">
        <v>68.5</v>
      </c>
      <c r="I5950" s="5">
        <v>-999</v>
      </c>
      <c r="J5950" s="5">
        <v>-999</v>
      </c>
      <c r="K5950" s="4">
        <v>0.9</v>
      </c>
      <c r="L5950" s="4">
        <v>217</v>
      </c>
      <c r="M5950" s="9">
        <v>-8.5</v>
      </c>
      <c r="N5950" s="5">
        <v>-999</v>
      </c>
      <c r="O5950" s="5">
        <v>-999</v>
      </c>
      <c r="P5950" s="4">
        <v>0.2</v>
      </c>
      <c r="Q5950" s="5">
        <v>-999</v>
      </c>
      <c r="R5950">
        <v>0.17100000000000001</v>
      </c>
      <c r="S5950" s="34">
        <f>ROUND((0.6105*(EXP((17.273*E5950)/(E5950+237.3))))*(100-H5950)/100,3)</f>
        <v>7.9000000000000001E-2</v>
      </c>
      <c r="T5950" s="6">
        <f>IF(V5950&lt;V5951,L5950,0)</f>
        <v>0</v>
      </c>
      <c r="U5950" s="6">
        <f>IF(T5950&gt;0,M5950,-999)</f>
        <v>-999</v>
      </c>
      <c r="V5950">
        <v>200712</v>
      </c>
      <c r="W5950">
        <v>2007</v>
      </c>
    </row>
    <row r="5951" spans="1:23" x14ac:dyDescent="0.25">
      <c r="A5951" s="14">
        <v>39418</v>
      </c>
      <c r="B5951" s="3">
        <v>336</v>
      </c>
      <c r="C5951" s="5">
        <v>-999</v>
      </c>
      <c r="D5951" s="4">
        <v>-8</v>
      </c>
      <c r="E5951" s="4">
        <v>-3.1</v>
      </c>
      <c r="F5951" s="4">
        <v>-13.7</v>
      </c>
      <c r="G5951" s="4">
        <v>90</v>
      </c>
      <c r="H5951" s="4">
        <v>81.3</v>
      </c>
      <c r="I5951" s="5">
        <v>-999</v>
      </c>
      <c r="J5951" s="5">
        <v>-999</v>
      </c>
      <c r="K5951" s="4">
        <v>2.8</v>
      </c>
      <c r="L5951" s="4">
        <v>215</v>
      </c>
      <c r="M5951" s="9">
        <v>-5.6</v>
      </c>
      <c r="N5951" s="5">
        <v>-999</v>
      </c>
      <c r="O5951" s="5">
        <v>-999</v>
      </c>
      <c r="P5951" s="4">
        <v>0.2</v>
      </c>
      <c r="Q5951" s="5">
        <v>-999</v>
      </c>
      <c r="R5951">
        <v>0.39500000000000002</v>
      </c>
      <c r="S5951" s="34">
        <f>ROUND((0.6105*(EXP((17.273*E5951)/(E5951+237.3))))*(100-H5951)/100,3)</f>
        <v>9.0999999999999998E-2</v>
      </c>
      <c r="T5951" s="6">
        <f>IF(V5951&lt;V5952,L5951,0)</f>
        <v>0</v>
      </c>
      <c r="U5951" s="6">
        <f>IF(T5951&gt;0,M5951,-999)</f>
        <v>-999</v>
      </c>
      <c r="V5951">
        <v>200712</v>
      </c>
      <c r="W5951">
        <v>2007</v>
      </c>
    </row>
    <row r="5952" spans="1:23" x14ac:dyDescent="0.25">
      <c r="A5952" s="14">
        <v>39419</v>
      </c>
      <c r="B5952" s="3">
        <v>337</v>
      </c>
      <c r="C5952" s="5">
        <v>-999</v>
      </c>
      <c r="D5952" s="4">
        <v>0.2</v>
      </c>
      <c r="E5952" s="4">
        <v>2.4</v>
      </c>
      <c r="F5952" s="4">
        <v>-3</v>
      </c>
      <c r="G5952" s="4">
        <v>98.9</v>
      </c>
      <c r="H5952" s="4">
        <v>97.2</v>
      </c>
      <c r="I5952" s="5">
        <v>-999</v>
      </c>
      <c r="J5952" s="5">
        <v>-999</v>
      </c>
      <c r="K5952" s="4">
        <v>8.6</v>
      </c>
      <c r="L5952" s="4">
        <v>200</v>
      </c>
      <c r="M5952" s="9">
        <v>-0.9</v>
      </c>
      <c r="N5952" s="5">
        <v>-999</v>
      </c>
      <c r="O5952" s="5">
        <v>-999</v>
      </c>
      <c r="P5952" s="4">
        <v>0.2</v>
      </c>
      <c r="Q5952" s="5">
        <v>-999</v>
      </c>
      <c r="R5952">
        <v>0.70599999999999996</v>
      </c>
      <c r="S5952" s="34">
        <f>ROUND((0.6105*(EXP((17.273*E5952)/(E5952+237.3))))*(100-H5952)/100,3)</f>
        <v>0.02</v>
      </c>
      <c r="T5952" s="6">
        <f>IF(V5952&lt;V5953,L5952,0)</f>
        <v>0</v>
      </c>
      <c r="U5952" s="6">
        <f>IF(T5952&gt;0,M5952,-999)</f>
        <v>-999</v>
      </c>
      <c r="V5952">
        <v>200712</v>
      </c>
      <c r="W5952">
        <v>2007</v>
      </c>
    </row>
    <row r="5953" spans="1:23" x14ac:dyDescent="0.25">
      <c r="A5953" s="14">
        <v>39420</v>
      </c>
      <c r="B5953" s="3">
        <v>338</v>
      </c>
      <c r="C5953" s="5">
        <v>-999</v>
      </c>
      <c r="D5953" s="4">
        <v>1.3</v>
      </c>
      <c r="E5953" s="4">
        <v>3.2</v>
      </c>
      <c r="F5953" s="4">
        <v>-1.4</v>
      </c>
      <c r="G5953" s="4">
        <v>91</v>
      </c>
      <c r="H5953" s="4">
        <v>77.3</v>
      </c>
      <c r="I5953" s="5">
        <v>-999</v>
      </c>
      <c r="J5953" s="5">
        <v>-999</v>
      </c>
      <c r="K5953" s="4">
        <v>1.9</v>
      </c>
      <c r="L5953" s="4">
        <v>172</v>
      </c>
      <c r="M5953" s="9">
        <v>-0.2</v>
      </c>
      <c r="N5953" s="5">
        <v>-999</v>
      </c>
      <c r="O5953" s="5">
        <v>-999</v>
      </c>
      <c r="P5953" s="4">
        <v>0.2</v>
      </c>
      <c r="Q5953" s="5">
        <v>-999</v>
      </c>
      <c r="R5953">
        <v>0.59599999999999997</v>
      </c>
      <c r="S5953" s="34">
        <f>ROUND((0.6105*(EXP((17.273*E5953)/(E5953+237.3))))*(100-H5953)/100,3)</f>
        <v>0.17399999999999999</v>
      </c>
      <c r="T5953" s="6">
        <f>IF(V5953&lt;V5954,L5953,0)</f>
        <v>0</v>
      </c>
      <c r="U5953" s="6">
        <f>IF(T5953&gt;0,M5953,-999)</f>
        <v>-999</v>
      </c>
      <c r="V5953">
        <v>200712</v>
      </c>
      <c r="W5953">
        <v>2007</v>
      </c>
    </row>
    <row r="5954" spans="1:23" x14ac:dyDescent="0.25">
      <c r="A5954" s="14">
        <v>39421</v>
      </c>
      <c r="B5954" s="3">
        <v>339</v>
      </c>
      <c r="C5954" s="5">
        <v>-999</v>
      </c>
      <c r="D5954" s="4">
        <v>-3.6</v>
      </c>
      <c r="E5954" s="4">
        <v>0.8</v>
      </c>
      <c r="F5954" s="4">
        <v>-5.9</v>
      </c>
      <c r="G5954" s="4">
        <v>90.3</v>
      </c>
      <c r="H5954" s="4">
        <v>69.2</v>
      </c>
      <c r="I5954" s="5">
        <v>-999</v>
      </c>
      <c r="J5954" s="5">
        <v>-999</v>
      </c>
      <c r="K5954" s="4">
        <v>3.2</v>
      </c>
      <c r="L5954" s="4">
        <v>190</v>
      </c>
      <c r="M5954" s="9">
        <v>-2.6</v>
      </c>
      <c r="N5954" s="5">
        <v>-999</v>
      </c>
      <c r="O5954" s="5">
        <v>-999</v>
      </c>
      <c r="P5954" s="4">
        <v>0.2</v>
      </c>
      <c r="Q5954" s="5">
        <v>-999</v>
      </c>
      <c r="R5954">
        <v>0.44900000000000001</v>
      </c>
      <c r="S5954" s="34">
        <f>ROUND((0.6105*(EXP((17.273*E5954)/(E5954+237.3))))*(100-H5954)/100,3)</f>
        <v>0.19900000000000001</v>
      </c>
      <c r="T5954" s="6">
        <f>IF(V5954&lt;V5955,L5954,0)</f>
        <v>0</v>
      </c>
      <c r="U5954" s="6">
        <f>IF(T5954&gt;0,M5954,-999)</f>
        <v>-999</v>
      </c>
      <c r="V5954">
        <v>200712</v>
      </c>
      <c r="W5954">
        <v>2007</v>
      </c>
    </row>
    <row r="5955" spans="1:23" x14ac:dyDescent="0.25">
      <c r="A5955" s="14">
        <v>39422</v>
      </c>
      <c r="B5955" s="3">
        <v>340</v>
      </c>
      <c r="C5955" s="5">
        <v>-999</v>
      </c>
      <c r="D5955" s="4">
        <v>-7.9</v>
      </c>
      <c r="E5955" s="4">
        <v>-5.8</v>
      </c>
      <c r="F5955" s="4">
        <v>-11.1</v>
      </c>
      <c r="G5955" s="4">
        <v>91.7</v>
      </c>
      <c r="H5955" s="4">
        <v>84.3</v>
      </c>
      <c r="I5955" s="5">
        <v>-999</v>
      </c>
      <c r="J5955" s="5">
        <v>-999</v>
      </c>
      <c r="K5955" s="4">
        <v>0</v>
      </c>
      <c r="L5955" s="4">
        <v>180</v>
      </c>
      <c r="M5955" s="9">
        <v>-3.3</v>
      </c>
      <c r="N5955" s="5">
        <v>-999</v>
      </c>
      <c r="O5955" s="5">
        <v>-999</v>
      </c>
      <c r="P5955" s="4">
        <v>0.1</v>
      </c>
      <c r="Q5955" s="5">
        <v>-999</v>
      </c>
      <c r="R5955">
        <v>0.33400000000000002</v>
      </c>
      <c r="S5955" s="34">
        <f>ROUND((0.6105*(EXP((17.273*E5955)/(E5955+237.3))))*(100-H5955)/100,3)</f>
        <v>6.2E-2</v>
      </c>
      <c r="T5955" s="6">
        <f>IF(V5955&lt;V5956,L5955,0)</f>
        <v>0</v>
      </c>
      <c r="U5955" s="6">
        <f>IF(T5955&gt;0,M5955,-999)</f>
        <v>-999</v>
      </c>
      <c r="V5955">
        <v>200712</v>
      </c>
      <c r="W5955">
        <v>2007</v>
      </c>
    </row>
    <row r="5956" spans="1:23" x14ac:dyDescent="0.25">
      <c r="A5956" s="14">
        <v>39423</v>
      </c>
      <c r="B5956" s="3">
        <v>341</v>
      </c>
      <c r="C5956" s="5">
        <v>-999</v>
      </c>
      <c r="D5956" s="4">
        <v>-13.3</v>
      </c>
      <c r="E5956" s="4">
        <v>-8.6</v>
      </c>
      <c r="F5956" s="4">
        <v>-17.5</v>
      </c>
      <c r="G5956" s="4">
        <v>84.7</v>
      </c>
      <c r="H5956" s="4">
        <v>66.3</v>
      </c>
      <c r="I5956" s="5">
        <v>-999</v>
      </c>
      <c r="J5956" s="5">
        <v>-999</v>
      </c>
      <c r="K5956" s="4">
        <v>0</v>
      </c>
      <c r="L5956" s="4">
        <v>180</v>
      </c>
      <c r="M5956" s="9">
        <v>-5.9</v>
      </c>
      <c r="N5956" s="5">
        <v>-999</v>
      </c>
      <c r="O5956" s="5">
        <v>-999</v>
      </c>
      <c r="P5956" s="4">
        <v>0.2</v>
      </c>
      <c r="Q5956" s="5">
        <v>-999</v>
      </c>
      <c r="R5956">
        <v>0.21199999999999999</v>
      </c>
      <c r="S5956" s="34">
        <f>ROUND((0.6105*(EXP((17.273*E5956)/(E5956+237.3))))*(100-H5956)/100,3)</f>
        <v>0.107</v>
      </c>
      <c r="T5956" s="6">
        <f>IF(V5956&lt;V5957,L5956,0)</f>
        <v>0</v>
      </c>
      <c r="U5956" s="6">
        <f>IF(T5956&gt;0,M5956,-999)</f>
        <v>-999</v>
      </c>
      <c r="V5956">
        <v>200712</v>
      </c>
      <c r="W5956">
        <v>2007</v>
      </c>
    </row>
    <row r="5957" spans="1:23" x14ac:dyDescent="0.25">
      <c r="A5957" s="14">
        <v>39424</v>
      </c>
      <c r="B5957" s="3">
        <v>342</v>
      </c>
      <c r="C5957" s="5">
        <v>-999</v>
      </c>
      <c r="D5957" s="4">
        <v>-11.1</v>
      </c>
      <c r="E5957" s="4">
        <v>-5.6</v>
      </c>
      <c r="F5957" s="4">
        <v>-17.899999999999999</v>
      </c>
      <c r="G5957" s="4">
        <v>55.7</v>
      </c>
      <c r="H5957" s="4">
        <v>25.1</v>
      </c>
      <c r="I5957" s="5">
        <v>-999</v>
      </c>
      <c r="J5957" s="5">
        <v>-999</v>
      </c>
      <c r="K5957" s="4">
        <v>3.3</v>
      </c>
      <c r="L5957" s="4">
        <v>210</v>
      </c>
      <c r="M5957" s="9">
        <v>-7.6</v>
      </c>
      <c r="N5957" s="5">
        <v>-999</v>
      </c>
      <c r="O5957" s="5">
        <v>-999</v>
      </c>
      <c r="P5957" s="4">
        <v>0.3</v>
      </c>
      <c r="Q5957" s="5">
        <v>-999</v>
      </c>
      <c r="R5957">
        <v>0.10100000000000001</v>
      </c>
      <c r="S5957" s="34">
        <f>ROUND((0.6105*(EXP((17.273*E5957)/(E5957+237.3))))*(100-H5957)/100,3)</f>
        <v>0.30099999999999999</v>
      </c>
      <c r="T5957" s="6">
        <f>IF(V5957&lt;V5958,L5957,0)</f>
        <v>0</v>
      </c>
      <c r="U5957" s="6">
        <f>IF(T5957&gt;0,M5957,-999)</f>
        <v>-999</v>
      </c>
      <c r="V5957">
        <v>200712</v>
      </c>
      <c r="W5957">
        <v>2007</v>
      </c>
    </row>
    <row r="5958" spans="1:23" x14ac:dyDescent="0.25">
      <c r="A5958" s="14">
        <v>39425</v>
      </c>
      <c r="B5958" s="3">
        <v>343</v>
      </c>
      <c r="C5958" s="5">
        <v>-999</v>
      </c>
      <c r="D5958" s="4">
        <v>-8</v>
      </c>
      <c r="E5958" s="4">
        <v>-5.9</v>
      </c>
      <c r="F5958" s="4">
        <v>-10.199999999999999</v>
      </c>
      <c r="G5958" s="4">
        <v>68.3</v>
      </c>
      <c r="H5958" s="4">
        <v>26.5</v>
      </c>
      <c r="I5958" s="5">
        <v>-999</v>
      </c>
      <c r="J5958" s="5">
        <v>-999</v>
      </c>
      <c r="K5958" s="4">
        <v>1.2</v>
      </c>
      <c r="L5958" s="4">
        <v>221</v>
      </c>
      <c r="M5958" s="9">
        <v>-5.5</v>
      </c>
      <c r="N5958" s="5">
        <v>-999</v>
      </c>
      <c r="O5958" s="5">
        <v>-999</v>
      </c>
      <c r="P5958" s="4">
        <v>0.2</v>
      </c>
      <c r="Q5958" s="5">
        <v>-999</v>
      </c>
      <c r="R5958">
        <v>0.104</v>
      </c>
      <c r="S5958" s="34">
        <f>ROUND((0.6105*(EXP((17.273*E5958)/(E5958+237.3))))*(100-H5958)/100,3)</f>
        <v>0.28899999999999998</v>
      </c>
      <c r="T5958" s="6">
        <f>IF(V5958&lt;V5959,L5958,0)</f>
        <v>0</v>
      </c>
      <c r="U5958" s="6">
        <f>IF(T5958&gt;0,M5958,-999)</f>
        <v>-999</v>
      </c>
      <c r="V5958">
        <v>200712</v>
      </c>
      <c r="W5958">
        <v>2007</v>
      </c>
    </row>
    <row r="5959" spans="1:23" x14ac:dyDescent="0.25">
      <c r="A5959" s="14">
        <v>39426</v>
      </c>
      <c r="B5959" s="3">
        <v>344</v>
      </c>
      <c r="C5959" s="5">
        <v>-999</v>
      </c>
      <c r="D5959" s="4">
        <v>-9.6999999999999993</v>
      </c>
      <c r="E5959" s="4">
        <v>-3.7</v>
      </c>
      <c r="F5959" s="4">
        <v>-12</v>
      </c>
      <c r="G5959" s="4">
        <v>86.9</v>
      </c>
      <c r="H5959" s="4">
        <v>58</v>
      </c>
      <c r="I5959" s="5">
        <v>-999</v>
      </c>
      <c r="J5959" s="5">
        <v>-999</v>
      </c>
      <c r="K5959" s="4">
        <v>0</v>
      </c>
      <c r="L5959" s="4">
        <v>200</v>
      </c>
      <c r="M5959" s="9">
        <v>-4.3</v>
      </c>
      <c r="N5959" s="5">
        <v>-999</v>
      </c>
      <c r="O5959" s="5">
        <v>-999</v>
      </c>
      <c r="P5959" s="4">
        <v>0.3</v>
      </c>
      <c r="Q5959" s="5">
        <v>-999</v>
      </c>
      <c r="R5959">
        <v>0.27</v>
      </c>
      <c r="S5959" s="34">
        <f>ROUND((0.6105*(EXP((17.273*E5959)/(E5959+237.3))))*(100-H5959)/100,3)</f>
        <v>0.19500000000000001</v>
      </c>
      <c r="T5959" s="6">
        <f>IF(V5959&lt;V5960,L5959,0)</f>
        <v>0</v>
      </c>
      <c r="U5959" s="6">
        <f>IF(T5959&gt;0,M5959,-999)</f>
        <v>-999</v>
      </c>
      <c r="V5959">
        <v>200712</v>
      </c>
      <c r="W5959">
        <v>2007</v>
      </c>
    </row>
    <row r="5960" spans="1:23" x14ac:dyDescent="0.25">
      <c r="A5960" s="14">
        <v>39427</v>
      </c>
      <c r="B5960" s="3">
        <v>345</v>
      </c>
      <c r="C5960" s="5">
        <v>-999</v>
      </c>
      <c r="D5960" s="4">
        <v>-8.4</v>
      </c>
      <c r="E5960" s="4">
        <v>-4.9000000000000004</v>
      </c>
      <c r="F5960" s="4">
        <v>-12.2</v>
      </c>
      <c r="G5960" s="4">
        <v>86.1</v>
      </c>
      <c r="H5960" s="4">
        <v>72.599999999999994</v>
      </c>
      <c r="I5960" s="5">
        <v>-999</v>
      </c>
      <c r="J5960" s="5">
        <v>-999</v>
      </c>
      <c r="K5960" s="4">
        <v>0</v>
      </c>
      <c r="L5960" s="4">
        <v>200</v>
      </c>
      <c r="M5960" s="9">
        <v>-4.9000000000000004</v>
      </c>
      <c r="N5960" s="5">
        <v>-999</v>
      </c>
      <c r="O5960" s="5">
        <v>-999</v>
      </c>
      <c r="P5960" s="4">
        <v>0.2</v>
      </c>
      <c r="Q5960" s="5">
        <v>-999</v>
      </c>
      <c r="R5960">
        <v>0.307</v>
      </c>
      <c r="S5960" s="34">
        <f>ROUND((0.6105*(EXP((17.273*E5960)/(E5960+237.3))))*(100-H5960)/100,3)</f>
        <v>0.11600000000000001</v>
      </c>
      <c r="T5960" s="6">
        <f>IF(V5960&lt;V5961,L5960,0)</f>
        <v>0</v>
      </c>
      <c r="U5960" s="6">
        <f>IF(T5960&gt;0,M5960,-999)</f>
        <v>-999</v>
      </c>
      <c r="V5960">
        <v>200712</v>
      </c>
      <c r="W5960">
        <v>2007</v>
      </c>
    </row>
    <row r="5961" spans="1:23" x14ac:dyDescent="0.25">
      <c r="A5961" s="14">
        <v>39428</v>
      </c>
      <c r="B5961" s="3">
        <v>346</v>
      </c>
      <c r="C5961" s="5">
        <v>-999</v>
      </c>
      <c r="D5961" s="4">
        <v>-8.6999999999999993</v>
      </c>
      <c r="E5961" s="4">
        <v>-4</v>
      </c>
      <c r="F5961" s="4">
        <v>-11.2</v>
      </c>
      <c r="G5961" s="4">
        <v>88.1</v>
      </c>
      <c r="H5961" s="4">
        <v>70.599999999999994</v>
      </c>
      <c r="I5961" s="5">
        <v>-999</v>
      </c>
      <c r="J5961" s="5">
        <v>-999</v>
      </c>
      <c r="K5961" s="4">
        <v>1.4</v>
      </c>
      <c r="L5961" s="4">
        <v>213</v>
      </c>
      <c r="M5961" s="9">
        <v>-4.5</v>
      </c>
      <c r="N5961" s="5">
        <v>-999</v>
      </c>
      <c r="O5961" s="5">
        <v>-999</v>
      </c>
      <c r="P5961" s="4">
        <v>0.2</v>
      </c>
      <c r="Q5961" s="5">
        <v>-999</v>
      </c>
      <c r="R5961">
        <v>0.32</v>
      </c>
      <c r="S5961" s="34">
        <f>ROUND((0.6105*(EXP((17.273*E5961)/(E5961+237.3))))*(100-H5961)/100,3)</f>
        <v>0.13300000000000001</v>
      </c>
      <c r="T5961" s="6">
        <f>IF(V5961&lt;V5962,L5961,0)</f>
        <v>0</v>
      </c>
      <c r="U5961" s="6">
        <f>IF(T5961&gt;0,M5961,-999)</f>
        <v>-999</v>
      </c>
      <c r="V5961">
        <v>200712</v>
      </c>
      <c r="W5961">
        <v>2007</v>
      </c>
    </row>
    <row r="5962" spans="1:23" x14ac:dyDescent="0.25">
      <c r="A5962" s="14">
        <v>39429</v>
      </c>
      <c r="B5962" s="3">
        <v>347</v>
      </c>
      <c r="C5962" s="5">
        <v>-999</v>
      </c>
      <c r="D5962" s="4">
        <v>-7.8</v>
      </c>
      <c r="E5962" s="4">
        <v>-5.9</v>
      </c>
      <c r="F5962" s="4">
        <v>-10.3</v>
      </c>
      <c r="G5962" s="4">
        <v>91</v>
      </c>
      <c r="H5962" s="4">
        <v>80.400000000000006</v>
      </c>
      <c r="I5962" s="5">
        <v>-999</v>
      </c>
      <c r="J5962" s="5">
        <v>-999</v>
      </c>
      <c r="K5962" s="4">
        <v>5.2</v>
      </c>
      <c r="L5962" s="4">
        <v>260</v>
      </c>
      <c r="M5962" s="9">
        <v>-3.7</v>
      </c>
      <c r="N5962" s="5">
        <v>-999</v>
      </c>
      <c r="O5962" s="5">
        <v>-999</v>
      </c>
      <c r="P5962" s="4">
        <v>0.2</v>
      </c>
      <c r="Q5962" s="5">
        <v>-999</v>
      </c>
      <c r="R5962">
        <v>0.315</v>
      </c>
      <c r="S5962" s="34">
        <f>ROUND((0.6105*(EXP((17.273*E5962)/(E5962+237.3))))*(100-H5962)/100,3)</f>
        <v>7.6999999999999999E-2</v>
      </c>
      <c r="T5962" s="6">
        <f>IF(V5962&lt;V5963,L5962,0)</f>
        <v>0</v>
      </c>
      <c r="U5962" s="6">
        <f>IF(T5962&gt;0,M5962,-999)</f>
        <v>-999</v>
      </c>
      <c r="V5962">
        <v>200712</v>
      </c>
      <c r="W5962">
        <v>2007</v>
      </c>
    </row>
    <row r="5963" spans="1:23" x14ac:dyDescent="0.25">
      <c r="A5963" s="14">
        <v>39430</v>
      </c>
      <c r="B5963" s="3">
        <v>348</v>
      </c>
      <c r="C5963" s="5">
        <v>-999</v>
      </c>
      <c r="D5963" s="4">
        <v>-6.4</v>
      </c>
      <c r="E5963" s="4">
        <v>-4.5999999999999996</v>
      </c>
      <c r="F5963" s="4">
        <v>-8.9</v>
      </c>
      <c r="G5963" s="4">
        <v>91.5</v>
      </c>
      <c r="H5963" s="4">
        <v>84</v>
      </c>
      <c r="I5963" s="5">
        <v>-999</v>
      </c>
      <c r="J5963" s="5">
        <v>-999</v>
      </c>
      <c r="K5963" s="4">
        <v>1.7</v>
      </c>
      <c r="L5963" s="4">
        <v>271</v>
      </c>
      <c r="M5963" s="9">
        <v>-2.6</v>
      </c>
      <c r="N5963" s="5">
        <v>-999</v>
      </c>
      <c r="O5963" s="5">
        <v>-999</v>
      </c>
      <c r="P5963" s="4">
        <v>0.1</v>
      </c>
      <c r="Q5963" s="5">
        <v>-999</v>
      </c>
      <c r="R5963">
        <v>0.36399999999999999</v>
      </c>
      <c r="S5963" s="34">
        <f>ROUND((0.6105*(EXP((17.273*E5963)/(E5963+237.3))))*(100-H5963)/100,3)</f>
        <v>6.9000000000000006E-2</v>
      </c>
      <c r="T5963" s="6">
        <f>IF(V5963&lt;V5964,L5963,0)</f>
        <v>0</v>
      </c>
      <c r="U5963" s="6">
        <f>IF(T5963&gt;0,M5963,-999)</f>
        <v>-999</v>
      </c>
      <c r="V5963">
        <v>200712</v>
      </c>
      <c r="W5963">
        <v>2007</v>
      </c>
    </row>
    <row r="5964" spans="1:23" x14ac:dyDescent="0.25">
      <c r="A5964" s="14">
        <v>39431</v>
      </c>
      <c r="B5964" s="3">
        <v>349</v>
      </c>
      <c r="C5964" s="5">
        <v>-999</v>
      </c>
      <c r="D5964" s="4">
        <v>-6.3</v>
      </c>
      <c r="E5964" s="4">
        <v>-3</v>
      </c>
      <c r="F5964" s="4">
        <v>-7.5</v>
      </c>
      <c r="G5964" s="4">
        <v>87.8</v>
      </c>
      <c r="H5964" s="4">
        <v>73.400000000000006</v>
      </c>
      <c r="I5964" s="5">
        <v>-999</v>
      </c>
      <c r="J5964" s="5">
        <v>-999</v>
      </c>
      <c r="K5964" s="4">
        <v>3.3</v>
      </c>
      <c r="L5964" s="4">
        <v>281</v>
      </c>
      <c r="M5964" s="9">
        <v>-2.1</v>
      </c>
      <c r="N5964" s="5">
        <v>-999</v>
      </c>
      <c r="O5964" s="5">
        <v>-999</v>
      </c>
      <c r="P5964" s="4">
        <v>0.2</v>
      </c>
      <c r="Q5964" s="5">
        <v>-999</v>
      </c>
      <c r="R5964">
        <v>0.35899999999999999</v>
      </c>
      <c r="S5964" s="34">
        <f>ROUND((0.6105*(EXP((17.273*E5964)/(E5964+237.3))))*(100-H5964)/100,3)</f>
        <v>0.13</v>
      </c>
      <c r="T5964" s="6">
        <f>IF(V5964&lt;V5965,L5964,0)</f>
        <v>0</v>
      </c>
      <c r="U5964" s="6">
        <f>IF(T5964&gt;0,M5964,-999)</f>
        <v>-999</v>
      </c>
      <c r="V5964">
        <v>200712</v>
      </c>
      <c r="W5964">
        <v>2007</v>
      </c>
    </row>
    <row r="5965" spans="1:23" x14ac:dyDescent="0.25">
      <c r="A5965" s="14">
        <v>39432</v>
      </c>
      <c r="B5965" s="3">
        <v>350</v>
      </c>
      <c r="C5965" s="5">
        <v>-999</v>
      </c>
      <c r="D5965" s="4">
        <v>-6.7</v>
      </c>
      <c r="E5965" s="4">
        <v>-4.8</v>
      </c>
      <c r="F5965" s="4">
        <v>-8.5</v>
      </c>
      <c r="G5965" s="4">
        <v>88.7</v>
      </c>
      <c r="H5965" s="4">
        <v>80.900000000000006</v>
      </c>
      <c r="I5965" s="5">
        <v>-999</v>
      </c>
      <c r="J5965" s="5">
        <v>-999</v>
      </c>
      <c r="K5965" s="4">
        <v>2.9</v>
      </c>
      <c r="L5965" s="4">
        <v>305</v>
      </c>
      <c r="M5965" s="9">
        <v>-2.9</v>
      </c>
      <c r="N5965" s="5">
        <v>-999</v>
      </c>
      <c r="O5965" s="5">
        <v>-999</v>
      </c>
      <c r="P5965" s="4">
        <v>0.1</v>
      </c>
      <c r="Q5965" s="5">
        <v>-999</v>
      </c>
      <c r="R5965">
        <v>0.34599999999999997</v>
      </c>
      <c r="S5965" s="34">
        <f>ROUND((0.6105*(EXP((17.273*E5965)/(E5965+237.3))))*(100-H5965)/100,3)</f>
        <v>8.2000000000000003E-2</v>
      </c>
      <c r="T5965" s="6">
        <f>IF(V5965&lt;V5966,L5965,0)</f>
        <v>0</v>
      </c>
      <c r="U5965" s="6">
        <f>IF(T5965&gt;0,M5965,-999)</f>
        <v>-999</v>
      </c>
      <c r="V5965">
        <v>200712</v>
      </c>
      <c r="W5965">
        <v>2007</v>
      </c>
    </row>
    <row r="5966" spans="1:23" x14ac:dyDescent="0.25">
      <c r="A5966" s="14">
        <v>39433</v>
      </c>
      <c r="B5966" s="3">
        <v>351</v>
      </c>
      <c r="C5966" s="5">
        <v>-999</v>
      </c>
      <c r="D5966" s="4">
        <v>-7.3</v>
      </c>
      <c r="E5966" s="4">
        <v>-4.2</v>
      </c>
      <c r="F5966" s="4">
        <v>-10.8</v>
      </c>
      <c r="G5966" s="4">
        <v>89.6</v>
      </c>
      <c r="H5966" s="4">
        <v>80</v>
      </c>
      <c r="I5966" s="5">
        <v>-999</v>
      </c>
      <c r="J5966" s="5">
        <v>-999</v>
      </c>
      <c r="K5966" s="4">
        <v>0</v>
      </c>
      <c r="L5966" s="4">
        <v>280</v>
      </c>
      <c r="M5966" s="9">
        <v>-2.7</v>
      </c>
      <c r="N5966" s="5">
        <v>-999</v>
      </c>
      <c r="O5966" s="5">
        <v>-999</v>
      </c>
      <c r="P5966" s="4">
        <v>0.1</v>
      </c>
      <c r="Q5966" s="5">
        <v>-999</v>
      </c>
      <c r="R5966">
        <v>0.35699999999999998</v>
      </c>
      <c r="S5966" s="34">
        <f>ROUND((0.6105*(EXP((17.273*E5966)/(E5966+237.3))))*(100-H5966)/100,3)</f>
        <v>8.8999999999999996E-2</v>
      </c>
      <c r="T5966" s="6">
        <f>IF(V5966&lt;V5967,L5966,0)</f>
        <v>0</v>
      </c>
      <c r="U5966" s="6">
        <f>IF(T5966&gt;0,M5966,-999)</f>
        <v>-999</v>
      </c>
      <c r="V5966">
        <v>200712</v>
      </c>
      <c r="W5966">
        <v>2007</v>
      </c>
    </row>
    <row r="5967" spans="1:23" x14ac:dyDescent="0.25">
      <c r="A5967" s="14">
        <v>39434</v>
      </c>
      <c r="B5967" s="3">
        <v>352</v>
      </c>
      <c r="C5967" s="5">
        <v>-999</v>
      </c>
      <c r="D5967" s="4">
        <v>-6.1</v>
      </c>
      <c r="E5967" s="4">
        <v>-3.7</v>
      </c>
      <c r="F5967" s="4">
        <v>-9</v>
      </c>
      <c r="G5967" s="4">
        <v>91.4</v>
      </c>
      <c r="H5967" s="4">
        <v>74.2</v>
      </c>
      <c r="I5967" s="5">
        <v>-999</v>
      </c>
      <c r="J5967" s="5">
        <v>-999</v>
      </c>
      <c r="K5967" s="4">
        <v>3.9</v>
      </c>
      <c r="L5967" s="4">
        <v>308</v>
      </c>
      <c r="M5967" s="9">
        <v>-3</v>
      </c>
      <c r="N5967" s="5">
        <v>-999</v>
      </c>
      <c r="O5967" s="5">
        <v>-999</v>
      </c>
      <c r="P5967" s="4">
        <v>0.1</v>
      </c>
      <c r="Q5967" s="5">
        <v>-999</v>
      </c>
      <c r="R5967">
        <v>0.34499999999999997</v>
      </c>
      <c r="S5967" s="34">
        <f>ROUND((0.6105*(EXP((17.273*E5967)/(E5967+237.3))))*(100-H5967)/100,3)</f>
        <v>0.12</v>
      </c>
      <c r="T5967" s="6">
        <f>IF(V5967&lt;V5968,L5967,0)</f>
        <v>0</v>
      </c>
      <c r="U5967" s="6">
        <f>IF(T5967&gt;0,M5967,-999)</f>
        <v>-999</v>
      </c>
      <c r="V5967">
        <v>200712</v>
      </c>
      <c r="W5967">
        <v>2007</v>
      </c>
    </row>
    <row r="5968" spans="1:23" x14ac:dyDescent="0.25">
      <c r="A5968" s="14">
        <v>39435</v>
      </c>
      <c r="B5968" s="3">
        <v>353</v>
      </c>
      <c r="C5968" s="5">
        <v>-999</v>
      </c>
      <c r="D5968" s="4">
        <v>-5.5</v>
      </c>
      <c r="E5968" s="4">
        <v>-3.9</v>
      </c>
      <c r="F5968" s="4">
        <v>-6.7</v>
      </c>
      <c r="G5968" s="4">
        <v>90.7</v>
      </c>
      <c r="H5968" s="4">
        <v>83</v>
      </c>
      <c r="I5968" s="5">
        <v>-999</v>
      </c>
      <c r="J5968" s="5">
        <v>-999</v>
      </c>
      <c r="K5968" s="4">
        <v>0</v>
      </c>
      <c r="L5968" s="4">
        <v>296</v>
      </c>
      <c r="M5968" s="9">
        <v>-2.4</v>
      </c>
      <c r="N5968" s="5">
        <v>-999</v>
      </c>
      <c r="O5968" s="5">
        <v>-999</v>
      </c>
      <c r="P5968" s="4">
        <v>0.1</v>
      </c>
      <c r="Q5968" s="5">
        <v>-999</v>
      </c>
      <c r="R5968">
        <v>0.379</v>
      </c>
      <c r="S5968" s="34">
        <f>ROUND((0.6105*(EXP((17.273*E5968)/(E5968+237.3))))*(100-H5968)/100,3)</f>
        <v>7.8E-2</v>
      </c>
      <c r="T5968" s="6">
        <f>IF(V5968&lt;V5969,L5968,0)</f>
        <v>0</v>
      </c>
      <c r="U5968" s="6">
        <f>IF(T5968&gt;0,M5968,-999)</f>
        <v>-999</v>
      </c>
      <c r="V5968">
        <v>200712</v>
      </c>
      <c r="W5968">
        <v>2007</v>
      </c>
    </row>
    <row r="5969" spans="1:23" x14ac:dyDescent="0.25">
      <c r="A5969" s="14">
        <v>39436</v>
      </c>
      <c r="B5969" s="3">
        <v>354</v>
      </c>
      <c r="C5969" s="5">
        <v>-999</v>
      </c>
      <c r="D5969" s="4">
        <v>-8.6</v>
      </c>
      <c r="E5969" s="4">
        <v>-5</v>
      </c>
      <c r="F5969" s="4">
        <v>-15.9</v>
      </c>
      <c r="G5969" s="4">
        <v>88.9</v>
      </c>
      <c r="H5969" s="4">
        <v>75.3</v>
      </c>
      <c r="I5969" s="5">
        <v>-999</v>
      </c>
      <c r="J5969" s="5">
        <v>-999</v>
      </c>
      <c r="K5969" s="4">
        <v>3.6</v>
      </c>
      <c r="L5969" s="4">
        <v>325</v>
      </c>
      <c r="M5969" s="9">
        <v>-2.6</v>
      </c>
      <c r="N5969" s="5">
        <v>-999</v>
      </c>
      <c r="O5969" s="5">
        <v>-999</v>
      </c>
      <c r="P5969" s="4">
        <v>0.1</v>
      </c>
      <c r="Q5969" s="5">
        <v>-999</v>
      </c>
      <c r="R5969">
        <v>0.316</v>
      </c>
      <c r="S5969" s="34">
        <f>ROUND((0.6105*(EXP((17.273*E5969)/(E5969+237.3))))*(100-H5969)/100,3)</f>
        <v>0.104</v>
      </c>
      <c r="T5969" s="6">
        <f>IF(V5969&lt;V5970,L5969,0)</f>
        <v>0</v>
      </c>
      <c r="U5969" s="6">
        <f>IF(T5969&gt;0,M5969,-999)</f>
        <v>-999</v>
      </c>
      <c r="V5969">
        <v>200712</v>
      </c>
      <c r="W5969">
        <v>2007</v>
      </c>
    </row>
    <row r="5970" spans="1:23" x14ac:dyDescent="0.25">
      <c r="A5970" s="14">
        <v>39437</v>
      </c>
      <c r="B5970" s="3">
        <v>355</v>
      </c>
      <c r="C5970" s="5">
        <v>-999</v>
      </c>
      <c r="D5970" s="4">
        <v>-11</v>
      </c>
      <c r="E5970" s="4">
        <v>-5.3</v>
      </c>
      <c r="F5970" s="4">
        <v>-15.8</v>
      </c>
      <c r="G5970" s="4">
        <v>81.5</v>
      </c>
      <c r="H5970" s="4">
        <v>58.6</v>
      </c>
      <c r="I5970" s="5">
        <v>-999</v>
      </c>
      <c r="J5970" s="5">
        <v>-999</v>
      </c>
      <c r="K5970" s="4">
        <v>0.9</v>
      </c>
      <c r="L5970" s="4">
        <v>338</v>
      </c>
      <c r="M5970" s="9">
        <v>-3.2</v>
      </c>
      <c r="N5970" s="5">
        <v>-999</v>
      </c>
      <c r="O5970" s="5">
        <v>-999</v>
      </c>
      <c r="P5970" s="4">
        <v>0.2</v>
      </c>
      <c r="Q5970" s="5">
        <v>-999</v>
      </c>
      <c r="R5970">
        <v>0.24099999999999999</v>
      </c>
      <c r="S5970" s="34">
        <f>ROUND((0.6105*(EXP((17.273*E5970)/(E5970+237.3))))*(100-H5970)/100,3)</f>
        <v>0.17</v>
      </c>
      <c r="T5970" s="6">
        <f>IF(V5970&lt;V5971,L5970,0)</f>
        <v>0</v>
      </c>
      <c r="U5970" s="6">
        <f>IF(T5970&gt;0,M5970,-999)</f>
        <v>-999</v>
      </c>
      <c r="V5970">
        <v>200712</v>
      </c>
      <c r="W5970">
        <v>2007</v>
      </c>
    </row>
    <row r="5971" spans="1:23" x14ac:dyDescent="0.25">
      <c r="A5971" s="14">
        <v>39438</v>
      </c>
      <c r="B5971" s="3">
        <v>356</v>
      </c>
      <c r="C5971" s="5">
        <v>-999</v>
      </c>
      <c r="D5971" s="4">
        <v>-8.5</v>
      </c>
      <c r="E5971" s="4">
        <v>-7.2</v>
      </c>
      <c r="F5971" s="4">
        <v>-9.6999999999999993</v>
      </c>
      <c r="G5971" s="4">
        <v>90.3</v>
      </c>
      <c r="H5971" s="4">
        <v>85.3</v>
      </c>
      <c r="I5971" s="5">
        <v>-999</v>
      </c>
      <c r="J5971" s="5">
        <v>-999</v>
      </c>
      <c r="K5971" s="4">
        <v>8</v>
      </c>
      <c r="L5971" s="4">
        <v>400</v>
      </c>
      <c r="M5971" s="9">
        <v>-2.9</v>
      </c>
      <c r="N5971" s="5">
        <v>-999</v>
      </c>
      <c r="O5971" s="5">
        <v>-999</v>
      </c>
      <c r="P5971" s="4">
        <v>0.1</v>
      </c>
      <c r="Q5971" s="5">
        <v>-999</v>
      </c>
      <c r="R5971">
        <v>0.30299999999999999</v>
      </c>
      <c r="S5971" s="34">
        <f>ROUND((0.6105*(EXP((17.273*E5971)/(E5971+237.3))))*(100-H5971)/100,3)</f>
        <v>5.1999999999999998E-2</v>
      </c>
      <c r="T5971" s="6">
        <f>IF(V5971&lt;V5972,L5971,0)</f>
        <v>0</v>
      </c>
      <c r="U5971" s="6">
        <f>IF(T5971&gt;0,M5971,-999)</f>
        <v>-999</v>
      </c>
      <c r="V5971">
        <v>200712</v>
      </c>
      <c r="W5971">
        <v>2007</v>
      </c>
    </row>
    <row r="5972" spans="1:23" x14ac:dyDescent="0.25">
      <c r="A5972" s="14">
        <v>39439</v>
      </c>
      <c r="B5972" s="3">
        <v>357</v>
      </c>
      <c r="C5972" s="5">
        <v>-999</v>
      </c>
      <c r="D5972" s="4">
        <v>-6.1</v>
      </c>
      <c r="E5972" s="4">
        <v>-4.4000000000000004</v>
      </c>
      <c r="F5972" s="4">
        <v>-7.9</v>
      </c>
      <c r="G5972" s="4">
        <v>92.8</v>
      </c>
      <c r="H5972" s="4">
        <v>83.5</v>
      </c>
      <c r="I5972" s="5">
        <v>-999</v>
      </c>
      <c r="J5972" s="5">
        <v>-999</v>
      </c>
      <c r="K5972" s="4">
        <v>3.4</v>
      </c>
      <c r="L5972" s="4">
        <v>437</v>
      </c>
      <c r="M5972" s="9">
        <v>-2.2999999999999998</v>
      </c>
      <c r="N5972" s="5">
        <v>-999</v>
      </c>
      <c r="O5972" s="5">
        <v>-999</v>
      </c>
      <c r="P5972" s="4">
        <v>0.1</v>
      </c>
      <c r="Q5972" s="5">
        <v>-999</v>
      </c>
      <c r="R5972">
        <v>0.36699999999999999</v>
      </c>
      <c r="S5972" s="34">
        <f>ROUND((0.6105*(EXP((17.273*E5972)/(E5972+237.3))))*(100-H5972)/100,3)</f>
        <v>7.2999999999999995E-2</v>
      </c>
      <c r="T5972" s="6">
        <f>IF(V5972&lt;V5973,L5972,0)</f>
        <v>0</v>
      </c>
      <c r="U5972" s="6">
        <f>IF(T5972&gt;0,M5972,-999)</f>
        <v>-999</v>
      </c>
      <c r="V5972">
        <v>200712</v>
      </c>
      <c r="W5972">
        <v>2007</v>
      </c>
    </row>
    <row r="5973" spans="1:23" x14ac:dyDescent="0.25">
      <c r="A5973" s="14">
        <v>39440</v>
      </c>
      <c r="B5973" s="3">
        <v>358</v>
      </c>
      <c r="C5973" s="5">
        <v>-999</v>
      </c>
      <c r="D5973" s="4">
        <v>-7.7</v>
      </c>
      <c r="E5973" s="4">
        <v>-4.5999999999999996</v>
      </c>
      <c r="F5973" s="4">
        <v>-10.1</v>
      </c>
      <c r="G5973" s="4">
        <v>90.3</v>
      </c>
      <c r="H5973" s="4">
        <v>80.900000000000006</v>
      </c>
      <c r="I5973" s="5">
        <v>-999</v>
      </c>
      <c r="J5973" s="5">
        <v>-999</v>
      </c>
      <c r="K5973" s="4">
        <v>0</v>
      </c>
      <c r="L5973" s="4">
        <v>404</v>
      </c>
      <c r="M5973" s="9">
        <v>-1.9</v>
      </c>
      <c r="N5973" s="5">
        <v>-999</v>
      </c>
      <c r="O5973" s="5">
        <v>-999</v>
      </c>
      <c r="P5973" s="4">
        <v>0.1</v>
      </c>
      <c r="Q5973" s="5">
        <v>-999</v>
      </c>
      <c r="R5973">
        <v>0.35099999999999998</v>
      </c>
      <c r="S5973" s="34">
        <f>ROUND((0.6105*(EXP((17.273*E5973)/(E5973+237.3))))*(100-H5973)/100,3)</f>
        <v>8.3000000000000004E-2</v>
      </c>
      <c r="T5973" s="6">
        <f>IF(V5973&lt;V5974,L5973,0)</f>
        <v>0</v>
      </c>
      <c r="U5973" s="6">
        <f>IF(T5973&gt;0,M5973,-999)</f>
        <v>-999</v>
      </c>
      <c r="V5973">
        <v>200712</v>
      </c>
      <c r="W5973">
        <v>2007</v>
      </c>
    </row>
    <row r="5974" spans="1:23" x14ac:dyDescent="0.25">
      <c r="A5974" s="14">
        <v>39441</v>
      </c>
      <c r="B5974" s="3">
        <v>359</v>
      </c>
      <c r="C5974" s="5">
        <v>-999</v>
      </c>
      <c r="D5974" s="4">
        <v>-9.8000000000000007</v>
      </c>
      <c r="E5974" s="4">
        <v>-8.1</v>
      </c>
      <c r="F5974" s="4">
        <v>-11.3</v>
      </c>
      <c r="G5974" s="4">
        <v>86.5</v>
      </c>
      <c r="H5974" s="4">
        <v>76.7</v>
      </c>
      <c r="I5974" s="5">
        <v>-999</v>
      </c>
      <c r="J5974" s="5">
        <v>-999</v>
      </c>
      <c r="K5974" s="4">
        <v>7.4</v>
      </c>
      <c r="L5974" s="4">
        <v>474</v>
      </c>
      <c r="M5974" s="9">
        <v>-2.6</v>
      </c>
      <c r="N5974" s="5">
        <v>-999</v>
      </c>
      <c r="O5974" s="5">
        <v>-999</v>
      </c>
      <c r="P5974" s="4">
        <v>0.1</v>
      </c>
      <c r="Q5974" s="5">
        <v>-999</v>
      </c>
      <c r="R5974">
        <v>0.254</v>
      </c>
      <c r="S5974" s="34">
        <f>ROUND((0.6105*(EXP((17.273*E5974)/(E5974+237.3))))*(100-H5974)/100,3)</f>
        <v>7.6999999999999999E-2</v>
      </c>
      <c r="T5974" s="6">
        <f>IF(V5974&lt;V5975,L5974,0)</f>
        <v>0</v>
      </c>
      <c r="U5974" s="6">
        <f>IF(T5974&gt;0,M5974,-999)</f>
        <v>-999</v>
      </c>
      <c r="V5974">
        <v>200712</v>
      </c>
      <c r="W5974">
        <v>2007</v>
      </c>
    </row>
    <row r="5975" spans="1:23" x14ac:dyDescent="0.25">
      <c r="A5975" s="14">
        <v>39442</v>
      </c>
      <c r="B5975" s="3">
        <v>360</v>
      </c>
      <c r="C5975" s="5">
        <v>-999</v>
      </c>
      <c r="D5975" s="4">
        <v>-9.5</v>
      </c>
      <c r="E5975" s="4">
        <v>-6.7</v>
      </c>
      <c r="F5975" s="4">
        <v>-11.6</v>
      </c>
      <c r="G5975" s="4">
        <v>90.6</v>
      </c>
      <c r="H5975" s="4">
        <v>87.7</v>
      </c>
      <c r="I5975" s="5">
        <v>-999</v>
      </c>
      <c r="J5975" s="5">
        <v>-999</v>
      </c>
      <c r="K5975" s="4">
        <v>0</v>
      </c>
      <c r="L5975" s="4">
        <v>474</v>
      </c>
      <c r="M5975" s="9">
        <v>-2.5</v>
      </c>
      <c r="N5975" s="5">
        <v>-999</v>
      </c>
      <c r="O5975" s="5">
        <v>-999</v>
      </c>
      <c r="P5975" s="4">
        <v>0.1</v>
      </c>
      <c r="Q5975" s="5">
        <v>-999</v>
      </c>
      <c r="R5975">
        <v>0.32500000000000001</v>
      </c>
      <c r="S5975" s="34">
        <f>ROUND((0.6105*(EXP((17.273*E5975)/(E5975+237.3))))*(100-H5975)/100,3)</f>
        <v>4.4999999999999998E-2</v>
      </c>
      <c r="T5975" s="6">
        <f>IF(V5975&lt;V5976,L5975,0)</f>
        <v>0</v>
      </c>
      <c r="U5975" s="6">
        <f>IF(T5975&gt;0,M5975,-999)</f>
        <v>-999</v>
      </c>
      <c r="V5975">
        <v>200712</v>
      </c>
      <c r="W5975">
        <v>2007</v>
      </c>
    </row>
    <row r="5976" spans="1:23" x14ac:dyDescent="0.25">
      <c r="A5976" s="14">
        <v>39443</v>
      </c>
      <c r="B5976" s="3">
        <v>361</v>
      </c>
      <c r="C5976" s="5">
        <v>-999</v>
      </c>
      <c r="D5976" s="4">
        <v>-10.5</v>
      </c>
      <c r="E5976" s="4">
        <v>-8.9</v>
      </c>
      <c r="F5976" s="4">
        <v>-12.4</v>
      </c>
      <c r="G5976" s="4">
        <v>88.1</v>
      </c>
      <c r="H5976" s="4">
        <v>81.7</v>
      </c>
      <c r="I5976" s="5">
        <v>-999</v>
      </c>
      <c r="J5976" s="5">
        <v>-999</v>
      </c>
      <c r="K5976" s="4">
        <v>2.2000000000000002</v>
      </c>
      <c r="L5976" s="4">
        <v>490</v>
      </c>
      <c r="M5976" s="9">
        <v>-2.1</v>
      </c>
      <c r="N5976" s="5">
        <v>-999</v>
      </c>
      <c r="O5976" s="5">
        <v>-999</v>
      </c>
      <c r="P5976" s="4">
        <v>0.1</v>
      </c>
      <c r="Q5976" s="5">
        <v>-999</v>
      </c>
      <c r="R5976">
        <v>0.255</v>
      </c>
      <c r="S5976" s="34">
        <f>ROUND((0.6105*(EXP((17.273*E5976)/(E5976+237.3))))*(100-H5976)/100,3)</f>
        <v>5.7000000000000002E-2</v>
      </c>
      <c r="T5976" s="6">
        <f>IF(V5976&lt;V5977,L5976,0)</f>
        <v>0</v>
      </c>
      <c r="U5976" s="6">
        <f>IF(T5976&gt;0,M5976,-999)</f>
        <v>-999</v>
      </c>
      <c r="V5976">
        <v>200712</v>
      </c>
      <c r="W5976">
        <v>2007</v>
      </c>
    </row>
    <row r="5977" spans="1:23" x14ac:dyDescent="0.25">
      <c r="A5977" s="14">
        <v>39444</v>
      </c>
      <c r="B5977" s="3">
        <v>362</v>
      </c>
      <c r="C5977" s="5">
        <v>-999</v>
      </c>
      <c r="D5977" s="4">
        <v>-9.4</v>
      </c>
      <c r="E5977" s="4">
        <v>-5.2</v>
      </c>
      <c r="F5977" s="4">
        <v>-11.3</v>
      </c>
      <c r="G5977" s="4">
        <v>90.6</v>
      </c>
      <c r="H5977" s="4">
        <v>88.4</v>
      </c>
      <c r="I5977" s="5">
        <v>-999</v>
      </c>
      <c r="J5977" s="5">
        <v>-999</v>
      </c>
      <c r="K5977" s="4">
        <v>4.4000000000000004</v>
      </c>
      <c r="L5977" s="4">
        <v>525</v>
      </c>
      <c r="M5977" s="9">
        <v>-2.1</v>
      </c>
      <c r="N5977" s="5">
        <v>-999</v>
      </c>
      <c r="O5977" s="5">
        <v>-999</v>
      </c>
      <c r="P5977" s="4">
        <v>0.1</v>
      </c>
      <c r="Q5977" s="5">
        <v>-999</v>
      </c>
      <c r="R5977">
        <v>0.36499999999999999</v>
      </c>
      <c r="S5977" s="34">
        <f>ROUND((0.6105*(EXP((17.273*E5977)/(E5977+237.3))))*(100-H5977)/100,3)</f>
        <v>4.8000000000000001E-2</v>
      </c>
      <c r="T5977" s="6">
        <f>IF(V5977&lt;V5978,L5977,0)</f>
        <v>0</v>
      </c>
      <c r="U5977" s="6">
        <f>IF(T5977&gt;0,M5977,-999)</f>
        <v>-999</v>
      </c>
      <c r="V5977">
        <v>200712</v>
      </c>
      <c r="W5977">
        <v>2007</v>
      </c>
    </row>
    <row r="5978" spans="1:23" x14ac:dyDescent="0.25">
      <c r="A5978" s="14">
        <v>39445</v>
      </c>
      <c r="B5978" s="3">
        <v>363</v>
      </c>
      <c r="C5978" s="5">
        <v>-999</v>
      </c>
      <c r="D5978" s="4">
        <v>-9.4</v>
      </c>
      <c r="E5978" s="4">
        <v>-6.3</v>
      </c>
      <c r="F5978" s="4">
        <v>-11.1</v>
      </c>
      <c r="G5978" s="4">
        <v>90.4</v>
      </c>
      <c r="H5978" s="4">
        <v>85.9</v>
      </c>
      <c r="I5978" s="5">
        <v>-999</v>
      </c>
      <c r="J5978" s="5">
        <v>-999</v>
      </c>
      <c r="K5978" s="4">
        <v>1.7</v>
      </c>
      <c r="L5978" s="4">
        <v>525</v>
      </c>
      <c r="M5978" s="9">
        <v>-1.9</v>
      </c>
      <c r="N5978" s="5">
        <v>-999</v>
      </c>
      <c r="O5978" s="5">
        <v>-999</v>
      </c>
      <c r="P5978" s="4">
        <v>0.1</v>
      </c>
      <c r="Q5978" s="5">
        <v>-999</v>
      </c>
      <c r="R5978">
        <v>0.32700000000000001</v>
      </c>
      <c r="S5978" s="34">
        <f>ROUND((0.6105*(EXP((17.273*E5978)/(E5978+237.3))))*(100-H5978)/100,3)</f>
        <v>5.3999999999999999E-2</v>
      </c>
      <c r="T5978" s="6">
        <f>IF(V5978&lt;V5979,L5978,0)</f>
        <v>0</v>
      </c>
      <c r="U5978" s="6">
        <f>IF(T5978&gt;0,M5978,-999)</f>
        <v>-999</v>
      </c>
      <c r="V5978">
        <v>200712</v>
      </c>
      <c r="W5978">
        <v>2007</v>
      </c>
    </row>
    <row r="5979" spans="1:23" x14ac:dyDescent="0.25">
      <c r="A5979" s="14">
        <v>39446</v>
      </c>
      <c r="B5979" s="3">
        <v>364</v>
      </c>
      <c r="C5979" s="5">
        <v>-999</v>
      </c>
      <c r="D5979" s="4">
        <v>-9.5</v>
      </c>
      <c r="E5979" s="4">
        <v>-7.6</v>
      </c>
      <c r="F5979" s="4">
        <v>-10.8</v>
      </c>
      <c r="G5979" s="4">
        <v>90</v>
      </c>
      <c r="H5979" s="4">
        <v>88.2</v>
      </c>
      <c r="I5979" s="5">
        <v>-999</v>
      </c>
      <c r="J5979" s="5">
        <v>-999</v>
      </c>
      <c r="K5979" s="4">
        <v>0</v>
      </c>
      <c r="L5979" s="4">
        <v>510</v>
      </c>
      <c r="M5979" s="9">
        <v>-1.8</v>
      </c>
      <c r="N5979" s="5">
        <v>-999</v>
      </c>
      <c r="O5979" s="5">
        <v>-999</v>
      </c>
      <c r="P5979" s="4">
        <v>0.1</v>
      </c>
      <c r="Q5979" s="5">
        <v>-999</v>
      </c>
      <c r="R5979">
        <v>0.30499999999999999</v>
      </c>
      <c r="S5979" s="34">
        <f>ROUND((0.6105*(EXP((17.273*E5979)/(E5979+237.3))))*(100-H5979)/100,3)</f>
        <v>4.1000000000000002E-2</v>
      </c>
      <c r="T5979" s="6">
        <f>IF(V5979&lt;V5980,L5979,0)</f>
        <v>0</v>
      </c>
      <c r="U5979" s="6">
        <f>IF(T5979&gt;0,M5979,-999)</f>
        <v>-999</v>
      </c>
      <c r="V5979">
        <v>200712</v>
      </c>
      <c r="W5979">
        <v>2007</v>
      </c>
    </row>
    <row r="5980" spans="1:23" x14ac:dyDescent="0.25">
      <c r="A5980" s="14">
        <v>39447</v>
      </c>
      <c r="B5980" s="3">
        <v>365</v>
      </c>
      <c r="C5980" s="5">
        <v>-999</v>
      </c>
      <c r="D5980" s="4">
        <v>-10.3</v>
      </c>
      <c r="E5980" s="4">
        <v>-6.6</v>
      </c>
      <c r="F5980" s="4">
        <v>-13.2</v>
      </c>
      <c r="G5980" s="4">
        <v>87.9</v>
      </c>
      <c r="H5980" s="4">
        <v>81</v>
      </c>
      <c r="I5980" s="5">
        <v>-999</v>
      </c>
      <c r="J5980" s="5">
        <v>-999</v>
      </c>
      <c r="K5980" s="4">
        <v>0</v>
      </c>
      <c r="L5980" s="4">
        <v>500</v>
      </c>
      <c r="M5980" s="9">
        <v>-1.8</v>
      </c>
      <c r="N5980" s="5">
        <v>-999</v>
      </c>
      <c r="O5980" s="5">
        <v>-999</v>
      </c>
      <c r="P5980" s="4">
        <v>0.1</v>
      </c>
      <c r="Q5980" s="5">
        <v>-999</v>
      </c>
      <c r="R5980">
        <v>0.30199999999999999</v>
      </c>
      <c r="S5980" s="34">
        <f>ROUND((0.6105*(EXP((17.273*E5980)/(E5980+237.3))))*(100-H5980)/100,3)</f>
        <v>7.0999999999999994E-2</v>
      </c>
      <c r="T5980" s="6">
        <f>IF(V5980&lt;V5981,L5980,0)</f>
        <v>500</v>
      </c>
      <c r="U5980" s="6">
        <f>IF(T5980&gt;0,M5980,-999)</f>
        <v>-1.8</v>
      </c>
      <c r="V5980">
        <v>200712</v>
      </c>
      <c r="W5980">
        <v>2007</v>
      </c>
    </row>
    <row r="5981" spans="1:23" x14ac:dyDescent="0.25">
      <c r="A5981" s="14">
        <v>39448</v>
      </c>
      <c r="B5981" s="3">
        <v>1</v>
      </c>
      <c r="C5981" s="5">
        <v>-999</v>
      </c>
      <c r="D5981" s="4">
        <v>-10.199999999999999</v>
      </c>
      <c r="E5981" s="4">
        <v>-7.1</v>
      </c>
      <c r="F5981" s="4">
        <v>-11.6</v>
      </c>
      <c r="G5981" s="4">
        <v>80.5</v>
      </c>
      <c r="H5981" s="4">
        <v>54.1</v>
      </c>
      <c r="I5981" s="5">
        <v>-999</v>
      </c>
      <c r="J5981" s="5">
        <v>-999</v>
      </c>
      <c r="K5981" s="4">
        <v>0</v>
      </c>
      <c r="L5981" s="4">
        <v>495</v>
      </c>
      <c r="M5981" s="4">
        <v>-2.1</v>
      </c>
      <c r="N5981" s="5">
        <v>-999</v>
      </c>
      <c r="O5981" s="5">
        <v>-999</v>
      </c>
      <c r="P5981" s="4">
        <v>0.1</v>
      </c>
      <c r="Q5981" s="5">
        <v>-999</v>
      </c>
      <c r="R5981">
        <v>0.19500000000000001</v>
      </c>
      <c r="S5981" s="34">
        <f>ROUND((0.6105*(EXP((17.273*E5981)/(E5981+237.3))))*(100-H5981)/100,3)</f>
        <v>0.16400000000000001</v>
      </c>
      <c r="T5981" s="6">
        <f>IF(V5981&lt;V5982,L5981,0)</f>
        <v>0</v>
      </c>
      <c r="U5981" s="6">
        <f>IF(T5981&gt;0,M5981,-999)</f>
        <v>-999</v>
      </c>
      <c r="V5981">
        <v>200801</v>
      </c>
      <c r="W5981">
        <v>2008</v>
      </c>
    </row>
    <row r="5982" spans="1:23" x14ac:dyDescent="0.25">
      <c r="A5982" s="14">
        <v>39449</v>
      </c>
      <c r="B5982" s="3">
        <v>2</v>
      </c>
      <c r="C5982" s="5">
        <v>-999</v>
      </c>
      <c r="D5982" s="4">
        <v>-6.8</v>
      </c>
      <c r="E5982" s="4">
        <v>-3.5</v>
      </c>
      <c r="F5982" s="4">
        <v>-8.1</v>
      </c>
      <c r="G5982" s="4">
        <v>77.2</v>
      </c>
      <c r="H5982" s="4">
        <v>55.3</v>
      </c>
      <c r="I5982" s="4">
        <v>-999</v>
      </c>
      <c r="J5982" s="4">
        <v>-999</v>
      </c>
      <c r="K5982" s="4">
        <v>0</v>
      </c>
      <c r="L5982" s="4">
        <v>480</v>
      </c>
      <c r="M5982" s="4">
        <v>-2.1</v>
      </c>
      <c r="N5982" s="5">
        <v>-999</v>
      </c>
      <c r="O5982" s="5">
        <v>-999</v>
      </c>
      <c r="P5982" s="4">
        <v>0.1</v>
      </c>
      <c r="Q5982" s="5">
        <v>-999</v>
      </c>
      <c r="R5982">
        <v>0.26100000000000001</v>
      </c>
      <c r="S5982" s="34">
        <f>ROUND((0.6105*(EXP((17.273*E5982)/(E5982+237.3))))*(100-H5982)/100,3)</f>
        <v>0.21099999999999999</v>
      </c>
      <c r="T5982" s="6">
        <f>IF(V5982&lt;V5983,L5982,0)</f>
        <v>0</v>
      </c>
      <c r="U5982" s="6">
        <f>IF(T5982&gt;0,M5982,-999)</f>
        <v>-999</v>
      </c>
      <c r="V5982">
        <v>200801</v>
      </c>
      <c r="W5982">
        <v>2008</v>
      </c>
    </row>
    <row r="5983" spans="1:23" x14ac:dyDescent="0.25">
      <c r="A5983" s="14">
        <v>39450</v>
      </c>
      <c r="B5983" s="3">
        <v>3</v>
      </c>
      <c r="C5983" s="5">
        <v>-999</v>
      </c>
      <c r="D5983" s="4">
        <v>-5</v>
      </c>
      <c r="E5983" s="4">
        <v>-3.3</v>
      </c>
      <c r="F5983" s="4">
        <v>-7.5</v>
      </c>
      <c r="G5983" s="4">
        <v>93.1</v>
      </c>
      <c r="H5983" s="4">
        <v>84.2</v>
      </c>
      <c r="I5983" s="4">
        <v>-999</v>
      </c>
      <c r="J5983" s="4">
        <v>-999</v>
      </c>
      <c r="K5983" s="4">
        <v>0</v>
      </c>
      <c r="L5983" s="4">
        <v>471</v>
      </c>
      <c r="M5983" s="4">
        <v>-1.9</v>
      </c>
      <c r="N5983" s="5">
        <v>-999</v>
      </c>
      <c r="O5983" s="5">
        <v>-999</v>
      </c>
      <c r="P5983" s="4">
        <v>0.1</v>
      </c>
      <c r="Q5983" s="5">
        <v>-999</v>
      </c>
      <c r="R5983">
        <v>0.40200000000000002</v>
      </c>
      <c r="S5983" s="34">
        <f>ROUND((0.6105*(EXP((17.273*E5983)/(E5983+237.3))))*(100-H5983)/100,3)</f>
        <v>7.5999999999999998E-2</v>
      </c>
      <c r="T5983" s="6">
        <f>IF(V5983&lt;V5984,L5983,0)</f>
        <v>0</v>
      </c>
      <c r="U5983" s="6">
        <f>IF(T5983&gt;0,M5983,-999)</f>
        <v>-999</v>
      </c>
      <c r="V5983">
        <v>200801</v>
      </c>
      <c r="W5983">
        <v>2008</v>
      </c>
    </row>
    <row r="5984" spans="1:23" x14ac:dyDescent="0.25">
      <c r="A5984" s="14">
        <v>39451</v>
      </c>
      <c r="B5984" s="3">
        <v>4</v>
      </c>
      <c r="C5984" s="5">
        <v>-999</v>
      </c>
      <c r="D5984" s="4">
        <v>-3.9</v>
      </c>
      <c r="E5984" s="4">
        <v>-2.4</v>
      </c>
      <c r="F5984" s="4">
        <v>-5.9</v>
      </c>
      <c r="G5984" s="4">
        <v>93.4</v>
      </c>
      <c r="H5984" s="4">
        <v>79.599999999999994</v>
      </c>
      <c r="I5984" s="4">
        <v>-999</v>
      </c>
      <c r="J5984" s="4">
        <v>-999</v>
      </c>
      <c r="K5984" s="4">
        <v>4.51</v>
      </c>
      <c r="L5984" s="4">
        <v>492</v>
      </c>
      <c r="M5984" s="4">
        <v>-1.6</v>
      </c>
      <c r="N5984" s="5">
        <v>-999</v>
      </c>
      <c r="O5984" s="5">
        <v>-999</v>
      </c>
      <c r="P5984" s="4">
        <v>0.1</v>
      </c>
      <c r="Q5984" s="5">
        <v>-999</v>
      </c>
      <c r="R5984">
        <v>0.40799999999999997</v>
      </c>
      <c r="S5984" s="34">
        <f>ROUND((0.6105*(EXP((17.273*E5984)/(E5984+237.3))))*(100-H5984)/100,3)</f>
        <v>0.104</v>
      </c>
      <c r="T5984" s="6">
        <f>IF(V5984&lt;V5985,L5984,0)</f>
        <v>0</v>
      </c>
      <c r="U5984" s="6">
        <f>IF(T5984&gt;0,M5984,-999)</f>
        <v>-999</v>
      </c>
      <c r="V5984">
        <v>200801</v>
      </c>
      <c r="W5984">
        <v>2008</v>
      </c>
    </row>
    <row r="5985" spans="1:23" x14ac:dyDescent="0.25">
      <c r="A5985" s="14">
        <v>39452</v>
      </c>
      <c r="B5985" s="3">
        <v>5</v>
      </c>
      <c r="C5985" s="5">
        <v>-999</v>
      </c>
      <c r="D5985" s="4">
        <v>-5.5</v>
      </c>
      <c r="E5985" s="4">
        <v>-2.1</v>
      </c>
      <c r="F5985" s="4">
        <v>-8.8000000000000007</v>
      </c>
      <c r="G5985" s="4">
        <v>85.6</v>
      </c>
      <c r="H5985" s="4">
        <v>64.7</v>
      </c>
      <c r="I5985" s="4">
        <v>-999</v>
      </c>
      <c r="J5985" s="4">
        <v>-999</v>
      </c>
      <c r="K5985" s="4">
        <v>0</v>
      </c>
      <c r="L5985" s="4">
        <v>480</v>
      </c>
      <c r="M5985" s="4">
        <v>-1.3</v>
      </c>
      <c r="N5985" s="5">
        <v>-999</v>
      </c>
      <c r="O5985" s="5">
        <v>-999</v>
      </c>
      <c r="P5985" s="4">
        <v>0.1</v>
      </c>
      <c r="Q5985" s="5">
        <v>-999</v>
      </c>
      <c r="R5985">
        <v>0.34</v>
      </c>
      <c r="S5985" s="34">
        <f>ROUND((0.6105*(EXP((17.273*E5985)/(E5985+237.3))))*(100-H5985)/100,3)</f>
        <v>0.185</v>
      </c>
      <c r="T5985" s="6">
        <f>IF(V5985&lt;V5986,L5985,0)</f>
        <v>0</v>
      </c>
      <c r="U5985" s="6">
        <f>IF(T5985&gt;0,M5985,-999)</f>
        <v>-999</v>
      </c>
      <c r="V5985">
        <v>200801</v>
      </c>
      <c r="W5985">
        <v>2008</v>
      </c>
    </row>
    <row r="5986" spans="1:23" x14ac:dyDescent="0.25">
      <c r="A5986" s="14">
        <v>39453</v>
      </c>
      <c r="B5986" s="3">
        <v>6</v>
      </c>
      <c r="C5986" s="5">
        <v>-999</v>
      </c>
      <c r="D5986" s="4">
        <v>-9.4</v>
      </c>
      <c r="E5986" s="4">
        <v>-2.4</v>
      </c>
      <c r="F5986" s="4">
        <v>-12.9</v>
      </c>
      <c r="G5986" s="4">
        <v>79.8</v>
      </c>
      <c r="H5986" s="4">
        <v>46.3</v>
      </c>
      <c r="I5986" s="4">
        <v>-999</v>
      </c>
      <c r="J5986" s="4">
        <v>-999</v>
      </c>
      <c r="K5986" s="4">
        <v>0</v>
      </c>
      <c r="L5986" s="4">
        <v>463</v>
      </c>
      <c r="M5986" s="4">
        <v>-1.9</v>
      </c>
      <c r="N5986" s="5">
        <v>-999</v>
      </c>
      <c r="O5986" s="5">
        <v>-999</v>
      </c>
      <c r="P5986" s="4">
        <v>0.2</v>
      </c>
      <c r="Q5986" s="5">
        <v>-999</v>
      </c>
      <c r="R5986">
        <v>0.23699999999999999</v>
      </c>
      <c r="S5986" s="34">
        <f>ROUND((0.6105*(EXP((17.273*E5986)/(E5986+237.3))))*(100-H5986)/100,3)</f>
        <v>0.27500000000000002</v>
      </c>
      <c r="T5986" s="6">
        <f>IF(V5986&lt;V5987,L5986,0)</f>
        <v>0</v>
      </c>
      <c r="U5986" s="6">
        <f>IF(T5986&gt;0,M5986,-999)</f>
        <v>-999</v>
      </c>
      <c r="V5986">
        <v>200801</v>
      </c>
      <c r="W5986">
        <v>2008</v>
      </c>
    </row>
    <row r="5987" spans="1:23" x14ac:dyDescent="0.25">
      <c r="A5987" s="14">
        <v>39454</v>
      </c>
      <c r="B5987" s="3">
        <v>7</v>
      </c>
      <c r="C5987" s="5">
        <v>-999</v>
      </c>
      <c r="D5987" s="4">
        <v>-10.199999999999999</v>
      </c>
      <c r="E5987" s="4">
        <v>-4.2</v>
      </c>
      <c r="F5987" s="4">
        <v>-13.3</v>
      </c>
      <c r="G5987" s="4">
        <v>81.900000000000006</v>
      </c>
      <c r="H5987" s="4">
        <v>55.6</v>
      </c>
      <c r="I5987" s="4">
        <v>-999</v>
      </c>
      <c r="J5987" s="4">
        <v>-999</v>
      </c>
      <c r="K5987" s="4">
        <v>0</v>
      </c>
      <c r="L5987" s="4">
        <v>460</v>
      </c>
      <c r="M5987" s="4">
        <v>-2.7</v>
      </c>
      <c r="N5987" s="5">
        <v>-999</v>
      </c>
      <c r="O5987" s="5">
        <v>-999</v>
      </c>
      <c r="P5987" s="4">
        <v>0.2</v>
      </c>
      <c r="Q5987" s="5">
        <v>-999</v>
      </c>
      <c r="R5987">
        <v>0.249</v>
      </c>
      <c r="S5987" s="34">
        <f>ROUND((0.6105*(EXP((17.273*E5987)/(E5987+237.3))))*(100-H5987)/100,3)</f>
        <v>0.19900000000000001</v>
      </c>
      <c r="T5987" s="6">
        <f>IF(V5987&lt;V5988,L5987,0)</f>
        <v>0</v>
      </c>
      <c r="U5987" s="6">
        <f>IF(T5987&gt;0,M5987,-999)</f>
        <v>-999</v>
      </c>
      <c r="V5987">
        <v>200801</v>
      </c>
      <c r="W5987">
        <v>2008</v>
      </c>
    </row>
    <row r="5988" spans="1:23" x14ac:dyDescent="0.25">
      <c r="A5988" s="14">
        <v>39455</v>
      </c>
      <c r="B5988" s="3">
        <v>8</v>
      </c>
      <c r="C5988" s="5">
        <v>-999</v>
      </c>
      <c r="D5988" s="4">
        <v>-9.4</v>
      </c>
      <c r="E5988" s="4">
        <v>-7.7</v>
      </c>
      <c r="F5988" s="4">
        <v>-10.4</v>
      </c>
      <c r="G5988" s="4">
        <v>89.5</v>
      </c>
      <c r="H5988" s="4">
        <v>82.6</v>
      </c>
      <c r="I5988" s="4">
        <v>-999</v>
      </c>
      <c r="J5988" s="4">
        <v>-999</v>
      </c>
      <c r="K5988" s="4">
        <v>12.760000000000002</v>
      </c>
      <c r="L5988" s="4">
        <v>558</v>
      </c>
      <c r="M5988" s="4">
        <v>-3</v>
      </c>
      <c r="N5988" s="5">
        <v>-999</v>
      </c>
      <c r="O5988" s="5">
        <v>-999</v>
      </c>
      <c r="P5988" s="4">
        <v>0.1</v>
      </c>
      <c r="Q5988" s="5">
        <v>-999</v>
      </c>
      <c r="R5988">
        <v>0.28199999999999997</v>
      </c>
      <c r="S5988" s="34">
        <f>ROUND((0.6105*(EXP((17.273*E5988)/(E5988+237.3))))*(100-H5988)/100,3)</f>
        <v>0.06</v>
      </c>
      <c r="T5988" s="6">
        <f>IF(V5988&lt;V5989,L5988,0)</f>
        <v>0</v>
      </c>
      <c r="U5988" s="6">
        <f>IF(T5988&gt;0,M5988,-999)</f>
        <v>-999</v>
      </c>
      <c r="V5988">
        <v>200801</v>
      </c>
      <c r="W5988">
        <v>2008</v>
      </c>
    </row>
    <row r="5989" spans="1:23" x14ac:dyDescent="0.25">
      <c r="A5989" s="14">
        <v>39456</v>
      </c>
      <c r="B5989" s="3">
        <v>9</v>
      </c>
      <c r="C5989" s="5">
        <v>-999</v>
      </c>
      <c r="D5989" s="4">
        <v>-8</v>
      </c>
      <c r="E5989" s="4">
        <v>-3.8</v>
      </c>
      <c r="F5989" s="4">
        <v>-9.8000000000000007</v>
      </c>
      <c r="G5989" s="4">
        <v>89.1</v>
      </c>
      <c r="H5989" s="4">
        <v>81.900000000000006</v>
      </c>
      <c r="I5989" s="4">
        <v>-999</v>
      </c>
      <c r="J5989" s="4">
        <v>-999</v>
      </c>
      <c r="K5989" s="4">
        <v>0</v>
      </c>
      <c r="L5989" s="4">
        <v>545</v>
      </c>
      <c r="M5989" s="4">
        <v>-2.4</v>
      </c>
      <c r="N5989" s="5">
        <v>-999</v>
      </c>
      <c r="O5989" s="5">
        <v>-999</v>
      </c>
      <c r="P5989" s="4">
        <v>0.2</v>
      </c>
      <c r="Q5989" s="5">
        <v>-999</v>
      </c>
      <c r="R5989">
        <v>0.379</v>
      </c>
      <c r="S5989" s="34">
        <f>ROUND((0.6105*(EXP((17.273*E5989)/(E5989+237.3))))*(100-H5989)/100,3)</f>
        <v>8.3000000000000004E-2</v>
      </c>
      <c r="T5989" s="6">
        <f>IF(V5989&lt;V5990,L5989,0)</f>
        <v>0</v>
      </c>
      <c r="U5989" s="6">
        <f>IF(T5989&gt;0,M5989,-999)</f>
        <v>-999</v>
      </c>
      <c r="V5989">
        <v>200801</v>
      </c>
      <c r="W5989">
        <v>2008</v>
      </c>
    </row>
    <row r="5990" spans="1:23" x14ac:dyDescent="0.25">
      <c r="A5990" s="14">
        <v>39457</v>
      </c>
      <c r="B5990" s="3">
        <v>10</v>
      </c>
      <c r="C5990" s="5">
        <v>-999</v>
      </c>
      <c r="D5990" s="4">
        <v>-6.8</v>
      </c>
      <c r="E5990" s="4">
        <v>-2.2000000000000002</v>
      </c>
      <c r="F5990" s="4">
        <v>-10</v>
      </c>
      <c r="G5990" s="4">
        <v>93.4</v>
      </c>
      <c r="H5990" s="4">
        <v>87.8</v>
      </c>
      <c r="I5990" s="4">
        <v>-999</v>
      </c>
      <c r="J5990" s="4">
        <v>-999</v>
      </c>
      <c r="K5990" s="4">
        <v>12.43</v>
      </c>
      <c r="L5990" s="4">
        <v>600</v>
      </c>
      <c r="M5990" s="4">
        <v>-2</v>
      </c>
      <c r="N5990" s="5">
        <v>-999</v>
      </c>
      <c r="O5990" s="5">
        <v>-999</v>
      </c>
      <c r="P5990" s="4">
        <v>0.1</v>
      </c>
      <c r="Q5990" s="5">
        <v>-999</v>
      </c>
      <c r="R5990">
        <v>0.45500000000000002</v>
      </c>
      <c r="S5990" s="34">
        <f>ROUND((0.6105*(EXP((17.273*E5990)/(E5990+237.3))))*(100-H5990)/100,3)</f>
        <v>6.3E-2</v>
      </c>
      <c r="T5990" s="6">
        <f>IF(V5990&lt;V5991,L5990,0)</f>
        <v>0</v>
      </c>
      <c r="U5990" s="6">
        <f>IF(T5990&gt;0,M5990,-999)</f>
        <v>-999</v>
      </c>
      <c r="V5990">
        <v>200801</v>
      </c>
      <c r="W5990">
        <v>2008</v>
      </c>
    </row>
    <row r="5991" spans="1:23" x14ac:dyDescent="0.25">
      <c r="A5991" s="14">
        <v>39458</v>
      </c>
      <c r="B5991" s="3">
        <v>11</v>
      </c>
      <c r="C5991" s="5">
        <v>-999</v>
      </c>
      <c r="D5991" s="4">
        <v>-4.7</v>
      </c>
      <c r="E5991" s="4">
        <v>0.1</v>
      </c>
      <c r="F5991" s="4">
        <v>-6.5</v>
      </c>
      <c r="G5991" s="4">
        <v>95.2</v>
      </c>
      <c r="H5991" s="4">
        <v>90.6</v>
      </c>
      <c r="I5991" s="4">
        <v>-999</v>
      </c>
      <c r="J5991" s="4">
        <v>-999</v>
      </c>
      <c r="K5991" s="4">
        <v>0</v>
      </c>
      <c r="L5991" s="4">
        <v>560</v>
      </c>
      <c r="M5991" s="4">
        <v>-1.7</v>
      </c>
      <c r="N5991" s="5">
        <v>-999</v>
      </c>
      <c r="O5991" s="5">
        <v>-999</v>
      </c>
      <c r="P5991" s="4">
        <v>0.2</v>
      </c>
      <c r="Q5991" s="5">
        <v>-999</v>
      </c>
      <c r="R5991">
        <v>0.55700000000000005</v>
      </c>
      <c r="S5991" s="34">
        <f>ROUND((0.6105*(EXP((17.273*E5991)/(E5991+237.3))))*(100-H5991)/100,3)</f>
        <v>5.8000000000000003E-2</v>
      </c>
      <c r="T5991" s="6">
        <f>IF(V5991&lt;V5992,L5991,0)</f>
        <v>0</v>
      </c>
      <c r="U5991" s="6">
        <f>IF(T5991&gt;0,M5991,-999)</f>
        <v>-999</v>
      </c>
      <c r="V5991">
        <v>200801</v>
      </c>
      <c r="W5991">
        <v>2008</v>
      </c>
    </row>
    <row r="5992" spans="1:23" x14ac:dyDescent="0.25">
      <c r="A5992" s="14">
        <v>39459</v>
      </c>
      <c r="B5992" s="3">
        <v>12</v>
      </c>
      <c r="C5992" s="5">
        <v>-999</v>
      </c>
      <c r="D5992" s="4">
        <v>-5.0999999999999996</v>
      </c>
      <c r="E5992" s="4">
        <v>-2.7</v>
      </c>
      <c r="F5992" s="4">
        <v>-7.9</v>
      </c>
      <c r="G5992" s="4">
        <v>92.7</v>
      </c>
      <c r="H5992" s="4">
        <v>81.400000000000006</v>
      </c>
      <c r="I5992" s="4">
        <v>-999</v>
      </c>
      <c r="J5992" s="4">
        <v>-999</v>
      </c>
      <c r="K5992" s="4">
        <v>1.65</v>
      </c>
      <c r="L5992" s="4">
        <v>575</v>
      </c>
      <c r="M5992" s="4">
        <v>-1.6</v>
      </c>
      <c r="N5992" s="5">
        <v>-999</v>
      </c>
      <c r="O5992" s="5">
        <v>-999</v>
      </c>
      <c r="P5992" s="4">
        <v>0.1</v>
      </c>
      <c r="Q5992" s="5">
        <v>-999</v>
      </c>
      <c r="R5992">
        <v>0.40799999999999997</v>
      </c>
      <c r="S5992" s="34">
        <f>ROUND((0.6105*(EXP((17.273*E5992)/(E5992+237.3))))*(100-H5992)/100,3)</f>
        <v>9.2999999999999999E-2</v>
      </c>
      <c r="T5992" s="6">
        <f>IF(V5992&lt;V5993,L5992,0)</f>
        <v>0</v>
      </c>
      <c r="U5992" s="6">
        <f>IF(T5992&gt;0,M5992,-999)</f>
        <v>-999</v>
      </c>
      <c r="V5992">
        <v>200801</v>
      </c>
      <c r="W5992">
        <v>2008</v>
      </c>
    </row>
    <row r="5993" spans="1:23" x14ac:dyDescent="0.25">
      <c r="A5993" s="14">
        <v>39460</v>
      </c>
      <c r="B5993" s="3">
        <v>13</v>
      </c>
      <c r="C5993" s="5">
        <v>-999</v>
      </c>
      <c r="D5993" s="4">
        <v>-3.4</v>
      </c>
      <c r="E5993" s="4">
        <v>1.7</v>
      </c>
      <c r="F5993" s="4">
        <v>-5.9</v>
      </c>
      <c r="G5993" s="4">
        <v>83.9</v>
      </c>
      <c r="H5993" s="4">
        <v>60.1</v>
      </c>
      <c r="I5993" s="4">
        <v>-999</v>
      </c>
      <c r="J5993" s="4">
        <v>-999</v>
      </c>
      <c r="K5993" s="4">
        <v>0</v>
      </c>
      <c r="L5993" s="4">
        <v>575</v>
      </c>
      <c r="M5993" s="4">
        <v>-1.4</v>
      </c>
      <c r="N5993" s="5">
        <v>-999</v>
      </c>
      <c r="O5993" s="5">
        <v>-999</v>
      </c>
      <c r="P5993" s="4">
        <v>0.2</v>
      </c>
      <c r="Q5993" s="5">
        <v>-999</v>
      </c>
      <c r="R5993">
        <v>0.41399999999999998</v>
      </c>
      <c r="S5993" s="34">
        <f>ROUND((0.6105*(EXP((17.273*E5993)/(E5993+237.3))))*(100-H5993)/100,3)</f>
        <v>0.27500000000000002</v>
      </c>
      <c r="T5993" s="6">
        <f>IF(V5993&lt;V5994,L5993,0)</f>
        <v>0</v>
      </c>
      <c r="U5993" s="6">
        <f>IF(T5993&gt;0,M5993,-999)</f>
        <v>-999</v>
      </c>
      <c r="V5993">
        <v>200801</v>
      </c>
      <c r="W5993">
        <v>2008</v>
      </c>
    </row>
    <row r="5994" spans="1:23" x14ac:dyDescent="0.25">
      <c r="A5994" s="14">
        <v>39461</v>
      </c>
      <c r="B5994" s="3">
        <v>14</v>
      </c>
      <c r="C5994" s="5">
        <v>-999</v>
      </c>
      <c r="D5994" s="4">
        <v>-4.9000000000000004</v>
      </c>
      <c r="E5994" s="4">
        <v>0.9</v>
      </c>
      <c r="F5994" s="4">
        <v>-12.7</v>
      </c>
      <c r="G5994" s="4">
        <v>77.5</v>
      </c>
      <c r="H5994" s="4">
        <v>53.1</v>
      </c>
      <c r="I5994" s="4">
        <v>-999</v>
      </c>
      <c r="J5994" s="4">
        <v>-999</v>
      </c>
      <c r="K5994" s="4">
        <v>5.0600000000000005</v>
      </c>
      <c r="L5994" s="4">
        <v>623</v>
      </c>
      <c r="M5994" s="4">
        <v>-1.4</v>
      </c>
      <c r="N5994" s="5">
        <v>-999</v>
      </c>
      <c r="O5994" s="5">
        <v>-999</v>
      </c>
      <c r="P5994" s="4">
        <v>0.1</v>
      </c>
      <c r="Q5994" s="5">
        <v>-999</v>
      </c>
      <c r="R5994">
        <v>0.34699999999999998</v>
      </c>
      <c r="S5994" s="34">
        <f>ROUND((0.6105*(EXP((17.273*E5994)/(E5994+237.3))))*(100-H5994)/100,3)</f>
        <v>0.30599999999999999</v>
      </c>
      <c r="T5994" s="6">
        <f>IF(V5994&lt;V5995,L5994,0)</f>
        <v>0</v>
      </c>
      <c r="U5994" s="6">
        <f>IF(T5994&gt;0,M5994,-999)</f>
        <v>-999</v>
      </c>
      <c r="V5994">
        <v>200801</v>
      </c>
      <c r="W5994">
        <v>2008</v>
      </c>
    </row>
    <row r="5995" spans="1:23" x14ac:dyDescent="0.25">
      <c r="A5995" s="14">
        <v>39462</v>
      </c>
      <c r="B5995" s="3">
        <v>15</v>
      </c>
      <c r="C5995" s="5">
        <v>-999</v>
      </c>
      <c r="D5995" s="4">
        <v>-14.1</v>
      </c>
      <c r="E5995" s="4">
        <v>-10.5</v>
      </c>
      <c r="F5995" s="4">
        <v>-16.3</v>
      </c>
      <c r="G5995" s="4">
        <v>79</v>
      </c>
      <c r="H5995" s="4">
        <v>57.4</v>
      </c>
      <c r="I5995" s="4">
        <v>-999</v>
      </c>
      <c r="J5995" s="4">
        <v>-999</v>
      </c>
      <c r="K5995" s="4">
        <v>0</v>
      </c>
      <c r="L5995" s="4">
        <v>591</v>
      </c>
      <c r="M5995" s="4">
        <v>-1.3</v>
      </c>
      <c r="N5995" s="5">
        <v>-999</v>
      </c>
      <c r="O5995" s="5">
        <v>-999</v>
      </c>
      <c r="P5995" s="4">
        <v>0.1</v>
      </c>
      <c r="Q5995" s="5">
        <v>-999</v>
      </c>
      <c r="R5995">
        <v>0.158</v>
      </c>
      <c r="S5995" s="34">
        <f>ROUND((0.6105*(EXP((17.273*E5995)/(E5995+237.3))))*(100-H5995)/100,3)</f>
        <v>0.11700000000000001</v>
      </c>
      <c r="T5995" s="6">
        <f>IF(V5995&lt;V5996,L5995,0)</f>
        <v>0</v>
      </c>
      <c r="U5995" s="6">
        <f>IF(T5995&gt;0,M5995,-999)</f>
        <v>-999</v>
      </c>
      <c r="V5995">
        <v>200801</v>
      </c>
      <c r="W5995">
        <v>2008</v>
      </c>
    </row>
    <row r="5996" spans="1:23" x14ac:dyDescent="0.25">
      <c r="A5996" s="14">
        <v>39463</v>
      </c>
      <c r="B5996" s="3">
        <v>16</v>
      </c>
      <c r="C5996" s="5">
        <v>-999</v>
      </c>
      <c r="D5996" s="4">
        <v>-8.6</v>
      </c>
      <c r="E5996" s="4">
        <v>-2.6</v>
      </c>
      <c r="F5996" s="4">
        <v>-15.2</v>
      </c>
      <c r="G5996" s="4">
        <v>90.1</v>
      </c>
      <c r="H5996" s="4">
        <v>82</v>
      </c>
      <c r="I5996" s="4">
        <v>-999</v>
      </c>
      <c r="J5996" s="4">
        <v>-999</v>
      </c>
      <c r="K5996" s="4">
        <v>0</v>
      </c>
      <c r="L5996" s="4">
        <v>588</v>
      </c>
      <c r="M5996" s="4">
        <v>-1.8</v>
      </c>
      <c r="N5996" s="5">
        <v>-999</v>
      </c>
      <c r="O5996" s="5">
        <v>-999</v>
      </c>
      <c r="P5996" s="4">
        <v>0.2</v>
      </c>
      <c r="Q5996" s="5">
        <v>-999</v>
      </c>
      <c r="R5996">
        <v>0.41499999999999998</v>
      </c>
      <c r="S5996" s="34">
        <f>ROUND((0.6105*(EXP((17.273*E5996)/(E5996+237.3))))*(100-H5996)/100,3)</f>
        <v>9.0999999999999998E-2</v>
      </c>
      <c r="T5996" s="6">
        <f>IF(V5996&lt;V5997,L5996,0)</f>
        <v>0</v>
      </c>
      <c r="U5996" s="6">
        <f>IF(T5996&gt;0,M5996,-999)</f>
        <v>-999</v>
      </c>
      <c r="V5996">
        <v>200801</v>
      </c>
      <c r="W5996">
        <v>2008</v>
      </c>
    </row>
    <row r="5997" spans="1:23" x14ac:dyDescent="0.25">
      <c r="A5997" s="14">
        <v>39464</v>
      </c>
      <c r="B5997" s="3">
        <v>17</v>
      </c>
      <c r="C5997" s="5">
        <v>-999</v>
      </c>
      <c r="D5997" s="4">
        <v>-3.7</v>
      </c>
      <c r="E5997" s="4">
        <v>-1.7</v>
      </c>
      <c r="F5997" s="4">
        <v>-5.3</v>
      </c>
      <c r="G5997" s="4">
        <v>88.6</v>
      </c>
      <c r="H5997" s="4">
        <v>73</v>
      </c>
      <c r="I5997" s="4">
        <v>-999</v>
      </c>
      <c r="J5997" s="4">
        <v>-999</v>
      </c>
      <c r="K5997" s="4">
        <v>0</v>
      </c>
      <c r="L5997" s="4">
        <v>590</v>
      </c>
      <c r="M5997" s="4">
        <v>-1.8</v>
      </c>
      <c r="N5997" s="5">
        <v>-999</v>
      </c>
      <c r="O5997" s="5">
        <v>-999</v>
      </c>
      <c r="P5997" s="4">
        <v>0.1</v>
      </c>
      <c r="Q5997" s="5">
        <v>-999</v>
      </c>
      <c r="R5997">
        <v>0.39500000000000002</v>
      </c>
      <c r="S5997" s="34">
        <f>ROUND((0.6105*(EXP((17.273*E5997)/(E5997+237.3))))*(100-H5997)/100,3)</f>
        <v>0.14599999999999999</v>
      </c>
      <c r="T5997" s="6">
        <f>IF(V5997&lt;V5998,L5997,0)</f>
        <v>0</v>
      </c>
      <c r="U5997" s="6">
        <f>IF(T5997&gt;0,M5997,-999)</f>
        <v>-999</v>
      </c>
      <c r="V5997">
        <v>200801</v>
      </c>
      <c r="W5997">
        <v>2008</v>
      </c>
    </row>
    <row r="5998" spans="1:23" x14ac:dyDescent="0.25">
      <c r="A5998" s="14">
        <v>39465</v>
      </c>
      <c r="B5998" s="3">
        <v>18</v>
      </c>
      <c r="C5998" s="5">
        <v>-999</v>
      </c>
      <c r="D5998" s="4">
        <v>-4.7</v>
      </c>
      <c r="E5998" s="4">
        <v>-0.9</v>
      </c>
      <c r="F5998" s="4">
        <v>-7.8</v>
      </c>
      <c r="G5998" s="4">
        <v>87.6</v>
      </c>
      <c r="H5998" s="4">
        <v>74.099999999999994</v>
      </c>
      <c r="I5998" s="4">
        <v>-999</v>
      </c>
      <c r="J5998" s="4">
        <v>-999</v>
      </c>
      <c r="K5998" s="4">
        <v>0</v>
      </c>
      <c r="L5998" s="4">
        <v>578</v>
      </c>
      <c r="M5998" s="4">
        <v>-1.4</v>
      </c>
      <c r="N5998" s="5">
        <v>-999</v>
      </c>
      <c r="O5998" s="5">
        <v>-999</v>
      </c>
      <c r="P5998" s="4">
        <v>0.1</v>
      </c>
      <c r="Q5998" s="5">
        <v>-999</v>
      </c>
      <c r="R5998">
        <v>0.42499999999999999</v>
      </c>
      <c r="S5998" s="34">
        <f>ROUND((0.6105*(EXP((17.273*E5998)/(E5998+237.3))))*(100-H5998)/100,3)</f>
        <v>0.14799999999999999</v>
      </c>
      <c r="T5998" s="6">
        <f>IF(V5998&lt;V5999,L5998,0)</f>
        <v>0</v>
      </c>
      <c r="U5998" s="6">
        <f>IF(T5998&gt;0,M5998,-999)</f>
        <v>-999</v>
      </c>
      <c r="V5998">
        <v>200801</v>
      </c>
      <c r="W5998">
        <v>2008</v>
      </c>
    </row>
    <row r="5999" spans="1:23" x14ac:dyDescent="0.25">
      <c r="A5999" s="14">
        <v>39466</v>
      </c>
      <c r="B5999" s="3">
        <v>19</v>
      </c>
      <c r="C5999" s="5">
        <v>-999</v>
      </c>
      <c r="D5999" s="4">
        <v>-5.7</v>
      </c>
      <c r="E5999" s="4">
        <v>-1.5</v>
      </c>
      <c r="F5999" s="4">
        <v>-8.5</v>
      </c>
      <c r="G5999" s="4">
        <v>89.6</v>
      </c>
      <c r="H5999" s="4">
        <v>70.2</v>
      </c>
      <c r="I5999" s="4">
        <v>-999</v>
      </c>
      <c r="J5999" s="4">
        <v>-999</v>
      </c>
      <c r="K5999" s="4">
        <v>3.96</v>
      </c>
      <c r="L5999" s="4">
        <v>608</v>
      </c>
      <c r="M5999" s="4">
        <v>-1.5</v>
      </c>
      <c r="N5999" s="5">
        <v>-999</v>
      </c>
      <c r="O5999" s="5">
        <v>-999</v>
      </c>
      <c r="P5999" s="4">
        <v>0.1</v>
      </c>
      <c r="Q5999" s="5">
        <v>-999</v>
      </c>
      <c r="R5999">
        <v>0.38400000000000001</v>
      </c>
      <c r="S5999" s="34">
        <f>ROUND((0.6105*(EXP((17.273*E5999)/(E5999+237.3))))*(100-H5999)/100,3)</f>
        <v>0.16300000000000001</v>
      </c>
      <c r="T5999" s="6">
        <f>IF(V5999&lt;V6000,L5999,0)</f>
        <v>0</v>
      </c>
      <c r="U5999" s="6">
        <f>IF(T5999&gt;0,M5999,-999)</f>
        <v>-999</v>
      </c>
      <c r="V5999">
        <v>200801</v>
      </c>
      <c r="W5999">
        <v>2008</v>
      </c>
    </row>
    <row r="6000" spans="1:23" x14ac:dyDescent="0.25">
      <c r="A6000" s="14">
        <v>39467</v>
      </c>
      <c r="B6000" s="3">
        <v>20</v>
      </c>
      <c r="C6000" s="5">
        <v>-999</v>
      </c>
      <c r="D6000" s="4">
        <v>-11.3</v>
      </c>
      <c r="E6000" s="4">
        <v>-7.1</v>
      </c>
      <c r="F6000" s="4">
        <v>-15.6</v>
      </c>
      <c r="G6000" s="4">
        <v>75.3</v>
      </c>
      <c r="H6000" s="4">
        <v>49.4</v>
      </c>
      <c r="I6000" s="4">
        <v>-999</v>
      </c>
      <c r="J6000" s="4">
        <v>-999</v>
      </c>
      <c r="K6000" s="4">
        <v>5.83</v>
      </c>
      <c r="L6000" s="4">
        <v>653</v>
      </c>
      <c r="M6000" s="4">
        <v>-1.4</v>
      </c>
      <c r="N6000" s="5">
        <v>-999</v>
      </c>
      <c r="O6000" s="5">
        <v>-999</v>
      </c>
      <c r="P6000" s="4">
        <v>0.1</v>
      </c>
      <c r="Q6000" s="5">
        <v>-999</v>
      </c>
      <c r="R6000">
        <v>0.17699999999999999</v>
      </c>
      <c r="S6000" s="34">
        <f>ROUND((0.6105*(EXP((17.273*E6000)/(E6000+237.3))))*(100-H6000)/100,3)</f>
        <v>0.18099999999999999</v>
      </c>
      <c r="T6000" s="6">
        <f>IF(V6000&lt;V6001,L6000,0)</f>
        <v>0</v>
      </c>
      <c r="U6000" s="6">
        <f>IF(T6000&gt;0,M6000,-999)</f>
        <v>-999</v>
      </c>
      <c r="V6000">
        <v>200801</v>
      </c>
      <c r="W6000">
        <v>2008</v>
      </c>
    </row>
    <row r="6001" spans="1:23" x14ac:dyDescent="0.25">
      <c r="A6001" s="14">
        <v>39468</v>
      </c>
      <c r="B6001" s="3">
        <v>21</v>
      </c>
      <c r="C6001" s="5">
        <v>-999</v>
      </c>
      <c r="D6001" s="4">
        <v>-13.5</v>
      </c>
      <c r="E6001" s="4">
        <v>-7.8</v>
      </c>
      <c r="F6001" s="4">
        <v>-18.3</v>
      </c>
      <c r="G6001" s="4">
        <v>65.5</v>
      </c>
      <c r="H6001" s="4">
        <v>38.1</v>
      </c>
      <c r="I6001" s="4">
        <v>-999</v>
      </c>
      <c r="J6001" s="4">
        <v>-999</v>
      </c>
      <c r="K6001" s="4">
        <v>0</v>
      </c>
      <c r="L6001" s="4">
        <v>632</v>
      </c>
      <c r="M6001" s="4">
        <v>-1.6</v>
      </c>
      <c r="N6001" s="5">
        <v>-999</v>
      </c>
      <c r="O6001" s="5">
        <v>-999</v>
      </c>
      <c r="P6001" s="4">
        <v>0.2</v>
      </c>
      <c r="Q6001" s="5">
        <v>-999</v>
      </c>
      <c r="R6001">
        <v>0.13</v>
      </c>
      <c r="S6001" s="34">
        <f>ROUND((0.6105*(EXP((17.273*E6001)/(E6001+237.3))))*(100-H6001)/100,3)</f>
        <v>0.21</v>
      </c>
      <c r="T6001" s="6">
        <f>IF(V6001&lt;V6002,L6001,0)</f>
        <v>0</v>
      </c>
      <c r="U6001" s="6">
        <f>IF(T6001&gt;0,M6001,-999)</f>
        <v>-999</v>
      </c>
      <c r="V6001">
        <v>200801</v>
      </c>
      <c r="W6001">
        <v>2008</v>
      </c>
    </row>
    <row r="6002" spans="1:23" x14ac:dyDescent="0.25">
      <c r="A6002" s="14">
        <v>39469</v>
      </c>
      <c r="B6002" s="3">
        <v>22</v>
      </c>
      <c r="C6002" s="5">
        <v>-999</v>
      </c>
      <c r="D6002" s="4">
        <v>-9.8000000000000007</v>
      </c>
      <c r="E6002" s="4">
        <v>-1</v>
      </c>
      <c r="F6002" s="4">
        <v>-13.7</v>
      </c>
      <c r="G6002" s="4">
        <v>67.900000000000006</v>
      </c>
      <c r="H6002" s="4">
        <v>37</v>
      </c>
      <c r="I6002" s="4">
        <v>-999</v>
      </c>
      <c r="J6002" s="4">
        <v>-999</v>
      </c>
      <c r="K6002" s="4">
        <v>0.88</v>
      </c>
      <c r="L6002" s="4">
        <v>618</v>
      </c>
      <c r="M6002" s="4">
        <v>-2.1</v>
      </c>
      <c r="N6002" s="5">
        <v>-999</v>
      </c>
      <c r="O6002" s="5">
        <v>-999</v>
      </c>
      <c r="P6002" s="4">
        <v>0.2</v>
      </c>
      <c r="Q6002" s="5">
        <v>-999</v>
      </c>
      <c r="R6002">
        <v>0.21</v>
      </c>
      <c r="S6002" s="34">
        <f>ROUND((0.6105*(EXP((17.273*E6002)/(E6002+237.3))))*(100-H6002)/100,3)</f>
        <v>0.35799999999999998</v>
      </c>
      <c r="T6002" s="6">
        <f>IF(V6002&lt;V6003,L6002,0)</f>
        <v>0</v>
      </c>
      <c r="U6002" s="6">
        <f>IF(T6002&gt;0,M6002,-999)</f>
        <v>-999</v>
      </c>
      <c r="V6002">
        <v>200801</v>
      </c>
      <c r="W6002">
        <v>2008</v>
      </c>
    </row>
    <row r="6003" spans="1:23" x14ac:dyDescent="0.25">
      <c r="A6003" s="14">
        <v>39470</v>
      </c>
      <c r="B6003" s="3">
        <v>23</v>
      </c>
      <c r="C6003" s="5">
        <v>-999</v>
      </c>
      <c r="D6003" s="4">
        <v>-9.6999999999999993</v>
      </c>
      <c r="E6003" s="4">
        <v>-1.8</v>
      </c>
      <c r="F6003" s="4">
        <v>-13.4</v>
      </c>
      <c r="G6003" s="4">
        <v>68.7</v>
      </c>
      <c r="H6003" s="4">
        <v>40.5</v>
      </c>
      <c r="I6003" s="4">
        <v>-999</v>
      </c>
      <c r="J6003" s="4">
        <v>-999</v>
      </c>
      <c r="K6003" s="4">
        <v>0</v>
      </c>
      <c r="L6003" s="4">
        <v>615</v>
      </c>
      <c r="M6003" s="4">
        <v>-2.2999999999999998</v>
      </c>
      <c r="N6003" s="5">
        <v>-999</v>
      </c>
      <c r="O6003" s="5">
        <v>-999</v>
      </c>
      <c r="P6003" s="4">
        <v>0.2</v>
      </c>
      <c r="Q6003" s="5">
        <v>-999</v>
      </c>
      <c r="R6003">
        <v>0.217</v>
      </c>
      <c r="S6003" s="34">
        <f>ROUND((0.6105*(EXP((17.273*E6003)/(E6003+237.3))))*(100-H6003)/100,3)</f>
        <v>0.318</v>
      </c>
      <c r="T6003" s="6">
        <f>IF(V6003&lt;V6004,L6003,0)</f>
        <v>0</v>
      </c>
      <c r="U6003" s="6">
        <f>IF(T6003&gt;0,M6003,-999)</f>
        <v>-999</v>
      </c>
      <c r="V6003">
        <v>200801</v>
      </c>
      <c r="W6003">
        <v>2008</v>
      </c>
    </row>
    <row r="6004" spans="1:23" x14ac:dyDescent="0.25">
      <c r="A6004" s="14">
        <v>39471</v>
      </c>
      <c r="B6004" s="3">
        <v>24</v>
      </c>
      <c r="C6004" s="5">
        <v>-999</v>
      </c>
      <c r="D6004" s="4">
        <v>-8.5</v>
      </c>
      <c r="E6004" s="4">
        <v>-1.6</v>
      </c>
      <c r="F6004" s="4">
        <v>-12.1</v>
      </c>
      <c r="G6004" s="4">
        <v>51.1</v>
      </c>
      <c r="H6004" s="4">
        <v>28.2</v>
      </c>
      <c r="I6004" s="4">
        <v>-999</v>
      </c>
      <c r="J6004" s="4">
        <v>-999</v>
      </c>
      <c r="K6004" s="4">
        <v>0</v>
      </c>
      <c r="L6004" s="4">
        <v>610</v>
      </c>
      <c r="M6004" s="4">
        <v>-2.4</v>
      </c>
      <c r="N6004" s="5">
        <v>-999</v>
      </c>
      <c r="O6004" s="5">
        <v>-999</v>
      </c>
      <c r="P6004" s="4">
        <v>0.2</v>
      </c>
      <c r="Q6004" s="5">
        <v>-999</v>
      </c>
      <c r="R6004">
        <v>0.153</v>
      </c>
      <c r="S6004" s="34">
        <f>ROUND((0.6105*(EXP((17.273*E6004)/(E6004+237.3))))*(100-H6004)/100,3)</f>
        <v>0.39</v>
      </c>
      <c r="T6004" s="6">
        <f>IF(V6004&lt;V6005,L6004,0)</f>
        <v>0</v>
      </c>
      <c r="U6004" s="6">
        <f>IF(T6004&gt;0,M6004,-999)</f>
        <v>-999</v>
      </c>
      <c r="V6004">
        <v>200801</v>
      </c>
      <c r="W6004">
        <v>2008</v>
      </c>
    </row>
    <row r="6005" spans="1:23" x14ac:dyDescent="0.25">
      <c r="A6005" s="14">
        <v>39472</v>
      </c>
      <c r="B6005" s="3">
        <v>25</v>
      </c>
      <c r="C6005" s="5">
        <v>-999</v>
      </c>
      <c r="D6005" s="4">
        <v>-9.1</v>
      </c>
      <c r="E6005" s="4">
        <v>-1.7</v>
      </c>
      <c r="F6005" s="4">
        <v>-13.3</v>
      </c>
      <c r="G6005" s="4">
        <v>60.8</v>
      </c>
      <c r="H6005" s="4">
        <v>36.299999999999997</v>
      </c>
      <c r="I6005" s="4">
        <v>-999</v>
      </c>
      <c r="J6005" s="4">
        <v>-999</v>
      </c>
      <c r="K6005" s="4">
        <v>0</v>
      </c>
      <c r="L6005" s="4">
        <v>608</v>
      </c>
      <c r="M6005" s="4">
        <v>-2.5</v>
      </c>
      <c r="N6005" s="5">
        <v>-999</v>
      </c>
      <c r="O6005" s="5">
        <v>-999</v>
      </c>
      <c r="P6005" s="4">
        <v>0.2</v>
      </c>
      <c r="Q6005" s="5">
        <v>-999</v>
      </c>
      <c r="R6005">
        <v>0.19600000000000001</v>
      </c>
      <c r="S6005" s="34">
        <f>ROUND((0.6105*(EXP((17.273*E6005)/(E6005+237.3))))*(100-H6005)/100,3)</f>
        <v>0.34300000000000003</v>
      </c>
      <c r="T6005" s="6">
        <f>IF(V6005&lt;V6006,L6005,0)</f>
        <v>0</v>
      </c>
      <c r="U6005" s="6">
        <f>IF(T6005&gt;0,M6005,-999)</f>
        <v>-999</v>
      </c>
      <c r="V6005">
        <v>200801</v>
      </c>
      <c r="W6005">
        <v>2008</v>
      </c>
    </row>
    <row r="6006" spans="1:23" x14ac:dyDescent="0.25">
      <c r="A6006" s="14">
        <v>39473</v>
      </c>
      <c r="B6006" s="3">
        <v>26</v>
      </c>
      <c r="C6006" s="5">
        <v>-999</v>
      </c>
      <c r="D6006" s="4">
        <v>-7</v>
      </c>
      <c r="E6006" s="4">
        <v>-2.2999999999999998</v>
      </c>
      <c r="F6006" s="4">
        <v>-9</v>
      </c>
      <c r="G6006" s="4">
        <v>68.5</v>
      </c>
      <c r="H6006" s="4">
        <v>39.200000000000003</v>
      </c>
      <c r="I6006" s="4">
        <v>-999</v>
      </c>
      <c r="J6006" s="4">
        <v>-999</v>
      </c>
      <c r="K6006" s="4">
        <v>0</v>
      </c>
      <c r="L6006" s="4">
        <v>597</v>
      </c>
      <c r="M6006" s="4">
        <v>-2.6</v>
      </c>
      <c r="N6006" s="5">
        <v>-999</v>
      </c>
      <c r="O6006" s="5">
        <v>-999</v>
      </c>
      <c r="P6006" s="4">
        <v>0.1</v>
      </c>
      <c r="Q6006" s="5">
        <v>-999</v>
      </c>
      <c r="R6006">
        <v>0.20200000000000001</v>
      </c>
      <c r="S6006" s="34">
        <f>ROUND((0.6105*(EXP((17.273*E6006)/(E6006+237.3))))*(100-H6006)/100,3)</f>
        <v>0.313</v>
      </c>
      <c r="T6006" s="6">
        <f>IF(V6006&lt;V6007,L6006,0)</f>
        <v>0</v>
      </c>
      <c r="U6006" s="6">
        <f>IF(T6006&gt;0,M6006,-999)</f>
        <v>-999</v>
      </c>
      <c r="V6006">
        <v>200801</v>
      </c>
      <c r="W6006">
        <v>2008</v>
      </c>
    </row>
    <row r="6007" spans="1:23" x14ac:dyDescent="0.25">
      <c r="A6007" s="14">
        <v>39474</v>
      </c>
      <c r="B6007" s="3">
        <v>27</v>
      </c>
      <c r="C6007" s="5">
        <v>-999</v>
      </c>
      <c r="D6007" s="4">
        <v>-10.6</v>
      </c>
      <c r="E6007" s="4">
        <v>-7.3</v>
      </c>
      <c r="F6007" s="4">
        <v>-14.5</v>
      </c>
      <c r="G6007" s="4">
        <v>81.099999999999994</v>
      </c>
      <c r="H6007" s="4">
        <v>50.3</v>
      </c>
      <c r="I6007" s="4">
        <v>-999</v>
      </c>
      <c r="J6007" s="4">
        <v>-999</v>
      </c>
      <c r="K6007" s="4">
        <v>0</v>
      </c>
      <c r="L6007" s="4">
        <v>581</v>
      </c>
      <c r="M6007" s="4">
        <v>-2.4</v>
      </c>
      <c r="N6007" s="5">
        <v>-999</v>
      </c>
      <c r="O6007" s="5">
        <v>-999</v>
      </c>
      <c r="P6007" s="4">
        <v>0.1</v>
      </c>
      <c r="Q6007" s="5">
        <v>-999</v>
      </c>
      <c r="R6007">
        <v>0.17799999999999999</v>
      </c>
      <c r="S6007" s="34">
        <f>ROUND((0.6105*(EXP((17.273*E6007)/(E6007+237.3))))*(100-H6007)/100,3)</f>
        <v>0.17499999999999999</v>
      </c>
      <c r="T6007" s="6">
        <f>IF(V6007&lt;V6008,L6007,0)</f>
        <v>0</v>
      </c>
      <c r="U6007" s="6">
        <f>IF(T6007&gt;0,M6007,-999)</f>
        <v>-999</v>
      </c>
      <c r="V6007">
        <v>200801</v>
      </c>
      <c r="W6007">
        <v>2008</v>
      </c>
    </row>
    <row r="6008" spans="1:23" x14ac:dyDescent="0.25">
      <c r="A6008" s="14">
        <v>39475</v>
      </c>
      <c r="B6008" s="3">
        <v>28</v>
      </c>
      <c r="C6008" s="5">
        <v>-999</v>
      </c>
      <c r="D6008" s="4">
        <v>-17.2</v>
      </c>
      <c r="E6008" s="4">
        <v>-14.1</v>
      </c>
      <c r="F6008" s="4">
        <v>-22.4</v>
      </c>
      <c r="G6008" s="4">
        <v>79.400000000000006</v>
      </c>
      <c r="H6008" s="4">
        <v>64.3</v>
      </c>
      <c r="I6008" s="4">
        <v>-999</v>
      </c>
      <c r="J6008" s="4">
        <v>-999</v>
      </c>
      <c r="K6008" s="4">
        <v>2.5300000000000002</v>
      </c>
      <c r="L6008" s="4">
        <v>604</v>
      </c>
      <c r="M6008" s="4">
        <v>-2.5</v>
      </c>
      <c r="N6008" s="5">
        <v>-999</v>
      </c>
      <c r="O6008" s="5">
        <v>-999</v>
      </c>
      <c r="P6008" s="4">
        <v>0.1</v>
      </c>
      <c r="Q6008" s="5">
        <v>-999</v>
      </c>
      <c r="R6008">
        <v>0.13200000000000001</v>
      </c>
      <c r="S6008" s="34">
        <f>ROUND((0.6105*(EXP((17.273*E6008)/(E6008+237.3))))*(100-H6008)/100,3)</f>
        <v>7.2999999999999995E-2</v>
      </c>
      <c r="T6008" s="6">
        <f>IF(V6008&lt;V6009,L6008,0)</f>
        <v>0</v>
      </c>
      <c r="U6008" s="6">
        <f>IF(T6008&gt;0,M6008,-999)</f>
        <v>-999</v>
      </c>
      <c r="V6008">
        <v>200801</v>
      </c>
      <c r="W6008">
        <v>2008</v>
      </c>
    </row>
    <row r="6009" spans="1:23" x14ac:dyDescent="0.25">
      <c r="A6009" s="14">
        <v>39476</v>
      </c>
      <c r="B6009" s="3">
        <v>29</v>
      </c>
      <c r="C6009" s="5">
        <v>-999</v>
      </c>
      <c r="D6009" s="4">
        <v>-11.5</v>
      </c>
      <c r="E6009" s="4">
        <v>-7</v>
      </c>
      <c r="F6009" s="4">
        <v>-14.2</v>
      </c>
      <c r="G6009" s="4">
        <v>87.3</v>
      </c>
      <c r="H6009" s="4">
        <v>79.900000000000006</v>
      </c>
      <c r="I6009" s="4">
        <v>-999</v>
      </c>
      <c r="J6009" s="4">
        <v>-999</v>
      </c>
      <c r="K6009" s="4">
        <v>4.51</v>
      </c>
      <c r="L6009" s="4">
        <v>628</v>
      </c>
      <c r="M6009" s="4">
        <v>-2.8</v>
      </c>
      <c r="N6009" s="5">
        <v>-999</v>
      </c>
      <c r="O6009" s="5">
        <v>-999</v>
      </c>
      <c r="P6009" s="4">
        <v>0.1</v>
      </c>
      <c r="Q6009" s="5">
        <v>-999</v>
      </c>
      <c r="R6009">
        <v>0.28799999999999998</v>
      </c>
      <c r="S6009" s="34">
        <f>ROUND((0.6105*(EXP((17.273*E6009)/(E6009+237.3))))*(100-H6009)/100,3)</f>
        <v>7.2999999999999995E-2</v>
      </c>
      <c r="T6009" s="6">
        <f>IF(V6009&lt;V6010,L6009,0)</f>
        <v>0</v>
      </c>
      <c r="U6009" s="6">
        <f>IF(T6009&gt;0,M6009,-999)</f>
        <v>-999</v>
      </c>
      <c r="V6009">
        <v>200801</v>
      </c>
      <c r="W6009">
        <v>2008</v>
      </c>
    </row>
    <row r="6010" spans="1:23" x14ac:dyDescent="0.25">
      <c r="A6010" s="14">
        <v>39477</v>
      </c>
      <c r="B6010" s="3">
        <v>30</v>
      </c>
      <c r="C6010" s="5">
        <v>-999</v>
      </c>
      <c r="D6010" s="4">
        <v>-9.3000000000000007</v>
      </c>
      <c r="E6010" s="4">
        <v>-5.7</v>
      </c>
      <c r="F6010" s="4">
        <v>-11.9</v>
      </c>
      <c r="G6010" s="4">
        <v>81.900000000000006</v>
      </c>
      <c r="H6010" s="4">
        <v>65.400000000000006</v>
      </c>
      <c r="I6010" s="4">
        <v>-999</v>
      </c>
      <c r="J6010" s="4">
        <v>-999</v>
      </c>
      <c r="K6010" s="4">
        <v>1.1000000000000001</v>
      </c>
      <c r="L6010" s="4">
        <v>635</v>
      </c>
      <c r="M6010" s="4">
        <v>-2.6</v>
      </c>
      <c r="N6010" s="5">
        <v>-999</v>
      </c>
      <c r="O6010" s="5">
        <v>-999</v>
      </c>
      <c r="P6010" s="4">
        <v>0.1</v>
      </c>
      <c r="Q6010" s="5">
        <v>-999</v>
      </c>
      <c r="R6010">
        <v>0.26200000000000001</v>
      </c>
      <c r="S6010" s="34">
        <f>ROUND((0.6105*(EXP((17.273*E6010)/(E6010+237.3))))*(100-H6010)/100,3)</f>
        <v>0.13800000000000001</v>
      </c>
      <c r="T6010" s="6">
        <f>IF(V6010&lt;V6011,L6010,0)</f>
        <v>0</v>
      </c>
      <c r="U6010" s="6">
        <f>IF(T6010&gt;0,M6010,-999)</f>
        <v>-999</v>
      </c>
      <c r="V6010">
        <v>200801</v>
      </c>
      <c r="W6010">
        <v>2008</v>
      </c>
    </row>
    <row r="6011" spans="1:23" x14ac:dyDescent="0.25">
      <c r="A6011" s="14">
        <v>39478</v>
      </c>
      <c r="B6011" s="3">
        <v>31</v>
      </c>
      <c r="C6011" s="5">
        <v>-999</v>
      </c>
      <c r="D6011" s="4">
        <v>-8.1999999999999993</v>
      </c>
      <c r="E6011" s="4">
        <v>-3.4</v>
      </c>
      <c r="F6011" s="4">
        <v>-12.1</v>
      </c>
      <c r="G6011" s="4">
        <v>87</v>
      </c>
      <c r="H6011" s="4">
        <v>65.8</v>
      </c>
      <c r="I6011" s="4">
        <v>-999</v>
      </c>
      <c r="J6011" s="4">
        <v>-999</v>
      </c>
      <c r="K6011" s="4">
        <v>0</v>
      </c>
      <c r="L6011" s="4">
        <v>635</v>
      </c>
      <c r="M6011" s="4">
        <v>-2.2999999999999998</v>
      </c>
      <c r="N6011" s="5">
        <v>-999</v>
      </c>
      <c r="O6011" s="5">
        <v>-999</v>
      </c>
      <c r="P6011" s="4">
        <v>0.1</v>
      </c>
      <c r="Q6011" s="5">
        <v>-999</v>
      </c>
      <c r="R6011">
        <v>0.312</v>
      </c>
      <c r="S6011" s="34">
        <f>ROUND((0.6105*(EXP((17.273*E6011)/(E6011+237.3))))*(100-H6011)/100,3)</f>
        <v>0.16200000000000001</v>
      </c>
      <c r="T6011" s="6">
        <f>IF(V6011&lt;V6012,L6011,0)</f>
        <v>635</v>
      </c>
      <c r="U6011" s="6">
        <f>IF(T6011&gt;0,M6011,-999)</f>
        <v>-2.2999999999999998</v>
      </c>
      <c r="V6011">
        <v>200801</v>
      </c>
      <c r="W6011">
        <v>2008</v>
      </c>
    </row>
    <row r="6012" spans="1:23" x14ac:dyDescent="0.25">
      <c r="A6012" s="14">
        <v>39479</v>
      </c>
      <c r="B6012" s="3">
        <v>32</v>
      </c>
      <c r="C6012" s="5">
        <v>-999</v>
      </c>
      <c r="D6012" s="4">
        <v>-9.4</v>
      </c>
      <c r="E6012" s="4">
        <v>-4.3</v>
      </c>
      <c r="F6012" s="4">
        <v>-12.8</v>
      </c>
      <c r="G6012" s="4">
        <v>88.8</v>
      </c>
      <c r="H6012" s="4">
        <v>74.2</v>
      </c>
      <c r="I6012" s="4">
        <v>-999</v>
      </c>
      <c r="J6012" s="4">
        <v>-999</v>
      </c>
      <c r="K6012" s="4">
        <v>10.01</v>
      </c>
      <c r="L6012" s="4">
        <v>726</v>
      </c>
      <c r="M6012" s="4">
        <v>-2</v>
      </c>
      <c r="N6012" s="5">
        <v>-999</v>
      </c>
      <c r="O6012" s="5">
        <v>-999</v>
      </c>
      <c r="P6012" s="4">
        <v>0.1</v>
      </c>
      <c r="Q6012" s="5">
        <v>-999</v>
      </c>
      <c r="R6012">
        <v>0.32800000000000001</v>
      </c>
      <c r="S6012" s="34">
        <f>ROUND((0.6105*(EXP((17.273*E6012)/(E6012+237.3))))*(100-H6012)/100,3)</f>
        <v>0.115</v>
      </c>
      <c r="T6012" s="6">
        <f>IF(V6012&lt;V6013,L6012,0)</f>
        <v>0</v>
      </c>
      <c r="U6012" s="6">
        <f>IF(T6012&gt;0,M6012,-999)</f>
        <v>-999</v>
      </c>
      <c r="V6012">
        <v>200802</v>
      </c>
      <c r="W6012">
        <v>2008</v>
      </c>
    </row>
    <row r="6013" spans="1:23" x14ac:dyDescent="0.25">
      <c r="A6013" s="14">
        <v>39480</v>
      </c>
      <c r="B6013" s="3">
        <v>33</v>
      </c>
      <c r="C6013" s="5">
        <v>-999</v>
      </c>
      <c r="D6013" s="4">
        <v>-10.7</v>
      </c>
      <c r="E6013" s="4">
        <v>-7.4</v>
      </c>
      <c r="F6013" s="4">
        <v>-14</v>
      </c>
      <c r="G6013" s="4">
        <v>85.8</v>
      </c>
      <c r="H6013" s="4">
        <v>75.900000000000006</v>
      </c>
      <c r="I6013" s="4">
        <v>-999</v>
      </c>
      <c r="J6013" s="4">
        <v>-999</v>
      </c>
      <c r="K6013" s="4">
        <v>0</v>
      </c>
      <c r="L6013" s="4">
        <v>719</v>
      </c>
      <c r="M6013" s="4">
        <v>-1.9</v>
      </c>
      <c r="N6013" s="5">
        <v>-999</v>
      </c>
      <c r="O6013" s="5">
        <v>-999</v>
      </c>
      <c r="P6013" s="4">
        <v>0.1</v>
      </c>
      <c r="Q6013" s="5">
        <v>-999</v>
      </c>
      <c r="R6013">
        <v>0.26600000000000001</v>
      </c>
      <c r="S6013" s="34">
        <f>ROUND((0.6105*(EXP((17.273*E6013)/(E6013+237.3))))*(100-H6013)/100,3)</f>
        <v>8.4000000000000005E-2</v>
      </c>
      <c r="T6013" s="6">
        <f>IF(V6013&lt;V6014,L6013,0)</f>
        <v>0</v>
      </c>
      <c r="U6013" s="6">
        <f>IF(T6013&gt;0,M6013,-999)</f>
        <v>-999</v>
      </c>
      <c r="V6013">
        <v>200802</v>
      </c>
      <c r="W6013">
        <v>2008</v>
      </c>
    </row>
    <row r="6014" spans="1:23" x14ac:dyDescent="0.25">
      <c r="A6014" s="14">
        <v>39481</v>
      </c>
      <c r="B6014" s="3">
        <v>34</v>
      </c>
      <c r="C6014" s="5">
        <v>-999</v>
      </c>
      <c r="D6014" s="4">
        <v>-10.7</v>
      </c>
      <c r="E6014" s="4">
        <v>-4</v>
      </c>
      <c r="F6014" s="4">
        <v>-15.3</v>
      </c>
      <c r="G6014" s="4">
        <v>82.3</v>
      </c>
      <c r="H6014" s="4">
        <v>54.6</v>
      </c>
      <c r="I6014" s="4">
        <v>-999</v>
      </c>
      <c r="J6014" s="4">
        <v>-999</v>
      </c>
      <c r="K6014" s="4">
        <v>0</v>
      </c>
      <c r="L6014" s="4">
        <v>704</v>
      </c>
      <c r="M6014" s="4">
        <v>-1.7</v>
      </c>
      <c r="N6014" s="5">
        <v>-999</v>
      </c>
      <c r="O6014" s="5">
        <v>-999</v>
      </c>
      <c r="P6014" s="4">
        <v>0.2</v>
      </c>
      <c r="Q6014" s="5">
        <v>-999</v>
      </c>
      <c r="R6014">
        <v>0.248</v>
      </c>
      <c r="S6014" s="34">
        <f>ROUND((0.6105*(EXP((17.273*E6014)/(E6014+237.3))))*(100-H6014)/100,3)</f>
        <v>0.20599999999999999</v>
      </c>
      <c r="T6014" s="6">
        <f>IF(V6014&lt;V6015,L6014,0)</f>
        <v>0</v>
      </c>
      <c r="U6014" s="6">
        <f>IF(T6014&gt;0,M6014,-999)</f>
        <v>-999</v>
      </c>
      <c r="V6014">
        <v>200802</v>
      </c>
      <c r="W6014">
        <v>2008</v>
      </c>
    </row>
    <row r="6015" spans="1:23" x14ac:dyDescent="0.25">
      <c r="A6015" s="14">
        <v>39482</v>
      </c>
      <c r="B6015" s="3">
        <v>35</v>
      </c>
      <c r="C6015" s="5">
        <v>-999</v>
      </c>
      <c r="D6015" s="4">
        <v>-10.8</v>
      </c>
      <c r="E6015" s="4">
        <v>-6.2</v>
      </c>
      <c r="F6015" s="4">
        <v>-15.7</v>
      </c>
      <c r="G6015" s="4">
        <v>81.7</v>
      </c>
      <c r="H6015" s="4">
        <v>62.2</v>
      </c>
      <c r="I6015" s="4">
        <v>-999</v>
      </c>
      <c r="J6015" s="4">
        <v>-999</v>
      </c>
      <c r="K6015" s="4">
        <v>0</v>
      </c>
      <c r="L6015" s="4">
        <v>704</v>
      </c>
      <c r="M6015" s="4">
        <v>-1.7</v>
      </c>
      <c r="N6015" s="5">
        <v>-999</v>
      </c>
      <c r="O6015" s="5">
        <v>-999</v>
      </c>
      <c r="P6015" s="4">
        <v>0.1</v>
      </c>
      <c r="Q6015" s="5">
        <v>-999</v>
      </c>
      <c r="R6015">
        <v>0.23799999999999999</v>
      </c>
      <c r="S6015" s="34">
        <f>ROUND((0.6105*(EXP((17.273*E6015)/(E6015+237.3))))*(100-H6015)/100,3)</f>
        <v>0.14499999999999999</v>
      </c>
      <c r="T6015" s="6">
        <f>IF(V6015&lt;V6016,L6015,0)</f>
        <v>0</v>
      </c>
      <c r="U6015" s="6">
        <f>IF(T6015&gt;0,M6015,-999)</f>
        <v>-999</v>
      </c>
      <c r="V6015">
        <v>200802</v>
      </c>
      <c r="W6015">
        <v>2008</v>
      </c>
    </row>
    <row r="6016" spans="1:23" x14ac:dyDescent="0.25">
      <c r="A6016" s="14">
        <v>39483</v>
      </c>
      <c r="B6016" s="3">
        <v>36</v>
      </c>
      <c r="C6016" s="5">
        <v>-999</v>
      </c>
      <c r="D6016" s="4">
        <v>-7.4</v>
      </c>
      <c r="E6016" s="4">
        <v>-5.2</v>
      </c>
      <c r="F6016" s="4">
        <v>-9.6999999999999993</v>
      </c>
      <c r="G6016" s="4">
        <v>88.2</v>
      </c>
      <c r="H6016" s="4">
        <v>82</v>
      </c>
      <c r="I6016" s="4">
        <v>-999</v>
      </c>
      <c r="J6016" s="4">
        <v>-999</v>
      </c>
      <c r="K6016" s="4">
        <v>0</v>
      </c>
      <c r="L6016" s="4">
        <v>693</v>
      </c>
      <c r="M6016" s="4">
        <v>-1.7</v>
      </c>
      <c r="N6016" s="5">
        <v>-999</v>
      </c>
      <c r="O6016" s="5">
        <v>-999</v>
      </c>
      <c r="P6016" s="4">
        <v>0.1</v>
      </c>
      <c r="Q6016" s="5">
        <v>-999</v>
      </c>
      <c r="R6016">
        <v>0.34100000000000003</v>
      </c>
      <c r="S6016" s="34">
        <f>ROUND((0.6105*(EXP((17.273*E6016)/(E6016+237.3))))*(100-H6016)/100,3)</f>
        <v>7.4999999999999997E-2</v>
      </c>
      <c r="T6016" s="6">
        <f>IF(V6016&lt;V6017,L6016,0)</f>
        <v>0</v>
      </c>
      <c r="U6016" s="6">
        <f>IF(T6016&gt;0,M6016,-999)</f>
        <v>-999</v>
      </c>
      <c r="V6016">
        <v>200802</v>
      </c>
      <c r="W6016">
        <v>2008</v>
      </c>
    </row>
    <row r="6017" spans="1:23" x14ac:dyDescent="0.25">
      <c r="A6017" s="14">
        <v>39484</v>
      </c>
      <c r="B6017" s="3">
        <v>37</v>
      </c>
      <c r="C6017" s="5">
        <v>-999</v>
      </c>
      <c r="D6017" s="4">
        <v>-8.6999999999999993</v>
      </c>
      <c r="E6017" s="4">
        <v>-5.2</v>
      </c>
      <c r="F6017" s="4">
        <v>-10.6</v>
      </c>
      <c r="G6017" s="4">
        <v>80.900000000000006</v>
      </c>
      <c r="H6017" s="4">
        <v>62.9</v>
      </c>
      <c r="I6017" s="4">
        <v>-999</v>
      </c>
      <c r="J6017" s="4">
        <v>-999</v>
      </c>
      <c r="K6017" s="4">
        <v>3.08</v>
      </c>
      <c r="L6017" s="4">
        <v>712</v>
      </c>
      <c r="M6017" s="4">
        <v>-1.6</v>
      </c>
      <c r="N6017" s="5">
        <v>-999</v>
      </c>
      <c r="O6017" s="5">
        <v>-999</v>
      </c>
      <c r="P6017" s="4">
        <v>0.1</v>
      </c>
      <c r="Q6017" s="5">
        <v>-999</v>
      </c>
      <c r="R6017">
        <v>0.26200000000000001</v>
      </c>
      <c r="S6017" s="34">
        <f>ROUND((0.6105*(EXP((17.273*E6017)/(E6017+237.3))))*(100-H6017)/100,3)</f>
        <v>0.154</v>
      </c>
      <c r="T6017" s="6">
        <f>IF(V6017&lt;V6018,L6017,0)</f>
        <v>0</v>
      </c>
      <c r="U6017" s="6">
        <f>IF(T6017&gt;0,M6017,-999)</f>
        <v>-999</v>
      </c>
      <c r="V6017">
        <v>200802</v>
      </c>
      <c r="W6017">
        <v>2008</v>
      </c>
    </row>
    <row r="6018" spans="1:23" x14ac:dyDescent="0.25">
      <c r="A6018" s="14">
        <v>39485</v>
      </c>
      <c r="B6018" s="3">
        <v>38</v>
      </c>
      <c r="C6018" s="5">
        <v>-999</v>
      </c>
      <c r="D6018" s="4">
        <v>-6.3</v>
      </c>
      <c r="E6018" s="4">
        <v>-4.0999999999999996</v>
      </c>
      <c r="F6018" s="4">
        <v>-8.6999999999999993</v>
      </c>
      <c r="G6018" s="4">
        <v>91.9</v>
      </c>
      <c r="H6018" s="4">
        <v>87.3</v>
      </c>
      <c r="I6018" s="4">
        <v>-999</v>
      </c>
      <c r="J6018" s="4">
        <v>-999</v>
      </c>
      <c r="K6018" s="4">
        <v>2.31</v>
      </c>
      <c r="L6018" s="4">
        <v>730</v>
      </c>
      <c r="M6018" s="4">
        <v>-1.5</v>
      </c>
      <c r="N6018" s="5">
        <v>-999</v>
      </c>
      <c r="O6018" s="5">
        <v>-999</v>
      </c>
      <c r="P6018" s="4">
        <v>0.1</v>
      </c>
      <c r="Q6018" s="5">
        <v>-999</v>
      </c>
      <c r="R6018">
        <v>0.39400000000000002</v>
      </c>
      <c r="S6018" s="34">
        <f>ROUND((0.6105*(EXP((17.273*E6018)/(E6018+237.3))))*(100-H6018)/100,3)</f>
        <v>5.7000000000000002E-2</v>
      </c>
      <c r="T6018" s="6">
        <f>IF(V6018&lt;V6019,L6018,0)</f>
        <v>0</v>
      </c>
      <c r="U6018" s="6">
        <f>IF(T6018&gt;0,M6018,-999)</f>
        <v>-999</v>
      </c>
      <c r="V6018">
        <v>200802</v>
      </c>
      <c r="W6018">
        <v>2008</v>
      </c>
    </row>
    <row r="6019" spans="1:23" x14ac:dyDescent="0.25">
      <c r="A6019" s="14">
        <v>39486</v>
      </c>
      <c r="B6019" s="3">
        <v>39</v>
      </c>
      <c r="C6019" s="5">
        <v>-999</v>
      </c>
      <c r="D6019" s="4">
        <v>-6.2</v>
      </c>
      <c r="E6019" s="4">
        <v>-4.0999999999999996</v>
      </c>
      <c r="F6019" s="4">
        <v>-7.1</v>
      </c>
      <c r="G6019" s="4">
        <v>87</v>
      </c>
      <c r="H6019" s="4">
        <v>74.7</v>
      </c>
      <c r="I6019" s="4">
        <v>-999</v>
      </c>
      <c r="J6019" s="4">
        <v>-999</v>
      </c>
      <c r="K6019" s="4">
        <v>0</v>
      </c>
      <c r="L6019" s="4">
        <v>722</v>
      </c>
      <c r="M6019" s="4">
        <v>-1.4</v>
      </c>
      <c r="N6019" s="5">
        <v>-999</v>
      </c>
      <c r="O6019" s="5">
        <v>-999</v>
      </c>
      <c r="P6019" s="4">
        <v>0.1</v>
      </c>
      <c r="Q6019" s="5">
        <v>-999</v>
      </c>
      <c r="R6019">
        <v>0.33700000000000002</v>
      </c>
      <c r="S6019" s="34">
        <f>ROUND((0.6105*(EXP((17.273*E6019)/(E6019+237.3))))*(100-H6019)/100,3)</f>
        <v>0.114</v>
      </c>
      <c r="T6019" s="6">
        <f>IF(V6019&lt;V6020,L6019,0)</f>
        <v>0</v>
      </c>
      <c r="U6019" s="6">
        <f>IF(T6019&gt;0,M6019,-999)</f>
        <v>-999</v>
      </c>
      <c r="V6019">
        <v>200802</v>
      </c>
      <c r="W6019">
        <v>2008</v>
      </c>
    </row>
    <row r="6020" spans="1:23" x14ac:dyDescent="0.25">
      <c r="A6020" s="14">
        <v>39487</v>
      </c>
      <c r="B6020" s="3">
        <v>40</v>
      </c>
      <c r="C6020" s="5">
        <v>-999</v>
      </c>
      <c r="D6020" s="4">
        <v>-2.5</v>
      </c>
      <c r="E6020" s="4">
        <v>3</v>
      </c>
      <c r="F6020" s="4">
        <v>-6.5</v>
      </c>
      <c r="G6020" s="4">
        <v>83.6</v>
      </c>
      <c r="H6020" s="4">
        <v>65.2</v>
      </c>
      <c r="I6020" s="4">
        <v>-999</v>
      </c>
      <c r="J6020" s="4">
        <v>-999</v>
      </c>
      <c r="K6020" s="4">
        <v>0</v>
      </c>
      <c r="L6020" s="4">
        <v>698</v>
      </c>
      <c r="M6020" s="4">
        <v>-1.1000000000000001</v>
      </c>
      <c r="N6020" s="5">
        <v>-999</v>
      </c>
      <c r="O6020" s="5">
        <v>-999</v>
      </c>
      <c r="P6020" s="4">
        <v>0.2</v>
      </c>
      <c r="Q6020" s="5">
        <v>-999</v>
      </c>
      <c r="R6020">
        <v>0.49299999999999999</v>
      </c>
      <c r="S6020" s="34">
        <f>ROUND((0.6105*(EXP((17.273*E6020)/(E6020+237.3))))*(100-H6020)/100,3)</f>
        <v>0.26400000000000001</v>
      </c>
      <c r="T6020" s="6">
        <f>IF(V6020&lt;V6021,L6020,0)</f>
        <v>0</v>
      </c>
      <c r="U6020" s="6">
        <f>IF(T6020&gt;0,M6020,-999)</f>
        <v>-999</v>
      </c>
      <c r="V6020">
        <v>200802</v>
      </c>
      <c r="W6020">
        <v>2008</v>
      </c>
    </row>
    <row r="6021" spans="1:23" x14ac:dyDescent="0.25">
      <c r="A6021" s="14">
        <v>39488</v>
      </c>
      <c r="B6021" s="3">
        <v>41</v>
      </c>
      <c r="C6021" s="5">
        <v>-999</v>
      </c>
      <c r="D6021" s="4">
        <v>-2.8</v>
      </c>
      <c r="E6021" s="4">
        <v>0.8</v>
      </c>
      <c r="F6021" s="4">
        <v>-5.9</v>
      </c>
      <c r="G6021" s="4">
        <v>80.400000000000006</v>
      </c>
      <c r="H6021" s="4">
        <v>67.400000000000006</v>
      </c>
      <c r="I6021" s="4">
        <v>-999</v>
      </c>
      <c r="J6021" s="4">
        <v>-999</v>
      </c>
      <c r="K6021" s="4">
        <v>0</v>
      </c>
      <c r="L6021" s="4">
        <v>696</v>
      </c>
      <c r="M6021" s="4">
        <v>-1</v>
      </c>
      <c r="N6021" s="5">
        <v>-999</v>
      </c>
      <c r="O6021" s="5">
        <v>-999</v>
      </c>
      <c r="P6021" s="4">
        <v>0.1</v>
      </c>
      <c r="Q6021" s="5">
        <v>-999</v>
      </c>
      <c r="R6021">
        <v>0.435</v>
      </c>
      <c r="S6021" s="34">
        <f>ROUND((0.6105*(EXP((17.273*E6021)/(E6021+237.3))))*(100-H6021)/100,3)</f>
        <v>0.21099999999999999</v>
      </c>
      <c r="T6021" s="6">
        <f>IF(V6021&lt;V6022,L6021,0)</f>
        <v>0</v>
      </c>
      <c r="U6021" s="6">
        <f>IF(T6021&gt;0,M6021,-999)</f>
        <v>-999</v>
      </c>
      <c r="V6021">
        <v>200802</v>
      </c>
      <c r="W6021">
        <v>2008</v>
      </c>
    </row>
    <row r="6022" spans="1:23" x14ac:dyDescent="0.25">
      <c r="A6022" s="14">
        <v>39489</v>
      </c>
      <c r="B6022" s="3">
        <v>42</v>
      </c>
      <c r="C6022" s="5">
        <v>-999</v>
      </c>
      <c r="D6022" s="4">
        <v>-5</v>
      </c>
      <c r="E6022" s="4">
        <v>-2.4</v>
      </c>
      <c r="F6022" s="4">
        <v>-8.1</v>
      </c>
      <c r="G6022" s="4">
        <v>91</v>
      </c>
      <c r="H6022" s="4">
        <v>79.3</v>
      </c>
      <c r="I6022" s="4">
        <v>-999</v>
      </c>
      <c r="J6022" s="4">
        <v>-999</v>
      </c>
      <c r="K6022" s="4">
        <v>11.33</v>
      </c>
      <c r="L6022" s="4">
        <v>800</v>
      </c>
      <c r="M6022" s="4">
        <v>-0.9</v>
      </c>
      <c r="N6022" s="5">
        <v>-999</v>
      </c>
      <c r="O6022" s="5">
        <v>-999</v>
      </c>
      <c r="P6022" s="4">
        <v>0.1</v>
      </c>
      <c r="Q6022" s="5">
        <v>-999</v>
      </c>
      <c r="R6022">
        <v>0.40600000000000003</v>
      </c>
      <c r="S6022" s="34">
        <f>ROUND((0.6105*(EXP((17.273*E6022)/(E6022+237.3))))*(100-H6022)/100,3)</f>
        <v>0.106</v>
      </c>
      <c r="T6022" s="6">
        <f>IF(V6022&lt;V6023,L6022,0)</f>
        <v>0</v>
      </c>
      <c r="U6022" s="6">
        <f>IF(T6022&gt;0,M6022,-999)</f>
        <v>-999</v>
      </c>
      <c r="V6022">
        <v>200802</v>
      </c>
      <c r="W6022">
        <v>2008</v>
      </c>
    </row>
    <row r="6023" spans="1:23" x14ac:dyDescent="0.25">
      <c r="A6023" s="14">
        <v>39490</v>
      </c>
      <c r="B6023" s="3">
        <v>43</v>
      </c>
      <c r="C6023" s="5">
        <v>-999</v>
      </c>
      <c r="D6023" s="4">
        <v>-2.1</v>
      </c>
      <c r="E6023" s="4">
        <v>3.6</v>
      </c>
      <c r="F6023" s="4">
        <v>-7</v>
      </c>
      <c r="G6023" s="4">
        <v>91.9</v>
      </c>
      <c r="H6023" s="4">
        <v>72.900000000000006</v>
      </c>
      <c r="I6023" s="4">
        <v>-999</v>
      </c>
      <c r="J6023" s="4">
        <v>-999</v>
      </c>
      <c r="K6023" s="4">
        <v>6.7200000000000006</v>
      </c>
      <c r="L6023" s="4">
        <v>839</v>
      </c>
      <c r="M6023" s="4">
        <v>-0.9</v>
      </c>
      <c r="N6023" s="5">
        <v>-999</v>
      </c>
      <c r="O6023" s="5">
        <v>-999</v>
      </c>
      <c r="P6023" s="4">
        <v>0.1</v>
      </c>
      <c r="Q6023" s="5">
        <v>-999</v>
      </c>
      <c r="R6023">
        <v>0.57599999999999996</v>
      </c>
      <c r="S6023" s="34">
        <f>ROUND((0.6105*(EXP((17.273*E6023)/(E6023+237.3))))*(100-H6023)/100,3)</f>
        <v>0.214</v>
      </c>
      <c r="T6023" s="6">
        <f>IF(V6023&lt;V6024,L6023,0)</f>
        <v>0</v>
      </c>
      <c r="U6023" s="6">
        <f>IF(T6023&gt;0,M6023,-999)</f>
        <v>-999</v>
      </c>
      <c r="V6023">
        <v>200802</v>
      </c>
      <c r="W6023">
        <v>2008</v>
      </c>
    </row>
    <row r="6024" spans="1:23" x14ac:dyDescent="0.25">
      <c r="A6024" s="14">
        <v>39491</v>
      </c>
      <c r="B6024" s="3">
        <v>44</v>
      </c>
      <c r="C6024" s="5">
        <v>-999</v>
      </c>
      <c r="D6024" s="4">
        <v>-7.4</v>
      </c>
      <c r="E6024" s="4">
        <v>-5.5</v>
      </c>
      <c r="F6024" s="4">
        <v>-9.9</v>
      </c>
      <c r="G6024" s="4">
        <v>86.1</v>
      </c>
      <c r="H6024" s="4">
        <v>76.7</v>
      </c>
      <c r="I6024" s="4">
        <v>-999</v>
      </c>
      <c r="J6024" s="4">
        <v>-999</v>
      </c>
      <c r="K6024" s="4">
        <v>0</v>
      </c>
      <c r="L6024" s="4">
        <v>832</v>
      </c>
      <c r="M6024" s="4">
        <v>-0.9</v>
      </c>
      <c r="N6024" s="5">
        <v>-999</v>
      </c>
      <c r="O6024" s="5">
        <v>-999</v>
      </c>
      <c r="P6024" s="4">
        <v>0.1</v>
      </c>
      <c r="Q6024" s="5">
        <v>-999</v>
      </c>
      <c r="R6024">
        <v>0.31</v>
      </c>
      <c r="S6024" s="34">
        <f>ROUND((0.6105*(EXP((17.273*E6024)/(E6024+237.3))))*(100-H6024)/100,3)</f>
        <v>9.4E-2</v>
      </c>
      <c r="T6024" s="6">
        <f>IF(V6024&lt;V6025,L6024,0)</f>
        <v>0</v>
      </c>
      <c r="U6024" s="6">
        <f>IF(T6024&gt;0,M6024,-999)</f>
        <v>-999</v>
      </c>
      <c r="V6024">
        <v>200802</v>
      </c>
      <c r="W6024">
        <v>2008</v>
      </c>
    </row>
    <row r="6025" spans="1:23" x14ac:dyDescent="0.25">
      <c r="A6025" s="14">
        <v>39492</v>
      </c>
      <c r="B6025" s="3">
        <v>45</v>
      </c>
      <c r="C6025" s="5">
        <v>-999</v>
      </c>
      <c r="D6025" s="4">
        <v>-5.2</v>
      </c>
      <c r="E6025" s="4">
        <v>0</v>
      </c>
      <c r="F6025" s="4">
        <v>-10.5</v>
      </c>
      <c r="G6025" s="4">
        <v>80.8</v>
      </c>
      <c r="H6025" s="4">
        <v>53</v>
      </c>
      <c r="I6025" s="4">
        <v>-999</v>
      </c>
      <c r="J6025" s="4">
        <v>-999</v>
      </c>
      <c r="K6025" s="4">
        <v>0</v>
      </c>
      <c r="L6025" s="4">
        <v>800</v>
      </c>
      <c r="M6025" s="4">
        <v>-0.8</v>
      </c>
      <c r="N6025" s="5">
        <v>-999</v>
      </c>
      <c r="O6025" s="5">
        <v>-999</v>
      </c>
      <c r="P6025" s="4">
        <v>0.1</v>
      </c>
      <c r="Q6025" s="5">
        <v>-999</v>
      </c>
      <c r="R6025">
        <v>0.32400000000000001</v>
      </c>
      <c r="S6025" s="34">
        <f>ROUND((0.6105*(EXP((17.273*E6025)/(E6025+237.3))))*(100-H6025)/100,3)</f>
        <v>0.28699999999999998</v>
      </c>
      <c r="T6025" s="6">
        <f>IF(V6025&lt;V6026,L6025,0)</f>
        <v>0</v>
      </c>
      <c r="U6025" s="6">
        <f>IF(T6025&gt;0,M6025,-999)</f>
        <v>-999</v>
      </c>
      <c r="V6025">
        <v>200802</v>
      </c>
      <c r="W6025">
        <v>2008</v>
      </c>
    </row>
    <row r="6026" spans="1:23" x14ac:dyDescent="0.25">
      <c r="A6026" s="14">
        <v>39493</v>
      </c>
      <c r="B6026" s="3">
        <v>46</v>
      </c>
      <c r="C6026" s="5">
        <v>-999</v>
      </c>
      <c r="D6026" s="4">
        <v>-2.4</v>
      </c>
      <c r="E6026" s="4">
        <v>0.8</v>
      </c>
      <c r="F6026" s="4">
        <v>-5.0999999999999996</v>
      </c>
      <c r="G6026" s="4">
        <v>87.8</v>
      </c>
      <c r="H6026" s="4">
        <v>69.5</v>
      </c>
      <c r="I6026" s="4">
        <v>-999</v>
      </c>
      <c r="J6026" s="4">
        <v>-999</v>
      </c>
      <c r="K6026" s="4">
        <v>0</v>
      </c>
      <c r="L6026" s="4">
        <v>784</v>
      </c>
      <c r="M6026" s="4">
        <v>-0.9</v>
      </c>
      <c r="N6026" s="5">
        <v>-999</v>
      </c>
      <c r="O6026" s="5">
        <v>-999</v>
      </c>
      <c r="P6026" s="4">
        <v>0.1</v>
      </c>
      <c r="Q6026" s="5">
        <v>-999</v>
      </c>
      <c r="R6026">
        <v>0.45</v>
      </c>
      <c r="S6026" s="34">
        <f>ROUND((0.6105*(EXP((17.273*E6026)/(E6026+237.3))))*(100-H6026)/100,3)</f>
        <v>0.19700000000000001</v>
      </c>
      <c r="T6026" s="6">
        <f>IF(V6026&lt;V6027,L6026,0)</f>
        <v>0</v>
      </c>
      <c r="U6026" s="6">
        <f>IF(T6026&gt;0,M6026,-999)</f>
        <v>-999</v>
      </c>
      <c r="V6026">
        <v>200802</v>
      </c>
      <c r="W6026">
        <v>2008</v>
      </c>
    </row>
    <row r="6027" spans="1:23" x14ac:dyDescent="0.25">
      <c r="A6027" s="14">
        <v>39494</v>
      </c>
      <c r="B6027" s="3">
        <v>47</v>
      </c>
      <c r="C6027" s="5">
        <v>-999</v>
      </c>
      <c r="D6027" s="4">
        <v>-5.5</v>
      </c>
      <c r="E6027" s="4">
        <v>0</v>
      </c>
      <c r="F6027" s="4">
        <v>-9.9</v>
      </c>
      <c r="G6027" s="4">
        <v>81.7</v>
      </c>
      <c r="H6027" s="4">
        <v>57</v>
      </c>
      <c r="I6027" s="4">
        <v>-999</v>
      </c>
      <c r="J6027" s="4">
        <v>-999</v>
      </c>
      <c r="K6027" s="4">
        <v>0</v>
      </c>
      <c r="L6027" s="4">
        <v>784</v>
      </c>
      <c r="M6027" s="4">
        <v>-0.8</v>
      </c>
      <c r="N6027" s="5">
        <v>-999</v>
      </c>
      <c r="O6027" s="5">
        <v>-999</v>
      </c>
      <c r="P6027" s="4">
        <v>0.1</v>
      </c>
      <c r="Q6027" s="5">
        <v>-999</v>
      </c>
      <c r="R6027">
        <v>0.34699999999999998</v>
      </c>
      <c r="S6027" s="34">
        <f>ROUND((0.6105*(EXP((17.273*E6027)/(E6027+237.3))))*(100-H6027)/100,3)</f>
        <v>0.26300000000000001</v>
      </c>
      <c r="T6027" s="6">
        <f>IF(V6027&lt;V6028,L6027,0)</f>
        <v>0</v>
      </c>
      <c r="U6027" s="6">
        <f>IF(T6027&gt;0,M6027,-999)</f>
        <v>-999</v>
      </c>
      <c r="V6027">
        <v>200802</v>
      </c>
      <c r="W6027">
        <v>2008</v>
      </c>
    </row>
    <row r="6028" spans="1:23" x14ac:dyDescent="0.25">
      <c r="A6028" s="14">
        <v>39495</v>
      </c>
      <c r="B6028" s="3">
        <v>48</v>
      </c>
      <c r="C6028" s="5">
        <v>-999</v>
      </c>
      <c r="D6028" s="4">
        <v>-5.3</v>
      </c>
      <c r="E6028" s="4">
        <v>3.1</v>
      </c>
      <c r="F6028" s="4">
        <v>-10.7</v>
      </c>
      <c r="G6028" s="4">
        <v>62.2</v>
      </c>
      <c r="H6028" s="4">
        <v>19.899999999999999</v>
      </c>
      <c r="I6028" s="4">
        <v>-999</v>
      </c>
      <c r="J6028" s="4">
        <v>-999</v>
      </c>
      <c r="K6028" s="4">
        <v>0</v>
      </c>
      <c r="L6028" s="4">
        <v>780</v>
      </c>
      <c r="M6028" s="4">
        <v>-0.8</v>
      </c>
      <c r="N6028" s="5">
        <v>-999</v>
      </c>
      <c r="O6028" s="5">
        <v>-999</v>
      </c>
      <c r="P6028" s="4">
        <v>0.2</v>
      </c>
      <c r="Q6028" s="5">
        <v>-999</v>
      </c>
      <c r="R6028">
        <v>0.152</v>
      </c>
      <c r="S6028" s="34">
        <f>ROUND((0.6105*(EXP((17.273*E6028)/(E6028+237.3))))*(100-H6028)/100,3)</f>
        <v>0.61099999999999999</v>
      </c>
      <c r="T6028" s="6">
        <f>IF(V6028&lt;V6029,L6028,0)</f>
        <v>0</v>
      </c>
      <c r="U6028" s="6">
        <f>IF(T6028&gt;0,M6028,-999)</f>
        <v>-999</v>
      </c>
      <c r="V6028">
        <v>200802</v>
      </c>
      <c r="W6028">
        <v>2008</v>
      </c>
    </row>
    <row r="6029" spans="1:23" x14ac:dyDescent="0.25">
      <c r="A6029" s="14">
        <v>39496</v>
      </c>
      <c r="B6029" s="3">
        <v>49</v>
      </c>
      <c r="C6029" s="5">
        <v>-999</v>
      </c>
      <c r="D6029" s="4">
        <v>-0.2</v>
      </c>
      <c r="E6029" s="4">
        <v>9.4</v>
      </c>
      <c r="F6029" s="4">
        <v>-6.1</v>
      </c>
      <c r="G6029" s="4">
        <v>46.4</v>
      </c>
      <c r="H6029" s="4">
        <v>19.8</v>
      </c>
      <c r="I6029" s="4">
        <v>-999</v>
      </c>
      <c r="J6029" s="4">
        <v>-999</v>
      </c>
      <c r="K6029" s="4">
        <v>0</v>
      </c>
      <c r="L6029" s="4">
        <v>771</v>
      </c>
      <c r="M6029" s="4">
        <v>-0.9</v>
      </c>
      <c r="N6029" s="5">
        <v>-999</v>
      </c>
      <c r="O6029" s="5">
        <v>-999</v>
      </c>
      <c r="P6029" s="4">
        <v>0.2</v>
      </c>
      <c r="Q6029" s="5">
        <v>-999</v>
      </c>
      <c r="R6029">
        <v>0.23400000000000001</v>
      </c>
      <c r="S6029" s="34">
        <f>ROUND((0.6105*(EXP((17.273*E6029)/(E6029+237.3))))*(100-H6029)/100,3)</f>
        <v>0.94599999999999995</v>
      </c>
      <c r="T6029" s="6">
        <f>IF(V6029&lt;V6030,L6029,0)</f>
        <v>0</v>
      </c>
      <c r="U6029" s="6">
        <f>IF(T6029&gt;0,M6029,-999)</f>
        <v>-999</v>
      </c>
      <c r="V6029">
        <v>200802</v>
      </c>
      <c r="W6029">
        <v>2008</v>
      </c>
    </row>
    <row r="6030" spans="1:23" x14ac:dyDescent="0.25">
      <c r="A6030" s="14">
        <v>39497</v>
      </c>
      <c r="B6030" s="3">
        <v>50</v>
      </c>
      <c r="C6030" s="5">
        <v>-999</v>
      </c>
      <c r="D6030" s="4">
        <v>-0.2</v>
      </c>
      <c r="E6030" s="4">
        <v>8.3000000000000007</v>
      </c>
      <c r="F6030" s="4">
        <v>-4.4000000000000004</v>
      </c>
      <c r="G6030" s="4">
        <v>44.6</v>
      </c>
      <c r="H6030" s="4">
        <v>28.5</v>
      </c>
      <c r="I6030" s="4">
        <v>-999</v>
      </c>
      <c r="J6030" s="4">
        <v>-999</v>
      </c>
      <c r="K6030" s="4">
        <v>0</v>
      </c>
      <c r="L6030" s="4">
        <v>757</v>
      </c>
      <c r="M6030" s="4">
        <v>-1.1000000000000001</v>
      </c>
      <c r="N6030" s="5">
        <v>-999</v>
      </c>
      <c r="O6030" s="5">
        <v>-999</v>
      </c>
      <c r="P6030" s="4">
        <v>0.2</v>
      </c>
      <c r="Q6030" s="5">
        <v>-999</v>
      </c>
      <c r="R6030">
        <v>0.311</v>
      </c>
      <c r="S6030" s="34">
        <f>ROUND((0.6105*(EXP((17.273*E6030)/(E6030+237.3))))*(100-H6030)/100,3)</f>
        <v>0.78300000000000003</v>
      </c>
      <c r="T6030" s="6">
        <f>IF(V6030&lt;V6031,L6030,0)</f>
        <v>0</v>
      </c>
      <c r="U6030" s="6">
        <f>IF(T6030&gt;0,M6030,-999)</f>
        <v>-999</v>
      </c>
      <c r="V6030">
        <v>200802</v>
      </c>
      <c r="W6030">
        <v>2008</v>
      </c>
    </row>
    <row r="6031" spans="1:23" x14ac:dyDescent="0.25">
      <c r="A6031" s="14">
        <v>39498</v>
      </c>
      <c r="B6031" s="3">
        <v>51</v>
      </c>
      <c r="C6031" s="5">
        <v>-999</v>
      </c>
      <c r="D6031" s="4">
        <v>-0.1</v>
      </c>
      <c r="E6031" s="4">
        <v>8.6</v>
      </c>
      <c r="F6031" s="4">
        <v>-3.8</v>
      </c>
      <c r="G6031" s="4">
        <v>62.1</v>
      </c>
      <c r="H6031" s="4">
        <v>36.1</v>
      </c>
      <c r="I6031" s="4">
        <v>-999</v>
      </c>
      <c r="J6031" s="4">
        <v>-999</v>
      </c>
      <c r="K6031" s="4">
        <v>0</v>
      </c>
      <c r="L6031" s="4">
        <v>748</v>
      </c>
      <c r="M6031" s="4">
        <v>-1</v>
      </c>
      <c r="N6031" s="5">
        <v>-999</v>
      </c>
      <c r="O6031" s="5">
        <v>-999</v>
      </c>
      <c r="P6031" s="4">
        <v>0.2</v>
      </c>
      <c r="Q6031" s="5">
        <v>-999</v>
      </c>
      <c r="R6031">
        <v>0.40400000000000003</v>
      </c>
      <c r="S6031" s="34">
        <f>ROUND((0.6105*(EXP((17.273*E6031)/(E6031+237.3))))*(100-H6031)/100,3)</f>
        <v>0.71399999999999997</v>
      </c>
      <c r="T6031" s="6">
        <f>IF(V6031&lt;V6032,L6031,0)</f>
        <v>0</v>
      </c>
      <c r="U6031" s="6">
        <f>IF(T6031&gt;0,M6031,-999)</f>
        <v>-999</v>
      </c>
      <c r="V6031">
        <v>200802</v>
      </c>
      <c r="W6031">
        <v>2008</v>
      </c>
    </row>
    <row r="6032" spans="1:23" x14ac:dyDescent="0.25">
      <c r="A6032" s="14">
        <v>39499</v>
      </c>
      <c r="B6032" s="3">
        <v>52</v>
      </c>
      <c r="C6032" s="5">
        <v>-999</v>
      </c>
      <c r="D6032" s="4">
        <v>-0.8</v>
      </c>
      <c r="E6032" s="4">
        <v>5.3</v>
      </c>
      <c r="F6032" s="4">
        <v>-4.3</v>
      </c>
      <c r="G6032" s="4">
        <v>69.099999999999994</v>
      </c>
      <c r="H6032" s="4">
        <v>41.6</v>
      </c>
      <c r="I6032" s="4">
        <v>-999</v>
      </c>
      <c r="J6032" s="4">
        <v>-999</v>
      </c>
      <c r="K6032" s="4">
        <v>0</v>
      </c>
      <c r="L6032" s="4">
        <v>743</v>
      </c>
      <c r="M6032" s="4">
        <v>-0.8</v>
      </c>
      <c r="N6032" s="5">
        <v>-999</v>
      </c>
      <c r="O6032" s="5">
        <v>-999</v>
      </c>
      <c r="P6032" s="4">
        <v>0.2</v>
      </c>
      <c r="Q6032" s="5">
        <v>-999</v>
      </c>
      <c r="R6032">
        <v>0.371</v>
      </c>
      <c r="S6032" s="34">
        <f>ROUND((0.6105*(EXP((17.273*E6032)/(E6032+237.3))))*(100-H6032)/100,3)</f>
        <v>0.52</v>
      </c>
      <c r="T6032" s="6">
        <f>IF(V6032&lt;V6033,L6032,0)</f>
        <v>0</v>
      </c>
      <c r="U6032" s="6">
        <f>IF(T6032&gt;0,M6032,-999)</f>
        <v>-999</v>
      </c>
      <c r="V6032">
        <v>200802</v>
      </c>
      <c r="W6032">
        <v>2008</v>
      </c>
    </row>
    <row r="6033" spans="1:23" x14ac:dyDescent="0.25">
      <c r="A6033" s="14">
        <v>39500</v>
      </c>
      <c r="B6033" s="3">
        <v>53</v>
      </c>
      <c r="C6033" s="5">
        <v>-999</v>
      </c>
      <c r="D6033" s="4">
        <v>-1.7</v>
      </c>
      <c r="E6033" s="4">
        <v>5</v>
      </c>
      <c r="F6033" s="4">
        <v>-5</v>
      </c>
      <c r="G6033" s="4">
        <v>78.5</v>
      </c>
      <c r="H6033" s="4">
        <v>49.8</v>
      </c>
      <c r="I6033" s="4">
        <v>-999</v>
      </c>
      <c r="J6033" s="4">
        <v>-999</v>
      </c>
      <c r="K6033" s="4">
        <v>0</v>
      </c>
      <c r="L6033" s="4">
        <v>737</v>
      </c>
      <c r="M6033" s="4">
        <v>-0.8</v>
      </c>
      <c r="N6033" s="5">
        <v>-999</v>
      </c>
      <c r="O6033" s="5">
        <v>-999</v>
      </c>
      <c r="P6033" s="4">
        <v>0.2</v>
      </c>
      <c r="Q6033" s="5">
        <v>-999</v>
      </c>
      <c r="R6033">
        <v>0.433</v>
      </c>
      <c r="S6033" s="34">
        <f>ROUND((0.6105*(EXP((17.273*E6033)/(E6033+237.3))))*(100-H6033)/100,3)</f>
        <v>0.438</v>
      </c>
      <c r="T6033" s="6">
        <f>IF(V6033&lt;V6034,L6033,0)</f>
        <v>0</v>
      </c>
      <c r="U6033" s="6">
        <f>IF(T6033&gt;0,M6033,-999)</f>
        <v>-999</v>
      </c>
      <c r="V6033">
        <v>200802</v>
      </c>
      <c r="W6033">
        <v>2008</v>
      </c>
    </row>
    <row r="6034" spans="1:23" x14ac:dyDescent="0.25">
      <c r="A6034" s="14">
        <v>39501</v>
      </c>
      <c r="B6034" s="3">
        <v>54</v>
      </c>
      <c r="C6034" s="5">
        <v>-999</v>
      </c>
      <c r="D6034" s="4">
        <v>-2.2999999999999998</v>
      </c>
      <c r="E6034" s="4">
        <v>3.8</v>
      </c>
      <c r="F6034" s="4">
        <v>-6.2</v>
      </c>
      <c r="G6034" s="4">
        <v>83.5</v>
      </c>
      <c r="H6034" s="4">
        <v>48.9</v>
      </c>
      <c r="I6034" s="4">
        <v>-999</v>
      </c>
      <c r="J6034" s="4">
        <v>-999</v>
      </c>
      <c r="K6034" s="4">
        <v>0</v>
      </c>
      <c r="L6034" s="4">
        <v>725</v>
      </c>
      <c r="M6034" s="4">
        <v>-0.8</v>
      </c>
      <c r="N6034" s="5">
        <v>-999</v>
      </c>
      <c r="O6034" s="5">
        <v>-999</v>
      </c>
      <c r="P6034" s="4">
        <v>0.1</v>
      </c>
      <c r="Q6034" s="5">
        <v>-999</v>
      </c>
      <c r="R6034">
        <v>0.39300000000000002</v>
      </c>
      <c r="S6034" s="34">
        <f>ROUND((0.6105*(EXP((17.273*E6034)/(E6034+237.3))))*(100-H6034)/100,3)</f>
        <v>0.41</v>
      </c>
      <c r="T6034" s="6">
        <f>IF(V6034&lt;V6035,L6034,0)</f>
        <v>0</v>
      </c>
      <c r="U6034" s="6">
        <f>IF(T6034&gt;0,M6034,-999)</f>
        <v>-999</v>
      </c>
      <c r="V6034">
        <v>200802</v>
      </c>
      <c r="W6034">
        <v>2008</v>
      </c>
    </row>
    <row r="6035" spans="1:23" x14ac:dyDescent="0.25">
      <c r="A6035" s="14">
        <v>39502</v>
      </c>
      <c r="B6035" s="3">
        <v>55</v>
      </c>
      <c r="C6035" s="5">
        <v>-999</v>
      </c>
      <c r="D6035" s="4">
        <v>-4.4000000000000004</v>
      </c>
      <c r="E6035" s="4">
        <v>-1.8</v>
      </c>
      <c r="F6035" s="4">
        <v>-7</v>
      </c>
      <c r="G6035" s="4">
        <v>89.8</v>
      </c>
      <c r="H6035" s="4">
        <v>79.400000000000006</v>
      </c>
      <c r="I6035" s="4">
        <v>-999</v>
      </c>
      <c r="J6035" s="4">
        <v>-999</v>
      </c>
      <c r="K6035" s="4">
        <v>2.64</v>
      </c>
      <c r="L6035" s="4">
        <v>748</v>
      </c>
      <c r="M6035" s="4">
        <v>-0.9</v>
      </c>
      <c r="N6035" s="5">
        <v>-999</v>
      </c>
      <c r="O6035" s="5">
        <v>-999</v>
      </c>
      <c r="P6035" s="4">
        <v>0.1</v>
      </c>
      <c r="Q6035" s="5">
        <v>-999</v>
      </c>
      <c r="R6035">
        <v>0.42399999999999999</v>
      </c>
      <c r="S6035" s="34">
        <f>ROUND((0.6105*(EXP((17.273*E6035)/(E6035+237.3))))*(100-H6035)/100,3)</f>
        <v>0.11</v>
      </c>
      <c r="T6035" s="6">
        <f>IF(V6035&lt;V6036,L6035,0)</f>
        <v>0</v>
      </c>
      <c r="U6035" s="6">
        <f>IF(T6035&gt;0,M6035,-999)</f>
        <v>-999</v>
      </c>
      <c r="V6035">
        <v>200802</v>
      </c>
      <c r="W6035">
        <v>2008</v>
      </c>
    </row>
    <row r="6036" spans="1:23" x14ac:dyDescent="0.25">
      <c r="A6036" s="14">
        <v>39503</v>
      </c>
      <c r="B6036" s="3">
        <v>56</v>
      </c>
      <c r="C6036" s="5">
        <v>-999</v>
      </c>
      <c r="D6036" s="4">
        <v>-3.2</v>
      </c>
      <c r="E6036" s="4">
        <v>1.7</v>
      </c>
      <c r="F6036" s="4">
        <v>-6.9</v>
      </c>
      <c r="G6036" s="4">
        <v>83.3</v>
      </c>
      <c r="H6036" s="4">
        <v>53.6</v>
      </c>
      <c r="I6036" s="4">
        <v>-999</v>
      </c>
      <c r="J6036" s="4">
        <v>-999</v>
      </c>
      <c r="K6036" s="4">
        <v>0</v>
      </c>
      <c r="L6036" s="4">
        <v>751</v>
      </c>
      <c r="M6036" s="4">
        <v>-1</v>
      </c>
      <c r="N6036" s="5">
        <v>-999</v>
      </c>
      <c r="O6036" s="5">
        <v>-999</v>
      </c>
      <c r="P6036" s="4">
        <v>0.2</v>
      </c>
      <c r="Q6036" s="5">
        <v>-999</v>
      </c>
      <c r="R6036">
        <v>0.37</v>
      </c>
      <c r="S6036" s="34">
        <f>ROUND((0.6105*(EXP((17.273*E6036)/(E6036+237.3))))*(100-H6036)/100,3)</f>
        <v>0.32</v>
      </c>
      <c r="T6036" s="6">
        <f>IF(V6036&lt;V6037,L6036,0)</f>
        <v>0</v>
      </c>
      <c r="U6036" s="6">
        <f>IF(T6036&gt;0,M6036,-999)</f>
        <v>-999</v>
      </c>
      <c r="V6036">
        <v>200802</v>
      </c>
      <c r="W6036">
        <v>2008</v>
      </c>
    </row>
    <row r="6037" spans="1:23" x14ac:dyDescent="0.25">
      <c r="A6037" s="14">
        <v>39504</v>
      </c>
      <c r="B6037" s="3">
        <v>57</v>
      </c>
      <c r="C6037" s="5">
        <v>-999</v>
      </c>
      <c r="D6037" s="4">
        <v>-2.2000000000000002</v>
      </c>
      <c r="E6037" s="4">
        <v>1.1000000000000001</v>
      </c>
      <c r="F6037" s="4">
        <v>-5.4</v>
      </c>
      <c r="G6037" s="4">
        <v>82.9</v>
      </c>
      <c r="H6037" s="4">
        <v>67.7</v>
      </c>
      <c r="I6037" s="4">
        <v>-999</v>
      </c>
      <c r="J6037" s="4">
        <v>-999</v>
      </c>
      <c r="K6037" s="4">
        <v>0</v>
      </c>
      <c r="L6037" s="4">
        <v>741</v>
      </c>
      <c r="M6037" s="4">
        <v>-1</v>
      </c>
      <c r="N6037" s="5">
        <v>-999</v>
      </c>
      <c r="O6037" s="5">
        <v>-999</v>
      </c>
      <c r="P6037" s="4">
        <v>0.2</v>
      </c>
      <c r="Q6037" s="5">
        <v>-999</v>
      </c>
      <c r="R6037">
        <v>0.44900000000000001</v>
      </c>
      <c r="S6037" s="34">
        <f>ROUND((0.6105*(EXP((17.273*E6037)/(E6037+237.3))))*(100-H6037)/100,3)</f>
        <v>0.214</v>
      </c>
      <c r="T6037" s="6">
        <f>IF(V6037&lt;V6038,L6037,0)</f>
        <v>0</v>
      </c>
      <c r="U6037" s="6">
        <f>IF(T6037&gt;0,M6037,-999)</f>
        <v>-999</v>
      </c>
      <c r="V6037">
        <v>200802</v>
      </c>
      <c r="W6037">
        <v>2008</v>
      </c>
    </row>
    <row r="6038" spans="1:23" x14ac:dyDescent="0.25">
      <c r="A6038" s="14">
        <v>39505</v>
      </c>
      <c r="B6038" s="3">
        <v>58</v>
      </c>
      <c r="C6038" s="5">
        <v>-999</v>
      </c>
      <c r="D6038" s="4">
        <v>-0.3</v>
      </c>
      <c r="E6038" s="4">
        <v>3.4</v>
      </c>
      <c r="F6038" s="4">
        <v>-2.4</v>
      </c>
      <c r="G6038" s="4">
        <v>75.8</v>
      </c>
      <c r="H6038" s="4">
        <v>56.3</v>
      </c>
      <c r="I6038" s="4">
        <v>-999</v>
      </c>
      <c r="J6038" s="4">
        <v>-999</v>
      </c>
      <c r="K6038" s="4">
        <v>0.5</v>
      </c>
      <c r="L6038" s="4">
        <v>740</v>
      </c>
      <c r="M6038" s="4">
        <v>-0.9</v>
      </c>
      <c r="N6038" s="5">
        <v>-999</v>
      </c>
      <c r="O6038" s="5">
        <v>-999</v>
      </c>
      <c r="P6038" s="4">
        <v>0.2</v>
      </c>
      <c r="Q6038" s="5">
        <v>-999</v>
      </c>
      <c r="R6038">
        <v>0.439</v>
      </c>
      <c r="S6038" s="34">
        <f>ROUND((0.6105*(EXP((17.273*E6038)/(E6038+237.3))))*(100-H6038)/100,3)</f>
        <v>0.34100000000000003</v>
      </c>
      <c r="T6038" s="6">
        <f>IF(V6038&lt;V6039,L6038,0)</f>
        <v>0</v>
      </c>
      <c r="U6038" s="6">
        <f>IF(T6038&gt;0,M6038,-999)</f>
        <v>-999</v>
      </c>
      <c r="V6038">
        <v>200802</v>
      </c>
      <c r="W6038">
        <v>2008</v>
      </c>
    </row>
    <row r="6039" spans="1:23" x14ac:dyDescent="0.25">
      <c r="A6039" s="14">
        <v>39506</v>
      </c>
      <c r="B6039" s="3">
        <v>59</v>
      </c>
      <c r="C6039" s="5">
        <v>-999</v>
      </c>
      <c r="D6039" s="4">
        <v>-0.3</v>
      </c>
      <c r="E6039" s="4">
        <v>6.2</v>
      </c>
      <c r="F6039" s="4">
        <v>-2.7</v>
      </c>
      <c r="G6039" s="4">
        <v>78.099999999999994</v>
      </c>
      <c r="H6039" s="4">
        <v>45</v>
      </c>
      <c r="I6039" s="4">
        <v>-999</v>
      </c>
      <c r="J6039" s="4">
        <v>-999</v>
      </c>
      <c r="K6039" s="4">
        <v>2.1</v>
      </c>
      <c r="L6039" s="4">
        <v>732</v>
      </c>
      <c r="M6039" s="4">
        <v>-0.6</v>
      </c>
      <c r="N6039" s="5">
        <v>-999</v>
      </c>
      <c r="O6039" s="5">
        <v>-999</v>
      </c>
      <c r="P6039" s="4">
        <v>0.2</v>
      </c>
      <c r="Q6039" s="5">
        <v>-999</v>
      </c>
      <c r="R6039">
        <v>0.42699999999999999</v>
      </c>
      <c r="S6039" s="34">
        <f>ROUND((0.6105*(EXP((17.273*E6039)/(E6039+237.3))))*(100-H6039)/100,3)</f>
        <v>0.52100000000000002</v>
      </c>
      <c r="T6039" s="6">
        <f>IF(V6039&lt;V6040,L6039,0)</f>
        <v>0</v>
      </c>
      <c r="U6039" s="6">
        <f>IF(T6039&gt;0,M6039,-999)</f>
        <v>-999</v>
      </c>
      <c r="V6039">
        <v>200802</v>
      </c>
      <c r="W6039">
        <v>2008</v>
      </c>
    </row>
    <row r="6040" spans="1:23" x14ac:dyDescent="0.25">
      <c r="A6040" s="14">
        <v>39507</v>
      </c>
      <c r="B6040" s="3">
        <v>60</v>
      </c>
      <c r="C6040" s="5">
        <v>-999</v>
      </c>
      <c r="D6040" s="4">
        <v>1.2</v>
      </c>
      <c r="E6040" s="4">
        <v>7.1</v>
      </c>
      <c r="F6040" s="4">
        <v>-4</v>
      </c>
      <c r="G6040" s="4">
        <v>66.7</v>
      </c>
      <c r="H6040" s="4">
        <v>39.1</v>
      </c>
      <c r="I6040" s="4">
        <v>-999</v>
      </c>
      <c r="J6040" s="4">
        <v>-999</v>
      </c>
      <c r="K6040" s="4">
        <v>0</v>
      </c>
      <c r="L6040" s="4">
        <v>725</v>
      </c>
      <c r="M6040" s="4">
        <v>-0.4</v>
      </c>
      <c r="N6040" s="5">
        <v>-999</v>
      </c>
      <c r="O6040" s="5">
        <v>-999</v>
      </c>
      <c r="P6040" s="4">
        <v>0.2</v>
      </c>
      <c r="Q6040" s="5">
        <v>-999</v>
      </c>
      <c r="R6040">
        <v>0.39300000000000002</v>
      </c>
      <c r="S6040" s="34">
        <f>ROUND((0.6105*(EXP((17.273*E6040)/(E6040+237.3))))*(100-H6040)/100,3)</f>
        <v>0.61399999999999999</v>
      </c>
      <c r="T6040" s="6">
        <f>IF(V6040&lt;V6041,L6040,0)</f>
        <v>725</v>
      </c>
      <c r="U6040" s="6">
        <f>IF(T6040&gt;0,M6040,-999)</f>
        <v>-0.4</v>
      </c>
      <c r="V6040">
        <v>200802</v>
      </c>
      <c r="W6040">
        <v>2008</v>
      </c>
    </row>
    <row r="6041" spans="1:23" x14ac:dyDescent="0.25">
      <c r="A6041" s="14">
        <v>39508</v>
      </c>
      <c r="B6041" s="3">
        <v>61</v>
      </c>
      <c r="C6041" s="5">
        <v>-999</v>
      </c>
      <c r="D6041" s="4">
        <v>-4.9000000000000004</v>
      </c>
      <c r="E6041" s="4">
        <v>0</v>
      </c>
      <c r="F6041" s="4">
        <v>-7.6</v>
      </c>
      <c r="G6041" s="4">
        <v>68</v>
      </c>
      <c r="H6041" s="4">
        <v>45.6</v>
      </c>
      <c r="I6041" s="4">
        <v>-999</v>
      </c>
      <c r="J6041" s="4">
        <v>-999</v>
      </c>
      <c r="K6041" s="4">
        <v>1.76</v>
      </c>
      <c r="L6041" s="4">
        <v>748</v>
      </c>
      <c r="M6041" s="4">
        <v>-0.3</v>
      </c>
      <c r="N6041" s="5">
        <v>-999</v>
      </c>
      <c r="O6041" s="5">
        <v>-999</v>
      </c>
      <c r="P6041" s="4">
        <v>0.1</v>
      </c>
      <c r="Q6041" s="5">
        <v>-999</v>
      </c>
      <c r="R6041">
        <v>0.27800000000000002</v>
      </c>
      <c r="S6041" s="34">
        <f>ROUND((0.6105*(EXP((17.273*E6041)/(E6041+237.3))))*(100-H6041)/100,3)</f>
        <v>0.33200000000000002</v>
      </c>
      <c r="T6041" s="6">
        <f>IF(V6041&lt;V6042,L6041,0)</f>
        <v>0</v>
      </c>
      <c r="U6041" s="6">
        <f>IF(T6041&gt;0,M6041,-999)</f>
        <v>-999</v>
      </c>
      <c r="V6041">
        <v>200803</v>
      </c>
      <c r="W6041">
        <v>2008</v>
      </c>
    </row>
    <row r="6042" spans="1:23" x14ac:dyDescent="0.25">
      <c r="A6042" s="14">
        <v>39509</v>
      </c>
      <c r="B6042" s="3">
        <v>62</v>
      </c>
      <c r="C6042" s="5">
        <v>-999</v>
      </c>
      <c r="D6042" s="4">
        <v>-5.4</v>
      </c>
      <c r="E6042" s="4">
        <v>1.1000000000000001</v>
      </c>
      <c r="F6042" s="4">
        <v>-10.7</v>
      </c>
      <c r="G6042" s="4">
        <v>73.2</v>
      </c>
      <c r="H6042" s="4">
        <v>38.799999999999997</v>
      </c>
      <c r="I6042" s="4">
        <v>-999</v>
      </c>
      <c r="J6042" s="4">
        <v>-999</v>
      </c>
      <c r="K6042" s="4">
        <v>2.09</v>
      </c>
      <c r="L6042" s="4">
        <v>767</v>
      </c>
      <c r="M6042" s="4">
        <v>-0.4</v>
      </c>
      <c r="N6042" s="5">
        <v>-999</v>
      </c>
      <c r="O6042" s="5">
        <v>-999</v>
      </c>
      <c r="P6042" s="4">
        <v>0.2</v>
      </c>
      <c r="Q6042" s="5">
        <v>-999</v>
      </c>
      <c r="R6042">
        <v>0.25600000000000001</v>
      </c>
      <c r="S6042" s="34">
        <f>ROUND((0.6105*(EXP((17.273*E6042)/(E6042+237.3))))*(100-H6042)/100,3)</f>
        <v>0.40500000000000003</v>
      </c>
      <c r="T6042" s="6">
        <f>IF(V6042&lt;V6043,L6042,0)</f>
        <v>0</v>
      </c>
      <c r="U6042" s="6">
        <f>IF(T6042&gt;0,M6042,-999)</f>
        <v>-999</v>
      </c>
      <c r="V6042">
        <v>200803</v>
      </c>
      <c r="W6042">
        <v>2008</v>
      </c>
    </row>
    <row r="6043" spans="1:23" x14ac:dyDescent="0.25">
      <c r="A6043" s="14">
        <v>39510</v>
      </c>
      <c r="B6043" s="3">
        <v>63</v>
      </c>
      <c r="C6043" s="5">
        <v>-999</v>
      </c>
      <c r="D6043" s="4">
        <v>-4.9000000000000004</v>
      </c>
      <c r="E6043" s="4">
        <v>-1.3</v>
      </c>
      <c r="F6043" s="4">
        <v>-6.4</v>
      </c>
      <c r="G6043" s="4">
        <v>90.9</v>
      </c>
      <c r="H6043" s="4">
        <v>72.099999999999994</v>
      </c>
      <c r="I6043" s="4">
        <v>-999</v>
      </c>
      <c r="J6043" s="4">
        <v>-999</v>
      </c>
      <c r="K6043" s="4">
        <v>16.059999999999999</v>
      </c>
      <c r="L6043" s="4">
        <v>910</v>
      </c>
      <c r="M6043" s="4">
        <v>-0.7</v>
      </c>
      <c r="N6043" s="5">
        <v>-999</v>
      </c>
      <c r="O6043" s="5">
        <v>-999</v>
      </c>
      <c r="P6043" s="4">
        <v>0.1</v>
      </c>
      <c r="Q6043" s="5">
        <v>-999</v>
      </c>
      <c r="R6043">
        <v>0.4</v>
      </c>
      <c r="S6043" s="34">
        <f>ROUND((0.6105*(EXP((17.273*E6043)/(E6043+237.3))))*(100-H6043)/100,3)</f>
        <v>0.155</v>
      </c>
      <c r="T6043" s="6">
        <f>IF(V6043&lt;V6044,L6043,0)</f>
        <v>0</v>
      </c>
      <c r="U6043" s="6">
        <f>IF(T6043&gt;0,M6043,-999)</f>
        <v>-999</v>
      </c>
      <c r="V6043">
        <v>200803</v>
      </c>
      <c r="W6043">
        <v>2008</v>
      </c>
    </row>
    <row r="6044" spans="1:23" x14ac:dyDescent="0.25">
      <c r="A6044" s="14">
        <v>39511</v>
      </c>
      <c r="B6044" s="3">
        <v>64</v>
      </c>
      <c r="C6044" s="5">
        <v>-999</v>
      </c>
      <c r="D6044" s="4">
        <v>-6.9</v>
      </c>
      <c r="E6044" s="4">
        <v>-4.4000000000000004</v>
      </c>
      <c r="F6044" s="4">
        <v>-11</v>
      </c>
      <c r="G6044" s="4">
        <v>92.5</v>
      </c>
      <c r="H6044" s="4">
        <v>88.8</v>
      </c>
      <c r="I6044" s="4">
        <v>-999</v>
      </c>
      <c r="J6044" s="4">
        <v>-999</v>
      </c>
      <c r="K6044" s="4">
        <v>4.4000000000000004</v>
      </c>
      <c r="L6044" s="4">
        <v>920</v>
      </c>
      <c r="M6044" s="4">
        <v>-0.8</v>
      </c>
      <c r="N6044" s="5">
        <v>-999</v>
      </c>
      <c r="O6044" s="5">
        <v>-999</v>
      </c>
      <c r="P6044" s="4">
        <v>0.1</v>
      </c>
      <c r="Q6044" s="5">
        <v>-999</v>
      </c>
      <c r="R6044">
        <v>0.39100000000000001</v>
      </c>
      <c r="S6044" s="34">
        <f>ROUND((0.6105*(EXP((17.273*E6044)/(E6044+237.3))))*(100-H6044)/100,3)</f>
        <v>4.9000000000000002E-2</v>
      </c>
      <c r="T6044" s="6">
        <f>IF(V6044&lt;V6045,L6044,0)</f>
        <v>0</v>
      </c>
      <c r="U6044" s="6">
        <f>IF(T6044&gt;0,M6044,-999)</f>
        <v>-999</v>
      </c>
      <c r="V6044">
        <v>200803</v>
      </c>
      <c r="W6044">
        <v>2008</v>
      </c>
    </row>
    <row r="6045" spans="1:23" x14ac:dyDescent="0.25">
      <c r="A6045" s="14">
        <v>39512</v>
      </c>
      <c r="B6045" s="3">
        <v>65</v>
      </c>
      <c r="C6045" s="5">
        <v>-999</v>
      </c>
      <c r="D6045" s="4">
        <v>-5.0999999999999996</v>
      </c>
      <c r="E6045" s="4">
        <v>2.6</v>
      </c>
      <c r="F6045" s="4">
        <v>-11.2</v>
      </c>
      <c r="G6045" s="4">
        <v>79.400000000000006</v>
      </c>
      <c r="H6045" s="4">
        <v>50</v>
      </c>
      <c r="I6045" s="4">
        <v>-999</v>
      </c>
      <c r="J6045" s="4">
        <v>-999</v>
      </c>
      <c r="K6045" s="4">
        <v>0</v>
      </c>
      <c r="L6045" s="4">
        <v>900</v>
      </c>
      <c r="M6045" s="4">
        <v>-0.6</v>
      </c>
      <c r="N6045" s="5">
        <v>-999</v>
      </c>
      <c r="O6045" s="5">
        <v>-999</v>
      </c>
      <c r="P6045" s="4">
        <v>0.3</v>
      </c>
      <c r="Q6045" s="5">
        <v>-999</v>
      </c>
      <c r="R6045">
        <v>0.36899999999999999</v>
      </c>
      <c r="S6045" s="34">
        <f>ROUND((0.6105*(EXP((17.273*E6045)/(E6045+237.3))))*(100-H6045)/100,3)</f>
        <v>0.36799999999999999</v>
      </c>
      <c r="T6045" s="6">
        <f>IF(V6045&lt;V6046,L6045,0)</f>
        <v>0</v>
      </c>
      <c r="U6045" s="6">
        <f>IF(T6045&gt;0,M6045,-999)</f>
        <v>-999</v>
      </c>
      <c r="V6045">
        <v>200803</v>
      </c>
      <c r="W6045">
        <v>2008</v>
      </c>
    </row>
    <row r="6046" spans="1:23" x14ac:dyDescent="0.25">
      <c r="A6046" s="14">
        <v>39513</v>
      </c>
      <c r="B6046" s="3">
        <v>66</v>
      </c>
      <c r="C6046" s="5">
        <v>-999</v>
      </c>
      <c r="D6046" s="4">
        <v>-0.3</v>
      </c>
      <c r="E6046" s="4">
        <v>9.6</v>
      </c>
      <c r="F6046" s="4">
        <v>-6.7</v>
      </c>
      <c r="G6046" s="4">
        <v>65.5</v>
      </c>
      <c r="H6046" s="4">
        <v>26.8</v>
      </c>
      <c r="I6046" s="4">
        <v>-999</v>
      </c>
      <c r="J6046" s="4">
        <v>-999</v>
      </c>
      <c r="K6046" s="4">
        <v>0</v>
      </c>
      <c r="L6046" s="4">
        <v>865</v>
      </c>
      <c r="M6046" s="4">
        <v>-0.6</v>
      </c>
      <c r="N6046" s="5">
        <v>-999</v>
      </c>
      <c r="O6046" s="5">
        <v>-999</v>
      </c>
      <c r="P6046" s="4">
        <v>0.3</v>
      </c>
      <c r="Q6046" s="5">
        <v>-999</v>
      </c>
      <c r="R6046">
        <v>0.32100000000000001</v>
      </c>
      <c r="S6046" s="34">
        <f>ROUND((0.6105*(EXP((17.273*E6046)/(E6046+237.3))))*(100-H6046)/100,3)</f>
        <v>0.875</v>
      </c>
      <c r="T6046" s="6">
        <f>IF(V6046&lt;V6047,L6046,0)</f>
        <v>0</v>
      </c>
      <c r="U6046" s="6">
        <f>IF(T6046&gt;0,M6046,-999)</f>
        <v>-999</v>
      </c>
      <c r="V6046">
        <v>200803</v>
      </c>
      <c r="W6046">
        <v>2008</v>
      </c>
    </row>
    <row r="6047" spans="1:23" x14ac:dyDescent="0.25">
      <c r="A6047" s="14">
        <v>39514</v>
      </c>
      <c r="B6047" s="3">
        <v>67</v>
      </c>
      <c r="C6047" s="5">
        <v>-999</v>
      </c>
      <c r="D6047" s="4">
        <v>-0.9</v>
      </c>
      <c r="E6047" s="4">
        <v>6.8</v>
      </c>
      <c r="F6047" s="4">
        <v>-5.0999999999999996</v>
      </c>
      <c r="G6047" s="4">
        <v>71.2</v>
      </c>
      <c r="H6047" s="4">
        <v>40.6</v>
      </c>
      <c r="I6047" s="4">
        <v>-999</v>
      </c>
      <c r="J6047" s="4">
        <v>-999</v>
      </c>
      <c r="K6047" s="4">
        <v>0</v>
      </c>
      <c r="L6047" s="4">
        <v>813</v>
      </c>
      <c r="M6047" s="4">
        <v>-0.6</v>
      </c>
      <c r="N6047" s="5">
        <v>-999</v>
      </c>
      <c r="O6047" s="5">
        <v>-999</v>
      </c>
      <c r="P6047" s="4">
        <v>0.3</v>
      </c>
      <c r="Q6047" s="5">
        <v>-999</v>
      </c>
      <c r="R6047">
        <v>0.40200000000000002</v>
      </c>
      <c r="S6047" s="34">
        <f>ROUND((0.6105*(EXP((17.273*E6047)/(E6047+237.3))))*(100-H6047)/100,3)</f>
        <v>0.58699999999999997</v>
      </c>
      <c r="T6047" s="6">
        <f>IF(V6047&lt;V6048,L6047,0)</f>
        <v>0</v>
      </c>
      <c r="U6047" s="6">
        <f>IF(T6047&gt;0,M6047,-999)</f>
        <v>-999</v>
      </c>
      <c r="V6047">
        <v>200803</v>
      </c>
      <c r="W6047">
        <v>2008</v>
      </c>
    </row>
    <row r="6048" spans="1:23" x14ac:dyDescent="0.25">
      <c r="A6048" s="14">
        <v>39515</v>
      </c>
      <c r="B6048" s="3">
        <v>68</v>
      </c>
      <c r="C6048" s="5">
        <v>-999</v>
      </c>
      <c r="D6048" s="4">
        <v>-1.3</v>
      </c>
      <c r="E6048" s="4">
        <v>6.3</v>
      </c>
      <c r="F6048" s="4">
        <v>-5.7</v>
      </c>
      <c r="G6048" s="4">
        <v>76</v>
      </c>
      <c r="H6048" s="4">
        <v>36</v>
      </c>
      <c r="I6048" s="4">
        <v>-999</v>
      </c>
      <c r="J6048" s="4">
        <v>-999</v>
      </c>
      <c r="K6048" s="4">
        <v>3.1900000000000004</v>
      </c>
      <c r="L6048" s="4">
        <v>838</v>
      </c>
      <c r="M6048" s="4">
        <v>-0.2</v>
      </c>
      <c r="N6048" s="5">
        <v>-999</v>
      </c>
      <c r="O6048" s="5">
        <v>-999</v>
      </c>
      <c r="P6048" s="4">
        <v>0.2</v>
      </c>
      <c r="Q6048" s="5">
        <v>-999</v>
      </c>
      <c r="R6048">
        <v>0.34300000000000003</v>
      </c>
      <c r="S6048" s="34">
        <f>ROUND((0.6105*(EXP((17.273*E6048)/(E6048+237.3))))*(100-H6048)/100,3)</f>
        <v>0.61099999999999999</v>
      </c>
      <c r="T6048" s="6">
        <f>IF(V6048&lt;V6049,L6048,0)</f>
        <v>0</v>
      </c>
      <c r="U6048" s="6">
        <f>IF(T6048&gt;0,M6048,-999)</f>
        <v>-999</v>
      </c>
      <c r="V6048">
        <v>200803</v>
      </c>
      <c r="W6048">
        <v>2008</v>
      </c>
    </row>
    <row r="6049" spans="1:23" x14ac:dyDescent="0.25">
      <c r="A6049" s="14">
        <v>39516</v>
      </c>
      <c r="B6049" s="3">
        <v>69</v>
      </c>
      <c r="C6049" s="5">
        <v>-999</v>
      </c>
      <c r="D6049" s="4">
        <v>-0.9</v>
      </c>
      <c r="E6049" s="4">
        <v>4.8</v>
      </c>
      <c r="F6049" s="4">
        <v>-5.7</v>
      </c>
      <c r="G6049" s="4">
        <v>68.099999999999994</v>
      </c>
      <c r="H6049" s="4">
        <v>41.1</v>
      </c>
      <c r="I6049" s="4">
        <v>-999</v>
      </c>
      <c r="J6049" s="4">
        <v>-999</v>
      </c>
      <c r="K6049" s="4">
        <v>0</v>
      </c>
      <c r="L6049" s="4">
        <v>830</v>
      </c>
      <c r="M6049" s="4">
        <v>-0.2</v>
      </c>
      <c r="N6049" s="5">
        <v>-999</v>
      </c>
      <c r="O6049" s="5">
        <v>-999</v>
      </c>
      <c r="P6049" s="4">
        <v>0.2</v>
      </c>
      <c r="Q6049" s="5">
        <v>-999</v>
      </c>
      <c r="R6049">
        <v>0.35299999999999998</v>
      </c>
      <c r="S6049" s="34">
        <f>ROUND((0.6105*(EXP((17.273*E6049)/(E6049+237.3))))*(100-H6049)/100,3)</f>
        <v>0.50600000000000001</v>
      </c>
      <c r="T6049" s="6">
        <f>IF(V6049&lt;V6050,L6049,0)</f>
        <v>0</v>
      </c>
      <c r="U6049" s="6">
        <f>IF(T6049&gt;0,M6049,-999)</f>
        <v>-999</v>
      </c>
      <c r="V6049">
        <v>200803</v>
      </c>
      <c r="W6049">
        <v>2008</v>
      </c>
    </row>
    <row r="6050" spans="1:23" x14ac:dyDescent="0.25">
      <c r="A6050" s="14">
        <v>39517</v>
      </c>
      <c r="B6050" s="3">
        <v>70</v>
      </c>
      <c r="C6050" s="5">
        <v>-999</v>
      </c>
      <c r="D6050" s="4">
        <v>0</v>
      </c>
      <c r="E6050" s="4">
        <v>2.6</v>
      </c>
      <c r="F6050" s="4">
        <v>-2.2999999999999998</v>
      </c>
      <c r="G6050" s="4">
        <v>77.7</v>
      </c>
      <c r="H6050" s="4">
        <v>54.1</v>
      </c>
      <c r="I6050" s="4">
        <v>-999</v>
      </c>
      <c r="J6050" s="4">
        <v>-999</v>
      </c>
      <c r="K6050" s="4">
        <v>1.87</v>
      </c>
      <c r="L6050" s="4">
        <v>830</v>
      </c>
      <c r="M6050" s="4">
        <v>-0.3</v>
      </c>
      <c r="N6050" s="5">
        <v>-999</v>
      </c>
      <c r="O6050" s="5">
        <v>-999</v>
      </c>
      <c r="P6050" s="4">
        <v>0.2</v>
      </c>
      <c r="Q6050" s="5">
        <v>-999</v>
      </c>
      <c r="R6050">
        <v>0.39900000000000002</v>
      </c>
      <c r="S6050" s="34">
        <f>ROUND((0.6105*(EXP((17.273*E6050)/(E6050+237.3))))*(100-H6050)/100,3)</f>
        <v>0.33800000000000002</v>
      </c>
      <c r="T6050" s="6">
        <f>IF(V6050&lt;V6051,L6050,0)</f>
        <v>0</v>
      </c>
      <c r="U6050" s="6">
        <f>IF(T6050&gt;0,M6050,-999)</f>
        <v>-999</v>
      </c>
      <c r="V6050">
        <v>200803</v>
      </c>
      <c r="W6050">
        <v>2008</v>
      </c>
    </row>
    <row r="6051" spans="1:23" x14ac:dyDescent="0.25">
      <c r="A6051" s="14">
        <v>39518</v>
      </c>
      <c r="B6051" s="3">
        <v>71</v>
      </c>
      <c r="C6051" s="5">
        <v>-999</v>
      </c>
      <c r="D6051" s="4">
        <v>-2.6</v>
      </c>
      <c r="E6051" s="4">
        <v>1.5</v>
      </c>
      <c r="F6051" s="4">
        <v>-8.6</v>
      </c>
      <c r="G6051" s="4">
        <v>75.3</v>
      </c>
      <c r="H6051" s="4">
        <v>46.9</v>
      </c>
      <c r="I6051" s="4">
        <v>-999</v>
      </c>
      <c r="J6051" s="4">
        <v>-999</v>
      </c>
      <c r="K6051" s="4">
        <v>0.77</v>
      </c>
      <c r="L6051" s="4">
        <v>843</v>
      </c>
      <c r="M6051" s="4">
        <v>-0.4</v>
      </c>
      <c r="N6051" s="5">
        <v>-999</v>
      </c>
      <c r="O6051" s="5">
        <v>-999</v>
      </c>
      <c r="P6051" s="4">
        <v>0.2</v>
      </c>
      <c r="Q6051" s="5">
        <v>-999</v>
      </c>
      <c r="R6051">
        <v>0.32</v>
      </c>
      <c r="S6051" s="34">
        <f>ROUND((0.6105*(EXP((17.273*E6051)/(E6051+237.3))))*(100-H6051)/100,3)</f>
        <v>0.36099999999999999</v>
      </c>
      <c r="T6051" s="6">
        <f>IF(V6051&lt;V6052,L6051,0)</f>
        <v>0</v>
      </c>
      <c r="U6051" s="6">
        <f>IF(T6051&gt;0,M6051,-999)</f>
        <v>-999</v>
      </c>
      <c r="V6051">
        <v>200803</v>
      </c>
      <c r="W6051">
        <v>2008</v>
      </c>
    </row>
    <row r="6052" spans="1:23" x14ac:dyDescent="0.25">
      <c r="A6052" s="14">
        <v>39519</v>
      </c>
      <c r="B6052" s="3">
        <v>72</v>
      </c>
      <c r="C6052" s="5">
        <v>-999</v>
      </c>
      <c r="D6052" s="4">
        <v>-5</v>
      </c>
      <c r="E6052" s="4">
        <v>3.6</v>
      </c>
      <c r="F6052" s="4">
        <v>-11.1</v>
      </c>
      <c r="G6052" s="4">
        <v>63.1</v>
      </c>
      <c r="H6052" s="4">
        <v>27.2</v>
      </c>
      <c r="I6052" s="4">
        <v>-999</v>
      </c>
      <c r="J6052" s="4">
        <v>-999</v>
      </c>
      <c r="K6052" s="4">
        <v>0</v>
      </c>
      <c r="L6052" s="4">
        <v>841</v>
      </c>
      <c r="M6052" s="4">
        <v>-0.3</v>
      </c>
      <c r="N6052" s="5">
        <v>-999</v>
      </c>
      <c r="O6052" s="5">
        <v>-999</v>
      </c>
      <c r="P6052" s="4">
        <v>0.3</v>
      </c>
      <c r="Q6052" s="5">
        <v>-999</v>
      </c>
      <c r="R6052">
        <v>0.214</v>
      </c>
      <c r="S6052" s="34">
        <f>ROUND((0.6105*(EXP((17.273*E6052)/(E6052+237.3))))*(100-H6052)/100,3)</f>
        <v>0.57499999999999996</v>
      </c>
      <c r="T6052" s="6">
        <f>IF(V6052&lt;V6053,L6052,0)</f>
        <v>0</v>
      </c>
      <c r="U6052" s="6">
        <f>IF(T6052&gt;0,M6052,-999)</f>
        <v>-999</v>
      </c>
      <c r="V6052">
        <v>200803</v>
      </c>
      <c r="W6052">
        <v>2008</v>
      </c>
    </row>
    <row r="6053" spans="1:23" x14ac:dyDescent="0.25">
      <c r="A6053" s="14">
        <v>39520</v>
      </c>
      <c r="B6053" s="3">
        <v>73</v>
      </c>
      <c r="C6053" s="5">
        <v>-999</v>
      </c>
      <c r="D6053" s="4">
        <v>-3.6</v>
      </c>
      <c r="E6053" s="4">
        <v>2.2999999999999998</v>
      </c>
      <c r="F6053" s="4">
        <v>-7.6</v>
      </c>
      <c r="G6053" s="4">
        <v>74.2</v>
      </c>
      <c r="H6053" s="4">
        <v>44.9</v>
      </c>
      <c r="I6053" s="4">
        <v>-999</v>
      </c>
      <c r="J6053" s="4">
        <v>-999</v>
      </c>
      <c r="K6053" s="4">
        <v>0.55000000000000004</v>
      </c>
      <c r="L6053" s="4">
        <v>835</v>
      </c>
      <c r="M6053" s="4">
        <v>-0.5</v>
      </c>
      <c r="N6053" s="5">
        <v>-999</v>
      </c>
      <c r="O6053" s="5">
        <v>-999</v>
      </c>
      <c r="P6053" s="4">
        <v>0.2</v>
      </c>
      <c r="Q6053" s="5">
        <v>-999</v>
      </c>
      <c r="R6053">
        <v>0.32300000000000001</v>
      </c>
      <c r="S6053" s="34">
        <f>ROUND((0.6105*(EXP((17.273*E6053)/(E6053+237.3))))*(100-H6053)/100,3)</f>
        <v>0.39700000000000002</v>
      </c>
      <c r="T6053" s="6">
        <f>IF(V6053&lt;V6054,L6053,0)</f>
        <v>0</v>
      </c>
      <c r="U6053" s="6">
        <f>IF(T6053&gt;0,M6053,-999)</f>
        <v>-999</v>
      </c>
      <c r="V6053">
        <v>200803</v>
      </c>
      <c r="W6053">
        <v>2008</v>
      </c>
    </row>
    <row r="6054" spans="1:23" x14ac:dyDescent="0.25">
      <c r="A6054" s="14">
        <v>39521</v>
      </c>
      <c r="B6054" s="3">
        <v>74</v>
      </c>
      <c r="C6054" s="5">
        <v>-999</v>
      </c>
      <c r="D6054" s="4">
        <v>-4.0999999999999996</v>
      </c>
      <c r="E6054" s="4">
        <v>-1.4</v>
      </c>
      <c r="F6054" s="4">
        <v>-6.5</v>
      </c>
      <c r="G6054" s="4">
        <v>92</v>
      </c>
      <c r="H6054" s="4">
        <v>75.900000000000006</v>
      </c>
      <c r="I6054" s="4">
        <v>-999</v>
      </c>
      <c r="J6054" s="4">
        <v>-999</v>
      </c>
      <c r="K6054" s="4">
        <v>5.5</v>
      </c>
      <c r="L6054" s="4">
        <v>885</v>
      </c>
      <c r="M6054" s="4">
        <v>-0.7</v>
      </c>
      <c r="N6054" s="5">
        <v>-999</v>
      </c>
      <c r="O6054" s="5">
        <v>-999</v>
      </c>
      <c r="P6054" s="4">
        <v>0.2</v>
      </c>
      <c r="Q6054" s="5">
        <v>-999</v>
      </c>
      <c r="R6054">
        <v>0.41699999999999998</v>
      </c>
      <c r="S6054" s="34">
        <f>ROUND((0.6105*(EXP((17.273*E6054)/(E6054+237.3))))*(100-H6054)/100,3)</f>
        <v>0.13300000000000001</v>
      </c>
      <c r="T6054" s="6">
        <f>IF(V6054&lt;V6055,L6054,0)</f>
        <v>0</v>
      </c>
      <c r="U6054" s="6">
        <f>IF(T6054&gt;0,M6054,-999)</f>
        <v>-999</v>
      </c>
      <c r="V6054">
        <v>200803</v>
      </c>
      <c r="W6054">
        <v>2008</v>
      </c>
    </row>
    <row r="6055" spans="1:23" x14ac:dyDescent="0.25">
      <c r="A6055" s="14">
        <v>39522</v>
      </c>
      <c r="B6055" s="3">
        <v>75</v>
      </c>
      <c r="C6055" s="5">
        <v>-999</v>
      </c>
      <c r="D6055" s="4">
        <v>-4.5</v>
      </c>
      <c r="E6055" s="4">
        <v>2.4</v>
      </c>
      <c r="F6055" s="4">
        <v>-7</v>
      </c>
      <c r="G6055" s="4">
        <v>89.8</v>
      </c>
      <c r="H6055" s="4">
        <v>55.4</v>
      </c>
      <c r="I6055" s="4">
        <v>-999</v>
      </c>
      <c r="J6055" s="4">
        <v>-999</v>
      </c>
      <c r="K6055" s="4">
        <v>0</v>
      </c>
      <c r="L6055" s="4">
        <v>885</v>
      </c>
      <c r="M6055" s="4">
        <v>-0.7</v>
      </c>
      <c r="N6055" s="5">
        <v>-999</v>
      </c>
      <c r="O6055" s="5">
        <v>-999</v>
      </c>
      <c r="P6055" s="4">
        <v>0.2</v>
      </c>
      <c r="Q6055" s="5">
        <v>-999</v>
      </c>
      <c r="R6055">
        <v>0.40100000000000002</v>
      </c>
      <c r="S6055" s="34">
        <f>ROUND((0.6105*(EXP((17.273*E6055)/(E6055+237.3))))*(100-H6055)/100,3)</f>
        <v>0.32400000000000001</v>
      </c>
      <c r="T6055" s="6">
        <f>IF(V6055&lt;V6056,L6055,0)</f>
        <v>0</v>
      </c>
      <c r="U6055" s="6">
        <f>IF(T6055&gt;0,M6055,-999)</f>
        <v>-999</v>
      </c>
      <c r="V6055">
        <v>200803</v>
      </c>
      <c r="W6055">
        <v>2008</v>
      </c>
    </row>
    <row r="6056" spans="1:23" x14ac:dyDescent="0.25">
      <c r="A6056" s="14">
        <v>39523</v>
      </c>
      <c r="B6056" s="3">
        <v>76</v>
      </c>
      <c r="C6056" s="5">
        <v>-999</v>
      </c>
      <c r="D6056" s="4">
        <v>-5</v>
      </c>
      <c r="E6056" s="4">
        <v>-0.3</v>
      </c>
      <c r="F6056" s="4">
        <v>-8.8000000000000007</v>
      </c>
      <c r="G6056" s="4">
        <v>83.3</v>
      </c>
      <c r="H6056" s="4">
        <v>49.9</v>
      </c>
      <c r="I6056" s="4">
        <v>-999</v>
      </c>
      <c r="J6056" s="4">
        <v>-999</v>
      </c>
      <c r="K6056" s="4">
        <v>9.9</v>
      </c>
      <c r="L6056" s="4">
        <v>976</v>
      </c>
      <c r="M6056" s="4">
        <v>-0.6</v>
      </c>
      <c r="N6056" s="5">
        <v>-999</v>
      </c>
      <c r="O6056" s="5">
        <v>-999</v>
      </c>
      <c r="P6056" s="4">
        <v>0.3</v>
      </c>
      <c r="Q6056" s="5">
        <v>-999</v>
      </c>
      <c r="R6056">
        <v>0.29699999999999999</v>
      </c>
      <c r="S6056" s="34">
        <f>ROUND((0.6105*(EXP((17.273*E6056)/(E6056+237.3))))*(100-H6056)/100,3)</f>
        <v>0.29899999999999999</v>
      </c>
      <c r="T6056" s="6">
        <f>IF(V6056&lt;V6057,L6056,0)</f>
        <v>0</v>
      </c>
      <c r="U6056" s="6">
        <f>IF(T6056&gt;0,M6056,-999)</f>
        <v>-999</v>
      </c>
      <c r="V6056">
        <v>200803</v>
      </c>
      <c r="W6056">
        <v>2008</v>
      </c>
    </row>
    <row r="6057" spans="1:23" x14ac:dyDescent="0.25">
      <c r="A6057" s="14">
        <v>39524</v>
      </c>
      <c r="B6057" s="3">
        <v>77</v>
      </c>
      <c r="C6057" s="5">
        <v>-999</v>
      </c>
      <c r="D6057" s="4">
        <v>-3.9</v>
      </c>
      <c r="E6057" s="4">
        <v>2.2999999999999998</v>
      </c>
      <c r="F6057" s="4">
        <v>-7</v>
      </c>
      <c r="G6057" s="4">
        <v>83.3</v>
      </c>
      <c r="H6057" s="4">
        <v>60.8</v>
      </c>
      <c r="I6057" s="4">
        <v>-999</v>
      </c>
      <c r="J6057" s="4">
        <v>-999</v>
      </c>
      <c r="K6057" s="4">
        <v>0</v>
      </c>
      <c r="L6057" s="4">
        <v>944</v>
      </c>
      <c r="M6057" s="4">
        <v>-0.5</v>
      </c>
      <c r="N6057" s="5">
        <v>-999</v>
      </c>
      <c r="O6057" s="5">
        <v>-999</v>
      </c>
      <c r="P6057" s="4">
        <v>0.3</v>
      </c>
      <c r="Q6057" s="5">
        <v>-999</v>
      </c>
      <c r="R6057">
        <v>0.439</v>
      </c>
      <c r="S6057" s="34">
        <f>ROUND((0.6105*(EXP((17.273*E6057)/(E6057+237.3))))*(100-H6057)/100,3)</f>
        <v>0.28199999999999997</v>
      </c>
      <c r="T6057" s="6">
        <f>IF(V6057&lt;V6058,L6057,0)</f>
        <v>0</v>
      </c>
      <c r="U6057" s="6">
        <f>IF(T6057&gt;0,M6057,-999)</f>
        <v>-999</v>
      </c>
      <c r="V6057">
        <v>200803</v>
      </c>
      <c r="W6057">
        <v>2008</v>
      </c>
    </row>
    <row r="6058" spans="1:23" x14ac:dyDescent="0.25">
      <c r="A6058" s="14">
        <v>39525</v>
      </c>
      <c r="B6058" s="3">
        <v>78</v>
      </c>
      <c r="C6058" s="5">
        <v>-999</v>
      </c>
      <c r="D6058" s="4">
        <v>-5.6</v>
      </c>
      <c r="E6058" s="4">
        <v>1.3</v>
      </c>
      <c r="F6058" s="4">
        <v>-10.6</v>
      </c>
      <c r="G6058" s="4">
        <v>76.5</v>
      </c>
      <c r="H6058" s="4">
        <v>49.8</v>
      </c>
      <c r="I6058" s="4">
        <v>-999</v>
      </c>
      <c r="J6058" s="4">
        <v>-999</v>
      </c>
      <c r="K6058" s="4">
        <v>0</v>
      </c>
      <c r="L6058" s="4">
        <v>934</v>
      </c>
      <c r="M6058" s="4">
        <v>-0.5</v>
      </c>
      <c r="N6058" s="5">
        <v>-999</v>
      </c>
      <c r="O6058" s="5">
        <v>-999</v>
      </c>
      <c r="P6058" s="4">
        <v>0.2</v>
      </c>
      <c r="Q6058" s="5">
        <v>-999</v>
      </c>
      <c r="R6058">
        <v>0.33400000000000002</v>
      </c>
      <c r="S6058" s="34">
        <f>ROUND((0.6105*(EXP((17.273*E6058)/(E6058+237.3))))*(100-H6058)/100,3)</f>
        <v>0.33700000000000002</v>
      </c>
      <c r="T6058" s="6">
        <f>IF(V6058&lt;V6059,L6058,0)</f>
        <v>0</v>
      </c>
      <c r="U6058" s="6">
        <f>IF(T6058&gt;0,M6058,-999)</f>
        <v>-999</v>
      </c>
      <c r="V6058">
        <v>200803</v>
      </c>
      <c r="W6058">
        <v>2008</v>
      </c>
    </row>
    <row r="6059" spans="1:23" x14ac:dyDescent="0.25">
      <c r="A6059" s="14">
        <v>39526</v>
      </c>
      <c r="B6059" s="3">
        <v>79</v>
      </c>
      <c r="C6059" s="5">
        <v>-999</v>
      </c>
      <c r="D6059" s="4">
        <v>-5.5</v>
      </c>
      <c r="E6059" s="4">
        <v>2.7</v>
      </c>
      <c r="F6059" s="4">
        <v>-11.4</v>
      </c>
      <c r="G6059" s="4">
        <v>69</v>
      </c>
      <c r="H6059" s="4">
        <v>32.799999999999997</v>
      </c>
      <c r="I6059" s="4">
        <v>-999</v>
      </c>
      <c r="J6059" s="4">
        <v>-999</v>
      </c>
      <c r="K6059" s="4">
        <v>0</v>
      </c>
      <c r="L6059" s="4">
        <v>910</v>
      </c>
      <c r="M6059" s="4">
        <v>-0.5</v>
      </c>
      <c r="N6059" s="5">
        <v>-999</v>
      </c>
      <c r="O6059" s="5">
        <v>-999</v>
      </c>
      <c r="P6059" s="4">
        <v>0.3</v>
      </c>
      <c r="Q6059" s="5">
        <v>-999</v>
      </c>
      <c r="R6059">
        <v>0.24299999999999999</v>
      </c>
      <c r="S6059" s="34">
        <f>ROUND((0.6105*(EXP((17.273*E6059)/(E6059+237.3))))*(100-H6059)/100,3)</f>
        <v>0.498</v>
      </c>
      <c r="T6059" s="6">
        <f>IF(V6059&lt;V6060,L6059,0)</f>
        <v>0</v>
      </c>
      <c r="U6059" s="6">
        <f>IF(T6059&gt;0,M6059,-999)</f>
        <v>-999</v>
      </c>
      <c r="V6059">
        <v>200803</v>
      </c>
      <c r="W6059">
        <v>2008</v>
      </c>
    </row>
    <row r="6060" spans="1:23" x14ac:dyDescent="0.25">
      <c r="A6060" s="14">
        <v>39527</v>
      </c>
      <c r="B6060" s="3">
        <v>80</v>
      </c>
      <c r="C6060" s="5">
        <v>-999</v>
      </c>
      <c r="D6060" s="4">
        <v>-4.7</v>
      </c>
      <c r="E6060" s="4">
        <v>1.5</v>
      </c>
      <c r="F6060" s="4">
        <v>-7.9</v>
      </c>
      <c r="G6060" s="4">
        <v>75.5</v>
      </c>
      <c r="H6060" s="4">
        <v>33</v>
      </c>
      <c r="I6060" s="4">
        <v>-999</v>
      </c>
      <c r="J6060" s="4">
        <v>-999</v>
      </c>
      <c r="K6060" s="4">
        <v>0</v>
      </c>
      <c r="L6060" s="4">
        <v>910</v>
      </c>
      <c r="M6060" s="4">
        <v>-0.6</v>
      </c>
      <c r="N6060" s="5">
        <v>-999</v>
      </c>
      <c r="O6060" s="5">
        <v>-999</v>
      </c>
      <c r="P6060" s="4">
        <v>0.3</v>
      </c>
      <c r="Q6060" s="5">
        <v>-999</v>
      </c>
      <c r="R6060">
        <v>0.224</v>
      </c>
      <c r="S6060" s="34">
        <f>ROUND((0.6105*(EXP((17.273*E6060)/(E6060+237.3))))*(100-H6060)/100,3)</f>
        <v>0.45600000000000002</v>
      </c>
      <c r="T6060" s="6">
        <f>IF(V6060&lt;V6061,L6060,0)</f>
        <v>0</v>
      </c>
      <c r="U6060" s="6">
        <f>IF(T6060&gt;0,M6060,-999)</f>
        <v>-999</v>
      </c>
      <c r="V6060">
        <v>200803</v>
      </c>
      <c r="W6060">
        <v>2008</v>
      </c>
    </row>
    <row r="6061" spans="1:23" x14ac:dyDescent="0.25">
      <c r="A6061" s="14">
        <v>39528</v>
      </c>
      <c r="B6061" s="3">
        <v>81</v>
      </c>
      <c r="C6061" s="5">
        <v>-999</v>
      </c>
      <c r="D6061" s="4">
        <v>-6.4</v>
      </c>
      <c r="E6061" s="4">
        <v>0.9</v>
      </c>
      <c r="F6061" s="4">
        <v>-12</v>
      </c>
      <c r="G6061" s="4">
        <v>69.5</v>
      </c>
      <c r="H6061" s="4">
        <v>36.6</v>
      </c>
      <c r="I6061" s="4">
        <v>-999</v>
      </c>
      <c r="J6061" s="4">
        <v>-999</v>
      </c>
      <c r="K6061" s="4">
        <v>1.43</v>
      </c>
      <c r="L6061" s="4">
        <v>916</v>
      </c>
      <c r="M6061" s="4">
        <v>-0.6</v>
      </c>
      <c r="N6061" s="5">
        <v>-999</v>
      </c>
      <c r="O6061" s="5">
        <v>-999</v>
      </c>
      <c r="P6061" s="4">
        <v>0.3</v>
      </c>
      <c r="Q6061" s="5">
        <v>-999</v>
      </c>
      <c r="R6061">
        <v>0.23899999999999999</v>
      </c>
      <c r="S6061" s="34">
        <f>ROUND((0.6105*(EXP((17.273*E6061)/(E6061+237.3))))*(100-H6061)/100,3)</f>
        <v>0.41299999999999998</v>
      </c>
      <c r="T6061" s="6">
        <f>IF(V6061&lt;V6062,L6061,0)</f>
        <v>0</v>
      </c>
      <c r="U6061" s="6">
        <f>IF(T6061&gt;0,M6061,-999)</f>
        <v>-999</v>
      </c>
      <c r="V6061">
        <v>200803</v>
      </c>
      <c r="W6061">
        <v>2008</v>
      </c>
    </row>
    <row r="6062" spans="1:23" x14ac:dyDescent="0.25">
      <c r="A6062" s="14">
        <v>39529</v>
      </c>
      <c r="B6062" s="3">
        <v>82</v>
      </c>
      <c r="C6062" s="5">
        <v>-999</v>
      </c>
      <c r="D6062" s="4">
        <v>-4.9000000000000004</v>
      </c>
      <c r="E6062" s="4">
        <v>1.4</v>
      </c>
      <c r="F6062" s="4">
        <v>-11.7</v>
      </c>
      <c r="G6062" s="4">
        <v>62.3</v>
      </c>
      <c r="H6062" s="4">
        <v>36.4</v>
      </c>
      <c r="I6062" s="4">
        <v>-999</v>
      </c>
      <c r="J6062" s="4">
        <v>-999</v>
      </c>
      <c r="K6062" s="4">
        <v>0</v>
      </c>
      <c r="L6062" s="4">
        <v>909</v>
      </c>
      <c r="M6062" s="4">
        <v>-0.5</v>
      </c>
      <c r="N6062" s="5">
        <v>-999</v>
      </c>
      <c r="O6062" s="5">
        <v>-999</v>
      </c>
      <c r="P6062" s="4">
        <v>0.3</v>
      </c>
      <c r="Q6062" s="5">
        <v>-999</v>
      </c>
      <c r="R6062">
        <v>0.246</v>
      </c>
      <c r="S6062" s="34">
        <f>ROUND((0.6105*(EXP((17.273*E6062)/(E6062+237.3))))*(100-H6062)/100,3)</f>
        <v>0.43</v>
      </c>
      <c r="T6062" s="6">
        <f>IF(V6062&lt;V6063,L6062,0)</f>
        <v>0</v>
      </c>
      <c r="U6062" s="6">
        <f>IF(T6062&gt;0,M6062,-999)</f>
        <v>-999</v>
      </c>
      <c r="V6062">
        <v>200803</v>
      </c>
      <c r="W6062">
        <v>2008</v>
      </c>
    </row>
    <row r="6063" spans="1:23" x14ac:dyDescent="0.25">
      <c r="A6063" s="14">
        <v>39530</v>
      </c>
      <c r="B6063" s="3">
        <v>83</v>
      </c>
      <c r="C6063" s="5">
        <v>-999</v>
      </c>
      <c r="D6063" s="4">
        <v>-4.2</v>
      </c>
      <c r="E6063" s="4">
        <v>0.3</v>
      </c>
      <c r="F6063" s="4">
        <v>-10.199999999999999</v>
      </c>
      <c r="G6063" s="4">
        <v>77.7</v>
      </c>
      <c r="H6063" s="4">
        <v>53</v>
      </c>
      <c r="I6063" s="4">
        <v>-999</v>
      </c>
      <c r="J6063" s="4">
        <v>-999</v>
      </c>
      <c r="K6063" s="4">
        <v>3.5199999999999996</v>
      </c>
      <c r="L6063" s="4">
        <v>943</v>
      </c>
      <c r="M6063" s="4">
        <v>-0.7</v>
      </c>
      <c r="N6063" s="5">
        <v>-999</v>
      </c>
      <c r="O6063" s="5">
        <v>-999</v>
      </c>
      <c r="P6063" s="4">
        <v>0.2</v>
      </c>
      <c r="Q6063" s="5">
        <v>-999</v>
      </c>
      <c r="R6063">
        <v>0.33</v>
      </c>
      <c r="S6063" s="34">
        <f>ROUND((0.6105*(EXP((17.273*E6063)/(E6063+237.3))))*(100-H6063)/100,3)</f>
        <v>0.29299999999999998</v>
      </c>
      <c r="T6063" s="6">
        <f>IF(V6063&lt;V6064,L6063,0)</f>
        <v>0</v>
      </c>
      <c r="U6063" s="6">
        <f>IF(T6063&gt;0,M6063,-999)</f>
        <v>-999</v>
      </c>
      <c r="V6063">
        <v>200803</v>
      </c>
      <c r="W6063">
        <v>2008</v>
      </c>
    </row>
    <row r="6064" spans="1:23" x14ac:dyDescent="0.25">
      <c r="A6064" s="14">
        <v>39531</v>
      </c>
      <c r="B6064" s="3">
        <v>84</v>
      </c>
      <c r="C6064" s="5">
        <v>-999</v>
      </c>
      <c r="D6064" s="4">
        <v>-7.7</v>
      </c>
      <c r="E6064" s="4">
        <v>-0.6</v>
      </c>
      <c r="F6064" s="4">
        <v>-12.1</v>
      </c>
      <c r="G6064" s="4">
        <v>62.7</v>
      </c>
      <c r="H6064" s="4">
        <v>35.5</v>
      </c>
      <c r="I6064" s="4">
        <v>-999</v>
      </c>
      <c r="J6064" s="4">
        <v>-999</v>
      </c>
      <c r="K6064" s="4">
        <v>0</v>
      </c>
      <c r="L6064" s="4">
        <v>933</v>
      </c>
      <c r="M6064" s="4">
        <v>-0.7</v>
      </c>
      <c r="N6064" s="5">
        <v>-999</v>
      </c>
      <c r="O6064" s="5">
        <v>-999</v>
      </c>
      <c r="P6064" s="4">
        <v>0.2</v>
      </c>
      <c r="Q6064" s="5">
        <v>-999</v>
      </c>
      <c r="R6064">
        <v>0.20699999999999999</v>
      </c>
      <c r="S6064" s="34">
        <f>ROUND((0.6105*(EXP((17.273*E6064)/(E6064+237.3))))*(100-H6064)/100,3)</f>
        <v>0.377</v>
      </c>
      <c r="T6064" s="6">
        <f>IF(V6064&lt;V6065,L6064,0)</f>
        <v>0</v>
      </c>
      <c r="U6064" s="6">
        <f>IF(T6064&gt;0,M6064,-999)</f>
        <v>-999</v>
      </c>
      <c r="V6064">
        <v>200803</v>
      </c>
      <c r="W6064">
        <v>2008</v>
      </c>
    </row>
    <row r="6065" spans="1:23" x14ac:dyDescent="0.25">
      <c r="A6065" s="14">
        <v>39532</v>
      </c>
      <c r="B6065" s="3">
        <v>85</v>
      </c>
      <c r="C6065" s="5">
        <v>-999</v>
      </c>
      <c r="D6065" s="4">
        <v>-6.3</v>
      </c>
      <c r="E6065" s="4">
        <v>0.8</v>
      </c>
      <c r="F6065" s="4">
        <v>-12.8</v>
      </c>
      <c r="G6065" s="4">
        <v>57.7</v>
      </c>
      <c r="H6065" s="4">
        <v>18.600000000000001</v>
      </c>
      <c r="I6065" s="4">
        <v>-999</v>
      </c>
      <c r="J6065" s="4">
        <v>-999</v>
      </c>
      <c r="K6065" s="4">
        <v>0</v>
      </c>
      <c r="L6065" s="4">
        <v>930</v>
      </c>
      <c r="M6065" s="4">
        <v>-0.7</v>
      </c>
      <c r="N6065" s="5">
        <v>-999</v>
      </c>
      <c r="O6065" s="5">
        <v>-999</v>
      </c>
      <c r="P6065" s="4">
        <v>0.3</v>
      </c>
      <c r="Q6065" s="5">
        <v>-999</v>
      </c>
      <c r="R6065">
        <v>0.12</v>
      </c>
      <c r="S6065" s="34">
        <f>ROUND((0.6105*(EXP((17.273*E6065)/(E6065+237.3))))*(100-H6065)/100,3)</f>
        <v>0.52700000000000002</v>
      </c>
      <c r="T6065" s="6">
        <f>IF(V6065&lt;V6066,L6065,0)</f>
        <v>0</v>
      </c>
      <c r="U6065" s="6">
        <f>IF(T6065&gt;0,M6065,-999)</f>
        <v>-999</v>
      </c>
      <c r="V6065">
        <v>200803</v>
      </c>
      <c r="W6065">
        <v>2008</v>
      </c>
    </row>
    <row r="6066" spans="1:23" x14ac:dyDescent="0.25">
      <c r="A6066" s="14">
        <v>39533</v>
      </c>
      <c r="B6066" s="3">
        <v>86</v>
      </c>
      <c r="C6066" s="5">
        <v>-999</v>
      </c>
      <c r="D6066" s="4">
        <v>-7.4</v>
      </c>
      <c r="E6066" s="4">
        <v>-2.7</v>
      </c>
      <c r="F6066" s="4">
        <v>-11.6</v>
      </c>
      <c r="G6066" s="4">
        <v>81.8</v>
      </c>
      <c r="H6066" s="4">
        <v>66.2</v>
      </c>
      <c r="I6066" s="4">
        <v>-999</v>
      </c>
      <c r="J6066" s="4">
        <v>-999</v>
      </c>
      <c r="K6066" s="4">
        <v>6.27</v>
      </c>
      <c r="L6066" s="4">
        <v>987</v>
      </c>
      <c r="M6066" s="4">
        <v>-0.9</v>
      </c>
      <c r="N6066" s="5">
        <v>-999</v>
      </c>
      <c r="O6066" s="5">
        <v>-999</v>
      </c>
      <c r="P6066" s="4">
        <v>0.2</v>
      </c>
      <c r="Q6066" s="5">
        <v>-999</v>
      </c>
      <c r="R6066">
        <v>0.33</v>
      </c>
      <c r="S6066" s="34">
        <f>ROUND((0.6105*(EXP((17.273*E6066)/(E6066+237.3))))*(100-H6066)/100,3)</f>
        <v>0.16900000000000001</v>
      </c>
      <c r="T6066" s="6">
        <f>IF(V6066&lt;V6067,L6066,0)</f>
        <v>0</v>
      </c>
      <c r="U6066" s="6">
        <f>IF(T6066&gt;0,M6066,-999)</f>
        <v>-999</v>
      </c>
      <c r="V6066">
        <v>200803</v>
      </c>
      <c r="W6066">
        <v>2008</v>
      </c>
    </row>
    <row r="6067" spans="1:23" x14ac:dyDescent="0.25">
      <c r="A6067" s="14">
        <v>39534</v>
      </c>
      <c r="B6067" s="3">
        <v>87</v>
      </c>
      <c r="C6067" s="5">
        <v>-999</v>
      </c>
      <c r="D6067" s="4">
        <v>-8.6999999999999993</v>
      </c>
      <c r="E6067" s="4">
        <v>-2.9</v>
      </c>
      <c r="F6067" s="4">
        <v>-12</v>
      </c>
      <c r="G6067" s="4">
        <v>74.3</v>
      </c>
      <c r="H6067" s="4">
        <v>44.5</v>
      </c>
      <c r="I6067" s="4">
        <v>-999</v>
      </c>
      <c r="J6067" s="4">
        <v>-999</v>
      </c>
      <c r="K6067" s="4">
        <v>0</v>
      </c>
      <c r="L6067" s="4">
        <v>987</v>
      </c>
      <c r="M6067" s="4">
        <v>-0.9</v>
      </c>
      <c r="N6067" s="5">
        <v>-999</v>
      </c>
      <c r="O6067" s="5">
        <v>-999</v>
      </c>
      <c r="P6067" s="4">
        <v>0.2</v>
      </c>
      <c r="Q6067" s="5">
        <v>-999</v>
      </c>
      <c r="R6067">
        <v>0.219</v>
      </c>
      <c r="S6067" s="34">
        <f>ROUND((0.6105*(EXP((17.273*E6067)/(E6067+237.3))))*(100-H6067)/100,3)</f>
        <v>0.27400000000000002</v>
      </c>
      <c r="T6067" s="6">
        <f>IF(V6067&lt;V6068,L6067,0)</f>
        <v>0</v>
      </c>
      <c r="U6067" s="6">
        <f>IF(T6067&gt;0,M6067,-999)</f>
        <v>-999</v>
      </c>
      <c r="V6067">
        <v>200803</v>
      </c>
      <c r="W6067">
        <v>2008</v>
      </c>
    </row>
    <row r="6068" spans="1:23" x14ac:dyDescent="0.25">
      <c r="A6068" s="14">
        <v>39535</v>
      </c>
      <c r="B6068" s="3">
        <v>88</v>
      </c>
      <c r="C6068" s="5">
        <v>-999</v>
      </c>
      <c r="D6068" s="4">
        <v>-9.1999999999999993</v>
      </c>
      <c r="E6068" s="4">
        <v>-6.2</v>
      </c>
      <c r="F6068" s="4">
        <v>-12</v>
      </c>
      <c r="G6068" s="4">
        <v>85.9</v>
      </c>
      <c r="H6068" s="4">
        <v>72.3</v>
      </c>
      <c r="I6068" s="4">
        <v>-999</v>
      </c>
      <c r="J6068" s="4">
        <v>-999</v>
      </c>
      <c r="K6068" s="4">
        <v>9.35</v>
      </c>
      <c r="L6068" s="4">
        <v>1070</v>
      </c>
      <c r="M6068" s="4">
        <v>-1</v>
      </c>
      <c r="N6068" s="5">
        <v>-999</v>
      </c>
      <c r="O6068" s="5">
        <v>-999</v>
      </c>
      <c r="P6068" s="4">
        <v>0.2</v>
      </c>
      <c r="Q6068" s="5">
        <v>-999</v>
      </c>
      <c r="R6068">
        <v>0.27700000000000002</v>
      </c>
      <c r="S6068" s="34">
        <f>ROUND((0.6105*(EXP((17.273*E6068)/(E6068+237.3))))*(100-H6068)/100,3)</f>
        <v>0.106</v>
      </c>
      <c r="T6068" s="6">
        <f>IF(V6068&lt;V6069,L6068,0)</f>
        <v>0</v>
      </c>
      <c r="U6068" s="6">
        <f>IF(T6068&gt;0,M6068,-999)</f>
        <v>-999</v>
      </c>
      <c r="V6068">
        <v>200803</v>
      </c>
      <c r="W6068">
        <v>2008</v>
      </c>
    </row>
    <row r="6069" spans="1:23" x14ac:dyDescent="0.25">
      <c r="A6069" s="14">
        <v>39536</v>
      </c>
      <c r="B6069" s="3">
        <v>89</v>
      </c>
      <c r="C6069" s="5">
        <v>-999</v>
      </c>
      <c r="D6069" s="4">
        <v>-7.5</v>
      </c>
      <c r="E6069" s="4">
        <v>-1.5</v>
      </c>
      <c r="F6069" s="4">
        <v>-12.9</v>
      </c>
      <c r="G6069" s="4">
        <v>80.7</v>
      </c>
      <c r="H6069" s="4">
        <v>46</v>
      </c>
      <c r="I6069" s="4">
        <v>-999</v>
      </c>
      <c r="J6069" s="4">
        <v>-999</v>
      </c>
      <c r="K6069" s="4">
        <v>0</v>
      </c>
      <c r="L6069" s="4">
        <v>1000</v>
      </c>
      <c r="M6069" s="4">
        <v>-0.9</v>
      </c>
      <c r="N6069" s="5">
        <v>-999</v>
      </c>
      <c r="O6069" s="5">
        <v>-999</v>
      </c>
      <c r="P6069" s="4">
        <v>0.3</v>
      </c>
      <c r="Q6069" s="5">
        <v>-999</v>
      </c>
      <c r="R6069">
        <v>0.252</v>
      </c>
      <c r="S6069" s="34">
        <f>ROUND((0.6105*(EXP((17.273*E6069)/(E6069+237.3))))*(100-H6069)/100,3)</f>
        <v>0.29499999999999998</v>
      </c>
      <c r="T6069" s="6">
        <f>IF(V6069&lt;V6070,L6069,0)</f>
        <v>0</v>
      </c>
      <c r="U6069" s="6">
        <f>IF(T6069&gt;0,M6069,-999)</f>
        <v>-999</v>
      </c>
      <c r="V6069">
        <v>200803</v>
      </c>
      <c r="W6069">
        <v>2008</v>
      </c>
    </row>
    <row r="6070" spans="1:23" x14ac:dyDescent="0.25">
      <c r="A6070" s="14">
        <v>39537</v>
      </c>
      <c r="B6070" s="3">
        <v>90</v>
      </c>
      <c r="C6070" s="5">
        <v>-999</v>
      </c>
      <c r="D6070" s="4">
        <v>-7.1</v>
      </c>
      <c r="E6070" s="4">
        <v>-0.1</v>
      </c>
      <c r="F6070" s="4">
        <v>-13.4</v>
      </c>
      <c r="G6070" s="4">
        <v>55.9</v>
      </c>
      <c r="H6070" s="4">
        <v>21.9</v>
      </c>
      <c r="I6070" s="4">
        <v>-999</v>
      </c>
      <c r="J6070" s="4">
        <v>-999</v>
      </c>
      <c r="K6070" s="4">
        <v>0</v>
      </c>
      <c r="L6070" s="4">
        <v>989</v>
      </c>
      <c r="M6070" s="4">
        <v>-0.8</v>
      </c>
      <c r="N6070" s="5">
        <v>-999</v>
      </c>
      <c r="O6070" s="5">
        <v>-999</v>
      </c>
      <c r="P6070" s="4">
        <v>0.4</v>
      </c>
      <c r="Q6070" s="5">
        <v>-999</v>
      </c>
      <c r="R6070">
        <v>0.13300000000000001</v>
      </c>
      <c r="S6070" s="34">
        <f>ROUND((0.6105*(EXP((17.273*E6070)/(E6070+237.3))))*(100-H6070)/100,3)</f>
        <v>0.47299999999999998</v>
      </c>
      <c r="T6070" s="6">
        <f>IF(V6070&lt;V6071,L6070,0)</f>
        <v>0</v>
      </c>
      <c r="U6070" s="6">
        <f>IF(T6070&gt;0,M6070,-999)</f>
        <v>-999</v>
      </c>
      <c r="V6070">
        <v>200803</v>
      </c>
      <c r="W6070">
        <v>2008</v>
      </c>
    </row>
    <row r="6071" spans="1:23" x14ac:dyDescent="0.25">
      <c r="A6071" s="14">
        <v>39538</v>
      </c>
      <c r="B6071" s="3">
        <v>91</v>
      </c>
      <c r="C6071" s="5">
        <v>-999</v>
      </c>
      <c r="D6071" s="4">
        <v>-9.1</v>
      </c>
      <c r="E6071" s="4">
        <v>-3.1</v>
      </c>
      <c r="F6071" s="4">
        <v>-14.4</v>
      </c>
      <c r="G6071" s="4">
        <v>83.3</v>
      </c>
      <c r="H6071" s="4">
        <v>60.1</v>
      </c>
      <c r="I6071" s="4">
        <v>-999</v>
      </c>
      <c r="J6071" s="4">
        <v>-999</v>
      </c>
      <c r="K6071" s="4">
        <v>4.4000000000000004</v>
      </c>
      <c r="L6071" s="4">
        <v>1014</v>
      </c>
      <c r="M6071" s="4">
        <v>-0.9</v>
      </c>
      <c r="N6071" s="5">
        <v>-999</v>
      </c>
      <c r="O6071" s="5">
        <v>-999</v>
      </c>
      <c r="P6071" s="4">
        <v>0.2</v>
      </c>
      <c r="Q6071" s="5">
        <v>-999</v>
      </c>
      <c r="R6071">
        <v>0.29199999999999998</v>
      </c>
      <c r="S6071" s="34">
        <f>ROUND((0.6105*(EXP((17.273*E6071)/(E6071+237.3))))*(100-H6071)/100,3)</f>
        <v>0.19400000000000001</v>
      </c>
      <c r="T6071" s="6">
        <f>IF(V6071&lt;V6072,L6071,0)</f>
        <v>1014</v>
      </c>
      <c r="U6071" s="6">
        <f>IF(T6071&gt;0,M6071,-999)</f>
        <v>-0.9</v>
      </c>
      <c r="V6071">
        <v>200803</v>
      </c>
      <c r="W6071">
        <v>2008</v>
      </c>
    </row>
    <row r="6072" spans="1:23" x14ac:dyDescent="0.25">
      <c r="A6072" s="14">
        <v>39539</v>
      </c>
      <c r="B6072" s="3">
        <v>92</v>
      </c>
      <c r="C6072" s="5">
        <v>-999</v>
      </c>
      <c r="D6072" s="4">
        <v>-8</v>
      </c>
      <c r="E6072" s="4">
        <v>0.2</v>
      </c>
      <c r="F6072" s="4">
        <v>-15.2</v>
      </c>
      <c r="G6072" s="4">
        <v>65.8</v>
      </c>
      <c r="H6072" s="4">
        <v>27</v>
      </c>
      <c r="I6072" s="4">
        <v>-999</v>
      </c>
      <c r="J6072" s="4">
        <v>-999</v>
      </c>
      <c r="K6072" s="4">
        <v>0</v>
      </c>
      <c r="L6072" s="4">
        <v>1007</v>
      </c>
      <c r="M6072" s="4">
        <v>-0.8</v>
      </c>
      <c r="N6072" s="5">
        <v>-999</v>
      </c>
      <c r="O6072" s="5">
        <v>-999</v>
      </c>
      <c r="P6072" s="4">
        <v>0.4</v>
      </c>
      <c r="Q6072" s="5">
        <v>-999</v>
      </c>
      <c r="R6072">
        <v>0.16700000000000001</v>
      </c>
      <c r="S6072" s="34">
        <f>ROUND((0.6105*(EXP((17.273*E6072)/(E6072+237.3))))*(100-H6072)/100,3)</f>
        <v>0.45200000000000001</v>
      </c>
      <c r="T6072" s="6">
        <f>IF(V6072&lt;V6073,L6072,0)</f>
        <v>0</v>
      </c>
      <c r="U6072" s="6">
        <f>IF(T6072&gt;0,M6072,-999)</f>
        <v>-999</v>
      </c>
      <c r="V6072">
        <v>200804</v>
      </c>
      <c r="W6072">
        <v>2008</v>
      </c>
    </row>
    <row r="6073" spans="1:23" x14ac:dyDescent="0.25">
      <c r="A6073" s="14">
        <v>39540</v>
      </c>
      <c r="B6073" s="3">
        <v>93</v>
      </c>
      <c r="C6073" s="5">
        <v>-999</v>
      </c>
      <c r="D6073" s="4">
        <v>-5.0999999999999996</v>
      </c>
      <c r="E6073" s="4">
        <v>2.4</v>
      </c>
      <c r="F6073" s="4">
        <v>-12.8</v>
      </c>
      <c r="G6073" s="4">
        <v>61.9</v>
      </c>
      <c r="H6073" s="4">
        <v>31.2</v>
      </c>
      <c r="I6073" s="4">
        <v>-999</v>
      </c>
      <c r="J6073" s="4">
        <v>-999</v>
      </c>
      <c r="K6073" s="4">
        <v>0</v>
      </c>
      <c r="L6073" s="4">
        <v>989</v>
      </c>
      <c r="M6073" s="4">
        <v>-0.7</v>
      </c>
      <c r="N6073" s="5">
        <v>-999</v>
      </c>
      <c r="O6073" s="5">
        <v>-999</v>
      </c>
      <c r="P6073" s="4">
        <v>0.4</v>
      </c>
      <c r="Q6073" s="5">
        <v>-999</v>
      </c>
      <c r="R6073">
        <v>0.22700000000000001</v>
      </c>
      <c r="S6073" s="34">
        <f>ROUND((0.6105*(EXP((17.273*E6073)/(E6073+237.3))))*(100-H6073)/100,3)</f>
        <v>0.499</v>
      </c>
      <c r="T6073" s="6">
        <f>IF(V6073&lt;V6074,L6073,0)</f>
        <v>0</v>
      </c>
      <c r="U6073" s="6">
        <f>IF(T6073&gt;0,M6073,-999)</f>
        <v>-999</v>
      </c>
      <c r="V6073">
        <v>200804</v>
      </c>
      <c r="W6073">
        <v>2008</v>
      </c>
    </row>
    <row r="6074" spans="1:23" x14ac:dyDescent="0.25">
      <c r="A6074" s="14">
        <v>39541</v>
      </c>
      <c r="B6074" s="3">
        <v>94</v>
      </c>
      <c r="C6074" s="5">
        <v>-999</v>
      </c>
      <c r="D6074" s="4">
        <v>-1.1000000000000001</v>
      </c>
      <c r="E6074" s="4">
        <v>4.5999999999999996</v>
      </c>
      <c r="F6074" s="4">
        <v>-7</v>
      </c>
      <c r="G6074" s="4">
        <v>55.6</v>
      </c>
      <c r="H6074" s="4">
        <v>31.1</v>
      </c>
      <c r="I6074" s="4">
        <v>-999</v>
      </c>
      <c r="J6074" s="4">
        <v>-999</v>
      </c>
      <c r="K6074" s="4">
        <v>1.1000000000000001</v>
      </c>
      <c r="L6074" s="4">
        <v>981</v>
      </c>
      <c r="M6074" s="4">
        <v>-0.8</v>
      </c>
      <c r="N6074" s="5">
        <v>-999</v>
      </c>
      <c r="O6074" s="5">
        <v>-999</v>
      </c>
      <c r="P6074" s="4">
        <v>0.3</v>
      </c>
      <c r="Q6074" s="5">
        <v>-999</v>
      </c>
      <c r="R6074">
        <v>0.26300000000000001</v>
      </c>
      <c r="S6074" s="34">
        <f>ROUND((0.6105*(EXP((17.273*E6074)/(E6074+237.3))))*(100-H6074)/100,3)</f>
        <v>0.58399999999999996</v>
      </c>
      <c r="T6074" s="6">
        <f>IF(V6074&lt;V6075,L6074,0)</f>
        <v>0</v>
      </c>
      <c r="U6074" s="6">
        <f>IF(T6074&gt;0,M6074,-999)</f>
        <v>-999</v>
      </c>
      <c r="V6074">
        <v>200804</v>
      </c>
      <c r="W6074">
        <v>2008</v>
      </c>
    </row>
    <row r="6075" spans="1:23" x14ac:dyDescent="0.25">
      <c r="A6075" s="14">
        <v>39542</v>
      </c>
      <c r="B6075" s="3">
        <v>95</v>
      </c>
      <c r="C6075" s="5">
        <v>-999</v>
      </c>
      <c r="D6075" s="4">
        <v>-2.6</v>
      </c>
      <c r="E6075" s="4">
        <v>1.4</v>
      </c>
      <c r="F6075" s="4">
        <v>-4.7</v>
      </c>
      <c r="G6075" s="4">
        <v>75</v>
      </c>
      <c r="H6075" s="4">
        <v>36.6</v>
      </c>
      <c r="I6075" s="4">
        <v>-999</v>
      </c>
      <c r="J6075" s="4">
        <v>-999</v>
      </c>
      <c r="K6075" s="4">
        <v>0</v>
      </c>
      <c r="L6075" s="4">
        <v>975</v>
      </c>
      <c r="M6075" s="4">
        <v>-0.9</v>
      </c>
      <c r="N6075" s="5">
        <v>-999</v>
      </c>
      <c r="O6075" s="5">
        <v>-999</v>
      </c>
      <c r="P6075" s="4">
        <v>0.2</v>
      </c>
      <c r="Q6075" s="5">
        <v>-999</v>
      </c>
      <c r="R6075">
        <v>0.247</v>
      </c>
      <c r="S6075" s="34">
        <f>ROUND((0.6105*(EXP((17.273*E6075)/(E6075+237.3))))*(100-H6075)/100,3)</f>
        <v>0.42799999999999999</v>
      </c>
      <c r="T6075" s="6">
        <f>IF(V6075&lt;V6076,L6075,0)</f>
        <v>0</v>
      </c>
      <c r="U6075" s="6">
        <f>IF(T6075&gt;0,M6075,-999)</f>
        <v>-999</v>
      </c>
      <c r="V6075">
        <v>200804</v>
      </c>
      <c r="W6075">
        <v>2008</v>
      </c>
    </row>
    <row r="6076" spans="1:23" x14ac:dyDescent="0.25">
      <c r="A6076" s="14">
        <v>39543</v>
      </c>
      <c r="B6076" s="3">
        <v>96</v>
      </c>
      <c r="C6076" s="5">
        <v>-999</v>
      </c>
      <c r="D6076" s="4">
        <v>-2.6</v>
      </c>
      <c r="E6076" s="4">
        <v>4.2</v>
      </c>
      <c r="F6076" s="4">
        <v>-5.7</v>
      </c>
      <c r="G6076" s="4">
        <v>76.599999999999994</v>
      </c>
      <c r="H6076" s="4">
        <v>45.4</v>
      </c>
      <c r="I6076" s="4">
        <v>-999</v>
      </c>
      <c r="J6076" s="4">
        <v>-999</v>
      </c>
      <c r="K6076" s="4">
        <v>0</v>
      </c>
      <c r="L6076" s="4">
        <v>975</v>
      </c>
      <c r="M6076" s="4">
        <v>-0.7</v>
      </c>
      <c r="N6076" s="5">
        <v>-999</v>
      </c>
      <c r="O6076" s="5">
        <v>-999</v>
      </c>
      <c r="P6076" s="4">
        <v>0.3</v>
      </c>
      <c r="Q6076" s="5">
        <v>-999</v>
      </c>
      <c r="R6076">
        <v>0.374</v>
      </c>
      <c r="S6076" s="34">
        <f>ROUND((0.6105*(EXP((17.273*E6076)/(E6076+237.3))))*(100-H6076)/100,3)</f>
        <v>0.45</v>
      </c>
      <c r="T6076" s="6">
        <f>IF(V6076&lt;V6077,L6076,0)</f>
        <v>0</v>
      </c>
      <c r="U6076" s="6">
        <f>IF(T6076&gt;0,M6076,-999)</f>
        <v>-999</v>
      </c>
      <c r="V6076">
        <v>200804</v>
      </c>
      <c r="W6076">
        <v>2008</v>
      </c>
    </row>
    <row r="6077" spans="1:23" x14ac:dyDescent="0.25">
      <c r="A6077" s="14">
        <v>39544</v>
      </c>
      <c r="B6077" s="3">
        <v>97</v>
      </c>
      <c r="C6077" s="5">
        <v>-999</v>
      </c>
      <c r="D6077" s="4">
        <v>-3</v>
      </c>
      <c r="E6077" s="4">
        <v>2.7</v>
      </c>
      <c r="F6077" s="4">
        <v>-6.8</v>
      </c>
      <c r="G6077" s="4">
        <v>77.3</v>
      </c>
      <c r="H6077" s="4">
        <v>46.3</v>
      </c>
      <c r="I6077" s="4">
        <v>-999</v>
      </c>
      <c r="J6077" s="4">
        <v>-999</v>
      </c>
      <c r="K6077" s="4">
        <v>0</v>
      </c>
      <c r="L6077" s="4">
        <v>975</v>
      </c>
      <c r="M6077" s="4">
        <v>-0.7</v>
      </c>
      <c r="N6077" s="5">
        <v>-999</v>
      </c>
      <c r="O6077" s="5">
        <v>-999</v>
      </c>
      <c r="P6077" s="4">
        <v>0.3</v>
      </c>
      <c r="Q6077" s="5">
        <v>-999</v>
      </c>
      <c r="R6077">
        <v>0.34399999999999997</v>
      </c>
      <c r="S6077" s="34">
        <f>ROUND((0.6105*(EXP((17.273*E6077)/(E6077+237.3))))*(100-H6077)/100,3)</f>
        <v>0.39800000000000002</v>
      </c>
      <c r="T6077" s="6">
        <f>IF(V6077&lt;V6078,L6077,0)</f>
        <v>0</v>
      </c>
      <c r="U6077" s="6">
        <f>IF(T6077&gt;0,M6077,-999)</f>
        <v>-999</v>
      </c>
      <c r="V6077">
        <v>200804</v>
      </c>
      <c r="W6077">
        <v>2008</v>
      </c>
    </row>
    <row r="6078" spans="1:23" x14ac:dyDescent="0.25">
      <c r="A6078" s="14">
        <v>39545</v>
      </c>
      <c r="B6078" s="3">
        <v>98</v>
      </c>
      <c r="C6078" s="5">
        <v>-999</v>
      </c>
      <c r="D6078" s="4">
        <v>-3.4</v>
      </c>
      <c r="E6078" s="4">
        <v>4.7</v>
      </c>
      <c r="F6078" s="4">
        <v>-8.6</v>
      </c>
      <c r="G6078" s="4">
        <v>71</v>
      </c>
      <c r="H6078" s="4">
        <v>29.8</v>
      </c>
      <c r="I6078" s="4">
        <v>-999</v>
      </c>
      <c r="J6078" s="4">
        <v>-999</v>
      </c>
      <c r="K6078" s="4">
        <v>3.63</v>
      </c>
      <c r="L6078" s="4">
        <v>975</v>
      </c>
      <c r="M6078" s="4">
        <v>-0.5</v>
      </c>
      <c r="N6078" s="5">
        <v>-999</v>
      </c>
      <c r="O6078" s="5">
        <v>-999</v>
      </c>
      <c r="P6078" s="4">
        <v>0.3</v>
      </c>
      <c r="Q6078" s="5">
        <v>-999</v>
      </c>
      <c r="R6078">
        <v>0.255</v>
      </c>
      <c r="S6078" s="34">
        <f>ROUND((0.6105*(EXP((17.273*E6078)/(E6078+237.3))))*(100-H6078)/100,3)</f>
        <v>0.59899999999999998</v>
      </c>
      <c r="T6078" s="6">
        <f>IF(V6078&lt;V6079,L6078,0)</f>
        <v>0</v>
      </c>
      <c r="U6078" s="6">
        <f>IF(T6078&gt;0,M6078,-999)</f>
        <v>-999</v>
      </c>
      <c r="V6078">
        <v>200804</v>
      </c>
      <c r="W6078">
        <v>2008</v>
      </c>
    </row>
    <row r="6079" spans="1:23" x14ac:dyDescent="0.25">
      <c r="A6079" s="14">
        <v>39546</v>
      </c>
      <c r="B6079" s="3">
        <v>99</v>
      </c>
      <c r="C6079" s="5">
        <v>-999</v>
      </c>
      <c r="D6079" s="4">
        <v>-4.9000000000000004</v>
      </c>
      <c r="E6079" s="4">
        <v>-0.3</v>
      </c>
      <c r="F6079" s="4">
        <v>-9</v>
      </c>
      <c r="G6079" s="4">
        <v>86.3</v>
      </c>
      <c r="H6079" s="4">
        <v>62.8</v>
      </c>
      <c r="I6079" s="4">
        <v>-999</v>
      </c>
      <c r="J6079" s="4">
        <v>-999</v>
      </c>
      <c r="K6079" s="4">
        <v>8.8000000000000007</v>
      </c>
      <c r="L6079" s="4">
        <v>1079</v>
      </c>
      <c r="M6079" s="4">
        <v>-0.6</v>
      </c>
      <c r="N6079" s="5">
        <v>-999</v>
      </c>
      <c r="O6079" s="5">
        <v>-999</v>
      </c>
      <c r="P6079" s="4">
        <v>0.2</v>
      </c>
      <c r="Q6079" s="5">
        <v>-999</v>
      </c>
      <c r="R6079">
        <v>0.375</v>
      </c>
      <c r="S6079" s="34">
        <f>ROUND((0.6105*(EXP((17.273*E6079)/(E6079+237.3))))*(100-H6079)/100,3)</f>
        <v>0.222</v>
      </c>
      <c r="T6079" s="6">
        <f>IF(V6079&lt;V6080,L6079,0)</f>
        <v>0</v>
      </c>
      <c r="U6079" s="6">
        <f>IF(T6079&gt;0,M6079,-999)</f>
        <v>-999</v>
      </c>
      <c r="V6079">
        <v>200804</v>
      </c>
      <c r="W6079">
        <v>2008</v>
      </c>
    </row>
    <row r="6080" spans="1:23" x14ac:dyDescent="0.25">
      <c r="A6080" s="14">
        <v>39547</v>
      </c>
      <c r="B6080" s="3">
        <v>100</v>
      </c>
      <c r="C6080" s="5">
        <v>-999</v>
      </c>
      <c r="D6080" s="4">
        <v>-5.7</v>
      </c>
      <c r="E6080" s="4">
        <v>1</v>
      </c>
      <c r="F6080" s="4">
        <v>-10</v>
      </c>
      <c r="G6080" s="4">
        <v>79.400000000000006</v>
      </c>
      <c r="H6080" s="4">
        <v>55</v>
      </c>
      <c r="I6080" s="4">
        <v>-999</v>
      </c>
      <c r="J6080" s="4">
        <v>-999</v>
      </c>
      <c r="K6080" s="4">
        <v>0</v>
      </c>
      <c r="L6080" s="4">
        <v>1045</v>
      </c>
      <c r="M6080" s="4">
        <v>-0.6</v>
      </c>
      <c r="N6080" s="5">
        <v>-999</v>
      </c>
      <c r="O6080" s="5">
        <v>-999</v>
      </c>
      <c r="P6080" s="4">
        <v>0.3</v>
      </c>
      <c r="Q6080" s="5">
        <v>-999</v>
      </c>
      <c r="R6080">
        <v>0.36199999999999999</v>
      </c>
      <c r="S6080" s="34">
        <f>ROUND((0.6105*(EXP((17.273*E6080)/(E6080+237.3))))*(100-H6080)/100,3)</f>
        <v>0.29499999999999998</v>
      </c>
      <c r="T6080" s="6">
        <f>IF(V6080&lt;V6081,L6080,0)</f>
        <v>0</v>
      </c>
      <c r="U6080" s="6">
        <f>IF(T6080&gt;0,M6080,-999)</f>
        <v>-999</v>
      </c>
      <c r="V6080">
        <v>200804</v>
      </c>
      <c r="W6080">
        <v>2008</v>
      </c>
    </row>
    <row r="6081" spans="1:23" x14ac:dyDescent="0.25">
      <c r="A6081" s="14">
        <v>39548</v>
      </c>
      <c r="B6081" s="3">
        <v>101</v>
      </c>
      <c r="C6081" s="5">
        <v>-999</v>
      </c>
      <c r="D6081" s="4">
        <v>-4.5999999999999996</v>
      </c>
      <c r="E6081" s="4">
        <v>1.5</v>
      </c>
      <c r="F6081" s="4">
        <v>-9</v>
      </c>
      <c r="G6081" s="4">
        <v>76.900000000000006</v>
      </c>
      <c r="H6081" s="4">
        <v>49.5</v>
      </c>
      <c r="I6081" s="4">
        <v>-999</v>
      </c>
      <c r="J6081" s="4">
        <v>-999</v>
      </c>
      <c r="K6081" s="4">
        <v>0</v>
      </c>
      <c r="L6081" s="4">
        <v>1040</v>
      </c>
      <c r="M6081" s="4">
        <v>-0.6</v>
      </c>
      <c r="N6081" s="5">
        <v>-999</v>
      </c>
      <c r="O6081" s="5">
        <v>-999</v>
      </c>
      <c r="P6081" s="4">
        <v>0.3</v>
      </c>
      <c r="Q6081" s="5">
        <v>-999</v>
      </c>
      <c r="R6081">
        <v>0.33700000000000002</v>
      </c>
      <c r="S6081" s="34">
        <f>ROUND((0.6105*(EXP((17.273*E6081)/(E6081+237.3))))*(100-H6081)/100,3)</f>
        <v>0.34399999999999997</v>
      </c>
      <c r="T6081" s="6">
        <f>IF(V6081&lt;V6082,L6081,0)</f>
        <v>0</v>
      </c>
      <c r="U6081" s="6">
        <f>IF(T6081&gt;0,M6081,-999)</f>
        <v>-999</v>
      </c>
      <c r="V6081">
        <v>200804</v>
      </c>
      <c r="W6081">
        <v>2008</v>
      </c>
    </row>
    <row r="6082" spans="1:23" x14ac:dyDescent="0.25">
      <c r="A6082" s="14">
        <v>39549</v>
      </c>
      <c r="B6082" s="3">
        <v>102</v>
      </c>
      <c r="C6082" s="5">
        <v>-999</v>
      </c>
      <c r="D6082" s="4">
        <v>-0.2</v>
      </c>
      <c r="E6082" s="4">
        <v>7.7</v>
      </c>
      <c r="F6082" s="4">
        <v>-8.6999999999999993</v>
      </c>
      <c r="G6082" s="4">
        <v>72.2</v>
      </c>
      <c r="H6082" s="4">
        <v>46</v>
      </c>
      <c r="I6082" s="4">
        <v>-999</v>
      </c>
      <c r="J6082" s="4">
        <v>-999</v>
      </c>
      <c r="K6082" s="4">
        <v>0</v>
      </c>
      <c r="L6082" s="4">
        <v>984</v>
      </c>
      <c r="M6082" s="4">
        <v>-0.4</v>
      </c>
      <c r="N6082" s="5">
        <v>-999</v>
      </c>
      <c r="O6082" s="5">
        <v>-999</v>
      </c>
      <c r="P6082" s="4">
        <v>0.4</v>
      </c>
      <c r="Q6082" s="5">
        <v>-999</v>
      </c>
      <c r="R6082">
        <v>0.48199999999999998</v>
      </c>
      <c r="S6082" s="34">
        <f>ROUND((0.6105*(EXP((17.273*E6082)/(E6082+237.3))))*(100-H6082)/100,3)</f>
        <v>0.56699999999999995</v>
      </c>
      <c r="T6082" s="6">
        <f>IF(V6082&lt;V6083,L6082,0)</f>
        <v>0</v>
      </c>
      <c r="U6082" s="6">
        <f>IF(T6082&gt;0,M6082,-999)</f>
        <v>-999</v>
      </c>
      <c r="V6082">
        <v>200804</v>
      </c>
      <c r="W6082">
        <v>2008</v>
      </c>
    </row>
    <row r="6083" spans="1:23" x14ac:dyDescent="0.25">
      <c r="A6083" s="14">
        <v>39550</v>
      </c>
      <c r="B6083" s="3">
        <v>103</v>
      </c>
      <c r="C6083" s="5">
        <v>-999</v>
      </c>
      <c r="D6083" s="4">
        <v>6.7</v>
      </c>
      <c r="E6083" s="4">
        <v>13.7</v>
      </c>
      <c r="F6083" s="4">
        <v>-1.1000000000000001</v>
      </c>
      <c r="G6083" s="4">
        <v>57.8</v>
      </c>
      <c r="H6083" s="4">
        <v>28.5</v>
      </c>
      <c r="I6083" s="4">
        <v>-999</v>
      </c>
      <c r="J6083" s="4">
        <v>-999</v>
      </c>
      <c r="K6083" s="4">
        <v>0</v>
      </c>
      <c r="L6083" s="4">
        <v>891</v>
      </c>
      <c r="M6083" s="4">
        <v>-0.3</v>
      </c>
      <c r="N6083" s="5">
        <v>-999</v>
      </c>
      <c r="O6083" s="5">
        <v>-999</v>
      </c>
      <c r="P6083" s="4">
        <v>0.4</v>
      </c>
      <c r="Q6083" s="5">
        <v>-999</v>
      </c>
      <c r="R6083">
        <v>0.44600000000000001</v>
      </c>
      <c r="S6083" s="34">
        <f>ROUND((0.6105*(EXP((17.273*E6083)/(E6083+237.3))))*(100-H6083)/100,3)</f>
        <v>1.121</v>
      </c>
      <c r="T6083" s="6">
        <f>IF(V6083&lt;V6084,L6083,0)</f>
        <v>0</v>
      </c>
      <c r="U6083" s="6">
        <f>IF(T6083&gt;0,M6083,-999)</f>
        <v>-999</v>
      </c>
      <c r="V6083">
        <v>200804</v>
      </c>
      <c r="W6083">
        <v>2008</v>
      </c>
    </row>
    <row r="6084" spans="1:23" x14ac:dyDescent="0.25">
      <c r="A6084" s="14">
        <v>39551</v>
      </c>
      <c r="B6084" s="3">
        <v>104</v>
      </c>
      <c r="C6084" s="5">
        <v>-999</v>
      </c>
      <c r="D6084" s="4">
        <v>6.4</v>
      </c>
      <c r="E6084" s="4">
        <v>12.4</v>
      </c>
      <c r="F6084" s="4">
        <v>-0.1</v>
      </c>
      <c r="G6084" s="4">
        <v>62.9</v>
      </c>
      <c r="H6084" s="4">
        <v>36</v>
      </c>
      <c r="I6084" s="4">
        <v>-999</v>
      </c>
      <c r="J6084" s="4">
        <v>-999</v>
      </c>
      <c r="K6084" s="4">
        <v>3.9</v>
      </c>
      <c r="L6084" s="4">
        <v>820</v>
      </c>
      <c r="M6084" s="4">
        <v>0</v>
      </c>
      <c r="N6084" s="5">
        <v>-999</v>
      </c>
      <c r="O6084" s="5">
        <v>-999</v>
      </c>
      <c r="P6084" s="4">
        <v>0.4</v>
      </c>
      <c r="Q6084" s="5">
        <v>-999</v>
      </c>
      <c r="R6084">
        <v>0.51900000000000002</v>
      </c>
      <c r="S6084" s="34">
        <f>ROUND((0.6105*(EXP((17.273*E6084)/(E6084+237.3))))*(100-H6084)/100,3)</f>
        <v>0.92100000000000004</v>
      </c>
      <c r="T6084" s="6">
        <f>IF(V6084&lt;V6085,L6084,0)</f>
        <v>0</v>
      </c>
      <c r="U6084" s="6">
        <f>IF(T6084&gt;0,M6084,-999)</f>
        <v>-999</v>
      </c>
      <c r="V6084">
        <v>200804</v>
      </c>
      <c r="W6084">
        <v>2008</v>
      </c>
    </row>
    <row r="6085" spans="1:23" x14ac:dyDescent="0.25">
      <c r="A6085" s="14">
        <v>39552</v>
      </c>
      <c r="B6085" s="3">
        <v>105</v>
      </c>
      <c r="C6085" s="5">
        <v>-999</v>
      </c>
      <c r="D6085" s="4">
        <v>-1.4</v>
      </c>
      <c r="E6085" s="4">
        <v>3.4</v>
      </c>
      <c r="F6085" s="4">
        <v>-6.3</v>
      </c>
      <c r="G6085" s="4">
        <v>69</v>
      </c>
      <c r="H6085" s="4">
        <v>36</v>
      </c>
      <c r="I6085" s="4">
        <v>-999</v>
      </c>
      <c r="J6085" s="4">
        <v>-999</v>
      </c>
      <c r="K6085" s="4">
        <v>1.7999999999999998</v>
      </c>
      <c r="L6085" s="4">
        <v>803</v>
      </c>
      <c r="M6085" s="4">
        <v>0</v>
      </c>
      <c r="N6085" s="5">
        <v>-999</v>
      </c>
      <c r="O6085" s="5">
        <v>-999</v>
      </c>
      <c r="P6085" s="4">
        <v>0.3</v>
      </c>
      <c r="Q6085" s="5">
        <v>-999</v>
      </c>
      <c r="R6085">
        <v>0.28100000000000003</v>
      </c>
      <c r="S6085" s="34">
        <f>ROUND((0.6105*(EXP((17.273*E6085)/(E6085+237.3))))*(100-H6085)/100,3)</f>
        <v>0.499</v>
      </c>
      <c r="T6085" s="6">
        <f>IF(V6085&lt;V6086,L6085,0)</f>
        <v>0</v>
      </c>
      <c r="U6085" s="6">
        <f>IF(T6085&gt;0,M6085,-999)</f>
        <v>-999</v>
      </c>
      <c r="V6085">
        <v>200804</v>
      </c>
      <c r="W6085">
        <v>2008</v>
      </c>
    </row>
    <row r="6086" spans="1:23" x14ac:dyDescent="0.25">
      <c r="A6086" s="14">
        <v>39553</v>
      </c>
      <c r="B6086" s="3">
        <v>106</v>
      </c>
      <c r="C6086" s="5">
        <v>-999</v>
      </c>
      <c r="D6086" s="4">
        <v>-5</v>
      </c>
      <c r="E6086" s="4">
        <v>-0.1</v>
      </c>
      <c r="F6086" s="4">
        <v>-7.3</v>
      </c>
      <c r="G6086" s="4">
        <v>84.4</v>
      </c>
      <c r="H6086" s="4">
        <v>64.7</v>
      </c>
      <c r="I6086" s="4">
        <v>-999</v>
      </c>
      <c r="J6086" s="4">
        <v>-999</v>
      </c>
      <c r="K6086" s="4">
        <v>5.28</v>
      </c>
      <c r="L6086" s="4">
        <v>828</v>
      </c>
      <c r="M6086" s="4">
        <v>-0.1</v>
      </c>
      <c r="N6086" s="5">
        <v>-999</v>
      </c>
      <c r="O6086" s="5">
        <v>-999</v>
      </c>
      <c r="P6086" s="4">
        <v>0.3</v>
      </c>
      <c r="Q6086" s="5">
        <v>-999</v>
      </c>
      <c r="R6086">
        <v>0.39100000000000001</v>
      </c>
      <c r="S6086" s="34">
        <f>ROUND((0.6105*(EXP((17.273*E6086)/(E6086+237.3))))*(100-H6086)/100,3)</f>
        <v>0.214</v>
      </c>
      <c r="T6086" s="6">
        <f>IF(V6086&lt;V6087,L6086,0)</f>
        <v>0</v>
      </c>
      <c r="U6086" s="6">
        <f>IF(T6086&gt;0,M6086,-999)</f>
        <v>-999</v>
      </c>
      <c r="V6086">
        <v>200804</v>
      </c>
      <c r="W6086">
        <v>2008</v>
      </c>
    </row>
    <row r="6087" spans="1:23" x14ac:dyDescent="0.25">
      <c r="A6087" s="14">
        <v>39554</v>
      </c>
      <c r="B6087" s="3">
        <v>107</v>
      </c>
      <c r="C6087" s="5">
        <v>-999</v>
      </c>
      <c r="D6087" s="4">
        <v>-1.9</v>
      </c>
      <c r="E6087" s="4">
        <v>5.9</v>
      </c>
      <c r="F6087" s="4">
        <v>-8.6</v>
      </c>
      <c r="G6087" s="4">
        <v>77.400000000000006</v>
      </c>
      <c r="H6087" s="4">
        <v>50.6</v>
      </c>
      <c r="I6087" s="4">
        <v>-999</v>
      </c>
      <c r="J6087" s="4">
        <v>-999</v>
      </c>
      <c r="K6087" s="4">
        <v>0</v>
      </c>
      <c r="L6087" s="4">
        <v>814</v>
      </c>
      <c r="M6087" s="4">
        <v>0</v>
      </c>
      <c r="N6087" s="5">
        <v>-999</v>
      </c>
      <c r="O6087" s="5">
        <v>-999</v>
      </c>
      <c r="P6087" s="4">
        <v>0.4</v>
      </c>
      <c r="Q6087" s="5">
        <v>-999</v>
      </c>
      <c r="R6087">
        <v>0.47</v>
      </c>
      <c r="S6087" s="34">
        <f>ROUND((0.6105*(EXP((17.273*E6087)/(E6087+237.3))))*(100-H6087)/100,3)</f>
        <v>0.45900000000000002</v>
      </c>
      <c r="T6087" s="6">
        <f>IF(V6087&lt;V6088,L6087,0)</f>
        <v>0</v>
      </c>
      <c r="U6087" s="6">
        <f>IF(T6087&gt;0,M6087,-999)</f>
        <v>-999</v>
      </c>
      <c r="V6087">
        <v>200804</v>
      </c>
      <c r="W6087">
        <v>2008</v>
      </c>
    </row>
    <row r="6088" spans="1:23" x14ac:dyDescent="0.25">
      <c r="A6088" s="14">
        <v>39555</v>
      </c>
      <c r="B6088" s="3">
        <v>108</v>
      </c>
      <c r="C6088" s="5">
        <v>-999</v>
      </c>
      <c r="D6088" s="4">
        <v>0.1</v>
      </c>
      <c r="E6088" s="4">
        <v>8.1999999999999993</v>
      </c>
      <c r="F6088" s="4">
        <v>-5.4</v>
      </c>
      <c r="G6088" s="4">
        <v>63.3</v>
      </c>
      <c r="H6088" s="4">
        <v>33.299999999999997</v>
      </c>
      <c r="I6088" s="4">
        <v>-999</v>
      </c>
      <c r="J6088" s="4">
        <v>-999</v>
      </c>
      <c r="K6088" s="4">
        <v>0</v>
      </c>
      <c r="L6088" s="4">
        <v>796</v>
      </c>
      <c r="M6088" s="4">
        <v>0</v>
      </c>
      <c r="N6088" s="5">
        <v>-999</v>
      </c>
      <c r="O6088" s="5">
        <v>-999</v>
      </c>
      <c r="P6088" s="4">
        <v>0.4</v>
      </c>
      <c r="Q6088" s="5">
        <v>-999</v>
      </c>
      <c r="R6088">
        <v>0.36199999999999999</v>
      </c>
      <c r="S6088" s="34">
        <f>ROUND((0.6105*(EXP((17.273*E6088)/(E6088+237.3))))*(100-H6088)/100,3)</f>
        <v>0.72499999999999998</v>
      </c>
      <c r="T6088" s="6">
        <f>IF(V6088&lt;V6089,L6088,0)</f>
        <v>0</v>
      </c>
      <c r="U6088" s="6">
        <f>IF(T6088&gt;0,M6088,-999)</f>
        <v>-999</v>
      </c>
      <c r="V6088">
        <v>200804</v>
      </c>
      <c r="W6088">
        <v>2008</v>
      </c>
    </row>
    <row r="6089" spans="1:23" x14ac:dyDescent="0.25">
      <c r="A6089" s="14">
        <v>39556</v>
      </c>
      <c r="B6089" s="3">
        <v>109</v>
      </c>
      <c r="C6089" s="5">
        <v>-999</v>
      </c>
      <c r="D6089" s="4">
        <v>-4.5</v>
      </c>
      <c r="E6089" s="4">
        <v>-0.2</v>
      </c>
      <c r="F6089" s="4">
        <v>-8.8000000000000007</v>
      </c>
      <c r="G6089" s="4">
        <v>67.2</v>
      </c>
      <c r="H6089" s="4">
        <v>39</v>
      </c>
      <c r="I6089" s="4">
        <v>-999</v>
      </c>
      <c r="J6089" s="4">
        <v>-999</v>
      </c>
      <c r="K6089" s="4">
        <v>3.3000000000000003</v>
      </c>
      <c r="L6089" s="4">
        <v>830</v>
      </c>
      <c r="M6089" s="4">
        <v>-0.1</v>
      </c>
      <c r="N6089" s="5">
        <v>-999</v>
      </c>
      <c r="O6089" s="5">
        <v>-999</v>
      </c>
      <c r="P6089" s="4">
        <v>0.3</v>
      </c>
      <c r="Q6089" s="5">
        <v>-999</v>
      </c>
      <c r="R6089">
        <v>0.23499999999999999</v>
      </c>
      <c r="S6089" s="34">
        <f>ROUND((0.6105*(EXP((17.273*E6089)/(E6089+237.3))))*(100-H6089)/100,3)</f>
        <v>0.36699999999999999</v>
      </c>
      <c r="T6089" s="6">
        <f>IF(V6089&lt;V6090,L6089,0)</f>
        <v>0</v>
      </c>
      <c r="U6089" s="6">
        <f>IF(T6089&gt;0,M6089,-999)</f>
        <v>-999</v>
      </c>
      <c r="V6089">
        <v>200804</v>
      </c>
      <c r="W6089">
        <v>2008</v>
      </c>
    </row>
    <row r="6090" spans="1:23" x14ac:dyDescent="0.25">
      <c r="A6090" s="14">
        <v>39557</v>
      </c>
      <c r="B6090" s="3">
        <v>110</v>
      </c>
      <c r="C6090" s="5">
        <v>-999</v>
      </c>
      <c r="D6090" s="4">
        <v>-9.6</v>
      </c>
      <c r="E6090" s="4">
        <v>-4.2</v>
      </c>
      <c r="F6090" s="4">
        <v>-13.3</v>
      </c>
      <c r="G6090" s="4">
        <v>81.900000000000006</v>
      </c>
      <c r="H6090" s="4">
        <v>61.3</v>
      </c>
      <c r="I6090" s="4">
        <v>-999</v>
      </c>
      <c r="J6090" s="4">
        <v>-999</v>
      </c>
      <c r="K6090" s="4">
        <v>2.8600000000000003</v>
      </c>
      <c r="L6090" s="4">
        <v>856</v>
      </c>
      <c r="M6090" s="4">
        <v>-0.1</v>
      </c>
      <c r="N6090" s="5">
        <v>-999</v>
      </c>
      <c r="O6090" s="5">
        <v>-999</v>
      </c>
      <c r="P6090" s="4">
        <v>0.2</v>
      </c>
      <c r="Q6090" s="5">
        <v>-999</v>
      </c>
      <c r="R6090">
        <v>0.27500000000000002</v>
      </c>
      <c r="S6090" s="34">
        <f>ROUND((0.6105*(EXP((17.273*E6090)/(E6090+237.3))))*(100-H6090)/100,3)</f>
        <v>0.17299999999999999</v>
      </c>
      <c r="T6090" s="6">
        <f>IF(V6090&lt;V6091,L6090,0)</f>
        <v>0</v>
      </c>
      <c r="U6090" s="6">
        <f>IF(T6090&gt;0,M6090,-999)</f>
        <v>-999</v>
      </c>
      <c r="V6090">
        <v>200804</v>
      </c>
      <c r="W6090">
        <v>2008</v>
      </c>
    </row>
    <row r="6091" spans="1:23" x14ac:dyDescent="0.25">
      <c r="A6091" s="14">
        <v>39558</v>
      </c>
      <c r="B6091" s="3">
        <v>111</v>
      </c>
      <c r="C6091" s="5">
        <v>-999</v>
      </c>
      <c r="D6091" s="4">
        <v>-9.8000000000000007</v>
      </c>
      <c r="E6091" s="4">
        <v>-5.0999999999999996</v>
      </c>
      <c r="F6091" s="4">
        <v>-16.100000000000001</v>
      </c>
      <c r="G6091" s="4">
        <v>77.099999999999994</v>
      </c>
      <c r="H6091" s="4">
        <v>56.8</v>
      </c>
      <c r="I6091" s="4">
        <v>-999</v>
      </c>
      <c r="J6091" s="4">
        <v>-999</v>
      </c>
      <c r="K6091" s="4">
        <v>0</v>
      </c>
      <c r="L6091" s="4">
        <v>856</v>
      </c>
      <c r="M6091" s="4">
        <v>-0.1</v>
      </c>
      <c r="N6091" s="5">
        <v>-999</v>
      </c>
      <c r="O6091" s="5">
        <v>-999</v>
      </c>
      <c r="P6091" s="4">
        <v>0.3</v>
      </c>
      <c r="Q6091" s="5">
        <v>-999</v>
      </c>
      <c r="R6091">
        <v>0.23799999999999999</v>
      </c>
      <c r="S6091" s="34">
        <f>ROUND((0.6105*(EXP((17.273*E6091)/(E6091+237.3))))*(100-H6091)/100,3)</f>
        <v>0.18</v>
      </c>
      <c r="T6091" s="6">
        <f>IF(V6091&lt;V6092,L6091,0)</f>
        <v>0</v>
      </c>
      <c r="U6091" s="6">
        <f>IF(T6091&gt;0,M6091,-999)</f>
        <v>-999</v>
      </c>
      <c r="V6091">
        <v>200804</v>
      </c>
      <c r="W6091">
        <v>2008</v>
      </c>
    </row>
    <row r="6092" spans="1:23" x14ac:dyDescent="0.25">
      <c r="A6092" s="14">
        <v>39559</v>
      </c>
      <c r="B6092" s="3">
        <v>112</v>
      </c>
      <c r="C6092" s="5">
        <v>-999</v>
      </c>
      <c r="D6092" s="4">
        <v>-8.1</v>
      </c>
      <c r="E6092" s="4">
        <v>-1.4</v>
      </c>
      <c r="F6092" s="4">
        <v>-14.1</v>
      </c>
      <c r="G6092" s="4">
        <v>67.5</v>
      </c>
      <c r="H6092" s="4">
        <v>36</v>
      </c>
      <c r="I6092" s="4">
        <v>-999</v>
      </c>
      <c r="J6092" s="4">
        <v>-999</v>
      </c>
      <c r="K6092" s="4">
        <v>0</v>
      </c>
      <c r="L6092" s="4">
        <v>835</v>
      </c>
      <c r="M6092" s="4">
        <v>0</v>
      </c>
      <c r="N6092" s="5">
        <v>-999</v>
      </c>
      <c r="O6092" s="5">
        <v>-999</v>
      </c>
      <c r="P6092" s="4">
        <v>0.3</v>
      </c>
      <c r="Q6092" s="5">
        <v>-999</v>
      </c>
      <c r="R6092">
        <v>0.19900000000000001</v>
      </c>
      <c r="S6092" s="34">
        <f>ROUND((0.6105*(EXP((17.273*E6092)/(E6092+237.3))))*(100-H6092)/100,3)</f>
        <v>0.35299999999999998</v>
      </c>
      <c r="T6092" s="6">
        <f>IF(V6092&lt;V6093,L6092,0)</f>
        <v>0</v>
      </c>
      <c r="U6092" s="6">
        <f>IF(T6092&gt;0,M6092,-999)</f>
        <v>-999</v>
      </c>
      <c r="V6092">
        <v>200804</v>
      </c>
      <c r="W6092">
        <v>2008</v>
      </c>
    </row>
    <row r="6093" spans="1:23" x14ac:dyDescent="0.25">
      <c r="A6093" s="14">
        <v>39560</v>
      </c>
      <c r="B6093" s="3">
        <v>113</v>
      </c>
      <c r="C6093" s="5">
        <v>-999</v>
      </c>
      <c r="D6093" s="4">
        <v>-5.7</v>
      </c>
      <c r="E6093" s="4">
        <v>3.2</v>
      </c>
      <c r="F6093" s="4">
        <v>-14.1</v>
      </c>
      <c r="G6093" s="4">
        <v>59.3</v>
      </c>
      <c r="H6093" s="4">
        <v>29</v>
      </c>
      <c r="I6093" s="4">
        <v>-999</v>
      </c>
      <c r="J6093" s="4">
        <v>-999</v>
      </c>
      <c r="K6093" s="4">
        <v>0</v>
      </c>
      <c r="L6093" s="4">
        <v>803</v>
      </c>
      <c r="M6093" s="4">
        <v>0.1</v>
      </c>
      <c r="N6093" s="5">
        <v>-999</v>
      </c>
      <c r="O6093" s="5">
        <v>-999</v>
      </c>
      <c r="P6093" s="4">
        <v>0.4</v>
      </c>
      <c r="Q6093" s="5">
        <v>-999</v>
      </c>
      <c r="R6093">
        <v>0.223</v>
      </c>
      <c r="S6093" s="34">
        <f>ROUND((0.6105*(EXP((17.273*E6093)/(E6093+237.3))))*(100-H6093)/100,3)</f>
        <v>0.54500000000000004</v>
      </c>
      <c r="T6093" s="6">
        <f>IF(V6093&lt;V6094,L6093,0)</f>
        <v>0</v>
      </c>
      <c r="U6093" s="6">
        <f>IF(T6093&gt;0,M6093,-999)</f>
        <v>-999</v>
      </c>
      <c r="V6093">
        <v>200804</v>
      </c>
      <c r="W6093">
        <v>2008</v>
      </c>
    </row>
    <row r="6094" spans="1:23" x14ac:dyDescent="0.25">
      <c r="A6094" s="14">
        <v>39561</v>
      </c>
      <c r="B6094" s="3">
        <v>114</v>
      </c>
      <c r="C6094" s="5">
        <v>-999</v>
      </c>
      <c r="D6094" s="4">
        <v>-3.5</v>
      </c>
      <c r="E6094" s="4">
        <v>0.5</v>
      </c>
      <c r="F6094" s="4">
        <v>-6.5</v>
      </c>
      <c r="G6094" s="4">
        <v>81.599999999999994</v>
      </c>
      <c r="H6094" s="4">
        <v>54.9</v>
      </c>
      <c r="I6094" s="4">
        <v>-999</v>
      </c>
      <c r="J6094" s="4">
        <v>-999</v>
      </c>
      <c r="K6094" s="4">
        <v>5.5</v>
      </c>
      <c r="L6094" s="4">
        <v>855</v>
      </c>
      <c r="M6094" s="4">
        <v>0</v>
      </c>
      <c r="N6094" s="5">
        <v>-999</v>
      </c>
      <c r="O6094" s="5">
        <v>-999</v>
      </c>
      <c r="P6094" s="4">
        <v>0.3</v>
      </c>
      <c r="Q6094" s="5">
        <v>-999</v>
      </c>
      <c r="R6094">
        <v>0.34799999999999998</v>
      </c>
      <c r="S6094" s="34">
        <f>ROUND((0.6105*(EXP((17.273*E6094)/(E6094+237.3))))*(100-H6094)/100,3)</f>
        <v>0.28599999999999998</v>
      </c>
      <c r="T6094" s="6">
        <f>IF(V6094&lt;V6095,L6094,0)</f>
        <v>0</v>
      </c>
      <c r="U6094" s="6">
        <f>IF(T6094&gt;0,M6094,-999)</f>
        <v>-999</v>
      </c>
      <c r="V6094">
        <v>200804</v>
      </c>
      <c r="W6094">
        <v>2008</v>
      </c>
    </row>
    <row r="6095" spans="1:23" x14ac:dyDescent="0.25">
      <c r="A6095" s="14">
        <v>39562</v>
      </c>
      <c r="B6095" s="3">
        <v>115</v>
      </c>
      <c r="C6095" s="5">
        <v>-999</v>
      </c>
      <c r="D6095" s="4">
        <v>-3.7</v>
      </c>
      <c r="E6095" s="4">
        <v>0.2</v>
      </c>
      <c r="F6095" s="4">
        <v>-6.5</v>
      </c>
      <c r="G6095" s="4">
        <v>89</v>
      </c>
      <c r="H6095" s="4">
        <v>70.8</v>
      </c>
      <c r="I6095" s="4">
        <v>-999</v>
      </c>
      <c r="J6095" s="4">
        <v>-999</v>
      </c>
      <c r="K6095" s="4">
        <v>4.95</v>
      </c>
      <c r="L6095" s="4">
        <v>900</v>
      </c>
      <c r="M6095" s="4">
        <v>-0.1</v>
      </c>
      <c r="N6095" s="5">
        <v>-999</v>
      </c>
      <c r="O6095" s="5">
        <v>-999</v>
      </c>
      <c r="P6095" s="4">
        <v>0.3</v>
      </c>
      <c r="Q6095" s="5">
        <v>-999</v>
      </c>
      <c r="R6095">
        <v>0.439</v>
      </c>
      <c r="S6095" s="34">
        <f>ROUND((0.6105*(EXP((17.273*E6095)/(E6095+237.3))))*(100-H6095)/100,3)</f>
        <v>0.18099999999999999</v>
      </c>
      <c r="T6095" s="6">
        <f>IF(V6095&lt;V6096,L6095,0)</f>
        <v>0</v>
      </c>
      <c r="U6095" s="6">
        <f>IF(T6095&gt;0,M6095,-999)</f>
        <v>-999</v>
      </c>
      <c r="V6095">
        <v>200804</v>
      </c>
      <c r="W6095">
        <v>2008</v>
      </c>
    </row>
    <row r="6096" spans="1:23" x14ac:dyDescent="0.25">
      <c r="A6096" s="14">
        <v>39563</v>
      </c>
      <c r="B6096" s="3">
        <v>116</v>
      </c>
      <c r="C6096" s="5">
        <v>-999</v>
      </c>
      <c r="D6096" s="4">
        <v>-3.3</v>
      </c>
      <c r="E6096" s="4">
        <v>3.7</v>
      </c>
      <c r="F6096" s="4">
        <v>-7.1</v>
      </c>
      <c r="G6096" s="4">
        <v>73.7</v>
      </c>
      <c r="H6096" s="4">
        <v>43.4</v>
      </c>
      <c r="I6096" s="4">
        <v>-999</v>
      </c>
      <c r="J6096" s="4">
        <v>-999</v>
      </c>
      <c r="K6096" s="4">
        <v>0</v>
      </c>
      <c r="L6096" s="4">
        <v>848</v>
      </c>
      <c r="M6096" s="4">
        <v>0</v>
      </c>
      <c r="N6096" s="5">
        <v>-999</v>
      </c>
      <c r="O6096" s="5">
        <v>-999</v>
      </c>
      <c r="P6096" s="4">
        <v>0.4</v>
      </c>
      <c r="Q6096" s="5">
        <v>-999</v>
      </c>
      <c r="R6096">
        <v>0.34599999999999997</v>
      </c>
      <c r="S6096" s="34">
        <f>ROUND((0.6105*(EXP((17.273*E6096)/(E6096+237.3))))*(100-H6096)/100,3)</f>
        <v>0.45</v>
      </c>
      <c r="T6096" s="6">
        <f>IF(V6096&lt;V6097,L6096,0)</f>
        <v>0</v>
      </c>
      <c r="U6096" s="6">
        <f>IF(T6096&gt;0,M6096,-999)</f>
        <v>-999</v>
      </c>
      <c r="V6096">
        <v>200804</v>
      </c>
      <c r="W6096">
        <v>2008</v>
      </c>
    </row>
    <row r="6097" spans="1:23" x14ac:dyDescent="0.25">
      <c r="A6097" s="14">
        <v>39564</v>
      </c>
      <c r="B6097" s="3">
        <v>117</v>
      </c>
      <c r="C6097" s="5">
        <v>-999</v>
      </c>
      <c r="D6097" s="4">
        <v>2.2999999999999998</v>
      </c>
      <c r="E6097" s="4">
        <v>10.9</v>
      </c>
      <c r="F6097" s="4">
        <v>-7</v>
      </c>
      <c r="G6097" s="4">
        <v>47.1</v>
      </c>
      <c r="H6097" s="4">
        <v>17.8</v>
      </c>
      <c r="I6097" s="4">
        <v>-999</v>
      </c>
      <c r="J6097" s="4">
        <v>-999</v>
      </c>
      <c r="K6097" s="4">
        <v>0</v>
      </c>
      <c r="L6097" s="4">
        <v>789</v>
      </c>
      <c r="M6097" s="4">
        <v>0.1</v>
      </c>
      <c r="N6097" s="5">
        <v>-999</v>
      </c>
      <c r="O6097" s="5">
        <v>-999</v>
      </c>
      <c r="P6097" s="4">
        <v>0.4</v>
      </c>
      <c r="Q6097" s="5">
        <v>-999</v>
      </c>
      <c r="R6097">
        <v>0.23200000000000001</v>
      </c>
      <c r="S6097" s="34">
        <f>ROUND((0.6105*(EXP((17.273*E6097)/(E6097+237.3))))*(100-H6097)/100,3)</f>
        <v>1.0720000000000001</v>
      </c>
      <c r="T6097" s="6">
        <f>IF(V6097&lt;V6098,L6097,0)</f>
        <v>0</v>
      </c>
      <c r="U6097" s="6">
        <f>IF(T6097&gt;0,M6097,-999)</f>
        <v>-999</v>
      </c>
      <c r="V6097">
        <v>200804</v>
      </c>
      <c r="W6097">
        <v>2008</v>
      </c>
    </row>
    <row r="6098" spans="1:23" x14ac:dyDescent="0.25">
      <c r="A6098" s="14">
        <v>39565</v>
      </c>
      <c r="B6098" s="3">
        <v>118</v>
      </c>
      <c r="C6098" s="5">
        <v>-999</v>
      </c>
      <c r="D6098" s="4">
        <v>5</v>
      </c>
      <c r="E6098" s="4">
        <v>11.6</v>
      </c>
      <c r="F6098" s="4">
        <v>-1.1000000000000001</v>
      </c>
      <c r="G6098" s="4">
        <v>39.299999999999997</v>
      </c>
      <c r="H6098" s="4">
        <v>24.6</v>
      </c>
      <c r="I6098" s="4">
        <v>-999</v>
      </c>
      <c r="J6098" s="4">
        <v>-999</v>
      </c>
      <c r="K6098" s="4">
        <v>0</v>
      </c>
      <c r="L6098" s="4">
        <v>784</v>
      </c>
      <c r="M6098" s="4">
        <v>0.1</v>
      </c>
      <c r="N6098" s="5">
        <v>-999</v>
      </c>
      <c r="O6098" s="5">
        <v>-999</v>
      </c>
      <c r="P6098" s="4">
        <v>0.4</v>
      </c>
      <c r="Q6098" s="5">
        <v>-999</v>
      </c>
      <c r="R6098">
        <v>0.33600000000000002</v>
      </c>
      <c r="S6098" s="34">
        <f>ROUND((0.6105*(EXP((17.273*E6098)/(E6098+237.3))))*(100-H6098)/100,3)</f>
        <v>1.03</v>
      </c>
      <c r="T6098" s="6">
        <f>IF(V6098&lt;V6099,L6098,0)</f>
        <v>0</v>
      </c>
      <c r="U6098" s="6">
        <f>IF(T6098&gt;0,M6098,-999)</f>
        <v>-999</v>
      </c>
      <c r="V6098">
        <v>200804</v>
      </c>
      <c r="W6098">
        <v>2008</v>
      </c>
    </row>
    <row r="6099" spans="1:23" x14ac:dyDescent="0.25">
      <c r="A6099" s="14">
        <v>39566</v>
      </c>
      <c r="B6099" s="3">
        <v>119</v>
      </c>
      <c r="C6099" s="5">
        <v>-999</v>
      </c>
      <c r="D6099" s="4">
        <v>4.0999999999999996</v>
      </c>
      <c r="E6099" s="4">
        <v>12.1</v>
      </c>
      <c r="F6099" s="4">
        <v>-0.5</v>
      </c>
      <c r="G6099" s="4">
        <v>73.099999999999994</v>
      </c>
      <c r="H6099" s="4">
        <v>37.6</v>
      </c>
      <c r="I6099" s="4">
        <v>-999</v>
      </c>
      <c r="J6099" s="4">
        <v>-999</v>
      </c>
      <c r="K6099" s="4">
        <v>6.5</v>
      </c>
      <c r="L6099" s="4">
        <v>733</v>
      </c>
      <c r="M6099" s="4">
        <v>0</v>
      </c>
      <c r="N6099" s="5">
        <v>-999</v>
      </c>
      <c r="O6099" s="5">
        <v>-999</v>
      </c>
      <c r="P6099" s="4">
        <v>0.4</v>
      </c>
      <c r="Q6099" s="5">
        <v>-999</v>
      </c>
      <c r="R6099">
        <v>0.53200000000000003</v>
      </c>
      <c r="S6099" s="34">
        <f>ROUND((0.6105*(EXP((17.273*E6099)/(E6099+237.3))))*(100-H6099)/100,3)</f>
        <v>0.88100000000000001</v>
      </c>
      <c r="T6099" s="6">
        <f>IF(V6099&lt;V6100,L6099,0)</f>
        <v>0</v>
      </c>
      <c r="U6099" s="6">
        <f>IF(T6099&gt;0,M6099,-999)</f>
        <v>-999</v>
      </c>
      <c r="V6099">
        <v>200804</v>
      </c>
      <c r="W6099">
        <v>2008</v>
      </c>
    </row>
    <row r="6100" spans="1:23" x14ac:dyDescent="0.25">
      <c r="A6100" s="14">
        <v>39567</v>
      </c>
      <c r="B6100" s="3">
        <v>120</v>
      </c>
      <c r="C6100" s="5">
        <v>-999</v>
      </c>
      <c r="D6100" s="4">
        <v>-2.2999999999999998</v>
      </c>
      <c r="E6100" s="4">
        <v>2.9</v>
      </c>
      <c r="F6100" s="4">
        <v>-8.1</v>
      </c>
      <c r="G6100" s="4">
        <v>80.3</v>
      </c>
      <c r="H6100" s="4">
        <v>50.3</v>
      </c>
      <c r="I6100" s="4">
        <v>-999</v>
      </c>
      <c r="J6100" s="4">
        <v>-999</v>
      </c>
      <c r="K6100" s="4">
        <v>11.600000000000001</v>
      </c>
      <c r="L6100" s="4">
        <v>758</v>
      </c>
      <c r="M6100" s="4">
        <v>0</v>
      </c>
      <c r="N6100" s="5">
        <v>-999</v>
      </c>
      <c r="O6100" s="5">
        <v>-999</v>
      </c>
      <c r="P6100" s="4">
        <v>0.3</v>
      </c>
      <c r="Q6100" s="5">
        <v>-999</v>
      </c>
      <c r="R6100">
        <v>0.378</v>
      </c>
      <c r="S6100" s="34">
        <f>ROUND((0.6105*(EXP((17.273*E6100)/(E6100+237.3))))*(100-H6100)/100,3)</f>
        <v>0.374</v>
      </c>
      <c r="T6100" s="6">
        <f>IF(V6100&lt;V6101,L6100,0)</f>
        <v>0</v>
      </c>
      <c r="U6100" s="6">
        <f>IF(T6100&gt;0,M6100,-999)</f>
        <v>-999</v>
      </c>
      <c r="V6100">
        <v>200804</v>
      </c>
      <c r="W6100">
        <v>2008</v>
      </c>
    </row>
    <row r="6101" spans="1:23" x14ac:dyDescent="0.25">
      <c r="A6101" s="14">
        <v>39568</v>
      </c>
      <c r="B6101" s="3">
        <v>121</v>
      </c>
      <c r="C6101" s="5">
        <v>-999</v>
      </c>
      <c r="D6101" s="4">
        <v>-4.5999999999999996</v>
      </c>
      <c r="E6101" s="4">
        <v>2.2000000000000002</v>
      </c>
      <c r="F6101" s="4">
        <v>-8.8000000000000007</v>
      </c>
      <c r="G6101" s="4">
        <v>84.6</v>
      </c>
      <c r="H6101" s="4">
        <v>57.7</v>
      </c>
      <c r="I6101" s="4">
        <v>-999</v>
      </c>
      <c r="J6101" s="4">
        <v>-999</v>
      </c>
      <c r="K6101" s="4">
        <v>7.74</v>
      </c>
      <c r="L6101" s="4">
        <v>790</v>
      </c>
      <c r="M6101" s="4">
        <v>0</v>
      </c>
      <c r="N6101" s="5">
        <v>-999</v>
      </c>
      <c r="O6101" s="5">
        <v>-999</v>
      </c>
      <c r="P6101" s="4">
        <v>0.3</v>
      </c>
      <c r="Q6101" s="5">
        <v>-999</v>
      </c>
      <c r="R6101">
        <v>0.41199999999999998</v>
      </c>
      <c r="S6101" s="34">
        <f>ROUND((0.6105*(EXP((17.273*E6101)/(E6101+237.3))))*(100-H6101)/100,3)</f>
        <v>0.30299999999999999</v>
      </c>
      <c r="T6101" s="6">
        <f>IF(V6101&lt;V6102,L6101,0)</f>
        <v>790</v>
      </c>
      <c r="U6101" s="6">
        <f>IF(T6101&gt;0,M6101,-999)</f>
        <v>0</v>
      </c>
      <c r="V6101">
        <v>200804</v>
      </c>
      <c r="W6101">
        <v>2008</v>
      </c>
    </row>
    <row r="6102" spans="1:23" x14ac:dyDescent="0.25">
      <c r="A6102" s="14">
        <v>39569</v>
      </c>
      <c r="B6102" s="3">
        <v>122</v>
      </c>
      <c r="C6102" s="5">
        <v>-999</v>
      </c>
      <c r="D6102" s="4">
        <v>-1.1000000000000001</v>
      </c>
      <c r="E6102" s="4">
        <v>6.4</v>
      </c>
      <c r="F6102" s="4">
        <v>-9</v>
      </c>
      <c r="G6102" s="4">
        <v>60.2</v>
      </c>
      <c r="H6102" s="4">
        <v>29.9</v>
      </c>
      <c r="I6102" s="4">
        <v>-999</v>
      </c>
      <c r="J6102" s="4">
        <v>-999</v>
      </c>
      <c r="K6102" s="4">
        <v>0</v>
      </c>
      <c r="L6102" s="4">
        <v>745</v>
      </c>
      <c r="M6102" s="4">
        <v>0.1</v>
      </c>
      <c r="N6102" s="5">
        <v>-999</v>
      </c>
      <c r="O6102" s="5">
        <v>-999</v>
      </c>
      <c r="P6102" s="4">
        <v>0.4</v>
      </c>
      <c r="Q6102" s="5">
        <v>-999</v>
      </c>
      <c r="R6102">
        <v>0.28699999999999998</v>
      </c>
      <c r="S6102" s="34">
        <f>ROUND((0.6105*(EXP((17.273*E6102)/(E6102+237.3))))*(100-H6102)/100,3)</f>
        <v>0.67400000000000004</v>
      </c>
      <c r="T6102" s="6">
        <f>IF(V6102&lt;V6103,L6102,0)</f>
        <v>0</v>
      </c>
      <c r="U6102" s="6">
        <f>IF(T6102&gt;0,M6102,-999)</f>
        <v>-999</v>
      </c>
      <c r="V6102">
        <v>200805</v>
      </c>
      <c r="W6102">
        <v>2008</v>
      </c>
    </row>
    <row r="6103" spans="1:23" x14ac:dyDescent="0.25">
      <c r="A6103" s="14">
        <v>39570</v>
      </c>
      <c r="B6103" s="3">
        <v>123</v>
      </c>
      <c r="C6103" s="5">
        <v>-999</v>
      </c>
      <c r="D6103" s="4">
        <v>3</v>
      </c>
      <c r="E6103" s="4">
        <v>9.8000000000000007</v>
      </c>
      <c r="F6103" s="4">
        <v>-3.1</v>
      </c>
      <c r="G6103" s="4">
        <v>45.5</v>
      </c>
      <c r="H6103" s="4">
        <v>28</v>
      </c>
      <c r="I6103" s="4">
        <v>-999</v>
      </c>
      <c r="J6103" s="4">
        <v>-999</v>
      </c>
      <c r="K6103" s="4">
        <v>0</v>
      </c>
      <c r="L6103" s="4">
        <v>715</v>
      </c>
      <c r="M6103" s="4">
        <v>0.1</v>
      </c>
      <c r="N6103" s="5">
        <v>-999</v>
      </c>
      <c r="O6103" s="5">
        <v>-999</v>
      </c>
      <c r="P6103" s="4">
        <v>0.4</v>
      </c>
      <c r="Q6103" s="5">
        <v>-999</v>
      </c>
      <c r="R6103">
        <v>0.34</v>
      </c>
      <c r="S6103" s="34">
        <f>ROUND((0.6105*(EXP((17.273*E6103)/(E6103+237.3))))*(100-H6103)/100,3)</f>
        <v>0.872</v>
      </c>
      <c r="T6103" s="6">
        <f>IF(V6103&lt;V6104,L6103,0)</f>
        <v>0</v>
      </c>
      <c r="U6103" s="6">
        <f>IF(T6103&gt;0,M6103,-999)</f>
        <v>-999</v>
      </c>
      <c r="V6103">
        <v>200805</v>
      </c>
      <c r="W6103">
        <v>2008</v>
      </c>
    </row>
    <row r="6104" spans="1:23" x14ac:dyDescent="0.25">
      <c r="A6104" s="14">
        <v>39571</v>
      </c>
      <c r="B6104" s="3">
        <v>124</v>
      </c>
      <c r="C6104" s="5">
        <v>-999</v>
      </c>
      <c r="D6104" s="4">
        <v>2.5</v>
      </c>
      <c r="E6104" s="4">
        <v>8.6</v>
      </c>
      <c r="F6104" s="4">
        <v>-1.1000000000000001</v>
      </c>
      <c r="G6104" s="4">
        <v>75.5</v>
      </c>
      <c r="H6104" s="4">
        <v>52.5</v>
      </c>
      <c r="I6104" s="4">
        <v>-999</v>
      </c>
      <c r="J6104" s="4">
        <v>-999</v>
      </c>
      <c r="K6104" s="4">
        <v>0</v>
      </c>
      <c r="L6104" s="4">
        <v>688</v>
      </c>
      <c r="M6104" s="4">
        <v>0</v>
      </c>
      <c r="N6104" s="5">
        <v>-999</v>
      </c>
      <c r="O6104" s="5">
        <v>-999</v>
      </c>
      <c r="P6104" s="4">
        <v>0.4</v>
      </c>
      <c r="Q6104" s="5">
        <v>-999</v>
      </c>
      <c r="R6104">
        <v>0.58699999999999997</v>
      </c>
      <c r="S6104" s="34">
        <f>ROUND((0.6105*(EXP((17.273*E6104)/(E6104+237.3))))*(100-H6104)/100,3)</f>
        <v>0.53100000000000003</v>
      </c>
      <c r="T6104" s="6">
        <f>IF(V6104&lt;V6105,L6104,0)</f>
        <v>0</v>
      </c>
      <c r="U6104" s="6">
        <f>IF(T6104&gt;0,M6104,-999)</f>
        <v>-999</v>
      </c>
      <c r="V6104">
        <v>200805</v>
      </c>
      <c r="W6104">
        <v>2008</v>
      </c>
    </row>
    <row r="6105" spans="1:23" x14ac:dyDescent="0.25">
      <c r="A6105" s="14">
        <v>39572</v>
      </c>
      <c r="B6105" s="3">
        <v>125</v>
      </c>
      <c r="C6105" s="5">
        <v>-999</v>
      </c>
      <c r="D6105" s="4">
        <v>5.5</v>
      </c>
      <c r="E6105" s="4">
        <v>13.5</v>
      </c>
      <c r="F6105" s="4">
        <v>-1.8</v>
      </c>
      <c r="G6105" s="4">
        <v>62.7</v>
      </c>
      <c r="H6105" s="4">
        <v>30.2</v>
      </c>
      <c r="I6105" s="4">
        <v>-999</v>
      </c>
      <c r="J6105" s="4">
        <v>-999</v>
      </c>
      <c r="K6105" s="4">
        <v>0</v>
      </c>
      <c r="L6105" s="4">
        <v>638</v>
      </c>
      <c r="M6105" s="4">
        <v>0.1</v>
      </c>
      <c r="N6105" s="5">
        <v>-999</v>
      </c>
      <c r="O6105" s="5">
        <v>-999</v>
      </c>
      <c r="P6105" s="4">
        <v>0.4</v>
      </c>
      <c r="Q6105" s="5">
        <v>-999</v>
      </c>
      <c r="R6105">
        <v>0.46800000000000003</v>
      </c>
      <c r="S6105" s="34">
        <f>ROUND((0.6105*(EXP((17.273*E6105)/(E6105+237.3))))*(100-H6105)/100,3)</f>
        <v>1.08</v>
      </c>
      <c r="T6105" s="6">
        <f>IF(V6105&lt;V6106,L6105,0)</f>
        <v>0</v>
      </c>
      <c r="U6105" s="6">
        <f>IF(T6105&gt;0,M6105,-999)</f>
        <v>-999</v>
      </c>
      <c r="V6105">
        <v>200805</v>
      </c>
      <c r="W6105">
        <v>2008</v>
      </c>
    </row>
    <row r="6106" spans="1:23" x14ac:dyDescent="0.25">
      <c r="A6106" s="14">
        <v>39573</v>
      </c>
      <c r="B6106" s="3">
        <v>126</v>
      </c>
      <c r="C6106" s="5">
        <v>-999</v>
      </c>
      <c r="D6106" s="4">
        <v>4.8</v>
      </c>
      <c r="E6106" s="4">
        <v>11.4</v>
      </c>
      <c r="F6106" s="4">
        <v>-1.4</v>
      </c>
      <c r="G6106" s="4">
        <v>58.7</v>
      </c>
      <c r="H6106" s="4">
        <v>30.6</v>
      </c>
      <c r="I6106" s="4">
        <v>-999</v>
      </c>
      <c r="J6106" s="4">
        <v>-999</v>
      </c>
      <c r="K6106" s="4">
        <v>0</v>
      </c>
      <c r="L6106" s="4">
        <v>596</v>
      </c>
      <c r="M6106" s="4">
        <v>0.1</v>
      </c>
      <c r="N6106" s="5">
        <v>-999</v>
      </c>
      <c r="O6106" s="5">
        <v>-999</v>
      </c>
      <c r="P6106" s="4">
        <v>0.4</v>
      </c>
      <c r="Q6106" s="5">
        <v>-999</v>
      </c>
      <c r="R6106">
        <v>0.41299999999999998</v>
      </c>
      <c r="S6106" s="34">
        <f>ROUND((0.6105*(EXP((17.273*E6106)/(E6106+237.3))))*(100-H6106)/100,3)</f>
        <v>0.93500000000000005</v>
      </c>
      <c r="T6106" s="6">
        <f>IF(V6106&lt;V6107,L6106,0)</f>
        <v>0</v>
      </c>
      <c r="U6106" s="6">
        <f>IF(T6106&gt;0,M6106,-999)</f>
        <v>-999</v>
      </c>
      <c r="V6106">
        <v>200805</v>
      </c>
      <c r="W6106">
        <v>2008</v>
      </c>
    </row>
    <row r="6107" spans="1:23" x14ac:dyDescent="0.25">
      <c r="A6107" s="14">
        <v>39574</v>
      </c>
      <c r="B6107" s="3">
        <v>127</v>
      </c>
      <c r="C6107" s="5">
        <v>-999</v>
      </c>
      <c r="D6107" s="4">
        <v>3.5</v>
      </c>
      <c r="E6107" s="4">
        <v>10.9</v>
      </c>
      <c r="F6107" s="4">
        <v>-1.9</v>
      </c>
      <c r="G6107" s="4">
        <v>68.8</v>
      </c>
      <c r="H6107" s="4">
        <v>37.299999999999997</v>
      </c>
      <c r="I6107" s="4">
        <v>-999</v>
      </c>
      <c r="J6107" s="4">
        <v>-999</v>
      </c>
      <c r="K6107" s="4">
        <v>0</v>
      </c>
      <c r="L6107" s="4">
        <v>570</v>
      </c>
      <c r="M6107" s="4">
        <v>0</v>
      </c>
      <c r="N6107" s="5">
        <v>-999</v>
      </c>
      <c r="O6107" s="5">
        <v>-999</v>
      </c>
      <c r="P6107" s="4">
        <v>0.4</v>
      </c>
      <c r="Q6107" s="5">
        <v>-999</v>
      </c>
      <c r="R6107">
        <v>0.48699999999999999</v>
      </c>
      <c r="S6107" s="34">
        <f>ROUND((0.6105*(EXP((17.273*E6107)/(E6107+237.3))))*(100-H6107)/100,3)</f>
        <v>0.81699999999999995</v>
      </c>
      <c r="T6107" s="6">
        <f>IF(V6107&lt;V6108,L6107,0)</f>
        <v>0</v>
      </c>
      <c r="U6107" s="6">
        <f>IF(T6107&gt;0,M6107,-999)</f>
        <v>-999</v>
      </c>
      <c r="V6107">
        <v>200805</v>
      </c>
      <c r="W6107">
        <v>2008</v>
      </c>
    </row>
    <row r="6108" spans="1:23" x14ac:dyDescent="0.25">
      <c r="A6108" s="14">
        <v>39575</v>
      </c>
      <c r="B6108" s="3">
        <v>128</v>
      </c>
      <c r="C6108" s="5">
        <v>-999</v>
      </c>
      <c r="D6108" s="4">
        <v>1.3</v>
      </c>
      <c r="E6108" s="4">
        <v>8.3000000000000007</v>
      </c>
      <c r="F6108" s="4">
        <v>-3.5</v>
      </c>
      <c r="G6108" s="4">
        <v>72.400000000000006</v>
      </c>
      <c r="H6108" s="4">
        <v>33.299999999999997</v>
      </c>
      <c r="I6108" s="4">
        <v>-999</v>
      </c>
      <c r="J6108" s="4">
        <v>-999</v>
      </c>
      <c r="K6108" s="4">
        <v>4.07</v>
      </c>
      <c r="L6108" s="4">
        <v>568</v>
      </c>
      <c r="M6108" s="4">
        <v>0.1</v>
      </c>
      <c r="N6108" s="5">
        <v>-999</v>
      </c>
      <c r="O6108" s="5">
        <v>-999</v>
      </c>
      <c r="P6108" s="4">
        <v>0.4</v>
      </c>
      <c r="Q6108" s="5">
        <v>-999</v>
      </c>
      <c r="R6108">
        <v>0.36399999999999999</v>
      </c>
      <c r="S6108" s="34">
        <f>ROUND((0.6105*(EXP((17.273*E6108)/(E6108+237.3))))*(100-H6108)/100,3)</f>
        <v>0.73</v>
      </c>
      <c r="T6108" s="6">
        <f>IF(V6108&lt;V6109,L6108,0)</f>
        <v>0</v>
      </c>
      <c r="U6108" s="6">
        <f>IF(T6108&gt;0,M6108,-999)</f>
        <v>-999</v>
      </c>
      <c r="V6108">
        <v>200805</v>
      </c>
      <c r="W6108">
        <v>2008</v>
      </c>
    </row>
    <row r="6109" spans="1:23" x14ac:dyDescent="0.25">
      <c r="A6109" s="14">
        <v>39576</v>
      </c>
      <c r="B6109" s="3">
        <v>129</v>
      </c>
      <c r="C6109" s="5">
        <v>-999</v>
      </c>
      <c r="D6109" s="4">
        <v>-1.6</v>
      </c>
      <c r="E6109" s="4">
        <v>3.8</v>
      </c>
      <c r="F6109" s="4">
        <v>-4.4000000000000004</v>
      </c>
      <c r="G6109" s="4">
        <v>88.1</v>
      </c>
      <c r="H6109" s="4">
        <v>63.2</v>
      </c>
      <c r="I6109" s="4">
        <v>-999</v>
      </c>
      <c r="J6109" s="4">
        <v>-999</v>
      </c>
      <c r="K6109" s="4">
        <v>4.1999999999999993</v>
      </c>
      <c r="L6109" s="4">
        <v>560</v>
      </c>
      <c r="M6109" s="4">
        <v>0</v>
      </c>
      <c r="N6109" s="5">
        <v>-999</v>
      </c>
      <c r="O6109" s="5">
        <v>-999</v>
      </c>
      <c r="P6109" s="4">
        <v>0.4</v>
      </c>
      <c r="Q6109" s="5">
        <v>-999</v>
      </c>
      <c r="R6109">
        <v>0.50600000000000001</v>
      </c>
      <c r="S6109" s="34">
        <f>ROUND((0.6105*(EXP((17.273*E6109)/(E6109+237.3))))*(100-H6109)/100,3)</f>
        <v>0.29499999999999998</v>
      </c>
      <c r="T6109" s="6">
        <f>IF(V6109&lt;V6110,L6109,0)</f>
        <v>0</v>
      </c>
      <c r="U6109" s="6">
        <f>IF(T6109&gt;0,M6109,-999)</f>
        <v>-999</v>
      </c>
      <c r="V6109">
        <v>200805</v>
      </c>
      <c r="W6109">
        <v>2008</v>
      </c>
    </row>
    <row r="6110" spans="1:23" x14ac:dyDescent="0.25">
      <c r="A6110" s="14">
        <v>39577</v>
      </c>
      <c r="B6110" s="3">
        <v>130</v>
      </c>
      <c r="C6110" s="5">
        <v>-999</v>
      </c>
      <c r="D6110" s="4">
        <v>2.2000000000000002</v>
      </c>
      <c r="E6110" s="4">
        <v>8.6</v>
      </c>
      <c r="F6110" s="4">
        <v>-4.4000000000000004</v>
      </c>
      <c r="G6110" s="4">
        <v>66.900000000000006</v>
      </c>
      <c r="H6110" s="4">
        <v>38.4</v>
      </c>
      <c r="I6110" s="4">
        <v>-999</v>
      </c>
      <c r="J6110" s="4">
        <v>-999</v>
      </c>
      <c r="K6110" s="4">
        <v>0.7</v>
      </c>
      <c r="L6110" s="4">
        <v>539</v>
      </c>
      <c r="M6110" s="4">
        <v>0.1</v>
      </c>
      <c r="N6110" s="5">
        <v>-999</v>
      </c>
      <c r="O6110" s="5">
        <v>-999</v>
      </c>
      <c r="P6110" s="4">
        <v>0.4</v>
      </c>
      <c r="Q6110" s="5">
        <v>-999</v>
      </c>
      <c r="R6110">
        <v>0.42899999999999999</v>
      </c>
      <c r="S6110" s="34">
        <f>ROUND((0.6105*(EXP((17.273*E6110)/(E6110+237.3))))*(100-H6110)/100,3)</f>
        <v>0.68799999999999994</v>
      </c>
      <c r="T6110" s="6">
        <f>IF(V6110&lt;V6111,L6110,0)</f>
        <v>0</v>
      </c>
      <c r="U6110" s="6">
        <f>IF(T6110&gt;0,M6110,-999)</f>
        <v>-999</v>
      </c>
      <c r="V6110">
        <v>200805</v>
      </c>
      <c r="W6110">
        <v>2008</v>
      </c>
    </row>
    <row r="6111" spans="1:23" x14ac:dyDescent="0.25">
      <c r="A6111" s="14">
        <v>39578</v>
      </c>
      <c r="B6111" s="3">
        <v>131</v>
      </c>
      <c r="C6111" s="5">
        <v>-999</v>
      </c>
      <c r="D6111" s="4">
        <v>2.7</v>
      </c>
      <c r="E6111" s="4">
        <v>8.1</v>
      </c>
      <c r="F6111" s="4">
        <v>-0.6</v>
      </c>
      <c r="G6111" s="4">
        <v>68.3</v>
      </c>
      <c r="H6111" s="4">
        <v>45.9</v>
      </c>
      <c r="I6111" s="4">
        <v>-999</v>
      </c>
      <c r="J6111" s="4">
        <v>-999</v>
      </c>
      <c r="K6111" s="4">
        <v>1</v>
      </c>
      <c r="L6111" s="4">
        <v>535</v>
      </c>
      <c r="M6111" s="4">
        <v>0</v>
      </c>
      <c r="N6111" s="5">
        <v>-999</v>
      </c>
      <c r="O6111" s="5">
        <v>-999</v>
      </c>
      <c r="P6111" s="4">
        <v>0.4</v>
      </c>
      <c r="Q6111" s="5">
        <v>-999</v>
      </c>
      <c r="R6111">
        <v>0.495</v>
      </c>
      <c r="S6111" s="34">
        <f>ROUND((0.6105*(EXP((17.273*E6111)/(E6111+237.3))))*(100-H6111)/100,3)</f>
        <v>0.58399999999999996</v>
      </c>
      <c r="T6111" s="6">
        <f>IF(V6111&lt;V6112,L6111,0)</f>
        <v>0</v>
      </c>
      <c r="U6111" s="6">
        <f>IF(T6111&gt;0,M6111,-999)</f>
        <v>-999</v>
      </c>
      <c r="V6111">
        <v>200805</v>
      </c>
      <c r="W6111">
        <v>2008</v>
      </c>
    </row>
    <row r="6112" spans="1:23" x14ac:dyDescent="0.25">
      <c r="A6112" s="14">
        <v>39579</v>
      </c>
      <c r="B6112" s="3">
        <v>132</v>
      </c>
      <c r="C6112" s="5">
        <v>-999</v>
      </c>
      <c r="D6112" s="4">
        <v>-1.4</v>
      </c>
      <c r="E6112" s="4">
        <v>1.3</v>
      </c>
      <c r="F6112" s="4">
        <v>-2.9</v>
      </c>
      <c r="G6112" s="4">
        <v>95.6</v>
      </c>
      <c r="H6112" s="4">
        <v>86</v>
      </c>
      <c r="I6112" s="4">
        <v>-999</v>
      </c>
      <c r="J6112" s="4">
        <v>-999</v>
      </c>
      <c r="K6112" s="4">
        <v>25.270000000000007</v>
      </c>
      <c r="L6112" s="4">
        <v>727</v>
      </c>
      <c r="M6112" s="4">
        <v>-0.1</v>
      </c>
      <c r="N6112" s="5">
        <v>-999</v>
      </c>
      <c r="O6112" s="5">
        <v>-999</v>
      </c>
      <c r="P6112" s="4">
        <v>0.3</v>
      </c>
      <c r="Q6112" s="5">
        <v>-999</v>
      </c>
      <c r="R6112">
        <v>0.57499999999999996</v>
      </c>
      <c r="S6112" s="34">
        <f>ROUND((0.6105*(EXP((17.273*E6112)/(E6112+237.3))))*(100-H6112)/100,3)</f>
        <v>9.4E-2</v>
      </c>
      <c r="T6112" s="6">
        <f>IF(V6112&lt;V6113,L6112,0)</f>
        <v>0</v>
      </c>
      <c r="U6112" s="6">
        <f>IF(T6112&gt;0,M6112,-999)</f>
        <v>-999</v>
      </c>
      <c r="V6112">
        <v>200805</v>
      </c>
      <c r="W6112">
        <v>2008</v>
      </c>
    </row>
    <row r="6113" spans="1:23" x14ac:dyDescent="0.25">
      <c r="A6113" s="14">
        <v>39580</v>
      </c>
      <c r="B6113" s="3">
        <v>133</v>
      </c>
      <c r="C6113" s="5">
        <v>-999</v>
      </c>
      <c r="D6113" s="4">
        <v>1.7</v>
      </c>
      <c r="E6113" s="4">
        <v>7.5</v>
      </c>
      <c r="F6113" s="4">
        <v>-2.4</v>
      </c>
      <c r="G6113" s="4">
        <v>81.8</v>
      </c>
      <c r="H6113" s="4">
        <v>52.6</v>
      </c>
      <c r="I6113" s="4">
        <v>-999</v>
      </c>
      <c r="J6113" s="4">
        <v>-999</v>
      </c>
      <c r="K6113" s="4">
        <v>0.2</v>
      </c>
      <c r="L6113" s="4">
        <v>598</v>
      </c>
      <c r="M6113" s="4">
        <v>0.1</v>
      </c>
      <c r="N6113" s="5">
        <v>-999</v>
      </c>
      <c r="O6113" s="5">
        <v>-999</v>
      </c>
      <c r="P6113" s="4">
        <v>0.4</v>
      </c>
      <c r="Q6113" s="5">
        <v>-999</v>
      </c>
      <c r="R6113">
        <v>0.54600000000000004</v>
      </c>
      <c r="S6113" s="34">
        <f>ROUND((0.6105*(EXP((17.273*E6113)/(E6113+237.3))))*(100-H6113)/100,3)</f>
        <v>0.49099999999999999</v>
      </c>
      <c r="T6113" s="6">
        <f>IF(V6113&lt;V6114,L6113,0)</f>
        <v>0</v>
      </c>
      <c r="U6113" s="6">
        <f>IF(T6113&gt;0,M6113,-999)</f>
        <v>-999</v>
      </c>
      <c r="V6113">
        <v>200805</v>
      </c>
      <c r="W6113">
        <v>2008</v>
      </c>
    </row>
    <row r="6114" spans="1:23" x14ac:dyDescent="0.25">
      <c r="A6114" s="14">
        <v>39581</v>
      </c>
      <c r="B6114" s="3">
        <v>134</v>
      </c>
      <c r="C6114" s="5">
        <v>-999</v>
      </c>
      <c r="D6114" s="4">
        <v>0.8</v>
      </c>
      <c r="E6114" s="4">
        <v>2.4</v>
      </c>
      <c r="F6114" s="4">
        <v>-0.2</v>
      </c>
      <c r="G6114" s="4">
        <v>91.3</v>
      </c>
      <c r="H6114" s="4">
        <v>69.5</v>
      </c>
      <c r="I6114" s="4">
        <v>-999</v>
      </c>
      <c r="J6114" s="4">
        <v>-999</v>
      </c>
      <c r="K6114" s="4">
        <v>11.400000000000002</v>
      </c>
      <c r="L6114" s="4">
        <v>620</v>
      </c>
      <c r="M6114" s="4">
        <v>0</v>
      </c>
      <c r="N6114" s="5">
        <v>-999</v>
      </c>
      <c r="O6114" s="5">
        <v>-999</v>
      </c>
      <c r="P6114" s="4">
        <v>0.3</v>
      </c>
      <c r="Q6114" s="5">
        <v>-999</v>
      </c>
      <c r="R6114">
        <v>0.50600000000000001</v>
      </c>
      <c r="S6114" s="34">
        <f>ROUND((0.6105*(EXP((17.273*E6114)/(E6114+237.3))))*(100-H6114)/100,3)</f>
        <v>0.221</v>
      </c>
      <c r="T6114" s="6">
        <f>IF(V6114&lt;V6115,L6114,0)</f>
        <v>0</v>
      </c>
      <c r="U6114" s="6">
        <f>IF(T6114&gt;0,M6114,-999)</f>
        <v>-999</v>
      </c>
      <c r="V6114">
        <v>200805</v>
      </c>
      <c r="W6114">
        <v>2008</v>
      </c>
    </row>
    <row r="6115" spans="1:23" x14ac:dyDescent="0.25">
      <c r="A6115" s="14">
        <v>39582</v>
      </c>
      <c r="B6115" s="3">
        <v>135</v>
      </c>
      <c r="C6115" s="5">
        <v>-999</v>
      </c>
      <c r="D6115" s="4">
        <v>4</v>
      </c>
      <c r="E6115" s="4">
        <v>9.8000000000000007</v>
      </c>
      <c r="F6115" s="4">
        <v>-0.2</v>
      </c>
      <c r="G6115" s="4">
        <v>93.9</v>
      </c>
      <c r="H6115" s="4">
        <v>75.5</v>
      </c>
      <c r="I6115" s="4">
        <v>-999</v>
      </c>
      <c r="J6115" s="4">
        <v>-999</v>
      </c>
      <c r="K6115" s="4">
        <v>4.5</v>
      </c>
      <c r="L6115" s="4">
        <v>565</v>
      </c>
      <c r="M6115" s="4">
        <v>0.1</v>
      </c>
      <c r="N6115" s="5">
        <v>-999</v>
      </c>
      <c r="O6115" s="5">
        <v>-999</v>
      </c>
      <c r="P6115" s="4">
        <v>0.4</v>
      </c>
      <c r="Q6115" s="5">
        <v>-999</v>
      </c>
      <c r="R6115">
        <v>0.91300000000000003</v>
      </c>
      <c r="S6115" s="34">
        <f>ROUND((0.6105*(EXP((17.273*E6115)/(E6115+237.3))))*(100-H6115)/100,3)</f>
        <v>0.29699999999999999</v>
      </c>
      <c r="T6115" s="6">
        <f>IF(V6115&lt;V6116,L6115,0)</f>
        <v>0</v>
      </c>
      <c r="U6115" s="6">
        <f>IF(T6115&gt;0,M6115,-999)</f>
        <v>-999</v>
      </c>
      <c r="V6115">
        <v>200805</v>
      </c>
      <c r="W6115">
        <v>2008</v>
      </c>
    </row>
    <row r="6116" spans="1:23" x14ac:dyDescent="0.25">
      <c r="A6116" s="14">
        <v>39583</v>
      </c>
      <c r="B6116" s="3">
        <v>136</v>
      </c>
      <c r="C6116" s="5">
        <v>-999</v>
      </c>
      <c r="D6116" s="4">
        <v>11.4</v>
      </c>
      <c r="E6116" s="4">
        <v>20.3</v>
      </c>
      <c r="F6116" s="4">
        <v>3</v>
      </c>
      <c r="G6116" s="4">
        <v>61.3</v>
      </c>
      <c r="H6116" s="4">
        <v>25.7</v>
      </c>
      <c r="I6116" s="4">
        <v>-999</v>
      </c>
      <c r="J6116" s="4">
        <v>-999</v>
      </c>
      <c r="K6116" s="4">
        <v>0.4</v>
      </c>
      <c r="L6116" s="4">
        <v>486</v>
      </c>
      <c r="M6116" s="4">
        <v>0.2</v>
      </c>
      <c r="N6116" s="5">
        <v>-999</v>
      </c>
      <c r="O6116" s="5">
        <v>-999</v>
      </c>
      <c r="P6116" s="4">
        <v>0.5</v>
      </c>
      <c r="Q6116" s="5">
        <v>-999</v>
      </c>
      <c r="R6116">
        <v>0.61099999999999999</v>
      </c>
      <c r="S6116" s="34">
        <f>ROUND((0.6105*(EXP((17.273*E6116)/(E6116+237.3))))*(100-H6116)/100,3)</f>
        <v>1.7689999999999999</v>
      </c>
      <c r="T6116" s="6">
        <f>IF(V6116&lt;V6117,L6116,0)</f>
        <v>0</v>
      </c>
      <c r="U6116" s="6">
        <f>IF(T6116&gt;0,M6116,-999)</f>
        <v>-999</v>
      </c>
      <c r="V6116">
        <v>200805</v>
      </c>
      <c r="W6116">
        <v>2008</v>
      </c>
    </row>
    <row r="6117" spans="1:23" x14ac:dyDescent="0.25">
      <c r="A6117" s="14">
        <v>39584</v>
      </c>
      <c r="B6117" s="3">
        <v>137</v>
      </c>
      <c r="C6117" s="5">
        <v>-999</v>
      </c>
      <c r="D6117" s="4">
        <v>14.3</v>
      </c>
      <c r="E6117" s="4">
        <v>22.8</v>
      </c>
      <c r="F6117" s="4">
        <v>5.5</v>
      </c>
      <c r="G6117" s="4">
        <v>44.6</v>
      </c>
      <c r="H6117" s="4">
        <v>9.4</v>
      </c>
      <c r="I6117" s="4">
        <v>-999</v>
      </c>
      <c r="J6117" s="4">
        <v>-999</v>
      </c>
      <c r="K6117" s="4">
        <v>0</v>
      </c>
      <c r="L6117" s="4">
        <v>394</v>
      </c>
      <c r="M6117" s="4">
        <v>0.2</v>
      </c>
      <c r="N6117" s="5">
        <v>-999</v>
      </c>
      <c r="O6117" s="5">
        <v>-999</v>
      </c>
      <c r="P6117" s="4">
        <v>0.5</v>
      </c>
      <c r="Q6117" s="5">
        <v>-999</v>
      </c>
      <c r="R6117">
        <v>0.26100000000000001</v>
      </c>
      <c r="S6117" s="34">
        <f>ROUND((0.6105*(EXP((17.273*E6117)/(E6117+237.3))))*(100-H6117)/100,3)</f>
        <v>2.5139999999999998</v>
      </c>
      <c r="T6117" s="6">
        <f>IF(V6117&lt;V6118,L6117,0)</f>
        <v>0</v>
      </c>
      <c r="U6117" s="6">
        <f>IF(T6117&gt;0,M6117,-999)</f>
        <v>-999</v>
      </c>
      <c r="V6117">
        <v>200805</v>
      </c>
      <c r="W6117">
        <v>2008</v>
      </c>
    </row>
    <row r="6118" spans="1:23" x14ac:dyDescent="0.25">
      <c r="A6118" s="14">
        <v>39585</v>
      </c>
      <c r="B6118" s="3">
        <v>138</v>
      </c>
      <c r="C6118" s="5">
        <v>-999</v>
      </c>
      <c r="D6118" s="4">
        <v>16.600000000000001</v>
      </c>
      <c r="E6118" s="4">
        <v>23.7</v>
      </c>
      <c r="F6118" s="4">
        <v>9.4</v>
      </c>
      <c r="G6118" s="4">
        <v>40.6</v>
      </c>
      <c r="H6118" s="4">
        <v>20.9</v>
      </c>
      <c r="I6118" s="4">
        <v>-999</v>
      </c>
      <c r="J6118" s="4">
        <v>-999</v>
      </c>
      <c r="K6118" s="4">
        <v>0</v>
      </c>
      <c r="L6118" s="4">
        <v>275</v>
      </c>
      <c r="M6118" s="4">
        <v>0.1</v>
      </c>
      <c r="N6118" s="5">
        <v>-999</v>
      </c>
      <c r="O6118" s="5">
        <v>-999</v>
      </c>
      <c r="P6118" s="4">
        <v>0.5</v>
      </c>
      <c r="Q6118" s="5">
        <v>-999</v>
      </c>
      <c r="R6118">
        <v>0.61299999999999999</v>
      </c>
      <c r="S6118" s="34">
        <f>ROUND((0.6105*(EXP((17.273*E6118)/(E6118+237.3))))*(100-H6118)/100,3)</f>
        <v>2.3180000000000001</v>
      </c>
      <c r="T6118" s="6">
        <f>IF(V6118&lt;V6119,L6118,0)</f>
        <v>0</v>
      </c>
      <c r="U6118" s="6">
        <f>IF(T6118&gt;0,M6118,-999)</f>
        <v>-999</v>
      </c>
      <c r="V6118">
        <v>200805</v>
      </c>
      <c r="W6118">
        <v>2008</v>
      </c>
    </row>
    <row r="6119" spans="1:23" x14ac:dyDescent="0.25">
      <c r="A6119" s="14">
        <v>39586</v>
      </c>
      <c r="B6119" s="3">
        <v>139</v>
      </c>
      <c r="C6119" s="5">
        <v>-999</v>
      </c>
      <c r="D6119" s="4">
        <v>11.9</v>
      </c>
      <c r="E6119" s="4">
        <v>17.899999999999999</v>
      </c>
      <c r="F6119" s="4">
        <v>5.7</v>
      </c>
      <c r="G6119" s="4">
        <v>55.7</v>
      </c>
      <c r="H6119" s="4">
        <v>35.5</v>
      </c>
      <c r="I6119" s="4">
        <v>-999</v>
      </c>
      <c r="J6119" s="4">
        <v>-999</v>
      </c>
      <c r="K6119" s="4">
        <v>0</v>
      </c>
      <c r="L6119" s="4">
        <v>171</v>
      </c>
      <c r="M6119" s="4">
        <v>0</v>
      </c>
      <c r="N6119" s="5">
        <v>-999</v>
      </c>
      <c r="O6119" s="5">
        <v>-999</v>
      </c>
      <c r="P6119" s="4">
        <v>0.5</v>
      </c>
      <c r="Q6119" s="5">
        <v>-999</v>
      </c>
      <c r="R6119">
        <v>0.72699999999999998</v>
      </c>
      <c r="S6119" s="34">
        <f>ROUND((0.6105*(EXP((17.273*E6119)/(E6119+237.3))))*(100-H6119)/100,3)</f>
        <v>1.323</v>
      </c>
      <c r="T6119" s="6">
        <f>IF(V6119&lt;V6120,L6119,0)</f>
        <v>0</v>
      </c>
      <c r="U6119" s="6">
        <f>IF(T6119&gt;0,M6119,-999)</f>
        <v>-999</v>
      </c>
      <c r="V6119">
        <v>200805</v>
      </c>
      <c r="W6119">
        <v>2008</v>
      </c>
    </row>
    <row r="6120" spans="1:23" x14ac:dyDescent="0.25">
      <c r="A6120" s="14">
        <v>39587</v>
      </c>
      <c r="B6120" s="3">
        <v>140</v>
      </c>
      <c r="C6120" s="5">
        <v>-999</v>
      </c>
      <c r="D6120" s="4">
        <v>8</v>
      </c>
      <c r="E6120" s="4">
        <v>15.3</v>
      </c>
      <c r="F6120" s="4">
        <v>4.2</v>
      </c>
      <c r="G6120" s="4">
        <v>79.5</v>
      </c>
      <c r="H6120" s="4">
        <v>41.6</v>
      </c>
      <c r="I6120" s="4">
        <v>-999</v>
      </c>
      <c r="J6120" s="4">
        <v>-999</v>
      </c>
      <c r="K6120" s="4">
        <v>3.7379999999999995</v>
      </c>
      <c r="L6120" s="4">
        <v>100</v>
      </c>
      <c r="M6120" s="4">
        <v>0</v>
      </c>
      <c r="N6120" s="5">
        <v>-999</v>
      </c>
      <c r="O6120" s="5">
        <v>-999</v>
      </c>
      <c r="P6120" s="4">
        <v>0.5</v>
      </c>
      <c r="Q6120" s="5">
        <v>-999</v>
      </c>
      <c r="R6120">
        <v>0.72199999999999998</v>
      </c>
      <c r="S6120" s="34">
        <f>ROUND((0.6105*(EXP((17.273*E6120)/(E6120+237.3))))*(100-H6120)/100,3)</f>
        <v>1.0149999999999999</v>
      </c>
      <c r="T6120" s="6">
        <f>IF(V6120&lt;V6121,L6120,0)</f>
        <v>0</v>
      </c>
      <c r="U6120" s="6">
        <f>IF(T6120&gt;0,M6120,-999)</f>
        <v>-999</v>
      </c>
      <c r="V6120">
        <v>200805</v>
      </c>
      <c r="W6120">
        <v>2008</v>
      </c>
    </row>
    <row r="6121" spans="1:23" x14ac:dyDescent="0.25">
      <c r="A6121" s="14">
        <v>39588</v>
      </c>
      <c r="B6121" s="3">
        <v>141</v>
      </c>
      <c r="C6121" s="5">
        <v>-999</v>
      </c>
      <c r="D6121" s="4">
        <v>3.3</v>
      </c>
      <c r="E6121" s="4">
        <v>8.1999999999999993</v>
      </c>
      <c r="F6121" s="4">
        <v>-2.2000000000000002</v>
      </c>
      <c r="G6121" s="4">
        <v>91.8</v>
      </c>
      <c r="H6121" s="4">
        <v>70.8</v>
      </c>
      <c r="I6121" s="4">
        <v>-999</v>
      </c>
      <c r="J6121" s="4">
        <v>-999</v>
      </c>
      <c r="K6121" s="4">
        <v>7.2089999999999996</v>
      </c>
      <c r="L6121" s="4">
        <v>60</v>
      </c>
      <c r="M6121" s="4">
        <v>0</v>
      </c>
      <c r="N6121" s="5">
        <v>-999</v>
      </c>
      <c r="O6121" s="5">
        <v>-999</v>
      </c>
      <c r="P6121" s="4">
        <v>0.5</v>
      </c>
      <c r="Q6121" s="5">
        <v>-999</v>
      </c>
      <c r="R6121">
        <v>0.76800000000000002</v>
      </c>
      <c r="S6121" s="34">
        <f>ROUND((0.6105*(EXP((17.273*E6121)/(E6121+237.3))))*(100-H6121)/100,3)</f>
        <v>0.317</v>
      </c>
      <c r="T6121" s="6">
        <f>IF(V6121&lt;V6122,L6121,0)</f>
        <v>0</v>
      </c>
      <c r="U6121" s="6">
        <f>IF(T6121&gt;0,M6121,-999)</f>
        <v>-999</v>
      </c>
      <c r="V6121">
        <v>200805</v>
      </c>
      <c r="W6121">
        <v>2008</v>
      </c>
    </row>
    <row r="6122" spans="1:23" x14ac:dyDescent="0.25">
      <c r="A6122" s="14">
        <v>39589</v>
      </c>
      <c r="B6122" s="3">
        <v>142</v>
      </c>
      <c r="C6122" s="5">
        <v>-999</v>
      </c>
      <c r="D6122" s="4">
        <v>0.1</v>
      </c>
      <c r="E6122" s="4">
        <v>5.4</v>
      </c>
      <c r="F6122" s="4">
        <v>-2.7</v>
      </c>
      <c r="G6122" s="4">
        <v>95.5</v>
      </c>
      <c r="H6122" s="4">
        <v>84.4</v>
      </c>
      <c r="I6122" s="4">
        <v>-999</v>
      </c>
      <c r="J6122" s="4">
        <v>-999</v>
      </c>
      <c r="K6122" s="4">
        <v>9.3450000000000006</v>
      </c>
      <c r="L6122" s="4">
        <v>80</v>
      </c>
      <c r="M6122" s="4">
        <v>0</v>
      </c>
      <c r="N6122" s="5">
        <v>-999</v>
      </c>
      <c r="O6122" s="5">
        <v>-999</v>
      </c>
      <c r="P6122" s="4">
        <v>0.7</v>
      </c>
      <c r="Q6122" s="5">
        <v>-999</v>
      </c>
      <c r="R6122">
        <v>0.755</v>
      </c>
      <c r="S6122" s="34">
        <f>ROUND((0.6105*(EXP((17.273*E6122)/(E6122+237.3))))*(100-H6122)/100,3)</f>
        <v>0.14000000000000001</v>
      </c>
      <c r="T6122" s="6">
        <f>IF(V6122&lt;V6123,L6122,0)</f>
        <v>0</v>
      </c>
      <c r="U6122" s="6">
        <f>IF(T6122&gt;0,M6122,-999)</f>
        <v>-999</v>
      </c>
      <c r="V6122">
        <v>200805</v>
      </c>
      <c r="W6122">
        <v>2008</v>
      </c>
    </row>
    <row r="6123" spans="1:23" x14ac:dyDescent="0.25">
      <c r="A6123" s="14">
        <v>39590</v>
      </c>
      <c r="B6123" s="3">
        <v>143</v>
      </c>
      <c r="C6123" s="5">
        <v>-999</v>
      </c>
      <c r="D6123" s="4">
        <v>4.2</v>
      </c>
      <c r="E6123" s="4">
        <v>10.4</v>
      </c>
      <c r="F6123" s="4">
        <v>0.1</v>
      </c>
      <c r="G6123" s="4">
        <v>85</v>
      </c>
      <c r="H6123" s="4">
        <v>53.3</v>
      </c>
      <c r="I6123" s="4">
        <v>-999</v>
      </c>
      <c r="J6123" s="4">
        <v>-999</v>
      </c>
      <c r="K6123" s="4">
        <v>0.53400000000000003</v>
      </c>
      <c r="L6123" s="4">
        <v>0</v>
      </c>
      <c r="M6123" s="4">
        <v>0</v>
      </c>
      <c r="N6123" s="5">
        <v>-999</v>
      </c>
      <c r="O6123" s="5">
        <v>-999</v>
      </c>
      <c r="P6123" s="4">
        <v>1</v>
      </c>
      <c r="Q6123" s="5">
        <v>-999</v>
      </c>
      <c r="R6123">
        <v>0.67200000000000004</v>
      </c>
      <c r="S6123" s="34">
        <f>ROUND((0.6105*(EXP((17.273*E6123)/(E6123+237.3))))*(100-H6123)/100,3)</f>
        <v>0.58899999999999997</v>
      </c>
      <c r="T6123" s="6">
        <f>IF(V6123&lt;V6124,L6123,0)</f>
        <v>0</v>
      </c>
      <c r="U6123" s="6">
        <f>IF(T6123&gt;0,M6123,-999)</f>
        <v>-999</v>
      </c>
      <c r="V6123">
        <v>200805</v>
      </c>
      <c r="W6123">
        <v>2008</v>
      </c>
    </row>
    <row r="6124" spans="1:23" x14ac:dyDescent="0.25">
      <c r="A6124" s="14">
        <v>39591</v>
      </c>
      <c r="B6124" s="3">
        <v>144</v>
      </c>
      <c r="C6124" s="5">
        <v>-999</v>
      </c>
      <c r="D6124" s="4">
        <v>6</v>
      </c>
      <c r="E6124" s="4">
        <v>9.6999999999999993</v>
      </c>
      <c r="F6124" s="4">
        <v>2.5</v>
      </c>
      <c r="G6124" s="4">
        <v>77.3</v>
      </c>
      <c r="H6124" s="4">
        <v>51.6</v>
      </c>
      <c r="I6124" s="4">
        <v>-999</v>
      </c>
      <c r="J6124" s="4">
        <v>-999</v>
      </c>
      <c r="K6124" s="4">
        <v>4.2720000000000002</v>
      </c>
      <c r="L6124" s="4">
        <v>0</v>
      </c>
      <c r="M6124" s="4">
        <v>0</v>
      </c>
      <c r="N6124" s="5">
        <v>-999</v>
      </c>
      <c r="O6124" s="5">
        <v>-999</v>
      </c>
      <c r="P6124" s="4">
        <v>2.4</v>
      </c>
      <c r="Q6124" s="5">
        <v>-999</v>
      </c>
      <c r="R6124">
        <v>0.621</v>
      </c>
      <c r="S6124" s="34">
        <f>ROUND((0.6105*(EXP((17.273*E6124)/(E6124+237.3))))*(100-H6124)/100,3)</f>
        <v>0.58199999999999996</v>
      </c>
      <c r="T6124" s="6">
        <f>IF(V6124&lt;V6125,L6124,0)</f>
        <v>0</v>
      </c>
      <c r="U6124" s="6">
        <f>IF(T6124&gt;0,M6124,-999)</f>
        <v>-999</v>
      </c>
      <c r="V6124">
        <v>200805</v>
      </c>
      <c r="W6124">
        <v>2008</v>
      </c>
    </row>
    <row r="6125" spans="1:23" x14ac:dyDescent="0.25">
      <c r="A6125" s="14">
        <v>39592</v>
      </c>
      <c r="B6125" s="3">
        <v>145</v>
      </c>
      <c r="C6125" s="5">
        <v>-999</v>
      </c>
      <c r="D6125" s="4">
        <v>7.6</v>
      </c>
      <c r="E6125" s="4">
        <v>13.4</v>
      </c>
      <c r="F6125" s="4">
        <v>2.1</v>
      </c>
      <c r="G6125" s="4">
        <v>72.099999999999994</v>
      </c>
      <c r="H6125" s="4">
        <v>43.7</v>
      </c>
      <c r="I6125" s="4">
        <v>-999</v>
      </c>
      <c r="J6125" s="4">
        <v>-999</v>
      </c>
      <c r="K6125" s="4">
        <v>0.80100000000000005</v>
      </c>
      <c r="L6125" s="4">
        <v>0</v>
      </c>
      <c r="M6125" s="4">
        <v>0</v>
      </c>
      <c r="N6125" s="5">
        <v>-999</v>
      </c>
      <c r="O6125" s="5">
        <v>-999</v>
      </c>
      <c r="P6125" s="4">
        <v>4.2</v>
      </c>
      <c r="Q6125" s="5">
        <v>-999</v>
      </c>
      <c r="R6125">
        <v>0.67200000000000004</v>
      </c>
      <c r="S6125" s="34">
        <f>ROUND((0.6105*(EXP((17.273*E6125)/(E6125+237.3))))*(100-H6125)/100,3)</f>
        <v>0.86499999999999999</v>
      </c>
      <c r="T6125" s="6">
        <f>IF(V6125&lt;V6126,L6125,0)</f>
        <v>0</v>
      </c>
      <c r="U6125" s="6">
        <f>IF(T6125&gt;0,M6125,-999)</f>
        <v>-999</v>
      </c>
      <c r="V6125">
        <v>200805</v>
      </c>
      <c r="W6125">
        <v>2008</v>
      </c>
    </row>
    <row r="6126" spans="1:23" x14ac:dyDescent="0.25">
      <c r="A6126" s="14">
        <v>39593</v>
      </c>
      <c r="B6126" s="3">
        <v>146</v>
      </c>
      <c r="C6126" s="5">
        <v>-999</v>
      </c>
      <c r="D6126" s="4">
        <v>7.4</v>
      </c>
      <c r="E6126" s="4">
        <v>14.4</v>
      </c>
      <c r="F6126" s="4">
        <v>2.7</v>
      </c>
      <c r="G6126" s="4">
        <v>84.3</v>
      </c>
      <c r="H6126" s="4">
        <v>42.7</v>
      </c>
      <c r="I6126" s="4">
        <v>-999</v>
      </c>
      <c r="J6126" s="4">
        <v>-999</v>
      </c>
      <c r="K6126" s="4">
        <v>17.622</v>
      </c>
      <c r="L6126" s="4">
        <v>0</v>
      </c>
      <c r="M6126" s="4">
        <v>0</v>
      </c>
      <c r="N6126" s="5">
        <v>-999</v>
      </c>
      <c r="O6126" s="5">
        <v>-999</v>
      </c>
      <c r="P6126" s="4">
        <v>5</v>
      </c>
      <c r="Q6126" s="5">
        <v>-999</v>
      </c>
      <c r="R6126">
        <v>0.70099999999999996</v>
      </c>
      <c r="S6126" s="34">
        <f>ROUND((0.6105*(EXP((17.273*E6126)/(E6126+237.3))))*(100-H6126)/100,3)</f>
        <v>0.94</v>
      </c>
      <c r="T6126" s="6">
        <f>IF(V6126&lt;V6127,L6126,0)</f>
        <v>0</v>
      </c>
      <c r="U6126" s="6">
        <f>IF(T6126&gt;0,M6126,-999)</f>
        <v>-999</v>
      </c>
      <c r="V6126">
        <v>200805</v>
      </c>
      <c r="W6126">
        <v>2008</v>
      </c>
    </row>
    <row r="6127" spans="1:23" x14ac:dyDescent="0.25">
      <c r="A6127" s="14">
        <v>39594</v>
      </c>
      <c r="B6127" s="3">
        <v>147</v>
      </c>
      <c r="C6127" s="5">
        <v>-999</v>
      </c>
      <c r="D6127" s="4">
        <v>6.1</v>
      </c>
      <c r="E6127" s="4">
        <v>10.7</v>
      </c>
      <c r="F6127" s="4">
        <v>3.3</v>
      </c>
      <c r="G6127" s="4">
        <v>89</v>
      </c>
      <c r="H6127" s="4">
        <v>68.599999999999994</v>
      </c>
      <c r="I6127" s="4">
        <v>-999</v>
      </c>
      <c r="J6127" s="4">
        <v>-999</v>
      </c>
      <c r="K6127" s="4">
        <v>20.826000000000001</v>
      </c>
      <c r="L6127" s="4">
        <v>0</v>
      </c>
      <c r="M6127" s="4">
        <v>0</v>
      </c>
      <c r="N6127" s="5">
        <v>-999</v>
      </c>
      <c r="O6127" s="5">
        <v>-999</v>
      </c>
      <c r="P6127" s="4">
        <v>5.2</v>
      </c>
      <c r="Q6127" s="5">
        <v>-999</v>
      </c>
      <c r="R6127">
        <v>0.879</v>
      </c>
      <c r="S6127" s="34">
        <f>ROUND((0.6105*(EXP((17.273*E6127)/(E6127+237.3))))*(100-H6127)/100,3)</f>
        <v>0.40400000000000003</v>
      </c>
      <c r="T6127" s="6">
        <f>IF(V6127&lt;V6128,L6127,0)</f>
        <v>0</v>
      </c>
      <c r="U6127" s="6">
        <f>IF(T6127&gt;0,M6127,-999)</f>
        <v>-999</v>
      </c>
      <c r="V6127">
        <v>200805</v>
      </c>
      <c r="W6127">
        <v>2008</v>
      </c>
    </row>
    <row r="6128" spans="1:23" x14ac:dyDescent="0.25">
      <c r="A6128" s="14">
        <v>39595</v>
      </c>
      <c r="B6128" s="3">
        <v>148</v>
      </c>
      <c r="C6128" s="5">
        <v>-999</v>
      </c>
      <c r="D6128" s="4">
        <v>7.5</v>
      </c>
      <c r="E6128" s="4">
        <v>12.9</v>
      </c>
      <c r="F6128" s="4">
        <v>2.4</v>
      </c>
      <c r="G6128" s="4">
        <v>66.8</v>
      </c>
      <c r="H6128" s="4">
        <v>41</v>
      </c>
      <c r="I6128" s="4">
        <v>-999</v>
      </c>
      <c r="J6128" s="4">
        <v>-999</v>
      </c>
      <c r="K6128" s="4">
        <v>0.26700000000000002</v>
      </c>
      <c r="L6128" s="4">
        <v>0</v>
      </c>
      <c r="M6128" s="4">
        <v>0</v>
      </c>
      <c r="N6128" s="5">
        <v>-999</v>
      </c>
      <c r="O6128" s="5">
        <v>-999</v>
      </c>
      <c r="P6128" s="4">
        <v>5.3</v>
      </c>
      <c r="Q6128" s="5">
        <v>-999</v>
      </c>
      <c r="R6128">
        <v>0.61099999999999999</v>
      </c>
      <c r="S6128" s="34">
        <f>ROUND((0.6105*(EXP((17.273*E6128)/(E6128+237.3))))*(100-H6128)/100,3)</f>
        <v>0.878</v>
      </c>
      <c r="T6128" s="6">
        <f>IF(V6128&lt;V6129,L6128,0)</f>
        <v>0</v>
      </c>
      <c r="U6128" s="6">
        <f>IF(T6128&gt;0,M6128,-999)</f>
        <v>-999</v>
      </c>
      <c r="V6128">
        <v>200805</v>
      </c>
      <c r="W6128">
        <v>2008</v>
      </c>
    </row>
    <row r="6129" spans="1:23" x14ac:dyDescent="0.25">
      <c r="A6129" s="14">
        <v>39596</v>
      </c>
      <c r="B6129" s="3">
        <v>149</v>
      </c>
      <c r="C6129" s="5">
        <v>-999</v>
      </c>
      <c r="D6129" s="4">
        <v>9.1</v>
      </c>
      <c r="E6129" s="4">
        <v>16.7</v>
      </c>
      <c r="F6129" s="4">
        <v>3.6</v>
      </c>
      <c r="G6129" s="4">
        <v>67.900000000000006</v>
      </c>
      <c r="H6129" s="4">
        <v>38.6</v>
      </c>
      <c r="I6129" s="4">
        <v>-999</v>
      </c>
      <c r="J6129" s="4">
        <v>-999</v>
      </c>
      <c r="K6129" s="4">
        <v>0</v>
      </c>
      <c r="L6129" s="4">
        <v>0</v>
      </c>
      <c r="M6129" s="4">
        <v>0</v>
      </c>
      <c r="N6129" s="5">
        <v>-999</v>
      </c>
      <c r="O6129" s="5">
        <v>-999</v>
      </c>
      <c r="P6129" s="4">
        <v>6.1</v>
      </c>
      <c r="Q6129" s="5">
        <v>-999</v>
      </c>
      <c r="R6129">
        <v>0.73299999999999998</v>
      </c>
      <c r="S6129" s="34">
        <f>ROUND((0.6105*(EXP((17.273*E6129)/(E6129+237.3))))*(100-H6129)/100,3)</f>
        <v>1.167</v>
      </c>
      <c r="T6129" s="6">
        <f>IF(V6129&lt;V6130,L6129,0)</f>
        <v>0</v>
      </c>
      <c r="U6129" s="6">
        <f>IF(T6129&gt;0,M6129,-999)</f>
        <v>-999</v>
      </c>
      <c r="V6129">
        <v>200805</v>
      </c>
      <c r="W6129">
        <v>2008</v>
      </c>
    </row>
    <row r="6130" spans="1:23" x14ac:dyDescent="0.25">
      <c r="A6130" s="14">
        <v>39597</v>
      </c>
      <c r="B6130" s="3">
        <v>150</v>
      </c>
      <c r="C6130" s="5">
        <v>-999</v>
      </c>
      <c r="D6130" s="4">
        <v>8.3000000000000007</v>
      </c>
      <c r="E6130" s="4">
        <v>16</v>
      </c>
      <c r="F6130" s="4">
        <v>2.4</v>
      </c>
      <c r="G6130" s="4">
        <v>61.9</v>
      </c>
      <c r="H6130" s="4">
        <v>33.799999999999997</v>
      </c>
      <c r="I6130" s="4">
        <v>-999</v>
      </c>
      <c r="J6130" s="4">
        <v>-999</v>
      </c>
      <c r="K6130" s="4">
        <v>0</v>
      </c>
      <c r="L6130" s="4">
        <v>0</v>
      </c>
      <c r="M6130" s="4">
        <v>0</v>
      </c>
      <c r="N6130" s="5">
        <v>-999</v>
      </c>
      <c r="O6130" s="5">
        <v>-999</v>
      </c>
      <c r="P6130" s="4">
        <v>6.6</v>
      </c>
      <c r="Q6130" s="5">
        <v>-999</v>
      </c>
      <c r="R6130">
        <v>0.61299999999999999</v>
      </c>
      <c r="S6130" s="34">
        <f>ROUND((0.6105*(EXP((17.273*E6130)/(E6130+237.3))))*(100-H6130)/100,3)</f>
        <v>1.2030000000000001</v>
      </c>
      <c r="T6130" s="6">
        <f>IF(V6130&lt;V6131,L6130,0)</f>
        <v>0</v>
      </c>
      <c r="U6130" s="6">
        <f>IF(T6130&gt;0,M6130,-999)</f>
        <v>-999</v>
      </c>
      <c r="V6130">
        <v>200805</v>
      </c>
      <c r="W6130">
        <v>2008</v>
      </c>
    </row>
    <row r="6131" spans="1:23" x14ac:dyDescent="0.25">
      <c r="A6131" s="14">
        <v>39598</v>
      </c>
      <c r="B6131" s="3">
        <v>151</v>
      </c>
      <c r="C6131" s="5">
        <v>-999</v>
      </c>
      <c r="D6131" s="4">
        <v>9.1999999999999993</v>
      </c>
      <c r="E6131" s="4">
        <v>16.899999999999999</v>
      </c>
      <c r="F6131" s="4">
        <v>0.6</v>
      </c>
      <c r="G6131" s="4">
        <v>52.9</v>
      </c>
      <c r="H6131" s="4">
        <v>23</v>
      </c>
      <c r="I6131" s="4">
        <v>-999</v>
      </c>
      <c r="J6131" s="4">
        <v>-999</v>
      </c>
      <c r="K6131" s="4">
        <v>0</v>
      </c>
      <c r="L6131" s="4">
        <v>0</v>
      </c>
      <c r="M6131" s="4">
        <v>0</v>
      </c>
      <c r="N6131" s="5">
        <v>-999</v>
      </c>
      <c r="O6131" s="5">
        <v>-999</v>
      </c>
      <c r="P6131" s="4">
        <v>7.1</v>
      </c>
      <c r="Q6131" s="5">
        <v>-999</v>
      </c>
      <c r="R6131">
        <v>0.443</v>
      </c>
      <c r="S6131" s="34">
        <f>ROUND((0.6105*(EXP((17.273*E6131)/(E6131+237.3))))*(100-H6131)/100,3)</f>
        <v>1.482</v>
      </c>
      <c r="T6131" s="6">
        <f>IF(V6131&lt;V6132,L6131,0)</f>
        <v>0</v>
      </c>
      <c r="U6131" s="6">
        <f>IF(T6131&gt;0,M6131,-999)</f>
        <v>-999</v>
      </c>
      <c r="V6131">
        <v>200805</v>
      </c>
      <c r="W6131">
        <v>2008</v>
      </c>
    </row>
    <row r="6132" spans="1:23" x14ac:dyDescent="0.25">
      <c r="A6132" s="14">
        <v>39599</v>
      </c>
      <c r="B6132" s="3">
        <v>152</v>
      </c>
      <c r="C6132" s="5">
        <v>-999</v>
      </c>
      <c r="D6132" s="4">
        <v>10.3</v>
      </c>
      <c r="E6132" s="4">
        <v>18.100000000000001</v>
      </c>
      <c r="F6132" s="4">
        <v>2.8</v>
      </c>
      <c r="G6132" s="4">
        <v>57.2</v>
      </c>
      <c r="H6132" s="4">
        <v>30.5</v>
      </c>
      <c r="I6132" s="4">
        <v>-999</v>
      </c>
      <c r="J6132" s="4">
        <v>-999</v>
      </c>
      <c r="K6132" s="4">
        <v>0</v>
      </c>
      <c r="L6132" s="4">
        <v>0</v>
      </c>
      <c r="M6132" s="4">
        <v>0</v>
      </c>
      <c r="N6132" s="5">
        <v>-999</v>
      </c>
      <c r="O6132" s="5">
        <v>-999</v>
      </c>
      <c r="P6132" s="4">
        <v>7.6</v>
      </c>
      <c r="Q6132" s="5">
        <v>-999</v>
      </c>
      <c r="R6132">
        <v>0.63300000000000001</v>
      </c>
      <c r="S6132" s="34">
        <f>ROUND((0.6105*(EXP((17.273*E6132)/(E6132+237.3))))*(100-H6132)/100,3)</f>
        <v>1.4430000000000001</v>
      </c>
      <c r="T6132" s="6">
        <f>IF(V6132&lt;V6133,L6132,0)</f>
        <v>0</v>
      </c>
      <c r="U6132" s="6">
        <f>IF(T6132&gt;0,M6132,-999)</f>
        <v>-999</v>
      </c>
      <c r="V6132">
        <v>200805</v>
      </c>
      <c r="W6132">
        <v>2008</v>
      </c>
    </row>
    <row r="6133" spans="1:23" x14ac:dyDescent="0.25">
      <c r="A6133" s="14">
        <v>39600</v>
      </c>
      <c r="B6133" s="3">
        <v>153</v>
      </c>
      <c r="C6133" s="5">
        <v>-999</v>
      </c>
      <c r="D6133" s="4">
        <v>5.8</v>
      </c>
      <c r="E6133" s="4">
        <v>9.1</v>
      </c>
      <c r="F6133" s="4">
        <v>1.6</v>
      </c>
      <c r="G6133" s="4">
        <v>89.3</v>
      </c>
      <c r="H6133" s="4">
        <v>55.6</v>
      </c>
      <c r="I6133" s="4">
        <v>-999</v>
      </c>
      <c r="J6133" s="4">
        <v>-999</v>
      </c>
      <c r="K6133" s="4">
        <v>12.816000000000001</v>
      </c>
      <c r="L6133" s="4">
        <v>0</v>
      </c>
      <c r="M6133" s="4">
        <v>0</v>
      </c>
      <c r="N6133" s="5">
        <v>-999</v>
      </c>
      <c r="O6133" s="5">
        <v>-999</v>
      </c>
      <c r="P6133" s="4">
        <v>7.1</v>
      </c>
      <c r="Q6133" s="5">
        <v>-999</v>
      </c>
      <c r="R6133">
        <v>0.64200000000000002</v>
      </c>
      <c r="S6133" s="34">
        <f>ROUND((0.6105*(EXP((17.273*E6133)/(E6133+237.3))))*(100-H6133)/100,3)</f>
        <v>0.51300000000000001</v>
      </c>
      <c r="T6133" s="6">
        <f>IF(V6133&lt;V6134,L6133,0)</f>
        <v>0</v>
      </c>
      <c r="U6133" s="6">
        <f>IF(T6133&gt;0,M6133,-999)</f>
        <v>-999</v>
      </c>
      <c r="V6133">
        <v>200806</v>
      </c>
      <c r="W6133">
        <v>2008</v>
      </c>
    </row>
    <row r="6134" spans="1:23" x14ac:dyDescent="0.25">
      <c r="A6134" s="14">
        <v>39601</v>
      </c>
      <c r="B6134" s="3">
        <v>154</v>
      </c>
      <c r="C6134" s="5">
        <v>-999</v>
      </c>
      <c r="D6134" s="4">
        <v>3.7</v>
      </c>
      <c r="E6134" s="4">
        <v>9.8000000000000007</v>
      </c>
      <c r="F6134" s="4">
        <v>-0.5</v>
      </c>
      <c r="G6134" s="4">
        <v>90.5</v>
      </c>
      <c r="H6134" s="4">
        <v>60.6</v>
      </c>
      <c r="I6134" s="4">
        <v>-999</v>
      </c>
      <c r="J6134" s="4">
        <v>-999</v>
      </c>
      <c r="K6134" s="4">
        <v>0.26700000000000002</v>
      </c>
      <c r="L6134" s="4">
        <v>0</v>
      </c>
      <c r="M6134" s="4">
        <v>0</v>
      </c>
      <c r="N6134" s="5">
        <v>-999</v>
      </c>
      <c r="O6134" s="5">
        <v>-999</v>
      </c>
      <c r="P6134" s="4">
        <v>6</v>
      </c>
      <c r="Q6134" s="5">
        <v>-999</v>
      </c>
      <c r="R6134">
        <v>0.73599999999999999</v>
      </c>
      <c r="S6134" s="34">
        <f>ROUND((0.6105*(EXP((17.273*E6134)/(E6134+237.3))))*(100-H6134)/100,3)</f>
        <v>0.47699999999999998</v>
      </c>
      <c r="T6134" s="6">
        <f>IF(V6134&lt;V6135,L6134,0)</f>
        <v>0</v>
      </c>
      <c r="U6134" s="6">
        <f>IF(T6134&gt;0,M6134,-999)</f>
        <v>-999</v>
      </c>
      <c r="V6134">
        <v>200806</v>
      </c>
      <c r="W6134">
        <v>2008</v>
      </c>
    </row>
    <row r="6135" spans="1:23" x14ac:dyDescent="0.25">
      <c r="A6135" s="14">
        <v>39602</v>
      </c>
      <c r="B6135" s="3">
        <v>155</v>
      </c>
      <c r="C6135" s="5">
        <v>-999</v>
      </c>
      <c r="D6135" s="4">
        <v>4.2</v>
      </c>
      <c r="E6135" s="4">
        <v>9.4</v>
      </c>
      <c r="F6135" s="4">
        <v>1</v>
      </c>
      <c r="G6135" s="4">
        <v>89.3</v>
      </c>
      <c r="H6135" s="4">
        <v>57.2</v>
      </c>
      <c r="I6135" s="4">
        <v>-999</v>
      </c>
      <c r="J6135" s="4">
        <v>-999</v>
      </c>
      <c r="K6135" s="4">
        <v>2.403</v>
      </c>
      <c r="L6135" s="4">
        <v>0</v>
      </c>
      <c r="M6135" s="4">
        <v>0</v>
      </c>
      <c r="N6135" s="5">
        <v>-999</v>
      </c>
      <c r="O6135" s="5">
        <v>-999</v>
      </c>
      <c r="P6135" s="4">
        <v>5.8</v>
      </c>
      <c r="Q6135" s="5">
        <v>-999</v>
      </c>
      <c r="R6135">
        <v>0.67200000000000004</v>
      </c>
      <c r="S6135" s="34">
        <f>ROUND((0.6105*(EXP((17.273*E6135)/(E6135+237.3))))*(100-H6135)/100,3)</f>
        <v>0.505</v>
      </c>
      <c r="T6135" s="6">
        <f>IF(V6135&lt;V6136,L6135,0)</f>
        <v>0</v>
      </c>
      <c r="U6135" s="6">
        <f>IF(T6135&gt;0,M6135,-999)</f>
        <v>-999</v>
      </c>
      <c r="V6135">
        <v>200806</v>
      </c>
      <c r="W6135">
        <v>2008</v>
      </c>
    </row>
    <row r="6136" spans="1:23" x14ac:dyDescent="0.25">
      <c r="A6136" s="14">
        <v>39603</v>
      </c>
      <c r="B6136" s="3">
        <v>156</v>
      </c>
      <c r="C6136" s="5">
        <v>-999</v>
      </c>
      <c r="D6136" s="4">
        <v>4.4000000000000004</v>
      </c>
      <c r="E6136" s="4">
        <v>11.5</v>
      </c>
      <c r="F6136" s="4">
        <v>1</v>
      </c>
      <c r="G6136" s="4">
        <v>91.6</v>
      </c>
      <c r="H6136" s="4">
        <v>64.7</v>
      </c>
      <c r="I6136" s="4">
        <v>-999</v>
      </c>
      <c r="J6136" s="4">
        <v>-999</v>
      </c>
      <c r="K6136" s="4">
        <v>0.80100000000000005</v>
      </c>
      <c r="L6136" s="4">
        <v>0</v>
      </c>
      <c r="M6136" s="4">
        <v>0</v>
      </c>
      <c r="N6136" s="5">
        <v>-999</v>
      </c>
      <c r="O6136" s="5">
        <v>-999</v>
      </c>
      <c r="P6136" s="4">
        <v>6.2</v>
      </c>
      <c r="Q6136" s="5">
        <v>-999</v>
      </c>
      <c r="R6136">
        <v>0.879</v>
      </c>
      <c r="S6136" s="34">
        <f>ROUND((0.6105*(EXP((17.273*E6136)/(E6136+237.3))))*(100-H6136)/100,3)</f>
        <v>0.47899999999999998</v>
      </c>
      <c r="T6136" s="6">
        <f>IF(V6136&lt;V6137,L6136,0)</f>
        <v>0</v>
      </c>
      <c r="U6136" s="6">
        <f>IF(T6136&gt;0,M6136,-999)</f>
        <v>-999</v>
      </c>
      <c r="V6136">
        <v>200806</v>
      </c>
      <c r="W6136">
        <v>2008</v>
      </c>
    </row>
    <row r="6137" spans="1:23" x14ac:dyDescent="0.25">
      <c r="A6137" s="14">
        <v>39604</v>
      </c>
      <c r="B6137" s="3">
        <v>157</v>
      </c>
      <c r="C6137" s="5">
        <v>-999</v>
      </c>
      <c r="D6137" s="4">
        <v>2.4</v>
      </c>
      <c r="E6137" s="4">
        <v>6</v>
      </c>
      <c r="F6137" s="4">
        <v>-1.1000000000000001</v>
      </c>
      <c r="G6137" s="4">
        <v>90.8</v>
      </c>
      <c r="H6137" s="4">
        <v>69.3</v>
      </c>
      <c r="I6137" s="4">
        <v>-999</v>
      </c>
      <c r="J6137" s="4">
        <v>-999</v>
      </c>
      <c r="K6137" s="4">
        <v>4.0049999999999999</v>
      </c>
      <c r="L6137" s="4">
        <v>0</v>
      </c>
      <c r="M6137" s="4">
        <v>0</v>
      </c>
      <c r="N6137" s="5">
        <v>-999</v>
      </c>
      <c r="O6137" s="5">
        <v>-999</v>
      </c>
      <c r="P6137" s="4">
        <v>5.7</v>
      </c>
      <c r="Q6137" s="5">
        <v>-999</v>
      </c>
      <c r="R6137">
        <v>0.64700000000000002</v>
      </c>
      <c r="S6137" s="34">
        <f>ROUND((0.6105*(EXP((17.273*E6137)/(E6137+237.3))))*(100-H6137)/100,3)</f>
        <v>0.28699999999999998</v>
      </c>
      <c r="T6137" s="6">
        <f>IF(V6137&lt;V6138,L6137,0)</f>
        <v>0</v>
      </c>
      <c r="U6137" s="6">
        <f>IF(T6137&gt;0,M6137,-999)</f>
        <v>-999</v>
      </c>
      <c r="V6137">
        <v>200806</v>
      </c>
      <c r="W6137">
        <v>2008</v>
      </c>
    </row>
    <row r="6138" spans="1:23" x14ac:dyDescent="0.25">
      <c r="A6138" s="14">
        <v>39605</v>
      </c>
      <c r="B6138" s="3">
        <v>158</v>
      </c>
      <c r="C6138" s="5">
        <v>-999</v>
      </c>
      <c r="D6138" s="4">
        <v>2.5</v>
      </c>
      <c r="E6138" s="4">
        <v>9.3000000000000007</v>
      </c>
      <c r="F6138" s="4">
        <v>-1.6</v>
      </c>
      <c r="G6138" s="4">
        <v>85.1</v>
      </c>
      <c r="H6138" s="4">
        <v>47.7</v>
      </c>
      <c r="I6138" s="4">
        <v>-999</v>
      </c>
      <c r="J6138" s="4">
        <v>-999</v>
      </c>
      <c r="K6138" s="4">
        <v>9.3079999999999998</v>
      </c>
      <c r="L6138" s="4">
        <v>0</v>
      </c>
      <c r="M6138" s="4">
        <v>0</v>
      </c>
      <c r="N6138" s="5">
        <v>-999</v>
      </c>
      <c r="O6138" s="5">
        <v>-999</v>
      </c>
      <c r="P6138" s="4">
        <v>5.5</v>
      </c>
      <c r="Q6138" s="5">
        <v>-999</v>
      </c>
      <c r="R6138">
        <v>0.55800000000000005</v>
      </c>
      <c r="S6138" s="34">
        <f>ROUND((0.6105*(EXP((17.273*E6138)/(E6138+237.3))))*(100-H6138)/100,3)</f>
        <v>0.61199999999999999</v>
      </c>
      <c r="T6138" s="6">
        <f>IF(V6138&lt;V6139,L6138,0)</f>
        <v>0</v>
      </c>
      <c r="U6138" s="6">
        <f>IF(T6138&gt;0,M6138,-999)</f>
        <v>-999</v>
      </c>
      <c r="V6138">
        <v>200806</v>
      </c>
      <c r="W6138">
        <v>2008</v>
      </c>
    </row>
    <row r="6139" spans="1:23" x14ac:dyDescent="0.25">
      <c r="A6139" s="14">
        <v>39606</v>
      </c>
      <c r="B6139" s="3">
        <v>159</v>
      </c>
      <c r="C6139" s="5">
        <v>-999</v>
      </c>
      <c r="D6139" s="4">
        <v>1.6</v>
      </c>
      <c r="E6139" s="4">
        <v>7.2</v>
      </c>
      <c r="F6139" s="4">
        <v>-0.8</v>
      </c>
      <c r="G6139" s="4">
        <v>93.2</v>
      </c>
      <c r="H6139" s="4">
        <v>71.599999999999994</v>
      </c>
      <c r="I6139" s="4">
        <v>-999</v>
      </c>
      <c r="J6139" s="4">
        <v>-999</v>
      </c>
      <c r="K6139" s="4">
        <v>13.3</v>
      </c>
      <c r="L6139" s="4">
        <v>0</v>
      </c>
      <c r="M6139" s="4">
        <v>0</v>
      </c>
      <c r="N6139" s="5">
        <v>-999</v>
      </c>
      <c r="O6139" s="5">
        <v>-999</v>
      </c>
      <c r="P6139" s="4">
        <v>4.5999999999999996</v>
      </c>
      <c r="Q6139" s="5">
        <v>-999</v>
      </c>
      <c r="R6139">
        <v>0.72899999999999998</v>
      </c>
      <c r="S6139" s="34">
        <f>ROUND((0.6105*(EXP((17.273*E6139)/(E6139+237.3))))*(100-H6139)/100,3)</f>
        <v>0.28799999999999998</v>
      </c>
      <c r="T6139" s="6">
        <f>IF(V6139&lt;V6140,L6139,0)</f>
        <v>0</v>
      </c>
      <c r="U6139" s="6">
        <f>IF(T6139&gt;0,M6139,-999)</f>
        <v>-999</v>
      </c>
      <c r="V6139">
        <v>200806</v>
      </c>
      <c r="W6139">
        <v>2008</v>
      </c>
    </row>
    <row r="6140" spans="1:23" x14ac:dyDescent="0.25">
      <c r="A6140" s="14">
        <v>39607</v>
      </c>
      <c r="B6140" s="3">
        <v>160</v>
      </c>
      <c r="C6140" s="5">
        <v>-999</v>
      </c>
      <c r="D6140" s="4">
        <v>3.5</v>
      </c>
      <c r="E6140" s="4">
        <v>10.6</v>
      </c>
      <c r="F6140" s="4">
        <v>-1.4</v>
      </c>
      <c r="G6140" s="4">
        <v>75.3</v>
      </c>
      <c r="H6140" s="4">
        <v>45.4</v>
      </c>
      <c r="I6140" s="4">
        <v>-999</v>
      </c>
      <c r="J6140" s="4">
        <v>-999</v>
      </c>
      <c r="K6140" s="4">
        <v>0</v>
      </c>
      <c r="L6140" s="4">
        <v>0</v>
      </c>
      <c r="M6140" s="4">
        <v>0</v>
      </c>
      <c r="N6140" s="5">
        <v>-999</v>
      </c>
      <c r="O6140" s="5">
        <v>-999</v>
      </c>
      <c r="P6140" s="4">
        <v>4.0999999999999996</v>
      </c>
      <c r="Q6140" s="5">
        <v>-999</v>
      </c>
      <c r="R6140">
        <v>0.57799999999999996</v>
      </c>
      <c r="S6140" s="34">
        <f>ROUND((0.6105*(EXP((17.273*E6140)/(E6140+237.3))))*(100-H6140)/100,3)</f>
        <v>0.69799999999999995</v>
      </c>
      <c r="T6140" s="6">
        <f>IF(V6140&lt;V6141,L6140,0)</f>
        <v>0</v>
      </c>
      <c r="U6140" s="6">
        <f>IF(T6140&gt;0,M6140,-999)</f>
        <v>-999</v>
      </c>
      <c r="V6140">
        <v>200806</v>
      </c>
      <c r="W6140">
        <v>2008</v>
      </c>
    </row>
    <row r="6141" spans="1:23" x14ac:dyDescent="0.25">
      <c r="A6141" s="14">
        <v>39608</v>
      </c>
      <c r="B6141" s="3">
        <v>161</v>
      </c>
      <c r="C6141" s="5">
        <v>-999</v>
      </c>
      <c r="D6141" s="4">
        <v>2.8</v>
      </c>
      <c r="E6141" s="4">
        <v>9.8000000000000007</v>
      </c>
      <c r="F6141" s="4">
        <v>-1.2</v>
      </c>
      <c r="G6141" s="4">
        <v>84.7</v>
      </c>
      <c r="H6141" s="4">
        <v>49.7</v>
      </c>
      <c r="I6141" s="4">
        <v>-999</v>
      </c>
      <c r="J6141" s="4">
        <v>-999</v>
      </c>
      <c r="K6141" s="4">
        <v>3.4710000000000001</v>
      </c>
      <c r="L6141" s="4">
        <v>0</v>
      </c>
      <c r="M6141" s="4">
        <v>0</v>
      </c>
      <c r="N6141" s="5">
        <v>-999</v>
      </c>
      <c r="O6141" s="5">
        <v>-999</v>
      </c>
      <c r="P6141" s="4">
        <v>5</v>
      </c>
      <c r="Q6141" s="5">
        <v>-999</v>
      </c>
      <c r="R6141">
        <v>0.6</v>
      </c>
      <c r="S6141" s="34">
        <f>ROUND((0.6105*(EXP((17.273*E6141)/(E6141+237.3))))*(100-H6141)/100,3)</f>
        <v>0.60899999999999999</v>
      </c>
      <c r="T6141" s="6">
        <f>IF(V6141&lt;V6142,L6141,0)</f>
        <v>0</v>
      </c>
      <c r="U6141" s="6">
        <f>IF(T6141&gt;0,M6141,-999)</f>
        <v>-999</v>
      </c>
      <c r="V6141">
        <v>200806</v>
      </c>
      <c r="W6141">
        <v>2008</v>
      </c>
    </row>
    <row r="6142" spans="1:23" x14ac:dyDescent="0.25">
      <c r="A6142" s="14">
        <v>39609</v>
      </c>
      <c r="B6142" s="3">
        <v>162</v>
      </c>
      <c r="C6142" s="5">
        <v>-999</v>
      </c>
      <c r="D6142" s="4">
        <v>2</v>
      </c>
      <c r="E6142" s="4">
        <v>5.9</v>
      </c>
      <c r="F6142" s="4">
        <v>-0.5</v>
      </c>
      <c r="G6142" s="4">
        <v>96.1</v>
      </c>
      <c r="H6142" s="4">
        <v>84.2</v>
      </c>
      <c r="I6142" s="4">
        <v>-999</v>
      </c>
      <c r="J6142" s="4">
        <v>-999</v>
      </c>
      <c r="K6142" s="4">
        <v>18.155999999999999</v>
      </c>
      <c r="L6142" s="4">
        <v>0</v>
      </c>
      <c r="M6142" s="4">
        <v>0</v>
      </c>
      <c r="N6142" s="5">
        <v>-999</v>
      </c>
      <c r="O6142" s="5">
        <v>-999</v>
      </c>
      <c r="P6142" s="4">
        <v>3.9</v>
      </c>
      <c r="Q6142" s="5">
        <v>-999</v>
      </c>
      <c r="R6142">
        <v>0.77900000000000003</v>
      </c>
      <c r="S6142" s="34">
        <f>ROUND((0.6105*(EXP((17.273*E6142)/(E6142+237.3))))*(100-H6142)/100,3)</f>
        <v>0.14699999999999999</v>
      </c>
      <c r="T6142" s="6">
        <f>IF(V6142&lt;V6143,L6142,0)</f>
        <v>0</v>
      </c>
      <c r="U6142" s="6">
        <f>IF(T6142&gt;0,M6142,-999)</f>
        <v>-999</v>
      </c>
      <c r="V6142">
        <v>200806</v>
      </c>
      <c r="W6142">
        <v>2008</v>
      </c>
    </row>
    <row r="6143" spans="1:23" x14ac:dyDescent="0.25">
      <c r="A6143" s="14">
        <v>39610</v>
      </c>
      <c r="B6143" s="3">
        <v>163</v>
      </c>
      <c r="C6143" s="5">
        <v>-999</v>
      </c>
      <c r="D6143" s="4">
        <v>4</v>
      </c>
      <c r="E6143" s="4">
        <v>11.6</v>
      </c>
      <c r="F6143" s="4">
        <v>1.9</v>
      </c>
      <c r="G6143" s="4">
        <v>95.8</v>
      </c>
      <c r="H6143" s="4">
        <v>63.7</v>
      </c>
      <c r="I6143" s="4">
        <v>-999</v>
      </c>
      <c r="J6143" s="4">
        <v>-999</v>
      </c>
      <c r="K6143" s="4">
        <v>1.6019999999999999</v>
      </c>
      <c r="L6143" s="4">
        <v>0</v>
      </c>
      <c r="M6143" s="4">
        <v>0</v>
      </c>
      <c r="N6143" s="5">
        <v>-999</v>
      </c>
      <c r="O6143" s="5">
        <v>-999</v>
      </c>
      <c r="P6143" s="4">
        <v>3.6</v>
      </c>
      <c r="Q6143" s="5">
        <v>-999</v>
      </c>
      <c r="R6143">
        <v>0.86699999999999999</v>
      </c>
      <c r="S6143" s="34">
        <f>ROUND((0.6105*(EXP((17.273*E6143)/(E6143+237.3))))*(100-H6143)/100,3)</f>
        <v>0.496</v>
      </c>
      <c r="T6143" s="6">
        <f>IF(V6143&lt;V6144,L6143,0)</f>
        <v>0</v>
      </c>
      <c r="U6143" s="6">
        <f>IF(T6143&gt;0,M6143,-999)</f>
        <v>-999</v>
      </c>
      <c r="V6143">
        <v>200806</v>
      </c>
      <c r="W6143">
        <v>2008</v>
      </c>
    </row>
    <row r="6144" spans="1:23" x14ac:dyDescent="0.25">
      <c r="A6144" s="14">
        <v>39611</v>
      </c>
      <c r="B6144" s="3">
        <v>164</v>
      </c>
      <c r="C6144" s="5">
        <v>-999</v>
      </c>
      <c r="D6144" s="4">
        <v>8.4</v>
      </c>
      <c r="E6144" s="4">
        <v>16.8</v>
      </c>
      <c r="F6144" s="4">
        <v>1</v>
      </c>
      <c r="G6144" s="4">
        <v>68.900000000000006</v>
      </c>
      <c r="H6144" s="4">
        <v>31</v>
      </c>
      <c r="I6144" s="4">
        <v>-999</v>
      </c>
      <c r="J6144" s="4">
        <v>-999</v>
      </c>
      <c r="K6144" s="4">
        <v>0</v>
      </c>
      <c r="L6144" s="4">
        <v>0</v>
      </c>
      <c r="M6144" s="4">
        <v>0</v>
      </c>
      <c r="N6144" s="5">
        <v>-999</v>
      </c>
      <c r="O6144" s="5">
        <v>-999</v>
      </c>
      <c r="P6144" s="4">
        <v>5.7</v>
      </c>
      <c r="Q6144" s="5">
        <v>-999</v>
      </c>
      <c r="R6144">
        <v>0.59199999999999997</v>
      </c>
      <c r="S6144" s="34">
        <f>ROUND((0.6105*(EXP((17.273*E6144)/(E6144+237.3))))*(100-H6144)/100,3)</f>
        <v>1.32</v>
      </c>
      <c r="T6144" s="6">
        <f>IF(V6144&lt;V6145,L6144,0)</f>
        <v>0</v>
      </c>
      <c r="U6144" s="6">
        <f>IF(T6144&gt;0,M6144,-999)</f>
        <v>-999</v>
      </c>
      <c r="V6144">
        <v>200806</v>
      </c>
      <c r="W6144">
        <v>2008</v>
      </c>
    </row>
    <row r="6145" spans="1:23" x14ac:dyDescent="0.25">
      <c r="A6145" s="14">
        <v>39612</v>
      </c>
      <c r="B6145" s="3">
        <v>165</v>
      </c>
      <c r="C6145" s="5">
        <v>-999</v>
      </c>
      <c r="D6145" s="4">
        <v>7.1</v>
      </c>
      <c r="E6145" s="4">
        <v>14.3</v>
      </c>
      <c r="F6145" s="4">
        <v>0.9</v>
      </c>
      <c r="G6145" s="4">
        <v>64.900000000000006</v>
      </c>
      <c r="H6145" s="4">
        <v>34.5</v>
      </c>
      <c r="I6145" s="4">
        <v>-999</v>
      </c>
      <c r="J6145" s="4">
        <v>-999</v>
      </c>
      <c r="K6145" s="4">
        <v>0</v>
      </c>
      <c r="L6145" s="4">
        <v>0</v>
      </c>
      <c r="M6145" s="4">
        <v>0</v>
      </c>
      <c r="N6145" s="5">
        <v>-999</v>
      </c>
      <c r="O6145" s="5">
        <v>-999</v>
      </c>
      <c r="P6145" s="4">
        <v>7.4</v>
      </c>
      <c r="Q6145" s="5">
        <v>-999</v>
      </c>
      <c r="R6145">
        <v>0.56100000000000005</v>
      </c>
      <c r="S6145" s="34">
        <f>ROUND((0.6105*(EXP((17.273*E6145)/(E6145+237.3))))*(100-H6145)/100,3)</f>
        <v>1.0669999999999999</v>
      </c>
      <c r="T6145" s="6">
        <f>IF(V6145&lt;V6146,L6145,0)</f>
        <v>0</v>
      </c>
      <c r="U6145" s="6">
        <f>IF(T6145&gt;0,M6145,-999)</f>
        <v>-999</v>
      </c>
      <c r="V6145">
        <v>200806</v>
      </c>
      <c r="W6145">
        <v>2008</v>
      </c>
    </row>
    <row r="6146" spans="1:23" x14ac:dyDescent="0.25">
      <c r="A6146" s="14">
        <v>39613</v>
      </c>
      <c r="B6146" s="3">
        <v>166</v>
      </c>
      <c r="C6146" s="5">
        <v>-999</v>
      </c>
      <c r="D6146" s="4">
        <v>5.2</v>
      </c>
      <c r="E6146" s="4">
        <v>11.8</v>
      </c>
      <c r="F6146" s="4">
        <v>-1.7</v>
      </c>
      <c r="G6146" s="4">
        <v>69.599999999999994</v>
      </c>
      <c r="H6146" s="4">
        <v>40.1</v>
      </c>
      <c r="I6146" s="4">
        <v>-999</v>
      </c>
      <c r="J6146" s="4">
        <v>-999</v>
      </c>
      <c r="K6146" s="4">
        <v>0</v>
      </c>
      <c r="L6146" s="4">
        <v>0</v>
      </c>
      <c r="M6146" s="4">
        <v>0</v>
      </c>
      <c r="N6146" s="5">
        <v>-999</v>
      </c>
      <c r="O6146" s="5">
        <v>-999</v>
      </c>
      <c r="P6146" s="4">
        <v>7.2</v>
      </c>
      <c r="Q6146" s="5">
        <v>-999</v>
      </c>
      <c r="R6146">
        <v>0.55500000000000005</v>
      </c>
      <c r="S6146" s="34">
        <f>ROUND((0.6105*(EXP((17.273*E6146)/(E6146+237.3))))*(100-H6146)/100,3)</f>
        <v>0.82899999999999996</v>
      </c>
      <c r="T6146" s="6">
        <f>IF(V6146&lt;V6147,L6146,0)</f>
        <v>0</v>
      </c>
      <c r="U6146" s="6">
        <f>IF(T6146&gt;0,M6146,-999)</f>
        <v>-999</v>
      </c>
      <c r="V6146">
        <v>200806</v>
      </c>
      <c r="W6146">
        <v>2008</v>
      </c>
    </row>
    <row r="6147" spans="1:23" x14ac:dyDescent="0.25">
      <c r="A6147" s="14">
        <v>39614</v>
      </c>
      <c r="B6147" s="3">
        <v>167</v>
      </c>
      <c r="C6147" s="5">
        <v>-999</v>
      </c>
      <c r="D6147" s="4">
        <v>9.1999999999999993</v>
      </c>
      <c r="E6147" s="4">
        <v>17.899999999999999</v>
      </c>
      <c r="F6147" s="4">
        <v>1.4</v>
      </c>
      <c r="G6147" s="4">
        <v>56.1</v>
      </c>
      <c r="H6147" s="4">
        <v>21.4</v>
      </c>
      <c r="I6147" s="4">
        <v>-999</v>
      </c>
      <c r="J6147" s="4">
        <v>-999</v>
      </c>
      <c r="K6147" s="4">
        <v>0</v>
      </c>
      <c r="L6147" s="4">
        <v>0</v>
      </c>
      <c r="M6147" s="4">
        <v>0</v>
      </c>
      <c r="N6147" s="5">
        <v>-999</v>
      </c>
      <c r="O6147" s="5">
        <v>-999</v>
      </c>
      <c r="P6147" s="4">
        <v>7.5</v>
      </c>
      <c r="Q6147" s="5">
        <v>-999</v>
      </c>
      <c r="R6147">
        <v>0.44</v>
      </c>
      <c r="S6147" s="34">
        <f>ROUND((0.6105*(EXP((17.273*E6147)/(E6147+237.3))))*(100-H6147)/100,3)</f>
        <v>1.6120000000000001</v>
      </c>
      <c r="T6147" s="6">
        <f>IF(V6147&lt;V6148,L6147,0)</f>
        <v>0</v>
      </c>
      <c r="U6147" s="6">
        <f>IF(T6147&gt;0,M6147,-999)</f>
        <v>-999</v>
      </c>
      <c r="V6147">
        <v>200806</v>
      </c>
      <c r="W6147">
        <v>2008</v>
      </c>
    </row>
    <row r="6148" spans="1:23" x14ac:dyDescent="0.25">
      <c r="A6148" s="14">
        <v>39615</v>
      </c>
      <c r="B6148" s="3">
        <v>168</v>
      </c>
      <c r="C6148" s="5">
        <v>-999</v>
      </c>
      <c r="D6148" s="4">
        <v>11.3</v>
      </c>
      <c r="E6148" s="4">
        <v>19.7</v>
      </c>
      <c r="F6148" s="4">
        <v>2.2000000000000002</v>
      </c>
      <c r="G6148" s="4">
        <v>40.700000000000003</v>
      </c>
      <c r="H6148" s="4">
        <v>17.399999999999999</v>
      </c>
      <c r="I6148" s="4">
        <v>-999</v>
      </c>
      <c r="J6148" s="4">
        <v>-999</v>
      </c>
      <c r="K6148" s="4">
        <v>0</v>
      </c>
      <c r="L6148" s="4">
        <v>0</v>
      </c>
      <c r="M6148" s="4">
        <v>0</v>
      </c>
      <c r="N6148" s="5">
        <v>-999</v>
      </c>
      <c r="O6148" s="5">
        <v>-999</v>
      </c>
      <c r="P6148" s="4">
        <v>8.6</v>
      </c>
      <c r="Q6148" s="5">
        <v>-999</v>
      </c>
      <c r="R6148">
        <v>0.39800000000000002</v>
      </c>
      <c r="S6148" s="34">
        <f>ROUND((0.6105*(EXP((17.273*E6148)/(E6148+237.3))))*(100-H6148)/100,3)</f>
        <v>1.895</v>
      </c>
      <c r="T6148" s="6">
        <f>IF(V6148&lt;V6149,L6148,0)</f>
        <v>0</v>
      </c>
      <c r="U6148" s="6">
        <f>IF(T6148&gt;0,M6148,-999)</f>
        <v>-999</v>
      </c>
      <c r="V6148">
        <v>200806</v>
      </c>
      <c r="W6148">
        <v>2008</v>
      </c>
    </row>
    <row r="6149" spans="1:23" x14ac:dyDescent="0.25">
      <c r="A6149" s="14">
        <v>39616</v>
      </c>
      <c r="B6149" s="3">
        <v>169</v>
      </c>
      <c r="C6149" s="5">
        <v>-999</v>
      </c>
      <c r="D6149" s="4">
        <v>7.3</v>
      </c>
      <c r="E6149" s="4">
        <v>15.1</v>
      </c>
      <c r="F6149" s="4">
        <v>0</v>
      </c>
      <c r="G6149" s="4">
        <v>58.5</v>
      </c>
      <c r="H6149" s="4">
        <v>33</v>
      </c>
      <c r="I6149" s="4">
        <v>-999</v>
      </c>
      <c r="J6149" s="4">
        <v>-999</v>
      </c>
      <c r="K6149" s="4">
        <v>0</v>
      </c>
      <c r="L6149" s="4">
        <v>0</v>
      </c>
      <c r="M6149" s="4">
        <v>0</v>
      </c>
      <c r="N6149" s="5">
        <v>-999</v>
      </c>
      <c r="O6149" s="5">
        <v>-999</v>
      </c>
      <c r="P6149" s="4">
        <v>9</v>
      </c>
      <c r="Q6149" s="5">
        <v>-999</v>
      </c>
      <c r="R6149">
        <v>0.56699999999999995</v>
      </c>
      <c r="S6149" s="34">
        <f>ROUND((0.6105*(EXP((17.273*E6149)/(E6149+237.3))))*(100-H6149)/100,3)</f>
        <v>1.1499999999999999</v>
      </c>
      <c r="T6149" s="6">
        <f>IF(V6149&lt;V6150,L6149,0)</f>
        <v>0</v>
      </c>
      <c r="U6149" s="6">
        <f>IF(T6149&gt;0,M6149,-999)</f>
        <v>-999</v>
      </c>
      <c r="V6149">
        <v>200806</v>
      </c>
      <c r="W6149">
        <v>2008</v>
      </c>
    </row>
    <row r="6150" spans="1:23" x14ac:dyDescent="0.25">
      <c r="A6150" s="14">
        <v>39617</v>
      </c>
      <c r="B6150" s="3">
        <v>170</v>
      </c>
      <c r="C6150" s="5">
        <v>-999</v>
      </c>
      <c r="D6150" s="4">
        <v>4.8</v>
      </c>
      <c r="E6150" s="4">
        <v>11.5</v>
      </c>
      <c r="F6150" s="4">
        <v>-1.8</v>
      </c>
      <c r="G6150" s="4">
        <v>65.599999999999994</v>
      </c>
      <c r="H6150" s="4">
        <v>37</v>
      </c>
      <c r="I6150" s="4">
        <v>-999</v>
      </c>
      <c r="J6150" s="4">
        <v>-999</v>
      </c>
      <c r="K6150" s="4">
        <v>0</v>
      </c>
      <c r="L6150" s="4">
        <v>0</v>
      </c>
      <c r="M6150" s="4">
        <v>0</v>
      </c>
      <c r="N6150" s="5">
        <v>-999</v>
      </c>
      <c r="O6150" s="5">
        <v>-999</v>
      </c>
      <c r="P6150" s="4">
        <v>8.6999999999999993</v>
      </c>
      <c r="Q6150" s="5">
        <v>-999</v>
      </c>
      <c r="R6150">
        <v>0.502</v>
      </c>
      <c r="S6150" s="34">
        <f>ROUND((0.6105*(EXP((17.273*E6150)/(E6150+237.3))))*(100-H6150)/100,3)</f>
        <v>0.85499999999999998</v>
      </c>
      <c r="T6150" s="6">
        <f>IF(V6150&lt;V6151,L6150,0)</f>
        <v>0</v>
      </c>
      <c r="U6150" s="6">
        <f>IF(T6150&gt;0,M6150,-999)</f>
        <v>-999</v>
      </c>
      <c r="V6150">
        <v>200806</v>
      </c>
      <c r="W6150">
        <v>2008</v>
      </c>
    </row>
    <row r="6151" spans="1:23" x14ac:dyDescent="0.25">
      <c r="A6151" s="14">
        <v>39618</v>
      </c>
      <c r="B6151" s="3">
        <v>171</v>
      </c>
      <c r="C6151" s="5">
        <v>-999</v>
      </c>
      <c r="D6151" s="4">
        <v>6.9</v>
      </c>
      <c r="E6151" s="4">
        <v>14.4</v>
      </c>
      <c r="F6151" s="4">
        <v>-1.3</v>
      </c>
      <c r="G6151" s="4">
        <v>62.1</v>
      </c>
      <c r="H6151" s="4">
        <v>40.1</v>
      </c>
      <c r="I6151" s="4">
        <v>-999</v>
      </c>
      <c r="J6151" s="4">
        <v>-999</v>
      </c>
      <c r="K6151" s="4">
        <v>0</v>
      </c>
      <c r="L6151" s="4">
        <v>0</v>
      </c>
      <c r="M6151" s="4">
        <v>0</v>
      </c>
      <c r="N6151" s="5">
        <v>-999</v>
      </c>
      <c r="O6151" s="5">
        <v>-999</v>
      </c>
      <c r="P6151" s="4">
        <v>8.4</v>
      </c>
      <c r="Q6151" s="5">
        <v>-999</v>
      </c>
      <c r="R6151">
        <v>0.65800000000000003</v>
      </c>
      <c r="S6151" s="34">
        <f>ROUND((0.6105*(EXP((17.273*E6151)/(E6151+237.3))))*(100-H6151)/100,3)</f>
        <v>0.98199999999999998</v>
      </c>
      <c r="T6151" s="6">
        <f>IF(V6151&lt;V6152,L6151,0)</f>
        <v>0</v>
      </c>
      <c r="U6151" s="6">
        <f>IF(T6151&gt;0,M6151,-999)</f>
        <v>-999</v>
      </c>
      <c r="V6151">
        <v>200806</v>
      </c>
      <c r="W6151">
        <v>2008</v>
      </c>
    </row>
    <row r="6152" spans="1:23" x14ac:dyDescent="0.25">
      <c r="A6152" s="14">
        <v>39619</v>
      </c>
      <c r="B6152" s="3">
        <v>172</v>
      </c>
      <c r="C6152" s="5">
        <v>-999</v>
      </c>
      <c r="D6152" s="4">
        <v>12.4</v>
      </c>
      <c r="E6152" s="4">
        <v>19.8</v>
      </c>
      <c r="F6152" s="4">
        <v>7</v>
      </c>
      <c r="G6152" s="4">
        <v>46</v>
      </c>
      <c r="H6152" s="4">
        <v>26.8</v>
      </c>
      <c r="I6152" s="4">
        <v>-999</v>
      </c>
      <c r="J6152" s="4">
        <v>-999</v>
      </c>
      <c r="K6152" s="4">
        <v>0</v>
      </c>
      <c r="L6152" s="4">
        <v>0</v>
      </c>
      <c r="M6152" s="4">
        <v>0</v>
      </c>
      <c r="N6152" s="5">
        <v>-999</v>
      </c>
      <c r="O6152" s="5">
        <v>-999</v>
      </c>
      <c r="P6152" s="4">
        <v>8.9</v>
      </c>
      <c r="Q6152" s="5">
        <v>-999</v>
      </c>
      <c r="R6152">
        <v>0.61799999999999999</v>
      </c>
      <c r="S6152" s="34">
        <f>ROUND((0.6105*(EXP((17.273*E6152)/(E6152+237.3))))*(100-H6152)/100,3)</f>
        <v>1.69</v>
      </c>
      <c r="T6152" s="6">
        <f>IF(V6152&lt;V6153,L6152,0)</f>
        <v>0</v>
      </c>
      <c r="U6152" s="6">
        <f>IF(T6152&gt;0,M6152,-999)</f>
        <v>-999</v>
      </c>
      <c r="V6152">
        <v>200806</v>
      </c>
      <c r="W6152">
        <v>2008</v>
      </c>
    </row>
    <row r="6153" spans="1:23" x14ac:dyDescent="0.25">
      <c r="A6153" s="14">
        <v>39620</v>
      </c>
      <c r="B6153" s="3">
        <v>173</v>
      </c>
      <c r="C6153" s="5">
        <v>-999</v>
      </c>
      <c r="D6153" s="4">
        <v>12.7</v>
      </c>
      <c r="E6153" s="4">
        <v>16.8</v>
      </c>
      <c r="F6153" s="4">
        <v>6.9</v>
      </c>
      <c r="G6153" s="4">
        <v>58.4</v>
      </c>
      <c r="H6153" s="4">
        <v>32</v>
      </c>
      <c r="I6153" s="4">
        <v>-999</v>
      </c>
      <c r="J6153" s="4">
        <v>-999</v>
      </c>
      <c r="K6153" s="4">
        <v>2.1360000000000001</v>
      </c>
      <c r="L6153" s="4">
        <v>0</v>
      </c>
      <c r="M6153" s="4">
        <v>0</v>
      </c>
      <c r="N6153" s="5">
        <v>-999</v>
      </c>
      <c r="O6153" s="5">
        <v>-999</v>
      </c>
      <c r="P6153" s="4">
        <v>9</v>
      </c>
      <c r="Q6153" s="5">
        <v>-999</v>
      </c>
      <c r="R6153">
        <v>0.61</v>
      </c>
      <c r="S6153" s="34">
        <f>ROUND((0.6105*(EXP((17.273*E6153)/(E6153+237.3))))*(100-H6153)/100,3)</f>
        <v>1.3009999999999999</v>
      </c>
      <c r="T6153" s="6">
        <f>IF(V6153&lt;V6154,L6153,0)</f>
        <v>0</v>
      </c>
      <c r="U6153" s="6">
        <f>IF(T6153&gt;0,M6153,-999)</f>
        <v>-999</v>
      </c>
      <c r="V6153">
        <v>200806</v>
      </c>
      <c r="W6153">
        <v>2008</v>
      </c>
    </row>
    <row r="6154" spans="1:23" x14ac:dyDescent="0.25">
      <c r="A6154" s="14">
        <v>39621</v>
      </c>
      <c r="B6154" s="3">
        <v>174</v>
      </c>
      <c r="C6154" s="5">
        <v>-999</v>
      </c>
      <c r="D6154" s="4">
        <v>9</v>
      </c>
      <c r="E6154" s="4">
        <v>15.9</v>
      </c>
      <c r="F6154" s="4">
        <v>2.2999999999999998</v>
      </c>
      <c r="G6154" s="4">
        <v>70</v>
      </c>
      <c r="H6154" s="4">
        <v>35.6</v>
      </c>
      <c r="I6154" s="4">
        <v>-999</v>
      </c>
      <c r="J6154" s="4">
        <v>-999</v>
      </c>
      <c r="K6154" s="4">
        <v>0.26700000000000002</v>
      </c>
      <c r="L6154" s="4">
        <v>0</v>
      </c>
      <c r="M6154" s="4">
        <v>0</v>
      </c>
      <c r="N6154" s="5">
        <v>-999</v>
      </c>
      <c r="O6154" s="5">
        <v>-999</v>
      </c>
      <c r="P6154" s="4">
        <v>9.6</v>
      </c>
      <c r="Q6154" s="5">
        <v>-999</v>
      </c>
      <c r="R6154">
        <v>0.64500000000000002</v>
      </c>
      <c r="S6154" s="34">
        <f>ROUND((0.6105*(EXP((17.273*E6154)/(E6154+237.3))))*(100-H6154)/100,3)</f>
        <v>1.163</v>
      </c>
      <c r="T6154" s="6">
        <f>IF(V6154&lt;V6155,L6154,0)</f>
        <v>0</v>
      </c>
      <c r="U6154" s="6">
        <f>IF(T6154&gt;0,M6154,-999)</f>
        <v>-999</v>
      </c>
      <c r="V6154">
        <v>200806</v>
      </c>
      <c r="W6154">
        <v>2008</v>
      </c>
    </row>
    <row r="6155" spans="1:23" x14ac:dyDescent="0.25">
      <c r="A6155" s="14">
        <v>39622</v>
      </c>
      <c r="B6155" s="3">
        <v>175</v>
      </c>
      <c r="C6155" s="5">
        <v>-999</v>
      </c>
      <c r="D6155" s="4">
        <v>8</v>
      </c>
      <c r="E6155" s="4">
        <v>16.600000000000001</v>
      </c>
      <c r="F6155" s="4">
        <v>0.4</v>
      </c>
      <c r="G6155" s="4">
        <v>66.8</v>
      </c>
      <c r="H6155" s="4">
        <v>30.5</v>
      </c>
      <c r="I6155" s="4">
        <v>-999</v>
      </c>
      <c r="J6155" s="4">
        <v>-999</v>
      </c>
      <c r="K6155" s="4">
        <v>0.26700000000000002</v>
      </c>
      <c r="L6155" s="4">
        <v>0</v>
      </c>
      <c r="M6155" s="4">
        <v>0</v>
      </c>
      <c r="N6155" s="5">
        <v>-999</v>
      </c>
      <c r="O6155" s="5">
        <v>-999</v>
      </c>
      <c r="P6155" s="4">
        <v>9.8000000000000007</v>
      </c>
      <c r="Q6155" s="5">
        <v>-999</v>
      </c>
      <c r="R6155">
        <v>0.57499999999999996</v>
      </c>
      <c r="S6155" s="34">
        <f>ROUND((0.6105*(EXP((17.273*E6155)/(E6155+237.3))))*(100-H6155)/100,3)</f>
        <v>1.3129999999999999</v>
      </c>
      <c r="T6155" s="6">
        <f>IF(V6155&lt;V6156,L6155,0)</f>
        <v>0</v>
      </c>
      <c r="U6155" s="6">
        <f>IF(T6155&gt;0,M6155,-999)</f>
        <v>-999</v>
      </c>
      <c r="V6155">
        <v>200806</v>
      </c>
      <c r="W6155">
        <v>2008</v>
      </c>
    </row>
    <row r="6156" spans="1:23" x14ac:dyDescent="0.25">
      <c r="A6156" s="14">
        <v>39623</v>
      </c>
      <c r="B6156" s="3">
        <v>176</v>
      </c>
      <c r="C6156" s="5">
        <v>-999</v>
      </c>
      <c r="D6156" s="4">
        <v>8.3000000000000007</v>
      </c>
      <c r="E6156" s="4">
        <v>16.5</v>
      </c>
      <c r="F6156" s="4">
        <v>1.5</v>
      </c>
      <c r="G6156" s="4">
        <v>56.9</v>
      </c>
      <c r="H6156" s="4">
        <v>31</v>
      </c>
      <c r="I6156" s="4">
        <v>-999</v>
      </c>
      <c r="J6156" s="4">
        <v>-999</v>
      </c>
      <c r="K6156" s="4">
        <v>0</v>
      </c>
      <c r="L6156" s="4">
        <v>0</v>
      </c>
      <c r="M6156" s="4">
        <v>0</v>
      </c>
      <c r="N6156" s="5">
        <v>-999</v>
      </c>
      <c r="O6156" s="5">
        <v>-999</v>
      </c>
      <c r="P6156" s="4">
        <v>10.199999999999999</v>
      </c>
      <c r="Q6156" s="5">
        <v>-999</v>
      </c>
      <c r="R6156">
        <v>0.58299999999999996</v>
      </c>
      <c r="S6156" s="34">
        <f>ROUND((0.6105*(EXP((17.273*E6156)/(E6156+237.3))))*(100-H6156)/100,3)</f>
        <v>1.2949999999999999</v>
      </c>
      <c r="T6156" s="6">
        <f>IF(V6156&lt;V6157,L6156,0)</f>
        <v>0</v>
      </c>
      <c r="U6156" s="6">
        <f>IF(T6156&gt;0,M6156,-999)</f>
        <v>-999</v>
      </c>
      <c r="V6156">
        <v>200806</v>
      </c>
      <c r="W6156">
        <v>2008</v>
      </c>
    </row>
    <row r="6157" spans="1:23" x14ac:dyDescent="0.25">
      <c r="A6157" s="14">
        <v>39624</v>
      </c>
      <c r="B6157" s="3">
        <v>177</v>
      </c>
      <c r="C6157" s="5">
        <v>-999</v>
      </c>
      <c r="D6157" s="4">
        <v>8.6</v>
      </c>
      <c r="E6157" s="4">
        <v>16.2</v>
      </c>
      <c r="F6157" s="4">
        <v>0.7</v>
      </c>
      <c r="G6157" s="4">
        <v>50.5</v>
      </c>
      <c r="H6157" s="4">
        <v>19.600000000000001</v>
      </c>
      <c r="I6157" s="4">
        <v>-999</v>
      </c>
      <c r="J6157" s="4">
        <v>-999</v>
      </c>
      <c r="K6157" s="4">
        <v>0</v>
      </c>
      <c r="L6157" s="4">
        <v>0</v>
      </c>
      <c r="M6157" s="4">
        <v>0</v>
      </c>
      <c r="N6157" s="5">
        <v>-999</v>
      </c>
      <c r="O6157" s="5">
        <v>-999</v>
      </c>
      <c r="P6157" s="4">
        <v>10.199999999999999</v>
      </c>
      <c r="Q6157" s="5">
        <v>-999</v>
      </c>
      <c r="R6157">
        <v>0.36199999999999999</v>
      </c>
      <c r="S6157" s="34">
        <f>ROUND((0.6105*(EXP((17.273*E6157)/(E6157+237.3))))*(100-H6157)/100,3)</f>
        <v>1.48</v>
      </c>
      <c r="T6157" s="6">
        <f>IF(V6157&lt;V6158,L6157,0)</f>
        <v>0</v>
      </c>
      <c r="U6157" s="6">
        <f>IF(T6157&gt;0,M6157,-999)</f>
        <v>-999</v>
      </c>
      <c r="V6157">
        <v>200806</v>
      </c>
      <c r="W6157">
        <v>2008</v>
      </c>
    </row>
    <row r="6158" spans="1:23" x14ac:dyDescent="0.25">
      <c r="A6158" s="14">
        <v>39625</v>
      </c>
      <c r="B6158" s="3">
        <v>178</v>
      </c>
      <c r="C6158" s="5">
        <v>-999</v>
      </c>
      <c r="D6158" s="4">
        <v>7.5</v>
      </c>
      <c r="E6158" s="4">
        <v>12.8</v>
      </c>
      <c r="F6158" s="4">
        <v>3</v>
      </c>
      <c r="G6158" s="4">
        <v>62.4</v>
      </c>
      <c r="H6158" s="4">
        <v>39.4</v>
      </c>
      <c r="I6158" s="4">
        <v>-999</v>
      </c>
      <c r="J6158" s="4">
        <v>-999</v>
      </c>
      <c r="K6158" s="4">
        <v>0</v>
      </c>
      <c r="L6158" s="4">
        <v>0</v>
      </c>
      <c r="M6158" s="4">
        <v>0</v>
      </c>
      <c r="N6158" s="5">
        <v>-999</v>
      </c>
      <c r="O6158" s="5">
        <v>-999</v>
      </c>
      <c r="P6158" s="4">
        <v>10</v>
      </c>
      <c r="Q6158" s="5">
        <v>-999</v>
      </c>
      <c r="R6158">
        <v>0.58299999999999996</v>
      </c>
      <c r="S6158" s="34">
        <f>ROUND((0.6105*(EXP((17.273*E6158)/(E6158+237.3))))*(100-H6158)/100,3)</f>
        <v>0.89600000000000002</v>
      </c>
      <c r="T6158" s="6">
        <f>IF(V6158&lt;V6159,L6158,0)</f>
        <v>0</v>
      </c>
      <c r="U6158" s="6">
        <f>IF(T6158&gt;0,M6158,-999)</f>
        <v>-999</v>
      </c>
      <c r="V6158">
        <v>200806</v>
      </c>
      <c r="W6158">
        <v>2008</v>
      </c>
    </row>
    <row r="6159" spans="1:23" x14ac:dyDescent="0.25">
      <c r="A6159" s="14">
        <v>39626</v>
      </c>
      <c r="B6159" s="3">
        <v>179</v>
      </c>
      <c r="C6159" s="5">
        <v>-999</v>
      </c>
      <c r="D6159" s="4">
        <v>12.3</v>
      </c>
      <c r="E6159" s="4">
        <v>20.7</v>
      </c>
      <c r="F6159" s="4">
        <v>2.4</v>
      </c>
      <c r="G6159" s="4">
        <v>59.4</v>
      </c>
      <c r="H6159" s="4">
        <v>29.1</v>
      </c>
      <c r="I6159" s="4">
        <v>-999</v>
      </c>
      <c r="J6159" s="4">
        <v>-999</v>
      </c>
      <c r="K6159" s="4">
        <v>0</v>
      </c>
      <c r="L6159" s="4">
        <v>0</v>
      </c>
      <c r="M6159" s="4">
        <v>0</v>
      </c>
      <c r="N6159" s="5">
        <v>-999</v>
      </c>
      <c r="O6159" s="5">
        <v>-999</v>
      </c>
      <c r="P6159" s="4">
        <v>10.4</v>
      </c>
      <c r="Q6159" s="5">
        <v>-999</v>
      </c>
      <c r="R6159">
        <v>0.71199999999999997</v>
      </c>
      <c r="S6159" s="34">
        <f>ROUND((0.6105*(EXP((17.273*E6159)/(E6159+237.3))))*(100-H6159)/100,3)</f>
        <v>1.7310000000000001</v>
      </c>
      <c r="T6159" s="6">
        <f>IF(V6159&lt;V6160,L6159,0)</f>
        <v>0</v>
      </c>
      <c r="U6159" s="6">
        <f>IF(T6159&gt;0,M6159,-999)</f>
        <v>-999</v>
      </c>
      <c r="V6159">
        <v>200806</v>
      </c>
      <c r="W6159">
        <v>2008</v>
      </c>
    </row>
    <row r="6160" spans="1:23" x14ac:dyDescent="0.25">
      <c r="A6160" s="14">
        <v>39627</v>
      </c>
      <c r="B6160" s="3">
        <v>180</v>
      </c>
      <c r="C6160" s="5">
        <v>-999</v>
      </c>
      <c r="D6160" s="4">
        <v>19</v>
      </c>
      <c r="E6160" s="4">
        <v>26.8</v>
      </c>
      <c r="F6160" s="4">
        <v>9.4</v>
      </c>
      <c r="G6160" s="4">
        <v>44</v>
      </c>
      <c r="H6160" s="4">
        <v>24.4</v>
      </c>
      <c r="I6160" s="4">
        <v>-999</v>
      </c>
      <c r="J6160" s="4">
        <v>-999</v>
      </c>
      <c r="K6160" s="4">
        <v>0</v>
      </c>
      <c r="L6160" s="4">
        <v>0</v>
      </c>
      <c r="M6160" s="4">
        <v>0</v>
      </c>
      <c r="N6160" s="5">
        <v>-999</v>
      </c>
      <c r="O6160" s="5">
        <v>-999</v>
      </c>
      <c r="P6160" s="4">
        <v>12</v>
      </c>
      <c r="Q6160" s="5">
        <v>-999</v>
      </c>
      <c r="R6160">
        <v>0.85799999999999998</v>
      </c>
      <c r="S6160" s="34">
        <f>ROUND((0.6105*(EXP((17.273*E6160)/(E6160+237.3))))*(100-H6160)/100,3)</f>
        <v>2.6629999999999998</v>
      </c>
      <c r="T6160" s="6">
        <f>IF(V6160&lt;V6161,L6160,0)</f>
        <v>0</v>
      </c>
      <c r="U6160" s="6">
        <f>IF(T6160&gt;0,M6160,-999)</f>
        <v>-999</v>
      </c>
      <c r="V6160">
        <v>200806</v>
      </c>
      <c r="W6160">
        <v>2008</v>
      </c>
    </row>
    <row r="6161" spans="1:23" x14ac:dyDescent="0.25">
      <c r="A6161" s="14">
        <v>39628</v>
      </c>
      <c r="B6161" s="3">
        <v>181</v>
      </c>
      <c r="C6161" s="5">
        <v>-999</v>
      </c>
      <c r="D6161" s="4">
        <v>20.9</v>
      </c>
      <c r="E6161" s="4">
        <v>29.1</v>
      </c>
      <c r="F6161" s="4">
        <v>10.3</v>
      </c>
      <c r="G6161" s="4">
        <v>43.9</v>
      </c>
      <c r="H6161" s="4">
        <v>18.100000000000001</v>
      </c>
      <c r="I6161" s="4">
        <v>-999</v>
      </c>
      <c r="J6161" s="4">
        <v>-999</v>
      </c>
      <c r="K6161" s="4">
        <v>0</v>
      </c>
      <c r="L6161" s="4">
        <v>0</v>
      </c>
      <c r="M6161" s="4">
        <v>0</v>
      </c>
      <c r="N6161" s="5">
        <v>-999</v>
      </c>
      <c r="O6161" s="5">
        <v>-999</v>
      </c>
      <c r="P6161" s="4">
        <v>0</v>
      </c>
      <c r="Q6161" s="5">
        <v>-999</v>
      </c>
      <c r="R6161">
        <v>0.72899999999999998</v>
      </c>
      <c r="S6161" s="34">
        <f>ROUND((0.6105*(EXP((17.273*E6161)/(E6161+237.3))))*(100-H6161)/100,3)</f>
        <v>3.2989999999999999</v>
      </c>
      <c r="T6161" s="6">
        <f>IF(V6161&lt;V6162,L6161,0)</f>
        <v>0</v>
      </c>
      <c r="U6161" s="6">
        <f>IF(T6161&gt;0,M6161,-999)</f>
        <v>-999</v>
      </c>
      <c r="V6161">
        <v>200806</v>
      </c>
      <c r="W6161">
        <v>2008</v>
      </c>
    </row>
    <row r="6162" spans="1:23" x14ac:dyDescent="0.25">
      <c r="A6162" s="14">
        <v>39629</v>
      </c>
      <c r="B6162" s="3">
        <v>182</v>
      </c>
      <c r="C6162" s="5">
        <v>-999</v>
      </c>
      <c r="D6162" s="4">
        <v>20.5</v>
      </c>
      <c r="E6162" s="4">
        <v>27.7</v>
      </c>
      <c r="F6162" s="4">
        <v>13.1</v>
      </c>
      <c r="G6162" s="4">
        <v>43.9</v>
      </c>
      <c r="H6162" s="4">
        <v>19.2</v>
      </c>
      <c r="I6162" s="4">
        <v>-999</v>
      </c>
      <c r="J6162" s="4">
        <v>-999</v>
      </c>
      <c r="K6162" s="4">
        <v>0</v>
      </c>
      <c r="L6162" s="4">
        <v>0</v>
      </c>
      <c r="M6162" s="4">
        <v>0</v>
      </c>
      <c r="N6162" s="5">
        <v>-999</v>
      </c>
      <c r="O6162" s="5">
        <v>-999</v>
      </c>
      <c r="P6162" s="4">
        <v>0</v>
      </c>
      <c r="Q6162" s="5">
        <v>-999</v>
      </c>
      <c r="R6162">
        <v>0.71299999999999997</v>
      </c>
      <c r="S6162" s="34">
        <f>ROUND((0.6105*(EXP((17.273*E6162)/(E6162+237.3))))*(100-H6162)/100,3)</f>
        <v>3.0009999999999999</v>
      </c>
      <c r="T6162" s="6">
        <f>IF(V6162&lt;V6163,L6162,0)</f>
        <v>0</v>
      </c>
      <c r="U6162" s="6">
        <f>IF(T6162&gt;0,M6162,-999)</f>
        <v>-999</v>
      </c>
      <c r="V6162">
        <v>200806</v>
      </c>
      <c r="W6162">
        <v>2008</v>
      </c>
    </row>
    <row r="6163" spans="1:23" x14ac:dyDescent="0.25">
      <c r="A6163" s="14">
        <v>39630</v>
      </c>
      <c r="B6163" s="3">
        <v>183</v>
      </c>
      <c r="C6163" s="5">
        <v>-999</v>
      </c>
      <c r="D6163" s="4">
        <v>19.100000000000001</v>
      </c>
      <c r="E6163" s="4">
        <v>25</v>
      </c>
      <c r="F6163" s="4">
        <v>13.2</v>
      </c>
      <c r="G6163" s="4">
        <v>48.3</v>
      </c>
      <c r="H6163" s="4">
        <v>27.4</v>
      </c>
      <c r="I6163" s="4">
        <v>-999</v>
      </c>
      <c r="J6163" s="4">
        <v>-999</v>
      </c>
      <c r="K6163" s="4">
        <v>0</v>
      </c>
      <c r="L6163" s="4">
        <v>0</v>
      </c>
      <c r="M6163" s="4">
        <v>0</v>
      </c>
      <c r="N6163" s="5">
        <v>-999</v>
      </c>
      <c r="O6163" s="5">
        <v>-999</v>
      </c>
      <c r="P6163" s="4">
        <v>0</v>
      </c>
      <c r="Q6163" s="5">
        <v>-999</v>
      </c>
      <c r="R6163">
        <v>0.86799999999999999</v>
      </c>
      <c r="S6163" s="34">
        <f>ROUND((0.6105*(EXP((17.273*E6163)/(E6163+237.3))))*(100-H6163)/100,3)</f>
        <v>2.2989999999999999</v>
      </c>
      <c r="T6163" s="6">
        <f>IF(V6163&lt;V6164,L6163,0)</f>
        <v>0</v>
      </c>
      <c r="U6163" s="6">
        <f>IF(T6163&gt;0,M6163,-999)</f>
        <v>-999</v>
      </c>
      <c r="V6163">
        <v>200807</v>
      </c>
      <c r="W6163">
        <v>2008</v>
      </c>
    </row>
    <row r="6164" spans="1:23" x14ac:dyDescent="0.25">
      <c r="A6164" s="14">
        <v>39631</v>
      </c>
      <c r="B6164" s="3">
        <v>184</v>
      </c>
      <c r="C6164" s="5">
        <v>-999</v>
      </c>
      <c r="D6164" s="4">
        <v>19.100000000000001</v>
      </c>
      <c r="E6164" s="4">
        <v>26.1</v>
      </c>
      <c r="F6164" s="4">
        <v>10</v>
      </c>
      <c r="G6164" s="4">
        <v>46.8</v>
      </c>
      <c r="H6164" s="4">
        <v>13.3</v>
      </c>
      <c r="I6164" s="4">
        <v>-999</v>
      </c>
      <c r="J6164" s="4">
        <v>-999</v>
      </c>
      <c r="K6164" s="4">
        <v>0</v>
      </c>
      <c r="L6164" s="4">
        <v>0</v>
      </c>
      <c r="M6164" s="4">
        <v>0</v>
      </c>
      <c r="N6164" s="5">
        <v>-999</v>
      </c>
      <c r="O6164" s="5">
        <v>-999</v>
      </c>
      <c r="P6164" s="4">
        <v>0</v>
      </c>
      <c r="Q6164" s="5">
        <v>-999</v>
      </c>
      <c r="R6164">
        <v>0.45</v>
      </c>
      <c r="S6164" s="34">
        <f>ROUND((0.6105*(EXP((17.273*E6164)/(E6164+237.3))))*(100-H6164)/100,3)</f>
        <v>2.931</v>
      </c>
      <c r="T6164" s="6">
        <f>IF(V6164&lt;V6165,L6164,0)</f>
        <v>0</v>
      </c>
      <c r="U6164" s="6">
        <f>IF(T6164&gt;0,M6164,-999)</f>
        <v>-999</v>
      </c>
      <c r="V6164">
        <v>200807</v>
      </c>
      <c r="W6164">
        <v>2008</v>
      </c>
    </row>
    <row r="6165" spans="1:23" x14ac:dyDescent="0.25">
      <c r="A6165" s="14">
        <v>39632</v>
      </c>
      <c r="B6165" s="3">
        <v>185</v>
      </c>
      <c r="C6165" s="5">
        <v>-999</v>
      </c>
      <c r="D6165" s="4">
        <v>16.3</v>
      </c>
      <c r="E6165" s="4">
        <v>22.4</v>
      </c>
      <c r="F6165" s="4">
        <v>10.9</v>
      </c>
      <c r="G6165" s="4">
        <v>64.599999999999994</v>
      </c>
      <c r="H6165" s="4">
        <v>38.5</v>
      </c>
      <c r="I6165" s="4">
        <v>-999</v>
      </c>
      <c r="J6165" s="4">
        <v>-999</v>
      </c>
      <c r="K6165" s="4">
        <v>1.524</v>
      </c>
      <c r="L6165" s="4">
        <v>0</v>
      </c>
      <c r="M6165" s="4">
        <v>0</v>
      </c>
      <c r="N6165" s="5">
        <v>-999</v>
      </c>
      <c r="O6165" s="5">
        <v>-999</v>
      </c>
      <c r="P6165" s="4">
        <v>0</v>
      </c>
      <c r="Q6165" s="5">
        <v>-999</v>
      </c>
      <c r="R6165">
        <v>1.0429999999999999</v>
      </c>
      <c r="S6165" s="34">
        <f>ROUND((0.6105*(EXP((17.273*E6165)/(E6165+237.3))))*(100-H6165)/100,3)</f>
        <v>1.6659999999999999</v>
      </c>
      <c r="T6165" s="6">
        <f>IF(V6165&lt;V6166,L6165,0)</f>
        <v>0</v>
      </c>
      <c r="U6165" s="6">
        <f>IF(T6165&gt;0,M6165,-999)</f>
        <v>-999</v>
      </c>
      <c r="V6165">
        <v>200807</v>
      </c>
      <c r="W6165">
        <v>2008</v>
      </c>
    </row>
    <row r="6166" spans="1:23" x14ac:dyDescent="0.25">
      <c r="A6166" s="14">
        <v>39633</v>
      </c>
      <c r="B6166" s="3">
        <v>186</v>
      </c>
      <c r="C6166" s="5">
        <v>-999</v>
      </c>
      <c r="D6166" s="4">
        <v>12.2</v>
      </c>
      <c r="E6166" s="4">
        <v>18.2</v>
      </c>
      <c r="F6166" s="4">
        <v>7.2</v>
      </c>
      <c r="G6166" s="4">
        <v>79.400000000000006</v>
      </c>
      <c r="H6166" s="4">
        <v>46.1</v>
      </c>
      <c r="I6166" s="4">
        <v>-999</v>
      </c>
      <c r="J6166" s="4">
        <v>-999</v>
      </c>
      <c r="K6166" s="4">
        <v>2.032</v>
      </c>
      <c r="L6166" s="4">
        <v>0</v>
      </c>
      <c r="M6166" s="4">
        <v>0</v>
      </c>
      <c r="N6166" s="5">
        <v>-999</v>
      </c>
      <c r="O6166" s="5">
        <v>-999</v>
      </c>
      <c r="P6166" s="4">
        <v>0</v>
      </c>
      <c r="Q6166" s="5">
        <v>-999</v>
      </c>
      <c r="R6166">
        <v>0.96299999999999997</v>
      </c>
      <c r="S6166" s="34">
        <f>ROUND((0.6105*(EXP((17.273*E6166)/(E6166+237.3))))*(100-H6166)/100,3)</f>
        <v>1.1259999999999999</v>
      </c>
      <c r="T6166" s="6">
        <f>IF(V6166&lt;V6167,L6166,0)</f>
        <v>0</v>
      </c>
      <c r="U6166" s="6">
        <f>IF(T6166&gt;0,M6166,-999)</f>
        <v>-999</v>
      </c>
      <c r="V6166">
        <v>200807</v>
      </c>
      <c r="W6166">
        <v>2008</v>
      </c>
    </row>
    <row r="6167" spans="1:23" x14ac:dyDescent="0.25">
      <c r="A6167" s="14">
        <v>39634</v>
      </c>
      <c r="B6167" s="3">
        <v>187</v>
      </c>
      <c r="C6167" s="5">
        <v>-999</v>
      </c>
      <c r="D6167" s="4">
        <v>11.6</v>
      </c>
      <c r="E6167" s="4">
        <v>17.2</v>
      </c>
      <c r="F6167" s="4">
        <v>5.5</v>
      </c>
      <c r="G6167" s="4">
        <v>69.2</v>
      </c>
      <c r="H6167" s="4">
        <v>40.700000000000003</v>
      </c>
      <c r="I6167" s="4">
        <v>-999</v>
      </c>
      <c r="J6167" s="4">
        <v>-999</v>
      </c>
      <c r="K6167" s="4">
        <v>0.76200000000000001</v>
      </c>
      <c r="L6167" s="4">
        <v>0</v>
      </c>
      <c r="M6167" s="4">
        <v>0</v>
      </c>
      <c r="N6167" s="5">
        <v>-999</v>
      </c>
      <c r="O6167" s="5">
        <v>-999</v>
      </c>
      <c r="P6167" s="4">
        <v>0</v>
      </c>
      <c r="Q6167" s="5">
        <v>-999</v>
      </c>
      <c r="R6167">
        <v>0.79800000000000004</v>
      </c>
      <c r="S6167" s="34">
        <f>ROUND((0.6105*(EXP((17.273*E6167)/(E6167+237.3))))*(100-H6167)/100,3)</f>
        <v>1.163</v>
      </c>
      <c r="T6167" s="6">
        <f>IF(V6167&lt;V6168,L6167,0)</f>
        <v>0</v>
      </c>
      <c r="U6167" s="6">
        <f>IF(T6167&gt;0,M6167,-999)</f>
        <v>-999</v>
      </c>
      <c r="V6167">
        <v>200807</v>
      </c>
      <c r="W6167">
        <v>2008</v>
      </c>
    </row>
    <row r="6168" spans="1:23" x14ac:dyDescent="0.25">
      <c r="A6168" s="14">
        <v>39635</v>
      </c>
      <c r="B6168" s="3">
        <v>188</v>
      </c>
      <c r="C6168" s="5">
        <v>-999</v>
      </c>
      <c r="D6168" s="4">
        <v>11</v>
      </c>
      <c r="E6168" s="4">
        <v>16.899999999999999</v>
      </c>
      <c r="F6168" s="4">
        <v>4.0999999999999996</v>
      </c>
      <c r="G6168" s="4">
        <v>62.6</v>
      </c>
      <c r="H6168" s="4">
        <v>35.6</v>
      </c>
      <c r="I6168" s="4">
        <v>-999</v>
      </c>
      <c r="J6168" s="4">
        <v>-999</v>
      </c>
      <c r="K6168" s="4">
        <v>0</v>
      </c>
      <c r="L6168" s="4">
        <v>0</v>
      </c>
      <c r="M6168" s="4">
        <v>0</v>
      </c>
      <c r="N6168" s="5">
        <v>-999</v>
      </c>
      <c r="O6168" s="5">
        <v>-999</v>
      </c>
      <c r="P6168" s="4">
        <v>0</v>
      </c>
      <c r="Q6168" s="5">
        <v>-999</v>
      </c>
      <c r="R6168">
        <v>0.68500000000000005</v>
      </c>
      <c r="S6168" s="34">
        <f>ROUND((0.6105*(EXP((17.273*E6168)/(E6168+237.3))))*(100-H6168)/100,3)</f>
        <v>1.24</v>
      </c>
      <c r="T6168" s="6">
        <f>IF(V6168&lt;V6169,L6168,0)</f>
        <v>0</v>
      </c>
      <c r="U6168" s="6">
        <f>IF(T6168&gt;0,M6168,-999)</f>
        <v>-999</v>
      </c>
      <c r="V6168">
        <v>200807</v>
      </c>
      <c r="W6168">
        <v>2008</v>
      </c>
    </row>
    <row r="6169" spans="1:23" x14ac:dyDescent="0.25">
      <c r="A6169" s="14">
        <v>39636</v>
      </c>
      <c r="B6169" s="3">
        <v>189</v>
      </c>
      <c r="C6169" s="5">
        <v>-999</v>
      </c>
      <c r="D6169" s="4">
        <v>10.5</v>
      </c>
      <c r="E6169" s="4">
        <v>16.3</v>
      </c>
      <c r="F6169" s="4">
        <v>3.6</v>
      </c>
      <c r="G6169" s="4">
        <v>66.8</v>
      </c>
      <c r="H6169" s="4">
        <v>41.1</v>
      </c>
      <c r="I6169" s="4">
        <v>-999</v>
      </c>
      <c r="J6169" s="4">
        <v>-999</v>
      </c>
      <c r="K6169" s="4">
        <v>0</v>
      </c>
      <c r="L6169" s="4">
        <v>0</v>
      </c>
      <c r="M6169" s="4">
        <v>0</v>
      </c>
      <c r="N6169" s="5">
        <v>-999</v>
      </c>
      <c r="O6169" s="5">
        <v>-999</v>
      </c>
      <c r="P6169" s="4">
        <v>0</v>
      </c>
      <c r="Q6169" s="5">
        <v>-999</v>
      </c>
      <c r="R6169">
        <v>0.76200000000000001</v>
      </c>
      <c r="S6169" s="34">
        <f>ROUND((0.6105*(EXP((17.273*E6169)/(E6169+237.3))))*(100-H6169)/100,3)</f>
        <v>1.091</v>
      </c>
      <c r="T6169" s="6">
        <f>IF(V6169&lt;V6170,L6169,0)</f>
        <v>0</v>
      </c>
      <c r="U6169" s="6">
        <f>IF(T6169&gt;0,M6169,-999)</f>
        <v>-999</v>
      </c>
      <c r="V6169">
        <v>200807</v>
      </c>
      <c r="W6169">
        <v>2008</v>
      </c>
    </row>
    <row r="6170" spans="1:23" x14ac:dyDescent="0.25">
      <c r="A6170" s="14">
        <v>39637</v>
      </c>
      <c r="B6170" s="3">
        <v>190</v>
      </c>
      <c r="C6170" s="5">
        <v>-999</v>
      </c>
      <c r="D6170" s="4">
        <v>13.4</v>
      </c>
      <c r="E6170" s="4">
        <v>20.399999999999999</v>
      </c>
      <c r="F6170" s="4">
        <v>4.0999999999999996</v>
      </c>
      <c r="G6170" s="4">
        <v>58</v>
      </c>
      <c r="H6170" s="4">
        <v>32</v>
      </c>
      <c r="I6170" s="4">
        <v>-999</v>
      </c>
      <c r="J6170" s="4">
        <v>-999</v>
      </c>
      <c r="K6170" s="4">
        <v>0</v>
      </c>
      <c r="L6170" s="4">
        <v>0</v>
      </c>
      <c r="M6170" s="4">
        <v>0</v>
      </c>
      <c r="N6170" s="5">
        <v>-999</v>
      </c>
      <c r="O6170" s="5">
        <v>-999</v>
      </c>
      <c r="P6170" s="4">
        <v>0</v>
      </c>
      <c r="Q6170" s="5">
        <v>-999</v>
      </c>
      <c r="R6170">
        <v>0.76700000000000002</v>
      </c>
      <c r="S6170" s="34">
        <f>ROUND((0.6105*(EXP((17.273*E6170)/(E6170+237.3))))*(100-H6170)/100,3)</f>
        <v>1.629</v>
      </c>
      <c r="T6170" s="6">
        <f>IF(V6170&lt;V6171,L6170,0)</f>
        <v>0</v>
      </c>
      <c r="U6170" s="6">
        <f>IF(T6170&gt;0,M6170,-999)</f>
        <v>-999</v>
      </c>
      <c r="V6170">
        <v>200807</v>
      </c>
      <c r="W6170">
        <v>2008</v>
      </c>
    </row>
    <row r="6171" spans="1:23" x14ac:dyDescent="0.25">
      <c r="A6171" s="14">
        <v>39638</v>
      </c>
      <c r="B6171" s="3">
        <v>191</v>
      </c>
      <c r="C6171" s="5">
        <v>-999</v>
      </c>
      <c r="D6171" s="4">
        <v>14.8</v>
      </c>
      <c r="E6171" s="4">
        <v>21.3</v>
      </c>
      <c r="F6171" s="4">
        <v>8.4</v>
      </c>
      <c r="G6171" s="4">
        <v>47.1</v>
      </c>
      <c r="H6171" s="4">
        <v>27.6</v>
      </c>
      <c r="I6171" s="4">
        <v>-999</v>
      </c>
      <c r="J6171" s="4">
        <v>-999</v>
      </c>
      <c r="K6171" s="4">
        <v>0</v>
      </c>
      <c r="L6171" s="4">
        <v>0</v>
      </c>
      <c r="M6171" s="4">
        <v>0</v>
      </c>
      <c r="N6171" s="5">
        <v>-999</v>
      </c>
      <c r="O6171" s="5">
        <v>-999</v>
      </c>
      <c r="P6171" s="4">
        <v>0</v>
      </c>
      <c r="Q6171" s="5">
        <v>-999</v>
      </c>
      <c r="R6171">
        <v>0.69899999999999995</v>
      </c>
      <c r="S6171" s="34">
        <f>ROUND((0.6105*(EXP((17.273*E6171)/(E6171+237.3))))*(100-H6171)/100,3)</f>
        <v>1.8340000000000001</v>
      </c>
      <c r="T6171" s="6">
        <f>IF(V6171&lt;V6172,L6171,0)</f>
        <v>0</v>
      </c>
      <c r="U6171" s="6">
        <f>IF(T6171&gt;0,M6171,-999)</f>
        <v>-999</v>
      </c>
      <c r="V6171">
        <v>200807</v>
      </c>
      <c r="W6171">
        <v>2008</v>
      </c>
    </row>
    <row r="6172" spans="1:23" x14ac:dyDescent="0.25">
      <c r="A6172" s="14">
        <v>39639</v>
      </c>
      <c r="B6172" s="3">
        <v>192</v>
      </c>
      <c r="C6172" s="5">
        <v>-999</v>
      </c>
      <c r="D6172" s="4">
        <v>7.1</v>
      </c>
      <c r="E6172" s="4">
        <v>12.6</v>
      </c>
      <c r="F6172" s="4">
        <v>2.1</v>
      </c>
      <c r="G6172" s="4">
        <v>62.1</v>
      </c>
      <c r="H6172" s="4">
        <v>32.700000000000003</v>
      </c>
      <c r="I6172" s="4">
        <v>-999</v>
      </c>
      <c r="J6172" s="4">
        <v>-999</v>
      </c>
      <c r="K6172" s="4">
        <v>1.27</v>
      </c>
      <c r="L6172" s="4">
        <v>0</v>
      </c>
      <c r="M6172" s="4">
        <v>0</v>
      </c>
      <c r="N6172" s="5">
        <v>-999</v>
      </c>
      <c r="O6172" s="5">
        <v>-999</v>
      </c>
      <c r="P6172" s="4">
        <v>0</v>
      </c>
      <c r="Q6172" s="5">
        <v>-999</v>
      </c>
      <c r="R6172">
        <v>0.47699999999999998</v>
      </c>
      <c r="S6172" s="34">
        <f>ROUND((0.6105*(EXP((17.273*E6172)/(E6172+237.3))))*(100-H6172)/100,3)</f>
        <v>0.98199999999999998</v>
      </c>
      <c r="T6172" s="6">
        <f>IF(V6172&lt;V6173,L6172,0)</f>
        <v>0</v>
      </c>
      <c r="U6172" s="6">
        <f>IF(T6172&gt;0,M6172,-999)</f>
        <v>-999</v>
      </c>
      <c r="V6172">
        <v>200807</v>
      </c>
      <c r="W6172">
        <v>2008</v>
      </c>
    </row>
    <row r="6173" spans="1:23" x14ac:dyDescent="0.25">
      <c r="A6173" s="14">
        <v>39640</v>
      </c>
      <c r="B6173" s="3">
        <v>193</v>
      </c>
      <c r="C6173" s="5">
        <v>-999</v>
      </c>
      <c r="D6173" s="4">
        <v>9.3000000000000007</v>
      </c>
      <c r="E6173" s="4">
        <v>17.7</v>
      </c>
      <c r="F6173" s="4">
        <v>-1</v>
      </c>
      <c r="G6173" s="4">
        <v>56.4</v>
      </c>
      <c r="H6173" s="4">
        <v>29.6</v>
      </c>
      <c r="I6173" s="4">
        <v>-999</v>
      </c>
      <c r="J6173" s="4">
        <v>-999</v>
      </c>
      <c r="K6173" s="4">
        <v>0</v>
      </c>
      <c r="L6173" s="4">
        <v>0</v>
      </c>
      <c r="M6173" s="4">
        <v>0</v>
      </c>
      <c r="N6173" s="5">
        <v>-999</v>
      </c>
      <c r="O6173" s="5">
        <v>-999</v>
      </c>
      <c r="P6173" s="4">
        <v>0</v>
      </c>
      <c r="Q6173" s="5">
        <v>-999</v>
      </c>
      <c r="R6173">
        <v>0.59899999999999998</v>
      </c>
      <c r="S6173" s="34">
        <f>ROUND((0.6105*(EXP((17.273*E6173)/(E6173+237.3))))*(100-H6173)/100,3)</f>
        <v>1.425</v>
      </c>
      <c r="T6173" s="6">
        <f>IF(V6173&lt;V6174,L6173,0)</f>
        <v>0</v>
      </c>
      <c r="U6173" s="6">
        <f>IF(T6173&gt;0,M6173,-999)</f>
        <v>-999</v>
      </c>
      <c r="V6173">
        <v>200807</v>
      </c>
      <c r="W6173">
        <v>2008</v>
      </c>
    </row>
    <row r="6174" spans="1:23" x14ac:dyDescent="0.25">
      <c r="A6174" s="14">
        <v>39641</v>
      </c>
      <c r="B6174" s="3">
        <v>194</v>
      </c>
      <c r="C6174" s="5">
        <v>-999</v>
      </c>
      <c r="D6174" s="4">
        <v>14.3</v>
      </c>
      <c r="E6174" s="4">
        <v>22.9</v>
      </c>
      <c r="F6174" s="4">
        <v>2.5</v>
      </c>
      <c r="G6174" s="4">
        <v>45.4</v>
      </c>
      <c r="H6174" s="4">
        <v>19.2</v>
      </c>
      <c r="I6174" s="4">
        <v>-999</v>
      </c>
      <c r="J6174" s="4">
        <v>-999</v>
      </c>
      <c r="K6174" s="4">
        <v>0</v>
      </c>
      <c r="L6174" s="4">
        <v>0</v>
      </c>
      <c r="M6174" s="4">
        <v>0</v>
      </c>
      <c r="N6174" s="5">
        <v>-999</v>
      </c>
      <c r="O6174" s="5">
        <v>-999</v>
      </c>
      <c r="P6174" s="4">
        <v>0</v>
      </c>
      <c r="Q6174" s="5">
        <v>-999</v>
      </c>
      <c r="R6174">
        <v>0.53600000000000003</v>
      </c>
      <c r="S6174" s="34">
        <f>ROUND((0.6105*(EXP((17.273*E6174)/(E6174+237.3))))*(100-H6174)/100,3)</f>
        <v>2.2559999999999998</v>
      </c>
      <c r="T6174" s="6">
        <f>IF(V6174&lt;V6175,L6174,0)</f>
        <v>0</v>
      </c>
      <c r="U6174" s="6">
        <f>IF(T6174&gt;0,M6174,-999)</f>
        <v>-999</v>
      </c>
      <c r="V6174">
        <v>200807</v>
      </c>
      <c r="W6174">
        <v>2008</v>
      </c>
    </row>
    <row r="6175" spans="1:23" x14ac:dyDescent="0.25">
      <c r="A6175" s="14">
        <v>39642</v>
      </c>
      <c r="B6175" s="3">
        <v>195</v>
      </c>
      <c r="C6175" s="5">
        <v>-999</v>
      </c>
      <c r="D6175" s="4">
        <v>16.7</v>
      </c>
      <c r="E6175" s="4">
        <v>23.2</v>
      </c>
      <c r="F6175" s="4">
        <v>9.3000000000000007</v>
      </c>
      <c r="G6175" s="4">
        <v>36.4</v>
      </c>
      <c r="H6175" s="4">
        <v>18.3</v>
      </c>
      <c r="I6175" s="4">
        <v>-999</v>
      </c>
      <c r="J6175" s="4">
        <v>-999</v>
      </c>
      <c r="K6175" s="4">
        <v>0</v>
      </c>
      <c r="L6175" s="4">
        <v>0</v>
      </c>
      <c r="M6175" s="4">
        <v>0</v>
      </c>
      <c r="N6175" s="5">
        <v>-999</v>
      </c>
      <c r="O6175" s="5">
        <v>-999</v>
      </c>
      <c r="P6175" s="4">
        <v>0</v>
      </c>
      <c r="Q6175" s="5">
        <v>-999</v>
      </c>
      <c r="R6175">
        <v>0.52</v>
      </c>
      <c r="S6175" s="34">
        <f>ROUND((0.6105*(EXP((17.273*E6175)/(E6175+237.3))))*(100-H6175)/100,3)</f>
        <v>2.323</v>
      </c>
      <c r="T6175" s="6">
        <f>IF(V6175&lt;V6176,L6175,0)</f>
        <v>0</v>
      </c>
      <c r="U6175" s="6">
        <f>IF(T6175&gt;0,M6175,-999)</f>
        <v>-999</v>
      </c>
      <c r="V6175">
        <v>200807</v>
      </c>
      <c r="W6175">
        <v>2008</v>
      </c>
    </row>
    <row r="6176" spans="1:23" x14ac:dyDescent="0.25">
      <c r="A6176" s="14">
        <v>39643</v>
      </c>
      <c r="B6176" s="3">
        <v>196</v>
      </c>
      <c r="C6176" s="5">
        <v>-999</v>
      </c>
      <c r="D6176" s="4">
        <v>14.5</v>
      </c>
      <c r="E6176" s="4">
        <v>20.3</v>
      </c>
      <c r="F6176" s="4">
        <v>7.8</v>
      </c>
      <c r="G6176" s="4">
        <v>41.5</v>
      </c>
      <c r="H6176" s="4">
        <v>25.5</v>
      </c>
      <c r="I6176" s="4">
        <v>-999</v>
      </c>
      <c r="J6176" s="4">
        <v>-999</v>
      </c>
      <c r="K6176" s="4">
        <v>0</v>
      </c>
      <c r="L6176" s="4">
        <v>0</v>
      </c>
      <c r="M6176" s="4">
        <v>0</v>
      </c>
      <c r="N6176" s="5">
        <v>-999</v>
      </c>
      <c r="O6176" s="5">
        <v>-999</v>
      </c>
      <c r="P6176" s="4">
        <v>0</v>
      </c>
      <c r="Q6176" s="5">
        <v>-999</v>
      </c>
      <c r="R6176">
        <v>0.60699999999999998</v>
      </c>
      <c r="S6176" s="34">
        <f>ROUND((0.6105*(EXP((17.273*E6176)/(E6176+237.3))))*(100-H6176)/100,3)</f>
        <v>1.774</v>
      </c>
      <c r="T6176" s="6">
        <f>IF(V6176&lt;V6177,L6176,0)</f>
        <v>0</v>
      </c>
      <c r="U6176" s="6">
        <f>IF(T6176&gt;0,M6176,-999)</f>
        <v>-999</v>
      </c>
      <c r="V6176">
        <v>200807</v>
      </c>
      <c r="W6176">
        <v>2008</v>
      </c>
    </row>
    <row r="6177" spans="1:23" x14ac:dyDescent="0.25">
      <c r="A6177" s="14">
        <v>39644</v>
      </c>
      <c r="B6177" s="3">
        <v>197</v>
      </c>
      <c r="C6177" s="5">
        <v>-999</v>
      </c>
      <c r="D6177" s="4">
        <v>13.9</v>
      </c>
      <c r="E6177" s="4">
        <v>19.2</v>
      </c>
      <c r="F6177" s="4">
        <v>7</v>
      </c>
      <c r="G6177" s="4">
        <v>33.700000000000003</v>
      </c>
      <c r="H6177" s="4">
        <v>22.4</v>
      </c>
      <c r="I6177" s="4">
        <v>-999</v>
      </c>
      <c r="J6177" s="4">
        <v>-999</v>
      </c>
      <c r="K6177" s="4">
        <v>0</v>
      </c>
      <c r="L6177" s="4">
        <v>0</v>
      </c>
      <c r="M6177" s="4">
        <v>0</v>
      </c>
      <c r="N6177" s="5">
        <v>-999</v>
      </c>
      <c r="O6177" s="5">
        <v>-999</v>
      </c>
      <c r="P6177" s="4">
        <v>0</v>
      </c>
      <c r="Q6177" s="5">
        <v>-999</v>
      </c>
      <c r="R6177">
        <v>0.498</v>
      </c>
      <c r="S6177" s="34">
        <f>ROUND((0.6105*(EXP((17.273*E6177)/(E6177+237.3))))*(100-H6177)/100,3)</f>
        <v>1.726</v>
      </c>
      <c r="T6177" s="6">
        <f>IF(V6177&lt;V6178,L6177,0)</f>
        <v>0</v>
      </c>
      <c r="U6177" s="6">
        <f>IF(T6177&gt;0,M6177,-999)</f>
        <v>-999</v>
      </c>
      <c r="V6177">
        <v>200807</v>
      </c>
      <c r="W6177">
        <v>2008</v>
      </c>
    </row>
    <row r="6178" spans="1:23" x14ac:dyDescent="0.25">
      <c r="A6178" s="14">
        <v>39645</v>
      </c>
      <c r="B6178" s="3">
        <v>198</v>
      </c>
      <c r="C6178" s="5">
        <v>-999</v>
      </c>
      <c r="D6178" s="4">
        <v>12.7</v>
      </c>
      <c r="E6178" s="4">
        <v>20.7</v>
      </c>
      <c r="F6178" s="4">
        <v>3.6</v>
      </c>
      <c r="G6178" s="4">
        <v>47.2</v>
      </c>
      <c r="H6178" s="4">
        <v>18.600000000000001</v>
      </c>
      <c r="I6178" s="4">
        <v>-999</v>
      </c>
      <c r="J6178" s="4">
        <v>-999</v>
      </c>
      <c r="K6178" s="4">
        <v>0</v>
      </c>
      <c r="L6178" s="4">
        <v>0</v>
      </c>
      <c r="M6178" s="4">
        <v>0</v>
      </c>
      <c r="N6178" s="5">
        <v>-999</v>
      </c>
      <c r="O6178" s="5">
        <v>-999</v>
      </c>
      <c r="P6178" s="4">
        <v>0</v>
      </c>
      <c r="Q6178" s="5">
        <v>-999</v>
      </c>
      <c r="R6178">
        <v>0.45400000000000001</v>
      </c>
      <c r="S6178" s="34">
        <f>ROUND((0.6105*(EXP((17.273*E6178)/(E6178+237.3))))*(100-H6178)/100,3)</f>
        <v>1.9870000000000001</v>
      </c>
      <c r="T6178" s="6">
        <f>IF(V6178&lt;V6179,L6178,0)</f>
        <v>0</v>
      </c>
      <c r="U6178" s="6">
        <f>IF(T6178&gt;0,M6178,-999)</f>
        <v>-999</v>
      </c>
      <c r="V6178">
        <v>200807</v>
      </c>
      <c r="W6178">
        <v>2008</v>
      </c>
    </row>
    <row r="6179" spans="1:23" x14ac:dyDescent="0.25">
      <c r="A6179" s="14">
        <v>39646</v>
      </c>
      <c r="B6179" s="3">
        <v>199</v>
      </c>
      <c r="C6179" s="5">
        <v>-999</v>
      </c>
      <c r="D6179" s="4">
        <v>13.5</v>
      </c>
      <c r="E6179" s="4">
        <v>21</v>
      </c>
      <c r="F6179" s="4">
        <v>4.3</v>
      </c>
      <c r="G6179" s="4">
        <v>41</v>
      </c>
      <c r="H6179" s="4">
        <v>17.899999999999999</v>
      </c>
      <c r="I6179" s="4">
        <v>-999</v>
      </c>
      <c r="J6179" s="4">
        <v>-999</v>
      </c>
      <c r="K6179" s="4">
        <v>0</v>
      </c>
      <c r="L6179" s="4">
        <v>0</v>
      </c>
      <c r="M6179" s="4">
        <v>0</v>
      </c>
      <c r="N6179" s="5">
        <v>-999</v>
      </c>
      <c r="O6179" s="5">
        <v>-999</v>
      </c>
      <c r="P6179" s="4">
        <v>0</v>
      </c>
      <c r="Q6179" s="5">
        <v>-999</v>
      </c>
      <c r="R6179">
        <v>0.44500000000000001</v>
      </c>
      <c r="S6179" s="34">
        <f>ROUND((0.6105*(EXP((17.273*E6179)/(E6179+237.3))))*(100-H6179)/100,3)</f>
        <v>2.0409999999999999</v>
      </c>
      <c r="T6179" s="6">
        <f>IF(V6179&lt;V6180,L6179,0)</f>
        <v>0</v>
      </c>
      <c r="U6179" s="6">
        <f>IF(T6179&gt;0,M6179,-999)</f>
        <v>-999</v>
      </c>
      <c r="V6179">
        <v>200807</v>
      </c>
      <c r="W6179">
        <v>2008</v>
      </c>
    </row>
    <row r="6180" spans="1:23" x14ac:dyDescent="0.25">
      <c r="A6180" s="14">
        <v>39647</v>
      </c>
      <c r="B6180" s="3">
        <v>200</v>
      </c>
      <c r="C6180" s="5">
        <v>-999</v>
      </c>
      <c r="D6180" s="4">
        <v>11</v>
      </c>
      <c r="E6180" s="4">
        <v>18</v>
      </c>
      <c r="F6180" s="4">
        <v>4.8</v>
      </c>
      <c r="G6180" s="4">
        <v>60.2</v>
      </c>
      <c r="H6180" s="4">
        <v>32.6</v>
      </c>
      <c r="I6180" s="4">
        <v>-999</v>
      </c>
      <c r="J6180" s="4">
        <v>-999</v>
      </c>
      <c r="K6180" s="4">
        <v>0</v>
      </c>
      <c r="L6180" s="4">
        <v>0</v>
      </c>
      <c r="M6180" s="4">
        <v>0</v>
      </c>
      <c r="N6180" s="5">
        <v>-999</v>
      </c>
      <c r="O6180" s="5">
        <v>-999</v>
      </c>
      <c r="P6180" s="4">
        <v>0</v>
      </c>
      <c r="Q6180" s="5">
        <v>-999</v>
      </c>
      <c r="R6180">
        <v>0.67300000000000004</v>
      </c>
      <c r="S6180" s="34">
        <f>ROUND((0.6105*(EXP((17.273*E6180)/(E6180+237.3))))*(100-H6180)/100,3)</f>
        <v>1.391</v>
      </c>
      <c r="T6180" s="6">
        <f>IF(V6180&lt;V6181,L6180,0)</f>
        <v>0</v>
      </c>
      <c r="U6180" s="6">
        <f>IF(T6180&gt;0,M6180,-999)</f>
        <v>-999</v>
      </c>
      <c r="V6180">
        <v>200807</v>
      </c>
      <c r="W6180">
        <v>2008</v>
      </c>
    </row>
    <row r="6181" spans="1:23" x14ac:dyDescent="0.25">
      <c r="A6181" s="14">
        <v>39648</v>
      </c>
      <c r="B6181" s="3">
        <v>201</v>
      </c>
      <c r="C6181" s="5">
        <v>-999</v>
      </c>
      <c r="D6181" s="4">
        <v>13.5</v>
      </c>
      <c r="E6181" s="4">
        <v>22.1</v>
      </c>
      <c r="F6181" s="4">
        <v>3.2</v>
      </c>
      <c r="G6181" s="4">
        <v>52.9</v>
      </c>
      <c r="H6181" s="4">
        <v>17.899999999999999</v>
      </c>
      <c r="I6181" s="4">
        <v>-999</v>
      </c>
      <c r="J6181" s="4">
        <v>-999</v>
      </c>
      <c r="K6181" s="4">
        <v>0</v>
      </c>
      <c r="L6181" s="4">
        <v>0</v>
      </c>
      <c r="M6181" s="4">
        <v>0</v>
      </c>
      <c r="N6181" s="5">
        <v>-999</v>
      </c>
      <c r="O6181" s="5">
        <v>-999</v>
      </c>
      <c r="P6181" s="4">
        <v>0</v>
      </c>
      <c r="Q6181" s="5">
        <v>-999</v>
      </c>
      <c r="R6181">
        <v>0.47599999999999998</v>
      </c>
      <c r="S6181" s="34">
        <f>ROUND((0.6105*(EXP((17.273*E6181)/(E6181+237.3))))*(100-H6181)/100,3)</f>
        <v>2.1829999999999998</v>
      </c>
      <c r="T6181" s="6">
        <f>IF(V6181&lt;V6182,L6181,0)</f>
        <v>0</v>
      </c>
      <c r="U6181" s="6">
        <f>IF(T6181&gt;0,M6181,-999)</f>
        <v>-999</v>
      </c>
      <c r="V6181">
        <v>200807</v>
      </c>
      <c r="W6181">
        <v>2008</v>
      </c>
    </row>
    <row r="6182" spans="1:23" x14ac:dyDescent="0.25">
      <c r="A6182" s="14">
        <v>39649</v>
      </c>
      <c r="B6182" s="3">
        <v>202</v>
      </c>
      <c r="C6182" s="5">
        <v>-999</v>
      </c>
      <c r="D6182" s="4">
        <v>16.100000000000001</v>
      </c>
      <c r="E6182" s="4">
        <v>25.2</v>
      </c>
      <c r="F6182" s="4">
        <v>5.4</v>
      </c>
      <c r="G6182" s="4">
        <v>43.3</v>
      </c>
      <c r="H6182" s="4">
        <v>16.899999999999999</v>
      </c>
      <c r="I6182" s="4">
        <v>-999</v>
      </c>
      <c r="J6182" s="4">
        <v>-999</v>
      </c>
      <c r="K6182" s="4">
        <v>0</v>
      </c>
      <c r="L6182" s="4">
        <v>0</v>
      </c>
      <c r="M6182" s="4">
        <v>0</v>
      </c>
      <c r="N6182" s="5">
        <v>-999</v>
      </c>
      <c r="O6182" s="5">
        <v>-999</v>
      </c>
      <c r="P6182" s="4">
        <v>0</v>
      </c>
      <c r="Q6182" s="5">
        <v>-999</v>
      </c>
      <c r="R6182">
        <v>0.54200000000000004</v>
      </c>
      <c r="S6182" s="34">
        <f>ROUND((0.6105*(EXP((17.273*E6182)/(E6182+237.3))))*(100-H6182)/100,3)</f>
        <v>2.6629999999999998</v>
      </c>
      <c r="T6182" s="6">
        <f>IF(V6182&lt;V6183,L6182,0)</f>
        <v>0</v>
      </c>
      <c r="U6182" s="6">
        <f>IF(T6182&gt;0,M6182,-999)</f>
        <v>-999</v>
      </c>
      <c r="V6182">
        <v>200807</v>
      </c>
      <c r="W6182">
        <v>2008</v>
      </c>
    </row>
    <row r="6183" spans="1:23" x14ac:dyDescent="0.25">
      <c r="A6183" s="14">
        <v>39650</v>
      </c>
      <c r="B6183" s="3">
        <v>203</v>
      </c>
      <c r="C6183" s="5">
        <v>-999</v>
      </c>
      <c r="D6183" s="4">
        <v>17.100000000000001</v>
      </c>
      <c r="E6183" s="4">
        <v>24.8</v>
      </c>
      <c r="F6183" s="4">
        <v>7.3</v>
      </c>
      <c r="G6183" s="4">
        <v>42.3</v>
      </c>
      <c r="H6183" s="4">
        <v>25.2</v>
      </c>
      <c r="I6183" s="4">
        <v>-999</v>
      </c>
      <c r="J6183" s="4">
        <v>-999</v>
      </c>
      <c r="K6183" s="4">
        <v>0.254</v>
      </c>
      <c r="L6183" s="4">
        <v>0</v>
      </c>
      <c r="M6183" s="4">
        <v>0</v>
      </c>
      <c r="N6183" s="5">
        <v>-999</v>
      </c>
      <c r="O6183" s="5">
        <v>-999</v>
      </c>
      <c r="P6183" s="4">
        <v>0</v>
      </c>
      <c r="Q6183" s="5">
        <v>-999</v>
      </c>
      <c r="R6183">
        <v>0.78900000000000003</v>
      </c>
      <c r="S6183" s="34">
        <f>ROUND((0.6105*(EXP((17.273*E6183)/(E6183+237.3))))*(100-H6183)/100,3)</f>
        <v>2.3410000000000002</v>
      </c>
      <c r="T6183" s="6">
        <f>IF(V6183&lt;V6184,L6183,0)</f>
        <v>0</v>
      </c>
      <c r="U6183" s="6">
        <f>IF(T6183&gt;0,M6183,-999)</f>
        <v>-999</v>
      </c>
      <c r="V6183">
        <v>200807</v>
      </c>
      <c r="W6183">
        <v>2008</v>
      </c>
    </row>
    <row r="6184" spans="1:23" x14ac:dyDescent="0.25">
      <c r="A6184" s="14">
        <v>39651</v>
      </c>
      <c r="B6184" s="3">
        <v>204</v>
      </c>
      <c r="C6184" s="5">
        <v>-999</v>
      </c>
      <c r="D6184" s="4">
        <v>15.2</v>
      </c>
      <c r="E6184" s="4">
        <v>21.1</v>
      </c>
      <c r="F6184" s="4">
        <v>6.4</v>
      </c>
      <c r="G6184" s="4">
        <v>51.5</v>
      </c>
      <c r="H6184" s="4">
        <v>26.8</v>
      </c>
      <c r="I6184" s="4">
        <v>-999</v>
      </c>
      <c r="J6184" s="4">
        <v>-999</v>
      </c>
      <c r="K6184" s="4">
        <v>0.254</v>
      </c>
      <c r="L6184" s="4">
        <v>0</v>
      </c>
      <c r="M6184" s="4">
        <v>0</v>
      </c>
      <c r="N6184" s="5">
        <v>-999</v>
      </c>
      <c r="O6184" s="5">
        <v>-999</v>
      </c>
      <c r="P6184" s="4">
        <v>0</v>
      </c>
      <c r="Q6184" s="5">
        <v>-999</v>
      </c>
      <c r="R6184">
        <v>0.67</v>
      </c>
      <c r="S6184" s="34">
        <f>ROUND((0.6105*(EXP((17.273*E6184)/(E6184+237.3))))*(100-H6184)/100,3)</f>
        <v>1.831</v>
      </c>
      <c r="T6184" s="6">
        <f>IF(V6184&lt;V6185,L6184,0)</f>
        <v>0</v>
      </c>
      <c r="U6184" s="6">
        <f>IF(T6184&gt;0,M6184,-999)</f>
        <v>-999</v>
      </c>
      <c r="V6184">
        <v>200807</v>
      </c>
      <c r="W6184">
        <v>2008</v>
      </c>
    </row>
    <row r="6185" spans="1:23" x14ac:dyDescent="0.25">
      <c r="A6185" s="14">
        <v>39652</v>
      </c>
      <c r="B6185" s="3">
        <v>205</v>
      </c>
      <c r="C6185" s="5">
        <v>-999</v>
      </c>
      <c r="D6185" s="4">
        <v>10.5</v>
      </c>
      <c r="E6185" s="4">
        <v>14</v>
      </c>
      <c r="F6185" s="4">
        <v>6</v>
      </c>
      <c r="G6185" s="4">
        <v>76</v>
      </c>
      <c r="H6185" s="4">
        <v>44.2</v>
      </c>
      <c r="I6185" s="4">
        <v>-999</v>
      </c>
      <c r="J6185" s="4">
        <v>-999</v>
      </c>
      <c r="K6185" s="4">
        <v>3.81</v>
      </c>
      <c r="L6185" s="4">
        <v>0</v>
      </c>
      <c r="M6185" s="4">
        <v>0</v>
      </c>
      <c r="N6185" s="5">
        <v>-999</v>
      </c>
      <c r="O6185" s="5">
        <v>-999</v>
      </c>
      <c r="P6185" s="4">
        <v>0</v>
      </c>
      <c r="Q6185" s="5">
        <v>-999</v>
      </c>
      <c r="R6185">
        <v>0.70599999999999996</v>
      </c>
      <c r="S6185" s="34">
        <f>ROUND((0.6105*(EXP((17.273*E6185)/(E6185+237.3))))*(100-H6185)/100,3)</f>
        <v>0.89200000000000002</v>
      </c>
      <c r="T6185" s="6">
        <f>IF(V6185&lt;V6186,L6185,0)</f>
        <v>0</v>
      </c>
      <c r="U6185" s="6">
        <f>IF(T6185&gt;0,M6185,-999)</f>
        <v>-999</v>
      </c>
      <c r="V6185">
        <v>200807</v>
      </c>
      <c r="W6185">
        <v>2008</v>
      </c>
    </row>
    <row r="6186" spans="1:23" x14ac:dyDescent="0.25">
      <c r="A6186" s="14">
        <v>39653</v>
      </c>
      <c r="B6186" s="3">
        <v>206</v>
      </c>
      <c r="C6186" s="5">
        <v>-999</v>
      </c>
      <c r="D6186" s="4">
        <v>13</v>
      </c>
      <c r="E6186" s="4">
        <v>22.2</v>
      </c>
      <c r="F6186" s="4">
        <v>3</v>
      </c>
      <c r="G6186" s="4">
        <v>57.1</v>
      </c>
      <c r="H6186" s="4">
        <v>23.7</v>
      </c>
      <c r="I6186" s="4">
        <v>-999</v>
      </c>
      <c r="J6186" s="4">
        <v>-999</v>
      </c>
      <c r="K6186" s="4">
        <v>0</v>
      </c>
      <c r="L6186" s="4">
        <v>0</v>
      </c>
      <c r="M6186" s="4">
        <v>0</v>
      </c>
      <c r="N6186" s="5">
        <v>-999</v>
      </c>
      <c r="O6186" s="5">
        <v>-999</v>
      </c>
      <c r="P6186" s="4">
        <v>0</v>
      </c>
      <c r="Q6186" s="5">
        <v>-999</v>
      </c>
      <c r="R6186">
        <v>0.63400000000000001</v>
      </c>
      <c r="S6186" s="34">
        <f>ROUND((0.6105*(EXP((17.273*E6186)/(E6186+237.3))))*(100-H6186)/100,3)</f>
        <v>2.0419999999999998</v>
      </c>
      <c r="T6186" s="6">
        <f>IF(V6186&lt;V6187,L6186,0)</f>
        <v>0</v>
      </c>
      <c r="U6186" s="6">
        <f>IF(T6186&gt;0,M6186,-999)</f>
        <v>-999</v>
      </c>
      <c r="V6186">
        <v>200807</v>
      </c>
      <c r="W6186">
        <v>2008</v>
      </c>
    </row>
    <row r="6187" spans="1:23" x14ac:dyDescent="0.25">
      <c r="A6187" s="14">
        <v>39654</v>
      </c>
      <c r="B6187" s="3">
        <v>207</v>
      </c>
      <c r="C6187" s="5">
        <v>-999</v>
      </c>
      <c r="D6187" s="4">
        <v>15</v>
      </c>
      <c r="E6187" s="4">
        <v>23.5</v>
      </c>
      <c r="F6187" s="4">
        <v>5.0999999999999996</v>
      </c>
      <c r="G6187" s="4">
        <v>48.4</v>
      </c>
      <c r="H6187" s="4">
        <v>18.8</v>
      </c>
      <c r="I6187" s="4">
        <v>-999</v>
      </c>
      <c r="J6187" s="4">
        <v>-999</v>
      </c>
      <c r="K6187" s="4">
        <v>0</v>
      </c>
      <c r="L6187" s="4">
        <v>0</v>
      </c>
      <c r="M6187" s="4">
        <v>0</v>
      </c>
      <c r="N6187" s="5">
        <v>-999</v>
      </c>
      <c r="O6187" s="5">
        <v>-999</v>
      </c>
      <c r="P6187" s="4">
        <v>0</v>
      </c>
      <c r="Q6187" s="5">
        <v>-999</v>
      </c>
      <c r="R6187">
        <v>0.54400000000000004</v>
      </c>
      <c r="S6187" s="34">
        <f>ROUND((0.6105*(EXP((17.273*E6187)/(E6187+237.3))))*(100-H6187)/100,3)</f>
        <v>2.351</v>
      </c>
      <c r="T6187" s="6">
        <f>IF(V6187&lt;V6188,L6187,0)</f>
        <v>0</v>
      </c>
      <c r="U6187" s="6">
        <f>IF(T6187&gt;0,M6187,-999)</f>
        <v>-999</v>
      </c>
      <c r="V6187">
        <v>200807</v>
      </c>
      <c r="W6187">
        <v>2008</v>
      </c>
    </row>
    <row r="6188" spans="1:23" x14ac:dyDescent="0.25">
      <c r="A6188" s="14">
        <v>39655</v>
      </c>
      <c r="B6188" s="3">
        <v>208</v>
      </c>
      <c r="C6188" s="5">
        <v>-999</v>
      </c>
      <c r="D6188" s="4">
        <v>15.4</v>
      </c>
      <c r="E6188" s="4">
        <v>21</v>
      </c>
      <c r="F6188" s="4">
        <v>9.5</v>
      </c>
      <c r="G6188" s="4">
        <v>48.9</v>
      </c>
      <c r="H6188" s="4">
        <v>26.8</v>
      </c>
      <c r="I6188" s="4">
        <v>-999</v>
      </c>
      <c r="J6188" s="4">
        <v>-999</v>
      </c>
      <c r="K6188" s="4">
        <v>0</v>
      </c>
      <c r="L6188" s="4">
        <v>0</v>
      </c>
      <c r="M6188" s="4">
        <v>0</v>
      </c>
      <c r="N6188" s="5">
        <v>-999</v>
      </c>
      <c r="O6188" s="5">
        <v>-999</v>
      </c>
      <c r="P6188" s="4">
        <v>0</v>
      </c>
      <c r="Q6188" s="5">
        <v>-999</v>
      </c>
      <c r="R6188">
        <v>0.66600000000000004</v>
      </c>
      <c r="S6188" s="34">
        <f>ROUND((0.6105*(EXP((17.273*E6188)/(E6188+237.3))))*(100-H6188)/100,3)</f>
        <v>1.82</v>
      </c>
      <c r="T6188" s="6">
        <f>IF(V6188&lt;V6189,L6188,0)</f>
        <v>0</v>
      </c>
      <c r="U6188" s="6">
        <f>IF(T6188&gt;0,M6188,-999)</f>
        <v>-999</v>
      </c>
      <c r="V6188">
        <v>200807</v>
      </c>
      <c r="W6188">
        <v>2008</v>
      </c>
    </row>
    <row r="6189" spans="1:23" x14ac:dyDescent="0.25">
      <c r="A6189" s="14">
        <v>39656</v>
      </c>
      <c r="B6189" s="3">
        <v>209</v>
      </c>
      <c r="C6189" s="5">
        <v>-999</v>
      </c>
      <c r="D6189" s="4">
        <v>11.9</v>
      </c>
      <c r="E6189" s="4">
        <v>17.7</v>
      </c>
      <c r="F6189" s="4">
        <v>7.3</v>
      </c>
      <c r="G6189" s="4">
        <v>60.3</v>
      </c>
      <c r="H6189" s="4">
        <v>35</v>
      </c>
      <c r="I6189" s="4">
        <v>-999</v>
      </c>
      <c r="J6189" s="4">
        <v>-999</v>
      </c>
      <c r="K6189" s="4">
        <v>0</v>
      </c>
      <c r="L6189" s="4">
        <v>0</v>
      </c>
      <c r="M6189" s="4">
        <v>0</v>
      </c>
      <c r="N6189" s="5">
        <v>-999</v>
      </c>
      <c r="O6189" s="5">
        <v>-999</v>
      </c>
      <c r="P6189" s="4">
        <v>0</v>
      </c>
      <c r="Q6189" s="5">
        <v>-999</v>
      </c>
      <c r="R6189">
        <v>0.70899999999999996</v>
      </c>
      <c r="S6189" s="34">
        <f>ROUND((0.6105*(EXP((17.273*E6189)/(E6189+237.3))))*(100-H6189)/100,3)</f>
        <v>1.3160000000000001</v>
      </c>
      <c r="T6189" s="6">
        <f>IF(V6189&lt;V6190,L6189,0)</f>
        <v>0</v>
      </c>
      <c r="U6189" s="6">
        <f>IF(T6189&gt;0,M6189,-999)</f>
        <v>-999</v>
      </c>
      <c r="V6189">
        <v>200807</v>
      </c>
      <c r="W6189">
        <v>2008</v>
      </c>
    </row>
    <row r="6190" spans="1:23" x14ac:dyDescent="0.25">
      <c r="A6190" s="14">
        <v>39657</v>
      </c>
      <c r="B6190" s="3">
        <v>210</v>
      </c>
      <c r="C6190" s="5">
        <v>-999</v>
      </c>
      <c r="D6190" s="4">
        <v>11.4</v>
      </c>
      <c r="E6190" s="4">
        <v>19.7</v>
      </c>
      <c r="F6190" s="4">
        <v>1.9</v>
      </c>
      <c r="G6190" s="4">
        <v>56.3</v>
      </c>
      <c r="H6190" s="4">
        <v>24.4</v>
      </c>
      <c r="I6190" s="4">
        <v>-999</v>
      </c>
      <c r="J6190" s="4">
        <v>-999</v>
      </c>
      <c r="K6190" s="4">
        <v>0</v>
      </c>
      <c r="L6190" s="4">
        <v>0</v>
      </c>
      <c r="M6190" s="4">
        <v>0</v>
      </c>
      <c r="N6190" s="5">
        <v>-999</v>
      </c>
      <c r="O6190" s="5">
        <v>-999</v>
      </c>
      <c r="P6190" s="4">
        <v>0</v>
      </c>
      <c r="Q6190" s="5">
        <v>-999</v>
      </c>
      <c r="R6190">
        <v>0.56000000000000005</v>
      </c>
      <c r="S6190" s="34">
        <f>ROUND((0.6105*(EXP((17.273*E6190)/(E6190+237.3))))*(100-H6190)/100,3)</f>
        <v>1.7350000000000001</v>
      </c>
      <c r="T6190" s="6">
        <f>IF(V6190&lt;V6191,L6190,0)</f>
        <v>0</v>
      </c>
      <c r="U6190" s="6">
        <f>IF(T6190&gt;0,M6190,-999)</f>
        <v>-999</v>
      </c>
      <c r="V6190">
        <v>200807</v>
      </c>
      <c r="W6190">
        <v>2008</v>
      </c>
    </row>
    <row r="6191" spans="1:23" x14ac:dyDescent="0.25">
      <c r="A6191" s="14">
        <v>39658</v>
      </c>
      <c r="B6191" s="3">
        <v>211</v>
      </c>
      <c r="C6191" s="5">
        <v>-999</v>
      </c>
      <c r="D6191" s="4">
        <v>11.2</v>
      </c>
      <c r="E6191" s="4">
        <v>16.399999999999999</v>
      </c>
      <c r="F6191" s="4">
        <v>4.5</v>
      </c>
      <c r="G6191" s="4">
        <v>71.2</v>
      </c>
      <c r="H6191" s="4">
        <v>40.9</v>
      </c>
      <c r="I6191" s="4">
        <v>-999</v>
      </c>
      <c r="J6191" s="4">
        <v>-999</v>
      </c>
      <c r="K6191" s="4">
        <v>2.1360000000000001</v>
      </c>
      <c r="L6191" s="4">
        <v>0</v>
      </c>
      <c r="M6191" s="4">
        <v>0</v>
      </c>
      <c r="N6191" s="5">
        <v>-999</v>
      </c>
      <c r="O6191" s="5">
        <v>-999</v>
      </c>
      <c r="P6191" s="4">
        <v>12.8</v>
      </c>
      <c r="Q6191" s="5">
        <v>-999</v>
      </c>
      <c r="R6191">
        <v>0.76300000000000001</v>
      </c>
      <c r="S6191" s="34">
        <f>ROUND((0.6105*(EXP((17.273*E6191)/(E6191+237.3))))*(100-H6191)/100,3)</f>
        <v>1.1020000000000001</v>
      </c>
      <c r="T6191" s="6">
        <f>IF(V6191&lt;V6192,L6191,0)</f>
        <v>0</v>
      </c>
      <c r="U6191" s="6">
        <f>IF(T6191&gt;0,M6191,-999)</f>
        <v>-999</v>
      </c>
      <c r="V6191">
        <v>200807</v>
      </c>
      <c r="W6191">
        <v>2008</v>
      </c>
    </row>
    <row r="6192" spans="1:23" x14ac:dyDescent="0.25">
      <c r="A6192" s="14">
        <v>39659</v>
      </c>
      <c r="B6192" s="3">
        <v>212</v>
      </c>
      <c r="C6192" s="5">
        <v>-999</v>
      </c>
      <c r="D6192" s="4">
        <v>6.9</v>
      </c>
      <c r="E6192" s="4">
        <v>14.4</v>
      </c>
      <c r="F6192" s="4">
        <v>2.2000000000000002</v>
      </c>
      <c r="G6192" s="4">
        <v>68.900000000000006</v>
      </c>
      <c r="H6192" s="4">
        <v>33.9</v>
      </c>
      <c r="I6192" s="4">
        <v>-999</v>
      </c>
      <c r="J6192" s="4">
        <v>-999</v>
      </c>
      <c r="K6192" s="4">
        <v>0.26700000000000002</v>
      </c>
      <c r="L6192" s="4">
        <v>0</v>
      </c>
      <c r="M6192" s="4">
        <v>0</v>
      </c>
      <c r="N6192" s="5">
        <v>-999</v>
      </c>
      <c r="O6192" s="5">
        <v>-999</v>
      </c>
      <c r="P6192" s="4">
        <v>12.4</v>
      </c>
      <c r="Q6192" s="5">
        <v>-999</v>
      </c>
      <c r="R6192">
        <v>0.55700000000000005</v>
      </c>
      <c r="S6192" s="34">
        <f>ROUND((0.6105*(EXP((17.273*E6192)/(E6192+237.3))))*(100-H6192)/100,3)</f>
        <v>1.0840000000000001</v>
      </c>
      <c r="T6192" s="6">
        <f>IF(V6192&lt;V6193,L6192,0)</f>
        <v>0</v>
      </c>
      <c r="U6192" s="6">
        <f>IF(T6192&gt;0,M6192,-999)</f>
        <v>-999</v>
      </c>
      <c r="V6192">
        <v>200807</v>
      </c>
      <c r="W6192">
        <v>2008</v>
      </c>
    </row>
    <row r="6193" spans="1:23" x14ac:dyDescent="0.25">
      <c r="A6193" s="14">
        <v>39660</v>
      </c>
      <c r="B6193" s="3">
        <v>213</v>
      </c>
      <c r="C6193" s="5">
        <v>-999</v>
      </c>
      <c r="D6193" s="4">
        <v>9.3000000000000007</v>
      </c>
      <c r="E6193" s="4">
        <v>16.100000000000001</v>
      </c>
      <c r="F6193" s="4">
        <v>2.8</v>
      </c>
      <c r="G6193" s="4">
        <v>52.2</v>
      </c>
      <c r="H6193" s="4">
        <v>16.399999999999999</v>
      </c>
      <c r="I6193" s="4">
        <v>-999</v>
      </c>
      <c r="J6193" s="4">
        <v>-999</v>
      </c>
      <c r="K6193" s="4">
        <v>0.80100000000000005</v>
      </c>
      <c r="L6193" s="4">
        <v>0</v>
      </c>
      <c r="M6193" s="4">
        <v>0</v>
      </c>
      <c r="N6193" s="5">
        <v>-999</v>
      </c>
      <c r="O6193" s="5">
        <v>-999</v>
      </c>
      <c r="P6193" s="4">
        <v>11.7</v>
      </c>
      <c r="Q6193" s="5">
        <v>-999</v>
      </c>
      <c r="R6193">
        <v>0.29899999999999999</v>
      </c>
      <c r="S6193" s="34">
        <f>ROUND((0.6105*(EXP((17.273*E6193)/(E6193+237.3))))*(100-H6193)/100,3)</f>
        <v>1.5289999999999999</v>
      </c>
      <c r="T6193" s="6">
        <f>IF(V6193&lt;V6194,L6193,0)</f>
        <v>0</v>
      </c>
      <c r="U6193" s="6">
        <f>IF(T6193&gt;0,M6193,-999)</f>
        <v>-999</v>
      </c>
      <c r="V6193">
        <v>200807</v>
      </c>
      <c r="W6193">
        <v>2008</v>
      </c>
    </row>
    <row r="6194" spans="1:23" x14ac:dyDescent="0.25">
      <c r="A6194" s="14">
        <v>39661</v>
      </c>
      <c r="B6194" s="3">
        <v>214</v>
      </c>
      <c r="C6194" s="5">
        <v>-999</v>
      </c>
      <c r="D6194" s="4">
        <v>8.6</v>
      </c>
      <c r="E6194" s="4">
        <v>16.100000000000001</v>
      </c>
      <c r="F6194" s="4">
        <v>1.8</v>
      </c>
      <c r="G6194" s="4">
        <v>71.5</v>
      </c>
      <c r="H6194" s="4">
        <v>39.700000000000003</v>
      </c>
      <c r="I6194" s="4">
        <v>-999</v>
      </c>
      <c r="J6194" s="4">
        <v>-999</v>
      </c>
      <c r="K6194" s="4">
        <v>4.0049999999999999</v>
      </c>
      <c r="L6194" s="4">
        <v>0</v>
      </c>
      <c r="M6194" s="4">
        <v>0</v>
      </c>
      <c r="N6194" s="5">
        <v>-999</v>
      </c>
      <c r="O6194" s="5">
        <v>-999</v>
      </c>
      <c r="P6194" s="4">
        <v>11.8</v>
      </c>
      <c r="Q6194" s="5">
        <v>-999</v>
      </c>
      <c r="R6194">
        <v>0.72799999999999998</v>
      </c>
      <c r="S6194" s="34">
        <f>ROUND((0.6105*(EXP((17.273*E6194)/(E6194+237.3))))*(100-H6194)/100,3)</f>
        <v>1.103</v>
      </c>
      <c r="T6194" s="6">
        <f>IF(V6194&lt;V6195,L6194,0)</f>
        <v>0</v>
      </c>
      <c r="U6194" s="6">
        <f>IF(T6194&gt;0,M6194,-999)</f>
        <v>-999</v>
      </c>
      <c r="V6194">
        <v>200808</v>
      </c>
      <c r="W6194">
        <v>2008</v>
      </c>
    </row>
    <row r="6195" spans="1:23" x14ac:dyDescent="0.25">
      <c r="A6195" s="14">
        <v>39662</v>
      </c>
      <c r="B6195" s="3">
        <v>215</v>
      </c>
      <c r="C6195" s="5">
        <v>-999</v>
      </c>
      <c r="D6195" s="4">
        <v>7.7</v>
      </c>
      <c r="E6195" s="4">
        <v>16.3</v>
      </c>
      <c r="F6195" s="4">
        <v>1.2</v>
      </c>
      <c r="G6195" s="4">
        <v>69.599999999999994</v>
      </c>
      <c r="H6195" s="4">
        <v>35.5</v>
      </c>
      <c r="I6195" s="4">
        <v>-999</v>
      </c>
      <c r="J6195" s="4">
        <v>-999</v>
      </c>
      <c r="K6195" s="4">
        <v>0</v>
      </c>
      <c r="L6195" s="4">
        <v>0</v>
      </c>
      <c r="M6195" s="4">
        <v>0</v>
      </c>
      <c r="N6195" s="5">
        <v>-999</v>
      </c>
      <c r="O6195" s="5">
        <v>-999</v>
      </c>
      <c r="P6195" s="4">
        <v>11.2</v>
      </c>
      <c r="Q6195" s="5">
        <v>-999</v>
      </c>
      <c r="R6195">
        <v>0.65800000000000003</v>
      </c>
      <c r="S6195" s="34">
        <f>ROUND((0.6105*(EXP((17.273*E6195)/(E6195+237.3))))*(100-H6195)/100,3)</f>
        <v>1.1950000000000001</v>
      </c>
      <c r="T6195" s="6">
        <f>IF(V6195&lt;V6196,L6195,0)</f>
        <v>0</v>
      </c>
      <c r="U6195" s="6">
        <f>IF(T6195&gt;0,M6195,-999)</f>
        <v>-999</v>
      </c>
      <c r="V6195">
        <v>200808</v>
      </c>
      <c r="W6195">
        <v>2008</v>
      </c>
    </row>
    <row r="6196" spans="1:23" x14ac:dyDescent="0.25">
      <c r="A6196" s="14">
        <v>39663</v>
      </c>
      <c r="B6196" s="3">
        <v>216</v>
      </c>
      <c r="C6196" s="5">
        <v>-999</v>
      </c>
      <c r="D6196" s="4">
        <v>10.9</v>
      </c>
      <c r="E6196" s="4">
        <v>17.600000000000001</v>
      </c>
      <c r="F6196" s="4">
        <v>5</v>
      </c>
      <c r="G6196" s="4">
        <v>57</v>
      </c>
      <c r="H6196" s="4">
        <v>28.7</v>
      </c>
      <c r="I6196" s="4">
        <v>-999</v>
      </c>
      <c r="J6196" s="4">
        <v>-999</v>
      </c>
      <c r="K6196" s="4">
        <v>0</v>
      </c>
      <c r="L6196" s="4">
        <v>0</v>
      </c>
      <c r="M6196" s="4">
        <v>0</v>
      </c>
      <c r="N6196" s="5">
        <v>-999</v>
      </c>
      <c r="O6196" s="5">
        <v>-999</v>
      </c>
      <c r="P6196" s="4">
        <v>11.4</v>
      </c>
      <c r="Q6196" s="5">
        <v>-999</v>
      </c>
      <c r="R6196">
        <v>0.57899999999999996</v>
      </c>
      <c r="S6196" s="34">
        <f>ROUND((0.6105*(EXP((17.273*E6196)/(E6196+237.3))))*(100-H6196)/100,3)</f>
        <v>1.4350000000000001</v>
      </c>
      <c r="T6196" s="6">
        <f>IF(V6196&lt;V6197,L6196,0)</f>
        <v>0</v>
      </c>
      <c r="U6196" s="6">
        <f>IF(T6196&gt;0,M6196,-999)</f>
        <v>-999</v>
      </c>
      <c r="V6196">
        <v>200808</v>
      </c>
      <c r="W6196">
        <v>2008</v>
      </c>
    </row>
    <row r="6197" spans="1:23" x14ac:dyDescent="0.25">
      <c r="A6197" s="14">
        <v>39664</v>
      </c>
      <c r="B6197" s="3">
        <v>217</v>
      </c>
      <c r="C6197" s="5">
        <v>-999</v>
      </c>
      <c r="D6197" s="4">
        <v>13.9</v>
      </c>
      <c r="E6197" s="4">
        <v>22.2</v>
      </c>
      <c r="F6197" s="4">
        <v>5</v>
      </c>
      <c r="G6197" s="4">
        <v>44.6</v>
      </c>
      <c r="H6197" s="4">
        <v>21.1</v>
      </c>
      <c r="I6197" s="4">
        <v>-999</v>
      </c>
      <c r="J6197" s="4">
        <v>-999</v>
      </c>
      <c r="K6197" s="4">
        <v>0</v>
      </c>
      <c r="L6197" s="4">
        <v>0</v>
      </c>
      <c r="M6197" s="4">
        <v>0</v>
      </c>
      <c r="N6197" s="5">
        <v>-999</v>
      </c>
      <c r="O6197" s="5">
        <v>-999</v>
      </c>
      <c r="P6197" s="4">
        <v>11.8</v>
      </c>
      <c r="Q6197" s="5">
        <v>-999</v>
      </c>
      <c r="R6197">
        <v>0.56499999999999995</v>
      </c>
      <c r="S6197" s="34">
        <f>ROUND((0.6105*(EXP((17.273*E6197)/(E6197+237.3))))*(100-H6197)/100,3)</f>
        <v>2.1110000000000002</v>
      </c>
      <c r="T6197" s="6">
        <f>IF(V6197&lt;V6198,L6197,0)</f>
        <v>0</v>
      </c>
      <c r="U6197" s="6">
        <f>IF(T6197&gt;0,M6197,-999)</f>
        <v>-999</v>
      </c>
      <c r="V6197">
        <v>200808</v>
      </c>
      <c r="W6197">
        <v>2008</v>
      </c>
    </row>
    <row r="6198" spans="1:23" x14ac:dyDescent="0.25">
      <c r="A6198" s="14">
        <v>39665</v>
      </c>
      <c r="B6198" s="3">
        <v>218</v>
      </c>
      <c r="C6198" s="5">
        <v>-999</v>
      </c>
      <c r="D6198" s="4">
        <v>16.600000000000001</v>
      </c>
      <c r="E6198" s="4">
        <v>24.4</v>
      </c>
      <c r="F6198" s="4">
        <v>8.6999999999999993</v>
      </c>
      <c r="G6198" s="4">
        <v>35.5</v>
      </c>
      <c r="H6198" s="4">
        <v>18.899999999999999</v>
      </c>
      <c r="I6198" s="4">
        <v>-999</v>
      </c>
      <c r="J6198" s="4">
        <v>-999</v>
      </c>
      <c r="K6198" s="4">
        <v>0</v>
      </c>
      <c r="L6198" s="4">
        <v>0</v>
      </c>
      <c r="M6198" s="4">
        <v>0</v>
      </c>
      <c r="N6198" s="5">
        <v>-999</v>
      </c>
      <c r="O6198" s="5">
        <v>-999</v>
      </c>
      <c r="P6198" s="4">
        <v>12.4</v>
      </c>
      <c r="Q6198" s="5">
        <v>-999</v>
      </c>
      <c r="R6198">
        <v>0.57899999999999996</v>
      </c>
      <c r="S6198" s="34">
        <f>ROUND((0.6105*(EXP((17.273*E6198)/(E6198+237.3))))*(100-H6198)/100,3)</f>
        <v>2.4780000000000002</v>
      </c>
      <c r="T6198" s="6">
        <f>IF(V6198&lt;V6199,L6198,0)</f>
        <v>0</v>
      </c>
      <c r="U6198" s="6">
        <f>IF(T6198&gt;0,M6198,-999)</f>
        <v>-999</v>
      </c>
      <c r="V6198">
        <v>200808</v>
      </c>
      <c r="W6198">
        <v>2008</v>
      </c>
    </row>
    <row r="6199" spans="1:23" x14ac:dyDescent="0.25">
      <c r="A6199" s="14">
        <v>39666</v>
      </c>
      <c r="B6199" s="3">
        <v>219</v>
      </c>
      <c r="C6199" s="5">
        <v>-999</v>
      </c>
      <c r="D6199" s="4">
        <v>19.899999999999999</v>
      </c>
      <c r="E6199" s="4">
        <v>28.1</v>
      </c>
      <c r="F6199" s="4">
        <v>12</v>
      </c>
      <c r="G6199" s="4">
        <v>27.2</v>
      </c>
      <c r="H6199" s="4">
        <v>12.2</v>
      </c>
      <c r="I6199" s="4">
        <v>-999</v>
      </c>
      <c r="J6199" s="4">
        <v>-999</v>
      </c>
      <c r="K6199" s="4">
        <v>0</v>
      </c>
      <c r="L6199" s="4">
        <v>0</v>
      </c>
      <c r="M6199" s="4">
        <v>0</v>
      </c>
      <c r="N6199" s="5">
        <v>-999</v>
      </c>
      <c r="O6199" s="5">
        <v>-999</v>
      </c>
      <c r="P6199" s="4">
        <v>13</v>
      </c>
      <c r="Q6199" s="5">
        <v>-999</v>
      </c>
      <c r="R6199">
        <v>0.46300000000000002</v>
      </c>
      <c r="S6199" s="34">
        <f>ROUND((0.6105*(EXP((17.273*E6199)/(E6199+237.3))))*(100-H6199)/100,3)</f>
        <v>3.3380000000000001</v>
      </c>
      <c r="T6199" s="6">
        <f>IF(V6199&lt;V6200,L6199,0)</f>
        <v>0</v>
      </c>
      <c r="U6199" s="6">
        <f>IF(T6199&gt;0,M6199,-999)</f>
        <v>-999</v>
      </c>
      <c r="V6199">
        <v>200808</v>
      </c>
      <c r="W6199">
        <v>2008</v>
      </c>
    </row>
    <row r="6200" spans="1:23" x14ac:dyDescent="0.25">
      <c r="A6200" s="14">
        <v>39667</v>
      </c>
      <c r="B6200" s="3">
        <v>220</v>
      </c>
      <c r="C6200" s="5">
        <v>-999</v>
      </c>
      <c r="D6200" s="4">
        <v>19.8</v>
      </c>
      <c r="E6200" s="4">
        <v>27.6</v>
      </c>
      <c r="F6200" s="4">
        <v>13.6</v>
      </c>
      <c r="G6200" s="4">
        <v>28.9</v>
      </c>
      <c r="H6200" s="4">
        <v>10.8</v>
      </c>
      <c r="I6200" s="4">
        <v>-999</v>
      </c>
      <c r="J6200" s="4">
        <v>-999</v>
      </c>
      <c r="K6200" s="4">
        <v>0</v>
      </c>
      <c r="L6200" s="4">
        <v>0</v>
      </c>
      <c r="M6200" s="4">
        <v>0</v>
      </c>
      <c r="N6200" s="5">
        <v>-999</v>
      </c>
      <c r="O6200" s="5">
        <v>-999</v>
      </c>
      <c r="P6200" s="4">
        <v>13.9</v>
      </c>
      <c r="Q6200" s="5">
        <v>-999</v>
      </c>
      <c r="R6200">
        <v>0.39800000000000002</v>
      </c>
      <c r="S6200" s="34">
        <f>ROUND((0.6105*(EXP((17.273*E6200)/(E6200+237.3))))*(100-H6200)/100,3)</f>
        <v>3.2930000000000001</v>
      </c>
      <c r="T6200" s="6">
        <f>IF(V6200&lt;V6201,L6200,0)</f>
        <v>0</v>
      </c>
      <c r="U6200" s="6">
        <f>IF(T6200&gt;0,M6200,-999)</f>
        <v>-999</v>
      </c>
      <c r="V6200">
        <v>200808</v>
      </c>
      <c r="W6200">
        <v>2008</v>
      </c>
    </row>
    <row r="6201" spans="1:23" x14ac:dyDescent="0.25">
      <c r="A6201" s="14">
        <v>39668</v>
      </c>
      <c r="B6201" s="3">
        <v>221</v>
      </c>
      <c r="C6201" s="5">
        <v>-999</v>
      </c>
      <c r="D6201" s="4">
        <v>16.399999999999999</v>
      </c>
      <c r="E6201" s="4">
        <v>22.1</v>
      </c>
      <c r="F6201" s="4">
        <v>10.5</v>
      </c>
      <c r="G6201" s="4">
        <v>46.9</v>
      </c>
      <c r="H6201" s="4">
        <v>31.6</v>
      </c>
      <c r="I6201" s="4">
        <v>-999</v>
      </c>
      <c r="J6201" s="4">
        <v>-999</v>
      </c>
      <c r="K6201" s="4">
        <v>0.26700000000000002</v>
      </c>
      <c r="L6201" s="4">
        <v>0</v>
      </c>
      <c r="M6201" s="4">
        <v>0</v>
      </c>
      <c r="N6201" s="5">
        <v>-999</v>
      </c>
      <c r="O6201" s="5">
        <v>-999</v>
      </c>
      <c r="P6201" s="4">
        <v>13.8</v>
      </c>
      <c r="Q6201" s="5">
        <v>-999</v>
      </c>
      <c r="R6201">
        <v>0.84</v>
      </c>
      <c r="S6201" s="34">
        <f>ROUND((0.6105*(EXP((17.273*E6201)/(E6201+237.3))))*(100-H6201)/100,3)</f>
        <v>1.819</v>
      </c>
      <c r="T6201" s="6">
        <f>IF(V6201&lt;V6202,L6201,0)</f>
        <v>0</v>
      </c>
      <c r="U6201" s="6">
        <f>IF(T6201&gt;0,M6201,-999)</f>
        <v>-999</v>
      </c>
      <c r="V6201">
        <v>200808</v>
      </c>
      <c r="W6201">
        <v>2008</v>
      </c>
    </row>
    <row r="6202" spans="1:23" x14ac:dyDescent="0.25">
      <c r="A6202" s="14">
        <v>39669</v>
      </c>
      <c r="B6202" s="3">
        <v>222</v>
      </c>
      <c r="C6202" s="5">
        <v>-999</v>
      </c>
      <c r="D6202" s="4">
        <v>9.6999999999999993</v>
      </c>
      <c r="E6202" s="4">
        <v>16.399999999999999</v>
      </c>
      <c r="F6202" s="4">
        <v>3.7</v>
      </c>
      <c r="G6202" s="4">
        <v>82.4</v>
      </c>
      <c r="H6202" s="4">
        <v>48.9</v>
      </c>
      <c r="I6202" s="4">
        <v>-999</v>
      </c>
      <c r="J6202" s="4">
        <v>-999</v>
      </c>
      <c r="K6202" s="4">
        <v>8.5440000000000005</v>
      </c>
      <c r="L6202" s="4">
        <v>0</v>
      </c>
      <c r="M6202" s="4">
        <v>0</v>
      </c>
      <c r="N6202" s="5">
        <v>-999</v>
      </c>
      <c r="O6202" s="5">
        <v>-999</v>
      </c>
      <c r="P6202" s="4">
        <v>13.2</v>
      </c>
      <c r="Q6202" s="5">
        <v>-999</v>
      </c>
      <c r="R6202">
        <v>0.91300000000000003</v>
      </c>
      <c r="S6202" s="34">
        <f>ROUND((0.6105*(EXP((17.273*E6202)/(E6202+237.3))))*(100-H6202)/100,3)</f>
        <v>0.95299999999999996</v>
      </c>
      <c r="T6202" s="6">
        <f>IF(V6202&lt;V6203,L6202,0)</f>
        <v>0</v>
      </c>
      <c r="U6202" s="6">
        <f>IF(T6202&gt;0,M6202,-999)</f>
        <v>-999</v>
      </c>
      <c r="V6202">
        <v>200808</v>
      </c>
      <c r="W6202">
        <v>2008</v>
      </c>
    </row>
    <row r="6203" spans="1:23" x14ac:dyDescent="0.25">
      <c r="A6203" s="14">
        <v>39670</v>
      </c>
      <c r="B6203" s="3">
        <v>223</v>
      </c>
      <c r="C6203" s="5">
        <v>-999</v>
      </c>
      <c r="D6203" s="4">
        <v>6.3</v>
      </c>
      <c r="E6203" s="4">
        <v>13</v>
      </c>
      <c r="F6203" s="4">
        <v>1.3</v>
      </c>
      <c r="G6203" s="4">
        <v>79.5</v>
      </c>
      <c r="H6203" s="4">
        <v>43.8</v>
      </c>
      <c r="I6203" s="4">
        <v>-999</v>
      </c>
      <c r="J6203" s="4">
        <v>-999</v>
      </c>
      <c r="K6203" s="4">
        <v>1.0680000000000001</v>
      </c>
      <c r="L6203" s="4">
        <v>0</v>
      </c>
      <c r="M6203" s="4">
        <v>0</v>
      </c>
      <c r="N6203" s="5">
        <v>-999</v>
      </c>
      <c r="O6203" s="5">
        <v>-999</v>
      </c>
      <c r="P6203" s="4">
        <v>12.2</v>
      </c>
      <c r="Q6203" s="5">
        <v>-999</v>
      </c>
      <c r="R6203">
        <v>0.65800000000000003</v>
      </c>
      <c r="S6203" s="34">
        <f>ROUND((0.6105*(EXP((17.273*E6203)/(E6203+237.3))))*(100-H6203)/100,3)</f>
        <v>0.84099999999999997</v>
      </c>
      <c r="T6203" s="6">
        <f>IF(V6203&lt;V6204,L6203,0)</f>
        <v>0</v>
      </c>
      <c r="U6203" s="6">
        <f>IF(T6203&gt;0,M6203,-999)</f>
        <v>-999</v>
      </c>
      <c r="V6203">
        <v>200808</v>
      </c>
      <c r="W6203">
        <v>2008</v>
      </c>
    </row>
    <row r="6204" spans="1:23" x14ac:dyDescent="0.25">
      <c r="A6204" s="14">
        <v>39671</v>
      </c>
      <c r="B6204" s="3">
        <v>224</v>
      </c>
      <c r="C6204" s="5">
        <v>-999</v>
      </c>
      <c r="D6204" s="4">
        <v>9.1999999999999993</v>
      </c>
      <c r="E6204" s="4">
        <v>17.399999999999999</v>
      </c>
      <c r="F6204" s="4">
        <v>1.6</v>
      </c>
      <c r="G6204" s="4">
        <v>67.8</v>
      </c>
      <c r="H6204" s="4">
        <v>36.6</v>
      </c>
      <c r="I6204" s="4">
        <v>-999</v>
      </c>
      <c r="J6204" s="4">
        <v>-999</v>
      </c>
      <c r="K6204" s="4">
        <v>0</v>
      </c>
      <c r="L6204" s="4">
        <v>0</v>
      </c>
      <c r="M6204" s="4">
        <v>0</v>
      </c>
      <c r="N6204" s="5">
        <v>-999</v>
      </c>
      <c r="O6204" s="5">
        <v>-999</v>
      </c>
      <c r="P6204" s="4">
        <v>12</v>
      </c>
      <c r="Q6204" s="5">
        <v>-999</v>
      </c>
      <c r="R6204">
        <v>0.72599999999999998</v>
      </c>
      <c r="S6204" s="34">
        <f>ROUND((0.6105*(EXP((17.273*E6204)/(E6204+237.3))))*(100-H6204)/100,3)</f>
        <v>1.26</v>
      </c>
      <c r="T6204" s="6">
        <f>IF(V6204&lt;V6205,L6204,0)</f>
        <v>0</v>
      </c>
      <c r="U6204" s="6">
        <f>IF(T6204&gt;0,M6204,-999)</f>
        <v>-999</v>
      </c>
      <c r="V6204">
        <v>200808</v>
      </c>
      <c r="W6204">
        <v>2008</v>
      </c>
    </row>
    <row r="6205" spans="1:23" x14ac:dyDescent="0.25">
      <c r="A6205" s="14">
        <v>39672</v>
      </c>
      <c r="B6205" s="3">
        <v>225</v>
      </c>
      <c r="C6205" s="5">
        <v>-999</v>
      </c>
      <c r="D6205" s="4">
        <v>13.3</v>
      </c>
      <c r="E6205" s="4">
        <v>21.1</v>
      </c>
      <c r="F6205" s="4">
        <v>5.8</v>
      </c>
      <c r="G6205" s="4">
        <v>55.1</v>
      </c>
      <c r="H6205" s="4">
        <v>28.7</v>
      </c>
      <c r="I6205" s="4">
        <v>-999</v>
      </c>
      <c r="J6205" s="4">
        <v>-999</v>
      </c>
      <c r="K6205" s="4">
        <v>0</v>
      </c>
      <c r="L6205" s="4">
        <v>0</v>
      </c>
      <c r="M6205" s="4">
        <v>0</v>
      </c>
      <c r="N6205" s="5">
        <v>-999</v>
      </c>
      <c r="O6205" s="5">
        <v>-999</v>
      </c>
      <c r="P6205" s="4">
        <v>12.1</v>
      </c>
      <c r="Q6205" s="5">
        <v>-999</v>
      </c>
      <c r="R6205">
        <v>0.71699999999999997</v>
      </c>
      <c r="S6205" s="34">
        <f>ROUND((0.6105*(EXP((17.273*E6205)/(E6205+237.3))))*(100-H6205)/100,3)</f>
        <v>1.784</v>
      </c>
      <c r="T6205" s="6">
        <f>IF(V6205&lt;V6206,L6205,0)</f>
        <v>0</v>
      </c>
      <c r="U6205" s="6">
        <f>IF(T6205&gt;0,M6205,-999)</f>
        <v>-999</v>
      </c>
      <c r="V6205">
        <v>200808</v>
      </c>
      <c r="W6205">
        <v>2008</v>
      </c>
    </row>
    <row r="6206" spans="1:23" x14ac:dyDescent="0.25">
      <c r="A6206" s="14">
        <v>39673</v>
      </c>
      <c r="B6206" s="3">
        <v>226</v>
      </c>
      <c r="C6206" s="5">
        <v>-999</v>
      </c>
      <c r="D6206" s="4">
        <v>13.6</v>
      </c>
      <c r="E6206" s="4">
        <v>21.4</v>
      </c>
      <c r="F6206" s="4">
        <v>6.4</v>
      </c>
      <c r="G6206" s="4">
        <v>61.5</v>
      </c>
      <c r="H6206" s="4">
        <v>32.799999999999997</v>
      </c>
      <c r="I6206" s="4">
        <v>-999</v>
      </c>
      <c r="J6206" s="4">
        <v>-999</v>
      </c>
      <c r="K6206" s="4">
        <v>0</v>
      </c>
      <c r="L6206" s="4">
        <v>0</v>
      </c>
      <c r="M6206" s="4">
        <v>0</v>
      </c>
      <c r="N6206" s="5">
        <v>-999</v>
      </c>
      <c r="O6206" s="5">
        <v>-999</v>
      </c>
      <c r="P6206" s="4">
        <v>12.4</v>
      </c>
      <c r="Q6206" s="5">
        <v>-999</v>
      </c>
      <c r="R6206">
        <v>0.83599999999999997</v>
      </c>
      <c r="S6206" s="34">
        <f>ROUND((0.6105*(EXP((17.273*E6206)/(E6206+237.3))))*(100-H6206)/100,3)</f>
        <v>1.712</v>
      </c>
      <c r="T6206" s="6">
        <f>IF(V6206&lt;V6207,L6206,0)</f>
        <v>0</v>
      </c>
      <c r="U6206" s="6">
        <f>IF(T6206&gt;0,M6206,-999)</f>
        <v>-999</v>
      </c>
      <c r="V6206">
        <v>200808</v>
      </c>
      <c r="W6206">
        <v>2008</v>
      </c>
    </row>
    <row r="6207" spans="1:23" x14ac:dyDescent="0.25">
      <c r="A6207" s="14">
        <v>39674</v>
      </c>
      <c r="B6207" s="3">
        <v>227</v>
      </c>
      <c r="C6207" s="5">
        <v>-999</v>
      </c>
      <c r="D6207" s="4">
        <v>18.7</v>
      </c>
      <c r="E6207" s="4">
        <v>26.4</v>
      </c>
      <c r="F6207" s="4">
        <v>10.9</v>
      </c>
      <c r="G6207" s="4">
        <v>42.5</v>
      </c>
      <c r="H6207" s="4">
        <v>19</v>
      </c>
      <c r="I6207" s="4">
        <v>-999</v>
      </c>
      <c r="J6207" s="4">
        <v>-999</v>
      </c>
      <c r="K6207" s="4">
        <v>0</v>
      </c>
      <c r="L6207" s="4">
        <v>0</v>
      </c>
      <c r="M6207" s="4">
        <v>0</v>
      </c>
      <c r="N6207" s="5">
        <v>-999</v>
      </c>
      <c r="O6207" s="5">
        <v>-999</v>
      </c>
      <c r="P6207" s="4">
        <v>12.9</v>
      </c>
      <c r="Q6207" s="5">
        <v>-999</v>
      </c>
      <c r="R6207">
        <v>0.65500000000000003</v>
      </c>
      <c r="S6207" s="34">
        <f>ROUND((0.6105*(EXP((17.273*E6207)/(E6207+237.3))))*(100-H6207)/100,3)</f>
        <v>2.7869999999999999</v>
      </c>
      <c r="T6207" s="6">
        <f>IF(V6207&lt;V6208,L6207,0)</f>
        <v>0</v>
      </c>
      <c r="U6207" s="6">
        <f>IF(T6207&gt;0,M6207,-999)</f>
        <v>-999</v>
      </c>
      <c r="V6207">
        <v>200808</v>
      </c>
      <c r="W6207">
        <v>2008</v>
      </c>
    </row>
    <row r="6208" spans="1:23" x14ac:dyDescent="0.25">
      <c r="A6208" s="14">
        <v>39675</v>
      </c>
      <c r="B6208" s="3">
        <v>228</v>
      </c>
      <c r="C6208" s="5">
        <v>-999</v>
      </c>
      <c r="D6208" s="4">
        <v>22</v>
      </c>
      <c r="E6208" s="4">
        <v>29.6</v>
      </c>
      <c r="F6208" s="4">
        <v>16.3</v>
      </c>
      <c r="G6208" s="4">
        <v>33.799999999999997</v>
      </c>
      <c r="H6208" s="4">
        <v>17.600000000000001</v>
      </c>
      <c r="I6208" s="4">
        <v>-999</v>
      </c>
      <c r="J6208" s="4">
        <v>-999</v>
      </c>
      <c r="K6208" s="4">
        <v>0</v>
      </c>
      <c r="L6208" s="4">
        <v>0</v>
      </c>
      <c r="M6208" s="4">
        <v>0</v>
      </c>
      <c r="N6208" s="5">
        <v>-999</v>
      </c>
      <c r="O6208" s="5">
        <v>-999</v>
      </c>
      <c r="P6208" s="4">
        <v>13.8</v>
      </c>
      <c r="Q6208" s="5">
        <v>-999</v>
      </c>
      <c r="R6208">
        <v>0.72799999999999998</v>
      </c>
      <c r="S6208" s="34">
        <f>ROUND((0.6105*(EXP((17.273*E6208)/(E6208+237.3))))*(100-H6208)/100,3)</f>
        <v>3.4159999999999999</v>
      </c>
      <c r="T6208" s="6">
        <f>IF(V6208&lt;V6209,L6208,0)</f>
        <v>0</v>
      </c>
      <c r="U6208" s="6">
        <f>IF(T6208&gt;0,M6208,-999)</f>
        <v>-999</v>
      </c>
      <c r="V6208">
        <v>200808</v>
      </c>
      <c r="W6208">
        <v>2008</v>
      </c>
    </row>
    <row r="6209" spans="1:23" x14ac:dyDescent="0.25">
      <c r="A6209" s="14">
        <v>39676</v>
      </c>
      <c r="B6209" s="3">
        <v>229</v>
      </c>
      <c r="C6209" s="5">
        <v>-999</v>
      </c>
      <c r="D6209" s="4">
        <v>22.6</v>
      </c>
      <c r="E6209" s="4">
        <v>30.4</v>
      </c>
      <c r="F6209" s="4">
        <v>14.1</v>
      </c>
      <c r="G6209" s="4">
        <v>31.6</v>
      </c>
      <c r="H6209" s="4">
        <v>16.8</v>
      </c>
      <c r="I6209" s="4">
        <v>-999</v>
      </c>
      <c r="J6209" s="4">
        <v>-999</v>
      </c>
      <c r="K6209" s="4">
        <v>0</v>
      </c>
      <c r="L6209" s="4">
        <v>0</v>
      </c>
      <c r="M6209" s="4">
        <v>0</v>
      </c>
      <c r="N6209" s="5">
        <v>-999</v>
      </c>
      <c r="O6209" s="5">
        <v>-999</v>
      </c>
      <c r="P6209" s="4">
        <v>14.4</v>
      </c>
      <c r="Q6209" s="5">
        <v>-999</v>
      </c>
      <c r="R6209">
        <v>0.72899999999999998</v>
      </c>
      <c r="S6209" s="34">
        <f>ROUND((0.6105*(EXP((17.273*E6209)/(E6209+237.3))))*(100-H6209)/100,3)</f>
        <v>3.6110000000000002</v>
      </c>
      <c r="T6209" s="6">
        <f>IF(V6209&lt;V6210,L6209,0)</f>
        <v>0</v>
      </c>
      <c r="U6209" s="6">
        <f>IF(T6209&gt;0,M6209,-999)</f>
        <v>-999</v>
      </c>
      <c r="V6209">
        <v>200808</v>
      </c>
      <c r="W6209">
        <v>2008</v>
      </c>
    </row>
    <row r="6210" spans="1:23" x14ac:dyDescent="0.25">
      <c r="A6210" s="14">
        <v>39677</v>
      </c>
      <c r="B6210" s="3">
        <v>230</v>
      </c>
      <c r="C6210" s="5">
        <v>-999</v>
      </c>
      <c r="D6210" s="4">
        <v>21.6</v>
      </c>
      <c r="E6210" s="4">
        <v>28.2</v>
      </c>
      <c r="F6210" s="4">
        <v>16.2</v>
      </c>
      <c r="G6210" s="4">
        <v>33.4</v>
      </c>
      <c r="H6210" s="4">
        <v>18.8</v>
      </c>
      <c r="I6210" s="4">
        <v>-999</v>
      </c>
      <c r="J6210" s="4">
        <v>-999</v>
      </c>
      <c r="K6210" s="4">
        <v>0</v>
      </c>
      <c r="L6210" s="4">
        <v>0</v>
      </c>
      <c r="M6210" s="4">
        <v>0</v>
      </c>
      <c r="N6210" s="5">
        <v>-999</v>
      </c>
      <c r="O6210" s="5">
        <v>-999</v>
      </c>
      <c r="P6210" s="4">
        <v>14.6</v>
      </c>
      <c r="Q6210" s="5">
        <v>-999</v>
      </c>
      <c r="R6210">
        <v>0.71899999999999997</v>
      </c>
      <c r="S6210" s="34">
        <f>ROUND((0.6105*(EXP((17.273*E6210)/(E6210+237.3))))*(100-H6210)/100,3)</f>
        <v>3.105</v>
      </c>
      <c r="T6210" s="6">
        <f>IF(V6210&lt;V6211,L6210,0)</f>
        <v>0</v>
      </c>
      <c r="U6210" s="6">
        <f>IF(T6210&gt;0,M6210,-999)</f>
        <v>-999</v>
      </c>
      <c r="V6210">
        <v>200808</v>
      </c>
      <c r="W6210">
        <v>2008</v>
      </c>
    </row>
    <row r="6211" spans="1:23" x14ac:dyDescent="0.25">
      <c r="A6211" s="14">
        <v>39678</v>
      </c>
      <c r="B6211" s="3">
        <v>231</v>
      </c>
      <c r="C6211" s="5">
        <v>-999</v>
      </c>
      <c r="D6211" s="4">
        <v>17.600000000000001</v>
      </c>
      <c r="E6211" s="4">
        <v>26.5</v>
      </c>
      <c r="F6211" s="4">
        <v>10</v>
      </c>
      <c r="G6211" s="4">
        <v>52.6</v>
      </c>
      <c r="H6211" s="4">
        <v>29</v>
      </c>
      <c r="I6211" s="4">
        <v>-999</v>
      </c>
      <c r="J6211" s="4">
        <v>-999</v>
      </c>
      <c r="K6211" s="4">
        <v>7.476</v>
      </c>
      <c r="L6211" s="4">
        <v>0</v>
      </c>
      <c r="M6211" s="4">
        <v>0</v>
      </c>
      <c r="N6211" s="5">
        <v>-999</v>
      </c>
      <c r="O6211" s="5">
        <v>-999</v>
      </c>
      <c r="P6211" s="4">
        <v>14.4</v>
      </c>
      <c r="Q6211" s="5">
        <v>-999</v>
      </c>
      <c r="R6211">
        <v>1.0009999999999999</v>
      </c>
      <c r="S6211" s="34">
        <f>ROUND((0.6105*(EXP((17.273*E6211)/(E6211+237.3))))*(100-H6211)/100,3)</f>
        <v>2.4580000000000002</v>
      </c>
      <c r="T6211" s="6">
        <f>IF(V6211&lt;V6212,L6211,0)</f>
        <v>0</v>
      </c>
      <c r="U6211" s="6">
        <f>IF(T6211&gt;0,M6211,-999)</f>
        <v>-999</v>
      </c>
      <c r="V6211">
        <v>200808</v>
      </c>
      <c r="W6211">
        <v>2008</v>
      </c>
    </row>
    <row r="6212" spans="1:23" x14ac:dyDescent="0.25">
      <c r="A6212" s="14">
        <v>39679</v>
      </c>
      <c r="B6212" s="3">
        <v>232</v>
      </c>
      <c r="C6212" s="5">
        <v>-999</v>
      </c>
      <c r="D6212" s="4">
        <v>9.8000000000000007</v>
      </c>
      <c r="E6212" s="4">
        <v>13.4</v>
      </c>
      <c r="F6212" s="4">
        <v>7.5</v>
      </c>
      <c r="G6212" s="4">
        <v>92.8</v>
      </c>
      <c r="H6212" s="4">
        <v>70.099999999999994</v>
      </c>
      <c r="I6212" s="4">
        <v>0.86</v>
      </c>
      <c r="J6212" s="4">
        <v>4.33</v>
      </c>
      <c r="K6212" s="4">
        <v>9.8790000000000013</v>
      </c>
      <c r="L6212" s="4">
        <v>0</v>
      </c>
      <c r="M6212" s="4">
        <v>0</v>
      </c>
      <c r="N6212" s="5">
        <v>-999</v>
      </c>
      <c r="O6212" s="5">
        <v>-999</v>
      </c>
      <c r="P6212" s="4">
        <v>13.9</v>
      </c>
      <c r="Q6212" s="5">
        <v>-999</v>
      </c>
      <c r="R6212">
        <v>1.0760000000000001</v>
      </c>
      <c r="S6212" s="34">
        <f>ROUND((0.6105*(EXP((17.273*E6212)/(E6212+237.3))))*(100-H6212)/100,3)</f>
        <v>0.46</v>
      </c>
      <c r="T6212" s="6">
        <f>IF(V6212&lt;V6213,L6212,0)</f>
        <v>0</v>
      </c>
      <c r="U6212" s="6">
        <f>IF(T6212&gt;0,M6212,-999)</f>
        <v>-999</v>
      </c>
      <c r="V6212">
        <v>200808</v>
      </c>
      <c r="W6212">
        <v>2008</v>
      </c>
    </row>
    <row r="6213" spans="1:23" x14ac:dyDescent="0.25">
      <c r="A6213" s="14">
        <v>39680</v>
      </c>
      <c r="B6213" s="3">
        <v>233</v>
      </c>
      <c r="C6213" s="5">
        <v>-999</v>
      </c>
      <c r="D6213" s="4">
        <v>8.1</v>
      </c>
      <c r="E6213" s="4">
        <v>12.6</v>
      </c>
      <c r="F6213" s="4">
        <v>4.8</v>
      </c>
      <c r="G6213" s="4">
        <v>90.9</v>
      </c>
      <c r="H6213" s="4">
        <v>71.5</v>
      </c>
      <c r="I6213" s="4">
        <v>1.94</v>
      </c>
      <c r="J6213" s="4">
        <v>4.49</v>
      </c>
      <c r="K6213" s="4">
        <v>14.685</v>
      </c>
      <c r="L6213" s="4">
        <v>0</v>
      </c>
      <c r="M6213" s="4">
        <v>0</v>
      </c>
      <c r="N6213" s="5">
        <v>-999</v>
      </c>
      <c r="O6213" s="5">
        <v>-999</v>
      </c>
      <c r="P6213" s="4">
        <v>12.8</v>
      </c>
      <c r="Q6213" s="5">
        <v>-999</v>
      </c>
      <c r="R6213">
        <v>1.0409999999999999</v>
      </c>
      <c r="S6213" s="34">
        <f>ROUND((0.6105*(EXP((17.273*E6213)/(E6213+237.3))))*(100-H6213)/100,3)</f>
        <v>0.41599999999999998</v>
      </c>
      <c r="T6213" s="6">
        <f>IF(V6213&lt;V6214,L6213,0)</f>
        <v>0</v>
      </c>
      <c r="U6213" s="6">
        <f>IF(T6213&gt;0,M6213,-999)</f>
        <v>-999</v>
      </c>
      <c r="V6213">
        <v>200808</v>
      </c>
      <c r="W6213">
        <v>2008</v>
      </c>
    </row>
    <row r="6214" spans="1:23" x14ac:dyDescent="0.25">
      <c r="A6214" s="14">
        <v>39681</v>
      </c>
      <c r="B6214" s="3">
        <v>234</v>
      </c>
      <c r="C6214" s="5">
        <v>-999</v>
      </c>
      <c r="D6214" s="4">
        <v>4.4000000000000004</v>
      </c>
      <c r="E6214" s="4">
        <v>8.9</v>
      </c>
      <c r="F6214" s="4">
        <v>1.4</v>
      </c>
      <c r="G6214" s="4">
        <v>93.6</v>
      </c>
      <c r="H6214" s="4">
        <v>75</v>
      </c>
      <c r="I6214" s="4">
        <v>0.94</v>
      </c>
      <c r="J6214" s="4">
        <v>2.21</v>
      </c>
      <c r="K6214" s="4">
        <v>3.7380000000000004</v>
      </c>
      <c r="L6214" s="4">
        <v>0</v>
      </c>
      <c r="M6214" s="4">
        <v>0</v>
      </c>
      <c r="N6214" s="5">
        <v>-999</v>
      </c>
      <c r="O6214" s="5">
        <v>-999</v>
      </c>
      <c r="P6214" s="4">
        <v>11.7</v>
      </c>
      <c r="Q6214" s="5">
        <v>-999</v>
      </c>
      <c r="R6214">
        <v>0.85699999999999998</v>
      </c>
      <c r="S6214" s="34">
        <f>ROUND((0.6105*(EXP((17.273*E6214)/(E6214+237.3))))*(100-H6214)/100,3)</f>
        <v>0.28499999999999998</v>
      </c>
      <c r="T6214" s="6">
        <f>IF(V6214&lt;V6215,L6214,0)</f>
        <v>0</v>
      </c>
      <c r="U6214" s="6">
        <f>IF(T6214&gt;0,M6214,-999)</f>
        <v>-999</v>
      </c>
      <c r="V6214">
        <v>200808</v>
      </c>
      <c r="W6214">
        <v>2008</v>
      </c>
    </row>
    <row r="6215" spans="1:23" x14ac:dyDescent="0.25">
      <c r="A6215" s="14">
        <v>39682</v>
      </c>
      <c r="B6215" s="3">
        <v>235</v>
      </c>
      <c r="C6215" s="5">
        <v>-999</v>
      </c>
      <c r="D6215" s="4">
        <v>8</v>
      </c>
      <c r="E6215" s="4">
        <v>16.600000000000001</v>
      </c>
      <c r="F6215" s="4">
        <v>0.8</v>
      </c>
      <c r="G6215" s="4">
        <v>72.599999999999994</v>
      </c>
      <c r="H6215" s="4">
        <v>36.200000000000003</v>
      </c>
      <c r="I6215" s="4">
        <v>0.99</v>
      </c>
      <c r="J6215" s="4">
        <v>2.7</v>
      </c>
      <c r="K6215" s="4">
        <v>0.26700000000000002</v>
      </c>
      <c r="L6215" s="4">
        <v>0</v>
      </c>
      <c r="M6215" s="4">
        <v>0</v>
      </c>
      <c r="N6215" s="5">
        <v>-999</v>
      </c>
      <c r="O6215" s="5">
        <v>-999</v>
      </c>
      <c r="P6215" s="4">
        <v>10.8</v>
      </c>
      <c r="Q6215" s="5">
        <v>-999</v>
      </c>
      <c r="R6215">
        <v>0.68400000000000005</v>
      </c>
      <c r="S6215" s="34">
        <f>ROUND((0.6105*(EXP((17.273*E6215)/(E6215+237.3))))*(100-H6215)/100,3)</f>
        <v>1.2050000000000001</v>
      </c>
      <c r="T6215" s="6">
        <f>IF(V6215&lt;V6216,L6215,0)</f>
        <v>0</v>
      </c>
      <c r="U6215" s="6">
        <f>IF(T6215&gt;0,M6215,-999)</f>
        <v>-999</v>
      </c>
      <c r="V6215">
        <v>200808</v>
      </c>
      <c r="W6215">
        <v>2008</v>
      </c>
    </row>
    <row r="6216" spans="1:23" x14ac:dyDescent="0.25">
      <c r="A6216" s="14">
        <v>39683</v>
      </c>
      <c r="B6216" s="3">
        <v>236</v>
      </c>
      <c r="C6216" s="5">
        <v>-999</v>
      </c>
      <c r="D6216" s="4">
        <v>13.4</v>
      </c>
      <c r="E6216" s="4">
        <v>19.899999999999999</v>
      </c>
      <c r="F6216" s="4">
        <v>6.1</v>
      </c>
      <c r="G6216" s="4">
        <v>47</v>
      </c>
      <c r="H6216" s="4">
        <v>29.2</v>
      </c>
      <c r="I6216" s="4">
        <v>1.23</v>
      </c>
      <c r="J6216" s="4">
        <v>3.65</v>
      </c>
      <c r="K6216" s="4">
        <v>0</v>
      </c>
      <c r="L6216" s="4">
        <v>0</v>
      </c>
      <c r="M6216" s="4">
        <v>0</v>
      </c>
      <c r="N6216" s="5">
        <v>-999</v>
      </c>
      <c r="O6216" s="5">
        <v>-999</v>
      </c>
      <c r="P6216" s="4">
        <v>11.4</v>
      </c>
      <c r="Q6216" s="5">
        <v>-999</v>
      </c>
      <c r="R6216">
        <v>0.67900000000000005</v>
      </c>
      <c r="S6216" s="34">
        <f>ROUND((0.6105*(EXP((17.273*E6216)/(E6216+237.3))))*(100-H6216)/100,3)</f>
        <v>1.645</v>
      </c>
      <c r="T6216" s="6">
        <f>IF(V6216&lt;V6217,L6216,0)</f>
        <v>0</v>
      </c>
      <c r="U6216" s="6">
        <f>IF(T6216&gt;0,M6216,-999)</f>
        <v>-999</v>
      </c>
      <c r="V6216">
        <v>200808</v>
      </c>
      <c r="W6216">
        <v>2008</v>
      </c>
    </row>
    <row r="6217" spans="1:23" x14ac:dyDescent="0.25">
      <c r="A6217" s="14">
        <v>39684</v>
      </c>
      <c r="B6217" s="3">
        <v>237</v>
      </c>
      <c r="C6217" s="5">
        <v>-999</v>
      </c>
      <c r="D6217" s="4">
        <v>12.2</v>
      </c>
      <c r="E6217" s="4">
        <v>21.1</v>
      </c>
      <c r="F6217" s="4">
        <v>6.6</v>
      </c>
      <c r="G6217" s="4">
        <v>59.8</v>
      </c>
      <c r="H6217" s="4">
        <v>26.6</v>
      </c>
      <c r="I6217" s="4">
        <v>1.67</v>
      </c>
      <c r="J6217" s="4">
        <v>4.9000000000000004</v>
      </c>
      <c r="K6217" s="4">
        <v>12.015000000000001</v>
      </c>
      <c r="L6217" s="4">
        <v>0</v>
      </c>
      <c r="M6217" s="4">
        <v>0</v>
      </c>
      <c r="N6217" s="5">
        <v>-999</v>
      </c>
      <c r="O6217" s="5">
        <v>-999</v>
      </c>
      <c r="P6217" s="4">
        <v>11.9</v>
      </c>
      <c r="Q6217" s="5">
        <v>-999</v>
      </c>
      <c r="R6217">
        <v>0.66500000000000004</v>
      </c>
      <c r="S6217" s="34">
        <f>ROUND((0.6105*(EXP((17.273*E6217)/(E6217+237.3))))*(100-H6217)/100,3)</f>
        <v>1.8360000000000001</v>
      </c>
      <c r="T6217" s="6">
        <f>IF(V6217&lt;V6218,L6217,0)</f>
        <v>0</v>
      </c>
      <c r="U6217" s="6">
        <f>IF(T6217&gt;0,M6217,-999)</f>
        <v>-999</v>
      </c>
      <c r="V6217">
        <v>200808</v>
      </c>
      <c r="W6217">
        <v>2008</v>
      </c>
    </row>
    <row r="6218" spans="1:23" x14ac:dyDescent="0.25">
      <c r="A6218" s="14">
        <v>39685</v>
      </c>
      <c r="B6218" s="3">
        <v>238</v>
      </c>
      <c r="C6218" s="5">
        <v>-999</v>
      </c>
      <c r="D6218" s="4">
        <v>5.8</v>
      </c>
      <c r="E6218" s="4">
        <v>10.8</v>
      </c>
      <c r="F6218" s="4">
        <v>0.7</v>
      </c>
      <c r="G6218" s="4">
        <v>85.9</v>
      </c>
      <c r="H6218" s="4">
        <v>56.1</v>
      </c>
      <c r="I6218" s="4">
        <v>1.08</v>
      </c>
      <c r="J6218" s="4">
        <v>3.69</v>
      </c>
      <c r="K6218" s="4">
        <v>6.4080000000000013</v>
      </c>
      <c r="L6218" s="4">
        <v>0</v>
      </c>
      <c r="M6218" s="4">
        <v>0</v>
      </c>
      <c r="N6218" s="5">
        <v>-999</v>
      </c>
      <c r="O6218" s="5">
        <v>-999</v>
      </c>
      <c r="P6218" s="4">
        <v>11.4</v>
      </c>
      <c r="Q6218" s="5">
        <v>-999</v>
      </c>
      <c r="R6218">
        <v>0.72599999999999998</v>
      </c>
      <c r="S6218" s="34">
        <f>ROUND((0.6105*(EXP((17.273*E6218)/(E6218+237.3))))*(100-H6218)/100,3)</f>
        <v>0.56799999999999995</v>
      </c>
      <c r="T6218" s="6">
        <f>IF(V6218&lt;V6219,L6218,0)</f>
        <v>0</v>
      </c>
      <c r="U6218" s="6">
        <f>IF(T6218&gt;0,M6218,-999)</f>
        <v>-999</v>
      </c>
      <c r="V6218">
        <v>200808</v>
      </c>
      <c r="W6218">
        <v>2008</v>
      </c>
    </row>
    <row r="6219" spans="1:23" x14ac:dyDescent="0.25">
      <c r="A6219" s="14">
        <v>39686</v>
      </c>
      <c r="B6219" s="3">
        <v>239</v>
      </c>
      <c r="C6219" s="5">
        <v>-999</v>
      </c>
      <c r="D6219" s="4">
        <v>5.3</v>
      </c>
      <c r="E6219" s="4">
        <v>11.9</v>
      </c>
      <c r="F6219" s="4">
        <v>0.3</v>
      </c>
      <c r="G6219" s="4">
        <v>74.900000000000006</v>
      </c>
      <c r="H6219" s="4">
        <v>39.299999999999997</v>
      </c>
      <c r="I6219" s="4">
        <v>1.0900000000000001</v>
      </c>
      <c r="J6219" s="4">
        <v>3.81</v>
      </c>
      <c r="K6219" s="4">
        <v>6.4080000000000004</v>
      </c>
      <c r="L6219" s="4">
        <v>0</v>
      </c>
      <c r="M6219" s="4">
        <v>0</v>
      </c>
      <c r="N6219" s="5">
        <v>-999</v>
      </c>
      <c r="O6219" s="5">
        <v>-999</v>
      </c>
      <c r="P6219" s="4">
        <v>10.6</v>
      </c>
      <c r="Q6219" s="5">
        <v>-999</v>
      </c>
      <c r="R6219">
        <v>0.54700000000000004</v>
      </c>
      <c r="S6219" s="34">
        <f>ROUND((0.6105*(EXP((17.273*E6219)/(E6219+237.3))))*(100-H6219)/100,3)</f>
        <v>0.84499999999999997</v>
      </c>
      <c r="T6219" s="6">
        <f>IF(V6219&lt;V6220,L6219,0)</f>
        <v>0</v>
      </c>
      <c r="U6219" s="6">
        <f>IF(T6219&gt;0,M6219,-999)</f>
        <v>-999</v>
      </c>
      <c r="V6219">
        <v>200808</v>
      </c>
      <c r="W6219">
        <v>2008</v>
      </c>
    </row>
    <row r="6220" spans="1:23" x14ac:dyDescent="0.25">
      <c r="A6220" s="14">
        <v>39687</v>
      </c>
      <c r="B6220" s="3">
        <v>240</v>
      </c>
      <c r="C6220" s="5">
        <v>-999</v>
      </c>
      <c r="D6220" s="4">
        <v>5.2</v>
      </c>
      <c r="E6220" s="4">
        <v>10.1</v>
      </c>
      <c r="F6220" s="4">
        <v>1.8</v>
      </c>
      <c r="G6220" s="4">
        <v>84.6</v>
      </c>
      <c r="H6220" s="4">
        <v>61.8</v>
      </c>
      <c r="I6220" s="4">
        <v>1.21</v>
      </c>
      <c r="J6220" s="4">
        <v>2.81</v>
      </c>
      <c r="K6220" s="4">
        <v>2.1360000000000001</v>
      </c>
      <c r="L6220" s="4">
        <v>0</v>
      </c>
      <c r="M6220" s="4">
        <v>0</v>
      </c>
      <c r="N6220" s="5">
        <v>-999</v>
      </c>
      <c r="O6220" s="5">
        <v>-999</v>
      </c>
      <c r="P6220" s="4">
        <v>10.4</v>
      </c>
      <c r="Q6220" s="5">
        <v>-999</v>
      </c>
      <c r="R6220">
        <v>0.76500000000000001</v>
      </c>
      <c r="S6220" s="34">
        <f>ROUND((0.6105*(EXP((17.273*E6220)/(E6220+237.3))))*(100-H6220)/100,3)</f>
        <v>0.47199999999999998</v>
      </c>
      <c r="T6220" s="6">
        <f>IF(V6220&lt;V6221,L6220,0)</f>
        <v>0</v>
      </c>
      <c r="U6220" s="6">
        <f>IF(T6220&gt;0,M6220,-999)</f>
        <v>-999</v>
      </c>
      <c r="V6220">
        <v>200808</v>
      </c>
      <c r="W6220">
        <v>2008</v>
      </c>
    </row>
    <row r="6221" spans="1:23" x14ac:dyDescent="0.25">
      <c r="A6221" s="14">
        <v>39688</v>
      </c>
      <c r="B6221" s="3">
        <v>241</v>
      </c>
      <c r="C6221" s="5">
        <v>-999</v>
      </c>
      <c r="D6221" s="4">
        <v>8.4</v>
      </c>
      <c r="E6221" s="4">
        <v>14.6</v>
      </c>
      <c r="F6221" s="4">
        <v>3.4</v>
      </c>
      <c r="G6221" s="4">
        <v>82.2</v>
      </c>
      <c r="H6221" s="4">
        <v>60.1</v>
      </c>
      <c r="I6221" s="4">
        <v>0.99</v>
      </c>
      <c r="J6221" s="4">
        <v>2.4300000000000002</v>
      </c>
      <c r="K6221" s="4">
        <v>4.2720000000000002</v>
      </c>
      <c r="L6221" s="4">
        <v>0</v>
      </c>
      <c r="M6221" s="4">
        <v>0</v>
      </c>
      <c r="N6221" s="5">
        <v>-999</v>
      </c>
      <c r="O6221" s="5">
        <v>-999</v>
      </c>
      <c r="P6221" s="4">
        <v>10.5</v>
      </c>
      <c r="Q6221" s="5">
        <v>-999</v>
      </c>
      <c r="R6221">
        <v>1</v>
      </c>
      <c r="S6221" s="34">
        <f>ROUND((0.6105*(EXP((17.273*E6221)/(E6221+237.3))))*(100-H6221)/100,3)</f>
        <v>0.66300000000000003</v>
      </c>
      <c r="T6221" s="6">
        <f>IF(V6221&lt;V6222,L6221,0)</f>
        <v>0</v>
      </c>
      <c r="U6221" s="6">
        <f>IF(T6221&gt;0,M6221,-999)</f>
        <v>-999</v>
      </c>
      <c r="V6221">
        <v>200808</v>
      </c>
      <c r="W6221">
        <v>2008</v>
      </c>
    </row>
    <row r="6222" spans="1:23" x14ac:dyDescent="0.25">
      <c r="A6222" s="14">
        <v>39689</v>
      </c>
      <c r="B6222" s="3">
        <v>242</v>
      </c>
      <c r="C6222" s="5">
        <v>-999</v>
      </c>
      <c r="D6222" s="4">
        <v>10.1</v>
      </c>
      <c r="E6222" s="4">
        <v>17.3</v>
      </c>
      <c r="F6222" s="4">
        <v>3.1</v>
      </c>
      <c r="G6222" s="4">
        <v>82.7</v>
      </c>
      <c r="H6222" s="4">
        <v>50.8</v>
      </c>
      <c r="I6222" s="4">
        <v>1.33</v>
      </c>
      <c r="J6222" s="4">
        <v>4.33</v>
      </c>
      <c r="K6222" s="4">
        <v>3.7380000000000004</v>
      </c>
      <c r="L6222" s="4">
        <v>0</v>
      </c>
      <c r="M6222" s="4">
        <v>0</v>
      </c>
      <c r="N6222" s="5">
        <v>-999</v>
      </c>
      <c r="O6222" s="5">
        <v>-999</v>
      </c>
      <c r="P6222" s="4">
        <v>11.1</v>
      </c>
      <c r="Q6222" s="5">
        <v>-999</v>
      </c>
      <c r="R6222">
        <v>1</v>
      </c>
      <c r="S6222" s="34">
        <f>ROUND((0.6105*(EXP((17.273*E6222)/(E6222+237.3))))*(100-H6222)/100,3)</f>
        <v>0.97099999999999997</v>
      </c>
      <c r="T6222" s="6">
        <f>IF(V6222&lt;V6223,L6222,0)</f>
        <v>0</v>
      </c>
      <c r="U6222" s="6">
        <f>IF(T6222&gt;0,M6222,-999)</f>
        <v>-999</v>
      </c>
      <c r="V6222">
        <v>200808</v>
      </c>
      <c r="W6222">
        <v>2008</v>
      </c>
    </row>
    <row r="6223" spans="1:23" x14ac:dyDescent="0.25">
      <c r="A6223" s="14">
        <v>39690</v>
      </c>
      <c r="B6223" s="3">
        <v>243</v>
      </c>
      <c r="C6223" s="5">
        <v>-999</v>
      </c>
      <c r="D6223" s="4">
        <v>3.2</v>
      </c>
      <c r="E6223" s="4">
        <v>9.8000000000000007</v>
      </c>
      <c r="F6223" s="4">
        <v>-1.1000000000000001</v>
      </c>
      <c r="G6223" s="4">
        <v>77.400000000000006</v>
      </c>
      <c r="H6223" s="4">
        <v>48.1</v>
      </c>
      <c r="I6223" s="4">
        <v>0.91</v>
      </c>
      <c r="J6223" s="4">
        <v>2.67</v>
      </c>
      <c r="K6223" s="4">
        <v>0</v>
      </c>
      <c r="L6223" s="4">
        <v>0</v>
      </c>
      <c r="M6223" s="4">
        <v>0</v>
      </c>
      <c r="N6223" s="5">
        <v>-999</v>
      </c>
      <c r="O6223" s="5">
        <v>-999</v>
      </c>
      <c r="P6223" s="4">
        <v>10.4</v>
      </c>
      <c r="Q6223" s="5">
        <v>-999</v>
      </c>
      <c r="R6223">
        <v>0.58399999999999996</v>
      </c>
      <c r="S6223" s="34">
        <f>ROUND((0.6105*(EXP((17.273*E6223)/(E6223+237.3))))*(100-H6223)/100,3)</f>
        <v>0.629</v>
      </c>
      <c r="T6223" s="6">
        <f>IF(V6223&lt;V6224,L6223,0)</f>
        <v>0</v>
      </c>
      <c r="U6223" s="6">
        <f>IF(T6223&gt;0,M6223,-999)</f>
        <v>-999</v>
      </c>
      <c r="V6223">
        <v>200808</v>
      </c>
      <c r="W6223">
        <v>2008</v>
      </c>
    </row>
    <row r="6224" spans="1:23" x14ac:dyDescent="0.25">
      <c r="A6224" s="14">
        <v>39691</v>
      </c>
      <c r="B6224" s="3">
        <v>244</v>
      </c>
      <c r="C6224" s="5">
        <v>-999</v>
      </c>
      <c r="D6224" s="4">
        <v>3.2</v>
      </c>
      <c r="E6224" s="4">
        <v>9.1</v>
      </c>
      <c r="F6224" s="4">
        <v>-1.7</v>
      </c>
      <c r="G6224" s="4">
        <v>73.400000000000006</v>
      </c>
      <c r="H6224" s="4">
        <v>44.6</v>
      </c>
      <c r="I6224" s="4">
        <v>1.04</v>
      </c>
      <c r="J6224" s="4">
        <v>2.58</v>
      </c>
      <c r="K6224" s="4">
        <v>0.26700000000000002</v>
      </c>
      <c r="L6224" s="4">
        <v>0</v>
      </c>
      <c r="M6224" s="4">
        <v>0</v>
      </c>
      <c r="N6224" s="5">
        <v>-999</v>
      </c>
      <c r="O6224" s="5">
        <v>-999</v>
      </c>
      <c r="P6224" s="4">
        <v>9.4</v>
      </c>
      <c r="Q6224" s="5">
        <v>-999</v>
      </c>
      <c r="R6224">
        <v>0.51400000000000001</v>
      </c>
      <c r="S6224" s="34">
        <f>ROUND((0.6105*(EXP((17.273*E6224)/(E6224+237.3))))*(100-H6224)/100,3)</f>
        <v>0.64</v>
      </c>
      <c r="T6224" s="6">
        <f>IF(V6224&lt;V6225,L6224,0)</f>
        <v>0</v>
      </c>
      <c r="U6224" s="6">
        <f>IF(T6224&gt;0,M6224,-999)</f>
        <v>-999</v>
      </c>
      <c r="V6224">
        <v>200808</v>
      </c>
      <c r="W6224">
        <v>2008</v>
      </c>
    </row>
    <row r="6225" spans="1:23" x14ac:dyDescent="0.25">
      <c r="A6225" s="14">
        <v>39692</v>
      </c>
      <c r="B6225" s="3">
        <v>245</v>
      </c>
      <c r="C6225" s="5">
        <v>-999</v>
      </c>
      <c r="D6225" s="4">
        <v>3.8</v>
      </c>
      <c r="E6225" s="4">
        <v>11.9</v>
      </c>
      <c r="F6225" s="4">
        <v>-1.4</v>
      </c>
      <c r="G6225" s="4">
        <v>73.5</v>
      </c>
      <c r="H6225" s="4">
        <v>41.7</v>
      </c>
      <c r="I6225" s="4">
        <v>0.86</v>
      </c>
      <c r="J6225" s="4">
        <v>2.09</v>
      </c>
      <c r="K6225" s="4">
        <v>0</v>
      </c>
      <c r="L6225" s="4">
        <v>0</v>
      </c>
      <c r="M6225" s="4">
        <v>0</v>
      </c>
      <c r="N6225" s="5">
        <v>-999</v>
      </c>
      <c r="O6225" s="5">
        <v>-999</v>
      </c>
      <c r="P6225" s="4">
        <v>8.9</v>
      </c>
      <c r="Q6225" s="5">
        <v>-999</v>
      </c>
      <c r="R6225">
        <v>0.58199999999999996</v>
      </c>
      <c r="S6225" s="34">
        <f>ROUND((0.6105*(EXP((17.273*E6225)/(E6225+237.3))))*(100-H6225)/100,3)</f>
        <v>0.81200000000000006</v>
      </c>
      <c r="T6225" s="6">
        <f>IF(V6225&lt;V6226,L6225,0)</f>
        <v>0</v>
      </c>
      <c r="U6225" s="6">
        <f>IF(T6225&gt;0,M6225,-999)</f>
        <v>-999</v>
      </c>
      <c r="V6225">
        <v>200809</v>
      </c>
      <c r="W6225">
        <v>2008</v>
      </c>
    </row>
    <row r="6226" spans="1:23" x14ac:dyDescent="0.25">
      <c r="A6226" s="14">
        <v>39693</v>
      </c>
      <c r="B6226" s="3">
        <v>246</v>
      </c>
      <c r="C6226" s="5">
        <v>-999</v>
      </c>
      <c r="D6226" s="4">
        <v>5.4</v>
      </c>
      <c r="E6226" s="4">
        <v>12.4</v>
      </c>
      <c r="F6226" s="4">
        <v>-0.1</v>
      </c>
      <c r="G6226" s="4">
        <v>68.3</v>
      </c>
      <c r="H6226" s="4">
        <v>34.299999999999997</v>
      </c>
      <c r="I6226" s="4">
        <v>0.88</v>
      </c>
      <c r="J6226" s="4">
        <v>2.41</v>
      </c>
      <c r="K6226" s="4">
        <v>0</v>
      </c>
      <c r="L6226" s="4">
        <v>0</v>
      </c>
      <c r="M6226" s="4">
        <v>0</v>
      </c>
      <c r="N6226" s="5">
        <v>-999</v>
      </c>
      <c r="O6226" s="5">
        <v>-999</v>
      </c>
      <c r="P6226" s="4">
        <v>8.6</v>
      </c>
      <c r="Q6226" s="5">
        <v>-999</v>
      </c>
      <c r="R6226">
        <v>0.49199999999999999</v>
      </c>
      <c r="S6226" s="34">
        <f>ROUND((0.6105*(EXP((17.273*E6226)/(E6226+237.3))))*(100-H6226)/100,3)</f>
        <v>0.94599999999999995</v>
      </c>
      <c r="T6226" s="6">
        <f>IF(V6226&lt;V6227,L6226,0)</f>
        <v>0</v>
      </c>
      <c r="U6226" s="6">
        <f>IF(T6226&gt;0,M6226,-999)</f>
        <v>-999</v>
      </c>
      <c r="V6226">
        <v>200809</v>
      </c>
      <c r="W6226">
        <v>2008</v>
      </c>
    </row>
    <row r="6227" spans="1:23" x14ac:dyDescent="0.25">
      <c r="A6227" s="14">
        <v>39694</v>
      </c>
      <c r="B6227" s="3">
        <v>247</v>
      </c>
      <c r="C6227" s="5">
        <v>-999</v>
      </c>
      <c r="D6227" s="4">
        <v>5.5</v>
      </c>
      <c r="E6227" s="4">
        <v>13.1</v>
      </c>
      <c r="F6227" s="4">
        <v>0.7</v>
      </c>
      <c r="G6227" s="4">
        <v>70.3</v>
      </c>
      <c r="H6227" s="4">
        <v>38.6</v>
      </c>
      <c r="I6227" s="4">
        <v>0.87</v>
      </c>
      <c r="J6227" s="4">
        <v>3.39</v>
      </c>
      <c r="K6227" s="4">
        <v>0</v>
      </c>
      <c r="L6227" s="4">
        <v>0</v>
      </c>
      <c r="M6227" s="4">
        <v>0</v>
      </c>
      <c r="N6227" s="5">
        <v>-999</v>
      </c>
      <c r="O6227" s="5">
        <v>-999</v>
      </c>
      <c r="P6227" s="4">
        <v>8.9</v>
      </c>
      <c r="Q6227" s="5">
        <v>-999</v>
      </c>
      <c r="R6227">
        <v>0.58099999999999996</v>
      </c>
      <c r="S6227" s="34">
        <f>ROUND((0.6105*(EXP((17.273*E6227)/(E6227+237.3))))*(100-H6227)/100,3)</f>
        <v>0.92500000000000004</v>
      </c>
      <c r="T6227" s="6">
        <f>IF(V6227&lt;V6228,L6227,0)</f>
        <v>0</v>
      </c>
      <c r="U6227" s="6">
        <f>IF(T6227&gt;0,M6227,-999)</f>
        <v>-999</v>
      </c>
      <c r="V6227">
        <v>200809</v>
      </c>
      <c r="W6227">
        <v>2008</v>
      </c>
    </row>
    <row r="6228" spans="1:23" x14ac:dyDescent="0.25">
      <c r="A6228" s="14">
        <v>39695</v>
      </c>
      <c r="B6228" s="3">
        <v>248</v>
      </c>
      <c r="C6228" s="5">
        <v>-999</v>
      </c>
      <c r="D6228" s="4">
        <v>7.5</v>
      </c>
      <c r="E6228" s="4">
        <v>14.9</v>
      </c>
      <c r="F6228" s="4">
        <v>1.9</v>
      </c>
      <c r="G6228" s="4">
        <v>56</v>
      </c>
      <c r="H6228" s="4">
        <v>30.2</v>
      </c>
      <c r="I6228" s="4">
        <v>0.93</v>
      </c>
      <c r="J6228" s="4">
        <v>2.81</v>
      </c>
      <c r="K6228" s="4">
        <v>0</v>
      </c>
      <c r="L6228" s="4">
        <v>0</v>
      </c>
      <c r="M6228" s="4">
        <v>0</v>
      </c>
      <c r="N6228" s="5">
        <v>-999</v>
      </c>
      <c r="O6228" s="5">
        <v>-999</v>
      </c>
      <c r="P6228" s="4">
        <v>9.1999999999999993</v>
      </c>
      <c r="Q6228" s="5">
        <v>-999</v>
      </c>
      <c r="R6228">
        <v>0.51200000000000001</v>
      </c>
      <c r="S6228" s="34">
        <f>ROUND((0.6105*(EXP((17.273*E6228)/(E6228+237.3))))*(100-H6228)/100,3)</f>
        <v>1.1819999999999999</v>
      </c>
      <c r="T6228" s="6">
        <f>IF(V6228&lt;V6229,L6228,0)</f>
        <v>0</v>
      </c>
      <c r="U6228" s="6">
        <f>IF(T6228&gt;0,M6228,-999)</f>
        <v>-999</v>
      </c>
      <c r="V6228">
        <v>200809</v>
      </c>
      <c r="W6228">
        <v>2008</v>
      </c>
    </row>
    <row r="6229" spans="1:23" x14ac:dyDescent="0.25">
      <c r="A6229" s="14">
        <v>39696</v>
      </c>
      <c r="B6229" s="3">
        <v>249</v>
      </c>
      <c r="C6229" s="5">
        <v>-999</v>
      </c>
      <c r="D6229" s="4">
        <v>6.9</v>
      </c>
      <c r="E6229" s="4">
        <v>12.5</v>
      </c>
      <c r="F6229" s="4">
        <v>4.8</v>
      </c>
      <c r="G6229" s="4">
        <v>83</v>
      </c>
      <c r="H6229" s="4">
        <v>59.3</v>
      </c>
      <c r="I6229" s="4">
        <v>0.86</v>
      </c>
      <c r="J6229" s="4">
        <v>2.4900000000000002</v>
      </c>
      <c r="K6229" s="4">
        <v>0.53400000000000003</v>
      </c>
      <c r="L6229" s="4">
        <v>0</v>
      </c>
      <c r="M6229" s="4">
        <v>0</v>
      </c>
      <c r="N6229" s="5">
        <v>-999</v>
      </c>
      <c r="O6229" s="5">
        <v>-999</v>
      </c>
      <c r="P6229" s="4">
        <v>9.3000000000000007</v>
      </c>
      <c r="Q6229" s="5">
        <v>-999</v>
      </c>
      <c r="R6229">
        <v>0.85799999999999998</v>
      </c>
      <c r="S6229" s="34">
        <f>ROUND((0.6105*(EXP((17.273*E6229)/(E6229+237.3))))*(100-H6229)/100,3)</f>
        <v>0.59</v>
      </c>
      <c r="T6229" s="6">
        <f>IF(V6229&lt;V6230,L6229,0)</f>
        <v>0</v>
      </c>
      <c r="U6229" s="6">
        <f>IF(T6229&gt;0,M6229,-999)</f>
        <v>-999</v>
      </c>
      <c r="V6229">
        <v>200809</v>
      </c>
      <c r="W6229">
        <v>2008</v>
      </c>
    </row>
    <row r="6230" spans="1:23" x14ac:dyDescent="0.25">
      <c r="A6230" s="14">
        <v>39697</v>
      </c>
      <c r="B6230" s="3">
        <v>250</v>
      </c>
      <c r="C6230" s="5">
        <v>-999</v>
      </c>
      <c r="D6230" s="4">
        <v>7.2</v>
      </c>
      <c r="E6230" s="4">
        <v>13.5</v>
      </c>
      <c r="F6230" s="4">
        <v>2.8</v>
      </c>
      <c r="G6230" s="4">
        <v>81.099999999999994</v>
      </c>
      <c r="H6230" s="4">
        <v>49.8</v>
      </c>
      <c r="I6230" s="4">
        <v>0.81</v>
      </c>
      <c r="J6230" s="4">
        <v>2.42</v>
      </c>
      <c r="K6230" s="4">
        <v>0.26700000000000002</v>
      </c>
      <c r="L6230" s="4">
        <v>0</v>
      </c>
      <c r="M6230" s="4">
        <v>0</v>
      </c>
      <c r="N6230" s="5">
        <v>-999</v>
      </c>
      <c r="O6230" s="5">
        <v>-999</v>
      </c>
      <c r="P6230" s="4">
        <v>9.6</v>
      </c>
      <c r="Q6230" s="5">
        <v>-999</v>
      </c>
      <c r="R6230">
        <v>0.76900000000000002</v>
      </c>
      <c r="S6230" s="34">
        <f>ROUND((0.6105*(EXP((17.273*E6230)/(E6230+237.3))))*(100-H6230)/100,3)</f>
        <v>0.77700000000000002</v>
      </c>
      <c r="T6230" s="6">
        <f>IF(V6230&lt;V6231,L6230,0)</f>
        <v>0</v>
      </c>
      <c r="U6230" s="6">
        <f>IF(T6230&gt;0,M6230,-999)</f>
        <v>-999</v>
      </c>
      <c r="V6230">
        <v>200809</v>
      </c>
      <c r="W6230">
        <v>2008</v>
      </c>
    </row>
    <row r="6231" spans="1:23" x14ac:dyDescent="0.25">
      <c r="A6231" s="14">
        <v>39698</v>
      </c>
      <c r="B6231" s="3">
        <v>251</v>
      </c>
      <c r="C6231" s="5">
        <v>-999</v>
      </c>
      <c r="D6231" s="4">
        <v>7.2</v>
      </c>
      <c r="E6231" s="4">
        <v>13.9</v>
      </c>
      <c r="F6231" s="4">
        <v>1.8</v>
      </c>
      <c r="G6231" s="4">
        <v>68.2</v>
      </c>
      <c r="H6231" s="4">
        <v>32.4</v>
      </c>
      <c r="I6231" s="4">
        <v>0.95</v>
      </c>
      <c r="J6231" s="4">
        <v>2.57</v>
      </c>
      <c r="K6231" s="4">
        <v>0</v>
      </c>
      <c r="L6231" s="4">
        <v>0</v>
      </c>
      <c r="M6231" s="4">
        <v>0</v>
      </c>
      <c r="N6231" s="5">
        <v>-999</v>
      </c>
      <c r="O6231" s="5">
        <v>-999</v>
      </c>
      <c r="P6231" s="4">
        <v>9.3000000000000007</v>
      </c>
      <c r="Q6231" s="5">
        <v>-999</v>
      </c>
      <c r="R6231">
        <v>0.51400000000000001</v>
      </c>
      <c r="S6231" s="34">
        <f>ROUND((0.6105*(EXP((17.273*E6231)/(E6231+237.3))))*(100-H6231)/100,3)</f>
        <v>1.073</v>
      </c>
      <c r="T6231" s="6">
        <f>IF(V6231&lt;V6232,L6231,0)</f>
        <v>0</v>
      </c>
      <c r="U6231" s="6">
        <f>IF(T6231&gt;0,M6231,-999)</f>
        <v>-999</v>
      </c>
      <c r="V6231">
        <v>200809</v>
      </c>
      <c r="W6231">
        <v>2008</v>
      </c>
    </row>
    <row r="6232" spans="1:23" x14ac:dyDescent="0.25">
      <c r="A6232" s="14">
        <v>39699</v>
      </c>
      <c r="B6232" s="3">
        <v>252</v>
      </c>
      <c r="C6232" s="5">
        <v>-999</v>
      </c>
      <c r="D6232" s="4">
        <v>8.6999999999999993</v>
      </c>
      <c r="E6232" s="4">
        <v>16.8</v>
      </c>
      <c r="F6232" s="4">
        <v>1.9</v>
      </c>
      <c r="G6232" s="4">
        <v>57</v>
      </c>
      <c r="H6232" s="4">
        <v>32.200000000000003</v>
      </c>
      <c r="I6232" s="4">
        <v>0.78</v>
      </c>
      <c r="J6232" s="4">
        <v>2.13</v>
      </c>
      <c r="K6232" s="4">
        <v>0</v>
      </c>
      <c r="L6232" s="4">
        <v>0</v>
      </c>
      <c r="M6232" s="4">
        <v>0</v>
      </c>
      <c r="N6232" s="5">
        <v>-999</v>
      </c>
      <c r="O6232" s="5">
        <v>-999</v>
      </c>
      <c r="P6232" s="4">
        <v>9.1</v>
      </c>
      <c r="Q6232" s="5">
        <v>-999</v>
      </c>
      <c r="R6232">
        <v>0.61599999999999999</v>
      </c>
      <c r="S6232" s="34">
        <f>ROUND((0.6105*(EXP((17.273*E6232)/(E6232+237.3))))*(100-H6232)/100,3)</f>
        <v>1.2969999999999999</v>
      </c>
      <c r="T6232" s="6">
        <f>IF(V6232&lt;V6233,L6232,0)</f>
        <v>0</v>
      </c>
      <c r="U6232" s="6">
        <f>IF(T6232&gt;0,M6232,-999)</f>
        <v>-999</v>
      </c>
      <c r="V6232">
        <v>200809</v>
      </c>
      <c r="W6232">
        <v>2008</v>
      </c>
    </row>
    <row r="6233" spans="1:23" x14ac:dyDescent="0.25">
      <c r="A6233" s="14">
        <v>39700</v>
      </c>
      <c r="B6233" s="3">
        <v>253</v>
      </c>
      <c r="C6233" s="5">
        <v>-999</v>
      </c>
      <c r="D6233" s="4">
        <v>6.8</v>
      </c>
      <c r="E6233" s="4">
        <v>13.6</v>
      </c>
      <c r="F6233" s="4">
        <v>1.1000000000000001</v>
      </c>
      <c r="G6233" s="4">
        <v>56.7</v>
      </c>
      <c r="H6233" s="4">
        <v>36.5</v>
      </c>
      <c r="I6233" s="4">
        <v>1.05</v>
      </c>
      <c r="J6233" s="4">
        <v>3.1</v>
      </c>
      <c r="K6233" s="4">
        <v>0</v>
      </c>
      <c r="L6233" s="4">
        <v>0</v>
      </c>
      <c r="M6233" s="4">
        <v>0</v>
      </c>
      <c r="N6233" s="5">
        <v>-999</v>
      </c>
      <c r="O6233" s="5">
        <v>-999</v>
      </c>
      <c r="P6233" s="4">
        <v>9.1</v>
      </c>
      <c r="Q6233" s="5">
        <v>-999</v>
      </c>
      <c r="R6233">
        <v>0.56699999999999995</v>
      </c>
      <c r="S6233" s="34">
        <f>ROUND((0.6105*(EXP((17.273*E6233)/(E6233+237.3))))*(100-H6233)/100,3)</f>
        <v>0.98899999999999999</v>
      </c>
      <c r="T6233" s="6">
        <f>IF(V6233&lt;V6234,L6233,0)</f>
        <v>0</v>
      </c>
      <c r="U6233" s="6">
        <f>IF(T6233&gt;0,M6233,-999)</f>
        <v>-999</v>
      </c>
      <c r="V6233">
        <v>200809</v>
      </c>
      <c r="W6233">
        <v>2008</v>
      </c>
    </row>
    <row r="6234" spans="1:23" x14ac:dyDescent="0.25">
      <c r="A6234" s="14">
        <v>39701</v>
      </c>
      <c r="B6234" s="3">
        <v>254</v>
      </c>
      <c r="C6234" s="5">
        <v>-999</v>
      </c>
      <c r="D6234" s="4">
        <v>8.5</v>
      </c>
      <c r="E6234" s="4">
        <v>15.9</v>
      </c>
      <c r="F6234" s="4">
        <v>2.7</v>
      </c>
      <c r="G6234" s="4">
        <v>49.4</v>
      </c>
      <c r="H6234" s="4">
        <v>24.4</v>
      </c>
      <c r="I6234" s="4">
        <v>1.17</v>
      </c>
      <c r="J6234" s="4">
        <v>3.05</v>
      </c>
      <c r="K6234" s="4">
        <v>0</v>
      </c>
      <c r="L6234" s="4">
        <v>0</v>
      </c>
      <c r="M6234" s="4">
        <v>0</v>
      </c>
      <c r="N6234" s="5">
        <v>-999</v>
      </c>
      <c r="O6234" s="5">
        <v>-999</v>
      </c>
      <c r="P6234" s="4">
        <v>8.8000000000000007</v>
      </c>
      <c r="Q6234" s="5">
        <v>-999</v>
      </c>
      <c r="R6234">
        <v>0.441</v>
      </c>
      <c r="S6234" s="34">
        <f>ROUND((0.6105*(EXP((17.273*E6234)/(E6234+237.3))))*(100-H6234)/100,3)</f>
        <v>1.365</v>
      </c>
      <c r="T6234" s="6">
        <f>IF(V6234&lt;V6235,L6234,0)</f>
        <v>0</v>
      </c>
      <c r="U6234" s="6">
        <f>IF(T6234&gt;0,M6234,-999)</f>
        <v>-999</v>
      </c>
      <c r="V6234">
        <v>200809</v>
      </c>
      <c r="W6234">
        <v>2008</v>
      </c>
    </row>
    <row r="6235" spans="1:23" x14ac:dyDescent="0.25">
      <c r="A6235" s="14">
        <v>39702</v>
      </c>
      <c r="B6235" s="3">
        <v>255</v>
      </c>
      <c r="C6235" s="5">
        <v>-999</v>
      </c>
      <c r="D6235" s="4">
        <v>12.7</v>
      </c>
      <c r="E6235" s="4">
        <v>21.7</v>
      </c>
      <c r="F6235" s="4">
        <v>5.4</v>
      </c>
      <c r="G6235" s="4">
        <v>41.6</v>
      </c>
      <c r="H6235" s="4">
        <v>25.9</v>
      </c>
      <c r="I6235" s="4">
        <v>0.86</v>
      </c>
      <c r="J6235" s="4">
        <v>2.77</v>
      </c>
      <c r="K6235" s="4">
        <v>0</v>
      </c>
      <c r="L6235" s="4">
        <v>0</v>
      </c>
      <c r="M6235" s="4">
        <v>0</v>
      </c>
      <c r="N6235" s="5">
        <v>-999</v>
      </c>
      <c r="O6235" s="5">
        <v>-999</v>
      </c>
      <c r="P6235" s="4">
        <v>9.3000000000000007</v>
      </c>
      <c r="Q6235" s="5">
        <v>-999</v>
      </c>
      <c r="R6235">
        <v>0.67200000000000004</v>
      </c>
      <c r="S6235" s="34">
        <f>ROUND((0.6105*(EXP((17.273*E6235)/(E6235+237.3))))*(100-H6235)/100,3)</f>
        <v>1.923</v>
      </c>
      <c r="T6235" s="6">
        <f>IF(V6235&lt;V6236,L6235,0)</f>
        <v>0</v>
      </c>
      <c r="U6235" s="6">
        <f>IF(T6235&gt;0,M6235,-999)</f>
        <v>-999</v>
      </c>
      <c r="V6235">
        <v>200809</v>
      </c>
      <c r="W6235">
        <v>2008</v>
      </c>
    </row>
    <row r="6236" spans="1:23" x14ac:dyDescent="0.25">
      <c r="A6236" s="14">
        <v>39703</v>
      </c>
      <c r="B6236" s="3">
        <v>256</v>
      </c>
      <c r="C6236" s="5">
        <v>-999</v>
      </c>
      <c r="D6236" s="4">
        <v>9.1999999999999993</v>
      </c>
      <c r="E6236" s="4">
        <v>18</v>
      </c>
      <c r="F6236" s="4">
        <v>0.4</v>
      </c>
      <c r="G6236" s="4">
        <v>60.6</v>
      </c>
      <c r="H6236" s="4">
        <v>38.700000000000003</v>
      </c>
      <c r="I6236" s="4">
        <v>1.1599999999999999</v>
      </c>
      <c r="J6236" s="4">
        <v>2.73</v>
      </c>
      <c r="K6236" s="4">
        <v>0</v>
      </c>
      <c r="L6236" s="4">
        <v>0</v>
      </c>
      <c r="M6236" s="4">
        <v>0</v>
      </c>
      <c r="N6236" s="5">
        <v>-999</v>
      </c>
      <c r="O6236" s="5">
        <v>-999</v>
      </c>
      <c r="P6236" s="4">
        <v>9.6999999999999993</v>
      </c>
      <c r="Q6236" s="5">
        <v>-999</v>
      </c>
      <c r="R6236">
        <v>0.79700000000000004</v>
      </c>
      <c r="S6236" s="34">
        <f>ROUND((0.6105*(EXP((17.273*E6236)/(E6236+237.3))))*(100-H6236)/100,3)</f>
        <v>1.2649999999999999</v>
      </c>
      <c r="T6236" s="6">
        <f>IF(V6236&lt;V6237,L6236,0)</f>
        <v>0</v>
      </c>
      <c r="U6236" s="6">
        <f>IF(T6236&gt;0,M6236,-999)</f>
        <v>-999</v>
      </c>
      <c r="V6236">
        <v>200809</v>
      </c>
      <c r="W6236">
        <v>2008</v>
      </c>
    </row>
    <row r="6237" spans="1:23" x14ac:dyDescent="0.25">
      <c r="A6237" s="14">
        <v>39704</v>
      </c>
      <c r="B6237" s="3">
        <v>257</v>
      </c>
      <c r="C6237" s="5">
        <v>-999</v>
      </c>
      <c r="D6237" s="4">
        <v>8</v>
      </c>
      <c r="E6237" s="4">
        <v>16.899999999999999</v>
      </c>
      <c r="F6237" s="4">
        <v>-1</v>
      </c>
      <c r="G6237" s="4">
        <v>47.6</v>
      </c>
      <c r="H6237" s="4">
        <v>29.2</v>
      </c>
      <c r="I6237" s="4">
        <v>0.91</v>
      </c>
      <c r="J6237" s="4">
        <v>2.57</v>
      </c>
      <c r="K6237" s="4">
        <v>0</v>
      </c>
      <c r="L6237" s="4">
        <v>0</v>
      </c>
      <c r="M6237" s="4">
        <v>0</v>
      </c>
      <c r="N6237" s="5">
        <v>-999</v>
      </c>
      <c r="O6237" s="5">
        <v>-999</v>
      </c>
      <c r="P6237" s="4">
        <v>9.1</v>
      </c>
      <c r="Q6237" s="5">
        <v>-999</v>
      </c>
      <c r="R6237">
        <v>0.56200000000000006</v>
      </c>
      <c r="S6237" s="34">
        <f>ROUND((0.6105*(EXP((17.273*E6237)/(E6237+237.3))))*(100-H6237)/100,3)</f>
        <v>1.363</v>
      </c>
      <c r="T6237" s="6">
        <f>IF(V6237&lt;V6238,L6237,0)</f>
        <v>0</v>
      </c>
      <c r="U6237" s="6">
        <f>IF(T6237&gt;0,M6237,-999)</f>
        <v>-999</v>
      </c>
      <c r="V6237">
        <v>200809</v>
      </c>
      <c r="W6237">
        <v>2008</v>
      </c>
    </row>
    <row r="6238" spans="1:23" x14ac:dyDescent="0.25">
      <c r="A6238" s="14">
        <v>39705</v>
      </c>
      <c r="B6238" s="3">
        <v>258</v>
      </c>
      <c r="C6238" s="5">
        <v>-999</v>
      </c>
      <c r="D6238" s="4">
        <v>11.9</v>
      </c>
      <c r="E6238" s="4">
        <v>21.2</v>
      </c>
      <c r="F6238" s="4">
        <v>3.6</v>
      </c>
      <c r="G6238" s="4">
        <v>32.1</v>
      </c>
      <c r="H6238" s="4">
        <v>16.5</v>
      </c>
      <c r="I6238" s="4">
        <v>0.87</v>
      </c>
      <c r="J6238" s="4">
        <v>2.5099999999999998</v>
      </c>
      <c r="K6238" s="4">
        <v>0</v>
      </c>
      <c r="L6238" s="4">
        <v>0</v>
      </c>
      <c r="M6238" s="4">
        <v>0</v>
      </c>
      <c r="N6238" s="5">
        <v>-999</v>
      </c>
      <c r="O6238" s="5">
        <v>-999</v>
      </c>
      <c r="P6238" s="4">
        <v>9.1999999999999993</v>
      </c>
      <c r="Q6238" s="5">
        <v>-999</v>
      </c>
      <c r="R6238">
        <v>0.41599999999999998</v>
      </c>
      <c r="S6238" s="34">
        <f>ROUND((0.6105*(EXP((17.273*E6238)/(E6238+237.3))))*(100-H6238)/100,3)</f>
        <v>2.1019999999999999</v>
      </c>
      <c r="T6238" s="6">
        <f>IF(V6238&lt;V6239,L6238,0)</f>
        <v>0</v>
      </c>
      <c r="U6238" s="6">
        <f>IF(T6238&gt;0,M6238,-999)</f>
        <v>-999</v>
      </c>
      <c r="V6238">
        <v>200809</v>
      </c>
      <c r="W6238">
        <v>2008</v>
      </c>
    </row>
    <row r="6239" spans="1:23" x14ac:dyDescent="0.25">
      <c r="A6239" s="14">
        <v>39706</v>
      </c>
      <c r="B6239" s="3">
        <v>259</v>
      </c>
      <c r="C6239" s="5">
        <v>-999</v>
      </c>
      <c r="D6239" s="4">
        <v>14.9</v>
      </c>
      <c r="E6239" s="4">
        <v>24</v>
      </c>
      <c r="F6239" s="4">
        <v>9</v>
      </c>
      <c r="G6239" s="4">
        <v>25.5</v>
      </c>
      <c r="H6239" s="4">
        <v>14.8</v>
      </c>
      <c r="I6239" s="4">
        <v>0.88</v>
      </c>
      <c r="J6239" s="4">
        <v>2.67</v>
      </c>
      <c r="K6239" s="4">
        <v>0</v>
      </c>
      <c r="L6239" s="4">
        <v>0</v>
      </c>
      <c r="M6239" s="4">
        <v>0</v>
      </c>
      <c r="N6239" s="5">
        <v>-999</v>
      </c>
      <c r="O6239" s="5">
        <v>-999</v>
      </c>
      <c r="P6239" s="4">
        <v>9.6</v>
      </c>
      <c r="Q6239" s="5">
        <v>-999</v>
      </c>
      <c r="R6239">
        <v>0.442</v>
      </c>
      <c r="S6239" s="34">
        <f>ROUND((0.6105*(EXP((17.273*E6239)/(E6239+237.3))))*(100-H6239)/100,3)</f>
        <v>2.5419999999999998</v>
      </c>
      <c r="T6239" s="6">
        <f>IF(V6239&lt;V6240,L6239,0)</f>
        <v>0</v>
      </c>
      <c r="U6239" s="6">
        <f>IF(T6239&gt;0,M6239,-999)</f>
        <v>-999</v>
      </c>
      <c r="V6239">
        <v>200809</v>
      </c>
      <c r="W6239">
        <v>2008</v>
      </c>
    </row>
    <row r="6240" spans="1:23" x14ac:dyDescent="0.25">
      <c r="A6240" s="14">
        <v>39707</v>
      </c>
      <c r="B6240" s="3">
        <v>260</v>
      </c>
      <c r="C6240" s="5">
        <v>-999</v>
      </c>
      <c r="D6240" s="4">
        <v>15.9</v>
      </c>
      <c r="E6240" s="4">
        <v>25</v>
      </c>
      <c r="F6240" s="4">
        <v>9.4</v>
      </c>
      <c r="G6240" s="4">
        <v>20.5</v>
      </c>
      <c r="H6240" s="4">
        <v>7.3</v>
      </c>
      <c r="I6240" s="4">
        <v>0.9</v>
      </c>
      <c r="J6240" s="4">
        <v>2.75</v>
      </c>
      <c r="K6240" s="4">
        <v>0</v>
      </c>
      <c r="L6240" s="4">
        <v>0</v>
      </c>
      <c r="M6240" s="4">
        <v>0</v>
      </c>
      <c r="N6240" s="5">
        <v>-999</v>
      </c>
      <c r="O6240" s="5">
        <v>-999</v>
      </c>
      <c r="P6240" s="4">
        <v>9.9</v>
      </c>
      <c r="Q6240" s="5">
        <v>-999</v>
      </c>
      <c r="R6240">
        <v>0.23100000000000001</v>
      </c>
      <c r="S6240" s="34">
        <f>ROUND((0.6105*(EXP((17.273*E6240)/(E6240+237.3))))*(100-H6240)/100,3)</f>
        <v>2.9359999999999999</v>
      </c>
      <c r="T6240" s="6">
        <f>IF(V6240&lt;V6241,L6240,0)</f>
        <v>0</v>
      </c>
      <c r="U6240" s="6">
        <f>IF(T6240&gt;0,M6240,-999)</f>
        <v>-999</v>
      </c>
      <c r="V6240">
        <v>200809</v>
      </c>
      <c r="W6240">
        <v>2008</v>
      </c>
    </row>
    <row r="6241" spans="1:23" x14ac:dyDescent="0.25">
      <c r="A6241" s="14">
        <v>39708</v>
      </c>
      <c r="B6241" s="3">
        <v>261</v>
      </c>
      <c r="C6241" s="5">
        <v>-999</v>
      </c>
      <c r="D6241" s="4">
        <v>17</v>
      </c>
      <c r="E6241" s="4">
        <v>25.9</v>
      </c>
      <c r="F6241" s="4">
        <v>12.1</v>
      </c>
      <c r="G6241" s="4">
        <v>24.5</v>
      </c>
      <c r="H6241" s="4">
        <v>8.1</v>
      </c>
      <c r="I6241" s="4">
        <v>0.82</v>
      </c>
      <c r="J6241" s="4">
        <v>2.63</v>
      </c>
      <c r="K6241" s="4">
        <v>0</v>
      </c>
      <c r="L6241" s="4">
        <v>0</v>
      </c>
      <c r="M6241" s="4">
        <v>0</v>
      </c>
      <c r="N6241" s="5">
        <v>-999</v>
      </c>
      <c r="O6241" s="5">
        <v>-999</v>
      </c>
      <c r="P6241" s="4">
        <v>10.3</v>
      </c>
      <c r="Q6241" s="5">
        <v>-999</v>
      </c>
      <c r="R6241">
        <v>0.27</v>
      </c>
      <c r="S6241" s="34">
        <f>ROUND((0.6105*(EXP((17.273*E6241)/(E6241+237.3))))*(100-H6241)/100,3)</f>
        <v>3.07</v>
      </c>
      <c r="T6241" s="6">
        <f>IF(V6241&lt;V6242,L6241,0)</f>
        <v>0</v>
      </c>
      <c r="U6241" s="6">
        <f>IF(T6241&gt;0,M6241,-999)</f>
        <v>-999</v>
      </c>
      <c r="V6241">
        <v>200809</v>
      </c>
      <c r="W6241">
        <v>2008</v>
      </c>
    </row>
    <row r="6242" spans="1:23" x14ac:dyDescent="0.25">
      <c r="A6242" s="14">
        <v>39709</v>
      </c>
      <c r="B6242" s="3">
        <v>262</v>
      </c>
      <c r="C6242" s="5">
        <v>-999</v>
      </c>
      <c r="D6242" s="4">
        <v>17.8</v>
      </c>
      <c r="E6242" s="4">
        <v>26.7</v>
      </c>
      <c r="F6242" s="4">
        <v>11.8</v>
      </c>
      <c r="G6242" s="4">
        <v>21.4</v>
      </c>
      <c r="H6242" s="4">
        <v>9.6999999999999993</v>
      </c>
      <c r="I6242" s="4">
        <v>0.93</v>
      </c>
      <c r="J6242" s="4">
        <v>2.61</v>
      </c>
      <c r="K6242" s="4">
        <v>0</v>
      </c>
      <c r="L6242" s="4">
        <v>0</v>
      </c>
      <c r="M6242" s="4">
        <v>0</v>
      </c>
      <c r="N6242" s="5">
        <v>-999</v>
      </c>
      <c r="O6242" s="5">
        <v>-999</v>
      </c>
      <c r="P6242" s="4">
        <v>10.7</v>
      </c>
      <c r="Q6242" s="5">
        <v>-999</v>
      </c>
      <c r="R6242">
        <v>0.34</v>
      </c>
      <c r="S6242" s="34">
        <f>ROUND((0.6105*(EXP((17.273*E6242)/(E6242+237.3))))*(100-H6242)/100,3)</f>
        <v>3.1629999999999998</v>
      </c>
      <c r="T6242" s="6">
        <f>IF(V6242&lt;V6243,L6242,0)</f>
        <v>0</v>
      </c>
      <c r="U6242" s="6">
        <f>IF(T6242&gt;0,M6242,-999)</f>
        <v>-999</v>
      </c>
      <c r="V6242">
        <v>200809</v>
      </c>
      <c r="W6242">
        <v>2008</v>
      </c>
    </row>
    <row r="6243" spans="1:23" x14ac:dyDescent="0.25">
      <c r="A6243" s="14">
        <v>39710</v>
      </c>
      <c r="B6243" s="3">
        <v>263</v>
      </c>
      <c r="C6243" s="5">
        <v>-999</v>
      </c>
      <c r="D6243" s="4">
        <v>16.3</v>
      </c>
      <c r="E6243" s="4">
        <v>24.4</v>
      </c>
      <c r="F6243" s="4">
        <v>10.6</v>
      </c>
      <c r="G6243" s="4">
        <v>29.5</v>
      </c>
      <c r="H6243" s="4">
        <v>9.1999999999999993</v>
      </c>
      <c r="I6243" s="4">
        <v>0.85</v>
      </c>
      <c r="J6243" s="4">
        <v>2.82</v>
      </c>
      <c r="K6243" s="4">
        <v>0</v>
      </c>
      <c r="L6243" s="4">
        <v>0</v>
      </c>
      <c r="M6243" s="4">
        <v>0</v>
      </c>
      <c r="N6243" s="5">
        <v>-999</v>
      </c>
      <c r="O6243" s="5">
        <v>-999</v>
      </c>
      <c r="P6243" s="4">
        <v>10.8</v>
      </c>
      <c r="Q6243" s="5">
        <v>-999</v>
      </c>
      <c r="R6243">
        <v>0.28100000000000003</v>
      </c>
      <c r="S6243" s="34">
        <f>ROUND((0.6105*(EXP((17.273*E6243)/(E6243+237.3))))*(100-H6243)/100,3)</f>
        <v>2.7749999999999999</v>
      </c>
      <c r="T6243" s="6">
        <f>IF(V6243&lt;V6244,L6243,0)</f>
        <v>0</v>
      </c>
      <c r="U6243" s="6">
        <f>IF(T6243&gt;0,M6243,-999)</f>
        <v>-999</v>
      </c>
      <c r="V6243">
        <v>200809</v>
      </c>
      <c r="W6243">
        <v>2008</v>
      </c>
    </row>
    <row r="6244" spans="1:23" x14ac:dyDescent="0.25">
      <c r="A6244" s="14">
        <v>39711</v>
      </c>
      <c r="B6244" s="3">
        <v>264</v>
      </c>
      <c r="C6244" s="5">
        <v>-999</v>
      </c>
      <c r="D6244" s="4">
        <v>13.3</v>
      </c>
      <c r="E6244" s="4">
        <v>21</v>
      </c>
      <c r="F6244" s="4">
        <v>7.4</v>
      </c>
      <c r="G6244" s="4">
        <v>36.9</v>
      </c>
      <c r="H6244" s="4">
        <v>19.399999999999999</v>
      </c>
      <c r="I6244" s="4">
        <v>0.82</v>
      </c>
      <c r="J6244" s="4">
        <v>2.4900000000000002</v>
      </c>
      <c r="K6244" s="4">
        <v>0</v>
      </c>
      <c r="L6244" s="4">
        <v>0</v>
      </c>
      <c r="M6244" s="4">
        <v>0</v>
      </c>
      <c r="N6244" s="5">
        <v>-999</v>
      </c>
      <c r="O6244" s="5">
        <v>-999</v>
      </c>
      <c r="P6244" s="4">
        <v>10.9</v>
      </c>
      <c r="Q6244" s="5">
        <v>-999</v>
      </c>
      <c r="R6244">
        <v>0.48199999999999998</v>
      </c>
      <c r="S6244" s="34">
        <f>ROUND((0.6105*(EXP((17.273*E6244)/(E6244+237.3))))*(100-H6244)/100,3)</f>
        <v>2.004</v>
      </c>
      <c r="T6244" s="6">
        <f>IF(V6244&lt;V6245,L6244,0)</f>
        <v>0</v>
      </c>
      <c r="U6244" s="6">
        <f>IF(T6244&gt;0,M6244,-999)</f>
        <v>-999</v>
      </c>
      <c r="V6244">
        <v>200809</v>
      </c>
      <c r="W6244">
        <v>2008</v>
      </c>
    </row>
    <row r="6245" spans="1:23" x14ac:dyDescent="0.25">
      <c r="A6245" s="14">
        <v>39712</v>
      </c>
      <c r="B6245" s="3">
        <v>265</v>
      </c>
      <c r="C6245" s="5">
        <v>-999</v>
      </c>
      <c r="D6245" s="4">
        <v>3.8</v>
      </c>
      <c r="E6245" s="4">
        <v>7.4</v>
      </c>
      <c r="F6245" s="4">
        <v>1</v>
      </c>
      <c r="G6245" s="4">
        <v>96.5</v>
      </c>
      <c r="H6245" s="4">
        <v>73.5</v>
      </c>
      <c r="I6245" s="4">
        <v>1.02</v>
      </c>
      <c r="J6245" s="4">
        <v>1.94</v>
      </c>
      <c r="K6245" s="4">
        <v>4.5390000000000006</v>
      </c>
      <c r="L6245" s="4">
        <v>0</v>
      </c>
      <c r="M6245" s="4">
        <v>0</v>
      </c>
      <c r="N6245" s="5">
        <v>-999</v>
      </c>
      <c r="O6245" s="5">
        <v>-999</v>
      </c>
      <c r="P6245" s="4">
        <v>10.199999999999999</v>
      </c>
      <c r="Q6245" s="5">
        <v>-999</v>
      </c>
      <c r="R6245">
        <v>0.755</v>
      </c>
      <c r="S6245" s="34">
        <f>ROUND((0.6105*(EXP((17.273*E6245)/(E6245+237.3))))*(100-H6245)/100,3)</f>
        <v>0.27300000000000002</v>
      </c>
      <c r="T6245" s="6">
        <f>IF(V6245&lt;V6246,L6245,0)</f>
        <v>0</v>
      </c>
      <c r="U6245" s="6">
        <f>IF(T6245&gt;0,M6245,-999)</f>
        <v>-999</v>
      </c>
      <c r="V6245">
        <v>200809</v>
      </c>
      <c r="W6245">
        <v>2008</v>
      </c>
    </row>
    <row r="6246" spans="1:23" x14ac:dyDescent="0.25">
      <c r="A6246" s="14">
        <v>39713</v>
      </c>
      <c r="B6246" s="3">
        <v>266</v>
      </c>
      <c r="C6246" s="5">
        <v>-999</v>
      </c>
      <c r="D6246" s="4">
        <v>0.6</v>
      </c>
      <c r="E6246" s="4">
        <v>4.4000000000000004</v>
      </c>
      <c r="F6246" s="4">
        <v>-2.2999999999999998</v>
      </c>
      <c r="G6246" s="4">
        <v>94.8</v>
      </c>
      <c r="H6246" s="4">
        <v>82.3</v>
      </c>
      <c r="I6246" s="4">
        <v>1.1200000000000001</v>
      </c>
      <c r="J6246" s="4">
        <v>2.54</v>
      </c>
      <c r="K6246" s="4">
        <v>2.1360000000000001</v>
      </c>
      <c r="L6246" s="4">
        <v>0</v>
      </c>
      <c r="M6246" s="4">
        <v>0</v>
      </c>
      <c r="N6246" s="5">
        <v>-999</v>
      </c>
      <c r="O6246" s="5">
        <v>-999</v>
      </c>
      <c r="P6246" s="4">
        <v>8.6999999999999993</v>
      </c>
      <c r="Q6246" s="5">
        <v>-999</v>
      </c>
      <c r="R6246">
        <v>0.68700000000000006</v>
      </c>
      <c r="S6246" s="34">
        <f>ROUND((0.6105*(EXP((17.273*E6246)/(E6246+237.3))))*(100-H6246)/100,3)</f>
        <v>0.14799999999999999</v>
      </c>
      <c r="T6246" s="6">
        <f>IF(V6246&lt;V6247,L6246,0)</f>
        <v>0</v>
      </c>
      <c r="U6246" s="6">
        <f>IF(T6246&gt;0,M6246,-999)</f>
        <v>-999</v>
      </c>
      <c r="V6246">
        <v>200809</v>
      </c>
      <c r="W6246">
        <v>2008</v>
      </c>
    </row>
    <row r="6247" spans="1:23" x14ac:dyDescent="0.25">
      <c r="A6247" s="14">
        <v>39714</v>
      </c>
      <c r="B6247" s="3">
        <v>267</v>
      </c>
      <c r="C6247" s="5">
        <v>-999</v>
      </c>
      <c r="D6247" s="4">
        <v>1.6</v>
      </c>
      <c r="E6247" s="4">
        <v>8.6</v>
      </c>
      <c r="F6247" s="4">
        <v>-3.8</v>
      </c>
      <c r="G6247" s="4">
        <v>73.8</v>
      </c>
      <c r="H6247" s="4">
        <v>37.799999999999997</v>
      </c>
      <c r="I6247" s="4">
        <v>1.05</v>
      </c>
      <c r="J6247" s="4">
        <v>3.55</v>
      </c>
      <c r="K6247" s="4">
        <v>1.2</v>
      </c>
      <c r="L6247" s="4">
        <v>0</v>
      </c>
      <c r="M6247" s="4">
        <v>0</v>
      </c>
      <c r="N6247" s="5">
        <v>-999</v>
      </c>
      <c r="O6247" s="5">
        <v>-999</v>
      </c>
      <c r="P6247" s="4">
        <v>7.7</v>
      </c>
      <c r="Q6247" s="5">
        <v>-999</v>
      </c>
      <c r="R6247">
        <v>0.42199999999999999</v>
      </c>
      <c r="S6247" s="34">
        <f>ROUND((0.6105*(EXP((17.273*E6247)/(E6247+237.3))))*(100-H6247)/100,3)</f>
        <v>0.69499999999999995</v>
      </c>
      <c r="T6247" s="6">
        <f>IF(V6247&lt;V6248,L6247,0)</f>
        <v>0</v>
      </c>
      <c r="U6247" s="6">
        <f>IF(T6247&gt;0,M6247,-999)</f>
        <v>-999</v>
      </c>
      <c r="V6247">
        <v>200809</v>
      </c>
      <c r="W6247">
        <v>2008</v>
      </c>
    </row>
    <row r="6248" spans="1:23" x14ac:dyDescent="0.25">
      <c r="A6248" s="14">
        <v>39715</v>
      </c>
      <c r="B6248" s="3">
        <v>268</v>
      </c>
      <c r="C6248" s="5">
        <v>-999</v>
      </c>
      <c r="D6248" s="4">
        <v>4</v>
      </c>
      <c r="E6248" s="4">
        <v>9.6999999999999993</v>
      </c>
      <c r="F6248" s="4">
        <v>-0.5</v>
      </c>
      <c r="G6248" s="4">
        <v>63.1</v>
      </c>
      <c r="H6248" s="4">
        <v>39.299999999999997</v>
      </c>
      <c r="I6248" s="4">
        <v>1.85</v>
      </c>
      <c r="J6248" s="4">
        <v>4.13</v>
      </c>
      <c r="K6248" s="4">
        <v>0.53400000000000003</v>
      </c>
      <c r="L6248" s="4">
        <v>0</v>
      </c>
      <c r="M6248" s="4">
        <v>0</v>
      </c>
      <c r="N6248" s="5">
        <v>-999</v>
      </c>
      <c r="O6248" s="5">
        <v>-999</v>
      </c>
      <c r="P6248" s="4">
        <v>7.3</v>
      </c>
      <c r="Q6248" s="5">
        <v>-999</v>
      </c>
      <c r="R6248">
        <v>0.47199999999999998</v>
      </c>
      <c r="S6248" s="34">
        <f>ROUND((0.6105*(EXP((17.273*E6248)/(E6248+237.3))))*(100-H6248)/100,3)</f>
        <v>0.73</v>
      </c>
      <c r="T6248" s="6">
        <f>IF(V6248&lt;V6249,L6248,0)</f>
        <v>0</v>
      </c>
      <c r="U6248" s="6">
        <f>IF(T6248&gt;0,M6248,-999)</f>
        <v>-999</v>
      </c>
      <c r="V6248">
        <v>200809</v>
      </c>
      <c r="W6248">
        <v>2008</v>
      </c>
    </row>
    <row r="6249" spans="1:23" x14ac:dyDescent="0.25">
      <c r="A6249" s="14">
        <v>39716</v>
      </c>
      <c r="B6249" s="3">
        <v>269</v>
      </c>
      <c r="C6249" s="5">
        <v>-999</v>
      </c>
      <c r="D6249" s="4">
        <v>5</v>
      </c>
      <c r="E6249" s="4">
        <v>11.3</v>
      </c>
      <c r="F6249" s="4">
        <v>-0.2</v>
      </c>
      <c r="G6249" s="4">
        <v>75.900000000000006</v>
      </c>
      <c r="H6249" s="4">
        <v>52.2</v>
      </c>
      <c r="I6249" s="4">
        <v>0.96</v>
      </c>
      <c r="J6249" s="4">
        <v>2.63</v>
      </c>
      <c r="K6249" s="4">
        <v>0</v>
      </c>
      <c r="L6249" s="4">
        <v>0</v>
      </c>
      <c r="M6249" s="4">
        <v>0</v>
      </c>
      <c r="N6249" s="5">
        <v>-999</v>
      </c>
      <c r="O6249" s="5">
        <v>-999</v>
      </c>
      <c r="P6249" s="4">
        <v>7.3</v>
      </c>
      <c r="Q6249" s="5">
        <v>-999</v>
      </c>
      <c r="R6249">
        <v>0.69899999999999995</v>
      </c>
      <c r="S6249" s="34">
        <f>ROUND((0.6105*(EXP((17.273*E6249)/(E6249+237.3))))*(100-H6249)/100,3)</f>
        <v>0.64</v>
      </c>
      <c r="T6249" s="6">
        <f>IF(V6249&lt;V6250,L6249,0)</f>
        <v>0</v>
      </c>
      <c r="U6249" s="6">
        <f>IF(T6249&gt;0,M6249,-999)</f>
        <v>-999</v>
      </c>
      <c r="V6249">
        <v>200809</v>
      </c>
      <c r="W6249">
        <v>2008</v>
      </c>
    </row>
    <row r="6250" spans="1:23" x14ac:dyDescent="0.25">
      <c r="A6250" s="14">
        <v>39717</v>
      </c>
      <c r="B6250" s="3">
        <v>270</v>
      </c>
      <c r="C6250" s="5">
        <v>-999</v>
      </c>
      <c r="D6250" s="4">
        <v>4.4000000000000004</v>
      </c>
      <c r="E6250" s="4">
        <v>9.1999999999999993</v>
      </c>
      <c r="F6250" s="4">
        <v>-1.1000000000000001</v>
      </c>
      <c r="G6250" s="4">
        <v>77.900000000000006</v>
      </c>
      <c r="H6250" s="4">
        <v>58.4</v>
      </c>
      <c r="I6250" s="4">
        <v>1.34</v>
      </c>
      <c r="J6250" s="4">
        <v>3.82</v>
      </c>
      <c r="K6250" s="4">
        <v>0.26700000000000002</v>
      </c>
      <c r="L6250" s="4">
        <v>0</v>
      </c>
      <c r="M6250" s="4">
        <v>0</v>
      </c>
      <c r="N6250" s="5">
        <v>-999</v>
      </c>
      <c r="O6250" s="5">
        <v>-999</v>
      </c>
      <c r="P6250" s="4">
        <v>7</v>
      </c>
      <c r="Q6250" s="5">
        <v>-999</v>
      </c>
      <c r="R6250">
        <v>0.67700000000000005</v>
      </c>
      <c r="S6250" s="34">
        <f>ROUND((0.6105*(EXP((17.273*E6250)/(E6250+237.3))))*(100-H6250)/100,3)</f>
        <v>0.48399999999999999</v>
      </c>
      <c r="T6250" s="6">
        <f>IF(V6250&lt;V6251,L6250,0)</f>
        <v>0</v>
      </c>
      <c r="U6250" s="6">
        <f>IF(T6250&gt;0,M6250,-999)</f>
        <v>-999</v>
      </c>
      <c r="V6250">
        <v>200809</v>
      </c>
      <c r="W6250">
        <v>2008</v>
      </c>
    </row>
    <row r="6251" spans="1:23" x14ac:dyDescent="0.25">
      <c r="A6251" s="14">
        <v>39718</v>
      </c>
      <c r="B6251" s="3">
        <v>271</v>
      </c>
      <c r="C6251" s="5">
        <v>-999</v>
      </c>
      <c r="D6251" s="4">
        <v>5.4</v>
      </c>
      <c r="E6251" s="4">
        <v>12.9</v>
      </c>
      <c r="F6251" s="4">
        <v>1</v>
      </c>
      <c r="G6251" s="4">
        <v>65.599999999999994</v>
      </c>
      <c r="H6251" s="4">
        <v>40.5</v>
      </c>
      <c r="I6251" s="4">
        <v>0.92</v>
      </c>
      <c r="J6251" s="4">
        <v>2.59</v>
      </c>
      <c r="K6251" s="4">
        <v>0</v>
      </c>
      <c r="L6251" s="4">
        <v>0</v>
      </c>
      <c r="M6251" s="4">
        <v>0</v>
      </c>
      <c r="N6251" s="5">
        <v>-999</v>
      </c>
      <c r="O6251" s="5">
        <v>-999</v>
      </c>
      <c r="P6251" s="4">
        <v>7</v>
      </c>
      <c r="Q6251" s="5">
        <v>-999</v>
      </c>
      <c r="R6251">
        <v>0.60099999999999998</v>
      </c>
      <c r="S6251" s="34">
        <f>ROUND((0.6105*(EXP((17.273*E6251)/(E6251+237.3))))*(100-H6251)/100,3)</f>
        <v>0.88500000000000001</v>
      </c>
      <c r="T6251" s="6">
        <f>IF(V6251&lt;V6252,L6251,0)</f>
        <v>0</v>
      </c>
      <c r="U6251" s="6">
        <f>IF(T6251&gt;0,M6251,-999)</f>
        <v>-999</v>
      </c>
      <c r="V6251">
        <v>200809</v>
      </c>
      <c r="W6251">
        <v>2008</v>
      </c>
    </row>
    <row r="6252" spans="1:23" x14ac:dyDescent="0.25">
      <c r="A6252" s="14">
        <v>39719</v>
      </c>
      <c r="B6252" s="3">
        <v>272</v>
      </c>
      <c r="C6252" s="5">
        <v>-999</v>
      </c>
      <c r="D6252" s="4">
        <v>8.5</v>
      </c>
      <c r="E6252" s="4">
        <v>17.7</v>
      </c>
      <c r="F6252" s="4">
        <v>0.4</v>
      </c>
      <c r="G6252" s="4">
        <v>43.2</v>
      </c>
      <c r="H6252" s="4">
        <v>21.4</v>
      </c>
      <c r="I6252" s="4">
        <v>0.9</v>
      </c>
      <c r="J6252" s="4">
        <v>2.0299999999999998</v>
      </c>
      <c r="K6252" s="4">
        <v>0</v>
      </c>
      <c r="L6252" s="4">
        <v>0</v>
      </c>
      <c r="M6252" s="4">
        <v>0</v>
      </c>
      <c r="N6252" s="5">
        <v>-999</v>
      </c>
      <c r="O6252" s="5">
        <v>-999</v>
      </c>
      <c r="P6252" s="4">
        <v>7</v>
      </c>
      <c r="Q6252" s="5">
        <v>-999</v>
      </c>
      <c r="R6252">
        <v>0.433</v>
      </c>
      <c r="S6252" s="34">
        <f>ROUND((0.6105*(EXP((17.273*E6252)/(E6252+237.3))))*(100-H6252)/100,3)</f>
        <v>1.591</v>
      </c>
      <c r="T6252" s="6">
        <f>IF(V6252&lt;V6253,L6252,0)</f>
        <v>0</v>
      </c>
      <c r="U6252" s="6">
        <f>IF(T6252&gt;0,M6252,-999)</f>
        <v>-999</v>
      </c>
      <c r="V6252">
        <v>200809</v>
      </c>
      <c r="W6252">
        <v>2008</v>
      </c>
    </row>
    <row r="6253" spans="1:23" x14ac:dyDescent="0.25">
      <c r="A6253" s="14">
        <v>39720</v>
      </c>
      <c r="B6253" s="3">
        <v>273</v>
      </c>
      <c r="C6253" s="5">
        <v>-999</v>
      </c>
      <c r="D6253" s="4">
        <v>12.9</v>
      </c>
      <c r="E6253" s="4">
        <v>22.1</v>
      </c>
      <c r="F6253" s="4">
        <v>6.2</v>
      </c>
      <c r="G6253" s="4">
        <v>29.6</v>
      </c>
      <c r="H6253" s="4">
        <v>14.7</v>
      </c>
      <c r="I6253" s="4">
        <v>0.96</v>
      </c>
      <c r="J6253" s="4">
        <v>2.58</v>
      </c>
      <c r="K6253" s="4">
        <v>0</v>
      </c>
      <c r="L6253" s="4">
        <v>0</v>
      </c>
      <c r="M6253" s="4">
        <v>0</v>
      </c>
      <c r="N6253" s="5">
        <v>-999</v>
      </c>
      <c r="O6253" s="5">
        <v>-999</v>
      </c>
      <c r="P6253" s="4">
        <v>7.5</v>
      </c>
      <c r="Q6253" s="5">
        <v>-999</v>
      </c>
      <c r="R6253">
        <v>0.39100000000000001</v>
      </c>
      <c r="S6253" s="34">
        <f>ROUND((0.6105*(EXP((17.273*E6253)/(E6253+237.3))))*(100-H6253)/100,3)</f>
        <v>2.2690000000000001</v>
      </c>
      <c r="T6253" s="6">
        <f>IF(V6253&lt;V6254,L6253,0)</f>
        <v>0</v>
      </c>
      <c r="U6253" s="6">
        <f>IF(T6253&gt;0,M6253,-999)</f>
        <v>-999</v>
      </c>
      <c r="V6253">
        <v>200809</v>
      </c>
      <c r="W6253">
        <v>2008</v>
      </c>
    </row>
    <row r="6254" spans="1:23" x14ac:dyDescent="0.25">
      <c r="A6254" s="14">
        <v>39721</v>
      </c>
      <c r="B6254" s="3">
        <v>274</v>
      </c>
      <c r="C6254" s="5">
        <v>-999</v>
      </c>
      <c r="D6254" s="4">
        <v>15.7</v>
      </c>
      <c r="E6254" s="4">
        <v>24.3</v>
      </c>
      <c r="F6254" s="4">
        <v>9.4</v>
      </c>
      <c r="G6254" s="4">
        <v>27.6</v>
      </c>
      <c r="H6254" s="4">
        <v>17.7</v>
      </c>
      <c r="I6254" s="4">
        <v>0.93</v>
      </c>
      <c r="J6254" s="4">
        <v>2.21</v>
      </c>
      <c r="K6254" s="4">
        <v>0</v>
      </c>
      <c r="L6254" s="4">
        <v>0</v>
      </c>
      <c r="M6254" s="4">
        <v>0</v>
      </c>
      <c r="N6254" s="5">
        <v>-999</v>
      </c>
      <c r="O6254" s="5">
        <v>-999</v>
      </c>
      <c r="P6254" s="4">
        <v>8.1</v>
      </c>
      <c r="Q6254" s="5">
        <v>-999</v>
      </c>
      <c r="R6254">
        <v>0.53800000000000003</v>
      </c>
      <c r="S6254" s="34">
        <f>ROUND((0.6105*(EXP((17.273*E6254)/(E6254+237.3))))*(100-H6254)/100,3)</f>
        <v>2.5</v>
      </c>
      <c r="T6254" s="6">
        <f>IF(V6254&lt;V6255,L6254,0)</f>
        <v>0</v>
      </c>
      <c r="U6254" s="6">
        <f>IF(T6254&gt;0,M6254,-999)</f>
        <v>-999</v>
      </c>
      <c r="V6254">
        <v>200809</v>
      </c>
      <c r="W6254">
        <v>2008</v>
      </c>
    </row>
    <row r="6255" spans="1:23" x14ac:dyDescent="0.25">
      <c r="A6255" s="14">
        <v>39722</v>
      </c>
      <c r="B6255" s="3">
        <v>275</v>
      </c>
      <c r="C6255" s="5">
        <v>-999</v>
      </c>
      <c r="D6255" s="4">
        <v>17.100000000000001</v>
      </c>
      <c r="E6255" s="4">
        <v>24.7</v>
      </c>
      <c r="F6255" s="4">
        <v>12.1</v>
      </c>
      <c r="G6255" s="4">
        <v>34.299999999999997</v>
      </c>
      <c r="H6255" s="4">
        <v>23.4</v>
      </c>
      <c r="I6255" s="4">
        <v>1.38</v>
      </c>
      <c r="J6255" s="4">
        <v>3.58</v>
      </c>
      <c r="K6255" s="4">
        <v>0</v>
      </c>
      <c r="L6255" s="4">
        <v>0</v>
      </c>
      <c r="M6255" s="4">
        <v>0</v>
      </c>
      <c r="N6255" s="5">
        <v>-999</v>
      </c>
      <c r="O6255" s="5">
        <v>-999</v>
      </c>
      <c r="P6255" s="4">
        <v>9</v>
      </c>
      <c r="Q6255" s="5">
        <v>-999</v>
      </c>
      <c r="R6255">
        <v>0.72699999999999998</v>
      </c>
      <c r="S6255" s="34">
        <f>ROUND((0.6105*(EXP((17.273*E6255)/(E6255+237.3))))*(100-H6255)/100,3)</f>
        <v>2.383</v>
      </c>
      <c r="T6255" s="6">
        <f>IF(V6255&lt;V6256,L6255,0)</f>
        <v>0</v>
      </c>
      <c r="U6255" s="6">
        <f>IF(T6255&gt;0,M6255,-999)</f>
        <v>-999</v>
      </c>
      <c r="V6255">
        <v>200810</v>
      </c>
      <c r="W6255">
        <v>2008</v>
      </c>
    </row>
    <row r="6256" spans="1:23" x14ac:dyDescent="0.25">
      <c r="A6256" s="14">
        <v>39723</v>
      </c>
      <c r="B6256" s="3">
        <v>276</v>
      </c>
      <c r="C6256" s="5">
        <v>-999</v>
      </c>
      <c r="D6256" s="4">
        <v>10.9</v>
      </c>
      <c r="E6256" s="4">
        <v>15.9</v>
      </c>
      <c r="F6256" s="4">
        <v>7.4</v>
      </c>
      <c r="G6256" s="4">
        <v>70.3</v>
      </c>
      <c r="H6256" s="4">
        <v>47.9</v>
      </c>
      <c r="I6256" s="4">
        <v>1.92</v>
      </c>
      <c r="J6256" s="4">
        <v>4.7699999999999996</v>
      </c>
      <c r="K6256" s="4">
        <v>3.4710000000000001</v>
      </c>
      <c r="L6256" s="4">
        <v>0</v>
      </c>
      <c r="M6256" s="4">
        <v>0</v>
      </c>
      <c r="N6256" s="5">
        <v>-999</v>
      </c>
      <c r="O6256" s="5">
        <v>-999</v>
      </c>
      <c r="P6256" s="4">
        <v>9.5</v>
      </c>
      <c r="Q6256" s="5">
        <v>-999</v>
      </c>
      <c r="R6256">
        <v>0.86499999999999999</v>
      </c>
      <c r="S6256" s="34">
        <f>ROUND((0.6105*(EXP((17.273*E6256)/(E6256+237.3))))*(100-H6256)/100,3)</f>
        <v>0.94099999999999995</v>
      </c>
      <c r="T6256" s="6">
        <f>IF(V6256&lt;V6257,L6256,0)</f>
        <v>0</v>
      </c>
      <c r="U6256" s="6">
        <f>IF(T6256&gt;0,M6256,-999)</f>
        <v>-999</v>
      </c>
      <c r="V6256">
        <v>200810</v>
      </c>
      <c r="W6256">
        <v>2008</v>
      </c>
    </row>
    <row r="6257" spans="1:23" x14ac:dyDescent="0.25">
      <c r="A6257" s="14">
        <v>39724</v>
      </c>
      <c r="B6257" s="3">
        <v>277</v>
      </c>
      <c r="C6257" s="5">
        <v>-999</v>
      </c>
      <c r="D6257" s="4">
        <v>7.1</v>
      </c>
      <c r="E6257" s="4">
        <v>10</v>
      </c>
      <c r="F6257" s="4">
        <v>5.6</v>
      </c>
      <c r="G6257" s="4">
        <v>82.2</v>
      </c>
      <c r="H6257" s="4">
        <v>61.5</v>
      </c>
      <c r="I6257" s="4">
        <v>2.14</v>
      </c>
      <c r="J6257" s="4">
        <v>4.1399999999999997</v>
      </c>
      <c r="K6257" s="4">
        <v>0.26700000000000002</v>
      </c>
      <c r="L6257" s="4">
        <v>0</v>
      </c>
      <c r="M6257" s="4">
        <v>0</v>
      </c>
      <c r="N6257" s="5">
        <v>-999</v>
      </c>
      <c r="O6257" s="5">
        <v>-999</v>
      </c>
      <c r="P6257" s="4">
        <v>8.9</v>
      </c>
      <c r="Q6257" s="5">
        <v>-999</v>
      </c>
      <c r="R6257">
        <v>0.754</v>
      </c>
      <c r="S6257" s="34">
        <f>ROUND((0.6105*(EXP((17.273*E6257)/(E6257+237.3))))*(100-H6257)/100,3)</f>
        <v>0.47299999999999998</v>
      </c>
      <c r="T6257" s="6">
        <f>IF(V6257&lt;V6258,L6257,0)</f>
        <v>0</v>
      </c>
      <c r="U6257" s="6">
        <f>IF(T6257&gt;0,M6257,-999)</f>
        <v>-999</v>
      </c>
      <c r="V6257">
        <v>200810</v>
      </c>
      <c r="W6257">
        <v>2008</v>
      </c>
    </row>
    <row r="6258" spans="1:23" x14ac:dyDescent="0.25">
      <c r="A6258" s="14">
        <v>39725</v>
      </c>
      <c r="B6258" s="3">
        <v>278</v>
      </c>
      <c r="C6258" s="5">
        <v>-999</v>
      </c>
      <c r="D6258" s="4">
        <v>5.6</v>
      </c>
      <c r="E6258" s="4">
        <v>7.4</v>
      </c>
      <c r="F6258" s="4">
        <v>1.5</v>
      </c>
      <c r="G6258" s="4">
        <v>93.5</v>
      </c>
      <c r="H6258" s="4">
        <v>80.900000000000006</v>
      </c>
      <c r="I6258" s="4">
        <v>2.04</v>
      </c>
      <c r="J6258" s="4">
        <v>4.3499999999999996</v>
      </c>
      <c r="K6258" s="4">
        <v>9.0779999999999994</v>
      </c>
      <c r="L6258" s="4">
        <v>0</v>
      </c>
      <c r="M6258" s="4">
        <v>0</v>
      </c>
      <c r="N6258" s="5">
        <v>-999</v>
      </c>
      <c r="O6258" s="5">
        <v>-999</v>
      </c>
      <c r="P6258" s="4">
        <v>8.4</v>
      </c>
      <c r="Q6258" s="5">
        <v>-999</v>
      </c>
      <c r="R6258">
        <v>0.83199999999999996</v>
      </c>
      <c r="S6258" s="34">
        <f>ROUND((0.6105*(EXP((17.273*E6258)/(E6258+237.3))))*(100-H6258)/100,3)</f>
        <v>0.19700000000000001</v>
      </c>
      <c r="T6258" s="6">
        <f>IF(V6258&lt;V6259,L6258,0)</f>
        <v>0</v>
      </c>
      <c r="U6258" s="6">
        <f>IF(T6258&gt;0,M6258,-999)</f>
        <v>-999</v>
      </c>
      <c r="V6258">
        <v>200810</v>
      </c>
      <c r="W6258">
        <v>2008</v>
      </c>
    </row>
    <row r="6259" spans="1:23" x14ac:dyDescent="0.25">
      <c r="A6259" s="14">
        <v>39726</v>
      </c>
      <c r="B6259" s="3">
        <v>279</v>
      </c>
      <c r="C6259" s="5">
        <v>-999</v>
      </c>
      <c r="D6259" s="4">
        <v>-0.4</v>
      </c>
      <c r="E6259" s="4">
        <v>4.5</v>
      </c>
      <c r="F6259" s="4">
        <v>-3</v>
      </c>
      <c r="G6259" s="4">
        <v>84.6</v>
      </c>
      <c r="H6259" s="4">
        <v>55.9</v>
      </c>
      <c r="I6259" s="4">
        <v>0.88</v>
      </c>
      <c r="J6259" s="4">
        <v>2.85</v>
      </c>
      <c r="K6259" s="4">
        <v>0</v>
      </c>
      <c r="L6259" s="4">
        <v>0</v>
      </c>
      <c r="M6259" s="4">
        <v>0</v>
      </c>
      <c r="N6259" s="5">
        <v>-999</v>
      </c>
      <c r="O6259" s="5">
        <v>-999</v>
      </c>
      <c r="P6259" s="4">
        <v>7.4</v>
      </c>
      <c r="Q6259" s="5">
        <v>-999</v>
      </c>
      <c r="R6259">
        <v>0.47</v>
      </c>
      <c r="S6259" s="34">
        <f>ROUND((0.6105*(EXP((17.273*E6259)/(E6259+237.3))))*(100-H6259)/100,3)</f>
        <v>0.371</v>
      </c>
      <c r="T6259" s="6">
        <f>IF(V6259&lt;V6260,L6259,0)</f>
        <v>0</v>
      </c>
      <c r="U6259" s="6">
        <f>IF(T6259&gt;0,M6259,-999)</f>
        <v>-999</v>
      </c>
      <c r="V6259">
        <v>200810</v>
      </c>
      <c r="W6259">
        <v>2008</v>
      </c>
    </row>
    <row r="6260" spans="1:23" x14ac:dyDescent="0.25">
      <c r="A6260" s="14">
        <v>39727</v>
      </c>
      <c r="B6260" s="3">
        <v>280</v>
      </c>
      <c r="C6260" s="5">
        <v>-999</v>
      </c>
      <c r="D6260" s="4">
        <v>1.7</v>
      </c>
      <c r="E6260" s="4">
        <v>7.1</v>
      </c>
      <c r="F6260" s="4">
        <v>-3.4</v>
      </c>
      <c r="G6260" s="4">
        <v>80.900000000000006</v>
      </c>
      <c r="H6260" s="4">
        <v>46.5</v>
      </c>
      <c r="I6260" s="4">
        <v>2.11</v>
      </c>
      <c r="J6260" s="4">
        <v>6.91</v>
      </c>
      <c r="K6260" s="4">
        <v>3.7380000000000004</v>
      </c>
      <c r="L6260" s="4">
        <v>0</v>
      </c>
      <c r="M6260" s="4">
        <v>0</v>
      </c>
      <c r="N6260" s="5">
        <v>-999</v>
      </c>
      <c r="O6260" s="5">
        <v>-999</v>
      </c>
      <c r="P6260" s="4">
        <v>6.2</v>
      </c>
      <c r="Q6260" s="5">
        <v>-999</v>
      </c>
      <c r="R6260">
        <v>0.46899999999999997</v>
      </c>
      <c r="S6260" s="34">
        <f>ROUND((0.6105*(EXP((17.273*E6260)/(E6260+237.3))))*(100-H6260)/100,3)</f>
        <v>0.53900000000000003</v>
      </c>
      <c r="T6260" s="6">
        <f>IF(V6260&lt;V6261,L6260,0)</f>
        <v>0</v>
      </c>
      <c r="U6260" s="6">
        <f>IF(T6260&gt;0,M6260,-999)</f>
        <v>-999</v>
      </c>
      <c r="V6260">
        <v>200810</v>
      </c>
      <c r="W6260">
        <v>2008</v>
      </c>
    </row>
    <row r="6261" spans="1:23" x14ac:dyDescent="0.25">
      <c r="A6261" s="14">
        <v>39728</v>
      </c>
      <c r="B6261" s="3">
        <v>281</v>
      </c>
      <c r="C6261" s="5">
        <v>-999</v>
      </c>
      <c r="D6261" s="4">
        <v>1.6</v>
      </c>
      <c r="E6261" s="4">
        <v>5.9</v>
      </c>
      <c r="F6261" s="4">
        <v>-3.2</v>
      </c>
      <c r="G6261" s="4">
        <v>75.8</v>
      </c>
      <c r="H6261" s="4">
        <v>50.6</v>
      </c>
      <c r="I6261" s="4">
        <v>2.17</v>
      </c>
      <c r="J6261" s="4">
        <v>6.45</v>
      </c>
      <c r="K6261" s="4">
        <v>0</v>
      </c>
      <c r="L6261" s="4">
        <v>0</v>
      </c>
      <c r="M6261" s="4">
        <v>0</v>
      </c>
      <c r="N6261" s="5">
        <v>-999</v>
      </c>
      <c r="O6261" s="5">
        <v>-999</v>
      </c>
      <c r="P6261" s="4">
        <v>6.3</v>
      </c>
      <c r="Q6261" s="5">
        <v>-999</v>
      </c>
      <c r="R6261">
        <v>0.46800000000000003</v>
      </c>
      <c r="S6261" s="34">
        <f>ROUND((0.6105*(EXP((17.273*E6261)/(E6261+237.3))))*(100-H6261)/100,3)</f>
        <v>0.45900000000000002</v>
      </c>
      <c r="T6261" s="6">
        <f>IF(V6261&lt;V6262,L6261,0)</f>
        <v>0</v>
      </c>
      <c r="U6261" s="6">
        <f>IF(T6261&gt;0,M6261,-999)</f>
        <v>-999</v>
      </c>
      <c r="V6261">
        <v>200810</v>
      </c>
      <c r="W6261">
        <v>2008</v>
      </c>
    </row>
    <row r="6262" spans="1:23" x14ac:dyDescent="0.25">
      <c r="A6262" s="14">
        <v>39729</v>
      </c>
      <c r="B6262" s="3">
        <v>282</v>
      </c>
      <c r="C6262" s="5">
        <v>-999</v>
      </c>
      <c r="D6262" s="4">
        <v>-2.2000000000000002</v>
      </c>
      <c r="E6262" s="4">
        <v>4.5999999999999996</v>
      </c>
      <c r="F6262" s="4">
        <v>-5.7</v>
      </c>
      <c r="G6262" s="4">
        <v>68.900000000000006</v>
      </c>
      <c r="H6262" s="4">
        <v>38.1</v>
      </c>
      <c r="I6262" s="4">
        <v>1</v>
      </c>
      <c r="J6262" s="4">
        <v>2.83</v>
      </c>
      <c r="K6262" s="4">
        <v>0</v>
      </c>
      <c r="L6262" s="4">
        <v>0</v>
      </c>
      <c r="M6262" s="4">
        <v>0</v>
      </c>
      <c r="N6262" s="5">
        <v>-999</v>
      </c>
      <c r="O6262" s="5">
        <v>-999</v>
      </c>
      <c r="P6262" s="4">
        <v>5.4</v>
      </c>
      <c r="Q6262" s="5">
        <v>-999</v>
      </c>
      <c r="R6262">
        <v>0.32200000000000001</v>
      </c>
      <c r="S6262" s="34">
        <f>ROUND((0.6105*(EXP((17.273*E6262)/(E6262+237.3))))*(100-H6262)/100,3)</f>
        <v>0.52500000000000002</v>
      </c>
      <c r="T6262" s="6">
        <f>IF(V6262&lt;V6263,L6262,0)</f>
        <v>0</v>
      </c>
      <c r="U6262" s="6">
        <f>IF(T6262&gt;0,M6262,-999)</f>
        <v>-999</v>
      </c>
      <c r="V6262">
        <v>200810</v>
      </c>
      <c r="W6262">
        <v>2008</v>
      </c>
    </row>
    <row r="6263" spans="1:23" x14ac:dyDescent="0.25">
      <c r="A6263" s="14">
        <v>39730</v>
      </c>
      <c r="B6263" s="3">
        <v>283</v>
      </c>
      <c r="C6263" s="5">
        <v>-999</v>
      </c>
      <c r="D6263" s="4">
        <v>-2.4</v>
      </c>
      <c r="E6263" s="4">
        <v>3.9</v>
      </c>
      <c r="F6263" s="4">
        <v>-6.4</v>
      </c>
      <c r="G6263" s="4">
        <v>60.4</v>
      </c>
      <c r="H6263" s="4">
        <v>35.6</v>
      </c>
      <c r="I6263" s="4">
        <v>1.01</v>
      </c>
      <c r="J6263" s="4">
        <v>2.46</v>
      </c>
      <c r="K6263" s="4">
        <v>0</v>
      </c>
      <c r="L6263" s="4">
        <v>0</v>
      </c>
      <c r="M6263" s="4">
        <v>0</v>
      </c>
      <c r="N6263" s="5">
        <v>-999</v>
      </c>
      <c r="O6263" s="5">
        <v>-999</v>
      </c>
      <c r="P6263" s="4">
        <v>4.5</v>
      </c>
      <c r="Q6263" s="5">
        <v>-999</v>
      </c>
      <c r="R6263">
        <v>0.28699999999999998</v>
      </c>
      <c r="S6263" s="34">
        <f>ROUND((0.6105*(EXP((17.273*E6263)/(E6263+237.3))))*(100-H6263)/100,3)</f>
        <v>0.52</v>
      </c>
      <c r="T6263" s="6">
        <f>IF(V6263&lt;V6264,L6263,0)</f>
        <v>0</v>
      </c>
      <c r="U6263" s="6">
        <f>IF(T6263&gt;0,M6263,-999)</f>
        <v>-999</v>
      </c>
      <c r="V6263">
        <v>200810</v>
      </c>
      <c r="W6263">
        <v>2008</v>
      </c>
    </row>
    <row r="6264" spans="1:23" x14ac:dyDescent="0.25">
      <c r="A6264" s="14">
        <v>39731</v>
      </c>
      <c r="B6264" s="3">
        <v>284</v>
      </c>
      <c r="C6264" s="5">
        <v>-999</v>
      </c>
      <c r="D6264" s="4">
        <v>-2.5</v>
      </c>
      <c r="E6264" s="4">
        <v>3.4</v>
      </c>
      <c r="F6264" s="4">
        <v>-5.8</v>
      </c>
      <c r="G6264" s="4">
        <v>64</v>
      </c>
      <c r="H6264" s="4">
        <v>38.700000000000003</v>
      </c>
      <c r="I6264" s="4">
        <v>1.24</v>
      </c>
      <c r="J6264" s="4">
        <v>3.1</v>
      </c>
      <c r="K6264" s="4">
        <v>0</v>
      </c>
      <c r="L6264" s="4">
        <v>0</v>
      </c>
      <c r="M6264" s="4">
        <v>0</v>
      </c>
      <c r="N6264" s="5">
        <v>-999</v>
      </c>
      <c r="O6264" s="5">
        <v>-999</v>
      </c>
      <c r="P6264" s="4">
        <v>3.9</v>
      </c>
      <c r="Q6264" s="5">
        <v>-999</v>
      </c>
      <c r="R6264">
        <v>0.30099999999999999</v>
      </c>
      <c r="S6264" s="34">
        <f>ROUND((0.6105*(EXP((17.273*E6264)/(E6264+237.3))))*(100-H6264)/100,3)</f>
        <v>0.47799999999999998</v>
      </c>
      <c r="T6264" s="6">
        <f>IF(V6264&lt;V6265,L6264,0)</f>
        <v>0</v>
      </c>
      <c r="U6264" s="6">
        <f>IF(T6264&gt;0,M6264,-999)</f>
        <v>-999</v>
      </c>
      <c r="V6264">
        <v>200810</v>
      </c>
      <c r="W6264">
        <v>2008</v>
      </c>
    </row>
    <row r="6265" spans="1:23" x14ac:dyDescent="0.25">
      <c r="A6265" s="14">
        <v>39732</v>
      </c>
      <c r="B6265" s="3">
        <v>285</v>
      </c>
      <c r="C6265" s="5">
        <v>-999</v>
      </c>
      <c r="D6265" s="4">
        <v>-1.9</v>
      </c>
      <c r="E6265" s="4">
        <v>4.2</v>
      </c>
      <c r="F6265" s="4">
        <v>-7</v>
      </c>
      <c r="G6265" s="4">
        <v>56.9</v>
      </c>
      <c r="H6265" s="4">
        <v>28.4</v>
      </c>
      <c r="I6265" s="4">
        <v>0.98</v>
      </c>
      <c r="J6265" s="4">
        <v>2.57</v>
      </c>
      <c r="K6265" s="4">
        <v>0</v>
      </c>
      <c r="L6265" s="4">
        <v>0</v>
      </c>
      <c r="M6265" s="4">
        <v>0</v>
      </c>
      <c r="N6265" s="5">
        <v>-999</v>
      </c>
      <c r="O6265" s="5">
        <v>-999</v>
      </c>
      <c r="P6265" s="4">
        <v>3.4</v>
      </c>
      <c r="Q6265" s="5">
        <v>-999</v>
      </c>
      <c r="R6265">
        <v>0.23400000000000001</v>
      </c>
      <c r="S6265" s="34">
        <f>ROUND((0.6105*(EXP((17.273*E6265)/(E6265+237.3))))*(100-H6265)/100,3)</f>
        <v>0.59</v>
      </c>
      <c r="T6265" s="6">
        <f>IF(V6265&lt;V6266,L6265,0)</f>
        <v>0</v>
      </c>
      <c r="U6265" s="6">
        <f>IF(T6265&gt;0,M6265,-999)</f>
        <v>-999</v>
      </c>
      <c r="V6265">
        <v>200810</v>
      </c>
      <c r="W6265">
        <v>2008</v>
      </c>
    </row>
    <row r="6266" spans="1:23" x14ac:dyDescent="0.25">
      <c r="A6266" s="14">
        <v>39733</v>
      </c>
      <c r="B6266" s="3">
        <v>286</v>
      </c>
      <c r="C6266" s="5">
        <v>-999</v>
      </c>
      <c r="D6266" s="4">
        <v>2.9</v>
      </c>
      <c r="E6266" s="4">
        <v>10.6</v>
      </c>
      <c r="F6266" s="4">
        <v>-2.8</v>
      </c>
      <c r="G6266" s="4">
        <v>75.7</v>
      </c>
      <c r="H6266" s="4">
        <v>51</v>
      </c>
      <c r="I6266" s="4">
        <v>0.97</v>
      </c>
      <c r="J6266" s="4">
        <v>2.75</v>
      </c>
      <c r="K6266" s="4">
        <v>0</v>
      </c>
      <c r="L6266" s="4">
        <v>0</v>
      </c>
      <c r="M6266" s="4">
        <v>0</v>
      </c>
      <c r="N6266" s="5">
        <v>-999</v>
      </c>
      <c r="O6266" s="5">
        <v>-999</v>
      </c>
      <c r="P6266" s="4">
        <v>3.6</v>
      </c>
      <c r="Q6266" s="5">
        <v>-999</v>
      </c>
      <c r="R6266">
        <v>0.65200000000000002</v>
      </c>
      <c r="S6266" s="34">
        <f>ROUND((0.6105*(EXP((17.273*E6266)/(E6266+237.3))))*(100-H6266)/100,3)</f>
        <v>0.626</v>
      </c>
      <c r="T6266" s="6">
        <f>IF(V6266&lt;V6267,L6266,0)</f>
        <v>0</v>
      </c>
      <c r="U6266" s="6">
        <f>IF(T6266&gt;0,M6266,-999)</f>
        <v>-999</v>
      </c>
      <c r="V6266">
        <v>200810</v>
      </c>
      <c r="W6266">
        <v>2008</v>
      </c>
    </row>
    <row r="6267" spans="1:23" x14ac:dyDescent="0.25">
      <c r="A6267" s="14">
        <v>39734</v>
      </c>
      <c r="B6267" s="3">
        <v>287</v>
      </c>
      <c r="C6267" s="5">
        <v>-999</v>
      </c>
      <c r="D6267" s="4">
        <v>3.7</v>
      </c>
      <c r="E6267" s="4">
        <v>8.4</v>
      </c>
      <c r="F6267" s="4">
        <v>-1.4</v>
      </c>
      <c r="G6267" s="4">
        <v>85.6</v>
      </c>
      <c r="H6267" s="4">
        <v>63.5</v>
      </c>
      <c r="I6267" s="4">
        <v>0.92</v>
      </c>
      <c r="J6267" s="4">
        <v>2.27</v>
      </c>
      <c r="K6267" s="4">
        <v>5.8739999999999997</v>
      </c>
      <c r="L6267" s="4">
        <v>0</v>
      </c>
      <c r="M6267" s="4">
        <v>0</v>
      </c>
      <c r="N6267" s="5">
        <v>-999</v>
      </c>
      <c r="O6267" s="5">
        <v>-999</v>
      </c>
      <c r="P6267" s="4">
        <v>4.3</v>
      </c>
      <c r="Q6267" s="5">
        <v>-999</v>
      </c>
      <c r="R6267">
        <v>0.69899999999999995</v>
      </c>
      <c r="S6267" s="34">
        <f>ROUND((0.6105*(EXP((17.273*E6267)/(E6267+237.3))))*(100-H6267)/100,3)</f>
        <v>0.40200000000000002</v>
      </c>
      <c r="T6267" s="6">
        <f>IF(V6267&lt;V6268,L6267,0)</f>
        <v>0</v>
      </c>
      <c r="U6267" s="6">
        <f>IF(T6267&gt;0,M6267,-999)</f>
        <v>-999</v>
      </c>
      <c r="V6267">
        <v>200810</v>
      </c>
      <c r="W6267">
        <v>2008</v>
      </c>
    </row>
    <row r="6268" spans="1:23" x14ac:dyDescent="0.25">
      <c r="A6268" s="14">
        <v>39735</v>
      </c>
      <c r="B6268" s="3">
        <v>288</v>
      </c>
      <c r="C6268" s="5">
        <v>-999</v>
      </c>
      <c r="D6268" s="4">
        <v>-2.9</v>
      </c>
      <c r="E6268" s="4">
        <v>2.2000000000000002</v>
      </c>
      <c r="F6268" s="4">
        <v>-7.4</v>
      </c>
      <c r="G6268" s="4">
        <v>84.4</v>
      </c>
      <c r="H6268" s="4">
        <v>53</v>
      </c>
      <c r="I6268" s="4">
        <v>0.82</v>
      </c>
      <c r="J6268" s="4">
        <v>2.0699999999999998</v>
      </c>
      <c r="K6268" s="4">
        <v>5.6070000000000002</v>
      </c>
      <c r="L6268" s="4">
        <v>0</v>
      </c>
      <c r="M6268" s="4">
        <v>0</v>
      </c>
      <c r="N6268" s="5">
        <v>-999</v>
      </c>
      <c r="O6268" s="5">
        <v>-999</v>
      </c>
      <c r="P6268" s="4">
        <v>4.3</v>
      </c>
      <c r="Q6268" s="5">
        <v>-999</v>
      </c>
      <c r="R6268">
        <v>0.379</v>
      </c>
      <c r="S6268" s="34">
        <f>ROUND((0.6105*(EXP((17.273*E6268)/(E6268+237.3))))*(100-H6268)/100,3)</f>
        <v>0.33600000000000002</v>
      </c>
      <c r="T6268" s="6">
        <f>IF(V6268&lt;V6269,L6268,0)</f>
        <v>0</v>
      </c>
      <c r="U6268" s="6">
        <f>IF(T6268&gt;0,M6268,-999)</f>
        <v>-999</v>
      </c>
      <c r="V6268">
        <v>200810</v>
      </c>
      <c r="W6268">
        <v>2008</v>
      </c>
    </row>
    <row r="6269" spans="1:23" x14ac:dyDescent="0.25">
      <c r="A6269" s="14">
        <v>39736</v>
      </c>
      <c r="B6269" s="3">
        <v>289</v>
      </c>
      <c r="C6269" s="5">
        <v>-999</v>
      </c>
      <c r="D6269" s="4">
        <v>-2.2000000000000002</v>
      </c>
      <c r="E6269" s="4">
        <v>4.5</v>
      </c>
      <c r="F6269" s="4">
        <v>-7.8</v>
      </c>
      <c r="G6269" s="4">
        <v>68.8</v>
      </c>
      <c r="H6269" s="4">
        <v>40.299999999999997</v>
      </c>
      <c r="I6269" s="4">
        <v>1.01</v>
      </c>
      <c r="J6269" s="4">
        <v>2.59</v>
      </c>
      <c r="K6269" s="4">
        <v>0</v>
      </c>
      <c r="L6269" s="4">
        <v>0</v>
      </c>
      <c r="M6269" s="4">
        <v>0</v>
      </c>
      <c r="N6269" s="5">
        <v>-999</v>
      </c>
      <c r="O6269" s="5">
        <v>-999</v>
      </c>
      <c r="P6269" s="4">
        <v>3.5</v>
      </c>
      <c r="Q6269" s="5">
        <v>-999</v>
      </c>
      <c r="R6269">
        <v>0.34</v>
      </c>
      <c r="S6269" s="34">
        <f>ROUND((0.6105*(EXP((17.273*E6269)/(E6269+237.3))))*(100-H6269)/100,3)</f>
        <v>0.503</v>
      </c>
      <c r="T6269" s="6">
        <f>IF(V6269&lt;V6270,L6269,0)</f>
        <v>0</v>
      </c>
      <c r="U6269" s="6">
        <f>IF(T6269&gt;0,M6269,-999)</f>
        <v>-999</v>
      </c>
      <c r="V6269">
        <v>200810</v>
      </c>
      <c r="W6269">
        <v>2008</v>
      </c>
    </row>
    <row r="6270" spans="1:23" x14ac:dyDescent="0.25">
      <c r="A6270" s="14">
        <v>39737</v>
      </c>
      <c r="B6270" s="3">
        <v>290</v>
      </c>
      <c r="C6270" s="5">
        <v>-999</v>
      </c>
      <c r="D6270" s="4">
        <v>-0.3</v>
      </c>
      <c r="E6270" s="4">
        <v>3.4</v>
      </c>
      <c r="F6270" s="4">
        <v>-2.8</v>
      </c>
      <c r="G6270" s="4">
        <v>91.7</v>
      </c>
      <c r="H6270" s="4">
        <v>83.5</v>
      </c>
      <c r="I6270" s="4">
        <v>0.97</v>
      </c>
      <c r="J6270" s="4">
        <v>3.27</v>
      </c>
      <c r="K6270" s="4">
        <v>1.1000000000000001</v>
      </c>
      <c r="L6270" s="4">
        <v>0</v>
      </c>
      <c r="M6270" s="4">
        <v>0</v>
      </c>
      <c r="N6270" s="5">
        <v>-999</v>
      </c>
      <c r="O6270" s="5">
        <v>-999</v>
      </c>
      <c r="P6270" s="4">
        <v>3.1</v>
      </c>
      <c r="Q6270" s="5">
        <v>-999</v>
      </c>
      <c r="R6270">
        <v>0.64900000000000002</v>
      </c>
      <c r="S6270" s="34">
        <f>ROUND((0.6105*(EXP((17.273*E6270)/(E6270+237.3))))*(100-H6270)/100,3)</f>
        <v>0.129</v>
      </c>
      <c r="T6270" s="6">
        <f>IF(V6270&lt;V6271,L6270,0)</f>
        <v>0</v>
      </c>
      <c r="U6270" s="6">
        <f>IF(T6270&gt;0,M6270,-999)</f>
        <v>-999</v>
      </c>
      <c r="V6270">
        <v>200810</v>
      </c>
      <c r="W6270">
        <v>2008</v>
      </c>
    </row>
    <row r="6271" spans="1:23" x14ac:dyDescent="0.25">
      <c r="A6271" s="14">
        <v>39738</v>
      </c>
      <c r="B6271" s="3">
        <v>291</v>
      </c>
      <c r="C6271" s="5">
        <v>-999</v>
      </c>
      <c r="D6271" s="4">
        <v>4.9000000000000004</v>
      </c>
      <c r="E6271" s="4">
        <v>8.1</v>
      </c>
      <c r="F6271" s="4">
        <v>3.2</v>
      </c>
      <c r="G6271" s="4">
        <v>91.6</v>
      </c>
      <c r="H6271" s="4">
        <v>79.099999999999994</v>
      </c>
      <c r="I6271" s="4">
        <v>1.0900000000000001</v>
      </c>
      <c r="J6271" s="4">
        <v>3.62</v>
      </c>
      <c r="K6271" s="4">
        <v>2.67</v>
      </c>
      <c r="L6271" s="4">
        <v>0</v>
      </c>
      <c r="M6271" s="4">
        <v>0</v>
      </c>
      <c r="N6271" s="5">
        <v>-999</v>
      </c>
      <c r="O6271" s="5">
        <v>-999</v>
      </c>
      <c r="P6271" s="4">
        <v>3.9</v>
      </c>
      <c r="Q6271" s="5">
        <v>-999</v>
      </c>
      <c r="R6271">
        <v>0.85599999999999998</v>
      </c>
      <c r="S6271" s="34">
        <f>ROUND((0.6105*(EXP((17.273*E6271)/(E6271+237.3))))*(100-H6271)/100,3)</f>
        <v>0.22600000000000001</v>
      </c>
      <c r="T6271" s="6">
        <f>IF(V6271&lt;V6272,L6271,0)</f>
        <v>0</v>
      </c>
      <c r="U6271" s="6">
        <f>IF(T6271&gt;0,M6271,-999)</f>
        <v>-999</v>
      </c>
      <c r="V6271">
        <v>200810</v>
      </c>
      <c r="W6271">
        <v>2008</v>
      </c>
    </row>
    <row r="6272" spans="1:23" x14ac:dyDescent="0.25">
      <c r="A6272" s="14">
        <v>39739</v>
      </c>
      <c r="B6272" s="3">
        <v>292</v>
      </c>
      <c r="C6272" s="5">
        <v>-999</v>
      </c>
      <c r="D6272" s="4">
        <v>1.5</v>
      </c>
      <c r="E6272" s="4">
        <v>7.4</v>
      </c>
      <c r="F6272" s="4">
        <v>-2.5</v>
      </c>
      <c r="G6272" s="4">
        <v>72.7</v>
      </c>
      <c r="H6272" s="4">
        <v>33.9</v>
      </c>
      <c r="I6272" s="4">
        <v>0.9</v>
      </c>
      <c r="J6272" s="4">
        <v>2.0299999999999998</v>
      </c>
      <c r="K6272" s="4">
        <v>0</v>
      </c>
      <c r="L6272" s="4">
        <v>0</v>
      </c>
      <c r="M6272" s="4">
        <v>0</v>
      </c>
      <c r="N6272" s="5">
        <v>-999</v>
      </c>
      <c r="O6272" s="5">
        <v>-999</v>
      </c>
      <c r="P6272" s="4">
        <v>4.4000000000000004</v>
      </c>
      <c r="Q6272" s="5">
        <v>-999</v>
      </c>
      <c r="R6272">
        <v>0.34799999999999998</v>
      </c>
      <c r="S6272" s="34">
        <f>ROUND((0.6105*(EXP((17.273*E6272)/(E6272+237.3))))*(100-H6272)/100,3)</f>
        <v>0.68</v>
      </c>
      <c r="T6272" s="6">
        <f>IF(V6272&lt;V6273,L6272,0)</f>
        <v>0</v>
      </c>
      <c r="U6272" s="6">
        <f>IF(T6272&gt;0,M6272,-999)</f>
        <v>-999</v>
      </c>
      <c r="V6272">
        <v>200810</v>
      </c>
      <c r="W6272">
        <v>2008</v>
      </c>
    </row>
    <row r="6273" spans="1:23" x14ac:dyDescent="0.25">
      <c r="A6273" s="14">
        <v>39740</v>
      </c>
      <c r="B6273" s="3">
        <v>293</v>
      </c>
      <c r="C6273" s="5">
        <v>-999</v>
      </c>
      <c r="D6273" s="4">
        <v>1.8</v>
      </c>
      <c r="E6273" s="4">
        <v>8.6999999999999993</v>
      </c>
      <c r="F6273" s="4">
        <v>-3.3</v>
      </c>
      <c r="G6273" s="4">
        <v>45.9</v>
      </c>
      <c r="H6273" s="4">
        <v>20.100000000000001</v>
      </c>
      <c r="I6273" s="4">
        <v>1.27</v>
      </c>
      <c r="J6273" s="4">
        <v>3.9</v>
      </c>
      <c r="K6273" s="4">
        <v>0</v>
      </c>
      <c r="L6273" s="4">
        <v>0</v>
      </c>
      <c r="M6273" s="4">
        <v>0</v>
      </c>
      <c r="N6273" s="5">
        <v>-999</v>
      </c>
      <c r="O6273" s="5">
        <v>-999</v>
      </c>
      <c r="P6273" s="4">
        <v>3.9</v>
      </c>
      <c r="Q6273" s="5">
        <v>-999</v>
      </c>
      <c r="R6273">
        <v>0.22600000000000001</v>
      </c>
      <c r="S6273" s="34">
        <f>ROUND((0.6105*(EXP((17.273*E6273)/(E6273+237.3))))*(100-H6273)/100,3)</f>
        <v>0.89900000000000002</v>
      </c>
      <c r="T6273" s="6">
        <f>IF(V6273&lt;V6274,L6273,0)</f>
        <v>0</v>
      </c>
      <c r="U6273" s="6">
        <f>IF(T6273&gt;0,M6273,-999)</f>
        <v>-999</v>
      </c>
      <c r="V6273">
        <v>200810</v>
      </c>
      <c r="W6273">
        <v>2008</v>
      </c>
    </row>
    <row r="6274" spans="1:23" x14ac:dyDescent="0.25">
      <c r="A6274" s="14">
        <v>39741</v>
      </c>
      <c r="B6274" s="3">
        <v>294</v>
      </c>
      <c r="C6274" s="5">
        <v>-999</v>
      </c>
      <c r="D6274" s="4">
        <v>-0.6</v>
      </c>
      <c r="E6274" s="4">
        <v>2.2000000000000002</v>
      </c>
      <c r="F6274" s="4">
        <v>-3.4</v>
      </c>
      <c r="G6274" s="4">
        <v>84.9</v>
      </c>
      <c r="H6274" s="4">
        <v>53.1</v>
      </c>
      <c r="I6274" s="4">
        <v>1.81</v>
      </c>
      <c r="J6274" s="4">
        <v>4.66</v>
      </c>
      <c r="K6274" s="4">
        <v>2.0000000000000018</v>
      </c>
      <c r="L6274" s="4">
        <v>15.000000000000124</v>
      </c>
      <c r="M6274" s="4">
        <v>0</v>
      </c>
      <c r="N6274" s="5">
        <v>-999</v>
      </c>
      <c r="O6274" s="5">
        <v>-999</v>
      </c>
      <c r="P6274" s="4">
        <v>3.5</v>
      </c>
      <c r="Q6274" s="5">
        <v>-999</v>
      </c>
      <c r="R6274">
        <v>0.379</v>
      </c>
      <c r="S6274" s="34">
        <f>ROUND((0.6105*(EXP((17.273*E6274)/(E6274+237.3))))*(100-H6274)/100,3)</f>
        <v>0.33600000000000002</v>
      </c>
      <c r="T6274" s="6">
        <f>IF(V6274&lt;V6275,L6274,0)</f>
        <v>0</v>
      </c>
      <c r="U6274" s="6">
        <f>IF(T6274&gt;0,M6274,-999)</f>
        <v>-999</v>
      </c>
      <c r="V6274">
        <v>200810</v>
      </c>
      <c r="W6274">
        <v>2008</v>
      </c>
    </row>
    <row r="6275" spans="1:23" x14ac:dyDescent="0.25">
      <c r="A6275" s="14">
        <v>39742</v>
      </c>
      <c r="B6275" s="3">
        <v>295</v>
      </c>
      <c r="C6275" s="5">
        <v>-999</v>
      </c>
      <c r="D6275" s="4">
        <v>-2.2000000000000002</v>
      </c>
      <c r="E6275" s="4">
        <v>3.5</v>
      </c>
      <c r="F6275" s="4">
        <v>-6.3</v>
      </c>
      <c r="G6275" s="4">
        <v>78.8</v>
      </c>
      <c r="H6275" s="4">
        <v>54.9</v>
      </c>
      <c r="I6275" s="4">
        <v>1</v>
      </c>
      <c r="J6275" s="4">
        <v>2.85</v>
      </c>
      <c r="K6275" s="4">
        <v>5.2000000000000046</v>
      </c>
      <c r="L6275" s="4">
        <v>39.000000000000142</v>
      </c>
      <c r="M6275" s="4">
        <v>0</v>
      </c>
      <c r="N6275" s="5">
        <v>-999</v>
      </c>
      <c r="O6275" s="5">
        <v>-999</v>
      </c>
      <c r="P6275" s="4">
        <v>3.2</v>
      </c>
      <c r="Q6275" s="5">
        <v>-999</v>
      </c>
      <c r="R6275">
        <v>0.43</v>
      </c>
      <c r="S6275" s="34">
        <f>ROUND((0.6105*(EXP((17.273*E6275)/(E6275+237.3))))*(100-H6275)/100,3)</f>
        <v>0.35399999999999998</v>
      </c>
      <c r="T6275" s="6">
        <f>IF(V6275&lt;V6276,L6275,0)</f>
        <v>0</v>
      </c>
      <c r="U6275" s="6">
        <f>IF(T6275&gt;0,M6275,-999)</f>
        <v>-999</v>
      </c>
      <c r="V6275">
        <v>200810</v>
      </c>
      <c r="W6275">
        <v>2008</v>
      </c>
    </row>
    <row r="6276" spans="1:23" x14ac:dyDescent="0.25">
      <c r="A6276" s="14">
        <v>39743</v>
      </c>
      <c r="B6276" s="3">
        <v>296</v>
      </c>
      <c r="C6276" s="5">
        <v>-999</v>
      </c>
      <c r="D6276" s="4">
        <v>1.5</v>
      </c>
      <c r="E6276" s="4">
        <v>7.5</v>
      </c>
      <c r="F6276" s="4">
        <v>-3.4</v>
      </c>
      <c r="G6276" s="4">
        <v>51.2</v>
      </c>
      <c r="H6276" s="4">
        <v>31.2</v>
      </c>
      <c r="I6276" s="4">
        <v>1.43</v>
      </c>
      <c r="J6276" s="4">
        <v>4.0199999999999996</v>
      </c>
      <c r="K6276" s="4">
        <v>0</v>
      </c>
      <c r="L6276" s="4">
        <v>10.000000000000231</v>
      </c>
      <c r="M6276" s="4">
        <v>0</v>
      </c>
      <c r="N6276" s="5">
        <v>-999</v>
      </c>
      <c r="O6276" s="5">
        <v>-999</v>
      </c>
      <c r="P6276" s="4">
        <v>2.9</v>
      </c>
      <c r="Q6276" s="5">
        <v>-999</v>
      </c>
      <c r="R6276">
        <v>0.32300000000000001</v>
      </c>
      <c r="S6276" s="34">
        <f>ROUND((0.6105*(EXP((17.273*E6276)/(E6276+237.3))))*(100-H6276)/100,3)</f>
        <v>0.71299999999999997</v>
      </c>
      <c r="T6276" s="6">
        <f>IF(V6276&lt;V6277,L6276,0)</f>
        <v>0</v>
      </c>
      <c r="U6276" s="6">
        <f>IF(T6276&gt;0,M6276,-999)</f>
        <v>-999</v>
      </c>
      <c r="V6276">
        <v>200810</v>
      </c>
      <c r="W6276">
        <v>2008</v>
      </c>
    </row>
    <row r="6277" spans="1:23" x14ac:dyDescent="0.25">
      <c r="A6277" s="14">
        <v>39744</v>
      </c>
      <c r="B6277" s="3">
        <v>297</v>
      </c>
      <c r="C6277" s="5">
        <v>-999</v>
      </c>
      <c r="D6277" s="4">
        <v>0.5</v>
      </c>
      <c r="E6277" s="4">
        <v>5.8</v>
      </c>
      <c r="F6277" s="4">
        <v>-2.7</v>
      </c>
      <c r="G6277" s="4">
        <v>57.9</v>
      </c>
      <c r="H6277" s="4">
        <v>31.7</v>
      </c>
      <c r="I6277" s="4">
        <v>0.83</v>
      </c>
      <c r="J6277" s="4">
        <v>2.54</v>
      </c>
      <c r="K6277" s="4">
        <v>0</v>
      </c>
      <c r="L6277" s="4">
        <v>0</v>
      </c>
      <c r="M6277" s="4">
        <v>0</v>
      </c>
      <c r="N6277" s="5">
        <v>-999</v>
      </c>
      <c r="O6277" s="5">
        <v>-999</v>
      </c>
      <c r="P6277" s="4">
        <v>2.7</v>
      </c>
      <c r="Q6277" s="5">
        <v>-999</v>
      </c>
      <c r="R6277">
        <v>0.29099999999999998</v>
      </c>
      <c r="S6277" s="34">
        <f>ROUND((0.6105*(EXP((17.273*E6277)/(E6277+237.3))))*(100-H6277)/100,3)</f>
        <v>0.63</v>
      </c>
      <c r="T6277" s="6">
        <f>IF(V6277&lt;V6278,L6277,0)</f>
        <v>0</v>
      </c>
      <c r="U6277" s="6">
        <f>IF(T6277&gt;0,M6277,-999)</f>
        <v>-999</v>
      </c>
      <c r="V6277">
        <v>200810</v>
      </c>
      <c r="W6277">
        <v>2008</v>
      </c>
    </row>
    <row r="6278" spans="1:23" x14ac:dyDescent="0.25">
      <c r="A6278" s="14">
        <v>39745</v>
      </c>
      <c r="B6278" s="3">
        <v>298</v>
      </c>
      <c r="C6278" s="5">
        <v>-999</v>
      </c>
      <c r="D6278" s="4">
        <v>1.4</v>
      </c>
      <c r="E6278" s="4">
        <v>6.9</v>
      </c>
      <c r="F6278" s="4">
        <v>-1.3</v>
      </c>
      <c r="G6278" s="4">
        <v>63.3</v>
      </c>
      <c r="H6278" s="4">
        <v>41.9</v>
      </c>
      <c r="I6278" s="4">
        <v>1.26</v>
      </c>
      <c r="J6278" s="4">
        <v>2.94</v>
      </c>
      <c r="K6278" s="4">
        <v>0</v>
      </c>
      <c r="L6278" s="4">
        <v>0</v>
      </c>
      <c r="M6278" s="4">
        <v>0</v>
      </c>
      <c r="N6278" s="5">
        <v>-999</v>
      </c>
      <c r="O6278" s="5">
        <v>-999</v>
      </c>
      <c r="P6278" s="4">
        <v>2.6</v>
      </c>
      <c r="Q6278" s="5">
        <v>-999</v>
      </c>
      <c r="R6278">
        <v>0.41799999999999998</v>
      </c>
      <c r="S6278" s="34">
        <f>ROUND((0.6105*(EXP((17.273*E6278)/(E6278+237.3))))*(100-H6278)/100,3)</f>
        <v>0.57799999999999996</v>
      </c>
      <c r="T6278" s="6">
        <f>IF(V6278&lt;V6279,L6278,0)</f>
        <v>0</v>
      </c>
      <c r="U6278" s="6">
        <f>IF(T6278&gt;0,M6278,-999)</f>
        <v>-999</v>
      </c>
      <c r="V6278">
        <v>200810</v>
      </c>
      <c r="W6278">
        <v>2008</v>
      </c>
    </row>
    <row r="6279" spans="1:23" x14ac:dyDescent="0.25">
      <c r="A6279" s="14">
        <v>39746</v>
      </c>
      <c r="B6279" s="3">
        <v>299</v>
      </c>
      <c r="C6279" s="5">
        <v>-999</v>
      </c>
      <c r="D6279" s="4">
        <v>-1.9</v>
      </c>
      <c r="E6279" s="4">
        <v>2.9</v>
      </c>
      <c r="F6279" s="4">
        <v>-5.3</v>
      </c>
      <c r="G6279" s="4">
        <v>67.8</v>
      </c>
      <c r="H6279" s="4">
        <v>41.3</v>
      </c>
      <c r="I6279" s="4">
        <v>1.26</v>
      </c>
      <c r="J6279" s="4">
        <v>3.07</v>
      </c>
      <c r="K6279" s="4">
        <v>0</v>
      </c>
      <c r="L6279" s="4">
        <v>0</v>
      </c>
      <c r="M6279" s="4">
        <v>0</v>
      </c>
      <c r="N6279" s="5">
        <v>-999</v>
      </c>
      <c r="O6279" s="5">
        <v>-999</v>
      </c>
      <c r="P6279" s="4">
        <v>2.4</v>
      </c>
      <c r="Q6279" s="5">
        <v>-999</v>
      </c>
      <c r="R6279">
        <v>0.311</v>
      </c>
      <c r="S6279" s="34">
        <f>ROUND((0.6105*(EXP((17.273*E6279)/(E6279+237.3))))*(100-H6279)/100,3)</f>
        <v>0.441</v>
      </c>
      <c r="T6279" s="6">
        <f>IF(V6279&lt;V6280,L6279,0)</f>
        <v>0</v>
      </c>
      <c r="U6279" s="6">
        <f>IF(T6279&gt;0,M6279,-999)</f>
        <v>-999</v>
      </c>
      <c r="V6279">
        <v>200810</v>
      </c>
      <c r="W6279">
        <v>2008</v>
      </c>
    </row>
    <row r="6280" spans="1:23" x14ac:dyDescent="0.25">
      <c r="A6280" s="14">
        <v>39747</v>
      </c>
      <c r="B6280" s="3">
        <v>300</v>
      </c>
      <c r="C6280" s="5">
        <v>-999</v>
      </c>
      <c r="D6280" s="4">
        <v>0.5</v>
      </c>
      <c r="E6280" s="4">
        <v>6.4</v>
      </c>
      <c r="F6280" s="4">
        <v>-6.3</v>
      </c>
      <c r="G6280" s="4">
        <v>20.5</v>
      </c>
      <c r="H6280" s="4">
        <v>6.3</v>
      </c>
      <c r="I6280" s="4">
        <v>1.07</v>
      </c>
      <c r="J6280" s="4">
        <v>2.5299999999999998</v>
      </c>
      <c r="K6280" s="4">
        <v>0</v>
      </c>
      <c r="L6280" s="4">
        <v>0</v>
      </c>
      <c r="M6280" s="4">
        <v>0</v>
      </c>
      <c r="N6280" s="5">
        <v>-999</v>
      </c>
      <c r="O6280" s="5">
        <v>-999</v>
      </c>
      <c r="P6280" s="4">
        <v>2.2000000000000002</v>
      </c>
      <c r="Q6280" s="5">
        <v>-999</v>
      </c>
      <c r="R6280">
        <v>6.0999999999999999E-2</v>
      </c>
      <c r="S6280" s="34">
        <f>ROUND((0.6105*(EXP((17.273*E6280)/(E6280+237.3))))*(100-H6280)/100,3)</f>
        <v>0.9</v>
      </c>
      <c r="T6280" s="6">
        <f>IF(V6280&lt;V6281,L6280,0)</f>
        <v>0</v>
      </c>
      <c r="U6280" s="6">
        <f>IF(T6280&gt;0,M6280,-999)</f>
        <v>-999</v>
      </c>
      <c r="V6280">
        <v>200810</v>
      </c>
      <c r="W6280">
        <v>2008</v>
      </c>
    </row>
    <row r="6281" spans="1:23" x14ac:dyDescent="0.25">
      <c r="A6281" s="14">
        <v>39748</v>
      </c>
      <c r="B6281" s="3">
        <v>301</v>
      </c>
      <c r="C6281" s="5">
        <v>-999</v>
      </c>
      <c r="D6281" s="4">
        <v>6.1</v>
      </c>
      <c r="E6281" s="4">
        <v>14</v>
      </c>
      <c r="F6281" s="4">
        <v>1.4</v>
      </c>
      <c r="G6281" s="4">
        <v>18.5</v>
      </c>
      <c r="H6281" s="4">
        <v>5.2</v>
      </c>
      <c r="I6281" s="4">
        <v>0.84</v>
      </c>
      <c r="J6281" s="4">
        <v>2.59</v>
      </c>
      <c r="K6281" s="4">
        <v>0</v>
      </c>
      <c r="L6281" s="4">
        <v>0</v>
      </c>
      <c r="M6281" s="4">
        <v>0</v>
      </c>
      <c r="N6281" s="5">
        <v>-999</v>
      </c>
      <c r="O6281" s="5">
        <v>-999</v>
      </c>
      <c r="P6281" s="4">
        <v>2</v>
      </c>
      <c r="Q6281" s="5">
        <v>-999</v>
      </c>
      <c r="R6281">
        <v>8.3000000000000004E-2</v>
      </c>
      <c r="S6281" s="34">
        <f>ROUND((0.6105*(EXP((17.273*E6281)/(E6281+237.3))))*(100-H6281)/100,3)</f>
        <v>1.5149999999999999</v>
      </c>
      <c r="T6281" s="6">
        <f>IF(V6281&lt;V6282,L6281,0)</f>
        <v>0</v>
      </c>
      <c r="U6281" s="6">
        <f>IF(T6281&gt;0,M6281,-999)</f>
        <v>-999</v>
      </c>
      <c r="V6281">
        <v>200810</v>
      </c>
      <c r="W6281">
        <v>2008</v>
      </c>
    </row>
    <row r="6282" spans="1:23" x14ac:dyDescent="0.25">
      <c r="A6282" s="14">
        <v>39749</v>
      </c>
      <c r="B6282" s="3">
        <v>302</v>
      </c>
      <c r="C6282" s="5">
        <v>-999</v>
      </c>
      <c r="D6282" s="4">
        <v>7.2</v>
      </c>
      <c r="E6282" s="4">
        <v>14.9</v>
      </c>
      <c r="F6282" s="4">
        <v>4</v>
      </c>
      <c r="G6282" s="4">
        <v>36.299999999999997</v>
      </c>
      <c r="H6282" s="4">
        <v>23.3</v>
      </c>
      <c r="I6282" s="4">
        <v>0.76</v>
      </c>
      <c r="J6282" s="4">
        <v>2.2599999999999998</v>
      </c>
      <c r="K6282" s="4">
        <v>0</v>
      </c>
      <c r="L6282" s="4">
        <v>0</v>
      </c>
      <c r="M6282" s="4">
        <v>0</v>
      </c>
      <c r="N6282" s="5">
        <v>-999</v>
      </c>
      <c r="O6282" s="5">
        <v>-999</v>
      </c>
      <c r="P6282" s="4">
        <v>2.2999999999999998</v>
      </c>
      <c r="Q6282" s="5">
        <v>-999</v>
      </c>
      <c r="R6282">
        <v>0.39500000000000002</v>
      </c>
      <c r="S6282" s="34">
        <f>ROUND((0.6105*(EXP((17.273*E6282)/(E6282+237.3))))*(100-H6282)/100,3)</f>
        <v>1.2989999999999999</v>
      </c>
      <c r="T6282" s="6">
        <f>IF(V6282&lt;V6283,L6282,0)</f>
        <v>0</v>
      </c>
      <c r="U6282" s="6">
        <f>IF(T6282&gt;0,M6282,-999)</f>
        <v>-999</v>
      </c>
      <c r="V6282">
        <v>200810</v>
      </c>
      <c r="W6282">
        <v>2008</v>
      </c>
    </row>
    <row r="6283" spans="1:23" x14ac:dyDescent="0.25">
      <c r="A6283" s="14">
        <v>39750</v>
      </c>
      <c r="B6283" s="3">
        <v>303</v>
      </c>
      <c r="C6283" s="5">
        <v>-999</v>
      </c>
      <c r="D6283" s="4">
        <v>3.9</v>
      </c>
      <c r="E6283" s="4">
        <v>7.5</v>
      </c>
      <c r="F6283" s="4">
        <v>1.1000000000000001</v>
      </c>
      <c r="G6283" s="4">
        <v>45.7</v>
      </c>
      <c r="H6283" s="4">
        <v>30.8</v>
      </c>
      <c r="I6283" s="4">
        <v>0.67</v>
      </c>
      <c r="J6283" s="4">
        <v>2.27</v>
      </c>
      <c r="K6283" s="4">
        <v>0</v>
      </c>
      <c r="L6283" s="4">
        <v>0</v>
      </c>
      <c r="M6283" s="4">
        <v>0</v>
      </c>
      <c r="N6283" s="5">
        <v>-999</v>
      </c>
      <c r="O6283" s="5">
        <v>-999</v>
      </c>
      <c r="P6283" s="4">
        <v>2.5</v>
      </c>
      <c r="Q6283" s="5">
        <v>-999</v>
      </c>
      <c r="R6283">
        <v>0.32</v>
      </c>
      <c r="S6283" s="34">
        <f>ROUND((0.6105*(EXP((17.273*E6283)/(E6283+237.3))))*(100-H6283)/100,3)</f>
        <v>0.71699999999999997</v>
      </c>
      <c r="T6283" s="6">
        <f>IF(V6283&lt;V6284,L6283,0)</f>
        <v>0</v>
      </c>
      <c r="U6283" s="6">
        <f>IF(T6283&gt;0,M6283,-999)</f>
        <v>-999</v>
      </c>
      <c r="V6283">
        <v>200810</v>
      </c>
      <c r="W6283">
        <v>2008</v>
      </c>
    </row>
    <row r="6284" spans="1:23" x14ac:dyDescent="0.25">
      <c r="A6284" s="14">
        <v>39751</v>
      </c>
      <c r="B6284" s="3">
        <v>304</v>
      </c>
      <c r="C6284" s="5">
        <v>-999</v>
      </c>
      <c r="D6284" s="4">
        <v>6.5</v>
      </c>
      <c r="E6284" s="4">
        <v>8.6999999999999993</v>
      </c>
      <c r="F6284" s="4">
        <v>3.7</v>
      </c>
      <c r="G6284" s="4">
        <v>48.9</v>
      </c>
      <c r="H6284" s="4">
        <v>40.6</v>
      </c>
      <c r="I6284" s="4">
        <v>1.48</v>
      </c>
      <c r="J6284" s="4">
        <v>4.1399999999999997</v>
      </c>
      <c r="K6284" s="4">
        <v>0</v>
      </c>
      <c r="L6284" s="4">
        <v>0</v>
      </c>
      <c r="M6284" s="4">
        <v>0</v>
      </c>
      <c r="N6284" s="5">
        <v>-999</v>
      </c>
      <c r="O6284" s="5">
        <v>-999</v>
      </c>
      <c r="P6284" s="4">
        <v>2.7</v>
      </c>
      <c r="Q6284" s="5">
        <v>-999</v>
      </c>
      <c r="R6284">
        <v>0.45500000000000002</v>
      </c>
      <c r="S6284" s="34">
        <f>ROUND((0.6105*(EXP((17.273*E6284)/(E6284+237.3))))*(100-H6284)/100,3)</f>
        <v>0.66800000000000004</v>
      </c>
      <c r="T6284" s="6">
        <f>IF(V6284&lt;V6285,L6284,0)</f>
        <v>0</v>
      </c>
      <c r="U6284" s="6">
        <f>IF(T6284&gt;0,M6284,-999)</f>
        <v>-999</v>
      </c>
      <c r="V6284">
        <v>200810</v>
      </c>
      <c r="W6284">
        <v>2008</v>
      </c>
    </row>
    <row r="6285" spans="1:23" x14ac:dyDescent="0.25">
      <c r="A6285" s="14">
        <v>39752</v>
      </c>
      <c r="B6285" s="3">
        <v>305</v>
      </c>
      <c r="C6285" s="5">
        <v>-999</v>
      </c>
      <c r="D6285" s="4">
        <v>5.6</v>
      </c>
      <c r="E6285" s="4">
        <v>10.4</v>
      </c>
      <c r="F6285" s="4">
        <v>1</v>
      </c>
      <c r="G6285" s="4">
        <v>76</v>
      </c>
      <c r="H6285" s="4">
        <v>42.3</v>
      </c>
      <c r="I6285" s="4">
        <v>2.0099999999999998</v>
      </c>
      <c r="J6285" s="4">
        <v>5.05</v>
      </c>
      <c r="K6285" s="4">
        <v>4.0050000000000008</v>
      </c>
      <c r="L6285" s="4">
        <v>0</v>
      </c>
      <c r="M6285" s="4">
        <v>0</v>
      </c>
      <c r="N6285" s="5">
        <v>-999</v>
      </c>
      <c r="O6285" s="5">
        <v>-999</v>
      </c>
      <c r="P6285" s="4">
        <v>3.6</v>
      </c>
      <c r="Q6285" s="5">
        <v>-999</v>
      </c>
      <c r="R6285">
        <v>0.53300000000000003</v>
      </c>
      <c r="S6285" s="34">
        <f>ROUND((0.6105*(EXP((17.273*E6285)/(E6285+237.3))))*(100-H6285)/100,3)</f>
        <v>0.72699999999999998</v>
      </c>
      <c r="T6285" s="6">
        <f>IF(V6285&lt;V6286,L6285,0)</f>
        <v>0</v>
      </c>
      <c r="U6285" s="6">
        <f>IF(T6285&gt;0,M6285,-999)</f>
        <v>-999</v>
      </c>
      <c r="V6285">
        <v>200810</v>
      </c>
      <c r="W6285">
        <v>2008</v>
      </c>
    </row>
    <row r="6286" spans="1:23" x14ac:dyDescent="0.25">
      <c r="A6286" s="14">
        <v>39753</v>
      </c>
      <c r="B6286" s="3">
        <v>306</v>
      </c>
      <c r="C6286" s="5">
        <v>-999</v>
      </c>
      <c r="D6286" s="4">
        <v>3</v>
      </c>
      <c r="E6286" s="4">
        <v>5.2</v>
      </c>
      <c r="F6286" s="4">
        <v>0</v>
      </c>
      <c r="G6286" s="4">
        <v>93</v>
      </c>
      <c r="H6286" s="4">
        <v>82.7</v>
      </c>
      <c r="I6286" s="4">
        <v>2.2999999999999998</v>
      </c>
      <c r="J6286" s="4">
        <v>4.82</v>
      </c>
      <c r="K6286" s="4">
        <v>1.0680000000000001</v>
      </c>
      <c r="L6286" s="4">
        <v>0</v>
      </c>
      <c r="M6286" s="4">
        <v>0</v>
      </c>
      <c r="N6286" s="5">
        <v>-999</v>
      </c>
      <c r="O6286" s="5">
        <v>-999</v>
      </c>
      <c r="P6286" s="4">
        <v>3.4</v>
      </c>
      <c r="Q6286" s="5">
        <v>-999</v>
      </c>
      <c r="R6286">
        <v>0.73099999999999998</v>
      </c>
      <c r="S6286" s="34">
        <f>ROUND((0.6105*(EXP((17.273*E6286)/(E6286+237.3))))*(100-H6286)/100,3)</f>
        <v>0.153</v>
      </c>
      <c r="T6286" s="6">
        <f>IF(V6286&lt;V6287,L6286,0)</f>
        <v>0</v>
      </c>
      <c r="U6286" s="6">
        <f>IF(T6286&gt;0,M6286,-999)</f>
        <v>-999</v>
      </c>
      <c r="V6286">
        <v>200811</v>
      </c>
      <c r="W6286">
        <v>2008</v>
      </c>
    </row>
    <row r="6287" spans="1:23" x14ac:dyDescent="0.25">
      <c r="A6287" s="14">
        <v>39754</v>
      </c>
      <c r="B6287" s="3">
        <v>307</v>
      </c>
      <c r="C6287" s="5">
        <v>-999</v>
      </c>
      <c r="D6287" s="4">
        <v>1.9</v>
      </c>
      <c r="E6287" s="4">
        <v>5.3</v>
      </c>
      <c r="F6287" s="4">
        <v>-3.2</v>
      </c>
      <c r="G6287" s="4">
        <v>94.4</v>
      </c>
      <c r="H6287" s="4">
        <v>78.400000000000006</v>
      </c>
      <c r="I6287" s="4">
        <v>1.61</v>
      </c>
      <c r="J6287" s="4">
        <v>4.42</v>
      </c>
      <c r="K6287" s="4">
        <v>3.738</v>
      </c>
      <c r="L6287" s="4">
        <v>0</v>
      </c>
      <c r="M6287" s="4">
        <v>0</v>
      </c>
      <c r="N6287" s="5">
        <v>-999</v>
      </c>
      <c r="O6287" s="5">
        <v>-999</v>
      </c>
      <c r="P6287" s="4">
        <v>3.7</v>
      </c>
      <c r="Q6287" s="5">
        <v>-999</v>
      </c>
      <c r="R6287">
        <v>0.69899999999999995</v>
      </c>
      <c r="S6287" s="34">
        <f>ROUND((0.6105*(EXP((17.273*E6287)/(E6287+237.3))))*(100-H6287)/100,3)</f>
        <v>0.192</v>
      </c>
      <c r="T6287" s="6">
        <f>IF(V6287&lt;V6288,L6287,0)</f>
        <v>0</v>
      </c>
      <c r="U6287" s="6">
        <f>IF(T6287&gt;0,M6287,-999)</f>
        <v>-999</v>
      </c>
      <c r="V6287">
        <v>200811</v>
      </c>
      <c r="W6287">
        <v>2008</v>
      </c>
    </row>
    <row r="6288" spans="1:23" x14ac:dyDescent="0.25">
      <c r="A6288" s="14">
        <v>39755</v>
      </c>
      <c r="B6288" s="3">
        <v>308</v>
      </c>
      <c r="C6288" s="5">
        <v>-999</v>
      </c>
      <c r="D6288" s="4">
        <v>-2.1</v>
      </c>
      <c r="E6288" s="4">
        <v>-1</v>
      </c>
      <c r="F6288" s="4">
        <v>-3.3</v>
      </c>
      <c r="G6288" s="4">
        <v>93.1</v>
      </c>
      <c r="H6288" s="4">
        <v>83.3</v>
      </c>
      <c r="I6288" s="4">
        <v>1.41</v>
      </c>
      <c r="J6288" s="4">
        <v>3.25</v>
      </c>
      <c r="K6288" s="4">
        <v>6.2000000000000277</v>
      </c>
      <c r="L6288" s="4">
        <v>59.000000000000163</v>
      </c>
      <c r="M6288" s="4">
        <v>0</v>
      </c>
      <c r="N6288" s="5">
        <v>-999</v>
      </c>
      <c r="O6288" s="5">
        <v>-999</v>
      </c>
      <c r="P6288" s="4">
        <v>2.9</v>
      </c>
      <c r="Q6288" s="5">
        <v>-999</v>
      </c>
      <c r="R6288">
        <v>0.47399999999999998</v>
      </c>
      <c r="S6288" s="34">
        <f>ROUND((0.6105*(EXP((17.273*E6288)/(E6288+237.3))))*(100-H6288)/100,3)</f>
        <v>9.5000000000000001E-2</v>
      </c>
      <c r="T6288" s="6">
        <f>IF(V6288&lt;V6289,L6288,0)</f>
        <v>0</v>
      </c>
      <c r="U6288" s="6">
        <f>IF(T6288&gt;0,M6288,-999)</f>
        <v>-999</v>
      </c>
      <c r="V6288">
        <v>200811</v>
      </c>
      <c r="W6288">
        <v>2008</v>
      </c>
    </row>
    <row r="6289" spans="1:23" x14ac:dyDescent="0.25">
      <c r="A6289" s="14">
        <v>39756</v>
      </c>
      <c r="B6289" s="3">
        <v>309</v>
      </c>
      <c r="C6289" s="5">
        <v>-999</v>
      </c>
      <c r="D6289" s="4">
        <v>-3.2</v>
      </c>
      <c r="E6289" s="4">
        <v>-1.4</v>
      </c>
      <c r="F6289" s="4">
        <v>-5.4</v>
      </c>
      <c r="G6289" s="4">
        <v>94.3</v>
      </c>
      <c r="H6289" s="4">
        <v>87.9</v>
      </c>
      <c r="I6289" s="4">
        <v>1.1200000000000001</v>
      </c>
      <c r="J6289" s="4">
        <v>3.26</v>
      </c>
      <c r="K6289" s="4">
        <v>17.100000000000005</v>
      </c>
      <c r="L6289" s="4">
        <v>224.0000000000002</v>
      </c>
      <c r="M6289" s="4">
        <v>0</v>
      </c>
      <c r="N6289" s="5">
        <v>-999</v>
      </c>
      <c r="O6289" s="5">
        <v>-999</v>
      </c>
      <c r="P6289" s="4">
        <v>2.5</v>
      </c>
      <c r="Q6289" s="5">
        <v>-999</v>
      </c>
      <c r="R6289">
        <v>0.48399999999999999</v>
      </c>
      <c r="S6289" s="34">
        <f>ROUND((0.6105*(EXP((17.273*E6289)/(E6289+237.3))))*(100-H6289)/100,3)</f>
        <v>6.7000000000000004E-2</v>
      </c>
      <c r="T6289" s="6">
        <f>IF(V6289&lt;V6290,L6289,0)</f>
        <v>0</v>
      </c>
      <c r="U6289" s="6">
        <f>IF(T6289&gt;0,M6289,-999)</f>
        <v>-999</v>
      </c>
      <c r="V6289">
        <v>200811</v>
      </c>
      <c r="W6289">
        <v>2008</v>
      </c>
    </row>
    <row r="6290" spans="1:23" x14ac:dyDescent="0.25">
      <c r="A6290" s="14">
        <v>39757</v>
      </c>
      <c r="B6290" s="3">
        <v>310</v>
      </c>
      <c r="C6290" s="5">
        <v>-999</v>
      </c>
      <c r="D6290" s="4">
        <v>-5.0999999999999996</v>
      </c>
      <c r="E6290" s="4">
        <v>0.8</v>
      </c>
      <c r="F6290" s="4">
        <v>-8.8000000000000007</v>
      </c>
      <c r="G6290" s="4">
        <v>86.6</v>
      </c>
      <c r="H6290" s="4">
        <v>60.4</v>
      </c>
      <c r="I6290" s="4">
        <v>1.05</v>
      </c>
      <c r="J6290" s="4">
        <v>3.21</v>
      </c>
      <c r="K6290" s="4">
        <v>0</v>
      </c>
      <c r="L6290" s="4">
        <v>177.99999999999994</v>
      </c>
      <c r="M6290" s="4">
        <v>0</v>
      </c>
      <c r="N6290" s="5">
        <v>-999</v>
      </c>
      <c r="O6290" s="5">
        <v>-999</v>
      </c>
      <c r="P6290" s="4">
        <v>2.4</v>
      </c>
      <c r="Q6290" s="5">
        <v>-999</v>
      </c>
      <c r="R6290">
        <v>0.39</v>
      </c>
      <c r="S6290" s="34">
        <f>ROUND((0.6105*(EXP((17.273*E6290)/(E6290+237.3))))*(100-H6290)/100,3)</f>
        <v>0.25600000000000001</v>
      </c>
      <c r="T6290" s="6">
        <f>IF(V6290&lt;V6291,L6290,0)</f>
        <v>0</v>
      </c>
      <c r="U6290" s="6">
        <f>IF(T6290&gt;0,M6290,-999)</f>
        <v>-999</v>
      </c>
      <c r="V6290">
        <v>200811</v>
      </c>
      <c r="W6290">
        <v>2008</v>
      </c>
    </row>
    <row r="6291" spans="1:23" x14ac:dyDescent="0.25">
      <c r="A6291" s="14">
        <v>39758</v>
      </c>
      <c r="B6291" s="3">
        <v>311</v>
      </c>
      <c r="C6291" s="5">
        <v>-999</v>
      </c>
      <c r="D6291" s="4">
        <v>-3.7</v>
      </c>
      <c r="E6291" s="4">
        <v>-0.1</v>
      </c>
      <c r="F6291" s="4">
        <v>-7.1</v>
      </c>
      <c r="G6291" s="4">
        <v>93.6</v>
      </c>
      <c r="H6291" s="4">
        <v>88.1</v>
      </c>
      <c r="I6291" s="4">
        <v>1.79</v>
      </c>
      <c r="J6291" s="4">
        <v>4.47</v>
      </c>
      <c r="K6291" s="4">
        <v>4.6999999999999718</v>
      </c>
      <c r="L6291" s="4">
        <v>209.00000000000009</v>
      </c>
      <c r="M6291" s="4">
        <v>0</v>
      </c>
      <c r="N6291" s="5">
        <v>-999</v>
      </c>
      <c r="O6291" s="5">
        <v>-999</v>
      </c>
      <c r="P6291" s="4">
        <v>2.2000000000000002</v>
      </c>
      <c r="Q6291" s="5">
        <v>-999</v>
      </c>
      <c r="R6291">
        <v>0.53400000000000003</v>
      </c>
      <c r="S6291" s="34">
        <f>ROUND((0.6105*(EXP((17.273*E6291)/(E6291+237.3))))*(100-H6291)/100,3)</f>
        <v>7.1999999999999995E-2</v>
      </c>
      <c r="T6291" s="6">
        <f>IF(V6291&lt;V6292,L6291,0)</f>
        <v>0</v>
      </c>
      <c r="U6291" s="6">
        <f>IF(T6291&gt;0,M6291,-999)</f>
        <v>-999</v>
      </c>
      <c r="V6291">
        <v>200811</v>
      </c>
      <c r="W6291">
        <v>2008</v>
      </c>
    </row>
    <row r="6292" spans="1:23" x14ac:dyDescent="0.25">
      <c r="A6292" s="14">
        <v>39759</v>
      </c>
      <c r="B6292" s="3">
        <v>312</v>
      </c>
      <c r="C6292" s="5">
        <v>-999</v>
      </c>
      <c r="D6292" s="4">
        <v>1.3</v>
      </c>
      <c r="E6292" s="4">
        <v>3.6</v>
      </c>
      <c r="F6292" s="4">
        <v>-1</v>
      </c>
      <c r="G6292" s="4">
        <v>97.1</v>
      </c>
      <c r="H6292" s="4">
        <v>92.3</v>
      </c>
      <c r="I6292" s="4">
        <v>0.92</v>
      </c>
      <c r="J6292" s="4">
        <v>3.09</v>
      </c>
      <c r="K6292" s="4">
        <v>1.8000000000000003</v>
      </c>
      <c r="L6292" s="4">
        <v>141.99999999999991</v>
      </c>
      <c r="M6292" s="4">
        <v>0</v>
      </c>
      <c r="N6292" s="5">
        <v>-999</v>
      </c>
      <c r="O6292" s="5">
        <v>-999</v>
      </c>
      <c r="P6292" s="4">
        <v>2.2000000000000002</v>
      </c>
      <c r="Q6292" s="5">
        <v>-999</v>
      </c>
      <c r="R6292">
        <v>0.73</v>
      </c>
      <c r="S6292" s="34">
        <f>ROUND((0.6105*(EXP((17.273*E6292)/(E6292+237.3))))*(100-H6292)/100,3)</f>
        <v>6.0999999999999999E-2</v>
      </c>
      <c r="T6292" s="6">
        <f>IF(V6292&lt;V6293,L6292,0)</f>
        <v>0</v>
      </c>
      <c r="U6292" s="6">
        <f>IF(T6292&gt;0,M6292,-999)</f>
        <v>-999</v>
      </c>
      <c r="V6292">
        <v>200811</v>
      </c>
      <c r="W6292">
        <v>2008</v>
      </c>
    </row>
    <row r="6293" spans="1:23" x14ac:dyDescent="0.25">
      <c r="A6293" s="14">
        <v>39760</v>
      </c>
      <c r="B6293" s="3">
        <v>313</v>
      </c>
      <c r="C6293" s="5">
        <v>-999</v>
      </c>
      <c r="D6293" s="4">
        <v>1.8</v>
      </c>
      <c r="E6293" s="4">
        <v>3.1</v>
      </c>
      <c r="F6293" s="4">
        <v>1</v>
      </c>
      <c r="G6293" s="4">
        <v>97.2</v>
      </c>
      <c r="H6293" s="4">
        <v>95.1</v>
      </c>
      <c r="I6293" s="4">
        <v>1.75</v>
      </c>
      <c r="J6293" s="4">
        <v>3.87</v>
      </c>
      <c r="K6293" s="4">
        <v>5.9999999999999991</v>
      </c>
      <c r="L6293" s="4">
        <v>84.000000000000071</v>
      </c>
      <c r="M6293" s="4">
        <v>0</v>
      </c>
      <c r="N6293" s="5">
        <v>-999</v>
      </c>
      <c r="O6293" s="5">
        <v>-999</v>
      </c>
      <c r="P6293" s="4">
        <v>2.1</v>
      </c>
      <c r="Q6293" s="5">
        <v>-999</v>
      </c>
      <c r="R6293">
        <v>0.72499999999999998</v>
      </c>
      <c r="S6293" s="34">
        <f>ROUND((0.6105*(EXP((17.273*E6293)/(E6293+237.3))))*(100-H6293)/100,3)</f>
        <v>3.6999999999999998E-2</v>
      </c>
      <c r="T6293" s="6">
        <f>IF(V6293&lt;V6294,L6293,0)</f>
        <v>0</v>
      </c>
      <c r="U6293" s="6">
        <f>IF(T6293&gt;0,M6293,-999)</f>
        <v>-999</v>
      </c>
      <c r="V6293">
        <v>200811</v>
      </c>
      <c r="W6293">
        <v>2008</v>
      </c>
    </row>
    <row r="6294" spans="1:23" x14ac:dyDescent="0.25">
      <c r="A6294" s="14">
        <v>39761</v>
      </c>
      <c r="B6294" s="3">
        <v>314</v>
      </c>
      <c r="C6294" s="5">
        <v>-999</v>
      </c>
      <c r="D6294" s="4">
        <v>0.5</v>
      </c>
      <c r="E6294" s="4">
        <v>3.3</v>
      </c>
      <c r="F6294" s="4">
        <v>-1.5</v>
      </c>
      <c r="G6294" s="4">
        <v>95.6</v>
      </c>
      <c r="H6294" s="4">
        <v>80.900000000000006</v>
      </c>
      <c r="I6294" s="4">
        <v>0.76</v>
      </c>
      <c r="J6294" s="4">
        <v>2.13</v>
      </c>
      <c r="K6294" s="4">
        <v>1.4</v>
      </c>
      <c r="L6294" s="4">
        <v>64.999999999999943</v>
      </c>
      <c r="M6294" s="4">
        <v>0</v>
      </c>
      <c r="N6294" s="5">
        <v>-999</v>
      </c>
      <c r="O6294" s="5">
        <v>-999</v>
      </c>
      <c r="P6294" s="4">
        <v>2</v>
      </c>
      <c r="Q6294" s="5">
        <v>-999</v>
      </c>
      <c r="R6294">
        <v>0.624</v>
      </c>
      <c r="S6294" s="34">
        <f>ROUND((0.6105*(EXP((17.273*E6294)/(E6294+237.3))))*(100-H6294)/100,3)</f>
        <v>0.14799999999999999</v>
      </c>
      <c r="T6294" s="6">
        <f>IF(V6294&lt;V6295,L6294,0)</f>
        <v>0</v>
      </c>
      <c r="U6294" s="6">
        <f>IF(T6294&gt;0,M6294,-999)</f>
        <v>-999</v>
      </c>
      <c r="V6294">
        <v>200811</v>
      </c>
      <c r="W6294">
        <v>2008</v>
      </c>
    </row>
    <row r="6295" spans="1:23" x14ac:dyDescent="0.25">
      <c r="A6295" s="14">
        <v>39762</v>
      </c>
      <c r="B6295" s="3">
        <v>315</v>
      </c>
      <c r="C6295" s="5">
        <v>-999</v>
      </c>
      <c r="D6295" s="4">
        <v>-1.2</v>
      </c>
      <c r="E6295" s="4">
        <v>3.6</v>
      </c>
      <c r="F6295" s="4">
        <v>-4.7</v>
      </c>
      <c r="G6295" s="4">
        <v>88.1</v>
      </c>
      <c r="H6295" s="4">
        <v>64.400000000000006</v>
      </c>
      <c r="I6295" s="4">
        <v>1.0900000000000001</v>
      </c>
      <c r="J6295" s="4">
        <v>2.65</v>
      </c>
      <c r="K6295" s="4">
        <v>1.1000000000000001</v>
      </c>
      <c r="L6295" s="4">
        <v>54.00000000000027</v>
      </c>
      <c r="M6295" s="4">
        <v>0</v>
      </c>
      <c r="N6295" s="5">
        <v>-999</v>
      </c>
      <c r="O6295" s="5">
        <v>-999</v>
      </c>
      <c r="P6295" s="4">
        <v>1.9</v>
      </c>
      <c r="Q6295" s="5">
        <v>-999</v>
      </c>
      <c r="R6295">
        <v>0.50900000000000001</v>
      </c>
      <c r="S6295" s="34">
        <f>ROUND((0.6105*(EXP((17.273*E6295)/(E6295+237.3))))*(100-H6295)/100,3)</f>
        <v>0.28100000000000003</v>
      </c>
      <c r="T6295" s="6">
        <f>IF(V6295&lt;V6296,L6295,0)</f>
        <v>0</v>
      </c>
      <c r="U6295" s="6">
        <f>IF(T6295&gt;0,M6295,-999)</f>
        <v>-999</v>
      </c>
      <c r="V6295">
        <v>200811</v>
      </c>
      <c r="W6295">
        <v>2008</v>
      </c>
    </row>
    <row r="6296" spans="1:23" x14ac:dyDescent="0.25">
      <c r="A6296" s="14">
        <v>39763</v>
      </c>
      <c r="B6296" s="3">
        <v>316</v>
      </c>
      <c r="C6296" s="5">
        <v>-999</v>
      </c>
      <c r="D6296" s="4">
        <v>-2.2000000000000002</v>
      </c>
      <c r="E6296" s="4">
        <v>-0.5</v>
      </c>
      <c r="F6296" s="4">
        <v>-3.7</v>
      </c>
      <c r="G6296" s="4">
        <v>91.7</v>
      </c>
      <c r="H6296" s="4">
        <v>71.400000000000006</v>
      </c>
      <c r="I6296" s="4">
        <v>1.77</v>
      </c>
      <c r="J6296" s="4">
        <v>5.03</v>
      </c>
      <c r="K6296" s="4">
        <v>1.2000000000000413</v>
      </c>
      <c r="L6296" s="4">
        <v>86.000000000000298</v>
      </c>
      <c r="M6296" s="4">
        <v>0</v>
      </c>
      <c r="N6296" s="5">
        <v>-999</v>
      </c>
      <c r="O6296" s="5">
        <v>-999</v>
      </c>
      <c r="P6296" s="4">
        <v>1.8</v>
      </c>
      <c r="Q6296" s="5">
        <v>-999</v>
      </c>
      <c r="R6296">
        <v>0.42099999999999999</v>
      </c>
      <c r="S6296" s="34">
        <f>ROUND((0.6105*(EXP((17.273*E6296)/(E6296+237.3))))*(100-H6296)/100,3)</f>
        <v>0.16800000000000001</v>
      </c>
      <c r="T6296" s="6">
        <f>IF(V6296&lt;V6297,L6296,0)</f>
        <v>0</v>
      </c>
      <c r="U6296" s="6">
        <f>IF(T6296&gt;0,M6296,-999)</f>
        <v>-999</v>
      </c>
      <c r="V6296">
        <v>200811</v>
      </c>
      <c r="W6296">
        <v>2008</v>
      </c>
    </row>
    <row r="6297" spans="1:23" x14ac:dyDescent="0.25">
      <c r="A6297" s="14">
        <v>39764</v>
      </c>
      <c r="B6297" s="3">
        <v>317</v>
      </c>
      <c r="C6297" s="5">
        <v>-999</v>
      </c>
      <c r="D6297" s="4">
        <v>0.7</v>
      </c>
      <c r="E6297" s="4">
        <v>1.9</v>
      </c>
      <c r="F6297" s="4">
        <v>-0.9</v>
      </c>
      <c r="G6297" s="4">
        <v>91.8</v>
      </c>
      <c r="H6297" s="4">
        <v>77.8</v>
      </c>
      <c r="I6297" s="4">
        <v>1.76</v>
      </c>
      <c r="J6297" s="4">
        <v>4.6500000000000004</v>
      </c>
      <c r="K6297" s="4">
        <v>4.5390000000000006</v>
      </c>
      <c r="L6297" s="4">
        <v>68.999999999999943</v>
      </c>
      <c r="M6297" s="4">
        <v>0</v>
      </c>
      <c r="N6297" s="5">
        <v>-999</v>
      </c>
      <c r="O6297" s="5">
        <v>-999</v>
      </c>
      <c r="P6297" s="4">
        <v>1.8</v>
      </c>
      <c r="Q6297" s="5">
        <v>-999</v>
      </c>
      <c r="R6297">
        <v>0.54300000000000004</v>
      </c>
      <c r="S6297" s="34">
        <f>ROUND((0.6105*(EXP((17.273*E6297)/(E6297+237.3))))*(100-H6297)/100,3)</f>
        <v>0.155</v>
      </c>
      <c r="T6297" s="6">
        <f>IF(V6297&lt;V6298,L6297,0)</f>
        <v>0</v>
      </c>
      <c r="U6297" s="6">
        <f>IF(T6297&gt;0,M6297,-999)</f>
        <v>-999</v>
      </c>
      <c r="V6297">
        <v>200811</v>
      </c>
      <c r="W6297">
        <v>2008</v>
      </c>
    </row>
    <row r="6298" spans="1:23" x14ac:dyDescent="0.25">
      <c r="A6298" s="14">
        <v>39765</v>
      </c>
      <c r="B6298" s="3">
        <v>318</v>
      </c>
      <c r="C6298" s="5">
        <v>-999</v>
      </c>
      <c r="D6298" s="4">
        <v>-4.5</v>
      </c>
      <c r="E6298" s="4">
        <v>-0.9</v>
      </c>
      <c r="F6298" s="4">
        <v>-9.6999999999999993</v>
      </c>
      <c r="G6298" s="4">
        <v>75.599999999999994</v>
      </c>
      <c r="H6298" s="4">
        <v>54.5</v>
      </c>
      <c r="I6298" s="4">
        <v>1.44</v>
      </c>
      <c r="J6298" s="4">
        <v>3.41</v>
      </c>
      <c r="K6298" s="4">
        <v>2.400000000000003</v>
      </c>
      <c r="L6298" s="4">
        <v>92.000000000000085</v>
      </c>
      <c r="M6298" s="4">
        <v>0</v>
      </c>
      <c r="N6298" s="5">
        <v>-999</v>
      </c>
      <c r="O6298" s="5">
        <v>-999</v>
      </c>
      <c r="P6298" s="4">
        <v>1.8</v>
      </c>
      <c r="Q6298" s="5">
        <v>-999</v>
      </c>
      <c r="R6298">
        <v>0.313</v>
      </c>
      <c r="S6298" s="34">
        <f>ROUND((0.6105*(EXP((17.273*E6298)/(E6298+237.3))))*(100-H6298)/100,3)</f>
        <v>0.26</v>
      </c>
      <c r="T6298" s="6">
        <f>IF(V6298&lt;V6299,L6298,0)</f>
        <v>0</v>
      </c>
      <c r="U6298" s="6">
        <f>IF(T6298&gt;0,M6298,-999)</f>
        <v>-999</v>
      </c>
      <c r="V6298">
        <v>200811</v>
      </c>
      <c r="W6298">
        <v>2008</v>
      </c>
    </row>
    <row r="6299" spans="1:23" x14ac:dyDescent="0.25">
      <c r="A6299" s="14">
        <v>39766</v>
      </c>
      <c r="B6299" s="3">
        <v>319</v>
      </c>
      <c r="C6299" s="5">
        <v>-999</v>
      </c>
      <c r="D6299" s="4">
        <v>-5.0999999999999996</v>
      </c>
      <c r="E6299" s="4">
        <v>1.1000000000000001</v>
      </c>
      <c r="F6299" s="4">
        <v>-10.199999999999999</v>
      </c>
      <c r="G6299" s="4">
        <v>72.8</v>
      </c>
      <c r="H6299" s="4">
        <v>42.3</v>
      </c>
      <c r="I6299" s="4">
        <v>0.69</v>
      </c>
      <c r="J6299" s="4">
        <v>2.15</v>
      </c>
      <c r="K6299" s="4">
        <v>0</v>
      </c>
      <c r="L6299" s="4">
        <v>92.000000000000085</v>
      </c>
      <c r="M6299" s="4">
        <v>0</v>
      </c>
      <c r="N6299" s="5">
        <v>-999</v>
      </c>
      <c r="O6299" s="5">
        <v>-999</v>
      </c>
      <c r="P6299" s="4">
        <v>1.7</v>
      </c>
      <c r="Q6299" s="5">
        <v>-999</v>
      </c>
      <c r="R6299">
        <v>0.28000000000000003</v>
      </c>
      <c r="S6299" s="34">
        <f>ROUND((0.6105*(EXP((17.273*E6299)/(E6299+237.3))))*(100-H6299)/100,3)</f>
        <v>0.38100000000000001</v>
      </c>
      <c r="T6299" s="6">
        <f>IF(V6299&lt;V6300,L6299,0)</f>
        <v>0</v>
      </c>
      <c r="U6299" s="6">
        <f>IF(T6299&gt;0,M6299,-999)</f>
        <v>-999</v>
      </c>
      <c r="V6299">
        <v>200811</v>
      </c>
      <c r="W6299">
        <v>2008</v>
      </c>
    </row>
    <row r="6300" spans="1:23" x14ac:dyDescent="0.25">
      <c r="A6300" s="14">
        <v>39767</v>
      </c>
      <c r="B6300" s="3">
        <v>320</v>
      </c>
      <c r="C6300" s="5">
        <v>-999</v>
      </c>
      <c r="D6300" s="4">
        <v>2.2999999999999998</v>
      </c>
      <c r="E6300" s="4">
        <v>4.5999999999999996</v>
      </c>
      <c r="F6300" s="4">
        <v>-0.2</v>
      </c>
      <c r="G6300" s="4">
        <v>87.7</v>
      </c>
      <c r="H6300" s="4">
        <v>79.099999999999994</v>
      </c>
      <c r="I6300" s="4">
        <v>0.94</v>
      </c>
      <c r="J6300" s="4">
        <v>2.0699999999999998</v>
      </c>
      <c r="K6300" s="4">
        <v>0</v>
      </c>
      <c r="L6300" s="4">
        <v>84.999999999999972</v>
      </c>
      <c r="M6300" s="4">
        <v>0</v>
      </c>
      <c r="N6300" s="5">
        <v>-999</v>
      </c>
      <c r="O6300" s="5">
        <v>-999</v>
      </c>
      <c r="P6300" s="4">
        <v>1.6</v>
      </c>
      <c r="Q6300" s="5">
        <v>-999</v>
      </c>
      <c r="R6300">
        <v>0.67100000000000004</v>
      </c>
      <c r="S6300" s="34">
        <f>ROUND((0.6105*(EXP((17.273*E6300)/(E6300+237.3))))*(100-H6300)/100,3)</f>
        <v>0.17699999999999999</v>
      </c>
      <c r="T6300" s="6">
        <f>IF(V6300&lt;V6301,L6300,0)</f>
        <v>0</v>
      </c>
      <c r="U6300" s="6">
        <f>IF(T6300&gt;0,M6300,-999)</f>
        <v>-999</v>
      </c>
      <c r="V6300">
        <v>200811</v>
      </c>
      <c r="W6300">
        <v>2008</v>
      </c>
    </row>
    <row r="6301" spans="1:23" x14ac:dyDescent="0.25">
      <c r="A6301" s="14">
        <v>39768</v>
      </c>
      <c r="B6301" s="3">
        <v>321</v>
      </c>
      <c r="C6301" s="5">
        <v>-999</v>
      </c>
      <c r="D6301" s="4">
        <v>4.8</v>
      </c>
      <c r="E6301" s="4">
        <v>7.6</v>
      </c>
      <c r="F6301" s="4">
        <v>2.2999999999999998</v>
      </c>
      <c r="G6301" s="4">
        <v>59.8</v>
      </c>
      <c r="H6301" s="4">
        <v>31.4</v>
      </c>
      <c r="I6301" s="4">
        <v>0.71</v>
      </c>
      <c r="J6301" s="4">
        <v>1.98</v>
      </c>
      <c r="K6301" s="4">
        <v>0</v>
      </c>
      <c r="L6301" s="4">
        <v>70.000000000000284</v>
      </c>
      <c r="M6301" s="4">
        <v>0</v>
      </c>
      <c r="N6301" s="5">
        <v>-999</v>
      </c>
      <c r="O6301" s="5">
        <v>-999</v>
      </c>
      <c r="P6301" s="4">
        <v>1.7</v>
      </c>
      <c r="Q6301" s="5">
        <v>-999</v>
      </c>
      <c r="R6301">
        <v>0.32700000000000001</v>
      </c>
      <c r="S6301" s="34">
        <f>ROUND((0.6105*(EXP((17.273*E6301)/(E6301+237.3))))*(100-H6301)/100,3)</f>
        <v>0.71599999999999997</v>
      </c>
      <c r="T6301" s="6">
        <f>IF(V6301&lt;V6302,L6301,0)</f>
        <v>0</v>
      </c>
      <c r="U6301" s="6">
        <f>IF(T6301&gt;0,M6301,-999)</f>
        <v>-999</v>
      </c>
      <c r="V6301">
        <v>200811</v>
      </c>
      <c r="W6301">
        <v>2008</v>
      </c>
    </row>
    <row r="6302" spans="1:23" x14ac:dyDescent="0.25">
      <c r="A6302" s="14">
        <v>39769</v>
      </c>
      <c r="B6302" s="3">
        <v>322</v>
      </c>
      <c r="C6302" s="5">
        <v>-999</v>
      </c>
      <c r="D6302" s="4">
        <v>5.7</v>
      </c>
      <c r="E6302" s="4">
        <v>12</v>
      </c>
      <c r="F6302" s="4">
        <v>1.3</v>
      </c>
      <c r="G6302" s="4">
        <v>39</v>
      </c>
      <c r="H6302" s="4">
        <v>20.399999999999999</v>
      </c>
      <c r="I6302" s="4">
        <v>0.74</v>
      </c>
      <c r="J6302" s="4">
        <v>2.2599999999999998</v>
      </c>
      <c r="K6302" s="4">
        <v>0</v>
      </c>
      <c r="L6302" s="4">
        <v>72.999999999999957</v>
      </c>
      <c r="M6302" s="4">
        <v>0</v>
      </c>
      <c r="N6302" s="5">
        <v>-999</v>
      </c>
      <c r="O6302" s="5">
        <v>-999</v>
      </c>
      <c r="P6302" s="4">
        <v>1.7</v>
      </c>
      <c r="Q6302" s="5">
        <v>-999</v>
      </c>
      <c r="R6302">
        <v>0.28599999999999998</v>
      </c>
      <c r="S6302" s="34">
        <f>ROUND((0.6105*(EXP((17.273*E6302)/(E6302+237.3))))*(100-H6302)/100,3)</f>
        <v>1.1160000000000001</v>
      </c>
      <c r="T6302" s="6">
        <f>IF(V6302&lt;V6303,L6302,0)</f>
        <v>0</v>
      </c>
      <c r="U6302" s="6">
        <f>IF(T6302&gt;0,M6302,-999)</f>
        <v>-999</v>
      </c>
      <c r="V6302">
        <v>200811</v>
      </c>
      <c r="W6302">
        <v>2008</v>
      </c>
    </row>
    <row r="6303" spans="1:23" x14ac:dyDescent="0.25">
      <c r="A6303" s="14">
        <v>39770</v>
      </c>
      <c r="B6303" s="3">
        <v>323</v>
      </c>
      <c r="C6303" s="5">
        <v>-999</v>
      </c>
      <c r="D6303" s="4">
        <v>-0.2</v>
      </c>
      <c r="E6303" s="4">
        <v>5.4</v>
      </c>
      <c r="F6303" s="4">
        <v>-5.6</v>
      </c>
      <c r="G6303" s="4">
        <v>71.900000000000006</v>
      </c>
      <c r="H6303" s="4">
        <v>43.3</v>
      </c>
      <c r="I6303" s="4">
        <v>0.97</v>
      </c>
      <c r="J6303" s="4">
        <v>2.93</v>
      </c>
      <c r="K6303" s="4">
        <v>0</v>
      </c>
      <c r="L6303" s="4">
        <v>70.000000000000284</v>
      </c>
      <c r="M6303" s="4">
        <v>0</v>
      </c>
      <c r="N6303" s="5">
        <v>-999</v>
      </c>
      <c r="O6303" s="5">
        <v>-999</v>
      </c>
      <c r="P6303" s="4">
        <v>1.6</v>
      </c>
      <c r="Q6303" s="5">
        <v>-999</v>
      </c>
      <c r="R6303">
        <v>0.38800000000000001</v>
      </c>
      <c r="S6303" s="34">
        <f>ROUND((0.6105*(EXP((17.273*E6303)/(E6303+237.3))))*(100-H6303)/100,3)</f>
        <v>0.50800000000000001</v>
      </c>
      <c r="T6303" s="6">
        <f>IF(V6303&lt;V6304,L6303,0)</f>
        <v>0</v>
      </c>
      <c r="U6303" s="6">
        <f>IF(T6303&gt;0,M6303,-999)</f>
        <v>-999</v>
      </c>
      <c r="V6303">
        <v>200811</v>
      </c>
      <c r="W6303">
        <v>2008</v>
      </c>
    </row>
    <row r="6304" spans="1:23" x14ac:dyDescent="0.25">
      <c r="A6304" s="14">
        <v>39771</v>
      </c>
      <c r="B6304" s="3">
        <v>324</v>
      </c>
      <c r="C6304" s="5">
        <v>-999</v>
      </c>
      <c r="D6304" s="4">
        <v>-1.5</v>
      </c>
      <c r="E6304" s="4">
        <v>5.7</v>
      </c>
      <c r="F6304" s="4">
        <v>-7.6</v>
      </c>
      <c r="G6304" s="4">
        <v>25.6</v>
      </c>
      <c r="H6304" s="4">
        <v>5.2</v>
      </c>
      <c r="I6304" s="4">
        <v>1.96</v>
      </c>
      <c r="J6304" s="4">
        <v>4.83</v>
      </c>
      <c r="K6304" s="4">
        <v>0</v>
      </c>
      <c r="L6304" s="4">
        <v>71.000000000000171</v>
      </c>
      <c r="M6304" s="4">
        <v>0</v>
      </c>
      <c r="N6304" s="5">
        <v>-999</v>
      </c>
      <c r="O6304" s="5">
        <v>-999</v>
      </c>
      <c r="P6304" s="4">
        <v>1.5</v>
      </c>
      <c r="Q6304" s="5">
        <v>-999</v>
      </c>
      <c r="R6304">
        <v>4.8000000000000001E-2</v>
      </c>
      <c r="S6304" s="34">
        <f>ROUND((0.6105*(EXP((17.273*E6304)/(E6304+237.3))))*(100-H6304)/100,3)</f>
        <v>0.86799999999999999</v>
      </c>
      <c r="T6304" s="6">
        <f>IF(V6304&lt;V6305,L6304,0)</f>
        <v>0</v>
      </c>
      <c r="U6304" s="6">
        <f>IF(T6304&gt;0,M6304,-999)</f>
        <v>-999</v>
      </c>
      <c r="V6304">
        <v>200811</v>
      </c>
      <c r="W6304">
        <v>2008</v>
      </c>
    </row>
    <row r="6305" spans="1:23" x14ac:dyDescent="0.25">
      <c r="A6305" s="14">
        <v>39772</v>
      </c>
      <c r="B6305" s="3">
        <v>325</v>
      </c>
      <c r="C6305" s="5">
        <v>-999</v>
      </c>
      <c r="D6305" s="4">
        <v>-1.5</v>
      </c>
      <c r="E6305" s="4">
        <v>1.1000000000000001</v>
      </c>
      <c r="F6305" s="4">
        <v>-3.9</v>
      </c>
      <c r="G6305" s="4">
        <v>59.2</v>
      </c>
      <c r="H6305" s="4">
        <v>18.899999999999999</v>
      </c>
      <c r="I6305" s="4">
        <v>2.61</v>
      </c>
      <c r="J6305" s="4">
        <v>6.33</v>
      </c>
      <c r="K6305" s="4">
        <v>5.2000000000000037</v>
      </c>
      <c r="L6305" s="4">
        <v>120.00000000000011</v>
      </c>
      <c r="M6305" s="4">
        <v>0</v>
      </c>
      <c r="N6305" s="5">
        <v>-999</v>
      </c>
      <c r="O6305" s="5">
        <v>-999</v>
      </c>
      <c r="P6305" s="4">
        <v>1.3</v>
      </c>
      <c r="Q6305" s="5">
        <v>-999</v>
      </c>
      <c r="R6305">
        <v>0.125</v>
      </c>
      <c r="S6305" s="34">
        <f>ROUND((0.6105*(EXP((17.273*E6305)/(E6305+237.3))))*(100-H6305)/100,3)</f>
        <v>0.53600000000000003</v>
      </c>
      <c r="T6305" s="6">
        <f>IF(V6305&lt;V6306,L6305,0)</f>
        <v>0</v>
      </c>
      <c r="U6305" s="6">
        <f>IF(T6305&gt;0,M6305,-999)</f>
        <v>-999</v>
      </c>
      <c r="V6305">
        <v>200811</v>
      </c>
      <c r="W6305">
        <v>2008</v>
      </c>
    </row>
    <row r="6306" spans="1:23" x14ac:dyDescent="0.25">
      <c r="A6306" s="14">
        <v>39773</v>
      </c>
      <c r="B6306" s="3">
        <v>326</v>
      </c>
      <c r="C6306" s="5">
        <v>-999</v>
      </c>
      <c r="D6306" s="4">
        <v>-4.8</v>
      </c>
      <c r="E6306" s="4">
        <v>-0.5</v>
      </c>
      <c r="F6306" s="4">
        <v>-8.4</v>
      </c>
      <c r="G6306" s="4">
        <v>81.400000000000006</v>
      </c>
      <c r="H6306" s="4">
        <v>54.5</v>
      </c>
      <c r="I6306" s="4">
        <v>2.27</v>
      </c>
      <c r="J6306" s="4">
        <v>6.34</v>
      </c>
      <c r="K6306" s="4">
        <v>0</v>
      </c>
      <c r="L6306" s="4">
        <v>108.99999999999999</v>
      </c>
      <c r="M6306" s="4">
        <v>0</v>
      </c>
      <c r="N6306" s="5">
        <v>-999</v>
      </c>
      <c r="O6306" s="5">
        <v>-999</v>
      </c>
      <c r="P6306" s="4">
        <v>1.2</v>
      </c>
      <c r="Q6306" s="5">
        <v>-999</v>
      </c>
      <c r="R6306">
        <v>0.32</v>
      </c>
      <c r="S6306" s="34">
        <f>ROUND((0.6105*(EXP((17.273*E6306)/(E6306+237.3))))*(100-H6306)/100,3)</f>
        <v>0.26800000000000002</v>
      </c>
      <c r="T6306" s="6">
        <f>IF(V6306&lt;V6307,L6306,0)</f>
        <v>0</v>
      </c>
      <c r="U6306" s="6">
        <f>IF(T6306&gt;0,M6306,-999)</f>
        <v>-999</v>
      </c>
      <c r="V6306">
        <v>200811</v>
      </c>
      <c r="W6306">
        <v>2008</v>
      </c>
    </row>
    <row r="6307" spans="1:23" x14ac:dyDescent="0.25">
      <c r="A6307" s="14">
        <v>39774</v>
      </c>
      <c r="B6307" s="3">
        <v>327</v>
      </c>
      <c r="C6307" s="5">
        <v>-999</v>
      </c>
      <c r="D6307" s="4">
        <v>-4.9000000000000004</v>
      </c>
      <c r="E6307" s="4">
        <v>-0.4</v>
      </c>
      <c r="F6307" s="4">
        <v>-7.3</v>
      </c>
      <c r="G6307" s="4">
        <v>80.5</v>
      </c>
      <c r="H6307" s="4">
        <v>57.4</v>
      </c>
      <c r="I6307" s="4">
        <v>1.02</v>
      </c>
      <c r="J6307" s="4">
        <v>4.55</v>
      </c>
      <c r="K6307" s="4">
        <v>0</v>
      </c>
      <c r="L6307" s="4">
        <v>104.00000000000009</v>
      </c>
      <c r="M6307" s="4">
        <v>0</v>
      </c>
      <c r="N6307" s="5">
        <v>-999</v>
      </c>
      <c r="O6307" s="5">
        <v>-999</v>
      </c>
      <c r="P6307" s="4">
        <v>1.2</v>
      </c>
      <c r="Q6307" s="5">
        <v>-999</v>
      </c>
      <c r="R6307">
        <v>0.34</v>
      </c>
      <c r="S6307" s="34">
        <f>ROUND((0.6105*(EXP((17.273*E6307)/(E6307+237.3))))*(100-H6307)/100,3)</f>
        <v>0.253</v>
      </c>
      <c r="T6307" s="6">
        <f>IF(V6307&lt;V6308,L6307,0)</f>
        <v>0</v>
      </c>
      <c r="U6307" s="6">
        <f>IF(T6307&gt;0,M6307,-999)</f>
        <v>-999</v>
      </c>
      <c r="V6307">
        <v>200811</v>
      </c>
      <c r="W6307">
        <v>2008</v>
      </c>
    </row>
    <row r="6308" spans="1:23" x14ac:dyDescent="0.25">
      <c r="A6308" s="14">
        <v>39775</v>
      </c>
      <c r="B6308" s="3">
        <v>328</v>
      </c>
      <c r="C6308" s="5">
        <v>-999</v>
      </c>
      <c r="D6308" s="4">
        <v>-5.3</v>
      </c>
      <c r="E6308" s="4">
        <v>1.3</v>
      </c>
      <c r="F6308" s="4">
        <v>-9.4</v>
      </c>
      <c r="G6308" s="4">
        <v>71.7</v>
      </c>
      <c r="H6308" s="4">
        <v>38.1</v>
      </c>
      <c r="I6308" s="4">
        <v>1.23</v>
      </c>
      <c r="J6308" s="4">
        <v>2.98</v>
      </c>
      <c r="K6308" s="4">
        <v>0</v>
      </c>
      <c r="L6308" s="4">
        <v>100.00000000000009</v>
      </c>
      <c r="M6308" s="4">
        <v>0</v>
      </c>
      <c r="N6308" s="5">
        <v>-999</v>
      </c>
      <c r="O6308" s="5">
        <v>-999</v>
      </c>
      <c r="P6308" s="4">
        <v>1.1000000000000001</v>
      </c>
      <c r="Q6308" s="5">
        <v>-999</v>
      </c>
      <c r="R6308">
        <v>0.255</v>
      </c>
      <c r="S6308" s="34">
        <f>ROUND((0.6105*(EXP((17.273*E6308)/(E6308+237.3))))*(100-H6308)/100,3)</f>
        <v>0.41499999999999998</v>
      </c>
      <c r="T6308" s="6">
        <f>IF(V6308&lt;V6309,L6308,0)</f>
        <v>0</v>
      </c>
      <c r="U6308" s="6">
        <f>IF(T6308&gt;0,M6308,-999)</f>
        <v>-999</v>
      </c>
      <c r="V6308">
        <v>200811</v>
      </c>
      <c r="W6308">
        <v>2008</v>
      </c>
    </row>
    <row r="6309" spans="1:23" x14ac:dyDescent="0.25">
      <c r="A6309" s="14">
        <v>39776</v>
      </c>
      <c r="B6309" s="3">
        <v>329</v>
      </c>
      <c r="C6309" s="5">
        <v>-999</v>
      </c>
      <c r="D6309" s="4">
        <v>-3</v>
      </c>
      <c r="E6309" s="4">
        <v>0.3</v>
      </c>
      <c r="F6309" s="4">
        <v>-5.4</v>
      </c>
      <c r="G6309" s="4">
        <v>59.1</v>
      </c>
      <c r="H6309" s="4">
        <v>45.9</v>
      </c>
      <c r="I6309" s="4">
        <v>0.74</v>
      </c>
      <c r="J6309" s="4">
        <v>2.34</v>
      </c>
      <c r="K6309" s="4">
        <v>0</v>
      </c>
      <c r="L6309" s="4">
        <v>104.99999999999999</v>
      </c>
      <c r="M6309" s="4">
        <v>0</v>
      </c>
      <c r="N6309" s="5">
        <v>-999</v>
      </c>
      <c r="O6309" s="5">
        <v>-999</v>
      </c>
      <c r="P6309" s="4">
        <v>1</v>
      </c>
      <c r="Q6309" s="5">
        <v>-999</v>
      </c>
      <c r="R6309">
        <v>0.28599999999999998</v>
      </c>
      <c r="S6309" s="34">
        <f>ROUND((0.6105*(EXP((17.273*E6309)/(E6309+237.3))))*(100-H6309)/100,3)</f>
        <v>0.33800000000000002</v>
      </c>
      <c r="T6309" s="6">
        <f>IF(V6309&lt;V6310,L6309,0)</f>
        <v>0</v>
      </c>
      <c r="U6309" s="6">
        <f>IF(T6309&gt;0,M6309,-999)</f>
        <v>-999</v>
      </c>
      <c r="V6309">
        <v>200811</v>
      </c>
      <c r="W6309">
        <v>2008</v>
      </c>
    </row>
    <row r="6310" spans="1:23" x14ac:dyDescent="0.25">
      <c r="A6310" s="14">
        <v>39777</v>
      </c>
      <c r="B6310" s="3">
        <v>330</v>
      </c>
      <c r="C6310" s="5">
        <v>-999</v>
      </c>
      <c r="D6310" s="4">
        <v>-2.9</v>
      </c>
      <c r="E6310" s="4">
        <v>2.2000000000000002</v>
      </c>
      <c r="F6310" s="4">
        <v>-6.3</v>
      </c>
      <c r="G6310" s="4">
        <v>74.7</v>
      </c>
      <c r="H6310" s="4">
        <v>52.2</v>
      </c>
      <c r="I6310" s="4">
        <v>0.69</v>
      </c>
      <c r="J6310" s="4">
        <v>2.13</v>
      </c>
      <c r="K6310" s="4">
        <v>0</v>
      </c>
      <c r="L6310" s="4">
        <v>108.0000000000001</v>
      </c>
      <c r="M6310" s="4">
        <v>0</v>
      </c>
      <c r="N6310" s="5">
        <v>-999</v>
      </c>
      <c r="O6310" s="5">
        <v>-999</v>
      </c>
      <c r="P6310" s="4">
        <v>1</v>
      </c>
      <c r="Q6310" s="5">
        <v>-999</v>
      </c>
      <c r="R6310">
        <v>0.374</v>
      </c>
      <c r="S6310" s="34">
        <f>ROUND((0.6105*(EXP((17.273*E6310)/(E6310+237.3))))*(100-H6310)/100,3)</f>
        <v>0.34200000000000003</v>
      </c>
      <c r="T6310" s="6">
        <f>IF(V6310&lt;V6311,L6310,0)</f>
        <v>0</v>
      </c>
      <c r="U6310" s="6">
        <f>IF(T6310&gt;0,M6310,-999)</f>
        <v>-999</v>
      </c>
      <c r="V6310">
        <v>200811</v>
      </c>
      <c r="W6310">
        <v>2008</v>
      </c>
    </row>
    <row r="6311" spans="1:23" x14ac:dyDescent="0.25">
      <c r="A6311" s="14">
        <v>39778</v>
      </c>
      <c r="B6311" s="3">
        <v>331</v>
      </c>
      <c r="C6311" s="5">
        <v>-999</v>
      </c>
      <c r="D6311" s="4">
        <v>-5.3</v>
      </c>
      <c r="E6311" s="4">
        <v>-0.9</v>
      </c>
      <c r="F6311" s="4">
        <v>-8.6</v>
      </c>
      <c r="G6311" s="4">
        <v>75.3</v>
      </c>
      <c r="H6311" s="4">
        <v>41.4</v>
      </c>
      <c r="I6311" s="4">
        <v>0.94</v>
      </c>
      <c r="J6311" s="4">
        <v>3.14</v>
      </c>
      <c r="K6311" s="4">
        <v>1.6000000000000114</v>
      </c>
      <c r="L6311" s="4">
        <v>121</v>
      </c>
      <c r="M6311" s="4">
        <v>0</v>
      </c>
      <c r="N6311" s="5">
        <v>-999</v>
      </c>
      <c r="O6311" s="5">
        <v>-999</v>
      </c>
      <c r="P6311" s="4">
        <v>1</v>
      </c>
      <c r="Q6311" s="5">
        <v>-999</v>
      </c>
      <c r="R6311">
        <v>0.23699999999999999</v>
      </c>
      <c r="S6311" s="34">
        <f>ROUND((0.6105*(EXP((17.273*E6311)/(E6311+237.3))))*(100-H6311)/100,3)</f>
        <v>0.33500000000000002</v>
      </c>
      <c r="T6311" s="6">
        <f>IF(V6311&lt;V6312,L6311,0)</f>
        <v>0</v>
      </c>
      <c r="U6311" s="6">
        <f>IF(T6311&gt;0,M6311,-999)</f>
        <v>-999</v>
      </c>
      <c r="V6311">
        <v>200811</v>
      </c>
      <c r="W6311">
        <v>2008</v>
      </c>
    </row>
    <row r="6312" spans="1:23" x14ac:dyDescent="0.25">
      <c r="A6312" s="14">
        <v>39779</v>
      </c>
      <c r="B6312" s="3">
        <v>332</v>
      </c>
      <c r="C6312" s="5">
        <v>-999</v>
      </c>
      <c r="D6312" s="4">
        <v>-3.5</v>
      </c>
      <c r="E6312" s="4">
        <v>1.2</v>
      </c>
      <c r="F6312" s="4">
        <v>-6.4</v>
      </c>
      <c r="G6312" s="4">
        <v>50.2</v>
      </c>
      <c r="H6312" s="4">
        <v>21.3</v>
      </c>
      <c r="I6312" s="4">
        <v>1.05</v>
      </c>
      <c r="J6312" s="4">
        <v>3.49</v>
      </c>
      <c r="K6312" s="4">
        <v>0</v>
      </c>
      <c r="L6312" s="4">
        <v>125</v>
      </c>
      <c r="M6312" s="4">
        <v>0</v>
      </c>
      <c r="N6312" s="5">
        <v>-999</v>
      </c>
      <c r="O6312" s="5">
        <v>-999</v>
      </c>
      <c r="P6312" s="4">
        <v>0.9</v>
      </c>
      <c r="Q6312" s="5">
        <v>-999</v>
      </c>
      <c r="R6312">
        <v>0.14199999999999999</v>
      </c>
      <c r="S6312" s="34">
        <f>ROUND((0.6105*(EXP((17.273*E6312)/(E6312+237.3))))*(100-H6312)/100,3)</f>
        <v>0.52400000000000002</v>
      </c>
      <c r="T6312" s="6">
        <f>IF(V6312&lt;V6313,L6312,0)</f>
        <v>0</v>
      </c>
      <c r="U6312" s="6">
        <f>IF(T6312&gt;0,M6312,-999)</f>
        <v>-999</v>
      </c>
      <c r="V6312">
        <v>200811</v>
      </c>
      <c r="W6312">
        <v>2008</v>
      </c>
    </row>
    <row r="6313" spans="1:23" x14ac:dyDescent="0.25">
      <c r="A6313" s="14">
        <v>39780</v>
      </c>
      <c r="B6313" s="3">
        <v>333</v>
      </c>
      <c r="C6313" s="5">
        <v>-999</v>
      </c>
      <c r="D6313" s="4">
        <v>-2.4</v>
      </c>
      <c r="E6313" s="4">
        <v>-0.5</v>
      </c>
      <c r="F6313" s="4">
        <v>-4</v>
      </c>
      <c r="G6313" s="4">
        <v>94</v>
      </c>
      <c r="H6313" s="4">
        <v>83.8</v>
      </c>
      <c r="I6313" s="4">
        <v>0.77</v>
      </c>
      <c r="J6313" s="4">
        <v>2.14</v>
      </c>
      <c r="K6313" s="4">
        <v>10.399999999999997</v>
      </c>
      <c r="L6313" s="4">
        <v>217.99999999999997</v>
      </c>
      <c r="M6313" s="4">
        <v>-2.2999999999999998</v>
      </c>
      <c r="N6313" s="5">
        <v>-999</v>
      </c>
      <c r="O6313" s="5">
        <v>-999</v>
      </c>
      <c r="P6313" s="4">
        <v>0.8</v>
      </c>
      <c r="Q6313" s="5">
        <v>-999</v>
      </c>
      <c r="R6313">
        <v>0.49199999999999999</v>
      </c>
      <c r="S6313" s="34">
        <f>ROUND((0.6105*(EXP((17.273*E6313)/(E6313+237.3))))*(100-H6313)/100,3)</f>
        <v>9.5000000000000001E-2</v>
      </c>
      <c r="T6313" s="6">
        <f>IF(V6313&lt;V6314,L6313,0)</f>
        <v>0</v>
      </c>
      <c r="U6313" s="6">
        <f>IF(T6313&gt;0,M6313,-999)</f>
        <v>-999</v>
      </c>
      <c r="V6313">
        <v>200811</v>
      </c>
      <c r="W6313">
        <v>2008</v>
      </c>
    </row>
    <row r="6314" spans="1:23" x14ac:dyDescent="0.25">
      <c r="A6314" s="14">
        <v>39781</v>
      </c>
      <c r="B6314" s="3">
        <v>334</v>
      </c>
      <c r="C6314" s="5">
        <v>-999</v>
      </c>
      <c r="D6314" s="4">
        <v>0.3</v>
      </c>
      <c r="E6314" s="4">
        <v>1.8</v>
      </c>
      <c r="F6314" s="4">
        <v>-0.7</v>
      </c>
      <c r="G6314" s="4">
        <v>97.4</v>
      </c>
      <c r="H6314" s="4">
        <v>93.5</v>
      </c>
      <c r="I6314" s="4">
        <v>0.75</v>
      </c>
      <c r="J6314" s="4">
        <v>1.97</v>
      </c>
      <c r="K6314" s="4">
        <v>4.7999999999999989</v>
      </c>
      <c r="L6314" s="4">
        <v>221.99999999999997</v>
      </c>
      <c r="M6314" s="4">
        <v>-0.3</v>
      </c>
      <c r="N6314" s="5">
        <v>-999</v>
      </c>
      <c r="O6314" s="5">
        <v>-999</v>
      </c>
      <c r="P6314" s="4">
        <v>0.9</v>
      </c>
      <c r="Q6314" s="5">
        <v>-999</v>
      </c>
      <c r="R6314">
        <v>0.65</v>
      </c>
      <c r="S6314" s="34">
        <f>ROUND((0.6105*(EXP((17.273*E6314)/(E6314+237.3))))*(100-H6314)/100,3)</f>
        <v>4.4999999999999998E-2</v>
      </c>
      <c r="T6314" s="6">
        <f>IF(V6314&lt;V6315,L6314,0)</f>
        <v>0</v>
      </c>
      <c r="U6314" s="6">
        <f>IF(T6314&gt;0,M6314,-999)</f>
        <v>-999</v>
      </c>
      <c r="V6314">
        <v>200811</v>
      </c>
      <c r="W6314">
        <v>2008</v>
      </c>
    </row>
    <row r="6315" spans="1:23" x14ac:dyDescent="0.25">
      <c r="A6315" s="14">
        <v>39782</v>
      </c>
      <c r="B6315" s="3">
        <v>335</v>
      </c>
      <c r="C6315" s="5">
        <v>-999</v>
      </c>
      <c r="D6315" s="4">
        <v>3.2</v>
      </c>
      <c r="E6315" s="4">
        <v>8</v>
      </c>
      <c r="F6315" s="4">
        <v>0.7</v>
      </c>
      <c r="G6315" s="4">
        <v>91</v>
      </c>
      <c r="H6315" s="4">
        <v>69.2</v>
      </c>
      <c r="I6315" s="4">
        <v>0.83</v>
      </c>
      <c r="J6315" s="4">
        <v>2.09</v>
      </c>
      <c r="K6315" s="4">
        <v>1.7000000000000002</v>
      </c>
      <c r="L6315" s="4">
        <v>181.99999999999994</v>
      </c>
      <c r="M6315" s="4">
        <v>0</v>
      </c>
      <c r="N6315" s="5">
        <v>-999</v>
      </c>
      <c r="O6315" s="5">
        <v>-999</v>
      </c>
      <c r="P6315" s="4">
        <v>0.9</v>
      </c>
      <c r="Q6315" s="5">
        <v>-999</v>
      </c>
      <c r="R6315">
        <v>0.74399999999999999</v>
      </c>
      <c r="S6315" s="34">
        <f>ROUND((0.6105*(EXP((17.273*E6315)/(E6315+237.3))))*(100-H6315)/100,3)</f>
        <v>0.33</v>
      </c>
      <c r="T6315" s="6">
        <f>IF(V6315&lt;V6316,L6315,0)</f>
        <v>181.99999999999994</v>
      </c>
      <c r="U6315" s="6">
        <f>IF(T6315&gt;0,M6315,-999)</f>
        <v>0</v>
      </c>
      <c r="V6315">
        <v>200811</v>
      </c>
      <c r="W6315">
        <v>2008</v>
      </c>
    </row>
    <row r="6316" spans="1:23" x14ac:dyDescent="0.25">
      <c r="A6316" s="14">
        <v>39783</v>
      </c>
      <c r="B6316" s="3">
        <v>336</v>
      </c>
      <c r="C6316" s="5">
        <v>-999</v>
      </c>
      <c r="D6316" s="4">
        <v>3.6</v>
      </c>
      <c r="E6316" s="4">
        <v>9.3000000000000007</v>
      </c>
      <c r="F6316" s="4">
        <v>-0.7</v>
      </c>
      <c r="G6316" s="4">
        <v>67.599999999999994</v>
      </c>
      <c r="H6316" s="4">
        <v>36.9</v>
      </c>
      <c r="I6316" s="4">
        <v>0.76</v>
      </c>
      <c r="J6316" s="4">
        <v>2.0499999999999998</v>
      </c>
      <c r="K6316" s="4">
        <v>0.7</v>
      </c>
      <c r="L6316" s="4">
        <v>173.99999999999994</v>
      </c>
      <c r="M6316" s="4">
        <v>0</v>
      </c>
      <c r="N6316" s="5">
        <v>-999</v>
      </c>
      <c r="O6316" s="5">
        <v>-999</v>
      </c>
      <c r="P6316" s="4">
        <v>0.9</v>
      </c>
      <c r="Q6316" s="5">
        <v>-999</v>
      </c>
      <c r="R6316">
        <v>0.432</v>
      </c>
      <c r="S6316" s="34">
        <f>ROUND((0.6105*(EXP((17.273*E6316)/(E6316+237.3))))*(100-H6316)/100,3)</f>
        <v>0.73899999999999999</v>
      </c>
      <c r="T6316" s="6">
        <f>IF(V6316&lt;V6317,L6316,0)</f>
        <v>0</v>
      </c>
      <c r="U6316" s="6">
        <f>IF(T6316&gt;0,M6316,-999)</f>
        <v>-999</v>
      </c>
      <c r="V6316">
        <v>200812</v>
      </c>
      <c r="W6316">
        <v>2008</v>
      </c>
    </row>
    <row r="6317" spans="1:23" x14ac:dyDescent="0.25">
      <c r="A6317" s="14">
        <v>39784</v>
      </c>
      <c r="B6317" s="3">
        <v>337</v>
      </c>
      <c r="C6317" s="5">
        <v>-999</v>
      </c>
      <c r="D6317" s="4">
        <v>-7.3</v>
      </c>
      <c r="E6317" s="4">
        <v>-0.8</v>
      </c>
      <c r="F6317" s="4">
        <v>-11.7</v>
      </c>
      <c r="G6317" s="4">
        <v>83.5</v>
      </c>
      <c r="H6317" s="4">
        <v>56</v>
      </c>
      <c r="I6317" s="4">
        <v>0.99</v>
      </c>
      <c r="J6317" s="4">
        <v>2.79</v>
      </c>
      <c r="K6317" s="4">
        <v>1.2000000000000286</v>
      </c>
      <c r="L6317" s="4">
        <v>185.00000000000006</v>
      </c>
      <c r="M6317" s="4">
        <v>0</v>
      </c>
      <c r="N6317" s="5">
        <v>-999</v>
      </c>
      <c r="O6317" s="5">
        <v>-999</v>
      </c>
      <c r="P6317" s="4">
        <v>0.9</v>
      </c>
      <c r="Q6317" s="5">
        <v>-999</v>
      </c>
      <c r="R6317">
        <v>0.32300000000000001</v>
      </c>
      <c r="S6317" s="34">
        <f>ROUND((0.6105*(EXP((17.273*E6317)/(E6317+237.3))))*(100-H6317)/100,3)</f>
        <v>0.253</v>
      </c>
      <c r="T6317" s="6">
        <f>IF(V6317&lt;V6318,L6317,0)</f>
        <v>0</v>
      </c>
      <c r="U6317" s="6">
        <f>IF(T6317&gt;0,M6317,-999)</f>
        <v>-999</v>
      </c>
      <c r="V6317">
        <v>200812</v>
      </c>
      <c r="W6317">
        <v>2008</v>
      </c>
    </row>
    <row r="6318" spans="1:23" x14ac:dyDescent="0.25">
      <c r="A6318" s="14">
        <v>39785</v>
      </c>
      <c r="B6318" s="3">
        <v>338</v>
      </c>
      <c r="C6318" s="5">
        <v>-999</v>
      </c>
      <c r="D6318" s="4">
        <v>-9.8000000000000007</v>
      </c>
      <c r="E6318" s="4">
        <v>-5.0999999999999996</v>
      </c>
      <c r="F6318" s="4">
        <v>-12.5</v>
      </c>
      <c r="G6318" s="4">
        <v>65.7</v>
      </c>
      <c r="H6318" s="4">
        <v>40.5</v>
      </c>
      <c r="I6318" s="4">
        <v>0.87</v>
      </c>
      <c r="J6318" s="4">
        <v>2.06</v>
      </c>
      <c r="K6318" s="4">
        <v>0</v>
      </c>
      <c r="L6318" s="4">
        <v>184.00000000000017</v>
      </c>
      <c r="M6318" s="4">
        <v>0</v>
      </c>
      <c r="N6318" s="5">
        <v>-999</v>
      </c>
      <c r="O6318" s="5">
        <v>-999</v>
      </c>
      <c r="P6318" s="4">
        <v>0.8</v>
      </c>
      <c r="Q6318" s="5">
        <v>-999</v>
      </c>
      <c r="R6318">
        <v>0.16900000000000001</v>
      </c>
      <c r="S6318" s="34">
        <f>ROUND((0.6105*(EXP((17.273*E6318)/(E6318+237.3))))*(100-H6318)/100,3)</f>
        <v>0.249</v>
      </c>
      <c r="T6318" s="6">
        <f>IF(V6318&lt;V6319,L6318,0)</f>
        <v>0</v>
      </c>
      <c r="U6318" s="6">
        <f>IF(T6318&gt;0,M6318,-999)</f>
        <v>-999</v>
      </c>
      <c r="V6318">
        <v>200812</v>
      </c>
      <c r="W6318">
        <v>2008</v>
      </c>
    </row>
    <row r="6319" spans="1:23" x14ac:dyDescent="0.25">
      <c r="A6319" s="14">
        <v>39786</v>
      </c>
      <c r="B6319" s="3">
        <v>339</v>
      </c>
      <c r="C6319" s="5">
        <v>-999</v>
      </c>
      <c r="D6319" s="4">
        <v>-7.4</v>
      </c>
      <c r="E6319" s="4">
        <v>-0.8</v>
      </c>
      <c r="F6319" s="4">
        <v>-14</v>
      </c>
      <c r="G6319" s="4">
        <v>40.1</v>
      </c>
      <c r="H6319" s="4">
        <v>11.7</v>
      </c>
      <c r="I6319" s="4">
        <v>0.77</v>
      </c>
      <c r="J6319" s="4">
        <v>2.65</v>
      </c>
      <c r="K6319" s="4">
        <v>0</v>
      </c>
      <c r="L6319" s="4">
        <v>185.99999999999994</v>
      </c>
      <c r="M6319" s="4">
        <v>0</v>
      </c>
      <c r="N6319" s="5">
        <v>-999</v>
      </c>
      <c r="O6319" s="5">
        <v>-999</v>
      </c>
      <c r="P6319" s="4">
        <v>0.8</v>
      </c>
      <c r="Q6319" s="5">
        <v>-999</v>
      </c>
      <c r="R6319">
        <v>6.8000000000000005E-2</v>
      </c>
      <c r="S6319" s="34">
        <f>ROUND((0.6105*(EXP((17.273*E6319)/(E6319+237.3))))*(100-H6319)/100,3)</f>
        <v>0.50800000000000001</v>
      </c>
      <c r="T6319" s="6">
        <f>IF(V6319&lt;V6320,L6319,0)</f>
        <v>0</v>
      </c>
      <c r="U6319" s="6">
        <f>IF(T6319&gt;0,M6319,-999)</f>
        <v>-999</v>
      </c>
      <c r="V6319">
        <v>200812</v>
      </c>
      <c r="W6319">
        <v>2008</v>
      </c>
    </row>
    <row r="6320" spans="1:23" x14ac:dyDescent="0.25">
      <c r="A6320" s="14">
        <v>39787</v>
      </c>
      <c r="B6320" s="3">
        <v>340</v>
      </c>
      <c r="C6320" s="5">
        <v>-999</v>
      </c>
      <c r="D6320" s="4">
        <v>-1.6</v>
      </c>
      <c r="E6320" s="4">
        <v>0.2</v>
      </c>
      <c r="F6320" s="4">
        <v>-4.0999999999999996</v>
      </c>
      <c r="G6320" s="4">
        <v>81.400000000000006</v>
      </c>
      <c r="H6320" s="4">
        <v>56</v>
      </c>
      <c r="I6320" s="4">
        <v>0.83</v>
      </c>
      <c r="J6320" s="4">
        <v>2.2999999999999998</v>
      </c>
      <c r="K6320" s="4">
        <v>6.3</v>
      </c>
      <c r="L6320" s="4">
        <v>181.99999999999994</v>
      </c>
      <c r="M6320" s="4">
        <v>0</v>
      </c>
      <c r="N6320" s="5">
        <v>-999</v>
      </c>
      <c r="O6320" s="5">
        <v>-999</v>
      </c>
      <c r="P6320" s="4">
        <v>0.7</v>
      </c>
      <c r="Q6320" s="5">
        <v>-999</v>
      </c>
      <c r="R6320">
        <v>0.34799999999999998</v>
      </c>
      <c r="S6320" s="34">
        <f>ROUND((0.6105*(EXP((17.273*E6320)/(E6320+237.3))))*(100-H6320)/100,3)</f>
        <v>0.27300000000000002</v>
      </c>
      <c r="T6320" s="6">
        <f>IF(V6320&lt;V6321,L6320,0)</f>
        <v>0</v>
      </c>
      <c r="U6320" s="6">
        <f>IF(T6320&gt;0,M6320,-999)</f>
        <v>-999</v>
      </c>
      <c r="V6320">
        <v>200812</v>
      </c>
      <c r="W6320">
        <v>2008</v>
      </c>
    </row>
    <row r="6321" spans="1:23" x14ac:dyDescent="0.25">
      <c r="A6321" s="14">
        <v>39788</v>
      </c>
      <c r="B6321" s="3">
        <v>341</v>
      </c>
      <c r="C6321" s="5">
        <v>-999</v>
      </c>
      <c r="D6321" s="4">
        <v>0.6</v>
      </c>
      <c r="E6321" s="4">
        <v>2.2000000000000002</v>
      </c>
      <c r="F6321" s="4">
        <v>-0.8</v>
      </c>
      <c r="G6321" s="4">
        <v>97.8</v>
      </c>
      <c r="H6321" s="4">
        <v>93.5</v>
      </c>
      <c r="I6321" s="4">
        <v>0.95</v>
      </c>
      <c r="J6321" s="4">
        <v>2.2200000000000002</v>
      </c>
      <c r="K6321" s="4">
        <v>2.8000000000000003</v>
      </c>
      <c r="L6321" s="4">
        <v>157.00000000000003</v>
      </c>
      <c r="M6321" s="4">
        <v>0</v>
      </c>
      <c r="N6321" s="5">
        <v>-999</v>
      </c>
      <c r="O6321" s="5">
        <v>-999</v>
      </c>
      <c r="P6321" s="4">
        <v>0.8</v>
      </c>
      <c r="Q6321" s="5">
        <v>-999</v>
      </c>
      <c r="R6321">
        <v>0.66900000000000004</v>
      </c>
      <c r="S6321" s="34">
        <f>ROUND((0.6105*(EXP((17.273*E6321)/(E6321+237.3))))*(100-H6321)/100,3)</f>
        <v>4.7E-2</v>
      </c>
      <c r="T6321" s="6">
        <f>IF(V6321&lt;V6322,L6321,0)</f>
        <v>0</v>
      </c>
      <c r="U6321" s="6">
        <f>IF(T6321&gt;0,M6321,-999)</f>
        <v>-999</v>
      </c>
      <c r="V6321">
        <v>200812</v>
      </c>
      <c r="W6321">
        <v>2008</v>
      </c>
    </row>
    <row r="6322" spans="1:23" x14ac:dyDescent="0.25">
      <c r="A6322" s="14">
        <v>39789</v>
      </c>
      <c r="B6322" s="3">
        <v>342</v>
      </c>
      <c r="C6322" s="5">
        <v>-999</v>
      </c>
      <c r="D6322" s="4">
        <v>-2.7</v>
      </c>
      <c r="E6322" s="4">
        <v>-0.3</v>
      </c>
      <c r="F6322" s="4">
        <v>-6.1</v>
      </c>
      <c r="G6322" s="4">
        <v>95.3</v>
      </c>
      <c r="H6322" s="4">
        <v>83.4</v>
      </c>
      <c r="I6322" s="4">
        <v>0.91</v>
      </c>
      <c r="J6322" s="4">
        <v>2.17</v>
      </c>
      <c r="K6322" s="4">
        <v>6.0999999999999783</v>
      </c>
      <c r="L6322" s="4">
        <v>185.00000000000006</v>
      </c>
      <c r="M6322" s="4">
        <v>0</v>
      </c>
      <c r="N6322" s="5">
        <v>-999</v>
      </c>
      <c r="O6322" s="5">
        <v>-999</v>
      </c>
      <c r="P6322" s="4">
        <v>0.7</v>
      </c>
      <c r="Q6322" s="5">
        <v>-999</v>
      </c>
      <c r="R6322">
        <v>0.5</v>
      </c>
      <c r="S6322" s="34">
        <f>ROUND((0.6105*(EXP((17.273*E6322)/(E6322+237.3))))*(100-H6322)/100,3)</f>
        <v>9.9000000000000005E-2</v>
      </c>
      <c r="T6322" s="6">
        <f>IF(V6322&lt;V6323,L6322,0)</f>
        <v>0</v>
      </c>
      <c r="U6322" s="6">
        <f>IF(T6322&gt;0,M6322,-999)</f>
        <v>-999</v>
      </c>
      <c r="V6322">
        <v>200812</v>
      </c>
      <c r="W6322">
        <v>2008</v>
      </c>
    </row>
    <row r="6323" spans="1:23" x14ac:dyDescent="0.25">
      <c r="A6323" s="14">
        <v>39790</v>
      </c>
      <c r="B6323" s="3">
        <v>343</v>
      </c>
      <c r="C6323" s="5">
        <v>-999</v>
      </c>
      <c r="D6323" s="4">
        <v>-5.0999999999999996</v>
      </c>
      <c r="E6323" s="4">
        <v>-2.7</v>
      </c>
      <c r="F6323" s="4">
        <v>-6</v>
      </c>
      <c r="G6323" s="4">
        <v>89.2</v>
      </c>
      <c r="H6323" s="4">
        <v>65.8</v>
      </c>
      <c r="I6323" s="4">
        <v>0.87</v>
      </c>
      <c r="J6323" s="4">
        <v>2.17</v>
      </c>
      <c r="K6323" s="4">
        <v>0</v>
      </c>
      <c r="L6323" s="4">
        <v>176.00000000000017</v>
      </c>
      <c r="M6323" s="4">
        <v>0</v>
      </c>
      <c r="N6323" s="5">
        <v>-999</v>
      </c>
      <c r="O6323" s="5">
        <v>-999</v>
      </c>
      <c r="P6323" s="4">
        <v>0.7</v>
      </c>
      <c r="Q6323" s="5">
        <v>-999</v>
      </c>
      <c r="R6323">
        <v>0.32900000000000001</v>
      </c>
      <c r="S6323" s="34">
        <f>ROUND((0.6105*(EXP((17.273*E6323)/(E6323+237.3))))*(100-H6323)/100,3)</f>
        <v>0.17100000000000001</v>
      </c>
      <c r="T6323" s="6">
        <f>IF(V6323&lt;V6324,L6323,0)</f>
        <v>0</v>
      </c>
      <c r="U6323" s="6">
        <f>IF(T6323&gt;0,M6323,-999)</f>
        <v>-999</v>
      </c>
      <c r="V6323">
        <v>200812</v>
      </c>
      <c r="W6323">
        <v>2008</v>
      </c>
    </row>
    <row r="6324" spans="1:23" x14ac:dyDescent="0.25">
      <c r="A6324" s="14">
        <v>39791</v>
      </c>
      <c r="B6324" s="3">
        <v>344</v>
      </c>
      <c r="C6324" s="5">
        <v>-999</v>
      </c>
      <c r="D6324" s="4">
        <v>-4</v>
      </c>
      <c r="E6324" s="4">
        <v>-1.3</v>
      </c>
      <c r="F6324" s="4">
        <v>-6.5</v>
      </c>
      <c r="G6324" s="4">
        <v>93.2</v>
      </c>
      <c r="H6324" s="4">
        <v>85.7</v>
      </c>
      <c r="I6324" s="4">
        <v>0.9</v>
      </c>
      <c r="J6324" s="4">
        <v>2.74</v>
      </c>
      <c r="K6324" s="4">
        <v>6.599999999999949</v>
      </c>
      <c r="L6324" s="4">
        <v>242</v>
      </c>
      <c r="M6324" s="4">
        <v>-1.9</v>
      </c>
      <c r="N6324" s="5">
        <v>-999</v>
      </c>
      <c r="O6324" s="5">
        <v>-999</v>
      </c>
      <c r="P6324" s="4">
        <v>0.7</v>
      </c>
      <c r="Q6324" s="5">
        <v>-999</v>
      </c>
      <c r="R6324">
        <v>0.47399999999999998</v>
      </c>
      <c r="S6324" s="34">
        <f>ROUND((0.6105*(EXP((17.273*E6324)/(E6324+237.3))))*(100-H6324)/100,3)</f>
        <v>7.9000000000000001E-2</v>
      </c>
      <c r="T6324" s="6">
        <f>IF(V6324&lt;V6325,L6324,0)</f>
        <v>0</v>
      </c>
      <c r="U6324" s="6">
        <f>IF(T6324&gt;0,M6324,-999)</f>
        <v>-999</v>
      </c>
      <c r="V6324">
        <v>200812</v>
      </c>
      <c r="W6324">
        <v>2008</v>
      </c>
    </row>
    <row r="6325" spans="1:23" x14ac:dyDescent="0.25">
      <c r="A6325" s="14">
        <v>39792</v>
      </c>
      <c r="B6325" s="3">
        <v>345</v>
      </c>
      <c r="C6325" s="5">
        <v>-999</v>
      </c>
      <c r="D6325" s="4">
        <v>-2.6</v>
      </c>
      <c r="E6325" s="4">
        <v>1.8</v>
      </c>
      <c r="F6325" s="4">
        <v>-7</v>
      </c>
      <c r="G6325" s="4">
        <v>91.6</v>
      </c>
      <c r="H6325" s="4">
        <v>72.900000000000006</v>
      </c>
      <c r="I6325" s="4">
        <v>0.78</v>
      </c>
      <c r="J6325" s="4">
        <v>2.25</v>
      </c>
      <c r="K6325" s="4">
        <v>0</v>
      </c>
      <c r="L6325" s="4">
        <v>229.99999999999997</v>
      </c>
      <c r="M6325" s="4">
        <v>-1.2</v>
      </c>
      <c r="N6325" s="5">
        <v>-999</v>
      </c>
      <c r="O6325" s="5">
        <v>-999</v>
      </c>
      <c r="P6325" s="4">
        <v>0.8</v>
      </c>
      <c r="Q6325" s="5">
        <v>-999</v>
      </c>
      <c r="R6325">
        <v>0.50600000000000001</v>
      </c>
      <c r="S6325" s="34">
        <f>ROUND((0.6105*(EXP((17.273*E6325)/(E6325+237.3))))*(100-H6325)/100,3)</f>
        <v>0.188</v>
      </c>
      <c r="T6325" s="6">
        <f>IF(V6325&lt;V6326,L6325,0)</f>
        <v>0</v>
      </c>
      <c r="U6325" s="6">
        <f>IF(T6325&gt;0,M6325,-999)</f>
        <v>-999</v>
      </c>
      <c r="V6325">
        <v>200812</v>
      </c>
      <c r="W6325">
        <v>2008</v>
      </c>
    </row>
    <row r="6326" spans="1:23" x14ac:dyDescent="0.25">
      <c r="A6326" s="14">
        <v>39793</v>
      </c>
      <c r="B6326" s="3">
        <v>346</v>
      </c>
      <c r="C6326" s="5">
        <v>-999</v>
      </c>
      <c r="D6326" s="4">
        <v>-4.8</v>
      </c>
      <c r="E6326" s="4">
        <v>2.9</v>
      </c>
      <c r="F6326" s="4">
        <v>-8.1</v>
      </c>
      <c r="G6326" s="4">
        <v>77.8</v>
      </c>
      <c r="H6326" s="4">
        <v>39.4</v>
      </c>
      <c r="I6326" s="4">
        <v>0.67</v>
      </c>
      <c r="J6326" s="4">
        <v>1.59</v>
      </c>
      <c r="K6326" s="4">
        <v>0</v>
      </c>
      <c r="L6326" s="4">
        <v>228</v>
      </c>
      <c r="M6326" s="4">
        <v>-4</v>
      </c>
      <c r="N6326" s="5">
        <v>-999</v>
      </c>
      <c r="O6326" s="5">
        <v>-999</v>
      </c>
      <c r="P6326" s="4">
        <v>0.8</v>
      </c>
      <c r="Q6326" s="5">
        <v>-999</v>
      </c>
      <c r="R6326">
        <v>0.29599999999999999</v>
      </c>
      <c r="S6326" s="34">
        <f>ROUND((0.6105*(EXP((17.273*E6326)/(E6326+237.3))))*(100-H6326)/100,3)</f>
        <v>0.45600000000000002</v>
      </c>
      <c r="T6326" s="6">
        <f>IF(V6326&lt;V6327,L6326,0)</f>
        <v>0</v>
      </c>
      <c r="U6326" s="6">
        <f>IF(T6326&gt;0,M6326,-999)</f>
        <v>-999</v>
      </c>
      <c r="V6326">
        <v>200812</v>
      </c>
      <c r="W6326">
        <v>2008</v>
      </c>
    </row>
    <row r="6327" spans="1:23" x14ac:dyDescent="0.25">
      <c r="A6327" s="14">
        <v>39794</v>
      </c>
      <c r="B6327" s="3">
        <v>347</v>
      </c>
      <c r="C6327" s="5">
        <v>-999</v>
      </c>
      <c r="D6327" s="4">
        <v>-6.5</v>
      </c>
      <c r="E6327" s="4">
        <v>-3.4</v>
      </c>
      <c r="F6327" s="4">
        <v>-8.9</v>
      </c>
      <c r="G6327" s="4">
        <v>84.1</v>
      </c>
      <c r="H6327" s="4">
        <v>53.2</v>
      </c>
      <c r="I6327" s="4">
        <v>1.29</v>
      </c>
      <c r="J6327" s="4">
        <v>3.42</v>
      </c>
      <c r="K6327" s="4">
        <v>10.799999999999963</v>
      </c>
      <c r="L6327" s="4">
        <v>334.00000000000006</v>
      </c>
      <c r="M6327" s="4">
        <v>-2.9</v>
      </c>
      <c r="N6327" s="5">
        <v>-999</v>
      </c>
      <c r="O6327" s="5">
        <v>-999</v>
      </c>
      <c r="P6327" s="4">
        <v>0.7</v>
      </c>
      <c r="Q6327" s="5">
        <v>-999</v>
      </c>
      <c r="R6327">
        <v>0.252</v>
      </c>
      <c r="S6327" s="34">
        <f>ROUND((0.6105*(EXP((17.273*E6327)/(E6327+237.3))))*(100-H6327)/100,3)</f>
        <v>0.222</v>
      </c>
      <c r="T6327" s="6">
        <f>IF(V6327&lt;V6328,L6327,0)</f>
        <v>0</v>
      </c>
      <c r="U6327" s="6">
        <f>IF(T6327&gt;0,M6327,-999)</f>
        <v>-999</v>
      </c>
      <c r="V6327">
        <v>200812</v>
      </c>
      <c r="W6327">
        <v>2008</v>
      </c>
    </row>
    <row r="6328" spans="1:23" x14ac:dyDescent="0.25">
      <c r="A6328" s="14">
        <v>39795</v>
      </c>
      <c r="B6328" s="3">
        <v>348</v>
      </c>
      <c r="C6328" s="5">
        <v>-999</v>
      </c>
      <c r="D6328" s="4">
        <v>-13.2</v>
      </c>
      <c r="E6328" s="4">
        <v>-8.3000000000000007</v>
      </c>
      <c r="F6328" s="4">
        <v>-17</v>
      </c>
      <c r="G6328" s="4">
        <v>86.7</v>
      </c>
      <c r="H6328" s="4">
        <v>83</v>
      </c>
      <c r="I6328" s="4">
        <v>0.91</v>
      </c>
      <c r="J6328" s="4">
        <v>2.37</v>
      </c>
      <c r="K6328" s="4">
        <v>10.600000000000076</v>
      </c>
      <c r="L6328" s="4">
        <v>438.00000000000017</v>
      </c>
      <c r="M6328" s="4">
        <v>-2</v>
      </c>
      <c r="N6328" s="5">
        <v>-999</v>
      </c>
      <c r="O6328" s="5">
        <v>-999</v>
      </c>
      <c r="P6328" s="4">
        <v>0.7</v>
      </c>
      <c r="Q6328" s="5">
        <v>-999</v>
      </c>
      <c r="R6328">
        <v>0.27100000000000002</v>
      </c>
      <c r="S6328" s="34">
        <f>ROUND((0.6105*(EXP((17.273*E6328)/(E6328+237.3))))*(100-H6328)/100,3)</f>
        <v>5.5E-2</v>
      </c>
      <c r="T6328" s="6">
        <f>IF(V6328&lt;V6329,L6328,0)</f>
        <v>0</v>
      </c>
      <c r="U6328" s="6">
        <f>IF(T6328&gt;0,M6328,-999)</f>
        <v>-999</v>
      </c>
      <c r="V6328">
        <v>200812</v>
      </c>
      <c r="W6328">
        <v>2008</v>
      </c>
    </row>
    <row r="6329" spans="1:23" x14ac:dyDescent="0.25">
      <c r="A6329" s="14">
        <v>39796</v>
      </c>
      <c r="B6329" s="3">
        <v>349</v>
      </c>
      <c r="C6329" s="5">
        <v>-999</v>
      </c>
      <c r="D6329" s="4">
        <v>-19.3</v>
      </c>
      <c r="E6329" s="4">
        <v>-16</v>
      </c>
      <c r="F6329" s="4">
        <v>-24.2</v>
      </c>
      <c r="G6329" s="4">
        <v>80.599999999999994</v>
      </c>
      <c r="H6329" s="4">
        <v>76.2</v>
      </c>
      <c r="I6329" s="4">
        <v>0.7</v>
      </c>
      <c r="J6329" s="4">
        <v>1.93</v>
      </c>
      <c r="K6329" s="4">
        <v>0</v>
      </c>
      <c r="L6329" s="4">
        <v>398.00000000000011</v>
      </c>
      <c r="M6329" s="4">
        <v>-2.2999999999999998</v>
      </c>
      <c r="N6329" s="5">
        <v>-999</v>
      </c>
      <c r="O6329" s="5">
        <v>-999</v>
      </c>
      <c r="P6329" s="4">
        <v>0.7</v>
      </c>
      <c r="Q6329" s="5">
        <v>-999</v>
      </c>
      <c r="R6329">
        <v>0.13400000000000001</v>
      </c>
      <c r="S6329" s="34">
        <f>ROUND((0.6105*(EXP((17.273*E6329)/(E6329+237.3))))*(100-H6329)/100,3)</f>
        <v>4.2000000000000003E-2</v>
      </c>
      <c r="T6329" s="6">
        <f>IF(V6329&lt;V6330,L6329,0)</f>
        <v>0</v>
      </c>
      <c r="U6329" s="6">
        <f>IF(T6329&gt;0,M6329,-999)</f>
        <v>-999</v>
      </c>
      <c r="V6329">
        <v>200812</v>
      </c>
      <c r="W6329">
        <v>2008</v>
      </c>
    </row>
    <row r="6330" spans="1:23" x14ac:dyDescent="0.25">
      <c r="A6330" s="14">
        <v>39797</v>
      </c>
      <c r="B6330" s="3">
        <v>350</v>
      </c>
      <c r="C6330" s="5">
        <v>-999</v>
      </c>
      <c r="D6330" s="4">
        <v>-22.7</v>
      </c>
      <c r="E6330" s="4">
        <v>-16.5</v>
      </c>
      <c r="F6330" s="4">
        <v>-25.1</v>
      </c>
      <c r="G6330" s="4">
        <v>76.8</v>
      </c>
      <c r="H6330" s="4">
        <v>73.099999999999994</v>
      </c>
      <c r="I6330" s="4">
        <v>0.86</v>
      </c>
      <c r="J6330" s="4">
        <v>2.31</v>
      </c>
      <c r="K6330" s="4">
        <v>0</v>
      </c>
      <c r="L6330" s="4">
        <v>378.00000000000011</v>
      </c>
      <c r="M6330" s="4">
        <v>-3.5</v>
      </c>
      <c r="N6330" s="5">
        <v>-999</v>
      </c>
      <c r="O6330" s="5">
        <v>-999</v>
      </c>
      <c r="P6330" s="4">
        <v>0.6</v>
      </c>
      <c r="Q6330" s="5">
        <v>-999</v>
      </c>
      <c r="R6330">
        <v>0.123</v>
      </c>
      <c r="S6330" s="34">
        <f>ROUND((0.6105*(EXP((17.273*E6330)/(E6330+237.3))))*(100-H6330)/100,3)</f>
        <v>4.4999999999999998E-2</v>
      </c>
      <c r="T6330" s="6">
        <f>IF(V6330&lt;V6331,L6330,0)</f>
        <v>0</v>
      </c>
      <c r="U6330" s="6">
        <f>IF(T6330&gt;0,M6330,-999)</f>
        <v>-999</v>
      </c>
      <c r="V6330">
        <v>200812</v>
      </c>
      <c r="W6330">
        <v>2008</v>
      </c>
    </row>
    <row r="6331" spans="1:23" x14ac:dyDescent="0.25">
      <c r="A6331" s="14">
        <v>39798</v>
      </c>
      <c r="B6331" s="3">
        <v>351</v>
      </c>
      <c r="C6331" s="5">
        <v>-999</v>
      </c>
      <c r="D6331" s="4">
        <v>-16.600000000000001</v>
      </c>
      <c r="E6331" s="4">
        <v>-7.9</v>
      </c>
      <c r="F6331" s="4">
        <v>-24.1</v>
      </c>
      <c r="G6331" s="4">
        <v>81</v>
      </c>
      <c r="H6331" s="4">
        <v>73.900000000000006</v>
      </c>
      <c r="I6331" s="4">
        <v>1</v>
      </c>
      <c r="J6331" s="4">
        <v>3.47</v>
      </c>
      <c r="K6331" s="4">
        <v>0</v>
      </c>
      <c r="L6331" s="4">
        <v>375</v>
      </c>
      <c r="M6331" s="4">
        <v>-4.0999999999999996</v>
      </c>
      <c r="N6331" s="5">
        <v>-999</v>
      </c>
      <c r="O6331" s="5">
        <v>-999</v>
      </c>
      <c r="P6331" s="4">
        <v>0.6</v>
      </c>
      <c r="Q6331" s="5">
        <v>-999</v>
      </c>
      <c r="R6331">
        <v>0.249</v>
      </c>
      <c r="S6331" s="34">
        <f>ROUND((0.6105*(EXP((17.273*E6331)/(E6331+237.3))))*(100-H6331)/100,3)</f>
        <v>8.7999999999999995E-2</v>
      </c>
      <c r="T6331" s="6">
        <f>IF(V6331&lt;V6332,L6331,0)</f>
        <v>0</v>
      </c>
      <c r="U6331" s="6">
        <f>IF(T6331&gt;0,M6331,-999)</f>
        <v>-999</v>
      </c>
      <c r="V6331">
        <v>200812</v>
      </c>
      <c r="W6331">
        <v>2008</v>
      </c>
    </row>
    <row r="6332" spans="1:23" x14ac:dyDescent="0.25">
      <c r="A6332" s="14">
        <v>39799</v>
      </c>
      <c r="B6332" s="3">
        <v>352</v>
      </c>
      <c r="C6332" s="5">
        <v>-999</v>
      </c>
      <c r="D6332" s="4">
        <v>-17.100000000000001</v>
      </c>
      <c r="E6332" s="4">
        <v>-14.4</v>
      </c>
      <c r="F6332" s="4">
        <v>-19.600000000000001</v>
      </c>
      <c r="G6332" s="4">
        <v>82</v>
      </c>
      <c r="H6332" s="4">
        <v>75.400000000000006</v>
      </c>
      <c r="I6332" s="4">
        <v>0.72</v>
      </c>
      <c r="J6332" s="4">
        <v>2.4500000000000002</v>
      </c>
      <c r="K6332" s="4">
        <v>2.3000000000000456</v>
      </c>
      <c r="L6332" s="4">
        <v>403</v>
      </c>
      <c r="M6332" s="4">
        <v>-3.4</v>
      </c>
      <c r="N6332" s="5">
        <v>-999</v>
      </c>
      <c r="O6332" s="5">
        <v>-999</v>
      </c>
      <c r="P6332" s="4">
        <v>0.7</v>
      </c>
      <c r="Q6332" s="5">
        <v>-999</v>
      </c>
      <c r="R6332">
        <v>0.151</v>
      </c>
      <c r="S6332" s="34">
        <f>ROUND((0.6105*(EXP((17.273*E6332)/(E6332+237.3))))*(100-H6332)/100,3)</f>
        <v>4.9000000000000002E-2</v>
      </c>
      <c r="T6332" s="6">
        <f>IF(V6332&lt;V6333,L6332,0)</f>
        <v>0</v>
      </c>
      <c r="U6332" s="6">
        <f>IF(T6332&gt;0,M6332,-999)</f>
        <v>-999</v>
      </c>
      <c r="V6332">
        <v>200812</v>
      </c>
      <c r="W6332">
        <v>2008</v>
      </c>
    </row>
    <row r="6333" spans="1:23" x14ac:dyDescent="0.25">
      <c r="A6333" s="14">
        <v>39800</v>
      </c>
      <c r="B6333" s="3">
        <v>353</v>
      </c>
      <c r="C6333" s="5">
        <v>-999</v>
      </c>
      <c r="D6333" s="4">
        <v>-18.899999999999999</v>
      </c>
      <c r="E6333" s="4">
        <v>-15.9</v>
      </c>
      <c r="F6333" s="4">
        <v>-24.1</v>
      </c>
      <c r="G6333" s="4">
        <v>80.5</v>
      </c>
      <c r="H6333" s="4">
        <v>76.3</v>
      </c>
      <c r="I6333" s="4">
        <v>0.7</v>
      </c>
      <c r="J6333" s="4">
        <v>1.99</v>
      </c>
      <c r="K6333" s="4">
        <v>1.6999999999999886</v>
      </c>
      <c r="L6333" s="4">
        <v>419.99999999999994</v>
      </c>
      <c r="M6333" s="4">
        <v>-3.3</v>
      </c>
      <c r="N6333" s="5">
        <v>-999</v>
      </c>
      <c r="O6333" s="5">
        <v>-999</v>
      </c>
      <c r="P6333" s="4">
        <v>0.6</v>
      </c>
      <c r="Q6333" s="5">
        <v>-999</v>
      </c>
      <c r="R6333">
        <v>0.13500000000000001</v>
      </c>
      <c r="S6333" s="34">
        <f>ROUND((0.6105*(EXP((17.273*E6333)/(E6333+237.3))))*(100-H6333)/100,3)</f>
        <v>4.2000000000000003E-2</v>
      </c>
      <c r="T6333" s="6">
        <f>IF(V6333&lt;V6334,L6333,0)</f>
        <v>0</v>
      </c>
      <c r="U6333" s="6">
        <f>IF(T6333&gt;0,M6333,-999)</f>
        <v>-999</v>
      </c>
      <c r="V6333">
        <v>200812</v>
      </c>
      <c r="W6333">
        <v>2008</v>
      </c>
    </row>
    <row r="6334" spans="1:23" x14ac:dyDescent="0.25">
      <c r="A6334" s="14">
        <v>39801</v>
      </c>
      <c r="B6334" s="3">
        <v>354</v>
      </c>
      <c r="C6334" s="5">
        <v>-999</v>
      </c>
      <c r="D6334" s="4">
        <v>-26.1</v>
      </c>
      <c r="E6334" s="4">
        <v>-20.399999999999999</v>
      </c>
      <c r="F6334" s="4">
        <v>-29.9</v>
      </c>
      <c r="G6334" s="4">
        <v>72.599999999999994</v>
      </c>
      <c r="H6334" s="4">
        <v>64.599999999999994</v>
      </c>
      <c r="I6334" s="4">
        <v>0.63</v>
      </c>
      <c r="J6334" s="4">
        <v>1.86</v>
      </c>
      <c r="K6334" s="4">
        <v>0</v>
      </c>
      <c r="L6334" s="4">
        <v>414.00000000000017</v>
      </c>
      <c r="M6334" s="4">
        <v>-4.0999999999999996</v>
      </c>
      <c r="N6334" s="5">
        <v>-999</v>
      </c>
      <c r="O6334" s="5">
        <v>-999</v>
      </c>
      <c r="P6334" s="4">
        <v>0.4</v>
      </c>
      <c r="Q6334" s="5">
        <v>-999</v>
      </c>
      <c r="R6334">
        <v>7.8E-2</v>
      </c>
      <c r="S6334" s="34">
        <f>ROUND((0.6105*(EXP((17.273*E6334)/(E6334+237.3))))*(100-H6334)/100,3)</f>
        <v>4.2999999999999997E-2</v>
      </c>
      <c r="T6334" s="6">
        <f>IF(V6334&lt;V6335,L6334,0)</f>
        <v>0</v>
      </c>
      <c r="U6334" s="6">
        <f>IF(T6334&gt;0,M6334,-999)</f>
        <v>-999</v>
      </c>
      <c r="V6334">
        <v>200812</v>
      </c>
      <c r="W6334">
        <v>2008</v>
      </c>
    </row>
    <row r="6335" spans="1:23" x14ac:dyDescent="0.25">
      <c r="A6335" s="14">
        <v>39802</v>
      </c>
      <c r="B6335" s="3">
        <v>355</v>
      </c>
      <c r="C6335" s="5">
        <v>-999</v>
      </c>
      <c r="D6335" s="4">
        <v>-23.8</v>
      </c>
      <c r="E6335" s="4">
        <v>-14</v>
      </c>
      <c r="F6335" s="4">
        <v>-30.1</v>
      </c>
      <c r="G6335" s="4">
        <v>72.7</v>
      </c>
      <c r="H6335" s="4">
        <v>62.2</v>
      </c>
      <c r="I6335" s="4">
        <v>1.36</v>
      </c>
      <c r="J6335" s="4">
        <v>5.51</v>
      </c>
      <c r="K6335" s="4">
        <v>0.70000000000001705</v>
      </c>
      <c r="L6335" s="4">
        <v>419.00000000000006</v>
      </c>
      <c r="M6335" s="4">
        <v>-5.3</v>
      </c>
      <c r="N6335" s="5">
        <v>-999</v>
      </c>
      <c r="O6335" s="5">
        <v>-999</v>
      </c>
      <c r="P6335" s="4">
        <v>0.4</v>
      </c>
      <c r="Q6335" s="5">
        <v>-999</v>
      </c>
      <c r="R6335">
        <v>0.128</v>
      </c>
      <c r="S6335" s="34">
        <f>ROUND((0.6105*(EXP((17.273*E6335)/(E6335+237.3))))*(100-H6335)/100,3)</f>
        <v>7.8E-2</v>
      </c>
      <c r="T6335" s="6">
        <f>IF(V6335&lt;V6336,L6335,0)</f>
        <v>0</v>
      </c>
      <c r="U6335" s="6">
        <f>IF(T6335&gt;0,M6335,-999)</f>
        <v>-999</v>
      </c>
      <c r="V6335">
        <v>200812</v>
      </c>
      <c r="W6335">
        <v>2008</v>
      </c>
    </row>
    <row r="6336" spans="1:23" x14ac:dyDescent="0.25">
      <c r="A6336" s="14">
        <v>39803</v>
      </c>
      <c r="B6336" s="3">
        <v>356</v>
      </c>
      <c r="C6336" s="5">
        <v>-999</v>
      </c>
      <c r="D6336" s="4">
        <v>-16.2</v>
      </c>
      <c r="E6336" s="4">
        <v>-13</v>
      </c>
      <c r="F6336" s="4">
        <v>-21.6</v>
      </c>
      <c r="G6336" s="4">
        <v>83.3</v>
      </c>
      <c r="H6336" s="4">
        <v>77.3</v>
      </c>
      <c r="I6336" s="4">
        <v>1.97</v>
      </c>
      <c r="J6336" s="4">
        <v>5.54</v>
      </c>
      <c r="K6336" s="4">
        <v>14.700000000000051</v>
      </c>
      <c r="L6336" s="4">
        <v>545</v>
      </c>
      <c r="M6336" s="4">
        <v>-4.5</v>
      </c>
      <c r="N6336" s="5">
        <v>-999</v>
      </c>
      <c r="O6336" s="5">
        <v>-999</v>
      </c>
      <c r="P6336" s="4">
        <v>0.5</v>
      </c>
      <c r="Q6336" s="5">
        <v>-999</v>
      </c>
      <c r="R6336">
        <v>0.17399999999999999</v>
      </c>
      <c r="S6336" s="34">
        <f>ROUND((0.6105*(EXP((17.273*E6336)/(E6336+237.3))))*(100-H6336)/100,3)</f>
        <v>5.0999999999999997E-2</v>
      </c>
      <c r="T6336" s="6">
        <f>IF(V6336&lt;V6337,L6336,0)</f>
        <v>0</v>
      </c>
      <c r="U6336" s="6">
        <f>IF(T6336&gt;0,M6336,-999)</f>
        <v>-999</v>
      </c>
      <c r="V6336">
        <v>200812</v>
      </c>
      <c r="W6336">
        <v>2008</v>
      </c>
    </row>
    <row r="6337" spans="1:23" x14ac:dyDescent="0.25">
      <c r="A6337" s="14">
        <v>39804</v>
      </c>
      <c r="B6337" s="3">
        <v>357</v>
      </c>
      <c r="C6337" s="5">
        <v>-999</v>
      </c>
      <c r="D6337" s="4">
        <v>-15.5</v>
      </c>
      <c r="E6337" s="4">
        <v>-11.4</v>
      </c>
      <c r="F6337" s="4">
        <v>-21.1</v>
      </c>
      <c r="G6337" s="4">
        <v>84.3</v>
      </c>
      <c r="H6337" s="4">
        <v>79.400000000000006</v>
      </c>
      <c r="I6337" s="4">
        <v>0.72</v>
      </c>
      <c r="J6337" s="4">
        <v>1.73</v>
      </c>
      <c r="K6337" s="4">
        <v>0</v>
      </c>
      <c r="L6337" s="4">
        <v>520.99999999999989</v>
      </c>
      <c r="M6337" s="4">
        <v>-3.1</v>
      </c>
      <c r="N6337" s="5">
        <v>-999</v>
      </c>
      <c r="O6337" s="5">
        <v>-999</v>
      </c>
      <c r="P6337" s="4">
        <v>0.5</v>
      </c>
      <c r="Q6337" s="5">
        <v>-999</v>
      </c>
      <c r="R6337">
        <v>0.20300000000000001</v>
      </c>
      <c r="S6337" s="34">
        <f>ROUND((0.6105*(EXP((17.273*E6337)/(E6337+237.3))))*(100-H6337)/100,3)</f>
        <v>5.2999999999999999E-2</v>
      </c>
      <c r="T6337" s="6">
        <f>IF(V6337&lt;V6338,L6337,0)</f>
        <v>0</v>
      </c>
      <c r="U6337" s="6">
        <f>IF(T6337&gt;0,M6337,-999)</f>
        <v>-999</v>
      </c>
      <c r="V6337">
        <v>200812</v>
      </c>
      <c r="W6337">
        <v>2008</v>
      </c>
    </row>
    <row r="6338" spans="1:23" x14ac:dyDescent="0.25">
      <c r="A6338" s="14">
        <v>39805</v>
      </c>
      <c r="B6338" s="3">
        <v>358</v>
      </c>
      <c r="C6338" s="5">
        <v>-999</v>
      </c>
      <c r="D6338" s="4">
        <v>-16.7</v>
      </c>
      <c r="E6338" s="4">
        <v>-8.5</v>
      </c>
      <c r="F6338" s="4">
        <v>-21.4</v>
      </c>
      <c r="G6338" s="4">
        <v>83.1</v>
      </c>
      <c r="H6338" s="4">
        <v>79.099999999999994</v>
      </c>
      <c r="I6338" s="4">
        <v>0.6</v>
      </c>
      <c r="J6338" s="4">
        <v>1.54</v>
      </c>
      <c r="K6338" s="4">
        <v>0</v>
      </c>
      <c r="L6338" s="4">
        <v>500</v>
      </c>
      <c r="M6338" s="4">
        <v>-3.1</v>
      </c>
      <c r="N6338" s="5">
        <v>-999</v>
      </c>
      <c r="O6338" s="5">
        <v>-999</v>
      </c>
      <c r="P6338" s="4">
        <v>0.5</v>
      </c>
      <c r="Q6338" s="5">
        <v>-999</v>
      </c>
      <c r="R6338">
        <v>0.253</v>
      </c>
      <c r="S6338" s="34">
        <f>ROUND((0.6105*(EXP((17.273*E6338)/(E6338+237.3))))*(100-H6338)/100,3)</f>
        <v>6.7000000000000004E-2</v>
      </c>
      <c r="T6338" s="6">
        <f>IF(V6338&lt;V6339,L6338,0)</f>
        <v>0</v>
      </c>
      <c r="U6338" s="6">
        <f>IF(T6338&gt;0,M6338,-999)</f>
        <v>-999</v>
      </c>
      <c r="V6338">
        <v>200812</v>
      </c>
      <c r="W6338">
        <v>2008</v>
      </c>
    </row>
    <row r="6339" spans="1:23" x14ac:dyDescent="0.25">
      <c r="A6339" s="14">
        <v>39806</v>
      </c>
      <c r="B6339" s="3">
        <v>359</v>
      </c>
      <c r="C6339" s="5">
        <v>-999</v>
      </c>
      <c r="D6339" s="4">
        <v>-13.7</v>
      </c>
      <c r="E6339" s="4">
        <v>-11.5</v>
      </c>
      <c r="F6339" s="4">
        <v>-17.8</v>
      </c>
      <c r="G6339" s="4">
        <v>85.9</v>
      </c>
      <c r="H6339" s="4">
        <v>81.900000000000006</v>
      </c>
      <c r="I6339" s="4">
        <v>1.38</v>
      </c>
      <c r="J6339" s="4">
        <v>3.78</v>
      </c>
      <c r="K6339" s="4">
        <v>0</v>
      </c>
      <c r="L6339" s="4">
        <v>504.99999999999989</v>
      </c>
      <c r="M6339" s="4">
        <v>-3</v>
      </c>
      <c r="N6339" s="5">
        <v>-999</v>
      </c>
      <c r="O6339" s="5">
        <v>-999</v>
      </c>
      <c r="P6339" s="4">
        <v>0.5</v>
      </c>
      <c r="Q6339" s="5">
        <v>-999</v>
      </c>
      <c r="R6339">
        <v>0.20699999999999999</v>
      </c>
      <c r="S6339" s="34">
        <f>ROUND((0.6105*(EXP((17.273*E6339)/(E6339+237.3))))*(100-H6339)/100,3)</f>
        <v>4.5999999999999999E-2</v>
      </c>
      <c r="T6339" s="6">
        <f>IF(V6339&lt;V6340,L6339,0)</f>
        <v>0</v>
      </c>
      <c r="U6339" s="6">
        <f>IF(T6339&gt;0,M6339,-999)</f>
        <v>-999</v>
      </c>
      <c r="V6339">
        <v>200812</v>
      </c>
      <c r="W6339">
        <v>2008</v>
      </c>
    </row>
    <row r="6340" spans="1:23" x14ac:dyDescent="0.25">
      <c r="A6340" s="14">
        <v>39807</v>
      </c>
      <c r="B6340" s="3">
        <v>360</v>
      </c>
      <c r="C6340" s="5">
        <v>-999</v>
      </c>
      <c r="D6340" s="4">
        <v>-13.3</v>
      </c>
      <c r="E6340" s="4">
        <v>-10.199999999999999</v>
      </c>
      <c r="F6340" s="4">
        <v>-16.5</v>
      </c>
      <c r="G6340" s="4">
        <v>86.7</v>
      </c>
      <c r="H6340" s="4">
        <v>83.8</v>
      </c>
      <c r="I6340" s="4">
        <v>0.68</v>
      </c>
      <c r="J6340" s="4">
        <v>1.89</v>
      </c>
      <c r="K6340" s="4">
        <v>0</v>
      </c>
      <c r="L6340" s="4">
        <v>492</v>
      </c>
      <c r="M6340" s="4">
        <v>-2.6</v>
      </c>
      <c r="N6340" s="5">
        <v>-999</v>
      </c>
      <c r="O6340" s="5">
        <v>-999</v>
      </c>
      <c r="P6340" s="4">
        <v>0.5</v>
      </c>
      <c r="Q6340" s="5">
        <v>-999</v>
      </c>
      <c r="R6340">
        <v>0.23499999999999999</v>
      </c>
      <c r="S6340" s="34">
        <f>ROUND((0.6105*(EXP((17.273*E6340)/(E6340+237.3))))*(100-H6340)/100,3)</f>
        <v>4.5999999999999999E-2</v>
      </c>
      <c r="T6340" s="6">
        <f>IF(V6340&lt;V6341,L6340,0)</f>
        <v>0</v>
      </c>
      <c r="U6340" s="6">
        <f>IF(T6340&gt;0,M6340,-999)</f>
        <v>-999</v>
      </c>
      <c r="V6340">
        <v>200812</v>
      </c>
      <c r="W6340">
        <v>2008</v>
      </c>
    </row>
    <row r="6341" spans="1:23" x14ac:dyDescent="0.25">
      <c r="A6341" s="14">
        <v>39808</v>
      </c>
      <c r="B6341" s="3">
        <v>361</v>
      </c>
      <c r="C6341" s="5">
        <v>-999</v>
      </c>
      <c r="D6341" s="4">
        <v>-13</v>
      </c>
      <c r="E6341" s="4">
        <v>-9.4</v>
      </c>
      <c r="F6341" s="4">
        <v>-18.2</v>
      </c>
      <c r="G6341" s="4">
        <v>86.8</v>
      </c>
      <c r="H6341" s="4">
        <v>82.3</v>
      </c>
      <c r="I6341" s="4">
        <v>0.89</v>
      </c>
      <c r="J6341" s="4">
        <v>3.1</v>
      </c>
      <c r="K6341" s="4">
        <v>4.8999999999999897</v>
      </c>
      <c r="L6341" s="4">
        <v>532</v>
      </c>
      <c r="M6341" s="4">
        <v>-2.9</v>
      </c>
      <c r="N6341" s="5">
        <v>-999</v>
      </c>
      <c r="O6341" s="5">
        <v>-999</v>
      </c>
      <c r="P6341" s="4">
        <v>0.5</v>
      </c>
      <c r="Q6341" s="5">
        <v>-999</v>
      </c>
      <c r="R6341">
        <v>0.247</v>
      </c>
      <c r="S6341" s="34">
        <f>ROUND((0.6105*(EXP((17.273*E6341)/(E6341+237.3))))*(100-H6341)/100,3)</f>
        <v>5.2999999999999999E-2</v>
      </c>
      <c r="T6341" s="6">
        <f>IF(V6341&lt;V6342,L6341,0)</f>
        <v>0</v>
      </c>
      <c r="U6341" s="6">
        <f>IF(T6341&gt;0,M6341,-999)</f>
        <v>-999</v>
      </c>
      <c r="V6341">
        <v>200812</v>
      </c>
      <c r="W6341">
        <v>2008</v>
      </c>
    </row>
    <row r="6342" spans="1:23" x14ac:dyDescent="0.25">
      <c r="A6342" s="14">
        <v>39809</v>
      </c>
      <c r="B6342" s="3">
        <v>362</v>
      </c>
      <c r="C6342" s="5">
        <v>-999</v>
      </c>
      <c r="D6342" s="4">
        <v>-6.1</v>
      </c>
      <c r="E6342" s="4">
        <v>-2.9</v>
      </c>
      <c r="F6342" s="4">
        <v>-9.6</v>
      </c>
      <c r="G6342" s="4">
        <v>93.5</v>
      </c>
      <c r="H6342" s="4">
        <v>90</v>
      </c>
      <c r="I6342" s="4">
        <v>0.71</v>
      </c>
      <c r="J6342" s="4">
        <v>2.2999999999999998</v>
      </c>
      <c r="K6342" s="4">
        <v>0</v>
      </c>
      <c r="L6342" s="4">
        <v>518.00000000000023</v>
      </c>
      <c r="M6342" s="4">
        <v>-2.4</v>
      </c>
      <c r="N6342" s="5">
        <v>-999</v>
      </c>
      <c r="O6342" s="5">
        <v>-999</v>
      </c>
      <c r="P6342" s="4">
        <v>0.4</v>
      </c>
      <c r="Q6342" s="5">
        <v>-999</v>
      </c>
      <c r="R6342">
        <v>0.443</v>
      </c>
      <c r="S6342" s="34">
        <f>ROUND((0.6105*(EXP((17.273*E6342)/(E6342+237.3))))*(100-H6342)/100,3)</f>
        <v>4.9000000000000002E-2</v>
      </c>
      <c r="T6342" s="6">
        <f>IF(V6342&lt;V6343,L6342,0)</f>
        <v>0</v>
      </c>
      <c r="U6342" s="6">
        <f>IF(T6342&gt;0,M6342,-999)</f>
        <v>-999</v>
      </c>
      <c r="V6342">
        <v>200812</v>
      </c>
      <c r="W6342">
        <v>2008</v>
      </c>
    </row>
    <row r="6343" spans="1:23" x14ac:dyDescent="0.25">
      <c r="A6343" s="14">
        <v>39810</v>
      </c>
      <c r="B6343" s="3">
        <v>363</v>
      </c>
      <c r="C6343" s="5">
        <v>-999</v>
      </c>
      <c r="D6343" s="4">
        <v>-8.1999999999999993</v>
      </c>
      <c r="E6343" s="4">
        <v>-6</v>
      </c>
      <c r="F6343" s="4">
        <v>-11.7</v>
      </c>
      <c r="G6343" s="4">
        <v>90.9</v>
      </c>
      <c r="H6343" s="4">
        <v>84.3</v>
      </c>
      <c r="I6343" s="4">
        <v>0.81</v>
      </c>
      <c r="J6343" s="4">
        <v>2.23</v>
      </c>
      <c r="K6343" s="4">
        <v>0</v>
      </c>
      <c r="L6343" s="4">
        <v>512</v>
      </c>
      <c r="M6343" s="4">
        <v>-1.7</v>
      </c>
      <c r="N6343" s="5">
        <v>-999</v>
      </c>
      <c r="O6343" s="5">
        <v>-999</v>
      </c>
      <c r="P6343" s="4">
        <v>0.5</v>
      </c>
      <c r="Q6343" s="5">
        <v>-999</v>
      </c>
      <c r="R6343">
        <v>0.32800000000000001</v>
      </c>
      <c r="S6343" s="34">
        <f>ROUND((0.6105*(EXP((17.273*E6343)/(E6343+237.3))))*(100-H6343)/100,3)</f>
        <v>6.0999999999999999E-2</v>
      </c>
      <c r="T6343" s="6">
        <f>IF(V6343&lt;V6344,L6343,0)</f>
        <v>0</v>
      </c>
      <c r="U6343" s="6">
        <f>IF(T6343&gt;0,M6343,-999)</f>
        <v>-999</v>
      </c>
      <c r="V6343">
        <v>200812</v>
      </c>
      <c r="W6343">
        <v>2008</v>
      </c>
    </row>
    <row r="6344" spans="1:23" x14ac:dyDescent="0.25">
      <c r="A6344" s="14">
        <v>39811</v>
      </c>
      <c r="B6344" s="3">
        <v>364</v>
      </c>
      <c r="C6344" s="5">
        <v>-999</v>
      </c>
      <c r="D6344" s="4">
        <v>-8.4</v>
      </c>
      <c r="E6344" s="4">
        <v>-6.2</v>
      </c>
      <c r="F6344" s="4">
        <v>-11.6</v>
      </c>
      <c r="G6344" s="4">
        <v>89.9</v>
      </c>
      <c r="H6344" s="4">
        <v>85.2</v>
      </c>
      <c r="I6344" s="4">
        <v>2.0699999999999998</v>
      </c>
      <c r="J6344" s="4">
        <v>4.93</v>
      </c>
      <c r="K6344" s="4">
        <v>1.2000000000000002</v>
      </c>
      <c r="L6344" s="4">
        <v>522.00000000000023</v>
      </c>
      <c r="M6344" s="4">
        <v>-2</v>
      </c>
      <c r="N6344" s="5">
        <v>-999</v>
      </c>
      <c r="O6344" s="5">
        <v>-999</v>
      </c>
      <c r="P6344" s="4">
        <v>0.4</v>
      </c>
      <c r="Q6344" s="5">
        <v>-999</v>
      </c>
      <c r="R6344">
        <v>0.32600000000000001</v>
      </c>
      <c r="S6344" s="34">
        <f>ROUND((0.6105*(EXP((17.273*E6344)/(E6344+237.3))))*(100-H6344)/100,3)</f>
        <v>5.7000000000000002E-2</v>
      </c>
      <c r="T6344" s="6">
        <f>IF(V6344&lt;V6345,L6344,0)</f>
        <v>0</v>
      </c>
      <c r="U6344" s="6">
        <f>IF(T6344&gt;0,M6344,-999)</f>
        <v>-999</v>
      </c>
      <c r="V6344">
        <v>200812</v>
      </c>
      <c r="W6344">
        <v>2008</v>
      </c>
    </row>
    <row r="6345" spans="1:23" x14ac:dyDescent="0.25">
      <c r="A6345" s="14">
        <v>39812</v>
      </c>
      <c r="B6345" s="3">
        <v>365</v>
      </c>
      <c r="C6345" s="5">
        <v>-999</v>
      </c>
      <c r="D6345" s="4">
        <v>-10.8</v>
      </c>
      <c r="E6345" s="4">
        <v>-7.7</v>
      </c>
      <c r="F6345" s="4">
        <v>-12.9</v>
      </c>
      <c r="G6345" s="4">
        <v>83.4</v>
      </c>
      <c r="H6345" s="4">
        <v>68.900000000000006</v>
      </c>
      <c r="I6345" s="4">
        <v>1.58</v>
      </c>
      <c r="J6345" s="4">
        <v>4.51</v>
      </c>
      <c r="K6345" s="4">
        <v>5.2000000000000117</v>
      </c>
      <c r="L6345" s="4">
        <v>568.00000000000011</v>
      </c>
      <c r="M6345" s="4">
        <v>-2.1</v>
      </c>
      <c r="N6345" s="5">
        <v>-999</v>
      </c>
      <c r="O6345" s="5">
        <v>-999</v>
      </c>
      <c r="P6345" s="4">
        <v>0.4</v>
      </c>
      <c r="Q6345" s="5">
        <v>-999</v>
      </c>
      <c r="R6345">
        <v>0.23499999999999999</v>
      </c>
      <c r="S6345" s="34">
        <f>ROUND((0.6105*(EXP((17.273*E6345)/(E6345+237.3))))*(100-H6345)/100,3)</f>
        <v>0.106</v>
      </c>
      <c r="T6345" s="6">
        <f>IF(V6345&lt;V6346,L6345,0)</f>
        <v>0</v>
      </c>
      <c r="U6345" s="6">
        <f>IF(T6345&gt;0,M6345,-999)</f>
        <v>-999</v>
      </c>
      <c r="V6345">
        <v>200812</v>
      </c>
      <c r="W6345">
        <v>2008</v>
      </c>
    </row>
    <row r="6346" spans="1:23" x14ac:dyDescent="0.25">
      <c r="A6346" s="14">
        <v>39813</v>
      </c>
      <c r="B6346" s="3">
        <v>366</v>
      </c>
      <c r="C6346" s="5">
        <v>-999</v>
      </c>
      <c r="D6346" s="4">
        <v>-10.199999999999999</v>
      </c>
      <c r="E6346" s="4">
        <v>-7.6</v>
      </c>
      <c r="F6346" s="4">
        <v>-12.9</v>
      </c>
      <c r="G6346" s="4">
        <v>88.4</v>
      </c>
      <c r="H6346" s="4">
        <v>82.4</v>
      </c>
      <c r="I6346" s="4">
        <v>2.13</v>
      </c>
      <c r="J6346" s="4">
        <v>6.15</v>
      </c>
      <c r="K6346" s="4">
        <v>0</v>
      </c>
      <c r="L6346" s="4">
        <v>556</v>
      </c>
      <c r="M6346" s="4">
        <v>-2.2000000000000002</v>
      </c>
      <c r="N6346" s="5">
        <v>-999</v>
      </c>
      <c r="O6346" s="5">
        <v>-999</v>
      </c>
      <c r="P6346" s="4">
        <v>0.4</v>
      </c>
      <c r="Q6346" s="5">
        <v>-999</v>
      </c>
      <c r="R6346">
        <v>0.28499999999999998</v>
      </c>
      <c r="S6346" s="34">
        <f>ROUND((0.6105*(EXP((17.273*E6346)/(E6346+237.3))))*(100-H6346)/100,3)</f>
        <v>6.0999999999999999E-2</v>
      </c>
      <c r="T6346" s="6">
        <f>IF(V6346&lt;V6347,L6346,0)</f>
        <v>556</v>
      </c>
      <c r="U6346" s="6">
        <f>IF(T6346&gt;0,M6346,-999)</f>
        <v>-2.2000000000000002</v>
      </c>
      <c r="V6346">
        <v>200812</v>
      </c>
      <c r="W6346">
        <v>2008</v>
      </c>
    </row>
    <row r="6347" spans="1:23" x14ac:dyDescent="0.25">
      <c r="A6347" s="14">
        <v>39814</v>
      </c>
      <c r="B6347" s="3">
        <v>1</v>
      </c>
      <c r="C6347" s="5">
        <v>-999</v>
      </c>
      <c r="D6347" s="4">
        <v>-10</v>
      </c>
      <c r="E6347" s="4">
        <v>-7.2</v>
      </c>
      <c r="F6347" s="4">
        <v>-13</v>
      </c>
      <c r="G6347" s="4">
        <v>90.3</v>
      </c>
      <c r="H6347" s="4">
        <v>81.900000000000006</v>
      </c>
      <c r="I6347" s="4">
        <v>1.02</v>
      </c>
      <c r="J6347" s="4">
        <v>3.14</v>
      </c>
      <c r="K6347" s="4">
        <v>18.700000000000024</v>
      </c>
      <c r="L6347" s="4">
        <v>730.00000000000023</v>
      </c>
      <c r="M6347" s="4">
        <v>-2.1</v>
      </c>
      <c r="N6347" s="5">
        <v>-999</v>
      </c>
      <c r="O6347" s="5">
        <v>-999</v>
      </c>
      <c r="P6347" s="4">
        <v>0.4</v>
      </c>
      <c r="Q6347" s="5">
        <v>-999</v>
      </c>
      <c r="R6347">
        <v>0.29099999999999998</v>
      </c>
      <c r="S6347" s="34">
        <f>ROUND((0.6105*(EXP((17.273*E6347)/(E6347+237.3))))*(100-H6347)/100,3)</f>
        <v>6.4000000000000001E-2</v>
      </c>
      <c r="T6347" s="6">
        <f>IF(V6347&lt;V6348,L6347,0)</f>
        <v>0</v>
      </c>
      <c r="U6347" s="6">
        <f>IF(T6347&gt;0,M6347,-999)</f>
        <v>-999</v>
      </c>
      <c r="V6347">
        <v>200901</v>
      </c>
      <c r="W6347">
        <v>2009</v>
      </c>
    </row>
    <row r="6348" spans="1:23" x14ac:dyDescent="0.25">
      <c r="A6348" s="14">
        <v>39815</v>
      </c>
      <c r="B6348" s="3">
        <v>2</v>
      </c>
      <c r="C6348" s="5">
        <v>-999</v>
      </c>
      <c r="D6348" s="4">
        <v>-15.3</v>
      </c>
      <c r="E6348" s="4">
        <v>-10.5</v>
      </c>
      <c r="F6348" s="4">
        <v>-20.3</v>
      </c>
      <c r="G6348" s="4">
        <v>85.6</v>
      </c>
      <c r="H6348" s="4">
        <v>81.400000000000006</v>
      </c>
      <c r="I6348" s="4">
        <v>0.8</v>
      </c>
      <c r="J6348" s="4">
        <v>1.77</v>
      </c>
      <c r="K6348" s="4">
        <v>0</v>
      </c>
      <c r="L6348" s="4">
        <v>691.00000000000011</v>
      </c>
      <c r="M6348" s="4">
        <v>-1.7</v>
      </c>
      <c r="N6348" s="5">
        <v>-999</v>
      </c>
      <c r="O6348" s="5">
        <v>-999</v>
      </c>
      <c r="P6348" s="4">
        <v>0.4</v>
      </c>
      <c r="Q6348" s="5">
        <v>-999</v>
      </c>
      <c r="R6348">
        <v>0.223</v>
      </c>
      <c r="S6348" s="34">
        <f>ROUND((0.6105*(EXP((17.273*E6348)/(E6348+237.3))))*(100-H6348)/100,3)</f>
        <v>5.0999999999999997E-2</v>
      </c>
      <c r="T6348" s="6">
        <f>IF(V6348&lt;V6349,L6348,0)</f>
        <v>0</v>
      </c>
      <c r="U6348" s="6">
        <f>IF(T6348&gt;0,M6348,-999)</f>
        <v>-999</v>
      </c>
      <c r="V6348">
        <v>200901</v>
      </c>
      <c r="W6348">
        <v>2009</v>
      </c>
    </row>
    <row r="6349" spans="1:23" x14ac:dyDescent="0.25">
      <c r="A6349" s="14">
        <v>39816</v>
      </c>
      <c r="B6349" s="3">
        <v>3</v>
      </c>
      <c r="C6349" s="5">
        <v>-999</v>
      </c>
      <c r="D6349" s="4">
        <v>-14.2</v>
      </c>
      <c r="E6349" s="4">
        <v>-7.4</v>
      </c>
      <c r="F6349" s="4">
        <v>-19.8</v>
      </c>
      <c r="G6349" s="4">
        <v>86.6</v>
      </c>
      <c r="H6349" s="4">
        <v>82</v>
      </c>
      <c r="I6349" s="4">
        <v>0.62</v>
      </c>
      <c r="J6349" s="4">
        <v>1.79</v>
      </c>
      <c r="K6349" s="4">
        <v>0</v>
      </c>
      <c r="L6349" s="4">
        <v>680</v>
      </c>
      <c r="M6349" s="4">
        <v>-1.7</v>
      </c>
      <c r="N6349" s="5">
        <v>-999</v>
      </c>
      <c r="O6349" s="5">
        <v>-999</v>
      </c>
      <c r="P6349" s="4">
        <v>0.4</v>
      </c>
      <c r="Q6349" s="5">
        <v>-999</v>
      </c>
      <c r="R6349">
        <v>0.28799999999999998</v>
      </c>
      <c r="S6349" s="34">
        <f>ROUND((0.6105*(EXP((17.273*E6349)/(E6349+237.3))))*(100-H6349)/100,3)</f>
        <v>6.3E-2</v>
      </c>
      <c r="T6349" s="6">
        <f>IF(V6349&lt;V6350,L6349,0)</f>
        <v>0</v>
      </c>
      <c r="U6349" s="6">
        <f>IF(T6349&gt;0,M6349,-999)</f>
        <v>-999</v>
      </c>
      <c r="V6349">
        <v>200901</v>
      </c>
      <c r="W6349">
        <v>2009</v>
      </c>
    </row>
    <row r="6350" spans="1:23" x14ac:dyDescent="0.25">
      <c r="A6350" s="14">
        <v>39817</v>
      </c>
      <c r="B6350" s="3">
        <v>4</v>
      </c>
      <c r="C6350" s="5">
        <v>-999</v>
      </c>
      <c r="D6350" s="4">
        <v>-10.7</v>
      </c>
      <c r="E6350" s="4">
        <v>-8.5</v>
      </c>
      <c r="F6350" s="4">
        <v>-12.1</v>
      </c>
      <c r="G6350" s="4">
        <v>88.3</v>
      </c>
      <c r="H6350" s="4">
        <v>80.2</v>
      </c>
      <c r="I6350" s="4">
        <v>2.31</v>
      </c>
      <c r="J6350" s="4">
        <v>6.14</v>
      </c>
      <c r="K6350" s="4">
        <v>2.5</v>
      </c>
      <c r="L6350" s="4">
        <v>700</v>
      </c>
      <c r="M6350" s="4">
        <v>-1.8</v>
      </c>
      <c r="N6350" s="5">
        <v>-999</v>
      </c>
      <c r="O6350" s="5">
        <v>-999</v>
      </c>
      <c r="P6350" s="4">
        <v>0.4</v>
      </c>
      <c r="Q6350" s="5">
        <v>-999</v>
      </c>
      <c r="R6350">
        <v>0.25800000000000001</v>
      </c>
      <c r="S6350" s="34">
        <f>ROUND((0.6105*(EXP((17.273*E6350)/(E6350+237.3))))*(100-H6350)/100,3)</f>
        <v>6.4000000000000001E-2</v>
      </c>
      <c r="T6350" s="6">
        <f>IF(V6350&lt;V6351,L6350,0)</f>
        <v>0</v>
      </c>
      <c r="U6350" s="6">
        <f>IF(T6350&gt;0,M6350,-999)</f>
        <v>-999</v>
      </c>
      <c r="V6350">
        <v>200901</v>
      </c>
      <c r="W6350">
        <v>2009</v>
      </c>
    </row>
    <row r="6351" spans="1:23" x14ac:dyDescent="0.25">
      <c r="A6351" s="14">
        <v>39818</v>
      </c>
      <c r="B6351" s="3">
        <v>5</v>
      </c>
      <c r="C6351" s="5">
        <v>-999</v>
      </c>
      <c r="D6351" s="4">
        <v>-7.7</v>
      </c>
      <c r="E6351" s="4">
        <v>-4.2</v>
      </c>
      <c r="F6351" s="4">
        <v>-12.3</v>
      </c>
      <c r="G6351" s="4">
        <v>92.2</v>
      </c>
      <c r="H6351" s="4">
        <v>87.1</v>
      </c>
      <c r="I6351" s="4">
        <v>1.05</v>
      </c>
      <c r="J6351" s="4">
        <v>2.95</v>
      </c>
      <c r="K6351" s="4">
        <v>2.2000000000000228</v>
      </c>
      <c r="L6351" s="4">
        <v>695</v>
      </c>
      <c r="M6351" s="4">
        <v>-1.6</v>
      </c>
      <c r="N6351" s="5">
        <v>-999</v>
      </c>
      <c r="O6351" s="5">
        <v>-999</v>
      </c>
      <c r="P6351" s="4">
        <v>0.4</v>
      </c>
      <c r="Q6351" s="5">
        <v>-999</v>
      </c>
      <c r="R6351">
        <v>0.38900000000000001</v>
      </c>
      <c r="S6351" s="34">
        <f>ROUND((0.6105*(EXP((17.273*E6351)/(E6351+237.3))))*(100-H6351)/100,3)</f>
        <v>5.8000000000000003E-2</v>
      </c>
      <c r="T6351" s="6">
        <f>IF(V6351&lt;V6352,L6351,0)</f>
        <v>0</v>
      </c>
      <c r="U6351" s="6">
        <f>IF(T6351&gt;0,M6351,-999)</f>
        <v>-999</v>
      </c>
      <c r="V6351">
        <v>200901</v>
      </c>
      <c r="W6351">
        <v>2009</v>
      </c>
    </row>
    <row r="6352" spans="1:23" x14ac:dyDescent="0.25">
      <c r="A6352" s="14">
        <v>39819</v>
      </c>
      <c r="B6352" s="3">
        <v>6</v>
      </c>
      <c r="C6352" s="5">
        <v>-999</v>
      </c>
      <c r="D6352" s="4">
        <v>-4.0999999999999996</v>
      </c>
      <c r="E6352" s="4">
        <v>-1.2</v>
      </c>
      <c r="F6352" s="4">
        <v>-5.7</v>
      </c>
      <c r="G6352" s="4">
        <v>95.8</v>
      </c>
      <c r="H6352" s="4">
        <v>90.8</v>
      </c>
      <c r="I6352" s="4">
        <v>1.1399999999999999</v>
      </c>
      <c r="J6352" s="4">
        <v>2.39</v>
      </c>
      <c r="K6352" s="4">
        <v>11.000000000000023</v>
      </c>
      <c r="L6352" s="4">
        <v>805.00000000000011</v>
      </c>
      <c r="M6352" s="4">
        <v>-1.4</v>
      </c>
      <c r="N6352" s="5">
        <v>-999</v>
      </c>
      <c r="O6352" s="5">
        <v>-999</v>
      </c>
      <c r="P6352" s="4">
        <v>0.4</v>
      </c>
      <c r="Q6352" s="5">
        <v>-999</v>
      </c>
      <c r="R6352">
        <v>0.50900000000000001</v>
      </c>
      <c r="S6352" s="34">
        <f>ROUND((0.6105*(EXP((17.273*E6352)/(E6352+237.3))))*(100-H6352)/100,3)</f>
        <v>5.0999999999999997E-2</v>
      </c>
      <c r="T6352" s="6">
        <f>IF(V6352&lt;V6353,L6352,0)</f>
        <v>0</v>
      </c>
      <c r="U6352" s="6">
        <f>IF(T6352&gt;0,M6352,-999)</f>
        <v>-999</v>
      </c>
      <c r="V6352">
        <v>200901</v>
      </c>
      <c r="W6352">
        <v>2009</v>
      </c>
    </row>
    <row r="6353" spans="1:23" x14ac:dyDescent="0.25">
      <c r="A6353" s="14">
        <v>39820</v>
      </c>
      <c r="B6353" s="3">
        <v>7</v>
      </c>
      <c r="C6353" s="5">
        <v>-999</v>
      </c>
      <c r="D6353" s="4">
        <v>-0.4</v>
      </c>
      <c r="E6353" s="4">
        <v>0.2</v>
      </c>
      <c r="F6353" s="4">
        <v>-1.2</v>
      </c>
      <c r="G6353" s="4">
        <v>98.2</v>
      </c>
      <c r="H6353" s="4">
        <v>95.9</v>
      </c>
      <c r="I6353" s="4">
        <v>1.35</v>
      </c>
      <c r="J6353" s="4">
        <v>3.49</v>
      </c>
      <c r="K6353" s="4">
        <v>3.3</v>
      </c>
      <c r="L6353" s="4">
        <v>769.00000000000011</v>
      </c>
      <c r="M6353" s="4">
        <v>-1.1000000000000001</v>
      </c>
      <c r="N6353" s="5">
        <v>-999</v>
      </c>
      <c r="O6353" s="5">
        <v>-999</v>
      </c>
      <c r="P6353" s="4">
        <v>0.4</v>
      </c>
      <c r="Q6353" s="5">
        <v>-999</v>
      </c>
      <c r="R6353">
        <v>0.59499999999999997</v>
      </c>
      <c r="S6353" s="34">
        <f>ROUND((0.6105*(EXP((17.273*E6353)/(E6353+237.3))))*(100-H6353)/100,3)</f>
        <v>2.5000000000000001E-2</v>
      </c>
      <c r="T6353" s="6">
        <f>IF(V6353&lt;V6354,L6353,0)</f>
        <v>0</v>
      </c>
      <c r="U6353" s="6">
        <f>IF(T6353&gt;0,M6353,-999)</f>
        <v>-999</v>
      </c>
      <c r="V6353">
        <v>200901</v>
      </c>
      <c r="W6353">
        <v>2009</v>
      </c>
    </row>
    <row r="6354" spans="1:23" x14ac:dyDescent="0.25">
      <c r="A6354" s="14">
        <v>39821</v>
      </c>
      <c r="B6354" s="3">
        <v>8</v>
      </c>
      <c r="C6354" s="5">
        <v>-999</v>
      </c>
      <c r="D6354" s="4">
        <v>-3.6</v>
      </c>
      <c r="E6354" s="4">
        <v>-0.7</v>
      </c>
      <c r="F6354" s="4">
        <v>-11.2</v>
      </c>
      <c r="G6354" s="4">
        <v>94.9</v>
      </c>
      <c r="H6354" s="4">
        <v>89.6</v>
      </c>
      <c r="I6354" s="4">
        <v>1.31</v>
      </c>
      <c r="J6354" s="4">
        <v>2.7</v>
      </c>
      <c r="K6354" s="4">
        <v>6.6000000000000112</v>
      </c>
      <c r="L6354" s="4">
        <v>800</v>
      </c>
      <c r="M6354" s="4">
        <v>-0.8</v>
      </c>
      <c r="N6354" s="5">
        <v>-999</v>
      </c>
      <c r="O6354" s="5">
        <v>-999</v>
      </c>
      <c r="P6354" s="4">
        <v>0.4</v>
      </c>
      <c r="Q6354" s="5">
        <v>-999</v>
      </c>
      <c r="R6354">
        <v>0.52100000000000002</v>
      </c>
      <c r="S6354" s="34">
        <f>ROUND((0.6105*(EXP((17.273*E6354)/(E6354+237.3))))*(100-H6354)/100,3)</f>
        <v>0.06</v>
      </c>
      <c r="T6354" s="6">
        <f>IF(V6354&lt;V6355,L6354,0)</f>
        <v>0</v>
      </c>
      <c r="U6354" s="6">
        <f>IF(T6354&gt;0,M6354,-999)</f>
        <v>-999</v>
      </c>
      <c r="V6354">
        <v>200901</v>
      </c>
      <c r="W6354">
        <v>2009</v>
      </c>
    </row>
    <row r="6355" spans="1:23" x14ac:dyDescent="0.25">
      <c r="A6355" s="14">
        <v>39822</v>
      </c>
      <c r="B6355" s="3">
        <v>9</v>
      </c>
      <c r="C6355" s="5">
        <v>-999</v>
      </c>
      <c r="D6355" s="4">
        <v>-7.4</v>
      </c>
      <c r="E6355" s="4">
        <v>-5.3</v>
      </c>
      <c r="F6355" s="4">
        <v>-11.6</v>
      </c>
      <c r="G6355" s="4">
        <v>91.5</v>
      </c>
      <c r="H6355" s="4">
        <v>87.9</v>
      </c>
      <c r="I6355" s="4">
        <v>0.82</v>
      </c>
      <c r="J6355" s="4">
        <v>2.11</v>
      </c>
      <c r="K6355" s="4">
        <v>0</v>
      </c>
      <c r="L6355" s="4">
        <v>778</v>
      </c>
      <c r="M6355" s="4">
        <v>-0.6</v>
      </c>
      <c r="N6355" s="5">
        <v>-999</v>
      </c>
      <c r="O6355" s="5">
        <v>-999</v>
      </c>
      <c r="P6355" s="4">
        <v>0.4</v>
      </c>
      <c r="Q6355" s="5">
        <v>-999</v>
      </c>
      <c r="R6355">
        <v>0.36099999999999999</v>
      </c>
      <c r="S6355" s="34">
        <f>ROUND((0.6105*(EXP((17.273*E6355)/(E6355+237.3))))*(100-H6355)/100,3)</f>
        <v>0.05</v>
      </c>
      <c r="T6355" s="6">
        <f>IF(V6355&lt;V6356,L6355,0)</f>
        <v>0</v>
      </c>
      <c r="U6355" s="6">
        <f>IF(T6355&gt;0,M6355,-999)</f>
        <v>-999</v>
      </c>
      <c r="V6355">
        <v>200901</v>
      </c>
      <c r="W6355">
        <v>2009</v>
      </c>
    </row>
    <row r="6356" spans="1:23" x14ac:dyDescent="0.25">
      <c r="A6356" s="14">
        <v>39823</v>
      </c>
      <c r="B6356" s="3">
        <v>10</v>
      </c>
      <c r="C6356" s="5">
        <v>-999</v>
      </c>
      <c r="D6356" s="4">
        <v>-4.0999999999999996</v>
      </c>
      <c r="E6356" s="4">
        <v>-2.2999999999999998</v>
      </c>
      <c r="F6356" s="4">
        <v>-6.1</v>
      </c>
      <c r="G6356" s="4">
        <v>94.5</v>
      </c>
      <c r="H6356" s="4">
        <v>88</v>
      </c>
      <c r="I6356" s="4">
        <v>0.84</v>
      </c>
      <c r="J6356" s="4">
        <v>1.97</v>
      </c>
      <c r="K6356" s="4">
        <v>8.9000000000000234</v>
      </c>
      <c r="L6356" s="4">
        <v>859.00000000000023</v>
      </c>
      <c r="M6356" s="4">
        <v>-0.8</v>
      </c>
      <c r="N6356" s="5">
        <v>-999</v>
      </c>
      <c r="O6356" s="5">
        <v>-999</v>
      </c>
      <c r="P6356" s="4">
        <v>0.4</v>
      </c>
      <c r="Q6356" s="5">
        <v>-999</v>
      </c>
      <c r="R6356">
        <v>0.45300000000000001</v>
      </c>
      <c r="S6356" s="34">
        <f>ROUND((0.6105*(EXP((17.273*E6356)/(E6356+237.3))))*(100-H6356)/100,3)</f>
        <v>6.2E-2</v>
      </c>
      <c r="T6356" s="6">
        <f>IF(V6356&lt;V6357,L6356,0)</f>
        <v>0</v>
      </c>
      <c r="U6356" s="6">
        <f>IF(T6356&gt;0,M6356,-999)</f>
        <v>-999</v>
      </c>
      <c r="V6356">
        <v>200901</v>
      </c>
      <c r="W6356">
        <v>2009</v>
      </c>
    </row>
    <row r="6357" spans="1:23" x14ac:dyDescent="0.25">
      <c r="A6357" s="14">
        <v>39824</v>
      </c>
      <c r="B6357" s="3">
        <v>11</v>
      </c>
      <c r="C6357" s="5">
        <v>-999</v>
      </c>
      <c r="D6357" s="4">
        <v>-3</v>
      </c>
      <c r="E6357" s="4">
        <v>-0.5</v>
      </c>
      <c r="F6357" s="4">
        <v>-5</v>
      </c>
      <c r="G6357" s="4">
        <v>94.7</v>
      </c>
      <c r="H6357" s="4">
        <v>83</v>
      </c>
      <c r="I6357" s="4">
        <v>1.06</v>
      </c>
      <c r="J6357" s="4">
        <v>2.77</v>
      </c>
      <c r="K6357" s="4">
        <v>0</v>
      </c>
      <c r="L6357" s="4">
        <v>827.00000000000023</v>
      </c>
      <c r="M6357" s="4">
        <v>-0.8</v>
      </c>
      <c r="N6357" s="5">
        <v>-999</v>
      </c>
      <c r="O6357" s="5">
        <v>-999</v>
      </c>
      <c r="P6357" s="4">
        <v>0.4</v>
      </c>
      <c r="Q6357" s="5">
        <v>-999</v>
      </c>
      <c r="R6357">
        <v>0.48899999999999999</v>
      </c>
      <c r="S6357" s="34">
        <f>ROUND((0.6105*(EXP((17.273*E6357)/(E6357+237.3))))*(100-H6357)/100,3)</f>
        <v>0.1</v>
      </c>
      <c r="T6357" s="6">
        <f>IF(V6357&lt;V6358,L6357,0)</f>
        <v>0</v>
      </c>
      <c r="U6357" s="6">
        <f>IF(T6357&gt;0,M6357,-999)</f>
        <v>-999</v>
      </c>
      <c r="V6357">
        <v>200901</v>
      </c>
      <c r="W6357">
        <v>2009</v>
      </c>
    </row>
    <row r="6358" spans="1:23" x14ac:dyDescent="0.25">
      <c r="A6358" s="14">
        <v>39825</v>
      </c>
      <c r="B6358" s="3">
        <v>12</v>
      </c>
      <c r="C6358" s="5">
        <v>-999</v>
      </c>
      <c r="D6358" s="4">
        <v>-2</v>
      </c>
      <c r="E6358" s="4">
        <v>2.7</v>
      </c>
      <c r="F6358" s="4">
        <v>-5.5</v>
      </c>
      <c r="G6358" s="4">
        <v>89.1</v>
      </c>
      <c r="H6358" s="4">
        <v>74.900000000000006</v>
      </c>
      <c r="I6358" s="4">
        <v>1.1299999999999999</v>
      </c>
      <c r="J6358" s="4">
        <v>2.78</v>
      </c>
      <c r="K6358" s="4">
        <v>0</v>
      </c>
      <c r="L6358" s="4">
        <v>804</v>
      </c>
      <c r="M6358" s="4">
        <v>-0.7</v>
      </c>
      <c r="N6358" s="5">
        <v>-999</v>
      </c>
      <c r="O6358" s="5">
        <v>-999</v>
      </c>
      <c r="P6358" s="4">
        <v>0.4</v>
      </c>
      <c r="Q6358" s="5">
        <v>-999</v>
      </c>
      <c r="R6358">
        <v>0.55500000000000005</v>
      </c>
      <c r="S6358" s="34">
        <f>ROUND((0.6105*(EXP((17.273*E6358)/(E6358+237.3))))*(100-H6358)/100,3)</f>
        <v>0.186</v>
      </c>
      <c r="T6358" s="6">
        <f>IF(V6358&lt;V6359,L6358,0)</f>
        <v>0</v>
      </c>
      <c r="U6358" s="6">
        <f>IF(T6358&gt;0,M6358,-999)</f>
        <v>-999</v>
      </c>
      <c r="V6358">
        <v>200901</v>
      </c>
      <c r="W6358">
        <v>2009</v>
      </c>
    </row>
    <row r="6359" spans="1:23" x14ac:dyDescent="0.25">
      <c r="A6359" s="14">
        <v>39826</v>
      </c>
      <c r="B6359" s="3">
        <v>13</v>
      </c>
      <c r="C6359" s="5">
        <v>-999</v>
      </c>
      <c r="D6359" s="4">
        <v>-1.1000000000000001</v>
      </c>
      <c r="E6359" s="4">
        <v>6.5</v>
      </c>
      <c r="F6359" s="4">
        <v>-3.2</v>
      </c>
      <c r="G6359" s="4">
        <v>76.099999999999994</v>
      </c>
      <c r="H6359" s="4">
        <v>42.5</v>
      </c>
      <c r="I6359" s="4">
        <v>0.95</v>
      </c>
      <c r="J6359" s="4">
        <v>2.54</v>
      </c>
      <c r="K6359" s="4">
        <v>0</v>
      </c>
      <c r="L6359" s="4">
        <v>786</v>
      </c>
      <c r="M6359" s="4">
        <v>-0.6</v>
      </c>
      <c r="N6359" s="5">
        <v>-999</v>
      </c>
      <c r="O6359" s="5">
        <v>-999</v>
      </c>
      <c r="P6359" s="4">
        <v>0.5</v>
      </c>
      <c r="Q6359" s="5">
        <v>-999</v>
      </c>
      <c r="R6359">
        <v>0.41</v>
      </c>
      <c r="S6359" s="34">
        <f>ROUND((0.6105*(EXP((17.273*E6359)/(E6359+237.3))))*(100-H6359)/100,3)</f>
        <v>0.55600000000000005</v>
      </c>
      <c r="T6359" s="6">
        <f>IF(V6359&lt;V6360,L6359,0)</f>
        <v>0</v>
      </c>
      <c r="U6359" s="6">
        <f>IF(T6359&gt;0,M6359,-999)</f>
        <v>-999</v>
      </c>
      <c r="V6359">
        <v>200901</v>
      </c>
      <c r="W6359">
        <v>2009</v>
      </c>
    </row>
    <row r="6360" spans="1:23" x14ac:dyDescent="0.25">
      <c r="A6360" s="14">
        <v>39827</v>
      </c>
      <c r="B6360" s="3">
        <v>14</v>
      </c>
      <c r="C6360" s="5">
        <v>-999</v>
      </c>
      <c r="D6360" s="4">
        <v>-1.6</v>
      </c>
      <c r="E6360" s="4">
        <v>5.0999999999999996</v>
      </c>
      <c r="F6360" s="4">
        <v>-4.7</v>
      </c>
      <c r="G6360" s="4">
        <v>90.9</v>
      </c>
      <c r="H6360" s="4">
        <v>61.1</v>
      </c>
      <c r="I6360" s="4">
        <v>0.7</v>
      </c>
      <c r="J6360" s="4">
        <v>1.89</v>
      </c>
      <c r="K6360" s="4">
        <v>0</v>
      </c>
      <c r="L6360" s="4">
        <v>770</v>
      </c>
      <c r="M6360" s="4">
        <v>-0.7</v>
      </c>
      <c r="N6360" s="5">
        <v>-999</v>
      </c>
      <c r="O6360" s="5">
        <v>-999</v>
      </c>
      <c r="P6360" s="4">
        <v>0.5</v>
      </c>
      <c r="Q6360" s="5">
        <v>-999</v>
      </c>
      <c r="R6360">
        <v>0.53700000000000003</v>
      </c>
      <c r="S6360" s="34">
        <f>ROUND((0.6105*(EXP((17.273*E6360)/(E6360+237.3))))*(100-H6360)/100,3)</f>
        <v>0.34200000000000003</v>
      </c>
      <c r="T6360" s="6">
        <f>IF(V6360&lt;V6361,L6360,0)</f>
        <v>0</v>
      </c>
      <c r="U6360" s="6">
        <f>IF(T6360&gt;0,M6360,-999)</f>
        <v>-999</v>
      </c>
      <c r="V6360">
        <v>200901</v>
      </c>
      <c r="W6360">
        <v>2009</v>
      </c>
    </row>
    <row r="6361" spans="1:23" x14ac:dyDescent="0.25">
      <c r="A6361" s="14">
        <v>39828</v>
      </c>
      <c r="B6361" s="3">
        <v>15</v>
      </c>
      <c r="C6361" s="5">
        <v>-999</v>
      </c>
      <c r="D6361" s="4">
        <v>0.4</v>
      </c>
      <c r="E6361" s="4">
        <v>9.6</v>
      </c>
      <c r="F6361" s="4">
        <v>-3.3</v>
      </c>
      <c r="G6361" s="4">
        <v>70.3</v>
      </c>
      <c r="H6361" s="4">
        <v>35.4</v>
      </c>
      <c r="I6361" s="4">
        <v>0.76</v>
      </c>
      <c r="J6361" s="4">
        <v>1.34</v>
      </c>
      <c r="K6361" s="4">
        <v>0</v>
      </c>
      <c r="L6361" s="4">
        <v>752</v>
      </c>
      <c r="M6361" s="4">
        <v>-0.7</v>
      </c>
      <c r="N6361" s="5">
        <v>-999</v>
      </c>
      <c r="O6361" s="5">
        <v>-999</v>
      </c>
      <c r="P6361" s="4">
        <v>0.5</v>
      </c>
      <c r="Q6361" s="5">
        <v>-999</v>
      </c>
      <c r="R6361">
        <v>0.42299999999999999</v>
      </c>
      <c r="S6361" s="34">
        <f>ROUND((0.6105*(EXP((17.273*E6361)/(E6361+237.3))))*(100-H6361)/100,3)</f>
        <v>0.77200000000000002</v>
      </c>
      <c r="T6361" s="6">
        <f>IF(V6361&lt;V6362,L6361,0)</f>
        <v>0</v>
      </c>
      <c r="U6361" s="6">
        <f>IF(T6361&gt;0,M6361,-999)</f>
        <v>-999</v>
      </c>
      <c r="V6361">
        <v>200901</v>
      </c>
      <c r="W6361">
        <v>2009</v>
      </c>
    </row>
    <row r="6362" spans="1:23" x14ac:dyDescent="0.25">
      <c r="A6362" s="14">
        <v>39829</v>
      </c>
      <c r="B6362" s="3">
        <v>16</v>
      </c>
      <c r="C6362" s="5">
        <v>-999</v>
      </c>
      <c r="D6362" s="4">
        <v>2.1</v>
      </c>
      <c r="E6362" s="4">
        <v>10.199999999999999</v>
      </c>
      <c r="F6362" s="4">
        <v>-1.3</v>
      </c>
      <c r="G6362" s="4">
        <v>37.299999999999997</v>
      </c>
      <c r="H6362" s="4">
        <v>15.8</v>
      </c>
      <c r="I6362" s="4">
        <v>0.76</v>
      </c>
      <c r="J6362" s="4">
        <v>1.78</v>
      </c>
      <c r="K6362" s="4">
        <v>0</v>
      </c>
      <c r="L6362" s="4">
        <v>735.00000000000011</v>
      </c>
      <c r="M6362" s="4">
        <v>-0.8</v>
      </c>
      <c r="N6362" s="5">
        <v>-999</v>
      </c>
      <c r="O6362" s="5">
        <v>-999</v>
      </c>
      <c r="P6362" s="4">
        <v>0.5</v>
      </c>
      <c r="Q6362" s="5">
        <v>-999</v>
      </c>
      <c r="R6362">
        <v>0.19600000000000001</v>
      </c>
      <c r="S6362" s="34">
        <f>ROUND((0.6105*(EXP((17.273*E6362)/(E6362+237.3))))*(100-H6362)/100,3)</f>
        <v>1.0469999999999999</v>
      </c>
      <c r="T6362" s="6">
        <f>IF(V6362&lt;V6363,L6362,0)</f>
        <v>0</v>
      </c>
      <c r="U6362" s="6">
        <f>IF(T6362&gt;0,M6362,-999)</f>
        <v>-999</v>
      </c>
      <c r="V6362">
        <v>200901</v>
      </c>
      <c r="W6362">
        <v>2009</v>
      </c>
    </row>
    <row r="6363" spans="1:23" x14ac:dyDescent="0.25">
      <c r="A6363" s="14">
        <v>39830</v>
      </c>
      <c r="B6363" s="3">
        <v>17</v>
      </c>
      <c r="C6363" s="5">
        <v>-999</v>
      </c>
      <c r="D6363" s="4">
        <v>3.3</v>
      </c>
      <c r="E6363" s="4">
        <v>11.7</v>
      </c>
      <c r="F6363" s="4">
        <v>-1.4</v>
      </c>
      <c r="G6363" s="4">
        <v>41</v>
      </c>
      <c r="H6363" s="4">
        <v>21</v>
      </c>
      <c r="I6363" s="4">
        <v>0.8</v>
      </c>
      <c r="J6363" s="4">
        <v>2.0099999999999998</v>
      </c>
      <c r="K6363" s="4">
        <v>0</v>
      </c>
      <c r="L6363" s="4">
        <v>725.00000000000011</v>
      </c>
      <c r="M6363" s="4">
        <v>-0.7</v>
      </c>
      <c r="N6363" s="5">
        <v>-999</v>
      </c>
      <c r="O6363" s="5">
        <v>-999</v>
      </c>
      <c r="P6363" s="4">
        <v>0.5</v>
      </c>
      <c r="Q6363" s="5">
        <v>-999</v>
      </c>
      <c r="R6363">
        <v>0.28899999999999998</v>
      </c>
      <c r="S6363" s="34">
        <f>ROUND((0.6105*(EXP((17.273*E6363)/(E6363+237.3))))*(100-H6363)/100,3)</f>
        <v>1.0860000000000001</v>
      </c>
      <c r="T6363" s="6">
        <f>IF(V6363&lt;V6364,L6363,0)</f>
        <v>0</v>
      </c>
      <c r="U6363" s="6">
        <f>IF(T6363&gt;0,M6363,-999)</f>
        <v>-999</v>
      </c>
      <c r="V6363">
        <v>200901</v>
      </c>
      <c r="W6363">
        <v>2009</v>
      </c>
    </row>
    <row r="6364" spans="1:23" x14ac:dyDescent="0.25">
      <c r="A6364" s="14">
        <v>39831</v>
      </c>
      <c r="B6364" s="3">
        <v>18</v>
      </c>
      <c r="C6364" s="5">
        <v>-999</v>
      </c>
      <c r="D6364" s="4">
        <v>4.5999999999999996</v>
      </c>
      <c r="E6364" s="4">
        <v>13.5</v>
      </c>
      <c r="F6364" s="4">
        <v>-0.6</v>
      </c>
      <c r="G6364" s="4">
        <v>39.200000000000003</v>
      </c>
      <c r="H6364" s="4">
        <v>18.100000000000001</v>
      </c>
      <c r="I6364" s="4">
        <v>0.84</v>
      </c>
      <c r="J6364" s="4">
        <v>1.86</v>
      </c>
      <c r="K6364" s="4">
        <v>0</v>
      </c>
      <c r="L6364" s="4">
        <v>708.00000000000023</v>
      </c>
      <c r="M6364" s="4">
        <v>-0.4</v>
      </c>
      <c r="N6364" s="5">
        <v>-999</v>
      </c>
      <c r="O6364" s="5">
        <v>-999</v>
      </c>
      <c r="P6364" s="4">
        <v>0.5</v>
      </c>
      <c r="Q6364" s="5">
        <v>-999</v>
      </c>
      <c r="R6364">
        <v>0.27900000000000003</v>
      </c>
      <c r="S6364" s="34">
        <f>ROUND((0.6105*(EXP((17.273*E6364)/(E6364+237.3))))*(100-H6364)/100,3)</f>
        <v>1.2669999999999999</v>
      </c>
      <c r="T6364" s="6">
        <f>IF(V6364&lt;V6365,L6364,0)</f>
        <v>0</v>
      </c>
      <c r="U6364" s="6">
        <f>IF(T6364&gt;0,M6364,-999)</f>
        <v>-999</v>
      </c>
      <c r="V6364">
        <v>200901</v>
      </c>
      <c r="W6364">
        <v>2009</v>
      </c>
    </row>
    <row r="6365" spans="1:23" x14ac:dyDescent="0.25">
      <c r="A6365" s="14">
        <v>39832</v>
      </c>
      <c r="B6365" s="3">
        <v>19</v>
      </c>
      <c r="C6365" s="5">
        <v>-999</v>
      </c>
      <c r="D6365" s="4">
        <v>6.1</v>
      </c>
      <c r="E6365" s="4">
        <v>14.7</v>
      </c>
      <c r="F6365" s="4">
        <v>1.4</v>
      </c>
      <c r="G6365" s="4">
        <v>19.600000000000001</v>
      </c>
      <c r="H6365" s="4">
        <v>7.2</v>
      </c>
      <c r="I6365" s="4">
        <v>0.9</v>
      </c>
      <c r="J6365" s="4">
        <v>2.27</v>
      </c>
      <c r="K6365" s="4">
        <v>0</v>
      </c>
      <c r="L6365" s="4">
        <v>698.00000000000023</v>
      </c>
      <c r="M6365" s="4">
        <v>-0.2</v>
      </c>
      <c r="N6365" s="5">
        <v>-999</v>
      </c>
      <c r="O6365" s="5">
        <v>-999</v>
      </c>
      <c r="P6365" s="4">
        <v>0.5</v>
      </c>
      <c r="Q6365" s="5">
        <v>-999</v>
      </c>
      <c r="R6365">
        <v>0.12</v>
      </c>
      <c r="S6365" s="34">
        <f>ROUND((0.6105*(EXP((17.273*E6365)/(E6365+237.3))))*(100-H6365)/100,3)</f>
        <v>1.552</v>
      </c>
      <c r="T6365" s="6">
        <f>IF(V6365&lt;V6366,L6365,0)</f>
        <v>0</v>
      </c>
      <c r="U6365" s="6">
        <f>IF(T6365&gt;0,M6365,-999)</f>
        <v>-999</v>
      </c>
      <c r="V6365">
        <v>200901</v>
      </c>
      <c r="W6365">
        <v>2009</v>
      </c>
    </row>
    <row r="6366" spans="1:23" x14ac:dyDescent="0.25">
      <c r="A6366" s="14">
        <v>39833</v>
      </c>
      <c r="B6366" s="3">
        <v>20</v>
      </c>
      <c r="C6366" s="5">
        <v>-999</v>
      </c>
      <c r="D6366" s="4">
        <v>2.2999999999999998</v>
      </c>
      <c r="E6366" s="4">
        <v>10.7</v>
      </c>
      <c r="F6366" s="4">
        <v>-2.7</v>
      </c>
      <c r="G6366" s="4">
        <v>35.299999999999997</v>
      </c>
      <c r="H6366" s="4">
        <v>17.5</v>
      </c>
      <c r="I6366" s="4">
        <v>0.81</v>
      </c>
      <c r="J6366" s="4">
        <v>1.77</v>
      </c>
      <c r="K6366" s="4">
        <v>0</v>
      </c>
      <c r="L6366" s="4">
        <v>688.00000000000011</v>
      </c>
      <c r="M6366" s="4">
        <v>-0.3</v>
      </c>
      <c r="N6366" s="5">
        <v>-999</v>
      </c>
      <c r="O6366" s="5">
        <v>-999</v>
      </c>
      <c r="P6366" s="4">
        <v>0.5</v>
      </c>
      <c r="Q6366" s="5">
        <v>-999</v>
      </c>
      <c r="R6366">
        <v>0.22600000000000001</v>
      </c>
      <c r="S6366" s="34">
        <f>ROUND((0.6105*(EXP((17.273*E6366)/(E6366+237.3))))*(100-H6366)/100,3)</f>
        <v>1.0609999999999999</v>
      </c>
      <c r="T6366" s="6">
        <f>IF(V6366&lt;V6367,L6366,0)</f>
        <v>0</v>
      </c>
      <c r="U6366" s="6">
        <f>IF(T6366&gt;0,M6366,-999)</f>
        <v>-999</v>
      </c>
      <c r="V6366">
        <v>200901</v>
      </c>
      <c r="W6366">
        <v>2009</v>
      </c>
    </row>
    <row r="6367" spans="1:23" x14ac:dyDescent="0.25">
      <c r="A6367" s="14">
        <v>39834</v>
      </c>
      <c r="B6367" s="3">
        <v>21</v>
      </c>
      <c r="C6367" s="5">
        <v>-999</v>
      </c>
      <c r="D6367" s="4">
        <v>-1.2</v>
      </c>
      <c r="E6367" s="4">
        <v>5.7</v>
      </c>
      <c r="F6367" s="4">
        <v>-3.7</v>
      </c>
      <c r="G6367" s="4">
        <v>40.299999999999997</v>
      </c>
      <c r="H6367" s="4">
        <v>25.4</v>
      </c>
      <c r="I6367" s="4">
        <v>0.7</v>
      </c>
      <c r="J6367" s="4">
        <v>1.42</v>
      </c>
      <c r="K6367" s="4">
        <v>0</v>
      </c>
      <c r="L6367" s="4">
        <v>689</v>
      </c>
      <c r="M6367" s="4">
        <v>-0.4</v>
      </c>
      <c r="N6367" s="5">
        <v>-999</v>
      </c>
      <c r="O6367" s="5">
        <v>-999</v>
      </c>
      <c r="P6367" s="4">
        <v>0.5</v>
      </c>
      <c r="Q6367" s="5">
        <v>-999</v>
      </c>
      <c r="R6367">
        <v>0.23200000000000001</v>
      </c>
      <c r="S6367" s="34">
        <f>ROUND((0.6105*(EXP((17.273*E6367)/(E6367+237.3))))*(100-H6367)/100,3)</f>
        <v>0.68300000000000005</v>
      </c>
      <c r="T6367" s="6">
        <f>IF(V6367&lt;V6368,L6367,0)</f>
        <v>0</v>
      </c>
      <c r="U6367" s="6">
        <f>IF(T6367&gt;0,M6367,-999)</f>
        <v>-999</v>
      </c>
      <c r="V6367">
        <v>200901</v>
      </c>
      <c r="W6367">
        <v>2009</v>
      </c>
    </row>
    <row r="6368" spans="1:23" x14ac:dyDescent="0.25">
      <c r="A6368" s="14">
        <v>39835</v>
      </c>
      <c r="B6368" s="3">
        <v>22</v>
      </c>
      <c r="C6368" s="5">
        <v>-999</v>
      </c>
      <c r="D6368" s="4">
        <v>-4.7</v>
      </c>
      <c r="E6368" s="4">
        <v>0.6</v>
      </c>
      <c r="F6368" s="4">
        <v>-8.8000000000000007</v>
      </c>
      <c r="G6368" s="4">
        <v>54.2</v>
      </c>
      <c r="H6368" s="4">
        <v>40.700000000000003</v>
      </c>
      <c r="I6368" s="4">
        <v>1.03</v>
      </c>
      <c r="J6368" s="4">
        <v>2.82</v>
      </c>
      <c r="K6368" s="4">
        <v>0</v>
      </c>
      <c r="L6368" s="4">
        <v>682.00000000000011</v>
      </c>
      <c r="M6368" s="4">
        <v>-0.8</v>
      </c>
      <c r="N6368" s="5">
        <v>-999</v>
      </c>
      <c r="O6368" s="5">
        <v>-999</v>
      </c>
      <c r="P6368" s="4">
        <v>0.5</v>
      </c>
      <c r="Q6368" s="5">
        <v>-999</v>
      </c>
      <c r="R6368">
        <v>0.26</v>
      </c>
      <c r="S6368" s="34">
        <f>ROUND((0.6105*(EXP((17.273*E6368)/(E6368+237.3))))*(100-H6368)/100,3)</f>
        <v>0.378</v>
      </c>
      <c r="T6368" s="6">
        <f>IF(V6368&lt;V6369,L6368,0)</f>
        <v>0</v>
      </c>
      <c r="U6368" s="6">
        <f>IF(T6368&gt;0,M6368,-999)</f>
        <v>-999</v>
      </c>
      <c r="V6368">
        <v>200901</v>
      </c>
      <c r="W6368">
        <v>2009</v>
      </c>
    </row>
    <row r="6369" spans="1:23" x14ac:dyDescent="0.25">
      <c r="A6369" s="14">
        <v>39836</v>
      </c>
      <c r="B6369" s="3">
        <v>23</v>
      </c>
      <c r="C6369" s="5">
        <v>-999</v>
      </c>
      <c r="D6369" s="4">
        <v>-10.4</v>
      </c>
      <c r="E6369" s="4">
        <v>-3.6</v>
      </c>
      <c r="F6369" s="4">
        <v>-14.7</v>
      </c>
      <c r="G6369" s="4">
        <v>72.8</v>
      </c>
      <c r="H6369" s="4">
        <v>41.1</v>
      </c>
      <c r="I6369" s="4">
        <v>0.79</v>
      </c>
      <c r="J6369" s="4">
        <v>1.94</v>
      </c>
      <c r="K6369" s="4">
        <v>0</v>
      </c>
      <c r="L6369" s="4">
        <v>680.00000000000011</v>
      </c>
      <c r="M6369" s="4">
        <v>-1.2</v>
      </c>
      <c r="N6369" s="5">
        <v>-999</v>
      </c>
      <c r="O6369" s="5">
        <v>-999</v>
      </c>
      <c r="P6369" s="4">
        <v>0.5</v>
      </c>
      <c r="Q6369" s="5">
        <v>-999</v>
      </c>
      <c r="R6369">
        <v>0.192</v>
      </c>
      <c r="S6369" s="34">
        <f>ROUND((0.6105*(EXP((17.273*E6369)/(E6369+237.3))))*(100-H6369)/100,3)</f>
        <v>0.27600000000000002</v>
      </c>
      <c r="T6369" s="6">
        <f>IF(V6369&lt;V6370,L6369,0)</f>
        <v>0</v>
      </c>
      <c r="U6369" s="6">
        <f>IF(T6369&gt;0,M6369,-999)</f>
        <v>-999</v>
      </c>
      <c r="V6369">
        <v>200901</v>
      </c>
      <c r="W6369">
        <v>2009</v>
      </c>
    </row>
    <row r="6370" spans="1:23" x14ac:dyDescent="0.25">
      <c r="A6370" s="14">
        <v>39837</v>
      </c>
      <c r="B6370" s="3">
        <v>24</v>
      </c>
      <c r="C6370" s="5">
        <v>-999</v>
      </c>
      <c r="D6370" s="4">
        <v>-15.4</v>
      </c>
      <c r="E6370" s="4">
        <v>-8.6999999999999993</v>
      </c>
      <c r="F6370" s="4">
        <v>-19.2</v>
      </c>
      <c r="G6370" s="4">
        <v>81.599999999999994</v>
      </c>
      <c r="H6370" s="4">
        <v>67.099999999999994</v>
      </c>
      <c r="I6370" s="4">
        <v>0.7</v>
      </c>
      <c r="J6370" s="4">
        <v>1.9</v>
      </c>
      <c r="K6370" s="4">
        <v>0</v>
      </c>
      <c r="L6370" s="4">
        <v>679</v>
      </c>
      <c r="M6370" s="4">
        <v>-1.8</v>
      </c>
      <c r="N6370" s="5">
        <v>-999</v>
      </c>
      <c r="O6370" s="5">
        <v>-999</v>
      </c>
      <c r="P6370" s="4">
        <v>0.4</v>
      </c>
      <c r="Q6370" s="5">
        <v>-999</v>
      </c>
      <c r="R6370">
        <v>0.21299999999999999</v>
      </c>
      <c r="S6370" s="34">
        <f>ROUND((0.6105*(EXP((17.273*E6370)/(E6370+237.3))))*(100-H6370)/100,3)</f>
        <v>0.104</v>
      </c>
      <c r="T6370" s="6">
        <f>IF(V6370&lt;V6371,L6370,0)</f>
        <v>0</v>
      </c>
      <c r="U6370" s="6">
        <f>IF(T6370&gt;0,M6370,-999)</f>
        <v>-999</v>
      </c>
      <c r="V6370">
        <v>200901</v>
      </c>
      <c r="W6370">
        <v>2009</v>
      </c>
    </row>
    <row r="6371" spans="1:23" x14ac:dyDescent="0.25">
      <c r="A6371" s="14">
        <v>39838</v>
      </c>
      <c r="B6371" s="3">
        <v>25</v>
      </c>
      <c r="C6371" s="5">
        <v>-999</v>
      </c>
      <c r="D6371" s="4">
        <v>-16.5</v>
      </c>
      <c r="E6371" s="4">
        <v>-9.4</v>
      </c>
      <c r="F6371" s="4">
        <v>-22.7</v>
      </c>
      <c r="G6371" s="4">
        <v>63.1</v>
      </c>
      <c r="H6371" s="4">
        <v>34.5</v>
      </c>
      <c r="I6371" s="4">
        <v>0.81</v>
      </c>
      <c r="J6371" s="4">
        <v>2.11</v>
      </c>
      <c r="K6371" s="4">
        <v>0</v>
      </c>
      <c r="L6371" s="4">
        <v>674.00000000000011</v>
      </c>
      <c r="M6371" s="4">
        <v>-2.2999999999999998</v>
      </c>
      <c r="N6371" s="5">
        <v>-999</v>
      </c>
      <c r="O6371" s="5">
        <v>-999</v>
      </c>
      <c r="P6371" s="4">
        <v>0.4</v>
      </c>
      <c r="Q6371" s="5">
        <v>-999</v>
      </c>
      <c r="R6371">
        <v>0.10299999999999999</v>
      </c>
      <c r="S6371" s="34">
        <f>ROUND((0.6105*(EXP((17.273*E6371)/(E6371+237.3))))*(100-H6371)/100,3)</f>
        <v>0.19600000000000001</v>
      </c>
      <c r="T6371" s="6">
        <f>IF(V6371&lt;V6372,L6371,0)</f>
        <v>0</v>
      </c>
      <c r="U6371" s="6">
        <f>IF(T6371&gt;0,M6371,-999)</f>
        <v>-999</v>
      </c>
      <c r="V6371">
        <v>200901</v>
      </c>
      <c r="W6371">
        <v>2009</v>
      </c>
    </row>
    <row r="6372" spans="1:23" x14ac:dyDescent="0.25">
      <c r="A6372" s="14">
        <v>39839</v>
      </c>
      <c r="B6372" s="3">
        <v>26</v>
      </c>
      <c r="C6372" s="5">
        <v>-999</v>
      </c>
      <c r="D6372" s="4">
        <v>-12.8</v>
      </c>
      <c r="E6372" s="4">
        <v>-5.4</v>
      </c>
      <c r="F6372" s="4">
        <v>-19</v>
      </c>
      <c r="G6372" s="4">
        <v>39.700000000000003</v>
      </c>
      <c r="H6372" s="4">
        <v>15.8</v>
      </c>
      <c r="I6372" s="4">
        <v>0.82</v>
      </c>
      <c r="J6372" s="4">
        <v>2.58</v>
      </c>
      <c r="K6372" s="4">
        <v>0</v>
      </c>
      <c r="L6372" s="4">
        <v>677</v>
      </c>
      <c r="M6372" s="4">
        <v>-2.8</v>
      </c>
      <c r="N6372" s="5">
        <v>-999</v>
      </c>
      <c r="O6372" s="5">
        <v>-999</v>
      </c>
      <c r="P6372" s="4">
        <v>0.4</v>
      </c>
      <c r="Q6372" s="5">
        <v>-999</v>
      </c>
      <c r="R6372">
        <v>6.5000000000000002E-2</v>
      </c>
      <c r="S6372" s="34">
        <f>ROUND((0.6105*(EXP((17.273*E6372)/(E6372+237.3))))*(100-H6372)/100,3)</f>
        <v>0.34399999999999997</v>
      </c>
      <c r="T6372" s="6">
        <f>IF(V6372&lt;V6373,L6372,0)</f>
        <v>0</v>
      </c>
      <c r="U6372" s="6">
        <f>IF(T6372&gt;0,M6372,-999)</f>
        <v>-999</v>
      </c>
      <c r="V6372">
        <v>200901</v>
      </c>
      <c r="W6372">
        <v>2009</v>
      </c>
    </row>
    <row r="6373" spans="1:23" x14ac:dyDescent="0.25">
      <c r="A6373" s="14">
        <v>39840</v>
      </c>
      <c r="B6373" s="3">
        <v>27</v>
      </c>
      <c r="C6373" s="5">
        <v>-999</v>
      </c>
      <c r="D6373" s="4">
        <v>-10.3</v>
      </c>
      <c r="E6373" s="4">
        <v>-7.5</v>
      </c>
      <c r="F6373" s="4">
        <v>-13.2</v>
      </c>
      <c r="G6373" s="4">
        <v>79.400000000000006</v>
      </c>
      <c r="H6373" s="4">
        <v>62.9</v>
      </c>
      <c r="I6373" s="4">
        <v>0.95</v>
      </c>
      <c r="J6373" s="4">
        <v>2.81</v>
      </c>
      <c r="K6373" s="4">
        <v>0</v>
      </c>
      <c r="L6373" s="4">
        <v>674.00000000000011</v>
      </c>
      <c r="M6373" s="4">
        <v>-3.1</v>
      </c>
      <c r="N6373" s="5">
        <v>-999</v>
      </c>
      <c r="O6373" s="5">
        <v>-999</v>
      </c>
      <c r="P6373" s="4">
        <v>0.4</v>
      </c>
      <c r="Q6373" s="5">
        <v>-999</v>
      </c>
      <c r="R6373">
        <v>0.219</v>
      </c>
      <c r="S6373" s="34">
        <f>ROUND((0.6105*(EXP((17.273*E6373)/(E6373+237.3))))*(100-H6373)/100,3)</f>
        <v>0.129</v>
      </c>
      <c r="T6373" s="6">
        <f>IF(V6373&lt;V6374,L6373,0)</f>
        <v>0</v>
      </c>
      <c r="U6373" s="6">
        <f>IF(T6373&gt;0,M6373,-999)</f>
        <v>-999</v>
      </c>
      <c r="V6373">
        <v>200901</v>
      </c>
      <c r="W6373">
        <v>2009</v>
      </c>
    </row>
    <row r="6374" spans="1:23" x14ac:dyDescent="0.25">
      <c r="A6374" s="14">
        <v>39841</v>
      </c>
      <c r="B6374" s="3">
        <v>28</v>
      </c>
      <c r="C6374" s="5">
        <v>-999</v>
      </c>
      <c r="D6374" s="4">
        <v>-7.6</v>
      </c>
      <c r="E6374" s="4">
        <v>-4.0999999999999996</v>
      </c>
      <c r="F6374" s="4">
        <v>-10.5</v>
      </c>
      <c r="G6374" s="4">
        <v>81.400000000000006</v>
      </c>
      <c r="H6374" s="4">
        <v>65.2</v>
      </c>
      <c r="I6374" s="4">
        <v>1.3</v>
      </c>
      <c r="J6374" s="4">
        <v>2.98</v>
      </c>
      <c r="K6374" s="4">
        <v>0</v>
      </c>
      <c r="L6374" s="4">
        <v>681</v>
      </c>
      <c r="M6374" s="4">
        <v>-2.6</v>
      </c>
      <c r="N6374" s="5">
        <v>-999</v>
      </c>
      <c r="O6374" s="5">
        <v>-999</v>
      </c>
      <c r="P6374" s="4">
        <v>0.4</v>
      </c>
      <c r="Q6374" s="5">
        <v>-999</v>
      </c>
      <c r="R6374">
        <v>0.29299999999999998</v>
      </c>
      <c r="S6374" s="34">
        <f>ROUND((0.6105*(EXP((17.273*E6374)/(E6374+237.3))))*(100-H6374)/100,3)</f>
        <v>0.157</v>
      </c>
      <c r="T6374" s="6">
        <f>IF(V6374&lt;V6375,L6374,0)</f>
        <v>0</v>
      </c>
      <c r="U6374" s="6">
        <f>IF(T6374&gt;0,M6374,-999)</f>
        <v>-999</v>
      </c>
      <c r="V6374">
        <v>200901</v>
      </c>
      <c r="W6374">
        <v>2009</v>
      </c>
    </row>
    <row r="6375" spans="1:23" x14ac:dyDescent="0.25">
      <c r="A6375" s="14">
        <v>39842</v>
      </c>
      <c r="B6375" s="3">
        <v>29</v>
      </c>
      <c r="C6375" s="5">
        <v>-999</v>
      </c>
      <c r="D6375" s="4">
        <v>-3.4</v>
      </c>
      <c r="E6375" s="4">
        <v>2.5</v>
      </c>
      <c r="F6375" s="4">
        <v>-8.1</v>
      </c>
      <c r="G6375" s="4">
        <v>77.599999999999994</v>
      </c>
      <c r="H6375" s="4">
        <v>54.6</v>
      </c>
      <c r="I6375" s="4">
        <v>1.1599999999999999</v>
      </c>
      <c r="J6375" s="4">
        <v>2.93</v>
      </c>
      <c r="K6375" s="4">
        <v>0</v>
      </c>
      <c r="L6375" s="4">
        <v>681</v>
      </c>
      <c r="M6375" s="4">
        <v>-2.1</v>
      </c>
      <c r="N6375" s="5">
        <v>-999</v>
      </c>
      <c r="O6375" s="5">
        <v>-999</v>
      </c>
      <c r="P6375" s="4">
        <v>0.4</v>
      </c>
      <c r="Q6375" s="5">
        <v>-999</v>
      </c>
      <c r="R6375">
        <v>0.39800000000000002</v>
      </c>
      <c r="S6375" s="34">
        <f>ROUND((0.6105*(EXP((17.273*E6375)/(E6375+237.3))))*(100-H6375)/100,3)</f>
        <v>0.33200000000000002</v>
      </c>
      <c r="T6375" s="6">
        <f>IF(V6375&lt;V6376,L6375,0)</f>
        <v>0</v>
      </c>
      <c r="U6375" s="6">
        <f>IF(T6375&gt;0,M6375,-999)</f>
        <v>-999</v>
      </c>
      <c r="V6375">
        <v>200901</v>
      </c>
      <c r="W6375">
        <v>2009</v>
      </c>
    </row>
    <row r="6376" spans="1:23" x14ac:dyDescent="0.25">
      <c r="A6376" s="14">
        <v>39843</v>
      </c>
      <c r="B6376" s="3">
        <v>30</v>
      </c>
      <c r="C6376" s="5">
        <v>-999</v>
      </c>
      <c r="D6376" s="4">
        <v>-1.4</v>
      </c>
      <c r="E6376" s="4">
        <v>5.5</v>
      </c>
      <c r="F6376" s="4">
        <v>-7.2</v>
      </c>
      <c r="G6376" s="4">
        <v>60.5</v>
      </c>
      <c r="H6376" s="4">
        <v>30.1</v>
      </c>
      <c r="I6376" s="4">
        <v>1.1499999999999999</v>
      </c>
      <c r="J6376" s="4">
        <v>3.47</v>
      </c>
      <c r="K6376" s="4">
        <v>0</v>
      </c>
      <c r="L6376" s="4">
        <v>683</v>
      </c>
      <c r="M6376" s="4">
        <v>-1.7</v>
      </c>
      <c r="N6376" s="5">
        <v>-999</v>
      </c>
      <c r="O6376" s="5">
        <v>-999</v>
      </c>
      <c r="P6376" s="4">
        <v>0.5</v>
      </c>
      <c r="Q6376" s="5">
        <v>-999</v>
      </c>
      <c r="R6376">
        <v>0.27100000000000002</v>
      </c>
      <c r="S6376" s="34">
        <f>ROUND((0.6105*(EXP((17.273*E6376)/(E6376+237.3))))*(100-H6376)/100,3)</f>
        <v>0.63100000000000001</v>
      </c>
      <c r="T6376" s="6">
        <f>IF(V6376&lt;V6377,L6376,0)</f>
        <v>0</v>
      </c>
      <c r="U6376" s="6">
        <f>IF(T6376&gt;0,M6376,-999)</f>
        <v>-999</v>
      </c>
      <c r="V6376">
        <v>200901</v>
      </c>
      <c r="W6376">
        <v>2009</v>
      </c>
    </row>
    <row r="6377" spans="1:23" x14ac:dyDescent="0.25">
      <c r="A6377" s="14">
        <v>39844</v>
      </c>
      <c r="B6377" s="3">
        <v>31</v>
      </c>
      <c r="C6377" s="5">
        <v>-999</v>
      </c>
      <c r="D6377" s="4">
        <v>-8.6999999999999993</v>
      </c>
      <c r="E6377" s="4">
        <v>-4.7</v>
      </c>
      <c r="F6377" s="4">
        <v>-11.7</v>
      </c>
      <c r="G6377" s="4">
        <v>71.900000000000006</v>
      </c>
      <c r="H6377" s="4">
        <v>52.2</v>
      </c>
      <c r="I6377" s="4">
        <v>1.46</v>
      </c>
      <c r="J6377" s="4">
        <v>3.17</v>
      </c>
      <c r="K6377" s="4">
        <v>0</v>
      </c>
      <c r="L6377" s="4">
        <v>679</v>
      </c>
      <c r="M6377" s="4">
        <v>-1.5</v>
      </c>
      <c r="N6377" s="5">
        <v>-999</v>
      </c>
      <c r="O6377" s="5">
        <v>-999</v>
      </c>
      <c r="P6377" s="4">
        <v>0.4</v>
      </c>
      <c r="Q6377" s="5">
        <v>-999</v>
      </c>
      <c r="R6377">
        <v>0.22500000000000001</v>
      </c>
      <c r="S6377" s="34">
        <f>ROUND((0.6105*(EXP((17.273*E6377)/(E6377+237.3))))*(100-H6377)/100,3)</f>
        <v>0.20599999999999999</v>
      </c>
      <c r="T6377" s="6">
        <f>IF(V6377&lt;V6378,L6377,0)</f>
        <v>679</v>
      </c>
      <c r="U6377" s="6">
        <f>IF(T6377&gt;0,M6377,-999)</f>
        <v>-1.5</v>
      </c>
      <c r="V6377">
        <v>200901</v>
      </c>
      <c r="W6377">
        <v>2009</v>
      </c>
    </row>
    <row r="6378" spans="1:23" x14ac:dyDescent="0.25">
      <c r="A6378" s="14">
        <v>39845</v>
      </c>
      <c r="B6378" s="3">
        <v>32</v>
      </c>
      <c r="C6378" s="5">
        <v>-999</v>
      </c>
      <c r="D6378" s="4">
        <v>-8</v>
      </c>
      <c r="E6378" s="4">
        <v>-4.5</v>
      </c>
      <c r="F6378" s="4">
        <v>-11.6</v>
      </c>
      <c r="G6378" s="4">
        <v>88.2</v>
      </c>
      <c r="H6378" s="4">
        <v>76.8</v>
      </c>
      <c r="I6378" s="4">
        <v>0.74</v>
      </c>
      <c r="J6378" s="4">
        <v>2.5299999999999998</v>
      </c>
      <c r="K6378" s="4">
        <v>10.4</v>
      </c>
      <c r="L6378" s="4">
        <v>788</v>
      </c>
      <c r="M6378" s="4">
        <v>-1.7</v>
      </c>
      <c r="N6378" s="5">
        <v>-999</v>
      </c>
      <c r="O6378" s="5">
        <v>-999</v>
      </c>
      <c r="P6378" s="4">
        <v>0.4</v>
      </c>
      <c r="Q6378" s="5">
        <v>-999</v>
      </c>
      <c r="R6378">
        <v>0.33600000000000002</v>
      </c>
      <c r="S6378" s="34">
        <f>ROUND((0.6105*(EXP((17.273*E6378)/(E6378+237.3))))*(100-H6378)/100,3)</f>
        <v>0.10100000000000001</v>
      </c>
      <c r="T6378" s="6">
        <f>IF(V6378&lt;V6379,L6378,0)</f>
        <v>0</v>
      </c>
      <c r="U6378" s="6">
        <f>IF(T6378&gt;0,M6378,-999)</f>
        <v>-999</v>
      </c>
      <c r="V6378">
        <v>200902</v>
      </c>
      <c r="W6378">
        <v>2009</v>
      </c>
    </row>
    <row r="6379" spans="1:23" x14ac:dyDescent="0.25">
      <c r="A6379" s="14">
        <v>39846</v>
      </c>
      <c r="B6379" s="3">
        <v>33</v>
      </c>
      <c r="C6379" s="5">
        <v>-999</v>
      </c>
      <c r="D6379" s="4">
        <v>-2.2000000000000002</v>
      </c>
      <c r="E6379" s="4">
        <v>0</v>
      </c>
      <c r="F6379" s="4">
        <v>-5.5</v>
      </c>
      <c r="G6379" s="4">
        <v>87.6</v>
      </c>
      <c r="H6379" s="4">
        <v>59.4</v>
      </c>
      <c r="I6379" s="4">
        <v>0.81</v>
      </c>
      <c r="J6379" s="4">
        <v>1.99</v>
      </c>
      <c r="K6379" s="4">
        <v>0</v>
      </c>
      <c r="L6379" s="4">
        <v>780</v>
      </c>
      <c r="M6379" s="4">
        <v>-1.7</v>
      </c>
      <c r="N6379" s="5">
        <v>-999</v>
      </c>
      <c r="O6379" s="5">
        <v>-999</v>
      </c>
      <c r="P6379" s="4">
        <v>0.4</v>
      </c>
      <c r="Q6379" s="5">
        <v>-999</v>
      </c>
      <c r="R6379">
        <v>0.36399999999999999</v>
      </c>
      <c r="S6379" s="34">
        <f>ROUND((0.6105*(EXP((17.273*E6379)/(E6379+237.3))))*(100-H6379)/100,3)</f>
        <v>0.248</v>
      </c>
      <c r="T6379" s="6">
        <f>IF(V6379&lt;V6380,L6379,0)</f>
        <v>0</v>
      </c>
      <c r="U6379" s="6">
        <f>IF(T6379&gt;0,M6379,-999)</f>
        <v>-999</v>
      </c>
      <c r="V6379">
        <v>200902</v>
      </c>
      <c r="W6379">
        <v>2009</v>
      </c>
    </row>
    <row r="6380" spans="1:23" x14ac:dyDescent="0.25">
      <c r="A6380" s="14">
        <v>39847</v>
      </c>
      <c r="B6380" s="3">
        <v>34</v>
      </c>
      <c r="C6380" s="5">
        <v>-999</v>
      </c>
      <c r="D6380" s="4">
        <v>-0.3</v>
      </c>
      <c r="E6380" s="4">
        <v>5.3</v>
      </c>
      <c r="F6380" s="4">
        <v>-3.8</v>
      </c>
      <c r="G6380" s="4">
        <v>67.900000000000006</v>
      </c>
      <c r="H6380" s="4">
        <v>26.6</v>
      </c>
      <c r="I6380" s="4">
        <v>0.97</v>
      </c>
      <c r="J6380" s="4">
        <v>4.58</v>
      </c>
      <c r="K6380" s="4">
        <v>0</v>
      </c>
      <c r="L6380" s="4">
        <v>772</v>
      </c>
      <c r="M6380" s="4">
        <v>-1.4</v>
      </c>
      <c r="N6380" s="5">
        <v>-999</v>
      </c>
      <c r="O6380" s="5">
        <v>-999</v>
      </c>
      <c r="P6380" s="4">
        <v>0.4</v>
      </c>
      <c r="Q6380" s="5">
        <v>-999</v>
      </c>
      <c r="R6380">
        <v>0.23699999999999999</v>
      </c>
      <c r="S6380" s="34">
        <f>ROUND((0.6105*(EXP((17.273*E6380)/(E6380+237.3))))*(100-H6380)/100,3)</f>
        <v>0.65400000000000003</v>
      </c>
      <c r="T6380" s="6">
        <f>IF(V6380&lt;V6381,L6380,0)</f>
        <v>0</v>
      </c>
      <c r="U6380" s="6">
        <f>IF(T6380&gt;0,M6380,-999)</f>
        <v>-999</v>
      </c>
      <c r="V6380">
        <v>200902</v>
      </c>
      <c r="W6380">
        <v>2009</v>
      </c>
    </row>
    <row r="6381" spans="1:23" x14ac:dyDescent="0.25">
      <c r="A6381" s="14">
        <v>39848</v>
      </c>
      <c r="B6381" s="3">
        <v>35</v>
      </c>
      <c r="C6381" s="5">
        <v>-999</v>
      </c>
      <c r="D6381" s="4">
        <v>0.5</v>
      </c>
      <c r="E6381" s="4">
        <v>8.3000000000000007</v>
      </c>
      <c r="F6381" s="4">
        <v>-3.1</v>
      </c>
      <c r="G6381" s="4">
        <v>55.1</v>
      </c>
      <c r="H6381" s="4">
        <v>30.1</v>
      </c>
      <c r="I6381" s="4">
        <v>0.74</v>
      </c>
      <c r="J6381" s="4">
        <v>1.63</v>
      </c>
      <c r="K6381" s="4">
        <v>0</v>
      </c>
      <c r="L6381" s="4">
        <v>763.00000000000011</v>
      </c>
      <c r="M6381" s="4">
        <v>-1.1000000000000001</v>
      </c>
      <c r="N6381" s="5">
        <v>-999</v>
      </c>
      <c r="O6381" s="5">
        <v>-999</v>
      </c>
      <c r="P6381" s="4">
        <v>0.4</v>
      </c>
      <c r="Q6381" s="5">
        <v>-999</v>
      </c>
      <c r="R6381">
        <v>0.32800000000000001</v>
      </c>
      <c r="S6381" s="34">
        <f>ROUND((0.6105*(EXP((17.273*E6381)/(E6381+237.3))))*(100-H6381)/100,3)</f>
        <v>0.76500000000000001</v>
      </c>
      <c r="T6381" s="6">
        <f>IF(V6381&lt;V6382,L6381,0)</f>
        <v>0</v>
      </c>
      <c r="U6381" s="6">
        <f>IF(T6381&gt;0,M6381,-999)</f>
        <v>-999</v>
      </c>
      <c r="V6381">
        <v>200902</v>
      </c>
      <c r="W6381">
        <v>2009</v>
      </c>
    </row>
    <row r="6382" spans="1:23" x14ac:dyDescent="0.25">
      <c r="A6382" s="14">
        <v>39849</v>
      </c>
      <c r="B6382" s="3">
        <v>36</v>
      </c>
      <c r="C6382" s="5">
        <v>-999</v>
      </c>
      <c r="D6382" s="4">
        <v>1.5</v>
      </c>
      <c r="E6382" s="4">
        <v>9</v>
      </c>
      <c r="F6382" s="4">
        <v>-2</v>
      </c>
      <c r="G6382" s="4">
        <v>52.2</v>
      </c>
      <c r="H6382" s="4">
        <v>27.4</v>
      </c>
      <c r="I6382" s="4">
        <v>0.68</v>
      </c>
      <c r="J6382" s="4">
        <v>2.4500000000000002</v>
      </c>
      <c r="K6382" s="4">
        <v>0</v>
      </c>
      <c r="L6382" s="4">
        <v>749.00000000000011</v>
      </c>
      <c r="M6382" s="4">
        <v>-1</v>
      </c>
      <c r="N6382" s="5">
        <v>-999</v>
      </c>
      <c r="O6382" s="5">
        <v>-999</v>
      </c>
      <c r="P6382" s="4">
        <v>0.5</v>
      </c>
      <c r="Q6382" s="5">
        <v>-999</v>
      </c>
      <c r="R6382">
        <v>0.315</v>
      </c>
      <c r="S6382" s="34">
        <f>ROUND((0.6105*(EXP((17.273*E6382)/(E6382+237.3))))*(100-H6382)/100,3)</f>
        <v>0.83299999999999996</v>
      </c>
      <c r="T6382" s="6">
        <f>IF(V6382&lt;V6383,L6382,0)</f>
        <v>0</v>
      </c>
      <c r="U6382" s="6">
        <f>IF(T6382&gt;0,M6382,-999)</f>
        <v>-999</v>
      </c>
      <c r="V6382">
        <v>200902</v>
      </c>
      <c r="W6382">
        <v>2009</v>
      </c>
    </row>
    <row r="6383" spans="1:23" x14ac:dyDescent="0.25">
      <c r="A6383" s="14">
        <v>39850</v>
      </c>
      <c r="B6383" s="3">
        <v>37</v>
      </c>
      <c r="C6383" s="5">
        <v>-999</v>
      </c>
      <c r="D6383" s="4">
        <v>-5.4</v>
      </c>
      <c r="E6383" s="4">
        <v>-2</v>
      </c>
      <c r="F6383" s="4">
        <v>-11.4</v>
      </c>
      <c r="G6383" s="4">
        <v>88.2</v>
      </c>
      <c r="H6383" s="4">
        <v>70.8</v>
      </c>
      <c r="I6383" s="4">
        <v>0.98</v>
      </c>
      <c r="J6383" s="4">
        <v>2.62</v>
      </c>
      <c r="K6383" s="4">
        <v>2.9000000000000226</v>
      </c>
      <c r="L6383" s="4">
        <v>777.00000000000011</v>
      </c>
      <c r="M6383" s="4">
        <v>-1</v>
      </c>
      <c r="N6383" s="5">
        <v>-999</v>
      </c>
      <c r="O6383" s="5">
        <v>-999</v>
      </c>
      <c r="P6383" s="4">
        <v>0.4</v>
      </c>
      <c r="Q6383" s="5">
        <v>-999</v>
      </c>
      <c r="R6383">
        <v>0.374</v>
      </c>
      <c r="S6383" s="34">
        <f>ROUND((0.6105*(EXP((17.273*E6383)/(E6383+237.3))))*(100-H6383)/100,3)</f>
        <v>0.154</v>
      </c>
      <c r="T6383" s="6">
        <f>IF(V6383&lt;V6384,L6383,0)</f>
        <v>0</v>
      </c>
      <c r="U6383" s="6">
        <f>IF(T6383&gt;0,M6383,-999)</f>
        <v>-999</v>
      </c>
      <c r="V6383">
        <v>200902</v>
      </c>
      <c r="W6383">
        <v>2009</v>
      </c>
    </row>
    <row r="6384" spans="1:23" x14ac:dyDescent="0.25">
      <c r="A6384" s="14">
        <v>39851</v>
      </c>
      <c r="B6384" s="3">
        <v>38</v>
      </c>
      <c r="C6384" s="5">
        <v>-999</v>
      </c>
      <c r="D6384" s="4">
        <v>-4.5999999999999996</v>
      </c>
      <c r="E6384" s="4">
        <v>3.9</v>
      </c>
      <c r="F6384" s="4">
        <v>-11.2</v>
      </c>
      <c r="G6384" s="4">
        <v>50.1</v>
      </c>
      <c r="H6384" s="4">
        <v>22.7</v>
      </c>
      <c r="I6384" s="4">
        <v>0.81</v>
      </c>
      <c r="J6384" s="4">
        <v>2.4500000000000002</v>
      </c>
      <c r="K6384" s="4">
        <v>0</v>
      </c>
      <c r="L6384" s="4">
        <v>772</v>
      </c>
      <c r="M6384" s="4">
        <v>-0.8</v>
      </c>
      <c r="N6384" s="5">
        <v>-999</v>
      </c>
      <c r="O6384" s="5">
        <v>-999</v>
      </c>
      <c r="P6384" s="4">
        <v>0.4</v>
      </c>
      <c r="Q6384" s="5">
        <v>-999</v>
      </c>
      <c r="R6384">
        <v>0.184</v>
      </c>
      <c r="S6384" s="34">
        <f>ROUND((0.6105*(EXP((17.273*E6384)/(E6384+237.3))))*(100-H6384)/100,3)</f>
        <v>0.624</v>
      </c>
      <c r="T6384" s="6">
        <f>IF(V6384&lt;V6385,L6384,0)</f>
        <v>0</v>
      </c>
      <c r="U6384" s="6">
        <f>IF(T6384&gt;0,M6384,-999)</f>
        <v>-999</v>
      </c>
      <c r="V6384">
        <v>200902</v>
      </c>
      <c r="W6384">
        <v>2009</v>
      </c>
    </row>
    <row r="6385" spans="1:23" x14ac:dyDescent="0.25">
      <c r="A6385" s="14">
        <v>39852</v>
      </c>
      <c r="B6385" s="3">
        <v>39</v>
      </c>
      <c r="C6385" s="5">
        <v>-999</v>
      </c>
      <c r="D6385" s="4">
        <v>-3.1</v>
      </c>
      <c r="E6385" s="4">
        <v>3.3</v>
      </c>
      <c r="F6385" s="4">
        <v>-8.4</v>
      </c>
      <c r="G6385" s="4">
        <v>43.4</v>
      </c>
      <c r="H6385" s="4">
        <v>15</v>
      </c>
      <c r="I6385" s="4">
        <v>1.21</v>
      </c>
      <c r="J6385" s="4">
        <v>3.83</v>
      </c>
      <c r="K6385" s="4">
        <v>0</v>
      </c>
      <c r="L6385" s="4">
        <v>762</v>
      </c>
      <c r="M6385" s="4">
        <v>-1</v>
      </c>
      <c r="N6385" s="5">
        <v>-999</v>
      </c>
      <c r="O6385" s="5">
        <v>-999</v>
      </c>
      <c r="P6385" s="4">
        <v>0.4</v>
      </c>
      <c r="Q6385" s="5">
        <v>-999</v>
      </c>
      <c r="R6385">
        <v>0.11600000000000001</v>
      </c>
      <c r="S6385" s="34">
        <f>ROUND((0.6105*(EXP((17.273*E6385)/(E6385+237.3))))*(100-H6385)/100,3)</f>
        <v>0.65800000000000003</v>
      </c>
      <c r="T6385" s="6">
        <f>IF(V6385&lt;V6386,L6385,0)</f>
        <v>0</v>
      </c>
      <c r="U6385" s="6">
        <f>IF(T6385&gt;0,M6385,-999)</f>
        <v>-999</v>
      </c>
      <c r="V6385">
        <v>200902</v>
      </c>
      <c r="W6385">
        <v>2009</v>
      </c>
    </row>
    <row r="6386" spans="1:23" x14ac:dyDescent="0.25">
      <c r="A6386" s="14">
        <v>39853</v>
      </c>
      <c r="B6386" s="3">
        <v>40</v>
      </c>
      <c r="C6386" s="5">
        <v>-999</v>
      </c>
      <c r="D6386" s="4">
        <v>-8.1</v>
      </c>
      <c r="E6386" s="4">
        <v>-1.1000000000000001</v>
      </c>
      <c r="F6386" s="4">
        <v>-14.8</v>
      </c>
      <c r="G6386" s="4">
        <v>69.7</v>
      </c>
      <c r="H6386" s="4">
        <v>32</v>
      </c>
      <c r="I6386" s="4">
        <v>0.91</v>
      </c>
      <c r="J6386" s="4">
        <v>2.54</v>
      </c>
      <c r="K6386" s="4">
        <v>0</v>
      </c>
      <c r="L6386" s="4">
        <v>759.00000000000011</v>
      </c>
      <c r="M6386" s="4">
        <v>-1.1000000000000001</v>
      </c>
      <c r="N6386" s="5">
        <v>-999</v>
      </c>
      <c r="O6386" s="5">
        <v>-999</v>
      </c>
      <c r="P6386" s="4">
        <v>0.4</v>
      </c>
      <c r="Q6386" s="5">
        <v>-999</v>
      </c>
      <c r="R6386">
        <v>0.18</v>
      </c>
      <c r="S6386" s="34">
        <f>ROUND((0.6105*(EXP((17.273*E6386)/(E6386+237.3))))*(100-H6386)/100,3)</f>
        <v>0.38300000000000001</v>
      </c>
      <c r="T6386" s="6">
        <f>IF(V6386&lt;V6387,L6386,0)</f>
        <v>0</v>
      </c>
      <c r="U6386" s="6">
        <f>IF(T6386&gt;0,M6386,-999)</f>
        <v>-999</v>
      </c>
      <c r="V6386">
        <v>200902</v>
      </c>
      <c r="W6386">
        <v>2009</v>
      </c>
    </row>
    <row r="6387" spans="1:23" x14ac:dyDescent="0.25">
      <c r="A6387" s="14">
        <v>39854</v>
      </c>
      <c r="B6387" s="3">
        <v>41</v>
      </c>
      <c r="C6387" s="5">
        <v>-999</v>
      </c>
      <c r="D6387" s="4">
        <v>-11.5</v>
      </c>
      <c r="E6387" s="4">
        <v>-5.9</v>
      </c>
      <c r="F6387" s="4">
        <v>-15.6</v>
      </c>
      <c r="G6387" s="4">
        <v>73.099999999999994</v>
      </c>
      <c r="H6387" s="4">
        <v>40.1</v>
      </c>
      <c r="I6387" s="4">
        <v>1.19</v>
      </c>
      <c r="J6387" s="4">
        <v>2.86</v>
      </c>
      <c r="K6387" s="4">
        <v>0</v>
      </c>
      <c r="L6387" s="4">
        <v>757.00000000000011</v>
      </c>
      <c r="M6387" s="4">
        <v>-1.3</v>
      </c>
      <c r="N6387" s="5">
        <v>-999</v>
      </c>
      <c r="O6387" s="5">
        <v>-999</v>
      </c>
      <c r="P6387" s="4">
        <v>0.4</v>
      </c>
      <c r="Q6387" s="5">
        <v>-999</v>
      </c>
      <c r="R6387">
        <v>0.158</v>
      </c>
      <c r="S6387" s="34">
        <f>ROUND((0.6105*(EXP((17.273*E6387)/(E6387+237.3))))*(100-H6387)/100,3)</f>
        <v>0.23499999999999999</v>
      </c>
      <c r="T6387" s="6">
        <f>IF(V6387&lt;V6388,L6387,0)</f>
        <v>0</v>
      </c>
      <c r="U6387" s="6">
        <f>IF(T6387&gt;0,M6387,-999)</f>
        <v>-999</v>
      </c>
      <c r="V6387">
        <v>200902</v>
      </c>
      <c r="W6387">
        <v>2009</v>
      </c>
    </row>
    <row r="6388" spans="1:23" x14ac:dyDescent="0.25">
      <c r="A6388" s="14">
        <v>39855</v>
      </c>
      <c r="B6388" s="3">
        <v>42</v>
      </c>
      <c r="C6388" s="5">
        <v>-999</v>
      </c>
      <c r="D6388" s="4">
        <v>-9</v>
      </c>
      <c r="E6388" s="4">
        <v>-3.3</v>
      </c>
      <c r="F6388" s="4">
        <v>-13.2</v>
      </c>
      <c r="G6388" s="4">
        <v>83.1</v>
      </c>
      <c r="H6388" s="4">
        <v>64.2</v>
      </c>
      <c r="I6388" s="4">
        <v>0.64</v>
      </c>
      <c r="J6388" s="4">
        <v>1.82</v>
      </c>
      <c r="K6388" s="4">
        <v>0</v>
      </c>
      <c r="L6388" s="4">
        <v>758</v>
      </c>
      <c r="M6388" s="4">
        <v>-1.6</v>
      </c>
      <c r="N6388" s="5">
        <v>-999</v>
      </c>
      <c r="O6388" s="5">
        <v>-999</v>
      </c>
      <c r="P6388" s="4">
        <v>0.4</v>
      </c>
      <c r="Q6388" s="5">
        <v>-999</v>
      </c>
      <c r="R6388">
        <v>0.307</v>
      </c>
      <c r="S6388" s="34">
        <f>ROUND((0.6105*(EXP((17.273*E6388)/(E6388+237.3))))*(100-H6388)/100,3)</f>
        <v>0.17100000000000001</v>
      </c>
      <c r="T6388" s="6">
        <f>IF(V6388&lt;V6389,L6388,0)</f>
        <v>0</v>
      </c>
      <c r="U6388" s="6">
        <f>IF(T6388&gt;0,M6388,-999)</f>
        <v>-999</v>
      </c>
      <c r="V6388">
        <v>200902</v>
      </c>
      <c r="W6388">
        <v>2009</v>
      </c>
    </row>
    <row r="6389" spans="1:23" x14ac:dyDescent="0.25">
      <c r="A6389" s="14">
        <v>39856</v>
      </c>
      <c r="B6389" s="3">
        <v>43</v>
      </c>
      <c r="C6389" s="5">
        <v>-999</v>
      </c>
      <c r="D6389" s="4">
        <v>-8.6</v>
      </c>
      <c r="E6389" s="4">
        <v>-5.3</v>
      </c>
      <c r="F6389" s="4">
        <v>-10.4</v>
      </c>
      <c r="G6389" s="4">
        <v>84.6</v>
      </c>
      <c r="H6389" s="4">
        <v>68.5</v>
      </c>
      <c r="I6389" s="4">
        <v>1.21</v>
      </c>
      <c r="J6389" s="4">
        <v>3.03</v>
      </c>
      <c r="K6389" s="4">
        <v>0</v>
      </c>
      <c r="L6389" s="4">
        <v>763.00000000000011</v>
      </c>
      <c r="M6389" s="4">
        <v>-1.6</v>
      </c>
      <c r="N6389" s="5">
        <v>-999</v>
      </c>
      <c r="O6389" s="5">
        <v>-999</v>
      </c>
      <c r="P6389" s="4">
        <v>0.3</v>
      </c>
      <c r="Q6389" s="5">
        <v>-999</v>
      </c>
      <c r="R6389">
        <v>0.28100000000000003</v>
      </c>
      <c r="S6389" s="34">
        <f>ROUND((0.6105*(EXP((17.273*E6389)/(E6389+237.3))))*(100-H6389)/100,3)</f>
        <v>0.13</v>
      </c>
      <c r="T6389" s="6">
        <f>IF(V6389&lt;V6390,L6389,0)</f>
        <v>0</v>
      </c>
      <c r="U6389" s="6">
        <f>IF(T6389&gt;0,M6389,-999)</f>
        <v>-999</v>
      </c>
      <c r="V6389">
        <v>200902</v>
      </c>
      <c r="W6389">
        <v>2009</v>
      </c>
    </row>
    <row r="6390" spans="1:23" x14ac:dyDescent="0.25">
      <c r="A6390" s="14">
        <v>39857</v>
      </c>
      <c r="B6390" s="3">
        <v>44</v>
      </c>
      <c r="C6390" s="5">
        <v>-999</v>
      </c>
      <c r="D6390" s="4">
        <v>-7.8</v>
      </c>
      <c r="E6390" s="4">
        <v>-3.6</v>
      </c>
      <c r="F6390" s="4">
        <v>-11.1</v>
      </c>
      <c r="G6390" s="4">
        <v>74.599999999999994</v>
      </c>
      <c r="H6390" s="4">
        <v>48.5</v>
      </c>
      <c r="I6390" s="4">
        <v>1.53</v>
      </c>
      <c r="J6390" s="4">
        <v>3.81</v>
      </c>
      <c r="K6390" s="4">
        <v>0</v>
      </c>
      <c r="L6390" s="4">
        <v>765.00000000000011</v>
      </c>
      <c r="M6390" s="4">
        <v>-1.5</v>
      </c>
      <c r="N6390" s="5">
        <v>-999</v>
      </c>
      <c r="O6390" s="5">
        <v>-999</v>
      </c>
      <c r="P6390" s="4">
        <v>0.4</v>
      </c>
      <c r="Q6390" s="5">
        <v>-999</v>
      </c>
      <c r="R6390">
        <v>0.22700000000000001</v>
      </c>
      <c r="S6390" s="34">
        <f>ROUND((0.6105*(EXP((17.273*E6390)/(E6390+237.3))))*(100-H6390)/100,3)</f>
        <v>0.24099999999999999</v>
      </c>
      <c r="T6390" s="6">
        <f>IF(V6390&lt;V6391,L6390,0)</f>
        <v>0</v>
      </c>
      <c r="U6390" s="6">
        <f>IF(T6390&gt;0,M6390,-999)</f>
        <v>-999</v>
      </c>
      <c r="V6390">
        <v>200902</v>
      </c>
      <c r="W6390">
        <v>2009</v>
      </c>
    </row>
    <row r="6391" spans="1:23" x14ac:dyDescent="0.25">
      <c r="A6391" s="14">
        <v>39858</v>
      </c>
      <c r="B6391" s="3">
        <v>45</v>
      </c>
      <c r="C6391" s="5">
        <v>-999</v>
      </c>
      <c r="D6391" s="4">
        <v>-7.7</v>
      </c>
      <c r="E6391" s="4">
        <v>-4.4000000000000004</v>
      </c>
      <c r="F6391" s="4">
        <v>-9.8000000000000007</v>
      </c>
      <c r="G6391" s="4">
        <v>78.400000000000006</v>
      </c>
      <c r="H6391" s="4">
        <v>62.7</v>
      </c>
      <c r="I6391" s="4">
        <v>0.72</v>
      </c>
      <c r="J6391" s="4">
        <v>2.27</v>
      </c>
      <c r="K6391" s="4">
        <v>0.9</v>
      </c>
      <c r="L6391" s="4">
        <v>768</v>
      </c>
      <c r="M6391" s="4">
        <v>-1.4</v>
      </c>
      <c r="N6391" s="5">
        <v>-999</v>
      </c>
      <c r="O6391" s="5">
        <v>-999</v>
      </c>
      <c r="P6391" s="4">
        <v>0.3</v>
      </c>
      <c r="Q6391" s="5">
        <v>-999</v>
      </c>
      <c r="R6391">
        <v>0.27600000000000002</v>
      </c>
      <c r="S6391" s="34">
        <f>ROUND((0.6105*(EXP((17.273*E6391)/(E6391+237.3))))*(100-H6391)/100,3)</f>
        <v>0.16400000000000001</v>
      </c>
      <c r="T6391" s="6">
        <f>IF(V6391&lt;V6392,L6391,0)</f>
        <v>0</v>
      </c>
      <c r="U6391" s="6">
        <f>IF(T6391&gt;0,M6391,-999)</f>
        <v>-999</v>
      </c>
      <c r="V6391">
        <v>200902</v>
      </c>
      <c r="W6391">
        <v>2009</v>
      </c>
    </row>
    <row r="6392" spans="1:23" x14ac:dyDescent="0.25">
      <c r="A6392" s="14">
        <v>39859</v>
      </c>
      <c r="B6392" s="3">
        <v>46</v>
      </c>
      <c r="C6392" s="5">
        <v>-999</v>
      </c>
      <c r="D6392" s="4">
        <v>-7.8</v>
      </c>
      <c r="E6392" s="4">
        <v>-4.5</v>
      </c>
      <c r="F6392" s="4">
        <v>-9.1999999999999993</v>
      </c>
      <c r="G6392" s="4">
        <v>85</v>
      </c>
      <c r="H6392" s="4">
        <v>63.1</v>
      </c>
      <c r="I6392" s="4">
        <v>1.04</v>
      </c>
      <c r="J6392" s="4">
        <v>2.65</v>
      </c>
      <c r="K6392" s="4">
        <v>2</v>
      </c>
      <c r="L6392" s="4">
        <v>786</v>
      </c>
      <c r="M6392" s="4">
        <v>-1.4</v>
      </c>
      <c r="N6392" s="5">
        <v>-999</v>
      </c>
      <c r="O6392" s="5">
        <v>-999</v>
      </c>
      <c r="P6392" s="4">
        <v>0.3</v>
      </c>
      <c r="Q6392" s="5">
        <v>-999</v>
      </c>
      <c r="R6392">
        <v>0.27600000000000002</v>
      </c>
      <c r="S6392" s="34">
        <f>ROUND((0.6105*(EXP((17.273*E6392)/(E6392+237.3))))*(100-H6392)/100,3)</f>
        <v>0.161</v>
      </c>
      <c r="T6392" s="6">
        <f>IF(V6392&lt;V6393,L6392,0)</f>
        <v>0</v>
      </c>
      <c r="U6392" s="6">
        <f>IF(T6392&gt;0,M6392,-999)</f>
        <v>-999</v>
      </c>
      <c r="V6392">
        <v>200902</v>
      </c>
      <c r="W6392">
        <v>2009</v>
      </c>
    </row>
    <row r="6393" spans="1:23" x14ac:dyDescent="0.25">
      <c r="A6393" s="14">
        <v>39860</v>
      </c>
      <c r="B6393" s="3">
        <v>47</v>
      </c>
      <c r="C6393" s="5">
        <v>-999</v>
      </c>
      <c r="D6393" s="4">
        <v>-6</v>
      </c>
      <c r="E6393" s="4">
        <v>0.7</v>
      </c>
      <c r="F6393" s="4">
        <v>-9.6999999999999993</v>
      </c>
      <c r="G6393" s="4">
        <v>85</v>
      </c>
      <c r="H6393" s="4">
        <v>54</v>
      </c>
      <c r="I6393" s="4">
        <v>1.1100000000000001</v>
      </c>
      <c r="J6393" s="4">
        <v>2.46</v>
      </c>
      <c r="K6393" s="4">
        <v>0</v>
      </c>
      <c r="L6393" s="4">
        <v>775.00000000000011</v>
      </c>
      <c r="M6393" s="4">
        <v>-1.2</v>
      </c>
      <c r="N6393" s="5">
        <v>-999</v>
      </c>
      <c r="O6393" s="5">
        <v>-999</v>
      </c>
      <c r="P6393" s="4">
        <v>0.4</v>
      </c>
      <c r="Q6393" s="5">
        <v>-999</v>
      </c>
      <c r="R6393">
        <v>0.34799999999999998</v>
      </c>
      <c r="S6393" s="34">
        <f>ROUND((0.6105*(EXP((17.273*E6393)/(E6393+237.3))))*(100-H6393)/100,3)</f>
        <v>0.29499999999999998</v>
      </c>
      <c r="T6393" s="6">
        <f>IF(V6393&lt;V6394,L6393,0)</f>
        <v>0</v>
      </c>
      <c r="U6393" s="6">
        <f>IF(T6393&gt;0,M6393,-999)</f>
        <v>-999</v>
      </c>
      <c r="V6393">
        <v>200902</v>
      </c>
      <c r="W6393">
        <v>2009</v>
      </c>
    </row>
    <row r="6394" spans="1:23" x14ac:dyDescent="0.25">
      <c r="A6394" s="14">
        <v>39861</v>
      </c>
      <c r="B6394" s="3">
        <v>48</v>
      </c>
      <c r="C6394" s="5">
        <v>-999</v>
      </c>
      <c r="D6394" s="4">
        <v>-4.2</v>
      </c>
      <c r="E6394" s="4">
        <v>2.5</v>
      </c>
      <c r="F6394" s="4">
        <v>-8.8000000000000007</v>
      </c>
      <c r="G6394" s="4">
        <v>84.1</v>
      </c>
      <c r="H6394" s="4">
        <v>54.4</v>
      </c>
      <c r="I6394" s="4">
        <v>0.79</v>
      </c>
      <c r="J6394" s="4">
        <v>2.0099999999999998</v>
      </c>
      <c r="K6394" s="4">
        <v>0</v>
      </c>
      <c r="L6394" s="4">
        <v>772</v>
      </c>
      <c r="M6394" s="4">
        <v>-1.1000000000000001</v>
      </c>
      <c r="N6394" s="5">
        <v>-999</v>
      </c>
      <c r="O6394" s="5">
        <v>-999</v>
      </c>
      <c r="P6394" s="4">
        <v>0.4</v>
      </c>
      <c r="Q6394" s="5">
        <v>-999</v>
      </c>
      <c r="R6394">
        <v>0.39700000000000002</v>
      </c>
      <c r="S6394" s="34">
        <f>ROUND((0.6105*(EXP((17.273*E6394)/(E6394+237.3))))*(100-H6394)/100,3)</f>
        <v>0.33300000000000002</v>
      </c>
      <c r="T6394" s="6">
        <f>IF(V6394&lt;V6395,L6394,0)</f>
        <v>0</v>
      </c>
      <c r="U6394" s="6">
        <f>IF(T6394&gt;0,M6394,-999)</f>
        <v>-999</v>
      </c>
      <c r="V6394">
        <v>200902</v>
      </c>
      <c r="W6394">
        <v>2009</v>
      </c>
    </row>
    <row r="6395" spans="1:23" x14ac:dyDescent="0.25">
      <c r="A6395" s="14">
        <v>39862</v>
      </c>
      <c r="B6395" s="3">
        <v>49</v>
      </c>
      <c r="C6395" s="5">
        <v>-999</v>
      </c>
      <c r="D6395" s="4">
        <v>-3.9</v>
      </c>
      <c r="E6395" s="4">
        <v>1.9</v>
      </c>
      <c r="F6395" s="4">
        <v>-7.5</v>
      </c>
      <c r="G6395" s="4">
        <v>78.8</v>
      </c>
      <c r="H6395" s="4">
        <v>44.6</v>
      </c>
      <c r="I6395" s="4">
        <v>0.68</v>
      </c>
      <c r="J6395" s="4">
        <v>1.7</v>
      </c>
      <c r="K6395" s="4">
        <v>0</v>
      </c>
      <c r="L6395" s="4">
        <v>766</v>
      </c>
      <c r="M6395" s="4">
        <v>-1.1000000000000001</v>
      </c>
      <c r="N6395" s="5">
        <v>-999</v>
      </c>
      <c r="O6395" s="5">
        <v>-999</v>
      </c>
      <c r="P6395" s="4">
        <v>0.4</v>
      </c>
      <c r="Q6395" s="5">
        <v>-999</v>
      </c>
      <c r="R6395">
        <v>0.311</v>
      </c>
      <c r="S6395" s="34">
        <f>ROUND((0.6105*(EXP((17.273*E6395)/(E6395+237.3))))*(100-H6395)/100,3)</f>
        <v>0.38800000000000001</v>
      </c>
      <c r="T6395" s="6">
        <f>IF(V6395&lt;V6396,L6395,0)</f>
        <v>0</v>
      </c>
      <c r="U6395" s="6">
        <f>IF(T6395&gt;0,M6395,-999)</f>
        <v>-999</v>
      </c>
      <c r="V6395">
        <v>200902</v>
      </c>
      <c r="W6395">
        <v>2009</v>
      </c>
    </row>
    <row r="6396" spans="1:23" x14ac:dyDescent="0.25">
      <c r="A6396" s="14">
        <v>39863</v>
      </c>
      <c r="B6396" s="3">
        <v>50</v>
      </c>
      <c r="C6396" s="5">
        <v>-999</v>
      </c>
      <c r="D6396" s="4">
        <v>-5.0999999999999996</v>
      </c>
      <c r="E6396" s="4">
        <v>2.5</v>
      </c>
      <c r="F6396" s="4">
        <v>-8.8000000000000007</v>
      </c>
      <c r="G6396" s="4">
        <v>72.599999999999994</v>
      </c>
      <c r="H6396" s="4">
        <v>35.9</v>
      </c>
      <c r="I6396" s="4">
        <v>0.89</v>
      </c>
      <c r="J6396" s="4">
        <v>2.2200000000000002</v>
      </c>
      <c r="K6396" s="4">
        <v>0</v>
      </c>
      <c r="L6396" s="4">
        <v>763.00000000000011</v>
      </c>
      <c r="M6396" s="4">
        <v>-1.1000000000000001</v>
      </c>
      <c r="N6396" s="5">
        <v>-999</v>
      </c>
      <c r="O6396" s="5">
        <v>-999</v>
      </c>
      <c r="P6396" s="4">
        <v>0.4</v>
      </c>
      <c r="Q6396" s="5">
        <v>-999</v>
      </c>
      <c r="R6396">
        <v>0.26200000000000001</v>
      </c>
      <c r="S6396" s="34">
        <f>ROUND((0.6105*(EXP((17.273*E6396)/(E6396+237.3))))*(100-H6396)/100,3)</f>
        <v>0.46899999999999997</v>
      </c>
      <c r="T6396" s="6">
        <f>IF(V6396&lt;V6397,L6396,0)</f>
        <v>0</v>
      </c>
      <c r="U6396" s="6">
        <f>IF(T6396&gt;0,M6396,-999)</f>
        <v>-999</v>
      </c>
      <c r="V6396">
        <v>200902</v>
      </c>
      <c r="W6396">
        <v>2009</v>
      </c>
    </row>
    <row r="6397" spans="1:23" x14ac:dyDescent="0.25">
      <c r="A6397" s="14">
        <v>39864</v>
      </c>
      <c r="B6397" s="3">
        <v>51</v>
      </c>
      <c r="C6397" s="5">
        <v>-999</v>
      </c>
      <c r="D6397" s="4">
        <v>-5.4</v>
      </c>
      <c r="E6397" s="4">
        <v>2.9</v>
      </c>
      <c r="F6397" s="4">
        <v>-11.2</v>
      </c>
      <c r="G6397" s="4">
        <v>54</v>
      </c>
      <c r="H6397" s="4">
        <v>11.5</v>
      </c>
      <c r="I6397" s="4">
        <v>0.8</v>
      </c>
      <c r="J6397" s="4">
        <v>2.0699999999999998</v>
      </c>
      <c r="K6397" s="4">
        <v>0</v>
      </c>
      <c r="L6397" s="4">
        <v>762</v>
      </c>
      <c r="M6397" s="4">
        <v>-1.2</v>
      </c>
      <c r="N6397" s="5">
        <v>-999</v>
      </c>
      <c r="O6397" s="5">
        <v>-999</v>
      </c>
      <c r="P6397" s="4">
        <v>0.4</v>
      </c>
      <c r="Q6397" s="5">
        <v>-999</v>
      </c>
      <c r="R6397">
        <v>8.5999999999999993E-2</v>
      </c>
      <c r="S6397" s="34">
        <f>ROUND((0.6105*(EXP((17.273*E6397)/(E6397+237.3))))*(100-H6397)/100,3)</f>
        <v>0.66600000000000004</v>
      </c>
      <c r="T6397" s="6">
        <f>IF(V6397&lt;V6398,L6397,0)</f>
        <v>0</v>
      </c>
      <c r="U6397" s="6">
        <f>IF(T6397&gt;0,M6397,-999)</f>
        <v>-999</v>
      </c>
      <c r="V6397">
        <v>200902</v>
      </c>
      <c r="W6397">
        <v>2009</v>
      </c>
    </row>
    <row r="6398" spans="1:23" x14ac:dyDescent="0.25">
      <c r="A6398" s="14">
        <v>39865</v>
      </c>
      <c r="B6398" s="3">
        <v>52</v>
      </c>
      <c r="C6398" s="5">
        <v>-999</v>
      </c>
      <c r="D6398" s="4">
        <v>-2.4</v>
      </c>
      <c r="E6398" s="4">
        <v>6.8</v>
      </c>
      <c r="F6398" s="4">
        <v>-7.6</v>
      </c>
      <c r="G6398" s="4">
        <v>45.5</v>
      </c>
      <c r="H6398" s="4">
        <v>27.7</v>
      </c>
      <c r="I6398" s="4">
        <v>1.05</v>
      </c>
      <c r="J6398" s="4">
        <v>2.78</v>
      </c>
      <c r="K6398" s="4">
        <v>0</v>
      </c>
      <c r="L6398" s="4">
        <v>753.00000000000011</v>
      </c>
      <c r="M6398" s="4">
        <v>-1.3</v>
      </c>
      <c r="N6398" s="5">
        <v>-999</v>
      </c>
      <c r="O6398" s="5">
        <v>-999</v>
      </c>
      <c r="P6398" s="4">
        <v>0.4</v>
      </c>
      <c r="Q6398" s="5">
        <v>-999</v>
      </c>
      <c r="R6398">
        <v>0.27400000000000002</v>
      </c>
      <c r="S6398" s="34">
        <f>ROUND((0.6105*(EXP((17.273*E6398)/(E6398+237.3))))*(100-H6398)/100,3)</f>
        <v>0.71399999999999997</v>
      </c>
      <c r="T6398" s="6">
        <f>IF(V6398&lt;V6399,L6398,0)</f>
        <v>0</v>
      </c>
      <c r="U6398" s="6">
        <f>IF(T6398&gt;0,M6398,-999)</f>
        <v>-999</v>
      </c>
      <c r="V6398">
        <v>200902</v>
      </c>
      <c r="W6398">
        <v>2009</v>
      </c>
    </row>
    <row r="6399" spans="1:23" x14ac:dyDescent="0.25">
      <c r="A6399" s="14">
        <v>39866</v>
      </c>
      <c r="B6399" s="3">
        <v>53</v>
      </c>
      <c r="C6399" s="5">
        <v>-999</v>
      </c>
      <c r="D6399" s="4">
        <v>-1.5</v>
      </c>
      <c r="E6399" s="4">
        <v>1.6</v>
      </c>
      <c r="F6399" s="4">
        <v>-3.6</v>
      </c>
      <c r="G6399" s="4">
        <v>60.2</v>
      </c>
      <c r="H6399" s="4">
        <v>37.799999999999997</v>
      </c>
      <c r="I6399" s="4">
        <v>1.69</v>
      </c>
      <c r="J6399" s="4">
        <v>4.0999999999999996</v>
      </c>
      <c r="K6399" s="4">
        <v>0</v>
      </c>
      <c r="L6399" s="4">
        <v>751.00000000000011</v>
      </c>
      <c r="M6399" s="4">
        <v>-1.4</v>
      </c>
      <c r="N6399" s="5">
        <v>-999</v>
      </c>
      <c r="O6399" s="5">
        <v>-999</v>
      </c>
      <c r="P6399" s="4">
        <v>0.3</v>
      </c>
      <c r="Q6399" s="5">
        <v>-999</v>
      </c>
      <c r="R6399">
        <v>0.25900000000000001</v>
      </c>
      <c r="S6399" s="34">
        <f>ROUND((0.6105*(EXP((17.273*E6399)/(E6399+237.3))))*(100-H6399)/100,3)</f>
        <v>0.42599999999999999</v>
      </c>
      <c r="T6399" s="6">
        <f>IF(V6399&lt;V6400,L6399,0)</f>
        <v>0</v>
      </c>
      <c r="U6399" s="6">
        <f>IF(T6399&gt;0,M6399,-999)</f>
        <v>-999</v>
      </c>
      <c r="V6399">
        <v>200902</v>
      </c>
      <c r="W6399">
        <v>2009</v>
      </c>
    </row>
    <row r="6400" spans="1:23" x14ac:dyDescent="0.25">
      <c r="A6400" s="14">
        <v>39867</v>
      </c>
      <c r="B6400" s="3">
        <v>54</v>
      </c>
      <c r="C6400" s="5">
        <v>-999</v>
      </c>
      <c r="D6400" s="4">
        <v>-1</v>
      </c>
      <c r="E6400" s="4">
        <v>4.3</v>
      </c>
      <c r="F6400" s="4">
        <v>-3</v>
      </c>
      <c r="G6400" s="4">
        <v>89.3</v>
      </c>
      <c r="H6400" s="4">
        <v>60.5</v>
      </c>
      <c r="I6400" s="4">
        <v>0.92</v>
      </c>
      <c r="J6400" s="4">
        <v>2.74</v>
      </c>
      <c r="K6400" s="4">
        <v>3.2000000000000117</v>
      </c>
      <c r="L6400" s="4">
        <v>784</v>
      </c>
      <c r="M6400" s="4">
        <v>-1.2</v>
      </c>
      <c r="N6400" s="5">
        <v>-999</v>
      </c>
      <c r="O6400" s="5">
        <v>-999</v>
      </c>
      <c r="P6400" s="4">
        <v>0.4</v>
      </c>
      <c r="Q6400" s="5">
        <v>-999</v>
      </c>
      <c r="R6400">
        <v>0.501</v>
      </c>
      <c r="S6400" s="34">
        <f>ROUND((0.6105*(EXP((17.273*E6400)/(E6400+237.3))))*(100-H6400)/100,3)</f>
        <v>0.32800000000000001</v>
      </c>
      <c r="T6400" s="6">
        <f>IF(V6400&lt;V6401,L6400,0)</f>
        <v>0</v>
      </c>
      <c r="U6400" s="6">
        <f>IF(T6400&gt;0,M6400,-999)</f>
        <v>-999</v>
      </c>
      <c r="V6400">
        <v>200902</v>
      </c>
      <c r="W6400">
        <v>2009</v>
      </c>
    </row>
    <row r="6401" spans="1:23" x14ac:dyDescent="0.25">
      <c r="A6401" s="14">
        <v>39868</v>
      </c>
      <c r="B6401" s="3">
        <v>55</v>
      </c>
      <c r="C6401" s="5">
        <v>-999</v>
      </c>
      <c r="D6401" s="4">
        <v>-3</v>
      </c>
      <c r="E6401" s="4">
        <v>1.8</v>
      </c>
      <c r="F6401" s="4">
        <v>-4.8</v>
      </c>
      <c r="G6401" s="4">
        <v>91.2</v>
      </c>
      <c r="H6401" s="4">
        <v>70.8</v>
      </c>
      <c r="I6401" s="4">
        <v>1.26</v>
      </c>
      <c r="J6401" s="4">
        <v>3.18</v>
      </c>
      <c r="K6401" s="4">
        <v>2.8000000000000003</v>
      </c>
      <c r="L6401" s="4">
        <v>795.00000000000011</v>
      </c>
      <c r="M6401" s="4">
        <v>-0.9</v>
      </c>
      <c r="N6401" s="5">
        <v>-999</v>
      </c>
      <c r="O6401" s="5">
        <v>-999</v>
      </c>
      <c r="P6401" s="4">
        <v>0.3</v>
      </c>
      <c r="Q6401" s="5">
        <v>-999</v>
      </c>
      <c r="R6401">
        <v>0.49199999999999999</v>
      </c>
      <c r="S6401" s="34">
        <f>ROUND((0.6105*(EXP((17.273*E6401)/(E6401+237.3))))*(100-H6401)/100,3)</f>
        <v>0.20300000000000001</v>
      </c>
      <c r="T6401" s="6">
        <f>IF(V6401&lt;V6402,L6401,0)</f>
        <v>0</v>
      </c>
      <c r="U6401" s="6">
        <f>IF(T6401&gt;0,M6401,-999)</f>
        <v>-999</v>
      </c>
      <c r="V6401">
        <v>200902</v>
      </c>
      <c r="W6401">
        <v>2009</v>
      </c>
    </row>
    <row r="6402" spans="1:23" x14ac:dyDescent="0.25">
      <c r="A6402" s="14">
        <v>39869</v>
      </c>
      <c r="B6402" s="3">
        <v>56</v>
      </c>
      <c r="C6402" s="5">
        <v>-999</v>
      </c>
      <c r="D6402" s="4">
        <v>-5.2</v>
      </c>
      <c r="E6402" s="4">
        <v>-0.8</v>
      </c>
      <c r="F6402" s="4">
        <v>-12.7</v>
      </c>
      <c r="G6402" s="4">
        <v>83.3</v>
      </c>
      <c r="H6402" s="4">
        <v>62.7</v>
      </c>
      <c r="I6402" s="4">
        <v>2.0699999999999998</v>
      </c>
      <c r="J6402" s="4">
        <v>4.7300000000000004</v>
      </c>
      <c r="K6402" s="4">
        <v>12.799999999999988</v>
      </c>
      <c r="L6402" s="4">
        <v>916.00000000000011</v>
      </c>
      <c r="M6402" s="4">
        <v>-0.7</v>
      </c>
      <c r="N6402" s="5">
        <v>-999</v>
      </c>
      <c r="O6402" s="5">
        <v>-999</v>
      </c>
      <c r="P6402" s="4">
        <v>0.3</v>
      </c>
      <c r="Q6402" s="5">
        <v>-999</v>
      </c>
      <c r="R6402">
        <v>0.36</v>
      </c>
      <c r="S6402" s="34">
        <f>ROUND((0.6105*(EXP((17.273*E6402)/(E6402+237.3))))*(100-H6402)/100,3)</f>
        <v>0.215</v>
      </c>
      <c r="T6402" s="6">
        <f>IF(V6402&lt;V6403,L6402,0)</f>
        <v>0</v>
      </c>
      <c r="U6402" s="6">
        <f>IF(T6402&gt;0,M6402,-999)</f>
        <v>-999</v>
      </c>
      <c r="V6402">
        <v>200902</v>
      </c>
      <c r="W6402">
        <v>2009</v>
      </c>
    </row>
    <row r="6403" spans="1:23" x14ac:dyDescent="0.25">
      <c r="A6403" s="14">
        <v>39870</v>
      </c>
      <c r="B6403" s="3">
        <v>57</v>
      </c>
      <c r="C6403" s="5">
        <v>-999</v>
      </c>
      <c r="D6403" s="4">
        <v>-13</v>
      </c>
      <c r="E6403" s="4">
        <v>-5.3</v>
      </c>
      <c r="F6403" s="4">
        <v>-18</v>
      </c>
      <c r="G6403" s="4">
        <v>81.400000000000006</v>
      </c>
      <c r="H6403" s="4">
        <v>57.9</v>
      </c>
      <c r="I6403" s="4">
        <v>0.87</v>
      </c>
      <c r="J6403" s="4">
        <v>2.17</v>
      </c>
      <c r="K6403" s="4">
        <v>0</v>
      </c>
      <c r="L6403" s="4">
        <v>880.00000000000011</v>
      </c>
      <c r="M6403" s="4">
        <v>-0.6</v>
      </c>
      <c r="N6403" s="5">
        <v>-999</v>
      </c>
      <c r="O6403" s="5">
        <v>-999</v>
      </c>
      <c r="P6403" s="4">
        <v>0.4</v>
      </c>
      <c r="Q6403" s="5">
        <v>-999</v>
      </c>
      <c r="R6403">
        <v>0.23799999999999999</v>
      </c>
      <c r="S6403" s="34">
        <f>ROUND((0.6105*(EXP((17.273*E6403)/(E6403+237.3))))*(100-H6403)/100,3)</f>
        <v>0.17299999999999999</v>
      </c>
      <c r="T6403" s="6">
        <f>IF(V6403&lt;V6404,L6403,0)</f>
        <v>0</v>
      </c>
      <c r="U6403" s="6">
        <f>IF(T6403&gt;0,M6403,-999)</f>
        <v>-999</v>
      </c>
      <c r="V6403">
        <v>200902</v>
      </c>
      <c r="W6403">
        <v>2009</v>
      </c>
    </row>
    <row r="6404" spans="1:23" x14ac:dyDescent="0.25">
      <c r="A6404" s="14">
        <v>39871</v>
      </c>
      <c r="B6404" s="3">
        <v>58</v>
      </c>
      <c r="C6404" s="5">
        <v>-999</v>
      </c>
      <c r="D6404" s="4">
        <v>-9.8000000000000007</v>
      </c>
      <c r="E6404" s="4">
        <v>-2.6</v>
      </c>
      <c r="F6404" s="4">
        <v>-14.7</v>
      </c>
      <c r="G6404" s="4">
        <v>79.900000000000006</v>
      </c>
      <c r="H6404" s="4">
        <v>53.8</v>
      </c>
      <c r="I6404" s="4">
        <v>1.23</v>
      </c>
      <c r="J6404" s="4">
        <v>3.15</v>
      </c>
      <c r="K6404" s="4">
        <v>0</v>
      </c>
      <c r="L6404" s="4">
        <v>868.00000000000011</v>
      </c>
      <c r="M6404" s="4">
        <v>-0.6</v>
      </c>
      <c r="N6404" s="5">
        <v>-999</v>
      </c>
      <c r="O6404" s="5">
        <v>-999</v>
      </c>
      <c r="P6404" s="4">
        <v>0.4</v>
      </c>
      <c r="Q6404" s="5">
        <v>-999</v>
      </c>
      <c r="R6404">
        <v>0.27100000000000002</v>
      </c>
      <c r="S6404" s="34">
        <f>ROUND((0.6105*(EXP((17.273*E6404)/(E6404+237.3))))*(100-H6404)/100,3)</f>
        <v>0.23300000000000001</v>
      </c>
      <c r="T6404" s="6">
        <f>IF(V6404&lt;V6405,L6404,0)</f>
        <v>0</v>
      </c>
      <c r="U6404" s="6">
        <f>IF(T6404&gt;0,M6404,-999)</f>
        <v>-999</v>
      </c>
      <c r="V6404">
        <v>200902</v>
      </c>
      <c r="W6404">
        <v>2009</v>
      </c>
    </row>
    <row r="6405" spans="1:23" x14ac:dyDescent="0.25">
      <c r="A6405" s="14">
        <v>39872</v>
      </c>
      <c r="B6405" s="3">
        <v>59</v>
      </c>
      <c r="C6405" s="5">
        <v>-999</v>
      </c>
      <c r="D6405" s="4">
        <v>-6.7</v>
      </c>
      <c r="E6405" s="4">
        <v>-2.4</v>
      </c>
      <c r="F6405" s="4">
        <v>-12.2</v>
      </c>
      <c r="G6405" s="4">
        <v>76.8</v>
      </c>
      <c r="H6405" s="4">
        <v>59.2</v>
      </c>
      <c r="I6405" s="4">
        <v>1.85</v>
      </c>
      <c r="J6405" s="4">
        <v>4.1399999999999997</v>
      </c>
      <c r="K6405" s="4">
        <v>0</v>
      </c>
      <c r="L6405" s="4">
        <v>858.00000000000011</v>
      </c>
      <c r="M6405" s="4">
        <v>-0.8</v>
      </c>
      <c r="N6405" s="5">
        <v>-999</v>
      </c>
      <c r="O6405" s="5">
        <v>-999</v>
      </c>
      <c r="P6405" s="4">
        <v>0.3</v>
      </c>
      <c r="Q6405" s="5">
        <v>-999</v>
      </c>
      <c r="R6405">
        <v>0.30399999999999999</v>
      </c>
      <c r="S6405" s="34">
        <f>ROUND((0.6105*(EXP((17.273*E6405)/(E6405+237.3))))*(100-H6405)/100,3)</f>
        <v>0.20899999999999999</v>
      </c>
      <c r="T6405" s="6">
        <f>IF(V6405&lt;V6406,L6405,0)</f>
        <v>858.00000000000011</v>
      </c>
      <c r="U6405" s="6">
        <f>IF(T6405&gt;0,M6405,-999)</f>
        <v>-0.8</v>
      </c>
      <c r="V6405">
        <v>200902</v>
      </c>
      <c r="W6405">
        <v>2009</v>
      </c>
    </row>
    <row r="6406" spans="1:23" x14ac:dyDescent="0.25">
      <c r="A6406" s="14">
        <v>39873</v>
      </c>
      <c r="B6406" s="3">
        <v>60</v>
      </c>
      <c r="C6406" s="5">
        <v>-999</v>
      </c>
      <c r="D6406" s="4">
        <v>-1.7</v>
      </c>
      <c r="E6406" s="4">
        <v>2.5</v>
      </c>
      <c r="F6406" s="4">
        <v>-5</v>
      </c>
      <c r="G6406" s="4">
        <v>86.5</v>
      </c>
      <c r="H6406" s="4">
        <v>63.4</v>
      </c>
      <c r="I6406" s="4">
        <v>2.13</v>
      </c>
      <c r="J6406" s="4">
        <v>4.6100000000000003</v>
      </c>
      <c r="K6406" s="4">
        <v>1.2000000000000002</v>
      </c>
      <c r="L6406" s="4">
        <v>854.00000000000011</v>
      </c>
      <c r="M6406" s="4">
        <v>-0.8</v>
      </c>
      <c r="N6406" s="5">
        <v>-999</v>
      </c>
      <c r="O6406" s="5">
        <v>-999</v>
      </c>
      <c r="P6406" s="4">
        <v>0.4</v>
      </c>
      <c r="Q6406" s="5">
        <v>-999</v>
      </c>
      <c r="R6406">
        <v>0.46300000000000002</v>
      </c>
      <c r="S6406" s="34">
        <f>ROUND((0.6105*(EXP((17.273*E6406)/(E6406+237.3))))*(100-H6406)/100,3)</f>
        <v>0.26800000000000002</v>
      </c>
      <c r="T6406" s="6">
        <f>IF(V6406&lt;V6407,L6406,0)</f>
        <v>0</v>
      </c>
      <c r="U6406" s="6">
        <f>IF(T6406&gt;0,M6406,-999)</f>
        <v>-999</v>
      </c>
      <c r="V6406">
        <v>200903</v>
      </c>
      <c r="W6406">
        <v>2009</v>
      </c>
    </row>
    <row r="6407" spans="1:23" x14ac:dyDescent="0.25">
      <c r="A6407" s="14">
        <v>39874</v>
      </c>
      <c r="B6407" s="3">
        <v>61</v>
      </c>
      <c r="C6407" s="5">
        <v>-999</v>
      </c>
      <c r="D6407" s="4">
        <v>-1.1000000000000001</v>
      </c>
      <c r="E6407" s="4">
        <v>3.8</v>
      </c>
      <c r="F6407" s="4">
        <v>-4.8</v>
      </c>
      <c r="G6407" s="4">
        <v>92.3</v>
      </c>
      <c r="H6407" s="4">
        <v>70.7</v>
      </c>
      <c r="I6407" s="4">
        <v>2.0299999999999998</v>
      </c>
      <c r="J6407" s="4">
        <v>5.3</v>
      </c>
      <c r="K6407" s="4">
        <v>4.3999999999999888</v>
      </c>
      <c r="L6407" s="4">
        <v>861.00000000000023</v>
      </c>
      <c r="M6407" s="4">
        <v>-0.7</v>
      </c>
      <c r="N6407" s="5">
        <v>-999</v>
      </c>
      <c r="O6407" s="5">
        <v>-999</v>
      </c>
      <c r="P6407" s="4">
        <v>0.4</v>
      </c>
      <c r="Q6407" s="5">
        <v>-999</v>
      </c>
      <c r="R6407">
        <v>0.56799999999999995</v>
      </c>
      <c r="S6407" s="34">
        <f>ROUND((0.6105*(EXP((17.273*E6407)/(E6407+237.3))))*(100-H6407)/100,3)</f>
        <v>0.23499999999999999</v>
      </c>
      <c r="T6407" s="6">
        <f>IF(V6407&lt;V6408,L6407,0)</f>
        <v>0</v>
      </c>
      <c r="U6407" s="6">
        <f>IF(T6407&gt;0,M6407,-999)</f>
        <v>-999</v>
      </c>
      <c r="V6407">
        <v>200903</v>
      </c>
      <c r="W6407">
        <v>2009</v>
      </c>
    </row>
    <row r="6408" spans="1:23" x14ac:dyDescent="0.25">
      <c r="A6408" s="14">
        <v>39875</v>
      </c>
      <c r="B6408" s="3">
        <v>62</v>
      </c>
      <c r="C6408" s="5">
        <v>-999</v>
      </c>
      <c r="D6408" s="4">
        <v>-4.4000000000000004</v>
      </c>
      <c r="E6408" s="4">
        <v>-1</v>
      </c>
      <c r="F6408" s="4">
        <v>-7.8</v>
      </c>
      <c r="G6408" s="4">
        <v>90.2</v>
      </c>
      <c r="H6408" s="4">
        <v>70.7</v>
      </c>
      <c r="I6408" s="4">
        <v>0.81</v>
      </c>
      <c r="J6408" s="4">
        <v>2.39</v>
      </c>
      <c r="K6408" s="4">
        <v>0</v>
      </c>
      <c r="L6408" s="4">
        <v>858.00000000000011</v>
      </c>
      <c r="M6408" s="4">
        <v>-0.6</v>
      </c>
      <c r="N6408" s="5">
        <v>-999</v>
      </c>
      <c r="O6408" s="5">
        <v>-999</v>
      </c>
      <c r="P6408" s="4">
        <v>0.3</v>
      </c>
      <c r="Q6408" s="5">
        <v>-999</v>
      </c>
      <c r="R6408">
        <v>0.40100000000000002</v>
      </c>
      <c r="S6408" s="34">
        <f>ROUND((0.6105*(EXP((17.273*E6408)/(E6408+237.3))))*(100-H6408)/100,3)</f>
        <v>0.16600000000000001</v>
      </c>
      <c r="T6408" s="6">
        <f>IF(V6408&lt;V6409,L6408,0)</f>
        <v>0</v>
      </c>
      <c r="U6408" s="6">
        <f>IF(T6408&gt;0,M6408,-999)</f>
        <v>-999</v>
      </c>
      <c r="V6408">
        <v>200903</v>
      </c>
      <c r="W6408">
        <v>2009</v>
      </c>
    </row>
    <row r="6409" spans="1:23" x14ac:dyDescent="0.25">
      <c r="A6409" s="14">
        <v>39876</v>
      </c>
      <c r="B6409" s="3">
        <v>63</v>
      </c>
      <c r="C6409" s="5">
        <v>-999</v>
      </c>
      <c r="D6409" s="4">
        <v>-4.2</v>
      </c>
      <c r="E6409" s="4">
        <v>3.5</v>
      </c>
      <c r="F6409" s="4">
        <v>-9.5</v>
      </c>
      <c r="G6409" s="4">
        <v>75</v>
      </c>
      <c r="H6409" s="4">
        <v>32.4</v>
      </c>
      <c r="I6409" s="4">
        <v>1.19</v>
      </c>
      <c r="J6409" s="4">
        <v>3.18</v>
      </c>
      <c r="K6409" s="4">
        <v>1.4000000000000001</v>
      </c>
      <c r="L6409" s="4">
        <v>869.00000000000023</v>
      </c>
      <c r="M6409" s="4">
        <v>-0.6</v>
      </c>
      <c r="N6409" s="5">
        <v>-999</v>
      </c>
      <c r="O6409" s="5">
        <v>-999</v>
      </c>
      <c r="P6409" s="4">
        <v>0.4</v>
      </c>
      <c r="Q6409" s="5">
        <v>-999</v>
      </c>
      <c r="R6409">
        <v>0.254</v>
      </c>
      <c r="S6409" s="34">
        <f>ROUND((0.6105*(EXP((17.273*E6409)/(E6409+237.3))))*(100-H6409)/100,3)</f>
        <v>0.53</v>
      </c>
      <c r="T6409" s="6">
        <f>IF(V6409&lt;V6410,L6409,0)</f>
        <v>0</v>
      </c>
      <c r="U6409" s="6">
        <f>IF(T6409&gt;0,M6409,-999)</f>
        <v>-999</v>
      </c>
      <c r="V6409">
        <v>200903</v>
      </c>
      <c r="W6409">
        <v>2009</v>
      </c>
    </row>
    <row r="6410" spans="1:23" x14ac:dyDescent="0.25">
      <c r="A6410" s="14">
        <v>39877</v>
      </c>
      <c r="B6410" s="3">
        <v>64</v>
      </c>
      <c r="C6410" s="5">
        <v>-999</v>
      </c>
      <c r="D6410" s="4">
        <v>-11.2</v>
      </c>
      <c r="E6410" s="4">
        <v>-5.9</v>
      </c>
      <c r="F6410" s="4">
        <v>-15.3</v>
      </c>
      <c r="G6410" s="4">
        <v>82.3</v>
      </c>
      <c r="H6410" s="4">
        <v>64.400000000000006</v>
      </c>
      <c r="I6410" s="4">
        <v>1.19</v>
      </c>
      <c r="J6410" s="4">
        <v>2.59</v>
      </c>
      <c r="K6410" s="4">
        <v>7.7999999999999892</v>
      </c>
      <c r="L6410" s="4">
        <v>945.00000000000011</v>
      </c>
      <c r="M6410" s="4">
        <v>-0.8</v>
      </c>
      <c r="N6410" s="5">
        <v>-999</v>
      </c>
      <c r="O6410" s="5">
        <v>-999</v>
      </c>
      <c r="P6410" s="4">
        <v>0.3</v>
      </c>
      <c r="Q6410" s="5">
        <v>-999</v>
      </c>
      <c r="R6410">
        <v>0.252</v>
      </c>
      <c r="S6410" s="34">
        <f>ROUND((0.6105*(EXP((17.273*E6410)/(E6410+237.3))))*(100-H6410)/100,3)</f>
        <v>0.14000000000000001</v>
      </c>
      <c r="T6410" s="6">
        <f>IF(V6410&lt;V6411,L6410,0)</f>
        <v>0</v>
      </c>
      <c r="U6410" s="6">
        <f>IF(T6410&gt;0,M6410,-999)</f>
        <v>-999</v>
      </c>
      <c r="V6410">
        <v>200903</v>
      </c>
      <c r="W6410">
        <v>2009</v>
      </c>
    </row>
    <row r="6411" spans="1:23" x14ac:dyDescent="0.25">
      <c r="A6411" s="14">
        <v>39878</v>
      </c>
      <c r="B6411" s="3">
        <v>65</v>
      </c>
      <c r="C6411" s="5">
        <v>-999</v>
      </c>
      <c r="D6411" s="4">
        <v>-10.7</v>
      </c>
      <c r="E6411" s="4">
        <v>-3</v>
      </c>
      <c r="F6411" s="4">
        <v>-18.3</v>
      </c>
      <c r="G6411" s="4">
        <v>64.900000000000006</v>
      </c>
      <c r="H6411" s="4">
        <v>25.4</v>
      </c>
      <c r="I6411" s="4">
        <v>0.75</v>
      </c>
      <c r="J6411" s="4">
        <v>2.67</v>
      </c>
      <c r="K6411" s="4">
        <v>0</v>
      </c>
      <c r="L6411" s="4">
        <v>917</v>
      </c>
      <c r="M6411" s="4">
        <v>-0.8</v>
      </c>
      <c r="N6411" s="5">
        <v>-999</v>
      </c>
      <c r="O6411" s="5">
        <v>-999</v>
      </c>
      <c r="P6411" s="4">
        <v>0.3</v>
      </c>
      <c r="Q6411" s="5">
        <v>-999</v>
      </c>
      <c r="R6411">
        <v>0.124</v>
      </c>
      <c r="S6411" s="34">
        <f>ROUND((0.6105*(EXP((17.273*E6411)/(E6411+237.3))))*(100-H6411)/100,3)</f>
        <v>0.36499999999999999</v>
      </c>
      <c r="T6411" s="6">
        <f>IF(V6411&lt;V6412,L6411,0)</f>
        <v>0</v>
      </c>
      <c r="U6411" s="6">
        <f>IF(T6411&gt;0,M6411,-999)</f>
        <v>-999</v>
      </c>
      <c r="V6411">
        <v>200903</v>
      </c>
      <c r="W6411">
        <v>2009</v>
      </c>
    </row>
    <row r="6412" spans="1:23" x14ac:dyDescent="0.25">
      <c r="A6412" s="14">
        <v>39879</v>
      </c>
      <c r="B6412" s="3">
        <v>66</v>
      </c>
      <c r="C6412" s="5">
        <v>-999</v>
      </c>
      <c r="D6412" s="4">
        <v>-10.5</v>
      </c>
      <c r="E6412" s="4">
        <v>-6.8</v>
      </c>
      <c r="F6412" s="4">
        <v>-15.5</v>
      </c>
      <c r="G6412" s="4">
        <v>83.8</v>
      </c>
      <c r="H6412" s="4">
        <v>69.8</v>
      </c>
      <c r="I6412" s="4">
        <v>0.79</v>
      </c>
      <c r="J6412" s="4">
        <v>2.29</v>
      </c>
      <c r="K6412" s="4">
        <v>17.3</v>
      </c>
      <c r="L6412" s="4">
        <v>1061.0000000000002</v>
      </c>
      <c r="M6412" s="4">
        <v>-0.9</v>
      </c>
      <c r="N6412" s="5">
        <v>-999</v>
      </c>
      <c r="O6412" s="5">
        <v>-999</v>
      </c>
      <c r="P6412" s="4">
        <v>0.3</v>
      </c>
      <c r="Q6412" s="5">
        <v>-999</v>
      </c>
      <c r="R6412">
        <v>0.25600000000000001</v>
      </c>
      <c r="S6412" s="34">
        <f>ROUND((0.6105*(EXP((17.273*E6412)/(E6412+237.3))))*(100-H6412)/100,3)</f>
        <v>0.111</v>
      </c>
      <c r="T6412" s="6">
        <f>IF(V6412&lt;V6413,L6412,0)</f>
        <v>0</v>
      </c>
      <c r="U6412" s="6">
        <f>IF(T6412&gt;0,M6412,-999)</f>
        <v>-999</v>
      </c>
      <c r="V6412">
        <v>200903</v>
      </c>
      <c r="W6412">
        <v>2009</v>
      </c>
    </row>
    <row r="6413" spans="1:23" x14ac:dyDescent="0.25">
      <c r="A6413" s="14">
        <v>39880</v>
      </c>
      <c r="B6413" s="3">
        <v>67</v>
      </c>
      <c r="C6413" s="5">
        <v>-999</v>
      </c>
      <c r="D6413" s="4">
        <v>-14.6</v>
      </c>
      <c r="E6413" s="4">
        <v>-8.6999999999999993</v>
      </c>
      <c r="F6413" s="4">
        <v>-20.100000000000001</v>
      </c>
      <c r="G6413" s="4">
        <v>79</v>
      </c>
      <c r="H6413" s="4">
        <v>56.6</v>
      </c>
      <c r="I6413" s="4">
        <v>0.73</v>
      </c>
      <c r="J6413" s="4">
        <v>2.11</v>
      </c>
      <c r="K6413" s="4">
        <v>0</v>
      </c>
      <c r="L6413" s="4">
        <v>1017.0000000000001</v>
      </c>
      <c r="M6413" s="4">
        <v>-0.9</v>
      </c>
      <c r="N6413" s="5">
        <v>-999</v>
      </c>
      <c r="O6413" s="5">
        <v>-999</v>
      </c>
      <c r="P6413" s="4">
        <v>0.3</v>
      </c>
      <c r="Q6413" s="5">
        <v>-999</v>
      </c>
      <c r="R6413">
        <v>0.17899999999999999</v>
      </c>
      <c r="S6413" s="34">
        <f>ROUND((0.6105*(EXP((17.273*E6413)/(E6413+237.3))))*(100-H6413)/100,3)</f>
        <v>0.13700000000000001</v>
      </c>
      <c r="T6413" s="6">
        <f>IF(V6413&lt;V6414,L6413,0)</f>
        <v>0</v>
      </c>
      <c r="U6413" s="6">
        <f>IF(T6413&gt;0,M6413,-999)</f>
        <v>-999</v>
      </c>
      <c r="V6413">
        <v>200903</v>
      </c>
      <c r="W6413">
        <v>2009</v>
      </c>
    </row>
    <row r="6414" spans="1:23" x14ac:dyDescent="0.25">
      <c r="A6414" s="14">
        <v>39881</v>
      </c>
      <c r="B6414" s="3">
        <v>68</v>
      </c>
      <c r="C6414" s="5">
        <v>-999</v>
      </c>
      <c r="D6414" s="4">
        <v>-17</v>
      </c>
      <c r="E6414" s="4">
        <v>-11.7</v>
      </c>
      <c r="F6414" s="4">
        <v>-24.1</v>
      </c>
      <c r="G6414" s="4">
        <v>77</v>
      </c>
      <c r="H6414" s="4">
        <v>62.8</v>
      </c>
      <c r="I6414" s="4">
        <v>0.82</v>
      </c>
      <c r="J6414" s="4">
        <v>2.14</v>
      </c>
      <c r="K6414" s="4">
        <v>0</v>
      </c>
      <c r="L6414" s="4">
        <v>1008</v>
      </c>
      <c r="M6414" s="4">
        <v>-1</v>
      </c>
      <c r="N6414" s="5">
        <v>-999</v>
      </c>
      <c r="O6414" s="5">
        <v>-999</v>
      </c>
      <c r="P6414" s="4">
        <v>0.3</v>
      </c>
      <c r="Q6414" s="5">
        <v>-999</v>
      </c>
      <c r="R6414">
        <v>0.156</v>
      </c>
      <c r="S6414" s="34">
        <f>ROUND((0.6105*(EXP((17.273*E6414)/(E6414+237.3))))*(100-H6414)/100,3)</f>
        <v>9.2999999999999999E-2</v>
      </c>
      <c r="T6414" s="6">
        <f>IF(V6414&lt;V6415,L6414,0)</f>
        <v>0</v>
      </c>
      <c r="U6414" s="6">
        <f>IF(T6414&gt;0,M6414,-999)</f>
        <v>-999</v>
      </c>
      <c r="V6414">
        <v>200903</v>
      </c>
      <c r="W6414">
        <v>2009</v>
      </c>
    </row>
    <row r="6415" spans="1:23" x14ac:dyDescent="0.25">
      <c r="A6415" s="14">
        <v>39882</v>
      </c>
      <c r="B6415" s="3">
        <v>69</v>
      </c>
      <c r="C6415" s="5">
        <v>-999</v>
      </c>
      <c r="D6415" s="4">
        <v>-20.9</v>
      </c>
      <c r="E6415" s="4">
        <v>-13.9</v>
      </c>
      <c r="F6415" s="4">
        <v>-27.2</v>
      </c>
      <c r="G6415" s="4">
        <v>64.2</v>
      </c>
      <c r="H6415" s="4">
        <v>30.5</v>
      </c>
      <c r="I6415" s="4">
        <v>0.82</v>
      </c>
      <c r="J6415" s="4">
        <v>2.59</v>
      </c>
      <c r="K6415" s="4">
        <v>0</v>
      </c>
      <c r="L6415" s="4">
        <v>992.00000000000023</v>
      </c>
      <c r="M6415" s="4">
        <v>-1.1000000000000001</v>
      </c>
      <c r="N6415" s="5">
        <v>-999</v>
      </c>
      <c r="O6415" s="5">
        <v>-999</v>
      </c>
      <c r="P6415" s="4">
        <v>0.2</v>
      </c>
      <c r="Q6415" s="5">
        <v>-999</v>
      </c>
      <c r="R6415">
        <v>6.4000000000000001E-2</v>
      </c>
      <c r="S6415" s="34">
        <f>ROUND((0.6105*(EXP((17.273*E6415)/(E6415+237.3))))*(100-H6415)/100,3)</f>
        <v>0.14499999999999999</v>
      </c>
      <c r="T6415" s="6">
        <f>IF(V6415&lt;V6416,L6415,0)</f>
        <v>0</v>
      </c>
      <c r="U6415" s="6">
        <f>IF(T6415&gt;0,M6415,-999)</f>
        <v>-999</v>
      </c>
      <c r="V6415">
        <v>200903</v>
      </c>
      <c r="W6415">
        <v>2009</v>
      </c>
    </row>
    <row r="6416" spans="1:23" x14ac:dyDescent="0.25">
      <c r="A6416" s="14">
        <v>39883</v>
      </c>
      <c r="B6416" s="3">
        <v>70</v>
      </c>
      <c r="C6416" s="5">
        <v>-999</v>
      </c>
      <c r="D6416" s="4">
        <v>-14</v>
      </c>
      <c r="E6416" s="4">
        <v>-5.9</v>
      </c>
      <c r="F6416" s="4">
        <v>-21.5</v>
      </c>
      <c r="G6416" s="4">
        <v>60.4</v>
      </c>
      <c r="H6416" s="4">
        <v>22.4</v>
      </c>
      <c r="I6416" s="4">
        <v>0.81</v>
      </c>
      <c r="J6416" s="4">
        <v>2.2599999999999998</v>
      </c>
      <c r="K6416" s="4">
        <v>0</v>
      </c>
      <c r="L6416" s="4">
        <v>978.00000000000023</v>
      </c>
      <c r="M6416" s="4">
        <v>-1.1000000000000001</v>
      </c>
      <c r="N6416" s="5">
        <v>-999</v>
      </c>
      <c r="O6416" s="5">
        <v>-999</v>
      </c>
      <c r="P6416" s="4">
        <v>0.3</v>
      </c>
      <c r="Q6416" s="5">
        <v>-999</v>
      </c>
      <c r="R6416">
        <v>8.7999999999999995E-2</v>
      </c>
      <c r="S6416" s="34">
        <f>ROUND((0.6105*(EXP((17.273*E6416)/(E6416+237.3))))*(100-H6416)/100,3)</f>
        <v>0.30499999999999999</v>
      </c>
      <c r="T6416" s="6">
        <f>IF(V6416&lt;V6417,L6416,0)</f>
        <v>0</v>
      </c>
      <c r="U6416" s="6">
        <f>IF(T6416&gt;0,M6416,-999)</f>
        <v>-999</v>
      </c>
      <c r="V6416">
        <v>200903</v>
      </c>
      <c r="W6416">
        <v>2009</v>
      </c>
    </row>
    <row r="6417" spans="1:23" x14ac:dyDescent="0.25">
      <c r="A6417" s="14">
        <v>39884</v>
      </c>
      <c r="B6417" s="3">
        <v>71</v>
      </c>
      <c r="C6417" s="5">
        <v>-999</v>
      </c>
      <c r="D6417" s="4">
        <v>-6.2</v>
      </c>
      <c r="E6417" s="4">
        <v>3.7</v>
      </c>
      <c r="F6417" s="4">
        <v>-15.1</v>
      </c>
      <c r="G6417" s="4">
        <v>61.8</v>
      </c>
      <c r="H6417" s="4">
        <v>30.5</v>
      </c>
      <c r="I6417" s="4">
        <v>0.79</v>
      </c>
      <c r="J6417" s="4">
        <v>2.0499999999999998</v>
      </c>
      <c r="K6417" s="4">
        <v>0</v>
      </c>
      <c r="L6417" s="4">
        <v>963.00000000000011</v>
      </c>
      <c r="M6417" s="4">
        <v>-1.2</v>
      </c>
      <c r="N6417" s="5">
        <v>-999</v>
      </c>
      <c r="O6417" s="5">
        <v>-999</v>
      </c>
      <c r="P6417" s="4">
        <v>0.4</v>
      </c>
      <c r="Q6417" s="5">
        <v>-999</v>
      </c>
      <c r="R6417">
        <v>0.24199999999999999</v>
      </c>
      <c r="S6417" s="34">
        <f>ROUND((0.6105*(EXP((17.273*E6417)/(E6417+237.3))))*(100-H6417)/100,3)</f>
        <v>0.55300000000000005</v>
      </c>
      <c r="T6417" s="6">
        <f>IF(V6417&lt;V6418,L6417,0)</f>
        <v>0</v>
      </c>
      <c r="U6417" s="6">
        <f>IF(T6417&gt;0,M6417,-999)</f>
        <v>-999</v>
      </c>
      <c r="V6417">
        <v>200903</v>
      </c>
      <c r="W6417">
        <v>2009</v>
      </c>
    </row>
    <row r="6418" spans="1:23" x14ac:dyDescent="0.25">
      <c r="A6418" s="14">
        <v>39885</v>
      </c>
      <c r="B6418" s="3">
        <v>72</v>
      </c>
      <c r="C6418" s="5">
        <v>-999</v>
      </c>
      <c r="D6418" s="4">
        <v>-2.7</v>
      </c>
      <c r="E6418" s="4">
        <v>4.8</v>
      </c>
      <c r="F6418" s="4">
        <v>-6.2</v>
      </c>
      <c r="G6418" s="4">
        <v>55.8</v>
      </c>
      <c r="H6418" s="4">
        <v>31.1</v>
      </c>
      <c r="I6418" s="4">
        <v>0.8</v>
      </c>
      <c r="J6418" s="4">
        <v>2.85</v>
      </c>
      <c r="K6418" s="4">
        <v>0</v>
      </c>
      <c r="L6418" s="4">
        <v>940.00000000000011</v>
      </c>
      <c r="M6418" s="4">
        <v>-1.2</v>
      </c>
      <c r="N6418" s="5">
        <v>-999</v>
      </c>
      <c r="O6418" s="5">
        <v>-999</v>
      </c>
      <c r="P6418" s="4">
        <v>0.4</v>
      </c>
      <c r="Q6418" s="5">
        <v>-999</v>
      </c>
      <c r="R6418">
        <v>0.26700000000000002</v>
      </c>
      <c r="S6418" s="34">
        <f>ROUND((0.6105*(EXP((17.273*E6418)/(E6418+237.3))))*(100-H6418)/100,3)</f>
        <v>0.59199999999999997</v>
      </c>
      <c r="T6418" s="6">
        <f>IF(V6418&lt;V6419,L6418,0)</f>
        <v>0</v>
      </c>
      <c r="U6418" s="6">
        <f>IF(T6418&gt;0,M6418,-999)</f>
        <v>-999</v>
      </c>
      <c r="V6418">
        <v>200903</v>
      </c>
      <c r="W6418">
        <v>2009</v>
      </c>
    </row>
    <row r="6419" spans="1:23" x14ac:dyDescent="0.25">
      <c r="A6419" s="14">
        <v>39886</v>
      </c>
      <c r="B6419" s="3">
        <v>73</v>
      </c>
      <c r="C6419" s="5">
        <v>-999</v>
      </c>
      <c r="D6419" s="4">
        <v>-5</v>
      </c>
      <c r="E6419" s="4">
        <v>-2.5</v>
      </c>
      <c r="F6419" s="4">
        <v>-7.8</v>
      </c>
      <c r="G6419" s="4">
        <v>80.8</v>
      </c>
      <c r="H6419" s="4">
        <v>64.8</v>
      </c>
      <c r="I6419" s="4">
        <v>1.91</v>
      </c>
      <c r="J6419" s="4">
        <v>5.38</v>
      </c>
      <c r="K6419" s="4">
        <v>0</v>
      </c>
      <c r="L6419" s="4">
        <v>933</v>
      </c>
      <c r="M6419" s="4">
        <v>-1.2</v>
      </c>
      <c r="N6419" s="5">
        <v>-999</v>
      </c>
      <c r="O6419" s="5">
        <v>-999</v>
      </c>
      <c r="P6419" s="4">
        <v>0.3</v>
      </c>
      <c r="Q6419" s="5">
        <v>-999</v>
      </c>
      <c r="R6419">
        <v>0.33</v>
      </c>
      <c r="S6419" s="34">
        <f>ROUND((0.6105*(EXP((17.273*E6419)/(E6419+237.3))))*(100-H6419)/100,3)</f>
        <v>0.17899999999999999</v>
      </c>
      <c r="T6419" s="6">
        <f>IF(V6419&lt;V6420,L6419,0)</f>
        <v>0</v>
      </c>
      <c r="U6419" s="6">
        <f>IF(T6419&gt;0,M6419,-999)</f>
        <v>-999</v>
      </c>
      <c r="V6419">
        <v>200903</v>
      </c>
      <c r="W6419">
        <v>2009</v>
      </c>
    </row>
    <row r="6420" spans="1:23" x14ac:dyDescent="0.25">
      <c r="A6420" s="14">
        <v>39887</v>
      </c>
      <c r="B6420" s="3">
        <v>74</v>
      </c>
      <c r="C6420" s="5">
        <v>-999</v>
      </c>
      <c r="D6420" s="4">
        <v>-6.9</v>
      </c>
      <c r="E6420" s="4">
        <v>-3.5</v>
      </c>
      <c r="F6420" s="4">
        <v>-10.4</v>
      </c>
      <c r="G6420" s="4">
        <v>85.9</v>
      </c>
      <c r="H6420" s="4">
        <v>61.2</v>
      </c>
      <c r="I6420" s="4">
        <v>1.96</v>
      </c>
      <c r="J6420" s="4">
        <v>5.57</v>
      </c>
      <c r="K6420" s="4">
        <v>2.800000000000046</v>
      </c>
      <c r="L6420" s="4">
        <v>955.00000000000011</v>
      </c>
      <c r="M6420" s="4">
        <v>-1.1000000000000001</v>
      </c>
      <c r="N6420" s="5">
        <v>-999</v>
      </c>
      <c r="O6420" s="5">
        <v>-999</v>
      </c>
      <c r="P6420" s="4">
        <v>0.3</v>
      </c>
      <c r="Q6420" s="5">
        <v>-999</v>
      </c>
      <c r="R6420">
        <v>0.28799999999999998</v>
      </c>
      <c r="S6420" s="34">
        <f>ROUND((0.6105*(EXP((17.273*E6420)/(E6420+237.3))))*(100-H6420)/100,3)</f>
        <v>0.183</v>
      </c>
      <c r="T6420" s="6">
        <f>IF(V6420&lt;V6421,L6420,0)</f>
        <v>0</v>
      </c>
      <c r="U6420" s="6">
        <f>IF(T6420&gt;0,M6420,-999)</f>
        <v>-999</v>
      </c>
      <c r="V6420">
        <v>200903</v>
      </c>
      <c r="W6420">
        <v>2009</v>
      </c>
    </row>
    <row r="6421" spans="1:23" x14ac:dyDescent="0.25">
      <c r="A6421" s="14">
        <v>39888</v>
      </c>
      <c r="B6421" s="3">
        <v>75</v>
      </c>
      <c r="C6421" s="5">
        <v>-999</v>
      </c>
      <c r="D6421" s="4">
        <v>-6.5</v>
      </c>
      <c r="E6421" s="4">
        <v>0.9</v>
      </c>
      <c r="F6421" s="4">
        <v>-10.7</v>
      </c>
      <c r="G6421" s="4">
        <v>66</v>
      </c>
      <c r="H6421" s="4">
        <v>32.4</v>
      </c>
      <c r="I6421" s="4">
        <v>1.6</v>
      </c>
      <c r="J6421" s="4">
        <v>3.95</v>
      </c>
      <c r="K6421" s="4">
        <v>2.2000000000000344</v>
      </c>
      <c r="L6421" s="4">
        <v>961.00000000000011</v>
      </c>
      <c r="M6421" s="4">
        <v>-1</v>
      </c>
      <c r="N6421" s="5">
        <v>-999</v>
      </c>
      <c r="O6421" s="5">
        <v>-999</v>
      </c>
      <c r="P6421" s="4">
        <v>0.3</v>
      </c>
      <c r="Q6421" s="5">
        <v>-999</v>
      </c>
      <c r="R6421">
        <v>0.21099999999999999</v>
      </c>
      <c r="S6421" s="34">
        <f>ROUND((0.6105*(EXP((17.273*E6421)/(E6421+237.3))))*(100-H6421)/100,3)</f>
        <v>0.441</v>
      </c>
      <c r="T6421" s="6">
        <f>IF(V6421&lt;V6422,L6421,0)</f>
        <v>0</v>
      </c>
      <c r="U6421" s="6">
        <f>IF(T6421&gt;0,M6421,-999)</f>
        <v>-999</v>
      </c>
      <c r="V6421">
        <v>200903</v>
      </c>
      <c r="W6421">
        <v>2009</v>
      </c>
    </row>
    <row r="6422" spans="1:23" x14ac:dyDescent="0.25">
      <c r="A6422" s="14">
        <v>39889</v>
      </c>
      <c r="B6422" s="3">
        <v>76</v>
      </c>
      <c r="C6422" s="5">
        <v>-999</v>
      </c>
      <c r="D6422" s="4">
        <v>-7.6</v>
      </c>
      <c r="E6422" s="4">
        <v>-3.1</v>
      </c>
      <c r="F6422" s="4">
        <v>-10.9</v>
      </c>
      <c r="G6422" s="4">
        <v>81</v>
      </c>
      <c r="H6422" s="4">
        <v>59.1</v>
      </c>
      <c r="I6422" s="4">
        <v>0.97</v>
      </c>
      <c r="J6422" s="4">
        <v>2.86</v>
      </c>
      <c r="K6422" s="4">
        <v>4.5000000000000115</v>
      </c>
      <c r="L6422" s="4">
        <v>995.00000000000011</v>
      </c>
      <c r="M6422" s="4">
        <v>-1</v>
      </c>
      <c r="N6422" s="5">
        <v>-999</v>
      </c>
      <c r="O6422" s="5">
        <v>-999</v>
      </c>
      <c r="P6422" s="4">
        <v>0.3</v>
      </c>
      <c r="Q6422" s="5">
        <v>-999</v>
      </c>
      <c r="R6422">
        <v>0.28799999999999998</v>
      </c>
      <c r="S6422" s="34">
        <f>ROUND((0.6105*(EXP((17.273*E6422)/(E6422+237.3))))*(100-H6422)/100,3)</f>
        <v>0.19900000000000001</v>
      </c>
      <c r="T6422" s="6">
        <f>IF(V6422&lt;V6423,L6422,0)</f>
        <v>0</v>
      </c>
      <c r="U6422" s="6">
        <f>IF(T6422&gt;0,M6422,-999)</f>
        <v>-999</v>
      </c>
      <c r="V6422">
        <v>200903</v>
      </c>
      <c r="W6422">
        <v>2009</v>
      </c>
    </row>
    <row r="6423" spans="1:23" x14ac:dyDescent="0.25">
      <c r="A6423" s="14">
        <v>39890</v>
      </c>
      <c r="B6423" s="3">
        <v>77</v>
      </c>
      <c r="C6423" s="5">
        <v>-999</v>
      </c>
      <c r="D6423" s="4">
        <v>-3.3</v>
      </c>
      <c r="E6423" s="4">
        <v>4.2</v>
      </c>
      <c r="F6423" s="4">
        <v>-9.8000000000000007</v>
      </c>
      <c r="G6423" s="4">
        <v>67.2</v>
      </c>
      <c r="H6423" s="4">
        <v>38.6</v>
      </c>
      <c r="I6423" s="4">
        <v>1.72</v>
      </c>
      <c r="J6423" s="4">
        <v>4.17</v>
      </c>
      <c r="K6423" s="4">
        <v>0</v>
      </c>
      <c r="L6423" s="4">
        <v>955.00000000000011</v>
      </c>
      <c r="M6423" s="4">
        <v>-0.9</v>
      </c>
      <c r="N6423" s="5">
        <v>-999</v>
      </c>
      <c r="O6423" s="5">
        <v>-999</v>
      </c>
      <c r="P6423" s="4">
        <v>0.3</v>
      </c>
      <c r="Q6423" s="5">
        <v>-999</v>
      </c>
      <c r="R6423">
        <v>0.318</v>
      </c>
      <c r="S6423" s="34">
        <f>ROUND((0.6105*(EXP((17.273*E6423)/(E6423+237.3))))*(100-H6423)/100,3)</f>
        <v>0.50600000000000001</v>
      </c>
      <c r="T6423" s="6">
        <f>IF(V6423&lt;V6424,L6423,0)</f>
        <v>0</v>
      </c>
      <c r="U6423" s="6">
        <f>IF(T6423&gt;0,M6423,-999)</f>
        <v>-999</v>
      </c>
      <c r="V6423">
        <v>200903</v>
      </c>
      <c r="W6423">
        <v>2009</v>
      </c>
    </row>
    <row r="6424" spans="1:23" x14ac:dyDescent="0.25">
      <c r="A6424" s="14">
        <v>39891</v>
      </c>
      <c r="B6424" s="3">
        <v>78</v>
      </c>
      <c r="C6424" s="5">
        <v>-999</v>
      </c>
      <c r="D6424" s="4">
        <v>-1.5</v>
      </c>
      <c r="E6424" s="4">
        <v>4.3</v>
      </c>
      <c r="F6424" s="4">
        <v>-3.5</v>
      </c>
      <c r="G6424" s="4">
        <v>86.4</v>
      </c>
      <c r="H6424" s="4">
        <v>58.1</v>
      </c>
      <c r="I6424" s="4">
        <v>2.11</v>
      </c>
      <c r="J6424" s="4">
        <v>4.55</v>
      </c>
      <c r="K6424" s="4">
        <v>0</v>
      </c>
      <c r="L6424" s="4">
        <v>941.00000000000011</v>
      </c>
      <c r="M6424" s="4">
        <v>-0.9</v>
      </c>
      <c r="N6424" s="5">
        <v>-999</v>
      </c>
      <c r="O6424" s="5">
        <v>-999</v>
      </c>
      <c r="P6424" s="4">
        <v>0.3</v>
      </c>
      <c r="Q6424" s="5">
        <v>-999</v>
      </c>
      <c r="R6424">
        <v>0.48299999999999998</v>
      </c>
      <c r="S6424" s="34">
        <f>ROUND((0.6105*(EXP((17.273*E6424)/(E6424+237.3))))*(100-H6424)/100,3)</f>
        <v>0.34799999999999998</v>
      </c>
      <c r="T6424" s="6">
        <f>IF(V6424&lt;V6425,L6424,0)</f>
        <v>0</v>
      </c>
      <c r="U6424" s="6">
        <f>IF(T6424&gt;0,M6424,-999)</f>
        <v>-999</v>
      </c>
      <c r="V6424">
        <v>200903</v>
      </c>
      <c r="W6424">
        <v>2009</v>
      </c>
    </row>
    <row r="6425" spans="1:23" x14ac:dyDescent="0.25">
      <c r="A6425" s="14">
        <v>39892</v>
      </c>
      <c r="B6425" s="3">
        <v>79</v>
      </c>
      <c r="C6425" s="5">
        <v>-999</v>
      </c>
      <c r="D6425" s="4">
        <v>0.1</v>
      </c>
      <c r="E6425" s="4">
        <v>4.3</v>
      </c>
      <c r="F6425" s="4">
        <v>-2.5</v>
      </c>
      <c r="G6425" s="4">
        <v>84.6</v>
      </c>
      <c r="H6425" s="4">
        <v>60.3</v>
      </c>
      <c r="I6425" s="4">
        <v>2.9</v>
      </c>
      <c r="J6425" s="4">
        <v>5.81</v>
      </c>
      <c r="K6425" s="4">
        <v>1</v>
      </c>
      <c r="L6425" s="4">
        <v>927</v>
      </c>
      <c r="M6425" s="4">
        <v>-0.8</v>
      </c>
      <c r="N6425" s="5">
        <v>-999</v>
      </c>
      <c r="O6425" s="5">
        <v>-999</v>
      </c>
      <c r="P6425" s="4">
        <v>0.4</v>
      </c>
      <c r="Q6425" s="5">
        <v>-999</v>
      </c>
      <c r="R6425">
        <v>0.5</v>
      </c>
      <c r="S6425" s="34">
        <f>ROUND((0.6105*(EXP((17.273*E6425)/(E6425+237.3))))*(100-H6425)/100,3)</f>
        <v>0.33</v>
      </c>
      <c r="T6425" s="6">
        <f>IF(V6425&lt;V6426,L6425,0)</f>
        <v>0</v>
      </c>
      <c r="U6425" s="6">
        <f>IF(T6425&gt;0,M6425,-999)</f>
        <v>-999</v>
      </c>
      <c r="V6425">
        <v>200903</v>
      </c>
      <c r="W6425">
        <v>2009</v>
      </c>
    </row>
    <row r="6426" spans="1:23" x14ac:dyDescent="0.25">
      <c r="A6426" s="14">
        <v>39893</v>
      </c>
      <c r="B6426" s="3">
        <v>80</v>
      </c>
      <c r="C6426" s="5">
        <v>-999</v>
      </c>
      <c r="D6426" s="4">
        <v>-1.7</v>
      </c>
      <c r="E6426" s="4">
        <v>4.0999999999999996</v>
      </c>
      <c r="F6426" s="4">
        <v>-7.4</v>
      </c>
      <c r="G6426" s="4">
        <v>70.8</v>
      </c>
      <c r="H6426" s="4">
        <v>41.7</v>
      </c>
      <c r="I6426" s="4">
        <v>1.41</v>
      </c>
      <c r="J6426" s="4">
        <v>4.2699999999999996</v>
      </c>
      <c r="K6426" s="4">
        <v>0</v>
      </c>
      <c r="L6426" s="4">
        <v>921</v>
      </c>
      <c r="M6426" s="4">
        <v>-0.6</v>
      </c>
      <c r="N6426" s="5">
        <v>-999</v>
      </c>
      <c r="O6426" s="5">
        <v>-999</v>
      </c>
      <c r="P6426" s="4">
        <v>0.4</v>
      </c>
      <c r="Q6426" s="5">
        <v>-999</v>
      </c>
      <c r="R6426">
        <v>0.34300000000000003</v>
      </c>
      <c r="S6426" s="34">
        <f>ROUND((0.6105*(EXP((17.273*E6426)/(E6426+237.3))))*(100-H6426)/100,3)</f>
        <v>0.47699999999999998</v>
      </c>
      <c r="T6426" s="6">
        <f>IF(V6426&lt;V6427,L6426,0)</f>
        <v>0</v>
      </c>
      <c r="U6426" s="6">
        <f>IF(T6426&gt;0,M6426,-999)</f>
        <v>-999</v>
      </c>
      <c r="V6426">
        <v>200903</v>
      </c>
      <c r="W6426">
        <v>2009</v>
      </c>
    </row>
    <row r="6427" spans="1:23" x14ac:dyDescent="0.25">
      <c r="A6427" s="14">
        <v>39894</v>
      </c>
      <c r="B6427" s="3">
        <v>81</v>
      </c>
      <c r="C6427" s="5">
        <v>-999</v>
      </c>
      <c r="D6427" s="4">
        <v>-2.1</v>
      </c>
      <c r="E6427" s="4">
        <v>5.4</v>
      </c>
      <c r="F6427" s="4">
        <v>-6.6</v>
      </c>
      <c r="G6427" s="4">
        <v>68.8</v>
      </c>
      <c r="H6427" s="4">
        <v>37.4</v>
      </c>
      <c r="I6427" s="4">
        <v>0.89</v>
      </c>
      <c r="J6427" s="4">
        <v>2.46</v>
      </c>
      <c r="K6427" s="4">
        <v>0</v>
      </c>
      <c r="L6427" s="4">
        <v>914.00000000000011</v>
      </c>
      <c r="M6427" s="4">
        <v>-0.5</v>
      </c>
      <c r="N6427" s="5">
        <v>-999</v>
      </c>
      <c r="O6427" s="5">
        <v>-999</v>
      </c>
      <c r="P6427" s="4">
        <v>0.4</v>
      </c>
      <c r="Q6427" s="5">
        <v>-999</v>
      </c>
      <c r="R6427">
        <v>0.33500000000000002</v>
      </c>
      <c r="S6427" s="34">
        <f>ROUND((0.6105*(EXP((17.273*E6427)/(E6427+237.3))))*(100-H6427)/100,3)</f>
        <v>0.56100000000000005</v>
      </c>
      <c r="T6427" s="6">
        <f>IF(V6427&lt;V6428,L6427,0)</f>
        <v>0</v>
      </c>
      <c r="U6427" s="6">
        <f>IF(T6427&gt;0,M6427,-999)</f>
        <v>-999</v>
      </c>
      <c r="V6427">
        <v>200903</v>
      </c>
      <c r="W6427">
        <v>2009</v>
      </c>
    </row>
    <row r="6428" spans="1:23" x14ac:dyDescent="0.25">
      <c r="A6428" s="14">
        <v>39895</v>
      </c>
      <c r="B6428" s="3">
        <v>82</v>
      </c>
      <c r="C6428" s="5">
        <v>-999</v>
      </c>
      <c r="D6428" s="4">
        <v>-3.7</v>
      </c>
      <c r="E6428" s="4">
        <v>2.2999999999999998</v>
      </c>
      <c r="F6428" s="4">
        <v>-7.9</v>
      </c>
      <c r="G6428" s="4">
        <v>63.6</v>
      </c>
      <c r="H6428" s="4">
        <v>29.4</v>
      </c>
      <c r="I6428" s="4">
        <v>1.24</v>
      </c>
      <c r="J6428" s="4">
        <v>3.14</v>
      </c>
      <c r="K6428" s="4">
        <v>0</v>
      </c>
      <c r="L6428" s="4">
        <v>912.00000000000011</v>
      </c>
      <c r="M6428" s="4">
        <v>-0.4</v>
      </c>
      <c r="N6428" s="5">
        <v>-999</v>
      </c>
      <c r="O6428" s="5">
        <v>-999</v>
      </c>
      <c r="P6428" s="4">
        <v>0.4</v>
      </c>
      <c r="Q6428" s="5">
        <v>-999</v>
      </c>
      <c r="R6428">
        <v>0.21099999999999999</v>
      </c>
      <c r="S6428" s="34">
        <f>ROUND((0.6105*(EXP((17.273*E6428)/(E6428+237.3))))*(100-H6428)/100,3)</f>
        <v>0.50900000000000001</v>
      </c>
      <c r="T6428" s="6">
        <f>IF(V6428&lt;V6429,L6428,0)</f>
        <v>0</v>
      </c>
      <c r="U6428" s="6">
        <f>IF(T6428&gt;0,M6428,-999)</f>
        <v>-999</v>
      </c>
      <c r="V6428">
        <v>200903</v>
      </c>
      <c r="W6428">
        <v>2009</v>
      </c>
    </row>
    <row r="6429" spans="1:23" x14ac:dyDescent="0.25">
      <c r="A6429" s="14">
        <v>39896</v>
      </c>
      <c r="B6429" s="3">
        <v>83</v>
      </c>
      <c r="C6429" s="5">
        <v>-999</v>
      </c>
      <c r="D6429" s="4">
        <v>-4.0999999999999996</v>
      </c>
      <c r="E6429" s="4">
        <v>2.2999999999999998</v>
      </c>
      <c r="F6429" s="4">
        <v>-6.4</v>
      </c>
      <c r="G6429" s="4">
        <v>89.6</v>
      </c>
      <c r="H6429" s="4">
        <v>65.400000000000006</v>
      </c>
      <c r="I6429" s="4">
        <v>1.05</v>
      </c>
      <c r="J6429" s="4">
        <v>2.65</v>
      </c>
      <c r="K6429" s="4">
        <v>8.4999999999999893</v>
      </c>
      <c r="L6429" s="4">
        <v>1006</v>
      </c>
      <c r="M6429" s="4">
        <v>-0.5</v>
      </c>
      <c r="N6429" s="5">
        <v>-999</v>
      </c>
      <c r="O6429" s="5">
        <v>-999</v>
      </c>
      <c r="P6429" s="4">
        <v>0.3</v>
      </c>
      <c r="Q6429" s="5">
        <v>-999</v>
      </c>
      <c r="R6429">
        <v>0.47099999999999997</v>
      </c>
      <c r="S6429" s="34">
        <f>ROUND((0.6105*(EXP((17.273*E6429)/(E6429+237.3))))*(100-H6429)/100,3)</f>
        <v>0.249</v>
      </c>
      <c r="T6429" s="6">
        <f>IF(V6429&lt;V6430,L6429,0)</f>
        <v>0</v>
      </c>
      <c r="U6429" s="6">
        <f>IF(T6429&gt;0,M6429,-999)</f>
        <v>-999</v>
      </c>
      <c r="V6429">
        <v>200903</v>
      </c>
      <c r="W6429">
        <v>2009</v>
      </c>
    </row>
    <row r="6430" spans="1:23" x14ac:dyDescent="0.25">
      <c r="A6430" s="14">
        <v>39897</v>
      </c>
      <c r="B6430" s="3">
        <v>84</v>
      </c>
      <c r="C6430" s="5">
        <v>-999</v>
      </c>
      <c r="D6430" s="4">
        <v>-6.3</v>
      </c>
      <c r="E6430" s="4">
        <v>-2.6</v>
      </c>
      <c r="F6430" s="4">
        <v>-8.5</v>
      </c>
      <c r="G6430" s="4">
        <v>89.1</v>
      </c>
      <c r="H6430" s="4">
        <v>73</v>
      </c>
      <c r="I6430" s="4">
        <v>0.93</v>
      </c>
      <c r="J6430" s="4">
        <v>2.9</v>
      </c>
      <c r="K6430" s="4">
        <v>19.700000000000003</v>
      </c>
      <c r="L6430" s="4">
        <v>1153</v>
      </c>
      <c r="M6430" s="4">
        <v>-0.6</v>
      </c>
      <c r="N6430" s="5">
        <v>-999</v>
      </c>
      <c r="O6430" s="5">
        <v>-999</v>
      </c>
      <c r="P6430" s="4">
        <v>0.3</v>
      </c>
      <c r="Q6430" s="5">
        <v>-999</v>
      </c>
      <c r="R6430">
        <v>0.36899999999999999</v>
      </c>
      <c r="S6430" s="34">
        <f>ROUND((0.6105*(EXP((17.273*E6430)/(E6430+237.3))))*(100-H6430)/100,3)</f>
        <v>0.13600000000000001</v>
      </c>
      <c r="T6430" s="6">
        <f>IF(V6430&lt;V6431,L6430,0)</f>
        <v>0</v>
      </c>
      <c r="U6430" s="6">
        <f>IF(T6430&gt;0,M6430,-999)</f>
        <v>-999</v>
      </c>
      <c r="V6430">
        <v>200903</v>
      </c>
      <c r="W6430">
        <v>2009</v>
      </c>
    </row>
    <row r="6431" spans="1:23" x14ac:dyDescent="0.25">
      <c r="A6431" s="14">
        <v>39898</v>
      </c>
      <c r="B6431" s="3">
        <v>85</v>
      </c>
      <c r="C6431" s="5">
        <v>-999</v>
      </c>
      <c r="D6431" s="4">
        <v>-4.7</v>
      </c>
      <c r="E6431" s="4">
        <v>3</v>
      </c>
      <c r="F6431" s="4">
        <v>-11.2</v>
      </c>
      <c r="G6431" s="4">
        <v>76.3</v>
      </c>
      <c r="H6431" s="4">
        <v>41.1</v>
      </c>
      <c r="I6431" s="4">
        <v>0.99</v>
      </c>
      <c r="J6431" s="4">
        <v>2.7</v>
      </c>
      <c r="K6431" s="4">
        <v>0</v>
      </c>
      <c r="L6431" s="4">
        <v>1079.0000000000002</v>
      </c>
      <c r="M6431" s="4">
        <v>-0.5</v>
      </c>
      <c r="N6431" s="5">
        <v>-999</v>
      </c>
      <c r="O6431" s="5">
        <v>-999</v>
      </c>
      <c r="P6431" s="4">
        <v>0.4</v>
      </c>
      <c r="Q6431" s="5">
        <v>-999</v>
      </c>
      <c r="R6431">
        <v>0.311</v>
      </c>
      <c r="S6431" s="34">
        <f>ROUND((0.6105*(EXP((17.273*E6431)/(E6431+237.3))))*(100-H6431)/100,3)</f>
        <v>0.44600000000000001</v>
      </c>
      <c r="T6431" s="6">
        <f>IF(V6431&lt;V6432,L6431,0)</f>
        <v>0</v>
      </c>
      <c r="U6431" s="6">
        <f>IF(T6431&gt;0,M6431,-999)</f>
        <v>-999</v>
      </c>
      <c r="V6431">
        <v>200903</v>
      </c>
      <c r="W6431">
        <v>2009</v>
      </c>
    </row>
    <row r="6432" spans="1:23" x14ac:dyDescent="0.25">
      <c r="A6432" s="14">
        <v>39899</v>
      </c>
      <c r="B6432" s="3">
        <v>86</v>
      </c>
      <c r="C6432" s="5">
        <v>-999</v>
      </c>
      <c r="D6432" s="4">
        <v>-2.7</v>
      </c>
      <c r="E6432" s="4">
        <v>3.6</v>
      </c>
      <c r="F6432" s="4">
        <v>-6.3</v>
      </c>
      <c r="G6432" s="4">
        <v>72</v>
      </c>
      <c r="H6432" s="4">
        <v>45.6</v>
      </c>
      <c r="I6432" s="4">
        <v>1.56</v>
      </c>
      <c r="J6432" s="4">
        <v>3.11</v>
      </c>
      <c r="K6432" s="4">
        <v>0</v>
      </c>
      <c r="L6432" s="4">
        <v>1044</v>
      </c>
      <c r="M6432" s="4">
        <v>-0.5</v>
      </c>
      <c r="N6432" s="5">
        <v>-999</v>
      </c>
      <c r="O6432" s="5">
        <v>-999</v>
      </c>
      <c r="P6432" s="4">
        <v>0.4</v>
      </c>
      <c r="Q6432" s="5">
        <v>-999</v>
      </c>
      <c r="R6432">
        <v>0.36</v>
      </c>
      <c r="S6432" s="34">
        <f>ROUND((0.6105*(EXP((17.273*E6432)/(E6432+237.3))))*(100-H6432)/100,3)</f>
        <v>0.43</v>
      </c>
      <c r="T6432" s="6">
        <f>IF(V6432&lt;V6433,L6432,0)</f>
        <v>0</v>
      </c>
      <c r="U6432" s="6">
        <f>IF(T6432&gt;0,M6432,-999)</f>
        <v>-999</v>
      </c>
      <c r="V6432">
        <v>200903</v>
      </c>
      <c r="W6432">
        <v>2009</v>
      </c>
    </row>
    <row r="6433" spans="1:23" x14ac:dyDescent="0.25">
      <c r="A6433" s="14">
        <v>39900</v>
      </c>
      <c r="B6433" s="3">
        <v>87</v>
      </c>
      <c r="C6433" s="5">
        <v>-999</v>
      </c>
      <c r="D6433" s="4">
        <v>-5.2</v>
      </c>
      <c r="E6433" s="4">
        <v>-1.3</v>
      </c>
      <c r="F6433" s="4">
        <v>-7.9</v>
      </c>
      <c r="G6433" s="4">
        <v>84.6</v>
      </c>
      <c r="H6433" s="4">
        <v>60.6</v>
      </c>
      <c r="I6433" s="4">
        <v>0.96</v>
      </c>
      <c r="J6433" s="4">
        <v>2.79</v>
      </c>
      <c r="K6433" s="4">
        <v>11.100000000000025</v>
      </c>
      <c r="L6433" s="4">
        <v>1152.0000000000002</v>
      </c>
      <c r="M6433" s="4">
        <v>-0.5</v>
      </c>
      <c r="N6433" s="5">
        <v>-999</v>
      </c>
      <c r="O6433" s="5">
        <v>-999</v>
      </c>
      <c r="P6433" s="4">
        <v>0.3</v>
      </c>
      <c r="Q6433" s="5">
        <v>-999</v>
      </c>
      <c r="R6433">
        <v>0.33700000000000002</v>
      </c>
      <c r="S6433" s="34">
        <f>ROUND((0.6105*(EXP((17.273*E6433)/(E6433+237.3))))*(100-H6433)/100,3)</f>
        <v>0.219</v>
      </c>
      <c r="T6433" s="6">
        <f>IF(V6433&lt;V6434,L6433,0)</f>
        <v>0</v>
      </c>
      <c r="U6433" s="6">
        <f>IF(T6433&gt;0,M6433,-999)</f>
        <v>-999</v>
      </c>
      <c r="V6433">
        <v>200903</v>
      </c>
      <c r="W6433">
        <v>2009</v>
      </c>
    </row>
    <row r="6434" spans="1:23" x14ac:dyDescent="0.25">
      <c r="A6434" s="14">
        <v>39901</v>
      </c>
      <c r="B6434" s="3">
        <v>88</v>
      </c>
      <c r="C6434" s="5">
        <v>-999</v>
      </c>
      <c r="D6434" s="4">
        <v>-7.8</v>
      </c>
      <c r="E6434" s="4">
        <v>-1.2</v>
      </c>
      <c r="F6434" s="4">
        <v>-11.4</v>
      </c>
      <c r="G6434" s="4">
        <v>78.8</v>
      </c>
      <c r="H6434" s="4">
        <v>51.3</v>
      </c>
      <c r="I6434" s="4">
        <v>1.1000000000000001</v>
      </c>
      <c r="J6434" s="4">
        <v>3.21</v>
      </c>
      <c r="K6434" s="4">
        <v>0</v>
      </c>
      <c r="L6434" s="4">
        <v>1121</v>
      </c>
      <c r="M6434" s="4">
        <v>-0.4</v>
      </c>
      <c r="N6434" s="5">
        <v>-999</v>
      </c>
      <c r="O6434" s="5">
        <v>-999</v>
      </c>
      <c r="P6434" s="4">
        <v>0.4</v>
      </c>
      <c r="Q6434" s="5">
        <v>-999</v>
      </c>
      <c r="R6434">
        <v>0.28699999999999998</v>
      </c>
      <c r="S6434" s="34">
        <f>ROUND((0.6105*(EXP((17.273*E6434)/(E6434+237.3))))*(100-H6434)/100,3)</f>
        <v>0.27200000000000002</v>
      </c>
      <c r="T6434" s="6">
        <f>IF(V6434&lt;V6435,L6434,0)</f>
        <v>0</v>
      </c>
      <c r="U6434" s="6">
        <f>IF(T6434&gt;0,M6434,-999)</f>
        <v>-999</v>
      </c>
      <c r="V6434">
        <v>200903</v>
      </c>
      <c r="W6434">
        <v>2009</v>
      </c>
    </row>
    <row r="6435" spans="1:23" x14ac:dyDescent="0.25">
      <c r="A6435" s="14">
        <v>39902</v>
      </c>
      <c r="B6435" s="3">
        <v>89</v>
      </c>
      <c r="C6435" s="5">
        <v>-999</v>
      </c>
      <c r="D6435" s="4">
        <v>-6.4</v>
      </c>
      <c r="E6435" s="4">
        <v>-2.4</v>
      </c>
      <c r="F6435" s="4">
        <v>-11.7</v>
      </c>
      <c r="G6435" s="4">
        <v>80.7</v>
      </c>
      <c r="H6435" s="4">
        <v>66.099999999999994</v>
      </c>
      <c r="I6435" s="4">
        <v>0.94</v>
      </c>
      <c r="J6435" s="4">
        <v>2.29</v>
      </c>
      <c r="K6435" s="4">
        <v>1.5000000000000226</v>
      </c>
      <c r="L6435" s="4">
        <v>1128</v>
      </c>
      <c r="M6435" s="4">
        <v>-0.4</v>
      </c>
      <c r="N6435" s="5">
        <v>-999</v>
      </c>
      <c r="O6435" s="5">
        <v>-999</v>
      </c>
      <c r="P6435" s="4">
        <v>0.3</v>
      </c>
      <c r="Q6435" s="5">
        <v>-999</v>
      </c>
      <c r="R6435">
        <v>0.33900000000000002</v>
      </c>
      <c r="S6435" s="34">
        <f>ROUND((0.6105*(EXP((17.273*E6435)/(E6435+237.3))))*(100-H6435)/100,3)</f>
        <v>0.17299999999999999</v>
      </c>
      <c r="T6435" s="6">
        <f>IF(V6435&lt;V6436,L6435,0)</f>
        <v>0</v>
      </c>
      <c r="U6435" s="6">
        <f>IF(T6435&gt;0,M6435,-999)</f>
        <v>-999</v>
      </c>
      <c r="V6435">
        <v>200903</v>
      </c>
      <c r="W6435">
        <v>2009</v>
      </c>
    </row>
    <row r="6436" spans="1:23" x14ac:dyDescent="0.25">
      <c r="A6436" s="14">
        <v>39903</v>
      </c>
      <c r="B6436" s="3">
        <v>90</v>
      </c>
      <c r="C6436" s="5">
        <v>-999</v>
      </c>
      <c r="D6436" s="4">
        <v>-4.7</v>
      </c>
      <c r="E6436" s="4">
        <v>0.8</v>
      </c>
      <c r="F6436" s="4">
        <v>-8.1</v>
      </c>
      <c r="G6436" s="4">
        <v>83.4</v>
      </c>
      <c r="H6436" s="4">
        <v>50.9</v>
      </c>
      <c r="I6436" s="4">
        <v>1.1399999999999999</v>
      </c>
      <c r="J6436" s="4">
        <v>2.73</v>
      </c>
      <c r="K6436" s="4">
        <v>12.800000000000024</v>
      </c>
      <c r="L6436" s="4">
        <v>1256</v>
      </c>
      <c r="M6436" s="4">
        <v>-0.4</v>
      </c>
      <c r="N6436" s="5">
        <v>-999</v>
      </c>
      <c r="O6436" s="5">
        <v>-999</v>
      </c>
      <c r="P6436" s="4">
        <v>0.3</v>
      </c>
      <c r="Q6436" s="5">
        <v>-999</v>
      </c>
      <c r="R6436">
        <v>0.32900000000000001</v>
      </c>
      <c r="S6436" s="34">
        <f>ROUND((0.6105*(EXP((17.273*E6436)/(E6436+237.3))))*(100-H6436)/100,3)</f>
        <v>0.318</v>
      </c>
      <c r="T6436" s="6">
        <f>IF(V6436&lt;V6437,L6436,0)</f>
        <v>1256</v>
      </c>
      <c r="U6436" s="6">
        <f>IF(T6436&gt;0,M6436,-999)</f>
        <v>-0.4</v>
      </c>
      <c r="V6436">
        <v>200903</v>
      </c>
      <c r="W6436">
        <v>2009</v>
      </c>
    </row>
    <row r="6437" spans="1:23" x14ac:dyDescent="0.25">
      <c r="A6437" s="14">
        <v>39904</v>
      </c>
      <c r="B6437" s="3">
        <v>91</v>
      </c>
      <c r="C6437" s="5">
        <v>-999</v>
      </c>
      <c r="D6437" s="4">
        <v>-7.1</v>
      </c>
      <c r="E6437" s="4">
        <v>-3.4</v>
      </c>
      <c r="F6437" s="4">
        <v>-11.9</v>
      </c>
      <c r="G6437" s="4">
        <v>87.5</v>
      </c>
      <c r="H6437" s="4">
        <v>74.3</v>
      </c>
      <c r="I6437" s="4">
        <v>0.79</v>
      </c>
      <c r="J6437" s="4">
        <v>2.89</v>
      </c>
      <c r="K6437" s="4">
        <v>2</v>
      </c>
      <c r="L6437" s="4">
        <v>1270</v>
      </c>
      <c r="M6437" s="4">
        <v>-0.5</v>
      </c>
      <c r="N6437" s="5">
        <v>-999</v>
      </c>
      <c r="O6437" s="5">
        <v>-999</v>
      </c>
      <c r="P6437" s="4">
        <v>0.3</v>
      </c>
      <c r="Q6437" s="5">
        <v>-999</v>
      </c>
      <c r="R6437">
        <v>0.35299999999999998</v>
      </c>
      <c r="S6437" s="34">
        <f>ROUND((0.6105*(EXP((17.273*E6437)/(E6437+237.3))))*(100-H6437)/100,3)</f>
        <v>0.122</v>
      </c>
      <c r="T6437" s="6">
        <f>IF(V6437&lt;V6438,L6437,0)</f>
        <v>0</v>
      </c>
      <c r="U6437" s="6">
        <f>IF(T6437&gt;0,M6437,-999)</f>
        <v>-999</v>
      </c>
      <c r="V6437">
        <v>200904</v>
      </c>
      <c r="W6437">
        <v>2009</v>
      </c>
    </row>
    <row r="6438" spans="1:23" x14ac:dyDescent="0.25">
      <c r="A6438" s="14">
        <v>39905</v>
      </c>
      <c r="B6438" s="3">
        <v>92</v>
      </c>
      <c r="C6438" s="5">
        <v>-999</v>
      </c>
      <c r="D6438" s="4">
        <v>-4.4000000000000004</v>
      </c>
      <c r="E6438" s="4">
        <v>0.3</v>
      </c>
      <c r="F6438" s="4">
        <v>-7.5</v>
      </c>
      <c r="G6438" s="4">
        <v>86.4</v>
      </c>
      <c r="H6438" s="4">
        <v>68.400000000000006</v>
      </c>
      <c r="I6438" s="4">
        <v>0.79</v>
      </c>
      <c r="J6438" s="4">
        <v>1.87</v>
      </c>
      <c r="K6438" s="4">
        <v>2.7000000000000228</v>
      </c>
      <c r="L6438" s="4">
        <v>1272</v>
      </c>
      <c r="M6438" s="4">
        <v>-0.5</v>
      </c>
      <c r="N6438" s="5">
        <v>-999</v>
      </c>
      <c r="O6438" s="5">
        <v>-999</v>
      </c>
      <c r="P6438" s="4">
        <v>0.3</v>
      </c>
      <c r="Q6438" s="5">
        <v>-999</v>
      </c>
      <c r="R6438">
        <v>0.42699999999999999</v>
      </c>
      <c r="S6438" s="34">
        <f>ROUND((0.6105*(EXP((17.273*E6438)/(E6438+237.3))))*(100-H6438)/100,3)</f>
        <v>0.19700000000000001</v>
      </c>
      <c r="T6438" s="6">
        <f>IF(V6438&lt;V6439,L6438,0)</f>
        <v>0</v>
      </c>
      <c r="U6438" s="6">
        <f>IF(T6438&gt;0,M6438,-999)</f>
        <v>-999</v>
      </c>
      <c r="V6438">
        <v>200904</v>
      </c>
      <c r="W6438">
        <v>2009</v>
      </c>
    </row>
    <row r="6439" spans="1:23" x14ac:dyDescent="0.25">
      <c r="A6439" s="14">
        <v>39906</v>
      </c>
      <c r="B6439" s="3">
        <v>93</v>
      </c>
      <c r="C6439" s="5">
        <v>-999</v>
      </c>
      <c r="D6439" s="4">
        <v>-6.2</v>
      </c>
      <c r="E6439" s="4">
        <v>-2.4</v>
      </c>
      <c r="F6439" s="4">
        <v>-10</v>
      </c>
      <c r="G6439" s="4">
        <v>86.5</v>
      </c>
      <c r="H6439" s="4">
        <v>68</v>
      </c>
      <c r="I6439" s="4">
        <v>0.81</v>
      </c>
      <c r="J6439" s="4">
        <v>1.82</v>
      </c>
      <c r="K6439" s="4">
        <v>7.6000000000000005</v>
      </c>
      <c r="L6439" s="4">
        <v>1311.0000000000002</v>
      </c>
      <c r="M6439" s="4">
        <v>-0.5</v>
      </c>
      <c r="N6439" s="5">
        <v>-999</v>
      </c>
      <c r="O6439" s="5">
        <v>-999</v>
      </c>
      <c r="P6439" s="4">
        <v>0.3</v>
      </c>
      <c r="Q6439" s="5">
        <v>-999</v>
      </c>
      <c r="R6439">
        <v>0.34899999999999998</v>
      </c>
      <c r="S6439" s="34">
        <f>ROUND((0.6105*(EXP((17.273*E6439)/(E6439+237.3))))*(100-H6439)/100,3)</f>
        <v>0.16400000000000001</v>
      </c>
      <c r="T6439" s="6">
        <f>IF(V6439&lt;V6440,L6439,0)</f>
        <v>0</v>
      </c>
      <c r="U6439" s="6">
        <f>IF(T6439&gt;0,M6439,-999)</f>
        <v>-999</v>
      </c>
      <c r="V6439">
        <v>200904</v>
      </c>
      <c r="W6439">
        <v>2009</v>
      </c>
    </row>
    <row r="6440" spans="1:23" x14ac:dyDescent="0.25">
      <c r="A6440" s="14">
        <v>39907</v>
      </c>
      <c r="B6440" s="3">
        <v>94</v>
      </c>
      <c r="C6440" s="5">
        <v>-999</v>
      </c>
      <c r="D6440" s="4">
        <v>-3.2</v>
      </c>
      <c r="E6440" s="4">
        <v>5.3</v>
      </c>
      <c r="F6440" s="4">
        <v>-12.1</v>
      </c>
      <c r="G6440" s="4">
        <v>69.8</v>
      </c>
      <c r="H6440" s="4">
        <v>37.799999999999997</v>
      </c>
      <c r="I6440" s="4">
        <v>1.0900000000000001</v>
      </c>
      <c r="J6440" s="4">
        <v>3.07</v>
      </c>
      <c r="K6440" s="4">
        <v>0</v>
      </c>
      <c r="L6440" s="4">
        <v>1201</v>
      </c>
      <c r="M6440" s="4">
        <v>-0.4</v>
      </c>
      <c r="N6440" s="5">
        <v>-999</v>
      </c>
      <c r="O6440" s="5">
        <v>-999</v>
      </c>
      <c r="P6440" s="4">
        <v>0.4</v>
      </c>
      <c r="Q6440" s="5">
        <v>-999</v>
      </c>
      <c r="R6440">
        <v>0.33700000000000002</v>
      </c>
      <c r="S6440" s="34">
        <f>ROUND((0.6105*(EXP((17.273*E6440)/(E6440+237.3))))*(100-H6440)/100,3)</f>
        <v>0.55400000000000005</v>
      </c>
      <c r="T6440" s="6">
        <f>IF(V6440&lt;V6441,L6440,0)</f>
        <v>0</v>
      </c>
      <c r="U6440" s="6">
        <f>IF(T6440&gt;0,M6440,-999)</f>
        <v>-999</v>
      </c>
      <c r="V6440">
        <v>200904</v>
      </c>
      <c r="W6440">
        <v>2009</v>
      </c>
    </row>
    <row r="6441" spans="1:23" x14ac:dyDescent="0.25">
      <c r="A6441" s="14">
        <v>39908</v>
      </c>
      <c r="B6441" s="3">
        <v>95</v>
      </c>
      <c r="C6441" s="5">
        <v>-999</v>
      </c>
      <c r="D6441" s="4">
        <v>0.9</v>
      </c>
      <c r="E6441" s="4">
        <v>8.4</v>
      </c>
      <c r="F6441" s="4">
        <v>-4.5999999999999996</v>
      </c>
      <c r="G6441" s="4">
        <v>57.4</v>
      </c>
      <c r="H6441" s="4">
        <v>24</v>
      </c>
      <c r="I6441" s="4">
        <v>1.82</v>
      </c>
      <c r="J6441" s="4">
        <v>3.73</v>
      </c>
      <c r="K6441" s="4">
        <v>0</v>
      </c>
      <c r="L6441" s="4">
        <v>1121</v>
      </c>
      <c r="M6441" s="4">
        <v>-0.3</v>
      </c>
      <c r="N6441" s="5">
        <v>-999</v>
      </c>
      <c r="O6441" s="5">
        <v>-999</v>
      </c>
      <c r="P6441" s="4">
        <v>0.4</v>
      </c>
      <c r="Q6441" s="5">
        <v>-999</v>
      </c>
      <c r="R6441">
        <v>0.26400000000000001</v>
      </c>
      <c r="S6441" s="34">
        <f>ROUND((0.6105*(EXP((17.273*E6441)/(E6441+237.3))))*(100-H6441)/100,3)</f>
        <v>0.83699999999999997</v>
      </c>
      <c r="T6441" s="6">
        <f>IF(V6441&lt;V6442,L6441,0)</f>
        <v>0</v>
      </c>
      <c r="U6441" s="6">
        <f>IF(T6441&gt;0,M6441,-999)</f>
        <v>-999</v>
      </c>
      <c r="V6441">
        <v>200904</v>
      </c>
      <c r="W6441">
        <v>2009</v>
      </c>
    </row>
    <row r="6442" spans="1:23" x14ac:dyDescent="0.25">
      <c r="A6442" s="14">
        <v>39909</v>
      </c>
      <c r="B6442" s="3">
        <v>96</v>
      </c>
      <c r="C6442" s="5">
        <v>-999</v>
      </c>
      <c r="D6442" s="4">
        <v>3.3</v>
      </c>
      <c r="E6442" s="4">
        <v>12.2</v>
      </c>
      <c r="F6442" s="4">
        <v>-2.8</v>
      </c>
      <c r="G6442" s="4">
        <v>51.1</v>
      </c>
      <c r="H6442" s="4">
        <v>19</v>
      </c>
      <c r="I6442" s="4">
        <v>0.98</v>
      </c>
      <c r="J6442" s="4">
        <v>3.22</v>
      </c>
      <c r="K6442" s="4">
        <v>0</v>
      </c>
      <c r="L6442" s="4">
        <v>1071.0000000000002</v>
      </c>
      <c r="M6442" s="4">
        <v>-0.3</v>
      </c>
      <c r="N6442" s="5">
        <v>-999</v>
      </c>
      <c r="O6442" s="5">
        <v>-999</v>
      </c>
      <c r="P6442" s="4">
        <v>0.4</v>
      </c>
      <c r="Q6442" s="5">
        <v>-999</v>
      </c>
      <c r="R6442">
        <v>0.27</v>
      </c>
      <c r="S6442" s="34">
        <f>ROUND((0.6105*(EXP((17.273*E6442)/(E6442+237.3))))*(100-H6442)/100,3)</f>
        <v>1.151</v>
      </c>
      <c r="T6442" s="6">
        <f>IF(V6442&lt;V6443,L6442,0)</f>
        <v>0</v>
      </c>
      <c r="U6442" s="6">
        <f>IF(T6442&gt;0,M6442,-999)</f>
        <v>-999</v>
      </c>
      <c r="V6442">
        <v>200904</v>
      </c>
      <c r="W6442">
        <v>2009</v>
      </c>
    </row>
    <row r="6443" spans="1:23" x14ac:dyDescent="0.25">
      <c r="A6443" s="14">
        <v>39910</v>
      </c>
      <c r="B6443" s="3">
        <v>97</v>
      </c>
      <c r="C6443" s="5">
        <v>-999</v>
      </c>
      <c r="D6443" s="4">
        <v>5.9</v>
      </c>
      <c r="E6443" s="4">
        <v>14.1</v>
      </c>
      <c r="F6443" s="4">
        <v>-1.7</v>
      </c>
      <c r="G6443" s="4">
        <v>39.1</v>
      </c>
      <c r="H6443" s="4">
        <v>13.9</v>
      </c>
      <c r="I6443" s="4">
        <v>1.04</v>
      </c>
      <c r="J6443" s="4">
        <v>2.85</v>
      </c>
      <c r="K6443" s="4">
        <v>0</v>
      </c>
      <c r="L6443" s="4">
        <v>1026</v>
      </c>
      <c r="M6443" s="4">
        <v>-0.2</v>
      </c>
      <c r="N6443" s="5">
        <v>-999</v>
      </c>
      <c r="O6443" s="5">
        <v>-999</v>
      </c>
      <c r="P6443" s="4">
        <v>0.4</v>
      </c>
      <c r="Q6443" s="5">
        <v>-999</v>
      </c>
      <c r="R6443">
        <v>0.224</v>
      </c>
      <c r="S6443" s="34">
        <f>ROUND((0.6105*(EXP((17.273*E6443)/(E6443+237.3))))*(100-H6443)/100,3)</f>
        <v>1.385</v>
      </c>
      <c r="T6443" s="6">
        <f>IF(V6443&lt;V6444,L6443,0)</f>
        <v>0</v>
      </c>
      <c r="U6443" s="6">
        <f>IF(T6443&gt;0,M6443,-999)</f>
        <v>-999</v>
      </c>
      <c r="V6443">
        <v>200904</v>
      </c>
      <c r="W6443">
        <v>2009</v>
      </c>
    </row>
    <row r="6444" spans="1:23" x14ac:dyDescent="0.25">
      <c r="A6444" s="14">
        <v>39911</v>
      </c>
      <c r="B6444" s="3">
        <v>98</v>
      </c>
      <c r="C6444" s="5">
        <v>-999</v>
      </c>
      <c r="D6444" s="4">
        <v>5.0999999999999996</v>
      </c>
      <c r="E6444" s="4">
        <v>13.7</v>
      </c>
      <c r="F6444" s="4">
        <v>-2.2999999999999998</v>
      </c>
      <c r="G6444" s="4">
        <v>47.7</v>
      </c>
      <c r="H6444" s="4">
        <v>17</v>
      </c>
      <c r="I6444" s="4">
        <v>0.93</v>
      </c>
      <c r="J6444" s="4">
        <v>2.25</v>
      </c>
      <c r="K6444" s="4">
        <v>0</v>
      </c>
      <c r="L6444" s="4">
        <v>996</v>
      </c>
      <c r="M6444" s="4">
        <v>-0.2</v>
      </c>
      <c r="N6444" s="5">
        <v>-999</v>
      </c>
      <c r="O6444" s="5">
        <v>-999</v>
      </c>
      <c r="P6444" s="4">
        <v>0.5</v>
      </c>
      <c r="Q6444" s="5">
        <v>-999</v>
      </c>
      <c r="R6444">
        <v>0.26600000000000001</v>
      </c>
      <c r="S6444" s="34">
        <f>ROUND((0.6105*(EXP((17.273*E6444)/(E6444+237.3))))*(100-H6444)/100,3)</f>
        <v>1.3009999999999999</v>
      </c>
      <c r="T6444" s="6">
        <f>IF(V6444&lt;V6445,L6444,0)</f>
        <v>0</v>
      </c>
      <c r="U6444" s="6">
        <f>IF(T6444&gt;0,M6444,-999)</f>
        <v>-999</v>
      </c>
      <c r="V6444">
        <v>200904</v>
      </c>
      <c r="W6444">
        <v>2009</v>
      </c>
    </row>
    <row r="6445" spans="1:23" x14ac:dyDescent="0.25">
      <c r="A6445" s="14">
        <v>39912</v>
      </c>
      <c r="B6445" s="3">
        <v>99</v>
      </c>
      <c r="C6445" s="5">
        <v>-999</v>
      </c>
      <c r="D6445" s="4">
        <v>0.1</v>
      </c>
      <c r="E6445" s="4">
        <v>7.3</v>
      </c>
      <c r="F6445" s="4">
        <v>-4.9000000000000004</v>
      </c>
      <c r="G6445" s="4">
        <v>72.099999999999994</v>
      </c>
      <c r="H6445" s="4">
        <v>40</v>
      </c>
      <c r="I6445" s="4">
        <v>0.93</v>
      </c>
      <c r="J6445" s="4">
        <v>2.99</v>
      </c>
      <c r="K6445" s="4">
        <v>0</v>
      </c>
      <c r="L6445" s="4">
        <v>981.00000000000011</v>
      </c>
      <c r="M6445" s="4">
        <v>-0.1</v>
      </c>
      <c r="N6445" s="5">
        <v>-999</v>
      </c>
      <c r="O6445" s="5">
        <v>-999</v>
      </c>
      <c r="P6445" s="4">
        <v>0.4</v>
      </c>
      <c r="Q6445" s="5">
        <v>-999</v>
      </c>
      <c r="R6445">
        <v>0.40899999999999997</v>
      </c>
      <c r="S6445" s="34">
        <f>ROUND((0.6105*(EXP((17.273*E6445)/(E6445+237.3))))*(100-H6445)/100,3)</f>
        <v>0.61299999999999999</v>
      </c>
      <c r="T6445" s="6">
        <f>IF(V6445&lt;V6446,L6445,0)</f>
        <v>0</v>
      </c>
      <c r="U6445" s="6">
        <f>IF(T6445&gt;0,M6445,-999)</f>
        <v>-999</v>
      </c>
      <c r="V6445">
        <v>200904</v>
      </c>
      <c r="W6445">
        <v>2009</v>
      </c>
    </row>
    <row r="6446" spans="1:23" x14ac:dyDescent="0.25">
      <c r="A6446" s="14">
        <v>39913</v>
      </c>
      <c r="B6446" s="3">
        <v>100</v>
      </c>
      <c r="C6446" s="5">
        <v>-999</v>
      </c>
      <c r="D6446" s="4">
        <v>1.6</v>
      </c>
      <c r="E6446" s="4">
        <v>10.6</v>
      </c>
      <c r="F6446" s="4">
        <v>-4.3</v>
      </c>
      <c r="G6446" s="4">
        <v>65</v>
      </c>
      <c r="H6446" s="4">
        <v>28.1</v>
      </c>
      <c r="I6446" s="4">
        <v>0.9</v>
      </c>
      <c r="J6446" s="4">
        <v>3.33</v>
      </c>
      <c r="K6446" s="4">
        <v>0</v>
      </c>
      <c r="L6446" s="4">
        <v>947.00000000000011</v>
      </c>
      <c r="M6446" s="4">
        <v>-0.1</v>
      </c>
      <c r="N6446" s="5">
        <v>-999</v>
      </c>
      <c r="O6446" s="5">
        <v>-999</v>
      </c>
      <c r="P6446" s="4">
        <v>0.4</v>
      </c>
      <c r="Q6446" s="5">
        <v>-999</v>
      </c>
      <c r="R6446">
        <v>0.35799999999999998</v>
      </c>
      <c r="S6446" s="34">
        <f>ROUND((0.6105*(EXP((17.273*E6446)/(E6446+237.3))))*(100-H6446)/100,3)</f>
        <v>0.91900000000000004</v>
      </c>
      <c r="T6446" s="6">
        <f>IF(V6446&lt;V6447,L6446,0)</f>
        <v>0</v>
      </c>
      <c r="U6446" s="6">
        <f>IF(T6446&gt;0,M6446,-999)</f>
        <v>-999</v>
      </c>
      <c r="V6446">
        <v>200904</v>
      </c>
      <c r="W6446">
        <v>2009</v>
      </c>
    </row>
    <row r="6447" spans="1:23" x14ac:dyDescent="0.25">
      <c r="A6447" s="14">
        <v>39914</v>
      </c>
      <c r="B6447" s="3">
        <v>101</v>
      </c>
      <c r="C6447" s="5">
        <v>-999</v>
      </c>
      <c r="D6447" s="4">
        <v>0.4</v>
      </c>
      <c r="E6447" s="4">
        <v>5.6</v>
      </c>
      <c r="F6447" s="4">
        <v>-4.3</v>
      </c>
      <c r="G6447" s="4">
        <v>68.599999999999994</v>
      </c>
      <c r="H6447" s="4">
        <v>45.5</v>
      </c>
      <c r="I6447" s="4">
        <v>1.22</v>
      </c>
      <c r="J6447" s="4">
        <v>2.75</v>
      </c>
      <c r="K6447" s="4">
        <v>2.2000000000000002</v>
      </c>
      <c r="L6447" s="4">
        <v>951.00000000000011</v>
      </c>
      <c r="M6447" s="4">
        <v>-0.1</v>
      </c>
      <c r="N6447" s="5">
        <v>-999</v>
      </c>
      <c r="O6447" s="5">
        <v>-999</v>
      </c>
      <c r="P6447" s="4">
        <v>0.4</v>
      </c>
      <c r="Q6447" s="5">
        <v>-999</v>
      </c>
      <c r="R6447">
        <v>0.41299999999999998</v>
      </c>
      <c r="S6447" s="34">
        <f>ROUND((0.6105*(EXP((17.273*E6447)/(E6447+237.3))))*(100-H6447)/100,3)</f>
        <v>0.495</v>
      </c>
      <c r="T6447" s="6">
        <f>IF(V6447&lt;V6448,L6447,0)</f>
        <v>0</v>
      </c>
      <c r="U6447" s="6">
        <f>IF(T6447&gt;0,M6447,-999)</f>
        <v>-999</v>
      </c>
      <c r="V6447">
        <v>200904</v>
      </c>
      <c r="W6447">
        <v>2009</v>
      </c>
    </row>
    <row r="6448" spans="1:23" x14ac:dyDescent="0.25">
      <c r="A6448" s="14">
        <v>39915</v>
      </c>
      <c r="B6448" s="3">
        <v>102</v>
      </c>
      <c r="C6448" s="5">
        <v>-999</v>
      </c>
      <c r="D6448" s="4">
        <v>-1.3</v>
      </c>
      <c r="E6448" s="4">
        <v>0.8</v>
      </c>
      <c r="F6448" s="4">
        <v>-4.3</v>
      </c>
      <c r="G6448" s="4">
        <v>81.900000000000006</v>
      </c>
      <c r="H6448" s="4">
        <v>55.7</v>
      </c>
      <c r="I6448" s="4">
        <v>2.2999999999999998</v>
      </c>
      <c r="J6448" s="4">
        <v>4.7699999999999996</v>
      </c>
      <c r="K6448" s="4">
        <v>3.6000000000000112</v>
      </c>
      <c r="L6448" s="4">
        <v>984.00000000000023</v>
      </c>
      <c r="M6448" s="4">
        <v>-0.1</v>
      </c>
      <c r="N6448" s="5">
        <v>-999</v>
      </c>
      <c r="O6448" s="5">
        <v>-999</v>
      </c>
      <c r="P6448" s="4">
        <v>0.3</v>
      </c>
      <c r="Q6448" s="5">
        <v>-999</v>
      </c>
      <c r="R6448">
        <v>0.36099999999999999</v>
      </c>
      <c r="S6448" s="34">
        <f>ROUND((0.6105*(EXP((17.273*E6448)/(E6448+237.3))))*(100-H6448)/100,3)</f>
        <v>0.28699999999999998</v>
      </c>
      <c r="T6448" s="6">
        <f>IF(V6448&lt;V6449,L6448,0)</f>
        <v>0</v>
      </c>
      <c r="U6448" s="6">
        <f>IF(T6448&gt;0,M6448,-999)</f>
        <v>-999</v>
      </c>
      <c r="V6448">
        <v>200904</v>
      </c>
      <c r="W6448">
        <v>2009</v>
      </c>
    </row>
    <row r="6449" spans="1:23" x14ac:dyDescent="0.25">
      <c r="A6449" s="14">
        <v>39916</v>
      </c>
      <c r="B6449" s="3">
        <v>103</v>
      </c>
      <c r="C6449" s="5">
        <v>-999</v>
      </c>
      <c r="D6449" s="4">
        <v>-3.6</v>
      </c>
      <c r="E6449" s="4">
        <v>2.9</v>
      </c>
      <c r="F6449" s="4">
        <v>-8.4</v>
      </c>
      <c r="G6449" s="4">
        <v>68.099999999999994</v>
      </c>
      <c r="H6449" s="4">
        <v>29.7</v>
      </c>
      <c r="I6449" s="4">
        <v>1.2</v>
      </c>
      <c r="J6449" s="4">
        <v>2.7</v>
      </c>
      <c r="K6449" s="4">
        <v>0</v>
      </c>
      <c r="L6449" s="4">
        <v>973.00000000000011</v>
      </c>
      <c r="M6449" s="4">
        <v>-0.1</v>
      </c>
      <c r="N6449" s="5">
        <v>-999</v>
      </c>
      <c r="O6449" s="5">
        <v>-999</v>
      </c>
      <c r="P6449" s="4">
        <v>0.4</v>
      </c>
      <c r="Q6449" s="5">
        <v>-999</v>
      </c>
      <c r="R6449">
        <v>0.223</v>
      </c>
      <c r="S6449" s="34">
        <f>ROUND((0.6105*(EXP((17.273*E6449)/(E6449+237.3))))*(100-H6449)/100,3)</f>
        <v>0.52900000000000003</v>
      </c>
      <c r="T6449" s="6">
        <f>IF(V6449&lt;V6450,L6449,0)</f>
        <v>0</v>
      </c>
      <c r="U6449" s="6">
        <f>IF(T6449&gt;0,M6449,-999)</f>
        <v>-999</v>
      </c>
      <c r="V6449">
        <v>200904</v>
      </c>
      <c r="W6449">
        <v>2009</v>
      </c>
    </row>
    <row r="6450" spans="1:23" x14ac:dyDescent="0.25">
      <c r="A6450" s="14">
        <v>39917</v>
      </c>
      <c r="B6450" s="3">
        <v>104</v>
      </c>
      <c r="C6450" s="5">
        <v>-999</v>
      </c>
      <c r="D6450" s="4">
        <v>-4.4000000000000004</v>
      </c>
      <c r="E6450" s="4">
        <v>-0.2</v>
      </c>
      <c r="F6450" s="4">
        <v>-7.6</v>
      </c>
      <c r="G6450" s="4">
        <v>83.9</v>
      </c>
      <c r="H6450" s="4">
        <v>68.7</v>
      </c>
      <c r="I6450" s="4">
        <v>0.99</v>
      </c>
      <c r="J6450" s="4">
        <v>2.5099999999999998</v>
      </c>
      <c r="K6450" s="4">
        <v>1.1000000000000114</v>
      </c>
      <c r="L6450" s="4">
        <v>986.00000000000023</v>
      </c>
      <c r="M6450" s="4">
        <v>-0.1</v>
      </c>
      <c r="N6450" s="5">
        <v>-999</v>
      </c>
      <c r="O6450" s="5">
        <v>-999</v>
      </c>
      <c r="P6450" s="4">
        <v>0.3</v>
      </c>
      <c r="Q6450" s="5">
        <v>-999</v>
      </c>
      <c r="R6450">
        <v>0.41399999999999998</v>
      </c>
      <c r="S6450" s="34">
        <f>ROUND((0.6105*(EXP((17.273*E6450)/(E6450+237.3))))*(100-H6450)/100,3)</f>
        <v>0.188</v>
      </c>
      <c r="T6450" s="6">
        <f>IF(V6450&lt;V6451,L6450,0)</f>
        <v>0</v>
      </c>
      <c r="U6450" s="6">
        <f>IF(T6450&gt;0,M6450,-999)</f>
        <v>-999</v>
      </c>
      <c r="V6450">
        <v>200904</v>
      </c>
      <c r="W6450">
        <v>2009</v>
      </c>
    </row>
    <row r="6451" spans="1:23" x14ac:dyDescent="0.25">
      <c r="A6451" s="14">
        <v>39918</v>
      </c>
      <c r="B6451" s="3">
        <v>105</v>
      </c>
      <c r="C6451" s="5">
        <v>-999</v>
      </c>
      <c r="D6451" s="4">
        <v>-0.9</v>
      </c>
      <c r="E6451" s="4">
        <v>6.4</v>
      </c>
      <c r="F6451" s="4">
        <v>-7.4</v>
      </c>
      <c r="G6451" s="4">
        <v>60.6</v>
      </c>
      <c r="H6451" s="4">
        <v>29</v>
      </c>
      <c r="I6451" s="4">
        <v>1</v>
      </c>
      <c r="J6451" s="4">
        <v>2.59</v>
      </c>
      <c r="K6451" s="4">
        <v>0</v>
      </c>
      <c r="L6451" s="4">
        <v>953.00000000000011</v>
      </c>
      <c r="M6451" s="4">
        <v>-0.1</v>
      </c>
      <c r="N6451" s="5">
        <v>-999</v>
      </c>
      <c r="O6451" s="5">
        <v>-999</v>
      </c>
      <c r="P6451" s="4">
        <v>0.4</v>
      </c>
      <c r="Q6451" s="5">
        <v>-999</v>
      </c>
      <c r="R6451">
        <v>0.27800000000000002</v>
      </c>
      <c r="S6451" s="34">
        <f>ROUND((0.6105*(EXP((17.273*E6451)/(E6451+237.3))))*(100-H6451)/100,3)</f>
        <v>0.68200000000000005</v>
      </c>
      <c r="T6451" s="6">
        <f>IF(V6451&lt;V6452,L6451,0)</f>
        <v>0</v>
      </c>
      <c r="U6451" s="6">
        <f>IF(T6451&gt;0,M6451,-999)</f>
        <v>-999</v>
      </c>
      <c r="V6451">
        <v>200904</v>
      </c>
      <c r="W6451">
        <v>2009</v>
      </c>
    </row>
    <row r="6452" spans="1:23" x14ac:dyDescent="0.25">
      <c r="A6452" s="14">
        <v>39919</v>
      </c>
      <c r="B6452" s="3">
        <v>106</v>
      </c>
      <c r="C6452" s="5">
        <v>-999</v>
      </c>
      <c r="D6452" s="4">
        <v>2.5</v>
      </c>
      <c r="E6452" s="4">
        <v>9.1999999999999993</v>
      </c>
      <c r="F6452" s="4">
        <v>-4.9000000000000004</v>
      </c>
      <c r="G6452" s="4">
        <v>47.8</v>
      </c>
      <c r="H6452" s="4">
        <v>24.6</v>
      </c>
      <c r="I6452" s="4">
        <v>1.38</v>
      </c>
      <c r="J6452" s="4">
        <v>3.41</v>
      </c>
      <c r="K6452" s="4">
        <v>0</v>
      </c>
      <c r="L6452" s="4">
        <v>924.00000000000011</v>
      </c>
      <c r="M6452" s="4">
        <v>-0.1</v>
      </c>
      <c r="N6452" s="5">
        <v>-999</v>
      </c>
      <c r="O6452" s="5">
        <v>-999</v>
      </c>
      <c r="P6452" s="4">
        <v>0.4</v>
      </c>
      <c r="Q6452" s="5">
        <v>-999</v>
      </c>
      <c r="R6452">
        <v>0.28699999999999998</v>
      </c>
      <c r="S6452" s="34">
        <f>ROUND((0.6105*(EXP((17.273*E6452)/(E6452+237.3))))*(100-H6452)/100,3)</f>
        <v>0.877</v>
      </c>
      <c r="T6452" s="6">
        <f>IF(V6452&lt;V6453,L6452,0)</f>
        <v>0</v>
      </c>
      <c r="U6452" s="6">
        <f>IF(T6452&gt;0,M6452,-999)</f>
        <v>-999</v>
      </c>
      <c r="V6452">
        <v>200904</v>
      </c>
      <c r="W6452">
        <v>2009</v>
      </c>
    </row>
    <row r="6453" spans="1:23" x14ac:dyDescent="0.25">
      <c r="A6453" s="14">
        <v>39920</v>
      </c>
      <c r="B6453" s="3">
        <v>107</v>
      </c>
      <c r="C6453" s="5">
        <v>-999</v>
      </c>
      <c r="D6453" s="4">
        <v>-0.9</v>
      </c>
      <c r="E6453" s="4">
        <v>4</v>
      </c>
      <c r="F6453" s="4">
        <v>-5.7</v>
      </c>
      <c r="G6453" s="4">
        <v>86</v>
      </c>
      <c r="H6453" s="4">
        <v>56.9</v>
      </c>
      <c r="I6453" s="4">
        <v>1.66</v>
      </c>
      <c r="J6453" s="4">
        <v>3.83</v>
      </c>
      <c r="K6453" s="4">
        <v>13.500000000000025</v>
      </c>
      <c r="L6453" s="4">
        <v>976.00000000000023</v>
      </c>
      <c r="M6453" s="4">
        <v>-0.1</v>
      </c>
      <c r="N6453" s="5">
        <v>-999</v>
      </c>
      <c r="O6453" s="5">
        <v>-999</v>
      </c>
      <c r="P6453" s="4">
        <v>0.3</v>
      </c>
      <c r="Q6453" s="5">
        <v>-999</v>
      </c>
      <c r="R6453">
        <v>0.46300000000000002</v>
      </c>
      <c r="S6453" s="34">
        <f>ROUND((0.6105*(EXP((17.273*E6453)/(E6453+237.3))))*(100-H6453)/100,3)</f>
        <v>0.35</v>
      </c>
      <c r="T6453" s="6">
        <f>IF(V6453&lt;V6454,L6453,0)</f>
        <v>0</v>
      </c>
      <c r="U6453" s="6">
        <f>IF(T6453&gt;0,M6453,-999)</f>
        <v>-999</v>
      </c>
      <c r="V6453">
        <v>200904</v>
      </c>
      <c r="W6453">
        <v>2009</v>
      </c>
    </row>
    <row r="6454" spans="1:23" x14ac:dyDescent="0.25">
      <c r="A6454" s="14">
        <v>39921</v>
      </c>
      <c r="B6454" s="3">
        <v>108</v>
      </c>
      <c r="C6454" s="5">
        <v>-999</v>
      </c>
      <c r="D6454" s="4">
        <v>-0.6</v>
      </c>
      <c r="E6454" s="4">
        <v>5.9</v>
      </c>
      <c r="F6454" s="4">
        <v>-7.3</v>
      </c>
      <c r="G6454" s="4">
        <v>63</v>
      </c>
      <c r="H6454" s="4">
        <v>35.700000000000003</v>
      </c>
      <c r="I6454" s="4">
        <v>0.87</v>
      </c>
      <c r="J6454" s="4">
        <v>3.29</v>
      </c>
      <c r="K6454" s="4">
        <v>0</v>
      </c>
      <c r="L6454" s="4">
        <v>955.00000000000011</v>
      </c>
      <c r="M6454" s="4">
        <v>-0.1</v>
      </c>
      <c r="N6454" s="5">
        <v>-999</v>
      </c>
      <c r="O6454" s="5">
        <v>-999</v>
      </c>
      <c r="P6454" s="4">
        <v>0.4</v>
      </c>
      <c r="Q6454" s="5">
        <v>-999</v>
      </c>
      <c r="R6454">
        <v>0.33100000000000002</v>
      </c>
      <c r="S6454" s="34">
        <f>ROUND((0.6105*(EXP((17.273*E6454)/(E6454+237.3))))*(100-H6454)/100,3)</f>
        <v>0.59699999999999998</v>
      </c>
      <c r="T6454" s="6">
        <f>IF(V6454&lt;V6455,L6454,0)</f>
        <v>0</v>
      </c>
      <c r="U6454" s="6">
        <f>IF(T6454&gt;0,M6454,-999)</f>
        <v>-999</v>
      </c>
      <c r="V6454">
        <v>200904</v>
      </c>
      <c r="W6454">
        <v>2009</v>
      </c>
    </row>
    <row r="6455" spans="1:23" x14ac:dyDescent="0.25">
      <c r="A6455" s="14">
        <v>39922</v>
      </c>
      <c r="B6455" s="3">
        <v>109</v>
      </c>
      <c r="C6455" s="5">
        <v>-999</v>
      </c>
      <c r="D6455" s="4">
        <v>4.0999999999999996</v>
      </c>
      <c r="E6455" s="4">
        <v>10.1</v>
      </c>
      <c r="F6455" s="4">
        <v>-1.3</v>
      </c>
      <c r="G6455" s="4">
        <v>52.9</v>
      </c>
      <c r="H6455" s="4">
        <v>37.799999999999997</v>
      </c>
      <c r="I6455" s="4">
        <v>1</v>
      </c>
      <c r="J6455" s="4">
        <v>3.31</v>
      </c>
      <c r="K6455" s="4">
        <v>0</v>
      </c>
      <c r="L6455" s="4">
        <v>928.00000000000011</v>
      </c>
      <c r="M6455" s="4">
        <v>0</v>
      </c>
      <c r="N6455" s="5">
        <v>-999</v>
      </c>
      <c r="O6455" s="5">
        <v>-999</v>
      </c>
      <c r="P6455" s="4">
        <v>0.4</v>
      </c>
      <c r="Q6455" s="5">
        <v>-999</v>
      </c>
      <c r="R6455">
        <v>0.46600000000000003</v>
      </c>
      <c r="S6455" s="34">
        <f>ROUND((0.6105*(EXP((17.273*E6455)/(E6455+237.3))))*(100-H6455)/100,3)</f>
        <v>0.76900000000000002</v>
      </c>
      <c r="T6455" s="6">
        <f>IF(V6455&lt;V6456,L6455,0)</f>
        <v>0</v>
      </c>
      <c r="U6455" s="6">
        <f>IF(T6455&gt;0,M6455,-999)</f>
        <v>-999</v>
      </c>
      <c r="V6455">
        <v>200904</v>
      </c>
      <c r="W6455">
        <v>2009</v>
      </c>
    </row>
    <row r="6456" spans="1:23" x14ac:dyDescent="0.25">
      <c r="A6456" s="14">
        <v>39923</v>
      </c>
      <c r="B6456" s="3">
        <v>110</v>
      </c>
      <c r="C6456" s="5">
        <v>-999</v>
      </c>
      <c r="D6456" s="4">
        <v>6.8</v>
      </c>
      <c r="E6456" s="4">
        <v>11.7</v>
      </c>
      <c r="F6456" s="4">
        <v>2.4</v>
      </c>
      <c r="G6456" s="4">
        <v>60.9</v>
      </c>
      <c r="H6456" s="4">
        <v>45.2</v>
      </c>
      <c r="I6456" s="4">
        <v>0.91</v>
      </c>
      <c r="J6456" s="4">
        <v>2.4700000000000002</v>
      </c>
      <c r="K6456" s="4">
        <v>0</v>
      </c>
      <c r="L6456" s="4">
        <v>876.00000000000011</v>
      </c>
      <c r="M6456" s="4">
        <v>0</v>
      </c>
      <c r="N6456" s="5">
        <v>-999</v>
      </c>
      <c r="O6456" s="5">
        <v>-999</v>
      </c>
      <c r="P6456" s="4">
        <v>0.5</v>
      </c>
      <c r="Q6456" s="5">
        <v>-999</v>
      </c>
      <c r="R6456">
        <v>0.622</v>
      </c>
      <c r="S6456" s="34">
        <f>ROUND((0.6105*(EXP((17.273*E6456)/(E6456+237.3))))*(100-H6456)/100,3)</f>
        <v>0.753</v>
      </c>
      <c r="T6456" s="6">
        <f>IF(V6456&lt;V6457,L6456,0)</f>
        <v>0</v>
      </c>
      <c r="U6456" s="6">
        <f>IF(T6456&gt;0,M6456,-999)</f>
        <v>-999</v>
      </c>
      <c r="V6456">
        <v>200904</v>
      </c>
      <c r="W6456">
        <v>2009</v>
      </c>
    </row>
    <row r="6457" spans="1:23" x14ac:dyDescent="0.25">
      <c r="A6457" s="14">
        <v>39924</v>
      </c>
      <c r="B6457" s="3">
        <v>111</v>
      </c>
      <c r="C6457" s="5">
        <v>-999</v>
      </c>
      <c r="D6457" s="4">
        <v>8.6999999999999993</v>
      </c>
      <c r="E6457" s="4">
        <v>15.3</v>
      </c>
      <c r="F6457" s="4">
        <v>3.2</v>
      </c>
      <c r="G6457" s="4">
        <v>39.6</v>
      </c>
      <c r="H6457" s="4">
        <v>17.100000000000001</v>
      </c>
      <c r="I6457" s="4">
        <v>1.18</v>
      </c>
      <c r="J6457" s="4">
        <v>2.73</v>
      </c>
      <c r="K6457" s="4">
        <v>0</v>
      </c>
      <c r="L6457" s="4">
        <v>821.00000000000023</v>
      </c>
      <c r="M6457" s="4">
        <v>0</v>
      </c>
      <c r="N6457" s="5">
        <v>-999</v>
      </c>
      <c r="O6457" s="5">
        <v>-999</v>
      </c>
      <c r="P6457" s="4">
        <v>0.4</v>
      </c>
      <c r="Q6457" s="5">
        <v>-999</v>
      </c>
      <c r="R6457">
        <v>0.29599999999999999</v>
      </c>
      <c r="S6457" s="34">
        <f>ROUND((0.6105*(EXP((17.273*E6457)/(E6457+237.3))))*(100-H6457)/100,3)</f>
        <v>1.4410000000000001</v>
      </c>
      <c r="T6457" s="6">
        <f>IF(V6457&lt;V6458,L6457,0)</f>
        <v>0</v>
      </c>
      <c r="U6457" s="6">
        <f>IF(T6457&gt;0,M6457,-999)</f>
        <v>-999</v>
      </c>
      <c r="V6457">
        <v>200904</v>
      </c>
      <c r="W6457">
        <v>2009</v>
      </c>
    </row>
    <row r="6458" spans="1:23" x14ac:dyDescent="0.25">
      <c r="A6458" s="14">
        <v>39925</v>
      </c>
      <c r="B6458" s="3">
        <v>112</v>
      </c>
      <c r="C6458" s="5">
        <v>-999</v>
      </c>
      <c r="D6458" s="4">
        <v>0</v>
      </c>
      <c r="E6458" s="4">
        <v>4.2</v>
      </c>
      <c r="F6458" s="4">
        <v>-7.6</v>
      </c>
      <c r="G6458" s="4">
        <v>63.4</v>
      </c>
      <c r="H6458" s="4">
        <v>33.1</v>
      </c>
      <c r="I6458" s="4">
        <v>1.25</v>
      </c>
      <c r="J6458" s="4">
        <v>2.74</v>
      </c>
      <c r="K6458" s="4">
        <v>0</v>
      </c>
      <c r="L6458" s="4">
        <v>797.00000000000011</v>
      </c>
      <c r="M6458" s="4">
        <v>0</v>
      </c>
      <c r="N6458" s="5">
        <v>-999</v>
      </c>
      <c r="O6458" s="5">
        <v>-999</v>
      </c>
      <c r="P6458" s="4">
        <v>0.4</v>
      </c>
      <c r="Q6458" s="5">
        <v>-999</v>
      </c>
      <c r="R6458">
        <v>0.27400000000000002</v>
      </c>
      <c r="S6458" s="34">
        <f>ROUND((0.6105*(EXP((17.273*E6458)/(E6458+237.3))))*(100-H6458)/100,3)</f>
        <v>0.55200000000000005</v>
      </c>
      <c r="T6458" s="6">
        <f>IF(V6458&lt;V6459,L6458,0)</f>
        <v>0</v>
      </c>
      <c r="U6458" s="6">
        <f>IF(T6458&gt;0,M6458,-999)</f>
        <v>-999</v>
      </c>
      <c r="V6458">
        <v>200904</v>
      </c>
      <c r="W6458">
        <v>2009</v>
      </c>
    </row>
    <row r="6459" spans="1:23" x14ac:dyDescent="0.25">
      <c r="A6459" s="14">
        <v>39926</v>
      </c>
      <c r="B6459" s="3">
        <v>113</v>
      </c>
      <c r="C6459" s="5">
        <v>-999</v>
      </c>
      <c r="D6459" s="4">
        <v>-5.2</v>
      </c>
      <c r="E6459" s="4">
        <v>0.5</v>
      </c>
      <c r="F6459" s="4">
        <v>-9.9</v>
      </c>
      <c r="G6459" s="4">
        <v>57.8</v>
      </c>
      <c r="H6459" s="4">
        <v>33.4</v>
      </c>
      <c r="I6459" s="4">
        <v>1.07</v>
      </c>
      <c r="J6459" s="4">
        <v>2.83</v>
      </c>
      <c r="K6459" s="4">
        <v>0</v>
      </c>
      <c r="L6459" s="4">
        <v>782</v>
      </c>
      <c r="M6459" s="4">
        <v>-0.1</v>
      </c>
      <c r="N6459" s="5">
        <v>-999</v>
      </c>
      <c r="O6459" s="5">
        <v>-999</v>
      </c>
      <c r="P6459" s="4">
        <v>0.4</v>
      </c>
      <c r="Q6459" s="5">
        <v>-999</v>
      </c>
      <c r="R6459">
        <v>0.21099999999999999</v>
      </c>
      <c r="S6459" s="34">
        <f>ROUND((0.6105*(EXP((17.273*E6459)/(E6459+237.3))))*(100-H6459)/100,3)</f>
        <v>0.42199999999999999</v>
      </c>
      <c r="T6459" s="6">
        <f>IF(V6459&lt;V6460,L6459,0)</f>
        <v>0</v>
      </c>
      <c r="U6459" s="6">
        <f>IF(T6459&gt;0,M6459,-999)</f>
        <v>-999</v>
      </c>
      <c r="V6459">
        <v>200904</v>
      </c>
      <c r="W6459">
        <v>2009</v>
      </c>
    </row>
    <row r="6460" spans="1:23" x14ac:dyDescent="0.25">
      <c r="A6460" s="14">
        <v>39927</v>
      </c>
      <c r="B6460" s="3">
        <v>114</v>
      </c>
      <c r="C6460" s="5">
        <v>-999</v>
      </c>
      <c r="D6460" s="4">
        <v>-1.2</v>
      </c>
      <c r="E6460" s="4">
        <v>6.7</v>
      </c>
      <c r="F6460" s="4">
        <v>-8.6999999999999993</v>
      </c>
      <c r="G6460" s="4">
        <v>44.6</v>
      </c>
      <c r="H6460" s="4">
        <v>24.1</v>
      </c>
      <c r="I6460" s="4">
        <v>1.27</v>
      </c>
      <c r="J6460" s="4">
        <v>2.5499999999999998</v>
      </c>
      <c r="K6460" s="4">
        <v>0</v>
      </c>
      <c r="L6460" s="4">
        <v>755.00000000000011</v>
      </c>
      <c r="M6460" s="4">
        <v>0</v>
      </c>
      <c r="N6460" s="5">
        <v>-999</v>
      </c>
      <c r="O6460" s="5">
        <v>-999</v>
      </c>
      <c r="P6460" s="4">
        <v>0.4</v>
      </c>
      <c r="Q6460" s="5">
        <v>-999</v>
      </c>
      <c r="R6460">
        <v>0.23699999999999999</v>
      </c>
      <c r="S6460" s="34">
        <f>ROUND((0.6105*(EXP((17.273*E6460)/(E6460+237.3))))*(100-H6460)/100,3)</f>
        <v>0.745</v>
      </c>
      <c r="T6460" s="6">
        <f>IF(V6460&lt;V6461,L6460,0)</f>
        <v>0</v>
      </c>
      <c r="U6460" s="6">
        <f>IF(T6460&gt;0,M6460,-999)</f>
        <v>-999</v>
      </c>
      <c r="V6460">
        <v>200904</v>
      </c>
      <c r="W6460">
        <v>2009</v>
      </c>
    </row>
    <row r="6461" spans="1:23" x14ac:dyDescent="0.25">
      <c r="A6461" s="14">
        <v>39928</v>
      </c>
      <c r="B6461" s="3">
        <v>115</v>
      </c>
      <c r="C6461" s="5">
        <v>-999</v>
      </c>
      <c r="D6461" s="4">
        <v>-2.2000000000000002</v>
      </c>
      <c r="E6461" s="4">
        <v>4.3</v>
      </c>
      <c r="F6461" s="4">
        <v>-4.8</v>
      </c>
      <c r="G6461" s="4">
        <v>73.3</v>
      </c>
      <c r="H6461" s="4">
        <v>45.8</v>
      </c>
      <c r="I6461" s="4">
        <v>1.04</v>
      </c>
      <c r="J6461" s="4">
        <v>2.63</v>
      </c>
      <c r="K6461" s="4">
        <v>5</v>
      </c>
      <c r="L6461" s="4">
        <v>763.00000000000011</v>
      </c>
      <c r="M6461" s="4">
        <v>-0.1</v>
      </c>
      <c r="N6461" s="5">
        <v>-999</v>
      </c>
      <c r="O6461" s="5">
        <v>-999</v>
      </c>
      <c r="P6461" s="4">
        <v>0.4</v>
      </c>
      <c r="Q6461" s="5">
        <v>-999</v>
      </c>
      <c r="R6461">
        <v>0.379</v>
      </c>
      <c r="S6461" s="34">
        <f>ROUND((0.6105*(EXP((17.273*E6461)/(E6461+237.3))))*(100-H6461)/100,3)</f>
        <v>0.45</v>
      </c>
      <c r="T6461" s="6">
        <f>IF(V6461&lt;V6462,L6461,0)</f>
        <v>0</v>
      </c>
      <c r="U6461" s="6">
        <f>IF(T6461&gt;0,M6461,-999)</f>
        <v>-999</v>
      </c>
      <c r="V6461">
        <v>200904</v>
      </c>
      <c r="W6461">
        <v>2009</v>
      </c>
    </row>
    <row r="6462" spans="1:23" x14ac:dyDescent="0.25">
      <c r="A6462" s="14">
        <v>39929</v>
      </c>
      <c r="B6462" s="3">
        <v>116</v>
      </c>
      <c r="C6462" s="5">
        <v>-999</v>
      </c>
      <c r="D6462" s="4">
        <v>-0.2</v>
      </c>
      <c r="E6462" s="4">
        <v>7.3</v>
      </c>
      <c r="F6462" s="4">
        <v>-5.8</v>
      </c>
      <c r="G6462" s="4">
        <v>59.4</v>
      </c>
      <c r="H6462" s="4">
        <v>20.399999999999999</v>
      </c>
      <c r="I6462" s="4">
        <v>1.01</v>
      </c>
      <c r="J6462" s="4">
        <v>3.39</v>
      </c>
      <c r="K6462" s="4">
        <v>0</v>
      </c>
      <c r="L6462" s="4">
        <v>740.00000000000023</v>
      </c>
      <c r="M6462" s="4">
        <v>-0.1</v>
      </c>
      <c r="N6462" s="5">
        <v>-999</v>
      </c>
      <c r="O6462" s="5">
        <v>-999</v>
      </c>
      <c r="P6462" s="4">
        <v>0.4</v>
      </c>
      <c r="Q6462" s="5">
        <v>-999</v>
      </c>
      <c r="R6462">
        <v>0.20899999999999999</v>
      </c>
      <c r="S6462" s="34">
        <f>ROUND((0.6105*(EXP((17.273*E6462)/(E6462+237.3))))*(100-H6462)/100,3)</f>
        <v>0.81399999999999995</v>
      </c>
      <c r="T6462" s="6">
        <f>IF(V6462&lt;V6463,L6462,0)</f>
        <v>0</v>
      </c>
      <c r="U6462" s="6">
        <f>IF(T6462&gt;0,M6462,-999)</f>
        <v>-999</v>
      </c>
      <c r="V6462">
        <v>200904</v>
      </c>
      <c r="W6462">
        <v>2009</v>
      </c>
    </row>
    <row r="6463" spans="1:23" x14ac:dyDescent="0.25">
      <c r="A6463" s="14">
        <v>39930</v>
      </c>
      <c r="B6463" s="3">
        <v>117</v>
      </c>
      <c r="C6463" s="5">
        <v>-999</v>
      </c>
      <c r="D6463" s="4">
        <v>-2.2000000000000002</v>
      </c>
      <c r="E6463" s="4">
        <v>4.7</v>
      </c>
      <c r="F6463" s="4">
        <v>-5.5</v>
      </c>
      <c r="G6463" s="4">
        <v>69.2</v>
      </c>
      <c r="H6463" s="4">
        <v>31.1</v>
      </c>
      <c r="I6463" s="4">
        <v>1.33</v>
      </c>
      <c r="J6463" s="4">
        <v>2.65</v>
      </c>
      <c r="K6463" s="4">
        <v>4.9999999999999778</v>
      </c>
      <c r="L6463" s="4">
        <v>773.00000000000011</v>
      </c>
      <c r="M6463" s="4">
        <v>-0.1</v>
      </c>
      <c r="N6463" s="5">
        <v>-999</v>
      </c>
      <c r="O6463" s="5">
        <v>-999</v>
      </c>
      <c r="P6463" s="4">
        <v>0.4</v>
      </c>
      <c r="Q6463" s="5">
        <v>-999</v>
      </c>
      <c r="R6463">
        <v>0.26600000000000001</v>
      </c>
      <c r="S6463" s="34">
        <f>ROUND((0.6105*(EXP((17.273*E6463)/(E6463+237.3))))*(100-H6463)/100,3)</f>
        <v>0.58799999999999997</v>
      </c>
      <c r="T6463" s="6">
        <f>IF(V6463&lt;V6464,L6463,0)</f>
        <v>0</v>
      </c>
      <c r="U6463" s="6">
        <f>IF(T6463&gt;0,M6463,-999)</f>
        <v>-999</v>
      </c>
      <c r="V6463">
        <v>200904</v>
      </c>
      <c r="W6463">
        <v>2009</v>
      </c>
    </row>
    <row r="6464" spans="1:23" x14ac:dyDescent="0.25">
      <c r="A6464" s="14">
        <v>39931</v>
      </c>
      <c r="B6464" s="3">
        <v>118</v>
      </c>
      <c r="C6464" s="5">
        <v>-999</v>
      </c>
      <c r="D6464" s="4">
        <v>-2.7</v>
      </c>
      <c r="E6464" s="4">
        <v>3.6</v>
      </c>
      <c r="F6464" s="4">
        <v>-9</v>
      </c>
      <c r="G6464" s="4">
        <v>62.5</v>
      </c>
      <c r="H6464" s="4">
        <v>35.4</v>
      </c>
      <c r="I6464" s="4">
        <v>1.7</v>
      </c>
      <c r="J6464" s="4">
        <v>3.63</v>
      </c>
      <c r="K6464" s="4">
        <v>0</v>
      </c>
      <c r="L6464" s="4">
        <v>735.00000000000011</v>
      </c>
      <c r="M6464" s="4">
        <v>-0.1</v>
      </c>
      <c r="N6464" s="5">
        <v>-999</v>
      </c>
      <c r="O6464" s="5">
        <v>-999</v>
      </c>
      <c r="P6464" s="4">
        <v>0.4</v>
      </c>
      <c r="Q6464" s="5">
        <v>-999</v>
      </c>
      <c r="R6464">
        <v>0.28000000000000003</v>
      </c>
      <c r="S6464" s="34">
        <f>ROUND((0.6105*(EXP((17.273*E6464)/(E6464+237.3))))*(100-H6464)/100,3)</f>
        <v>0.51100000000000001</v>
      </c>
      <c r="T6464" s="6">
        <f>IF(V6464&lt;V6465,L6464,0)</f>
        <v>0</v>
      </c>
      <c r="U6464" s="6">
        <f>IF(T6464&gt;0,M6464,-999)</f>
        <v>-999</v>
      </c>
      <c r="V6464">
        <v>200904</v>
      </c>
      <c r="W6464">
        <v>2009</v>
      </c>
    </row>
    <row r="6465" spans="1:23" x14ac:dyDescent="0.25">
      <c r="A6465" s="14">
        <v>39932</v>
      </c>
      <c r="B6465" s="3">
        <v>119</v>
      </c>
      <c r="C6465" s="5">
        <v>-999</v>
      </c>
      <c r="D6465" s="4">
        <v>-1.9</v>
      </c>
      <c r="E6465" s="4">
        <v>2.8</v>
      </c>
      <c r="F6465" s="4">
        <v>-5.8</v>
      </c>
      <c r="G6465" s="4">
        <v>64</v>
      </c>
      <c r="H6465" s="4">
        <v>38.700000000000003</v>
      </c>
      <c r="I6465" s="4">
        <v>1.06</v>
      </c>
      <c r="J6465" s="4">
        <v>2.57</v>
      </c>
      <c r="K6465" s="4">
        <v>0</v>
      </c>
      <c r="L6465" s="4">
        <v>728.00000000000023</v>
      </c>
      <c r="M6465" s="4">
        <v>-0.1</v>
      </c>
      <c r="N6465" s="5">
        <v>-999</v>
      </c>
      <c r="O6465" s="5">
        <v>-999</v>
      </c>
      <c r="P6465" s="4">
        <v>0.4</v>
      </c>
      <c r="Q6465" s="5">
        <v>-999</v>
      </c>
      <c r="R6465">
        <v>0.28799999999999998</v>
      </c>
      <c r="S6465" s="34">
        <f>ROUND((0.6105*(EXP((17.273*E6465)/(E6465+237.3))))*(100-H6465)/100,3)</f>
        <v>0.45800000000000002</v>
      </c>
      <c r="T6465" s="6">
        <f>IF(V6465&lt;V6466,L6465,0)</f>
        <v>0</v>
      </c>
      <c r="U6465" s="6">
        <f>IF(T6465&gt;0,M6465,-999)</f>
        <v>-999</v>
      </c>
      <c r="V6465">
        <v>200904</v>
      </c>
      <c r="W6465">
        <v>2009</v>
      </c>
    </row>
    <row r="6466" spans="1:23" x14ac:dyDescent="0.25">
      <c r="A6466" s="14">
        <v>39933</v>
      </c>
      <c r="B6466" s="3">
        <v>120</v>
      </c>
      <c r="C6466" s="5">
        <v>-999</v>
      </c>
      <c r="D6466" s="4">
        <v>0.7</v>
      </c>
      <c r="E6466" s="4">
        <v>9.4</v>
      </c>
      <c r="F6466" s="4">
        <v>-6.4</v>
      </c>
      <c r="G6466" s="4">
        <v>50.4</v>
      </c>
      <c r="H6466" s="4">
        <v>20</v>
      </c>
      <c r="I6466" s="4">
        <v>0.89</v>
      </c>
      <c r="J6466" s="4">
        <v>2.65</v>
      </c>
      <c r="K6466" s="4">
        <v>0</v>
      </c>
      <c r="L6466" s="4">
        <v>705.00000000000011</v>
      </c>
      <c r="M6466" s="4">
        <v>0</v>
      </c>
      <c r="N6466" s="5">
        <v>-999</v>
      </c>
      <c r="O6466" s="5">
        <v>-999</v>
      </c>
      <c r="P6466" s="4">
        <v>0.4</v>
      </c>
      <c r="Q6466" s="5">
        <v>-999</v>
      </c>
      <c r="R6466">
        <v>0.23599999999999999</v>
      </c>
      <c r="S6466" s="34">
        <f>ROUND((0.6105*(EXP((17.273*E6466)/(E6466+237.3))))*(100-H6466)/100,3)</f>
        <v>0.94299999999999995</v>
      </c>
      <c r="T6466" s="6">
        <f>IF(V6466&lt;V6467,L6466,0)</f>
        <v>705.00000000000011</v>
      </c>
      <c r="U6466" s="6">
        <f>IF(T6466&gt;0,M6466,-999)</f>
        <v>0</v>
      </c>
      <c r="V6466">
        <v>200904</v>
      </c>
      <c r="W6466">
        <v>2009</v>
      </c>
    </row>
    <row r="6467" spans="1:23" x14ac:dyDescent="0.25">
      <c r="A6467" s="14">
        <v>39934</v>
      </c>
      <c r="B6467" s="3">
        <v>121</v>
      </c>
      <c r="C6467" s="5">
        <v>-999</v>
      </c>
      <c r="D6467" s="4">
        <v>3.5</v>
      </c>
      <c r="E6467" s="4">
        <v>10.5</v>
      </c>
      <c r="F6467" s="4">
        <v>-2.8</v>
      </c>
      <c r="G6467" s="4">
        <v>43.4</v>
      </c>
      <c r="H6467" s="4">
        <v>18.399999999999999</v>
      </c>
      <c r="I6467" s="4">
        <v>1.17</v>
      </c>
      <c r="J6467" s="4">
        <v>2.85</v>
      </c>
      <c r="K6467" s="4">
        <v>0</v>
      </c>
      <c r="L6467" s="4">
        <v>656.00000000000011</v>
      </c>
      <c r="M6467" s="4">
        <v>0</v>
      </c>
      <c r="N6467" s="5">
        <v>-999</v>
      </c>
      <c r="O6467" s="5">
        <v>-999</v>
      </c>
      <c r="P6467" s="4">
        <v>0.4</v>
      </c>
      <c r="Q6467" s="5">
        <v>-999</v>
      </c>
      <c r="R6467">
        <v>0.23300000000000001</v>
      </c>
      <c r="S6467" s="34">
        <f>ROUND((0.6105*(EXP((17.273*E6467)/(E6467+237.3))))*(100-H6467)/100,3)</f>
        <v>1.036</v>
      </c>
      <c r="T6467" s="6">
        <f>IF(V6467&lt;V6468,L6467,0)</f>
        <v>0</v>
      </c>
      <c r="U6467" s="6">
        <f>IF(T6467&gt;0,M6467,-999)</f>
        <v>-999</v>
      </c>
      <c r="V6467">
        <v>200905</v>
      </c>
      <c r="W6467">
        <v>2009</v>
      </c>
    </row>
    <row r="6468" spans="1:23" x14ac:dyDescent="0.25">
      <c r="A6468" s="14">
        <v>39935</v>
      </c>
      <c r="B6468" s="3">
        <v>122</v>
      </c>
      <c r="C6468" s="5">
        <v>-999</v>
      </c>
      <c r="D6468" s="4">
        <v>4.7</v>
      </c>
      <c r="E6468" s="4">
        <v>12.9</v>
      </c>
      <c r="F6468" s="4">
        <v>-1.3</v>
      </c>
      <c r="G6468" s="4">
        <v>46.5</v>
      </c>
      <c r="H6468" s="4">
        <v>14.3</v>
      </c>
      <c r="I6468" s="4">
        <v>2.16</v>
      </c>
      <c r="J6468" s="4">
        <v>5.01</v>
      </c>
      <c r="K6468" s="4">
        <v>0.5</v>
      </c>
      <c r="L6468" s="4">
        <v>612.00000000000011</v>
      </c>
      <c r="M6468" s="4">
        <v>0</v>
      </c>
      <c r="N6468" s="5">
        <v>-999</v>
      </c>
      <c r="O6468" s="5">
        <v>-999</v>
      </c>
      <c r="P6468" s="4">
        <v>0.4</v>
      </c>
      <c r="Q6468" s="5">
        <v>-999</v>
      </c>
      <c r="R6468">
        <v>0.21299999999999999</v>
      </c>
      <c r="S6468" s="34">
        <f>ROUND((0.6105*(EXP((17.273*E6468)/(E6468+237.3))))*(100-H6468)/100,3)</f>
        <v>1.2749999999999999</v>
      </c>
      <c r="T6468" s="6">
        <f>IF(V6468&lt;V6469,L6468,0)</f>
        <v>0</v>
      </c>
      <c r="U6468" s="6">
        <f>IF(T6468&gt;0,M6468,-999)</f>
        <v>-999</v>
      </c>
      <c r="V6468">
        <v>200905</v>
      </c>
      <c r="W6468">
        <v>2009</v>
      </c>
    </row>
    <row r="6469" spans="1:23" x14ac:dyDescent="0.25">
      <c r="A6469" s="14">
        <v>39936</v>
      </c>
      <c r="B6469" s="3">
        <v>123</v>
      </c>
      <c r="C6469" s="5">
        <v>-999</v>
      </c>
      <c r="D6469" s="4">
        <v>1.9</v>
      </c>
      <c r="E6469" s="4">
        <v>8.6999999999999993</v>
      </c>
      <c r="F6469" s="4">
        <v>-3</v>
      </c>
      <c r="G6469" s="4">
        <v>69.400000000000006</v>
      </c>
      <c r="H6469" s="4">
        <v>25.7</v>
      </c>
      <c r="I6469" s="4">
        <v>1.02</v>
      </c>
      <c r="J6469" s="4">
        <v>2.5</v>
      </c>
      <c r="K6469" s="4">
        <v>5.8000000000000007</v>
      </c>
      <c r="L6469" s="4">
        <v>582.00000000000034</v>
      </c>
      <c r="M6469" s="4">
        <v>0</v>
      </c>
      <c r="N6469" s="5">
        <v>-999</v>
      </c>
      <c r="O6469" s="5">
        <v>-999</v>
      </c>
      <c r="P6469" s="4">
        <v>0.4</v>
      </c>
      <c r="Q6469" s="5">
        <v>-999</v>
      </c>
      <c r="R6469">
        <v>0.28899999999999998</v>
      </c>
      <c r="S6469" s="34">
        <f>ROUND((0.6105*(EXP((17.273*E6469)/(E6469+237.3))))*(100-H6469)/100,3)</f>
        <v>0.83599999999999997</v>
      </c>
      <c r="T6469" s="6">
        <f>IF(V6469&lt;V6470,L6469,0)</f>
        <v>0</v>
      </c>
      <c r="U6469" s="6">
        <f>IF(T6469&gt;0,M6469,-999)</f>
        <v>-999</v>
      </c>
      <c r="V6469">
        <v>200905</v>
      </c>
      <c r="W6469">
        <v>2009</v>
      </c>
    </row>
    <row r="6470" spans="1:23" x14ac:dyDescent="0.25">
      <c r="A6470" s="14">
        <v>39937</v>
      </c>
      <c r="B6470" s="3">
        <v>124</v>
      </c>
      <c r="C6470" s="5">
        <v>-999</v>
      </c>
      <c r="D6470" s="4">
        <v>1.6</v>
      </c>
      <c r="E6470" s="4">
        <v>8.4</v>
      </c>
      <c r="F6470" s="4">
        <v>-4.4000000000000004</v>
      </c>
      <c r="G6470" s="4">
        <v>63.8</v>
      </c>
      <c r="H6470" s="4">
        <v>29.9</v>
      </c>
      <c r="I6470" s="4">
        <v>2.2200000000000002</v>
      </c>
      <c r="J6470" s="4">
        <v>4.8899999999999997</v>
      </c>
      <c r="K6470" s="4">
        <v>1.2</v>
      </c>
      <c r="L6470" s="4">
        <v>573</v>
      </c>
      <c r="M6470" s="4">
        <v>-0.1</v>
      </c>
      <c r="N6470" s="5">
        <v>-999</v>
      </c>
      <c r="O6470" s="5">
        <v>-999</v>
      </c>
      <c r="P6470" s="4">
        <v>0.4</v>
      </c>
      <c r="Q6470" s="5">
        <v>-999</v>
      </c>
      <c r="R6470">
        <v>0.32900000000000001</v>
      </c>
      <c r="S6470" s="34">
        <f>ROUND((0.6105*(EXP((17.273*E6470)/(E6470+237.3))))*(100-H6470)/100,3)</f>
        <v>0.77200000000000002</v>
      </c>
      <c r="T6470" s="6">
        <f>IF(V6470&lt;V6471,L6470,0)</f>
        <v>0</v>
      </c>
      <c r="U6470" s="6">
        <f>IF(T6470&gt;0,M6470,-999)</f>
        <v>-999</v>
      </c>
      <c r="V6470">
        <v>200905</v>
      </c>
      <c r="W6470">
        <v>2009</v>
      </c>
    </row>
    <row r="6471" spans="1:23" x14ac:dyDescent="0.25">
      <c r="A6471" s="14">
        <v>39938</v>
      </c>
      <c r="B6471" s="3">
        <v>125</v>
      </c>
      <c r="C6471" s="5">
        <v>-999</v>
      </c>
      <c r="D6471" s="4">
        <v>1.9</v>
      </c>
      <c r="E6471" s="4">
        <v>6.7</v>
      </c>
      <c r="F6471" s="4">
        <v>-2.6</v>
      </c>
      <c r="G6471" s="4">
        <v>77.099999999999994</v>
      </c>
      <c r="H6471" s="4">
        <v>44.2</v>
      </c>
      <c r="I6471" s="4">
        <v>1.61</v>
      </c>
      <c r="J6471" s="4">
        <v>3.94</v>
      </c>
      <c r="K6471" s="4">
        <v>3.1999999999999997</v>
      </c>
      <c r="L6471" s="4">
        <v>530.00000000000023</v>
      </c>
      <c r="M6471" s="4">
        <v>0</v>
      </c>
      <c r="N6471" s="5">
        <v>-999</v>
      </c>
      <c r="O6471" s="5">
        <v>-999</v>
      </c>
      <c r="P6471" s="4">
        <v>0.4</v>
      </c>
      <c r="Q6471" s="5">
        <v>-999</v>
      </c>
      <c r="R6471">
        <v>0.434</v>
      </c>
      <c r="S6471" s="34">
        <f>ROUND((0.6105*(EXP((17.273*E6471)/(E6471+237.3))))*(100-H6471)/100,3)</f>
        <v>0.54700000000000004</v>
      </c>
      <c r="T6471" s="6">
        <f>IF(V6471&lt;V6472,L6471,0)</f>
        <v>0</v>
      </c>
      <c r="U6471" s="6">
        <f>IF(T6471&gt;0,M6471,-999)</f>
        <v>-999</v>
      </c>
      <c r="V6471">
        <v>200905</v>
      </c>
      <c r="W6471">
        <v>2009</v>
      </c>
    </row>
    <row r="6472" spans="1:23" x14ac:dyDescent="0.25">
      <c r="A6472" s="14">
        <v>39939</v>
      </c>
      <c r="B6472" s="3">
        <v>126</v>
      </c>
      <c r="C6472" s="5">
        <v>-999</v>
      </c>
      <c r="D6472" s="4">
        <v>0</v>
      </c>
      <c r="E6472" s="4">
        <v>4.5999999999999996</v>
      </c>
      <c r="F6472" s="4">
        <v>-3.7</v>
      </c>
      <c r="G6472" s="4">
        <v>83.1</v>
      </c>
      <c r="H6472" s="4">
        <v>55</v>
      </c>
      <c r="I6472" s="4">
        <v>1.1399999999999999</v>
      </c>
      <c r="J6472" s="4">
        <v>3.25</v>
      </c>
      <c r="K6472" s="4">
        <v>5.2000000000000011</v>
      </c>
      <c r="L6472" s="4">
        <v>555.00000000000011</v>
      </c>
      <c r="M6472" s="4">
        <v>-0.1</v>
      </c>
      <c r="N6472" s="5">
        <v>-999</v>
      </c>
      <c r="O6472" s="5">
        <v>-999</v>
      </c>
      <c r="P6472" s="4">
        <v>0.4</v>
      </c>
      <c r="Q6472" s="5">
        <v>-999</v>
      </c>
      <c r="R6472">
        <v>0.46600000000000003</v>
      </c>
      <c r="S6472" s="34">
        <f>ROUND((0.6105*(EXP((17.273*E6472)/(E6472+237.3))))*(100-H6472)/100,3)</f>
        <v>0.38200000000000001</v>
      </c>
      <c r="T6472" s="6">
        <f>IF(V6472&lt;V6473,L6472,0)</f>
        <v>0</v>
      </c>
      <c r="U6472" s="6">
        <f>IF(T6472&gt;0,M6472,-999)</f>
        <v>-999</v>
      </c>
      <c r="V6472">
        <v>200905</v>
      </c>
      <c r="W6472">
        <v>2009</v>
      </c>
    </row>
    <row r="6473" spans="1:23" x14ac:dyDescent="0.25">
      <c r="A6473" s="14">
        <v>39940</v>
      </c>
      <c r="B6473" s="3">
        <v>127</v>
      </c>
      <c r="C6473" s="5">
        <v>-999</v>
      </c>
      <c r="D6473" s="4">
        <v>-1.3</v>
      </c>
      <c r="E6473" s="4">
        <v>2.6</v>
      </c>
      <c r="F6473" s="4">
        <v>-3.2</v>
      </c>
      <c r="G6473" s="4">
        <v>94.4</v>
      </c>
      <c r="H6473" s="4">
        <v>81.2</v>
      </c>
      <c r="I6473" s="4">
        <v>1.08</v>
      </c>
      <c r="J6473" s="4">
        <v>2.33</v>
      </c>
      <c r="K6473" s="4">
        <v>20.299999999999997</v>
      </c>
      <c r="L6473" s="4">
        <v>700.00000000000023</v>
      </c>
      <c r="M6473" s="4">
        <v>-0.1</v>
      </c>
      <c r="N6473" s="5">
        <v>-999</v>
      </c>
      <c r="O6473" s="5">
        <v>-999</v>
      </c>
      <c r="P6473" s="4">
        <v>0.4</v>
      </c>
      <c r="Q6473" s="5">
        <v>-999</v>
      </c>
      <c r="R6473">
        <v>0.59899999999999998</v>
      </c>
      <c r="S6473" s="34">
        <f>ROUND((0.6105*(EXP((17.273*E6473)/(E6473+237.3))))*(100-H6473)/100,3)</f>
        <v>0.13800000000000001</v>
      </c>
      <c r="T6473" s="6">
        <f>IF(V6473&lt;V6474,L6473,0)</f>
        <v>0</v>
      </c>
      <c r="U6473" s="6">
        <f>IF(T6473&gt;0,M6473,-999)</f>
        <v>-999</v>
      </c>
      <c r="V6473">
        <v>200905</v>
      </c>
      <c r="W6473">
        <v>2009</v>
      </c>
    </row>
    <row r="6474" spans="1:23" x14ac:dyDescent="0.25">
      <c r="A6474" s="14">
        <v>39941</v>
      </c>
      <c r="B6474" s="3">
        <v>128</v>
      </c>
      <c r="C6474" s="5">
        <v>-999</v>
      </c>
      <c r="D6474" s="4">
        <v>0.7</v>
      </c>
      <c r="E6474" s="4">
        <v>7.8</v>
      </c>
      <c r="F6474" s="4">
        <v>-3</v>
      </c>
      <c r="G6474" s="4">
        <v>81.7</v>
      </c>
      <c r="H6474" s="4">
        <v>44.9</v>
      </c>
      <c r="I6474" s="4">
        <v>0.75</v>
      </c>
      <c r="J6474" s="4">
        <v>2.13</v>
      </c>
      <c r="K6474" s="4">
        <v>0</v>
      </c>
      <c r="L6474" s="4">
        <v>591.00000000000023</v>
      </c>
      <c r="M6474" s="4">
        <v>0</v>
      </c>
      <c r="N6474" s="5">
        <v>-999</v>
      </c>
      <c r="O6474" s="5">
        <v>-999</v>
      </c>
      <c r="P6474" s="4">
        <v>0.4</v>
      </c>
      <c r="Q6474" s="5">
        <v>-999</v>
      </c>
      <c r="R6474">
        <v>0.47499999999999998</v>
      </c>
      <c r="S6474" s="34">
        <f>ROUND((0.6105*(EXP((17.273*E6474)/(E6474+237.3))))*(100-H6474)/100,3)</f>
        <v>0.58299999999999996</v>
      </c>
      <c r="T6474" s="6">
        <f>IF(V6474&lt;V6475,L6474,0)</f>
        <v>0</v>
      </c>
      <c r="U6474" s="6">
        <f>IF(T6474&gt;0,M6474,-999)</f>
        <v>-999</v>
      </c>
      <c r="V6474">
        <v>200905</v>
      </c>
      <c r="W6474">
        <v>2009</v>
      </c>
    </row>
    <row r="6475" spans="1:23" x14ac:dyDescent="0.25">
      <c r="A6475" s="14">
        <v>39942</v>
      </c>
      <c r="B6475" s="3">
        <v>129</v>
      </c>
      <c r="C6475" s="5">
        <v>-999</v>
      </c>
      <c r="D6475" s="4">
        <v>1.4</v>
      </c>
      <c r="E6475" s="4">
        <v>9.1999999999999993</v>
      </c>
      <c r="F6475" s="4">
        <v>-3.6</v>
      </c>
      <c r="G6475" s="4">
        <v>74</v>
      </c>
      <c r="H6475" s="4">
        <v>39.1</v>
      </c>
      <c r="I6475" s="4">
        <v>0.81</v>
      </c>
      <c r="J6475" s="4">
        <v>2.85</v>
      </c>
      <c r="K6475" s="4">
        <v>0</v>
      </c>
      <c r="L6475" s="4">
        <v>565</v>
      </c>
      <c r="M6475" s="4">
        <v>-0.1</v>
      </c>
      <c r="N6475" s="5">
        <v>-999</v>
      </c>
      <c r="O6475" s="5">
        <v>-999</v>
      </c>
      <c r="P6475" s="4">
        <v>0.4</v>
      </c>
      <c r="Q6475" s="5">
        <v>-999</v>
      </c>
      <c r="R6475">
        <v>0.45500000000000002</v>
      </c>
      <c r="S6475" s="34">
        <f>ROUND((0.6105*(EXP((17.273*E6475)/(E6475+237.3))))*(100-H6475)/100,3)</f>
        <v>0.70799999999999996</v>
      </c>
      <c r="T6475" s="6">
        <f>IF(V6475&lt;V6476,L6475,0)</f>
        <v>0</v>
      </c>
      <c r="U6475" s="6">
        <f>IF(T6475&gt;0,M6475,-999)</f>
        <v>-999</v>
      </c>
      <c r="V6475">
        <v>200905</v>
      </c>
      <c r="W6475">
        <v>2009</v>
      </c>
    </row>
    <row r="6476" spans="1:23" x14ac:dyDescent="0.25">
      <c r="A6476" s="14">
        <v>39943</v>
      </c>
      <c r="B6476" s="3">
        <v>130</v>
      </c>
      <c r="C6476" s="5">
        <v>-999</v>
      </c>
      <c r="D6476" s="4">
        <v>4.5999999999999996</v>
      </c>
      <c r="E6476" s="4">
        <v>11.7</v>
      </c>
      <c r="F6476" s="4">
        <v>-2.8</v>
      </c>
      <c r="G6476" s="4">
        <v>56.1</v>
      </c>
      <c r="H6476" s="4">
        <v>23.6</v>
      </c>
      <c r="I6476" s="4">
        <v>1.3</v>
      </c>
      <c r="J6476" s="4">
        <v>3.69</v>
      </c>
      <c r="K6476" s="4">
        <v>0</v>
      </c>
      <c r="L6476" s="4">
        <v>525</v>
      </c>
      <c r="M6476" s="4">
        <v>0</v>
      </c>
      <c r="N6476" s="5">
        <v>-999</v>
      </c>
      <c r="O6476" s="5">
        <v>-999</v>
      </c>
      <c r="P6476" s="4">
        <v>0.4</v>
      </c>
      <c r="Q6476" s="5">
        <v>-999</v>
      </c>
      <c r="R6476">
        <v>0.32500000000000001</v>
      </c>
      <c r="S6476" s="34">
        <f>ROUND((0.6105*(EXP((17.273*E6476)/(E6476+237.3))))*(100-H6476)/100,3)</f>
        <v>1.05</v>
      </c>
      <c r="T6476" s="6">
        <f>IF(V6476&lt;V6477,L6476,0)</f>
        <v>0</v>
      </c>
      <c r="U6476" s="6">
        <f>IF(T6476&gt;0,M6476,-999)</f>
        <v>-999</v>
      </c>
      <c r="V6476">
        <v>200905</v>
      </c>
      <c r="W6476">
        <v>2009</v>
      </c>
    </row>
    <row r="6477" spans="1:23" x14ac:dyDescent="0.25">
      <c r="A6477" s="14">
        <v>39944</v>
      </c>
      <c r="B6477" s="3">
        <v>131</v>
      </c>
      <c r="C6477" s="5">
        <v>-999</v>
      </c>
      <c r="D6477" s="4">
        <v>2.6</v>
      </c>
      <c r="E6477" s="4">
        <v>8.1</v>
      </c>
      <c r="F6477" s="4">
        <v>-1.5</v>
      </c>
      <c r="G6477" s="4">
        <v>83.9</v>
      </c>
      <c r="H6477" s="4">
        <v>54.8</v>
      </c>
      <c r="I6477" s="4">
        <v>1.1100000000000001</v>
      </c>
      <c r="J6477" s="4">
        <v>3.47</v>
      </c>
      <c r="K6477" s="4">
        <v>3.9000000000000004</v>
      </c>
      <c r="L6477" s="4">
        <v>506.00000000000023</v>
      </c>
      <c r="M6477" s="4">
        <v>0</v>
      </c>
      <c r="N6477" s="5">
        <v>-999</v>
      </c>
      <c r="O6477" s="5">
        <v>-999</v>
      </c>
      <c r="P6477" s="4">
        <v>0.5</v>
      </c>
      <c r="Q6477" s="5">
        <v>-999</v>
      </c>
      <c r="R6477">
        <v>0.59199999999999997</v>
      </c>
      <c r="S6477" s="34">
        <f>ROUND((0.6105*(EXP((17.273*E6477)/(E6477+237.3))))*(100-H6477)/100,3)</f>
        <v>0.48799999999999999</v>
      </c>
      <c r="T6477" s="6">
        <f>IF(V6477&lt;V6478,L6477,0)</f>
        <v>0</v>
      </c>
      <c r="U6477" s="6">
        <f>IF(T6477&gt;0,M6477,-999)</f>
        <v>-999</v>
      </c>
      <c r="V6477">
        <v>200905</v>
      </c>
      <c r="W6477">
        <v>2009</v>
      </c>
    </row>
    <row r="6478" spans="1:23" x14ac:dyDescent="0.25">
      <c r="A6478" s="14">
        <v>39945</v>
      </c>
      <c r="B6478" s="3">
        <v>132</v>
      </c>
      <c r="C6478" s="5">
        <v>-999</v>
      </c>
      <c r="D6478" s="4">
        <v>-1.5</v>
      </c>
      <c r="E6478" s="4">
        <v>1.9</v>
      </c>
      <c r="F6478" s="4">
        <v>-3.3</v>
      </c>
      <c r="G6478" s="4">
        <v>75.599999999999994</v>
      </c>
      <c r="H6478" s="4">
        <v>55.4</v>
      </c>
      <c r="I6478" s="4">
        <v>1.22</v>
      </c>
      <c r="J6478" s="4">
        <v>2.67</v>
      </c>
      <c r="K6478" s="4">
        <v>0</v>
      </c>
      <c r="L6478" s="4">
        <v>500.99999999999989</v>
      </c>
      <c r="M6478" s="4">
        <v>-0.1</v>
      </c>
      <c r="N6478" s="5">
        <v>-999</v>
      </c>
      <c r="O6478" s="5">
        <v>-999</v>
      </c>
      <c r="P6478" s="4">
        <v>0.4</v>
      </c>
      <c r="Q6478" s="5">
        <v>-999</v>
      </c>
      <c r="R6478">
        <v>0.38800000000000001</v>
      </c>
      <c r="S6478" s="34">
        <f>ROUND((0.6105*(EXP((17.273*E6478)/(E6478+237.3))))*(100-H6478)/100,3)</f>
        <v>0.312</v>
      </c>
      <c r="T6478" s="6">
        <f>IF(V6478&lt;V6479,L6478,0)</f>
        <v>0</v>
      </c>
      <c r="U6478" s="6">
        <f>IF(T6478&gt;0,M6478,-999)</f>
        <v>-999</v>
      </c>
      <c r="V6478">
        <v>200905</v>
      </c>
      <c r="W6478">
        <v>2009</v>
      </c>
    </row>
    <row r="6479" spans="1:23" x14ac:dyDescent="0.25">
      <c r="A6479" s="14">
        <v>39946</v>
      </c>
      <c r="B6479" s="3">
        <v>133</v>
      </c>
      <c r="C6479" s="5">
        <v>-999</v>
      </c>
      <c r="D6479" s="4">
        <v>-0.6</v>
      </c>
      <c r="E6479" s="4">
        <v>4.2</v>
      </c>
      <c r="F6479" s="4">
        <v>-5.3</v>
      </c>
      <c r="G6479" s="4">
        <v>68.099999999999994</v>
      </c>
      <c r="H6479" s="4">
        <v>31.4</v>
      </c>
      <c r="I6479" s="4">
        <v>1.78</v>
      </c>
      <c r="J6479" s="4">
        <v>5.3</v>
      </c>
      <c r="K6479" s="4">
        <v>4.3000000000000114</v>
      </c>
      <c r="L6479" s="4">
        <v>548</v>
      </c>
      <c r="M6479" s="4">
        <v>-0.1</v>
      </c>
      <c r="N6479" s="5">
        <v>-999</v>
      </c>
      <c r="O6479" s="5">
        <v>-999</v>
      </c>
      <c r="P6479" s="4">
        <v>0.4</v>
      </c>
      <c r="Q6479" s="5">
        <v>-999</v>
      </c>
      <c r="R6479">
        <v>0.25800000000000001</v>
      </c>
      <c r="S6479" s="34">
        <f>ROUND((0.6105*(EXP((17.273*E6479)/(E6479+237.3))))*(100-H6479)/100,3)</f>
        <v>0.56599999999999995</v>
      </c>
      <c r="T6479" s="6">
        <f>IF(V6479&lt;V6480,L6479,0)</f>
        <v>0</v>
      </c>
      <c r="U6479" s="6">
        <f>IF(T6479&gt;0,M6479,-999)</f>
        <v>-999</v>
      </c>
      <c r="V6479">
        <v>200905</v>
      </c>
      <c r="W6479">
        <v>2009</v>
      </c>
    </row>
    <row r="6480" spans="1:23" x14ac:dyDescent="0.25">
      <c r="A6480" s="14">
        <v>39947</v>
      </c>
      <c r="B6480" s="3">
        <v>134</v>
      </c>
      <c r="C6480" s="5">
        <v>-999</v>
      </c>
      <c r="D6480" s="4">
        <v>-0.4</v>
      </c>
      <c r="E6480" s="4">
        <v>5</v>
      </c>
      <c r="F6480" s="4">
        <v>-3</v>
      </c>
      <c r="G6480" s="4">
        <v>89</v>
      </c>
      <c r="H6480" s="4">
        <v>64.3</v>
      </c>
      <c r="I6480" s="4">
        <v>0.98</v>
      </c>
      <c r="J6480" s="4">
        <v>2.42</v>
      </c>
      <c r="K6480" s="4">
        <v>6.8000000000000114</v>
      </c>
      <c r="L6480" s="4">
        <v>519.00000000000011</v>
      </c>
      <c r="M6480" s="4">
        <v>-0.1</v>
      </c>
      <c r="N6480" s="5">
        <v>-999</v>
      </c>
      <c r="O6480" s="5">
        <v>-999</v>
      </c>
      <c r="P6480" s="4">
        <v>0.4</v>
      </c>
      <c r="Q6480" s="5">
        <v>-999</v>
      </c>
      <c r="R6480">
        <v>0.56000000000000005</v>
      </c>
      <c r="S6480" s="34">
        <f>ROUND((0.6105*(EXP((17.273*E6480)/(E6480+237.3))))*(100-H6480)/100,3)</f>
        <v>0.311</v>
      </c>
      <c r="T6480" s="6">
        <f>IF(V6480&lt;V6481,L6480,0)</f>
        <v>0</v>
      </c>
      <c r="U6480" s="6">
        <f>IF(T6480&gt;0,M6480,-999)</f>
        <v>-999</v>
      </c>
      <c r="V6480">
        <v>200905</v>
      </c>
      <c r="W6480">
        <v>2009</v>
      </c>
    </row>
    <row r="6481" spans="1:23" x14ac:dyDescent="0.25">
      <c r="A6481" s="14">
        <v>39948</v>
      </c>
      <c r="B6481" s="3">
        <v>135</v>
      </c>
      <c r="C6481" s="5">
        <v>-999</v>
      </c>
      <c r="D6481" s="4">
        <v>3.7</v>
      </c>
      <c r="E6481" s="4">
        <v>11.8</v>
      </c>
      <c r="F6481" s="4">
        <v>-3.9</v>
      </c>
      <c r="G6481" s="4">
        <v>60.6</v>
      </c>
      <c r="H6481" s="4">
        <v>23.4</v>
      </c>
      <c r="I6481" s="4">
        <v>0.96</v>
      </c>
      <c r="J6481" s="4">
        <v>3.21</v>
      </c>
      <c r="K6481" s="4">
        <v>0.3</v>
      </c>
      <c r="L6481" s="4">
        <v>480</v>
      </c>
      <c r="M6481" s="4">
        <v>0</v>
      </c>
      <c r="N6481" s="5">
        <v>-999</v>
      </c>
      <c r="O6481" s="5">
        <v>-999</v>
      </c>
      <c r="P6481" s="4">
        <v>0.4</v>
      </c>
      <c r="Q6481" s="5">
        <v>-999</v>
      </c>
      <c r="R6481">
        <v>0.32300000000000001</v>
      </c>
      <c r="S6481" s="34">
        <f>ROUND((0.6105*(EXP((17.273*E6481)/(E6481+237.3))))*(100-H6481)/100,3)</f>
        <v>1.06</v>
      </c>
      <c r="T6481" s="6">
        <f>IF(V6481&lt;V6482,L6481,0)</f>
        <v>0</v>
      </c>
      <c r="U6481" s="6">
        <f>IF(T6481&gt;0,M6481,-999)</f>
        <v>-999</v>
      </c>
      <c r="V6481">
        <v>200905</v>
      </c>
      <c r="W6481">
        <v>2009</v>
      </c>
    </row>
    <row r="6482" spans="1:23" x14ac:dyDescent="0.25">
      <c r="A6482" s="14">
        <v>39949</v>
      </c>
      <c r="B6482" s="3">
        <v>136</v>
      </c>
      <c r="C6482" s="5">
        <v>-999</v>
      </c>
      <c r="D6482" s="4">
        <v>7.2</v>
      </c>
      <c r="E6482" s="4">
        <v>13.7</v>
      </c>
      <c r="F6482" s="4">
        <v>1.6</v>
      </c>
      <c r="G6482" s="4">
        <v>48.1</v>
      </c>
      <c r="H6482" s="4">
        <v>22.9</v>
      </c>
      <c r="I6482" s="4">
        <v>0.96</v>
      </c>
      <c r="J6482" s="4">
        <v>2.95</v>
      </c>
      <c r="K6482" s="4">
        <v>0</v>
      </c>
      <c r="L6482" s="4">
        <v>439.00000000000006</v>
      </c>
      <c r="M6482" s="4">
        <v>0</v>
      </c>
      <c r="N6482" s="5">
        <v>-999</v>
      </c>
      <c r="O6482" s="5">
        <v>-999</v>
      </c>
      <c r="P6482" s="4">
        <v>0.5</v>
      </c>
      <c r="Q6482" s="5">
        <v>-999</v>
      </c>
      <c r="R6482">
        <v>0.35799999999999998</v>
      </c>
      <c r="S6482" s="34">
        <f>ROUND((0.6105*(EXP((17.273*E6482)/(E6482+237.3))))*(100-H6482)/100,3)</f>
        <v>1.208</v>
      </c>
      <c r="T6482" s="6">
        <f>IF(V6482&lt;V6483,L6482,0)</f>
        <v>0</v>
      </c>
      <c r="U6482" s="6">
        <f>IF(T6482&gt;0,M6482,-999)</f>
        <v>-999</v>
      </c>
      <c r="V6482">
        <v>200905</v>
      </c>
      <c r="W6482">
        <v>2009</v>
      </c>
    </row>
    <row r="6483" spans="1:23" x14ac:dyDescent="0.25">
      <c r="A6483" s="14">
        <v>39950</v>
      </c>
      <c r="B6483" s="3">
        <v>137</v>
      </c>
      <c r="C6483" s="5">
        <v>-999</v>
      </c>
      <c r="D6483" s="4">
        <v>11.2</v>
      </c>
      <c r="E6483" s="4">
        <v>18</v>
      </c>
      <c r="F6483" s="4">
        <v>6.1</v>
      </c>
      <c r="G6483" s="4">
        <v>46.8</v>
      </c>
      <c r="H6483" s="4">
        <v>30.8</v>
      </c>
      <c r="I6483" s="4">
        <v>1.26</v>
      </c>
      <c r="J6483" s="4">
        <v>3.45</v>
      </c>
      <c r="K6483" s="4">
        <v>0</v>
      </c>
      <c r="L6483" s="4">
        <v>351</v>
      </c>
      <c r="M6483" s="4">
        <v>0</v>
      </c>
      <c r="N6483" s="5">
        <v>-999</v>
      </c>
      <c r="O6483" s="5">
        <v>-999</v>
      </c>
      <c r="P6483" s="4">
        <v>0.5</v>
      </c>
      <c r="Q6483" s="5">
        <v>-999</v>
      </c>
      <c r="R6483">
        <v>0.63400000000000001</v>
      </c>
      <c r="S6483" s="34">
        <f>ROUND((0.6105*(EXP((17.273*E6483)/(E6483+237.3))))*(100-H6483)/100,3)</f>
        <v>1.4279999999999999</v>
      </c>
      <c r="T6483" s="6">
        <f>IF(V6483&lt;V6484,L6483,0)</f>
        <v>0</v>
      </c>
      <c r="U6483" s="6">
        <f>IF(T6483&gt;0,M6483,-999)</f>
        <v>-999</v>
      </c>
      <c r="V6483">
        <v>200905</v>
      </c>
      <c r="W6483">
        <v>2009</v>
      </c>
    </row>
    <row r="6484" spans="1:23" x14ac:dyDescent="0.25">
      <c r="A6484" s="14">
        <v>39951</v>
      </c>
      <c r="B6484" s="3">
        <v>138</v>
      </c>
      <c r="C6484" s="5">
        <v>-999</v>
      </c>
      <c r="D6484" s="4">
        <v>9.4</v>
      </c>
      <c r="E6484" s="4">
        <v>18.100000000000001</v>
      </c>
      <c r="F6484" s="4">
        <v>2.2000000000000002</v>
      </c>
      <c r="G6484" s="4">
        <v>62</v>
      </c>
      <c r="H6484" s="4">
        <v>29.6</v>
      </c>
      <c r="I6484" s="4">
        <v>1.01</v>
      </c>
      <c r="J6484" s="4">
        <v>3.89</v>
      </c>
      <c r="K6484" s="4">
        <v>0</v>
      </c>
      <c r="L6484" s="4">
        <v>294.99999999999994</v>
      </c>
      <c r="M6484" s="4">
        <v>0</v>
      </c>
      <c r="N6484" s="5">
        <v>-999</v>
      </c>
      <c r="O6484" s="5">
        <v>-999</v>
      </c>
      <c r="P6484" s="4">
        <v>0.5</v>
      </c>
      <c r="Q6484" s="5">
        <v>-999</v>
      </c>
      <c r="R6484">
        <v>0.61299999999999999</v>
      </c>
      <c r="S6484" s="34">
        <f>ROUND((0.6105*(EXP((17.273*E6484)/(E6484+237.3))))*(100-H6484)/100,3)</f>
        <v>1.462</v>
      </c>
      <c r="T6484" s="6">
        <f>IF(V6484&lt;V6485,L6484,0)</f>
        <v>0</v>
      </c>
      <c r="U6484" s="6">
        <f>IF(T6484&gt;0,M6484,-999)</f>
        <v>-999</v>
      </c>
      <c r="V6484">
        <v>200905</v>
      </c>
      <c r="W6484">
        <v>2009</v>
      </c>
    </row>
    <row r="6485" spans="1:23" x14ac:dyDescent="0.25">
      <c r="A6485" s="14">
        <v>39952</v>
      </c>
      <c r="B6485" s="3">
        <v>139</v>
      </c>
      <c r="C6485" s="5">
        <v>-999</v>
      </c>
      <c r="D6485" s="4">
        <v>1.6</v>
      </c>
      <c r="E6485" s="4">
        <v>7.1</v>
      </c>
      <c r="F6485" s="4">
        <v>-2.8</v>
      </c>
      <c r="G6485" s="4">
        <v>71.3</v>
      </c>
      <c r="H6485" s="4">
        <v>32.4</v>
      </c>
      <c r="I6485" s="4">
        <v>1.32</v>
      </c>
      <c r="J6485" s="4">
        <v>2.91</v>
      </c>
      <c r="K6485" s="4">
        <v>1.0680000000000001</v>
      </c>
      <c r="L6485" s="4">
        <v>253.00000000000011</v>
      </c>
      <c r="M6485" s="4">
        <v>0</v>
      </c>
      <c r="N6485" s="5">
        <v>-999</v>
      </c>
      <c r="O6485" s="5">
        <v>-999</v>
      </c>
      <c r="P6485" s="4">
        <v>0.4</v>
      </c>
      <c r="Q6485" s="5">
        <v>-999</v>
      </c>
      <c r="R6485">
        <v>0.32600000000000001</v>
      </c>
      <c r="S6485" s="34">
        <f>ROUND((0.6105*(EXP((17.273*E6485)/(E6485+237.3))))*(100-H6485)/100,3)</f>
        <v>0.68200000000000005</v>
      </c>
      <c r="T6485" s="6">
        <f>IF(V6485&lt;V6486,L6485,0)</f>
        <v>0</v>
      </c>
      <c r="U6485" s="6">
        <f>IF(T6485&gt;0,M6485,-999)</f>
        <v>-999</v>
      </c>
      <c r="V6485">
        <v>200905</v>
      </c>
      <c r="W6485">
        <v>2009</v>
      </c>
    </row>
    <row r="6486" spans="1:23" x14ac:dyDescent="0.25">
      <c r="A6486" s="14">
        <v>39953</v>
      </c>
      <c r="B6486" s="3">
        <v>140</v>
      </c>
      <c r="C6486" s="5">
        <v>-999</v>
      </c>
      <c r="D6486" s="4">
        <v>0.7</v>
      </c>
      <c r="E6486" s="4">
        <v>7.8</v>
      </c>
      <c r="F6486" s="4">
        <v>-2.8</v>
      </c>
      <c r="G6486" s="4">
        <v>72.8</v>
      </c>
      <c r="H6486" s="4">
        <v>38.4</v>
      </c>
      <c r="I6486" s="4">
        <v>1.1499999999999999</v>
      </c>
      <c r="J6486" s="4">
        <v>2.91</v>
      </c>
      <c r="K6486" s="4">
        <v>0</v>
      </c>
      <c r="L6486" s="4">
        <v>236.0000000000002</v>
      </c>
      <c r="M6486" s="4">
        <v>0.1</v>
      </c>
      <c r="N6486" s="5">
        <v>-999</v>
      </c>
      <c r="O6486" s="5">
        <v>-999</v>
      </c>
      <c r="P6486" s="4">
        <v>0.4</v>
      </c>
      <c r="Q6486" s="5">
        <v>-999</v>
      </c>
      <c r="R6486">
        <v>0.40600000000000003</v>
      </c>
      <c r="S6486" s="34">
        <f>ROUND((0.6105*(EXP((17.273*E6486)/(E6486+237.3))))*(100-H6486)/100,3)</f>
        <v>0.65200000000000002</v>
      </c>
      <c r="T6486" s="6">
        <f>IF(V6486&lt;V6487,L6486,0)</f>
        <v>0</v>
      </c>
      <c r="U6486" s="6">
        <f>IF(T6486&gt;0,M6486,-999)</f>
        <v>-999</v>
      </c>
      <c r="V6486">
        <v>200905</v>
      </c>
      <c r="W6486">
        <v>2009</v>
      </c>
    </row>
    <row r="6487" spans="1:23" x14ac:dyDescent="0.25">
      <c r="A6487" s="14">
        <v>39954</v>
      </c>
      <c r="B6487" s="3">
        <v>141</v>
      </c>
      <c r="C6487" s="5">
        <v>-999</v>
      </c>
      <c r="D6487" s="4">
        <v>3.1</v>
      </c>
      <c r="E6487" s="4">
        <v>9.6999999999999993</v>
      </c>
      <c r="F6487" s="4">
        <v>-3.4</v>
      </c>
      <c r="G6487" s="4">
        <v>60.7</v>
      </c>
      <c r="H6487" s="4">
        <v>31.6</v>
      </c>
      <c r="I6487" s="4">
        <v>0.93</v>
      </c>
      <c r="J6487" s="4">
        <v>2.46</v>
      </c>
      <c r="K6487" s="4">
        <v>0.26700000000000002</v>
      </c>
      <c r="L6487" s="4">
        <v>216.0000000000002</v>
      </c>
      <c r="M6487" s="4">
        <v>0.1</v>
      </c>
      <c r="N6487" s="5">
        <v>-999</v>
      </c>
      <c r="O6487" s="5">
        <v>-999</v>
      </c>
      <c r="P6487" s="4">
        <v>0.5</v>
      </c>
      <c r="Q6487" s="5">
        <v>-999</v>
      </c>
      <c r="R6487">
        <v>0.38100000000000001</v>
      </c>
      <c r="S6487" s="34">
        <f>ROUND((0.6105*(EXP((17.273*E6487)/(E6487+237.3))))*(100-H6487)/100,3)</f>
        <v>0.82299999999999995</v>
      </c>
      <c r="T6487" s="6">
        <f>IF(V6487&lt;V6488,L6487,0)</f>
        <v>0</v>
      </c>
      <c r="U6487" s="6">
        <f>IF(T6487&gt;0,M6487,-999)</f>
        <v>-999</v>
      </c>
      <c r="V6487">
        <v>200905</v>
      </c>
      <c r="W6487">
        <v>2009</v>
      </c>
    </row>
    <row r="6488" spans="1:23" x14ac:dyDescent="0.25">
      <c r="A6488" s="14">
        <v>39955</v>
      </c>
      <c r="B6488" s="3">
        <v>142</v>
      </c>
      <c r="C6488" s="5">
        <v>-999</v>
      </c>
      <c r="D6488" s="4">
        <v>7.1</v>
      </c>
      <c r="E6488" s="4">
        <v>14.9</v>
      </c>
      <c r="F6488" s="4">
        <v>-1</v>
      </c>
      <c r="G6488" s="4">
        <v>46.5</v>
      </c>
      <c r="H6488" s="4">
        <v>22.7</v>
      </c>
      <c r="I6488" s="4">
        <v>0.94</v>
      </c>
      <c r="J6488" s="4">
        <v>2.23</v>
      </c>
      <c r="K6488" s="4">
        <v>0</v>
      </c>
      <c r="L6488" s="4">
        <v>171.00000000000026</v>
      </c>
      <c r="M6488" s="4">
        <v>0</v>
      </c>
      <c r="N6488" s="5">
        <v>-999</v>
      </c>
      <c r="O6488" s="5">
        <v>-999</v>
      </c>
      <c r="P6488" s="4">
        <v>0.5</v>
      </c>
      <c r="Q6488" s="5">
        <v>-999</v>
      </c>
      <c r="R6488">
        <v>0.38300000000000001</v>
      </c>
      <c r="S6488" s="34">
        <f>ROUND((0.6105*(EXP((17.273*E6488)/(E6488+237.3))))*(100-H6488)/100,3)</f>
        <v>1.3089999999999999</v>
      </c>
      <c r="T6488" s="6">
        <f>IF(V6488&lt;V6489,L6488,0)</f>
        <v>0</v>
      </c>
      <c r="U6488" s="6">
        <f>IF(T6488&gt;0,M6488,-999)</f>
        <v>-999</v>
      </c>
      <c r="V6488">
        <v>200905</v>
      </c>
      <c r="W6488">
        <v>2009</v>
      </c>
    </row>
    <row r="6489" spans="1:23" x14ac:dyDescent="0.25">
      <c r="A6489" s="14">
        <v>39956</v>
      </c>
      <c r="B6489" s="3">
        <v>143</v>
      </c>
      <c r="C6489" s="5">
        <v>-999</v>
      </c>
      <c r="D6489" s="4">
        <v>10.199999999999999</v>
      </c>
      <c r="E6489" s="4">
        <v>17.899999999999999</v>
      </c>
      <c r="F6489" s="4">
        <v>2.9</v>
      </c>
      <c r="G6489" s="4">
        <v>41</v>
      </c>
      <c r="H6489" s="4">
        <v>15</v>
      </c>
      <c r="I6489" s="4">
        <v>0.93</v>
      </c>
      <c r="J6489" s="4">
        <v>2.38</v>
      </c>
      <c r="K6489" s="4">
        <v>0</v>
      </c>
      <c r="L6489" s="4">
        <v>99.000000000000199</v>
      </c>
      <c r="M6489" s="4">
        <v>0</v>
      </c>
      <c r="N6489" s="5">
        <v>-999</v>
      </c>
      <c r="O6489" s="5">
        <v>-999</v>
      </c>
      <c r="P6489" s="4">
        <v>0.6</v>
      </c>
      <c r="Q6489" s="5">
        <v>-999</v>
      </c>
      <c r="R6489">
        <v>0.307</v>
      </c>
      <c r="S6489" s="34">
        <f>ROUND((0.6105*(EXP((17.273*E6489)/(E6489+237.3))))*(100-H6489)/100,3)</f>
        <v>1.7430000000000001</v>
      </c>
      <c r="T6489" s="6">
        <f>IF(V6489&lt;V6490,L6489,0)</f>
        <v>0</v>
      </c>
      <c r="U6489" s="6">
        <f>IF(T6489&gt;0,M6489,-999)</f>
        <v>-999</v>
      </c>
      <c r="V6489">
        <v>200905</v>
      </c>
      <c r="W6489">
        <v>2009</v>
      </c>
    </row>
    <row r="6490" spans="1:23" x14ac:dyDescent="0.25">
      <c r="A6490" s="14">
        <v>39957</v>
      </c>
      <c r="B6490" s="3">
        <v>144</v>
      </c>
      <c r="C6490" s="5">
        <v>-999</v>
      </c>
      <c r="D6490" s="4">
        <v>10.4</v>
      </c>
      <c r="E6490" s="4">
        <v>18.100000000000001</v>
      </c>
      <c r="F6490" s="4">
        <v>2.5</v>
      </c>
      <c r="G6490" s="4">
        <v>38.5</v>
      </c>
      <c r="H6490" s="4">
        <v>11.6</v>
      </c>
      <c r="I6490" s="4">
        <v>0.93</v>
      </c>
      <c r="J6490" s="4">
        <v>2.29</v>
      </c>
      <c r="K6490" s="4">
        <v>0</v>
      </c>
      <c r="L6490" s="4">
        <v>0</v>
      </c>
      <c r="M6490" s="4">
        <v>0</v>
      </c>
      <c r="N6490" s="5">
        <v>-999</v>
      </c>
      <c r="O6490" s="5">
        <v>-999</v>
      </c>
      <c r="P6490" s="4">
        <v>1</v>
      </c>
      <c r="Q6490" s="5">
        <v>-999</v>
      </c>
      <c r="R6490">
        <v>0.24099999999999999</v>
      </c>
      <c r="S6490" s="34">
        <f>ROUND((0.6105*(EXP((17.273*E6490)/(E6490+237.3))))*(100-H6490)/100,3)</f>
        <v>1.8360000000000001</v>
      </c>
      <c r="T6490" s="6">
        <f>IF(V6490&lt;V6491,L6490,0)</f>
        <v>0</v>
      </c>
      <c r="U6490" s="6">
        <f>IF(T6490&gt;0,M6490,-999)</f>
        <v>-999</v>
      </c>
      <c r="V6490">
        <v>200905</v>
      </c>
      <c r="W6490">
        <v>2009</v>
      </c>
    </row>
    <row r="6491" spans="1:23" x14ac:dyDescent="0.25">
      <c r="A6491" s="14">
        <v>39958</v>
      </c>
      <c r="B6491" s="3">
        <v>145</v>
      </c>
      <c r="C6491" s="5">
        <v>-999</v>
      </c>
      <c r="D6491" s="4">
        <v>10.7</v>
      </c>
      <c r="E6491" s="4">
        <v>19</v>
      </c>
      <c r="F6491" s="4">
        <v>4.0999999999999996</v>
      </c>
      <c r="G6491" s="4">
        <v>44.2</v>
      </c>
      <c r="H6491" s="4">
        <v>16.600000000000001</v>
      </c>
      <c r="I6491" s="4">
        <v>0.98</v>
      </c>
      <c r="J6491" s="4">
        <v>3.07</v>
      </c>
      <c r="K6491" s="4">
        <v>0</v>
      </c>
      <c r="L6491" s="4">
        <v>0</v>
      </c>
      <c r="M6491" s="4">
        <v>0</v>
      </c>
      <c r="N6491" s="5">
        <v>-999</v>
      </c>
      <c r="O6491" s="5">
        <v>-999</v>
      </c>
      <c r="P6491" s="4">
        <v>3.2</v>
      </c>
      <c r="Q6491" s="5">
        <v>-999</v>
      </c>
      <c r="R6491">
        <v>0.36399999999999999</v>
      </c>
      <c r="S6491" s="34">
        <f>ROUND((0.6105*(EXP((17.273*E6491)/(E6491+237.3))))*(100-H6491)/100,3)</f>
        <v>1.8320000000000001</v>
      </c>
      <c r="T6491" s="6">
        <f>IF(V6491&lt;V6492,L6491,0)</f>
        <v>0</v>
      </c>
      <c r="U6491" s="6">
        <f>IF(T6491&gt;0,M6491,-999)</f>
        <v>-999</v>
      </c>
      <c r="V6491">
        <v>200905</v>
      </c>
      <c r="W6491">
        <v>2009</v>
      </c>
    </row>
    <row r="6492" spans="1:23" x14ac:dyDescent="0.25">
      <c r="A6492" s="14">
        <v>39959</v>
      </c>
      <c r="B6492" s="3">
        <v>146</v>
      </c>
      <c r="C6492" s="5">
        <v>-999</v>
      </c>
      <c r="D6492" s="4">
        <v>5.6</v>
      </c>
      <c r="E6492" s="4">
        <v>11.7</v>
      </c>
      <c r="F6492" s="4">
        <v>0.6</v>
      </c>
      <c r="G6492" s="4">
        <v>74.400000000000006</v>
      </c>
      <c r="H6492" s="4">
        <v>51.5</v>
      </c>
      <c r="I6492" s="4">
        <v>0.91</v>
      </c>
      <c r="J6492" s="4">
        <v>2.35</v>
      </c>
      <c r="K6492" s="4">
        <v>1.335</v>
      </c>
      <c r="L6492" s="4">
        <v>0</v>
      </c>
      <c r="M6492" s="4">
        <v>0</v>
      </c>
      <c r="N6492" s="5">
        <v>-999</v>
      </c>
      <c r="O6492" s="5">
        <v>-999</v>
      </c>
      <c r="P6492" s="4">
        <v>5.0999999999999996</v>
      </c>
      <c r="Q6492" s="5">
        <v>-999</v>
      </c>
      <c r="R6492">
        <v>0.70899999999999996</v>
      </c>
      <c r="S6492" s="34">
        <f>ROUND((0.6105*(EXP((17.273*E6492)/(E6492+237.3))))*(100-H6492)/100,3)</f>
        <v>0.66700000000000004</v>
      </c>
      <c r="T6492" s="6">
        <f>IF(V6492&lt;V6493,L6492,0)</f>
        <v>0</v>
      </c>
      <c r="U6492" s="6">
        <f>IF(T6492&gt;0,M6492,-999)</f>
        <v>-999</v>
      </c>
      <c r="V6492">
        <v>200905</v>
      </c>
      <c r="W6492">
        <v>2009</v>
      </c>
    </row>
    <row r="6493" spans="1:23" x14ac:dyDescent="0.25">
      <c r="A6493" s="14">
        <v>39960</v>
      </c>
      <c r="B6493" s="3">
        <v>147</v>
      </c>
      <c r="C6493" s="5">
        <v>-999</v>
      </c>
      <c r="D6493" s="4">
        <v>6.2</v>
      </c>
      <c r="E6493" s="4">
        <v>13.8</v>
      </c>
      <c r="F6493" s="4">
        <v>-0.2</v>
      </c>
      <c r="G6493" s="4">
        <v>62</v>
      </c>
      <c r="H6493" s="4">
        <v>30</v>
      </c>
      <c r="I6493" s="4">
        <v>1.08</v>
      </c>
      <c r="J6493" s="4">
        <v>2.66</v>
      </c>
      <c r="K6493" s="4">
        <v>0</v>
      </c>
      <c r="L6493" s="4">
        <v>0</v>
      </c>
      <c r="M6493" s="4">
        <v>0</v>
      </c>
      <c r="N6493" s="5">
        <v>-999</v>
      </c>
      <c r="O6493" s="5">
        <v>-999</v>
      </c>
      <c r="P6493" s="4">
        <v>5.5</v>
      </c>
      <c r="Q6493" s="5">
        <v>-999</v>
      </c>
      <c r="R6493">
        <v>0.47199999999999998</v>
      </c>
      <c r="S6493" s="34">
        <f>ROUND((0.6105*(EXP((17.273*E6493)/(E6493+237.3))))*(100-H6493)/100,3)</f>
        <v>1.1040000000000001</v>
      </c>
      <c r="T6493" s="6">
        <f>IF(V6493&lt;V6494,L6493,0)</f>
        <v>0</v>
      </c>
      <c r="U6493" s="6">
        <f>IF(T6493&gt;0,M6493,-999)</f>
        <v>-999</v>
      </c>
      <c r="V6493">
        <v>200905</v>
      </c>
      <c r="W6493">
        <v>2009</v>
      </c>
    </row>
    <row r="6494" spans="1:23" x14ac:dyDescent="0.25">
      <c r="A6494" s="14">
        <v>39961</v>
      </c>
      <c r="B6494" s="3">
        <v>148</v>
      </c>
      <c r="C6494" s="5">
        <v>-999</v>
      </c>
      <c r="D6494" s="4">
        <v>9.6999999999999993</v>
      </c>
      <c r="E6494" s="4">
        <v>18.7</v>
      </c>
      <c r="F6494" s="4">
        <v>1.2</v>
      </c>
      <c r="G6494" s="4">
        <v>53</v>
      </c>
      <c r="H6494" s="4">
        <v>29.8</v>
      </c>
      <c r="I6494" s="4">
        <v>1.05</v>
      </c>
      <c r="J6494" s="4">
        <v>3.03</v>
      </c>
      <c r="K6494" s="4">
        <v>0</v>
      </c>
      <c r="L6494" s="4">
        <v>0</v>
      </c>
      <c r="M6494" s="4">
        <v>0</v>
      </c>
      <c r="N6494" s="5">
        <v>-999</v>
      </c>
      <c r="O6494" s="5">
        <v>-999</v>
      </c>
      <c r="P6494" s="4">
        <v>6.5</v>
      </c>
      <c r="Q6494" s="5">
        <v>-999</v>
      </c>
      <c r="R6494">
        <v>0.64100000000000001</v>
      </c>
      <c r="S6494" s="34">
        <f>ROUND((0.6105*(EXP((17.273*E6494)/(E6494+237.3))))*(100-H6494)/100,3)</f>
        <v>1.514</v>
      </c>
      <c r="T6494" s="6">
        <f>IF(V6494&lt;V6495,L6494,0)</f>
        <v>0</v>
      </c>
      <c r="U6494" s="6">
        <f>IF(T6494&gt;0,M6494,-999)</f>
        <v>-999</v>
      </c>
      <c r="V6494">
        <v>200905</v>
      </c>
      <c r="W6494">
        <v>2009</v>
      </c>
    </row>
    <row r="6495" spans="1:23" x14ac:dyDescent="0.25">
      <c r="A6495" s="14">
        <v>39962</v>
      </c>
      <c r="B6495" s="3">
        <v>149</v>
      </c>
      <c r="C6495" s="5">
        <v>-999</v>
      </c>
      <c r="D6495" s="4">
        <v>15.3</v>
      </c>
      <c r="E6495" s="4">
        <v>23.3</v>
      </c>
      <c r="F6495" s="4">
        <v>6.3</v>
      </c>
      <c r="G6495" s="4">
        <v>42.2</v>
      </c>
      <c r="H6495" s="4">
        <v>22</v>
      </c>
      <c r="I6495" s="4">
        <v>1.37</v>
      </c>
      <c r="J6495" s="4">
        <v>3.95</v>
      </c>
      <c r="K6495" s="4">
        <v>0</v>
      </c>
      <c r="L6495" s="4">
        <v>0</v>
      </c>
      <c r="M6495" s="4">
        <v>0</v>
      </c>
      <c r="N6495" s="5">
        <v>-999</v>
      </c>
      <c r="O6495" s="5">
        <v>-999</v>
      </c>
      <c r="P6495" s="4">
        <v>7.9</v>
      </c>
      <c r="Q6495" s="5">
        <v>-999</v>
      </c>
      <c r="R6495">
        <v>0.628</v>
      </c>
      <c r="S6495" s="34">
        <f>ROUND((0.6105*(EXP((17.273*E6495)/(E6495+237.3))))*(100-H6495)/100,3)</f>
        <v>2.2309999999999999</v>
      </c>
      <c r="T6495" s="6">
        <f>IF(V6495&lt;V6496,L6495,0)</f>
        <v>0</v>
      </c>
      <c r="U6495" s="6">
        <f>IF(T6495&gt;0,M6495,-999)</f>
        <v>-999</v>
      </c>
      <c r="V6495">
        <v>200905</v>
      </c>
      <c r="W6495">
        <v>2009</v>
      </c>
    </row>
    <row r="6496" spans="1:23" x14ac:dyDescent="0.25">
      <c r="A6496" s="14">
        <v>39963</v>
      </c>
      <c r="B6496" s="3">
        <v>150</v>
      </c>
      <c r="C6496" s="5">
        <v>-999</v>
      </c>
      <c r="D6496" s="4">
        <v>13</v>
      </c>
      <c r="E6496" s="4">
        <v>20.6</v>
      </c>
      <c r="F6496" s="4">
        <v>7.2</v>
      </c>
      <c r="G6496" s="4">
        <v>45.9</v>
      </c>
      <c r="H6496" s="4">
        <v>19.3</v>
      </c>
      <c r="I6496" s="4">
        <v>1.17</v>
      </c>
      <c r="J6496" s="4">
        <v>2.74</v>
      </c>
      <c r="K6496" s="4">
        <v>0</v>
      </c>
      <c r="L6496" s="4">
        <v>0</v>
      </c>
      <c r="M6496" s="4">
        <v>0</v>
      </c>
      <c r="N6496" s="5">
        <v>-999</v>
      </c>
      <c r="O6496" s="5">
        <v>-999</v>
      </c>
      <c r="P6496" s="4">
        <v>8.6999999999999993</v>
      </c>
      <c r="Q6496" s="5">
        <v>-999</v>
      </c>
      <c r="R6496">
        <v>0.46700000000000003</v>
      </c>
      <c r="S6496" s="34">
        <f>ROUND((0.6105*(EXP((17.273*E6496)/(E6496+237.3))))*(100-H6496)/100,3)</f>
        <v>1.958</v>
      </c>
      <c r="T6496" s="6">
        <f>IF(V6496&lt;V6497,L6496,0)</f>
        <v>0</v>
      </c>
      <c r="U6496" s="6">
        <f>IF(T6496&gt;0,M6496,-999)</f>
        <v>-999</v>
      </c>
      <c r="V6496">
        <v>200905</v>
      </c>
      <c r="W6496">
        <v>2009</v>
      </c>
    </row>
    <row r="6497" spans="1:23" x14ac:dyDescent="0.25">
      <c r="A6497" s="14">
        <v>39964</v>
      </c>
      <c r="B6497" s="3">
        <v>151</v>
      </c>
      <c r="C6497" s="5">
        <v>-999</v>
      </c>
      <c r="D6497" s="4">
        <v>11.4</v>
      </c>
      <c r="E6497" s="4">
        <v>18.600000000000001</v>
      </c>
      <c r="F6497" s="4">
        <v>5.8</v>
      </c>
      <c r="G6497" s="4">
        <v>31.4</v>
      </c>
      <c r="H6497" s="4">
        <v>16.100000000000001</v>
      </c>
      <c r="I6497" s="4">
        <v>1.04</v>
      </c>
      <c r="J6497" s="4">
        <v>2.5099999999999998</v>
      </c>
      <c r="K6497" s="4">
        <v>0</v>
      </c>
      <c r="L6497" s="4">
        <v>0</v>
      </c>
      <c r="M6497" s="4">
        <v>0</v>
      </c>
      <c r="N6497" s="5">
        <v>-999</v>
      </c>
      <c r="O6497" s="5">
        <v>-999</v>
      </c>
      <c r="P6497" s="4">
        <v>9.1</v>
      </c>
      <c r="Q6497" s="5">
        <v>-999</v>
      </c>
      <c r="R6497">
        <v>0.34499999999999997</v>
      </c>
      <c r="S6497" s="34">
        <f>ROUND((0.6105*(EXP((17.273*E6497)/(E6497+237.3))))*(100-H6497)/100,3)</f>
        <v>1.798</v>
      </c>
      <c r="T6497" s="6">
        <f>IF(V6497&lt;V6498,L6497,0)</f>
        <v>0</v>
      </c>
      <c r="U6497" s="6">
        <f>IF(T6497&gt;0,M6497,-999)</f>
        <v>-999</v>
      </c>
      <c r="V6497">
        <v>200905</v>
      </c>
      <c r="W6497">
        <v>2009</v>
      </c>
    </row>
    <row r="6498" spans="1:23" x14ac:dyDescent="0.25">
      <c r="A6498" s="14">
        <v>39965</v>
      </c>
      <c r="B6498" s="3">
        <v>152</v>
      </c>
      <c r="C6498" s="5">
        <v>-999</v>
      </c>
      <c r="D6498" s="4">
        <v>10.8</v>
      </c>
      <c r="E6498" s="4">
        <v>17.600000000000001</v>
      </c>
      <c r="F6498" s="4">
        <v>3.9</v>
      </c>
      <c r="G6498" s="4">
        <v>32.9</v>
      </c>
      <c r="H6498" s="4">
        <v>12.8</v>
      </c>
      <c r="I6498" s="4">
        <v>1.23</v>
      </c>
      <c r="J6498" s="4">
        <v>3.74</v>
      </c>
      <c r="K6498" s="4">
        <v>0</v>
      </c>
      <c r="L6498" s="4">
        <v>0</v>
      </c>
      <c r="M6498" s="4">
        <v>0</v>
      </c>
      <c r="N6498" s="5">
        <v>-999</v>
      </c>
      <c r="O6498" s="5">
        <v>-999</v>
      </c>
      <c r="P6498" s="4">
        <v>9</v>
      </c>
      <c r="Q6498" s="5">
        <v>-999</v>
      </c>
      <c r="R6498">
        <v>0.25700000000000001</v>
      </c>
      <c r="S6498" s="34">
        <f>ROUND((0.6105*(EXP((17.273*E6498)/(E6498+237.3))))*(100-H6498)/100,3)</f>
        <v>1.7549999999999999</v>
      </c>
      <c r="T6498" s="6">
        <f>IF(V6498&lt;V6499,L6498,0)</f>
        <v>0</v>
      </c>
      <c r="U6498" s="6">
        <f>IF(T6498&gt;0,M6498,-999)</f>
        <v>-999</v>
      </c>
      <c r="V6498">
        <v>200906</v>
      </c>
      <c r="W6498">
        <v>2009</v>
      </c>
    </row>
    <row r="6499" spans="1:23" x14ac:dyDescent="0.25">
      <c r="A6499" s="14">
        <v>39966</v>
      </c>
      <c r="B6499" s="3">
        <v>153</v>
      </c>
      <c r="C6499" s="5">
        <v>-999</v>
      </c>
      <c r="D6499" s="4">
        <v>11.7</v>
      </c>
      <c r="E6499" s="4">
        <v>18.600000000000001</v>
      </c>
      <c r="F6499" s="4">
        <v>4.5999999999999996</v>
      </c>
      <c r="G6499" s="4">
        <v>40.6</v>
      </c>
      <c r="H6499" s="4">
        <v>23.2</v>
      </c>
      <c r="I6499" s="4">
        <v>1.26</v>
      </c>
      <c r="J6499" s="4">
        <v>2.9</v>
      </c>
      <c r="K6499" s="4">
        <v>0</v>
      </c>
      <c r="L6499" s="4">
        <v>0</v>
      </c>
      <c r="M6499" s="4">
        <v>0</v>
      </c>
      <c r="N6499" s="5">
        <v>-999</v>
      </c>
      <c r="O6499" s="5">
        <v>-999</v>
      </c>
      <c r="P6499" s="4">
        <v>9.3000000000000007</v>
      </c>
      <c r="Q6499" s="5">
        <v>-999</v>
      </c>
      <c r="R6499">
        <v>0.496</v>
      </c>
      <c r="S6499" s="34">
        <f>ROUND((0.6105*(EXP((17.273*E6499)/(E6499+237.3))))*(100-H6499)/100,3)</f>
        <v>1.645</v>
      </c>
      <c r="T6499" s="6">
        <f>IF(V6499&lt;V6500,L6499,0)</f>
        <v>0</v>
      </c>
      <c r="U6499" s="6">
        <f>IF(T6499&gt;0,M6499,-999)</f>
        <v>-999</v>
      </c>
      <c r="V6499">
        <v>200906</v>
      </c>
      <c r="W6499">
        <v>2009</v>
      </c>
    </row>
    <row r="6500" spans="1:23" x14ac:dyDescent="0.25">
      <c r="A6500" s="14">
        <v>39967</v>
      </c>
      <c r="B6500" s="3">
        <v>154</v>
      </c>
      <c r="C6500" s="5">
        <v>-999</v>
      </c>
      <c r="D6500" s="4">
        <v>13.4</v>
      </c>
      <c r="E6500" s="4">
        <v>21.1</v>
      </c>
      <c r="F6500" s="4">
        <v>4.7</v>
      </c>
      <c r="G6500" s="4">
        <v>30</v>
      </c>
      <c r="H6500" s="4">
        <v>11.1</v>
      </c>
      <c r="I6500" s="4">
        <v>1.1399999999999999</v>
      </c>
      <c r="J6500" s="4">
        <v>3.01</v>
      </c>
      <c r="K6500" s="4">
        <v>0</v>
      </c>
      <c r="L6500" s="4">
        <v>0</v>
      </c>
      <c r="M6500" s="4">
        <v>0</v>
      </c>
      <c r="N6500" s="5">
        <v>-999</v>
      </c>
      <c r="O6500" s="5">
        <v>-999</v>
      </c>
      <c r="P6500" s="4">
        <v>9.6</v>
      </c>
      <c r="Q6500" s="5">
        <v>-999</v>
      </c>
      <c r="R6500">
        <v>0.27700000000000002</v>
      </c>
      <c r="S6500" s="34">
        <f>ROUND((0.6105*(EXP((17.273*E6500)/(E6500+237.3))))*(100-H6500)/100,3)</f>
        <v>2.2240000000000002</v>
      </c>
      <c r="T6500" s="6">
        <f>IF(V6500&lt;V6501,L6500,0)</f>
        <v>0</v>
      </c>
      <c r="U6500" s="6">
        <f>IF(T6500&gt;0,M6500,-999)</f>
        <v>-999</v>
      </c>
      <c r="V6500">
        <v>200906</v>
      </c>
      <c r="W6500">
        <v>2009</v>
      </c>
    </row>
    <row r="6501" spans="1:23" x14ac:dyDescent="0.25">
      <c r="A6501" s="14">
        <v>39968</v>
      </c>
      <c r="B6501" s="3">
        <v>155</v>
      </c>
      <c r="C6501" s="5">
        <v>-999</v>
      </c>
      <c r="D6501" s="4">
        <v>15.4</v>
      </c>
      <c r="E6501" s="4">
        <v>23.4</v>
      </c>
      <c r="F6501" s="4">
        <v>7.2</v>
      </c>
      <c r="G6501" s="4">
        <v>29</v>
      </c>
      <c r="H6501" s="4">
        <v>11.6</v>
      </c>
      <c r="I6501" s="4">
        <v>1.1000000000000001</v>
      </c>
      <c r="J6501" s="4">
        <v>2.79</v>
      </c>
      <c r="K6501" s="4">
        <v>0</v>
      </c>
      <c r="L6501" s="4">
        <v>0</v>
      </c>
      <c r="M6501" s="4">
        <v>0</v>
      </c>
      <c r="N6501" s="5">
        <v>-999</v>
      </c>
      <c r="O6501" s="5">
        <v>-999</v>
      </c>
      <c r="P6501" s="4">
        <v>10.199999999999999</v>
      </c>
      <c r="Q6501" s="5">
        <v>-999</v>
      </c>
      <c r="R6501">
        <v>0.33400000000000002</v>
      </c>
      <c r="S6501" s="34">
        <f>ROUND((0.6105*(EXP((17.273*E6501)/(E6501+237.3))))*(100-H6501)/100,3)</f>
        <v>2.544</v>
      </c>
      <c r="T6501" s="6">
        <f>IF(V6501&lt;V6502,L6501,0)</f>
        <v>0</v>
      </c>
      <c r="U6501" s="6">
        <f>IF(T6501&gt;0,M6501,-999)</f>
        <v>-999</v>
      </c>
      <c r="V6501">
        <v>200906</v>
      </c>
      <c r="W6501">
        <v>2009</v>
      </c>
    </row>
    <row r="6502" spans="1:23" x14ac:dyDescent="0.25">
      <c r="A6502" s="14">
        <v>39969</v>
      </c>
      <c r="B6502" s="3">
        <v>156</v>
      </c>
      <c r="C6502" s="5">
        <v>-999</v>
      </c>
      <c r="D6502" s="4">
        <v>15.6</v>
      </c>
      <c r="E6502" s="4">
        <v>22.6</v>
      </c>
      <c r="F6502" s="4">
        <v>9.1</v>
      </c>
      <c r="G6502" s="4">
        <v>35.700000000000003</v>
      </c>
      <c r="H6502" s="4">
        <v>17.8</v>
      </c>
      <c r="I6502" s="4">
        <v>0.98</v>
      </c>
      <c r="J6502" s="4">
        <v>3.19</v>
      </c>
      <c r="K6502" s="4">
        <v>0</v>
      </c>
      <c r="L6502" s="4">
        <v>0</v>
      </c>
      <c r="M6502" s="4">
        <v>0</v>
      </c>
      <c r="N6502" s="5">
        <v>-999</v>
      </c>
      <c r="O6502" s="5">
        <v>-999</v>
      </c>
      <c r="P6502" s="4">
        <v>10.7</v>
      </c>
      <c r="Q6502" s="5">
        <v>-999</v>
      </c>
      <c r="R6502">
        <v>0.48899999999999999</v>
      </c>
      <c r="S6502" s="34">
        <f>ROUND((0.6105*(EXP((17.273*E6502)/(E6502+237.3))))*(100-H6502)/100,3)</f>
        <v>2.254</v>
      </c>
      <c r="T6502" s="6">
        <f>IF(V6502&lt;V6503,L6502,0)</f>
        <v>0</v>
      </c>
      <c r="U6502" s="6">
        <f>IF(T6502&gt;0,M6502,-999)</f>
        <v>-999</v>
      </c>
      <c r="V6502">
        <v>200906</v>
      </c>
      <c r="W6502">
        <v>2009</v>
      </c>
    </row>
    <row r="6503" spans="1:23" x14ac:dyDescent="0.25">
      <c r="A6503" s="14">
        <v>39970</v>
      </c>
      <c r="B6503" s="3">
        <v>157</v>
      </c>
      <c r="C6503" s="5">
        <v>-999</v>
      </c>
      <c r="D6503" s="4">
        <v>8.6999999999999993</v>
      </c>
      <c r="E6503" s="4">
        <v>14</v>
      </c>
      <c r="F6503" s="4">
        <v>2.5</v>
      </c>
      <c r="G6503" s="4">
        <v>47</v>
      </c>
      <c r="H6503" s="4">
        <v>19.399999999999999</v>
      </c>
      <c r="I6503" s="4">
        <v>1.29</v>
      </c>
      <c r="J6503" s="4">
        <v>2.75</v>
      </c>
      <c r="K6503" s="4">
        <v>0</v>
      </c>
      <c r="L6503" s="4">
        <v>0</v>
      </c>
      <c r="M6503" s="4">
        <v>0</v>
      </c>
      <c r="N6503" s="5">
        <v>-999</v>
      </c>
      <c r="O6503" s="5">
        <v>-999</v>
      </c>
      <c r="P6503" s="4">
        <v>10.8</v>
      </c>
      <c r="Q6503" s="5">
        <v>-999</v>
      </c>
      <c r="R6503">
        <v>0.31</v>
      </c>
      <c r="S6503" s="34">
        <f>ROUND((0.6105*(EXP((17.273*E6503)/(E6503+237.3))))*(100-H6503)/100,3)</f>
        <v>1.288</v>
      </c>
      <c r="T6503" s="6">
        <f>IF(V6503&lt;V6504,L6503,0)</f>
        <v>0</v>
      </c>
      <c r="U6503" s="6">
        <f>IF(T6503&gt;0,M6503,-999)</f>
        <v>-999</v>
      </c>
      <c r="V6503">
        <v>200906</v>
      </c>
      <c r="W6503">
        <v>2009</v>
      </c>
    </row>
    <row r="6504" spans="1:23" x14ac:dyDescent="0.25">
      <c r="A6504" s="14">
        <v>39971</v>
      </c>
      <c r="B6504" s="3">
        <v>158</v>
      </c>
      <c r="C6504" s="5">
        <v>-999</v>
      </c>
      <c r="D6504" s="4">
        <v>3.9</v>
      </c>
      <c r="E6504" s="4">
        <v>11</v>
      </c>
      <c r="F6504" s="4">
        <v>0.6</v>
      </c>
      <c r="G6504" s="4">
        <v>80.099999999999994</v>
      </c>
      <c r="H6504" s="4">
        <v>50.6</v>
      </c>
      <c r="I6504" s="4">
        <v>1.19</v>
      </c>
      <c r="J6504" s="4">
        <v>3.1</v>
      </c>
      <c r="K6504" s="4">
        <v>12.282000000000002</v>
      </c>
      <c r="L6504" s="4">
        <v>0</v>
      </c>
      <c r="M6504" s="4">
        <v>0</v>
      </c>
      <c r="N6504" s="5">
        <v>-999</v>
      </c>
      <c r="O6504" s="5">
        <v>-999</v>
      </c>
      <c r="P6504" s="4">
        <v>9.6</v>
      </c>
      <c r="Q6504" s="5">
        <v>-999</v>
      </c>
      <c r="R6504">
        <v>0.66300000000000003</v>
      </c>
      <c r="S6504" s="34">
        <f>ROUND((0.6105*(EXP((17.273*E6504)/(E6504+237.3))))*(100-H6504)/100,3)</f>
        <v>0.64800000000000002</v>
      </c>
      <c r="T6504" s="6">
        <f>IF(V6504&lt;V6505,L6504,0)</f>
        <v>0</v>
      </c>
      <c r="U6504" s="6">
        <f>IF(T6504&gt;0,M6504,-999)</f>
        <v>-999</v>
      </c>
      <c r="V6504">
        <v>200906</v>
      </c>
      <c r="W6504">
        <v>2009</v>
      </c>
    </row>
    <row r="6505" spans="1:23" x14ac:dyDescent="0.25">
      <c r="A6505" s="14">
        <v>39972</v>
      </c>
      <c r="B6505" s="3">
        <v>159</v>
      </c>
      <c r="C6505" s="5">
        <v>-999</v>
      </c>
      <c r="D6505" s="4">
        <v>5.4</v>
      </c>
      <c r="E6505" s="4">
        <v>11.9</v>
      </c>
      <c r="F6505" s="4">
        <v>0.9</v>
      </c>
      <c r="G6505" s="4">
        <v>78.2</v>
      </c>
      <c r="H6505" s="4">
        <v>37.700000000000003</v>
      </c>
      <c r="I6505" s="4">
        <v>0.82</v>
      </c>
      <c r="J6505" s="4">
        <v>2.65</v>
      </c>
      <c r="K6505" s="4">
        <v>2.1360000000000001</v>
      </c>
      <c r="L6505" s="4">
        <v>0</v>
      </c>
      <c r="M6505" s="4">
        <v>0</v>
      </c>
      <c r="N6505" s="5">
        <v>-999</v>
      </c>
      <c r="O6505" s="5">
        <v>-999</v>
      </c>
      <c r="P6505" s="4">
        <v>8.3000000000000007</v>
      </c>
      <c r="Q6505" s="5">
        <v>-999</v>
      </c>
      <c r="R6505">
        <v>0.52500000000000002</v>
      </c>
      <c r="S6505" s="34">
        <f>ROUND((0.6105*(EXP((17.273*E6505)/(E6505+237.3))))*(100-H6505)/100,3)</f>
        <v>0.86799999999999999</v>
      </c>
      <c r="T6505" s="6">
        <f>IF(V6505&lt;V6506,L6505,0)</f>
        <v>0</v>
      </c>
      <c r="U6505" s="6">
        <f>IF(T6505&gt;0,M6505,-999)</f>
        <v>-999</v>
      </c>
      <c r="V6505">
        <v>200906</v>
      </c>
      <c r="W6505">
        <v>2009</v>
      </c>
    </row>
    <row r="6506" spans="1:23" x14ac:dyDescent="0.25">
      <c r="A6506" s="14">
        <v>39973</v>
      </c>
      <c r="B6506" s="3">
        <v>160</v>
      </c>
      <c r="C6506" s="5">
        <v>-999</v>
      </c>
      <c r="D6506" s="4">
        <v>7.6</v>
      </c>
      <c r="E6506" s="4">
        <v>16</v>
      </c>
      <c r="F6506" s="4">
        <v>2.2999999999999998</v>
      </c>
      <c r="G6506" s="4">
        <v>76</v>
      </c>
      <c r="H6506" s="4">
        <v>35.200000000000003</v>
      </c>
      <c r="I6506" s="4">
        <v>1.1000000000000001</v>
      </c>
      <c r="J6506" s="4">
        <v>2.65</v>
      </c>
      <c r="K6506" s="4">
        <v>0</v>
      </c>
      <c r="L6506" s="4">
        <v>0</v>
      </c>
      <c r="M6506" s="4">
        <v>0</v>
      </c>
      <c r="N6506" s="5">
        <v>-999</v>
      </c>
      <c r="O6506" s="5">
        <v>-999</v>
      </c>
      <c r="P6506" s="4">
        <v>8.6</v>
      </c>
      <c r="Q6506" s="5">
        <v>-999</v>
      </c>
      <c r="R6506">
        <v>0.63900000000000001</v>
      </c>
      <c r="S6506" s="34">
        <f>ROUND((0.6105*(EXP((17.273*E6506)/(E6506+237.3))))*(100-H6506)/100,3)</f>
        <v>1.1779999999999999</v>
      </c>
      <c r="T6506" s="6">
        <f>IF(V6506&lt;V6507,L6506,0)</f>
        <v>0</v>
      </c>
      <c r="U6506" s="6">
        <f>IF(T6506&gt;0,M6506,-999)</f>
        <v>-999</v>
      </c>
      <c r="V6506">
        <v>200906</v>
      </c>
      <c r="W6506">
        <v>2009</v>
      </c>
    </row>
    <row r="6507" spans="1:23" x14ac:dyDescent="0.25">
      <c r="A6507" s="14">
        <v>39974</v>
      </c>
      <c r="B6507" s="3">
        <v>161</v>
      </c>
      <c r="C6507" s="5">
        <v>-999</v>
      </c>
      <c r="D6507" s="4">
        <v>9.3000000000000007</v>
      </c>
      <c r="E6507" s="4">
        <v>18.2</v>
      </c>
      <c r="F6507" s="4">
        <v>2.2000000000000002</v>
      </c>
      <c r="G6507" s="4">
        <v>68.599999999999994</v>
      </c>
      <c r="H6507" s="4">
        <v>36.4</v>
      </c>
      <c r="I6507" s="4">
        <v>0.94</v>
      </c>
      <c r="J6507" s="4">
        <v>2.9</v>
      </c>
      <c r="K6507" s="4">
        <v>0</v>
      </c>
      <c r="L6507" s="4">
        <v>0</v>
      </c>
      <c r="M6507" s="4">
        <v>0</v>
      </c>
      <c r="N6507" s="5">
        <v>-999</v>
      </c>
      <c r="O6507" s="5">
        <v>-999</v>
      </c>
      <c r="P6507" s="4">
        <v>8.8000000000000007</v>
      </c>
      <c r="Q6507" s="5">
        <v>-999</v>
      </c>
      <c r="R6507">
        <v>0.76</v>
      </c>
      <c r="S6507" s="34">
        <f>ROUND((0.6105*(EXP((17.273*E6507)/(E6507+237.3))))*(100-H6507)/100,3)</f>
        <v>1.329</v>
      </c>
      <c r="T6507" s="6">
        <f>IF(V6507&lt;V6508,L6507,0)</f>
        <v>0</v>
      </c>
      <c r="U6507" s="6">
        <f>IF(T6507&gt;0,M6507,-999)</f>
        <v>-999</v>
      </c>
      <c r="V6507">
        <v>200906</v>
      </c>
      <c r="W6507">
        <v>2009</v>
      </c>
    </row>
    <row r="6508" spans="1:23" x14ac:dyDescent="0.25">
      <c r="A6508" s="14">
        <v>39975</v>
      </c>
      <c r="B6508" s="3">
        <v>162</v>
      </c>
      <c r="C6508" s="5">
        <v>-999</v>
      </c>
      <c r="D6508" s="4">
        <v>11</v>
      </c>
      <c r="E6508" s="4">
        <v>19.3</v>
      </c>
      <c r="F6508" s="4">
        <v>4.5</v>
      </c>
      <c r="G6508" s="4">
        <v>65.8</v>
      </c>
      <c r="H6508" s="4">
        <v>25.7</v>
      </c>
      <c r="I6508" s="4">
        <v>0.9</v>
      </c>
      <c r="J6508" s="4">
        <v>2.33</v>
      </c>
      <c r="K6508" s="4">
        <v>1.335</v>
      </c>
      <c r="L6508" s="4">
        <v>0</v>
      </c>
      <c r="M6508" s="4">
        <v>0</v>
      </c>
      <c r="N6508" s="5">
        <v>-999</v>
      </c>
      <c r="O6508" s="5">
        <v>-999</v>
      </c>
      <c r="P6508" s="4">
        <v>9.3000000000000007</v>
      </c>
      <c r="Q6508" s="5">
        <v>-999</v>
      </c>
      <c r="R6508">
        <v>0.57399999999999995</v>
      </c>
      <c r="S6508" s="34">
        <f>ROUND((0.6105*(EXP((17.273*E6508)/(E6508+237.3))))*(100-H6508)/100,3)</f>
        <v>1.663</v>
      </c>
      <c r="T6508" s="6">
        <f>IF(V6508&lt;V6509,L6508,0)</f>
        <v>0</v>
      </c>
      <c r="U6508" s="6">
        <f>IF(T6508&gt;0,M6508,-999)</f>
        <v>-999</v>
      </c>
      <c r="V6508">
        <v>200906</v>
      </c>
      <c r="W6508">
        <v>2009</v>
      </c>
    </row>
    <row r="6509" spans="1:23" x14ac:dyDescent="0.25">
      <c r="A6509" s="14">
        <v>39976</v>
      </c>
      <c r="B6509" s="3">
        <v>163</v>
      </c>
      <c r="C6509" s="5">
        <v>-999</v>
      </c>
      <c r="D6509" s="4">
        <v>12.6</v>
      </c>
      <c r="E6509" s="4">
        <v>20.8</v>
      </c>
      <c r="F6509" s="4">
        <v>6</v>
      </c>
      <c r="G6509" s="4">
        <v>58.9</v>
      </c>
      <c r="H6509" s="4">
        <v>30.4</v>
      </c>
      <c r="I6509" s="4">
        <v>0.87</v>
      </c>
      <c r="J6509" s="4">
        <v>2.63</v>
      </c>
      <c r="K6509" s="4">
        <v>0</v>
      </c>
      <c r="L6509" s="4">
        <v>0</v>
      </c>
      <c r="M6509" s="4">
        <v>0</v>
      </c>
      <c r="N6509" s="5">
        <v>-999</v>
      </c>
      <c r="O6509" s="5">
        <v>-999</v>
      </c>
      <c r="P6509" s="4">
        <v>9.6999999999999993</v>
      </c>
      <c r="Q6509" s="5">
        <v>-999</v>
      </c>
      <c r="R6509">
        <v>0.74399999999999999</v>
      </c>
      <c r="S6509" s="34">
        <f>ROUND((0.6105*(EXP((17.273*E6509)/(E6509+237.3))))*(100-H6509)/100,3)</f>
        <v>1.7090000000000001</v>
      </c>
      <c r="T6509" s="6">
        <f>IF(V6509&lt;V6510,L6509,0)</f>
        <v>0</v>
      </c>
      <c r="U6509" s="6">
        <f>IF(T6509&gt;0,M6509,-999)</f>
        <v>-999</v>
      </c>
      <c r="V6509">
        <v>200906</v>
      </c>
      <c r="W6509">
        <v>2009</v>
      </c>
    </row>
    <row r="6510" spans="1:23" x14ac:dyDescent="0.25">
      <c r="A6510" s="14">
        <v>39977</v>
      </c>
      <c r="B6510" s="3">
        <v>164</v>
      </c>
      <c r="C6510" s="5">
        <v>-999</v>
      </c>
      <c r="D6510" s="4">
        <v>9.6</v>
      </c>
      <c r="E6510" s="4">
        <v>17.399999999999999</v>
      </c>
      <c r="F6510" s="4">
        <v>5.6</v>
      </c>
      <c r="G6510" s="4">
        <v>79.3</v>
      </c>
      <c r="H6510" s="4">
        <v>40.700000000000003</v>
      </c>
      <c r="I6510" s="4">
        <v>0.75</v>
      </c>
      <c r="J6510" s="4">
        <v>2.77</v>
      </c>
      <c r="K6510" s="4">
        <v>4.0050000000000008</v>
      </c>
      <c r="L6510" s="4">
        <v>0</v>
      </c>
      <c r="M6510" s="4">
        <v>0</v>
      </c>
      <c r="N6510" s="5">
        <v>-999</v>
      </c>
      <c r="O6510" s="5">
        <v>-999</v>
      </c>
      <c r="P6510" s="4">
        <v>9.8000000000000007</v>
      </c>
      <c r="Q6510" s="5">
        <v>-999</v>
      </c>
      <c r="R6510">
        <v>0.80900000000000005</v>
      </c>
      <c r="S6510" s="34">
        <f>ROUND((0.6105*(EXP((17.273*E6510)/(E6510+237.3))))*(100-H6510)/100,3)</f>
        <v>1.1779999999999999</v>
      </c>
      <c r="T6510" s="6">
        <f>IF(V6510&lt;V6511,L6510,0)</f>
        <v>0</v>
      </c>
      <c r="U6510" s="6">
        <f>IF(T6510&gt;0,M6510,-999)</f>
        <v>-999</v>
      </c>
      <c r="V6510">
        <v>200906</v>
      </c>
      <c r="W6510">
        <v>2009</v>
      </c>
    </row>
    <row r="6511" spans="1:23" x14ac:dyDescent="0.25">
      <c r="A6511" s="14">
        <v>39978</v>
      </c>
      <c r="B6511" s="3">
        <v>165</v>
      </c>
      <c r="C6511" s="5">
        <v>-999</v>
      </c>
      <c r="D6511" s="4">
        <v>10.7</v>
      </c>
      <c r="E6511" s="4">
        <v>17.3</v>
      </c>
      <c r="F6511" s="4">
        <v>5.3</v>
      </c>
      <c r="G6511" s="4">
        <v>80.099999999999994</v>
      </c>
      <c r="H6511" s="4">
        <v>40.799999999999997</v>
      </c>
      <c r="I6511" s="4">
        <v>0.76</v>
      </c>
      <c r="J6511" s="4">
        <v>2.21</v>
      </c>
      <c r="K6511" s="4">
        <v>2.67</v>
      </c>
      <c r="L6511" s="4">
        <v>0</v>
      </c>
      <c r="M6511" s="4">
        <v>0</v>
      </c>
      <c r="N6511" s="5">
        <v>-999</v>
      </c>
      <c r="O6511" s="5">
        <v>-999</v>
      </c>
      <c r="P6511" s="4">
        <v>9.6</v>
      </c>
      <c r="Q6511" s="5">
        <v>-999</v>
      </c>
      <c r="R6511">
        <v>0.80600000000000005</v>
      </c>
      <c r="S6511" s="34">
        <f>ROUND((0.6105*(EXP((17.273*E6511)/(E6511+237.3))))*(100-H6511)/100,3)</f>
        <v>1.169</v>
      </c>
      <c r="T6511" s="6">
        <f>IF(V6511&lt;V6512,L6511,0)</f>
        <v>0</v>
      </c>
      <c r="U6511" s="6">
        <f>IF(T6511&gt;0,M6511,-999)</f>
        <v>-999</v>
      </c>
      <c r="V6511">
        <v>200906</v>
      </c>
      <c r="W6511">
        <v>2009</v>
      </c>
    </row>
    <row r="6512" spans="1:23" x14ac:dyDescent="0.25">
      <c r="A6512" s="14">
        <v>39979</v>
      </c>
      <c r="B6512" s="3">
        <v>166</v>
      </c>
      <c r="C6512" s="5">
        <v>-999</v>
      </c>
      <c r="D6512" s="4">
        <v>10.4</v>
      </c>
      <c r="E6512" s="4">
        <v>16.899999999999999</v>
      </c>
      <c r="F6512" s="4">
        <v>6.4</v>
      </c>
      <c r="G6512" s="4">
        <v>76.900000000000006</v>
      </c>
      <c r="H6512" s="4">
        <v>50.9</v>
      </c>
      <c r="I6512" s="4">
        <v>0.88</v>
      </c>
      <c r="J6512" s="4">
        <v>2.67</v>
      </c>
      <c r="K6512" s="4">
        <v>1.8689999999999998</v>
      </c>
      <c r="L6512" s="4">
        <v>0</v>
      </c>
      <c r="M6512" s="4">
        <v>0</v>
      </c>
      <c r="N6512" s="5">
        <v>-999</v>
      </c>
      <c r="O6512" s="5">
        <v>-999</v>
      </c>
      <c r="P6512" s="4">
        <v>10.1</v>
      </c>
      <c r="Q6512" s="5">
        <v>-999</v>
      </c>
      <c r="R6512">
        <v>0.97699999999999998</v>
      </c>
      <c r="S6512" s="34">
        <f>ROUND((0.6105*(EXP((17.273*E6512)/(E6512+237.3))))*(100-H6512)/100,3)</f>
        <v>0.94499999999999995</v>
      </c>
      <c r="T6512" s="6">
        <f>IF(V6512&lt;V6513,L6512,0)</f>
        <v>0</v>
      </c>
      <c r="U6512" s="6">
        <f>IF(T6512&gt;0,M6512,-999)</f>
        <v>-999</v>
      </c>
      <c r="V6512">
        <v>200906</v>
      </c>
      <c r="W6512">
        <v>2009</v>
      </c>
    </row>
    <row r="6513" spans="1:23" x14ac:dyDescent="0.25">
      <c r="A6513" s="14">
        <v>39980</v>
      </c>
      <c r="B6513" s="3">
        <v>167</v>
      </c>
      <c r="C6513" s="5">
        <v>-999</v>
      </c>
      <c r="D6513" s="4">
        <v>11.6</v>
      </c>
      <c r="E6513" s="4">
        <v>19</v>
      </c>
      <c r="F6513" s="4">
        <v>4</v>
      </c>
      <c r="G6513" s="4">
        <v>60.9</v>
      </c>
      <c r="H6513" s="4">
        <v>29.4</v>
      </c>
      <c r="I6513" s="4">
        <v>0.93</v>
      </c>
      <c r="J6513" s="4">
        <v>2.87</v>
      </c>
      <c r="K6513" s="4">
        <v>0</v>
      </c>
      <c r="L6513" s="4">
        <v>0</v>
      </c>
      <c r="M6513" s="4">
        <v>0</v>
      </c>
      <c r="N6513" s="5">
        <v>-999</v>
      </c>
      <c r="O6513" s="5">
        <v>-999</v>
      </c>
      <c r="P6513" s="4">
        <v>10.4</v>
      </c>
      <c r="Q6513" s="5">
        <v>-999</v>
      </c>
      <c r="R6513">
        <v>0.64700000000000002</v>
      </c>
      <c r="S6513" s="34">
        <f>ROUND((0.6105*(EXP((17.273*E6513)/(E6513+237.3))))*(100-H6513)/100,3)</f>
        <v>1.5509999999999999</v>
      </c>
      <c r="T6513" s="6">
        <f>IF(V6513&lt;V6514,L6513,0)</f>
        <v>0</v>
      </c>
      <c r="U6513" s="6">
        <f>IF(T6513&gt;0,M6513,-999)</f>
        <v>-999</v>
      </c>
      <c r="V6513">
        <v>200906</v>
      </c>
      <c r="W6513">
        <v>2009</v>
      </c>
    </row>
    <row r="6514" spans="1:23" x14ac:dyDescent="0.25">
      <c r="A6514" s="14">
        <v>39981</v>
      </c>
      <c r="B6514" s="3">
        <v>168</v>
      </c>
      <c r="C6514" s="5">
        <v>-999</v>
      </c>
      <c r="D6514" s="4">
        <v>7.8</v>
      </c>
      <c r="E6514" s="4">
        <v>16.100000000000001</v>
      </c>
      <c r="F6514" s="4">
        <v>3.1</v>
      </c>
      <c r="G6514" s="4">
        <v>85</v>
      </c>
      <c r="H6514" s="4">
        <v>45.7</v>
      </c>
      <c r="I6514" s="4">
        <v>0.9</v>
      </c>
      <c r="J6514" s="4">
        <v>2.2999999999999998</v>
      </c>
      <c r="K6514" s="4">
        <v>3.738</v>
      </c>
      <c r="L6514" s="4">
        <v>0</v>
      </c>
      <c r="M6514" s="4">
        <v>0</v>
      </c>
      <c r="N6514" s="5">
        <v>-999</v>
      </c>
      <c r="O6514" s="5">
        <v>-999</v>
      </c>
      <c r="P6514" s="4">
        <v>10.7</v>
      </c>
      <c r="Q6514" s="5">
        <v>-999</v>
      </c>
      <c r="R6514">
        <v>0.83699999999999997</v>
      </c>
      <c r="S6514" s="34">
        <f>ROUND((0.6105*(EXP((17.273*E6514)/(E6514+237.3))))*(100-H6514)/100,3)</f>
        <v>0.99299999999999999</v>
      </c>
      <c r="T6514" s="6">
        <f>IF(V6514&lt;V6515,L6514,0)</f>
        <v>0</v>
      </c>
      <c r="U6514" s="6">
        <f>IF(T6514&gt;0,M6514,-999)</f>
        <v>-999</v>
      </c>
      <c r="V6514">
        <v>200906</v>
      </c>
      <c r="W6514">
        <v>2009</v>
      </c>
    </row>
    <row r="6515" spans="1:23" x14ac:dyDescent="0.25">
      <c r="A6515" s="14">
        <v>39982</v>
      </c>
      <c r="B6515" s="3">
        <v>169</v>
      </c>
      <c r="C6515" s="5">
        <v>-999</v>
      </c>
      <c r="D6515" s="4">
        <v>8</v>
      </c>
      <c r="E6515" s="4">
        <v>16.899999999999999</v>
      </c>
      <c r="F6515" s="4">
        <v>2.4</v>
      </c>
      <c r="G6515" s="4">
        <v>82.5</v>
      </c>
      <c r="H6515" s="4">
        <v>37</v>
      </c>
      <c r="I6515" s="4">
        <v>0.88</v>
      </c>
      <c r="J6515" s="4">
        <v>2.81</v>
      </c>
      <c r="K6515" s="4">
        <v>1.6020000000000001</v>
      </c>
      <c r="L6515" s="4">
        <v>0</v>
      </c>
      <c r="M6515" s="4">
        <v>0</v>
      </c>
      <c r="N6515" s="5">
        <v>-999</v>
      </c>
      <c r="O6515" s="5">
        <v>-999</v>
      </c>
      <c r="P6515" s="4">
        <v>10.199999999999999</v>
      </c>
      <c r="Q6515" s="5">
        <v>-999</v>
      </c>
      <c r="R6515">
        <v>0.71199999999999997</v>
      </c>
      <c r="S6515" s="34">
        <f>ROUND((0.6105*(EXP((17.273*E6515)/(E6515+237.3))))*(100-H6515)/100,3)</f>
        <v>1.2130000000000001</v>
      </c>
      <c r="T6515" s="6">
        <f>IF(V6515&lt;V6516,L6515,0)</f>
        <v>0</v>
      </c>
      <c r="U6515" s="6">
        <f>IF(T6515&gt;0,M6515,-999)</f>
        <v>-999</v>
      </c>
      <c r="V6515">
        <v>200906</v>
      </c>
      <c r="W6515">
        <v>2009</v>
      </c>
    </row>
    <row r="6516" spans="1:23" x14ac:dyDescent="0.25">
      <c r="A6516" s="14">
        <v>39983</v>
      </c>
      <c r="B6516" s="3">
        <v>170</v>
      </c>
      <c r="C6516" s="5">
        <v>-999</v>
      </c>
      <c r="D6516" s="4">
        <v>6.9</v>
      </c>
      <c r="E6516" s="4">
        <v>14.3</v>
      </c>
      <c r="F6516" s="4">
        <v>1.8</v>
      </c>
      <c r="G6516" s="4">
        <v>82.4</v>
      </c>
      <c r="H6516" s="4">
        <v>50.7</v>
      </c>
      <c r="I6516" s="4">
        <v>0.89</v>
      </c>
      <c r="J6516" s="4">
        <v>2.54</v>
      </c>
      <c r="K6516" s="4">
        <v>1.6019999999999999</v>
      </c>
      <c r="L6516" s="4">
        <v>0</v>
      </c>
      <c r="M6516" s="4">
        <v>0</v>
      </c>
      <c r="N6516" s="5">
        <v>-999</v>
      </c>
      <c r="O6516" s="5">
        <v>-999</v>
      </c>
      <c r="P6516" s="4">
        <v>10.199999999999999</v>
      </c>
      <c r="Q6516" s="5">
        <v>-999</v>
      </c>
      <c r="R6516">
        <v>0.82499999999999996</v>
      </c>
      <c r="S6516" s="34">
        <f>ROUND((0.6105*(EXP((17.273*E6516)/(E6516+237.3))))*(100-H6516)/100,3)</f>
        <v>0.80300000000000005</v>
      </c>
      <c r="T6516" s="6">
        <f>IF(V6516&lt;V6517,L6516,0)</f>
        <v>0</v>
      </c>
      <c r="U6516" s="6">
        <f>IF(T6516&gt;0,M6516,-999)</f>
        <v>-999</v>
      </c>
      <c r="V6516">
        <v>200906</v>
      </c>
      <c r="W6516">
        <v>2009</v>
      </c>
    </row>
    <row r="6517" spans="1:23" x14ac:dyDescent="0.25">
      <c r="A6517" s="14">
        <v>39984</v>
      </c>
      <c r="B6517" s="3">
        <v>171</v>
      </c>
      <c r="C6517" s="5">
        <v>-999</v>
      </c>
      <c r="D6517" s="4">
        <v>7.6</v>
      </c>
      <c r="E6517" s="4">
        <v>14.7</v>
      </c>
      <c r="F6517" s="4">
        <v>1.3</v>
      </c>
      <c r="G6517" s="4">
        <v>70.900000000000006</v>
      </c>
      <c r="H6517" s="4">
        <v>39</v>
      </c>
      <c r="I6517" s="4">
        <v>0.84</v>
      </c>
      <c r="J6517" s="4">
        <v>2.2599999999999998</v>
      </c>
      <c r="K6517" s="4">
        <v>0</v>
      </c>
      <c r="L6517" s="4">
        <v>0</v>
      </c>
      <c r="M6517" s="4">
        <v>0</v>
      </c>
      <c r="N6517" s="5">
        <v>-999</v>
      </c>
      <c r="O6517" s="5">
        <v>-999</v>
      </c>
      <c r="P6517" s="4">
        <v>9.9</v>
      </c>
      <c r="Q6517" s="5">
        <v>-999</v>
      </c>
      <c r="R6517">
        <v>0.65100000000000002</v>
      </c>
      <c r="S6517" s="34">
        <f>ROUND((0.6105*(EXP((17.273*E6517)/(E6517+237.3))))*(100-H6517)/100,3)</f>
        <v>1.02</v>
      </c>
      <c r="T6517" s="6">
        <f>IF(V6517&lt;V6518,L6517,0)</f>
        <v>0</v>
      </c>
      <c r="U6517" s="6">
        <f>IF(T6517&gt;0,M6517,-999)</f>
        <v>-999</v>
      </c>
      <c r="V6517">
        <v>200906</v>
      </c>
      <c r="W6517">
        <v>2009</v>
      </c>
    </row>
    <row r="6518" spans="1:23" x14ac:dyDescent="0.25">
      <c r="A6518" s="14">
        <v>39985</v>
      </c>
      <c r="B6518" s="3">
        <v>172</v>
      </c>
      <c r="C6518" s="5">
        <v>-999</v>
      </c>
      <c r="D6518" s="4">
        <v>4.4000000000000004</v>
      </c>
      <c r="E6518" s="4">
        <v>9.6999999999999993</v>
      </c>
      <c r="F6518" s="4">
        <v>1.3</v>
      </c>
      <c r="G6518" s="4">
        <v>89.6</v>
      </c>
      <c r="H6518" s="4">
        <v>69.2</v>
      </c>
      <c r="I6518" s="4">
        <v>0.78</v>
      </c>
      <c r="J6518" s="4">
        <v>2.39</v>
      </c>
      <c r="K6518" s="4">
        <v>20.025000000000002</v>
      </c>
      <c r="L6518" s="4">
        <v>0</v>
      </c>
      <c r="M6518" s="4">
        <v>0</v>
      </c>
      <c r="N6518" s="5">
        <v>-999</v>
      </c>
      <c r="O6518" s="5">
        <v>-999</v>
      </c>
      <c r="P6518" s="4">
        <v>9.6999999999999993</v>
      </c>
      <c r="Q6518" s="5">
        <v>-999</v>
      </c>
      <c r="R6518">
        <v>0.83199999999999996</v>
      </c>
      <c r="S6518" s="34">
        <f>ROUND((0.6105*(EXP((17.273*E6518)/(E6518+237.3))))*(100-H6518)/100,3)</f>
        <v>0.371</v>
      </c>
      <c r="T6518" s="6">
        <f>IF(V6518&lt;V6519,L6518,0)</f>
        <v>0</v>
      </c>
      <c r="U6518" s="6">
        <f>IF(T6518&gt;0,M6518,-999)</f>
        <v>-999</v>
      </c>
      <c r="V6518">
        <v>200906</v>
      </c>
      <c r="W6518">
        <v>2009</v>
      </c>
    </row>
    <row r="6519" spans="1:23" x14ac:dyDescent="0.25">
      <c r="A6519" s="14">
        <v>39986</v>
      </c>
      <c r="B6519" s="3">
        <v>173</v>
      </c>
      <c r="C6519" s="5">
        <v>-999</v>
      </c>
      <c r="D6519" s="4">
        <v>3.2</v>
      </c>
      <c r="E6519" s="4">
        <v>10.3</v>
      </c>
      <c r="F6519" s="4">
        <v>-0.5</v>
      </c>
      <c r="G6519" s="4">
        <v>93.8</v>
      </c>
      <c r="H6519" s="4">
        <v>74.2</v>
      </c>
      <c r="I6519" s="4">
        <v>0.83</v>
      </c>
      <c r="J6519" s="4">
        <v>2.17</v>
      </c>
      <c r="K6519" s="4">
        <v>13.083</v>
      </c>
      <c r="L6519" s="4">
        <v>0</v>
      </c>
      <c r="M6519" s="4">
        <v>0</v>
      </c>
      <c r="N6519" s="5">
        <v>-999</v>
      </c>
      <c r="O6519" s="5">
        <v>-999</v>
      </c>
      <c r="P6519" s="4">
        <v>8.3000000000000007</v>
      </c>
      <c r="Q6519" s="5">
        <v>-999</v>
      </c>
      <c r="R6519">
        <v>0.92800000000000005</v>
      </c>
      <c r="S6519" s="34">
        <f>ROUND((0.6105*(EXP((17.273*E6519)/(E6519+237.3))))*(100-H6519)/100,3)</f>
        <v>0.32300000000000001</v>
      </c>
      <c r="T6519" s="6">
        <f>IF(V6519&lt;V6520,L6519,0)</f>
        <v>0</v>
      </c>
      <c r="U6519" s="6">
        <f>IF(T6519&gt;0,M6519,-999)</f>
        <v>-999</v>
      </c>
      <c r="V6519">
        <v>200906</v>
      </c>
      <c r="W6519">
        <v>2009</v>
      </c>
    </row>
    <row r="6520" spans="1:23" x14ac:dyDescent="0.25">
      <c r="A6520" s="14">
        <v>39987</v>
      </c>
      <c r="B6520" s="3">
        <v>174</v>
      </c>
      <c r="C6520" s="5">
        <v>-999</v>
      </c>
      <c r="D6520" s="4">
        <v>6.4</v>
      </c>
      <c r="E6520" s="4">
        <v>14.3</v>
      </c>
      <c r="F6520" s="4">
        <v>-1.5</v>
      </c>
      <c r="G6520" s="4">
        <v>70.099999999999994</v>
      </c>
      <c r="H6520" s="4">
        <v>37.9</v>
      </c>
      <c r="I6520" s="4">
        <v>1.03</v>
      </c>
      <c r="J6520" s="4">
        <v>2.9</v>
      </c>
      <c r="K6520" s="4">
        <v>0</v>
      </c>
      <c r="L6520" s="4">
        <v>0</v>
      </c>
      <c r="M6520" s="4">
        <v>0</v>
      </c>
      <c r="N6520" s="5">
        <v>-999</v>
      </c>
      <c r="O6520" s="5">
        <v>-999</v>
      </c>
      <c r="P6520" s="4">
        <v>8</v>
      </c>
      <c r="Q6520" s="5">
        <v>-999</v>
      </c>
      <c r="R6520">
        <v>0.61799999999999999</v>
      </c>
      <c r="S6520" s="34">
        <f>ROUND((0.6105*(EXP((17.273*E6520)/(E6520+237.3))))*(100-H6520)/100,3)</f>
        <v>1.012</v>
      </c>
      <c r="T6520" s="6">
        <f>IF(V6520&lt;V6521,L6520,0)</f>
        <v>0</v>
      </c>
      <c r="U6520" s="6">
        <f>IF(T6520&gt;0,M6520,-999)</f>
        <v>-999</v>
      </c>
      <c r="V6520">
        <v>200906</v>
      </c>
      <c r="W6520">
        <v>2009</v>
      </c>
    </row>
    <row r="6521" spans="1:23" x14ac:dyDescent="0.25">
      <c r="A6521" s="14">
        <v>39988</v>
      </c>
      <c r="B6521" s="3">
        <v>175</v>
      </c>
      <c r="C6521" s="5">
        <v>-999</v>
      </c>
      <c r="D6521" s="4">
        <v>9.3000000000000007</v>
      </c>
      <c r="E6521" s="4">
        <v>12.9</v>
      </c>
      <c r="F6521" s="4">
        <v>5</v>
      </c>
      <c r="G6521" s="4">
        <v>65.400000000000006</v>
      </c>
      <c r="H6521" s="4">
        <v>40.299999999999997</v>
      </c>
      <c r="I6521" s="4">
        <v>1.84</v>
      </c>
      <c r="J6521" s="4">
        <v>4.7300000000000004</v>
      </c>
      <c r="K6521" s="4">
        <v>0.80100000000000005</v>
      </c>
      <c r="L6521" s="4">
        <v>0</v>
      </c>
      <c r="M6521" s="4">
        <v>0</v>
      </c>
      <c r="N6521" s="5">
        <v>-999</v>
      </c>
      <c r="O6521" s="5">
        <v>-999</v>
      </c>
      <c r="P6521" s="4">
        <v>8.6999999999999993</v>
      </c>
      <c r="Q6521" s="5">
        <v>-999</v>
      </c>
      <c r="R6521">
        <v>0.59899999999999998</v>
      </c>
      <c r="S6521" s="34">
        <f>ROUND((0.6105*(EXP((17.273*E6521)/(E6521+237.3))))*(100-H6521)/100,3)</f>
        <v>0.88800000000000001</v>
      </c>
      <c r="T6521" s="6">
        <f>IF(V6521&lt;V6522,L6521,0)</f>
        <v>0</v>
      </c>
      <c r="U6521" s="6">
        <f>IF(T6521&gt;0,M6521,-999)</f>
        <v>-999</v>
      </c>
      <c r="V6521">
        <v>200906</v>
      </c>
      <c r="W6521">
        <v>2009</v>
      </c>
    </row>
    <row r="6522" spans="1:23" x14ac:dyDescent="0.25">
      <c r="A6522" s="14">
        <v>39989</v>
      </c>
      <c r="B6522" s="3">
        <v>176</v>
      </c>
      <c r="C6522" s="5">
        <v>-999</v>
      </c>
      <c r="D6522" s="4">
        <v>7.2</v>
      </c>
      <c r="E6522" s="4">
        <v>14.2</v>
      </c>
      <c r="F6522" s="4">
        <v>0.8</v>
      </c>
      <c r="G6522" s="4">
        <v>70.5</v>
      </c>
      <c r="H6522" s="4">
        <v>44.1</v>
      </c>
      <c r="I6522" s="4">
        <v>1.1399999999999999</v>
      </c>
      <c r="J6522" s="4">
        <v>2.59</v>
      </c>
      <c r="K6522" s="4">
        <v>0</v>
      </c>
      <c r="L6522" s="4">
        <v>0</v>
      </c>
      <c r="M6522" s="4">
        <v>0</v>
      </c>
      <c r="N6522" s="5">
        <v>-999</v>
      </c>
      <c r="O6522" s="5">
        <v>-999</v>
      </c>
      <c r="P6522" s="4">
        <v>9</v>
      </c>
      <c r="Q6522" s="5">
        <v>-999</v>
      </c>
      <c r="R6522">
        <v>0.71399999999999997</v>
      </c>
      <c r="S6522" s="34">
        <f>ROUND((0.6105*(EXP((17.273*E6522)/(E6522+237.3))))*(100-H6522)/100,3)</f>
        <v>0.90500000000000003</v>
      </c>
      <c r="T6522" s="6">
        <f>IF(V6522&lt;V6523,L6522,0)</f>
        <v>0</v>
      </c>
      <c r="U6522" s="6">
        <f>IF(T6522&gt;0,M6522,-999)</f>
        <v>-999</v>
      </c>
      <c r="V6522">
        <v>200906</v>
      </c>
      <c r="W6522">
        <v>2009</v>
      </c>
    </row>
    <row r="6523" spans="1:23" x14ac:dyDescent="0.25">
      <c r="A6523" s="14">
        <v>39990</v>
      </c>
      <c r="B6523" s="3">
        <v>177</v>
      </c>
      <c r="C6523" s="5">
        <v>-999</v>
      </c>
      <c r="D6523" s="4">
        <v>5.6</v>
      </c>
      <c r="E6523" s="4">
        <v>13.8</v>
      </c>
      <c r="F6523" s="4">
        <v>0</v>
      </c>
      <c r="G6523" s="4">
        <v>72.099999999999994</v>
      </c>
      <c r="H6523" s="4">
        <v>39</v>
      </c>
      <c r="I6523" s="4">
        <v>0.98</v>
      </c>
      <c r="J6523" s="4">
        <v>2.34</v>
      </c>
      <c r="K6523" s="4">
        <v>0</v>
      </c>
      <c r="L6523" s="4">
        <v>0</v>
      </c>
      <c r="M6523" s="4">
        <v>0</v>
      </c>
      <c r="N6523" s="5">
        <v>-999</v>
      </c>
      <c r="O6523" s="5">
        <v>-999</v>
      </c>
      <c r="P6523" s="4">
        <v>9.1999999999999993</v>
      </c>
      <c r="Q6523" s="5">
        <v>-999</v>
      </c>
      <c r="R6523">
        <v>0.61399999999999999</v>
      </c>
      <c r="S6523" s="34">
        <f>ROUND((0.6105*(EXP((17.273*E6523)/(E6523+237.3))))*(100-H6523)/100,3)</f>
        <v>0.96199999999999997</v>
      </c>
      <c r="T6523" s="6">
        <f>IF(V6523&lt;V6524,L6523,0)</f>
        <v>0</v>
      </c>
      <c r="U6523" s="6">
        <f>IF(T6523&gt;0,M6523,-999)</f>
        <v>-999</v>
      </c>
      <c r="V6523">
        <v>200906</v>
      </c>
      <c r="W6523">
        <v>2009</v>
      </c>
    </row>
    <row r="6524" spans="1:23" x14ac:dyDescent="0.25">
      <c r="A6524" s="14">
        <v>39991</v>
      </c>
      <c r="B6524" s="3">
        <v>178</v>
      </c>
      <c r="C6524" s="5">
        <v>-999</v>
      </c>
      <c r="D6524" s="4">
        <v>11.7</v>
      </c>
      <c r="E6524" s="4">
        <v>20.5</v>
      </c>
      <c r="F6524" s="4">
        <v>1.1000000000000001</v>
      </c>
      <c r="G6524" s="4">
        <v>44</v>
      </c>
      <c r="H6524" s="4">
        <v>20.2</v>
      </c>
      <c r="I6524" s="4">
        <v>1.34</v>
      </c>
      <c r="J6524" s="4">
        <v>4.09</v>
      </c>
      <c r="K6524" s="4">
        <v>0</v>
      </c>
      <c r="L6524" s="4">
        <v>0</v>
      </c>
      <c r="M6524" s="4">
        <v>0</v>
      </c>
      <c r="N6524" s="5">
        <v>-999</v>
      </c>
      <c r="O6524" s="5">
        <v>-999</v>
      </c>
      <c r="P6524" s="4">
        <v>9.5</v>
      </c>
      <c r="Q6524" s="5">
        <v>-999</v>
      </c>
      <c r="R6524">
        <v>0.48799999999999999</v>
      </c>
      <c r="S6524" s="34">
        <f>ROUND((0.6105*(EXP((17.273*E6524)/(E6524+237.3))))*(100-H6524)/100,3)</f>
        <v>1.9239999999999999</v>
      </c>
      <c r="T6524" s="6">
        <f>IF(V6524&lt;V6525,L6524,0)</f>
        <v>0</v>
      </c>
      <c r="U6524" s="6">
        <f>IF(T6524&gt;0,M6524,-999)</f>
        <v>-999</v>
      </c>
      <c r="V6524">
        <v>200906</v>
      </c>
      <c r="W6524">
        <v>2009</v>
      </c>
    </row>
    <row r="6525" spans="1:23" x14ac:dyDescent="0.25">
      <c r="A6525" s="14">
        <v>39992</v>
      </c>
      <c r="B6525" s="3">
        <v>179</v>
      </c>
      <c r="C6525" s="5">
        <v>-999</v>
      </c>
      <c r="D6525" s="4">
        <v>9.5</v>
      </c>
      <c r="E6525" s="4">
        <v>17</v>
      </c>
      <c r="F6525" s="4">
        <v>1.5</v>
      </c>
      <c r="G6525" s="4">
        <v>48.2</v>
      </c>
      <c r="H6525" s="4">
        <v>21.4</v>
      </c>
      <c r="I6525" s="4">
        <v>1.1299999999999999</v>
      </c>
      <c r="J6525" s="4">
        <v>3.09</v>
      </c>
      <c r="K6525" s="4">
        <v>0</v>
      </c>
      <c r="L6525" s="4">
        <v>0</v>
      </c>
      <c r="M6525" s="4">
        <v>0</v>
      </c>
      <c r="N6525" s="5">
        <v>-999</v>
      </c>
      <c r="O6525" s="5">
        <v>-999</v>
      </c>
      <c r="P6525" s="4">
        <v>10.5</v>
      </c>
      <c r="Q6525" s="5">
        <v>-999</v>
      </c>
      <c r="R6525">
        <v>0.41399999999999998</v>
      </c>
      <c r="S6525" s="34">
        <f>ROUND((0.6105*(EXP((17.273*E6525)/(E6525+237.3))))*(100-H6525)/100,3)</f>
        <v>1.5229999999999999</v>
      </c>
      <c r="T6525" s="6">
        <f>IF(V6525&lt;V6526,L6525,0)</f>
        <v>0</v>
      </c>
      <c r="U6525" s="6">
        <f>IF(T6525&gt;0,M6525,-999)</f>
        <v>-999</v>
      </c>
      <c r="V6525">
        <v>200906</v>
      </c>
      <c r="W6525">
        <v>2009</v>
      </c>
    </row>
    <row r="6526" spans="1:23" x14ac:dyDescent="0.25">
      <c r="A6526" s="14">
        <v>39993</v>
      </c>
      <c r="B6526" s="3">
        <v>180</v>
      </c>
      <c r="C6526" s="5">
        <v>-999</v>
      </c>
      <c r="D6526" s="4">
        <v>9.4</v>
      </c>
      <c r="E6526" s="4">
        <v>18.100000000000001</v>
      </c>
      <c r="F6526" s="4">
        <v>1</v>
      </c>
      <c r="G6526" s="4">
        <v>46.5</v>
      </c>
      <c r="H6526" s="4">
        <v>17.5</v>
      </c>
      <c r="I6526" s="4">
        <v>1.04</v>
      </c>
      <c r="J6526" s="4">
        <v>2.87</v>
      </c>
      <c r="K6526" s="4">
        <v>0</v>
      </c>
      <c r="L6526" s="4">
        <v>0</v>
      </c>
      <c r="M6526" s="4">
        <v>0</v>
      </c>
      <c r="N6526" s="5">
        <v>-999</v>
      </c>
      <c r="O6526" s="5">
        <v>-999</v>
      </c>
      <c r="P6526" s="4">
        <v>10.6</v>
      </c>
      <c r="Q6526" s="5">
        <v>-999</v>
      </c>
      <c r="R6526">
        <v>0.36299999999999999</v>
      </c>
      <c r="S6526" s="34">
        <f>ROUND((0.6105*(EXP((17.273*E6526)/(E6526+237.3))))*(100-H6526)/100,3)</f>
        <v>1.7130000000000001</v>
      </c>
      <c r="T6526" s="6">
        <f>IF(V6526&lt;V6527,L6526,0)</f>
        <v>0</v>
      </c>
      <c r="U6526" s="6">
        <f>IF(T6526&gt;0,M6526,-999)</f>
        <v>-999</v>
      </c>
      <c r="V6526">
        <v>200906</v>
      </c>
      <c r="W6526">
        <v>2009</v>
      </c>
    </row>
    <row r="6527" spans="1:23" x14ac:dyDescent="0.25">
      <c r="A6527" s="14">
        <v>39994</v>
      </c>
      <c r="B6527" s="3">
        <v>181</v>
      </c>
      <c r="C6527" s="5">
        <v>-999</v>
      </c>
      <c r="D6527" s="4">
        <v>8.3000000000000007</v>
      </c>
      <c r="E6527" s="4">
        <v>16.100000000000001</v>
      </c>
      <c r="F6527" s="4">
        <v>0.5</v>
      </c>
      <c r="G6527" s="4">
        <v>45.8</v>
      </c>
      <c r="H6527" s="4">
        <v>19.7</v>
      </c>
      <c r="I6527" s="4">
        <v>1.0900000000000001</v>
      </c>
      <c r="J6527" s="4">
        <v>2.69</v>
      </c>
      <c r="K6527" s="4">
        <v>0</v>
      </c>
      <c r="L6527" s="4">
        <v>0</v>
      </c>
      <c r="M6527" s="4">
        <v>0</v>
      </c>
      <c r="N6527" s="5">
        <v>-999</v>
      </c>
      <c r="O6527" s="5">
        <v>-999</v>
      </c>
      <c r="P6527" s="4">
        <v>10.8</v>
      </c>
      <c r="Q6527" s="5">
        <v>-999</v>
      </c>
      <c r="R6527">
        <v>0.36</v>
      </c>
      <c r="S6527" s="34">
        <f>ROUND((0.6105*(EXP((17.273*E6527)/(E6527+237.3))))*(100-H6527)/100,3)</f>
        <v>1.4690000000000001</v>
      </c>
      <c r="T6527" s="6">
        <f>IF(V6527&lt;V6528,L6527,0)</f>
        <v>0</v>
      </c>
      <c r="U6527" s="6">
        <f>IF(T6527&gt;0,M6527,-999)</f>
        <v>-999</v>
      </c>
      <c r="V6527">
        <v>200906</v>
      </c>
      <c r="W6527">
        <v>2009</v>
      </c>
    </row>
    <row r="6528" spans="1:23" x14ac:dyDescent="0.25">
      <c r="A6528" s="14">
        <v>39995</v>
      </c>
      <c r="B6528" s="3">
        <v>182</v>
      </c>
      <c r="C6528" s="5">
        <v>-999</v>
      </c>
      <c r="D6528" s="4">
        <v>10.4</v>
      </c>
      <c r="E6528" s="4">
        <v>17.5</v>
      </c>
      <c r="F6528" s="4">
        <v>3.4</v>
      </c>
      <c r="G6528" s="4">
        <v>33.6</v>
      </c>
      <c r="H6528" s="4">
        <v>14.7</v>
      </c>
      <c r="I6528" s="4">
        <v>1.1200000000000001</v>
      </c>
      <c r="J6528" s="4">
        <v>2.89</v>
      </c>
      <c r="K6528" s="4">
        <v>0</v>
      </c>
      <c r="L6528" s="4">
        <v>0</v>
      </c>
      <c r="M6528" s="4">
        <v>0</v>
      </c>
      <c r="N6528" s="5">
        <v>-999</v>
      </c>
      <c r="O6528" s="5">
        <v>-999</v>
      </c>
      <c r="P6528" s="4">
        <v>11</v>
      </c>
      <c r="Q6528" s="5">
        <v>-999</v>
      </c>
      <c r="R6528">
        <v>0.29299999999999998</v>
      </c>
      <c r="S6528" s="34">
        <f>ROUND((0.6105*(EXP((17.273*E6528)/(E6528+237.3))))*(100-H6528)/100,3)</f>
        <v>1.706</v>
      </c>
      <c r="T6528" s="6">
        <f>IF(V6528&lt;V6529,L6528,0)</f>
        <v>0</v>
      </c>
      <c r="U6528" s="6">
        <f>IF(T6528&gt;0,M6528,-999)</f>
        <v>-999</v>
      </c>
      <c r="V6528">
        <v>200907</v>
      </c>
      <c r="W6528">
        <v>2009</v>
      </c>
    </row>
    <row r="6529" spans="1:23" x14ac:dyDescent="0.25">
      <c r="A6529" s="14">
        <v>39996</v>
      </c>
      <c r="B6529" s="3">
        <v>183</v>
      </c>
      <c r="C6529" s="5">
        <v>-999</v>
      </c>
      <c r="D6529" s="4">
        <v>14</v>
      </c>
      <c r="E6529" s="4">
        <v>21.2</v>
      </c>
      <c r="F6529" s="4">
        <v>6.3</v>
      </c>
      <c r="G6529" s="4">
        <v>27.7</v>
      </c>
      <c r="H6529" s="4">
        <v>17.100000000000001</v>
      </c>
      <c r="I6529" s="4">
        <v>1.19</v>
      </c>
      <c r="J6529" s="4">
        <v>2.78</v>
      </c>
      <c r="K6529" s="4">
        <v>0</v>
      </c>
      <c r="L6529" s="4">
        <v>0</v>
      </c>
      <c r="M6529" s="4">
        <v>0</v>
      </c>
      <c r="N6529" s="5">
        <v>-999</v>
      </c>
      <c r="O6529" s="5">
        <v>-999</v>
      </c>
      <c r="P6529" s="4">
        <v>11.3</v>
      </c>
      <c r="Q6529" s="5">
        <v>-999</v>
      </c>
      <c r="R6529">
        <v>0.43</v>
      </c>
      <c r="S6529" s="34">
        <f>ROUND((0.6105*(EXP((17.273*E6529)/(E6529+237.3))))*(100-H6529)/100,3)</f>
        <v>2.0870000000000002</v>
      </c>
      <c r="T6529" s="6">
        <f>IF(V6529&lt;V6530,L6529,0)</f>
        <v>0</v>
      </c>
      <c r="U6529" s="6">
        <f>IF(T6529&gt;0,M6529,-999)</f>
        <v>-999</v>
      </c>
      <c r="V6529">
        <v>200907</v>
      </c>
      <c r="W6529">
        <v>2009</v>
      </c>
    </row>
    <row r="6530" spans="1:23" x14ac:dyDescent="0.25">
      <c r="A6530" s="14">
        <v>39997</v>
      </c>
      <c r="B6530" s="3">
        <v>184</v>
      </c>
      <c r="C6530" s="5">
        <v>-999</v>
      </c>
      <c r="D6530" s="4">
        <v>16.7</v>
      </c>
      <c r="E6530" s="4">
        <v>24.7</v>
      </c>
      <c r="F6530" s="4">
        <v>8.4</v>
      </c>
      <c r="G6530" s="4">
        <v>29.2</v>
      </c>
      <c r="H6530" s="4">
        <v>16.8</v>
      </c>
      <c r="I6530" s="4">
        <v>1</v>
      </c>
      <c r="J6530" s="4">
        <v>3.01</v>
      </c>
      <c r="K6530" s="4">
        <v>0</v>
      </c>
      <c r="L6530" s="4">
        <v>0</v>
      </c>
      <c r="M6530" s="4">
        <v>0</v>
      </c>
      <c r="N6530" s="5">
        <v>-999</v>
      </c>
      <c r="O6530" s="5">
        <v>-999</v>
      </c>
      <c r="P6530" s="4">
        <v>12.1</v>
      </c>
      <c r="Q6530" s="5">
        <v>-999</v>
      </c>
      <c r="R6530">
        <v>0.52300000000000002</v>
      </c>
      <c r="S6530" s="34">
        <f>ROUND((0.6105*(EXP((17.273*E6530)/(E6530+237.3))))*(100-H6530)/100,3)</f>
        <v>2.5880000000000001</v>
      </c>
      <c r="T6530" s="6">
        <f>IF(V6530&lt;V6531,L6530,0)</f>
        <v>0</v>
      </c>
      <c r="U6530" s="6">
        <f>IF(T6530&gt;0,M6530,-999)</f>
        <v>-999</v>
      </c>
      <c r="V6530">
        <v>200907</v>
      </c>
      <c r="W6530">
        <v>2009</v>
      </c>
    </row>
    <row r="6531" spans="1:23" x14ac:dyDescent="0.25">
      <c r="A6531" s="14">
        <v>39998</v>
      </c>
      <c r="B6531" s="3">
        <v>185</v>
      </c>
      <c r="C6531" s="5">
        <v>-999</v>
      </c>
      <c r="D6531" s="4">
        <v>17.899999999999999</v>
      </c>
      <c r="E6531" s="4">
        <v>25.8</v>
      </c>
      <c r="F6531" s="4">
        <v>10.6</v>
      </c>
      <c r="G6531" s="4">
        <v>32.799999999999997</v>
      </c>
      <c r="H6531" s="4">
        <v>17.600000000000001</v>
      </c>
      <c r="I6531" s="4">
        <v>0.92</v>
      </c>
      <c r="J6531" s="4">
        <v>2.79</v>
      </c>
      <c r="K6531" s="4">
        <v>0</v>
      </c>
      <c r="L6531" s="4">
        <v>0</v>
      </c>
      <c r="M6531" s="4">
        <v>0</v>
      </c>
      <c r="N6531" s="5">
        <v>-999</v>
      </c>
      <c r="O6531" s="5">
        <v>-999</v>
      </c>
      <c r="P6531" s="4">
        <v>13</v>
      </c>
      <c r="Q6531" s="5">
        <v>-999</v>
      </c>
      <c r="R6531">
        <v>0.58399999999999996</v>
      </c>
      <c r="S6531" s="34">
        <f>ROUND((0.6105*(EXP((17.273*E6531)/(E6531+237.3))))*(100-H6531)/100,3)</f>
        <v>2.7370000000000001</v>
      </c>
      <c r="T6531" s="6">
        <f>IF(V6531&lt;V6532,L6531,0)</f>
        <v>0</v>
      </c>
      <c r="U6531" s="6">
        <f>IF(T6531&gt;0,M6531,-999)</f>
        <v>-999</v>
      </c>
      <c r="V6531">
        <v>200907</v>
      </c>
      <c r="W6531">
        <v>2009</v>
      </c>
    </row>
    <row r="6532" spans="1:23" x14ac:dyDescent="0.25">
      <c r="A6532" s="14">
        <v>39999</v>
      </c>
      <c r="B6532" s="3">
        <v>186</v>
      </c>
      <c r="C6532" s="5">
        <v>-999</v>
      </c>
      <c r="D6532" s="4">
        <v>16.7</v>
      </c>
      <c r="E6532" s="4">
        <v>22.9</v>
      </c>
      <c r="F6532" s="4">
        <v>10.5</v>
      </c>
      <c r="G6532" s="4">
        <v>33.799999999999997</v>
      </c>
      <c r="H6532" s="4">
        <v>12.9</v>
      </c>
      <c r="I6532" s="4">
        <v>0.93</v>
      </c>
      <c r="J6532" s="4">
        <v>3.33</v>
      </c>
      <c r="K6532" s="4">
        <v>0</v>
      </c>
      <c r="L6532" s="4">
        <v>0</v>
      </c>
      <c r="M6532" s="4">
        <v>0</v>
      </c>
      <c r="N6532" s="5">
        <v>-999</v>
      </c>
      <c r="O6532" s="5">
        <v>-999</v>
      </c>
      <c r="P6532" s="4">
        <v>13</v>
      </c>
      <c r="Q6532" s="5">
        <v>-999</v>
      </c>
      <c r="R6532">
        <v>0.35899999999999999</v>
      </c>
      <c r="S6532" s="34">
        <f>ROUND((0.6105*(EXP((17.273*E6532)/(E6532+237.3))))*(100-H6532)/100,3)</f>
        <v>2.4319999999999999</v>
      </c>
      <c r="T6532" s="6">
        <f>IF(V6532&lt;V6533,L6532,0)</f>
        <v>0</v>
      </c>
      <c r="U6532" s="6">
        <f>IF(T6532&gt;0,M6532,-999)</f>
        <v>-999</v>
      </c>
      <c r="V6532">
        <v>200907</v>
      </c>
      <c r="W6532">
        <v>2009</v>
      </c>
    </row>
    <row r="6533" spans="1:23" x14ac:dyDescent="0.25">
      <c r="A6533" s="14">
        <v>40000</v>
      </c>
      <c r="B6533" s="3">
        <v>187</v>
      </c>
      <c r="C6533" s="5">
        <v>-999</v>
      </c>
      <c r="D6533" s="4">
        <v>7.2</v>
      </c>
      <c r="E6533" s="4">
        <v>14.1</v>
      </c>
      <c r="F6533" s="4">
        <v>3.4</v>
      </c>
      <c r="G6533" s="4">
        <v>88.2</v>
      </c>
      <c r="H6533" s="4">
        <v>37.200000000000003</v>
      </c>
      <c r="I6533" s="4">
        <v>0.91</v>
      </c>
      <c r="J6533" s="4">
        <v>3.51</v>
      </c>
      <c r="K6533" s="4">
        <v>21.092999999999996</v>
      </c>
      <c r="L6533" s="4">
        <v>0</v>
      </c>
      <c r="M6533" s="4">
        <v>0</v>
      </c>
      <c r="N6533" s="5">
        <v>-999</v>
      </c>
      <c r="O6533" s="5">
        <v>-999</v>
      </c>
      <c r="P6533" s="4">
        <v>12.3</v>
      </c>
      <c r="Q6533" s="5">
        <v>-999</v>
      </c>
      <c r="R6533">
        <v>0.6</v>
      </c>
      <c r="S6533" s="34">
        <f>ROUND((0.6105*(EXP((17.273*E6533)/(E6533+237.3))))*(100-H6533)/100,3)</f>
        <v>1.01</v>
      </c>
      <c r="T6533" s="6">
        <f>IF(V6533&lt;V6534,L6533,0)</f>
        <v>0</v>
      </c>
      <c r="U6533" s="6">
        <f>IF(T6533&gt;0,M6533,-999)</f>
        <v>-999</v>
      </c>
      <c r="V6533">
        <v>200907</v>
      </c>
      <c r="W6533">
        <v>2009</v>
      </c>
    </row>
    <row r="6534" spans="1:23" x14ac:dyDescent="0.25">
      <c r="A6534" s="14">
        <v>40001</v>
      </c>
      <c r="B6534" s="3">
        <v>188</v>
      </c>
      <c r="C6534" s="5">
        <v>-999</v>
      </c>
      <c r="D6534" s="4">
        <v>5.8</v>
      </c>
      <c r="E6534" s="4">
        <v>12.9</v>
      </c>
      <c r="F6534" s="4">
        <v>2.2000000000000002</v>
      </c>
      <c r="G6534" s="4">
        <v>88.1</v>
      </c>
      <c r="H6534" s="4">
        <v>53.2</v>
      </c>
      <c r="I6534" s="4">
        <v>0.84</v>
      </c>
      <c r="J6534" s="4">
        <v>2.61</v>
      </c>
      <c r="K6534" s="4">
        <v>1.6020000000000001</v>
      </c>
      <c r="L6534" s="4">
        <v>0</v>
      </c>
      <c r="M6534" s="4">
        <v>0</v>
      </c>
      <c r="N6534" s="5">
        <v>-999</v>
      </c>
      <c r="O6534" s="5">
        <v>-999</v>
      </c>
      <c r="P6534" s="4">
        <v>11.4</v>
      </c>
      <c r="Q6534" s="5">
        <v>-999</v>
      </c>
      <c r="R6534">
        <v>0.79100000000000004</v>
      </c>
      <c r="S6534" s="34">
        <f>ROUND((0.6105*(EXP((17.273*E6534)/(E6534+237.3))))*(100-H6534)/100,3)</f>
        <v>0.69599999999999995</v>
      </c>
      <c r="T6534" s="6">
        <f>IF(V6534&lt;V6535,L6534,0)</f>
        <v>0</v>
      </c>
      <c r="U6534" s="6">
        <f>IF(T6534&gt;0,M6534,-999)</f>
        <v>-999</v>
      </c>
      <c r="V6534">
        <v>200907</v>
      </c>
      <c r="W6534">
        <v>2009</v>
      </c>
    </row>
    <row r="6535" spans="1:23" x14ac:dyDescent="0.25">
      <c r="A6535" s="14">
        <v>40002</v>
      </c>
      <c r="B6535" s="3">
        <v>189</v>
      </c>
      <c r="C6535" s="5">
        <v>-999</v>
      </c>
      <c r="D6535" s="4">
        <v>5.5</v>
      </c>
      <c r="E6535" s="4">
        <v>11.5</v>
      </c>
      <c r="F6535" s="4">
        <v>1.8</v>
      </c>
      <c r="G6535" s="4">
        <v>87</v>
      </c>
      <c r="H6535" s="4">
        <v>62.9</v>
      </c>
      <c r="I6535" s="4">
        <v>0.87</v>
      </c>
      <c r="J6535" s="4">
        <v>2.11</v>
      </c>
      <c r="K6535" s="4">
        <v>0.26700000000000002</v>
      </c>
      <c r="L6535" s="4">
        <v>0</v>
      </c>
      <c r="M6535" s="4">
        <v>0</v>
      </c>
      <c r="N6535" s="5">
        <v>-999</v>
      </c>
      <c r="O6535" s="5">
        <v>-999</v>
      </c>
      <c r="P6535" s="4">
        <v>10.8</v>
      </c>
      <c r="Q6535" s="5">
        <v>-999</v>
      </c>
      <c r="R6535">
        <v>0.85199999999999998</v>
      </c>
      <c r="S6535" s="34">
        <f>ROUND((0.6105*(EXP((17.273*E6535)/(E6535+237.3))))*(100-H6535)/100,3)</f>
        <v>0.503</v>
      </c>
      <c r="T6535" s="6">
        <f>IF(V6535&lt;V6536,L6535,0)</f>
        <v>0</v>
      </c>
      <c r="U6535" s="6">
        <f>IF(T6535&gt;0,M6535,-999)</f>
        <v>-999</v>
      </c>
      <c r="V6535">
        <v>200907</v>
      </c>
      <c r="W6535">
        <v>2009</v>
      </c>
    </row>
    <row r="6536" spans="1:23" x14ac:dyDescent="0.25">
      <c r="A6536" s="14">
        <v>40003</v>
      </c>
      <c r="B6536" s="3">
        <v>190</v>
      </c>
      <c r="C6536" s="5">
        <v>-999</v>
      </c>
      <c r="D6536" s="4">
        <v>7.2</v>
      </c>
      <c r="E6536" s="4">
        <v>13.1</v>
      </c>
      <c r="F6536" s="4">
        <v>1</v>
      </c>
      <c r="G6536" s="4">
        <v>86.2</v>
      </c>
      <c r="H6536" s="4">
        <v>55</v>
      </c>
      <c r="I6536" s="4">
        <v>0.73</v>
      </c>
      <c r="J6536" s="4">
        <v>2.37</v>
      </c>
      <c r="K6536" s="4">
        <v>7.2089999999999996</v>
      </c>
      <c r="L6536" s="4">
        <v>0</v>
      </c>
      <c r="M6536" s="4">
        <v>0</v>
      </c>
      <c r="N6536" s="5">
        <v>-999</v>
      </c>
      <c r="O6536" s="5">
        <v>-999</v>
      </c>
      <c r="P6536" s="4">
        <v>10</v>
      </c>
      <c r="Q6536" s="5">
        <v>-999</v>
      </c>
      <c r="R6536">
        <v>0.83099999999999996</v>
      </c>
      <c r="S6536" s="34">
        <f>ROUND((0.6105*(EXP((17.273*E6536)/(E6536+237.3))))*(100-H6536)/100,3)</f>
        <v>0.67800000000000005</v>
      </c>
      <c r="T6536" s="6">
        <f>IF(V6536&lt;V6537,L6536,0)</f>
        <v>0</v>
      </c>
      <c r="U6536" s="6">
        <f>IF(T6536&gt;0,M6536,-999)</f>
        <v>-999</v>
      </c>
      <c r="V6536">
        <v>200907</v>
      </c>
      <c r="W6536">
        <v>2009</v>
      </c>
    </row>
    <row r="6537" spans="1:23" x14ac:dyDescent="0.25">
      <c r="A6537" s="14">
        <v>40004</v>
      </c>
      <c r="B6537" s="3">
        <v>191</v>
      </c>
      <c r="C6537" s="5">
        <v>-999</v>
      </c>
      <c r="D6537" s="4">
        <v>11.7</v>
      </c>
      <c r="E6537" s="4">
        <v>19.3</v>
      </c>
      <c r="F6537" s="4">
        <v>4.9000000000000004</v>
      </c>
      <c r="G6537" s="4">
        <v>70.599999999999994</v>
      </c>
      <c r="H6537" s="4">
        <v>34.700000000000003</v>
      </c>
      <c r="I6537" s="4">
        <v>0.85</v>
      </c>
      <c r="J6537" s="4">
        <v>2.37</v>
      </c>
      <c r="K6537" s="4">
        <v>0.26700000000000002</v>
      </c>
      <c r="L6537" s="4">
        <v>0</v>
      </c>
      <c r="M6537" s="4">
        <v>0</v>
      </c>
      <c r="N6537" s="5">
        <v>-999</v>
      </c>
      <c r="O6537" s="5">
        <v>-999</v>
      </c>
      <c r="P6537" s="4">
        <v>10.6</v>
      </c>
      <c r="Q6537" s="5">
        <v>-999</v>
      </c>
      <c r="R6537">
        <v>0.77900000000000003</v>
      </c>
      <c r="S6537" s="34">
        <f>ROUND((0.6105*(EXP((17.273*E6537)/(E6537+237.3))))*(100-H6537)/100,3)</f>
        <v>1.462</v>
      </c>
      <c r="T6537" s="6">
        <f>IF(V6537&lt;V6538,L6537,0)</f>
        <v>0</v>
      </c>
      <c r="U6537" s="6">
        <f>IF(T6537&gt;0,M6537,-999)</f>
        <v>-999</v>
      </c>
      <c r="V6537">
        <v>200907</v>
      </c>
      <c r="W6537">
        <v>2009</v>
      </c>
    </row>
    <row r="6538" spans="1:23" x14ac:dyDescent="0.25">
      <c r="A6538" s="14">
        <v>40005</v>
      </c>
      <c r="B6538" s="3">
        <v>192</v>
      </c>
      <c r="C6538" s="5">
        <v>-999</v>
      </c>
      <c r="D6538" s="4">
        <v>14.7</v>
      </c>
      <c r="E6538" s="4">
        <v>22.5</v>
      </c>
      <c r="F6538" s="4">
        <v>8.5</v>
      </c>
      <c r="G6538" s="4">
        <v>53.9</v>
      </c>
      <c r="H6538" s="4">
        <v>29.2</v>
      </c>
      <c r="I6538" s="4">
        <v>0.76</v>
      </c>
      <c r="J6538" s="4">
        <v>2.39</v>
      </c>
      <c r="K6538" s="4">
        <v>0</v>
      </c>
      <c r="L6538" s="4">
        <v>0</v>
      </c>
      <c r="M6538" s="4">
        <v>0</v>
      </c>
      <c r="N6538" s="5">
        <v>-999</v>
      </c>
      <c r="O6538" s="5">
        <v>-999</v>
      </c>
      <c r="P6538" s="4">
        <v>11.3</v>
      </c>
      <c r="Q6538" s="5">
        <v>-999</v>
      </c>
      <c r="R6538">
        <v>0.79600000000000004</v>
      </c>
      <c r="S6538" s="34">
        <f>ROUND((0.6105*(EXP((17.273*E6538)/(E6538+237.3))))*(100-H6538)/100,3)</f>
        <v>1.929</v>
      </c>
      <c r="T6538" s="6">
        <f>IF(V6538&lt;V6539,L6538,0)</f>
        <v>0</v>
      </c>
      <c r="U6538" s="6">
        <f>IF(T6538&gt;0,M6538,-999)</f>
        <v>-999</v>
      </c>
      <c r="V6538">
        <v>200907</v>
      </c>
      <c r="W6538">
        <v>2009</v>
      </c>
    </row>
    <row r="6539" spans="1:23" x14ac:dyDescent="0.25">
      <c r="A6539" s="14">
        <v>40006</v>
      </c>
      <c r="B6539" s="3">
        <v>193</v>
      </c>
      <c r="C6539" s="5">
        <v>-999</v>
      </c>
      <c r="D6539" s="4">
        <v>15</v>
      </c>
      <c r="E6539" s="4">
        <v>23.2</v>
      </c>
      <c r="F6539" s="4">
        <v>8.6999999999999993</v>
      </c>
      <c r="G6539" s="4">
        <v>56.9</v>
      </c>
      <c r="H6539" s="4">
        <v>22.9</v>
      </c>
      <c r="I6539" s="4">
        <v>0.87</v>
      </c>
      <c r="J6539" s="4">
        <v>2.87</v>
      </c>
      <c r="K6539" s="4">
        <v>1.335</v>
      </c>
      <c r="L6539" s="4">
        <v>0</v>
      </c>
      <c r="M6539" s="4">
        <v>0</v>
      </c>
      <c r="N6539" s="5">
        <v>-999</v>
      </c>
      <c r="O6539" s="5">
        <v>-999</v>
      </c>
      <c r="P6539" s="4">
        <v>11.8</v>
      </c>
      <c r="Q6539" s="5">
        <v>-999</v>
      </c>
      <c r="R6539">
        <v>0.65200000000000002</v>
      </c>
      <c r="S6539" s="34">
        <f>ROUND((0.6105*(EXP((17.273*E6539)/(E6539+237.3))))*(100-H6539)/100,3)</f>
        <v>2.1920000000000002</v>
      </c>
      <c r="T6539" s="6">
        <f>IF(V6539&lt;V6540,L6539,0)</f>
        <v>0</v>
      </c>
      <c r="U6539" s="6">
        <f>IF(T6539&gt;0,M6539,-999)</f>
        <v>-999</v>
      </c>
      <c r="V6539">
        <v>200907</v>
      </c>
      <c r="W6539">
        <v>2009</v>
      </c>
    </row>
    <row r="6540" spans="1:23" x14ac:dyDescent="0.25">
      <c r="A6540" s="14">
        <v>40007</v>
      </c>
      <c r="B6540" s="3">
        <v>194</v>
      </c>
      <c r="C6540" s="5">
        <v>-999</v>
      </c>
      <c r="D6540" s="4">
        <v>10.7</v>
      </c>
      <c r="E6540" s="4">
        <v>18</v>
      </c>
      <c r="F6540" s="4">
        <v>5.5</v>
      </c>
      <c r="G6540" s="4">
        <v>81.8</v>
      </c>
      <c r="H6540" s="4">
        <v>55.7</v>
      </c>
      <c r="I6540" s="4">
        <v>0.86</v>
      </c>
      <c r="J6540" s="4">
        <v>2.1</v>
      </c>
      <c r="K6540" s="4">
        <v>2.1360000000000001</v>
      </c>
      <c r="L6540" s="4">
        <v>0</v>
      </c>
      <c r="M6540" s="4">
        <v>0</v>
      </c>
      <c r="N6540" s="5">
        <v>-999</v>
      </c>
      <c r="O6540" s="5">
        <v>-999</v>
      </c>
      <c r="P6540" s="4">
        <v>11.9</v>
      </c>
      <c r="Q6540" s="5">
        <v>-999</v>
      </c>
      <c r="R6540">
        <v>1.1459999999999999</v>
      </c>
      <c r="S6540" s="34">
        <f>ROUND((0.6105*(EXP((17.273*E6540)/(E6540+237.3))))*(100-H6540)/100,3)</f>
        <v>0.91400000000000003</v>
      </c>
      <c r="T6540" s="6">
        <f>IF(V6540&lt;V6541,L6540,0)</f>
        <v>0</v>
      </c>
      <c r="U6540" s="6">
        <f>IF(T6540&gt;0,M6540,-999)</f>
        <v>-999</v>
      </c>
      <c r="V6540">
        <v>200907</v>
      </c>
      <c r="W6540">
        <v>2009</v>
      </c>
    </row>
    <row r="6541" spans="1:23" x14ac:dyDescent="0.25">
      <c r="A6541" s="14">
        <v>40008</v>
      </c>
      <c r="B6541" s="3">
        <v>195</v>
      </c>
      <c r="C6541" s="5">
        <v>-999</v>
      </c>
      <c r="D6541" s="4">
        <v>12.3</v>
      </c>
      <c r="E6541" s="4">
        <v>20</v>
      </c>
      <c r="F6541" s="4">
        <v>4.9000000000000004</v>
      </c>
      <c r="G6541" s="4">
        <v>67.8</v>
      </c>
      <c r="H6541" s="4">
        <v>33.9</v>
      </c>
      <c r="I6541" s="4">
        <v>0.98</v>
      </c>
      <c r="J6541" s="4">
        <v>2.35</v>
      </c>
      <c r="K6541" s="4">
        <v>2.1360000000000001</v>
      </c>
      <c r="L6541" s="4">
        <v>0</v>
      </c>
      <c r="M6541" s="4">
        <v>0</v>
      </c>
      <c r="N6541" s="5">
        <v>-999</v>
      </c>
      <c r="O6541" s="5">
        <v>-999</v>
      </c>
      <c r="P6541" s="4">
        <v>12</v>
      </c>
      <c r="Q6541" s="5">
        <v>-999</v>
      </c>
      <c r="R6541">
        <v>0.79200000000000004</v>
      </c>
      <c r="S6541" s="34">
        <f>ROUND((0.6105*(EXP((17.273*E6541)/(E6541+237.3))))*(100-H6541)/100,3)</f>
        <v>1.5449999999999999</v>
      </c>
      <c r="T6541" s="6">
        <f>IF(V6541&lt;V6542,L6541,0)</f>
        <v>0</v>
      </c>
      <c r="U6541" s="6">
        <f>IF(T6541&gt;0,M6541,-999)</f>
        <v>-999</v>
      </c>
      <c r="V6541">
        <v>200907</v>
      </c>
      <c r="W6541">
        <v>2009</v>
      </c>
    </row>
    <row r="6542" spans="1:23" x14ac:dyDescent="0.25">
      <c r="A6542" s="14">
        <v>40009</v>
      </c>
      <c r="B6542" s="3">
        <v>196</v>
      </c>
      <c r="C6542" s="5">
        <v>-999</v>
      </c>
      <c r="D6542" s="4">
        <v>14</v>
      </c>
      <c r="E6542" s="4">
        <v>21.9</v>
      </c>
      <c r="F6542" s="4">
        <v>6.6</v>
      </c>
      <c r="G6542" s="4">
        <v>62.3</v>
      </c>
      <c r="H6542" s="4">
        <v>25.2</v>
      </c>
      <c r="I6542" s="4">
        <v>0.99</v>
      </c>
      <c r="J6542" s="4">
        <v>2.78</v>
      </c>
      <c r="K6542" s="4">
        <v>0.26700000000000002</v>
      </c>
      <c r="L6542" s="4">
        <v>0</v>
      </c>
      <c r="M6542" s="4">
        <v>0</v>
      </c>
      <c r="N6542" s="5">
        <v>-999</v>
      </c>
      <c r="O6542" s="5">
        <v>-999</v>
      </c>
      <c r="P6542" s="4">
        <v>12.8</v>
      </c>
      <c r="Q6542" s="5">
        <v>-999</v>
      </c>
      <c r="R6542">
        <v>0.66</v>
      </c>
      <c r="S6542" s="34">
        <f>ROUND((0.6105*(EXP((17.273*E6542)/(E6542+237.3))))*(100-H6542)/100,3)</f>
        <v>1.9650000000000001</v>
      </c>
      <c r="T6542" s="6">
        <f>IF(V6542&lt;V6543,L6542,0)</f>
        <v>0</v>
      </c>
      <c r="U6542" s="6">
        <f>IF(T6542&gt;0,M6542,-999)</f>
        <v>-999</v>
      </c>
      <c r="V6542">
        <v>200907</v>
      </c>
      <c r="W6542">
        <v>2009</v>
      </c>
    </row>
    <row r="6543" spans="1:23" x14ac:dyDescent="0.25">
      <c r="A6543" s="14">
        <v>40010</v>
      </c>
      <c r="B6543" s="3">
        <v>197</v>
      </c>
      <c r="C6543" s="5">
        <v>-999</v>
      </c>
      <c r="D6543" s="4">
        <v>15.6</v>
      </c>
      <c r="E6543" s="4">
        <v>24</v>
      </c>
      <c r="F6543" s="4">
        <v>7.5</v>
      </c>
      <c r="G6543" s="4">
        <v>48</v>
      </c>
      <c r="H6543" s="4">
        <v>23.4</v>
      </c>
      <c r="I6543" s="4">
        <v>0.94</v>
      </c>
      <c r="J6543" s="4">
        <v>2.23</v>
      </c>
      <c r="K6543" s="4">
        <v>0</v>
      </c>
      <c r="L6543" s="4">
        <v>0</v>
      </c>
      <c r="M6543" s="4">
        <v>0</v>
      </c>
      <c r="N6543" s="5">
        <v>-999</v>
      </c>
      <c r="O6543" s="5">
        <v>-999</v>
      </c>
      <c r="P6543" s="4">
        <v>13.2</v>
      </c>
      <c r="Q6543" s="5">
        <v>-999</v>
      </c>
      <c r="R6543">
        <v>0.69699999999999995</v>
      </c>
      <c r="S6543" s="34">
        <f>ROUND((0.6105*(EXP((17.273*E6543)/(E6543+237.3))))*(100-H6543)/100,3)</f>
        <v>2.2850000000000001</v>
      </c>
      <c r="T6543" s="6">
        <f>IF(V6543&lt;V6544,L6543,0)</f>
        <v>0</v>
      </c>
      <c r="U6543" s="6">
        <f>IF(T6543&gt;0,M6543,-999)</f>
        <v>-999</v>
      </c>
      <c r="V6543">
        <v>200907</v>
      </c>
      <c r="W6543">
        <v>2009</v>
      </c>
    </row>
    <row r="6544" spans="1:23" x14ac:dyDescent="0.25">
      <c r="A6544" s="14">
        <v>40011</v>
      </c>
      <c r="B6544" s="3">
        <v>198</v>
      </c>
      <c r="C6544" s="5">
        <v>-999</v>
      </c>
      <c r="D6544" s="4">
        <v>18.100000000000001</v>
      </c>
      <c r="E6544" s="4">
        <v>26.3</v>
      </c>
      <c r="F6544" s="4">
        <v>9.8000000000000007</v>
      </c>
      <c r="G6544" s="4">
        <v>42.7</v>
      </c>
      <c r="H6544" s="4">
        <v>17</v>
      </c>
      <c r="I6544" s="4">
        <v>1.02</v>
      </c>
      <c r="J6544" s="4">
        <v>3.31</v>
      </c>
      <c r="K6544" s="4">
        <v>0</v>
      </c>
      <c r="L6544" s="4">
        <v>0</v>
      </c>
      <c r="M6544" s="4">
        <v>0</v>
      </c>
      <c r="N6544" s="5">
        <v>-999</v>
      </c>
      <c r="O6544" s="5">
        <v>-999</v>
      </c>
      <c r="P6544" s="4">
        <v>13.8</v>
      </c>
      <c r="Q6544" s="5">
        <v>-999</v>
      </c>
      <c r="R6544">
        <v>0.58199999999999996</v>
      </c>
      <c r="S6544" s="34">
        <f>ROUND((0.6105*(EXP((17.273*E6544)/(E6544+237.3))))*(100-H6544)/100,3)</f>
        <v>2.839</v>
      </c>
      <c r="T6544" s="6">
        <f>IF(V6544&lt;V6545,L6544,0)</f>
        <v>0</v>
      </c>
      <c r="U6544" s="6">
        <f>IF(T6544&gt;0,M6544,-999)</f>
        <v>-999</v>
      </c>
      <c r="V6544">
        <v>200907</v>
      </c>
      <c r="W6544">
        <v>2009</v>
      </c>
    </row>
    <row r="6545" spans="1:23" x14ac:dyDescent="0.25">
      <c r="A6545" s="14">
        <v>40012</v>
      </c>
      <c r="B6545" s="3">
        <v>199</v>
      </c>
      <c r="C6545" s="5">
        <v>-999</v>
      </c>
      <c r="D6545" s="4">
        <v>16.3</v>
      </c>
      <c r="E6545" s="4">
        <v>25.3</v>
      </c>
      <c r="F6545" s="4">
        <v>6.6</v>
      </c>
      <c r="G6545" s="4">
        <v>41.5</v>
      </c>
      <c r="H6545" s="4">
        <v>14.9</v>
      </c>
      <c r="I6545" s="4">
        <v>1.1399999999999999</v>
      </c>
      <c r="J6545" s="4">
        <v>3.17</v>
      </c>
      <c r="K6545" s="4">
        <v>0</v>
      </c>
      <c r="L6545" s="4">
        <v>0</v>
      </c>
      <c r="M6545" s="4">
        <v>0</v>
      </c>
      <c r="N6545" s="5">
        <v>-999</v>
      </c>
      <c r="O6545" s="5">
        <v>-999</v>
      </c>
      <c r="P6545" s="4">
        <v>14.2</v>
      </c>
      <c r="Q6545" s="5">
        <v>-999</v>
      </c>
      <c r="R6545">
        <v>0.47899999999999998</v>
      </c>
      <c r="S6545" s="34">
        <f>ROUND((0.6105*(EXP((17.273*E6545)/(E6545+237.3))))*(100-H6545)/100,3)</f>
        <v>2.7440000000000002</v>
      </c>
      <c r="T6545" s="6">
        <f>IF(V6545&lt;V6546,L6545,0)</f>
        <v>0</v>
      </c>
      <c r="U6545" s="6">
        <f>IF(T6545&gt;0,M6545,-999)</f>
        <v>-999</v>
      </c>
      <c r="V6545">
        <v>200907</v>
      </c>
      <c r="W6545">
        <v>2009</v>
      </c>
    </row>
    <row r="6546" spans="1:23" x14ac:dyDescent="0.25">
      <c r="A6546" s="14">
        <v>40013</v>
      </c>
      <c r="B6546" s="3">
        <v>200</v>
      </c>
      <c r="C6546" s="5">
        <v>-999</v>
      </c>
      <c r="D6546" s="4">
        <v>10.8</v>
      </c>
      <c r="E6546" s="4">
        <v>17.5</v>
      </c>
      <c r="F6546" s="4">
        <v>4.4000000000000004</v>
      </c>
      <c r="G6546" s="4">
        <v>56.1</v>
      </c>
      <c r="H6546" s="4">
        <v>33.1</v>
      </c>
      <c r="I6546" s="4">
        <v>1.02</v>
      </c>
      <c r="J6546" s="4">
        <v>2.7</v>
      </c>
      <c r="K6546" s="4">
        <v>0</v>
      </c>
      <c r="L6546" s="4">
        <v>0</v>
      </c>
      <c r="M6546" s="4">
        <v>0</v>
      </c>
      <c r="N6546" s="5">
        <v>-999</v>
      </c>
      <c r="O6546" s="5">
        <v>-999</v>
      </c>
      <c r="P6546" s="4">
        <v>13.6</v>
      </c>
      <c r="Q6546" s="5">
        <v>-999</v>
      </c>
      <c r="R6546">
        <v>0.66300000000000003</v>
      </c>
      <c r="S6546" s="34">
        <f>ROUND((0.6105*(EXP((17.273*E6546)/(E6546+237.3))))*(100-H6546)/100,3)</f>
        <v>1.3380000000000001</v>
      </c>
      <c r="T6546" s="6">
        <f>IF(V6546&lt;V6547,L6546,0)</f>
        <v>0</v>
      </c>
      <c r="U6546" s="6">
        <f>IF(T6546&gt;0,M6546,-999)</f>
        <v>-999</v>
      </c>
      <c r="V6546">
        <v>200907</v>
      </c>
      <c r="W6546">
        <v>2009</v>
      </c>
    </row>
    <row r="6547" spans="1:23" x14ac:dyDescent="0.25">
      <c r="A6547" s="14">
        <v>40014</v>
      </c>
      <c r="B6547" s="3">
        <v>201</v>
      </c>
      <c r="C6547" s="5">
        <v>-999</v>
      </c>
      <c r="D6547" s="4">
        <v>14.2</v>
      </c>
      <c r="E6547" s="4">
        <v>22.6</v>
      </c>
      <c r="F6547" s="4">
        <v>6.4</v>
      </c>
      <c r="G6547" s="4">
        <v>41.6</v>
      </c>
      <c r="H6547" s="4">
        <v>17.3</v>
      </c>
      <c r="I6547" s="4">
        <v>0.91</v>
      </c>
      <c r="J6547" s="4">
        <v>2.5499999999999998</v>
      </c>
      <c r="K6547" s="4">
        <v>0</v>
      </c>
      <c r="L6547" s="4">
        <v>0</v>
      </c>
      <c r="M6547" s="4">
        <v>0</v>
      </c>
      <c r="N6547" s="5">
        <v>-999</v>
      </c>
      <c r="O6547" s="5">
        <v>-999</v>
      </c>
      <c r="P6547" s="4">
        <v>13.3</v>
      </c>
      <c r="Q6547" s="5">
        <v>-999</v>
      </c>
      <c r="R6547">
        <v>0.47499999999999998</v>
      </c>
      <c r="S6547" s="34">
        <f>ROUND((0.6105*(EXP((17.273*E6547)/(E6547+237.3))))*(100-H6547)/100,3)</f>
        <v>2.2669999999999999</v>
      </c>
      <c r="T6547" s="6">
        <f>IF(V6547&lt;V6548,L6547,0)</f>
        <v>0</v>
      </c>
      <c r="U6547" s="6">
        <f>IF(T6547&gt;0,M6547,-999)</f>
        <v>-999</v>
      </c>
      <c r="V6547">
        <v>200907</v>
      </c>
      <c r="W6547">
        <v>2009</v>
      </c>
    </row>
    <row r="6548" spans="1:23" x14ac:dyDescent="0.25">
      <c r="A6548" s="14">
        <v>40015</v>
      </c>
      <c r="B6548" s="3">
        <v>202</v>
      </c>
      <c r="C6548" s="5">
        <v>-999</v>
      </c>
      <c r="D6548" s="4">
        <v>17.7</v>
      </c>
      <c r="E6548" s="4">
        <v>26.3</v>
      </c>
      <c r="F6548" s="4">
        <v>8.4</v>
      </c>
      <c r="G6548" s="4">
        <v>36.1</v>
      </c>
      <c r="H6548" s="4">
        <v>16.600000000000001</v>
      </c>
      <c r="I6548" s="4">
        <v>0.86</v>
      </c>
      <c r="J6548" s="4">
        <v>2.65</v>
      </c>
      <c r="K6548" s="4">
        <v>0</v>
      </c>
      <c r="L6548" s="4">
        <v>0</v>
      </c>
      <c r="M6548" s="4">
        <v>0</v>
      </c>
      <c r="N6548" s="5">
        <v>-999</v>
      </c>
      <c r="O6548" s="5">
        <v>-999</v>
      </c>
      <c r="P6548" s="4">
        <v>13.7</v>
      </c>
      <c r="Q6548" s="5">
        <v>-999</v>
      </c>
      <c r="R6548">
        <v>0.56899999999999995</v>
      </c>
      <c r="S6548" s="34">
        <f>ROUND((0.6105*(EXP((17.273*E6548)/(E6548+237.3))))*(100-H6548)/100,3)</f>
        <v>2.8530000000000002</v>
      </c>
      <c r="T6548" s="6">
        <f>IF(V6548&lt;V6549,L6548,0)</f>
        <v>0</v>
      </c>
      <c r="U6548" s="6">
        <f>IF(T6548&gt;0,M6548,-999)</f>
        <v>-999</v>
      </c>
      <c r="V6548">
        <v>200907</v>
      </c>
      <c r="W6548">
        <v>2009</v>
      </c>
    </row>
    <row r="6549" spans="1:23" x14ac:dyDescent="0.25">
      <c r="A6549" s="14">
        <v>40016</v>
      </c>
      <c r="B6549" s="3">
        <v>203</v>
      </c>
      <c r="C6549" s="5">
        <v>-999</v>
      </c>
      <c r="D6549" s="4">
        <v>18.8</v>
      </c>
      <c r="E6549" s="4">
        <v>26.7</v>
      </c>
      <c r="F6549" s="4">
        <v>11.4</v>
      </c>
      <c r="G6549" s="4">
        <v>40.799999999999997</v>
      </c>
      <c r="H6549" s="4">
        <v>18.8</v>
      </c>
      <c r="I6549" s="4">
        <v>0.94</v>
      </c>
      <c r="J6549" s="4">
        <v>3.05</v>
      </c>
      <c r="K6549" s="4">
        <v>0</v>
      </c>
      <c r="L6549" s="4">
        <v>0</v>
      </c>
      <c r="M6549" s="4">
        <v>0</v>
      </c>
      <c r="N6549" s="5">
        <v>-999</v>
      </c>
      <c r="O6549" s="5">
        <v>-999</v>
      </c>
      <c r="P6549" s="4">
        <v>14.3</v>
      </c>
      <c r="Q6549" s="5">
        <v>-999</v>
      </c>
      <c r="R6549">
        <v>0.65800000000000003</v>
      </c>
      <c r="S6549" s="34">
        <f>ROUND((0.6105*(EXP((17.273*E6549)/(E6549+237.3))))*(100-H6549)/100,3)</f>
        <v>2.8439999999999999</v>
      </c>
      <c r="T6549" s="6">
        <f>IF(V6549&lt;V6550,L6549,0)</f>
        <v>0</v>
      </c>
      <c r="U6549" s="6">
        <f>IF(T6549&gt;0,M6549,-999)</f>
        <v>-999</v>
      </c>
      <c r="V6549">
        <v>200907</v>
      </c>
      <c r="W6549">
        <v>2009</v>
      </c>
    </row>
    <row r="6550" spans="1:23" x14ac:dyDescent="0.25">
      <c r="A6550" s="14">
        <v>40017</v>
      </c>
      <c r="B6550" s="3">
        <v>204</v>
      </c>
      <c r="C6550" s="5">
        <v>-999</v>
      </c>
      <c r="D6550" s="4">
        <v>12.6</v>
      </c>
      <c r="E6550" s="4">
        <v>21.6</v>
      </c>
      <c r="F6550" s="4">
        <v>8.3000000000000007</v>
      </c>
      <c r="G6550" s="4">
        <v>69.8</v>
      </c>
      <c r="H6550" s="4">
        <v>31.8</v>
      </c>
      <c r="I6550" s="4">
        <v>0.89</v>
      </c>
      <c r="J6550" s="4">
        <v>3.15</v>
      </c>
      <c r="K6550" s="4">
        <v>6.6749999999999998</v>
      </c>
      <c r="L6550" s="4">
        <v>0</v>
      </c>
      <c r="M6550" s="4">
        <v>0</v>
      </c>
      <c r="N6550" s="5">
        <v>-999</v>
      </c>
      <c r="O6550" s="5">
        <v>-999</v>
      </c>
      <c r="P6550" s="4">
        <v>13.8</v>
      </c>
      <c r="Q6550" s="5">
        <v>-999</v>
      </c>
      <c r="R6550">
        <v>0.81899999999999995</v>
      </c>
      <c r="S6550" s="34">
        <f>ROUND((0.6105*(EXP((17.273*E6550)/(E6550+237.3))))*(100-H6550)/100,3)</f>
        <v>1.7589999999999999</v>
      </c>
      <c r="T6550" s="6">
        <f>IF(V6550&lt;V6551,L6550,0)</f>
        <v>0</v>
      </c>
      <c r="U6550" s="6">
        <f>IF(T6550&gt;0,M6550,-999)</f>
        <v>-999</v>
      </c>
      <c r="V6550">
        <v>200907</v>
      </c>
      <c r="W6550">
        <v>2009</v>
      </c>
    </row>
    <row r="6551" spans="1:23" x14ac:dyDescent="0.25">
      <c r="A6551" s="14">
        <v>40018</v>
      </c>
      <c r="B6551" s="3">
        <v>205</v>
      </c>
      <c r="C6551" s="5">
        <v>-999</v>
      </c>
      <c r="D6551" s="4">
        <v>14.1</v>
      </c>
      <c r="E6551" s="4">
        <v>21</v>
      </c>
      <c r="F6551" s="4">
        <v>8.5</v>
      </c>
      <c r="G6551" s="4">
        <v>76</v>
      </c>
      <c r="H6551" s="4">
        <v>46.2</v>
      </c>
      <c r="I6551" s="4">
        <v>0.93</v>
      </c>
      <c r="J6551" s="4">
        <v>3.1</v>
      </c>
      <c r="K6551" s="4">
        <v>0.80100000000000005</v>
      </c>
      <c r="L6551" s="4">
        <v>0</v>
      </c>
      <c r="M6551" s="4">
        <v>0</v>
      </c>
      <c r="N6551" s="5">
        <v>-999</v>
      </c>
      <c r="O6551" s="5">
        <v>-999</v>
      </c>
      <c r="P6551" s="4">
        <v>13.5</v>
      </c>
      <c r="Q6551" s="5">
        <v>-999</v>
      </c>
      <c r="R6551">
        <v>1.151</v>
      </c>
      <c r="S6551" s="34">
        <f>ROUND((0.6105*(EXP((17.273*E6551)/(E6551+237.3))))*(100-H6551)/100,3)</f>
        <v>1.3380000000000001</v>
      </c>
      <c r="T6551" s="6">
        <f>IF(V6551&lt;V6552,L6551,0)</f>
        <v>0</v>
      </c>
      <c r="U6551" s="6">
        <f>IF(T6551&gt;0,M6551,-999)</f>
        <v>-999</v>
      </c>
      <c r="V6551">
        <v>200907</v>
      </c>
      <c r="W6551">
        <v>2009</v>
      </c>
    </row>
    <row r="6552" spans="1:23" x14ac:dyDescent="0.25">
      <c r="A6552" s="14">
        <v>40019</v>
      </c>
      <c r="B6552" s="3">
        <v>206</v>
      </c>
      <c r="C6552" s="5">
        <v>-999</v>
      </c>
      <c r="D6552" s="4">
        <v>13.9</v>
      </c>
      <c r="E6552" s="4">
        <v>24.2</v>
      </c>
      <c r="F6552" s="4">
        <v>9.6999999999999993</v>
      </c>
      <c r="G6552" s="4">
        <v>75</v>
      </c>
      <c r="H6552" s="4">
        <v>30.4</v>
      </c>
      <c r="I6552" s="4">
        <v>1</v>
      </c>
      <c r="J6552" s="4">
        <v>4.87</v>
      </c>
      <c r="K6552" s="4">
        <v>4.0049999999999999</v>
      </c>
      <c r="L6552" s="4">
        <v>0</v>
      </c>
      <c r="M6552" s="4">
        <v>0</v>
      </c>
      <c r="N6552" s="5">
        <v>-999</v>
      </c>
      <c r="O6552" s="5">
        <v>-999</v>
      </c>
      <c r="P6552" s="4">
        <v>13.8</v>
      </c>
      <c r="Q6552" s="5">
        <v>-999</v>
      </c>
      <c r="R6552">
        <v>0.92</v>
      </c>
      <c r="S6552" s="34">
        <f>ROUND((0.6105*(EXP((17.273*E6552)/(E6552+237.3))))*(100-H6552)/100,3)</f>
        <v>2.101</v>
      </c>
      <c r="T6552" s="6">
        <f>IF(V6552&lt;V6553,L6552,0)</f>
        <v>0</v>
      </c>
      <c r="U6552" s="6">
        <f>IF(T6552&gt;0,M6552,-999)</f>
        <v>-999</v>
      </c>
      <c r="V6552">
        <v>200907</v>
      </c>
      <c r="W6552">
        <v>2009</v>
      </c>
    </row>
    <row r="6553" spans="1:23" x14ac:dyDescent="0.25">
      <c r="A6553" s="14">
        <v>40020</v>
      </c>
      <c r="B6553" s="3">
        <v>207</v>
      </c>
      <c r="C6553" s="5">
        <v>-999</v>
      </c>
      <c r="D6553" s="4">
        <v>17.7</v>
      </c>
      <c r="E6553" s="4">
        <v>24.6</v>
      </c>
      <c r="F6553" s="4">
        <v>9.1999999999999993</v>
      </c>
      <c r="G6553" s="4">
        <v>60.8</v>
      </c>
      <c r="H6553" s="4">
        <v>36.700000000000003</v>
      </c>
      <c r="I6553" s="4">
        <v>0.97</v>
      </c>
      <c r="J6553" s="4">
        <v>2.4900000000000002</v>
      </c>
      <c r="K6553" s="4">
        <v>0</v>
      </c>
      <c r="L6553" s="4">
        <v>0</v>
      </c>
      <c r="M6553" s="4">
        <v>0</v>
      </c>
      <c r="N6553" s="5">
        <v>-999</v>
      </c>
      <c r="O6553" s="5">
        <v>-999</v>
      </c>
      <c r="P6553" s="4">
        <v>13.9</v>
      </c>
      <c r="Q6553" s="5">
        <v>-999</v>
      </c>
      <c r="R6553">
        <v>1.137</v>
      </c>
      <c r="S6553" s="34">
        <f>ROUND((0.6105*(EXP((17.273*E6553)/(E6553+237.3))))*(100-H6553)/100,3)</f>
        <v>1.958</v>
      </c>
      <c r="T6553" s="6">
        <f>IF(V6553&lt;V6554,L6553,0)</f>
        <v>0</v>
      </c>
      <c r="U6553" s="6">
        <f>IF(T6553&gt;0,M6553,-999)</f>
        <v>-999</v>
      </c>
      <c r="V6553">
        <v>200907</v>
      </c>
      <c r="W6553">
        <v>2009</v>
      </c>
    </row>
    <row r="6554" spans="1:23" x14ac:dyDescent="0.25">
      <c r="A6554" s="14">
        <v>40021</v>
      </c>
      <c r="B6554" s="3">
        <v>208</v>
      </c>
      <c r="C6554" s="5">
        <v>-999</v>
      </c>
      <c r="D6554" s="4">
        <v>19.899999999999999</v>
      </c>
      <c r="E6554" s="4">
        <v>27.2</v>
      </c>
      <c r="F6554" s="4">
        <v>13.4</v>
      </c>
      <c r="G6554" s="4">
        <v>48.1</v>
      </c>
      <c r="H6554" s="4">
        <v>21.4</v>
      </c>
      <c r="I6554" s="4">
        <v>0.94</v>
      </c>
      <c r="J6554" s="4">
        <v>2.25</v>
      </c>
      <c r="K6554" s="4">
        <v>0</v>
      </c>
      <c r="L6554" s="4">
        <v>0</v>
      </c>
      <c r="M6554" s="4">
        <v>0</v>
      </c>
      <c r="N6554" s="5">
        <v>-999</v>
      </c>
      <c r="O6554" s="5">
        <v>-999</v>
      </c>
      <c r="P6554" s="4">
        <v>14.8</v>
      </c>
      <c r="Q6554" s="5">
        <v>-999</v>
      </c>
      <c r="R6554">
        <v>0.77100000000000002</v>
      </c>
      <c r="S6554" s="34">
        <f>ROUND((0.6105*(EXP((17.273*E6554)/(E6554+237.3))))*(100-H6554)/100,3)</f>
        <v>2.835</v>
      </c>
      <c r="T6554" s="6">
        <f>IF(V6554&lt;V6555,L6554,0)</f>
        <v>0</v>
      </c>
      <c r="U6554" s="6">
        <f>IF(T6554&gt;0,M6554,-999)</f>
        <v>-999</v>
      </c>
      <c r="V6554">
        <v>200907</v>
      </c>
      <c r="W6554">
        <v>2009</v>
      </c>
    </row>
    <row r="6555" spans="1:23" x14ac:dyDescent="0.25">
      <c r="A6555" s="14">
        <v>40022</v>
      </c>
      <c r="B6555" s="3">
        <v>209</v>
      </c>
      <c r="C6555" s="5">
        <v>-999</v>
      </c>
      <c r="D6555" s="4">
        <v>19.399999999999999</v>
      </c>
      <c r="E6555" s="4">
        <v>25.5</v>
      </c>
      <c r="F6555" s="4">
        <v>14.1</v>
      </c>
      <c r="G6555" s="4">
        <v>46.3</v>
      </c>
      <c r="H6555" s="4">
        <v>33</v>
      </c>
      <c r="I6555" s="4">
        <v>1.01</v>
      </c>
      <c r="J6555" s="4">
        <v>2.69</v>
      </c>
      <c r="K6555" s="4">
        <v>0</v>
      </c>
      <c r="L6555" s="4">
        <v>0</v>
      </c>
      <c r="M6555" s="4">
        <v>0</v>
      </c>
      <c r="N6555" s="5">
        <v>-999</v>
      </c>
      <c r="O6555" s="5">
        <v>-999</v>
      </c>
      <c r="P6555" s="4">
        <v>15.1</v>
      </c>
      <c r="Q6555" s="5">
        <v>-999</v>
      </c>
      <c r="R6555">
        <v>1.079</v>
      </c>
      <c r="S6555" s="34">
        <f>ROUND((0.6105*(EXP((17.273*E6555)/(E6555+237.3))))*(100-H6555)/100,3)</f>
        <v>2.1859999999999999</v>
      </c>
      <c r="T6555" s="6">
        <f>IF(V6555&lt;V6556,L6555,0)</f>
        <v>0</v>
      </c>
      <c r="U6555" s="6">
        <f>IF(T6555&gt;0,M6555,-999)</f>
        <v>-999</v>
      </c>
      <c r="V6555">
        <v>200907</v>
      </c>
      <c r="W6555">
        <v>2009</v>
      </c>
    </row>
    <row r="6556" spans="1:23" x14ac:dyDescent="0.25">
      <c r="A6556" s="14">
        <v>40023</v>
      </c>
      <c r="B6556" s="3">
        <v>210</v>
      </c>
      <c r="C6556" s="5">
        <v>-999</v>
      </c>
      <c r="D6556" s="4">
        <v>17.5</v>
      </c>
      <c r="E6556" s="4">
        <v>25</v>
      </c>
      <c r="F6556" s="4">
        <v>12.4</v>
      </c>
      <c r="G6556" s="4">
        <v>57.8</v>
      </c>
      <c r="H6556" s="4">
        <v>34.9</v>
      </c>
      <c r="I6556" s="4">
        <v>1.2</v>
      </c>
      <c r="J6556" s="4">
        <v>3.22</v>
      </c>
      <c r="K6556" s="4">
        <v>0</v>
      </c>
      <c r="L6556" s="4">
        <v>0</v>
      </c>
      <c r="M6556" s="4">
        <v>0</v>
      </c>
      <c r="N6556" s="5">
        <v>-999</v>
      </c>
      <c r="O6556" s="5">
        <v>-999</v>
      </c>
      <c r="P6556" s="4">
        <v>15.3</v>
      </c>
      <c r="Q6556" s="5">
        <v>-999</v>
      </c>
      <c r="R6556">
        <v>1.105</v>
      </c>
      <c r="S6556" s="34">
        <f>ROUND((0.6105*(EXP((17.273*E6556)/(E6556+237.3))))*(100-H6556)/100,3)</f>
        <v>2.0619999999999998</v>
      </c>
      <c r="T6556" s="6">
        <f>IF(V6556&lt;V6557,L6556,0)</f>
        <v>0</v>
      </c>
      <c r="U6556" s="6">
        <f>IF(T6556&gt;0,M6556,-999)</f>
        <v>-999</v>
      </c>
      <c r="V6556">
        <v>200907</v>
      </c>
      <c r="W6556">
        <v>2009</v>
      </c>
    </row>
    <row r="6557" spans="1:23" x14ac:dyDescent="0.25">
      <c r="A6557" s="14">
        <v>40024</v>
      </c>
      <c r="B6557" s="3">
        <v>211</v>
      </c>
      <c r="C6557" s="5">
        <v>-999</v>
      </c>
      <c r="D6557" s="4">
        <v>17.5</v>
      </c>
      <c r="E6557" s="4">
        <v>26.3</v>
      </c>
      <c r="F6557" s="4">
        <v>12.2</v>
      </c>
      <c r="G6557" s="4">
        <v>57.1</v>
      </c>
      <c r="H6557" s="4">
        <v>33.9</v>
      </c>
      <c r="I6557" s="4">
        <v>0.77</v>
      </c>
      <c r="J6557" s="4">
        <v>2.34</v>
      </c>
      <c r="K6557" s="4">
        <v>0</v>
      </c>
      <c r="L6557" s="4">
        <v>0</v>
      </c>
      <c r="M6557" s="4">
        <v>0</v>
      </c>
      <c r="N6557" s="5">
        <v>-999</v>
      </c>
      <c r="O6557" s="5">
        <v>-999</v>
      </c>
      <c r="P6557" s="4">
        <v>15.1</v>
      </c>
      <c r="Q6557" s="5">
        <v>-999</v>
      </c>
      <c r="R6557">
        <v>1.161</v>
      </c>
      <c r="S6557" s="34">
        <f>ROUND((0.6105*(EXP((17.273*E6557)/(E6557+237.3))))*(100-H6557)/100,3)</f>
        <v>2.2610000000000001</v>
      </c>
      <c r="T6557" s="6">
        <f>IF(V6557&lt;V6558,L6557,0)</f>
        <v>0</v>
      </c>
      <c r="U6557" s="6">
        <f>IF(T6557&gt;0,M6557,-999)</f>
        <v>-999</v>
      </c>
      <c r="V6557">
        <v>200907</v>
      </c>
      <c r="W6557">
        <v>2009</v>
      </c>
    </row>
    <row r="6558" spans="1:23" x14ac:dyDescent="0.25">
      <c r="A6558" s="14">
        <v>40025</v>
      </c>
      <c r="B6558" s="3">
        <v>212</v>
      </c>
      <c r="C6558" s="5">
        <v>-999</v>
      </c>
      <c r="D6558" s="4">
        <v>19.899999999999999</v>
      </c>
      <c r="E6558" s="4">
        <v>27.4</v>
      </c>
      <c r="F6558" s="4">
        <v>12.1</v>
      </c>
      <c r="G6558" s="4">
        <v>46.9</v>
      </c>
      <c r="H6558" s="4">
        <v>28.1</v>
      </c>
      <c r="I6558" s="4">
        <v>0.83</v>
      </c>
      <c r="J6558" s="4">
        <v>2.15</v>
      </c>
      <c r="K6558" s="4">
        <v>0</v>
      </c>
      <c r="L6558" s="4">
        <v>0</v>
      </c>
      <c r="M6558" s="4">
        <v>0</v>
      </c>
      <c r="N6558" s="5">
        <v>-999</v>
      </c>
      <c r="O6558" s="5">
        <v>-999</v>
      </c>
      <c r="P6558" s="4">
        <v>15.3</v>
      </c>
      <c r="Q6558" s="5">
        <v>-999</v>
      </c>
      <c r="R6558">
        <v>1.0249999999999999</v>
      </c>
      <c r="S6558" s="34">
        <f>ROUND((0.6105*(EXP((17.273*E6558)/(E6558+237.3))))*(100-H6558)/100,3)</f>
        <v>2.6240000000000001</v>
      </c>
      <c r="T6558" s="6">
        <f>IF(V6558&lt;V6559,L6558,0)</f>
        <v>0</v>
      </c>
      <c r="U6558" s="6">
        <f>IF(T6558&gt;0,M6558,-999)</f>
        <v>-999</v>
      </c>
      <c r="V6558">
        <v>200907</v>
      </c>
      <c r="W6558">
        <v>2009</v>
      </c>
    </row>
    <row r="6559" spans="1:23" x14ac:dyDescent="0.25">
      <c r="A6559" s="14">
        <v>40026</v>
      </c>
      <c r="B6559" s="3">
        <v>213</v>
      </c>
      <c r="C6559" s="5">
        <v>-999</v>
      </c>
      <c r="D6559" s="4">
        <v>20.100000000000001</v>
      </c>
      <c r="E6559" s="4">
        <v>28.4</v>
      </c>
      <c r="F6559" s="4">
        <v>13.3</v>
      </c>
      <c r="G6559" s="4">
        <v>35.6</v>
      </c>
      <c r="H6559" s="4">
        <v>15.8</v>
      </c>
      <c r="I6559" s="4">
        <v>1.03</v>
      </c>
      <c r="J6559" s="4">
        <v>2.91</v>
      </c>
      <c r="K6559" s="4">
        <v>0</v>
      </c>
      <c r="L6559" s="4">
        <v>0</v>
      </c>
      <c r="M6559" s="4">
        <v>0</v>
      </c>
      <c r="N6559" s="5">
        <v>-999</v>
      </c>
      <c r="O6559" s="5">
        <v>-999</v>
      </c>
      <c r="P6559" s="4">
        <v>15.6</v>
      </c>
      <c r="Q6559" s="5">
        <v>-999</v>
      </c>
      <c r="R6559">
        <v>0.61</v>
      </c>
      <c r="S6559" s="34">
        <f>ROUND((0.6105*(EXP((17.273*E6559)/(E6559+237.3))))*(100-H6559)/100,3)</f>
        <v>3.2570000000000001</v>
      </c>
      <c r="T6559" s="6">
        <f>IF(V6559&lt;V6560,L6559,0)</f>
        <v>0</v>
      </c>
      <c r="U6559" s="6">
        <f>IF(T6559&gt;0,M6559,-999)</f>
        <v>-999</v>
      </c>
      <c r="V6559">
        <v>200908</v>
      </c>
      <c r="W6559">
        <v>2009</v>
      </c>
    </row>
    <row r="6560" spans="1:23" x14ac:dyDescent="0.25">
      <c r="A6560" s="14">
        <v>40027</v>
      </c>
      <c r="B6560" s="3">
        <v>214</v>
      </c>
      <c r="C6560" s="5">
        <v>-999</v>
      </c>
      <c r="D6560" s="4">
        <v>18.600000000000001</v>
      </c>
      <c r="E6560" s="4">
        <v>26.4</v>
      </c>
      <c r="F6560" s="4">
        <v>12.2</v>
      </c>
      <c r="G6560" s="4">
        <v>45</v>
      </c>
      <c r="H6560" s="4">
        <v>21.6</v>
      </c>
      <c r="I6560" s="4">
        <v>0.92</v>
      </c>
      <c r="J6560" s="4">
        <v>2.46</v>
      </c>
      <c r="K6560" s="4">
        <v>0</v>
      </c>
      <c r="L6560" s="4">
        <v>0</v>
      </c>
      <c r="M6560" s="4">
        <v>0</v>
      </c>
      <c r="N6560" s="5">
        <v>-999</v>
      </c>
      <c r="O6560" s="5">
        <v>-999</v>
      </c>
      <c r="P6560" s="4">
        <v>15.5</v>
      </c>
      <c r="Q6560" s="5">
        <v>-999</v>
      </c>
      <c r="R6560">
        <v>0.745</v>
      </c>
      <c r="S6560" s="34">
        <f>ROUND((0.6105*(EXP((17.273*E6560)/(E6560+237.3))))*(100-H6560)/100,3)</f>
        <v>2.698</v>
      </c>
      <c r="T6560" s="6">
        <f>IF(V6560&lt;V6561,L6560,0)</f>
        <v>0</v>
      </c>
      <c r="U6560" s="6">
        <f>IF(T6560&gt;0,M6560,-999)</f>
        <v>-999</v>
      </c>
      <c r="V6560">
        <v>200908</v>
      </c>
      <c r="W6560">
        <v>2009</v>
      </c>
    </row>
    <row r="6561" spans="1:23" x14ac:dyDescent="0.25">
      <c r="A6561" s="14">
        <v>40028</v>
      </c>
      <c r="B6561" s="3">
        <v>215</v>
      </c>
      <c r="C6561" s="5">
        <v>-999</v>
      </c>
      <c r="D6561" s="4">
        <v>18.5</v>
      </c>
      <c r="E6561" s="4">
        <v>26</v>
      </c>
      <c r="F6561" s="4">
        <v>12.1</v>
      </c>
      <c r="G6561" s="4">
        <v>39.9</v>
      </c>
      <c r="H6561" s="4">
        <v>25.5</v>
      </c>
      <c r="I6561" s="4">
        <v>0.9</v>
      </c>
      <c r="J6561" s="4">
        <v>3.02</v>
      </c>
      <c r="K6561" s="4">
        <v>0</v>
      </c>
      <c r="L6561" s="4">
        <v>0</v>
      </c>
      <c r="M6561" s="4">
        <v>0</v>
      </c>
      <c r="N6561" s="5">
        <v>-999</v>
      </c>
      <c r="O6561" s="5">
        <v>-999</v>
      </c>
      <c r="P6561" s="4">
        <v>15.4</v>
      </c>
      <c r="Q6561" s="5">
        <v>-999</v>
      </c>
      <c r="R6561">
        <v>0.85899999999999999</v>
      </c>
      <c r="S6561" s="34">
        <f>ROUND((0.6105*(EXP((17.273*E6561)/(E6561+237.3))))*(100-H6561)/100,3)</f>
        <v>2.504</v>
      </c>
      <c r="T6561" s="6">
        <f>IF(V6561&lt;V6562,L6561,0)</f>
        <v>0</v>
      </c>
      <c r="U6561" s="6">
        <f>IF(T6561&gt;0,M6561,-999)</f>
        <v>-999</v>
      </c>
      <c r="V6561">
        <v>200908</v>
      </c>
      <c r="W6561">
        <v>2009</v>
      </c>
    </row>
    <row r="6562" spans="1:23" x14ac:dyDescent="0.25">
      <c r="A6562" s="14">
        <v>40029</v>
      </c>
      <c r="B6562" s="3">
        <v>216</v>
      </c>
      <c r="C6562" s="5">
        <v>-999</v>
      </c>
      <c r="D6562" s="4">
        <v>14.4</v>
      </c>
      <c r="E6562" s="4">
        <v>20.9</v>
      </c>
      <c r="F6562" s="4">
        <v>10.4</v>
      </c>
      <c r="G6562" s="4">
        <v>52.1</v>
      </c>
      <c r="H6562" s="4">
        <v>33.1</v>
      </c>
      <c r="I6562" s="4">
        <v>0.78</v>
      </c>
      <c r="J6562" s="4">
        <v>2.0099999999999998</v>
      </c>
      <c r="K6562" s="4">
        <v>0</v>
      </c>
      <c r="L6562" s="4">
        <v>0</v>
      </c>
      <c r="M6562" s="4">
        <v>0</v>
      </c>
      <c r="N6562" s="5">
        <v>-999</v>
      </c>
      <c r="O6562" s="5">
        <v>-999</v>
      </c>
      <c r="P6562" s="4">
        <v>14.9</v>
      </c>
      <c r="Q6562" s="5">
        <v>-999</v>
      </c>
      <c r="R6562">
        <v>0.81599999999999995</v>
      </c>
      <c r="S6562" s="34">
        <f>ROUND((0.6105*(EXP((17.273*E6562)/(E6562+237.3))))*(100-H6562)/100,3)</f>
        <v>1.653</v>
      </c>
      <c r="T6562" s="6">
        <f>IF(V6562&lt;V6563,L6562,0)</f>
        <v>0</v>
      </c>
      <c r="U6562" s="6">
        <f>IF(T6562&gt;0,M6562,-999)</f>
        <v>-999</v>
      </c>
      <c r="V6562">
        <v>200908</v>
      </c>
      <c r="W6562">
        <v>2009</v>
      </c>
    </row>
    <row r="6563" spans="1:23" x14ac:dyDescent="0.25">
      <c r="A6563" s="14">
        <v>40030</v>
      </c>
      <c r="B6563" s="3">
        <v>217</v>
      </c>
      <c r="C6563" s="5">
        <v>-999</v>
      </c>
      <c r="D6563" s="4">
        <v>15.3</v>
      </c>
      <c r="E6563" s="4">
        <v>23.7</v>
      </c>
      <c r="F6563" s="4">
        <v>9.3000000000000007</v>
      </c>
      <c r="G6563" s="4">
        <v>53.4</v>
      </c>
      <c r="H6563" s="4">
        <v>27</v>
      </c>
      <c r="I6563" s="4">
        <v>1.1100000000000001</v>
      </c>
      <c r="J6563" s="4">
        <v>2.7</v>
      </c>
      <c r="K6563" s="4">
        <v>0</v>
      </c>
      <c r="L6563" s="4">
        <v>0</v>
      </c>
      <c r="M6563" s="4">
        <v>0</v>
      </c>
      <c r="N6563" s="5">
        <v>-999</v>
      </c>
      <c r="O6563" s="5">
        <v>-999</v>
      </c>
      <c r="P6563" s="4">
        <v>14.4</v>
      </c>
      <c r="Q6563" s="5">
        <v>-999</v>
      </c>
      <c r="R6563">
        <v>0.78900000000000003</v>
      </c>
      <c r="S6563" s="34">
        <f>ROUND((0.6105*(EXP((17.273*E6563)/(E6563+237.3))))*(100-H6563)/100,3)</f>
        <v>2.1389999999999998</v>
      </c>
      <c r="T6563" s="6">
        <f>IF(V6563&lt;V6564,L6563,0)</f>
        <v>0</v>
      </c>
      <c r="U6563" s="6">
        <f>IF(T6563&gt;0,M6563,-999)</f>
        <v>-999</v>
      </c>
      <c r="V6563">
        <v>200908</v>
      </c>
      <c r="W6563">
        <v>2009</v>
      </c>
    </row>
    <row r="6564" spans="1:23" x14ac:dyDescent="0.25">
      <c r="A6564" s="14">
        <v>40031</v>
      </c>
      <c r="B6564" s="3">
        <v>218</v>
      </c>
      <c r="C6564" s="5">
        <v>-999</v>
      </c>
      <c r="D6564" s="4">
        <v>13.7</v>
      </c>
      <c r="E6564" s="4">
        <v>20.100000000000001</v>
      </c>
      <c r="F6564" s="4">
        <v>8.5</v>
      </c>
      <c r="G6564" s="4">
        <v>55.5</v>
      </c>
      <c r="H6564" s="4">
        <v>28.8</v>
      </c>
      <c r="I6564" s="4">
        <v>1.1000000000000001</v>
      </c>
      <c r="J6564" s="4">
        <v>3.21</v>
      </c>
      <c r="K6564" s="4">
        <v>0</v>
      </c>
      <c r="L6564" s="4">
        <v>0</v>
      </c>
      <c r="M6564" s="4">
        <v>0</v>
      </c>
      <c r="N6564" s="5">
        <v>-999</v>
      </c>
      <c r="O6564" s="5">
        <v>-999</v>
      </c>
      <c r="P6564" s="4">
        <v>14.4</v>
      </c>
      <c r="Q6564" s="5">
        <v>-999</v>
      </c>
      <c r="R6564">
        <v>0.67900000000000005</v>
      </c>
      <c r="S6564" s="34">
        <f>ROUND((0.6105*(EXP((17.273*E6564)/(E6564+237.3))))*(100-H6564)/100,3)</f>
        <v>1.675</v>
      </c>
      <c r="T6564" s="6">
        <f>IF(V6564&lt;V6565,L6564,0)</f>
        <v>0</v>
      </c>
      <c r="U6564" s="6">
        <f>IF(T6564&gt;0,M6564,-999)</f>
        <v>-999</v>
      </c>
      <c r="V6564">
        <v>200908</v>
      </c>
      <c r="W6564">
        <v>2009</v>
      </c>
    </row>
    <row r="6565" spans="1:23" x14ac:dyDescent="0.25">
      <c r="A6565" s="14">
        <v>40032</v>
      </c>
      <c r="B6565" s="3">
        <v>219</v>
      </c>
      <c r="C6565" s="5">
        <v>-999</v>
      </c>
      <c r="D6565" s="4">
        <v>14.7</v>
      </c>
      <c r="E6565" s="4">
        <v>22.4</v>
      </c>
      <c r="F6565" s="4">
        <v>7.4</v>
      </c>
      <c r="G6565" s="4">
        <v>43.7</v>
      </c>
      <c r="H6565" s="4">
        <v>18.8</v>
      </c>
      <c r="I6565" s="4">
        <v>0.95</v>
      </c>
      <c r="J6565" s="4">
        <v>2.5499999999999998</v>
      </c>
      <c r="K6565" s="4">
        <v>0</v>
      </c>
      <c r="L6565" s="4">
        <v>0</v>
      </c>
      <c r="M6565" s="4">
        <v>0</v>
      </c>
      <c r="N6565" s="5">
        <v>-999</v>
      </c>
      <c r="O6565" s="5">
        <v>-999</v>
      </c>
      <c r="P6565" s="4">
        <v>14.1</v>
      </c>
      <c r="Q6565" s="5">
        <v>-999</v>
      </c>
      <c r="R6565">
        <v>0.50900000000000001</v>
      </c>
      <c r="S6565" s="34">
        <f>ROUND((0.6105*(EXP((17.273*E6565)/(E6565+237.3))))*(100-H6565)/100,3)</f>
        <v>2.1989999999999998</v>
      </c>
      <c r="T6565" s="6">
        <f>IF(V6565&lt;V6566,L6565,0)</f>
        <v>0</v>
      </c>
      <c r="U6565" s="6">
        <f>IF(T6565&gt;0,M6565,-999)</f>
        <v>-999</v>
      </c>
      <c r="V6565">
        <v>200908</v>
      </c>
      <c r="W6565">
        <v>2009</v>
      </c>
    </row>
    <row r="6566" spans="1:23" x14ac:dyDescent="0.25">
      <c r="A6566" s="14">
        <v>40033</v>
      </c>
      <c r="B6566" s="3">
        <v>220</v>
      </c>
      <c r="C6566" s="5">
        <v>-999</v>
      </c>
      <c r="D6566" s="4">
        <v>13.3</v>
      </c>
      <c r="E6566" s="4">
        <v>20.8</v>
      </c>
      <c r="F6566" s="4">
        <v>6.7</v>
      </c>
      <c r="G6566" s="4">
        <v>64.7</v>
      </c>
      <c r="H6566" s="4">
        <v>37.799999999999997</v>
      </c>
      <c r="I6566" s="4">
        <v>0.82</v>
      </c>
      <c r="J6566" s="4">
        <v>2.11</v>
      </c>
      <c r="K6566" s="4">
        <v>0</v>
      </c>
      <c r="L6566" s="4">
        <v>0</v>
      </c>
      <c r="M6566" s="4">
        <v>0</v>
      </c>
      <c r="N6566" s="5">
        <v>-999</v>
      </c>
      <c r="O6566" s="5">
        <v>-999</v>
      </c>
      <c r="P6566" s="4">
        <v>13.9</v>
      </c>
      <c r="Q6566" s="5">
        <v>-999</v>
      </c>
      <c r="R6566">
        <v>0.92800000000000005</v>
      </c>
      <c r="S6566" s="34">
        <f>ROUND((0.6105*(EXP((17.273*E6566)/(E6566+237.3))))*(100-H6566)/100,3)</f>
        <v>1.528</v>
      </c>
      <c r="T6566" s="6">
        <f>IF(V6566&lt;V6567,L6566,0)</f>
        <v>0</v>
      </c>
      <c r="U6566" s="6">
        <f>IF(T6566&gt;0,M6566,-999)</f>
        <v>-999</v>
      </c>
      <c r="V6566">
        <v>200908</v>
      </c>
      <c r="W6566">
        <v>2009</v>
      </c>
    </row>
    <row r="6567" spans="1:23" x14ac:dyDescent="0.25">
      <c r="A6567" s="14">
        <v>40034</v>
      </c>
      <c r="B6567" s="3">
        <v>221</v>
      </c>
      <c r="C6567" s="5">
        <v>-999</v>
      </c>
      <c r="D6567" s="4">
        <v>13.3</v>
      </c>
      <c r="E6567" s="4">
        <v>21.5</v>
      </c>
      <c r="F6567" s="4">
        <v>5.7</v>
      </c>
      <c r="G6567" s="4">
        <v>65.2</v>
      </c>
      <c r="H6567" s="4">
        <v>33.799999999999997</v>
      </c>
      <c r="I6567" s="4">
        <v>1.0900000000000001</v>
      </c>
      <c r="J6567" s="4">
        <v>3.57</v>
      </c>
      <c r="K6567" s="4">
        <v>0</v>
      </c>
      <c r="L6567" s="4">
        <v>0</v>
      </c>
      <c r="M6567" s="4">
        <v>0</v>
      </c>
      <c r="N6567" s="5">
        <v>-999</v>
      </c>
      <c r="O6567" s="5">
        <v>-999</v>
      </c>
      <c r="P6567" s="4">
        <v>13.8</v>
      </c>
      <c r="Q6567" s="5">
        <v>-999</v>
      </c>
      <c r="R6567">
        <v>0.86699999999999999</v>
      </c>
      <c r="S6567" s="34">
        <f>ROUND((0.6105*(EXP((17.273*E6567)/(E6567+237.3))))*(100-H6567)/100,3)</f>
        <v>1.6970000000000001</v>
      </c>
      <c r="T6567" s="6">
        <f>IF(V6567&lt;V6568,L6567,0)</f>
        <v>0</v>
      </c>
      <c r="U6567" s="6">
        <f>IF(T6567&gt;0,M6567,-999)</f>
        <v>-999</v>
      </c>
      <c r="V6567">
        <v>200908</v>
      </c>
      <c r="W6567">
        <v>2009</v>
      </c>
    </row>
    <row r="6568" spans="1:23" x14ac:dyDescent="0.25">
      <c r="A6568" s="14">
        <v>40035</v>
      </c>
      <c r="B6568" s="3">
        <v>222</v>
      </c>
      <c r="C6568" s="5">
        <v>-999</v>
      </c>
      <c r="D6568" s="4">
        <v>11.1</v>
      </c>
      <c r="E6568" s="4">
        <v>16.2</v>
      </c>
      <c r="F6568" s="4">
        <v>7.5</v>
      </c>
      <c r="G6568" s="4">
        <v>77.5</v>
      </c>
      <c r="H6568" s="4">
        <v>50.4</v>
      </c>
      <c r="I6568" s="4">
        <v>0.96</v>
      </c>
      <c r="J6568" s="4">
        <v>2.74</v>
      </c>
      <c r="K6568" s="4">
        <v>4.806</v>
      </c>
      <c r="L6568" s="4">
        <v>0</v>
      </c>
      <c r="M6568" s="4">
        <v>0</v>
      </c>
      <c r="N6568" s="5">
        <v>-999</v>
      </c>
      <c r="O6568" s="5">
        <v>-999</v>
      </c>
      <c r="P6568" s="4">
        <v>13.6</v>
      </c>
      <c r="Q6568" s="5">
        <v>-999</v>
      </c>
      <c r="R6568">
        <v>0.92800000000000005</v>
      </c>
      <c r="S6568" s="34">
        <f>ROUND((0.6105*(EXP((17.273*E6568)/(E6568+237.3))))*(100-H6568)/100,3)</f>
        <v>0.91300000000000003</v>
      </c>
      <c r="T6568" s="6">
        <f>IF(V6568&lt;V6569,L6568,0)</f>
        <v>0</v>
      </c>
      <c r="U6568" s="6">
        <f>IF(T6568&gt;0,M6568,-999)</f>
        <v>-999</v>
      </c>
      <c r="V6568">
        <v>200908</v>
      </c>
      <c r="W6568">
        <v>2009</v>
      </c>
    </row>
    <row r="6569" spans="1:23" x14ac:dyDescent="0.25">
      <c r="A6569" s="14">
        <v>40036</v>
      </c>
      <c r="B6569" s="3">
        <v>223</v>
      </c>
      <c r="C6569" s="5">
        <v>-999</v>
      </c>
      <c r="D6569" s="4">
        <v>8.6999999999999993</v>
      </c>
      <c r="E6569" s="4">
        <v>16.3</v>
      </c>
      <c r="F6569" s="4">
        <v>5</v>
      </c>
      <c r="G6569" s="4">
        <v>82.5</v>
      </c>
      <c r="H6569" s="4">
        <v>48.1</v>
      </c>
      <c r="I6569" s="4">
        <v>0.75</v>
      </c>
      <c r="J6569" s="4">
        <v>2.23</v>
      </c>
      <c r="K6569" s="4">
        <v>3.4709999999999996</v>
      </c>
      <c r="L6569" s="4">
        <v>0</v>
      </c>
      <c r="M6569" s="4">
        <v>0</v>
      </c>
      <c r="N6569" s="5">
        <v>-999</v>
      </c>
      <c r="O6569" s="5">
        <v>-999</v>
      </c>
      <c r="P6569" s="4">
        <v>13.1</v>
      </c>
      <c r="Q6569" s="5">
        <v>-999</v>
      </c>
      <c r="R6569">
        <v>0.89300000000000002</v>
      </c>
      <c r="S6569" s="34">
        <f>ROUND((0.6105*(EXP((17.273*E6569)/(E6569+237.3))))*(100-H6569)/100,3)</f>
        <v>0.96199999999999997</v>
      </c>
      <c r="T6569" s="6">
        <f>IF(V6569&lt;V6570,L6569,0)</f>
        <v>0</v>
      </c>
      <c r="U6569" s="6">
        <f>IF(T6569&gt;0,M6569,-999)</f>
        <v>-999</v>
      </c>
      <c r="V6569">
        <v>200908</v>
      </c>
      <c r="W6569">
        <v>2009</v>
      </c>
    </row>
    <row r="6570" spans="1:23" x14ac:dyDescent="0.25">
      <c r="A6570" s="14">
        <v>40037</v>
      </c>
      <c r="B6570" s="3">
        <v>224</v>
      </c>
      <c r="C6570" s="5">
        <v>-999</v>
      </c>
      <c r="D6570" s="4">
        <v>9.1999999999999993</v>
      </c>
      <c r="E6570" s="4">
        <v>16.399999999999999</v>
      </c>
      <c r="F6570" s="4">
        <v>3.7</v>
      </c>
      <c r="G6570" s="4">
        <v>66.8</v>
      </c>
      <c r="H6570" s="4">
        <v>36.200000000000003</v>
      </c>
      <c r="I6570" s="4">
        <v>0.81</v>
      </c>
      <c r="J6570" s="4">
        <v>2.35</v>
      </c>
      <c r="K6570" s="4">
        <v>0</v>
      </c>
      <c r="L6570" s="4">
        <v>0</v>
      </c>
      <c r="M6570" s="4">
        <v>0</v>
      </c>
      <c r="N6570" s="5">
        <v>-999</v>
      </c>
      <c r="O6570" s="5">
        <v>-999</v>
      </c>
      <c r="P6570" s="4">
        <v>12.6</v>
      </c>
      <c r="Q6570" s="5">
        <v>-999</v>
      </c>
      <c r="R6570">
        <v>0.67600000000000005</v>
      </c>
      <c r="S6570" s="34">
        <f>ROUND((0.6105*(EXP((17.273*E6570)/(E6570+237.3))))*(100-H6570)/100,3)</f>
        <v>1.19</v>
      </c>
      <c r="T6570" s="6">
        <f>IF(V6570&lt;V6571,L6570,0)</f>
        <v>0</v>
      </c>
      <c r="U6570" s="6">
        <f>IF(T6570&gt;0,M6570,-999)</f>
        <v>-999</v>
      </c>
      <c r="V6570">
        <v>200908</v>
      </c>
      <c r="W6570">
        <v>2009</v>
      </c>
    </row>
    <row r="6571" spans="1:23" x14ac:dyDescent="0.25">
      <c r="A6571" s="14">
        <v>40038</v>
      </c>
      <c r="B6571" s="3">
        <v>225</v>
      </c>
      <c r="C6571" s="5">
        <v>-999</v>
      </c>
      <c r="D6571" s="4">
        <v>6.4</v>
      </c>
      <c r="E6571" s="4">
        <v>11.8</v>
      </c>
      <c r="F6571" s="4">
        <v>2.8</v>
      </c>
      <c r="G6571" s="4">
        <v>84.6</v>
      </c>
      <c r="H6571" s="4">
        <v>58.9</v>
      </c>
      <c r="I6571" s="4">
        <v>0.75</v>
      </c>
      <c r="J6571" s="4">
        <v>2.17</v>
      </c>
      <c r="K6571" s="4">
        <v>8.8110000000000017</v>
      </c>
      <c r="L6571" s="4">
        <v>0</v>
      </c>
      <c r="M6571" s="4">
        <v>0</v>
      </c>
      <c r="N6571" s="5">
        <v>-999</v>
      </c>
      <c r="O6571" s="5">
        <v>-999</v>
      </c>
      <c r="P6571" s="4">
        <v>11.8</v>
      </c>
      <c r="Q6571" s="5">
        <v>-999</v>
      </c>
      <c r="R6571">
        <v>0.81599999999999995</v>
      </c>
      <c r="S6571" s="34">
        <f>ROUND((0.6105*(EXP((17.273*E6571)/(E6571+237.3))))*(100-H6571)/100,3)</f>
        <v>0.56899999999999995</v>
      </c>
      <c r="T6571" s="6">
        <f>IF(V6571&lt;V6572,L6571,0)</f>
        <v>0</v>
      </c>
      <c r="U6571" s="6">
        <f>IF(T6571&gt;0,M6571,-999)</f>
        <v>-999</v>
      </c>
      <c r="V6571">
        <v>200908</v>
      </c>
      <c r="W6571">
        <v>2009</v>
      </c>
    </row>
    <row r="6572" spans="1:23" x14ac:dyDescent="0.25">
      <c r="A6572" s="14">
        <v>40039</v>
      </c>
      <c r="B6572" s="3">
        <v>226</v>
      </c>
      <c r="C6572" s="5">
        <v>-999</v>
      </c>
      <c r="D6572" s="4">
        <v>3.2</v>
      </c>
      <c r="E6572" s="4">
        <v>8.1</v>
      </c>
      <c r="F6572" s="4">
        <v>-0.1</v>
      </c>
      <c r="G6572" s="4">
        <v>98.1</v>
      </c>
      <c r="H6572" s="4">
        <v>88.5</v>
      </c>
      <c r="I6572" s="4">
        <v>0.65</v>
      </c>
      <c r="J6572" s="4">
        <v>1.74</v>
      </c>
      <c r="K6572" s="4">
        <v>24.564</v>
      </c>
      <c r="L6572" s="4">
        <v>0</v>
      </c>
      <c r="M6572" s="4">
        <v>0</v>
      </c>
      <c r="N6572" s="5">
        <v>-999</v>
      </c>
      <c r="O6572" s="5">
        <v>-999</v>
      </c>
      <c r="P6572" s="4">
        <v>9.8000000000000007</v>
      </c>
      <c r="Q6572" s="5">
        <v>-999</v>
      </c>
      <c r="R6572">
        <v>0.95499999999999996</v>
      </c>
      <c r="S6572" s="34">
        <f>ROUND((0.6105*(EXP((17.273*E6572)/(E6572+237.3))))*(100-H6572)/100,3)</f>
        <v>0.124</v>
      </c>
      <c r="T6572" s="6">
        <f>IF(V6572&lt;V6573,L6572,0)</f>
        <v>0</v>
      </c>
      <c r="U6572" s="6">
        <f>IF(T6572&gt;0,M6572,-999)</f>
        <v>-999</v>
      </c>
      <c r="V6572">
        <v>200908</v>
      </c>
      <c r="W6572">
        <v>2009</v>
      </c>
    </row>
    <row r="6573" spans="1:23" x14ac:dyDescent="0.25">
      <c r="A6573" s="14">
        <v>40040</v>
      </c>
      <c r="B6573" s="3">
        <v>227</v>
      </c>
      <c r="C6573" s="5">
        <v>-999</v>
      </c>
      <c r="D6573" s="4">
        <v>5.5</v>
      </c>
      <c r="E6573" s="4">
        <v>10.4</v>
      </c>
      <c r="F6573" s="4">
        <v>1.7</v>
      </c>
      <c r="G6573" s="4">
        <v>96.5</v>
      </c>
      <c r="H6573" s="4">
        <v>79.5</v>
      </c>
      <c r="I6573" s="4">
        <v>0.7</v>
      </c>
      <c r="J6573" s="4">
        <v>1.67</v>
      </c>
      <c r="K6573" s="4">
        <v>4.806</v>
      </c>
      <c r="L6573" s="4">
        <v>0</v>
      </c>
      <c r="M6573" s="4">
        <v>0</v>
      </c>
      <c r="N6573" s="5">
        <v>-999</v>
      </c>
      <c r="O6573" s="5">
        <v>-999</v>
      </c>
      <c r="P6573" s="4">
        <v>9.5</v>
      </c>
      <c r="Q6573" s="5">
        <v>-999</v>
      </c>
      <c r="R6573">
        <v>1.004</v>
      </c>
      <c r="S6573" s="34">
        <f>ROUND((0.6105*(EXP((17.273*E6573)/(E6573+237.3))))*(100-H6573)/100,3)</f>
        <v>0.25800000000000001</v>
      </c>
      <c r="T6573" s="6">
        <f>IF(V6573&lt;V6574,L6573,0)</f>
        <v>0</v>
      </c>
      <c r="U6573" s="6">
        <f>IF(T6573&gt;0,M6573,-999)</f>
        <v>-999</v>
      </c>
      <c r="V6573">
        <v>200908</v>
      </c>
      <c r="W6573">
        <v>2009</v>
      </c>
    </row>
    <row r="6574" spans="1:23" x14ac:dyDescent="0.25">
      <c r="A6574" s="14">
        <v>40041</v>
      </c>
      <c r="B6574" s="3">
        <v>228</v>
      </c>
      <c r="C6574" s="5">
        <v>-999</v>
      </c>
      <c r="D6574" s="4">
        <v>8</v>
      </c>
      <c r="E6574" s="4">
        <v>13.9</v>
      </c>
      <c r="F6574" s="4">
        <v>3.7</v>
      </c>
      <c r="G6574" s="4">
        <v>85.7</v>
      </c>
      <c r="H6574" s="4">
        <v>54.2</v>
      </c>
      <c r="I6574" s="4">
        <v>0.84</v>
      </c>
      <c r="J6574" s="4">
        <v>2.4300000000000002</v>
      </c>
      <c r="K6574" s="4">
        <v>0</v>
      </c>
      <c r="L6574" s="4">
        <v>0</v>
      </c>
      <c r="M6574" s="4">
        <v>0</v>
      </c>
      <c r="N6574" s="5">
        <v>-999</v>
      </c>
      <c r="O6574" s="5">
        <v>-999</v>
      </c>
      <c r="P6574" s="4">
        <v>10.1</v>
      </c>
      <c r="Q6574" s="5">
        <v>-999</v>
      </c>
      <c r="R6574">
        <v>0.86199999999999999</v>
      </c>
      <c r="S6574" s="34">
        <f>ROUND((0.6105*(EXP((17.273*E6574)/(E6574+237.3))))*(100-H6574)/100,3)</f>
        <v>0.72699999999999998</v>
      </c>
      <c r="T6574" s="6">
        <f>IF(V6574&lt;V6575,L6574,0)</f>
        <v>0</v>
      </c>
      <c r="U6574" s="6">
        <f>IF(T6574&gt;0,M6574,-999)</f>
        <v>-999</v>
      </c>
      <c r="V6574">
        <v>200908</v>
      </c>
      <c r="W6574">
        <v>2009</v>
      </c>
    </row>
    <row r="6575" spans="1:23" x14ac:dyDescent="0.25">
      <c r="A6575" s="14">
        <v>40042</v>
      </c>
      <c r="B6575" s="3">
        <v>229</v>
      </c>
      <c r="C6575" s="5">
        <v>-999</v>
      </c>
      <c r="D6575" s="4">
        <v>13.1</v>
      </c>
      <c r="E6575" s="4">
        <v>20.3</v>
      </c>
      <c r="F6575" s="4">
        <v>6.6</v>
      </c>
      <c r="G6575" s="4">
        <v>70.2</v>
      </c>
      <c r="H6575" s="4">
        <v>43.3</v>
      </c>
      <c r="I6575" s="4">
        <v>0.74</v>
      </c>
      <c r="J6575" s="4">
        <v>1.77</v>
      </c>
      <c r="K6575" s="4">
        <v>0</v>
      </c>
      <c r="L6575" s="4">
        <v>0</v>
      </c>
      <c r="M6575" s="4">
        <v>0</v>
      </c>
      <c r="N6575" s="5">
        <v>-999</v>
      </c>
      <c r="O6575" s="5">
        <v>-999</v>
      </c>
      <c r="P6575" s="4">
        <v>11</v>
      </c>
      <c r="Q6575" s="5">
        <v>-999</v>
      </c>
      <c r="R6575">
        <v>1.0329999999999999</v>
      </c>
      <c r="S6575" s="34">
        <f>ROUND((0.6105*(EXP((17.273*E6575)/(E6575+237.3))))*(100-H6575)/100,3)</f>
        <v>1.35</v>
      </c>
      <c r="T6575" s="6">
        <f>IF(V6575&lt;V6576,L6575,0)</f>
        <v>0</v>
      </c>
      <c r="U6575" s="6">
        <f>IF(T6575&gt;0,M6575,-999)</f>
        <v>-999</v>
      </c>
      <c r="V6575">
        <v>200908</v>
      </c>
      <c r="W6575">
        <v>2009</v>
      </c>
    </row>
    <row r="6576" spans="1:23" x14ac:dyDescent="0.25">
      <c r="A6576" s="2">
        <v>40043</v>
      </c>
      <c r="B6576" s="3">
        <v>230</v>
      </c>
      <c r="C6576" s="5">
        <v>-999</v>
      </c>
      <c r="D6576" s="4">
        <v>16.8</v>
      </c>
      <c r="E6576" s="4">
        <v>22.7</v>
      </c>
      <c r="F6576" s="4">
        <v>8.5</v>
      </c>
      <c r="G6576" s="4">
        <v>57.4</v>
      </c>
      <c r="H6576" s="4">
        <v>37.799999999999997</v>
      </c>
      <c r="I6576" s="4">
        <v>0.9</v>
      </c>
      <c r="J6576" s="4">
        <v>2.5</v>
      </c>
      <c r="K6576" s="4">
        <v>0</v>
      </c>
      <c r="L6576" s="4">
        <v>0</v>
      </c>
      <c r="M6576" s="4">
        <v>0</v>
      </c>
      <c r="N6576" s="5">
        <v>-999</v>
      </c>
      <c r="O6576" s="5">
        <v>-999</v>
      </c>
      <c r="P6576" s="16">
        <v>11</v>
      </c>
      <c r="Q6576" s="5">
        <v>-999</v>
      </c>
      <c r="R6576">
        <v>1.0429999999999999</v>
      </c>
      <c r="S6576" s="34">
        <f>ROUND((0.6105*(EXP((17.273*E6576)/(E6576+237.3))))*(100-H6576)/100,3)</f>
        <v>1.716</v>
      </c>
      <c r="T6576" s="6">
        <f>IF(V6576&lt;V6577,L6576,0)</f>
        <v>0</v>
      </c>
      <c r="U6576" s="6">
        <f>IF(T6576&gt;0,M6576,-999)</f>
        <v>-999</v>
      </c>
      <c r="V6576">
        <v>200908</v>
      </c>
      <c r="W6576">
        <v>2009</v>
      </c>
    </row>
    <row r="6577" spans="1:23" x14ac:dyDescent="0.25">
      <c r="A6577" s="2">
        <v>40044</v>
      </c>
      <c r="B6577" s="3">
        <v>231</v>
      </c>
      <c r="C6577" s="5">
        <v>-999</v>
      </c>
      <c r="D6577" s="4">
        <v>17.600000000000001</v>
      </c>
      <c r="E6577" s="4">
        <v>25.4</v>
      </c>
      <c r="F6577" s="4">
        <v>10.6</v>
      </c>
      <c r="G6577" s="4">
        <v>49.4</v>
      </c>
      <c r="H6577" s="4">
        <v>21.3</v>
      </c>
      <c r="I6577" s="4">
        <v>0.9</v>
      </c>
      <c r="J6577" s="4">
        <v>2.7</v>
      </c>
      <c r="K6577" s="4">
        <v>0</v>
      </c>
      <c r="L6577" s="4">
        <v>0</v>
      </c>
      <c r="M6577" s="4">
        <v>0</v>
      </c>
      <c r="N6577" s="5">
        <v>-999</v>
      </c>
      <c r="O6577" s="5">
        <v>-999</v>
      </c>
      <c r="P6577" s="16">
        <v>11</v>
      </c>
      <c r="Q6577" s="5">
        <v>-999</v>
      </c>
      <c r="R6577">
        <v>0.69099999999999995</v>
      </c>
      <c r="S6577" s="34">
        <f>ROUND((0.6105*(EXP((17.273*E6577)/(E6577+237.3))))*(100-H6577)/100,3)</f>
        <v>2.5529999999999999</v>
      </c>
      <c r="T6577" s="6">
        <f>IF(V6577&lt;V6578,L6577,0)</f>
        <v>0</v>
      </c>
      <c r="U6577" s="6">
        <f>IF(T6577&gt;0,M6577,-999)</f>
        <v>-999</v>
      </c>
      <c r="V6577">
        <v>200908</v>
      </c>
      <c r="W6577">
        <v>2009</v>
      </c>
    </row>
    <row r="6578" spans="1:23" x14ac:dyDescent="0.25">
      <c r="A6578" s="2">
        <v>40045</v>
      </c>
      <c r="B6578" s="3">
        <v>232</v>
      </c>
      <c r="C6578" s="5">
        <v>-999</v>
      </c>
      <c r="D6578" s="4">
        <v>19.3</v>
      </c>
      <c r="E6578" s="4">
        <v>27.7</v>
      </c>
      <c r="F6578" s="4">
        <v>9.9</v>
      </c>
      <c r="G6578" s="4">
        <v>53</v>
      </c>
      <c r="H6578" s="4">
        <v>21.2</v>
      </c>
      <c r="I6578" s="4">
        <v>1.2</v>
      </c>
      <c r="J6578" s="4">
        <v>3.3</v>
      </c>
      <c r="K6578" s="4">
        <v>0</v>
      </c>
      <c r="L6578" s="4">
        <v>0</v>
      </c>
      <c r="M6578" s="4">
        <v>0</v>
      </c>
      <c r="N6578" s="5">
        <v>-999</v>
      </c>
      <c r="O6578" s="5">
        <v>-999</v>
      </c>
      <c r="P6578" s="16">
        <v>11</v>
      </c>
      <c r="Q6578" s="5">
        <v>-999</v>
      </c>
      <c r="R6578">
        <v>0.78700000000000003</v>
      </c>
      <c r="S6578" s="34">
        <f>ROUND((0.6105*(EXP((17.273*E6578)/(E6578+237.3))))*(100-H6578)/100,3)</f>
        <v>2.9260000000000002</v>
      </c>
      <c r="T6578" s="6">
        <f>IF(V6578&lt;V6579,L6578,0)</f>
        <v>0</v>
      </c>
      <c r="U6578" s="6">
        <f>IF(T6578&gt;0,M6578,-999)</f>
        <v>-999</v>
      </c>
      <c r="V6578">
        <v>200908</v>
      </c>
      <c r="W6578">
        <v>2009</v>
      </c>
    </row>
    <row r="6579" spans="1:23" x14ac:dyDescent="0.25">
      <c r="A6579" s="2">
        <v>40046</v>
      </c>
      <c r="B6579" s="3">
        <v>233</v>
      </c>
      <c r="C6579" s="5">
        <v>-999</v>
      </c>
      <c r="D6579" s="4">
        <v>15.1</v>
      </c>
      <c r="E6579" s="4">
        <v>21.6</v>
      </c>
      <c r="F6579" s="4">
        <v>8.1999999999999993</v>
      </c>
      <c r="G6579" s="4">
        <v>54.5</v>
      </c>
      <c r="H6579" s="4">
        <v>35.4</v>
      </c>
      <c r="I6579" s="4">
        <v>1.2</v>
      </c>
      <c r="J6579" s="4">
        <v>3.3</v>
      </c>
      <c r="K6579" s="4">
        <v>0</v>
      </c>
      <c r="L6579" s="4">
        <v>0</v>
      </c>
      <c r="M6579" s="4">
        <v>0</v>
      </c>
      <c r="N6579" s="5">
        <v>-999</v>
      </c>
      <c r="O6579" s="5">
        <v>-999</v>
      </c>
      <c r="P6579" s="16">
        <v>11</v>
      </c>
      <c r="Q6579" s="5">
        <v>-999</v>
      </c>
      <c r="R6579">
        <v>0.91300000000000003</v>
      </c>
      <c r="S6579" s="34">
        <f>ROUND((0.6105*(EXP((17.273*E6579)/(E6579+237.3))))*(100-H6579)/100,3)</f>
        <v>1.6659999999999999</v>
      </c>
      <c r="T6579" s="6">
        <f>IF(V6579&lt;V6580,L6579,0)</f>
        <v>0</v>
      </c>
      <c r="U6579" s="6">
        <f>IF(T6579&gt;0,M6579,-999)</f>
        <v>-999</v>
      </c>
      <c r="V6579">
        <v>200908</v>
      </c>
      <c r="W6579">
        <v>2009</v>
      </c>
    </row>
    <row r="6580" spans="1:23" x14ac:dyDescent="0.25">
      <c r="A6580" s="2">
        <v>40047</v>
      </c>
      <c r="B6580" s="3">
        <v>234</v>
      </c>
      <c r="C6580" s="5">
        <v>-999</v>
      </c>
      <c r="D6580" s="4">
        <v>11.2</v>
      </c>
      <c r="E6580" s="4">
        <v>19.3</v>
      </c>
      <c r="F6580" s="4">
        <v>2.8</v>
      </c>
      <c r="G6580" s="4">
        <v>55.8</v>
      </c>
      <c r="H6580" s="4">
        <v>19.5</v>
      </c>
      <c r="I6580" s="4">
        <v>0.9</v>
      </c>
      <c r="J6580" s="4">
        <v>3.2</v>
      </c>
      <c r="K6580" s="4">
        <v>0</v>
      </c>
      <c r="L6580" s="4">
        <v>0</v>
      </c>
      <c r="M6580" s="4">
        <v>0</v>
      </c>
      <c r="N6580" s="5">
        <v>-999</v>
      </c>
      <c r="O6580" s="5">
        <v>-999</v>
      </c>
      <c r="P6580" s="16">
        <v>11</v>
      </c>
      <c r="Q6580" s="5">
        <v>-999</v>
      </c>
      <c r="R6580">
        <v>0.436</v>
      </c>
      <c r="S6580" s="34">
        <f>ROUND((0.6105*(EXP((17.273*E6580)/(E6580+237.3))))*(100-H6580)/100,3)</f>
        <v>1.802</v>
      </c>
      <c r="T6580" s="6">
        <f>IF(V6580&lt;V6581,L6580,0)</f>
        <v>0</v>
      </c>
      <c r="U6580" s="6">
        <f>IF(T6580&gt;0,M6580,-999)</f>
        <v>-999</v>
      </c>
      <c r="V6580">
        <v>200908</v>
      </c>
      <c r="W6580">
        <v>2009</v>
      </c>
    </row>
    <row r="6581" spans="1:23" x14ac:dyDescent="0.25">
      <c r="A6581" s="2">
        <v>40048</v>
      </c>
      <c r="B6581" s="3">
        <v>235</v>
      </c>
      <c r="C6581" s="5">
        <v>-999</v>
      </c>
      <c r="D6581" s="4">
        <v>8.8000000000000007</v>
      </c>
      <c r="E6581" s="4">
        <v>15.3</v>
      </c>
      <c r="F6581" s="4">
        <v>3.2</v>
      </c>
      <c r="G6581" s="4">
        <v>58.4</v>
      </c>
      <c r="H6581" s="4">
        <v>34.200000000000003</v>
      </c>
      <c r="I6581" s="4">
        <v>1.1000000000000001</v>
      </c>
      <c r="J6581" s="4">
        <v>2.5</v>
      </c>
      <c r="K6581" s="4">
        <v>0</v>
      </c>
      <c r="L6581" s="4">
        <v>0</v>
      </c>
      <c r="M6581" s="4">
        <v>0</v>
      </c>
      <c r="N6581" s="5">
        <v>-999</v>
      </c>
      <c r="O6581" s="5">
        <v>-999</v>
      </c>
      <c r="P6581" s="16">
        <v>11</v>
      </c>
      <c r="Q6581" s="5">
        <v>-999</v>
      </c>
      <c r="R6581">
        <v>0.59399999999999997</v>
      </c>
      <c r="S6581" s="34">
        <f>ROUND((0.6105*(EXP((17.273*E6581)/(E6581+237.3))))*(100-H6581)/100,3)</f>
        <v>1.1439999999999999</v>
      </c>
      <c r="T6581" s="6">
        <f>IF(V6581&lt;V6582,L6581,0)</f>
        <v>0</v>
      </c>
      <c r="U6581" s="6">
        <f>IF(T6581&gt;0,M6581,-999)</f>
        <v>-999</v>
      </c>
      <c r="V6581">
        <v>200908</v>
      </c>
      <c r="W6581">
        <v>2009</v>
      </c>
    </row>
    <row r="6582" spans="1:23" x14ac:dyDescent="0.25">
      <c r="A6582" s="2">
        <v>40049</v>
      </c>
      <c r="B6582" s="3">
        <v>236</v>
      </c>
      <c r="C6582" s="5">
        <v>-999</v>
      </c>
      <c r="D6582" s="4">
        <v>11.1</v>
      </c>
      <c r="E6582" s="4">
        <v>19.8</v>
      </c>
      <c r="F6582" s="4">
        <v>0.8</v>
      </c>
      <c r="G6582" s="4">
        <v>54.2</v>
      </c>
      <c r="H6582" s="4">
        <v>23.4</v>
      </c>
      <c r="I6582" s="4">
        <v>1.2</v>
      </c>
      <c r="J6582" s="4">
        <v>3.7</v>
      </c>
      <c r="K6582" s="4">
        <v>0</v>
      </c>
      <c r="L6582" s="4">
        <v>0</v>
      </c>
      <c r="M6582" s="4">
        <v>0</v>
      </c>
      <c r="N6582" s="5">
        <v>-999</v>
      </c>
      <c r="O6582" s="5">
        <v>-999</v>
      </c>
      <c r="P6582" s="16">
        <v>11</v>
      </c>
      <c r="Q6582" s="5">
        <v>-999</v>
      </c>
      <c r="R6582">
        <v>0.54</v>
      </c>
      <c r="S6582" s="34">
        <f>ROUND((0.6105*(EXP((17.273*E6582)/(E6582+237.3))))*(100-H6582)/100,3)</f>
        <v>1.7689999999999999</v>
      </c>
      <c r="T6582" s="6">
        <f>IF(V6582&lt;V6583,L6582,0)</f>
        <v>0</v>
      </c>
      <c r="U6582" s="6">
        <f>IF(T6582&gt;0,M6582,-999)</f>
        <v>-999</v>
      </c>
      <c r="V6582">
        <v>200908</v>
      </c>
      <c r="W6582">
        <v>2009</v>
      </c>
    </row>
    <row r="6583" spans="1:23" x14ac:dyDescent="0.25">
      <c r="A6583" s="2">
        <v>40050</v>
      </c>
      <c r="B6583" s="3">
        <v>237</v>
      </c>
      <c r="C6583" s="5">
        <v>-999</v>
      </c>
      <c r="D6583" s="4">
        <v>11.9</v>
      </c>
      <c r="E6583" s="4">
        <v>18.2</v>
      </c>
      <c r="F6583" s="4">
        <v>5.2</v>
      </c>
      <c r="G6583" s="4">
        <v>50.1</v>
      </c>
      <c r="H6583" s="4">
        <v>33.700000000000003</v>
      </c>
      <c r="I6583" s="4">
        <v>1</v>
      </c>
      <c r="J6583" s="4">
        <v>2.7</v>
      </c>
      <c r="K6583" s="4">
        <v>0</v>
      </c>
      <c r="L6583" s="4">
        <v>0</v>
      </c>
      <c r="M6583" s="4">
        <v>0</v>
      </c>
      <c r="N6583" s="5">
        <v>-999</v>
      </c>
      <c r="O6583" s="5">
        <v>-999</v>
      </c>
      <c r="P6583" s="16">
        <v>11</v>
      </c>
      <c r="Q6583" s="5">
        <v>-999</v>
      </c>
      <c r="R6583">
        <v>0.70399999999999996</v>
      </c>
      <c r="S6583" s="34">
        <f>ROUND((0.6105*(EXP((17.273*E6583)/(E6583+237.3))))*(100-H6583)/100,3)</f>
        <v>1.385</v>
      </c>
      <c r="T6583" s="6">
        <f>IF(V6583&lt;V6584,L6583,0)</f>
        <v>0</v>
      </c>
      <c r="U6583" s="6">
        <f>IF(T6583&gt;0,M6583,-999)</f>
        <v>-999</v>
      </c>
      <c r="V6583">
        <v>200908</v>
      </c>
      <c r="W6583">
        <v>2009</v>
      </c>
    </row>
    <row r="6584" spans="1:23" x14ac:dyDescent="0.25">
      <c r="A6584" s="2">
        <v>40051</v>
      </c>
      <c r="B6584" s="3">
        <v>238</v>
      </c>
      <c r="C6584" s="5">
        <v>-999</v>
      </c>
      <c r="D6584" s="4">
        <v>10.3</v>
      </c>
      <c r="E6584" s="4">
        <v>18.2</v>
      </c>
      <c r="F6584" s="4">
        <v>2.2999999999999998</v>
      </c>
      <c r="G6584" s="4">
        <v>54.8</v>
      </c>
      <c r="H6584" s="4">
        <v>18.899999999999999</v>
      </c>
      <c r="I6584" s="4">
        <v>0.9</v>
      </c>
      <c r="J6584" s="4">
        <v>3</v>
      </c>
      <c r="K6584" s="4">
        <v>0</v>
      </c>
      <c r="L6584" s="4">
        <v>0</v>
      </c>
      <c r="M6584" s="4">
        <v>0</v>
      </c>
      <c r="N6584" s="5">
        <v>-999</v>
      </c>
      <c r="O6584" s="5">
        <v>-999</v>
      </c>
      <c r="P6584" s="16">
        <v>11</v>
      </c>
      <c r="Q6584" s="5">
        <v>-999</v>
      </c>
      <c r="R6584">
        <v>0.39500000000000002</v>
      </c>
      <c r="S6584" s="34">
        <f>ROUND((0.6105*(EXP((17.273*E6584)/(E6584+237.3))))*(100-H6584)/100,3)</f>
        <v>1.6950000000000001</v>
      </c>
      <c r="T6584" s="6">
        <f>IF(V6584&lt;V6585,L6584,0)</f>
        <v>0</v>
      </c>
      <c r="U6584" s="6">
        <f>IF(T6584&gt;0,M6584,-999)</f>
        <v>-999</v>
      </c>
      <c r="V6584">
        <v>200908</v>
      </c>
      <c r="W6584">
        <v>2009</v>
      </c>
    </row>
    <row r="6585" spans="1:23" x14ac:dyDescent="0.25">
      <c r="A6585" s="2">
        <v>40052</v>
      </c>
      <c r="B6585" s="3">
        <v>239</v>
      </c>
      <c r="C6585" s="5">
        <v>-999</v>
      </c>
      <c r="D6585" s="4">
        <v>14.6</v>
      </c>
      <c r="E6585" s="4">
        <v>26.4</v>
      </c>
      <c r="F6585" s="4">
        <v>3.5</v>
      </c>
      <c r="G6585" s="4">
        <v>42.5</v>
      </c>
      <c r="H6585" s="4">
        <v>12.5</v>
      </c>
      <c r="I6585" s="4">
        <v>1.1000000000000001</v>
      </c>
      <c r="J6585" s="4">
        <v>2.5</v>
      </c>
      <c r="K6585" s="4">
        <v>0</v>
      </c>
      <c r="L6585" s="4">
        <v>0</v>
      </c>
      <c r="M6585" s="4">
        <v>0</v>
      </c>
      <c r="N6585" s="5">
        <v>-999</v>
      </c>
      <c r="O6585" s="5">
        <v>-999</v>
      </c>
      <c r="P6585" s="16">
        <v>11</v>
      </c>
      <c r="Q6585" s="5">
        <v>-999</v>
      </c>
      <c r="R6585">
        <v>0.43</v>
      </c>
      <c r="S6585" s="34">
        <f>ROUND((0.6105*(EXP((17.273*E6585)/(E6585+237.3))))*(100-H6585)/100,3)</f>
        <v>3.0110000000000001</v>
      </c>
      <c r="T6585" s="6">
        <f>IF(V6585&lt;V6586,L6585,0)</f>
        <v>0</v>
      </c>
      <c r="U6585" s="6">
        <f>IF(T6585&gt;0,M6585,-999)</f>
        <v>-999</v>
      </c>
      <c r="V6585">
        <v>200908</v>
      </c>
      <c r="W6585">
        <v>2009</v>
      </c>
    </row>
    <row r="6586" spans="1:23" x14ac:dyDescent="0.25">
      <c r="A6586" s="2">
        <v>40053</v>
      </c>
      <c r="B6586" s="3">
        <v>240</v>
      </c>
      <c r="C6586" s="5">
        <v>-999</v>
      </c>
      <c r="D6586" s="4">
        <v>19.899999999999999</v>
      </c>
      <c r="E6586" s="4">
        <v>28.6</v>
      </c>
      <c r="F6586" s="4">
        <v>8.6999999999999993</v>
      </c>
      <c r="G6586" s="4">
        <v>30.2</v>
      </c>
      <c r="H6586" s="4">
        <v>11.6</v>
      </c>
      <c r="I6586" s="4">
        <v>1.2</v>
      </c>
      <c r="J6586" s="4">
        <v>3.1</v>
      </c>
      <c r="K6586" s="4">
        <v>0</v>
      </c>
      <c r="L6586" s="4">
        <v>0</v>
      </c>
      <c r="M6586" s="4">
        <v>0</v>
      </c>
      <c r="N6586" s="5">
        <v>-999</v>
      </c>
      <c r="O6586" s="5">
        <v>-999</v>
      </c>
      <c r="P6586" s="16">
        <v>11</v>
      </c>
      <c r="Q6586" s="5">
        <v>-999</v>
      </c>
      <c r="R6586">
        <v>0.45400000000000001</v>
      </c>
      <c r="S6586" s="34">
        <f>ROUND((0.6105*(EXP((17.273*E6586)/(E6586+237.3))))*(100-H6586)/100,3)</f>
        <v>3.4590000000000001</v>
      </c>
      <c r="T6586" s="6">
        <f>IF(V6586&lt;V6587,L6586,0)</f>
        <v>0</v>
      </c>
      <c r="U6586" s="6">
        <f>IF(T6586&gt;0,M6586,-999)</f>
        <v>-999</v>
      </c>
      <c r="V6586">
        <v>200908</v>
      </c>
      <c r="W6586">
        <v>2009</v>
      </c>
    </row>
    <row r="6587" spans="1:23" x14ac:dyDescent="0.25">
      <c r="A6587" s="2">
        <v>40054</v>
      </c>
      <c r="B6587" s="3">
        <v>241</v>
      </c>
      <c r="C6587" s="5">
        <v>-999</v>
      </c>
      <c r="D6587" s="4">
        <v>16.2</v>
      </c>
      <c r="E6587" s="4">
        <v>21.9</v>
      </c>
      <c r="F6587" s="4">
        <v>10.6</v>
      </c>
      <c r="G6587" s="4">
        <v>53.7</v>
      </c>
      <c r="H6587" s="4">
        <v>35.799999999999997</v>
      </c>
      <c r="I6587" s="4">
        <v>0.9</v>
      </c>
      <c r="J6587" s="4">
        <v>2.4</v>
      </c>
      <c r="K6587" s="4">
        <v>0</v>
      </c>
      <c r="L6587" s="4">
        <v>0</v>
      </c>
      <c r="M6587" s="4">
        <v>0</v>
      </c>
      <c r="N6587" s="5">
        <v>-999</v>
      </c>
      <c r="O6587" s="5">
        <v>-999</v>
      </c>
      <c r="P6587" s="16">
        <v>11</v>
      </c>
      <c r="Q6587" s="5">
        <v>-999</v>
      </c>
      <c r="R6587">
        <v>0.94099999999999995</v>
      </c>
      <c r="S6587" s="34">
        <f>ROUND((0.6105*(EXP((17.273*E6587)/(E6587+237.3))))*(100-H6587)/100,3)</f>
        <v>1.6870000000000001</v>
      </c>
      <c r="T6587" s="6">
        <f>IF(V6587&lt;V6588,L6587,0)</f>
        <v>0</v>
      </c>
      <c r="U6587" s="6">
        <f>IF(T6587&gt;0,M6587,-999)</f>
        <v>-999</v>
      </c>
      <c r="V6587">
        <v>200908</v>
      </c>
      <c r="W6587">
        <v>2009</v>
      </c>
    </row>
    <row r="6588" spans="1:23" x14ac:dyDescent="0.25">
      <c r="A6588" s="2">
        <v>40055</v>
      </c>
      <c r="B6588" s="3">
        <v>242</v>
      </c>
      <c r="C6588" s="5">
        <v>-999</v>
      </c>
      <c r="D6588" s="4">
        <v>17.5</v>
      </c>
      <c r="E6588" s="4">
        <v>24.2</v>
      </c>
      <c r="F6588" s="4">
        <v>9</v>
      </c>
      <c r="G6588" s="4">
        <v>51.8</v>
      </c>
      <c r="H6588" s="4">
        <v>28.5</v>
      </c>
      <c r="I6588" s="4">
        <v>1.2</v>
      </c>
      <c r="J6588" s="4">
        <v>2.5</v>
      </c>
      <c r="K6588" s="4">
        <v>0</v>
      </c>
      <c r="L6588" s="4">
        <v>0</v>
      </c>
      <c r="M6588" s="4">
        <v>0</v>
      </c>
      <c r="N6588" s="5">
        <v>-999</v>
      </c>
      <c r="O6588" s="5">
        <v>-999</v>
      </c>
      <c r="P6588" s="16">
        <v>11</v>
      </c>
      <c r="Q6588" s="5">
        <v>-999</v>
      </c>
      <c r="R6588">
        <v>0.86</v>
      </c>
      <c r="S6588" s="34">
        <f>ROUND((0.6105*(EXP((17.273*E6588)/(E6588+237.3))))*(100-H6588)/100,3)</f>
        <v>2.1589999999999998</v>
      </c>
      <c r="T6588" s="6">
        <f>IF(V6588&lt;V6589,L6588,0)</f>
        <v>0</v>
      </c>
      <c r="U6588" s="6">
        <f>IF(T6588&gt;0,M6588,-999)</f>
        <v>-999</v>
      </c>
      <c r="V6588">
        <v>200908</v>
      </c>
      <c r="W6588">
        <v>2009</v>
      </c>
    </row>
    <row r="6589" spans="1:23" x14ac:dyDescent="0.25">
      <c r="A6589" s="2">
        <v>40056</v>
      </c>
      <c r="B6589" s="3">
        <v>243</v>
      </c>
      <c r="C6589" s="5">
        <v>-999</v>
      </c>
      <c r="D6589" s="4">
        <v>17.899999999999999</v>
      </c>
      <c r="E6589" s="4">
        <v>26.6</v>
      </c>
      <c r="F6589" s="4">
        <v>9</v>
      </c>
      <c r="G6589" s="4">
        <v>55.5</v>
      </c>
      <c r="H6589" s="4">
        <v>27.4</v>
      </c>
      <c r="I6589" s="4">
        <v>0.8</v>
      </c>
      <c r="J6589" s="4">
        <v>2.5</v>
      </c>
      <c r="K6589" s="4">
        <v>0</v>
      </c>
      <c r="L6589" s="4">
        <v>0</v>
      </c>
      <c r="M6589" s="4">
        <v>0</v>
      </c>
      <c r="N6589" s="5">
        <v>-999</v>
      </c>
      <c r="O6589" s="5">
        <v>-999</v>
      </c>
      <c r="P6589" s="16">
        <v>11</v>
      </c>
      <c r="Q6589" s="5">
        <v>-999</v>
      </c>
      <c r="R6589">
        <v>0.95399999999999996</v>
      </c>
      <c r="S6589" s="34">
        <f>ROUND((0.6105*(EXP((17.273*E6589)/(E6589+237.3))))*(100-H6589)/100,3)</f>
        <v>2.528</v>
      </c>
      <c r="T6589" s="6">
        <f>IF(V6589&lt;V6590,L6589,0)</f>
        <v>0</v>
      </c>
      <c r="U6589" s="6">
        <f>IF(T6589&gt;0,M6589,-999)</f>
        <v>-999</v>
      </c>
      <c r="V6589">
        <v>200908</v>
      </c>
      <c r="W6589">
        <v>2009</v>
      </c>
    </row>
  </sheetData>
  <pageMargins left="0.7" right="0.7" top="0.75" bottom="0.75" header="0.3" footer="0.3"/>
  <pageSetup orientation="portrait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O221"/>
  <sheetViews>
    <sheetView workbookViewId="0">
      <pane xSplit="1" ySplit="4" topLeftCell="B5" activePane="bottomRight" state="frozen"/>
      <selection pane="topRight" activeCell="B1" sqref="B1"/>
      <selection pane="bottomLeft" activeCell="A5" sqref="A5"/>
      <selection pane="bottomRight" activeCell="Y3" sqref="Y3"/>
    </sheetView>
  </sheetViews>
  <sheetFormatPr defaultRowHeight="15" x14ac:dyDescent="0.25"/>
  <cols>
    <col min="1" max="29" width="6.7109375" customWidth="1"/>
  </cols>
  <sheetData>
    <row r="1" spans="1:67" x14ac:dyDescent="0.25">
      <c r="A1" t="s">
        <v>53</v>
      </c>
      <c r="AE1" t="s">
        <v>84</v>
      </c>
    </row>
    <row r="2" spans="1:67" x14ac:dyDescent="0.25">
      <c r="A2" t="s">
        <v>118</v>
      </c>
      <c r="Y2" s="32">
        <f>(1.19-0.0067*Meta!D3)</f>
        <v>0.8575124999999999</v>
      </c>
      <c r="AE2">
        <v>3</v>
      </c>
      <c r="BF2" t="s">
        <v>86</v>
      </c>
      <c r="BG2">
        <f>Meta!D3</f>
        <v>49.625</v>
      </c>
      <c r="BH2" s="18" t="s">
        <v>87</v>
      </c>
      <c r="BI2" s="18" t="s">
        <v>88</v>
      </c>
      <c r="BJ2" s="19" t="s">
        <v>89</v>
      </c>
      <c r="BK2" s="20"/>
      <c r="BL2" s="20"/>
      <c r="BN2" s="20"/>
    </row>
    <row r="3" spans="1:67" x14ac:dyDescent="0.25">
      <c r="B3">
        <v>2</v>
      </c>
      <c r="C3">
        <v>3</v>
      </c>
      <c r="D3">
        <v>4</v>
      </c>
      <c r="E3">
        <v>5</v>
      </c>
      <c r="F3">
        <v>6</v>
      </c>
      <c r="G3">
        <v>7</v>
      </c>
      <c r="H3">
        <v>8</v>
      </c>
      <c r="I3">
        <v>9</v>
      </c>
      <c r="J3">
        <v>10</v>
      </c>
      <c r="K3">
        <v>11</v>
      </c>
      <c r="L3">
        <v>12</v>
      </c>
      <c r="M3">
        <v>13</v>
      </c>
      <c r="N3">
        <v>14</v>
      </c>
      <c r="O3">
        <v>15</v>
      </c>
      <c r="P3">
        <v>16</v>
      </c>
      <c r="Q3">
        <v>17</v>
      </c>
      <c r="R3">
        <v>18</v>
      </c>
      <c r="S3">
        <v>19</v>
      </c>
      <c r="T3">
        <v>20</v>
      </c>
      <c r="U3">
        <v>21</v>
      </c>
      <c r="V3">
        <v>22</v>
      </c>
      <c r="W3">
        <v>23</v>
      </c>
      <c r="X3">
        <v>24</v>
      </c>
      <c r="Y3">
        <v>25</v>
      </c>
      <c r="Z3">
        <v>26</v>
      </c>
      <c r="BF3" t="s">
        <v>90</v>
      </c>
      <c r="BG3" s="20"/>
      <c r="BH3" s="21">
        <f>SIN(BG2*0.01745)</f>
        <v>0.76171517766938268</v>
      </c>
      <c r="BI3" s="21">
        <f>COS(BG2*0.01745)</f>
        <v>0.64791202188885244</v>
      </c>
      <c r="BJ3" s="17">
        <f>TAN(0.01745*BG2)</f>
        <v>1.1756460012097951</v>
      </c>
      <c r="BK3" s="20"/>
      <c r="BL3" s="20"/>
      <c r="BM3" s="20"/>
      <c r="BN3" s="20"/>
    </row>
    <row r="4" spans="1:67" x14ac:dyDescent="0.25">
      <c r="A4" t="s">
        <v>24</v>
      </c>
      <c r="B4" s="6" t="s">
        <v>2</v>
      </c>
      <c r="C4" s="6" t="s">
        <v>3</v>
      </c>
      <c r="D4" s="6" t="s">
        <v>4</v>
      </c>
      <c r="E4" s="6" t="s">
        <v>5</v>
      </c>
      <c r="F4" s="6" t="s">
        <v>45</v>
      </c>
      <c r="G4" s="6" t="s">
        <v>5</v>
      </c>
      <c r="H4" s="6" t="s">
        <v>6</v>
      </c>
      <c r="I4" s="6" t="s">
        <v>7</v>
      </c>
      <c r="J4" s="6" t="s">
        <v>8</v>
      </c>
      <c r="K4" s="6" t="s">
        <v>46</v>
      </c>
      <c r="L4" s="6" t="s">
        <v>9</v>
      </c>
      <c r="M4" s="6" t="s">
        <v>10</v>
      </c>
      <c r="N4" s="6" t="s">
        <v>47</v>
      </c>
      <c r="O4" s="6" t="s">
        <v>22</v>
      </c>
      <c r="P4" s="6" t="s">
        <v>21</v>
      </c>
      <c r="Q4" s="6" t="s">
        <v>23</v>
      </c>
      <c r="R4" s="8" t="s">
        <v>20</v>
      </c>
      <c r="S4" s="6" t="s">
        <v>16</v>
      </c>
      <c r="T4" s="6" t="s">
        <v>83</v>
      </c>
      <c r="U4" s="6" t="s">
        <v>117</v>
      </c>
      <c r="V4" s="6" t="s">
        <v>48</v>
      </c>
      <c r="W4" s="6" t="s">
        <v>49</v>
      </c>
      <c r="X4" s="6" t="s">
        <v>105</v>
      </c>
      <c r="Y4" s="6" t="s">
        <v>103</v>
      </c>
      <c r="Z4" s="6" t="s">
        <v>104</v>
      </c>
      <c r="AA4" s="6" t="s">
        <v>91</v>
      </c>
      <c r="AB4" s="6" t="s">
        <v>85</v>
      </c>
      <c r="AD4" t="s">
        <v>85</v>
      </c>
      <c r="AE4">
        <v>1</v>
      </c>
      <c r="AF4">
        <v>2</v>
      </c>
      <c r="AG4">
        <v>3</v>
      </c>
      <c r="AH4">
        <v>4</v>
      </c>
      <c r="AI4">
        <v>5</v>
      </c>
      <c r="AJ4">
        <v>6</v>
      </c>
      <c r="AK4">
        <v>7</v>
      </c>
      <c r="AL4">
        <v>8</v>
      </c>
      <c r="AM4">
        <v>9</v>
      </c>
      <c r="AN4">
        <v>10</v>
      </c>
      <c r="AO4">
        <v>11</v>
      </c>
      <c r="AP4">
        <v>12</v>
      </c>
      <c r="BF4" s="20" t="s">
        <v>91</v>
      </c>
      <c r="BG4" s="20" t="s">
        <v>92</v>
      </c>
      <c r="BH4" s="22" t="s">
        <v>93</v>
      </c>
      <c r="BI4" s="23" t="s">
        <v>94</v>
      </c>
      <c r="BJ4" s="24" t="s">
        <v>95</v>
      </c>
      <c r="BK4" s="24" t="s">
        <v>96</v>
      </c>
      <c r="BL4" s="25" t="s">
        <v>97</v>
      </c>
      <c r="BM4" s="23" t="s">
        <v>98</v>
      </c>
      <c r="BN4" s="26" t="s">
        <v>99</v>
      </c>
      <c r="BO4" t="s">
        <v>100</v>
      </c>
    </row>
    <row r="5" spans="1:67" x14ac:dyDescent="0.25">
      <c r="A5">
        <f>Data!Y5</f>
        <v>199108</v>
      </c>
      <c r="AA5">
        <v>8</v>
      </c>
      <c r="AB5">
        <v>1991</v>
      </c>
      <c r="AD5">
        <v>1991</v>
      </c>
      <c r="AM5">
        <f t="shared" ref="AM5:AM22" si="0">VLOOKUP(AZ5,$A$5:$AA$221,$AE$2)</f>
        <v>9.6</v>
      </c>
      <c r="AN5">
        <f t="shared" ref="AN5:AN22" si="1">VLOOKUP(BA5,$A$5:$AA$221,$AE$2)</f>
        <v>1.7</v>
      </c>
      <c r="AO5">
        <f t="shared" ref="AO5:AO22" si="2">VLOOKUP(BB5,$A$5:$AA$221,$AE$2)</f>
        <v>-3.8</v>
      </c>
      <c r="AP5">
        <f t="shared" ref="AP5:AP22" si="3">VLOOKUP(BC5,$A$5:$AA$221,$AE$2)</f>
        <v>-4.0999999999999996</v>
      </c>
      <c r="AR5">
        <v>199101</v>
      </c>
      <c r="AS5">
        <f>AR5+1</f>
        <v>199102</v>
      </c>
      <c r="AT5">
        <f t="shared" ref="AT5:BC5" si="4">AS5+1</f>
        <v>199103</v>
      </c>
      <c r="AU5">
        <f t="shared" si="4"/>
        <v>199104</v>
      </c>
      <c r="AV5">
        <f t="shared" si="4"/>
        <v>199105</v>
      </c>
      <c r="AW5">
        <f t="shared" si="4"/>
        <v>199106</v>
      </c>
      <c r="AX5">
        <f t="shared" si="4"/>
        <v>199107</v>
      </c>
      <c r="AY5">
        <f t="shared" si="4"/>
        <v>199108</v>
      </c>
      <c r="AZ5">
        <f t="shared" si="4"/>
        <v>199109</v>
      </c>
      <c r="BA5">
        <f t="shared" si="4"/>
        <v>199110</v>
      </c>
      <c r="BB5">
        <f t="shared" si="4"/>
        <v>199111</v>
      </c>
      <c r="BC5">
        <f t="shared" si="4"/>
        <v>199112</v>
      </c>
      <c r="BF5" s="20">
        <v>1</v>
      </c>
      <c r="BG5" s="27">
        <v>16</v>
      </c>
      <c r="BH5" s="22">
        <v>31</v>
      </c>
      <c r="BI5" s="28">
        <v>-0.36809999999999998</v>
      </c>
      <c r="BJ5" s="17">
        <v>1.032</v>
      </c>
      <c r="BK5" s="29">
        <f t="shared" ref="BK5:BK16" si="5">(BJ$5*TAN(BI5))</f>
        <v>-0.39802066276631448</v>
      </c>
      <c r="BL5" s="29">
        <f t="shared" ref="BL5:BL16" si="6">IF(BK5&lt;-1,0,IF(BK5&gt;1,3.14,ACOS(-BK5)))</f>
        <v>1.1614380995644202</v>
      </c>
      <c r="BM5" s="30">
        <f>0.636*BL5</f>
        <v>0.73867463132297129</v>
      </c>
      <c r="BN5" s="31">
        <f t="shared" ref="BN5:BN16" si="7">ROUND(15.392*BJ5*(BL5*BH$3*SIN(BI5)+BI$3*COS(BI5)*SIN(BL5)),2)</f>
        <v>3.75</v>
      </c>
      <c r="BO5">
        <f>BH5*BN5</f>
        <v>116.25</v>
      </c>
    </row>
    <row r="6" spans="1:67" x14ac:dyDescent="0.25">
      <c r="A6">
        <f>Data!Y6</f>
        <v>199109</v>
      </c>
      <c r="B6">
        <f>ROUND(Data!Z6,2)</f>
        <v>16.079999999999998</v>
      </c>
      <c r="C6">
        <f>ROUND(Data!AA6,1)</f>
        <v>9.6</v>
      </c>
      <c r="D6">
        <f>ROUND(Data!AB6,1)</f>
        <v>16.3</v>
      </c>
      <c r="E6">
        <f>ROUND(Data!AC6,1)</f>
        <v>3.4</v>
      </c>
      <c r="F6">
        <f>ROUND(Data!AD6,1)</f>
        <v>23.1</v>
      </c>
      <c r="G6">
        <f>ROUND(Data!AE6,1)</f>
        <v>-3.3</v>
      </c>
      <c r="H6">
        <f>ROUND(Data!AF6,1)</f>
        <v>61.8</v>
      </c>
      <c r="I6">
        <f>ROUND(Data!AG6,1)</f>
        <v>42.4</v>
      </c>
      <c r="J6">
        <f>ROUND(Data!AH6,1)</f>
        <v>2.1</v>
      </c>
      <c r="K6">
        <f>ROUND(Data!AI6,1)</f>
        <v>1</v>
      </c>
      <c r="L6">
        <f>ROUND(Data!AJ6,1)</f>
        <v>1.3</v>
      </c>
      <c r="M6">
        <f>ROUND(Data!AK6,1)</f>
        <v>5.2</v>
      </c>
      <c r="N6">
        <f>ROUND(Data!AL6,1)</f>
        <v>8.6</v>
      </c>
      <c r="R6">
        <f>ROUND(Data!AP6,1)</f>
        <v>10.3</v>
      </c>
      <c r="S6">
        <f>ROUND(Data!AQ6,3)</f>
        <v>0.77200000000000002</v>
      </c>
      <c r="T6">
        <f>ROUND(Data!AR6,3)</f>
        <v>1.1359999999999999</v>
      </c>
      <c r="U6">
        <f>ROUND(Data!AS6,3)</f>
        <v>2.1459999999999999</v>
      </c>
      <c r="X6">
        <f>D6-E6</f>
        <v>12.9</v>
      </c>
      <c r="Y6">
        <f>IF(C6&lt;0,0,ROUND(0.0023*VLOOKUP(AA6,$BF$5:$BO$16,10)*(C6+17.8)*(D6-E6)^0.5*Y$2,0))</f>
        <v>61</v>
      </c>
      <c r="Z6">
        <f>IF(Y6&gt;F6,Y6-F6,0)</f>
        <v>37.9</v>
      </c>
      <c r="AA6">
        <v>9</v>
      </c>
      <c r="AB6">
        <v>1991</v>
      </c>
      <c r="AD6">
        <f>AD5+1</f>
        <v>1992</v>
      </c>
      <c r="AE6">
        <f t="shared" ref="AE6:AE23" si="8">VLOOKUP(AR6,$A$5:$AA$221,$AE$2)</f>
        <v>-4</v>
      </c>
      <c r="AF6">
        <f t="shared" ref="AF6:AF23" si="9">VLOOKUP(AS6,$A$5:$AA$221,$AE$2)</f>
        <v>-0.8</v>
      </c>
      <c r="AG6">
        <f t="shared" ref="AG6:AG23" si="10">VLOOKUP(AT6,$A$5:$AA$221,$AE$2)</f>
        <v>1.8</v>
      </c>
      <c r="AH6">
        <f t="shared" ref="AH6:AH23" si="11">VLOOKUP(AU6,$A$5:$AA$221,$AE$2)</f>
        <v>1.9</v>
      </c>
      <c r="AI6">
        <f t="shared" ref="AI6:AI23" si="12">VLOOKUP(AV6,$A$5:$AA$221,$AE$2)</f>
        <v>7.1</v>
      </c>
      <c r="AJ6">
        <f t="shared" ref="AJ6:AJ23" si="13">VLOOKUP(AW6,$A$5:$AA$221,$AE$2)</f>
        <v>12.6</v>
      </c>
      <c r="AK6">
        <f t="shared" ref="AK6:AK23" si="14">VLOOKUP(AX6,$A$5:$AA$221,$AE$2)</f>
        <v>12.1</v>
      </c>
      <c r="AL6">
        <f t="shared" ref="AL6:AL23" si="15">VLOOKUP(AY6,$A$5:$AA$221,$AE$2)</f>
        <v>12.5</v>
      </c>
      <c r="AM6">
        <f t="shared" si="0"/>
        <v>5.8</v>
      </c>
      <c r="AN6">
        <f t="shared" si="1"/>
        <v>2.9</v>
      </c>
      <c r="AO6">
        <f t="shared" si="2"/>
        <v>-4.0999999999999996</v>
      </c>
      <c r="AP6">
        <f t="shared" si="3"/>
        <v>-9.1</v>
      </c>
      <c r="AR6">
        <f t="shared" ref="AR6:AR23" si="16">AR5+100</f>
        <v>199201</v>
      </c>
      <c r="AS6">
        <f t="shared" ref="AS6:AS23" si="17">AR6+1</f>
        <v>199202</v>
      </c>
      <c r="AT6">
        <f t="shared" ref="AT6:AT23" si="18">AS6+1</f>
        <v>199203</v>
      </c>
      <c r="AU6">
        <f t="shared" ref="AU6:AU23" si="19">AT6+1</f>
        <v>199204</v>
      </c>
      <c r="AV6">
        <f t="shared" ref="AV6:AV23" si="20">AU6+1</f>
        <v>199205</v>
      </c>
      <c r="AW6">
        <f t="shared" ref="AW6:AW23" si="21">AV6+1</f>
        <v>199206</v>
      </c>
      <c r="AX6">
        <f t="shared" ref="AX6:AX23" si="22">AW6+1</f>
        <v>199207</v>
      </c>
      <c r="AY6">
        <f t="shared" ref="AY6:AY23" si="23">AX6+1</f>
        <v>199208</v>
      </c>
      <c r="AZ6">
        <f t="shared" ref="AZ6:AZ23" si="24">AY6+1</f>
        <v>199209</v>
      </c>
      <c r="BA6">
        <f t="shared" ref="BA6:BA23" si="25">AZ6+1</f>
        <v>199210</v>
      </c>
      <c r="BB6">
        <f t="shared" ref="BB6:BB23" si="26">BA6+1</f>
        <v>199211</v>
      </c>
      <c r="BC6">
        <f t="shared" ref="BC6:BC23" si="27">BB6+1</f>
        <v>199212</v>
      </c>
      <c r="BF6" s="20">
        <v>2</v>
      </c>
      <c r="BG6" s="27">
        <v>46</v>
      </c>
      <c r="BH6" s="22">
        <v>28</v>
      </c>
      <c r="BI6" s="28">
        <v>-0.22589999999999999</v>
      </c>
      <c r="BJ6" s="17">
        <v>1.0229999999999999</v>
      </c>
      <c r="BK6" s="29">
        <f t="shared" si="5"/>
        <v>-0.23717703790249275</v>
      </c>
      <c r="BL6" s="17">
        <f t="shared" si="6"/>
        <v>1.331337388475216</v>
      </c>
      <c r="BM6" s="30">
        <f>0.636*BL6</f>
        <v>0.84673057907023741</v>
      </c>
      <c r="BN6" s="31">
        <f t="shared" si="7"/>
        <v>6.08</v>
      </c>
      <c r="BO6">
        <f t="shared" ref="BO6:BO16" si="28">BH6*BN6</f>
        <v>170.24</v>
      </c>
    </row>
    <row r="7" spans="1:67" x14ac:dyDescent="0.25">
      <c r="A7">
        <f>Data!Y7</f>
        <v>199110</v>
      </c>
      <c r="B7">
        <f>ROUND(Data!Z7,2)</f>
        <v>8.89</v>
      </c>
      <c r="C7">
        <f>ROUND(Data!AA7,1)</f>
        <v>1.7</v>
      </c>
      <c r="D7">
        <f>ROUND(Data!AB7,1)</f>
        <v>7.5</v>
      </c>
      <c r="E7">
        <f>ROUND(Data!AC7,1)</f>
        <v>-3.8</v>
      </c>
      <c r="F7">
        <f>ROUND(Data!AD7,1)</f>
        <v>22.5</v>
      </c>
      <c r="G7">
        <f>ROUND(Data!AE7,1)</f>
        <v>-21.7</v>
      </c>
      <c r="H7">
        <f>ROUND(Data!AF7,1)</f>
        <v>66.3</v>
      </c>
      <c r="I7">
        <f>ROUND(Data!AG7,1)</f>
        <v>51.4</v>
      </c>
      <c r="J7">
        <f>ROUND(Data!AH7,1)</f>
        <v>22.5</v>
      </c>
      <c r="K7">
        <f>ROUND(Data!AI7,1)</f>
        <v>8.1999999999999993</v>
      </c>
      <c r="L7">
        <f>ROUND(Data!AJ7,1)</f>
        <v>1.3</v>
      </c>
      <c r="M7">
        <f>ROUND(Data!AK7,1)</f>
        <v>5.8</v>
      </c>
      <c r="N7">
        <f>ROUND(Data!AL7,1)</f>
        <v>17.8</v>
      </c>
      <c r="R7">
        <f>ROUND(Data!AP7,1)</f>
        <v>7.2</v>
      </c>
      <c r="S7">
        <f>ROUND(Data!AQ7,3)</f>
        <v>0.50600000000000001</v>
      </c>
      <c r="T7">
        <f>ROUND(Data!AR7,3)</f>
        <v>0.70199999999999996</v>
      </c>
      <c r="U7">
        <f>ROUND(Data!AS7,3)</f>
        <v>1.976</v>
      </c>
      <c r="X7">
        <f t="shared" ref="X7:X70" si="29">D7-E7</f>
        <v>11.3</v>
      </c>
      <c r="Y7">
        <f t="shared" ref="Y7:Y70" si="30">IF(C7&lt;0,0,ROUND(0.0023*VLOOKUP(AA7,$BF$5:$BO$16,10)*(C7+17.8)*(D7-E7)^0.5*Y$2,0))</f>
        <v>28</v>
      </c>
      <c r="Z7">
        <f t="shared" ref="Z7:Z70" si="31">IF(Y7&gt;F7,Y7-F7,0)</f>
        <v>5.5</v>
      </c>
      <c r="AA7">
        <v>10</v>
      </c>
      <c r="AB7">
        <v>1991</v>
      </c>
      <c r="AD7">
        <f t="shared" ref="AD7:AD23" si="32">AD6+1</f>
        <v>1993</v>
      </c>
      <c r="AE7">
        <f t="shared" si="8"/>
        <v>-8.4</v>
      </c>
      <c r="AF7">
        <f t="shared" si="9"/>
        <v>-6.8</v>
      </c>
      <c r="AG7">
        <f t="shared" si="10"/>
        <v>-2.7</v>
      </c>
      <c r="AH7">
        <f t="shared" si="11"/>
        <v>-0.1</v>
      </c>
      <c r="AI7">
        <f t="shared" si="12"/>
        <v>9.1</v>
      </c>
      <c r="AJ7">
        <f t="shared" si="13"/>
        <v>7.5</v>
      </c>
      <c r="AK7">
        <f t="shared" si="14"/>
        <v>8.3000000000000007</v>
      </c>
      <c r="AL7">
        <f t="shared" si="15"/>
        <v>10.5</v>
      </c>
      <c r="AM7">
        <f t="shared" si="0"/>
        <v>8.9</v>
      </c>
      <c r="AN7">
        <f t="shared" si="1"/>
        <v>4</v>
      </c>
      <c r="AO7">
        <f t="shared" si="2"/>
        <v>-5.4</v>
      </c>
      <c r="AP7">
        <f t="shared" si="3"/>
        <v>-4.5999999999999996</v>
      </c>
      <c r="AR7">
        <f t="shared" si="16"/>
        <v>199301</v>
      </c>
      <c r="AS7">
        <f t="shared" si="17"/>
        <v>199302</v>
      </c>
      <c r="AT7">
        <f t="shared" si="18"/>
        <v>199303</v>
      </c>
      <c r="AU7">
        <f t="shared" si="19"/>
        <v>199304</v>
      </c>
      <c r="AV7">
        <f t="shared" si="20"/>
        <v>199305</v>
      </c>
      <c r="AW7">
        <f t="shared" si="21"/>
        <v>199306</v>
      </c>
      <c r="AX7">
        <f t="shared" si="22"/>
        <v>199307</v>
      </c>
      <c r="AY7">
        <f t="shared" si="23"/>
        <v>199308</v>
      </c>
      <c r="AZ7">
        <f t="shared" si="24"/>
        <v>199309</v>
      </c>
      <c r="BA7">
        <f t="shared" si="25"/>
        <v>199310</v>
      </c>
      <c r="BB7">
        <f t="shared" si="26"/>
        <v>199311</v>
      </c>
      <c r="BC7">
        <f t="shared" si="27"/>
        <v>199312</v>
      </c>
      <c r="BF7" s="20">
        <v>3</v>
      </c>
      <c r="BG7" s="27">
        <v>75</v>
      </c>
      <c r="BH7" s="22">
        <v>31</v>
      </c>
      <c r="BI7" s="28">
        <v>-4.2200000000000001E-2</v>
      </c>
      <c r="BJ7" s="17">
        <v>1.01</v>
      </c>
      <c r="BK7" s="29">
        <f t="shared" si="5"/>
        <v>-4.3576270526775852E-2</v>
      </c>
      <c r="BL7" s="17">
        <f t="shared" si="6"/>
        <v>1.5272062533697228</v>
      </c>
      <c r="BM7" s="30">
        <f t="shared" ref="BM7:BM16" si="33">0.636*BL7</f>
        <v>0.97130317714314374</v>
      </c>
      <c r="BN7" s="31">
        <f t="shared" si="7"/>
        <v>9.2899999999999991</v>
      </c>
      <c r="BO7">
        <f t="shared" si="28"/>
        <v>287.98999999999995</v>
      </c>
    </row>
    <row r="8" spans="1:67" x14ac:dyDescent="0.25">
      <c r="A8">
        <f>Data!Y8</f>
        <v>199111</v>
      </c>
      <c r="B8">
        <f>ROUND(Data!Z8,2)</f>
        <v>2.69</v>
      </c>
      <c r="C8">
        <f>ROUND(Data!AA8,1)</f>
        <v>-3.8</v>
      </c>
      <c r="D8">
        <f>ROUND(Data!AB8,1)</f>
        <v>-0.5</v>
      </c>
      <c r="E8">
        <f>ROUND(Data!AC8,1)</f>
        <v>-6.7</v>
      </c>
      <c r="F8">
        <f>ROUND(Data!AD8,1)</f>
        <v>4.3</v>
      </c>
      <c r="G8">
        <f>ROUND(Data!AE8,1)</f>
        <v>-13.8</v>
      </c>
      <c r="H8">
        <f>ROUND(Data!AF8,1)</f>
        <v>85.8</v>
      </c>
      <c r="I8">
        <f>ROUND(Data!AG8,1)</f>
        <v>73.400000000000006</v>
      </c>
      <c r="J8">
        <f>ROUND(Data!AH8,1)</f>
        <v>82.5</v>
      </c>
      <c r="K8">
        <f>ROUND(Data!AI8,1)</f>
        <v>23.1</v>
      </c>
      <c r="L8">
        <f>ROUND(Data!AJ8,1)</f>
        <v>1.7</v>
      </c>
      <c r="M8">
        <f>ROUND(Data!AK8,1)</f>
        <v>6.7</v>
      </c>
      <c r="N8">
        <f>ROUND(Data!AL8,1)</f>
        <v>13.6</v>
      </c>
      <c r="R8">
        <f>ROUND(Data!AP8,1)</f>
        <v>3.2</v>
      </c>
      <c r="S8">
        <f>ROUND(Data!AQ8,3)</f>
        <v>0.443</v>
      </c>
      <c r="T8">
        <f>ROUND(Data!AR8,3)</f>
        <v>0.159</v>
      </c>
      <c r="U8">
        <f>ROUND(Data!AS8,3)</f>
        <v>0.35599999999999998</v>
      </c>
      <c r="X8">
        <f t="shared" si="29"/>
        <v>6.2</v>
      </c>
      <c r="Y8">
        <f t="shared" si="30"/>
        <v>0</v>
      </c>
      <c r="Z8">
        <f t="shared" si="31"/>
        <v>0</v>
      </c>
      <c r="AA8">
        <v>11</v>
      </c>
      <c r="AB8">
        <v>1991</v>
      </c>
      <c r="AD8">
        <f t="shared" si="32"/>
        <v>1994</v>
      </c>
      <c r="AE8">
        <f t="shared" si="8"/>
        <v>-2.8</v>
      </c>
      <c r="AF8">
        <f t="shared" si="9"/>
        <v>-7.4</v>
      </c>
      <c r="AG8">
        <f t="shared" si="10"/>
        <v>-1</v>
      </c>
      <c r="AH8">
        <f t="shared" si="11"/>
        <v>2.5</v>
      </c>
      <c r="AI8">
        <f t="shared" si="12"/>
        <v>6.1</v>
      </c>
      <c r="AJ8">
        <f t="shared" si="13"/>
        <v>8</v>
      </c>
      <c r="AK8">
        <f t="shared" si="14"/>
        <v>14.8</v>
      </c>
      <c r="AL8">
        <f t="shared" si="15"/>
        <v>12.8</v>
      </c>
      <c r="AM8">
        <f t="shared" si="0"/>
        <v>10.6</v>
      </c>
      <c r="AN8">
        <f t="shared" si="1"/>
        <v>1.3</v>
      </c>
      <c r="AO8">
        <f t="shared" si="2"/>
        <v>-7.1</v>
      </c>
      <c r="AP8">
        <f t="shared" si="3"/>
        <v>-6.8</v>
      </c>
      <c r="AR8">
        <f t="shared" si="16"/>
        <v>199401</v>
      </c>
      <c r="AS8">
        <f t="shared" si="17"/>
        <v>199402</v>
      </c>
      <c r="AT8">
        <f t="shared" si="18"/>
        <v>199403</v>
      </c>
      <c r="AU8">
        <f t="shared" si="19"/>
        <v>199404</v>
      </c>
      <c r="AV8">
        <f t="shared" si="20"/>
        <v>199405</v>
      </c>
      <c r="AW8">
        <f t="shared" si="21"/>
        <v>199406</v>
      </c>
      <c r="AX8">
        <f t="shared" si="22"/>
        <v>199407</v>
      </c>
      <c r="AY8">
        <f t="shared" si="23"/>
        <v>199408</v>
      </c>
      <c r="AZ8">
        <f t="shared" si="24"/>
        <v>199409</v>
      </c>
      <c r="BA8">
        <f t="shared" si="25"/>
        <v>199410</v>
      </c>
      <c r="BB8">
        <f t="shared" si="26"/>
        <v>199411</v>
      </c>
      <c r="BC8">
        <f t="shared" si="27"/>
        <v>199412</v>
      </c>
      <c r="BF8" s="20">
        <v>4</v>
      </c>
      <c r="BG8" s="27">
        <v>105</v>
      </c>
      <c r="BH8" s="22">
        <v>30</v>
      </c>
      <c r="BI8" s="28">
        <v>0.1706</v>
      </c>
      <c r="BJ8" s="17">
        <v>0.99199999999999999</v>
      </c>
      <c r="BK8" s="29">
        <f t="shared" si="5"/>
        <v>0.17778735160316755</v>
      </c>
      <c r="BL8" s="17">
        <f t="shared" si="6"/>
        <v>1.7495338503579629</v>
      </c>
      <c r="BM8" s="30">
        <f t="shared" si="33"/>
        <v>1.1127035288276645</v>
      </c>
      <c r="BN8" s="31">
        <f t="shared" si="7"/>
        <v>13.05</v>
      </c>
      <c r="BO8">
        <f t="shared" si="28"/>
        <v>391.5</v>
      </c>
    </row>
    <row r="9" spans="1:67" x14ac:dyDescent="0.25">
      <c r="A9">
        <f>Data!Y9</f>
        <v>199112</v>
      </c>
      <c r="B9">
        <f>ROUND(Data!Z9,2)</f>
        <v>2.11</v>
      </c>
      <c r="C9">
        <f>ROUND(Data!AA9,1)</f>
        <v>-4.0999999999999996</v>
      </c>
      <c r="D9">
        <f>ROUND(Data!AB9,1)</f>
        <v>-1</v>
      </c>
      <c r="E9">
        <f>ROUND(Data!AC9,1)</f>
        <v>-7.1</v>
      </c>
      <c r="F9">
        <f>ROUND(Data!AD9,1)</f>
        <v>5.6</v>
      </c>
      <c r="G9">
        <f>ROUND(Data!AE9,1)</f>
        <v>-14.3</v>
      </c>
      <c r="H9">
        <f>ROUND(Data!AF9,1)</f>
        <v>82.6</v>
      </c>
      <c r="I9">
        <f>ROUND(Data!AG9,1)</f>
        <v>71.7</v>
      </c>
      <c r="J9">
        <f>ROUND(Data!AH9,1)</f>
        <v>31</v>
      </c>
      <c r="K9">
        <f>ROUND(Data!AI9,1)</f>
        <v>5.8</v>
      </c>
      <c r="L9">
        <f>ROUND(Data!AJ9,1)</f>
        <v>2.1</v>
      </c>
      <c r="M9">
        <f>ROUND(Data!AK9,1)</f>
        <v>7.4</v>
      </c>
      <c r="N9">
        <f>ROUND(Data!AL9,1)</f>
        <v>12.1</v>
      </c>
      <c r="R9">
        <f>ROUND(Data!AP9,1)</f>
        <v>2.2999999999999998</v>
      </c>
      <c r="S9">
        <f>ROUND(Data!AQ9,3)</f>
        <v>0.40600000000000003</v>
      </c>
      <c r="T9">
        <f>ROUND(Data!AR9,3)</f>
        <v>0.17299999999999999</v>
      </c>
      <c r="U9">
        <f>ROUND(Data!AS9,3)</f>
        <v>0.52500000000000002</v>
      </c>
      <c r="X9">
        <f t="shared" si="29"/>
        <v>6.1</v>
      </c>
      <c r="Y9">
        <f t="shared" si="30"/>
        <v>0</v>
      </c>
      <c r="Z9">
        <f t="shared" si="31"/>
        <v>0</v>
      </c>
      <c r="AA9">
        <v>12</v>
      </c>
      <c r="AB9">
        <v>1991</v>
      </c>
      <c r="AD9">
        <f t="shared" si="32"/>
        <v>1995</v>
      </c>
      <c r="AE9">
        <f t="shared" si="8"/>
        <v>-3.8</v>
      </c>
      <c r="AF9">
        <f t="shared" si="9"/>
        <v>-4.3</v>
      </c>
      <c r="AG9">
        <f t="shared" si="10"/>
        <v>-3.1</v>
      </c>
      <c r="AH9">
        <f t="shared" si="11"/>
        <v>0</v>
      </c>
      <c r="AI9">
        <f t="shared" si="12"/>
        <v>6.8</v>
      </c>
      <c r="AJ9">
        <f t="shared" si="13"/>
        <v>9.1999999999999993</v>
      </c>
      <c r="AK9">
        <f t="shared" si="14"/>
        <v>11.6</v>
      </c>
      <c r="AL9">
        <f t="shared" si="15"/>
        <v>8.6999999999999993</v>
      </c>
      <c r="AM9">
        <f t="shared" si="0"/>
        <v>10.7</v>
      </c>
      <c r="AN9">
        <f t="shared" si="1"/>
        <v>0</v>
      </c>
      <c r="AO9">
        <f t="shared" si="2"/>
        <v>-2.1</v>
      </c>
      <c r="AP9">
        <f t="shared" si="3"/>
        <v>-6.8</v>
      </c>
      <c r="AR9">
        <f t="shared" si="16"/>
        <v>199501</v>
      </c>
      <c r="AS9">
        <f t="shared" si="17"/>
        <v>199502</v>
      </c>
      <c r="AT9">
        <f t="shared" si="18"/>
        <v>199503</v>
      </c>
      <c r="AU9">
        <f t="shared" si="19"/>
        <v>199504</v>
      </c>
      <c r="AV9">
        <f t="shared" si="20"/>
        <v>199505</v>
      </c>
      <c r="AW9">
        <f t="shared" si="21"/>
        <v>199506</v>
      </c>
      <c r="AX9">
        <f t="shared" si="22"/>
        <v>199507</v>
      </c>
      <c r="AY9">
        <f t="shared" si="23"/>
        <v>199508</v>
      </c>
      <c r="AZ9">
        <f t="shared" si="24"/>
        <v>199509</v>
      </c>
      <c r="BA9">
        <f t="shared" si="25"/>
        <v>199510</v>
      </c>
      <c r="BB9">
        <f t="shared" si="26"/>
        <v>199511</v>
      </c>
      <c r="BC9">
        <f t="shared" si="27"/>
        <v>199512</v>
      </c>
      <c r="BF9" s="20">
        <v>5</v>
      </c>
      <c r="BG9" s="27">
        <v>135</v>
      </c>
      <c r="BH9" s="22">
        <v>31</v>
      </c>
      <c r="BI9" s="28">
        <v>0.33200000000000002</v>
      </c>
      <c r="BJ9" s="17">
        <v>0.97699999999999998</v>
      </c>
      <c r="BK9" s="29">
        <f t="shared" si="5"/>
        <v>0.35579340254413566</v>
      </c>
      <c r="BL9" s="17">
        <f t="shared" si="6"/>
        <v>1.934559211191798</v>
      </c>
      <c r="BM9" s="30">
        <f t="shared" si="33"/>
        <v>1.2303796583179836</v>
      </c>
      <c r="BN9" s="31">
        <f t="shared" si="7"/>
        <v>15.83</v>
      </c>
      <c r="BO9">
        <f t="shared" si="28"/>
        <v>490.73</v>
      </c>
    </row>
    <row r="10" spans="1:67" x14ac:dyDescent="0.25">
      <c r="A10">
        <f>Data!Y10</f>
        <v>199201</v>
      </c>
      <c r="B10">
        <f>ROUND(Data!Z10,2)</f>
        <v>2.5499999999999998</v>
      </c>
      <c r="C10">
        <f>ROUND(Data!AA10,1)</f>
        <v>-4</v>
      </c>
      <c r="D10">
        <f>ROUND(Data!AB10,1)</f>
        <v>-0.4</v>
      </c>
      <c r="E10">
        <f>ROUND(Data!AC10,1)</f>
        <v>-7</v>
      </c>
      <c r="F10">
        <f>ROUND(Data!AD10,1)</f>
        <v>5.7</v>
      </c>
      <c r="G10">
        <f>ROUND(Data!AE10,1)</f>
        <v>-17.2</v>
      </c>
      <c r="H10">
        <f>ROUND(Data!AF10,1)</f>
        <v>87.8</v>
      </c>
      <c r="I10">
        <f>ROUND(Data!AG10,1)</f>
        <v>74.7</v>
      </c>
      <c r="J10">
        <f>ROUND(Data!AH10,1)</f>
        <v>60.2</v>
      </c>
      <c r="K10">
        <f>ROUND(Data!AI10,1)</f>
        <v>10.199999999999999</v>
      </c>
      <c r="L10">
        <f>ROUND(Data!AJ10,1)</f>
        <v>1.8</v>
      </c>
      <c r="M10">
        <f>ROUND(Data!AK10,1)</f>
        <v>7</v>
      </c>
      <c r="N10">
        <f>ROUND(Data!AL10,1)</f>
        <v>12.8</v>
      </c>
      <c r="R10">
        <f>ROUND(Data!AP10,1)</f>
        <v>1.8</v>
      </c>
      <c r="S10">
        <f>ROUND(Data!AQ10,3)</f>
        <v>0.442</v>
      </c>
      <c r="T10">
        <f>ROUND(Data!AR10,3)</f>
        <v>0.16300000000000001</v>
      </c>
      <c r="U10">
        <f>ROUND(Data!AS10,3)</f>
        <v>0.46700000000000003</v>
      </c>
      <c r="X10">
        <f t="shared" si="29"/>
        <v>6.6</v>
      </c>
      <c r="Y10">
        <f t="shared" si="30"/>
        <v>0</v>
      </c>
      <c r="Z10">
        <f t="shared" si="31"/>
        <v>0</v>
      </c>
      <c r="AA10">
        <v>1</v>
      </c>
      <c r="AB10">
        <v>1992</v>
      </c>
      <c r="AD10">
        <f t="shared" si="32"/>
        <v>1996</v>
      </c>
      <c r="AE10">
        <f t="shared" si="8"/>
        <v>-9.5</v>
      </c>
      <c r="AF10">
        <f t="shared" si="9"/>
        <v>-5.2</v>
      </c>
      <c r="AG10">
        <f t="shared" si="10"/>
        <v>-3.6</v>
      </c>
      <c r="AH10">
        <f t="shared" si="11"/>
        <v>0.9</v>
      </c>
      <c r="AI10">
        <f t="shared" si="12"/>
        <v>1.8</v>
      </c>
      <c r="AJ10">
        <f t="shared" si="13"/>
        <v>7.7</v>
      </c>
      <c r="AK10">
        <f t="shared" si="14"/>
        <v>13.6</v>
      </c>
      <c r="AL10">
        <f t="shared" si="15"/>
        <v>12.8</v>
      </c>
      <c r="AM10">
        <f t="shared" si="0"/>
        <v>5.7</v>
      </c>
      <c r="AN10">
        <f t="shared" si="1"/>
        <v>0.6</v>
      </c>
      <c r="AO10">
        <f t="shared" si="2"/>
        <v>-4.5999999999999996</v>
      </c>
      <c r="AP10">
        <f t="shared" si="3"/>
        <v>-9.6</v>
      </c>
      <c r="AR10">
        <f t="shared" si="16"/>
        <v>199601</v>
      </c>
      <c r="AS10">
        <f t="shared" si="17"/>
        <v>199602</v>
      </c>
      <c r="AT10">
        <f t="shared" si="18"/>
        <v>199603</v>
      </c>
      <c r="AU10">
        <f t="shared" si="19"/>
        <v>199604</v>
      </c>
      <c r="AV10">
        <f t="shared" si="20"/>
        <v>199605</v>
      </c>
      <c r="AW10">
        <f t="shared" si="21"/>
        <v>199606</v>
      </c>
      <c r="AX10">
        <f t="shared" si="22"/>
        <v>199607</v>
      </c>
      <c r="AY10">
        <f t="shared" si="23"/>
        <v>199608</v>
      </c>
      <c r="AZ10">
        <f t="shared" si="24"/>
        <v>199609</v>
      </c>
      <c r="BA10">
        <f t="shared" si="25"/>
        <v>199610</v>
      </c>
      <c r="BB10">
        <f t="shared" si="26"/>
        <v>199611</v>
      </c>
      <c r="BC10">
        <f t="shared" si="27"/>
        <v>199612</v>
      </c>
      <c r="BF10" s="20">
        <v>6</v>
      </c>
      <c r="BG10" s="27">
        <v>162</v>
      </c>
      <c r="BH10" s="22">
        <v>30</v>
      </c>
      <c r="BI10" s="28">
        <v>0.40760000000000002</v>
      </c>
      <c r="BJ10" s="17">
        <v>0.96799999999999997</v>
      </c>
      <c r="BK10" s="29">
        <f t="shared" si="5"/>
        <v>0.44559778781130205</v>
      </c>
      <c r="BL10" s="17">
        <f t="shared" si="6"/>
        <v>2.032638222049528</v>
      </c>
      <c r="BM10" s="30">
        <f t="shared" si="33"/>
        <v>1.2927579092234998</v>
      </c>
      <c r="BN10" s="31">
        <f t="shared" si="7"/>
        <v>17.079999999999998</v>
      </c>
      <c r="BO10">
        <f t="shared" si="28"/>
        <v>512.4</v>
      </c>
    </row>
    <row r="11" spans="1:67" x14ac:dyDescent="0.25">
      <c r="A11">
        <f>Data!Y11</f>
        <v>199202</v>
      </c>
      <c r="B11">
        <f>ROUND(Data!Z11,2)</f>
        <v>6.29</v>
      </c>
      <c r="C11">
        <f>ROUND(Data!AA11,1)</f>
        <v>-0.8</v>
      </c>
      <c r="D11">
        <f>ROUND(Data!AB11,1)</f>
        <v>4</v>
      </c>
      <c r="E11">
        <f>ROUND(Data!AC11,1)</f>
        <v>-4.9000000000000004</v>
      </c>
      <c r="F11">
        <f>ROUND(Data!AD11,1)</f>
        <v>15.5</v>
      </c>
      <c r="G11">
        <f>ROUND(Data!AE11,1)</f>
        <v>-12.3</v>
      </c>
      <c r="H11">
        <f>ROUND(Data!AF11,1)</f>
        <v>81</v>
      </c>
      <c r="I11">
        <f>ROUND(Data!AG11,1)</f>
        <v>65.8</v>
      </c>
      <c r="J11">
        <f>ROUND(Data!AH11,1)</f>
        <v>52.5</v>
      </c>
      <c r="K11">
        <f>ROUND(Data!AI11,1)</f>
        <v>11.3</v>
      </c>
      <c r="L11">
        <f>ROUND(Data!AJ11,1)</f>
        <v>1.6</v>
      </c>
      <c r="M11">
        <f>ROUND(Data!AK11,1)</f>
        <v>6.1</v>
      </c>
      <c r="N11">
        <f>ROUND(Data!AL11,1)</f>
        <v>14</v>
      </c>
      <c r="R11">
        <f>ROUND(Data!AP11,1)</f>
        <v>1.5</v>
      </c>
      <c r="S11">
        <f>ROUND(Data!AQ11,3)</f>
        <v>0.50900000000000001</v>
      </c>
      <c r="T11">
        <f>ROUND(Data!AR11,3)</f>
        <v>0.35499999999999998</v>
      </c>
      <c r="U11">
        <f>ROUND(Data!AS11,3)</f>
        <v>1.294</v>
      </c>
      <c r="X11">
        <f t="shared" si="29"/>
        <v>8.9</v>
      </c>
      <c r="Y11">
        <f t="shared" si="30"/>
        <v>0</v>
      </c>
      <c r="Z11">
        <f t="shared" si="31"/>
        <v>0</v>
      </c>
      <c r="AA11">
        <v>2</v>
      </c>
      <c r="AB11">
        <v>1992</v>
      </c>
      <c r="AD11">
        <f t="shared" si="32"/>
        <v>1997</v>
      </c>
      <c r="AE11">
        <f t="shared" si="8"/>
        <v>-6.5</v>
      </c>
      <c r="AF11">
        <f t="shared" si="9"/>
        <v>-5.3</v>
      </c>
      <c r="AG11">
        <f t="shared" si="10"/>
        <v>-3.6</v>
      </c>
      <c r="AH11">
        <f t="shared" si="11"/>
        <v>-0.6</v>
      </c>
      <c r="AI11">
        <f t="shared" si="12"/>
        <v>6</v>
      </c>
      <c r="AJ11">
        <f t="shared" si="13"/>
        <v>7.7</v>
      </c>
      <c r="AK11">
        <f t="shared" si="14"/>
        <v>11.1</v>
      </c>
      <c r="AL11">
        <f t="shared" si="15"/>
        <v>12.7</v>
      </c>
      <c r="AM11">
        <f t="shared" si="0"/>
        <v>9.1</v>
      </c>
      <c r="AN11">
        <f t="shared" si="1"/>
        <v>0.9</v>
      </c>
      <c r="AO11">
        <f t="shared" si="2"/>
        <v>-1.3</v>
      </c>
      <c r="AP11">
        <f t="shared" si="3"/>
        <v>-4.8</v>
      </c>
      <c r="AR11">
        <f t="shared" si="16"/>
        <v>199701</v>
      </c>
      <c r="AS11">
        <f t="shared" si="17"/>
        <v>199702</v>
      </c>
      <c r="AT11">
        <f t="shared" si="18"/>
        <v>199703</v>
      </c>
      <c r="AU11">
        <f t="shared" si="19"/>
        <v>199704</v>
      </c>
      <c r="AV11">
        <f t="shared" si="20"/>
        <v>199705</v>
      </c>
      <c r="AW11">
        <f t="shared" si="21"/>
        <v>199706</v>
      </c>
      <c r="AX11">
        <f t="shared" si="22"/>
        <v>199707</v>
      </c>
      <c r="AY11">
        <f t="shared" si="23"/>
        <v>199708</v>
      </c>
      <c r="AZ11">
        <f t="shared" si="24"/>
        <v>199709</v>
      </c>
      <c r="BA11">
        <f t="shared" si="25"/>
        <v>199710</v>
      </c>
      <c r="BB11">
        <f t="shared" si="26"/>
        <v>199711</v>
      </c>
      <c r="BC11">
        <f t="shared" si="27"/>
        <v>199712</v>
      </c>
      <c r="BF11" s="20">
        <v>7</v>
      </c>
      <c r="BG11" s="27">
        <v>199</v>
      </c>
      <c r="BH11" s="22">
        <v>31</v>
      </c>
      <c r="BI11" s="28">
        <v>0.373</v>
      </c>
      <c r="BJ11" s="17">
        <v>0.96799999999999997</v>
      </c>
      <c r="BK11" s="29">
        <f t="shared" si="5"/>
        <v>0.40384069831675246</v>
      </c>
      <c r="BL11" s="17">
        <f t="shared" si="6"/>
        <v>1.9865075696735846</v>
      </c>
      <c r="BM11" s="30">
        <f t="shared" si="33"/>
        <v>1.2634188143123999</v>
      </c>
      <c r="BN11" s="31">
        <f t="shared" si="7"/>
        <v>16.440000000000001</v>
      </c>
      <c r="BO11">
        <f t="shared" si="28"/>
        <v>509.64000000000004</v>
      </c>
    </row>
    <row r="12" spans="1:67" x14ac:dyDescent="0.25">
      <c r="A12">
        <f>Data!Y12</f>
        <v>199203</v>
      </c>
      <c r="B12">
        <f>ROUND(Data!Z12,2)</f>
        <v>13.21</v>
      </c>
      <c r="C12">
        <f>ROUND(Data!AA12,1)</f>
        <v>1.8</v>
      </c>
      <c r="D12">
        <f>ROUND(Data!AB12,1)</f>
        <v>8.3000000000000007</v>
      </c>
      <c r="E12">
        <f>ROUND(Data!AC12,1)</f>
        <v>-3.5</v>
      </c>
      <c r="F12">
        <f>ROUND(Data!AD12,1)</f>
        <v>14.4</v>
      </c>
      <c r="G12">
        <f>ROUND(Data!AE12,1)</f>
        <v>-10.9</v>
      </c>
      <c r="H12">
        <f>ROUND(Data!AF12,1)</f>
        <v>64</v>
      </c>
      <c r="I12">
        <f>ROUND(Data!AG12,1)</f>
        <v>43</v>
      </c>
      <c r="J12">
        <f>ROUND(Data!AH12,1)</f>
        <v>29.9</v>
      </c>
      <c r="K12">
        <f>ROUND(Data!AI12,1)</f>
        <v>11.3</v>
      </c>
      <c r="L12">
        <f>ROUND(Data!AJ12,1)</f>
        <v>1.3</v>
      </c>
      <c r="M12">
        <f>ROUND(Data!AK12,1)</f>
        <v>5.2</v>
      </c>
      <c r="N12">
        <f>ROUND(Data!AL12,1)</f>
        <v>9.1999999999999993</v>
      </c>
      <c r="R12">
        <f>ROUND(Data!AP12,1)</f>
        <v>1.3</v>
      </c>
      <c r="S12">
        <f>ROUND(Data!AQ12,3)</f>
        <v>0.44700000000000001</v>
      </c>
      <c r="T12">
        <f>ROUND(Data!AR12,3)</f>
        <v>0.67400000000000004</v>
      </c>
      <c r="U12">
        <f>ROUND(Data!AS12,3)</f>
        <v>1.2929999999999999</v>
      </c>
      <c r="X12">
        <f t="shared" si="29"/>
        <v>11.8</v>
      </c>
      <c r="Y12">
        <f t="shared" si="30"/>
        <v>38</v>
      </c>
      <c r="Z12">
        <f t="shared" si="31"/>
        <v>23.6</v>
      </c>
      <c r="AA12">
        <v>3</v>
      </c>
      <c r="AB12">
        <v>1992</v>
      </c>
      <c r="AD12">
        <f t="shared" si="32"/>
        <v>1998</v>
      </c>
      <c r="AE12">
        <f t="shared" si="8"/>
        <v>-7.4</v>
      </c>
      <c r="AF12">
        <f t="shared" si="9"/>
        <v>-4</v>
      </c>
      <c r="AG12">
        <f t="shared" si="10"/>
        <v>-2.6</v>
      </c>
      <c r="AH12">
        <f t="shared" si="11"/>
        <v>1.6</v>
      </c>
      <c r="AI12">
        <f t="shared" si="12"/>
        <v>7.7</v>
      </c>
      <c r="AJ12">
        <f t="shared" si="13"/>
        <v>8.5</v>
      </c>
      <c r="AK12">
        <f t="shared" si="14"/>
        <v>15.1</v>
      </c>
      <c r="AL12">
        <f t="shared" si="15"/>
        <v>14.6</v>
      </c>
      <c r="AM12">
        <f t="shared" si="0"/>
        <v>11.4</v>
      </c>
      <c r="AN12">
        <f t="shared" si="1"/>
        <v>2.7</v>
      </c>
      <c r="AO12">
        <f t="shared" si="2"/>
        <v>-3</v>
      </c>
      <c r="AP12">
        <f t="shared" si="3"/>
        <v>-8</v>
      </c>
      <c r="AR12">
        <f t="shared" si="16"/>
        <v>199801</v>
      </c>
      <c r="AS12">
        <f t="shared" si="17"/>
        <v>199802</v>
      </c>
      <c r="AT12">
        <f t="shared" si="18"/>
        <v>199803</v>
      </c>
      <c r="AU12">
        <f t="shared" si="19"/>
        <v>199804</v>
      </c>
      <c r="AV12">
        <f t="shared" si="20"/>
        <v>199805</v>
      </c>
      <c r="AW12">
        <f t="shared" si="21"/>
        <v>199806</v>
      </c>
      <c r="AX12">
        <f t="shared" si="22"/>
        <v>199807</v>
      </c>
      <c r="AY12">
        <f t="shared" si="23"/>
        <v>199808</v>
      </c>
      <c r="AZ12">
        <f t="shared" si="24"/>
        <v>199809</v>
      </c>
      <c r="BA12">
        <f t="shared" si="25"/>
        <v>199810</v>
      </c>
      <c r="BB12">
        <f t="shared" si="26"/>
        <v>199811</v>
      </c>
      <c r="BC12">
        <f t="shared" si="27"/>
        <v>199812</v>
      </c>
      <c r="BF12" s="20">
        <v>8</v>
      </c>
      <c r="BG12" s="27">
        <v>229</v>
      </c>
      <c r="BH12" s="22">
        <v>31</v>
      </c>
      <c r="BI12" s="28">
        <v>0.23549999999999999</v>
      </c>
      <c r="BJ12" s="17">
        <v>0.97599999999999998</v>
      </c>
      <c r="BK12" s="29">
        <f t="shared" si="5"/>
        <v>0.24763090662803075</v>
      </c>
      <c r="BL12" s="17">
        <f t="shared" si="6"/>
        <v>1.8210305627873273</v>
      </c>
      <c r="BM12" s="30">
        <f t="shared" si="33"/>
        <v>1.1581754379327402</v>
      </c>
      <c r="BN12" s="31">
        <f t="shared" si="7"/>
        <v>14.03</v>
      </c>
      <c r="BO12">
        <f t="shared" si="28"/>
        <v>434.93</v>
      </c>
    </row>
    <row r="13" spans="1:67" x14ac:dyDescent="0.25">
      <c r="A13">
        <f>Data!Y13</f>
        <v>199204</v>
      </c>
      <c r="B13">
        <f>ROUND(Data!Z13,2)</f>
        <v>13.63</v>
      </c>
      <c r="C13">
        <f>ROUND(Data!AA13,1)</f>
        <v>1.9</v>
      </c>
      <c r="D13">
        <f>ROUND(Data!AB13,1)</f>
        <v>7.1</v>
      </c>
      <c r="E13">
        <f>ROUND(Data!AC13,1)</f>
        <v>-3</v>
      </c>
      <c r="F13">
        <f>ROUND(Data!AD13,1)</f>
        <v>15.7</v>
      </c>
      <c r="G13">
        <f>ROUND(Data!AE13,1)</f>
        <v>-11.4</v>
      </c>
      <c r="H13">
        <f>ROUND(Data!AF13,1)</f>
        <v>72.599999999999994</v>
      </c>
      <c r="I13">
        <f>ROUND(Data!AG13,1)</f>
        <v>53</v>
      </c>
      <c r="J13">
        <f>ROUND(Data!AH13,1)</f>
        <v>56.2</v>
      </c>
      <c r="K13">
        <f>ROUND(Data!AI13,1)</f>
        <v>9.4</v>
      </c>
      <c r="L13">
        <f>ROUND(Data!AJ13,1)</f>
        <v>1.9</v>
      </c>
      <c r="M13">
        <f>ROUND(Data!AK13,1)</f>
        <v>6.6</v>
      </c>
      <c r="N13">
        <f>ROUND(Data!AL13,1)</f>
        <v>11.6</v>
      </c>
      <c r="R13">
        <f>ROUND(Data!AP13,1)</f>
        <v>1.4</v>
      </c>
      <c r="S13">
        <f>ROUND(Data!AQ13,3)</f>
        <v>0.54</v>
      </c>
      <c r="T13">
        <f>ROUND(Data!AR13,3)</f>
        <v>0.51</v>
      </c>
      <c r="U13">
        <f>ROUND(Data!AS13,3)</f>
        <v>1.1970000000000001</v>
      </c>
      <c r="X13">
        <f t="shared" si="29"/>
        <v>10.1</v>
      </c>
      <c r="Y13">
        <f t="shared" si="30"/>
        <v>48</v>
      </c>
      <c r="Z13">
        <f t="shared" si="31"/>
        <v>32.299999999999997</v>
      </c>
      <c r="AA13">
        <v>4</v>
      </c>
      <c r="AB13">
        <v>1992</v>
      </c>
      <c r="AD13">
        <f t="shared" si="32"/>
        <v>1999</v>
      </c>
      <c r="AE13">
        <f t="shared" si="8"/>
        <v>-5.5</v>
      </c>
      <c r="AF13">
        <f t="shared" si="9"/>
        <v>-6.2</v>
      </c>
      <c r="AG13">
        <f t="shared" si="10"/>
        <v>-3.8</v>
      </c>
      <c r="AH13">
        <f t="shared" si="11"/>
        <v>0.2</v>
      </c>
      <c r="AI13">
        <f t="shared" si="12"/>
        <v>2.5</v>
      </c>
      <c r="AJ13">
        <f t="shared" si="13"/>
        <v>7.9</v>
      </c>
      <c r="AK13">
        <f t="shared" si="14"/>
        <v>13.4</v>
      </c>
      <c r="AL13">
        <f t="shared" si="15"/>
        <v>13</v>
      </c>
      <c r="AM13">
        <f t="shared" si="0"/>
        <v>7.3</v>
      </c>
      <c r="AN13">
        <f t="shared" si="1"/>
        <v>1.9</v>
      </c>
      <c r="AO13">
        <f t="shared" si="2"/>
        <v>-1.2</v>
      </c>
      <c r="AP13">
        <f t="shared" si="3"/>
        <v>-3</v>
      </c>
      <c r="AR13">
        <f t="shared" si="16"/>
        <v>199901</v>
      </c>
      <c r="AS13">
        <f t="shared" si="17"/>
        <v>199902</v>
      </c>
      <c r="AT13">
        <f t="shared" si="18"/>
        <v>199903</v>
      </c>
      <c r="AU13">
        <f t="shared" si="19"/>
        <v>199904</v>
      </c>
      <c r="AV13">
        <f t="shared" si="20"/>
        <v>199905</v>
      </c>
      <c r="AW13">
        <f t="shared" si="21"/>
        <v>199906</v>
      </c>
      <c r="AX13">
        <f t="shared" si="22"/>
        <v>199907</v>
      </c>
      <c r="AY13">
        <f t="shared" si="23"/>
        <v>199908</v>
      </c>
      <c r="AZ13">
        <f t="shared" si="24"/>
        <v>199909</v>
      </c>
      <c r="BA13">
        <f t="shared" si="25"/>
        <v>199910</v>
      </c>
      <c r="BB13">
        <f t="shared" si="26"/>
        <v>199911</v>
      </c>
      <c r="BC13">
        <f t="shared" si="27"/>
        <v>199912</v>
      </c>
      <c r="BF13" s="20">
        <v>9</v>
      </c>
      <c r="BG13" s="27">
        <v>259</v>
      </c>
      <c r="BH13" s="22">
        <v>30</v>
      </c>
      <c r="BI13" s="28">
        <v>3.27E-2</v>
      </c>
      <c r="BJ13" s="17">
        <v>0.99099999999999999</v>
      </c>
      <c r="BK13" s="29">
        <f t="shared" si="5"/>
        <v>3.3758433376245761E-2</v>
      </c>
      <c r="BL13" s="17">
        <f t="shared" si="6"/>
        <v>1.6045611754925182</v>
      </c>
      <c r="BM13" s="30">
        <f t="shared" si="33"/>
        <v>1.0205009076132416</v>
      </c>
      <c r="BN13" s="31">
        <f t="shared" si="7"/>
        <v>10.48</v>
      </c>
      <c r="BO13">
        <f t="shared" si="28"/>
        <v>314.40000000000003</v>
      </c>
    </row>
    <row r="14" spans="1:67" x14ac:dyDescent="0.25">
      <c r="A14">
        <f>Data!Y14</f>
        <v>199205</v>
      </c>
      <c r="B14">
        <f>ROUND(Data!Z14,2)</f>
        <v>19.989999999999998</v>
      </c>
      <c r="C14">
        <f>ROUND(Data!AA14,1)</f>
        <v>7.1</v>
      </c>
      <c r="D14">
        <f>ROUND(Data!AB14,1)</f>
        <v>13.4</v>
      </c>
      <c r="E14">
        <f>ROUND(Data!AC14,1)</f>
        <v>1</v>
      </c>
      <c r="F14">
        <f>ROUND(Data!AD14,1)</f>
        <v>24.2</v>
      </c>
      <c r="G14">
        <f>ROUND(Data!AE14,1)</f>
        <v>-6.1</v>
      </c>
      <c r="H14">
        <f>ROUND(Data!AF14,1)</f>
        <v>62.4</v>
      </c>
      <c r="I14">
        <f>ROUND(Data!AG14,1)</f>
        <v>40.6</v>
      </c>
      <c r="J14">
        <f>ROUND(Data!AH14,1)</f>
        <v>38.1</v>
      </c>
      <c r="K14">
        <f>ROUND(Data!AI14,1)</f>
        <v>7.4</v>
      </c>
      <c r="L14">
        <f>ROUND(Data!AJ14,1)</f>
        <v>1.5</v>
      </c>
      <c r="M14">
        <f>ROUND(Data!AK14,1)</f>
        <v>6.1</v>
      </c>
      <c r="N14">
        <f>ROUND(Data!AL14,1)</f>
        <v>11.5</v>
      </c>
      <c r="R14">
        <f>ROUND(Data!AP14,1)</f>
        <v>6.6</v>
      </c>
      <c r="S14">
        <f>ROUND(Data!AQ14,3)</f>
        <v>0.57899999999999996</v>
      </c>
      <c r="T14">
        <f>ROUND(Data!AR14,3)</f>
        <v>1.07</v>
      </c>
      <c r="U14">
        <f>ROUND(Data!AS14,3)</f>
        <v>2.2999999999999998</v>
      </c>
      <c r="X14">
        <f t="shared" si="29"/>
        <v>12.4</v>
      </c>
      <c r="Y14">
        <f t="shared" si="30"/>
        <v>85</v>
      </c>
      <c r="Z14">
        <f t="shared" si="31"/>
        <v>60.8</v>
      </c>
      <c r="AA14">
        <v>5</v>
      </c>
      <c r="AB14">
        <v>1992</v>
      </c>
      <c r="AD14">
        <f t="shared" si="32"/>
        <v>2000</v>
      </c>
      <c r="AE14">
        <f t="shared" si="8"/>
        <v>-7</v>
      </c>
      <c r="AF14">
        <f t="shared" si="9"/>
        <v>-5</v>
      </c>
      <c r="AG14">
        <f t="shared" si="10"/>
        <v>-3.2</v>
      </c>
      <c r="AH14">
        <f t="shared" si="11"/>
        <v>2.1</v>
      </c>
      <c r="AI14">
        <f t="shared" si="12"/>
        <v>3.3</v>
      </c>
      <c r="AJ14">
        <f t="shared" si="13"/>
        <v>8.6</v>
      </c>
      <c r="AK14">
        <f t="shared" si="14"/>
        <v>11.7</v>
      </c>
      <c r="AL14">
        <f t="shared" si="15"/>
        <v>11.9</v>
      </c>
      <c r="AM14">
        <f t="shared" si="0"/>
        <v>7.1</v>
      </c>
      <c r="AN14">
        <f t="shared" si="1"/>
        <v>2.4</v>
      </c>
      <c r="AO14">
        <f t="shared" si="2"/>
        <v>-5.2</v>
      </c>
      <c r="AP14">
        <f t="shared" si="3"/>
        <v>-7.6</v>
      </c>
      <c r="AR14">
        <f t="shared" si="16"/>
        <v>200001</v>
      </c>
      <c r="AS14">
        <f t="shared" si="17"/>
        <v>200002</v>
      </c>
      <c r="AT14">
        <f t="shared" si="18"/>
        <v>200003</v>
      </c>
      <c r="AU14">
        <f t="shared" si="19"/>
        <v>200004</v>
      </c>
      <c r="AV14">
        <f t="shared" si="20"/>
        <v>200005</v>
      </c>
      <c r="AW14">
        <f t="shared" si="21"/>
        <v>200006</v>
      </c>
      <c r="AX14">
        <f t="shared" si="22"/>
        <v>200007</v>
      </c>
      <c r="AY14">
        <f t="shared" si="23"/>
        <v>200008</v>
      </c>
      <c r="AZ14">
        <f t="shared" si="24"/>
        <v>200009</v>
      </c>
      <c r="BA14">
        <f t="shared" si="25"/>
        <v>200010</v>
      </c>
      <c r="BB14">
        <f t="shared" si="26"/>
        <v>200011</v>
      </c>
      <c r="BC14">
        <f t="shared" si="27"/>
        <v>200012</v>
      </c>
      <c r="BF14" s="20">
        <v>10</v>
      </c>
      <c r="BG14" s="27">
        <v>288</v>
      </c>
      <c r="BH14" s="22">
        <v>31</v>
      </c>
      <c r="BI14" s="28">
        <v>-0.1729</v>
      </c>
      <c r="BJ14" s="17">
        <v>1.008</v>
      </c>
      <c r="BK14" s="29">
        <f t="shared" si="5"/>
        <v>-0.18023236965684863</v>
      </c>
      <c r="BL14" s="17">
        <f t="shared" si="6"/>
        <v>1.3895736423783367</v>
      </c>
      <c r="BM14" s="30">
        <f t="shared" si="33"/>
        <v>0.88376883655262217</v>
      </c>
      <c r="BN14" s="31">
        <f t="shared" si="7"/>
        <v>6.92</v>
      </c>
      <c r="BO14">
        <f t="shared" si="28"/>
        <v>214.52</v>
      </c>
    </row>
    <row r="15" spans="1:67" x14ac:dyDescent="0.25">
      <c r="A15">
        <f>Data!Y15</f>
        <v>199206</v>
      </c>
      <c r="B15">
        <f>ROUND(Data!Z15,2)</f>
        <v>21.1</v>
      </c>
      <c r="C15">
        <f>ROUND(Data!AA15,1)</f>
        <v>12.6</v>
      </c>
      <c r="D15">
        <f>ROUND(Data!AB15,1)</f>
        <v>19</v>
      </c>
      <c r="E15">
        <f>ROUND(Data!AC15,1)</f>
        <v>5.6</v>
      </c>
      <c r="F15">
        <f>ROUND(Data!AD15,1)</f>
        <v>27.8</v>
      </c>
      <c r="G15">
        <f>ROUND(Data!AE15,1)</f>
        <v>-0.1</v>
      </c>
      <c r="H15">
        <f>ROUND(Data!AF15,1)</f>
        <v>58.5</v>
      </c>
      <c r="I15">
        <f>ROUND(Data!AG15,1)</f>
        <v>38.9</v>
      </c>
      <c r="J15">
        <f>ROUND(Data!AH15,1)</f>
        <v>93.3</v>
      </c>
      <c r="K15">
        <f>ROUND(Data!AI15,1)</f>
        <v>34.299999999999997</v>
      </c>
      <c r="L15">
        <f>ROUND(Data!AJ15,1)</f>
        <v>1.4</v>
      </c>
      <c r="M15">
        <f>ROUND(Data!AK15,1)</f>
        <v>6.3</v>
      </c>
      <c r="N15">
        <f>ROUND(Data!AL15,1)</f>
        <v>10</v>
      </c>
      <c r="R15">
        <f>ROUND(Data!AP15,1)</f>
        <v>11.1</v>
      </c>
      <c r="S15">
        <f>ROUND(Data!AQ15,3)</f>
        <v>0.79100000000000004</v>
      </c>
      <c r="T15">
        <f>ROUND(Data!AR15,3)</f>
        <v>1.5189999999999999</v>
      </c>
      <c r="U15">
        <f>ROUND(Data!AS15,3)</f>
        <v>3.0859999999999999</v>
      </c>
      <c r="X15">
        <f t="shared" si="29"/>
        <v>13.4</v>
      </c>
      <c r="Y15">
        <f t="shared" si="30"/>
        <v>112</v>
      </c>
      <c r="Z15">
        <f t="shared" si="31"/>
        <v>84.2</v>
      </c>
      <c r="AA15">
        <v>6</v>
      </c>
      <c r="AB15">
        <v>1992</v>
      </c>
      <c r="AD15">
        <f t="shared" si="32"/>
        <v>2001</v>
      </c>
      <c r="AE15">
        <f t="shared" si="8"/>
        <v>-4.5</v>
      </c>
      <c r="AF15">
        <f t="shared" si="9"/>
        <v>-7.1</v>
      </c>
      <c r="AG15">
        <f t="shared" si="10"/>
        <v>-2.2999999999999998</v>
      </c>
      <c r="AH15">
        <f t="shared" si="11"/>
        <v>-0.5</v>
      </c>
      <c r="AI15">
        <f t="shared" si="12"/>
        <v>5.6</v>
      </c>
      <c r="AJ15">
        <f t="shared" si="13"/>
        <v>6.8</v>
      </c>
      <c r="AK15">
        <f t="shared" si="14"/>
        <v>11.8</v>
      </c>
      <c r="AL15">
        <f t="shared" si="15"/>
        <v>13.7</v>
      </c>
      <c r="AM15">
        <f t="shared" si="0"/>
        <v>9.9</v>
      </c>
      <c r="AN15">
        <f t="shared" si="1"/>
        <v>0</v>
      </c>
      <c r="AO15">
        <f t="shared" si="2"/>
        <v>-1.6</v>
      </c>
      <c r="AP15">
        <f t="shared" si="3"/>
        <v>-6.6</v>
      </c>
      <c r="AR15">
        <f t="shared" si="16"/>
        <v>200101</v>
      </c>
      <c r="AS15">
        <f t="shared" si="17"/>
        <v>200102</v>
      </c>
      <c r="AT15">
        <f t="shared" si="18"/>
        <v>200103</v>
      </c>
      <c r="AU15">
        <f t="shared" si="19"/>
        <v>200104</v>
      </c>
      <c r="AV15">
        <f t="shared" si="20"/>
        <v>200105</v>
      </c>
      <c r="AW15">
        <f t="shared" si="21"/>
        <v>200106</v>
      </c>
      <c r="AX15">
        <f t="shared" si="22"/>
        <v>200107</v>
      </c>
      <c r="AY15">
        <f t="shared" si="23"/>
        <v>200108</v>
      </c>
      <c r="AZ15">
        <f t="shared" si="24"/>
        <v>200109</v>
      </c>
      <c r="BA15">
        <f t="shared" si="25"/>
        <v>200110</v>
      </c>
      <c r="BB15">
        <f t="shared" si="26"/>
        <v>200111</v>
      </c>
      <c r="BC15">
        <f t="shared" si="27"/>
        <v>200112</v>
      </c>
      <c r="BF15" s="20">
        <v>11</v>
      </c>
      <c r="BG15" s="27">
        <v>318</v>
      </c>
      <c r="BH15" s="22">
        <v>30</v>
      </c>
      <c r="BI15" s="28">
        <v>-0.33739999999999998</v>
      </c>
      <c r="BJ15" s="17">
        <v>1.0229999999999999</v>
      </c>
      <c r="BK15" s="29">
        <f t="shared" si="5"/>
        <v>-0.36204027714676823</v>
      </c>
      <c r="BL15" s="17">
        <f t="shared" si="6"/>
        <v>1.2003406040820122</v>
      </c>
      <c r="BM15" s="30">
        <f t="shared" si="33"/>
        <v>0.76341662419615974</v>
      </c>
      <c r="BN15" s="31">
        <f t="shared" si="7"/>
        <v>4.21</v>
      </c>
      <c r="BO15">
        <f t="shared" si="28"/>
        <v>126.3</v>
      </c>
    </row>
    <row r="16" spans="1:67" x14ac:dyDescent="0.25">
      <c r="A16">
        <f>Data!Y16</f>
        <v>199207</v>
      </c>
      <c r="B16">
        <f>ROUND(Data!Z16,2)</f>
        <v>17.79</v>
      </c>
      <c r="C16">
        <f>ROUND(Data!AA16,1)</f>
        <v>12.1</v>
      </c>
      <c r="D16">
        <f>ROUND(Data!AB16,1)</f>
        <v>17.5</v>
      </c>
      <c r="E16">
        <f>ROUND(Data!AC16,1)</f>
        <v>6.9</v>
      </c>
      <c r="F16">
        <f>ROUND(Data!AD16,1)</f>
        <v>26.9</v>
      </c>
      <c r="G16">
        <f>ROUND(Data!AE16,1)</f>
        <v>3.2</v>
      </c>
      <c r="H16">
        <f>ROUND(Data!AF16,1)</f>
        <v>76.599999999999994</v>
      </c>
      <c r="I16">
        <f>ROUND(Data!AG16,1)</f>
        <v>47.5</v>
      </c>
      <c r="J16">
        <f>ROUND(Data!AH16,1)</f>
        <v>92.1</v>
      </c>
      <c r="K16">
        <f>ROUND(Data!AI16,1)</f>
        <v>25.9</v>
      </c>
      <c r="L16">
        <f>ROUND(Data!AJ16,1)</f>
        <v>1</v>
      </c>
      <c r="M16">
        <f>ROUND(Data!AK16,1)</f>
        <v>5.2</v>
      </c>
      <c r="N16">
        <f>ROUND(Data!AL16,1)</f>
        <v>8.1</v>
      </c>
      <c r="S16">
        <f>ROUND(Data!AQ16,3)</f>
        <v>0.94099999999999995</v>
      </c>
      <c r="T16">
        <f>ROUND(Data!AR16,3)</f>
        <v>1.135</v>
      </c>
      <c r="U16">
        <f>ROUND(Data!AS16,3)</f>
        <v>2.2679999999999998</v>
      </c>
      <c r="V16">
        <f>ROUND(Data!AT16,0)</f>
        <v>0</v>
      </c>
      <c r="X16">
        <f t="shared" si="29"/>
        <v>10.6</v>
      </c>
      <c r="Y16">
        <f t="shared" si="30"/>
        <v>98</v>
      </c>
      <c r="Z16">
        <f t="shared" si="31"/>
        <v>71.099999999999994</v>
      </c>
      <c r="AA16">
        <v>7</v>
      </c>
      <c r="AB16">
        <v>1992</v>
      </c>
      <c r="AD16">
        <f t="shared" si="32"/>
        <v>2002</v>
      </c>
      <c r="AE16">
        <f t="shared" si="8"/>
        <v>-6.8</v>
      </c>
      <c r="AF16">
        <f t="shared" si="9"/>
        <v>-6</v>
      </c>
      <c r="AG16">
        <f t="shared" si="10"/>
        <v>-6.5</v>
      </c>
      <c r="AH16">
        <f t="shared" si="11"/>
        <v>0.2</v>
      </c>
      <c r="AI16">
        <f t="shared" si="12"/>
        <v>3.1</v>
      </c>
      <c r="AJ16">
        <f t="shared" si="13"/>
        <v>10.3</v>
      </c>
      <c r="AK16">
        <f t="shared" si="14"/>
        <v>13.6</v>
      </c>
      <c r="AL16">
        <f t="shared" si="15"/>
        <v>12</v>
      </c>
      <c r="AM16">
        <f t="shared" si="0"/>
        <v>7.4</v>
      </c>
      <c r="AN16">
        <f t="shared" si="1"/>
        <v>1.8</v>
      </c>
      <c r="AO16">
        <f t="shared" si="2"/>
        <v>0.4</v>
      </c>
      <c r="AP16">
        <f t="shared" si="3"/>
        <v>-4.5999999999999996</v>
      </c>
      <c r="AR16">
        <f t="shared" si="16"/>
        <v>200201</v>
      </c>
      <c r="AS16">
        <f t="shared" si="17"/>
        <v>200202</v>
      </c>
      <c r="AT16">
        <f t="shared" si="18"/>
        <v>200203</v>
      </c>
      <c r="AU16">
        <f t="shared" si="19"/>
        <v>200204</v>
      </c>
      <c r="AV16">
        <f t="shared" si="20"/>
        <v>200205</v>
      </c>
      <c r="AW16">
        <f t="shared" si="21"/>
        <v>200206</v>
      </c>
      <c r="AX16">
        <f t="shared" si="22"/>
        <v>200207</v>
      </c>
      <c r="AY16">
        <f t="shared" si="23"/>
        <v>200208</v>
      </c>
      <c r="AZ16">
        <f t="shared" si="24"/>
        <v>200209</v>
      </c>
      <c r="BA16">
        <f t="shared" si="25"/>
        <v>200210</v>
      </c>
      <c r="BB16">
        <f t="shared" si="26"/>
        <v>200211</v>
      </c>
      <c r="BC16">
        <f t="shared" si="27"/>
        <v>200212</v>
      </c>
      <c r="BF16" s="20">
        <v>12</v>
      </c>
      <c r="BG16" s="27">
        <v>343</v>
      </c>
      <c r="BH16" s="22">
        <v>31</v>
      </c>
      <c r="BI16" s="28">
        <v>-0.40710000000000002</v>
      </c>
      <c r="BJ16" s="17">
        <v>1.032</v>
      </c>
      <c r="BK16" s="29">
        <f t="shared" si="5"/>
        <v>-0.4449857196148177</v>
      </c>
      <c r="BL16" s="17">
        <f t="shared" si="6"/>
        <v>1.1096380121814107</v>
      </c>
      <c r="BM16" s="30">
        <f t="shared" si="33"/>
        <v>0.70572977574737716</v>
      </c>
      <c r="BN16" s="31">
        <f t="shared" si="7"/>
        <v>3.15</v>
      </c>
      <c r="BO16">
        <f t="shared" si="28"/>
        <v>97.649999999999991</v>
      </c>
    </row>
    <row r="17" spans="1:55" x14ac:dyDescent="0.25">
      <c r="A17">
        <f>Data!Y17</f>
        <v>199208</v>
      </c>
      <c r="B17">
        <f>ROUND(Data!Z17,2)</f>
        <v>18.739999999999998</v>
      </c>
      <c r="C17">
        <f>ROUND(Data!AA17,1)</f>
        <v>12.5</v>
      </c>
      <c r="D17">
        <f>ROUND(Data!AB17,1)</f>
        <v>19.2</v>
      </c>
      <c r="E17">
        <f>ROUND(Data!AC17,1)</f>
        <v>5.9</v>
      </c>
      <c r="F17">
        <f>ROUND(Data!AD17,1)</f>
        <v>26.9</v>
      </c>
      <c r="G17">
        <f>ROUND(Data!AE17,1)</f>
        <v>-2.5</v>
      </c>
      <c r="H17">
        <f>ROUND(Data!AF17,1)</f>
        <v>62.9</v>
      </c>
      <c r="I17">
        <f>ROUND(Data!AG17,1)</f>
        <v>35.5</v>
      </c>
      <c r="J17">
        <f>ROUND(Data!AH17,1)</f>
        <v>28.4</v>
      </c>
      <c r="K17">
        <f>ROUND(Data!AI17,1)</f>
        <v>7.6</v>
      </c>
      <c r="L17">
        <f>ROUND(Data!AJ17,1)</f>
        <v>1</v>
      </c>
      <c r="M17">
        <f>ROUND(Data!AK17,1)</f>
        <v>5.2</v>
      </c>
      <c r="N17">
        <f>ROUND(Data!AL17,1)</f>
        <v>7.2</v>
      </c>
      <c r="S17">
        <f>ROUND(Data!AQ17,3)</f>
        <v>0.78600000000000003</v>
      </c>
      <c r="T17">
        <f>ROUND(Data!AR17,3)</f>
        <v>1.546</v>
      </c>
      <c r="U17">
        <f>ROUND(Data!AS17,3)</f>
        <v>2.86</v>
      </c>
      <c r="V17">
        <f>ROUND(Data!AT17,0)</f>
        <v>0</v>
      </c>
      <c r="X17">
        <f t="shared" si="29"/>
        <v>13.299999999999999</v>
      </c>
      <c r="Y17">
        <f t="shared" si="30"/>
        <v>95</v>
      </c>
      <c r="Z17">
        <f t="shared" si="31"/>
        <v>68.099999999999994</v>
      </c>
      <c r="AA17">
        <v>8</v>
      </c>
      <c r="AB17">
        <v>1992</v>
      </c>
      <c r="AD17">
        <f t="shared" si="32"/>
        <v>2003</v>
      </c>
      <c r="AE17">
        <f t="shared" si="8"/>
        <v>-3</v>
      </c>
      <c r="AF17">
        <f t="shared" si="9"/>
        <v>-4.8</v>
      </c>
      <c r="AG17">
        <f t="shared" si="10"/>
        <v>-3.2</v>
      </c>
      <c r="AH17">
        <f t="shared" si="11"/>
        <v>0.6</v>
      </c>
      <c r="AI17">
        <f t="shared" si="12"/>
        <v>4.2</v>
      </c>
      <c r="AJ17">
        <f t="shared" si="13"/>
        <v>10.3</v>
      </c>
      <c r="AK17">
        <f t="shared" si="14"/>
        <v>15.2</v>
      </c>
      <c r="AL17">
        <f t="shared" si="15"/>
        <v>14.6</v>
      </c>
      <c r="AM17">
        <f t="shared" si="0"/>
        <v>9.4</v>
      </c>
      <c r="AN17">
        <f t="shared" si="1"/>
        <v>4.4000000000000004</v>
      </c>
      <c r="AO17">
        <f t="shared" si="2"/>
        <v>-6.5</v>
      </c>
      <c r="AP17">
        <f t="shared" si="3"/>
        <v>-6.4</v>
      </c>
      <c r="AR17">
        <f t="shared" si="16"/>
        <v>200301</v>
      </c>
      <c r="AS17">
        <f t="shared" si="17"/>
        <v>200302</v>
      </c>
      <c r="AT17">
        <f t="shared" si="18"/>
        <v>200303</v>
      </c>
      <c r="AU17">
        <f t="shared" si="19"/>
        <v>200304</v>
      </c>
      <c r="AV17">
        <f t="shared" si="20"/>
        <v>200305</v>
      </c>
      <c r="AW17">
        <f t="shared" si="21"/>
        <v>200306</v>
      </c>
      <c r="AX17">
        <f t="shared" si="22"/>
        <v>200307</v>
      </c>
      <c r="AY17">
        <f t="shared" si="23"/>
        <v>200308</v>
      </c>
      <c r="AZ17">
        <f t="shared" si="24"/>
        <v>200309</v>
      </c>
      <c r="BA17">
        <f t="shared" si="25"/>
        <v>200310</v>
      </c>
      <c r="BB17">
        <f t="shared" si="26"/>
        <v>200311</v>
      </c>
      <c r="BC17">
        <f t="shared" si="27"/>
        <v>200312</v>
      </c>
    </row>
    <row r="18" spans="1:55" x14ac:dyDescent="0.25">
      <c r="A18">
        <f>Data!Y18</f>
        <v>199209</v>
      </c>
      <c r="B18">
        <f>ROUND(Data!Z18,2)</f>
        <v>10.89</v>
      </c>
      <c r="C18">
        <f>ROUND(Data!AA18,1)</f>
        <v>5.8</v>
      </c>
      <c r="D18">
        <f>ROUND(Data!AB18,1)</f>
        <v>11.6</v>
      </c>
      <c r="E18">
        <f>ROUND(Data!AC18,1)</f>
        <v>0.6</v>
      </c>
      <c r="F18">
        <f>ROUND(Data!AD18,1)</f>
        <v>21.2</v>
      </c>
      <c r="G18">
        <f>ROUND(Data!AE18,1)</f>
        <v>-6.2</v>
      </c>
      <c r="H18">
        <f>ROUND(Data!AF18,1)</f>
        <v>71.8</v>
      </c>
      <c r="I18">
        <f>ROUND(Data!AG18,1)</f>
        <v>50.6</v>
      </c>
      <c r="J18">
        <f>ROUND(Data!AH18,1)</f>
        <v>48.7</v>
      </c>
      <c r="K18">
        <f>ROUND(Data!AI18,1)</f>
        <v>9.4</v>
      </c>
      <c r="L18">
        <f>ROUND(Data!AJ18,1)</f>
        <v>1.5</v>
      </c>
      <c r="M18">
        <f>ROUND(Data!AK18,1)</f>
        <v>6.5</v>
      </c>
      <c r="N18">
        <f>ROUND(Data!AL18,1)</f>
        <v>11.8</v>
      </c>
      <c r="P18">
        <f>ROUND(Data!AN18,1)</f>
        <v>12.1</v>
      </c>
      <c r="R18">
        <f>ROUND(Data!AP18,1)</f>
        <v>9.1</v>
      </c>
      <c r="S18">
        <f>ROUND(Data!AQ18,3)</f>
        <v>0.67100000000000004</v>
      </c>
      <c r="T18">
        <f>ROUND(Data!AR18,3)</f>
        <v>0.78</v>
      </c>
      <c r="U18">
        <f>ROUND(Data!AS18,3)</f>
        <v>2.0209999999999999</v>
      </c>
      <c r="V18">
        <f>ROUND(Data!AT18,0)</f>
        <v>0</v>
      </c>
      <c r="X18">
        <f t="shared" si="29"/>
        <v>11</v>
      </c>
      <c r="Y18">
        <f t="shared" si="30"/>
        <v>49</v>
      </c>
      <c r="Z18">
        <f t="shared" si="31"/>
        <v>27.8</v>
      </c>
      <c r="AA18">
        <v>9</v>
      </c>
      <c r="AB18">
        <v>1992</v>
      </c>
      <c r="AD18">
        <f t="shared" si="32"/>
        <v>2004</v>
      </c>
      <c r="AE18">
        <f t="shared" si="8"/>
        <v>-7</v>
      </c>
      <c r="AF18">
        <f t="shared" si="9"/>
        <v>-4.3</v>
      </c>
      <c r="AG18">
        <f t="shared" si="10"/>
        <v>-1.1000000000000001</v>
      </c>
      <c r="AH18">
        <f t="shared" si="11"/>
        <v>3.6</v>
      </c>
      <c r="AI18">
        <f t="shared" si="12"/>
        <v>4.8</v>
      </c>
      <c r="AJ18">
        <f t="shared" si="13"/>
        <v>10.8</v>
      </c>
      <c r="AK18">
        <f t="shared" si="14"/>
        <v>14</v>
      </c>
      <c r="AL18">
        <f t="shared" si="15"/>
        <v>13.7</v>
      </c>
      <c r="AM18">
        <f t="shared" si="0"/>
        <v>6.2</v>
      </c>
      <c r="AN18">
        <f t="shared" si="1"/>
        <v>2.4</v>
      </c>
      <c r="AO18">
        <f t="shared" si="2"/>
        <v>-2.4</v>
      </c>
      <c r="AP18">
        <f t="shared" si="3"/>
        <v>-3.7</v>
      </c>
      <c r="AR18">
        <f t="shared" si="16"/>
        <v>200401</v>
      </c>
      <c r="AS18">
        <f t="shared" si="17"/>
        <v>200402</v>
      </c>
      <c r="AT18">
        <f t="shared" si="18"/>
        <v>200403</v>
      </c>
      <c r="AU18">
        <f t="shared" si="19"/>
        <v>200404</v>
      </c>
      <c r="AV18">
        <f t="shared" si="20"/>
        <v>200405</v>
      </c>
      <c r="AW18">
        <f t="shared" si="21"/>
        <v>200406</v>
      </c>
      <c r="AX18">
        <f t="shared" si="22"/>
        <v>200407</v>
      </c>
      <c r="AY18">
        <f t="shared" si="23"/>
        <v>200408</v>
      </c>
      <c r="AZ18">
        <f t="shared" si="24"/>
        <v>200409</v>
      </c>
      <c r="BA18">
        <f t="shared" si="25"/>
        <v>200410</v>
      </c>
      <c r="BB18">
        <f t="shared" si="26"/>
        <v>200411</v>
      </c>
      <c r="BC18">
        <f t="shared" si="27"/>
        <v>200412</v>
      </c>
    </row>
    <row r="19" spans="1:55" x14ac:dyDescent="0.25">
      <c r="A19">
        <f>Data!Y19</f>
        <v>199210</v>
      </c>
      <c r="B19">
        <f>ROUND(Data!Z19,2)</f>
        <v>6.44</v>
      </c>
      <c r="C19">
        <f>ROUND(Data!AA19,1)</f>
        <v>2.9</v>
      </c>
      <c r="D19">
        <f>ROUND(Data!AB19,1)</f>
        <v>7.7</v>
      </c>
      <c r="E19">
        <f>ROUND(Data!AC19,1)</f>
        <v>-1.5</v>
      </c>
      <c r="F19">
        <f>ROUND(Data!AD19,1)</f>
        <v>23.1</v>
      </c>
      <c r="G19">
        <f>ROUND(Data!AE19,1)</f>
        <v>-11.1</v>
      </c>
      <c r="H19">
        <f>ROUND(Data!AF19,1)</f>
        <v>74.7</v>
      </c>
      <c r="I19">
        <f>ROUND(Data!AG19,1)</f>
        <v>57.1</v>
      </c>
      <c r="J19">
        <f>ROUND(Data!AH19,1)</f>
        <v>37.700000000000003</v>
      </c>
      <c r="K19">
        <f>ROUND(Data!AI19,1)</f>
        <v>7.1</v>
      </c>
      <c r="L19">
        <f>ROUND(Data!AJ19,1)</f>
        <v>1.3</v>
      </c>
      <c r="M19">
        <f>ROUND(Data!AK19,1)</f>
        <v>5.9</v>
      </c>
      <c r="N19">
        <f>ROUND(Data!AL19,1)</f>
        <v>8.5</v>
      </c>
      <c r="P19">
        <f>ROUND(Data!AN19,1)</f>
        <v>8</v>
      </c>
      <c r="R19">
        <f>ROUND(Data!AP19,1)</f>
        <v>5.7</v>
      </c>
      <c r="S19">
        <f>ROUND(Data!AQ19,3)</f>
        <v>0.57099999999999995</v>
      </c>
      <c r="T19">
        <f>ROUND(Data!AR19,3)</f>
        <v>0.55800000000000005</v>
      </c>
      <c r="U19">
        <f>ROUND(Data!AS19,3)</f>
        <v>2.1960000000000002</v>
      </c>
      <c r="V19">
        <f>ROUND(Data!AT19,0)</f>
        <v>48</v>
      </c>
      <c r="X19">
        <f t="shared" si="29"/>
        <v>9.1999999999999993</v>
      </c>
      <c r="Y19">
        <f t="shared" si="30"/>
        <v>27</v>
      </c>
      <c r="Z19">
        <f t="shared" si="31"/>
        <v>3.8999999999999986</v>
      </c>
      <c r="AA19">
        <v>10</v>
      </c>
      <c r="AB19">
        <v>1992</v>
      </c>
      <c r="AD19">
        <f t="shared" si="32"/>
        <v>2005</v>
      </c>
      <c r="AE19">
        <f t="shared" si="8"/>
        <v>-5.9</v>
      </c>
      <c r="AF19">
        <f t="shared" si="9"/>
        <v>-3.6</v>
      </c>
      <c r="AG19">
        <f t="shared" si="10"/>
        <v>-1.6</v>
      </c>
      <c r="AH19">
        <f t="shared" si="11"/>
        <v>1.6</v>
      </c>
      <c r="AI19">
        <f t="shared" si="12"/>
        <v>6.9</v>
      </c>
      <c r="AJ19">
        <f t="shared" si="13"/>
        <v>7.2</v>
      </c>
      <c r="AK19">
        <f t="shared" si="14"/>
        <v>12.2</v>
      </c>
      <c r="AL19">
        <f t="shared" si="15"/>
        <v>13.1</v>
      </c>
      <c r="AM19">
        <f t="shared" si="0"/>
        <v>6.3</v>
      </c>
      <c r="AN19">
        <f t="shared" si="1"/>
        <v>2.4</v>
      </c>
      <c r="AO19">
        <f t="shared" si="2"/>
        <v>-3.1</v>
      </c>
      <c r="AP19">
        <f t="shared" si="3"/>
        <v>-5.5</v>
      </c>
      <c r="AR19">
        <f t="shared" si="16"/>
        <v>200501</v>
      </c>
      <c r="AS19">
        <f t="shared" si="17"/>
        <v>200502</v>
      </c>
      <c r="AT19">
        <f t="shared" si="18"/>
        <v>200503</v>
      </c>
      <c r="AU19">
        <f t="shared" si="19"/>
        <v>200504</v>
      </c>
      <c r="AV19">
        <f t="shared" si="20"/>
        <v>200505</v>
      </c>
      <c r="AW19">
        <f t="shared" si="21"/>
        <v>200506</v>
      </c>
      <c r="AX19">
        <f t="shared" si="22"/>
        <v>200507</v>
      </c>
      <c r="AY19">
        <f t="shared" si="23"/>
        <v>200508</v>
      </c>
      <c r="AZ19">
        <f t="shared" si="24"/>
        <v>200509</v>
      </c>
      <c r="BA19">
        <f t="shared" si="25"/>
        <v>200510</v>
      </c>
      <c r="BB19">
        <f t="shared" si="26"/>
        <v>200511</v>
      </c>
      <c r="BC19">
        <f t="shared" si="27"/>
        <v>200512</v>
      </c>
    </row>
    <row r="20" spans="1:55" x14ac:dyDescent="0.25">
      <c r="A20">
        <f>Data!Y20</f>
        <v>199211</v>
      </c>
      <c r="B20">
        <f>ROUND(Data!Z20,2)</f>
        <v>3.1</v>
      </c>
      <c r="C20">
        <f>ROUND(Data!AA20,1)</f>
        <v>-4.0999999999999996</v>
      </c>
      <c r="D20">
        <f>ROUND(Data!AB20,1)</f>
        <v>-0.1</v>
      </c>
      <c r="E20">
        <f>ROUND(Data!AC20,1)</f>
        <v>-8.3000000000000007</v>
      </c>
      <c r="F20">
        <f>ROUND(Data!AD20,1)</f>
        <v>6.4</v>
      </c>
      <c r="G20">
        <f>ROUND(Data!AE20,1)</f>
        <v>-15</v>
      </c>
      <c r="H20">
        <f>ROUND(Data!AF20,1)</f>
        <v>90</v>
      </c>
      <c r="I20">
        <f>ROUND(Data!AG20,1)</f>
        <v>75.400000000000006</v>
      </c>
      <c r="J20">
        <f>ROUND(Data!AH20,1)</f>
        <v>105</v>
      </c>
      <c r="K20">
        <f>ROUND(Data!AI20,1)</f>
        <v>19.8</v>
      </c>
      <c r="L20">
        <f>ROUND(Data!AJ20,1)</f>
        <v>0.8</v>
      </c>
      <c r="M20">
        <f>ROUND(Data!AK20,1)</f>
        <v>4.3</v>
      </c>
      <c r="N20">
        <f>ROUND(Data!AL20,1)</f>
        <v>9.1999999999999993</v>
      </c>
      <c r="P20">
        <f>ROUND(Data!AN20,1)</f>
        <v>0.4</v>
      </c>
      <c r="R20">
        <f>ROUND(Data!AP20,1)</f>
        <v>1.5</v>
      </c>
      <c r="S20">
        <f>ROUND(Data!AQ20,3)</f>
        <v>0.45600000000000002</v>
      </c>
      <c r="T20">
        <f>ROUND(Data!AR20,3)</f>
        <v>0.161</v>
      </c>
      <c r="U20">
        <f>ROUND(Data!AS20,3)</f>
        <v>0.48199999999999998</v>
      </c>
      <c r="V20">
        <f>ROUND(Data!AT20,0)</f>
        <v>478</v>
      </c>
      <c r="X20">
        <f t="shared" si="29"/>
        <v>8.2000000000000011</v>
      </c>
      <c r="Y20">
        <f t="shared" si="30"/>
        <v>0</v>
      </c>
      <c r="Z20">
        <f t="shared" si="31"/>
        <v>0</v>
      </c>
      <c r="AA20">
        <v>11</v>
      </c>
      <c r="AB20">
        <v>1992</v>
      </c>
      <c r="AD20">
        <f t="shared" si="32"/>
        <v>2006</v>
      </c>
      <c r="AE20">
        <f t="shared" si="8"/>
        <v>-4.4000000000000004</v>
      </c>
      <c r="AF20">
        <f t="shared" si="9"/>
        <v>-7.2</v>
      </c>
      <c r="AG20">
        <f t="shared" si="10"/>
        <v>-4.0999999999999996</v>
      </c>
      <c r="AH20">
        <f t="shared" si="11"/>
        <v>1.4</v>
      </c>
      <c r="AI20">
        <f t="shared" si="12"/>
        <v>6</v>
      </c>
      <c r="AJ20">
        <f t="shared" si="13"/>
        <v>10.199999999999999</v>
      </c>
      <c r="AK20">
        <f t="shared" si="14"/>
        <v>14.4</v>
      </c>
      <c r="AL20">
        <f t="shared" si="15"/>
        <v>12.9</v>
      </c>
      <c r="AM20">
        <f t="shared" si="0"/>
        <v>10.3</v>
      </c>
      <c r="AN20">
        <f t="shared" si="1"/>
        <v>2.1</v>
      </c>
      <c r="AO20">
        <f t="shared" si="2"/>
        <v>-5.8</v>
      </c>
      <c r="AP20">
        <f t="shared" si="3"/>
        <v>-5.9</v>
      </c>
      <c r="AR20">
        <f t="shared" si="16"/>
        <v>200601</v>
      </c>
      <c r="AS20">
        <f t="shared" si="17"/>
        <v>200602</v>
      </c>
      <c r="AT20">
        <f t="shared" si="18"/>
        <v>200603</v>
      </c>
      <c r="AU20">
        <f t="shared" si="19"/>
        <v>200604</v>
      </c>
      <c r="AV20">
        <f t="shared" si="20"/>
        <v>200605</v>
      </c>
      <c r="AW20">
        <f t="shared" si="21"/>
        <v>200606</v>
      </c>
      <c r="AX20">
        <f t="shared" si="22"/>
        <v>200607</v>
      </c>
      <c r="AY20">
        <f t="shared" si="23"/>
        <v>200608</v>
      </c>
      <c r="AZ20">
        <f t="shared" si="24"/>
        <v>200609</v>
      </c>
      <c r="BA20">
        <f t="shared" si="25"/>
        <v>200610</v>
      </c>
      <c r="BB20">
        <f t="shared" si="26"/>
        <v>200611</v>
      </c>
      <c r="BC20">
        <f t="shared" si="27"/>
        <v>200612</v>
      </c>
    </row>
    <row r="21" spans="1:55" x14ac:dyDescent="0.25">
      <c r="A21">
        <f>Data!Y21</f>
        <v>199212</v>
      </c>
      <c r="B21">
        <f>ROUND(Data!Z21,2)</f>
        <v>2.4300000000000002</v>
      </c>
      <c r="C21">
        <f>ROUND(Data!AA21,1)</f>
        <v>-9.1</v>
      </c>
      <c r="D21">
        <f>ROUND(Data!AB21,1)</f>
        <v>-5.3</v>
      </c>
      <c r="E21">
        <f>ROUND(Data!AC21,1)</f>
        <v>-13.3</v>
      </c>
      <c r="F21">
        <f>ROUND(Data!AD21,1)</f>
        <v>-0.5</v>
      </c>
      <c r="G21">
        <f>ROUND(Data!AE21,1)</f>
        <v>-23.8</v>
      </c>
      <c r="H21">
        <f>ROUND(Data!AF21,1)</f>
        <v>84.7</v>
      </c>
      <c r="I21">
        <f>ROUND(Data!AG21,1)</f>
        <v>72.8</v>
      </c>
      <c r="J21">
        <f>ROUND(Data!AH21,1)</f>
        <v>74.3</v>
      </c>
      <c r="K21">
        <f>ROUND(Data!AI21,1)</f>
        <v>21.5</v>
      </c>
      <c r="L21">
        <f>ROUND(Data!AJ21,1)</f>
        <v>1.4</v>
      </c>
      <c r="M21">
        <f>ROUND(Data!AK21,1)</f>
        <v>6.6</v>
      </c>
      <c r="N21">
        <f>ROUND(Data!AL21,1)</f>
        <v>10.1</v>
      </c>
      <c r="P21">
        <f>ROUND(Data!AN21,1)</f>
        <v>0.3</v>
      </c>
      <c r="S21">
        <f>ROUND(Data!AQ21,3)</f>
        <v>0.29799999999999999</v>
      </c>
      <c r="T21">
        <f>ROUND(Data!AR21,3)</f>
        <v>0.125</v>
      </c>
      <c r="U21">
        <f>ROUND(Data!AS21,3)</f>
        <v>0.45</v>
      </c>
      <c r="V21">
        <f>ROUND(Data!AT21,0)</f>
        <v>880</v>
      </c>
      <c r="X21">
        <f t="shared" si="29"/>
        <v>8</v>
      </c>
      <c r="Y21">
        <f t="shared" si="30"/>
        <v>0</v>
      </c>
      <c r="Z21">
        <f t="shared" si="31"/>
        <v>0.5</v>
      </c>
      <c r="AA21">
        <v>12</v>
      </c>
      <c r="AB21">
        <v>1992</v>
      </c>
      <c r="AD21">
        <f t="shared" si="32"/>
        <v>2007</v>
      </c>
      <c r="AE21">
        <f t="shared" si="8"/>
        <v>-6.8</v>
      </c>
      <c r="AF21">
        <f t="shared" si="9"/>
        <v>-3.9</v>
      </c>
      <c r="AG21">
        <f t="shared" si="10"/>
        <v>-1.4</v>
      </c>
      <c r="AH21">
        <f t="shared" si="11"/>
        <v>0.4</v>
      </c>
      <c r="AI21">
        <f t="shared" si="12"/>
        <v>6.3</v>
      </c>
      <c r="AJ21">
        <f t="shared" si="13"/>
        <v>8.3000000000000007</v>
      </c>
      <c r="AK21">
        <f t="shared" si="14"/>
        <v>15</v>
      </c>
      <c r="AL21">
        <f t="shared" si="15"/>
        <v>11.3</v>
      </c>
      <c r="AM21">
        <f t="shared" si="0"/>
        <v>6.5</v>
      </c>
      <c r="AN21">
        <f t="shared" si="1"/>
        <v>1.1000000000000001</v>
      </c>
      <c r="AO21">
        <f t="shared" si="2"/>
        <v>-4.4000000000000004</v>
      </c>
      <c r="AP21">
        <f t="shared" si="3"/>
        <v>-8</v>
      </c>
      <c r="AR21">
        <f t="shared" si="16"/>
        <v>200701</v>
      </c>
      <c r="AS21">
        <f t="shared" si="17"/>
        <v>200702</v>
      </c>
      <c r="AT21">
        <f t="shared" si="18"/>
        <v>200703</v>
      </c>
      <c r="AU21">
        <f t="shared" si="19"/>
        <v>200704</v>
      </c>
      <c r="AV21">
        <f t="shared" si="20"/>
        <v>200705</v>
      </c>
      <c r="AW21">
        <f t="shared" si="21"/>
        <v>200706</v>
      </c>
      <c r="AX21">
        <f t="shared" si="22"/>
        <v>200707</v>
      </c>
      <c r="AY21">
        <f t="shared" si="23"/>
        <v>200708</v>
      </c>
      <c r="AZ21">
        <f t="shared" si="24"/>
        <v>200709</v>
      </c>
      <c r="BA21">
        <f t="shared" si="25"/>
        <v>200710</v>
      </c>
      <c r="BB21">
        <f t="shared" si="26"/>
        <v>200711</v>
      </c>
      <c r="BC21">
        <f t="shared" si="27"/>
        <v>200712</v>
      </c>
    </row>
    <row r="22" spans="1:55" x14ac:dyDescent="0.25">
      <c r="A22">
        <f>Data!Y22</f>
        <v>199301</v>
      </c>
      <c r="B22">
        <f>ROUND(Data!Z22,2)</f>
        <v>4.13</v>
      </c>
      <c r="C22">
        <f>ROUND(Data!AA22,1)</f>
        <v>-8.4</v>
      </c>
      <c r="D22">
        <f>ROUND(Data!AB22,1)</f>
        <v>-3.9</v>
      </c>
      <c r="E22">
        <f>ROUND(Data!AC22,1)</f>
        <v>-12.2</v>
      </c>
      <c r="F22">
        <f>ROUND(Data!AD22,1)</f>
        <v>10.1</v>
      </c>
      <c r="G22">
        <f>ROUND(Data!AE22,1)</f>
        <v>-25.1</v>
      </c>
      <c r="H22">
        <f>ROUND(Data!AF22,1)</f>
        <v>86.6</v>
      </c>
      <c r="I22">
        <f>ROUND(Data!AG22,1)</f>
        <v>72.3</v>
      </c>
      <c r="J22">
        <f>ROUND(Data!AH22,1)</f>
        <v>35</v>
      </c>
      <c r="K22">
        <f>ROUND(Data!AI22,1)</f>
        <v>8.1999999999999993</v>
      </c>
      <c r="L22">
        <f>ROUND(Data!AJ22,1)</f>
        <v>1.2</v>
      </c>
      <c r="M22">
        <f>ROUND(Data!AK22,1)</f>
        <v>5.3</v>
      </c>
      <c r="N22">
        <f>ROUND(Data!AL22,1)</f>
        <v>12.4</v>
      </c>
      <c r="P22">
        <f>ROUND(Data!AN22,1)</f>
        <v>0.1</v>
      </c>
      <c r="S22">
        <f>ROUND(Data!AQ22,3)</f>
        <v>0.34799999999999998</v>
      </c>
      <c r="T22">
        <f>ROUND(Data!AR22,3)</f>
        <v>0.151</v>
      </c>
      <c r="U22">
        <f>ROUND(Data!AS22,3)</f>
        <v>0.81899999999999995</v>
      </c>
      <c r="V22">
        <f>ROUND(Data!AT22,0)</f>
        <v>928</v>
      </c>
      <c r="X22">
        <f t="shared" si="29"/>
        <v>8.2999999999999989</v>
      </c>
      <c r="Y22">
        <f t="shared" si="30"/>
        <v>0</v>
      </c>
      <c r="Z22">
        <f t="shared" si="31"/>
        <v>0</v>
      </c>
      <c r="AA22">
        <v>1</v>
      </c>
      <c r="AB22">
        <v>1993</v>
      </c>
      <c r="AD22">
        <f t="shared" si="32"/>
        <v>2008</v>
      </c>
      <c r="AE22">
        <f t="shared" si="8"/>
        <v>-8.3000000000000007</v>
      </c>
      <c r="AF22">
        <f t="shared" si="9"/>
        <v>-4.2</v>
      </c>
      <c r="AG22">
        <f t="shared" si="10"/>
        <v>-5</v>
      </c>
      <c r="AH22">
        <f t="shared" si="11"/>
        <v>-2.7</v>
      </c>
      <c r="AI22">
        <f t="shared" si="12"/>
        <v>5.5</v>
      </c>
      <c r="AJ22">
        <f t="shared" si="13"/>
        <v>7.9</v>
      </c>
      <c r="AK22">
        <f t="shared" si="14"/>
        <v>13.1</v>
      </c>
      <c r="AL22">
        <f t="shared" si="15"/>
        <v>11.8</v>
      </c>
      <c r="AM22">
        <f t="shared" si="0"/>
        <v>8.9</v>
      </c>
      <c r="AN22">
        <f t="shared" si="1"/>
        <v>2.2999999999999998</v>
      </c>
      <c r="AO22">
        <f t="shared" si="2"/>
        <v>-1.2</v>
      </c>
      <c r="AP22">
        <f t="shared" si="3"/>
        <v>-10.9</v>
      </c>
      <c r="AR22">
        <f t="shared" si="16"/>
        <v>200801</v>
      </c>
      <c r="AS22">
        <f t="shared" si="17"/>
        <v>200802</v>
      </c>
      <c r="AT22">
        <f t="shared" si="18"/>
        <v>200803</v>
      </c>
      <c r="AU22">
        <f t="shared" si="19"/>
        <v>200804</v>
      </c>
      <c r="AV22">
        <f t="shared" si="20"/>
        <v>200805</v>
      </c>
      <c r="AW22">
        <f t="shared" si="21"/>
        <v>200806</v>
      </c>
      <c r="AX22">
        <f t="shared" si="22"/>
        <v>200807</v>
      </c>
      <c r="AY22">
        <f t="shared" si="23"/>
        <v>200808</v>
      </c>
      <c r="AZ22">
        <f t="shared" si="24"/>
        <v>200809</v>
      </c>
      <c r="BA22">
        <f t="shared" si="25"/>
        <v>200810</v>
      </c>
      <c r="BB22">
        <f t="shared" si="26"/>
        <v>200811</v>
      </c>
      <c r="BC22">
        <f t="shared" si="27"/>
        <v>200812</v>
      </c>
    </row>
    <row r="23" spans="1:55" x14ac:dyDescent="0.25">
      <c r="A23">
        <f>Data!Y23</f>
        <v>199302</v>
      </c>
      <c r="B23">
        <f>ROUND(Data!Z23,2)</f>
        <v>7.85</v>
      </c>
      <c r="C23">
        <f>ROUND(Data!AA23,1)</f>
        <v>-6.8</v>
      </c>
      <c r="D23">
        <f>ROUND(Data!AB23,1)</f>
        <v>-1.2</v>
      </c>
      <c r="E23">
        <f>ROUND(Data!AC23,1)</f>
        <v>-11</v>
      </c>
      <c r="F23">
        <f>ROUND(Data!AD23,1)</f>
        <v>8.3000000000000007</v>
      </c>
      <c r="G23">
        <f>ROUND(Data!AE23,1)</f>
        <v>-21.8</v>
      </c>
      <c r="H23">
        <f>ROUND(Data!AF23,1)</f>
        <v>74.7</v>
      </c>
      <c r="I23">
        <f>ROUND(Data!AG23,1)</f>
        <v>57.8</v>
      </c>
      <c r="J23">
        <f>ROUND(Data!AH23,1)</f>
        <v>30.2</v>
      </c>
      <c r="K23">
        <f>ROUND(Data!AI23,1)</f>
        <v>10.5</v>
      </c>
      <c r="L23">
        <f>ROUND(Data!AJ23,1)</f>
        <v>1.1000000000000001</v>
      </c>
      <c r="M23">
        <f>ROUND(Data!AK23,1)</f>
        <v>4.9000000000000004</v>
      </c>
      <c r="N23">
        <f>ROUND(Data!AL23,1)</f>
        <v>7.7</v>
      </c>
      <c r="P23">
        <f>ROUND(Data!AN23,1)</f>
        <v>0.1</v>
      </c>
      <c r="S23">
        <f>ROUND(Data!AQ23,3)</f>
        <v>0.34200000000000003</v>
      </c>
      <c r="T23">
        <f>ROUND(Data!AR23,3)</f>
        <v>0.25700000000000001</v>
      </c>
      <c r="U23">
        <f>ROUND(Data!AS23,3)</f>
        <v>0.70699999999999996</v>
      </c>
      <c r="V23">
        <f>ROUND(Data!AT23,0)</f>
        <v>924</v>
      </c>
      <c r="X23">
        <f t="shared" si="29"/>
        <v>9.8000000000000007</v>
      </c>
      <c r="Y23">
        <f t="shared" si="30"/>
        <v>0</v>
      </c>
      <c r="Z23">
        <f t="shared" si="31"/>
        <v>0</v>
      </c>
      <c r="AA23">
        <v>2</v>
      </c>
      <c r="AB23">
        <v>1993</v>
      </c>
      <c r="AD23">
        <f t="shared" si="32"/>
        <v>2009</v>
      </c>
      <c r="AE23">
        <f t="shared" si="8"/>
        <v>-5.0999999999999996</v>
      </c>
      <c r="AF23">
        <f t="shared" si="9"/>
        <v>-5.3</v>
      </c>
      <c r="AG23">
        <f t="shared" si="10"/>
        <v>-6.4</v>
      </c>
      <c r="AH23">
        <f t="shared" si="11"/>
        <v>-0.3</v>
      </c>
      <c r="AI23">
        <f t="shared" si="12"/>
        <v>5</v>
      </c>
      <c r="AJ23">
        <f t="shared" si="13"/>
        <v>9.1</v>
      </c>
      <c r="AK23">
        <f t="shared" si="14"/>
        <v>14.3</v>
      </c>
      <c r="AL23">
        <f t="shared" si="15"/>
        <v>13.4</v>
      </c>
      <c r="AR23">
        <f t="shared" si="16"/>
        <v>200901</v>
      </c>
      <c r="AS23">
        <f t="shared" si="17"/>
        <v>200902</v>
      </c>
      <c r="AT23">
        <f t="shared" si="18"/>
        <v>200903</v>
      </c>
      <c r="AU23">
        <f t="shared" si="19"/>
        <v>200904</v>
      </c>
      <c r="AV23">
        <f t="shared" si="20"/>
        <v>200905</v>
      </c>
      <c r="AW23">
        <f t="shared" si="21"/>
        <v>200906</v>
      </c>
      <c r="AX23">
        <f t="shared" si="22"/>
        <v>200907</v>
      </c>
      <c r="AY23">
        <f t="shared" si="23"/>
        <v>200908</v>
      </c>
      <c r="AZ23">
        <f t="shared" si="24"/>
        <v>200909</v>
      </c>
      <c r="BA23">
        <f t="shared" si="25"/>
        <v>200910</v>
      </c>
      <c r="BB23">
        <f t="shared" si="26"/>
        <v>200911</v>
      </c>
      <c r="BC23">
        <f t="shared" si="27"/>
        <v>200912</v>
      </c>
    </row>
    <row r="24" spans="1:55" x14ac:dyDescent="0.25">
      <c r="A24">
        <f>Data!Y24</f>
        <v>199303</v>
      </c>
      <c r="B24">
        <f>ROUND(Data!Z24,2)</f>
        <v>10.79</v>
      </c>
      <c r="C24">
        <f>ROUND(Data!AA24,1)</f>
        <v>-2.7</v>
      </c>
      <c r="D24">
        <f>ROUND(Data!AB24,1)</f>
        <v>3.1</v>
      </c>
      <c r="E24">
        <f>ROUND(Data!AC24,1)</f>
        <v>-7.8</v>
      </c>
      <c r="F24">
        <f>ROUND(Data!AD24,1)</f>
        <v>9.4</v>
      </c>
      <c r="G24">
        <f>ROUND(Data!AE24,1)</f>
        <v>-16.7</v>
      </c>
      <c r="H24">
        <f>ROUND(Data!AF24,1)</f>
        <v>73.599999999999994</v>
      </c>
      <c r="I24">
        <f>ROUND(Data!AG24,1)</f>
        <v>51.2</v>
      </c>
      <c r="J24">
        <f>ROUND(Data!AH24,1)</f>
        <v>31.3</v>
      </c>
      <c r="K24">
        <f>ROUND(Data!AI24,1)</f>
        <v>12.2</v>
      </c>
      <c r="L24">
        <f>ROUND(Data!AJ24,1)</f>
        <v>1.4</v>
      </c>
      <c r="M24">
        <f>ROUND(Data!AK24,1)</f>
        <v>5.7</v>
      </c>
      <c r="N24">
        <f>ROUND(Data!AL24,1)</f>
        <v>10.1</v>
      </c>
      <c r="P24">
        <f>ROUND(Data!AN24,1)</f>
        <v>0</v>
      </c>
      <c r="S24">
        <f>ROUND(Data!AQ24,3)</f>
        <v>0.39700000000000002</v>
      </c>
      <c r="T24">
        <f>ROUND(Data!AR24,3)</f>
        <v>0.377</v>
      </c>
      <c r="U24">
        <f>ROUND(Data!AS24,3)</f>
        <v>0.66600000000000004</v>
      </c>
      <c r="V24">
        <f>ROUND(Data!AT24,0)</f>
        <v>837</v>
      </c>
      <c r="X24">
        <f t="shared" si="29"/>
        <v>10.9</v>
      </c>
      <c r="Y24">
        <f t="shared" si="30"/>
        <v>0</v>
      </c>
      <c r="Z24">
        <f t="shared" si="31"/>
        <v>0</v>
      </c>
      <c r="AA24">
        <v>3</v>
      </c>
      <c r="AB24">
        <v>1993</v>
      </c>
    </row>
    <row r="25" spans="1:55" x14ac:dyDescent="0.25">
      <c r="A25">
        <f>Data!Y25</f>
        <v>199304</v>
      </c>
      <c r="B25">
        <f>ROUND(Data!Z25,2)</f>
        <v>13.17</v>
      </c>
      <c r="C25">
        <f>ROUND(Data!AA25,1)</f>
        <v>-0.1</v>
      </c>
      <c r="D25">
        <f>ROUND(Data!AB25,1)</f>
        <v>4.9000000000000004</v>
      </c>
      <c r="E25">
        <f>ROUND(Data!AC25,1)</f>
        <v>-4.0999999999999996</v>
      </c>
      <c r="F25">
        <f>ROUND(Data!AD25,1)</f>
        <v>9.1999999999999993</v>
      </c>
      <c r="G25">
        <f>ROUND(Data!AE25,1)</f>
        <v>-8.4</v>
      </c>
      <c r="H25">
        <f>ROUND(Data!AF25,1)</f>
        <v>86.3</v>
      </c>
      <c r="I25">
        <f>ROUND(Data!AG25,1)</f>
        <v>63.5</v>
      </c>
      <c r="J25">
        <f>ROUND(Data!AH25,1)</f>
        <v>63.9</v>
      </c>
      <c r="K25">
        <f>ROUND(Data!AI25,1)</f>
        <v>15</v>
      </c>
      <c r="L25">
        <f>ROUND(Data!AJ25,1)</f>
        <v>1.4</v>
      </c>
      <c r="M25">
        <f>ROUND(Data!AK25,1)</f>
        <v>5.8</v>
      </c>
      <c r="N25">
        <f>ROUND(Data!AL25,1)</f>
        <v>9.1</v>
      </c>
      <c r="P25">
        <f>ROUND(Data!AN25,1)</f>
        <v>0</v>
      </c>
      <c r="S25">
        <f>ROUND(Data!AQ25,3)</f>
        <v>0.54100000000000004</v>
      </c>
      <c r="T25">
        <f>ROUND(Data!AR25,3)</f>
        <v>0.33100000000000002</v>
      </c>
      <c r="U25">
        <f>ROUND(Data!AS25,3)</f>
        <v>0.72199999999999998</v>
      </c>
      <c r="V25">
        <f>ROUND(Data!AT25,0)</f>
        <v>672</v>
      </c>
      <c r="X25">
        <f t="shared" si="29"/>
        <v>9</v>
      </c>
      <c r="Y25">
        <f t="shared" si="30"/>
        <v>0</v>
      </c>
      <c r="Z25">
        <f t="shared" si="31"/>
        <v>0</v>
      </c>
      <c r="AA25">
        <v>4</v>
      </c>
      <c r="AB25">
        <v>1993</v>
      </c>
    </row>
    <row r="26" spans="1:55" x14ac:dyDescent="0.25">
      <c r="A26">
        <f>Data!Y26</f>
        <v>199305</v>
      </c>
      <c r="B26">
        <f>ROUND(Data!Z26,2)</f>
        <v>20.8</v>
      </c>
      <c r="C26">
        <f>ROUND(Data!AA26,1)</f>
        <v>9.1</v>
      </c>
      <c r="D26">
        <f>ROUND(Data!AB26,1)</f>
        <v>15.1</v>
      </c>
      <c r="E26">
        <f>ROUND(Data!AC26,1)</f>
        <v>2.7</v>
      </c>
      <c r="F26">
        <f>ROUND(Data!AD26,1)</f>
        <v>25.6</v>
      </c>
      <c r="G26">
        <f>ROUND(Data!AE26,1)</f>
        <v>-4.5999999999999996</v>
      </c>
      <c r="H26">
        <f>ROUND(Data!AF26,1)</f>
        <v>62.2</v>
      </c>
      <c r="I26">
        <f>ROUND(Data!AG26,1)</f>
        <v>39.9</v>
      </c>
      <c r="J26">
        <f>ROUND(Data!AH26,1)</f>
        <v>49.1</v>
      </c>
      <c r="K26">
        <f>ROUND(Data!AI26,1)</f>
        <v>8</v>
      </c>
      <c r="L26">
        <f>ROUND(Data!AJ26,1)</f>
        <v>1.6</v>
      </c>
      <c r="M26">
        <f>ROUND(Data!AK26,1)</f>
        <v>6.2</v>
      </c>
      <c r="N26">
        <f>ROUND(Data!AL26,1)</f>
        <v>9.4</v>
      </c>
      <c r="P26">
        <f>ROUND(Data!AN26,1)</f>
        <v>7.3</v>
      </c>
      <c r="S26">
        <f>ROUND(Data!AQ26,3)</f>
        <v>0.63700000000000001</v>
      </c>
      <c r="T26">
        <f>ROUND(Data!AR26,3)</f>
        <v>1.2</v>
      </c>
      <c r="U26">
        <f>ROUND(Data!AS26,3)</f>
        <v>2.855</v>
      </c>
      <c r="V26">
        <f>ROUND(Data!AT26,0)</f>
        <v>0</v>
      </c>
      <c r="X26">
        <f t="shared" si="29"/>
        <v>12.399999999999999</v>
      </c>
      <c r="Y26">
        <f t="shared" si="30"/>
        <v>92</v>
      </c>
      <c r="Z26">
        <f t="shared" si="31"/>
        <v>66.400000000000006</v>
      </c>
      <c r="AA26">
        <v>5</v>
      </c>
      <c r="AB26">
        <v>1993</v>
      </c>
    </row>
    <row r="27" spans="1:55" x14ac:dyDescent="0.25">
      <c r="A27">
        <f>Data!Y27</f>
        <v>199306</v>
      </c>
      <c r="B27">
        <f>ROUND(Data!Z27,2)</f>
        <v>16.809999999999999</v>
      </c>
      <c r="C27">
        <f>ROUND(Data!AA27,1)</f>
        <v>7.5</v>
      </c>
      <c r="D27">
        <f>ROUND(Data!AB27,1)</f>
        <v>13.3</v>
      </c>
      <c r="E27">
        <f>ROUND(Data!AC27,1)</f>
        <v>2.1</v>
      </c>
      <c r="F27">
        <f>ROUND(Data!AD27,1)</f>
        <v>20.5</v>
      </c>
      <c r="G27">
        <f>ROUND(Data!AE27,1)</f>
        <v>-1.6</v>
      </c>
      <c r="H27">
        <f>ROUND(Data!AF27,1)</f>
        <v>78.3</v>
      </c>
      <c r="I27">
        <f>ROUND(Data!AG27,1)</f>
        <v>55</v>
      </c>
      <c r="J27">
        <f>ROUND(Data!AH27,1)</f>
        <v>116.8</v>
      </c>
      <c r="K27">
        <f>ROUND(Data!AI27,1)</f>
        <v>20.6</v>
      </c>
      <c r="L27">
        <f>ROUND(Data!AJ27,1)</f>
        <v>1.2</v>
      </c>
      <c r="M27">
        <f>ROUND(Data!AK27,1)</f>
        <v>5.5</v>
      </c>
      <c r="N27">
        <f>ROUND(Data!AL27,1)</f>
        <v>10.3</v>
      </c>
      <c r="P27">
        <f>ROUND(Data!AN27,1)</f>
        <v>10.8</v>
      </c>
      <c r="S27">
        <f>ROUND(Data!AQ27,3)</f>
        <v>0.79600000000000004</v>
      </c>
      <c r="T27">
        <f>ROUND(Data!AR27,3)</f>
        <v>0.78700000000000003</v>
      </c>
      <c r="U27">
        <f>ROUND(Data!AS27,3)</f>
        <v>1.9750000000000001</v>
      </c>
      <c r="V27">
        <f>ROUND(Data!AT27,0)</f>
        <v>0</v>
      </c>
      <c r="X27">
        <f t="shared" si="29"/>
        <v>11.200000000000001</v>
      </c>
      <c r="Y27">
        <f t="shared" si="30"/>
        <v>86</v>
      </c>
      <c r="Z27">
        <f t="shared" si="31"/>
        <v>65.5</v>
      </c>
      <c r="AA27">
        <v>6</v>
      </c>
      <c r="AB27">
        <v>1993</v>
      </c>
    </row>
    <row r="28" spans="1:55" x14ac:dyDescent="0.25">
      <c r="A28">
        <f>Data!Y28</f>
        <v>199307</v>
      </c>
      <c r="B28">
        <f>ROUND(Data!Z28,2)</f>
        <v>15.97</v>
      </c>
      <c r="C28">
        <f>ROUND(Data!AA28,1)</f>
        <v>8.3000000000000007</v>
      </c>
      <c r="D28">
        <f>ROUND(Data!AB28,1)</f>
        <v>14.3</v>
      </c>
      <c r="E28">
        <f>ROUND(Data!AC28,1)</f>
        <v>3.5</v>
      </c>
      <c r="F28">
        <f>ROUND(Data!AD28,1)</f>
        <v>20.100000000000001</v>
      </c>
      <c r="G28">
        <f>ROUND(Data!AE28,1)</f>
        <v>0.5</v>
      </c>
      <c r="H28">
        <f>ROUND(Data!AF28,1)</f>
        <v>84.6</v>
      </c>
      <c r="I28">
        <f>ROUND(Data!AG28,1)</f>
        <v>62</v>
      </c>
      <c r="J28">
        <f>ROUND(Data!AH28,1)</f>
        <v>173.5</v>
      </c>
      <c r="K28">
        <f>ROUND(Data!AI28,1)</f>
        <v>32</v>
      </c>
      <c r="L28">
        <f>ROUND(Data!AJ28,1)</f>
        <v>0.8</v>
      </c>
      <c r="M28">
        <f>ROUND(Data!AK28,1)</f>
        <v>4.9000000000000004</v>
      </c>
      <c r="N28">
        <f>ROUND(Data!AL28,1)</f>
        <v>8.6999999999999993</v>
      </c>
      <c r="S28">
        <f>ROUND(Data!AQ28,3)</f>
        <v>0.98799999999999999</v>
      </c>
      <c r="T28">
        <f>ROUND(Data!AR28,3)</f>
        <v>0.65700000000000003</v>
      </c>
      <c r="U28">
        <f>ROUND(Data!AS28,3)</f>
        <v>1.39</v>
      </c>
      <c r="V28">
        <f>ROUND(Data!AT28,0)</f>
        <v>0</v>
      </c>
      <c r="X28">
        <f t="shared" si="29"/>
        <v>10.8</v>
      </c>
      <c r="Y28">
        <f t="shared" si="30"/>
        <v>86</v>
      </c>
      <c r="Z28">
        <f t="shared" si="31"/>
        <v>65.900000000000006</v>
      </c>
      <c r="AA28">
        <v>7</v>
      </c>
      <c r="AB28">
        <v>1993</v>
      </c>
    </row>
    <row r="29" spans="1:55" x14ac:dyDescent="0.25">
      <c r="A29">
        <f>Data!Y29</f>
        <v>199308</v>
      </c>
      <c r="B29">
        <f>ROUND(Data!Z29,2)</f>
        <v>17.940000000000001</v>
      </c>
      <c r="C29">
        <f>ROUND(Data!AA29,1)</f>
        <v>10.5</v>
      </c>
      <c r="D29">
        <f>ROUND(Data!AB29,1)</f>
        <v>16.8</v>
      </c>
      <c r="E29">
        <f>ROUND(Data!AC29,1)</f>
        <v>4.7</v>
      </c>
      <c r="F29">
        <f>ROUND(Data!AD29,1)</f>
        <v>22.1</v>
      </c>
      <c r="G29">
        <f>ROUND(Data!AE29,1)</f>
        <v>0.1</v>
      </c>
      <c r="H29">
        <f>ROUND(Data!AF29,1)</f>
        <v>73.599999999999994</v>
      </c>
      <c r="I29">
        <f>ROUND(Data!AG29,1)</f>
        <v>50</v>
      </c>
      <c r="J29">
        <f>ROUND(Data!AH29,1)</f>
        <v>48.5</v>
      </c>
      <c r="K29">
        <f>ROUND(Data!AI29,1)</f>
        <v>18.8</v>
      </c>
      <c r="L29">
        <f>ROUND(Data!AJ29,1)</f>
        <v>0.9</v>
      </c>
      <c r="M29">
        <f>ROUND(Data!AK29,1)</f>
        <v>4.8</v>
      </c>
      <c r="N29">
        <f>ROUND(Data!AL29,1)</f>
        <v>7</v>
      </c>
      <c r="S29">
        <f>ROUND(Data!AQ29,3)</f>
        <v>0.93200000000000005</v>
      </c>
      <c r="T29">
        <f>ROUND(Data!AR29,3)</f>
        <v>1.05</v>
      </c>
      <c r="U29">
        <f>ROUND(Data!AS29,3)</f>
        <v>1.819</v>
      </c>
      <c r="V29">
        <f>ROUND(Data!AT29,0)</f>
        <v>0</v>
      </c>
      <c r="X29">
        <f t="shared" si="29"/>
        <v>12.100000000000001</v>
      </c>
      <c r="Y29">
        <f t="shared" si="30"/>
        <v>84</v>
      </c>
      <c r="Z29">
        <f t="shared" si="31"/>
        <v>61.9</v>
      </c>
      <c r="AA29">
        <v>8</v>
      </c>
      <c r="AB29">
        <v>1993</v>
      </c>
    </row>
    <row r="30" spans="1:55" x14ac:dyDescent="0.25">
      <c r="A30">
        <f>Data!Y30</f>
        <v>199309</v>
      </c>
      <c r="B30">
        <f>ROUND(Data!Z30,2)</f>
        <v>15.11</v>
      </c>
      <c r="C30">
        <f>ROUND(Data!AA30,1)</f>
        <v>8.9</v>
      </c>
      <c r="D30">
        <f>ROUND(Data!AB30,1)</f>
        <v>15.8</v>
      </c>
      <c r="E30">
        <f>ROUND(Data!AC30,1)</f>
        <v>3</v>
      </c>
      <c r="F30">
        <f>ROUND(Data!AD30,1)</f>
        <v>24.2</v>
      </c>
      <c r="G30">
        <f>ROUND(Data!AE30,1)</f>
        <v>-2.6</v>
      </c>
      <c r="H30">
        <f>ROUND(Data!AF30,1)</f>
        <v>62.4</v>
      </c>
      <c r="I30">
        <f>ROUND(Data!AG30,1)</f>
        <v>39.4</v>
      </c>
      <c r="J30">
        <f>ROUND(Data!AH30,1)</f>
        <v>17.2</v>
      </c>
      <c r="K30">
        <f>ROUND(Data!AI30,1)</f>
        <v>7</v>
      </c>
      <c r="L30">
        <f>ROUND(Data!AJ30,1)</f>
        <v>0.8</v>
      </c>
      <c r="M30">
        <f>ROUND(Data!AK30,1)</f>
        <v>4.2</v>
      </c>
      <c r="N30">
        <f>ROUND(Data!AL30,1)</f>
        <v>8.1999999999999993</v>
      </c>
      <c r="P30">
        <f>ROUND(Data!AN30,1)</f>
        <v>9.9</v>
      </c>
      <c r="S30">
        <f>ROUND(Data!AQ30,3)</f>
        <v>0.65800000000000003</v>
      </c>
      <c r="T30">
        <f>ROUND(Data!AR30,3)</f>
        <v>1.2509999999999999</v>
      </c>
      <c r="U30">
        <f>ROUND(Data!AS30,3)</f>
        <v>2.5329999999999999</v>
      </c>
      <c r="V30">
        <f>ROUND(Data!AT30,0)</f>
        <v>0</v>
      </c>
      <c r="X30">
        <f t="shared" si="29"/>
        <v>12.8</v>
      </c>
      <c r="Y30">
        <f t="shared" si="30"/>
        <v>59</v>
      </c>
      <c r="Z30">
        <f t="shared" si="31"/>
        <v>34.799999999999997</v>
      </c>
      <c r="AA30">
        <v>9</v>
      </c>
      <c r="AB30">
        <v>1993</v>
      </c>
    </row>
    <row r="31" spans="1:55" x14ac:dyDescent="0.25">
      <c r="A31">
        <f>Data!Y31</f>
        <v>199310</v>
      </c>
      <c r="B31">
        <f>ROUND(Data!Z31,2)</f>
        <v>8.19</v>
      </c>
      <c r="C31">
        <f>ROUND(Data!AA31,1)</f>
        <v>4</v>
      </c>
      <c r="D31">
        <f>ROUND(Data!AB31,1)</f>
        <v>9.6</v>
      </c>
      <c r="E31">
        <f>ROUND(Data!AC31,1)</f>
        <v>-0.8</v>
      </c>
      <c r="F31">
        <f>ROUND(Data!AD31,1)</f>
        <v>20.9</v>
      </c>
      <c r="G31">
        <f>ROUND(Data!AE31,1)</f>
        <v>-6.2</v>
      </c>
      <c r="H31">
        <f>ROUND(Data!AF31,1)</f>
        <v>73.2</v>
      </c>
      <c r="I31">
        <f>ROUND(Data!AG31,1)</f>
        <v>51.5</v>
      </c>
      <c r="J31">
        <f>ROUND(Data!AH31,1)</f>
        <v>44.9</v>
      </c>
      <c r="K31">
        <f>ROUND(Data!AI31,1)</f>
        <v>13</v>
      </c>
      <c r="L31">
        <f>ROUND(Data!AJ31,1)</f>
        <v>0.6</v>
      </c>
      <c r="M31">
        <f>ROUND(Data!AK31,1)</f>
        <v>3.9</v>
      </c>
      <c r="N31">
        <f>ROUND(Data!AL31,1)</f>
        <v>9.1999999999999993</v>
      </c>
      <c r="P31">
        <f>ROUND(Data!AN31,1)</f>
        <v>4.3</v>
      </c>
      <c r="S31">
        <f>ROUND(Data!AQ31,3)</f>
        <v>0.59399999999999997</v>
      </c>
      <c r="T31">
        <f>ROUND(Data!AR31,3)</f>
        <v>0.67600000000000005</v>
      </c>
      <c r="U31">
        <f>ROUND(Data!AS31,3)</f>
        <v>1.5429999999999999</v>
      </c>
      <c r="V31">
        <f>ROUND(Data!AT31,0)</f>
        <v>50</v>
      </c>
      <c r="X31">
        <f t="shared" si="29"/>
        <v>10.4</v>
      </c>
      <c r="Y31">
        <f t="shared" si="30"/>
        <v>30</v>
      </c>
      <c r="Z31">
        <f t="shared" si="31"/>
        <v>9.1000000000000014</v>
      </c>
      <c r="AA31">
        <v>10</v>
      </c>
      <c r="AB31">
        <v>1993</v>
      </c>
    </row>
    <row r="32" spans="1:55" x14ac:dyDescent="0.25">
      <c r="A32">
        <f>Data!Y32</f>
        <v>199311</v>
      </c>
      <c r="B32">
        <f>ROUND(Data!Z32,2)</f>
        <v>4.09</v>
      </c>
      <c r="C32">
        <f>ROUND(Data!AA32,1)</f>
        <v>-5.4</v>
      </c>
      <c r="D32">
        <f>ROUND(Data!AB32,1)</f>
        <v>-0.7</v>
      </c>
      <c r="E32">
        <f>ROUND(Data!AC32,1)</f>
        <v>-9.6</v>
      </c>
      <c r="F32">
        <f>ROUND(Data!AD32,1)</f>
        <v>6.8</v>
      </c>
      <c r="G32">
        <f>ROUND(Data!AE32,1)</f>
        <v>-25.2</v>
      </c>
      <c r="H32">
        <f>ROUND(Data!AF32,1)</f>
        <v>79.099999999999994</v>
      </c>
      <c r="I32">
        <f>ROUND(Data!AG32,1)</f>
        <v>58.2</v>
      </c>
      <c r="J32">
        <f>ROUND(Data!AH32,1)</f>
        <v>51.8</v>
      </c>
      <c r="K32">
        <f>ROUND(Data!AI32,1)</f>
        <v>19.5</v>
      </c>
      <c r="L32">
        <f>ROUND(Data!AJ32,1)</f>
        <v>0.9</v>
      </c>
      <c r="M32">
        <f>ROUND(Data!AK32,1)</f>
        <v>4.5999999999999996</v>
      </c>
      <c r="N32">
        <f>ROUND(Data!AL32,1)</f>
        <v>8.3000000000000007</v>
      </c>
      <c r="P32">
        <f>ROUND(Data!AN32,1)</f>
        <v>-0.1</v>
      </c>
      <c r="S32">
        <f>ROUND(Data!AQ32,3)</f>
        <v>0.33600000000000002</v>
      </c>
      <c r="T32">
        <f>ROUND(Data!AR32,3)</f>
        <v>0.26800000000000002</v>
      </c>
      <c r="U32">
        <f>ROUND(Data!AS32,3)</f>
        <v>0.66600000000000004</v>
      </c>
      <c r="V32">
        <f>ROUND(Data!AT32,0)</f>
        <v>150</v>
      </c>
      <c r="X32">
        <f t="shared" si="29"/>
        <v>8.9</v>
      </c>
      <c r="Y32">
        <f t="shared" si="30"/>
        <v>0</v>
      </c>
      <c r="Z32">
        <f t="shared" si="31"/>
        <v>0</v>
      </c>
      <c r="AA32">
        <v>11</v>
      </c>
      <c r="AB32">
        <v>1993</v>
      </c>
    </row>
    <row r="33" spans="1:28" x14ac:dyDescent="0.25">
      <c r="A33">
        <f>Data!Y33</f>
        <v>199312</v>
      </c>
      <c r="B33">
        <f>ROUND(Data!Z33,2)</f>
        <v>2.35</v>
      </c>
      <c r="C33">
        <f>ROUND(Data!AA33,1)</f>
        <v>-4.5999999999999996</v>
      </c>
      <c r="D33">
        <f>ROUND(Data!AB33,1)</f>
        <v>-0.4</v>
      </c>
      <c r="E33">
        <f>ROUND(Data!AC33,1)</f>
        <v>-8.1</v>
      </c>
      <c r="F33">
        <f>ROUND(Data!AD33,1)</f>
        <v>8.1</v>
      </c>
      <c r="G33">
        <f>ROUND(Data!AE33,1)</f>
        <v>-17</v>
      </c>
      <c r="H33">
        <f>ROUND(Data!AF33,1)</f>
        <v>84.3</v>
      </c>
      <c r="I33">
        <f>ROUND(Data!AG33,1)</f>
        <v>67.8</v>
      </c>
      <c r="J33">
        <f>ROUND(Data!AH33,1)</f>
        <v>63.5</v>
      </c>
      <c r="K33">
        <f>ROUND(Data!AI33,1)</f>
        <v>15.2</v>
      </c>
      <c r="L33">
        <f>ROUND(Data!AJ33,1)</f>
        <v>1.1000000000000001</v>
      </c>
      <c r="M33">
        <f>ROUND(Data!AK33,1)</f>
        <v>5.3</v>
      </c>
      <c r="N33">
        <f>ROUND(Data!AL33,1)</f>
        <v>12.1</v>
      </c>
      <c r="P33">
        <f>ROUND(Data!AN33,1)</f>
        <v>-0.2</v>
      </c>
      <c r="S33">
        <f>ROUND(Data!AQ33,3)</f>
        <v>0.39</v>
      </c>
      <c r="T33">
        <f>ROUND(Data!AR33,3)</f>
        <v>0.22</v>
      </c>
      <c r="U33">
        <f>ROUND(Data!AS33,3)</f>
        <v>0.85599999999999998</v>
      </c>
      <c r="V33">
        <f>ROUND(Data!AT33,0)</f>
        <v>671</v>
      </c>
      <c r="X33">
        <f t="shared" si="29"/>
        <v>7.6999999999999993</v>
      </c>
      <c r="Y33">
        <f t="shared" si="30"/>
        <v>0</v>
      </c>
      <c r="Z33">
        <f t="shared" si="31"/>
        <v>0</v>
      </c>
      <c r="AA33">
        <v>12</v>
      </c>
      <c r="AB33">
        <v>1993</v>
      </c>
    </row>
    <row r="34" spans="1:28" x14ac:dyDescent="0.25">
      <c r="A34">
        <f>Data!Y34</f>
        <v>199401</v>
      </c>
      <c r="B34">
        <f>ROUND(Data!Z34,2)</f>
        <v>2.98</v>
      </c>
      <c r="C34">
        <f>ROUND(Data!AA34,1)</f>
        <v>-2.8</v>
      </c>
      <c r="D34">
        <f>ROUND(Data!AB34,1)</f>
        <v>0.4</v>
      </c>
      <c r="E34">
        <f>ROUND(Data!AC34,1)</f>
        <v>-5.4</v>
      </c>
      <c r="F34">
        <f>ROUND(Data!AD34,1)</f>
        <v>8.1999999999999993</v>
      </c>
      <c r="G34">
        <f>ROUND(Data!AE34,1)</f>
        <v>-12.4</v>
      </c>
      <c r="H34">
        <f>ROUND(Data!AF34,1)</f>
        <v>86.5</v>
      </c>
      <c r="I34">
        <f>ROUND(Data!AG34,1)</f>
        <v>70.7</v>
      </c>
      <c r="J34">
        <f>ROUND(Data!AH34,1)</f>
        <v>37.1</v>
      </c>
      <c r="K34">
        <f>ROUND(Data!AI34,1)</f>
        <v>13.1</v>
      </c>
      <c r="L34">
        <f>ROUND(Data!AJ34,1)</f>
        <v>1.2</v>
      </c>
      <c r="M34">
        <f>ROUND(Data!AK34,1)</f>
        <v>5.4</v>
      </c>
      <c r="N34">
        <f>ROUND(Data!AL34,1)</f>
        <v>8.8000000000000007</v>
      </c>
      <c r="P34">
        <f>ROUND(Data!AN34,1)</f>
        <v>0</v>
      </c>
      <c r="S34">
        <f>ROUND(Data!AQ34,3)</f>
        <v>0.442</v>
      </c>
      <c r="T34">
        <f>ROUND(Data!AR34,3)</f>
        <v>0.20399999999999999</v>
      </c>
      <c r="U34">
        <f>ROUND(Data!AS34,3)</f>
        <v>0.53300000000000003</v>
      </c>
      <c r="V34">
        <f>ROUND(Data!AT34,0)</f>
        <v>659</v>
      </c>
      <c r="X34">
        <f t="shared" si="29"/>
        <v>5.8000000000000007</v>
      </c>
      <c r="Y34">
        <f t="shared" si="30"/>
        <v>0</v>
      </c>
      <c r="Z34">
        <f t="shared" si="31"/>
        <v>0</v>
      </c>
      <c r="AA34">
        <v>1</v>
      </c>
      <c r="AB34">
        <v>1994</v>
      </c>
    </row>
    <row r="35" spans="1:28" x14ac:dyDescent="0.25">
      <c r="A35">
        <f>Data!Y35</f>
        <v>199402</v>
      </c>
      <c r="B35">
        <f>ROUND(Data!Z35,2)</f>
        <v>5.6</v>
      </c>
      <c r="C35">
        <f>ROUND(Data!AA35,1)</f>
        <v>-7.4</v>
      </c>
      <c r="D35">
        <f>ROUND(Data!AB35,1)</f>
        <v>-3</v>
      </c>
      <c r="E35">
        <f>ROUND(Data!AC35,1)</f>
        <v>-11.8</v>
      </c>
      <c r="F35">
        <f>ROUND(Data!AD35,1)</f>
        <v>3.4</v>
      </c>
      <c r="G35">
        <f>ROUND(Data!AE35,1)</f>
        <v>-24.5</v>
      </c>
      <c r="H35">
        <f>ROUND(Data!AF35,1)</f>
        <v>82.8</v>
      </c>
      <c r="I35">
        <f>ROUND(Data!AG35,1)</f>
        <v>64.599999999999994</v>
      </c>
      <c r="J35">
        <f>ROUND(Data!AH35,1)</f>
        <v>87.3</v>
      </c>
      <c r="K35">
        <f>ROUND(Data!AI35,1)</f>
        <v>32.799999999999997</v>
      </c>
      <c r="L35">
        <f>ROUND(Data!AJ35,1)</f>
        <v>1.4</v>
      </c>
      <c r="M35">
        <f>ROUND(Data!AK35,1)</f>
        <v>5.7</v>
      </c>
      <c r="N35">
        <f>ROUND(Data!AL35,1)</f>
        <v>10.5</v>
      </c>
      <c r="P35">
        <f>ROUND(Data!AN35,1)</f>
        <v>0</v>
      </c>
      <c r="S35">
        <f>ROUND(Data!AQ35,3)</f>
        <v>0.32400000000000001</v>
      </c>
      <c r="T35">
        <f>ROUND(Data!AR35,3)</f>
        <v>0.188</v>
      </c>
      <c r="U35">
        <f>ROUND(Data!AS35,3)</f>
        <v>0.501</v>
      </c>
      <c r="V35">
        <f>ROUND(Data!AT35,0)</f>
        <v>1142</v>
      </c>
      <c r="X35">
        <f t="shared" si="29"/>
        <v>8.8000000000000007</v>
      </c>
      <c r="Y35">
        <f t="shared" si="30"/>
        <v>0</v>
      </c>
      <c r="Z35">
        <f t="shared" si="31"/>
        <v>0</v>
      </c>
      <c r="AA35">
        <v>2</v>
      </c>
      <c r="AB35">
        <v>1994</v>
      </c>
    </row>
    <row r="36" spans="1:28" x14ac:dyDescent="0.25">
      <c r="A36">
        <f>Data!Y36</f>
        <v>199403</v>
      </c>
      <c r="B36">
        <f>ROUND(Data!Z36,2)</f>
        <v>12.21</v>
      </c>
      <c r="C36">
        <f>ROUND(Data!AA36,1)</f>
        <v>-1</v>
      </c>
      <c r="D36">
        <f>ROUND(Data!AB36,1)</f>
        <v>5</v>
      </c>
      <c r="E36">
        <f>ROUND(Data!AC36,1)</f>
        <v>-6.2</v>
      </c>
      <c r="F36">
        <f>ROUND(Data!AD36,1)</f>
        <v>16.100000000000001</v>
      </c>
      <c r="G36">
        <f>ROUND(Data!AE36,1)</f>
        <v>-14.9</v>
      </c>
      <c r="H36">
        <f>ROUND(Data!AF36,1)</f>
        <v>62</v>
      </c>
      <c r="I36">
        <f>ROUND(Data!AG36,1)</f>
        <v>37.6</v>
      </c>
      <c r="J36">
        <f>ROUND(Data!AH36,1)</f>
        <v>30.2</v>
      </c>
      <c r="K36">
        <f>ROUND(Data!AI36,1)</f>
        <v>6.6</v>
      </c>
      <c r="L36">
        <f>ROUND(Data!AJ36,1)</f>
        <v>1.2</v>
      </c>
      <c r="M36">
        <f>ROUND(Data!AK36,1)</f>
        <v>5.3</v>
      </c>
      <c r="N36">
        <f>ROUND(Data!AL36,1)</f>
        <v>9.6</v>
      </c>
      <c r="P36">
        <f>ROUND(Data!AN36,1)</f>
        <v>0</v>
      </c>
      <c r="S36">
        <f>ROUND(Data!AQ36,3)</f>
        <v>0.317</v>
      </c>
      <c r="T36">
        <f>ROUND(Data!AR36,3)</f>
        <v>0.62</v>
      </c>
      <c r="U36">
        <f>ROUND(Data!AS36,3)</f>
        <v>1.5549999999999999</v>
      </c>
      <c r="V36">
        <f>ROUND(Data!AT36,0)</f>
        <v>744</v>
      </c>
      <c r="X36">
        <f t="shared" si="29"/>
        <v>11.2</v>
      </c>
      <c r="Y36">
        <f t="shared" si="30"/>
        <v>0</v>
      </c>
      <c r="Z36">
        <f t="shared" si="31"/>
        <v>0</v>
      </c>
      <c r="AA36">
        <v>3</v>
      </c>
      <c r="AB36">
        <v>1994</v>
      </c>
    </row>
    <row r="37" spans="1:28" x14ac:dyDescent="0.25">
      <c r="A37">
        <f>Data!Y37</f>
        <v>199404</v>
      </c>
      <c r="B37">
        <f>ROUND(Data!Z37,2)</f>
        <v>13.84</v>
      </c>
      <c r="C37">
        <f>ROUND(Data!AA37,1)</f>
        <v>2.5</v>
      </c>
      <c r="D37">
        <f>ROUND(Data!AB37,1)</f>
        <v>8</v>
      </c>
      <c r="E37">
        <f>ROUND(Data!AC37,1)</f>
        <v>-2</v>
      </c>
      <c r="F37">
        <f>ROUND(Data!AD37,1)</f>
        <v>16.3</v>
      </c>
      <c r="G37">
        <f>ROUND(Data!AE37,1)</f>
        <v>-5.8</v>
      </c>
      <c r="H37">
        <f>ROUND(Data!AF37,1)</f>
        <v>73.3</v>
      </c>
      <c r="I37">
        <f>ROUND(Data!AG37,1)</f>
        <v>45.4</v>
      </c>
      <c r="J37">
        <f>ROUND(Data!AH37,1)</f>
        <v>83</v>
      </c>
      <c r="K37">
        <f>ROUND(Data!AI37,1)</f>
        <v>40.700000000000003</v>
      </c>
      <c r="L37">
        <f>ROUND(Data!AJ37,1)</f>
        <v>0.9</v>
      </c>
      <c r="M37">
        <f>ROUND(Data!AK37,1)</f>
        <v>4.5999999999999996</v>
      </c>
      <c r="N37">
        <f>ROUND(Data!AL37,1)</f>
        <v>8.5</v>
      </c>
      <c r="P37">
        <f>ROUND(Data!AN37,1)</f>
        <v>0.2</v>
      </c>
      <c r="S37">
        <f>ROUND(Data!AQ37,3)</f>
        <v>0.46700000000000003</v>
      </c>
      <c r="T37">
        <f>ROUND(Data!AR37,3)</f>
        <v>0.65900000000000003</v>
      </c>
      <c r="U37">
        <f>ROUND(Data!AS37,3)</f>
        <v>1.212</v>
      </c>
      <c r="V37">
        <f>ROUND(Data!AT37,0)</f>
        <v>316</v>
      </c>
      <c r="X37">
        <f t="shared" si="29"/>
        <v>10</v>
      </c>
      <c r="Y37">
        <f t="shared" si="30"/>
        <v>50</v>
      </c>
      <c r="Z37">
        <f t="shared" si="31"/>
        <v>33.700000000000003</v>
      </c>
      <c r="AA37">
        <v>4</v>
      </c>
      <c r="AB37">
        <v>1994</v>
      </c>
    </row>
    <row r="38" spans="1:28" x14ac:dyDescent="0.25">
      <c r="A38">
        <f>Data!Y38</f>
        <v>199405</v>
      </c>
      <c r="B38">
        <f>ROUND(Data!Z38,2)</f>
        <v>18.27</v>
      </c>
      <c r="C38">
        <f>ROUND(Data!AA38,1)</f>
        <v>6.1</v>
      </c>
      <c r="D38">
        <f>ROUND(Data!AB38,1)</f>
        <v>12.6</v>
      </c>
      <c r="E38">
        <f>ROUND(Data!AC38,1)</f>
        <v>0.6</v>
      </c>
      <c r="F38">
        <f>ROUND(Data!AD38,1)</f>
        <v>21.9</v>
      </c>
      <c r="G38">
        <f>ROUND(Data!AE38,1)</f>
        <v>-4.3</v>
      </c>
      <c r="H38">
        <f>ROUND(Data!AF38,1)</f>
        <v>68.400000000000006</v>
      </c>
      <c r="I38">
        <f>ROUND(Data!AG38,1)</f>
        <v>40.5</v>
      </c>
      <c r="J38">
        <f>ROUND(Data!AH38,1)</f>
        <v>35.9</v>
      </c>
      <c r="K38">
        <f>ROUND(Data!AI38,1)</f>
        <v>8.1</v>
      </c>
      <c r="L38">
        <f>ROUND(Data!AJ38,1)</f>
        <v>1</v>
      </c>
      <c r="M38">
        <f>ROUND(Data!AK38,1)</f>
        <v>5</v>
      </c>
      <c r="N38">
        <f>ROUND(Data!AL38,1)</f>
        <v>7.8</v>
      </c>
      <c r="P38">
        <f>ROUND(Data!AN38,1)</f>
        <v>8</v>
      </c>
      <c r="S38">
        <f>ROUND(Data!AQ38,3)</f>
        <v>0.56200000000000006</v>
      </c>
      <c r="T38">
        <f>ROUND(Data!AR38,3)</f>
        <v>0.96099999999999997</v>
      </c>
      <c r="U38">
        <f>ROUND(Data!AS38,3)</f>
        <v>2.2360000000000002</v>
      </c>
      <c r="V38">
        <f>ROUND(Data!AT38,0)</f>
        <v>0</v>
      </c>
      <c r="X38">
        <f t="shared" si="29"/>
        <v>12</v>
      </c>
      <c r="Y38">
        <f t="shared" si="30"/>
        <v>80</v>
      </c>
      <c r="Z38">
        <f t="shared" si="31"/>
        <v>58.1</v>
      </c>
      <c r="AA38">
        <v>5</v>
      </c>
      <c r="AB38">
        <v>1994</v>
      </c>
    </row>
    <row r="39" spans="1:28" x14ac:dyDescent="0.25">
      <c r="A39">
        <f>Data!Y39</f>
        <v>199406</v>
      </c>
      <c r="B39">
        <f>ROUND(Data!Z39,2)</f>
        <v>19.75</v>
      </c>
      <c r="C39">
        <f>ROUND(Data!AA39,1)</f>
        <v>8</v>
      </c>
      <c r="D39">
        <f>ROUND(Data!AB39,1)</f>
        <v>14.6</v>
      </c>
      <c r="E39">
        <f>ROUND(Data!AC39,1)</f>
        <v>1.7</v>
      </c>
      <c r="F39">
        <f>ROUND(Data!AD39,1)</f>
        <v>23.9</v>
      </c>
      <c r="G39">
        <f>ROUND(Data!AE39,1)</f>
        <v>-2.7</v>
      </c>
      <c r="H39">
        <f>ROUND(Data!AF39,1)</f>
        <v>70.8</v>
      </c>
      <c r="I39">
        <f>ROUND(Data!AG39,1)</f>
        <v>42.4</v>
      </c>
      <c r="J39">
        <f>ROUND(Data!AH39,1)</f>
        <v>83.2</v>
      </c>
      <c r="K39">
        <f>ROUND(Data!AI39,1)</f>
        <v>17.5</v>
      </c>
      <c r="L39">
        <f>ROUND(Data!AJ39,1)</f>
        <v>1</v>
      </c>
      <c r="M39">
        <f>ROUND(Data!AK39,1)</f>
        <v>5.0999999999999996</v>
      </c>
      <c r="N39">
        <f>ROUND(Data!AL39,1)</f>
        <v>6.7</v>
      </c>
      <c r="P39">
        <f>ROUND(Data!AN39,1)</f>
        <v>11.3</v>
      </c>
      <c r="S39">
        <f>ROUND(Data!AQ39,3)</f>
        <v>0.65800000000000003</v>
      </c>
      <c r="T39">
        <f>ROUND(Data!AR39,3)</f>
        <v>1.08</v>
      </c>
      <c r="U39">
        <f>ROUND(Data!AS39,3)</f>
        <v>2.5</v>
      </c>
      <c r="V39">
        <f>ROUND(Data!AT39,0)</f>
        <v>0</v>
      </c>
      <c r="X39">
        <f t="shared" si="29"/>
        <v>12.9</v>
      </c>
      <c r="Y39">
        <f t="shared" si="30"/>
        <v>94</v>
      </c>
      <c r="Z39">
        <f t="shared" si="31"/>
        <v>70.099999999999994</v>
      </c>
      <c r="AA39">
        <v>6</v>
      </c>
      <c r="AB39">
        <v>1994</v>
      </c>
    </row>
    <row r="40" spans="1:28" x14ac:dyDescent="0.25">
      <c r="A40">
        <f>Data!Y40</f>
        <v>199407</v>
      </c>
      <c r="B40">
        <f>ROUND(Data!Z40,2)</f>
        <v>23.14</v>
      </c>
      <c r="C40">
        <f>ROUND(Data!AA40,1)</f>
        <v>14.8</v>
      </c>
      <c r="D40">
        <f>ROUND(Data!AB40,1)</f>
        <v>22</v>
      </c>
      <c r="E40">
        <f>ROUND(Data!AC40,1)</f>
        <v>8</v>
      </c>
      <c r="F40">
        <f>ROUND(Data!AD40,1)</f>
        <v>30.9</v>
      </c>
      <c r="G40">
        <f>ROUND(Data!AE40,1)</f>
        <v>-0.3</v>
      </c>
      <c r="H40">
        <f>ROUND(Data!AF40,1)</f>
        <v>51</v>
      </c>
      <c r="I40">
        <f>ROUND(Data!AG40,1)</f>
        <v>29.1</v>
      </c>
      <c r="J40">
        <f>ROUND(Data!AH40,1)</f>
        <v>14</v>
      </c>
      <c r="K40">
        <f>ROUND(Data!AI40,1)</f>
        <v>11.4</v>
      </c>
      <c r="L40">
        <f>ROUND(Data!AJ40,1)</f>
        <v>0.8</v>
      </c>
      <c r="M40">
        <f>ROUND(Data!AK40,1)</f>
        <v>5.3</v>
      </c>
      <c r="N40">
        <f>ROUND(Data!AL40,1)</f>
        <v>11.3</v>
      </c>
      <c r="P40">
        <f>ROUND(Data!AN40,1)</f>
        <v>15.7</v>
      </c>
      <c r="S40">
        <f>ROUND(Data!AQ40,3)</f>
        <v>0.70599999999999996</v>
      </c>
      <c r="T40">
        <f>ROUND(Data!AR40,3)</f>
        <v>2.0649999999999999</v>
      </c>
      <c r="U40">
        <f>ROUND(Data!AS40,3)</f>
        <v>3.8050000000000002</v>
      </c>
      <c r="V40">
        <f>ROUND(Data!AT40,0)</f>
        <v>0</v>
      </c>
      <c r="X40">
        <f t="shared" si="29"/>
        <v>14</v>
      </c>
      <c r="Y40">
        <f t="shared" si="30"/>
        <v>123</v>
      </c>
      <c r="Z40">
        <f t="shared" si="31"/>
        <v>92.1</v>
      </c>
      <c r="AA40">
        <v>7</v>
      </c>
      <c r="AB40">
        <v>1994</v>
      </c>
    </row>
    <row r="41" spans="1:28" x14ac:dyDescent="0.25">
      <c r="A41">
        <f>Data!Y41</f>
        <v>199408</v>
      </c>
      <c r="B41">
        <f>ROUND(Data!Z41,2)</f>
        <v>17.510000000000002</v>
      </c>
      <c r="C41">
        <f>ROUND(Data!AA41,1)</f>
        <v>12.8</v>
      </c>
      <c r="D41">
        <f>ROUND(Data!AB41,1)</f>
        <v>20.100000000000001</v>
      </c>
      <c r="E41">
        <f>ROUND(Data!AC41,1)</f>
        <v>6</v>
      </c>
      <c r="F41">
        <f>ROUND(Data!AD41,1)</f>
        <v>27.9</v>
      </c>
      <c r="G41">
        <f>ROUND(Data!AE41,1)</f>
        <v>1.3</v>
      </c>
      <c r="H41">
        <f>ROUND(Data!AF41,1)</f>
        <v>60.6</v>
      </c>
      <c r="I41">
        <f>ROUND(Data!AG41,1)</f>
        <v>32.9</v>
      </c>
      <c r="J41">
        <f>ROUND(Data!AH41,1)</f>
        <v>48.5</v>
      </c>
      <c r="K41">
        <f>ROUND(Data!AI41,1)</f>
        <v>23.4</v>
      </c>
      <c r="L41">
        <f>ROUND(Data!AJ41,1)</f>
        <v>0.8</v>
      </c>
      <c r="M41">
        <f>ROUND(Data!AK41,1)</f>
        <v>4.5</v>
      </c>
      <c r="N41">
        <f>ROUND(Data!AL41,1)</f>
        <v>10.3</v>
      </c>
      <c r="P41">
        <f>ROUND(Data!AN41,1)</f>
        <v>13.8</v>
      </c>
      <c r="S41">
        <f>ROUND(Data!AQ41,3)</f>
        <v>0.73</v>
      </c>
      <c r="T41">
        <f>ROUND(Data!AR41,3)</f>
        <v>1.6990000000000001</v>
      </c>
      <c r="U41">
        <f>ROUND(Data!AS41,3)</f>
        <v>3.04</v>
      </c>
      <c r="V41">
        <f>ROUND(Data!AT41,0)</f>
        <v>0</v>
      </c>
      <c r="X41">
        <f t="shared" si="29"/>
        <v>14.100000000000001</v>
      </c>
      <c r="Y41">
        <f t="shared" si="30"/>
        <v>99</v>
      </c>
      <c r="Z41">
        <f t="shared" si="31"/>
        <v>71.099999999999994</v>
      </c>
      <c r="AA41">
        <v>8</v>
      </c>
      <c r="AB41">
        <v>1994</v>
      </c>
    </row>
    <row r="42" spans="1:28" x14ac:dyDescent="0.25">
      <c r="A42">
        <f>Data!Y42</f>
        <v>199409</v>
      </c>
      <c r="B42">
        <f>ROUND(Data!Z42,2)</f>
        <v>14.07</v>
      </c>
      <c r="C42">
        <f>ROUND(Data!AA42,1)</f>
        <v>10.6</v>
      </c>
      <c r="D42">
        <f>ROUND(Data!AB42,1)</f>
        <v>17.8</v>
      </c>
      <c r="E42">
        <f>ROUND(Data!AC42,1)</f>
        <v>4.7</v>
      </c>
      <c r="F42">
        <f>ROUND(Data!AD42,1)</f>
        <v>24.4</v>
      </c>
      <c r="G42">
        <f>ROUND(Data!AE42,1)</f>
        <v>-1</v>
      </c>
      <c r="H42">
        <f>ROUND(Data!AF42,1)</f>
        <v>61.6</v>
      </c>
      <c r="I42">
        <f>ROUND(Data!AG42,1)</f>
        <v>35.4</v>
      </c>
      <c r="J42">
        <f>ROUND(Data!AH42,1)</f>
        <v>33.5</v>
      </c>
      <c r="K42">
        <f>ROUND(Data!AI42,1)</f>
        <v>10.7</v>
      </c>
      <c r="L42">
        <f>ROUND(Data!AJ42,1)</f>
        <v>0.6</v>
      </c>
      <c r="M42">
        <f>ROUND(Data!AK42,1)</f>
        <v>4.2</v>
      </c>
      <c r="N42">
        <f>ROUND(Data!AL42,1)</f>
        <v>5.9</v>
      </c>
      <c r="P42">
        <f>ROUND(Data!AN42,1)</f>
        <v>10.6</v>
      </c>
      <c r="S42">
        <f>ROUND(Data!AQ42,3)</f>
        <v>0.66800000000000004</v>
      </c>
      <c r="T42">
        <f>ROUND(Data!AR42,3)</f>
        <v>1.4419999999999999</v>
      </c>
      <c r="U42">
        <f>ROUND(Data!AS42,3)</f>
        <v>2.5419999999999998</v>
      </c>
      <c r="V42">
        <f>ROUND(Data!AT42,0)</f>
        <v>0</v>
      </c>
      <c r="X42">
        <f t="shared" si="29"/>
        <v>13.100000000000001</v>
      </c>
      <c r="Y42">
        <f t="shared" si="30"/>
        <v>64</v>
      </c>
      <c r="Z42">
        <f t="shared" si="31"/>
        <v>39.6</v>
      </c>
      <c r="AA42">
        <v>9</v>
      </c>
      <c r="AB42">
        <v>1994</v>
      </c>
    </row>
    <row r="43" spans="1:28" x14ac:dyDescent="0.25">
      <c r="A43">
        <f>Data!Y43</f>
        <v>199410</v>
      </c>
      <c r="B43">
        <f>ROUND(Data!Z43,2)</f>
        <v>7.28</v>
      </c>
      <c r="C43">
        <f>ROUND(Data!AA43,1)</f>
        <v>1.3</v>
      </c>
      <c r="D43">
        <f>ROUND(Data!AB43,1)</f>
        <v>6.2</v>
      </c>
      <c r="E43">
        <f>ROUND(Data!AC43,1)</f>
        <v>-2.5</v>
      </c>
      <c r="F43">
        <f>ROUND(Data!AD43,1)</f>
        <v>14.1</v>
      </c>
      <c r="G43">
        <f>ROUND(Data!AE43,1)</f>
        <v>-8.1999999999999993</v>
      </c>
      <c r="H43">
        <f>ROUND(Data!AF43,1)</f>
        <v>79.5</v>
      </c>
      <c r="I43">
        <f>ROUND(Data!AG43,1)</f>
        <v>56.7</v>
      </c>
      <c r="J43">
        <f>ROUND(Data!AH43,1)</f>
        <v>55.1</v>
      </c>
      <c r="K43">
        <f>ROUND(Data!AI43,1)</f>
        <v>11.9</v>
      </c>
      <c r="L43">
        <f>ROUND(Data!AJ43,1)</f>
        <v>0.9</v>
      </c>
      <c r="M43">
        <f>ROUND(Data!AK43,1)</f>
        <v>5</v>
      </c>
      <c r="N43">
        <f>ROUND(Data!AL43,1)</f>
        <v>9.4</v>
      </c>
      <c r="P43">
        <f>ROUND(Data!AN43,1)</f>
        <v>2.6</v>
      </c>
      <c r="S43">
        <f>ROUND(Data!AQ43,3)</f>
        <v>0.51400000000000001</v>
      </c>
      <c r="T43">
        <f>ROUND(Data!AR43,3)</f>
        <v>0.47699999999999998</v>
      </c>
      <c r="U43">
        <f>ROUND(Data!AS43,3)</f>
        <v>1.145</v>
      </c>
      <c r="V43">
        <f>ROUND(Data!AT43,0)</f>
        <v>0</v>
      </c>
      <c r="X43">
        <f t="shared" si="29"/>
        <v>8.6999999999999993</v>
      </c>
      <c r="Y43">
        <f t="shared" si="30"/>
        <v>24</v>
      </c>
      <c r="Z43">
        <f t="shared" si="31"/>
        <v>9.9</v>
      </c>
      <c r="AA43">
        <v>10</v>
      </c>
      <c r="AB43">
        <v>1994</v>
      </c>
    </row>
    <row r="44" spans="1:28" x14ac:dyDescent="0.25">
      <c r="A44">
        <f>Data!Y44</f>
        <v>199411</v>
      </c>
      <c r="B44">
        <f>ROUND(Data!Z44,2)</f>
        <v>2.23</v>
      </c>
      <c r="C44">
        <f>ROUND(Data!AA44,1)</f>
        <v>-7.1</v>
      </c>
      <c r="D44">
        <f>ROUND(Data!AB44,1)</f>
        <v>-4.0999999999999996</v>
      </c>
      <c r="E44">
        <f>ROUND(Data!AC44,1)</f>
        <v>-10.5</v>
      </c>
      <c r="F44">
        <f>ROUND(Data!AD44,1)</f>
        <v>2.1</v>
      </c>
      <c r="G44">
        <f>ROUND(Data!AE44,1)</f>
        <v>-16.5</v>
      </c>
      <c r="H44">
        <f>ROUND(Data!AF44,1)</f>
        <v>91.1</v>
      </c>
      <c r="I44">
        <f>ROUND(Data!AG44,1)</f>
        <v>80</v>
      </c>
      <c r="J44">
        <f>ROUND(Data!AH44,1)</f>
        <v>101.8</v>
      </c>
      <c r="K44">
        <f>ROUND(Data!AI44,1)</f>
        <v>20.6</v>
      </c>
      <c r="L44">
        <f>ROUND(Data!AJ44,1)</f>
        <v>1.1000000000000001</v>
      </c>
      <c r="M44">
        <f>ROUND(Data!AK44,1)</f>
        <v>5.3</v>
      </c>
      <c r="N44">
        <f>ROUND(Data!AL44,1)</f>
        <v>9.4</v>
      </c>
      <c r="P44">
        <f>ROUND(Data!AN44,1)</f>
        <v>0.5</v>
      </c>
      <c r="S44">
        <f>ROUND(Data!AQ44,3)</f>
        <v>0.36399999999999999</v>
      </c>
      <c r="T44">
        <f>ROUND(Data!AR44,3)</f>
        <v>9.2999999999999999E-2</v>
      </c>
      <c r="U44">
        <f>ROUND(Data!AS44,3)</f>
        <v>0.30499999999999999</v>
      </c>
      <c r="V44">
        <f>ROUND(Data!AT44,0)</f>
        <v>0</v>
      </c>
      <c r="X44">
        <f t="shared" si="29"/>
        <v>6.4</v>
      </c>
      <c r="Y44">
        <f t="shared" si="30"/>
        <v>0</v>
      </c>
      <c r="Z44">
        <f t="shared" si="31"/>
        <v>0</v>
      </c>
      <c r="AA44">
        <v>11</v>
      </c>
      <c r="AB44">
        <v>1994</v>
      </c>
    </row>
    <row r="45" spans="1:28" x14ac:dyDescent="0.25">
      <c r="A45">
        <f>Data!Y45</f>
        <v>199412</v>
      </c>
      <c r="B45">
        <f>ROUND(Data!Z45,2)</f>
        <v>2.34</v>
      </c>
      <c r="C45">
        <f>ROUND(Data!AA45,1)</f>
        <v>-6.8</v>
      </c>
      <c r="D45">
        <f>ROUND(Data!AB45,1)</f>
        <v>-2.9</v>
      </c>
      <c r="E45">
        <f>ROUND(Data!AC45,1)</f>
        <v>-10</v>
      </c>
      <c r="F45">
        <f>ROUND(Data!AD45,1)</f>
        <v>4.8</v>
      </c>
      <c r="G45">
        <f>ROUND(Data!AE45,1)</f>
        <v>-22.2</v>
      </c>
      <c r="H45">
        <f>ROUND(Data!AF45,1)</f>
        <v>85.9</v>
      </c>
      <c r="I45">
        <f>ROUND(Data!AG45,1)</f>
        <v>69.400000000000006</v>
      </c>
      <c r="J45">
        <f>ROUND(Data!AH45,1)</f>
        <v>103.9</v>
      </c>
      <c r="K45">
        <f>ROUND(Data!AI45,1)</f>
        <v>17.3</v>
      </c>
      <c r="L45">
        <f>ROUND(Data!AJ45,1)</f>
        <v>1.1000000000000001</v>
      </c>
      <c r="M45">
        <f>ROUND(Data!AK45,1)</f>
        <v>5.8</v>
      </c>
      <c r="N45">
        <f>ROUND(Data!AL45,1)</f>
        <v>10.8</v>
      </c>
      <c r="P45">
        <f>ROUND(Data!AN45,1)</f>
        <v>0.3</v>
      </c>
      <c r="S45">
        <f>ROUND(Data!AQ45,3)</f>
        <v>0.35899999999999999</v>
      </c>
      <c r="T45">
        <f>ROUND(Data!AR45,3)</f>
        <v>0.153</v>
      </c>
      <c r="U45">
        <f>ROUND(Data!AS45,3)</f>
        <v>0.46400000000000002</v>
      </c>
      <c r="V45">
        <f>ROUND(Data!AT45,0)</f>
        <v>0</v>
      </c>
      <c r="X45">
        <f t="shared" si="29"/>
        <v>7.1</v>
      </c>
      <c r="Y45">
        <f t="shared" si="30"/>
        <v>0</v>
      </c>
      <c r="Z45">
        <f t="shared" si="31"/>
        <v>0</v>
      </c>
      <c r="AA45">
        <v>12</v>
      </c>
      <c r="AB45">
        <v>1994</v>
      </c>
    </row>
    <row r="46" spans="1:28" x14ac:dyDescent="0.25">
      <c r="A46">
        <f>Data!Y46</f>
        <v>199501</v>
      </c>
      <c r="B46">
        <f>ROUND(Data!Z46,2)</f>
        <v>3.54</v>
      </c>
      <c r="C46">
        <f>ROUND(Data!AA46,1)</f>
        <v>-3.8</v>
      </c>
      <c r="D46">
        <f>ROUND(Data!AB46,1)</f>
        <v>1.5</v>
      </c>
      <c r="E46">
        <f>ROUND(Data!AC46,1)</f>
        <v>-7.4</v>
      </c>
      <c r="F46">
        <f>ROUND(Data!AD46,1)</f>
        <v>7.7</v>
      </c>
      <c r="G46">
        <f>ROUND(Data!AE46,1)</f>
        <v>-13.5</v>
      </c>
      <c r="H46">
        <f>ROUND(Data!AF46,1)</f>
        <v>74.099999999999994</v>
      </c>
      <c r="I46">
        <f>ROUND(Data!AG46,1)</f>
        <v>56.6</v>
      </c>
      <c r="J46">
        <f>ROUND(Data!AH46,1)</f>
        <v>38.1</v>
      </c>
      <c r="K46">
        <f>ROUND(Data!AI46,1)</f>
        <v>8.6999999999999993</v>
      </c>
      <c r="L46">
        <f>ROUND(Data!AJ46,1)</f>
        <v>1</v>
      </c>
      <c r="M46">
        <f>ROUND(Data!AK46,1)</f>
        <v>5</v>
      </c>
      <c r="N46">
        <f>ROUND(Data!AL46,1)</f>
        <v>9.3000000000000007</v>
      </c>
      <c r="P46">
        <f>ROUND(Data!AN46,1)</f>
        <v>0.2</v>
      </c>
      <c r="S46">
        <f>ROUND(Data!AQ46,3)</f>
        <v>0.36699999999999999</v>
      </c>
      <c r="T46">
        <f>ROUND(Data!AR46,3)</f>
        <v>0.32900000000000001</v>
      </c>
      <c r="U46">
        <f>ROUND(Data!AS46,3)</f>
        <v>0.88300000000000001</v>
      </c>
      <c r="V46">
        <f>ROUND(Data!AT46,0)</f>
        <v>0</v>
      </c>
      <c r="X46">
        <f t="shared" si="29"/>
        <v>8.9</v>
      </c>
      <c r="Y46">
        <f t="shared" si="30"/>
        <v>0</v>
      </c>
      <c r="Z46">
        <f t="shared" si="31"/>
        <v>0</v>
      </c>
      <c r="AA46">
        <v>1</v>
      </c>
      <c r="AB46">
        <v>1995</v>
      </c>
    </row>
    <row r="47" spans="1:28" x14ac:dyDescent="0.25">
      <c r="A47">
        <f>Data!Y47</f>
        <v>199502</v>
      </c>
      <c r="B47">
        <f>ROUND(Data!Z47,2)</f>
        <v>6.95</v>
      </c>
      <c r="C47">
        <f>ROUND(Data!AA47,1)</f>
        <v>-4.3</v>
      </c>
      <c r="D47">
        <f>ROUND(Data!AB47,1)</f>
        <v>0.8</v>
      </c>
      <c r="E47">
        <f>ROUND(Data!AC47,1)</f>
        <v>-8.4</v>
      </c>
      <c r="F47">
        <f>ROUND(Data!AD47,1)</f>
        <v>9.9</v>
      </c>
      <c r="G47">
        <f>ROUND(Data!AE47,1)</f>
        <v>-25.2</v>
      </c>
      <c r="H47">
        <f>ROUND(Data!AF47,1)</f>
        <v>75.2</v>
      </c>
      <c r="I47">
        <f>ROUND(Data!AG47,1)</f>
        <v>49.9</v>
      </c>
      <c r="J47">
        <f>ROUND(Data!AH47,1)</f>
        <v>37.9</v>
      </c>
      <c r="K47">
        <f>ROUND(Data!AI47,1)</f>
        <v>9.6999999999999993</v>
      </c>
      <c r="L47">
        <f>ROUND(Data!AJ47,1)</f>
        <v>1.1000000000000001</v>
      </c>
      <c r="M47">
        <f>ROUND(Data!AK47,1)</f>
        <v>4.9000000000000004</v>
      </c>
      <c r="N47">
        <f>ROUND(Data!AL47,1)</f>
        <v>8.9</v>
      </c>
      <c r="P47">
        <f>ROUND(Data!AN47,1)</f>
        <v>0.1</v>
      </c>
      <c r="S47">
        <f>ROUND(Data!AQ47,3)</f>
        <v>0.35399999999999998</v>
      </c>
      <c r="T47">
        <f>ROUND(Data!AR47,3)</f>
        <v>0.34300000000000003</v>
      </c>
      <c r="U47">
        <f>ROUND(Data!AS47,3)</f>
        <v>0.76600000000000001</v>
      </c>
      <c r="V47">
        <f>ROUND(Data!AT47,0)</f>
        <v>0</v>
      </c>
      <c r="X47">
        <f t="shared" si="29"/>
        <v>9.2000000000000011</v>
      </c>
      <c r="Y47">
        <f t="shared" si="30"/>
        <v>0</v>
      </c>
      <c r="Z47">
        <f t="shared" si="31"/>
        <v>0</v>
      </c>
      <c r="AA47">
        <v>2</v>
      </c>
      <c r="AB47">
        <v>1995</v>
      </c>
    </row>
    <row r="48" spans="1:28" x14ac:dyDescent="0.25">
      <c r="A48">
        <f>Data!Y48</f>
        <v>199503</v>
      </c>
      <c r="B48">
        <f>ROUND(Data!Z48,2)</f>
        <v>10.77</v>
      </c>
      <c r="C48">
        <f>ROUND(Data!AA48,1)</f>
        <v>-3.1</v>
      </c>
      <c r="D48">
        <f>ROUND(Data!AB48,1)</f>
        <v>2.2999999999999998</v>
      </c>
      <c r="E48">
        <f>ROUND(Data!AC48,1)</f>
        <v>-7.8</v>
      </c>
      <c r="F48">
        <f>ROUND(Data!AD48,1)</f>
        <v>12.3</v>
      </c>
      <c r="G48">
        <f>ROUND(Data!AE48,1)</f>
        <v>-19.3</v>
      </c>
      <c r="H48">
        <f>ROUND(Data!AF48,1)</f>
        <v>74.3</v>
      </c>
      <c r="I48">
        <f>ROUND(Data!AG48,1)</f>
        <v>53.1</v>
      </c>
      <c r="J48">
        <f>ROUND(Data!AH48,1)</f>
        <v>60.3</v>
      </c>
      <c r="K48">
        <f>ROUND(Data!AI48,1)</f>
        <v>13.7</v>
      </c>
      <c r="L48">
        <f>ROUND(Data!AJ48,1)</f>
        <v>1.3</v>
      </c>
      <c r="M48">
        <f>ROUND(Data!AK48,1)</f>
        <v>5.2</v>
      </c>
      <c r="N48">
        <f>ROUND(Data!AL48,1)</f>
        <v>9.5</v>
      </c>
      <c r="P48">
        <f>ROUND(Data!AN48,1)</f>
        <v>0</v>
      </c>
      <c r="S48">
        <f>ROUND(Data!AQ48,3)</f>
        <v>0.377</v>
      </c>
      <c r="T48">
        <f>ROUND(Data!AR48,3)</f>
        <v>0.38300000000000001</v>
      </c>
      <c r="U48">
        <f>ROUND(Data!AS48,3)</f>
        <v>1.204</v>
      </c>
      <c r="V48">
        <f>ROUND(Data!AT48,0)</f>
        <v>0</v>
      </c>
      <c r="X48">
        <f t="shared" si="29"/>
        <v>10.1</v>
      </c>
      <c r="Y48">
        <f t="shared" si="30"/>
        <v>0</v>
      </c>
      <c r="Z48">
        <f t="shared" si="31"/>
        <v>0</v>
      </c>
      <c r="AA48">
        <v>3</v>
      </c>
      <c r="AB48">
        <v>1995</v>
      </c>
    </row>
    <row r="49" spans="1:28" x14ac:dyDescent="0.25">
      <c r="A49">
        <f>Data!Y49</f>
        <v>199504</v>
      </c>
      <c r="B49">
        <f>ROUND(Data!Z49,2)</f>
        <v>15.26</v>
      </c>
      <c r="C49">
        <f>ROUND(Data!AA49,1)</f>
        <v>0</v>
      </c>
      <c r="D49">
        <f>ROUND(Data!AB49,1)</f>
        <v>5.9</v>
      </c>
      <c r="E49">
        <f>ROUND(Data!AC49,1)</f>
        <v>-5.3</v>
      </c>
      <c r="F49">
        <f>ROUND(Data!AD49,1)</f>
        <v>12.9</v>
      </c>
      <c r="G49">
        <f>ROUND(Data!AE49,1)</f>
        <v>-12.9</v>
      </c>
      <c r="H49">
        <f>ROUND(Data!AF49,1)</f>
        <v>67.900000000000006</v>
      </c>
      <c r="I49">
        <f>ROUND(Data!AG49,1)</f>
        <v>40.4</v>
      </c>
      <c r="J49">
        <f>ROUND(Data!AH49,1)</f>
        <v>70.099999999999994</v>
      </c>
      <c r="K49">
        <f>ROUND(Data!AI49,1)</f>
        <v>24.2</v>
      </c>
      <c r="L49">
        <f>ROUND(Data!AJ49,1)</f>
        <v>1.2</v>
      </c>
      <c r="M49">
        <f>ROUND(Data!AK49,1)</f>
        <v>4.9000000000000004</v>
      </c>
      <c r="N49">
        <f>ROUND(Data!AL49,1)</f>
        <v>8.3000000000000007</v>
      </c>
      <c r="P49">
        <f>ROUND(Data!AN49,1)</f>
        <v>0</v>
      </c>
      <c r="S49">
        <f>ROUND(Data!AQ49,3)</f>
        <v>0.36</v>
      </c>
      <c r="T49">
        <f>ROUND(Data!AR49,3)</f>
        <v>0.59399999999999997</v>
      </c>
      <c r="U49">
        <f>ROUND(Data!AS49,3)</f>
        <v>1.25</v>
      </c>
      <c r="V49">
        <f>ROUND(Data!AT49,0)</f>
        <v>0</v>
      </c>
      <c r="X49">
        <f t="shared" si="29"/>
        <v>11.2</v>
      </c>
      <c r="Y49">
        <f t="shared" si="30"/>
        <v>46</v>
      </c>
      <c r="Z49">
        <f t="shared" si="31"/>
        <v>33.1</v>
      </c>
      <c r="AA49">
        <v>4</v>
      </c>
      <c r="AB49">
        <v>1995</v>
      </c>
    </row>
    <row r="50" spans="1:28" x14ac:dyDescent="0.25">
      <c r="A50">
        <f>Data!Y50</f>
        <v>199505</v>
      </c>
      <c r="B50">
        <f>ROUND(Data!Z50,2)</f>
        <v>21.65</v>
      </c>
      <c r="C50">
        <f>ROUND(Data!AA50,1)</f>
        <v>6.8</v>
      </c>
      <c r="D50">
        <f>ROUND(Data!AB50,1)</f>
        <v>13.2</v>
      </c>
      <c r="E50">
        <f>ROUND(Data!AC50,1)</f>
        <v>0.6</v>
      </c>
      <c r="F50">
        <f>ROUND(Data!AD50,1)</f>
        <v>24.1</v>
      </c>
      <c r="G50">
        <f>ROUND(Data!AE50,1)</f>
        <v>-4.2</v>
      </c>
      <c r="H50">
        <f>ROUND(Data!AF50,1)</f>
        <v>60.8</v>
      </c>
      <c r="I50">
        <f>ROUND(Data!AG50,1)</f>
        <v>34.5</v>
      </c>
      <c r="J50">
        <f>ROUND(Data!AH50,1)</f>
        <v>37</v>
      </c>
      <c r="K50">
        <f>ROUND(Data!AI50,1)</f>
        <v>11</v>
      </c>
      <c r="L50">
        <f>ROUND(Data!AJ50,1)</f>
        <v>0.9</v>
      </c>
      <c r="M50">
        <f>ROUND(Data!AK50,1)</f>
        <v>4.8</v>
      </c>
      <c r="N50">
        <f>ROUND(Data!AL50,1)</f>
        <v>8.6999999999999993</v>
      </c>
      <c r="P50">
        <f>ROUND(Data!AN50,1)</f>
        <v>5</v>
      </c>
      <c r="S50">
        <f>ROUND(Data!AQ50,3)</f>
        <v>0.47899999999999998</v>
      </c>
      <c r="T50">
        <f>ROUND(Data!AR50,3)</f>
        <v>1.1100000000000001</v>
      </c>
      <c r="U50">
        <f>ROUND(Data!AS50,3)</f>
        <v>2.5150000000000001</v>
      </c>
      <c r="V50">
        <f>ROUND(Data!AT50,0)</f>
        <v>0</v>
      </c>
      <c r="X50">
        <f t="shared" si="29"/>
        <v>12.6</v>
      </c>
      <c r="Y50">
        <f t="shared" si="30"/>
        <v>85</v>
      </c>
      <c r="Z50">
        <f t="shared" si="31"/>
        <v>60.9</v>
      </c>
      <c r="AA50">
        <v>5</v>
      </c>
      <c r="AB50">
        <v>1995</v>
      </c>
    </row>
    <row r="51" spans="1:28" x14ac:dyDescent="0.25">
      <c r="A51">
        <f>Data!Y51</f>
        <v>199506</v>
      </c>
      <c r="B51">
        <f>ROUND(Data!Z51,2)</f>
        <v>17.89</v>
      </c>
      <c r="C51">
        <f>ROUND(Data!AA51,1)</f>
        <v>9.1999999999999993</v>
      </c>
      <c r="D51">
        <f>ROUND(Data!AB51,1)</f>
        <v>15.3</v>
      </c>
      <c r="E51">
        <f>ROUND(Data!AC51,1)</f>
        <v>3.6</v>
      </c>
      <c r="F51">
        <f>ROUND(Data!AD51,1)</f>
        <v>23.1</v>
      </c>
      <c r="G51">
        <f>ROUND(Data!AE51,1)</f>
        <v>-1.1000000000000001</v>
      </c>
      <c r="H51">
        <f>ROUND(Data!AF51,1)</f>
        <v>69.099999999999994</v>
      </c>
      <c r="I51">
        <f>ROUND(Data!AG51,1)</f>
        <v>43.7</v>
      </c>
      <c r="J51">
        <f>ROUND(Data!AH51,1)</f>
        <v>85.1</v>
      </c>
      <c r="K51">
        <f>ROUND(Data!AI51,1)</f>
        <v>22.1</v>
      </c>
      <c r="L51">
        <f>ROUND(Data!AJ51,1)</f>
        <v>0.9</v>
      </c>
      <c r="M51">
        <f>ROUND(Data!AK51,1)</f>
        <v>4.7</v>
      </c>
      <c r="N51">
        <f>ROUND(Data!AL51,1)</f>
        <v>8.1999999999999993</v>
      </c>
      <c r="P51">
        <f>ROUND(Data!AN51,1)</f>
        <v>11.2</v>
      </c>
      <c r="S51">
        <f>ROUND(Data!AQ51,3)</f>
        <v>0.69899999999999995</v>
      </c>
      <c r="T51">
        <f>ROUND(Data!AR51,3)</f>
        <v>1.1140000000000001</v>
      </c>
      <c r="U51">
        <f>ROUND(Data!AS51,3)</f>
        <v>2.0510000000000002</v>
      </c>
      <c r="V51">
        <f>ROUND(Data!AT51,0)</f>
        <v>0</v>
      </c>
      <c r="X51">
        <f t="shared" si="29"/>
        <v>11.700000000000001</v>
      </c>
      <c r="Y51">
        <f t="shared" si="30"/>
        <v>93</v>
      </c>
      <c r="Z51">
        <f t="shared" si="31"/>
        <v>69.900000000000006</v>
      </c>
      <c r="AA51">
        <v>6</v>
      </c>
      <c r="AB51">
        <v>1995</v>
      </c>
    </row>
    <row r="52" spans="1:28" x14ac:dyDescent="0.25">
      <c r="A52">
        <f>Data!Y52</f>
        <v>199507</v>
      </c>
      <c r="B52">
        <f>ROUND(Data!Z52,2)</f>
        <v>19</v>
      </c>
      <c r="C52">
        <f>ROUND(Data!AA52,1)</f>
        <v>11.6</v>
      </c>
      <c r="D52">
        <f>ROUND(Data!AB52,1)</f>
        <v>18.2</v>
      </c>
      <c r="E52">
        <f>ROUND(Data!AC52,1)</f>
        <v>5.6</v>
      </c>
      <c r="F52">
        <f>ROUND(Data!AD52,1)</f>
        <v>25.4</v>
      </c>
      <c r="G52">
        <f>ROUND(Data!AE52,1)</f>
        <v>0.7</v>
      </c>
      <c r="H52">
        <f>ROUND(Data!AF52,1)</f>
        <v>68.2</v>
      </c>
      <c r="I52">
        <f>ROUND(Data!AG52,1)</f>
        <v>40.299999999999997</v>
      </c>
      <c r="J52">
        <f>ROUND(Data!AH52,1)</f>
        <v>46</v>
      </c>
      <c r="K52">
        <f>ROUND(Data!AI52,1)</f>
        <v>20.6</v>
      </c>
      <c r="L52">
        <f>ROUND(Data!AJ52,1)</f>
        <v>0.8</v>
      </c>
      <c r="M52">
        <f>ROUND(Data!AK52,1)</f>
        <v>4.5999999999999996</v>
      </c>
      <c r="N52">
        <f>ROUND(Data!AL52,1)</f>
        <v>8</v>
      </c>
      <c r="P52">
        <f>ROUND(Data!AN52,1)</f>
        <v>13.8</v>
      </c>
      <c r="S52">
        <f>ROUND(Data!AQ52,3)</f>
        <v>0.82099999999999995</v>
      </c>
      <c r="T52">
        <f>ROUND(Data!AR52,3)</f>
        <v>1.3260000000000001</v>
      </c>
      <c r="U52">
        <f>ROUND(Data!AS52,3)</f>
        <v>2.4359999999999999</v>
      </c>
      <c r="V52">
        <f>ROUND(Data!AT52,0)</f>
        <v>0</v>
      </c>
      <c r="X52">
        <f t="shared" si="29"/>
        <v>12.6</v>
      </c>
      <c r="Y52">
        <f t="shared" si="30"/>
        <v>105</v>
      </c>
      <c r="Z52">
        <f t="shared" si="31"/>
        <v>79.599999999999994</v>
      </c>
      <c r="AA52">
        <v>7</v>
      </c>
      <c r="AB52">
        <v>1995</v>
      </c>
    </row>
    <row r="53" spans="1:28" x14ac:dyDescent="0.25">
      <c r="A53">
        <f>Data!Y53</f>
        <v>199508</v>
      </c>
      <c r="B53">
        <f>ROUND(Data!Z53,2)</f>
        <v>15.73</v>
      </c>
      <c r="C53">
        <f>ROUND(Data!AA53,1)</f>
        <v>8.6999999999999993</v>
      </c>
      <c r="D53">
        <f>ROUND(Data!AB53,1)</f>
        <v>15.3</v>
      </c>
      <c r="E53">
        <f>ROUND(Data!AC53,1)</f>
        <v>2.8</v>
      </c>
      <c r="F53">
        <f>ROUND(Data!AD53,1)</f>
        <v>24.4</v>
      </c>
      <c r="G53">
        <f>ROUND(Data!AE53,1)</f>
        <v>-0.6</v>
      </c>
      <c r="H53">
        <f>ROUND(Data!AF53,1)</f>
        <v>73.2</v>
      </c>
      <c r="I53">
        <f>ROUND(Data!AG53,1)</f>
        <v>44.4</v>
      </c>
      <c r="J53">
        <f>ROUND(Data!AH53,1)</f>
        <v>71.8</v>
      </c>
      <c r="K53">
        <f>ROUND(Data!AI53,1)</f>
        <v>19.8</v>
      </c>
      <c r="L53">
        <f>ROUND(Data!AJ53,1)</f>
        <v>0.7</v>
      </c>
      <c r="M53">
        <f>ROUND(Data!AK53,1)</f>
        <v>4</v>
      </c>
      <c r="N53">
        <f>ROUND(Data!AL53,1)</f>
        <v>6.6</v>
      </c>
      <c r="P53">
        <f>ROUND(Data!AN53,1)</f>
        <v>11.3</v>
      </c>
      <c r="S53">
        <f>ROUND(Data!AQ53,3)</f>
        <v>0.73199999999999998</v>
      </c>
      <c r="T53">
        <f>ROUND(Data!AR53,3)</f>
        <v>1.0660000000000001</v>
      </c>
      <c r="U53">
        <f>ROUND(Data!AS53,3)</f>
        <v>2.3650000000000002</v>
      </c>
      <c r="V53">
        <f>ROUND(Data!AT53,0)</f>
        <v>0</v>
      </c>
      <c r="X53">
        <f t="shared" si="29"/>
        <v>12.5</v>
      </c>
      <c r="Y53">
        <f t="shared" si="30"/>
        <v>80</v>
      </c>
      <c r="Z53">
        <f t="shared" si="31"/>
        <v>55.6</v>
      </c>
      <c r="AA53">
        <v>8</v>
      </c>
      <c r="AB53">
        <v>1995</v>
      </c>
    </row>
    <row r="54" spans="1:28" x14ac:dyDescent="0.25">
      <c r="A54">
        <f>Data!Y54</f>
        <v>199509</v>
      </c>
      <c r="B54">
        <f>ROUND(Data!Z54,2)</f>
        <v>15.01</v>
      </c>
      <c r="C54">
        <f>ROUND(Data!AA54,1)</f>
        <v>10.7</v>
      </c>
      <c r="D54">
        <f>ROUND(Data!AB54,1)</f>
        <v>18</v>
      </c>
      <c r="E54">
        <f>ROUND(Data!AC54,1)</f>
        <v>4.5</v>
      </c>
      <c r="F54">
        <f>ROUND(Data!AD54,1)</f>
        <v>25.7</v>
      </c>
      <c r="G54">
        <f>ROUND(Data!AE54,1)</f>
        <v>-2.2000000000000002</v>
      </c>
      <c r="H54">
        <f>ROUND(Data!AF54,1)</f>
        <v>57.6</v>
      </c>
      <c r="I54">
        <f>ROUND(Data!AG54,1)</f>
        <v>33.799999999999997</v>
      </c>
      <c r="J54">
        <f>ROUND(Data!AH54,1)</f>
        <v>23.4</v>
      </c>
      <c r="K54">
        <f>ROUND(Data!AI54,1)</f>
        <v>7.9</v>
      </c>
      <c r="L54">
        <f>ROUND(Data!AJ54,1)</f>
        <v>0.7</v>
      </c>
      <c r="M54">
        <f>ROUND(Data!AK54,1)</f>
        <v>3.8</v>
      </c>
      <c r="N54">
        <f>ROUND(Data!AL54,1)</f>
        <v>5.5</v>
      </c>
      <c r="P54">
        <f>ROUND(Data!AN54,1)</f>
        <v>11.2</v>
      </c>
      <c r="S54">
        <f>ROUND(Data!AQ54,3)</f>
        <v>0.64700000000000002</v>
      </c>
      <c r="T54">
        <f>ROUND(Data!AR54,3)</f>
        <v>1.494</v>
      </c>
      <c r="U54">
        <f>ROUND(Data!AS54,3)</f>
        <v>2.78</v>
      </c>
      <c r="V54">
        <f>ROUND(Data!AT54,0)</f>
        <v>0</v>
      </c>
      <c r="X54">
        <f t="shared" si="29"/>
        <v>13.5</v>
      </c>
      <c r="Y54">
        <f t="shared" si="30"/>
        <v>65</v>
      </c>
      <c r="Z54">
        <f t="shared" si="31"/>
        <v>39.299999999999997</v>
      </c>
      <c r="AA54">
        <v>9</v>
      </c>
      <c r="AB54">
        <v>1995</v>
      </c>
    </row>
    <row r="55" spans="1:28" x14ac:dyDescent="0.25">
      <c r="A55">
        <f>Data!Y55</f>
        <v>199510</v>
      </c>
      <c r="B55">
        <f>ROUND(Data!Z55,2)</f>
        <v>6.28</v>
      </c>
      <c r="C55">
        <f>ROUND(Data!AA55,1)</f>
        <v>0</v>
      </c>
      <c r="D55">
        <f>ROUND(Data!AB55,1)</f>
        <v>4.5999999999999996</v>
      </c>
      <c r="E55">
        <f>ROUND(Data!AC55,1)</f>
        <v>-3.3</v>
      </c>
      <c r="F55">
        <f>ROUND(Data!AD55,1)</f>
        <v>15.2</v>
      </c>
      <c r="G55">
        <f>ROUND(Data!AE55,1)</f>
        <v>-12.5</v>
      </c>
      <c r="H55">
        <f>ROUND(Data!AF55,1)</f>
        <v>83.9</v>
      </c>
      <c r="I55">
        <f>ROUND(Data!AG55,1)</f>
        <v>63</v>
      </c>
      <c r="J55">
        <f>ROUND(Data!AH55,1)</f>
        <v>84.6</v>
      </c>
      <c r="K55">
        <f>ROUND(Data!AI55,1)</f>
        <v>25.1</v>
      </c>
      <c r="L55">
        <f>ROUND(Data!AJ55,1)</f>
        <v>0.9</v>
      </c>
      <c r="M55">
        <f>ROUND(Data!AK55,1)</f>
        <v>4.4000000000000004</v>
      </c>
      <c r="N55">
        <f>ROUND(Data!AL55,1)</f>
        <v>6.4</v>
      </c>
      <c r="P55">
        <f>ROUND(Data!AN55,1)</f>
        <v>2.2999999999999998</v>
      </c>
      <c r="S55">
        <f>ROUND(Data!AQ55,3)</f>
        <v>0.53500000000000003</v>
      </c>
      <c r="T55">
        <f>ROUND(Data!AR55,3)</f>
        <v>0.33600000000000002</v>
      </c>
      <c r="U55">
        <f>ROUND(Data!AS55,3)</f>
        <v>0.99299999999999999</v>
      </c>
      <c r="V55">
        <f>ROUND(Data!AT55,0)</f>
        <v>0</v>
      </c>
      <c r="X55">
        <f t="shared" si="29"/>
        <v>7.8999999999999995</v>
      </c>
      <c r="Y55">
        <f t="shared" si="30"/>
        <v>21</v>
      </c>
      <c r="Z55">
        <f t="shared" si="31"/>
        <v>5.8000000000000007</v>
      </c>
      <c r="AA55">
        <v>10</v>
      </c>
      <c r="AB55">
        <v>1995</v>
      </c>
    </row>
    <row r="56" spans="1:28" x14ac:dyDescent="0.25">
      <c r="A56">
        <f>Data!Y56</f>
        <v>199511</v>
      </c>
      <c r="B56">
        <f>ROUND(Data!Z56,2)</f>
        <v>3.24</v>
      </c>
      <c r="C56">
        <f>ROUND(Data!AA56,1)</f>
        <v>-2.1</v>
      </c>
      <c r="D56">
        <f>ROUND(Data!AB56,1)</f>
        <v>1.9</v>
      </c>
      <c r="E56">
        <f>ROUND(Data!AC56,1)</f>
        <v>-5.4</v>
      </c>
      <c r="F56">
        <f>ROUND(Data!AD56,1)</f>
        <v>8.1</v>
      </c>
      <c r="G56">
        <f>ROUND(Data!AE56,1)</f>
        <v>-19.7</v>
      </c>
      <c r="H56">
        <f>ROUND(Data!AF56,1)</f>
        <v>84.2</v>
      </c>
      <c r="I56">
        <f>ROUND(Data!AG56,1)</f>
        <v>66.900000000000006</v>
      </c>
      <c r="J56">
        <f>ROUND(Data!AH56,1)</f>
        <v>92</v>
      </c>
      <c r="K56">
        <f>ROUND(Data!AI56,1)</f>
        <v>25.4</v>
      </c>
      <c r="L56">
        <f>ROUND(Data!AJ56,1)</f>
        <v>1.3</v>
      </c>
      <c r="M56">
        <f>ROUND(Data!AK56,1)</f>
        <v>5.7</v>
      </c>
      <c r="N56">
        <f>ROUND(Data!AL56,1)</f>
        <v>10.9</v>
      </c>
      <c r="P56">
        <f>ROUND(Data!AN56,1)</f>
        <v>-0.4</v>
      </c>
      <c r="S56">
        <f>ROUND(Data!AQ56,3)</f>
        <v>0.46800000000000003</v>
      </c>
      <c r="T56">
        <f>ROUND(Data!AR56,3)</f>
        <v>0.255</v>
      </c>
      <c r="U56">
        <f>ROUND(Data!AS56,3)</f>
        <v>0.999</v>
      </c>
      <c r="V56">
        <f>ROUND(Data!AT56,0)</f>
        <v>0</v>
      </c>
      <c r="X56">
        <f t="shared" si="29"/>
        <v>7.3000000000000007</v>
      </c>
      <c r="Y56">
        <f t="shared" si="30"/>
        <v>0</v>
      </c>
      <c r="Z56">
        <f t="shared" si="31"/>
        <v>0</v>
      </c>
      <c r="AA56">
        <v>11</v>
      </c>
      <c r="AB56">
        <v>1995</v>
      </c>
    </row>
    <row r="57" spans="1:28" x14ac:dyDescent="0.25">
      <c r="A57">
        <f>Data!Y57</f>
        <v>199512</v>
      </c>
      <c r="B57">
        <f>ROUND(Data!Z57,2)</f>
        <v>2.4300000000000002</v>
      </c>
      <c r="C57">
        <f>ROUND(Data!AA57,1)</f>
        <v>-6.8</v>
      </c>
      <c r="D57">
        <f>ROUND(Data!AB57,1)</f>
        <v>-2.7</v>
      </c>
      <c r="E57">
        <f>ROUND(Data!AC57,1)</f>
        <v>-10.3</v>
      </c>
      <c r="F57">
        <f>ROUND(Data!AD57,1)</f>
        <v>6.7</v>
      </c>
      <c r="G57">
        <f>ROUND(Data!AE57,1)</f>
        <v>-28.7</v>
      </c>
      <c r="H57">
        <f>ROUND(Data!AF57,1)</f>
        <v>86</v>
      </c>
      <c r="I57">
        <f>ROUND(Data!AG57,1)</f>
        <v>71.2</v>
      </c>
      <c r="J57">
        <f>ROUND(Data!AH57,1)</f>
        <v>89.6</v>
      </c>
      <c r="K57">
        <f>ROUND(Data!AI57,1)</f>
        <v>15</v>
      </c>
      <c r="L57">
        <f>ROUND(Data!AJ57,1)</f>
        <v>1.6</v>
      </c>
      <c r="M57">
        <f>ROUND(Data!AK57,1)</f>
        <v>5.9</v>
      </c>
      <c r="N57">
        <f>ROUND(Data!AL57,1)</f>
        <v>12.7</v>
      </c>
      <c r="P57">
        <f>ROUND(Data!AN57,1)</f>
        <v>0</v>
      </c>
      <c r="S57">
        <f>ROUND(Data!AQ57,3)</f>
        <v>0.36199999999999999</v>
      </c>
      <c r="T57">
        <f>ROUND(Data!AR57,3)</f>
        <v>0.155</v>
      </c>
      <c r="U57">
        <f>ROUND(Data!AS57,3)</f>
        <v>0.74299999999999999</v>
      </c>
      <c r="V57">
        <f>ROUND(Data!AT57,0)</f>
        <v>0</v>
      </c>
      <c r="X57">
        <f t="shared" si="29"/>
        <v>7.6000000000000005</v>
      </c>
      <c r="Y57">
        <f t="shared" si="30"/>
        <v>0</v>
      </c>
      <c r="Z57">
        <f t="shared" si="31"/>
        <v>0</v>
      </c>
      <c r="AA57">
        <v>12</v>
      </c>
      <c r="AB57">
        <v>1995</v>
      </c>
    </row>
    <row r="58" spans="1:28" x14ac:dyDescent="0.25">
      <c r="A58">
        <f>Data!Y58</f>
        <v>199601</v>
      </c>
      <c r="B58">
        <f>ROUND(Data!Z58,2)</f>
        <v>2.5299999999999998</v>
      </c>
      <c r="C58">
        <f>ROUND(Data!AA58,1)</f>
        <v>-9.5</v>
      </c>
      <c r="D58">
        <f>ROUND(Data!AB58,1)</f>
        <v>-5</v>
      </c>
      <c r="E58">
        <f>ROUND(Data!AC58,1)</f>
        <v>-13.7</v>
      </c>
      <c r="F58">
        <f>ROUND(Data!AD58,1)</f>
        <v>7.3</v>
      </c>
      <c r="G58">
        <f>ROUND(Data!AE58,1)</f>
        <v>-31.6</v>
      </c>
      <c r="H58">
        <f>ROUND(Data!AF58,1)</f>
        <v>84.8</v>
      </c>
      <c r="I58">
        <f>ROUND(Data!AG58,1)</f>
        <v>70.3</v>
      </c>
      <c r="J58">
        <f>ROUND(Data!AH58,1)</f>
        <v>67</v>
      </c>
      <c r="K58">
        <f>ROUND(Data!AI58,1)</f>
        <v>13.4</v>
      </c>
      <c r="L58">
        <f>ROUND(Data!AJ58,1)</f>
        <v>1.3</v>
      </c>
      <c r="M58">
        <f>ROUND(Data!AK58,1)</f>
        <v>5.4</v>
      </c>
      <c r="N58">
        <f>ROUND(Data!AL58,1)</f>
        <v>11.1</v>
      </c>
      <c r="P58">
        <f>ROUND(Data!AN58,1)</f>
        <v>0.1</v>
      </c>
      <c r="S58">
        <f>ROUND(Data!AQ58,3)</f>
        <v>0.32300000000000001</v>
      </c>
      <c r="T58">
        <f>ROUND(Data!AR58,3)</f>
        <v>0.14699999999999999</v>
      </c>
      <c r="U58">
        <f>ROUND(Data!AS58,3)</f>
        <v>0.69699999999999995</v>
      </c>
      <c r="V58">
        <f>ROUND(Data!AT58,0)</f>
        <v>0</v>
      </c>
      <c r="X58">
        <f t="shared" si="29"/>
        <v>8.6999999999999993</v>
      </c>
      <c r="Y58">
        <f t="shared" si="30"/>
        <v>0</v>
      </c>
      <c r="Z58">
        <f t="shared" si="31"/>
        <v>0</v>
      </c>
      <c r="AA58">
        <v>1</v>
      </c>
      <c r="AB58">
        <v>1996</v>
      </c>
    </row>
    <row r="59" spans="1:28" x14ac:dyDescent="0.25">
      <c r="A59">
        <f>Data!Y59</f>
        <v>199602</v>
      </c>
      <c r="B59">
        <f>ROUND(Data!Z59,2)</f>
        <v>7.44</v>
      </c>
      <c r="C59">
        <f>ROUND(Data!AA59,1)</f>
        <v>-5.2</v>
      </c>
      <c r="D59">
        <f>ROUND(Data!AB59,1)</f>
        <v>0.7</v>
      </c>
      <c r="E59">
        <f>ROUND(Data!AC59,1)</f>
        <v>-9.9</v>
      </c>
      <c r="F59">
        <f>ROUND(Data!AD59,1)</f>
        <v>12.9</v>
      </c>
      <c r="G59">
        <f>ROUND(Data!AE59,1)</f>
        <v>-22.2</v>
      </c>
      <c r="H59">
        <f>ROUND(Data!AF59,1)</f>
        <v>74.599999999999994</v>
      </c>
      <c r="I59">
        <f>ROUND(Data!AG59,1)</f>
        <v>51.6</v>
      </c>
      <c r="J59">
        <f>ROUND(Data!AH59,1)</f>
        <v>68.900000000000006</v>
      </c>
      <c r="K59">
        <f>ROUND(Data!AI59,1)</f>
        <v>17.7</v>
      </c>
      <c r="L59">
        <f>ROUND(Data!AJ59,1)</f>
        <v>1.1000000000000001</v>
      </c>
      <c r="M59">
        <f>ROUND(Data!AK59,1)</f>
        <v>4</v>
      </c>
      <c r="N59">
        <f>ROUND(Data!AL59,1)</f>
        <v>8.1</v>
      </c>
      <c r="P59">
        <f>ROUND(Data!AN59,1)</f>
        <v>0</v>
      </c>
      <c r="S59">
        <f>ROUND(Data!AQ59,3)</f>
        <v>0.32800000000000001</v>
      </c>
      <c r="T59">
        <f>ROUND(Data!AR59,3)</f>
        <v>0.38100000000000001</v>
      </c>
      <c r="U59">
        <f>ROUND(Data!AS59,3)</f>
        <v>1.3</v>
      </c>
      <c r="V59">
        <f>ROUND(Data!AT59,0)</f>
        <v>0</v>
      </c>
      <c r="X59">
        <f t="shared" si="29"/>
        <v>10.6</v>
      </c>
      <c r="Y59">
        <f t="shared" si="30"/>
        <v>0</v>
      </c>
      <c r="Z59">
        <f t="shared" si="31"/>
        <v>0</v>
      </c>
      <c r="AA59">
        <v>2</v>
      </c>
      <c r="AB59">
        <v>1996</v>
      </c>
    </row>
    <row r="60" spans="1:28" x14ac:dyDescent="0.25">
      <c r="A60">
        <f>Data!Y60</f>
        <v>199603</v>
      </c>
      <c r="B60">
        <f>ROUND(Data!Z60,2)</f>
        <v>10.57</v>
      </c>
      <c r="C60">
        <f>ROUND(Data!AA60,1)</f>
        <v>-3.6</v>
      </c>
      <c r="D60">
        <f>ROUND(Data!AB60,1)</f>
        <v>2.5</v>
      </c>
      <c r="E60">
        <f>ROUND(Data!AC60,1)</f>
        <v>-8.6</v>
      </c>
      <c r="F60">
        <f>ROUND(Data!AD60,1)</f>
        <v>13.8</v>
      </c>
      <c r="G60">
        <f>ROUND(Data!AE60,1)</f>
        <v>-17.100000000000001</v>
      </c>
      <c r="H60">
        <f>ROUND(Data!AF60,1)</f>
        <v>70.7</v>
      </c>
      <c r="I60">
        <f>ROUND(Data!AG60,1)</f>
        <v>47</v>
      </c>
      <c r="J60">
        <f>ROUND(Data!AH60,1)</f>
        <v>30.4</v>
      </c>
      <c r="K60">
        <f>ROUND(Data!AI60,1)</f>
        <v>5.5</v>
      </c>
      <c r="L60">
        <f>ROUND(Data!AJ60,1)</f>
        <v>1.1000000000000001</v>
      </c>
      <c r="M60">
        <f>ROUND(Data!AK60,1)</f>
        <v>4.0999999999999996</v>
      </c>
      <c r="N60">
        <f>ROUND(Data!AL60,1)</f>
        <v>7.4</v>
      </c>
      <c r="P60">
        <f>ROUND(Data!AN60,1)</f>
        <v>0</v>
      </c>
      <c r="S60">
        <f>ROUND(Data!AQ60,3)</f>
        <v>0.34699999999999998</v>
      </c>
      <c r="T60">
        <f>ROUND(Data!AR60,3)</f>
        <v>0.41899999999999998</v>
      </c>
      <c r="U60">
        <f>ROUND(Data!AS60,3)</f>
        <v>1.0189999999999999</v>
      </c>
      <c r="V60">
        <f>ROUND(Data!AT60,0)</f>
        <v>0</v>
      </c>
      <c r="X60">
        <f t="shared" si="29"/>
        <v>11.1</v>
      </c>
      <c r="Y60">
        <f t="shared" si="30"/>
        <v>0</v>
      </c>
      <c r="Z60">
        <f t="shared" si="31"/>
        <v>0</v>
      </c>
      <c r="AA60">
        <v>3</v>
      </c>
      <c r="AB60">
        <v>1996</v>
      </c>
    </row>
    <row r="61" spans="1:28" x14ac:dyDescent="0.25">
      <c r="A61">
        <f>Data!Y61</f>
        <v>199604</v>
      </c>
      <c r="B61">
        <f>ROUND(Data!Z61,2)</f>
        <v>13.85</v>
      </c>
      <c r="C61">
        <f>ROUND(Data!AA61,1)</f>
        <v>0.9</v>
      </c>
      <c r="D61">
        <f>ROUND(Data!AB61,1)</f>
        <v>6.5</v>
      </c>
      <c r="E61">
        <f>ROUND(Data!AC61,1)</f>
        <v>-3.8</v>
      </c>
      <c r="F61">
        <f>ROUND(Data!AD61,1)</f>
        <v>16.2</v>
      </c>
      <c r="G61">
        <f>ROUND(Data!AE61,1)</f>
        <v>-12.7</v>
      </c>
      <c r="H61">
        <f>ROUND(Data!AF61,1)</f>
        <v>74.8</v>
      </c>
      <c r="I61">
        <f>ROUND(Data!AG61,1)</f>
        <v>46.6</v>
      </c>
      <c r="J61">
        <f>ROUND(Data!AH61,1)</f>
        <v>42.2</v>
      </c>
      <c r="K61">
        <f>ROUND(Data!AI61,1)</f>
        <v>9</v>
      </c>
      <c r="L61">
        <f>ROUND(Data!AJ61,1)</f>
        <v>1.6</v>
      </c>
      <c r="M61">
        <f>ROUND(Data!AK61,1)</f>
        <v>4.9000000000000004</v>
      </c>
      <c r="N61">
        <f>ROUND(Data!AL61,1)</f>
        <v>8.5</v>
      </c>
      <c r="P61">
        <f>ROUND(Data!AN61,1)</f>
        <v>0</v>
      </c>
      <c r="S61">
        <f>ROUND(Data!AQ61,3)</f>
        <v>0.44600000000000001</v>
      </c>
      <c r="T61">
        <f>ROUND(Data!AR61,3)</f>
        <v>0.55200000000000005</v>
      </c>
      <c r="U61">
        <f>ROUND(Data!AS61,3)</f>
        <v>1.248</v>
      </c>
      <c r="V61">
        <f>ROUND(Data!AT61,0)</f>
        <v>0</v>
      </c>
      <c r="X61">
        <f t="shared" si="29"/>
        <v>10.3</v>
      </c>
      <c r="Y61">
        <f t="shared" si="30"/>
        <v>46</v>
      </c>
      <c r="Z61">
        <f t="shared" si="31"/>
        <v>29.8</v>
      </c>
      <c r="AA61">
        <v>4</v>
      </c>
      <c r="AB61">
        <v>1996</v>
      </c>
    </row>
    <row r="62" spans="1:28" x14ac:dyDescent="0.25">
      <c r="A62">
        <f>Data!Y62</f>
        <v>199605</v>
      </c>
      <c r="B62">
        <f>ROUND(Data!Z62,2)</f>
        <v>14.12</v>
      </c>
      <c r="C62">
        <f>ROUND(Data!AA62,1)</f>
        <v>1.8</v>
      </c>
      <c r="D62">
        <f>ROUND(Data!AB62,1)</f>
        <v>7.6</v>
      </c>
      <c r="E62">
        <f>ROUND(Data!AC62,1)</f>
        <v>-2.6</v>
      </c>
      <c r="F62">
        <f>ROUND(Data!AD62,1)</f>
        <v>17</v>
      </c>
      <c r="G62">
        <f>ROUND(Data!AE62,1)</f>
        <v>-10.5</v>
      </c>
      <c r="H62">
        <f>ROUND(Data!AF62,1)</f>
        <v>81.900000000000006</v>
      </c>
      <c r="I62">
        <f>ROUND(Data!AG62,1)</f>
        <v>53.1</v>
      </c>
      <c r="J62">
        <f>ROUND(Data!AH62,1)</f>
        <v>119.3</v>
      </c>
      <c r="K62">
        <f>ROUND(Data!AI62,1)</f>
        <v>26</v>
      </c>
      <c r="L62">
        <f>ROUND(Data!AJ62,1)</f>
        <v>0.9</v>
      </c>
      <c r="M62">
        <f>ROUND(Data!AK62,1)</f>
        <v>3.7</v>
      </c>
      <c r="N62">
        <f>ROUND(Data!AL62,1)</f>
        <v>6.3</v>
      </c>
      <c r="P62">
        <f>ROUND(Data!AN62,1)</f>
        <v>0.8</v>
      </c>
      <c r="S62">
        <f>ROUND(Data!AQ62,3)</f>
        <v>0.54400000000000004</v>
      </c>
      <c r="T62">
        <f>ROUND(Data!AR62,3)</f>
        <v>0.53600000000000003</v>
      </c>
      <c r="U62">
        <f>ROUND(Data!AS62,3)</f>
        <v>1.321</v>
      </c>
      <c r="V62">
        <f>ROUND(Data!AT62,0)</f>
        <v>0</v>
      </c>
      <c r="X62">
        <f t="shared" si="29"/>
        <v>10.199999999999999</v>
      </c>
      <c r="Y62">
        <f t="shared" si="30"/>
        <v>61</v>
      </c>
      <c r="Z62">
        <f t="shared" si="31"/>
        <v>44</v>
      </c>
      <c r="AA62">
        <v>5</v>
      </c>
      <c r="AB62">
        <v>1996</v>
      </c>
    </row>
    <row r="63" spans="1:28" x14ac:dyDescent="0.25">
      <c r="A63">
        <f>Data!Y63</f>
        <v>199606</v>
      </c>
      <c r="B63">
        <f>ROUND(Data!Z63,2)</f>
        <v>19.89</v>
      </c>
      <c r="C63">
        <f>ROUND(Data!AA63,1)</f>
        <v>7.7</v>
      </c>
      <c r="D63">
        <f>ROUND(Data!AB63,1)</f>
        <v>14.8</v>
      </c>
      <c r="E63">
        <f>ROUND(Data!AC63,1)</f>
        <v>1.6</v>
      </c>
      <c r="F63">
        <f>ROUND(Data!AD63,1)</f>
        <v>21</v>
      </c>
      <c r="G63">
        <f>ROUND(Data!AE63,1)</f>
        <v>-2</v>
      </c>
      <c r="H63">
        <f>ROUND(Data!AF63,1)</f>
        <v>68</v>
      </c>
      <c r="I63">
        <f>ROUND(Data!AG63,1)</f>
        <v>39.799999999999997</v>
      </c>
      <c r="J63">
        <f>ROUND(Data!AH63,1)</f>
        <v>35.6</v>
      </c>
      <c r="K63">
        <f>ROUND(Data!AI63,1)</f>
        <v>9.6999999999999993</v>
      </c>
      <c r="L63">
        <f>ROUND(Data!AJ63,1)</f>
        <v>1</v>
      </c>
      <c r="M63">
        <f>ROUND(Data!AK63,1)</f>
        <v>4.3</v>
      </c>
      <c r="N63">
        <f>ROUND(Data!AL63,1)</f>
        <v>5.5</v>
      </c>
      <c r="P63">
        <f>ROUND(Data!AN63,1)</f>
        <v>9.8000000000000007</v>
      </c>
      <c r="S63">
        <f>ROUND(Data!AQ63,3)</f>
        <v>0.64400000000000002</v>
      </c>
      <c r="T63">
        <f>ROUND(Data!AR63,3)</f>
        <v>1.0720000000000001</v>
      </c>
      <c r="U63">
        <f>ROUND(Data!AS63,3)</f>
        <v>1.7889999999999999</v>
      </c>
      <c r="V63">
        <f>ROUND(Data!AT63,0)</f>
        <v>0</v>
      </c>
      <c r="X63">
        <f t="shared" si="29"/>
        <v>13.200000000000001</v>
      </c>
      <c r="Y63">
        <f t="shared" si="30"/>
        <v>94</v>
      </c>
      <c r="Z63">
        <f t="shared" si="31"/>
        <v>73</v>
      </c>
      <c r="AA63">
        <v>6</v>
      </c>
      <c r="AB63">
        <v>1996</v>
      </c>
    </row>
    <row r="64" spans="1:28" x14ac:dyDescent="0.25">
      <c r="A64">
        <f>Data!Y64</f>
        <v>199607</v>
      </c>
      <c r="B64">
        <f>ROUND(Data!Z64,2)</f>
        <v>23.31</v>
      </c>
      <c r="C64">
        <f>ROUND(Data!AA64,1)</f>
        <v>13.6</v>
      </c>
      <c r="D64">
        <f>ROUND(Data!AB64,1)</f>
        <v>20.9</v>
      </c>
      <c r="E64">
        <f>ROUND(Data!AC64,1)</f>
        <v>6.2</v>
      </c>
      <c r="F64">
        <f>ROUND(Data!AD64,1)</f>
        <v>28.5</v>
      </c>
      <c r="G64">
        <f>ROUND(Data!AE64,1)</f>
        <v>-1</v>
      </c>
      <c r="H64">
        <f>ROUND(Data!AF64,1)</f>
        <v>58</v>
      </c>
      <c r="I64">
        <f>ROUND(Data!AG64,1)</f>
        <v>33.799999999999997</v>
      </c>
      <c r="J64">
        <f>ROUND(Data!AH64,1)</f>
        <v>39.200000000000003</v>
      </c>
      <c r="K64">
        <f>ROUND(Data!AI64,1)</f>
        <v>19.8</v>
      </c>
      <c r="L64">
        <f>ROUND(Data!AJ64,1)</f>
        <v>0.9</v>
      </c>
      <c r="M64">
        <f>ROUND(Data!AK64,1)</f>
        <v>3.9</v>
      </c>
      <c r="N64">
        <f>ROUND(Data!AL64,1)</f>
        <v>6.5</v>
      </c>
      <c r="P64">
        <f>ROUND(Data!AN64,1)</f>
        <v>14.3</v>
      </c>
      <c r="S64">
        <f>ROUND(Data!AQ64,3)</f>
        <v>0.78700000000000003</v>
      </c>
      <c r="T64">
        <f>ROUND(Data!AR64,3)</f>
        <v>1.7929999999999999</v>
      </c>
      <c r="U64">
        <f>ROUND(Data!AS64,3)</f>
        <v>2.895</v>
      </c>
      <c r="V64">
        <f>ROUND(Data!AT64,0)</f>
        <v>0</v>
      </c>
      <c r="X64">
        <f t="shared" si="29"/>
        <v>14.7</v>
      </c>
      <c r="Y64">
        <f t="shared" si="30"/>
        <v>121</v>
      </c>
      <c r="Z64">
        <f t="shared" si="31"/>
        <v>92.5</v>
      </c>
      <c r="AA64">
        <v>7</v>
      </c>
      <c r="AB64">
        <v>1996</v>
      </c>
    </row>
    <row r="65" spans="1:28" x14ac:dyDescent="0.25">
      <c r="A65">
        <f>Data!Y65</f>
        <v>199608</v>
      </c>
      <c r="B65">
        <f>ROUND(Data!Z65,2)</f>
        <v>18.52</v>
      </c>
      <c r="C65">
        <f>ROUND(Data!AA65,1)</f>
        <v>12.8</v>
      </c>
      <c r="D65">
        <f>ROUND(Data!AB65,1)</f>
        <v>19.899999999999999</v>
      </c>
      <c r="E65">
        <f>ROUND(Data!AC65,1)</f>
        <v>6.3</v>
      </c>
      <c r="F65">
        <f>ROUND(Data!AD65,1)</f>
        <v>29.8</v>
      </c>
      <c r="G65">
        <f>ROUND(Data!AE65,1)</f>
        <v>0.1</v>
      </c>
      <c r="H65">
        <f>ROUND(Data!AF65,1)</f>
        <v>58</v>
      </c>
      <c r="I65">
        <f>ROUND(Data!AG65,1)</f>
        <v>35.700000000000003</v>
      </c>
      <c r="J65">
        <f>ROUND(Data!AH65,1)</f>
        <v>35.6</v>
      </c>
      <c r="K65">
        <f>ROUND(Data!AI65,1)</f>
        <v>10.7</v>
      </c>
      <c r="L65">
        <f>ROUND(Data!AJ65,1)</f>
        <v>0.8</v>
      </c>
      <c r="M65">
        <f>ROUND(Data!AK65,1)</f>
        <v>3.6</v>
      </c>
      <c r="N65">
        <f>ROUND(Data!AL65,1)</f>
        <v>6.1</v>
      </c>
      <c r="P65">
        <f>ROUND(Data!AN65,1)</f>
        <v>13.3</v>
      </c>
      <c r="S65">
        <f>ROUND(Data!AQ65,3)</f>
        <v>0.73099999999999998</v>
      </c>
      <c r="T65">
        <f>ROUND(Data!AR65,3)</f>
        <v>1.764</v>
      </c>
      <c r="U65">
        <f>ROUND(Data!AS65,3)</f>
        <v>3.585</v>
      </c>
      <c r="V65">
        <f>ROUND(Data!AT65,0)</f>
        <v>0</v>
      </c>
      <c r="X65">
        <f t="shared" si="29"/>
        <v>13.599999999999998</v>
      </c>
      <c r="Y65">
        <f t="shared" si="30"/>
        <v>97</v>
      </c>
      <c r="Z65">
        <f t="shared" si="31"/>
        <v>67.2</v>
      </c>
      <c r="AA65">
        <v>8</v>
      </c>
      <c r="AB65">
        <v>1996</v>
      </c>
    </row>
    <row r="66" spans="1:28" x14ac:dyDescent="0.25">
      <c r="A66">
        <f>Data!Y66</f>
        <v>199609</v>
      </c>
      <c r="B66">
        <f>ROUND(Data!Z66,2)</f>
        <v>10.82</v>
      </c>
      <c r="C66">
        <f>ROUND(Data!AA66,1)</f>
        <v>5.7</v>
      </c>
      <c r="D66">
        <f>ROUND(Data!AB66,1)</f>
        <v>12</v>
      </c>
      <c r="E66">
        <f>ROUND(Data!AC66,1)</f>
        <v>1.1000000000000001</v>
      </c>
      <c r="F66">
        <f>ROUND(Data!AD66,1)</f>
        <v>25.2</v>
      </c>
      <c r="G66">
        <f>ROUND(Data!AE66,1)</f>
        <v>-6.5</v>
      </c>
      <c r="H66">
        <f>ROUND(Data!AF66,1)</f>
        <v>79.3</v>
      </c>
      <c r="I66">
        <f>ROUND(Data!AG66,1)</f>
        <v>53.8</v>
      </c>
      <c r="J66">
        <f>ROUND(Data!AH66,1)</f>
        <v>82.9</v>
      </c>
      <c r="K66">
        <f>ROUND(Data!AI66,1)</f>
        <v>28.7</v>
      </c>
      <c r="L66">
        <f>ROUND(Data!AJ66,1)</f>
        <v>0.9</v>
      </c>
      <c r="M66">
        <f>ROUND(Data!AK66,1)</f>
        <v>3.5</v>
      </c>
      <c r="N66">
        <f>ROUND(Data!AL66,1)</f>
        <v>5.8</v>
      </c>
      <c r="P66">
        <f>ROUND(Data!AN66,1)</f>
        <v>7.4</v>
      </c>
      <c r="S66">
        <f>ROUND(Data!AQ66,3)</f>
        <v>0.72099999999999997</v>
      </c>
      <c r="T66">
        <f>ROUND(Data!AR66,3)</f>
        <v>0.76</v>
      </c>
      <c r="U66">
        <f>ROUND(Data!AS66,3)</f>
        <v>2.6059999999999999</v>
      </c>
      <c r="V66">
        <f>ROUND(Data!AT66,0)</f>
        <v>0</v>
      </c>
      <c r="X66">
        <f t="shared" si="29"/>
        <v>10.9</v>
      </c>
      <c r="Y66">
        <f t="shared" si="30"/>
        <v>48</v>
      </c>
      <c r="Z66">
        <f t="shared" si="31"/>
        <v>22.8</v>
      </c>
      <c r="AA66">
        <v>9</v>
      </c>
      <c r="AB66">
        <v>1996</v>
      </c>
    </row>
    <row r="67" spans="1:28" x14ac:dyDescent="0.25">
      <c r="A67">
        <f>Data!Y67</f>
        <v>199610</v>
      </c>
      <c r="B67">
        <f>ROUND(Data!Z67,2)</f>
        <v>6.69</v>
      </c>
      <c r="C67">
        <f>ROUND(Data!AA67,1)</f>
        <v>0.6</v>
      </c>
      <c r="D67">
        <f>ROUND(Data!AB67,1)</f>
        <v>5.7</v>
      </c>
      <c r="E67">
        <f>ROUND(Data!AC67,1)</f>
        <v>-3.9</v>
      </c>
      <c r="F67">
        <f>ROUND(Data!AD67,1)</f>
        <v>17.5</v>
      </c>
      <c r="G67">
        <f>ROUND(Data!AE67,1)</f>
        <v>-12.8</v>
      </c>
      <c r="H67">
        <f>ROUND(Data!AF67,1)</f>
        <v>81.599999999999994</v>
      </c>
      <c r="I67">
        <f>ROUND(Data!AG67,1)</f>
        <v>60.3</v>
      </c>
      <c r="J67">
        <f>ROUND(Data!AH67,1)</f>
        <v>98</v>
      </c>
      <c r="K67">
        <f>ROUND(Data!AI67,1)</f>
        <v>28.7</v>
      </c>
      <c r="L67">
        <f>ROUND(Data!AJ67,1)</f>
        <v>1.3</v>
      </c>
      <c r="M67">
        <f>ROUND(Data!AK67,1)</f>
        <v>3.9</v>
      </c>
      <c r="N67">
        <f>ROUND(Data!AL67,1)</f>
        <v>10</v>
      </c>
      <c r="P67">
        <f>ROUND(Data!AN67,1)</f>
        <v>3.6</v>
      </c>
      <c r="S67">
        <f>ROUND(Data!AQ67,3)</f>
        <v>0.53700000000000003</v>
      </c>
      <c r="T67">
        <f>ROUND(Data!AR67,3)</f>
        <v>0.46899999999999997</v>
      </c>
      <c r="U67">
        <f>ROUND(Data!AS67,3)</f>
        <v>1.4179999999999999</v>
      </c>
      <c r="V67">
        <f>ROUND(Data!AT67,0)</f>
        <v>151</v>
      </c>
      <c r="W67">
        <f>ROUND(Data!AU67,1)</f>
        <v>0.2</v>
      </c>
      <c r="X67">
        <f t="shared" si="29"/>
        <v>9.6</v>
      </c>
      <c r="Y67">
        <f t="shared" si="30"/>
        <v>24</v>
      </c>
      <c r="Z67">
        <f t="shared" si="31"/>
        <v>6.5</v>
      </c>
      <c r="AA67">
        <v>10</v>
      </c>
      <c r="AB67">
        <v>1996</v>
      </c>
    </row>
    <row r="68" spans="1:28" x14ac:dyDescent="0.25">
      <c r="A68">
        <f>Data!Y68</f>
        <v>199611</v>
      </c>
      <c r="B68">
        <f>ROUND(Data!Z68,2)</f>
        <v>2.86</v>
      </c>
      <c r="C68">
        <f>ROUND(Data!AA68,1)</f>
        <v>-4.5999999999999996</v>
      </c>
      <c r="D68">
        <f>ROUND(Data!AB68,1)</f>
        <v>-0.7</v>
      </c>
      <c r="E68">
        <f>ROUND(Data!AC68,1)</f>
        <v>-7.9</v>
      </c>
      <c r="F68">
        <f>ROUND(Data!AD68,1)</f>
        <v>13.3</v>
      </c>
      <c r="G68">
        <f>ROUND(Data!AE68,1)</f>
        <v>-20.7</v>
      </c>
      <c r="H68">
        <f>ROUND(Data!AF68,1)</f>
        <v>89.7</v>
      </c>
      <c r="I68">
        <f>ROUND(Data!AG68,1)</f>
        <v>79.7</v>
      </c>
      <c r="J68">
        <f>ROUND(Data!AH68,1)</f>
        <v>102.3</v>
      </c>
      <c r="K68">
        <f>ROUND(Data!AI68,1)</f>
        <v>13.4</v>
      </c>
      <c r="L68">
        <f>ROUND(Data!AJ68,1)</f>
        <v>1.1000000000000001</v>
      </c>
      <c r="M68">
        <f>ROUND(Data!AK68,1)</f>
        <v>3.4</v>
      </c>
      <c r="N68">
        <f>ROUND(Data!AL68,1)</f>
        <v>7</v>
      </c>
      <c r="O68">
        <f>ROUND(Data!AM68,1)</f>
        <v>0.1</v>
      </c>
      <c r="P68">
        <f>ROUND(Data!AN68,1)</f>
        <v>1</v>
      </c>
      <c r="S68">
        <f>ROUND(Data!AQ68,3)</f>
        <v>0.45700000000000002</v>
      </c>
      <c r="T68">
        <f>ROUND(Data!AR68,3)</f>
        <v>0.185</v>
      </c>
      <c r="U68">
        <f>ROUND(Data!AS68,3)</f>
        <v>0.89300000000000002</v>
      </c>
      <c r="V68">
        <f>ROUND(Data!AT68,0)</f>
        <v>576</v>
      </c>
      <c r="W68">
        <f>ROUND(Data!AS68,1)</f>
        <v>0.9</v>
      </c>
      <c r="X68">
        <f t="shared" si="29"/>
        <v>7.2</v>
      </c>
      <c r="Y68">
        <f t="shared" si="30"/>
        <v>0</v>
      </c>
      <c r="Z68">
        <f t="shared" si="31"/>
        <v>0</v>
      </c>
      <c r="AA68">
        <v>11</v>
      </c>
      <c r="AB68">
        <v>1996</v>
      </c>
    </row>
    <row r="69" spans="1:28" x14ac:dyDescent="0.25">
      <c r="A69">
        <f>Data!Y69</f>
        <v>199612</v>
      </c>
      <c r="B69">
        <f>ROUND(Data!Z69,2)</f>
        <v>1.65</v>
      </c>
      <c r="C69">
        <f>ROUND(Data!AA69,1)</f>
        <v>-9.6</v>
      </c>
      <c r="D69">
        <f>ROUND(Data!AB69,1)</f>
        <v>-5.8</v>
      </c>
      <c r="E69">
        <f>ROUND(Data!AC69,1)</f>
        <v>-13.1</v>
      </c>
      <c r="F69">
        <f>ROUND(Data!AD69,1)</f>
        <v>4.3</v>
      </c>
      <c r="G69">
        <f>ROUND(Data!AE69,1)</f>
        <v>-27.8</v>
      </c>
      <c r="H69">
        <f>ROUND(Data!AF69,1)</f>
        <v>90.7</v>
      </c>
      <c r="I69">
        <f>ROUND(Data!AG69,1)</f>
        <v>82</v>
      </c>
      <c r="J69">
        <f>ROUND(Data!AH69,1)</f>
        <v>83.1</v>
      </c>
      <c r="K69">
        <f>ROUND(Data!AI69,1)</f>
        <v>19.399999999999999</v>
      </c>
      <c r="L69">
        <f>ROUND(Data!AJ69,1)</f>
        <v>1.4</v>
      </c>
      <c r="M69">
        <f>ROUND(Data!AK69,1)</f>
        <v>4.5999999999999996</v>
      </c>
      <c r="N69">
        <f>ROUND(Data!AL69,1)</f>
        <v>8.3000000000000007</v>
      </c>
      <c r="O69">
        <f>ROUND(Data!AM69,1)</f>
        <v>0.1</v>
      </c>
      <c r="P69">
        <f>ROUND(Data!AN69,1)</f>
        <v>0.7</v>
      </c>
      <c r="S69">
        <f>ROUND(Data!AQ69,3)</f>
        <v>0.34899999999999998</v>
      </c>
      <c r="T69">
        <f>ROUND(Data!AR69,3)</f>
        <v>7.2999999999999995E-2</v>
      </c>
      <c r="U69">
        <f>ROUND(Data!AS69,3)</f>
        <v>0.27</v>
      </c>
      <c r="V69">
        <f>ROUND(Data!AT69,0)</f>
        <v>939</v>
      </c>
      <c r="W69">
        <f>ROUND(Data!AS69,1)</f>
        <v>0.3</v>
      </c>
      <c r="X69">
        <f t="shared" si="29"/>
        <v>7.3</v>
      </c>
      <c r="Y69">
        <f t="shared" si="30"/>
        <v>0</v>
      </c>
      <c r="Z69">
        <f t="shared" si="31"/>
        <v>0</v>
      </c>
      <c r="AA69">
        <v>12</v>
      </c>
      <c r="AB69">
        <v>1996</v>
      </c>
    </row>
    <row r="70" spans="1:28" x14ac:dyDescent="0.25">
      <c r="A70">
        <f>Data!Y70</f>
        <v>199701</v>
      </c>
      <c r="B70">
        <f>ROUND(Data!Z70,2)</f>
        <v>3.77</v>
      </c>
      <c r="C70">
        <f>ROUND(Data!AA70,1)</f>
        <v>-6.5</v>
      </c>
      <c r="D70">
        <f>ROUND(Data!AB70,1)</f>
        <v>-2.6</v>
      </c>
      <c r="E70">
        <f>ROUND(Data!AC70,1)</f>
        <v>-9.3000000000000007</v>
      </c>
      <c r="F70">
        <f>ROUND(Data!AD70,1)</f>
        <v>3.7</v>
      </c>
      <c r="G70">
        <f>ROUND(Data!AE70,1)</f>
        <v>-25.9</v>
      </c>
      <c r="H70">
        <f>ROUND(Data!AF70,1)</f>
        <v>84</v>
      </c>
      <c r="I70">
        <f>ROUND(Data!AG70,1)</f>
        <v>67</v>
      </c>
      <c r="J70">
        <f>ROUND(Data!AH70,1)</f>
        <v>86.4</v>
      </c>
      <c r="K70">
        <f>ROUND(Data!AI70,1)</f>
        <v>17.8</v>
      </c>
      <c r="L70">
        <f>ROUND(Data!AJ70,1)</f>
        <v>1.1000000000000001</v>
      </c>
      <c r="M70">
        <f>ROUND(Data!AK70,1)</f>
        <v>3.6</v>
      </c>
      <c r="N70">
        <f>ROUND(Data!AL70,1)</f>
        <v>6.3</v>
      </c>
      <c r="S70">
        <f>ROUND(Data!AQ70,3)</f>
        <v>0.35799999999999998</v>
      </c>
      <c r="T70">
        <f>ROUND(Data!AR70,3)</f>
        <v>0.17</v>
      </c>
      <c r="U70">
        <f>ROUND(Data!AS70,3)</f>
        <v>0.34399999999999997</v>
      </c>
      <c r="V70">
        <f>ROUND(Data!AT70,0)</f>
        <v>1112</v>
      </c>
      <c r="X70">
        <f t="shared" si="29"/>
        <v>6.7000000000000011</v>
      </c>
      <c r="Y70">
        <f t="shared" si="30"/>
        <v>0</v>
      </c>
      <c r="Z70">
        <f t="shared" si="31"/>
        <v>0</v>
      </c>
      <c r="AA70">
        <v>1</v>
      </c>
      <c r="AB70">
        <v>1997</v>
      </c>
    </row>
    <row r="71" spans="1:28" x14ac:dyDescent="0.25">
      <c r="A71">
        <f>Data!Y71</f>
        <v>199702</v>
      </c>
      <c r="B71">
        <f>ROUND(Data!Z71,2)</f>
        <v>6.35</v>
      </c>
      <c r="C71">
        <f>ROUND(Data!AA71,1)</f>
        <v>-5.3</v>
      </c>
      <c r="D71">
        <f>ROUND(Data!AB71,1)</f>
        <v>0.2</v>
      </c>
      <c r="E71">
        <f>ROUND(Data!AC71,1)</f>
        <v>-9.4</v>
      </c>
      <c r="F71">
        <f>ROUND(Data!AD71,1)</f>
        <v>6.1</v>
      </c>
      <c r="G71">
        <f>ROUND(Data!AE71,1)</f>
        <v>-17.100000000000001</v>
      </c>
      <c r="H71">
        <f>ROUND(Data!AF71,1)</f>
        <v>79.2</v>
      </c>
      <c r="I71">
        <f>ROUND(Data!AG71,1)</f>
        <v>54.9</v>
      </c>
      <c r="J71">
        <f>ROUND(Data!AH71,1)</f>
        <v>68.2</v>
      </c>
      <c r="K71">
        <f>ROUND(Data!AI71,1)</f>
        <v>21.6</v>
      </c>
      <c r="L71">
        <f>ROUND(Data!AJ71,1)</f>
        <v>1.1000000000000001</v>
      </c>
      <c r="M71">
        <f>ROUND(Data!AK71,1)</f>
        <v>3.5</v>
      </c>
      <c r="N71">
        <f>ROUND(Data!AL71,1)</f>
        <v>6.7</v>
      </c>
      <c r="S71">
        <f>ROUND(Data!AQ71,3)</f>
        <v>0.34</v>
      </c>
      <c r="T71">
        <f>ROUND(Data!AR71,3)</f>
        <v>0.28799999999999998</v>
      </c>
      <c r="U71">
        <f>ROUND(Data!AS71,3)</f>
        <v>0.63200000000000001</v>
      </c>
      <c r="V71">
        <f>ROUND(Data!AT71,0)</f>
        <v>1284</v>
      </c>
      <c r="X71">
        <f t="shared" ref="X71:X134" si="34">D71-E71</f>
        <v>9.6</v>
      </c>
      <c r="Y71">
        <f t="shared" ref="Y71:Y134" si="35">IF(C71&lt;0,0,ROUND(0.0023*VLOOKUP(AA71,$BF$5:$BO$16,10)*(C71+17.8)*(D71-E71)^0.5*Y$2,0))</f>
        <v>0</v>
      </c>
      <c r="Z71">
        <f t="shared" ref="Z71:Z134" si="36">IF(Y71&gt;F71,Y71-F71,0)</f>
        <v>0</v>
      </c>
      <c r="AA71">
        <v>2</v>
      </c>
      <c r="AB71">
        <v>1997</v>
      </c>
    </row>
    <row r="72" spans="1:28" x14ac:dyDescent="0.25">
      <c r="A72">
        <f>Data!Y72</f>
        <v>199703</v>
      </c>
      <c r="B72">
        <f>ROUND(Data!Z72,2)</f>
        <v>9.4600000000000009</v>
      </c>
      <c r="C72">
        <f>ROUND(Data!AA72,1)</f>
        <v>-3.6</v>
      </c>
      <c r="D72">
        <f>ROUND(Data!AB72,1)</f>
        <v>0.7</v>
      </c>
      <c r="E72">
        <f>ROUND(Data!AC72,1)</f>
        <v>-7.3</v>
      </c>
      <c r="F72">
        <f>ROUND(Data!AD72,1)</f>
        <v>9.6</v>
      </c>
      <c r="G72">
        <f>ROUND(Data!AE72,1)</f>
        <v>-15.9</v>
      </c>
      <c r="H72">
        <f>ROUND(Data!AF72,1)</f>
        <v>77.2</v>
      </c>
      <c r="I72">
        <f>ROUND(Data!AG72,1)</f>
        <v>52.8</v>
      </c>
      <c r="J72">
        <f>ROUND(Data!AH72,1)</f>
        <v>66.3</v>
      </c>
      <c r="K72">
        <f>ROUND(Data!AI72,1)</f>
        <v>8.5</v>
      </c>
      <c r="L72">
        <f>ROUND(Data!AJ72,1)</f>
        <v>1.6</v>
      </c>
      <c r="M72">
        <f>ROUND(Data!AK72,1)</f>
        <v>4.5</v>
      </c>
      <c r="N72">
        <f>ROUND(Data!AL72,1)</f>
        <v>7.1</v>
      </c>
      <c r="S72">
        <f>ROUND(Data!AQ72,3)</f>
        <v>0.34</v>
      </c>
      <c r="T72">
        <f>ROUND(Data!AR72,3)</f>
        <v>0.32800000000000001</v>
      </c>
      <c r="U72">
        <f>ROUND(Data!AS72,3)</f>
        <v>0.74099999999999999</v>
      </c>
      <c r="V72">
        <f>ROUND(Data!AT72,0)</f>
        <v>1177</v>
      </c>
      <c r="X72">
        <f t="shared" si="34"/>
        <v>8</v>
      </c>
      <c r="Y72">
        <f t="shared" si="35"/>
        <v>0</v>
      </c>
      <c r="Z72">
        <f t="shared" si="36"/>
        <v>0</v>
      </c>
      <c r="AA72">
        <v>3</v>
      </c>
      <c r="AB72">
        <v>1997</v>
      </c>
    </row>
    <row r="73" spans="1:28" x14ac:dyDescent="0.25">
      <c r="A73">
        <f>Data!Y73</f>
        <v>199704</v>
      </c>
      <c r="B73">
        <f>ROUND(Data!Z73,2)</f>
        <v>15.89</v>
      </c>
      <c r="C73">
        <f>ROUND(Data!AA73,1)</f>
        <v>-0.6</v>
      </c>
      <c r="D73">
        <f>ROUND(Data!AB73,1)</f>
        <v>5.3</v>
      </c>
      <c r="E73">
        <f>ROUND(Data!AC73,1)</f>
        <v>-5.9</v>
      </c>
      <c r="F73">
        <f>ROUND(Data!AD73,1)</f>
        <v>10.9</v>
      </c>
      <c r="G73">
        <f>ROUND(Data!AE73,1)</f>
        <v>-14.7</v>
      </c>
      <c r="H73">
        <f>ROUND(Data!AF73,1)</f>
        <v>67.7</v>
      </c>
      <c r="I73">
        <f>ROUND(Data!AG73,1)</f>
        <v>42.1</v>
      </c>
      <c r="J73">
        <f>ROUND(Data!AH73,1)</f>
        <v>57.5</v>
      </c>
      <c r="K73">
        <f>ROUND(Data!AI73,1)</f>
        <v>20.2</v>
      </c>
      <c r="L73">
        <f>ROUND(Data!AJ73,1)</f>
        <v>1.6</v>
      </c>
      <c r="M73">
        <f>ROUND(Data!AK73,1)</f>
        <v>4.4000000000000004</v>
      </c>
      <c r="N73">
        <f>ROUND(Data!AL73,1)</f>
        <v>7.3</v>
      </c>
      <c r="S73">
        <f>ROUND(Data!AQ73,3)</f>
        <v>0.373</v>
      </c>
      <c r="T73">
        <f>ROUND(Data!AR73,3)</f>
        <v>0.52700000000000002</v>
      </c>
      <c r="U73">
        <f>ROUND(Data!AS73,3)</f>
        <v>0.88200000000000001</v>
      </c>
      <c r="V73">
        <f>ROUND(Data!AT73,0)</f>
        <v>783</v>
      </c>
      <c r="W73">
        <f>ROUND(Data!AU73,1)</f>
        <v>0</v>
      </c>
      <c r="X73">
        <f t="shared" si="34"/>
        <v>11.2</v>
      </c>
      <c r="Y73">
        <f t="shared" si="35"/>
        <v>0</v>
      </c>
      <c r="Z73">
        <f t="shared" si="36"/>
        <v>0</v>
      </c>
      <c r="AA73">
        <v>4</v>
      </c>
      <c r="AB73">
        <v>1997</v>
      </c>
    </row>
    <row r="74" spans="1:28" x14ac:dyDescent="0.25">
      <c r="A74">
        <f>Data!Y74</f>
        <v>199705</v>
      </c>
      <c r="B74">
        <f>ROUND(Data!Z74,2)</f>
        <v>17.34</v>
      </c>
      <c r="C74">
        <f>ROUND(Data!AA74,1)</f>
        <v>6</v>
      </c>
      <c r="D74">
        <f>ROUND(Data!AB74,1)</f>
        <v>11.9</v>
      </c>
      <c r="E74">
        <f>ROUND(Data!AC74,1)</f>
        <v>1.1000000000000001</v>
      </c>
      <c r="F74">
        <f>ROUND(Data!AD74,1)</f>
        <v>20.8</v>
      </c>
      <c r="G74">
        <f>ROUND(Data!AE74,1)</f>
        <v>-4.8</v>
      </c>
      <c r="H74">
        <f>ROUND(Data!AF74,1)</f>
        <v>72.099999999999994</v>
      </c>
      <c r="I74">
        <f>ROUND(Data!AG74,1)</f>
        <v>47.8</v>
      </c>
      <c r="J74">
        <f>ROUND(Data!AH74,1)</f>
        <v>96.9</v>
      </c>
      <c r="K74">
        <f>ROUND(Data!AI74,1)</f>
        <v>18.8</v>
      </c>
      <c r="L74">
        <f>ROUND(Data!AJ74,1)</f>
        <v>1.2</v>
      </c>
      <c r="M74">
        <f>ROUND(Data!AK74,1)</f>
        <v>3.6</v>
      </c>
      <c r="N74">
        <f>ROUND(Data!AL74,1)</f>
        <v>6.1</v>
      </c>
      <c r="O74">
        <f>ROUND(Data!AM74,1)</f>
        <v>3.2</v>
      </c>
      <c r="P74">
        <f>ROUND(Data!AN74,1)</f>
        <v>3.1</v>
      </c>
      <c r="S74">
        <f>ROUND(Data!AQ74,3)</f>
        <v>0.63800000000000001</v>
      </c>
      <c r="T74">
        <f>ROUND(Data!AR74,3)</f>
        <v>0.82099999999999995</v>
      </c>
      <c r="U74">
        <f>ROUND(Data!AS74,3)</f>
        <v>2.0289999999999999</v>
      </c>
      <c r="V74">
        <f>ROUND(Data!AT74,0)</f>
        <v>0</v>
      </c>
      <c r="W74" s="13"/>
      <c r="X74">
        <f t="shared" si="34"/>
        <v>10.8</v>
      </c>
      <c r="Y74">
        <f t="shared" si="35"/>
        <v>76</v>
      </c>
      <c r="Z74">
        <f t="shared" si="36"/>
        <v>55.2</v>
      </c>
      <c r="AA74">
        <v>5</v>
      </c>
      <c r="AB74">
        <v>1997</v>
      </c>
    </row>
    <row r="75" spans="1:28" x14ac:dyDescent="0.25">
      <c r="A75">
        <f>Data!Y75</f>
        <v>199706</v>
      </c>
      <c r="B75">
        <f>ROUND(Data!Z75,2)</f>
        <v>17.579999999999998</v>
      </c>
      <c r="C75">
        <f>ROUND(Data!AA75,1)</f>
        <v>7.7</v>
      </c>
      <c r="D75">
        <f>ROUND(Data!AB75,1)</f>
        <v>14.1</v>
      </c>
      <c r="E75">
        <f>ROUND(Data!AC75,1)</f>
        <v>2.4</v>
      </c>
      <c r="F75">
        <f>ROUND(Data!AD75,1)</f>
        <v>22.3</v>
      </c>
      <c r="G75">
        <f>ROUND(Data!AE75,1)</f>
        <v>-1.5</v>
      </c>
      <c r="H75">
        <f>ROUND(Data!AF75,1)</f>
        <v>78.3</v>
      </c>
      <c r="I75">
        <f>ROUND(Data!AG75,1)</f>
        <v>49.1</v>
      </c>
      <c r="J75">
        <f>ROUND(Data!AH75,1)</f>
        <v>137.69999999999999</v>
      </c>
      <c r="K75">
        <f>ROUND(Data!AI75,1)</f>
        <v>22.8</v>
      </c>
      <c r="L75">
        <f>ROUND(Data!AJ75,1)</f>
        <v>1.3</v>
      </c>
      <c r="M75">
        <f>ROUND(Data!AK75,1)</f>
        <v>3.8</v>
      </c>
      <c r="N75">
        <f>ROUND(Data!AL75,1)</f>
        <v>5.7</v>
      </c>
      <c r="O75">
        <f>ROUND(Data!AM75,1)</f>
        <v>9.4</v>
      </c>
      <c r="P75">
        <f>ROUND(Data!AN75,1)</f>
        <v>9</v>
      </c>
      <c r="S75">
        <f>ROUND(Data!AQ75,3)</f>
        <v>0.753</v>
      </c>
      <c r="T75">
        <f>ROUND(Data!AR75,3)</f>
        <v>0.90300000000000002</v>
      </c>
      <c r="U75">
        <f>ROUND(Data!AS75,3)</f>
        <v>2.032</v>
      </c>
      <c r="V75">
        <f>ROUND(Data!AT75,0)</f>
        <v>0</v>
      </c>
      <c r="W75" s="13"/>
      <c r="X75">
        <f t="shared" si="34"/>
        <v>11.7</v>
      </c>
      <c r="Y75">
        <f t="shared" si="35"/>
        <v>88</v>
      </c>
      <c r="Z75">
        <f t="shared" si="36"/>
        <v>65.7</v>
      </c>
      <c r="AA75">
        <v>6</v>
      </c>
      <c r="AB75">
        <v>1997</v>
      </c>
    </row>
    <row r="76" spans="1:28" x14ac:dyDescent="0.25">
      <c r="A76">
        <f>Data!Y76</f>
        <v>199707</v>
      </c>
      <c r="B76">
        <f>ROUND(Data!Z76,2)</f>
        <v>19.47</v>
      </c>
      <c r="C76">
        <f>ROUND(Data!AA76,1)</f>
        <v>11.1</v>
      </c>
      <c r="D76">
        <f>ROUND(Data!AB76,1)</f>
        <v>18</v>
      </c>
      <c r="E76">
        <f>ROUND(Data!AC76,1)</f>
        <v>4.8</v>
      </c>
      <c r="F76">
        <f>ROUND(Data!AD76,1)</f>
        <v>25.4</v>
      </c>
      <c r="G76">
        <f>ROUND(Data!AE76,1)</f>
        <v>0.7</v>
      </c>
      <c r="H76">
        <f>ROUND(Data!AF76,1)</f>
        <v>73.8</v>
      </c>
      <c r="I76">
        <f>ROUND(Data!AG76,1)</f>
        <v>46</v>
      </c>
      <c r="J76">
        <f>ROUND(Data!AH76,1)</f>
        <v>106.7</v>
      </c>
      <c r="K76">
        <f>ROUND(Data!AI76,1)</f>
        <v>26.9</v>
      </c>
      <c r="L76">
        <f>ROUND(Data!AJ76,1)</f>
        <v>1.2</v>
      </c>
      <c r="M76">
        <f>ROUND(Data!AK76,1)</f>
        <v>3.6</v>
      </c>
      <c r="N76">
        <f>ROUND(Data!AL76,1)</f>
        <v>6</v>
      </c>
      <c r="O76">
        <f>ROUND(Data!AM76,1)</f>
        <v>12.5</v>
      </c>
      <c r="P76">
        <f>ROUND(Data!AN76,1)</f>
        <v>11.5</v>
      </c>
      <c r="S76">
        <f>ROUND(Data!AQ76,3)</f>
        <v>0.90300000000000002</v>
      </c>
      <c r="T76">
        <f>ROUND(Data!AR76,3)</f>
        <v>1.228</v>
      </c>
      <c r="U76">
        <f>ROUND(Data!AS76,3)</f>
        <v>2.2639999999999998</v>
      </c>
      <c r="V76">
        <f>ROUND(Data!AT76,0)</f>
        <v>0</v>
      </c>
      <c r="W76" s="13"/>
      <c r="X76">
        <f t="shared" si="34"/>
        <v>13.2</v>
      </c>
      <c r="Y76">
        <f t="shared" si="35"/>
        <v>106</v>
      </c>
      <c r="Z76">
        <f t="shared" si="36"/>
        <v>80.599999999999994</v>
      </c>
      <c r="AA76">
        <v>7</v>
      </c>
      <c r="AB76">
        <v>1997</v>
      </c>
    </row>
    <row r="77" spans="1:28" x14ac:dyDescent="0.25">
      <c r="A77">
        <f>Data!Y77</f>
        <v>199708</v>
      </c>
      <c r="B77">
        <f>ROUND(Data!Z77,2)</f>
        <v>17.71</v>
      </c>
      <c r="C77">
        <f>ROUND(Data!AA77,1)</f>
        <v>12.7</v>
      </c>
      <c r="D77">
        <f>ROUND(Data!AB77,1)</f>
        <v>19.7</v>
      </c>
      <c r="E77">
        <f>ROUND(Data!AC77,1)</f>
        <v>6.8</v>
      </c>
      <c r="F77">
        <f>ROUND(Data!AD77,1)</f>
        <v>27.7</v>
      </c>
      <c r="G77">
        <f>ROUND(Data!AE77,1)</f>
        <v>2.2000000000000002</v>
      </c>
      <c r="H77">
        <f>ROUND(Data!AF77,1)</f>
        <v>70.400000000000006</v>
      </c>
      <c r="I77">
        <f>ROUND(Data!AG77,1)</f>
        <v>41.9</v>
      </c>
      <c r="J77">
        <f>ROUND(Data!AH77,1)</f>
        <v>30</v>
      </c>
      <c r="K77">
        <f>ROUND(Data!AI77,1)</f>
        <v>7.9</v>
      </c>
      <c r="L77">
        <f>ROUND(Data!AJ77,1)</f>
        <v>1.1000000000000001</v>
      </c>
      <c r="M77">
        <f>ROUND(Data!AK77,1)</f>
        <v>3.9</v>
      </c>
      <c r="N77">
        <f>ROUND(Data!AL77,1)</f>
        <v>7.6</v>
      </c>
      <c r="O77">
        <f>ROUND(Data!AM77,1)</f>
        <v>13.6</v>
      </c>
      <c r="P77">
        <f>ROUND(Data!AN77,1)</f>
        <v>13</v>
      </c>
      <c r="S77">
        <f>ROUND(Data!AQ77,3)</f>
        <v>0.92900000000000005</v>
      </c>
      <c r="T77">
        <f>ROUND(Data!AR77,3)</f>
        <v>1.4390000000000001</v>
      </c>
      <c r="U77">
        <f>ROUND(Data!AS77,3)</f>
        <v>3.0640000000000001</v>
      </c>
      <c r="V77">
        <f>ROUND(Data!AT77,0)</f>
        <v>0</v>
      </c>
      <c r="W77" s="13"/>
      <c r="X77">
        <f t="shared" si="34"/>
        <v>12.899999999999999</v>
      </c>
      <c r="Y77">
        <f t="shared" si="35"/>
        <v>94</v>
      </c>
      <c r="Z77">
        <f t="shared" si="36"/>
        <v>66.3</v>
      </c>
      <c r="AA77">
        <v>8</v>
      </c>
      <c r="AB77">
        <v>1997</v>
      </c>
    </row>
    <row r="78" spans="1:28" x14ac:dyDescent="0.25">
      <c r="A78">
        <f>Data!Y78</f>
        <v>199709</v>
      </c>
      <c r="B78">
        <f>ROUND(Data!Z78,2)</f>
        <v>12.68</v>
      </c>
      <c r="C78">
        <f>ROUND(Data!AA78,1)</f>
        <v>9.1</v>
      </c>
      <c r="D78">
        <f>ROUND(Data!AB78,1)</f>
        <v>15.6</v>
      </c>
      <c r="E78">
        <f>ROUND(Data!AC78,1)</f>
        <v>3.9</v>
      </c>
      <c r="F78">
        <f>ROUND(Data!AD78,1)</f>
        <v>24</v>
      </c>
      <c r="G78">
        <f>ROUND(Data!AE78,1)</f>
        <v>-2.7</v>
      </c>
      <c r="H78">
        <f>ROUND(Data!AF78,1)</f>
        <v>75.599999999999994</v>
      </c>
      <c r="I78">
        <f>ROUND(Data!AG78,1)</f>
        <v>51.5</v>
      </c>
      <c r="J78">
        <f>ROUND(Data!AH78,1)</f>
        <v>109.6</v>
      </c>
      <c r="K78">
        <f>ROUND(Data!AI78,1)</f>
        <v>29</v>
      </c>
      <c r="L78">
        <f>ROUND(Data!AJ78,1)</f>
        <v>1.3</v>
      </c>
      <c r="M78">
        <f>ROUND(Data!AK78,1)</f>
        <v>4</v>
      </c>
      <c r="N78">
        <f>ROUND(Data!AL78,1)</f>
        <v>6.9</v>
      </c>
      <c r="O78">
        <f>ROUND(Data!AM78,1)</f>
        <v>9.6</v>
      </c>
      <c r="P78">
        <f>ROUND(Data!AN78,1)</f>
        <v>9.6999999999999993</v>
      </c>
      <c r="S78">
        <f>ROUND(Data!AQ78,3)</f>
        <v>0.84899999999999998</v>
      </c>
      <c r="T78">
        <f>ROUND(Data!AR78,3)</f>
        <v>1.0269999999999999</v>
      </c>
      <c r="U78">
        <f>ROUND(Data!AS78,3)</f>
        <v>2.3330000000000002</v>
      </c>
      <c r="V78">
        <f>ROUND(Data!AT78,0)</f>
        <v>0</v>
      </c>
      <c r="W78" s="13"/>
      <c r="X78">
        <f t="shared" si="34"/>
        <v>11.7</v>
      </c>
      <c r="Y78">
        <f t="shared" si="35"/>
        <v>57</v>
      </c>
      <c r="Z78">
        <f t="shared" si="36"/>
        <v>33</v>
      </c>
      <c r="AA78">
        <v>9</v>
      </c>
      <c r="AB78">
        <v>1997</v>
      </c>
    </row>
    <row r="79" spans="1:28" x14ac:dyDescent="0.25">
      <c r="A79">
        <f>Data!Y79</f>
        <v>199710</v>
      </c>
      <c r="B79">
        <f>ROUND(Data!Z79,2)</f>
        <v>5.87</v>
      </c>
      <c r="C79">
        <f>ROUND(Data!AA79,1)</f>
        <v>0.9</v>
      </c>
      <c r="D79">
        <f>ROUND(Data!AB79,1)</f>
        <v>5.3</v>
      </c>
      <c r="E79">
        <f>ROUND(Data!AC79,1)</f>
        <v>-2.1</v>
      </c>
      <c r="F79">
        <f>ROUND(Data!AD79,1)</f>
        <v>18.100000000000001</v>
      </c>
      <c r="G79">
        <f>ROUND(Data!AE79,1)</f>
        <v>-6.8</v>
      </c>
      <c r="H79">
        <f>ROUND(Data!AF79,1)</f>
        <v>86.5</v>
      </c>
      <c r="I79">
        <f>ROUND(Data!AG79,1)</f>
        <v>67.5</v>
      </c>
      <c r="J79">
        <f>ROUND(Data!AH79,1)</f>
        <v>73.099999999999994</v>
      </c>
      <c r="K79">
        <f>ROUND(Data!AI79,1)</f>
        <v>13.7</v>
      </c>
      <c r="L79">
        <f>ROUND(Data!AJ79,1)</f>
        <v>1.3</v>
      </c>
      <c r="M79">
        <f>ROUND(Data!AK79,1)</f>
        <v>4</v>
      </c>
      <c r="N79">
        <f>ROUND(Data!AL79,1)</f>
        <v>8.1999999999999993</v>
      </c>
      <c r="O79">
        <f>ROUND(Data!AM79,1)</f>
        <v>1.8</v>
      </c>
      <c r="P79">
        <f>ROUND(Data!AN79,1)</f>
        <v>3.2</v>
      </c>
      <c r="S79">
        <f>ROUND(Data!AQ79,3)</f>
        <v>0.58299999999999996</v>
      </c>
      <c r="T79">
        <f>ROUND(Data!AR79,3)</f>
        <v>0.34699999999999998</v>
      </c>
      <c r="U79">
        <f>ROUND(Data!AS79,3)</f>
        <v>1.226</v>
      </c>
      <c r="V79">
        <f>ROUND(Data!AT79,0)</f>
        <v>52</v>
      </c>
      <c r="W79">
        <f>ROUND(Data!AU79,1)</f>
        <v>0</v>
      </c>
      <c r="X79">
        <f t="shared" si="34"/>
        <v>7.4</v>
      </c>
      <c r="Y79">
        <f t="shared" si="35"/>
        <v>22</v>
      </c>
      <c r="Z79">
        <f t="shared" si="36"/>
        <v>3.8999999999999986</v>
      </c>
      <c r="AA79">
        <v>10</v>
      </c>
      <c r="AB79">
        <v>1997</v>
      </c>
    </row>
    <row r="80" spans="1:28" x14ac:dyDescent="0.25">
      <c r="A80">
        <f>Data!Y80</f>
        <v>199711</v>
      </c>
      <c r="B80">
        <f>ROUND(Data!Z80,2)</f>
        <v>3.93</v>
      </c>
      <c r="C80">
        <f>ROUND(Data!AA80,1)</f>
        <v>-1.3</v>
      </c>
      <c r="D80">
        <f>ROUND(Data!AB80,1)</f>
        <v>3.2</v>
      </c>
      <c r="E80">
        <f>ROUND(Data!AC80,1)</f>
        <v>-4.4000000000000004</v>
      </c>
      <c r="F80">
        <f>ROUND(Data!AD80,1)</f>
        <v>10.9</v>
      </c>
      <c r="G80">
        <f>ROUND(Data!AE80,1)</f>
        <v>-8.8000000000000007</v>
      </c>
      <c r="H80">
        <f>ROUND(Data!AF80,1)</f>
        <v>77.5</v>
      </c>
      <c r="I80">
        <f>ROUND(Data!AG80,1)</f>
        <v>62.1</v>
      </c>
      <c r="J80">
        <f>ROUND(Data!AH80,1)</f>
        <v>42.8</v>
      </c>
      <c r="K80">
        <f>ROUND(Data!AI80,1)</f>
        <v>12.6</v>
      </c>
      <c r="L80">
        <f>ROUND(Data!AJ80,1)</f>
        <v>1.3</v>
      </c>
      <c r="M80">
        <f>ROUND(Data!AK80,1)</f>
        <v>3.7</v>
      </c>
      <c r="N80">
        <f>ROUND(Data!AL80,1)</f>
        <v>7</v>
      </c>
      <c r="O80">
        <f>ROUND(Data!AM80,1)</f>
        <v>-0.4</v>
      </c>
      <c r="P80">
        <f>ROUND(Data!AN80,1)</f>
        <v>0.5</v>
      </c>
      <c r="S80">
        <f>ROUND(Data!AQ80,3)</f>
        <v>0.439</v>
      </c>
      <c r="T80">
        <f>ROUND(Data!AR80,3)</f>
        <v>0.35599999999999998</v>
      </c>
      <c r="U80">
        <f>ROUND(Data!AS80,3)</f>
        <v>1.1739999999999999</v>
      </c>
      <c r="V80">
        <f>ROUND(Data!AT80,0)</f>
        <v>161</v>
      </c>
      <c r="W80">
        <f>ROUND(Data!AS80,1)</f>
        <v>1.2</v>
      </c>
      <c r="X80">
        <f t="shared" si="34"/>
        <v>7.6000000000000005</v>
      </c>
      <c r="Y80">
        <f t="shared" si="35"/>
        <v>0</v>
      </c>
      <c r="Z80">
        <f t="shared" si="36"/>
        <v>0</v>
      </c>
      <c r="AA80">
        <v>11</v>
      </c>
      <c r="AB80">
        <v>1997</v>
      </c>
    </row>
    <row r="81" spans="1:28" x14ac:dyDescent="0.25">
      <c r="A81">
        <f>Data!Y81</f>
        <v>199712</v>
      </c>
      <c r="B81">
        <f>ROUND(Data!Z81,2)</f>
        <v>2.46</v>
      </c>
      <c r="C81">
        <f>ROUND(Data!AA81,1)</f>
        <v>-4.8</v>
      </c>
      <c r="D81">
        <f>ROUND(Data!AB81,1)</f>
        <v>-0.5</v>
      </c>
      <c r="E81">
        <f>ROUND(Data!AC81,1)</f>
        <v>-8.1999999999999993</v>
      </c>
      <c r="F81">
        <f>ROUND(Data!AD81,1)</f>
        <v>6.1</v>
      </c>
      <c r="G81">
        <f>ROUND(Data!AE81,1)</f>
        <v>-15.6</v>
      </c>
      <c r="H81">
        <f>ROUND(Data!AF81,1)</f>
        <v>84.2</v>
      </c>
      <c r="I81">
        <f>ROUND(Data!AG81,1)</f>
        <v>65.2</v>
      </c>
      <c r="J81">
        <f>ROUND(Data!AH81,1)</f>
        <v>58.6</v>
      </c>
      <c r="K81">
        <f>ROUND(Data!AI81,1)</f>
        <v>8.1</v>
      </c>
      <c r="L81">
        <f>ROUND(Data!AJ81,1)</f>
        <v>1.1000000000000001</v>
      </c>
      <c r="M81">
        <f>ROUND(Data!AK81,1)</f>
        <v>3.3</v>
      </c>
      <c r="N81">
        <f>ROUND(Data!AL81,1)</f>
        <v>6.2</v>
      </c>
      <c r="O81">
        <f>ROUND(Data!AM81,1)</f>
        <v>-0.4</v>
      </c>
      <c r="P81">
        <f>ROUND(Data!AN81,1)</f>
        <v>-0.1</v>
      </c>
      <c r="S81">
        <f>ROUND(Data!AQ81,3)</f>
        <v>0.379</v>
      </c>
      <c r="T81">
        <f>ROUND(Data!AR81,3)</f>
        <v>0.22500000000000001</v>
      </c>
      <c r="U81">
        <f>ROUND(Data!AS81,3)</f>
        <v>0.60799999999999998</v>
      </c>
      <c r="V81">
        <f>ROUND(Data!AT81,0)</f>
        <v>438</v>
      </c>
      <c r="W81">
        <f>ROUND(Data!AS81,1)</f>
        <v>0.6</v>
      </c>
      <c r="X81">
        <f t="shared" si="34"/>
        <v>7.6999999999999993</v>
      </c>
      <c r="Y81">
        <f t="shared" si="35"/>
        <v>0</v>
      </c>
      <c r="Z81">
        <f t="shared" si="36"/>
        <v>0</v>
      </c>
      <c r="AA81">
        <v>12</v>
      </c>
      <c r="AB81">
        <v>1997</v>
      </c>
    </row>
    <row r="82" spans="1:28" x14ac:dyDescent="0.25">
      <c r="A82">
        <f>Data!Y82</f>
        <v>199801</v>
      </c>
      <c r="B82">
        <f>ROUND(Data!Z82,2)</f>
        <v>2.42</v>
      </c>
      <c r="C82">
        <f>ROUND(Data!AA82,1)</f>
        <v>-7.4</v>
      </c>
      <c r="D82">
        <f>ROUND(Data!AB82,1)</f>
        <v>-3.2</v>
      </c>
      <c r="E82">
        <f>ROUND(Data!AC82,1)</f>
        <v>-11</v>
      </c>
      <c r="F82">
        <f>ROUND(Data!AD82,1)</f>
        <v>4.4000000000000004</v>
      </c>
      <c r="G82">
        <f>ROUND(Data!AE82,1)</f>
        <v>-28.2</v>
      </c>
      <c r="H82">
        <f>ROUND(Data!AF82,1)</f>
        <v>91.6</v>
      </c>
      <c r="I82">
        <f>ROUND(Data!AG82,1)</f>
        <v>78.400000000000006</v>
      </c>
      <c r="J82">
        <f>ROUND(Data!AH82,1)</f>
        <v>86.8</v>
      </c>
      <c r="K82">
        <f>ROUND(Data!AI82,1)</f>
        <v>16.100000000000001</v>
      </c>
      <c r="L82">
        <f>ROUND(Data!AJ82,1)</f>
        <v>1.4</v>
      </c>
      <c r="M82">
        <f>ROUND(Data!AK82,1)</f>
        <v>4.5</v>
      </c>
      <c r="N82">
        <f>ROUND(Data!AL82,1)</f>
        <v>7.4</v>
      </c>
      <c r="O82">
        <f>ROUND(Data!AM82,1)</f>
        <v>-7.4</v>
      </c>
      <c r="P82">
        <f>ROUND(Data!AN82,1)</f>
        <v>-0.2</v>
      </c>
      <c r="S82">
        <f>ROUND(Data!AQ82,3)</f>
        <v>0.39800000000000002</v>
      </c>
      <c r="T82">
        <f>ROUND(Data!AR82,3)</f>
        <v>0.112</v>
      </c>
      <c r="U82">
        <f>ROUND(Data!AS82,3)</f>
        <v>0.39300000000000002</v>
      </c>
      <c r="V82">
        <f>ROUND(Data!AT82,0)</f>
        <v>782</v>
      </c>
      <c r="W82">
        <f>ROUND(Data!AS82,1)</f>
        <v>0.4</v>
      </c>
      <c r="X82">
        <f t="shared" si="34"/>
        <v>7.8</v>
      </c>
      <c r="Y82">
        <f t="shared" si="35"/>
        <v>0</v>
      </c>
      <c r="Z82">
        <f t="shared" si="36"/>
        <v>0</v>
      </c>
      <c r="AA82">
        <v>1</v>
      </c>
      <c r="AB82">
        <v>1998</v>
      </c>
    </row>
    <row r="83" spans="1:28" x14ac:dyDescent="0.25">
      <c r="A83">
        <f>Data!Y83</f>
        <v>199802</v>
      </c>
      <c r="B83">
        <f>ROUND(Data!Z83,2)</f>
        <v>4.92</v>
      </c>
      <c r="C83">
        <f>ROUND(Data!AA83,1)</f>
        <v>-4</v>
      </c>
      <c r="D83">
        <f>ROUND(Data!AB83,1)</f>
        <v>0.2</v>
      </c>
      <c r="E83">
        <f>ROUND(Data!AC83,1)</f>
        <v>-6.8</v>
      </c>
      <c r="F83">
        <f>ROUND(Data!AD83,1)</f>
        <v>4.7</v>
      </c>
      <c r="G83">
        <f>ROUND(Data!AE83,1)</f>
        <v>-13.9</v>
      </c>
      <c r="H83">
        <f>ROUND(Data!AF83,1)</f>
        <v>90.2</v>
      </c>
      <c r="I83">
        <f>ROUND(Data!AG83,1)</f>
        <v>69.900000000000006</v>
      </c>
      <c r="J83">
        <f>ROUND(Data!AH83,1)</f>
        <v>27.9</v>
      </c>
      <c r="K83">
        <f>ROUND(Data!AI83,1)</f>
        <v>5.0999999999999996</v>
      </c>
      <c r="L83">
        <f>ROUND(Data!AJ83,1)</f>
        <v>1.7</v>
      </c>
      <c r="M83">
        <f>ROUND(Data!AK83,1)</f>
        <v>4.3</v>
      </c>
      <c r="N83">
        <f>ROUND(Data!AL83,1)</f>
        <v>6.6</v>
      </c>
      <c r="O83">
        <f>ROUND(Data!AM83,1)</f>
        <v>-4</v>
      </c>
      <c r="P83">
        <f>ROUND(Data!AN83,1)</f>
        <v>-0.1</v>
      </c>
      <c r="S83">
        <f>ROUND(Data!AQ83,3)</f>
        <v>0.434</v>
      </c>
      <c r="T83">
        <f>ROUND(Data!AR83,3)</f>
        <v>0.19400000000000001</v>
      </c>
      <c r="U83">
        <f>ROUND(Data!AS83,3)</f>
        <v>0.46100000000000002</v>
      </c>
      <c r="V83">
        <f>ROUND(Data!AT83,0)</f>
        <v>863</v>
      </c>
      <c r="W83">
        <f>ROUND(Data!AS83,1)</f>
        <v>0.5</v>
      </c>
      <c r="X83">
        <f t="shared" si="34"/>
        <v>7</v>
      </c>
      <c r="Y83">
        <f t="shared" si="35"/>
        <v>0</v>
      </c>
      <c r="Z83">
        <f t="shared" si="36"/>
        <v>0</v>
      </c>
      <c r="AA83">
        <v>2</v>
      </c>
      <c r="AB83">
        <v>1998</v>
      </c>
    </row>
    <row r="84" spans="1:28" x14ac:dyDescent="0.25">
      <c r="A84">
        <f>Data!Y84</f>
        <v>199803</v>
      </c>
      <c r="B84">
        <f>ROUND(Data!Z84,2)</f>
        <v>7.88</v>
      </c>
      <c r="C84">
        <f>ROUND(Data!AA84,1)</f>
        <v>-2.6</v>
      </c>
      <c r="D84">
        <f>ROUND(Data!AB84,1)</f>
        <v>2.6</v>
      </c>
      <c r="E84">
        <f>ROUND(Data!AC84,1)</f>
        <v>-6.6</v>
      </c>
      <c r="F84">
        <f>ROUND(Data!AD84,1)</f>
        <v>11.1</v>
      </c>
      <c r="G84">
        <f>ROUND(Data!AE84,1)</f>
        <v>-13.4</v>
      </c>
      <c r="H84">
        <f>ROUND(Data!AF84,1)</f>
        <v>85.6</v>
      </c>
      <c r="I84">
        <f>ROUND(Data!AG84,1)</f>
        <v>64.400000000000006</v>
      </c>
      <c r="J84">
        <f>ROUND(Data!AH84,1)</f>
        <v>80.2</v>
      </c>
      <c r="K84">
        <f>ROUND(Data!AI84,1)</f>
        <v>17.100000000000001</v>
      </c>
      <c r="L84">
        <f>ROUND(Data!AJ84,1)</f>
        <v>1</v>
      </c>
      <c r="M84">
        <f>ROUND(Data!AK84,1)</f>
        <v>3.1</v>
      </c>
      <c r="N84">
        <f>ROUND(Data!AL84,1)</f>
        <v>6.2</v>
      </c>
      <c r="O84">
        <f>ROUND(Data!AM84,1)</f>
        <v>-2.6</v>
      </c>
      <c r="P84">
        <f>ROUND(Data!AN84,1)</f>
        <v>0</v>
      </c>
      <c r="S84">
        <f>ROUND(Data!AQ84,3)</f>
        <v>0.47099999999999997</v>
      </c>
      <c r="T84">
        <f>ROUND(Data!AR84,3)</f>
        <v>0.3</v>
      </c>
      <c r="U84">
        <f>ROUND(Data!AS84,3)</f>
        <v>0.70099999999999996</v>
      </c>
      <c r="V84">
        <f>ROUND(Data!AT84,0)</f>
        <v>938</v>
      </c>
      <c r="W84">
        <f>ROUND(Data!AS84,1)</f>
        <v>0.7</v>
      </c>
      <c r="X84">
        <f t="shared" si="34"/>
        <v>9.1999999999999993</v>
      </c>
      <c r="Y84">
        <f t="shared" si="35"/>
        <v>0</v>
      </c>
      <c r="Z84">
        <f t="shared" si="36"/>
        <v>0</v>
      </c>
      <c r="AA84">
        <v>3</v>
      </c>
      <c r="AB84">
        <v>1998</v>
      </c>
    </row>
    <row r="85" spans="1:28" x14ac:dyDescent="0.25">
      <c r="A85">
        <f>Data!Y85</f>
        <v>199804</v>
      </c>
      <c r="B85">
        <f>ROUND(Data!Z85,2)</f>
        <v>15.67</v>
      </c>
      <c r="C85">
        <f>ROUND(Data!AA85,1)</f>
        <v>1.6</v>
      </c>
      <c r="D85">
        <f>ROUND(Data!AB85,1)</f>
        <v>8.4</v>
      </c>
      <c r="E85">
        <f>ROUND(Data!AC85,1)</f>
        <v>-4</v>
      </c>
      <c r="F85">
        <f>ROUND(Data!AD85,1)</f>
        <v>21</v>
      </c>
      <c r="G85">
        <f>ROUND(Data!AE85,1)</f>
        <v>-11</v>
      </c>
      <c r="H85">
        <f>ROUND(Data!AF85,1)</f>
        <v>71.400000000000006</v>
      </c>
      <c r="I85">
        <f>ROUND(Data!AG85,1)</f>
        <v>43.2</v>
      </c>
      <c r="J85">
        <f>ROUND(Data!AH85,1)</f>
        <v>55.3</v>
      </c>
      <c r="K85">
        <f>ROUND(Data!AI85,1)</f>
        <v>16.2</v>
      </c>
      <c r="L85">
        <f>ROUND(Data!AJ85,1)</f>
        <v>1.1000000000000001</v>
      </c>
      <c r="M85">
        <f>ROUND(Data!AK85,1)</f>
        <v>3.1</v>
      </c>
      <c r="N85">
        <f>ROUND(Data!AL85,1)</f>
        <v>4.9000000000000004</v>
      </c>
      <c r="O85">
        <f>ROUND(Data!AM85,1)</f>
        <v>1.6</v>
      </c>
      <c r="P85">
        <f>ROUND(Data!AN85,1)</f>
        <v>0.1</v>
      </c>
      <c r="S85">
        <f>ROUND(Data!AQ85,3)</f>
        <v>0.45200000000000001</v>
      </c>
      <c r="T85">
        <f>ROUND(Data!AR85,3)</f>
        <v>0.71599999999999997</v>
      </c>
      <c r="U85">
        <f>ROUND(Data!AS85,3)</f>
        <v>2.0209999999999999</v>
      </c>
      <c r="V85">
        <f>ROUND(Data!AT85,0)</f>
        <v>430</v>
      </c>
      <c r="W85">
        <f>ROUND(Data!AS85,1)</f>
        <v>2</v>
      </c>
      <c r="X85">
        <f t="shared" si="34"/>
        <v>12.4</v>
      </c>
      <c r="Y85">
        <f t="shared" si="35"/>
        <v>53</v>
      </c>
      <c r="Z85">
        <f t="shared" si="36"/>
        <v>32</v>
      </c>
      <c r="AA85">
        <v>4</v>
      </c>
      <c r="AB85">
        <v>1998</v>
      </c>
    </row>
    <row r="86" spans="1:28" x14ac:dyDescent="0.25">
      <c r="A86">
        <f>Data!Y86</f>
        <v>199805</v>
      </c>
      <c r="B86">
        <f>ROUND(Data!Z86,2)</f>
        <v>18.05</v>
      </c>
      <c r="C86">
        <f>ROUND(Data!AA86,1)</f>
        <v>7.7</v>
      </c>
      <c r="D86">
        <f>ROUND(Data!AB86,1)</f>
        <v>14.7</v>
      </c>
      <c r="E86">
        <f>ROUND(Data!AC86,1)</f>
        <v>2</v>
      </c>
      <c r="F86">
        <f>ROUND(Data!AD86,1)</f>
        <v>22.5</v>
      </c>
      <c r="G86">
        <f>ROUND(Data!AE86,1)</f>
        <v>-4.3</v>
      </c>
      <c r="H86">
        <f>ROUND(Data!AF86,1)</f>
        <v>74.5</v>
      </c>
      <c r="I86">
        <f>ROUND(Data!AG86,1)</f>
        <v>46.9</v>
      </c>
      <c r="J86">
        <f>ROUND(Data!AH86,1)</f>
        <v>73.8</v>
      </c>
      <c r="K86">
        <f>ROUND(Data!AI86,1)</f>
        <v>20</v>
      </c>
      <c r="L86">
        <f>ROUND(Data!AJ86,1)</f>
        <v>1</v>
      </c>
      <c r="M86">
        <f>ROUND(Data!AK86,1)</f>
        <v>3.1</v>
      </c>
      <c r="N86">
        <f>ROUND(Data!AL86,1)</f>
        <v>5.2</v>
      </c>
      <c r="O86">
        <f>ROUND(Data!AM86,1)</f>
        <v>7.7</v>
      </c>
      <c r="P86">
        <f>ROUND(Data!AN86,1)</f>
        <v>6.9</v>
      </c>
      <c r="S86">
        <f>ROUND(Data!AQ86,3)</f>
        <v>0.71299999999999997</v>
      </c>
      <c r="T86">
        <f>ROUND(Data!AR86,3)</f>
        <v>1.0349999999999999</v>
      </c>
      <c r="U86">
        <f>ROUND(Data!AS86,3)</f>
        <v>2.1909999999999998</v>
      </c>
      <c r="V86">
        <f>ROUND(Data!AT86,0)</f>
        <v>0</v>
      </c>
      <c r="X86">
        <f t="shared" si="34"/>
        <v>12.7</v>
      </c>
      <c r="Y86">
        <f t="shared" si="35"/>
        <v>88</v>
      </c>
      <c r="Z86">
        <f t="shared" si="36"/>
        <v>65.5</v>
      </c>
      <c r="AA86">
        <v>5</v>
      </c>
      <c r="AB86">
        <v>1998</v>
      </c>
    </row>
    <row r="87" spans="1:28" x14ac:dyDescent="0.25">
      <c r="A87">
        <f>Data!Y87</f>
        <v>199806</v>
      </c>
      <c r="B87">
        <f>ROUND(Data!Z87,2)</f>
        <v>17.02</v>
      </c>
      <c r="C87">
        <f>ROUND(Data!AA87,1)</f>
        <v>8.5</v>
      </c>
      <c r="D87">
        <f>ROUND(Data!AB87,1)</f>
        <v>15.1</v>
      </c>
      <c r="E87">
        <f>ROUND(Data!AC87,1)</f>
        <v>3.3</v>
      </c>
      <c r="F87">
        <f>ROUND(Data!AD87,1)</f>
        <v>23.3</v>
      </c>
      <c r="G87">
        <f>ROUND(Data!AE87,1)</f>
        <v>0.4</v>
      </c>
      <c r="H87">
        <f>ROUND(Data!AF87,1)</f>
        <v>82.5</v>
      </c>
      <c r="I87">
        <f>ROUND(Data!AG87,1)</f>
        <v>52.9</v>
      </c>
      <c r="J87">
        <f>ROUND(Data!AH87,1)</f>
        <v>125</v>
      </c>
      <c r="K87">
        <f>ROUND(Data!AI87,1)</f>
        <v>26.2</v>
      </c>
      <c r="L87">
        <f>ROUND(Data!AJ87,1)</f>
        <v>0.9</v>
      </c>
      <c r="M87">
        <f>ROUND(Data!AK87,1)</f>
        <v>3.1</v>
      </c>
      <c r="N87">
        <f>ROUND(Data!AL87,1)</f>
        <v>4.5999999999999996</v>
      </c>
      <c r="O87">
        <f>ROUND(Data!AM87,1)</f>
        <v>8.5</v>
      </c>
      <c r="P87">
        <f>ROUND(Data!AN87,1)</f>
        <v>9.1</v>
      </c>
      <c r="S87">
        <f>ROUND(Data!AQ87,3)</f>
        <v>0.88400000000000001</v>
      </c>
      <c r="T87">
        <f>ROUND(Data!AR87,3)</f>
        <v>0.86899999999999999</v>
      </c>
      <c r="U87">
        <f>ROUND(Data!AS87,3)</f>
        <v>2.1019999999999999</v>
      </c>
      <c r="V87">
        <f>ROUND(Data!AT87,0)</f>
        <v>0</v>
      </c>
      <c r="X87">
        <f t="shared" si="34"/>
        <v>11.8</v>
      </c>
      <c r="Y87">
        <f t="shared" si="35"/>
        <v>91</v>
      </c>
      <c r="Z87">
        <f t="shared" si="36"/>
        <v>67.7</v>
      </c>
      <c r="AA87">
        <v>6</v>
      </c>
      <c r="AB87">
        <v>1998</v>
      </c>
    </row>
    <row r="88" spans="1:28" x14ac:dyDescent="0.25">
      <c r="A88">
        <f>Data!Y88</f>
        <v>199807</v>
      </c>
      <c r="B88">
        <f>ROUND(Data!Z88,2)</f>
        <v>21.95</v>
      </c>
      <c r="C88">
        <f>ROUND(Data!AA88,1)</f>
        <v>15.1</v>
      </c>
      <c r="D88">
        <f>ROUND(Data!AB88,1)</f>
        <v>22.7</v>
      </c>
      <c r="E88">
        <f>ROUND(Data!AC88,1)</f>
        <v>8.6</v>
      </c>
      <c r="F88">
        <f>ROUND(Data!AD88,1)</f>
        <v>30</v>
      </c>
      <c r="G88">
        <f>ROUND(Data!AE88,1)</f>
        <v>1.1000000000000001</v>
      </c>
      <c r="H88">
        <f>ROUND(Data!AF88,1)</f>
        <v>65.900000000000006</v>
      </c>
      <c r="I88">
        <f>ROUND(Data!AG88,1)</f>
        <v>37.5</v>
      </c>
      <c r="J88">
        <f>ROUND(Data!AH88,1)</f>
        <v>60</v>
      </c>
      <c r="K88">
        <f>ROUND(Data!AI88,1)</f>
        <v>19.8</v>
      </c>
      <c r="L88">
        <f>ROUND(Data!AJ88,1)</f>
        <v>0.9</v>
      </c>
      <c r="M88">
        <f>ROUND(Data!AK88,1)</f>
        <v>2.9</v>
      </c>
      <c r="N88">
        <f>ROUND(Data!AL88,1)</f>
        <v>4.4000000000000004</v>
      </c>
      <c r="O88">
        <f>ROUND(Data!AM88,1)</f>
        <v>15.1</v>
      </c>
      <c r="P88">
        <f>ROUND(Data!AN88,1)</f>
        <v>15.4</v>
      </c>
      <c r="S88">
        <f>ROUND(Data!AQ88,3)</f>
        <v>0.98899999999999999</v>
      </c>
      <c r="T88">
        <f>ROUND(Data!AR88,3)</f>
        <v>1.851</v>
      </c>
      <c r="U88">
        <f>ROUND(Data!AS88,3)</f>
        <v>3.1389999999999998</v>
      </c>
      <c r="V88">
        <f>ROUND(Data!AT88,0)</f>
        <v>0</v>
      </c>
      <c r="X88">
        <f t="shared" si="34"/>
        <v>14.1</v>
      </c>
      <c r="Y88">
        <f t="shared" si="35"/>
        <v>124</v>
      </c>
      <c r="Z88">
        <f t="shared" si="36"/>
        <v>94</v>
      </c>
      <c r="AA88">
        <v>7</v>
      </c>
      <c r="AB88">
        <v>1998</v>
      </c>
    </row>
    <row r="89" spans="1:28" x14ac:dyDescent="0.25">
      <c r="A89">
        <f>Data!Y89</f>
        <v>199808</v>
      </c>
      <c r="B89">
        <f>ROUND(Data!Z89,2)</f>
        <v>20.55</v>
      </c>
      <c r="C89">
        <f>ROUND(Data!AA89,1)</f>
        <v>14.6</v>
      </c>
      <c r="D89">
        <f>ROUND(Data!AB89,1)</f>
        <v>23</v>
      </c>
      <c r="E89">
        <f>ROUND(Data!AC89,1)</f>
        <v>7.2</v>
      </c>
      <c r="F89">
        <f>ROUND(Data!AD89,1)</f>
        <v>30.7</v>
      </c>
      <c r="G89">
        <f>ROUND(Data!AE89,1)</f>
        <v>-1.5</v>
      </c>
      <c r="H89">
        <f>ROUND(Data!AF89,1)</f>
        <v>56.4</v>
      </c>
      <c r="I89">
        <f>ROUND(Data!AG89,1)</f>
        <v>29.4</v>
      </c>
      <c r="J89">
        <f>ROUND(Data!AH89,1)</f>
        <v>7.5</v>
      </c>
      <c r="K89">
        <f>ROUND(Data!AI89,1)</f>
        <v>7.2</v>
      </c>
      <c r="L89">
        <f>ROUND(Data!AJ89,1)</f>
        <v>0.9</v>
      </c>
      <c r="M89">
        <f>ROUND(Data!AK89,1)</f>
        <v>2.8</v>
      </c>
      <c r="N89">
        <f>ROUND(Data!AL89,1)</f>
        <v>3.9</v>
      </c>
      <c r="O89">
        <f>ROUND(Data!AM89,1)</f>
        <v>14.6</v>
      </c>
      <c r="P89">
        <f>ROUND(Data!AN89,1)</f>
        <v>15</v>
      </c>
      <c r="S89">
        <f>ROUND(Data!AQ89,3)</f>
        <v>0.79200000000000004</v>
      </c>
      <c r="T89">
        <f>ROUND(Data!AR89,3)</f>
        <v>2.1160000000000001</v>
      </c>
      <c r="U89">
        <f>ROUND(Data!AS89,3)</f>
        <v>3.6520000000000001</v>
      </c>
      <c r="V89">
        <f>ROUND(Data!AT89,0)</f>
        <v>0</v>
      </c>
      <c r="X89">
        <f t="shared" si="34"/>
        <v>15.8</v>
      </c>
      <c r="Y89">
        <f t="shared" si="35"/>
        <v>110</v>
      </c>
      <c r="Z89">
        <f t="shared" si="36"/>
        <v>79.3</v>
      </c>
      <c r="AA89">
        <v>8</v>
      </c>
      <c r="AB89">
        <v>1998</v>
      </c>
    </row>
    <row r="90" spans="1:28" x14ac:dyDescent="0.25">
      <c r="A90">
        <f>Data!Y90</f>
        <v>199809</v>
      </c>
      <c r="B90">
        <f>ROUND(Data!Z90,2)</f>
        <v>16.39</v>
      </c>
      <c r="C90">
        <f>ROUND(Data!AA90,1)</f>
        <v>11.4</v>
      </c>
      <c r="D90">
        <f>ROUND(Data!AB90,1)</f>
        <v>19.399999999999999</v>
      </c>
      <c r="E90">
        <f>ROUND(Data!AC90,1)</f>
        <v>4.4000000000000004</v>
      </c>
      <c r="F90">
        <f>ROUND(Data!AD90,1)</f>
        <v>28.2</v>
      </c>
      <c r="G90">
        <f>ROUND(Data!AE90,1)</f>
        <v>-0.2</v>
      </c>
      <c r="H90">
        <f>ROUND(Data!AF90,1)</f>
        <v>59</v>
      </c>
      <c r="I90">
        <f>ROUND(Data!AG90,1)</f>
        <v>32.5</v>
      </c>
      <c r="J90">
        <f>ROUND(Data!AH90,1)</f>
        <v>35.200000000000003</v>
      </c>
      <c r="K90">
        <f>ROUND(Data!AI90,1)</f>
        <v>16.600000000000001</v>
      </c>
      <c r="L90">
        <f>ROUND(Data!AJ90,1)</f>
        <v>1.2</v>
      </c>
      <c r="M90">
        <f>ROUND(Data!AK90,1)</f>
        <v>3.7</v>
      </c>
      <c r="N90">
        <f>ROUND(Data!AL90,1)</f>
        <v>6.9</v>
      </c>
      <c r="O90">
        <f>ROUND(Data!AM90,1)</f>
        <v>11.4</v>
      </c>
      <c r="P90">
        <f>ROUND(Data!AN90,1)</f>
        <v>3.5</v>
      </c>
      <c r="S90">
        <f>ROUND(Data!AQ90,3)</f>
        <v>0.66300000000000003</v>
      </c>
      <c r="T90">
        <f>ROUND(Data!AR90,3)</f>
        <v>1.7030000000000001</v>
      </c>
      <c r="U90">
        <f>ROUND(Data!AS90,3)</f>
        <v>3.2229999999999999</v>
      </c>
      <c r="V90">
        <f>ROUND(Data!AT90,0)</f>
        <v>0</v>
      </c>
      <c r="X90">
        <f t="shared" si="34"/>
        <v>14.999999999999998</v>
      </c>
      <c r="Y90">
        <f t="shared" si="35"/>
        <v>70</v>
      </c>
      <c r="Z90">
        <f t="shared" si="36"/>
        <v>41.8</v>
      </c>
      <c r="AA90">
        <v>9</v>
      </c>
      <c r="AB90">
        <v>1998</v>
      </c>
    </row>
    <row r="91" spans="1:28" x14ac:dyDescent="0.25">
      <c r="A91">
        <f>Data!Y91</f>
        <v>199810</v>
      </c>
      <c r="B91">
        <f>ROUND(Data!Z91,2)</f>
        <v>7.26</v>
      </c>
      <c r="C91">
        <f>ROUND(Data!AA91,1)</f>
        <v>2.7</v>
      </c>
      <c r="D91">
        <f>ROUND(Data!AB91,1)</f>
        <v>8.6999999999999993</v>
      </c>
      <c r="E91">
        <f>ROUND(Data!AC91,1)</f>
        <v>-1.5</v>
      </c>
      <c r="F91">
        <f>ROUND(Data!AD91,1)</f>
        <v>19.600000000000001</v>
      </c>
      <c r="G91">
        <f>ROUND(Data!AE91,1)</f>
        <v>-8.1</v>
      </c>
      <c r="H91">
        <f>ROUND(Data!AF91,1)</f>
        <v>80.7</v>
      </c>
      <c r="I91">
        <f>ROUND(Data!AG91,1)</f>
        <v>57.6</v>
      </c>
      <c r="J91">
        <f>ROUND(Data!AH91,1)</f>
        <v>77.5</v>
      </c>
      <c r="K91">
        <f>ROUND(Data!AI91,1)</f>
        <v>21.3</v>
      </c>
      <c r="L91">
        <f>ROUND(Data!AJ91,1)</f>
        <v>0.9</v>
      </c>
      <c r="M91">
        <f>ROUND(Data!AK91,1)</f>
        <v>2.8</v>
      </c>
      <c r="N91">
        <f>ROUND(Data!AL91,1)</f>
        <v>4.7</v>
      </c>
      <c r="O91">
        <f>ROUND(Data!AM91,1)</f>
        <v>2.7</v>
      </c>
      <c r="P91">
        <f>ROUND(Data!AN91,1)</f>
        <v>2.6</v>
      </c>
      <c r="S91">
        <f>ROUND(Data!AQ91,3)</f>
        <v>0.61699999999999999</v>
      </c>
      <c r="T91">
        <f>ROUND(Data!AR91,3)</f>
        <v>0.57899999999999996</v>
      </c>
      <c r="U91">
        <f>ROUND(Data!AS91,3)</f>
        <v>2.0339999999999998</v>
      </c>
      <c r="V91">
        <f>ROUND(Data!AT91,0)</f>
        <v>8</v>
      </c>
      <c r="W91">
        <f>ROUND(Data!AU91,1)</f>
        <v>0</v>
      </c>
      <c r="X91">
        <f t="shared" si="34"/>
        <v>10.199999999999999</v>
      </c>
      <c r="Y91">
        <f t="shared" si="35"/>
        <v>28</v>
      </c>
      <c r="Z91">
        <f t="shared" si="36"/>
        <v>8.3999999999999986</v>
      </c>
      <c r="AA91">
        <v>10</v>
      </c>
      <c r="AB91">
        <v>1998</v>
      </c>
    </row>
    <row r="92" spans="1:28" x14ac:dyDescent="0.25">
      <c r="A92">
        <f>Data!Y92</f>
        <v>199811</v>
      </c>
      <c r="B92">
        <f>ROUND(Data!Z92,2)</f>
        <v>2.69</v>
      </c>
      <c r="C92">
        <f>ROUND(Data!AA92,1)</f>
        <v>-3</v>
      </c>
      <c r="D92">
        <f>ROUND(Data!AB92,1)</f>
        <v>0.2</v>
      </c>
      <c r="E92">
        <f>ROUND(Data!AC92,1)</f>
        <v>-5.3</v>
      </c>
      <c r="F92">
        <f>ROUND(Data!AD92,1)</f>
        <v>8.1</v>
      </c>
      <c r="G92">
        <f>ROUND(Data!AE92,1)</f>
        <v>-10.5</v>
      </c>
      <c r="H92">
        <f>ROUND(Data!AF92,1)</f>
        <v>94.6</v>
      </c>
      <c r="I92">
        <f>ROUND(Data!AG92,1)</f>
        <v>81.900000000000006</v>
      </c>
      <c r="J92">
        <f>ROUND(Data!AH92,1)</f>
        <v>68.3</v>
      </c>
      <c r="K92">
        <f>ROUND(Data!AI92,1)</f>
        <v>13.4</v>
      </c>
      <c r="L92">
        <f>ROUND(Data!AJ92,1)</f>
        <v>1.2</v>
      </c>
      <c r="M92">
        <f>ROUND(Data!AK92,1)</f>
        <v>3.4</v>
      </c>
      <c r="N92">
        <f>ROUND(Data!AL92,1)</f>
        <v>6.3</v>
      </c>
      <c r="O92">
        <f>ROUND(Data!AM92,1)</f>
        <v>-3</v>
      </c>
      <c r="P92">
        <f>ROUND(Data!AN92,1)</f>
        <v>0.1</v>
      </c>
      <c r="S92">
        <f>ROUND(Data!AQ92,3)</f>
        <v>0.51</v>
      </c>
      <c r="T92">
        <f>ROUND(Data!AR92,3)</f>
        <v>0.123</v>
      </c>
      <c r="U92">
        <f>ROUND(Data!AS92,3)</f>
        <v>0.438</v>
      </c>
      <c r="V92">
        <f>ROUND(Data!AT92,0)</f>
        <v>202</v>
      </c>
      <c r="W92">
        <f>ROUND(Data!AU92,1)</f>
        <v>-0.1</v>
      </c>
      <c r="X92">
        <f t="shared" si="34"/>
        <v>5.5</v>
      </c>
      <c r="Y92">
        <f t="shared" si="35"/>
        <v>0</v>
      </c>
      <c r="Z92">
        <f t="shared" si="36"/>
        <v>0</v>
      </c>
      <c r="AA92">
        <v>11</v>
      </c>
      <c r="AB92">
        <v>1998</v>
      </c>
    </row>
    <row r="93" spans="1:28" x14ac:dyDescent="0.25">
      <c r="A93">
        <f>Data!Y93</f>
        <v>199812</v>
      </c>
      <c r="B93">
        <f>ROUND(Data!Z93,2)</f>
        <v>1.0900000000000001</v>
      </c>
      <c r="C93">
        <f>ROUND(Data!AA93,1)</f>
        <v>-8</v>
      </c>
      <c r="D93">
        <f>ROUND(Data!AB93,1)</f>
        <v>-5.0999999999999996</v>
      </c>
      <c r="E93">
        <f>ROUND(Data!AC93,1)</f>
        <v>-10.7</v>
      </c>
      <c r="F93">
        <f>ROUND(Data!AD93,1)</f>
        <v>1.7</v>
      </c>
      <c r="G93">
        <f>ROUND(Data!AE93,1)</f>
        <v>-26.8</v>
      </c>
      <c r="H93">
        <f>ROUND(Data!AF93,1)</f>
        <v>93.3</v>
      </c>
      <c r="I93">
        <f>ROUND(Data!AG93,1)</f>
        <v>86.2</v>
      </c>
      <c r="J93">
        <f>ROUND(Data!AH93,1)</f>
        <v>92.5</v>
      </c>
      <c r="K93">
        <f>ROUND(Data!AI93,1)</f>
        <v>13.1</v>
      </c>
      <c r="L93">
        <f>ROUND(Data!AJ93,1)</f>
        <v>1.1000000000000001</v>
      </c>
      <c r="M93">
        <f>ROUND(Data!AK93,1)</f>
        <v>3.4</v>
      </c>
      <c r="N93">
        <f>ROUND(Data!AL93,1)</f>
        <v>6.6</v>
      </c>
      <c r="O93">
        <f>ROUND(Data!AM93,1)</f>
        <v>-8</v>
      </c>
      <c r="P93">
        <f>ROUND(Data!AN93,1)</f>
        <v>-0.1</v>
      </c>
      <c r="S93">
        <f>ROUND(Data!AQ93,3)</f>
        <v>0.39100000000000001</v>
      </c>
      <c r="T93">
        <f>ROUND(Data!AR93,3)</f>
        <v>5.7000000000000002E-2</v>
      </c>
      <c r="U93">
        <f>ROUND(Data!AS93,3)</f>
        <v>0.154</v>
      </c>
      <c r="V93">
        <f>ROUND(Data!AT93,0)</f>
        <v>757</v>
      </c>
      <c r="W93">
        <f>ROUND(Data!AU93,1)</f>
        <v>-1.5</v>
      </c>
      <c r="X93">
        <f t="shared" si="34"/>
        <v>5.6</v>
      </c>
      <c r="Y93">
        <f t="shared" si="35"/>
        <v>0</v>
      </c>
      <c r="Z93">
        <f t="shared" si="36"/>
        <v>0</v>
      </c>
      <c r="AA93">
        <v>12</v>
      </c>
      <c r="AB93">
        <v>1998</v>
      </c>
    </row>
    <row r="94" spans="1:28" x14ac:dyDescent="0.25">
      <c r="A94">
        <f>Data!Y94</f>
        <v>199901</v>
      </c>
      <c r="B94">
        <f>ROUND(Data!Z94,2)</f>
        <v>1.86</v>
      </c>
      <c r="C94">
        <f>ROUND(Data!AA94,1)</f>
        <v>-5.5</v>
      </c>
      <c r="D94">
        <f>ROUND(Data!AB94,1)</f>
        <v>-2.2999999999999998</v>
      </c>
      <c r="E94">
        <f>ROUND(Data!AC94,1)</f>
        <v>-8.5</v>
      </c>
      <c r="F94">
        <f>ROUND(Data!AD94,1)</f>
        <v>3.7</v>
      </c>
      <c r="G94">
        <f>ROUND(Data!AE94,1)</f>
        <v>-21.1</v>
      </c>
      <c r="H94">
        <f>ROUND(Data!AF94,1)</f>
        <v>93.1</v>
      </c>
      <c r="I94">
        <f>ROUND(Data!AG94,1)</f>
        <v>81</v>
      </c>
      <c r="J94">
        <f>ROUND(Data!AH94,1)</f>
        <v>82.4</v>
      </c>
      <c r="K94">
        <f>ROUND(Data!AI94,1)</f>
        <v>14</v>
      </c>
      <c r="L94">
        <f>ROUND(Data!AJ94,1)</f>
        <v>1.2</v>
      </c>
      <c r="M94">
        <f>ROUND(Data!AK94,1)</f>
        <v>3.6</v>
      </c>
      <c r="N94">
        <f>ROUND(Data!AL94,1)</f>
        <v>6.3</v>
      </c>
      <c r="O94">
        <f>ROUND(Data!AM94,1)</f>
        <v>-5.5</v>
      </c>
      <c r="P94">
        <f>ROUND(Data!AN94,1)</f>
        <v>0.1</v>
      </c>
      <c r="S94">
        <f>ROUND(Data!AQ94,3)</f>
        <v>0.42199999999999999</v>
      </c>
      <c r="T94">
        <f>ROUND(Data!AR94,3)</f>
        <v>0.10100000000000001</v>
      </c>
      <c r="U94">
        <f>ROUND(Data!AS94,3)</f>
        <v>0.307</v>
      </c>
      <c r="V94">
        <f>ROUND(Data!AT94,0)</f>
        <v>1012</v>
      </c>
      <c r="W94">
        <f>ROUND(Data!AU94,1)</f>
        <v>-2</v>
      </c>
      <c r="X94">
        <f t="shared" si="34"/>
        <v>6.2</v>
      </c>
      <c r="Y94">
        <f t="shared" si="35"/>
        <v>0</v>
      </c>
      <c r="Z94">
        <f t="shared" si="36"/>
        <v>0</v>
      </c>
      <c r="AA94">
        <v>1</v>
      </c>
      <c r="AB94">
        <v>1999</v>
      </c>
    </row>
    <row r="95" spans="1:28" x14ac:dyDescent="0.25">
      <c r="A95">
        <f>Data!Y95</f>
        <v>199902</v>
      </c>
      <c r="B95">
        <f>ROUND(Data!Z95,2)</f>
        <v>5.65</v>
      </c>
      <c r="C95">
        <f>ROUND(Data!AA95,1)</f>
        <v>-6.2</v>
      </c>
      <c r="D95">
        <f>ROUND(Data!AB95,1)</f>
        <v>-1.8</v>
      </c>
      <c r="E95">
        <f>ROUND(Data!AC95,1)</f>
        <v>-10</v>
      </c>
      <c r="F95">
        <f>ROUND(Data!AD95,1)</f>
        <v>4</v>
      </c>
      <c r="G95">
        <f>ROUND(Data!AE95,1)</f>
        <v>-16.899999999999999</v>
      </c>
      <c r="H95">
        <f>ROUND(Data!AF95,1)</f>
        <v>88.4</v>
      </c>
      <c r="I95">
        <f>ROUND(Data!AG95,1)</f>
        <v>70.5</v>
      </c>
      <c r="J95">
        <f>ROUND(Data!AH95,1)</f>
        <v>42.8</v>
      </c>
      <c r="K95">
        <f>ROUND(Data!AI95,1)</f>
        <v>9.5</v>
      </c>
      <c r="L95">
        <f>ROUND(Data!AJ95,1)</f>
        <v>1.6</v>
      </c>
      <c r="M95">
        <f>ROUND(Data!AK95,1)</f>
        <v>4.2</v>
      </c>
      <c r="N95">
        <f>ROUND(Data!AL95,1)</f>
        <v>6</v>
      </c>
      <c r="O95">
        <f>ROUND(Data!AM95,1)</f>
        <v>-6.2</v>
      </c>
      <c r="P95">
        <f>ROUND(Data!AN95,1)</f>
        <v>0.2</v>
      </c>
      <c r="S95">
        <f>ROUND(Data!AQ95,3)</f>
        <v>0.376</v>
      </c>
      <c r="T95">
        <f>ROUND(Data!AR95,3)</f>
        <v>0.17199999999999999</v>
      </c>
      <c r="U95">
        <f>ROUND(Data!AS95,3)</f>
        <v>0.42799999999999999</v>
      </c>
      <c r="V95">
        <f>ROUND(Data!AT95,0)</f>
        <v>1165</v>
      </c>
      <c r="W95">
        <f>ROUND(Data!AU95,1)</f>
        <v>-1.3</v>
      </c>
      <c r="X95">
        <f t="shared" si="34"/>
        <v>8.1999999999999993</v>
      </c>
      <c r="Y95">
        <f t="shared" si="35"/>
        <v>0</v>
      </c>
      <c r="Z95">
        <f t="shared" si="36"/>
        <v>0</v>
      </c>
      <c r="AA95">
        <v>2</v>
      </c>
      <c r="AB95">
        <v>1999</v>
      </c>
    </row>
    <row r="96" spans="1:28" x14ac:dyDescent="0.25">
      <c r="A96">
        <f>Data!Y96</f>
        <v>199903</v>
      </c>
      <c r="B96">
        <f>ROUND(Data!Z96,2)</f>
        <v>8.52</v>
      </c>
      <c r="C96">
        <f>ROUND(Data!AA96,1)</f>
        <v>-3.8</v>
      </c>
      <c r="D96">
        <f>ROUND(Data!AB96,1)</f>
        <v>1.6</v>
      </c>
      <c r="E96">
        <f>ROUND(Data!AC96,1)</f>
        <v>-8.4</v>
      </c>
      <c r="F96">
        <f>ROUND(Data!AD96,1)</f>
        <v>14.8</v>
      </c>
      <c r="G96">
        <f>ROUND(Data!AE96,1)</f>
        <v>-13.7</v>
      </c>
      <c r="H96">
        <f>ROUND(Data!AF96,1)</f>
        <v>84.3</v>
      </c>
      <c r="I96">
        <f>ROUND(Data!AG96,1)</f>
        <v>62.4</v>
      </c>
      <c r="J96">
        <f>ROUND(Data!AH96,1)</f>
        <v>61</v>
      </c>
      <c r="K96">
        <f>ROUND(Data!AI96,1)</f>
        <v>10.4</v>
      </c>
      <c r="L96">
        <f>ROUND(Data!AJ96,1)</f>
        <v>1.3</v>
      </c>
      <c r="M96">
        <f>ROUND(Data!AK96,1)</f>
        <v>3.6</v>
      </c>
      <c r="N96">
        <f>ROUND(Data!AL96,1)</f>
        <v>6.5</v>
      </c>
      <c r="O96">
        <f>ROUND(Data!AM96,1)</f>
        <v>-3.8</v>
      </c>
      <c r="P96">
        <f>ROUND(Data!AN96,1)</f>
        <v>0.2</v>
      </c>
      <c r="S96">
        <f>ROUND(Data!AQ96,3)</f>
        <v>0.40799999999999997</v>
      </c>
      <c r="T96">
        <f>ROUND(Data!AR96,3)</f>
        <v>0.32200000000000001</v>
      </c>
      <c r="U96">
        <f>ROUND(Data!AS96,3)</f>
        <v>1.25</v>
      </c>
      <c r="V96">
        <f>ROUND(Data!AT96,0)</f>
        <v>1061</v>
      </c>
      <c r="W96">
        <f>ROUND(Data!AU96,1)</f>
        <v>-0.9</v>
      </c>
      <c r="X96">
        <f t="shared" si="34"/>
        <v>10</v>
      </c>
      <c r="Y96">
        <f t="shared" si="35"/>
        <v>0</v>
      </c>
      <c r="Z96">
        <f t="shared" si="36"/>
        <v>0</v>
      </c>
      <c r="AA96">
        <v>3</v>
      </c>
      <c r="AB96">
        <v>1999</v>
      </c>
    </row>
    <row r="97" spans="1:28" x14ac:dyDescent="0.25">
      <c r="A97">
        <f>Data!Y97</f>
        <v>199904</v>
      </c>
      <c r="B97">
        <f>ROUND(Data!Z97,2)</f>
        <v>16.7</v>
      </c>
      <c r="C97">
        <f>ROUND(Data!AA97,1)</f>
        <v>0.2</v>
      </c>
      <c r="D97">
        <f>ROUND(Data!AB97,1)</f>
        <v>7.2</v>
      </c>
      <c r="E97">
        <f>ROUND(Data!AC97,1)</f>
        <v>-5.8</v>
      </c>
      <c r="F97">
        <f>ROUND(Data!AD97,1)</f>
        <v>18.600000000000001</v>
      </c>
      <c r="G97">
        <f>ROUND(Data!AE97,1)</f>
        <v>-12.6</v>
      </c>
      <c r="H97">
        <f>ROUND(Data!AF97,1)</f>
        <v>68.2</v>
      </c>
      <c r="I97">
        <f>ROUND(Data!AG97,1)</f>
        <v>39.5</v>
      </c>
      <c r="J97">
        <f>ROUND(Data!AH97,1)</f>
        <v>29.6</v>
      </c>
      <c r="K97">
        <f>ROUND(Data!AI97,1)</f>
        <v>6.6</v>
      </c>
      <c r="L97">
        <f>ROUND(Data!AJ97,1)</f>
        <v>0.9</v>
      </c>
      <c r="M97">
        <f>ROUND(Data!AK97,1)</f>
        <v>2.7</v>
      </c>
      <c r="N97">
        <f>ROUND(Data!AL97,1)</f>
        <v>4.3</v>
      </c>
      <c r="O97">
        <f>ROUND(Data!AM97,1)</f>
        <v>0.2</v>
      </c>
      <c r="P97">
        <f>ROUND(Data!AN97,1)</f>
        <v>0.3</v>
      </c>
      <c r="S97">
        <f>ROUND(Data!AQ97,3)</f>
        <v>0.376</v>
      </c>
      <c r="T97">
        <f>ROUND(Data!AR97,3)</f>
        <v>0.7</v>
      </c>
      <c r="U97">
        <f>ROUND(Data!AS97,3)</f>
        <v>1.6779999999999999</v>
      </c>
      <c r="V97">
        <f>ROUND(Data!AT97,0)</f>
        <v>563</v>
      </c>
      <c r="W97">
        <f>ROUND(Data!AU97,1)</f>
        <v>0.2</v>
      </c>
      <c r="X97">
        <f t="shared" si="34"/>
        <v>13</v>
      </c>
      <c r="Y97">
        <f t="shared" si="35"/>
        <v>50</v>
      </c>
      <c r="Z97">
        <f t="shared" si="36"/>
        <v>31.4</v>
      </c>
      <c r="AA97">
        <v>4</v>
      </c>
      <c r="AB97">
        <v>1999</v>
      </c>
    </row>
    <row r="98" spans="1:28" x14ac:dyDescent="0.25">
      <c r="A98">
        <f>Data!Y98</f>
        <v>199905</v>
      </c>
      <c r="B98">
        <f>ROUND(Data!Z98,2)</f>
        <v>17.28</v>
      </c>
      <c r="C98">
        <f>ROUND(Data!AA98,1)</f>
        <v>2.5</v>
      </c>
      <c r="D98">
        <f>ROUND(Data!AB98,1)</f>
        <v>9.1</v>
      </c>
      <c r="E98">
        <f>ROUND(Data!AC98,1)</f>
        <v>-3.6</v>
      </c>
      <c r="F98">
        <f>ROUND(Data!AD98,1)</f>
        <v>22.9</v>
      </c>
      <c r="G98">
        <f>ROUND(Data!AE98,1)</f>
        <v>-10.8</v>
      </c>
      <c r="H98">
        <f>ROUND(Data!AF98,1)</f>
        <v>73.900000000000006</v>
      </c>
      <c r="I98">
        <f>ROUND(Data!AG98,1)</f>
        <v>46.6</v>
      </c>
      <c r="J98">
        <f>ROUND(Data!AH98,1)</f>
        <v>71.099999999999994</v>
      </c>
      <c r="K98">
        <f>ROUND(Data!AI98,1)</f>
        <v>19.899999999999999</v>
      </c>
      <c r="L98">
        <f>ROUND(Data!AJ98,1)</f>
        <v>0.9</v>
      </c>
      <c r="M98">
        <f>ROUND(Data!AK98,1)</f>
        <v>2.8</v>
      </c>
      <c r="N98">
        <f>ROUND(Data!AL98,1)</f>
        <v>4.2</v>
      </c>
      <c r="O98">
        <f>ROUND(Data!AM98,1)</f>
        <v>2.5</v>
      </c>
      <c r="P98">
        <f>ROUND(Data!AN98,1)</f>
        <v>0.5</v>
      </c>
      <c r="S98">
        <f>ROUND(Data!AQ98,3)</f>
        <v>0.498</v>
      </c>
      <c r="T98">
        <f>ROUND(Data!AR98,3)</f>
        <v>0.73799999999999999</v>
      </c>
      <c r="U98">
        <f>ROUND(Data!AS98,3)</f>
        <v>2.1859999999999999</v>
      </c>
      <c r="V98">
        <f>ROUND(Data!AT98,0)</f>
        <v>0</v>
      </c>
      <c r="X98">
        <f t="shared" si="34"/>
        <v>12.7</v>
      </c>
      <c r="Y98">
        <f t="shared" si="35"/>
        <v>70</v>
      </c>
      <c r="Z98">
        <f t="shared" si="36"/>
        <v>47.1</v>
      </c>
      <c r="AA98">
        <v>5</v>
      </c>
      <c r="AB98">
        <v>1999</v>
      </c>
    </row>
    <row r="99" spans="1:28" x14ac:dyDescent="0.25">
      <c r="A99">
        <f>Data!Y99</f>
        <v>199906</v>
      </c>
      <c r="B99">
        <f>ROUND(Data!Z99,2)</f>
        <v>18.739999999999998</v>
      </c>
      <c r="C99">
        <f>ROUND(Data!AA99,1)</f>
        <v>7.9</v>
      </c>
      <c r="D99">
        <f>ROUND(Data!AB99,1)</f>
        <v>14.5</v>
      </c>
      <c r="E99">
        <f>ROUND(Data!AC99,1)</f>
        <v>2.2999999999999998</v>
      </c>
      <c r="F99">
        <f>ROUND(Data!AD99,1)</f>
        <v>25.5</v>
      </c>
      <c r="G99">
        <f>ROUND(Data!AE99,1)</f>
        <v>-3.9</v>
      </c>
      <c r="H99">
        <f>ROUND(Data!AF99,1)</f>
        <v>76.400000000000006</v>
      </c>
      <c r="I99">
        <f>ROUND(Data!AG99,1)</f>
        <v>47.4</v>
      </c>
      <c r="J99">
        <f>ROUND(Data!AH99,1)</f>
        <v>53.4</v>
      </c>
      <c r="K99">
        <f>ROUND(Data!AI99,1)</f>
        <v>13.7</v>
      </c>
      <c r="L99">
        <f>ROUND(Data!AJ99,1)</f>
        <v>1</v>
      </c>
      <c r="M99">
        <f>ROUND(Data!AK99,1)</f>
        <v>3</v>
      </c>
      <c r="N99">
        <f>ROUND(Data!AL99,1)</f>
        <v>4.0999999999999996</v>
      </c>
      <c r="O99">
        <f>ROUND(Data!AM99,1)</f>
        <v>7.9</v>
      </c>
      <c r="P99">
        <f>ROUND(Data!AN99,1)</f>
        <v>6.8</v>
      </c>
      <c r="S99">
        <f>ROUND(Data!AQ99,3)</f>
        <v>0.76500000000000001</v>
      </c>
      <c r="T99">
        <f>ROUND(Data!AR99,3)</f>
        <v>0.98099999999999998</v>
      </c>
      <c r="U99">
        <f>ROUND(Data!AS99,3)</f>
        <v>2.2349999999999999</v>
      </c>
      <c r="V99">
        <f>ROUND(Data!AT99,0)</f>
        <v>0</v>
      </c>
      <c r="X99">
        <f t="shared" si="34"/>
        <v>12.2</v>
      </c>
      <c r="Y99">
        <f t="shared" si="35"/>
        <v>91</v>
      </c>
      <c r="Z99">
        <f t="shared" si="36"/>
        <v>65.5</v>
      </c>
      <c r="AA99">
        <v>6</v>
      </c>
      <c r="AB99">
        <v>1999</v>
      </c>
    </row>
    <row r="100" spans="1:28" x14ac:dyDescent="0.25">
      <c r="A100">
        <f>Data!Y100</f>
        <v>199907</v>
      </c>
      <c r="B100">
        <f>ROUND(Data!Z100,2)</f>
        <v>21.83</v>
      </c>
      <c r="C100">
        <f>ROUND(Data!AA100,1)</f>
        <v>13.4</v>
      </c>
      <c r="D100">
        <f>ROUND(Data!AB100,1)</f>
        <v>20.2</v>
      </c>
      <c r="E100">
        <f>ROUND(Data!AC100,1)</f>
        <v>6.2</v>
      </c>
      <c r="F100">
        <f>ROUND(Data!AD100,1)</f>
        <v>26</v>
      </c>
      <c r="G100">
        <f>ROUND(Data!AE100,1)</f>
        <v>1.9</v>
      </c>
      <c r="H100">
        <f>ROUND(Data!AF100,1)</f>
        <v>66.599999999999994</v>
      </c>
      <c r="I100">
        <f>ROUND(Data!AG100,1)</f>
        <v>38.200000000000003</v>
      </c>
      <c r="J100">
        <f>ROUND(Data!AH100,1)</f>
        <v>73.3</v>
      </c>
      <c r="K100">
        <f>ROUND(Data!AI100,1)</f>
        <v>15.9</v>
      </c>
      <c r="L100">
        <f>ROUND(Data!AJ100,1)</f>
        <v>1.1000000000000001</v>
      </c>
      <c r="M100">
        <f>ROUND(Data!AK100,1)</f>
        <v>3.4</v>
      </c>
      <c r="N100">
        <f>ROUND(Data!AL100,1)</f>
        <v>5.4</v>
      </c>
      <c r="O100">
        <f>ROUND(Data!AM100,1)</f>
        <v>13.4</v>
      </c>
      <c r="P100">
        <f>ROUND(Data!AN100,1)</f>
        <v>4.0999999999999996</v>
      </c>
      <c r="S100">
        <f>ROUND(Data!AQ100,3)</f>
        <v>0.874</v>
      </c>
      <c r="T100">
        <f>ROUND(Data!AR100,3)</f>
        <v>1.5529999999999999</v>
      </c>
      <c r="U100">
        <f>ROUND(Data!AS100,3)</f>
        <v>2.87</v>
      </c>
      <c r="V100">
        <f>ROUND(Data!AT100,0)</f>
        <v>0</v>
      </c>
      <c r="X100">
        <f t="shared" si="34"/>
        <v>14</v>
      </c>
      <c r="Y100">
        <f t="shared" si="35"/>
        <v>117</v>
      </c>
      <c r="Z100">
        <f t="shared" si="36"/>
        <v>91</v>
      </c>
      <c r="AA100">
        <v>7</v>
      </c>
      <c r="AB100">
        <v>1999</v>
      </c>
    </row>
    <row r="101" spans="1:28" x14ac:dyDescent="0.25">
      <c r="A101">
        <f>Data!Y101</f>
        <v>199908</v>
      </c>
      <c r="B101">
        <f>ROUND(Data!Z101,2)</f>
        <v>16.7</v>
      </c>
      <c r="C101">
        <f>ROUND(Data!AA101,1)</f>
        <v>13</v>
      </c>
      <c r="D101">
        <f>ROUND(Data!AB101,1)</f>
        <v>20.100000000000001</v>
      </c>
      <c r="E101">
        <f>ROUND(Data!AC101,1)</f>
        <v>7.3</v>
      </c>
      <c r="F101">
        <f>ROUND(Data!AD101,1)</f>
        <v>28.1</v>
      </c>
      <c r="G101">
        <f>ROUND(Data!AE101,1)</f>
        <v>-1.8</v>
      </c>
      <c r="H101">
        <f>ROUND(Data!AF101,1)</f>
        <v>72.2</v>
      </c>
      <c r="I101">
        <f>ROUND(Data!AG101,1)</f>
        <v>46.9</v>
      </c>
      <c r="J101">
        <f>ROUND(Data!AH101,1)</f>
        <v>85.8</v>
      </c>
      <c r="K101">
        <f>ROUND(Data!AI101,1)</f>
        <v>26.2</v>
      </c>
      <c r="L101">
        <f>ROUND(Data!AJ101,1)</f>
        <v>0.7</v>
      </c>
      <c r="M101">
        <f>ROUND(Data!AK101,1)</f>
        <v>2.5</v>
      </c>
      <c r="N101">
        <f>ROUND(Data!AL101,1)</f>
        <v>4</v>
      </c>
      <c r="O101">
        <f>ROUND(Data!AM101,1)</f>
        <v>13</v>
      </c>
      <c r="P101">
        <f>ROUND(Data!AN101,1)</f>
        <v>13.3</v>
      </c>
      <c r="S101">
        <f>ROUND(Data!AQ101,3)</f>
        <v>1.0289999999999999</v>
      </c>
      <c r="T101">
        <f>ROUND(Data!AR101,3)</f>
        <v>1.4379999999999999</v>
      </c>
      <c r="U101">
        <f>ROUND(Data!AS101,3)</f>
        <v>2.7519999999999998</v>
      </c>
      <c r="V101">
        <f>ROUND(Data!AT101,0)</f>
        <v>0</v>
      </c>
      <c r="X101">
        <f t="shared" si="34"/>
        <v>12.8</v>
      </c>
      <c r="Y101">
        <f t="shared" si="35"/>
        <v>95</v>
      </c>
      <c r="Z101">
        <f t="shared" si="36"/>
        <v>66.900000000000006</v>
      </c>
      <c r="AA101">
        <v>8</v>
      </c>
      <c r="AB101">
        <v>1999</v>
      </c>
    </row>
    <row r="102" spans="1:28" x14ac:dyDescent="0.25">
      <c r="A102">
        <f>Data!Y102</f>
        <v>199909</v>
      </c>
      <c r="B102">
        <f>ROUND(Data!Z102,2)</f>
        <v>13.87</v>
      </c>
      <c r="C102">
        <f>ROUND(Data!AA102,1)</f>
        <v>7.3</v>
      </c>
      <c r="D102">
        <f>ROUND(Data!AB102,1)</f>
        <v>14.4</v>
      </c>
      <c r="E102">
        <f>ROUND(Data!AC102,1)</f>
        <v>1.8</v>
      </c>
      <c r="F102">
        <f>ROUND(Data!AD102,1)</f>
        <v>24.7</v>
      </c>
      <c r="G102">
        <f>ROUND(Data!AE102,1)</f>
        <v>-5.8</v>
      </c>
      <c r="H102">
        <f>ROUND(Data!AF102,1)</f>
        <v>68.2</v>
      </c>
      <c r="I102">
        <f>ROUND(Data!AG102,1)</f>
        <v>43.3</v>
      </c>
      <c r="J102">
        <f>ROUND(Data!AH102,1)</f>
        <v>35.5</v>
      </c>
      <c r="K102">
        <f>ROUND(Data!AI102,1)</f>
        <v>16.3</v>
      </c>
      <c r="L102">
        <f>ROUND(Data!AJ102,1)</f>
        <v>0.7</v>
      </c>
      <c r="M102">
        <f>ROUND(Data!AK102,1)</f>
        <v>2.2999999999999998</v>
      </c>
      <c r="N102">
        <f>ROUND(Data!AL102,1)</f>
        <v>4.0999999999999996</v>
      </c>
      <c r="O102">
        <f>ROUND(Data!AM102,1)</f>
        <v>7.3</v>
      </c>
      <c r="P102">
        <f>ROUND(Data!AN102,1)</f>
        <v>7.4</v>
      </c>
      <c r="S102">
        <f>ROUND(Data!AQ102,3)</f>
        <v>0.67300000000000004</v>
      </c>
      <c r="T102">
        <f>ROUND(Data!AR102,3)</f>
        <v>1.1040000000000001</v>
      </c>
      <c r="U102">
        <f>ROUND(Data!AS102,3)</f>
        <v>2.29</v>
      </c>
      <c r="V102">
        <f>ROUND(Data!AT102,0)</f>
        <v>0</v>
      </c>
      <c r="X102">
        <f t="shared" si="34"/>
        <v>12.6</v>
      </c>
      <c r="Y102">
        <f t="shared" si="35"/>
        <v>55</v>
      </c>
      <c r="Z102">
        <f t="shared" si="36"/>
        <v>30.3</v>
      </c>
      <c r="AA102">
        <v>9</v>
      </c>
      <c r="AB102">
        <v>1999</v>
      </c>
    </row>
    <row r="103" spans="1:28" x14ac:dyDescent="0.25">
      <c r="A103">
        <f>Data!Y103</f>
        <v>199910</v>
      </c>
      <c r="B103">
        <f>ROUND(Data!Z103,2)</f>
        <v>7.65</v>
      </c>
      <c r="C103">
        <f>ROUND(Data!AA103,1)</f>
        <v>1.9</v>
      </c>
      <c r="D103">
        <f>ROUND(Data!AB103,1)</f>
        <v>7.6</v>
      </c>
      <c r="E103">
        <f>ROUND(Data!AC103,1)</f>
        <v>-2.2999999999999998</v>
      </c>
      <c r="F103">
        <f>ROUND(Data!AD103,1)</f>
        <v>18.8</v>
      </c>
      <c r="G103">
        <f>ROUND(Data!AE103,1)</f>
        <v>-9.8000000000000007</v>
      </c>
      <c r="H103">
        <f>ROUND(Data!AF103,1)</f>
        <v>76.099999999999994</v>
      </c>
      <c r="I103">
        <f>ROUND(Data!AG103,1)</f>
        <v>53.4</v>
      </c>
      <c r="J103">
        <f>ROUND(Data!AH103,1)</f>
        <v>40.700000000000003</v>
      </c>
      <c r="K103">
        <f>ROUND(Data!AI103,1)</f>
        <v>8.8000000000000007</v>
      </c>
      <c r="L103">
        <f>ROUND(Data!AJ103,1)</f>
        <v>0.8</v>
      </c>
      <c r="M103">
        <f>ROUND(Data!AK103,1)</f>
        <v>2.6</v>
      </c>
      <c r="N103">
        <f>ROUND(Data!AL103,1)</f>
        <v>6.2</v>
      </c>
      <c r="O103">
        <f>ROUND(Data!AM103,1)</f>
        <v>1.9</v>
      </c>
      <c r="P103">
        <f>ROUND(Data!AN103,1)</f>
        <v>1.8</v>
      </c>
      <c r="S103">
        <f>ROUND(Data!AQ103,3)</f>
        <v>0.52700000000000002</v>
      </c>
      <c r="T103">
        <f>ROUND(Data!AR103,3)</f>
        <v>0.59099999999999997</v>
      </c>
      <c r="U103">
        <f>ROUND(Data!AS103,3)</f>
        <v>1.456</v>
      </c>
      <c r="V103">
        <f>ROUND(Data!AT103,0)</f>
        <v>45</v>
      </c>
      <c r="W103">
        <f>ROUND(Data!AU103,1)</f>
        <v>0</v>
      </c>
      <c r="X103">
        <f t="shared" si="34"/>
        <v>9.8999999999999986</v>
      </c>
      <c r="Y103">
        <f t="shared" si="35"/>
        <v>26</v>
      </c>
      <c r="Z103">
        <f t="shared" si="36"/>
        <v>7.1999999999999993</v>
      </c>
      <c r="AA103">
        <v>10</v>
      </c>
      <c r="AB103">
        <v>1999</v>
      </c>
    </row>
    <row r="104" spans="1:28" x14ac:dyDescent="0.25">
      <c r="A104">
        <f>Data!Y104</f>
        <v>199911</v>
      </c>
      <c r="B104">
        <f>ROUND(Data!Z104,2)</f>
        <v>2.78</v>
      </c>
      <c r="C104">
        <f>ROUND(Data!AA104,1)</f>
        <v>-1.2</v>
      </c>
      <c r="D104">
        <f>ROUND(Data!AB104,1)</f>
        <v>2.2999999999999998</v>
      </c>
      <c r="E104">
        <f>ROUND(Data!AC104,1)</f>
        <v>-4.5</v>
      </c>
      <c r="F104">
        <f>ROUND(Data!AD104,1)</f>
        <v>12.7</v>
      </c>
      <c r="G104">
        <f>ROUND(Data!AE104,1)</f>
        <v>-13.2</v>
      </c>
      <c r="H104">
        <f>ROUND(Data!AF104,1)</f>
        <v>88.1</v>
      </c>
      <c r="I104">
        <f>ROUND(Data!AG104,1)</f>
        <v>71.8</v>
      </c>
      <c r="J104">
        <f>ROUND(Data!AH104,1)</f>
        <v>90.5</v>
      </c>
      <c r="K104">
        <f>ROUND(Data!AI104,1)</f>
        <v>15.5</v>
      </c>
      <c r="L104">
        <f>ROUND(Data!AJ104,1)</f>
        <v>1.7</v>
      </c>
      <c r="M104">
        <f>ROUND(Data!AK104,1)</f>
        <v>4.5999999999999996</v>
      </c>
      <c r="N104">
        <f>ROUND(Data!AL104,1)</f>
        <v>8.6999999999999993</v>
      </c>
      <c r="O104">
        <f>ROUND(Data!AM104,1)</f>
        <v>-1.2</v>
      </c>
      <c r="P104">
        <f>ROUND(Data!AN104,1)</f>
        <v>0.4</v>
      </c>
      <c r="S104">
        <f>ROUND(Data!AQ104,3)</f>
        <v>0.51600000000000001</v>
      </c>
      <c r="T104">
        <f>ROUND(Data!AR104,3)</f>
        <v>0.24</v>
      </c>
      <c r="U104">
        <f>ROUND(Data!AS104,3)</f>
        <v>0.92500000000000004</v>
      </c>
      <c r="V104">
        <f>ROUND(Data!AT104,0)</f>
        <v>197</v>
      </c>
      <c r="W104">
        <f>ROUND(Data!AU104,1)</f>
        <v>0.2</v>
      </c>
      <c r="X104">
        <f t="shared" si="34"/>
        <v>6.8</v>
      </c>
      <c r="Y104">
        <f t="shared" si="35"/>
        <v>0</v>
      </c>
      <c r="Z104">
        <f t="shared" si="36"/>
        <v>0</v>
      </c>
      <c r="AA104">
        <v>11</v>
      </c>
      <c r="AB104">
        <v>1999</v>
      </c>
    </row>
    <row r="105" spans="1:28" x14ac:dyDescent="0.25">
      <c r="A105">
        <f>Data!Y105</f>
        <v>199912</v>
      </c>
      <c r="B105">
        <f>ROUND(Data!Z105,2)</f>
        <v>2.73</v>
      </c>
      <c r="C105">
        <f>ROUND(Data!AA105,1)</f>
        <v>-3</v>
      </c>
      <c r="D105">
        <f>ROUND(Data!AB105,1)</f>
        <v>1.3</v>
      </c>
      <c r="E105">
        <f>ROUND(Data!AC105,1)</f>
        <v>-6.5</v>
      </c>
      <c r="F105">
        <f>ROUND(Data!AD105,1)</f>
        <v>17.2</v>
      </c>
      <c r="G105">
        <f>ROUND(Data!AE105,1)</f>
        <v>-13.6</v>
      </c>
      <c r="H105">
        <f>ROUND(Data!AF105,1)</f>
        <v>82.5</v>
      </c>
      <c r="I105">
        <f>ROUND(Data!AG105,1)</f>
        <v>66.5</v>
      </c>
      <c r="J105">
        <f>ROUND(Data!AH105,1)</f>
        <v>74.599999999999994</v>
      </c>
      <c r="K105">
        <f>ROUND(Data!AI105,1)</f>
        <v>19.399999999999999</v>
      </c>
      <c r="L105">
        <f>ROUND(Data!AJ105,1)</f>
        <v>1.4</v>
      </c>
      <c r="M105">
        <f>ROUND(Data!AK105,1)</f>
        <v>4.3</v>
      </c>
      <c r="N105">
        <f>ROUND(Data!AL105,1)</f>
        <v>8</v>
      </c>
      <c r="O105">
        <f>ROUND(Data!AM105,1)</f>
        <v>-3</v>
      </c>
      <c r="P105">
        <f>ROUND(Data!AN105,1)</f>
        <v>-0.1</v>
      </c>
      <c r="S105">
        <f>ROUND(Data!AQ105,3)</f>
        <v>0.40699999999999997</v>
      </c>
      <c r="T105">
        <f>ROUND(Data!AR105,3)</f>
        <v>0.33300000000000002</v>
      </c>
      <c r="U105">
        <f>ROUND(Data!AS105,3)</f>
        <v>1.65</v>
      </c>
      <c r="V105">
        <f>ROUND(Data!AT105,0)</f>
        <v>460</v>
      </c>
      <c r="W105">
        <f>ROUND(Data!AU105,1)</f>
        <v>-1.8</v>
      </c>
      <c r="X105">
        <f t="shared" si="34"/>
        <v>7.8</v>
      </c>
      <c r="Y105">
        <f t="shared" si="35"/>
        <v>0</v>
      </c>
      <c r="Z105">
        <f t="shared" si="36"/>
        <v>0</v>
      </c>
      <c r="AA105">
        <v>12</v>
      </c>
      <c r="AB105">
        <v>1999</v>
      </c>
    </row>
    <row r="106" spans="1:28" x14ac:dyDescent="0.25">
      <c r="A106">
        <f>Data!Y106</f>
        <v>200001</v>
      </c>
      <c r="B106">
        <f>ROUND(Data!Z106,2)</f>
        <v>3.56</v>
      </c>
      <c r="C106">
        <f>ROUND(Data!AA106,1)</f>
        <v>-7</v>
      </c>
      <c r="D106">
        <f>ROUND(Data!AB106,1)</f>
        <v>-2.7</v>
      </c>
      <c r="E106">
        <f>ROUND(Data!AC106,1)</f>
        <v>-10.3</v>
      </c>
      <c r="F106">
        <f>ROUND(Data!AD106,1)</f>
        <v>2.2000000000000002</v>
      </c>
      <c r="G106">
        <f>ROUND(Data!AE106,1)</f>
        <v>-16.8</v>
      </c>
      <c r="H106">
        <f>ROUND(Data!AF106,1)</f>
        <v>87</v>
      </c>
      <c r="I106">
        <f>ROUND(Data!AG106,1)</f>
        <v>68.400000000000006</v>
      </c>
      <c r="J106">
        <f>ROUND(Data!AH106,1)</f>
        <v>72</v>
      </c>
      <c r="K106">
        <f>ROUND(Data!AI106,1)</f>
        <v>18.2</v>
      </c>
      <c r="L106">
        <f>ROUND(Data!AJ106,1)</f>
        <v>1.3</v>
      </c>
      <c r="M106">
        <f>ROUND(Data!AK106,1)</f>
        <v>4.2</v>
      </c>
      <c r="N106">
        <f>ROUND(Data!AL106,1)</f>
        <v>7.5</v>
      </c>
      <c r="O106">
        <f>ROUND(Data!AM106,1)</f>
        <v>-7</v>
      </c>
      <c r="P106">
        <f>ROUND(Data!AN106,1)</f>
        <v>-0.1</v>
      </c>
      <c r="S106">
        <f>ROUND(Data!AQ106,3)</f>
        <v>0.33600000000000002</v>
      </c>
      <c r="T106">
        <f>ROUND(Data!AR106,3)</f>
        <v>0.17199999999999999</v>
      </c>
      <c r="U106">
        <f>ROUND(Data!AS106,3)</f>
        <v>0.59299999999999997</v>
      </c>
      <c r="V106">
        <f>ROUND(Data!AT106,0)</f>
        <v>709</v>
      </c>
      <c r="W106">
        <f>ROUND(Data!AU106,1)</f>
        <v>-3.2</v>
      </c>
      <c r="X106">
        <f t="shared" si="34"/>
        <v>7.6000000000000005</v>
      </c>
      <c r="Y106">
        <f t="shared" si="35"/>
        <v>0</v>
      </c>
      <c r="Z106">
        <f t="shared" si="36"/>
        <v>0</v>
      </c>
      <c r="AA106">
        <v>1</v>
      </c>
      <c r="AB106">
        <v>2000</v>
      </c>
    </row>
    <row r="107" spans="1:28" x14ac:dyDescent="0.25">
      <c r="A107">
        <f>Data!Y107</f>
        <v>200002</v>
      </c>
      <c r="B107">
        <f>ROUND(Data!Z107,2)</f>
        <v>5.61</v>
      </c>
      <c r="C107">
        <f>ROUND(Data!AA107,1)</f>
        <v>-5</v>
      </c>
      <c r="D107">
        <f>ROUND(Data!AB107,1)</f>
        <v>-0.5</v>
      </c>
      <c r="E107">
        <f>ROUND(Data!AC107,1)</f>
        <v>-8.6999999999999993</v>
      </c>
      <c r="F107">
        <f>ROUND(Data!AD107,1)</f>
        <v>4.5</v>
      </c>
      <c r="G107">
        <f>ROUND(Data!AE107,1)</f>
        <v>-14.2</v>
      </c>
      <c r="H107">
        <f>ROUND(Data!AF107,1)</f>
        <v>86.5</v>
      </c>
      <c r="I107">
        <f>ROUND(Data!AG107,1)</f>
        <v>68.7</v>
      </c>
      <c r="J107">
        <f>ROUND(Data!AH107,1)</f>
        <v>51.3</v>
      </c>
      <c r="K107">
        <f>ROUND(Data!AI107,1)</f>
        <v>13.4</v>
      </c>
      <c r="L107">
        <f>ROUND(Data!AJ107,1)</f>
        <v>1.3</v>
      </c>
      <c r="M107">
        <f>ROUND(Data!AK107,1)</f>
        <v>3.9</v>
      </c>
      <c r="N107">
        <f>ROUND(Data!AL107,1)</f>
        <v>6.7</v>
      </c>
      <c r="O107">
        <f>ROUND(Data!AM107,1)</f>
        <v>-5</v>
      </c>
      <c r="P107">
        <f>ROUND(Data!AN107,1)</f>
        <v>-0.1</v>
      </c>
      <c r="S107">
        <f>ROUND(Data!AQ107,3)</f>
        <v>0.40200000000000002</v>
      </c>
      <c r="T107">
        <f>ROUND(Data!AR107,3)</f>
        <v>0.19500000000000001</v>
      </c>
      <c r="U107">
        <f>ROUND(Data!AS107,3)</f>
        <v>0.64100000000000001</v>
      </c>
      <c r="V107">
        <f>ROUND(Data!AT107,0)</f>
        <v>864</v>
      </c>
      <c r="W107">
        <f>ROUND(Data!AU107,1)</f>
        <v>-1.2</v>
      </c>
      <c r="X107">
        <f t="shared" si="34"/>
        <v>8.1999999999999993</v>
      </c>
      <c r="Y107">
        <f t="shared" si="35"/>
        <v>0</v>
      </c>
      <c r="Z107">
        <f t="shared" si="36"/>
        <v>0</v>
      </c>
      <c r="AA107">
        <v>2</v>
      </c>
      <c r="AB107">
        <v>2000</v>
      </c>
    </row>
    <row r="108" spans="1:28" x14ac:dyDescent="0.25">
      <c r="A108">
        <f>Data!Y108</f>
        <v>200003</v>
      </c>
      <c r="B108">
        <f>ROUND(Data!Z108,2)</f>
        <v>10.199999999999999</v>
      </c>
      <c r="C108">
        <f>ROUND(Data!AA108,1)</f>
        <v>-3.2</v>
      </c>
      <c r="D108">
        <f>ROUND(Data!AB108,1)</f>
        <v>2.5</v>
      </c>
      <c r="E108">
        <f>ROUND(Data!AC108,1)</f>
        <v>-7.8</v>
      </c>
      <c r="F108">
        <f>ROUND(Data!AD108,1)</f>
        <v>10.6</v>
      </c>
      <c r="G108">
        <f>ROUND(Data!AE108,1)</f>
        <v>-12.4</v>
      </c>
      <c r="H108">
        <f>ROUND(Data!AF108,1)</f>
        <v>81.8</v>
      </c>
      <c r="I108">
        <f>ROUND(Data!AG108,1)</f>
        <v>56.1</v>
      </c>
      <c r="J108">
        <f>ROUND(Data!AH108,1)</f>
        <v>71.8</v>
      </c>
      <c r="K108">
        <f>ROUND(Data!AI108,1)</f>
        <v>12.7</v>
      </c>
      <c r="L108">
        <f>ROUND(Data!AJ108,1)</f>
        <v>1.4</v>
      </c>
      <c r="M108">
        <f>ROUND(Data!AK108,1)</f>
        <v>4.2</v>
      </c>
      <c r="N108">
        <f>ROUND(Data!AL108,1)</f>
        <v>6.6</v>
      </c>
      <c r="O108">
        <f>ROUND(Data!AM108,1)</f>
        <v>-3.2</v>
      </c>
      <c r="P108">
        <f>ROUND(Data!AN108,1)</f>
        <v>0.1</v>
      </c>
      <c r="S108">
        <f>ROUND(Data!AQ108,3)</f>
        <v>0.39500000000000002</v>
      </c>
      <c r="T108">
        <f>ROUND(Data!AR108,3)</f>
        <v>0.35199999999999998</v>
      </c>
      <c r="U108">
        <f>ROUND(Data!AS108,3)</f>
        <v>0.84699999999999998</v>
      </c>
      <c r="V108">
        <f>ROUND(Data!AT108,0)</f>
        <v>902</v>
      </c>
      <c r="W108">
        <f>ROUND(Data!AU108,1)</f>
        <v>-0.5</v>
      </c>
      <c r="X108">
        <f t="shared" si="34"/>
        <v>10.3</v>
      </c>
      <c r="Y108">
        <f t="shared" si="35"/>
        <v>0</v>
      </c>
      <c r="Z108">
        <f t="shared" si="36"/>
        <v>0</v>
      </c>
      <c r="AA108">
        <v>3</v>
      </c>
      <c r="AB108">
        <v>2000</v>
      </c>
    </row>
    <row r="109" spans="1:28" x14ac:dyDescent="0.25">
      <c r="A109">
        <f>Data!Y109</f>
        <v>200004</v>
      </c>
      <c r="B109">
        <f>ROUND(Data!Z109,2)</f>
        <v>16.55</v>
      </c>
      <c r="C109">
        <f>ROUND(Data!AA109,1)</f>
        <v>2.1</v>
      </c>
      <c r="D109">
        <f>ROUND(Data!AB109,1)</f>
        <v>8.6</v>
      </c>
      <c r="E109">
        <f>ROUND(Data!AC109,1)</f>
        <v>-3.5</v>
      </c>
      <c r="F109">
        <f>ROUND(Data!AD109,1)</f>
        <v>14.7</v>
      </c>
      <c r="G109">
        <f>ROUND(Data!AE109,1)</f>
        <v>-10.3</v>
      </c>
      <c r="H109">
        <f>ROUND(Data!AF109,1)</f>
        <v>71.099999999999994</v>
      </c>
      <c r="I109">
        <f>ROUND(Data!AG109,1)</f>
        <v>42.4</v>
      </c>
      <c r="J109">
        <f>ROUND(Data!AH109,1)</f>
        <v>97.6</v>
      </c>
      <c r="K109">
        <f>ROUND(Data!AI109,1)</f>
        <v>20</v>
      </c>
      <c r="L109">
        <f>ROUND(Data!AJ109,1)</f>
        <v>1.4</v>
      </c>
      <c r="M109">
        <f>ROUND(Data!AK109,1)</f>
        <v>4</v>
      </c>
      <c r="N109">
        <f>ROUND(Data!AL109,1)</f>
        <v>7.1</v>
      </c>
      <c r="O109">
        <f>ROUND(Data!AM109,1)</f>
        <v>2.1</v>
      </c>
      <c r="P109">
        <f>ROUND(Data!AN109,1)</f>
        <v>0.1</v>
      </c>
      <c r="S109">
        <f>ROUND(Data!AQ109,3)</f>
        <v>0.45500000000000002</v>
      </c>
      <c r="T109">
        <f>ROUND(Data!AR109,3)</f>
        <v>0.70499999999999996</v>
      </c>
      <c r="U109">
        <f>ROUND(Data!AS109,3)</f>
        <v>1.4419999999999999</v>
      </c>
      <c r="V109">
        <f>ROUND(Data!AT109,0)</f>
        <v>274</v>
      </c>
      <c r="W109">
        <f>ROUND(Data!AU109,1)</f>
        <v>0.1</v>
      </c>
      <c r="X109">
        <f t="shared" si="34"/>
        <v>12.1</v>
      </c>
      <c r="Y109">
        <f t="shared" si="35"/>
        <v>53</v>
      </c>
      <c r="Z109">
        <f t="shared" si="36"/>
        <v>38.299999999999997</v>
      </c>
      <c r="AA109">
        <v>4</v>
      </c>
      <c r="AB109">
        <v>2000</v>
      </c>
    </row>
    <row r="110" spans="1:28" x14ac:dyDescent="0.25">
      <c r="A110">
        <f>Data!Y110</f>
        <v>200005</v>
      </c>
      <c r="B110">
        <f>ROUND(Data!Z110,2)</f>
        <v>16.62</v>
      </c>
      <c r="C110">
        <f>ROUND(Data!AA110,1)</f>
        <v>3.3</v>
      </c>
      <c r="D110">
        <f>ROUND(Data!AB110,1)</f>
        <v>9.4</v>
      </c>
      <c r="E110">
        <f>ROUND(Data!AC110,1)</f>
        <v>-1.8</v>
      </c>
      <c r="F110">
        <f>ROUND(Data!AD110,1)</f>
        <v>17.600000000000001</v>
      </c>
      <c r="G110">
        <f>ROUND(Data!AE110,1)</f>
        <v>-7.7</v>
      </c>
      <c r="H110">
        <f>ROUND(Data!AF110,1)</f>
        <v>76.5</v>
      </c>
      <c r="I110">
        <f>ROUND(Data!AG110,1)</f>
        <v>48.2</v>
      </c>
      <c r="J110">
        <f>ROUND(Data!AH110,1)</f>
        <v>85.9</v>
      </c>
      <c r="K110">
        <f>ROUND(Data!AI110,1)</f>
        <v>17</v>
      </c>
      <c r="L110">
        <f>ROUND(Data!AJ110,1)</f>
        <v>1.2</v>
      </c>
      <c r="M110">
        <f>ROUND(Data!AK110,1)</f>
        <v>3.9</v>
      </c>
      <c r="N110">
        <f>ROUND(Data!AL110,1)</f>
        <v>6.6</v>
      </c>
      <c r="O110">
        <f>ROUND(Data!AM110,1)</f>
        <v>3.3</v>
      </c>
      <c r="P110">
        <f>ROUND(Data!AN110,1)</f>
        <v>3.4</v>
      </c>
      <c r="S110">
        <f>ROUND(Data!AQ110,3)</f>
        <v>0.54800000000000004</v>
      </c>
      <c r="T110">
        <f>ROUND(Data!AR110,3)</f>
        <v>0.66600000000000004</v>
      </c>
      <c r="U110">
        <f>ROUND(Data!AS110,3)</f>
        <v>1.4470000000000001</v>
      </c>
      <c r="V110">
        <f>ROUND(Data!AT110,0)</f>
        <v>0</v>
      </c>
      <c r="X110">
        <f t="shared" si="34"/>
        <v>11.200000000000001</v>
      </c>
      <c r="Y110">
        <f t="shared" si="35"/>
        <v>68</v>
      </c>
      <c r="Z110">
        <f t="shared" si="36"/>
        <v>50.4</v>
      </c>
      <c r="AA110">
        <v>5</v>
      </c>
      <c r="AB110">
        <v>2000</v>
      </c>
    </row>
    <row r="111" spans="1:28" x14ac:dyDescent="0.25">
      <c r="A111">
        <f>Data!Y111</f>
        <v>200006</v>
      </c>
      <c r="B111">
        <f>ROUND(Data!Z111,2)</f>
        <v>19.84</v>
      </c>
      <c r="C111">
        <f>ROUND(Data!AA111,1)</f>
        <v>8.6</v>
      </c>
      <c r="D111">
        <f>ROUND(Data!AB111,1)</f>
        <v>14.9</v>
      </c>
      <c r="E111">
        <f>ROUND(Data!AC111,1)</f>
        <v>2.7</v>
      </c>
      <c r="F111">
        <f>ROUND(Data!AD111,1)</f>
        <v>24</v>
      </c>
      <c r="G111">
        <f>ROUND(Data!AE111,1)</f>
        <v>-1.6</v>
      </c>
      <c r="H111">
        <f>ROUND(Data!AF111,1)</f>
        <v>69.900000000000006</v>
      </c>
      <c r="I111">
        <f>ROUND(Data!AG111,1)</f>
        <v>43.2</v>
      </c>
      <c r="J111">
        <f>ROUND(Data!AH111,1)</f>
        <v>52.4</v>
      </c>
      <c r="K111">
        <f>ROUND(Data!AI111,1)</f>
        <v>10.4</v>
      </c>
      <c r="L111">
        <f>ROUND(Data!AJ111,1)</f>
        <v>1.3</v>
      </c>
      <c r="M111">
        <f>ROUND(Data!AK111,1)</f>
        <v>3.8</v>
      </c>
      <c r="N111">
        <f>ROUND(Data!AL111,1)</f>
        <v>5.6</v>
      </c>
      <c r="O111">
        <f>ROUND(Data!AM111,1)</f>
        <v>8.6</v>
      </c>
      <c r="P111">
        <f>ROUND(Data!AN111,1)</f>
        <v>8.1999999999999993</v>
      </c>
      <c r="S111">
        <f>ROUND(Data!AQ111,3)</f>
        <v>0.68799999999999994</v>
      </c>
      <c r="T111">
        <f>ROUND(Data!AR111,3)</f>
        <v>1.0760000000000001</v>
      </c>
      <c r="U111">
        <f>ROUND(Data!AS111,3)</f>
        <v>2.3479999999999999</v>
      </c>
      <c r="V111">
        <f>ROUND(Data!AT111,0)</f>
        <v>0</v>
      </c>
      <c r="X111">
        <f t="shared" si="34"/>
        <v>12.2</v>
      </c>
      <c r="Y111">
        <f t="shared" si="35"/>
        <v>93</v>
      </c>
      <c r="Z111">
        <f t="shared" si="36"/>
        <v>69</v>
      </c>
      <c r="AA111">
        <v>6</v>
      </c>
      <c r="AB111">
        <v>2000</v>
      </c>
    </row>
    <row r="112" spans="1:28" x14ac:dyDescent="0.25">
      <c r="A112">
        <f>Data!Y112</f>
        <v>200007</v>
      </c>
      <c r="B112">
        <f>ROUND(Data!Z112,2)</f>
        <v>20.079999999999998</v>
      </c>
      <c r="C112">
        <f>ROUND(Data!AA112,1)</f>
        <v>11.7</v>
      </c>
      <c r="D112">
        <f>ROUND(Data!AB112,1)</f>
        <v>19.3</v>
      </c>
      <c r="E112">
        <f>ROUND(Data!AC112,1)</f>
        <v>5.2</v>
      </c>
      <c r="F112">
        <f>ROUND(Data!AD112,1)</f>
        <v>27.6</v>
      </c>
      <c r="G112">
        <f>ROUND(Data!AE112,1)</f>
        <v>-1.2</v>
      </c>
      <c r="H112">
        <f>ROUND(Data!AF112,1)</f>
        <v>69</v>
      </c>
      <c r="I112">
        <f>ROUND(Data!AG112,1)</f>
        <v>40.6</v>
      </c>
      <c r="J112">
        <f>ROUND(Data!AH112,1)</f>
        <v>58.5</v>
      </c>
      <c r="K112">
        <f>ROUND(Data!AI112,1)</f>
        <v>17.600000000000001</v>
      </c>
      <c r="L112">
        <f>ROUND(Data!AJ112,1)</f>
        <v>0.9</v>
      </c>
      <c r="M112">
        <f>ROUND(Data!AK112,1)</f>
        <v>3.5</v>
      </c>
      <c r="N112">
        <f>ROUND(Data!AL112,1)</f>
        <v>6</v>
      </c>
      <c r="O112">
        <f>ROUND(Data!AM112,1)</f>
        <v>11.7</v>
      </c>
      <c r="P112">
        <f>ROUND(Data!AN112,1)</f>
        <v>13.5</v>
      </c>
      <c r="S112">
        <f>ROUND(Data!AQ112,3)</f>
        <v>0.85299999999999998</v>
      </c>
      <c r="T112">
        <f>ROUND(Data!AR112,3)</f>
        <v>1.4770000000000001</v>
      </c>
      <c r="U112">
        <f>ROUND(Data!AS112,3)</f>
        <v>2.7130000000000001</v>
      </c>
      <c r="V112">
        <f>ROUND(Data!AT112,0)</f>
        <v>0</v>
      </c>
      <c r="X112">
        <f t="shared" si="34"/>
        <v>14.100000000000001</v>
      </c>
      <c r="Y112">
        <f t="shared" si="35"/>
        <v>111</v>
      </c>
      <c r="Z112">
        <f t="shared" si="36"/>
        <v>83.4</v>
      </c>
      <c r="AA112">
        <v>7</v>
      </c>
      <c r="AB112">
        <v>2000</v>
      </c>
    </row>
    <row r="113" spans="1:28" x14ac:dyDescent="0.25">
      <c r="A113">
        <f>Data!Y113</f>
        <v>200008</v>
      </c>
      <c r="B113">
        <f>ROUND(Data!Z113,2)</f>
        <v>19.96</v>
      </c>
      <c r="C113">
        <f>ROUND(Data!AA113,1)</f>
        <v>11.9</v>
      </c>
      <c r="D113">
        <f>ROUND(Data!AB113,1)</f>
        <v>19.3</v>
      </c>
      <c r="E113">
        <f>ROUND(Data!AC113,1)</f>
        <v>5.6</v>
      </c>
      <c r="F113">
        <f>ROUND(Data!AD113,1)</f>
        <v>26.4</v>
      </c>
      <c r="G113">
        <f>ROUND(Data!AE113,1)</f>
        <v>-1.9</v>
      </c>
      <c r="H113">
        <f>ROUND(Data!AF113,1)</f>
        <v>60.6</v>
      </c>
      <c r="I113">
        <f>ROUND(Data!AG113,1)</f>
        <v>34.5</v>
      </c>
      <c r="J113">
        <f>ROUND(Data!AH113,1)</f>
        <v>16.3</v>
      </c>
      <c r="K113">
        <f>ROUND(Data!AI113,1)</f>
        <v>8.8000000000000007</v>
      </c>
      <c r="L113">
        <f>ROUND(Data!AJ113,1)</f>
        <v>0.9</v>
      </c>
      <c r="M113">
        <f>ROUND(Data!AK113,1)</f>
        <v>3.1</v>
      </c>
      <c r="N113">
        <f>ROUND(Data!AL113,1)</f>
        <v>4.0999999999999996</v>
      </c>
      <c r="O113">
        <f>ROUND(Data!AM113,1)</f>
        <v>11.9</v>
      </c>
      <c r="P113">
        <f>ROUND(Data!AN113,1)</f>
        <v>12.7</v>
      </c>
      <c r="S113">
        <f>ROUND(Data!AQ113,3)</f>
        <v>0.747</v>
      </c>
      <c r="T113">
        <f>ROUND(Data!AR113,3)</f>
        <v>1.5840000000000001</v>
      </c>
      <c r="U113">
        <f>ROUND(Data!AS113,3)</f>
        <v>2.5840000000000001</v>
      </c>
      <c r="V113">
        <f>ROUND(Data!AT113,0)</f>
        <v>0</v>
      </c>
      <c r="X113">
        <f t="shared" si="34"/>
        <v>13.700000000000001</v>
      </c>
      <c r="Y113">
        <f t="shared" si="35"/>
        <v>94</v>
      </c>
      <c r="Z113">
        <f t="shared" si="36"/>
        <v>67.599999999999994</v>
      </c>
      <c r="AA113">
        <v>8</v>
      </c>
      <c r="AB113">
        <v>2000</v>
      </c>
    </row>
    <row r="114" spans="1:28" x14ac:dyDescent="0.25">
      <c r="A114">
        <f>Data!Y114</f>
        <v>200009</v>
      </c>
      <c r="B114">
        <f>ROUND(Data!Z114,2)</f>
        <v>12.11</v>
      </c>
      <c r="C114">
        <f>ROUND(Data!AA114,1)</f>
        <v>7.1</v>
      </c>
      <c r="D114">
        <f>ROUND(Data!AB114,1)</f>
        <v>13.2</v>
      </c>
      <c r="E114">
        <f>ROUND(Data!AC114,1)</f>
        <v>2.4</v>
      </c>
      <c r="F114">
        <f>ROUND(Data!AD114,1)</f>
        <v>24.7</v>
      </c>
      <c r="G114">
        <f>ROUND(Data!AE114,1)</f>
        <v>-6.8</v>
      </c>
      <c r="H114">
        <f>ROUND(Data!AF114,1)</f>
        <v>74.3</v>
      </c>
      <c r="I114">
        <f>ROUND(Data!AG114,1)</f>
        <v>50.5</v>
      </c>
      <c r="J114">
        <f>ROUND(Data!AH114,1)</f>
        <v>80</v>
      </c>
      <c r="K114">
        <f>ROUND(Data!AI114,1)</f>
        <v>15.2</v>
      </c>
      <c r="L114">
        <f>ROUND(Data!AJ114,1)</f>
        <v>1</v>
      </c>
      <c r="M114">
        <f>ROUND(Data!AK114,1)</f>
        <v>3</v>
      </c>
      <c r="N114">
        <f>ROUND(Data!AL114,1)</f>
        <v>5.4</v>
      </c>
      <c r="O114">
        <f>ROUND(Data!AM114,1)</f>
        <v>7.1</v>
      </c>
      <c r="P114">
        <f>ROUND(Data!AN114,1)</f>
        <v>7.6</v>
      </c>
      <c r="S114">
        <f>ROUND(Data!AQ114,3)</f>
        <v>0.72799999999999998</v>
      </c>
      <c r="T114">
        <f>ROUND(Data!AR114,3)</f>
        <v>0.874</v>
      </c>
      <c r="U114">
        <f>ROUND(Data!AS114,3)</f>
        <v>2.4169999999999998</v>
      </c>
      <c r="V114">
        <f>ROUND(Data!AT114,0)</f>
        <v>0</v>
      </c>
      <c r="X114">
        <f t="shared" si="34"/>
        <v>10.799999999999999</v>
      </c>
      <c r="Y114">
        <f t="shared" si="35"/>
        <v>51</v>
      </c>
      <c r="Z114">
        <f t="shared" si="36"/>
        <v>26.3</v>
      </c>
      <c r="AA114">
        <v>9</v>
      </c>
      <c r="AB114">
        <v>2000</v>
      </c>
    </row>
    <row r="115" spans="1:28" x14ac:dyDescent="0.25">
      <c r="A115">
        <f>Data!Y115</f>
        <v>200010</v>
      </c>
      <c r="B115">
        <f>ROUND(Data!Z115,2)</f>
        <v>7.9</v>
      </c>
      <c r="C115">
        <f>ROUND(Data!AA115,1)</f>
        <v>2.4</v>
      </c>
      <c r="D115">
        <f>ROUND(Data!AB115,1)</f>
        <v>8</v>
      </c>
      <c r="E115">
        <f>ROUND(Data!AC115,1)</f>
        <v>-2</v>
      </c>
      <c r="F115">
        <f>ROUND(Data!AD115,1)</f>
        <v>17.399999999999999</v>
      </c>
      <c r="G115">
        <f>ROUND(Data!AE115,1)</f>
        <v>-7.2</v>
      </c>
      <c r="H115">
        <f>ROUND(Data!AF115,1)</f>
        <v>74.099999999999994</v>
      </c>
      <c r="I115">
        <f>ROUND(Data!AG115,1)</f>
        <v>51.2</v>
      </c>
      <c r="J115">
        <f>ROUND(Data!AH115,1)</f>
        <v>46.8</v>
      </c>
      <c r="K115">
        <f>ROUND(Data!AI115,1)</f>
        <v>16</v>
      </c>
      <c r="L115">
        <f>ROUND(Data!AJ115,1)</f>
        <v>1.2</v>
      </c>
      <c r="M115">
        <f>ROUND(Data!AK115,1)</f>
        <v>3.8</v>
      </c>
      <c r="N115">
        <f>ROUND(Data!AL115,1)</f>
        <v>8.5</v>
      </c>
      <c r="O115">
        <f>ROUND(Data!AM115,1)</f>
        <v>2.4</v>
      </c>
      <c r="P115">
        <f>ROUND(Data!AN115,1)</f>
        <v>2.7</v>
      </c>
      <c r="S115">
        <f>ROUND(Data!AQ115,3)</f>
        <v>0.51400000000000001</v>
      </c>
      <c r="T115">
        <f>ROUND(Data!AR115,3)</f>
        <v>0.6</v>
      </c>
      <c r="U115">
        <f>ROUND(Data!AS115,3)</f>
        <v>1.655</v>
      </c>
      <c r="V115">
        <f>ROUND(Data!AT115,0)</f>
        <v>82</v>
      </c>
      <c r="W115">
        <f>ROUND(Data!AU115,1)</f>
        <v>0</v>
      </c>
      <c r="X115">
        <f t="shared" si="34"/>
        <v>10</v>
      </c>
      <c r="Y115">
        <f t="shared" si="35"/>
        <v>27</v>
      </c>
      <c r="Z115">
        <f t="shared" si="36"/>
        <v>9.6000000000000014</v>
      </c>
      <c r="AA115">
        <v>10</v>
      </c>
      <c r="AB115">
        <v>2000</v>
      </c>
    </row>
    <row r="116" spans="1:28" x14ac:dyDescent="0.25">
      <c r="A116">
        <f>Data!Y116</f>
        <v>200011</v>
      </c>
      <c r="B116">
        <f>ROUND(Data!Z116,2)</f>
        <v>4.32</v>
      </c>
      <c r="C116">
        <f>ROUND(Data!AA116,1)</f>
        <v>-5.2</v>
      </c>
      <c r="D116">
        <f>ROUND(Data!AB116,1)</f>
        <v>-0.8</v>
      </c>
      <c r="E116">
        <f>ROUND(Data!AC116,1)</f>
        <v>-8.6999999999999993</v>
      </c>
      <c r="F116">
        <f>ROUND(Data!AD116,1)</f>
        <v>7.4</v>
      </c>
      <c r="G116">
        <f>ROUND(Data!AE116,1)</f>
        <v>-15.5</v>
      </c>
      <c r="H116">
        <f>ROUND(Data!AF116,1)</f>
        <v>89.9</v>
      </c>
      <c r="I116">
        <f>ROUND(Data!AG116,1)</f>
        <v>74.2</v>
      </c>
      <c r="J116">
        <f>ROUND(Data!AH116,1)</f>
        <v>51.7</v>
      </c>
      <c r="K116">
        <f>ROUND(Data!AI116,1)</f>
        <v>18.3</v>
      </c>
      <c r="L116">
        <f>ROUND(Data!AJ116,1)</f>
        <v>0.9</v>
      </c>
      <c r="M116">
        <f>ROUND(Data!AK116,1)</f>
        <v>3.1</v>
      </c>
      <c r="N116">
        <f>ROUND(Data!AL116,1)</f>
        <v>6</v>
      </c>
      <c r="O116">
        <f>ROUND(Data!AM116,1)</f>
        <v>-5.2</v>
      </c>
      <c r="P116">
        <f>ROUND(Data!AN116,1)</f>
        <v>0</v>
      </c>
      <c r="S116">
        <f>ROUND(Data!AQ116,3)</f>
        <v>0.42199999999999999</v>
      </c>
      <c r="T116">
        <f>ROUND(Data!AR116,3)</f>
        <v>0.17399999999999999</v>
      </c>
      <c r="U116">
        <f>ROUND(Data!AS116,3)</f>
        <v>0.76</v>
      </c>
      <c r="V116">
        <f>ROUND(Data!AT116,0)</f>
        <v>356</v>
      </c>
      <c r="W116">
        <f>ROUND(Data!AU116,1)</f>
        <v>-2.1</v>
      </c>
      <c r="X116">
        <f t="shared" si="34"/>
        <v>7.8999999999999995</v>
      </c>
      <c r="Y116">
        <f t="shared" si="35"/>
        <v>0</v>
      </c>
      <c r="Z116">
        <f t="shared" si="36"/>
        <v>0</v>
      </c>
      <c r="AA116">
        <v>11</v>
      </c>
      <c r="AB116">
        <v>2000</v>
      </c>
    </row>
    <row r="117" spans="1:28" x14ac:dyDescent="0.25">
      <c r="A117">
        <f>Data!Y117</f>
        <v>200012</v>
      </c>
      <c r="B117">
        <f>ROUND(Data!Z117,2)</f>
        <v>2.29</v>
      </c>
      <c r="C117">
        <f>ROUND(Data!AA117,1)</f>
        <v>-7.6</v>
      </c>
      <c r="D117">
        <f>ROUND(Data!AB117,1)</f>
        <v>-2.8</v>
      </c>
      <c r="E117">
        <f>ROUND(Data!AC117,1)</f>
        <v>-11</v>
      </c>
      <c r="F117">
        <f>ROUND(Data!AD117,1)</f>
        <v>7.6</v>
      </c>
      <c r="G117">
        <f>ROUND(Data!AE117,1)</f>
        <v>-24.9</v>
      </c>
      <c r="H117">
        <f>ROUND(Data!AF117,1)</f>
        <v>88.9</v>
      </c>
      <c r="I117">
        <f>ROUND(Data!AG117,1)</f>
        <v>71.099999999999994</v>
      </c>
      <c r="J117">
        <f>ROUND(Data!AH117,1)</f>
        <v>46.8</v>
      </c>
      <c r="K117">
        <f>ROUND(Data!AI117,1)</f>
        <v>8.8000000000000007</v>
      </c>
      <c r="L117">
        <f>ROUND(Data!AJ117,1)</f>
        <v>0.8</v>
      </c>
      <c r="M117">
        <f>ROUND(Data!AK117,1)</f>
        <v>3.1</v>
      </c>
      <c r="N117">
        <f>ROUND(Data!AL117,1)</f>
        <v>5.8</v>
      </c>
      <c r="O117">
        <f>ROUND(Data!AM117,1)</f>
        <v>-7.6</v>
      </c>
      <c r="P117">
        <f>ROUND(Data!AN117,1)</f>
        <v>-0.3</v>
      </c>
      <c r="S117">
        <f>ROUND(Data!AQ117,3)</f>
        <v>0.36599999999999999</v>
      </c>
      <c r="T117">
        <f>ROUND(Data!AR117,3)</f>
        <v>0.16200000000000001</v>
      </c>
      <c r="U117">
        <f>ROUND(Data!AS117,3)</f>
        <v>0.51300000000000001</v>
      </c>
      <c r="V117">
        <f>ROUND(Data!AT117,0)</f>
        <v>567</v>
      </c>
      <c r="W117">
        <f>ROUND(Data!AU117,1)</f>
        <v>-3.7</v>
      </c>
      <c r="X117">
        <f t="shared" si="34"/>
        <v>8.1999999999999993</v>
      </c>
      <c r="Y117">
        <f t="shared" si="35"/>
        <v>0</v>
      </c>
      <c r="Z117">
        <f t="shared" si="36"/>
        <v>0</v>
      </c>
      <c r="AA117">
        <v>12</v>
      </c>
      <c r="AB117">
        <v>2000</v>
      </c>
    </row>
    <row r="118" spans="1:28" x14ac:dyDescent="0.25">
      <c r="A118">
        <f>Data!Y118</f>
        <v>200101</v>
      </c>
      <c r="B118">
        <f>ROUND(Data!Z118,2)</f>
        <v>3.34</v>
      </c>
      <c r="C118">
        <f>ROUND(Data!AA118,1)</f>
        <v>-4.5</v>
      </c>
      <c r="D118">
        <f>ROUND(Data!AB118,1)</f>
        <v>-0.1</v>
      </c>
      <c r="E118">
        <f>ROUND(Data!AC118,1)</f>
        <v>-7.9</v>
      </c>
      <c r="F118">
        <f>ROUND(Data!AD118,1)</f>
        <v>5.6</v>
      </c>
      <c r="G118">
        <f>ROUND(Data!AE118,1)</f>
        <v>-14.2</v>
      </c>
      <c r="H118">
        <f>ROUND(Data!AF118,1)</f>
        <v>82.3</v>
      </c>
      <c r="I118">
        <f>ROUND(Data!AG118,1)</f>
        <v>59.9</v>
      </c>
      <c r="J118">
        <f>ROUND(Data!AH118,1)</f>
        <v>31.2</v>
      </c>
      <c r="K118">
        <f>ROUND(Data!AI118,1)</f>
        <v>7.1</v>
      </c>
      <c r="L118">
        <f>ROUND(Data!AJ118,1)</f>
        <v>1.1000000000000001</v>
      </c>
      <c r="M118">
        <f>ROUND(Data!AK118,1)</f>
        <v>3.6</v>
      </c>
      <c r="N118">
        <f>ROUND(Data!AL118,1)</f>
        <v>6.1</v>
      </c>
      <c r="O118">
        <f>ROUND(Data!AM118,1)</f>
        <v>-4.5</v>
      </c>
      <c r="P118">
        <f>ROUND(Data!AN118,1)</f>
        <v>-0.2</v>
      </c>
      <c r="S118">
        <f>ROUND(Data!AQ118,3)</f>
        <v>0.35099999999999998</v>
      </c>
      <c r="T118">
        <f>ROUND(Data!AR118,3)</f>
        <v>0.26700000000000002</v>
      </c>
      <c r="U118">
        <f>ROUND(Data!AS118,3)</f>
        <v>0.62</v>
      </c>
      <c r="V118">
        <f>ROUND(Data!AT118,0)</f>
        <v>683</v>
      </c>
      <c r="W118">
        <f>ROUND(Data!AU118,1)</f>
        <v>-2.2000000000000002</v>
      </c>
      <c r="X118">
        <f t="shared" si="34"/>
        <v>7.8000000000000007</v>
      </c>
      <c r="Y118">
        <f t="shared" si="35"/>
        <v>0</v>
      </c>
      <c r="Z118">
        <f t="shared" si="36"/>
        <v>0</v>
      </c>
      <c r="AA118">
        <v>1</v>
      </c>
      <c r="AB118">
        <v>2001</v>
      </c>
    </row>
    <row r="119" spans="1:28" x14ac:dyDescent="0.25">
      <c r="A119">
        <f>Data!Y119</f>
        <v>200102</v>
      </c>
      <c r="B119">
        <f>ROUND(Data!Z119,2)</f>
        <v>6.5</v>
      </c>
      <c r="C119">
        <f>ROUND(Data!AA119,1)</f>
        <v>-7.1</v>
      </c>
      <c r="D119">
        <f>ROUND(Data!AB119,1)</f>
        <v>-1.6</v>
      </c>
      <c r="E119">
        <f>ROUND(Data!AC119,1)</f>
        <v>-11.2</v>
      </c>
      <c r="F119">
        <f>ROUND(Data!AD119,1)</f>
        <v>5.3</v>
      </c>
      <c r="G119">
        <f>ROUND(Data!AE119,1)</f>
        <v>-18.899999999999999</v>
      </c>
      <c r="H119">
        <f>ROUND(Data!AF119,1)</f>
        <v>83.5</v>
      </c>
      <c r="I119">
        <f>ROUND(Data!AG119,1)</f>
        <v>58.5</v>
      </c>
      <c r="J119">
        <f>ROUND(Data!AH119,1)</f>
        <v>31</v>
      </c>
      <c r="K119">
        <f>ROUND(Data!AI119,1)</f>
        <v>11.9</v>
      </c>
      <c r="L119">
        <f>ROUND(Data!AJ119,1)</f>
        <v>0.9</v>
      </c>
      <c r="M119">
        <f>ROUND(Data!AK119,1)</f>
        <v>3</v>
      </c>
      <c r="N119">
        <f>ROUND(Data!AL119,1)</f>
        <v>5.7</v>
      </c>
      <c r="O119">
        <f>ROUND(Data!AM119,1)</f>
        <v>-7.1</v>
      </c>
      <c r="P119">
        <f>ROUND(Data!AN119,1)</f>
        <v>-0.1</v>
      </c>
      <c r="S119">
        <f>ROUND(Data!AQ119,3)</f>
        <v>0.32</v>
      </c>
      <c r="T119">
        <f>ROUND(Data!AR119,3)</f>
        <v>0.249</v>
      </c>
      <c r="U119">
        <f>ROUND(Data!AS119,3)</f>
        <v>0.57999999999999996</v>
      </c>
      <c r="V119">
        <f>ROUND(Data!AT119,0)</f>
        <v>764</v>
      </c>
      <c r="W119">
        <f>ROUND(Data!AU119,1)</f>
        <v>-3.3</v>
      </c>
      <c r="X119">
        <f t="shared" si="34"/>
        <v>9.6</v>
      </c>
      <c r="Y119">
        <f t="shared" si="35"/>
        <v>0</v>
      </c>
      <c r="Z119">
        <f t="shared" si="36"/>
        <v>0</v>
      </c>
      <c r="AA119">
        <v>2</v>
      </c>
      <c r="AB119">
        <v>2001</v>
      </c>
    </row>
    <row r="120" spans="1:28" x14ac:dyDescent="0.25">
      <c r="A120">
        <f>Data!Y120</f>
        <v>200103</v>
      </c>
      <c r="B120">
        <f>ROUND(Data!Z120,2)</f>
        <v>10.57</v>
      </c>
      <c r="C120">
        <f>ROUND(Data!AA120,1)</f>
        <v>-2.2999999999999998</v>
      </c>
      <c r="D120">
        <f>ROUND(Data!AB120,1)</f>
        <v>3.2</v>
      </c>
      <c r="E120">
        <f>ROUND(Data!AC120,1)</f>
        <v>-6.8</v>
      </c>
      <c r="F120">
        <f>ROUND(Data!AD120,1)</f>
        <v>11.5</v>
      </c>
      <c r="G120">
        <f>ROUND(Data!AE120,1)</f>
        <v>-13.2</v>
      </c>
      <c r="H120">
        <f>ROUND(Data!AF120,1)</f>
        <v>78.2</v>
      </c>
      <c r="I120">
        <f>ROUND(Data!AG120,1)</f>
        <v>50.9</v>
      </c>
      <c r="J120">
        <f>ROUND(Data!AH120,1)</f>
        <v>73.400000000000006</v>
      </c>
      <c r="K120">
        <f>ROUND(Data!AI120,1)</f>
        <v>17.2</v>
      </c>
      <c r="L120">
        <f>ROUND(Data!AJ120,1)</f>
        <v>1.5</v>
      </c>
      <c r="M120">
        <f>ROUND(Data!AK120,1)</f>
        <v>4.3</v>
      </c>
      <c r="N120">
        <f>ROUND(Data!AL120,1)</f>
        <v>8.1</v>
      </c>
      <c r="O120">
        <f>ROUND(Data!AM120,1)</f>
        <v>-2.2999999999999998</v>
      </c>
      <c r="P120">
        <f>ROUND(Data!AN120,1)</f>
        <v>0</v>
      </c>
      <c r="S120">
        <f>ROUND(Data!AQ120,3)</f>
        <v>0.38300000000000001</v>
      </c>
      <c r="T120">
        <f>ROUND(Data!AR120,3)</f>
        <v>0.41099999999999998</v>
      </c>
      <c r="U120">
        <f>ROUND(Data!AS120,3)</f>
        <v>1.1679999999999999</v>
      </c>
      <c r="V120">
        <f>ROUND(Data!AT120,0)</f>
        <v>848</v>
      </c>
      <c r="W120">
        <f>ROUND(Data!AU120,1)</f>
        <v>-0.8</v>
      </c>
      <c r="X120">
        <f t="shared" si="34"/>
        <v>10</v>
      </c>
      <c r="Y120">
        <f t="shared" si="35"/>
        <v>0</v>
      </c>
      <c r="Z120">
        <f t="shared" si="36"/>
        <v>0</v>
      </c>
      <c r="AA120">
        <v>3</v>
      </c>
      <c r="AB120">
        <v>2001</v>
      </c>
    </row>
    <row r="121" spans="1:28" x14ac:dyDescent="0.25">
      <c r="A121">
        <f>Data!Y121</f>
        <v>200104</v>
      </c>
      <c r="B121">
        <f>ROUND(Data!Z121,2)</f>
        <v>13.78</v>
      </c>
      <c r="C121">
        <f>ROUND(Data!AA121,1)</f>
        <v>-0.5</v>
      </c>
      <c r="D121">
        <f>ROUND(Data!AB121,1)</f>
        <v>5.2</v>
      </c>
      <c r="E121">
        <f>ROUND(Data!AC121,1)</f>
        <v>-5.3</v>
      </c>
      <c r="F121">
        <f>ROUND(Data!AD121,1)</f>
        <v>17</v>
      </c>
      <c r="G121">
        <f>ROUND(Data!AE121,1)</f>
        <v>-11.4</v>
      </c>
      <c r="H121">
        <f>ROUND(Data!AF121,1)</f>
        <v>77.400000000000006</v>
      </c>
      <c r="I121">
        <f>ROUND(Data!AG121,1)</f>
        <v>52.7</v>
      </c>
      <c r="J121">
        <f>ROUND(Data!AH121,1)</f>
        <v>97.4</v>
      </c>
      <c r="K121">
        <f>ROUND(Data!AI121,1)</f>
        <v>17.5</v>
      </c>
      <c r="L121">
        <f>ROUND(Data!AJ121,1)</f>
        <v>1.3</v>
      </c>
      <c r="M121">
        <f>ROUND(Data!AK121,1)</f>
        <v>3.9</v>
      </c>
      <c r="N121">
        <f>ROUND(Data!AL121,1)</f>
        <v>6.2</v>
      </c>
      <c r="O121">
        <f>ROUND(Data!AM121,1)</f>
        <v>-0.5</v>
      </c>
      <c r="P121">
        <f>ROUND(Data!AN121,1)</f>
        <v>0</v>
      </c>
      <c r="S121">
        <f>ROUND(Data!AQ121,3)</f>
        <v>0.443</v>
      </c>
      <c r="T121">
        <f>ROUND(Data!AR121,3)</f>
        <v>0.49299999999999999</v>
      </c>
      <c r="U121">
        <f>ROUND(Data!AS121,3)</f>
        <v>1.3460000000000001</v>
      </c>
      <c r="V121">
        <f>ROUND(Data!AT121,0)</f>
        <v>636</v>
      </c>
      <c r="W121">
        <f>ROUND(Data!AU121,1)</f>
        <v>-0.2</v>
      </c>
      <c r="X121">
        <f t="shared" si="34"/>
        <v>10.5</v>
      </c>
      <c r="Y121">
        <f t="shared" si="35"/>
        <v>0</v>
      </c>
      <c r="Z121">
        <f t="shared" si="36"/>
        <v>0</v>
      </c>
      <c r="AA121">
        <v>4</v>
      </c>
      <c r="AB121">
        <v>2001</v>
      </c>
    </row>
    <row r="122" spans="1:28" x14ac:dyDescent="0.25">
      <c r="A122">
        <f>Data!Y122</f>
        <v>200105</v>
      </c>
      <c r="B122">
        <f>ROUND(Data!Z122,2)</f>
        <v>19.489999999999998</v>
      </c>
      <c r="C122">
        <f>ROUND(Data!AA122,1)</f>
        <v>5.6</v>
      </c>
      <c r="D122">
        <f>ROUND(Data!AB122,1)</f>
        <v>12.4</v>
      </c>
      <c r="E122">
        <f>ROUND(Data!AC122,1)</f>
        <v>-0.6</v>
      </c>
      <c r="F122">
        <f>ROUND(Data!AD122,1)</f>
        <v>24.9</v>
      </c>
      <c r="G122">
        <f>ROUND(Data!AE122,1)</f>
        <v>-7</v>
      </c>
      <c r="H122">
        <f>ROUND(Data!AF122,1)</f>
        <v>66.2</v>
      </c>
      <c r="I122">
        <f>ROUND(Data!AG122,1)</f>
        <v>37</v>
      </c>
      <c r="J122">
        <f>ROUND(Data!AH122,1)</f>
        <v>69</v>
      </c>
      <c r="K122">
        <f>ROUND(Data!AI122,1)</f>
        <v>15.8</v>
      </c>
      <c r="L122">
        <f>ROUND(Data!AJ122,1)</f>
        <v>1.3</v>
      </c>
      <c r="M122">
        <f>ROUND(Data!AK122,1)</f>
        <v>4</v>
      </c>
      <c r="N122">
        <f>ROUND(Data!AL122,1)</f>
        <v>8.6</v>
      </c>
      <c r="O122">
        <f>ROUND(Data!AM122,1)</f>
        <v>5.6</v>
      </c>
      <c r="P122">
        <f>ROUND(Data!AN122,1)</f>
        <v>4.4000000000000004</v>
      </c>
      <c r="S122">
        <f>ROUND(Data!AQ122,3)</f>
        <v>0.51900000000000002</v>
      </c>
      <c r="T122">
        <f>ROUND(Data!AR122,3)</f>
        <v>1.0369999999999999</v>
      </c>
      <c r="U122">
        <f>ROUND(Data!AS122,3)</f>
        <v>2.4449999999999998</v>
      </c>
      <c r="V122">
        <f>ROUND(Data!AT122,0)</f>
        <v>0</v>
      </c>
      <c r="X122">
        <f t="shared" si="34"/>
        <v>13</v>
      </c>
      <c r="Y122">
        <f t="shared" si="35"/>
        <v>82</v>
      </c>
      <c r="Z122">
        <f t="shared" si="36"/>
        <v>57.1</v>
      </c>
      <c r="AA122">
        <v>5</v>
      </c>
      <c r="AB122">
        <v>2001</v>
      </c>
    </row>
    <row r="123" spans="1:28" x14ac:dyDescent="0.25">
      <c r="A123">
        <f>Data!Y123</f>
        <v>200106</v>
      </c>
      <c r="B123">
        <f>ROUND(Data!Z123,2)</f>
        <v>17.25</v>
      </c>
      <c r="C123">
        <f>ROUND(Data!AA123,1)</f>
        <v>6.8</v>
      </c>
      <c r="D123">
        <f>ROUND(Data!AB123,1)</f>
        <v>13.1</v>
      </c>
      <c r="E123">
        <f>ROUND(Data!AC123,1)</f>
        <v>1.5</v>
      </c>
      <c r="F123">
        <f>ROUND(Data!AD123,1)</f>
        <v>21.3</v>
      </c>
      <c r="G123">
        <f>ROUND(Data!AE123,1)</f>
        <v>-3.7</v>
      </c>
      <c r="H123">
        <f>ROUND(Data!AF123,1)</f>
        <v>76.8</v>
      </c>
      <c r="I123">
        <f>ROUND(Data!AG123,1)</f>
        <v>48.3</v>
      </c>
      <c r="J123">
        <f>ROUND(Data!AH123,1)</f>
        <v>86.4</v>
      </c>
      <c r="K123">
        <f>ROUND(Data!AI123,1)</f>
        <v>16.600000000000001</v>
      </c>
      <c r="L123">
        <f>ROUND(Data!AJ123,1)</f>
        <v>1.1000000000000001</v>
      </c>
      <c r="M123">
        <f>ROUND(Data!AK123,1)</f>
        <v>3.5</v>
      </c>
      <c r="N123">
        <f>ROUND(Data!AL123,1)</f>
        <v>6.4</v>
      </c>
      <c r="O123">
        <f>ROUND(Data!AM123,1)</f>
        <v>6.8</v>
      </c>
      <c r="P123">
        <f>ROUND(Data!AN123,1)</f>
        <v>9.9</v>
      </c>
      <c r="S123">
        <f>ROUND(Data!AQ123,3)</f>
        <v>0.69899999999999995</v>
      </c>
      <c r="T123">
        <f>ROUND(Data!AR123,3)</f>
        <v>0.87</v>
      </c>
      <c r="U123">
        <f>ROUND(Data!AS123,3)</f>
        <v>1.8089999999999999</v>
      </c>
      <c r="V123">
        <f>ROUND(Data!AT123,0)</f>
        <v>0</v>
      </c>
      <c r="X123">
        <f t="shared" si="34"/>
        <v>11.6</v>
      </c>
      <c r="Y123">
        <f t="shared" si="35"/>
        <v>85</v>
      </c>
      <c r="Z123">
        <f t="shared" si="36"/>
        <v>63.7</v>
      </c>
      <c r="AA123">
        <v>6</v>
      </c>
      <c r="AB123">
        <v>2001</v>
      </c>
    </row>
    <row r="124" spans="1:28" x14ac:dyDescent="0.25">
      <c r="A124">
        <f>Data!Y124</f>
        <v>200107</v>
      </c>
      <c r="B124">
        <f>ROUND(Data!Z124,2)</f>
        <v>20.73</v>
      </c>
      <c r="C124">
        <f>ROUND(Data!AA124,1)</f>
        <v>11.8</v>
      </c>
      <c r="D124">
        <f>ROUND(Data!AB124,1)</f>
        <v>18.899999999999999</v>
      </c>
      <c r="E124">
        <f>ROUND(Data!AC124,1)</f>
        <v>5.5</v>
      </c>
      <c r="F124">
        <f>ROUND(Data!AD124,1)</f>
        <v>28.2</v>
      </c>
      <c r="G124">
        <f>ROUND(Data!AE124,1)</f>
        <v>0.2</v>
      </c>
      <c r="H124">
        <f>ROUND(Data!AF124,1)</f>
        <v>68.099999999999994</v>
      </c>
      <c r="I124">
        <f>ROUND(Data!AG124,1)</f>
        <v>41.6</v>
      </c>
      <c r="J124">
        <f>ROUND(Data!AH124,1)</f>
        <v>68.7</v>
      </c>
      <c r="K124">
        <f>ROUND(Data!AI124,1)</f>
        <v>16</v>
      </c>
      <c r="L124">
        <f>ROUND(Data!AJ124,1)</f>
        <v>0.9</v>
      </c>
      <c r="M124">
        <f>ROUND(Data!AK124,1)</f>
        <v>3.3</v>
      </c>
      <c r="N124">
        <f>ROUND(Data!AL124,1)</f>
        <v>6.5</v>
      </c>
      <c r="O124">
        <f>ROUND(Data!AM124,1)</f>
        <v>11.8</v>
      </c>
      <c r="P124">
        <f>ROUND(Data!AN124,1)</f>
        <v>13.7</v>
      </c>
      <c r="S124">
        <f>ROUND(Data!AQ124,3)</f>
        <v>0.83</v>
      </c>
      <c r="T124">
        <f>ROUND(Data!AR124,3)</f>
        <v>1.4510000000000001</v>
      </c>
      <c r="U124">
        <f>ROUND(Data!AS124,3)</f>
        <v>3.1389999999999998</v>
      </c>
      <c r="V124">
        <f>ROUND(Data!AT124,0)</f>
        <v>0</v>
      </c>
      <c r="X124">
        <f t="shared" si="34"/>
        <v>13.399999999999999</v>
      </c>
      <c r="Y124">
        <f t="shared" si="35"/>
        <v>109</v>
      </c>
      <c r="Z124">
        <f t="shared" si="36"/>
        <v>80.8</v>
      </c>
      <c r="AA124">
        <v>7</v>
      </c>
      <c r="AB124">
        <v>2001</v>
      </c>
    </row>
    <row r="125" spans="1:28" x14ac:dyDescent="0.25">
      <c r="A125">
        <f>Data!Y125</f>
        <v>200108</v>
      </c>
      <c r="B125">
        <f>ROUND(Data!Z125,2)</f>
        <v>19.79</v>
      </c>
      <c r="C125">
        <f>ROUND(Data!AA125,1)</f>
        <v>13.7</v>
      </c>
      <c r="D125">
        <f>ROUND(Data!AB125,1)</f>
        <v>20.8</v>
      </c>
      <c r="E125">
        <f>ROUND(Data!AC125,1)</f>
        <v>7.2</v>
      </c>
      <c r="F125">
        <f>ROUND(Data!AD125,1)</f>
        <v>28.6</v>
      </c>
      <c r="G125">
        <f>ROUND(Data!AE125,1)</f>
        <v>1.6</v>
      </c>
      <c r="H125">
        <f>ROUND(Data!AF125,1)</f>
        <v>60.5</v>
      </c>
      <c r="I125">
        <f>ROUND(Data!AG125,1)</f>
        <v>35.700000000000003</v>
      </c>
      <c r="J125">
        <f>ROUND(Data!AH125,1)</f>
        <v>44.4</v>
      </c>
      <c r="K125">
        <f>ROUND(Data!AI125,1)</f>
        <v>18.2</v>
      </c>
      <c r="L125">
        <f>ROUND(Data!AJ125,1)</f>
        <v>1.1000000000000001</v>
      </c>
      <c r="M125">
        <f>ROUND(Data!AK125,1)</f>
        <v>3.6</v>
      </c>
      <c r="N125">
        <f>ROUND(Data!AL125,1)</f>
        <v>5.4</v>
      </c>
      <c r="O125">
        <f>ROUND(Data!AM125,1)</f>
        <v>13.7</v>
      </c>
      <c r="P125">
        <f>ROUND(Data!AN125,1)</f>
        <v>13.9</v>
      </c>
      <c r="S125">
        <f>ROUND(Data!AQ125,3)</f>
        <v>0.82599999999999996</v>
      </c>
      <c r="T125">
        <f>ROUND(Data!AR125,3)</f>
        <v>1.718</v>
      </c>
      <c r="U125">
        <f>ROUND(Data!AS125,3)</f>
        <v>3.0939999999999999</v>
      </c>
      <c r="V125">
        <f>ROUND(Data!AT125,0)</f>
        <v>0</v>
      </c>
      <c r="X125">
        <f t="shared" si="34"/>
        <v>13.600000000000001</v>
      </c>
      <c r="Y125">
        <f t="shared" si="35"/>
        <v>100</v>
      </c>
      <c r="Z125">
        <f t="shared" si="36"/>
        <v>71.400000000000006</v>
      </c>
      <c r="AA125">
        <v>8</v>
      </c>
      <c r="AB125">
        <v>2001</v>
      </c>
    </row>
    <row r="126" spans="1:28" x14ac:dyDescent="0.25">
      <c r="A126">
        <f>Data!Y126</f>
        <v>200109</v>
      </c>
      <c r="B126">
        <f>ROUND(Data!Z126,2)</f>
        <v>14.93</v>
      </c>
      <c r="C126">
        <f>ROUND(Data!AA126,1)</f>
        <v>9.9</v>
      </c>
      <c r="D126">
        <f>ROUND(Data!AB126,1)</f>
        <v>17</v>
      </c>
      <c r="E126">
        <f>ROUND(Data!AC126,1)</f>
        <v>4</v>
      </c>
      <c r="F126">
        <f>ROUND(Data!AD126,1)</f>
        <v>25.6</v>
      </c>
      <c r="G126">
        <f>ROUND(Data!AE126,1)</f>
        <v>-3.6</v>
      </c>
      <c r="H126">
        <f>ROUND(Data!AF126,1)</f>
        <v>60.1</v>
      </c>
      <c r="I126">
        <f>ROUND(Data!AG126,1)</f>
        <v>37.1</v>
      </c>
      <c r="J126">
        <f>ROUND(Data!AH126,1)</f>
        <v>33.200000000000003</v>
      </c>
      <c r="K126">
        <f>ROUND(Data!AI126,1)</f>
        <v>17.3</v>
      </c>
      <c r="L126">
        <f>ROUND(Data!AJ126,1)</f>
        <v>1</v>
      </c>
      <c r="M126">
        <f>ROUND(Data!AK126,1)</f>
        <v>3.2</v>
      </c>
      <c r="N126">
        <f>ROUND(Data!AL126,1)</f>
        <v>5.4</v>
      </c>
      <c r="O126">
        <f>ROUND(Data!AM126,1)</f>
        <v>9.9</v>
      </c>
      <c r="P126">
        <f>ROUND(Data!AN126,1)</f>
        <v>9.9</v>
      </c>
      <c r="S126">
        <f>ROUND(Data!AQ126,3)</f>
        <v>0.67500000000000004</v>
      </c>
      <c r="T126">
        <f>ROUND(Data!AR126,3)</f>
        <v>1.35</v>
      </c>
      <c r="U126">
        <f>ROUND(Data!AS126,3)</f>
        <v>2.673</v>
      </c>
      <c r="V126">
        <f>ROUND(Data!AT126,0)</f>
        <v>0</v>
      </c>
      <c r="X126">
        <f t="shared" si="34"/>
        <v>13</v>
      </c>
      <c r="Y126">
        <f t="shared" si="35"/>
        <v>62</v>
      </c>
      <c r="Z126">
        <f t="shared" si="36"/>
        <v>36.4</v>
      </c>
      <c r="AA126">
        <v>9</v>
      </c>
      <c r="AB126">
        <v>2001</v>
      </c>
    </row>
    <row r="127" spans="1:28" x14ac:dyDescent="0.25">
      <c r="A127">
        <f>Data!Y127</f>
        <v>200110</v>
      </c>
      <c r="B127">
        <f>ROUND(Data!Z127,2)</f>
        <v>5.94</v>
      </c>
      <c r="C127">
        <f>ROUND(Data!AA127,1)</f>
        <v>0</v>
      </c>
      <c r="D127">
        <f>ROUND(Data!AB127,1)</f>
        <v>4.3</v>
      </c>
      <c r="E127">
        <f>ROUND(Data!AC127,1)</f>
        <v>-3.4</v>
      </c>
      <c r="F127">
        <f>ROUND(Data!AD127,1)</f>
        <v>16.399999999999999</v>
      </c>
      <c r="G127">
        <f>ROUND(Data!AE127,1)</f>
        <v>-10.199999999999999</v>
      </c>
      <c r="H127">
        <f>ROUND(Data!AF127,1)</f>
        <v>84.1</v>
      </c>
      <c r="I127">
        <f>ROUND(Data!AG127,1)</f>
        <v>66.599999999999994</v>
      </c>
      <c r="J127">
        <f>ROUND(Data!AH127,1)</f>
        <v>73.3</v>
      </c>
      <c r="K127">
        <f>ROUND(Data!AI127,1)</f>
        <v>19.5</v>
      </c>
      <c r="L127">
        <f>ROUND(Data!AJ127,1)</f>
        <v>1.2</v>
      </c>
      <c r="M127">
        <f>ROUND(Data!AK127,1)</f>
        <v>2.9</v>
      </c>
      <c r="N127">
        <f>ROUND(Data!AL127,1)</f>
        <v>5.9</v>
      </c>
      <c r="O127">
        <f>ROUND(Data!AM127,1)</f>
        <v>0</v>
      </c>
      <c r="P127">
        <f>ROUND(Data!AN127,1)</f>
        <v>2.1</v>
      </c>
      <c r="S127">
        <f>ROUND(Data!AQ127,3)</f>
        <v>0.51900000000000002</v>
      </c>
      <c r="T127">
        <f>ROUND(Data!AR127,3)</f>
        <v>0.35199999999999998</v>
      </c>
      <c r="U127">
        <f>ROUND(Data!AS127,3)</f>
        <v>1.3260000000000001</v>
      </c>
      <c r="V127">
        <f>ROUND(Data!AT127,0)</f>
        <v>250</v>
      </c>
      <c r="W127">
        <f>ROUND(Data!AU127,1)</f>
        <v>1</v>
      </c>
      <c r="X127">
        <f t="shared" si="34"/>
        <v>7.6999999999999993</v>
      </c>
      <c r="Y127">
        <f t="shared" si="35"/>
        <v>21</v>
      </c>
      <c r="Z127">
        <f t="shared" si="36"/>
        <v>4.6000000000000014</v>
      </c>
      <c r="AA127">
        <v>10</v>
      </c>
      <c r="AB127">
        <v>2001</v>
      </c>
    </row>
    <row r="128" spans="1:28" x14ac:dyDescent="0.25">
      <c r="A128">
        <f>Data!Y128</f>
        <v>200111</v>
      </c>
      <c r="B128">
        <f>ROUND(Data!Z128,2)</f>
        <v>3.49</v>
      </c>
      <c r="C128">
        <f>ROUND(Data!AA128,1)</f>
        <v>-1.6</v>
      </c>
      <c r="D128">
        <f>ROUND(Data!AB128,1)</f>
        <v>1.9</v>
      </c>
      <c r="E128">
        <f>ROUND(Data!AC128,1)</f>
        <v>-4.5999999999999996</v>
      </c>
      <c r="F128">
        <f>ROUND(Data!AD128,1)</f>
        <v>10.3</v>
      </c>
      <c r="G128">
        <f>ROUND(Data!AE128,1)</f>
        <v>-12.6</v>
      </c>
      <c r="H128">
        <f>ROUND(Data!AF128,1)</f>
        <v>84.1</v>
      </c>
      <c r="I128">
        <f>ROUND(Data!AG128,1)</f>
        <v>67.599999999999994</v>
      </c>
      <c r="J128">
        <f>ROUND(Data!AH128,1)</f>
        <v>59</v>
      </c>
      <c r="K128">
        <f>ROUND(Data!AI128,1)</f>
        <v>13.1</v>
      </c>
      <c r="L128">
        <f>ROUND(Data!AJ128,1)</f>
        <v>1.6</v>
      </c>
      <c r="M128">
        <f>ROUND(Data!AK128,1)</f>
        <v>3.6</v>
      </c>
      <c r="N128">
        <f>ROUND(Data!AL128,1)</f>
        <v>6.2</v>
      </c>
      <c r="O128">
        <f>ROUND(Data!AM128,1)</f>
        <v>-1.6</v>
      </c>
      <c r="P128">
        <f>ROUND(Data!AN128,1)</f>
        <v>0.3</v>
      </c>
      <c r="S128">
        <f>ROUND(Data!AQ128,3)</f>
        <v>0.46200000000000002</v>
      </c>
      <c r="T128">
        <f>ROUND(Data!AR128,3)</f>
        <v>0.27</v>
      </c>
      <c r="U128">
        <f>ROUND(Data!AS128,3)</f>
        <v>0.80800000000000005</v>
      </c>
      <c r="V128">
        <f>ROUND(Data!AT128,0)</f>
        <v>315</v>
      </c>
      <c r="W128">
        <f>ROUND(Data!AU128,1)</f>
        <v>-3.2</v>
      </c>
      <c r="X128">
        <f t="shared" si="34"/>
        <v>6.5</v>
      </c>
      <c r="Y128">
        <f t="shared" si="35"/>
        <v>0</v>
      </c>
      <c r="Z128">
        <f t="shared" si="36"/>
        <v>0</v>
      </c>
      <c r="AA128">
        <v>11</v>
      </c>
      <c r="AB128">
        <v>2001</v>
      </c>
    </row>
    <row r="129" spans="1:28" x14ac:dyDescent="0.25">
      <c r="A129">
        <f>Data!Y129</f>
        <v>200112</v>
      </c>
      <c r="B129">
        <f>ROUND(Data!Z129,2)</f>
        <v>1.97</v>
      </c>
      <c r="C129">
        <f>ROUND(Data!AA129,1)</f>
        <v>-6.6</v>
      </c>
      <c r="D129">
        <f>ROUND(Data!AB129,1)</f>
        <v>-3</v>
      </c>
      <c r="E129">
        <f>ROUND(Data!AC129,1)</f>
        <v>-9.6</v>
      </c>
      <c r="F129">
        <f>ROUND(Data!AD129,1)</f>
        <v>5</v>
      </c>
      <c r="G129">
        <f>ROUND(Data!AE129,1)</f>
        <v>-14</v>
      </c>
      <c r="H129">
        <f>ROUND(Data!AF129,1)</f>
        <v>91</v>
      </c>
      <c r="I129">
        <f>ROUND(Data!AG129,1)</f>
        <v>79.3</v>
      </c>
      <c r="J129">
        <f>ROUND(Data!AH129,1)</f>
        <v>48.5</v>
      </c>
      <c r="K129">
        <f>ROUND(Data!AI129,1)</f>
        <v>10.8</v>
      </c>
      <c r="L129">
        <f>ROUND(Data!AJ129,1)</f>
        <v>1.3</v>
      </c>
      <c r="M129">
        <f>ROUND(Data!AK129,1)</f>
        <v>3.3</v>
      </c>
      <c r="N129">
        <f>ROUND(Data!AL129,1)</f>
        <v>7.2</v>
      </c>
      <c r="O129">
        <f>ROUND(Data!AM129,1)</f>
        <v>-6.6</v>
      </c>
      <c r="P129">
        <f>ROUND(Data!AN129,1)</f>
        <v>-0.1</v>
      </c>
      <c r="S129">
        <f>ROUND(Data!AQ129,3)</f>
        <v>0.38300000000000001</v>
      </c>
      <c r="T129">
        <f>ROUND(Data!AR129,3)</f>
        <v>0.11799999999999999</v>
      </c>
      <c r="U129">
        <f>ROUND(Data!AS129,3)</f>
        <v>0.61599999999999999</v>
      </c>
      <c r="V129">
        <f>ROUND(Data!AT129,0)</f>
        <v>546</v>
      </c>
      <c r="W129">
        <f>ROUND(Data!AU129,1)</f>
        <v>-2.5</v>
      </c>
      <c r="X129">
        <f t="shared" si="34"/>
        <v>6.6</v>
      </c>
      <c r="Y129">
        <f t="shared" si="35"/>
        <v>0</v>
      </c>
      <c r="Z129">
        <f t="shared" si="36"/>
        <v>0</v>
      </c>
      <c r="AA129">
        <v>12</v>
      </c>
      <c r="AB129">
        <v>2001</v>
      </c>
    </row>
    <row r="130" spans="1:28" x14ac:dyDescent="0.25">
      <c r="A130">
        <f>Data!Y130</f>
        <v>200201</v>
      </c>
      <c r="B130">
        <f>ROUND(Data!Z130,2)</f>
        <v>2.0499999999999998</v>
      </c>
      <c r="C130">
        <f>ROUND(Data!AA130,1)</f>
        <v>-6.8</v>
      </c>
      <c r="D130">
        <f>ROUND(Data!AB130,1)</f>
        <v>-3.5</v>
      </c>
      <c r="E130">
        <f>ROUND(Data!AC130,1)</f>
        <v>-9.8000000000000007</v>
      </c>
      <c r="F130">
        <f>ROUND(Data!AD130,1)</f>
        <v>3.2</v>
      </c>
      <c r="G130">
        <f>ROUND(Data!AE130,1)</f>
        <v>-22.7</v>
      </c>
      <c r="H130">
        <f>ROUND(Data!AF130,1)</f>
        <v>93.3</v>
      </c>
      <c r="I130">
        <f>ROUND(Data!AG130,1)</f>
        <v>82.7</v>
      </c>
      <c r="J130">
        <f>ROUND(Data!AH130,1)</f>
        <v>88.3</v>
      </c>
      <c r="K130">
        <f>ROUND(Data!AI130,1)</f>
        <v>23.7</v>
      </c>
      <c r="L130">
        <f>ROUND(Data!AJ130,1)</f>
        <v>1.1000000000000001</v>
      </c>
      <c r="M130">
        <f>ROUND(Data!AK130,1)</f>
        <v>2.7</v>
      </c>
      <c r="N130">
        <f>ROUND(Data!AL130,1)</f>
        <v>6.2</v>
      </c>
      <c r="O130">
        <f>ROUND(Data!AM130,1)</f>
        <v>0</v>
      </c>
      <c r="P130">
        <f>ROUND(Data!AN130,1)</f>
        <v>0.4</v>
      </c>
      <c r="S130">
        <f>ROUND(Data!AQ130,3)</f>
        <v>0.4</v>
      </c>
      <c r="T130">
        <f>ROUND(Data!AR130,3)</f>
        <v>8.7999999999999995E-2</v>
      </c>
      <c r="U130">
        <f>ROUND(Data!AS130,3)</f>
        <v>0.29699999999999999</v>
      </c>
      <c r="V130">
        <f>ROUND(Data!AT130,0)</f>
        <v>868</v>
      </c>
      <c r="W130">
        <f>ROUND(Data!AU130,1)</f>
        <v>-3.8</v>
      </c>
      <c r="X130">
        <f t="shared" si="34"/>
        <v>6.3000000000000007</v>
      </c>
      <c r="Y130">
        <f t="shared" si="35"/>
        <v>0</v>
      </c>
      <c r="Z130">
        <f t="shared" si="36"/>
        <v>0</v>
      </c>
      <c r="AA130">
        <v>1</v>
      </c>
      <c r="AB130">
        <v>2002</v>
      </c>
    </row>
    <row r="131" spans="1:28" x14ac:dyDescent="0.25">
      <c r="A131">
        <f>Data!Y131</f>
        <v>200202</v>
      </c>
      <c r="B131">
        <f>ROUND(Data!Z131,2)</f>
        <v>5.25</v>
      </c>
      <c r="C131">
        <f>ROUND(Data!AA131,1)</f>
        <v>-6</v>
      </c>
      <c r="D131">
        <f>ROUND(Data!AB131,1)</f>
        <v>-0.8</v>
      </c>
      <c r="E131">
        <f>ROUND(Data!AC131,1)</f>
        <v>-10.1</v>
      </c>
      <c r="F131">
        <f>ROUND(Data!AD131,1)</f>
        <v>6.5</v>
      </c>
      <c r="G131">
        <f>ROUND(Data!AE131,1)</f>
        <v>-19.899999999999999</v>
      </c>
      <c r="H131">
        <f>ROUND(Data!AF131,1)</f>
        <v>82.8</v>
      </c>
      <c r="I131">
        <f>ROUND(Data!AG131,1)</f>
        <v>60.4</v>
      </c>
      <c r="J131">
        <f>ROUND(Data!AH131,1)</f>
        <v>29.1</v>
      </c>
      <c r="K131">
        <f>ROUND(Data!AI131,1)</f>
        <v>5.5</v>
      </c>
      <c r="L131">
        <f>ROUND(Data!AJ131,1)</f>
        <v>1.3</v>
      </c>
      <c r="M131">
        <f>ROUND(Data!AK131,1)</f>
        <v>3.1</v>
      </c>
      <c r="N131">
        <f>ROUND(Data!AL131,1)</f>
        <v>5.2</v>
      </c>
      <c r="O131">
        <f>ROUND(Data!AM131,1)</f>
        <v>0</v>
      </c>
      <c r="P131">
        <f>ROUND(Data!AN131,1)</f>
        <v>0.4</v>
      </c>
      <c r="S131">
        <f>ROUND(Data!AQ131,3)</f>
        <v>0.35099999999999998</v>
      </c>
      <c r="T131">
        <f>ROUND(Data!AR131,3)</f>
        <v>0.24199999999999999</v>
      </c>
      <c r="U131">
        <f>ROUND(Data!AS131,3)</f>
        <v>0.54200000000000004</v>
      </c>
      <c r="V131">
        <f>ROUND(Data!AT131,0)</f>
        <v>958</v>
      </c>
      <c r="W131">
        <f>ROUND(Data!AU131,1)</f>
        <v>-2.9</v>
      </c>
      <c r="X131">
        <f t="shared" si="34"/>
        <v>9.2999999999999989</v>
      </c>
      <c r="Y131">
        <f t="shared" si="35"/>
        <v>0</v>
      </c>
      <c r="Z131">
        <f t="shared" si="36"/>
        <v>0</v>
      </c>
      <c r="AA131">
        <v>2</v>
      </c>
      <c r="AB131">
        <v>2002</v>
      </c>
    </row>
    <row r="132" spans="1:28" x14ac:dyDescent="0.25">
      <c r="A132">
        <f>Data!Y132</f>
        <v>200203</v>
      </c>
      <c r="B132">
        <f>ROUND(Data!Z132,2)</f>
        <v>8.0500000000000007</v>
      </c>
      <c r="C132">
        <f>ROUND(Data!AA132,1)</f>
        <v>-6.5</v>
      </c>
      <c r="D132">
        <f>ROUND(Data!AB132,1)</f>
        <v>-0.9</v>
      </c>
      <c r="E132">
        <f>ROUND(Data!AC132,1)</f>
        <v>-11.3</v>
      </c>
      <c r="F132">
        <f>ROUND(Data!AD132,1)</f>
        <v>10.4</v>
      </c>
      <c r="G132">
        <f>ROUND(Data!AE132,1)</f>
        <v>-22.7</v>
      </c>
      <c r="H132">
        <f>ROUND(Data!AF132,1)</f>
        <v>83.9</v>
      </c>
      <c r="I132">
        <f>ROUND(Data!AG132,1)</f>
        <v>64.3</v>
      </c>
      <c r="J132">
        <f>ROUND(Data!AH132,1)</f>
        <v>56.3</v>
      </c>
      <c r="K132">
        <f>ROUND(Data!AI132,1)</f>
        <v>22.4</v>
      </c>
      <c r="L132">
        <f>ROUND(Data!AJ132,1)</f>
        <v>1.2</v>
      </c>
      <c r="M132">
        <f>ROUND(Data!AK132,1)</f>
        <v>2.7</v>
      </c>
      <c r="N132">
        <f>ROUND(Data!AL132,1)</f>
        <v>5.5</v>
      </c>
      <c r="O132">
        <f>ROUND(Data!AM132,1)</f>
        <v>0</v>
      </c>
      <c r="P132">
        <f>ROUND(Data!AN132,1)</f>
        <v>0.3</v>
      </c>
      <c r="S132">
        <f>ROUND(Data!AQ132,3)</f>
        <v>0.37</v>
      </c>
      <c r="T132">
        <f>ROUND(Data!AR132,3)</f>
        <v>0.26500000000000001</v>
      </c>
      <c r="U132">
        <f>ROUND(Data!AS132,3)</f>
        <v>0.79600000000000004</v>
      </c>
      <c r="V132">
        <f>ROUND(Data!AT132,0)</f>
        <v>926</v>
      </c>
      <c r="W132">
        <f>ROUND(Data!AU132,1)</f>
        <v>-1</v>
      </c>
      <c r="X132">
        <f t="shared" si="34"/>
        <v>10.4</v>
      </c>
      <c r="Y132">
        <f t="shared" si="35"/>
        <v>0</v>
      </c>
      <c r="Z132">
        <f t="shared" si="36"/>
        <v>0</v>
      </c>
      <c r="AA132">
        <v>3</v>
      </c>
      <c r="AB132">
        <v>2002</v>
      </c>
    </row>
    <row r="133" spans="1:28" x14ac:dyDescent="0.25">
      <c r="A133">
        <f>Data!Y133</f>
        <v>200204</v>
      </c>
      <c r="B133">
        <f>ROUND(Data!Z133,2)</f>
        <v>15.79</v>
      </c>
      <c r="C133">
        <f>ROUND(Data!AA133,1)</f>
        <v>0.2</v>
      </c>
      <c r="D133">
        <f>ROUND(Data!AB133,1)</f>
        <v>6.7</v>
      </c>
      <c r="E133">
        <f>ROUND(Data!AC133,1)</f>
        <v>-5.0999999999999996</v>
      </c>
      <c r="F133">
        <f>ROUND(Data!AD133,1)</f>
        <v>14.9</v>
      </c>
      <c r="G133">
        <f>ROUND(Data!AE133,1)</f>
        <v>-13.2</v>
      </c>
      <c r="H133">
        <f>ROUND(Data!AF133,1)</f>
        <v>72.7</v>
      </c>
      <c r="I133">
        <f>ROUND(Data!AG133,1)</f>
        <v>43.6</v>
      </c>
      <c r="J133">
        <f>ROUND(Data!AH133,1)</f>
        <v>22.1</v>
      </c>
      <c r="K133">
        <f>ROUND(Data!AI133,1)</f>
        <v>7</v>
      </c>
      <c r="L133">
        <f>ROUND(Data!AJ133,1)</f>
        <v>1.1000000000000001</v>
      </c>
      <c r="M133">
        <f>ROUND(Data!AK133,1)</f>
        <v>2.6</v>
      </c>
      <c r="N133">
        <f>ROUND(Data!AL133,1)</f>
        <v>6.6</v>
      </c>
      <c r="O133">
        <f>ROUND(Data!AM133,1)</f>
        <v>0.1</v>
      </c>
      <c r="P133">
        <f>ROUND(Data!AN133,1)</f>
        <v>0.3</v>
      </c>
      <c r="S133">
        <f>ROUND(Data!AQ133,3)</f>
        <v>0.41599999999999998</v>
      </c>
      <c r="T133">
        <f>ROUND(Data!AR133,3)</f>
        <v>0.59899999999999998</v>
      </c>
      <c r="U133">
        <f>ROUND(Data!AS133,3)</f>
        <v>1.25</v>
      </c>
      <c r="V133">
        <f>ROUND(Data!AT133,0)</f>
        <v>417</v>
      </c>
      <c r="W133">
        <f>ROUND(Data!AU133,1)</f>
        <v>0</v>
      </c>
      <c r="X133">
        <f t="shared" si="34"/>
        <v>11.8</v>
      </c>
      <c r="Y133">
        <f t="shared" si="35"/>
        <v>48</v>
      </c>
      <c r="Z133">
        <f t="shared" si="36"/>
        <v>33.1</v>
      </c>
      <c r="AA133">
        <v>4</v>
      </c>
      <c r="AB133">
        <v>2002</v>
      </c>
    </row>
    <row r="134" spans="1:28" x14ac:dyDescent="0.25">
      <c r="A134">
        <f>Data!Y134</f>
        <v>200205</v>
      </c>
      <c r="B134">
        <f>ROUND(Data!Z134,2)</f>
        <v>16.43</v>
      </c>
      <c r="C134">
        <f>ROUND(Data!AA134,1)</f>
        <v>3.1</v>
      </c>
      <c r="D134">
        <f>ROUND(Data!AB134,1)</f>
        <v>9.1</v>
      </c>
      <c r="E134">
        <f>ROUND(Data!AC134,1)</f>
        <v>-2.2000000000000002</v>
      </c>
      <c r="F134">
        <f>ROUND(Data!AD134,1)</f>
        <v>17.5</v>
      </c>
      <c r="G134">
        <f>ROUND(Data!AE134,1)</f>
        <v>-9</v>
      </c>
      <c r="H134">
        <f>ROUND(Data!AF134,1)</f>
        <v>76.8</v>
      </c>
      <c r="I134">
        <f>ROUND(Data!AG134,1)</f>
        <v>50.7</v>
      </c>
      <c r="J134">
        <f>ROUND(Data!AH134,1)</f>
        <v>99.3</v>
      </c>
      <c r="K134">
        <f>ROUND(Data!AI134,1)</f>
        <v>27.8</v>
      </c>
      <c r="L134">
        <f>ROUND(Data!AJ134,1)</f>
        <v>1.1000000000000001</v>
      </c>
      <c r="M134">
        <f>ROUND(Data!AK134,1)</f>
        <v>2.7</v>
      </c>
      <c r="N134">
        <f>ROUND(Data!AL134,1)</f>
        <v>5.5</v>
      </c>
      <c r="O134">
        <f>ROUND(Data!AM134,1)</f>
        <v>2.8</v>
      </c>
      <c r="P134">
        <f>ROUND(Data!AN134,1)</f>
        <v>2.6</v>
      </c>
      <c r="S134">
        <f>ROUND(Data!AQ134,3)</f>
        <v>0.57699999999999996</v>
      </c>
      <c r="T134">
        <f>ROUND(Data!AR134,3)</f>
        <v>0.63600000000000001</v>
      </c>
      <c r="U134">
        <f>ROUND(Data!AS134,3)</f>
        <v>1.2829999999999999</v>
      </c>
      <c r="V134">
        <f>ROUND(Data!AT134,0)</f>
        <v>0</v>
      </c>
      <c r="X134">
        <f t="shared" si="34"/>
        <v>11.3</v>
      </c>
      <c r="Y134">
        <f t="shared" si="35"/>
        <v>68</v>
      </c>
      <c r="Z134">
        <f t="shared" si="36"/>
        <v>50.5</v>
      </c>
      <c r="AA134">
        <v>5</v>
      </c>
      <c r="AB134">
        <v>2002</v>
      </c>
    </row>
    <row r="135" spans="1:28" x14ac:dyDescent="0.25">
      <c r="A135">
        <f>Data!Y135</f>
        <v>200206</v>
      </c>
      <c r="B135">
        <f>ROUND(Data!Z135,2)</f>
        <v>21.6</v>
      </c>
      <c r="C135">
        <f>ROUND(Data!AA135,1)</f>
        <v>10.3</v>
      </c>
      <c r="D135">
        <f>ROUND(Data!AB135,1)</f>
        <v>17.399999999999999</v>
      </c>
      <c r="E135">
        <f>ROUND(Data!AC135,1)</f>
        <v>3.8</v>
      </c>
      <c r="F135">
        <f>ROUND(Data!AD135,1)</f>
        <v>28.4</v>
      </c>
      <c r="G135">
        <f>ROUND(Data!AE135,1)</f>
        <v>-3.9</v>
      </c>
      <c r="H135">
        <f>ROUND(Data!AF135,1)</f>
        <v>65</v>
      </c>
      <c r="I135">
        <f>ROUND(Data!AG135,1)</f>
        <v>37.700000000000003</v>
      </c>
      <c r="J135">
        <f>ROUND(Data!AH135,1)</f>
        <v>45.5</v>
      </c>
      <c r="K135">
        <f>ROUND(Data!AI135,1)</f>
        <v>22.2</v>
      </c>
      <c r="L135">
        <f>ROUND(Data!AJ135,1)</f>
        <v>1</v>
      </c>
      <c r="M135">
        <f>ROUND(Data!AK135,1)</f>
        <v>2.4</v>
      </c>
      <c r="N135">
        <f>ROUND(Data!AL135,1)</f>
        <v>4</v>
      </c>
      <c r="O135">
        <f>ROUND(Data!AM135,1)</f>
        <v>12.2</v>
      </c>
      <c r="P135">
        <f>ROUND(Data!AN135,1)</f>
        <v>10.8</v>
      </c>
      <c r="S135">
        <f>ROUND(Data!AQ135,3)</f>
        <v>0.71099999999999997</v>
      </c>
      <c r="T135">
        <f>ROUND(Data!AR135,3)</f>
        <v>1.399</v>
      </c>
      <c r="U135">
        <f>ROUND(Data!AS135,3)</f>
        <v>2.9129999999999998</v>
      </c>
      <c r="V135">
        <f>ROUND(Data!AT135,0)</f>
        <v>0</v>
      </c>
      <c r="X135">
        <f t="shared" ref="X135:X198" si="37">D135-E135</f>
        <v>13.599999999999998</v>
      </c>
      <c r="Y135">
        <f t="shared" ref="Y135:Y198" si="38">IF(C135&lt;0,0,ROUND(0.0023*VLOOKUP(AA135,$BF$5:$BO$16,10)*(C135+17.8)*(D135-E135)^0.5*Y$2,0))</f>
        <v>105</v>
      </c>
      <c r="Z135">
        <f t="shared" ref="Z135:Z198" si="39">IF(Y135&gt;F135,Y135-F135,0)</f>
        <v>76.599999999999994</v>
      </c>
      <c r="AA135">
        <v>6</v>
      </c>
      <c r="AB135">
        <v>2002</v>
      </c>
    </row>
    <row r="136" spans="1:28" x14ac:dyDescent="0.25">
      <c r="A136">
        <f>Data!Y136</f>
        <v>200207</v>
      </c>
      <c r="B136">
        <f>ROUND(Data!Z136,2)</f>
        <v>22.96</v>
      </c>
      <c r="C136">
        <f>ROUND(Data!AA136,1)</f>
        <v>13.6</v>
      </c>
      <c r="D136">
        <f>ROUND(Data!AB136,1)</f>
        <v>21.1</v>
      </c>
      <c r="E136">
        <f>ROUND(Data!AC136,1)</f>
        <v>6.7</v>
      </c>
      <c r="F136">
        <f>ROUND(Data!AD136,1)</f>
        <v>29.8</v>
      </c>
      <c r="G136">
        <f>ROUND(Data!AE136,1)</f>
        <v>-2.2999999999999998</v>
      </c>
      <c r="H136">
        <f>ROUND(Data!AF136,1)</f>
        <v>59.4</v>
      </c>
      <c r="I136">
        <f>ROUND(Data!AG136,1)</f>
        <v>35.299999999999997</v>
      </c>
      <c r="J136">
        <f>ROUND(Data!AH136,1)</f>
        <v>17.5</v>
      </c>
      <c r="K136">
        <f>ROUND(Data!AI136,1)</f>
        <v>10.7</v>
      </c>
      <c r="L136">
        <f>ROUND(Data!AJ136,1)</f>
        <v>0.9</v>
      </c>
      <c r="M136">
        <f>ROUND(Data!AK136,1)</f>
        <v>2.2000000000000002</v>
      </c>
      <c r="N136">
        <f>ROUND(Data!AL136,1)</f>
        <v>2.9</v>
      </c>
      <c r="O136">
        <f>ROUND(Data!AM136,1)</f>
        <v>15</v>
      </c>
      <c r="P136">
        <f>ROUND(Data!AN136,1)</f>
        <v>13.9</v>
      </c>
      <c r="S136">
        <f>ROUND(Data!AQ136,3)</f>
        <v>0.85599999999999998</v>
      </c>
      <c r="T136">
        <f>ROUND(Data!AR136,3)</f>
        <v>1.7609999999999999</v>
      </c>
      <c r="U136">
        <f>ROUND(Data!AS136,3)</f>
        <v>3.3290000000000002</v>
      </c>
      <c r="V136">
        <f>ROUND(Data!AT136,0)</f>
        <v>0</v>
      </c>
      <c r="X136">
        <f t="shared" si="37"/>
        <v>14.400000000000002</v>
      </c>
      <c r="Y136">
        <f t="shared" si="38"/>
        <v>120</v>
      </c>
      <c r="Z136">
        <f t="shared" si="39"/>
        <v>90.2</v>
      </c>
      <c r="AA136">
        <v>7</v>
      </c>
      <c r="AB136">
        <v>2002</v>
      </c>
    </row>
    <row r="137" spans="1:28" x14ac:dyDescent="0.25">
      <c r="A137">
        <f>Data!Y137</f>
        <v>200208</v>
      </c>
      <c r="B137">
        <f>ROUND(Data!Z137,2)</f>
        <v>18.559999999999999</v>
      </c>
      <c r="C137">
        <f>ROUND(Data!AA137,1)</f>
        <v>12</v>
      </c>
      <c r="D137">
        <f>ROUND(Data!AB137,1)</f>
        <v>19.600000000000001</v>
      </c>
      <c r="E137">
        <f>ROUND(Data!AC137,1)</f>
        <v>5.5</v>
      </c>
      <c r="F137">
        <f>ROUND(Data!AD137,1)</f>
        <v>26.6</v>
      </c>
      <c r="G137">
        <f>ROUND(Data!AE137,1)</f>
        <v>-0.2</v>
      </c>
      <c r="H137">
        <f>ROUND(Data!AF137,1)</f>
        <v>63.4</v>
      </c>
      <c r="I137">
        <f>ROUND(Data!AG137,1)</f>
        <v>36.6</v>
      </c>
      <c r="J137">
        <f>ROUND(Data!AH137,1)</f>
        <v>28.6</v>
      </c>
      <c r="K137">
        <f>ROUND(Data!AI137,1)</f>
        <v>6.9</v>
      </c>
      <c r="L137">
        <f>ROUND(Data!AJ137,1)</f>
        <v>0.8</v>
      </c>
      <c r="M137">
        <f>ROUND(Data!AK137,1)</f>
        <v>2.1</v>
      </c>
      <c r="N137">
        <f>ROUND(Data!AL137,1)</f>
        <v>2.9</v>
      </c>
      <c r="O137">
        <f>ROUND(Data!AM137,1)</f>
        <v>12.4</v>
      </c>
      <c r="P137">
        <f>ROUND(Data!AN137,1)</f>
        <v>11.7</v>
      </c>
      <c r="S137">
        <f>ROUND(Data!AQ137,3)</f>
        <v>0.81399999999999995</v>
      </c>
      <c r="T137">
        <f>ROUND(Data!AR137,3)</f>
        <v>1.524</v>
      </c>
      <c r="U137">
        <f>ROUND(Data!AS137,3)</f>
        <v>2.746</v>
      </c>
      <c r="V137">
        <f>ROUND(Data!AT137,0)</f>
        <v>0</v>
      </c>
      <c r="X137">
        <f t="shared" si="37"/>
        <v>14.100000000000001</v>
      </c>
      <c r="Y137">
        <f t="shared" si="38"/>
        <v>96</v>
      </c>
      <c r="Z137">
        <f t="shared" si="39"/>
        <v>69.400000000000006</v>
      </c>
      <c r="AA137">
        <v>8</v>
      </c>
      <c r="AB137">
        <v>2002</v>
      </c>
    </row>
    <row r="138" spans="1:28" x14ac:dyDescent="0.25">
      <c r="A138">
        <f>Data!Y138</f>
        <v>200209</v>
      </c>
      <c r="B138">
        <f>ROUND(Data!Z138,2)</f>
        <v>12.47</v>
      </c>
      <c r="C138">
        <f>ROUND(Data!AA138,1)</f>
        <v>7.4</v>
      </c>
      <c r="D138">
        <f>ROUND(Data!AB138,1)</f>
        <v>14.5</v>
      </c>
      <c r="E138">
        <f>ROUND(Data!AC138,1)</f>
        <v>1.9</v>
      </c>
      <c r="F138">
        <f>ROUND(Data!AD138,1)</f>
        <v>24.7</v>
      </c>
      <c r="G138">
        <f>ROUND(Data!AE138,1)</f>
        <v>-3.2</v>
      </c>
      <c r="H138">
        <f>ROUND(Data!AF138,1)</f>
        <v>70.900000000000006</v>
      </c>
      <c r="I138">
        <f>ROUND(Data!AG138,1)</f>
        <v>43.6</v>
      </c>
      <c r="J138">
        <f>ROUND(Data!AH138,1)</f>
        <v>31.1</v>
      </c>
      <c r="K138">
        <f>ROUND(Data!AI138,1)</f>
        <v>9.1</v>
      </c>
      <c r="L138">
        <f>ROUND(Data!AJ138,1)</f>
        <v>0.8</v>
      </c>
      <c r="M138">
        <f>ROUND(Data!AK138,1)</f>
        <v>2.2000000000000002</v>
      </c>
      <c r="N138">
        <f>ROUND(Data!AL138,1)</f>
        <v>3.7</v>
      </c>
      <c r="O138">
        <f>ROUND(Data!AM138,1)</f>
        <v>8.1</v>
      </c>
      <c r="P138">
        <f>ROUND(Data!AN138,1)</f>
        <v>8.4</v>
      </c>
      <c r="S138">
        <f>ROUND(Data!AQ138,3)</f>
        <v>0.67900000000000005</v>
      </c>
      <c r="T138">
        <f>ROUND(Data!AR138,3)</f>
        <v>1.05</v>
      </c>
      <c r="U138">
        <f>ROUND(Data!AS138,3)</f>
        <v>2.4790000000000001</v>
      </c>
      <c r="V138">
        <f>ROUND(Data!AT138,0)</f>
        <v>0</v>
      </c>
      <c r="X138">
        <f t="shared" si="37"/>
        <v>12.6</v>
      </c>
      <c r="Y138">
        <f t="shared" si="38"/>
        <v>55</v>
      </c>
      <c r="Z138">
        <f t="shared" si="39"/>
        <v>30.3</v>
      </c>
      <c r="AA138">
        <v>9</v>
      </c>
      <c r="AB138">
        <v>2002</v>
      </c>
    </row>
    <row r="139" spans="1:28" x14ac:dyDescent="0.25">
      <c r="A139">
        <f>Data!Y139</f>
        <v>200210</v>
      </c>
      <c r="B139">
        <f>ROUND(Data!Z139,2)</f>
        <v>9.01</v>
      </c>
      <c r="C139">
        <f>ROUND(Data!AA139,1)</f>
        <v>1.8</v>
      </c>
      <c r="D139">
        <f>ROUND(Data!AB139,1)</f>
        <v>8.8000000000000007</v>
      </c>
      <c r="E139">
        <f>ROUND(Data!AC139,1)</f>
        <v>-2.7</v>
      </c>
      <c r="F139">
        <f>ROUND(Data!AD139,1)</f>
        <v>17.600000000000001</v>
      </c>
      <c r="G139">
        <f>ROUND(Data!AE139,1)</f>
        <v>-12.5</v>
      </c>
      <c r="H139">
        <f>ROUND(Data!AF139,1)</f>
        <v>74.400000000000006</v>
      </c>
      <c r="I139">
        <f>ROUND(Data!AG139,1)</f>
        <v>46.3</v>
      </c>
      <c r="J139">
        <f>ROUND(Data!AH139,1)</f>
        <v>37.799999999999997</v>
      </c>
      <c r="K139">
        <f>ROUND(Data!AI139,1)</f>
        <v>8</v>
      </c>
      <c r="O139">
        <f>ROUND(Data!AM139,1)</f>
        <v>2.2000000000000002</v>
      </c>
      <c r="S139">
        <f>ROUND(Data!AQ139,3)</f>
        <v>0.51300000000000001</v>
      </c>
      <c r="T139">
        <f>ROUND(Data!AR139,3)</f>
        <v>0.67600000000000005</v>
      </c>
      <c r="U139">
        <f>ROUND(Data!AS139,3)</f>
        <v>1.712</v>
      </c>
      <c r="V139">
        <f>ROUND(Data!AT139,0)</f>
        <v>101</v>
      </c>
      <c r="W139">
        <f>ROUND(Data!AU139,1)</f>
        <v>-0.9</v>
      </c>
      <c r="X139">
        <f t="shared" si="37"/>
        <v>11.5</v>
      </c>
      <c r="Y139">
        <f t="shared" si="38"/>
        <v>28</v>
      </c>
      <c r="Z139">
        <f t="shared" si="39"/>
        <v>10.399999999999999</v>
      </c>
      <c r="AA139">
        <v>10</v>
      </c>
      <c r="AB139">
        <v>2002</v>
      </c>
    </row>
    <row r="140" spans="1:28" x14ac:dyDescent="0.25">
      <c r="A140">
        <f>Data!Y140</f>
        <v>200211</v>
      </c>
      <c r="B140">
        <f>ROUND(Data!Z140,2)</f>
        <v>4.71</v>
      </c>
      <c r="C140">
        <f>ROUND(Data!AA140,1)</f>
        <v>0.4</v>
      </c>
      <c r="D140">
        <f>ROUND(Data!AB140,1)</f>
        <v>5.2</v>
      </c>
      <c r="E140">
        <f>ROUND(Data!AC140,1)</f>
        <v>-2.8</v>
      </c>
      <c r="F140">
        <f>ROUND(Data!AD140,1)</f>
        <v>13</v>
      </c>
      <c r="G140">
        <f>ROUND(Data!AE140,1)</f>
        <v>-9</v>
      </c>
      <c r="H140">
        <f>ROUND(Data!AF140,1)</f>
        <v>76.099999999999994</v>
      </c>
      <c r="I140">
        <f>ROUND(Data!AG140,1)</f>
        <v>56.4</v>
      </c>
      <c r="J140">
        <f>ROUND(Data!AH140,1)</f>
        <v>41.7</v>
      </c>
      <c r="K140">
        <f>ROUND(Data!AI140,1)</f>
        <v>8.6999999999999993</v>
      </c>
      <c r="O140">
        <f>ROUND(Data!AM140,1)</f>
        <v>-0.4</v>
      </c>
      <c r="Q140">
        <f>ROUND(Data!AO140,1)</f>
        <v>1.3</v>
      </c>
      <c r="R140">
        <f>ROUND(Data!AP140,1)</f>
        <v>2.2999999999999998</v>
      </c>
      <c r="S140">
        <f>ROUND(Data!AQ140,3)</f>
        <v>0.47299999999999998</v>
      </c>
      <c r="T140">
        <f>ROUND(Data!AR140,3)</f>
        <v>0.44</v>
      </c>
      <c r="U140">
        <f>ROUND(Data!AS140,3)</f>
        <v>1.0389999999999999</v>
      </c>
      <c r="V140">
        <f>ROUND(Data!AT140,0)</f>
        <v>70</v>
      </c>
      <c r="W140">
        <f>ROUND(Data!AU140,1)</f>
        <v>-0.4</v>
      </c>
      <c r="X140">
        <f t="shared" si="37"/>
        <v>8</v>
      </c>
      <c r="Y140">
        <f t="shared" si="38"/>
        <v>13</v>
      </c>
      <c r="Z140">
        <f t="shared" si="39"/>
        <v>0</v>
      </c>
      <c r="AA140">
        <v>11</v>
      </c>
      <c r="AB140">
        <v>2002</v>
      </c>
    </row>
    <row r="141" spans="1:28" x14ac:dyDescent="0.25">
      <c r="A141">
        <f>Data!Y141</f>
        <v>200212</v>
      </c>
      <c r="B141">
        <f>ROUND(Data!Z141,2)</f>
        <v>2.66</v>
      </c>
      <c r="C141">
        <f>ROUND(Data!AA141,1)</f>
        <v>-4.5999999999999996</v>
      </c>
      <c r="D141">
        <f>ROUND(Data!AB141,1)</f>
        <v>-1.4</v>
      </c>
      <c r="E141">
        <f>ROUND(Data!AC141,1)</f>
        <v>-7.4</v>
      </c>
      <c r="F141">
        <f>ROUND(Data!AD141,1)</f>
        <v>9</v>
      </c>
      <c r="G141">
        <f>ROUND(Data!AE141,1)</f>
        <v>-12.5</v>
      </c>
      <c r="H141">
        <f>ROUND(Data!AF141,1)</f>
        <v>93.6</v>
      </c>
      <c r="I141">
        <f>ROUND(Data!AG141,1)</f>
        <v>80.5</v>
      </c>
      <c r="J141">
        <f>ROUND(Data!AH141,1)</f>
        <v>72.099999999999994</v>
      </c>
      <c r="K141">
        <f>ROUND(Data!AI141,1)</f>
        <v>14.9</v>
      </c>
      <c r="O141">
        <f>ROUND(Data!AM141,1)</f>
        <v>-0.8</v>
      </c>
      <c r="Q141">
        <f>ROUND(Data!AO141,1)</f>
        <v>0.1</v>
      </c>
      <c r="R141">
        <f>ROUND(Data!AP141,1)</f>
        <v>1.1000000000000001</v>
      </c>
      <c r="S141">
        <f>ROUND(Data!AQ141,3)</f>
        <v>0.44600000000000001</v>
      </c>
      <c r="T141">
        <f>ROUND(Data!AR141,3)</f>
        <v>0.127</v>
      </c>
      <c r="U141">
        <f>ROUND(Data!AS141,3)</f>
        <v>0.51600000000000001</v>
      </c>
      <c r="V141">
        <f>ROUND(Data!AT141,0)</f>
        <v>375</v>
      </c>
      <c r="W141">
        <f>ROUND(Data!AU141,1)</f>
        <v>-1.5</v>
      </c>
      <c r="X141">
        <f t="shared" si="37"/>
        <v>6</v>
      </c>
      <c r="Y141">
        <f t="shared" si="38"/>
        <v>0</v>
      </c>
      <c r="Z141">
        <f t="shared" si="39"/>
        <v>0</v>
      </c>
      <c r="AA141">
        <v>12</v>
      </c>
      <c r="AB141">
        <v>2002</v>
      </c>
    </row>
    <row r="142" spans="1:28" x14ac:dyDescent="0.25">
      <c r="A142">
        <f>Data!Y142</f>
        <v>200301</v>
      </c>
      <c r="B142">
        <f>ROUND(Data!Z142,2)</f>
        <v>3.28</v>
      </c>
      <c r="C142">
        <f>ROUND(Data!AA142,1)</f>
        <v>-3</v>
      </c>
      <c r="D142">
        <f>ROUND(Data!AB142,1)</f>
        <v>1.2</v>
      </c>
      <c r="E142">
        <f>ROUND(Data!AC142,1)</f>
        <v>-6.2</v>
      </c>
      <c r="F142">
        <f>ROUND(Data!AD142,1)</f>
        <v>9.6</v>
      </c>
      <c r="G142">
        <f>ROUND(Data!AE142,1)</f>
        <v>-10.7</v>
      </c>
      <c r="H142">
        <f>ROUND(Data!AF142,1)</f>
        <v>88</v>
      </c>
      <c r="I142">
        <f>ROUND(Data!AG142,1)</f>
        <v>67.599999999999994</v>
      </c>
      <c r="J142">
        <f>ROUND(Data!AH142,1)</f>
        <v>68.400000000000006</v>
      </c>
      <c r="K142">
        <f>ROUND(Data!AI142,1)</f>
        <v>12.1</v>
      </c>
      <c r="O142">
        <f>ROUND(Data!AM142,1)</f>
        <v>-0.4</v>
      </c>
      <c r="Q142">
        <f>ROUND(Data!AO142,1)</f>
        <v>0.1</v>
      </c>
      <c r="R142">
        <f>ROUND(Data!AP142,1)</f>
        <v>0.7</v>
      </c>
      <c r="S142">
        <f>ROUND(Data!AQ142,3)</f>
        <v>0.442</v>
      </c>
      <c r="T142">
        <f>ROUND(Data!AR142,3)</f>
        <v>0.24099999999999999</v>
      </c>
      <c r="U142">
        <f>ROUND(Data!AS142,3)</f>
        <v>0.85399999999999998</v>
      </c>
      <c r="V142">
        <f>ROUND(Data!AT142,0)</f>
        <v>634</v>
      </c>
      <c r="W142">
        <f>ROUND(Data!AU142,1)</f>
        <v>-1.2</v>
      </c>
      <c r="X142">
        <f t="shared" si="37"/>
        <v>7.4</v>
      </c>
      <c r="Y142">
        <f t="shared" si="38"/>
        <v>0</v>
      </c>
      <c r="Z142">
        <f t="shared" si="39"/>
        <v>0</v>
      </c>
      <c r="AA142">
        <v>1</v>
      </c>
      <c r="AB142">
        <v>2003</v>
      </c>
    </row>
    <row r="143" spans="1:28" x14ac:dyDescent="0.25">
      <c r="A143">
        <f>Data!Y143</f>
        <v>200302</v>
      </c>
      <c r="B143">
        <f>ROUND(Data!Z143,2)</f>
        <v>6.41</v>
      </c>
      <c r="C143">
        <f>ROUND(Data!AA143,1)</f>
        <v>-4.8</v>
      </c>
      <c r="D143">
        <f>ROUND(Data!AB143,1)</f>
        <v>0.8</v>
      </c>
      <c r="E143">
        <f>ROUND(Data!AC143,1)</f>
        <v>-8.6999999999999993</v>
      </c>
      <c r="F143">
        <f>ROUND(Data!AD143,1)</f>
        <v>9.1999999999999993</v>
      </c>
      <c r="G143">
        <f>ROUND(Data!AE143,1)</f>
        <v>-19.100000000000001</v>
      </c>
      <c r="H143">
        <f>ROUND(Data!AF143,1)</f>
        <v>82</v>
      </c>
      <c r="I143">
        <f>ROUND(Data!AG143,1)</f>
        <v>61.3</v>
      </c>
      <c r="J143">
        <f>ROUND(Data!AH143,1)</f>
        <v>64.8</v>
      </c>
      <c r="K143">
        <f>ROUND(Data!AI143,1)</f>
        <v>16</v>
      </c>
      <c r="O143">
        <f>ROUND(Data!AM143,1)</f>
        <v>-0.3</v>
      </c>
      <c r="Q143">
        <f>ROUND(Data!AO143,1)</f>
        <v>0.2</v>
      </c>
      <c r="R143">
        <f>ROUND(Data!AP143,1)</f>
        <v>0.7</v>
      </c>
      <c r="S143">
        <f>ROUND(Data!AQ143,3)</f>
        <v>0.38300000000000001</v>
      </c>
      <c r="T143">
        <f>ROUND(Data!AR143,3)</f>
        <v>0.28799999999999998</v>
      </c>
      <c r="U143">
        <f>ROUND(Data!AS143,3)</f>
        <v>0.80800000000000005</v>
      </c>
      <c r="V143">
        <f>ROUND(Data!AT143,0)</f>
        <v>863</v>
      </c>
      <c r="W143">
        <f>ROUND(Data!AU143,1)</f>
        <v>-1.9</v>
      </c>
      <c r="X143">
        <f t="shared" si="37"/>
        <v>9.5</v>
      </c>
      <c r="Y143">
        <f t="shared" si="38"/>
        <v>0</v>
      </c>
      <c r="Z143">
        <f t="shared" si="39"/>
        <v>0</v>
      </c>
      <c r="AA143">
        <v>2</v>
      </c>
      <c r="AB143">
        <v>2003</v>
      </c>
    </row>
    <row r="144" spans="1:28" x14ac:dyDescent="0.25">
      <c r="A144">
        <f>Data!Y144</f>
        <v>200303</v>
      </c>
      <c r="B144">
        <f>ROUND(Data!Z144,2)</f>
        <v>7.93</v>
      </c>
      <c r="C144">
        <f>ROUND(Data!AA144,1)</f>
        <v>-3.2</v>
      </c>
      <c r="D144">
        <f>ROUND(Data!AB144,1)</f>
        <v>2.2999999999999998</v>
      </c>
      <c r="E144">
        <f>ROUND(Data!AC144,1)</f>
        <v>-7.6</v>
      </c>
      <c r="F144">
        <f>ROUND(Data!AD144,1)</f>
        <v>9.8000000000000007</v>
      </c>
      <c r="G144">
        <f>ROUND(Data!AE144,1)</f>
        <v>-20.100000000000001</v>
      </c>
      <c r="H144">
        <f>ROUND(Data!AF144,1)</f>
        <v>85.3</v>
      </c>
      <c r="I144">
        <f>ROUND(Data!AG144,1)</f>
        <v>61.2</v>
      </c>
      <c r="J144">
        <f>ROUND(Data!AH144,1)</f>
        <v>65.5</v>
      </c>
      <c r="K144">
        <f>ROUND(Data!AI144,1)</f>
        <v>12.4</v>
      </c>
      <c r="O144">
        <f>ROUND(Data!AM144,1)</f>
        <v>-0.2</v>
      </c>
      <c r="Q144">
        <f>ROUND(Data!AO144,1)</f>
        <v>0.3</v>
      </c>
      <c r="R144">
        <f>ROUND(Data!AP144,1)</f>
        <v>0.7</v>
      </c>
      <c r="S144">
        <f>ROUND(Data!AQ144,3)</f>
        <v>0.44500000000000001</v>
      </c>
      <c r="T144">
        <f>ROUND(Data!AR144,3)</f>
        <v>0.29699999999999999</v>
      </c>
      <c r="U144">
        <f>ROUND(Data!AS144,3)</f>
        <v>0.627</v>
      </c>
      <c r="V144">
        <f>ROUND(Data!AT144,0)</f>
        <v>825</v>
      </c>
      <c r="W144">
        <f>ROUND(Data!AU144,1)</f>
        <v>-0.1</v>
      </c>
      <c r="X144">
        <f t="shared" si="37"/>
        <v>9.8999999999999986</v>
      </c>
      <c r="Y144">
        <f t="shared" si="38"/>
        <v>0</v>
      </c>
      <c r="Z144">
        <f t="shared" si="39"/>
        <v>0</v>
      </c>
      <c r="AA144">
        <v>3</v>
      </c>
      <c r="AB144">
        <v>2003</v>
      </c>
    </row>
    <row r="145" spans="1:28" x14ac:dyDescent="0.25">
      <c r="A145">
        <f>Data!Y145</f>
        <v>200304</v>
      </c>
      <c r="B145">
        <f>ROUND(Data!Z145,2)</f>
        <v>13.26</v>
      </c>
      <c r="C145">
        <f>ROUND(Data!AA145,1)</f>
        <v>0.6</v>
      </c>
      <c r="D145">
        <f>ROUND(Data!AB145,1)</f>
        <v>6.6</v>
      </c>
      <c r="E145">
        <f>ROUND(Data!AC145,1)</f>
        <v>-3.8</v>
      </c>
      <c r="F145">
        <f>ROUND(Data!AD145,1)</f>
        <v>14.5</v>
      </c>
      <c r="G145">
        <f>ROUND(Data!AE145,1)</f>
        <v>-11</v>
      </c>
      <c r="H145">
        <f>ROUND(Data!AF145,1)</f>
        <v>80</v>
      </c>
      <c r="I145">
        <f>ROUND(Data!AG145,1)</f>
        <v>51.3</v>
      </c>
      <c r="J145">
        <f>ROUND(Data!AH145,1)</f>
        <v>79.599999999999994</v>
      </c>
      <c r="K145">
        <f>ROUND(Data!AI145,1)</f>
        <v>19.899999999999999</v>
      </c>
      <c r="O145">
        <f>ROUND(Data!AM145,1)</f>
        <v>-0.1</v>
      </c>
      <c r="Q145">
        <f>ROUND(Data!AO145,1)</f>
        <v>0.4</v>
      </c>
      <c r="R145">
        <f>ROUND(Data!AP145,1)</f>
        <v>0.7</v>
      </c>
      <c r="S145">
        <f>ROUND(Data!AQ145,3)</f>
        <v>0.49199999999999999</v>
      </c>
      <c r="T145">
        <f>ROUND(Data!AR145,3)</f>
        <v>0.51300000000000001</v>
      </c>
      <c r="U145">
        <f>ROUND(Data!AS145,3)</f>
        <v>1.0960000000000001</v>
      </c>
      <c r="V145">
        <f>ROUND(Data!AT145,0)</f>
        <v>416</v>
      </c>
      <c r="W145">
        <f>ROUND(Data!AU145,1)</f>
        <v>0</v>
      </c>
      <c r="X145">
        <f t="shared" si="37"/>
        <v>10.399999999999999</v>
      </c>
      <c r="Y145">
        <f t="shared" si="38"/>
        <v>46</v>
      </c>
      <c r="Z145">
        <f t="shared" si="39"/>
        <v>31.5</v>
      </c>
      <c r="AA145">
        <v>4</v>
      </c>
      <c r="AB145">
        <v>2003</v>
      </c>
    </row>
    <row r="146" spans="1:28" x14ac:dyDescent="0.25">
      <c r="A146">
        <f>Data!Y146</f>
        <v>200305</v>
      </c>
      <c r="B146">
        <f>ROUND(Data!Z146,2)</f>
        <v>16.59</v>
      </c>
      <c r="C146">
        <f>ROUND(Data!AA146,1)</f>
        <v>4.2</v>
      </c>
      <c r="D146">
        <f>ROUND(Data!AB146,1)</f>
        <v>10.8</v>
      </c>
      <c r="E146">
        <f>ROUND(Data!AC146,1)</f>
        <v>-1</v>
      </c>
      <c r="F146">
        <f>ROUND(Data!AD146,1)</f>
        <v>22</v>
      </c>
      <c r="G146">
        <f>ROUND(Data!AE146,1)</f>
        <v>-8.1</v>
      </c>
      <c r="H146">
        <f>ROUND(Data!AF146,1)</f>
        <v>75.7</v>
      </c>
      <c r="I146">
        <f>ROUND(Data!AG146,1)</f>
        <v>44.3</v>
      </c>
      <c r="J146">
        <f>ROUND(Data!AH146,1)</f>
        <v>61.2</v>
      </c>
      <c r="K146">
        <f>ROUND(Data!AI146,1)</f>
        <v>12.8</v>
      </c>
      <c r="O146">
        <f>ROUND(Data!AM146,1)</f>
        <v>3.7</v>
      </c>
      <c r="Q146">
        <f>ROUND(Data!AO146,1)</f>
        <v>2.9</v>
      </c>
      <c r="R146">
        <f>ROUND(Data!AP146,1)</f>
        <v>2.2999999999999998</v>
      </c>
      <c r="S146">
        <f>ROUND(Data!AQ146,3)</f>
        <v>0.58299999999999996</v>
      </c>
      <c r="T146">
        <f>ROUND(Data!AR146,3)</f>
        <v>0.78100000000000003</v>
      </c>
      <c r="U146">
        <f>ROUND(Data!AS146,3)</f>
        <v>1.78</v>
      </c>
      <c r="V146">
        <f>ROUND(Data!AT146,0)</f>
        <v>0</v>
      </c>
      <c r="X146">
        <f t="shared" si="37"/>
        <v>11.8</v>
      </c>
      <c r="Y146">
        <f t="shared" si="38"/>
        <v>73</v>
      </c>
      <c r="Z146">
        <f t="shared" si="39"/>
        <v>51</v>
      </c>
      <c r="AA146">
        <v>5</v>
      </c>
      <c r="AB146">
        <v>2003</v>
      </c>
    </row>
    <row r="147" spans="1:28" x14ac:dyDescent="0.25">
      <c r="A147">
        <f>Data!Y147</f>
        <v>200306</v>
      </c>
      <c r="B147">
        <f>ROUND(Data!Z147,2)</f>
        <v>21.62</v>
      </c>
      <c r="C147">
        <f>ROUND(Data!AA147,1)</f>
        <v>10.3</v>
      </c>
      <c r="D147">
        <f>ROUND(Data!AB147,1)</f>
        <v>17.5</v>
      </c>
      <c r="E147">
        <f>ROUND(Data!AC147,1)</f>
        <v>3.9</v>
      </c>
      <c r="F147">
        <f>ROUND(Data!AD147,1)</f>
        <v>25</v>
      </c>
      <c r="G147">
        <f>ROUND(Data!AE147,1)</f>
        <v>-1.4</v>
      </c>
      <c r="H147">
        <f>ROUND(Data!AF147,1)</f>
        <v>67.8</v>
      </c>
      <c r="I147">
        <f>ROUND(Data!AG147,1)</f>
        <v>41</v>
      </c>
      <c r="J147">
        <f>ROUND(Data!AH147,1)</f>
        <v>45.7</v>
      </c>
      <c r="K147">
        <f>ROUND(Data!AI147,1)</f>
        <v>12.2</v>
      </c>
      <c r="O147">
        <f>ROUND(Data!AM147,1)</f>
        <v>14.6</v>
      </c>
      <c r="Q147">
        <f>ROUND(Data!AO147,1)</f>
        <v>11.1</v>
      </c>
      <c r="R147">
        <f>ROUND(Data!AP147,1)</f>
        <v>9.1999999999999993</v>
      </c>
      <c r="S147">
        <f>ROUND(Data!AQ147,3)</f>
        <v>0.76500000000000001</v>
      </c>
      <c r="T147">
        <f>ROUND(Data!AR147,3)</f>
        <v>1.3160000000000001</v>
      </c>
      <c r="U147">
        <f>ROUND(Data!AS147,3)</f>
        <v>2.4929999999999999</v>
      </c>
      <c r="V147">
        <f>ROUND(Data!AT147,0)</f>
        <v>0</v>
      </c>
      <c r="X147">
        <f t="shared" si="37"/>
        <v>13.6</v>
      </c>
      <c r="Y147">
        <f t="shared" si="38"/>
        <v>105</v>
      </c>
      <c r="Z147">
        <f t="shared" si="39"/>
        <v>80</v>
      </c>
      <c r="AA147">
        <v>6</v>
      </c>
      <c r="AB147">
        <v>2003</v>
      </c>
    </row>
    <row r="148" spans="1:28" x14ac:dyDescent="0.25">
      <c r="A148">
        <f>Data!Y148</f>
        <v>200307</v>
      </c>
      <c r="B148">
        <f>ROUND(Data!Z148,2)</f>
        <v>24.51</v>
      </c>
      <c r="C148">
        <f>ROUND(Data!AA148,1)</f>
        <v>15.2</v>
      </c>
      <c r="D148">
        <f>ROUND(Data!AB148,1)</f>
        <v>23.5</v>
      </c>
      <c r="E148">
        <f>ROUND(Data!AC148,1)</f>
        <v>7.5</v>
      </c>
      <c r="F148">
        <f>ROUND(Data!AD148,1)</f>
        <v>30.9</v>
      </c>
      <c r="G148">
        <f>ROUND(Data!AE148,1)</f>
        <v>-1.7</v>
      </c>
      <c r="H148">
        <f>ROUND(Data!AF148,1)</f>
        <v>48.6</v>
      </c>
      <c r="I148">
        <f>ROUND(Data!AG148,1)</f>
        <v>25.1</v>
      </c>
      <c r="J148">
        <f>ROUND(Data!AH148,1)</f>
        <v>0</v>
      </c>
      <c r="K148">
        <f>ROUND(Data!AI148,1)</f>
        <v>0</v>
      </c>
      <c r="O148">
        <f>ROUND(Data!AM148,1)</f>
        <v>18.399999999999999</v>
      </c>
      <c r="Q148">
        <f>ROUND(Data!AO148,1)</f>
        <v>14</v>
      </c>
      <c r="R148">
        <f>ROUND(Data!AP148,1)</f>
        <v>12.1</v>
      </c>
      <c r="S148">
        <f>ROUND(Data!AQ148,3)</f>
        <v>0.68100000000000005</v>
      </c>
      <c r="T148">
        <f>ROUND(Data!AR148,3)</f>
        <v>2.3109999999999999</v>
      </c>
      <c r="U148">
        <f>ROUND(Data!AS148,3)</f>
        <v>3.7469999999999999</v>
      </c>
      <c r="V148">
        <f>ROUND(Data!AT148,0)</f>
        <v>0</v>
      </c>
      <c r="X148">
        <f t="shared" si="37"/>
        <v>16</v>
      </c>
      <c r="Y148">
        <f t="shared" si="38"/>
        <v>133</v>
      </c>
      <c r="Z148">
        <f t="shared" si="39"/>
        <v>102.1</v>
      </c>
      <c r="AA148">
        <v>7</v>
      </c>
      <c r="AB148">
        <v>2003</v>
      </c>
    </row>
    <row r="149" spans="1:28" x14ac:dyDescent="0.25">
      <c r="A149">
        <f>Data!Y149</f>
        <v>200308</v>
      </c>
      <c r="B149">
        <f>ROUND(Data!Z149,2)</f>
        <v>19.66</v>
      </c>
      <c r="C149">
        <f>ROUND(Data!AA149,1)</f>
        <v>14.6</v>
      </c>
      <c r="D149">
        <f>ROUND(Data!AB149,1)</f>
        <v>23.2</v>
      </c>
      <c r="E149">
        <f>ROUND(Data!AC149,1)</f>
        <v>7.2</v>
      </c>
      <c r="F149">
        <f>ROUND(Data!AD149,1)</f>
        <v>31.3</v>
      </c>
      <c r="G149">
        <f>ROUND(Data!AE149,1)</f>
        <v>1.5</v>
      </c>
      <c r="H149">
        <f>ROUND(Data!AF149,1)</f>
        <v>51.8</v>
      </c>
      <c r="I149">
        <f>ROUND(Data!AG149,1)</f>
        <v>25.7</v>
      </c>
      <c r="J149">
        <f>ROUND(Data!AH149,1)</f>
        <v>17.399999999999999</v>
      </c>
      <c r="K149">
        <f>ROUND(Data!AI149,1)</f>
        <v>7.8</v>
      </c>
      <c r="O149">
        <f>ROUND(Data!AM149,1)</f>
        <v>16.7</v>
      </c>
      <c r="Q149">
        <f>ROUND(Data!AO149,1)</f>
        <v>13.6</v>
      </c>
      <c r="R149">
        <f>ROUND(Data!AP149,1)</f>
        <v>12.4</v>
      </c>
      <c r="S149">
        <f>ROUND(Data!AQ149,3)</f>
        <v>0.71299999999999997</v>
      </c>
      <c r="T149">
        <f>ROUND(Data!AR149,3)</f>
        <v>2.1829999999999998</v>
      </c>
      <c r="U149">
        <f>ROUND(Data!AS149,3)</f>
        <v>4.0529999999999999</v>
      </c>
      <c r="V149">
        <f>ROUND(Data!AT149,0)</f>
        <v>0</v>
      </c>
      <c r="X149">
        <f t="shared" si="37"/>
        <v>16</v>
      </c>
      <c r="Y149">
        <f t="shared" si="38"/>
        <v>111</v>
      </c>
      <c r="Z149">
        <f t="shared" si="39"/>
        <v>79.7</v>
      </c>
      <c r="AA149">
        <v>8</v>
      </c>
      <c r="AB149">
        <v>2003</v>
      </c>
    </row>
    <row r="150" spans="1:28" x14ac:dyDescent="0.25">
      <c r="A150">
        <f>Data!Y150</f>
        <v>200309</v>
      </c>
      <c r="B150">
        <f>ROUND(Data!Z150,2)</f>
        <v>12.9</v>
      </c>
      <c r="C150">
        <f>ROUND(Data!AA150,1)</f>
        <v>9.4</v>
      </c>
      <c r="D150">
        <f>ROUND(Data!AB150,1)</f>
        <v>16.399999999999999</v>
      </c>
      <c r="E150">
        <f>ROUND(Data!AC150,1)</f>
        <v>3.7</v>
      </c>
      <c r="F150">
        <f>ROUND(Data!AD150,1)</f>
        <v>28.9</v>
      </c>
      <c r="G150">
        <f>ROUND(Data!AE150,1)</f>
        <v>-2.7</v>
      </c>
      <c r="H150">
        <f>ROUND(Data!AF150,1)</f>
        <v>66.599999999999994</v>
      </c>
      <c r="I150">
        <f>ROUND(Data!AG150,1)</f>
        <v>41.4</v>
      </c>
      <c r="J150">
        <f>ROUND(Data!AH150,1)</f>
        <v>38.200000000000003</v>
      </c>
      <c r="K150">
        <f>ROUND(Data!AI150,1)</f>
        <v>8.6999999999999993</v>
      </c>
      <c r="O150">
        <f>ROUND(Data!AM150,1)</f>
        <v>10.6</v>
      </c>
      <c r="Q150">
        <f>ROUND(Data!AO150,1)</f>
        <v>9.9</v>
      </c>
      <c r="R150">
        <f>ROUND(Data!AP150,1)</f>
        <v>9.8000000000000007</v>
      </c>
      <c r="S150">
        <f>ROUND(Data!AQ150,3)</f>
        <v>0.70099999999999996</v>
      </c>
      <c r="T150">
        <f>ROUND(Data!AR150,3)</f>
        <v>1.3029999999999999</v>
      </c>
      <c r="U150">
        <f>ROUND(Data!AS150,3)</f>
        <v>3.3490000000000002</v>
      </c>
      <c r="V150">
        <f>ROUND(Data!AT150,0)</f>
        <v>0</v>
      </c>
      <c r="X150">
        <f t="shared" si="37"/>
        <v>12.7</v>
      </c>
      <c r="Y150">
        <f t="shared" si="38"/>
        <v>60</v>
      </c>
      <c r="Z150">
        <f t="shared" si="39"/>
        <v>31.1</v>
      </c>
      <c r="AA150">
        <v>9</v>
      </c>
      <c r="AB150">
        <v>2003</v>
      </c>
    </row>
    <row r="151" spans="1:28" x14ac:dyDescent="0.25">
      <c r="A151">
        <f>Data!Y151</f>
        <v>200310</v>
      </c>
      <c r="B151">
        <f>ROUND(Data!Z151,2)</f>
        <v>6.93</v>
      </c>
      <c r="C151">
        <f>ROUND(Data!AA151,1)</f>
        <v>4.4000000000000004</v>
      </c>
      <c r="D151">
        <f>ROUND(Data!AB151,1)</f>
        <v>9.4</v>
      </c>
      <c r="E151">
        <f>ROUND(Data!AC151,1)</f>
        <v>0.1</v>
      </c>
      <c r="F151">
        <f>ROUND(Data!AD151,1)</f>
        <v>23.9</v>
      </c>
      <c r="G151">
        <f>ROUND(Data!AE151,1)</f>
        <v>-16.7</v>
      </c>
      <c r="H151">
        <f>ROUND(Data!AF151,1)</f>
        <v>77.900000000000006</v>
      </c>
      <c r="I151">
        <f>ROUND(Data!AG151,1)</f>
        <v>56.8</v>
      </c>
      <c r="J151">
        <f>ROUND(Data!AH151,1)</f>
        <v>124.7</v>
      </c>
      <c r="K151">
        <f>ROUND(Data!AI151,1)</f>
        <v>27.2</v>
      </c>
      <c r="O151">
        <f>ROUND(Data!AM151,1)</f>
        <v>4.9000000000000004</v>
      </c>
      <c r="Q151">
        <f>ROUND(Data!AO151,1)</f>
        <v>6.1</v>
      </c>
      <c r="R151">
        <f>ROUND(Data!AP151,1)</f>
        <v>6.9</v>
      </c>
      <c r="S151">
        <f>ROUND(Data!AQ151,3)</f>
        <v>0.627</v>
      </c>
      <c r="T151">
        <f>ROUND(Data!AR151,3)</f>
        <v>0.71299999999999997</v>
      </c>
      <c r="U151">
        <f>ROUND(Data!AS151,3)</f>
        <v>2.4409999999999998</v>
      </c>
      <c r="V151">
        <f>ROUND(Data!AT151,0)</f>
        <v>124</v>
      </c>
      <c r="W151">
        <f>ROUND(Data!AU151,1)</f>
        <v>0.9</v>
      </c>
      <c r="X151">
        <f t="shared" si="37"/>
        <v>9.3000000000000007</v>
      </c>
      <c r="Y151">
        <f t="shared" si="38"/>
        <v>29</v>
      </c>
      <c r="Z151">
        <f t="shared" si="39"/>
        <v>5.1000000000000014</v>
      </c>
      <c r="AA151">
        <v>10</v>
      </c>
      <c r="AB151">
        <v>2003</v>
      </c>
    </row>
    <row r="152" spans="1:28" x14ac:dyDescent="0.25">
      <c r="A152">
        <f>Data!Y152</f>
        <v>200311</v>
      </c>
      <c r="B152">
        <f>ROUND(Data!Z152,2)</f>
        <v>3.56</v>
      </c>
      <c r="C152">
        <f>ROUND(Data!AA152,1)</f>
        <v>-6.5</v>
      </c>
      <c r="D152">
        <f>ROUND(Data!AB152,1)</f>
        <v>-1.9</v>
      </c>
      <c r="E152">
        <f>ROUND(Data!AC152,1)</f>
        <v>-10</v>
      </c>
      <c r="F152">
        <f>ROUND(Data!AD152,1)</f>
        <v>8.8000000000000007</v>
      </c>
      <c r="G152">
        <f>ROUND(Data!AE152,1)</f>
        <v>-22.6</v>
      </c>
      <c r="H152">
        <f>ROUND(Data!AF152,1)</f>
        <v>89.8</v>
      </c>
      <c r="I152">
        <f>ROUND(Data!AG152,1)</f>
        <v>74.900000000000006</v>
      </c>
      <c r="J152">
        <f>ROUND(Data!AH152,1)</f>
        <v>77.7</v>
      </c>
      <c r="K152">
        <f>ROUND(Data!AI152,1)</f>
        <v>26.1</v>
      </c>
      <c r="O152">
        <f>ROUND(Data!AM152,1)</f>
        <v>0.2</v>
      </c>
      <c r="Q152">
        <f>ROUND(Data!AO152,1)</f>
        <v>1.9</v>
      </c>
      <c r="R152">
        <f>ROUND(Data!AP152,1)</f>
        <v>3.1</v>
      </c>
      <c r="S152">
        <f>ROUND(Data!AQ152,3)</f>
        <v>0.40200000000000002</v>
      </c>
      <c r="T152">
        <f>ROUND(Data!AR152,3)</f>
        <v>0.159</v>
      </c>
      <c r="U152">
        <f>ROUND(Data!AS152,3)</f>
        <v>0.56200000000000006</v>
      </c>
      <c r="V152">
        <f>ROUND(Data!AT152,0)</f>
        <v>424</v>
      </c>
      <c r="W152">
        <f>ROUND(Data!AU152,1)</f>
        <v>-0.6</v>
      </c>
      <c r="X152">
        <f t="shared" si="37"/>
        <v>8.1</v>
      </c>
      <c r="Y152">
        <f t="shared" si="38"/>
        <v>0</v>
      </c>
      <c r="Z152">
        <f t="shared" si="39"/>
        <v>0</v>
      </c>
      <c r="AA152">
        <v>11</v>
      </c>
      <c r="AB152">
        <v>2003</v>
      </c>
    </row>
    <row r="153" spans="1:28" x14ac:dyDescent="0.25">
      <c r="A153">
        <f>Data!Y153</f>
        <v>200312</v>
      </c>
      <c r="B153">
        <f>ROUND(Data!Z153,2)</f>
        <v>2.13</v>
      </c>
      <c r="C153">
        <f>ROUND(Data!AA153,1)</f>
        <v>-6.4</v>
      </c>
      <c r="D153">
        <f>ROUND(Data!AB153,1)</f>
        <v>-2.9</v>
      </c>
      <c r="E153">
        <f>ROUND(Data!AC153,1)</f>
        <v>-9.5</v>
      </c>
      <c r="F153">
        <f>ROUND(Data!AD153,1)</f>
        <v>4.5999999999999996</v>
      </c>
      <c r="G153">
        <f>ROUND(Data!AE153,1)</f>
        <v>-18.600000000000001</v>
      </c>
      <c r="H153">
        <f>ROUND(Data!AF153,1)</f>
        <v>91</v>
      </c>
      <c r="I153">
        <f>ROUND(Data!AG153,1)</f>
        <v>79</v>
      </c>
      <c r="J153">
        <f>ROUND(Data!AH153,1)</f>
        <v>47.3</v>
      </c>
      <c r="K153">
        <f>ROUND(Data!AI153,1)</f>
        <v>9.3000000000000007</v>
      </c>
      <c r="O153">
        <f>ROUND(Data!AM153,1)</f>
        <v>0.1</v>
      </c>
      <c r="Q153">
        <f>ROUND(Data!AO153,1)</f>
        <v>1.3</v>
      </c>
      <c r="R153">
        <f>ROUND(Data!AP153,1)</f>
        <v>2.1</v>
      </c>
      <c r="S153">
        <f>ROUND(Data!AQ153,3)</f>
        <v>0.39</v>
      </c>
      <c r="T153">
        <f>ROUND(Data!AR153,3)</f>
        <v>0.12</v>
      </c>
      <c r="U153">
        <f>ROUND(Data!AS153,3)</f>
        <v>0.46500000000000002</v>
      </c>
      <c r="V153">
        <f>ROUND(Data!AT153,0)</f>
        <v>607</v>
      </c>
      <c r="W153">
        <f>ROUND(Data!AU153,1)</f>
        <v>-2.5</v>
      </c>
      <c r="X153">
        <f t="shared" si="37"/>
        <v>6.6</v>
      </c>
      <c r="Y153">
        <f t="shared" si="38"/>
        <v>0</v>
      </c>
      <c r="Z153">
        <f t="shared" si="39"/>
        <v>0</v>
      </c>
      <c r="AA153">
        <v>12</v>
      </c>
      <c r="AB153">
        <v>2003</v>
      </c>
    </row>
    <row r="154" spans="1:28" x14ac:dyDescent="0.25">
      <c r="A154">
        <f>Data!Y154</f>
        <v>200401</v>
      </c>
      <c r="B154">
        <f>ROUND(Data!Z154,2)</f>
        <v>2.0299999999999998</v>
      </c>
      <c r="C154">
        <f>ROUND(Data!AA154,1)</f>
        <v>-7</v>
      </c>
      <c r="D154">
        <f>ROUND(Data!AB154,1)</f>
        <v>-3</v>
      </c>
      <c r="E154">
        <f>ROUND(Data!AC154,1)</f>
        <v>-10.4</v>
      </c>
      <c r="F154">
        <f>ROUND(Data!AD154,1)</f>
        <v>4.5999999999999996</v>
      </c>
      <c r="G154">
        <f>ROUND(Data!AE154,1)</f>
        <v>-28.8</v>
      </c>
      <c r="H154">
        <f>ROUND(Data!AF154,1)</f>
        <v>92.9</v>
      </c>
      <c r="I154">
        <f>ROUND(Data!AG154,1)</f>
        <v>80.099999999999994</v>
      </c>
      <c r="J154">
        <f>ROUND(Data!AH154,1)</f>
        <v>90.6</v>
      </c>
      <c r="K154">
        <f>ROUND(Data!AI154,1)</f>
        <v>29.2</v>
      </c>
      <c r="O154">
        <f>ROUND(Data!AM154,1)</f>
        <v>-0.1</v>
      </c>
      <c r="P154">
        <f>ROUND(Data!AN154,1)</f>
        <v>0.9</v>
      </c>
      <c r="Q154">
        <f>ROUND(Data!AO154,1)</f>
        <v>1.6</v>
      </c>
      <c r="S154">
        <f>ROUND(Data!AQ154,3)</f>
        <v>0.43</v>
      </c>
      <c r="T154">
        <f>ROUND(Data!AR154,3)</f>
        <v>0.104</v>
      </c>
      <c r="U154">
        <f>ROUND(Data!AS154,3)</f>
        <v>0.4</v>
      </c>
      <c r="V154">
        <f>ROUND(Data!AT154,0)</f>
        <v>1135</v>
      </c>
      <c r="W154">
        <f>ROUND(Data!AU154,1)</f>
        <v>-0.6</v>
      </c>
      <c r="X154">
        <f t="shared" si="37"/>
        <v>7.4</v>
      </c>
      <c r="Y154">
        <f t="shared" si="38"/>
        <v>0</v>
      </c>
      <c r="Z154">
        <f t="shared" si="39"/>
        <v>0</v>
      </c>
      <c r="AA154">
        <v>1</v>
      </c>
      <c r="AB154">
        <v>2004</v>
      </c>
    </row>
    <row r="155" spans="1:28" x14ac:dyDescent="0.25">
      <c r="A155">
        <f>Data!Y155</f>
        <v>200402</v>
      </c>
      <c r="B155">
        <f>ROUND(Data!Z155,2)</f>
        <v>6.08</v>
      </c>
      <c r="C155">
        <f>ROUND(Data!AA155,1)</f>
        <v>-4.3</v>
      </c>
      <c r="D155">
        <f>ROUND(Data!AB155,1)</f>
        <v>0.4</v>
      </c>
      <c r="E155">
        <f>ROUND(Data!AC155,1)</f>
        <v>-7.9</v>
      </c>
      <c r="F155">
        <f>ROUND(Data!AD155,1)</f>
        <v>5.7</v>
      </c>
      <c r="G155">
        <f>ROUND(Data!AE155,1)</f>
        <v>-15.4</v>
      </c>
      <c r="H155">
        <f>ROUND(Data!AF155,1)</f>
        <v>87</v>
      </c>
      <c r="I155">
        <f>ROUND(Data!AG155,1)</f>
        <v>65.900000000000006</v>
      </c>
      <c r="J155">
        <f>ROUND(Data!AH155,1)</f>
        <v>20.9</v>
      </c>
      <c r="K155">
        <f>ROUND(Data!AI155,1)</f>
        <v>5.0999999999999996</v>
      </c>
      <c r="O155">
        <f>ROUND(Data!AM155,1)</f>
        <v>0</v>
      </c>
      <c r="P155">
        <f>ROUND(Data!AN155,1)</f>
        <v>0.8</v>
      </c>
      <c r="Q155">
        <f>ROUND(Data!AO155,1)</f>
        <v>1.4</v>
      </c>
      <c r="S155">
        <f>ROUND(Data!AQ155,3)</f>
        <v>0.40699999999999997</v>
      </c>
      <c r="T155">
        <f>ROUND(Data!AR155,3)</f>
        <v>0.23899999999999999</v>
      </c>
      <c r="U155">
        <f>ROUND(Data!AS155,3)</f>
        <v>0.61399999999999999</v>
      </c>
      <c r="V155">
        <f>ROUND(Data!AT155,0)</f>
        <v>958</v>
      </c>
      <c r="W155">
        <f>ROUND(Data!AU155,1)</f>
        <v>-0.5</v>
      </c>
      <c r="X155">
        <f t="shared" si="37"/>
        <v>8.3000000000000007</v>
      </c>
      <c r="Y155">
        <f t="shared" si="38"/>
        <v>0</v>
      </c>
      <c r="Z155">
        <f t="shared" si="39"/>
        <v>0</v>
      </c>
      <c r="AA155">
        <v>2</v>
      </c>
      <c r="AB155">
        <v>2004</v>
      </c>
    </row>
    <row r="156" spans="1:28" x14ac:dyDescent="0.25">
      <c r="A156">
        <f>Data!Y156</f>
        <v>200403</v>
      </c>
      <c r="B156">
        <f>ROUND(Data!Z156,2)</f>
        <v>9.9499999999999993</v>
      </c>
      <c r="C156">
        <f>ROUND(Data!AA156,1)</f>
        <v>-1.1000000000000001</v>
      </c>
      <c r="D156">
        <f>ROUND(Data!AB156,1)</f>
        <v>4.9000000000000004</v>
      </c>
      <c r="E156">
        <f>ROUND(Data!AC156,1)</f>
        <v>-6.1</v>
      </c>
      <c r="F156">
        <f>ROUND(Data!AD156,1)</f>
        <v>13.6</v>
      </c>
      <c r="G156">
        <f>ROUND(Data!AE156,1)</f>
        <v>-10.9</v>
      </c>
      <c r="H156">
        <f>ROUND(Data!AF156,1)</f>
        <v>75.599999999999994</v>
      </c>
      <c r="I156">
        <f>ROUND(Data!AG156,1)</f>
        <v>52</v>
      </c>
      <c r="J156">
        <f>ROUND(Data!AH156,1)</f>
        <v>52.8</v>
      </c>
      <c r="K156">
        <f>ROUND(Data!AI156,1)</f>
        <v>13.7</v>
      </c>
      <c r="O156">
        <f>ROUND(Data!AM156,1)</f>
        <v>0.1</v>
      </c>
      <c r="P156">
        <f>ROUND(Data!AN156,1)</f>
        <v>0.7</v>
      </c>
      <c r="Q156">
        <f>ROUND(Data!AO156,1)</f>
        <v>1.2</v>
      </c>
      <c r="S156">
        <f>ROUND(Data!AQ156,3)</f>
        <v>0.434</v>
      </c>
      <c r="T156">
        <f>ROUND(Data!AR156,3)</f>
        <v>0.47099999999999997</v>
      </c>
      <c r="U156">
        <f>ROUND(Data!AS156,3)</f>
        <v>1.0900000000000001</v>
      </c>
      <c r="V156">
        <f>ROUND(Data!AT156,0)</f>
        <v>770</v>
      </c>
      <c r="W156">
        <f>ROUND(Data!AU156,1)</f>
        <v>0</v>
      </c>
      <c r="X156">
        <f t="shared" si="37"/>
        <v>11</v>
      </c>
      <c r="Y156">
        <f t="shared" si="38"/>
        <v>0</v>
      </c>
      <c r="Z156">
        <f t="shared" si="39"/>
        <v>0</v>
      </c>
      <c r="AA156">
        <v>3</v>
      </c>
      <c r="AB156">
        <v>2004</v>
      </c>
    </row>
    <row r="157" spans="1:28" x14ac:dyDescent="0.25">
      <c r="A157">
        <f>Data!Y157</f>
        <v>200404</v>
      </c>
      <c r="B157">
        <f>ROUND(Data!Z157,2)</f>
        <v>17.79</v>
      </c>
      <c r="C157">
        <f>ROUND(Data!AA157,1)</f>
        <v>3.6</v>
      </c>
      <c r="D157">
        <f>ROUND(Data!AB157,1)</f>
        <v>10.6</v>
      </c>
      <c r="E157">
        <f>ROUND(Data!AC157,1)</f>
        <v>-2.2000000000000002</v>
      </c>
      <c r="F157">
        <f>ROUND(Data!AD157,1)</f>
        <v>18.899999999999999</v>
      </c>
      <c r="G157">
        <f>ROUND(Data!AE157,1)</f>
        <v>-7.9</v>
      </c>
      <c r="H157">
        <f>ROUND(Data!AF157,1)</f>
        <v>66.5</v>
      </c>
      <c r="I157">
        <f>ROUND(Data!AG157,1)</f>
        <v>38.9</v>
      </c>
      <c r="J157">
        <f>ROUND(Data!AH157,1)</f>
        <v>48</v>
      </c>
      <c r="K157">
        <f>ROUND(Data!AI157,1)</f>
        <v>19.7</v>
      </c>
      <c r="O157">
        <f>ROUND(Data!AM157,1)</f>
        <v>0.2</v>
      </c>
      <c r="P157">
        <f>ROUND(Data!AN157,1)</f>
        <v>0.9</v>
      </c>
      <c r="Q157">
        <f>ROUND(Data!AO157,1)</f>
        <v>1.3</v>
      </c>
      <c r="S157">
        <f>ROUND(Data!AQ157,3)</f>
        <v>0.47599999999999998</v>
      </c>
      <c r="T157">
        <f>ROUND(Data!AR157,3)</f>
        <v>0.84899999999999998</v>
      </c>
      <c r="U157">
        <f>ROUND(Data!AS157,3)</f>
        <v>1.629</v>
      </c>
      <c r="V157">
        <f>ROUND(Data!AT157,0)</f>
        <v>53</v>
      </c>
      <c r="W157">
        <f>ROUND(Data!AU157,1)</f>
        <v>0.3</v>
      </c>
      <c r="X157">
        <f t="shared" si="37"/>
        <v>12.8</v>
      </c>
      <c r="Y157">
        <f t="shared" si="38"/>
        <v>59</v>
      </c>
      <c r="Z157">
        <f t="shared" si="39"/>
        <v>40.1</v>
      </c>
      <c r="AA157">
        <v>4</v>
      </c>
      <c r="AB157">
        <v>2004</v>
      </c>
    </row>
    <row r="158" spans="1:28" x14ac:dyDescent="0.25">
      <c r="A158">
        <f>Data!Y158</f>
        <v>200405</v>
      </c>
      <c r="B158">
        <f>ROUND(Data!Z158,2)</f>
        <v>16.350000000000001</v>
      </c>
      <c r="C158">
        <f>ROUND(Data!AA158,1)</f>
        <v>4.8</v>
      </c>
      <c r="D158">
        <f>ROUND(Data!AB158,1)</f>
        <v>11.3</v>
      </c>
      <c r="E158">
        <f>ROUND(Data!AC158,1)</f>
        <v>-0.2</v>
      </c>
      <c r="F158">
        <f>ROUND(Data!AD158,1)</f>
        <v>19.399999999999999</v>
      </c>
      <c r="G158">
        <f>ROUND(Data!AE158,1)</f>
        <v>-4.2</v>
      </c>
      <c r="H158">
        <f>ROUND(Data!AF158,1)</f>
        <v>78.8</v>
      </c>
      <c r="I158">
        <f>ROUND(Data!AG158,1)</f>
        <v>50.4</v>
      </c>
      <c r="J158">
        <f>ROUND(Data!AH158,1)</f>
        <v>92.4</v>
      </c>
      <c r="K158">
        <f>ROUND(Data!AI158,1)</f>
        <v>17.100000000000001</v>
      </c>
      <c r="O158">
        <f>ROUND(Data!AM158,1)</f>
        <v>7.3</v>
      </c>
      <c r="P158">
        <f>ROUND(Data!AN158,1)</f>
        <v>5.8</v>
      </c>
      <c r="Q158">
        <f>ROUND(Data!AO158,1)</f>
        <v>5.0999999999999996</v>
      </c>
      <c r="S158">
        <f>ROUND(Data!AQ158,3)</f>
        <v>0.64900000000000002</v>
      </c>
      <c r="T158">
        <f>ROUND(Data!AR158,3)</f>
        <v>0.72399999999999998</v>
      </c>
      <c r="U158">
        <f>ROUND(Data!AS158,3)</f>
        <v>1.538</v>
      </c>
      <c r="V158">
        <f>ROUND(Data!AT158,0)</f>
        <v>0</v>
      </c>
      <c r="X158">
        <f t="shared" si="37"/>
        <v>11.5</v>
      </c>
      <c r="Y158">
        <f t="shared" si="38"/>
        <v>74</v>
      </c>
      <c r="Z158">
        <f t="shared" si="39"/>
        <v>54.6</v>
      </c>
      <c r="AA158">
        <v>5</v>
      </c>
      <c r="AB158">
        <v>2004</v>
      </c>
    </row>
    <row r="159" spans="1:28" x14ac:dyDescent="0.25">
      <c r="A159">
        <f>Data!Y159</f>
        <v>200406</v>
      </c>
      <c r="B159">
        <f>ROUND(Data!Z159,2)</f>
        <v>19.22</v>
      </c>
      <c r="C159">
        <f>ROUND(Data!AA159,1)</f>
        <v>10.8</v>
      </c>
      <c r="D159">
        <f>ROUND(Data!AB159,1)</f>
        <v>17.899999999999999</v>
      </c>
      <c r="E159">
        <f>ROUND(Data!AC159,1)</f>
        <v>4.5999999999999996</v>
      </c>
      <c r="F159">
        <f>ROUND(Data!AD159,1)</f>
        <v>27.2</v>
      </c>
      <c r="G159">
        <f>ROUND(Data!AE159,1)</f>
        <v>-2</v>
      </c>
      <c r="H159">
        <f>ROUND(Data!AF159,1)</f>
        <v>68.3</v>
      </c>
      <c r="I159">
        <f>ROUND(Data!AG159,1)</f>
        <v>40.5</v>
      </c>
      <c r="J159">
        <f>ROUND(Data!AH159,1)</f>
        <v>83.4</v>
      </c>
      <c r="K159">
        <f>ROUND(Data!AI159,1)</f>
        <v>22.7</v>
      </c>
      <c r="O159">
        <f>ROUND(Data!AM159,1)</f>
        <v>13.5</v>
      </c>
      <c r="P159">
        <f>ROUND(Data!AN159,1)</f>
        <v>10.3</v>
      </c>
      <c r="Q159">
        <f>ROUND(Data!AO159,1)</f>
        <v>8.8000000000000007</v>
      </c>
      <c r="S159">
        <f>ROUND(Data!AQ159,3)</f>
        <v>0.78100000000000003</v>
      </c>
      <c r="T159">
        <f>ROUND(Data!AR159,3)</f>
        <v>1.38</v>
      </c>
      <c r="U159">
        <f>ROUND(Data!AS159,3)</f>
        <v>2.9359999999999999</v>
      </c>
      <c r="V159">
        <f>ROUND(Data!AT159,0)</f>
        <v>0</v>
      </c>
      <c r="X159">
        <f t="shared" si="37"/>
        <v>13.299999999999999</v>
      </c>
      <c r="Y159">
        <f t="shared" si="38"/>
        <v>105</v>
      </c>
      <c r="Z159">
        <f t="shared" si="39"/>
        <v>77.8</v>
      </c>
      <c r="AA159">
        <v>6</v>
      </c>
      <c r="AB159">
        <v>2004</v>
      </c>
    </row>
    <row r="160" spans="1:28" x14ac:dyDescent="0.25">
      <c r="A160">
        <f>Data!Y160</f>
        <v>200407</v>
      </c>
      <c r="B160">
        <f>ROUND(Data!Z160,2)</f>
        <v>21.4</v>
      </c>
      <c r="C160">
        <f>ROUND(Data!AA160,1)</f>
        <v>14</v>
      </c>
      <c r="D160">
        <f>ROUND(Data!AB160,1)</f>
        <v>21.5</v>
      </c>
      <c r="E160">
        <f>ROUND(Data!AC160,1)</f>
        <v>7.6</v>
      </c>
      <c r="F160">
        <f>ROUND(Data!AD160,1)</f>
        <v>28.8</v>
      </c>
      <c r="G160">
        <f>ROUND(Data!AE160,1)</f>
        <v>0.8</v>
      </c>
      <c r="H160">
        <f>ROUND(Data!AF160,1)</f>
        <v>63.9</v>
      </c>
      <c r="I160">
        <f>ROUND(Data!AG160,1)</f>
        <v>37.700000000000003</v>
      </c>
      <c r="J160">
        <f>ROUND(Data!AH160,1)</f>
        <v>24.1</v>
      </c>
      <c r="K160">
        <f>ROUND(Data!AI160,1)</f>
        <v>5.6</v>
      </c>
      <c r="O160">
        <f>ROUND(Data!AM160,1)</f>
        <v>16.2</v>
      </c>
      <c r="P160">
        <f>ROUND(Data!AN160,1)</f>
        <v>13.8</v>
      </c>
      <c r="Q160">
        <f>ROUND(Data!AO160,1)</f>
        <v>12.2</v>
      </c>
      <c r="S160">
        <f>ROUND(Data!AQ160,3)</f>
        <v>0.91400000000000003</v>
      </c>
      <c r="T160">
        <f>ROUND(Data!AR160,3)</f>
        <v>1.7310000000000001</v>
      </c>
      <c r="U160">
        <f>ROUND(Data!AS160,3)</f>
        <v>3.0760000000000001</v>
      </c>
      <c r="V160">
        <f>ROUND(Data!AT160,0)</f>
        <v>0</v>
      </c>
      <c r="X160">
        <f t="shared" si="37"/>
        <v>13.9</v>
      </c>
      <c r="Y160">
        <f t="shared" si="38"/>
        <v>119</v>
      </c>
      <c r="Z160">
        <f t="shared" si="39"/>
        <v>90.2</v>
      </c>
      <c r="AA160">
        <v>7</v>
      </c>
      <c r="AB160">
        <v>2004</v>
      </c>
    </row>
    <row r="161" spans="1:28" x14ac:dyDescent="0.25">
      <c r="A161">
        <f>Data!Y161</f>
        <v>200408</v>
      </c>
      <c r="B161">
        <f>ROUND(Data!Z161,2)</f>
        <v>15.8</v>
      </c>
      <c r="C161">
        <f>ROUND(Data!AA161,1)</f>
        <v>13.7</v>
      </c>
      <c r="D161">
        <f>ROUND(Data!AB161,1)</f>
        <v>20.3</v>
      </c>
      <c r="E161">
        <f>ROUND(Data!AC161,1)</f>
        <v>8.6999999999999993</v>
      </c>
      <c r="F161">
        <f>ROUND(Data!AD161,1)</f>
        <v>29.6</v>
      </c>
      <c r="G161">
        <f>ROUND(Data!AE161,1)</f>
        <v>3.5</v>
      </c>
      <c r="H161">
        <f>ROUND(Data!AF161,1)</f>
        <v>70.599999999999994</v>
      </c>
      <c r="I161">
        <f>ROUND(Data!AG161,1)</f>
        <v>47.4</v>
      </c>
      <c r="J161">
        <f>ROUND(Data!AH161,1)</f>
        <v>91.6</v>
      </c>
      <c r="K161">
        <f>ROUND(Data!AI161,1)</f>
        <v>22.4</v>
      </c>
      <c r="O161">
        <f>ROUND(Data!AM161,1)</f>
        <v>15</v>
      </c>
      <c r="P161">
        <f>ROUND(Data!AN161,1)</f>
        <v>13.8</v>
      </c>
      <c r="Q161">
        <f>ROUND(Data!AO161,1)</f>
        <v>13</v>
      </c>
      <c r="S161">
        <f>ROUND(Data!AQ161,3)</f>
        <v>1.0209999999999999</v>
      </c>
      <c r="T161">
        <f>ROUND(Data!AR161,3)</f>
        <v>1.5169999999999999</v>
      </c>
      <c r="U161">
        <f>ROUND(Data!AS161,3)</f>
        <v>3.1840000000000002</v>
      </c>
      <c r="V161">
        <f>ROUND(Data!AT161,0)</f>
        <v>0</v>
      </c>
      <c r="X161">
        <f t="shared" si="37"/>
        <v>11.600000000000001</v>
      </c>
      <c r="Y161">
        <f t="shared" si="38"/>
        <v>92</v>
      </c>
      <c r="Z161">
        <f t="shared" si="39"/>
        <v>62.4</v>
      </c>
      <c r="AA161">
        <v>8</v>
      </c>
      <c r="AB161">
        <v>2004</v>
      </c>
    </row>
    <row r="162" spans="1:28" x14ac:dyDescent="0.25">
      <c r="A162">
        <f>Data!Y162</f>
        <v>200409</v>
      </c>
      <c r="C162">
        <f>ROUND(Data!AA162,1)</f>
        <v>6.2</v>
      </c>
      <c r="D162">
        <f>ROUND(Data!AB162,1)</f>
        <v>12</v>
      </c>
      <c r="E162">
        <f>ROUND(Data!AC162,1)</f>
        <v>1.8</v>
      </c>
      <c r="F162">
        <f>ROUND(Data!AD162,1)</f>
        <v>20.399999999999999</v>
      </c>
      <c r="G162">
        <f>ROUND(Data!AE162,1)</f>
        <v>-3.8</v>
      </c>
      <c r="H162">
        <f>ROUND(Data!AF162,1)</f>
        <v>84.5</v>
      </c>
      <c r="I162">
        <f>ROUND(Data!AG162,1)</f>
        <v>60.4</v>
      </c>
      <c r="J162">
        <f>ROUND(Data!AH162,1)</f>
        <v>117.1</v>
      </c>
      <c r="K162">
        <f>ROUND(Data!AI162,1)</f>
        <v>31</v>
      </c>
      <c r="P162">
        <f>ROUND(Data!AN162,1)</f>
        <v>8.6999999999999993</v>
      </c>
      <c r="S162">
        <f>ROUND(Data!AQ162,3)</f>
        <v>0.81299999999999994</v>
      </c>
      <c r="T162">
        <f>ROUND(Data!AR162,3)</f>
        <v>0.64500000000000002</v>
      </c>
      <c r="U162">
        <f>ROUND(Data!AS162,3)</f>
        <v>1.8280000000000001</v>
      </c>
      <c r="V162">
        <f>ROUND(Data!AT162,0)</f>
        <v>0</v>
      </c>
      <c r="X162">
        <f t="shared" si="37"/>
        <v>10.199999999999999</v>
      </c>
      <c r="Y162">
        <f t="shared" si="38"/>
        <v>48</v>
      </c>
      <c r="Z162">
        <f t="shared" si="39"/>
        <v>27.6</v>
      </c>
      <c r="AA162">
        <v>9</v>
      </c>
      <c r="AB162">
        <v>2004</v>
      </c>
    </row>
    <row r="163" spans="1:28" x14ac:dyDescent="0.25">
      <c r="A163">
        <f>Data!Y163</f>
        <v>200410</v>
      </c>
      <c r="C163">
        <f>ROUND(Data!AA163,1)</f>
        <v>2.4</v>
      </c>
      <c r="D163">
        <f>ROUND(Data!AB163,1)</f>
        <v>7.5</v>
      </c>
      <c r="E163">
        <f>ROUND(Data!AC163,1)</f>
        <v>-1.3</v>
      </c>
      <c r="F163">
        <f>ROUND(Data!AD163,1)</f>
        <v>19.5</v>
      </c>
      <c r="G163">
        <f>ROUND(Data!AE163,1)</f>
        <v>-9.4</v>
      </c>
      <c r="H163">
        <f>ROUND(Data!AF163,1)</f>
        <v>82.5</v>
      </c>
      <c r="I163">
        <f>ROUND(Data!AG163,1)</f>
        <v>63.2</v>
      </c>
      <c r="J163">
        <f>ROUND(Data!AH163,1)</f>
        <v>69.5</v>
      </c>
      <c r="K163">
        <f>ROUND(Data!AI163,1)</f>
        <v>14.4</v>
      </c>
      <c r="P163">
        <f>ROUND(Data!AN163,1)</f>
        <v>5.4</v>
      </c>
      <c r="S163">
        <f>ROUND(Data!AQ163,3)</f>
        <v>0.623</v>
      </c>
      <c r="T163">
        <f>ROUND(Data!AR163,3)</f>
        <v>0.53100000000000003</v>
      </c>
      <c r="U163">
        <f>ROUND(Data!AS163,3)</f>
        <v>1.6479999999999999</v>
      </c>
      <c r="V163">
        <f>ROUND(Data!AT163,0)</f>
        <v>124</v>
      </c>
      <c r="W163">
        <f>ROUND(Data!AU163,1)</f>
        <v>0</v>
      </c>
      <c r="X163">
        <f t="shared" si="37"/>
        <v>8.8000000000000007</v>
      </c>
      <c r="Y163">
        <f t="shared" si="38"/>
        <v>25</v>
      </c>
      <c r="Z163">
        <f t="shared" si="39"/>
        <v>5.5</v>
      </c>
      <c r="AA163">
        <v>10</v>
      </c>
      <c r="AB163">
        <v>2004</v>
      </c>
    </row>
    <row r="164" spans="1:28" x14ac:dyDescent="0.25">
      <c r="A164">
        <f>Data!Y164</f>
        <v>200411</v>
      </c>
      <c r="C164">
        <f>ROUND(Data!AA164,1)</f>
        <v>-2.4</v>
      </c>
      <c r="D164">
        <f>ROUND(Data!AB164,1)</f>
        <v>1.9</v>
      </c>
      <c r="E164">
        <f>ROUND(Data!AC164,1)</f>
        <v>-5.4</v>
      </c>
      <c r="F164">
        <f>ROUND(Data!AD164,1)</f>
        <v>12.1</v>
      </c>
      <c r="G164">
        <f>ROUND(Data!AE164,1)</f>
        <v>-10.5</v>
      </c>
      <c r="H164">
        <f>ROUND(Data!AF164,1)</f>
        <v>90</v>
      </c>
      <c r="I164">
        <f>ROUND(Data!AG164,1)</f>
        <v>70.599999999999994</v>
      </c>
      <c r="J164">
        <f>ROUND(Data!AH164,1)</f>
        <v>90.9</v>
      </c>
      <c r="K164">
        <f>ROUND(Data!AI164,1)</f>
        <v>16.3</v>
      </c>
      <c r="P164">
        <f>ROUND(Data!AN164,1)</f>
        <v>1.5</v>
      </c>
      <c r="S164">
        <f>ROUND(Data!AQ164,3)</f>
        <v>0.49199999999999999</v>
      </c>
      <c r="T164">
        <f>ROUND(Data!AR164,3)</f>
        <v>0.23300000000000001</v>
      </c>
      <c r="U164">
        <f>ROUND(Data!AS164,3)</f>
        <v>0.70199999999999996</v>
      </c>
      <c r="V164">
        <f>ROUND(Data!AT164,0)</f>
        <v>411</v>
      </c>
      <c r="W164">
        <f>ROUND(Data!AU164,1)</f>
        <v>-1.5</v>
      </c>
      <c r="X164">
        <f t="shared" si="37"/>
        <v>7.3000000000000007</v>
      </c>
      <c r="Y164">
        <f t="shared" si="38"/>
        <v>0</v>
      </c>
      <c r="Z164">
        <f t="shared" si="39"/>
        <v>0</v>
      </c>
      <c r="AA164">
        <v>11</v>
      </c>
      <c r="AB164">
        <v>2004</v>
      </c>
    </row>
    <row r="165" spans="1:28" x14ac:dyDescent="0.25">
      <c r="A165">
        <f>Data!Y165</f>
        <v>200412</v>
      </c>
      <c r="C165">
        <f>ROUND(Data!AA165,1)</f>
        <v>-3.7</v>
      </c>
      <c r="D165">
        <f>ROUND(Data!AB165,1)</f>
        <v>0.1</v>
      </c>
      <c r="E165">
        <f>ROUND(Data!AC165,1)</f>
        <v>-6.6</v>
      </c>
      <c r="F165">
        <f>ROUND(Data!AD165,1)</f>
        <v>6.2</v>
      </c>
      <c r="G165">
        <f>ROUND(Data!AE165,1)</f>
        <v>-13.6</v>
      </c>
      <c r="H165">
        <f>ROUND(Data!AF165,1)</f>
        <v>91.8</v>
      </c>
      <c r="I165">
        <f>ROUND(Data!AG165,1)</f>
        <v>77.099999999999994</v>
      </c>
      <c r="J165">
        <f>ROUND(Data!AH165,1)</f>
        <v>79.599999999999994</v>
      </c>
      <c r="K165">
        <f>ROUND(Data!AI165,1)</f>
        <v>18</v>
      </c>
      <c r="P165">
        <f>ROUND(Data!AN165,1)</f>
        <v>1.1000000000000001</v>
      </c>
      <c r="S165">
        <f>ROUND(Data!AQ165,3)</f>
        <v>0.47699999999999998</v>
      </c>
      <c r="T165">
        <f>ROUND(Data!AR165,3)</f>
        <v>0.159</v>
      </c>
      <c r="U165">
        <f>ROUND(Data!AS165,3)</f>
        <v>0.61099999999999999</v>
      </c>
      <c r="V165">
        <f>ROUND(Data!AT165,0)</f>
        <v>643</v>
      </c>
      <c r="W165">
        <f>ROUND(Data!AU165,1)</f>
        <v>-0.6</v>
      </c>
      <c r="X165">
        <f t="shared" si="37"/>
        <v>6.6999999999999993</v>
      </c>
      <c r="Y165">
        <f t="shared" si="38"/>
        <v>0</v>
      </c>
      <c r="Z165">
        <f t="shared" si="39"/>
        <v>0</v>
      </c>
      <c r="AA165">
        <v>12</v>
      </c>
      <c r="AB165">
        <v>2004</v>
      </c>
    </row>
    <row r="166" spans="1:28" x14ac:dyDescent="0.25">
      <c r="A166">
        <f>Data!Y166</f>
        <v>200501</v>
      </c>
      <c r="C166">
        <f>ROUND(Data!AA166,1)</f>
        <v>-5.9</v>
      </c>
      <c r="D166">
        <f>ROUND(Data!AB166,1)</f>
        <v>-1.2</v>
      </c>
      <c r="E166">
        <f>ROUND(Data!AC166,1)</f>
        <v>-9.1</v>
      </c>
      <c r="F166">
        <f>ROUND(Data!AD166,1)</f>
        <v>11.3</v>
      </c>
      <c r="G166">
        <f>ROUND(Data!AE166,1)</f>
        <v>-25.5</v>
      </c>
      <c r="H166">
        <f>ROUND(Data!AF166,1)</f>
        <v>88.8</v>
      </c>
      <c r="I166">
        <f>ROUND(Data!AG166,1)</f>
        <v>71.3</v>
      </c>
      <c r="J166">
        <f>ROUND(Data!AH166,1)</f>
        <v>47.8</v>
      </c>
      <c r="K166">
        <f>ROUND(Data!AI166,1)</f>
        <v>14.2</v>
      </c>
      <c r="Q166">
        <f>ROUND(Data!AO166,1)</f>
        <v>0.9</v>
      </c>
      <c r="S166">
        <f>ROUND(Data!AQ166,3)</f>
        <v>0.432</v>
      </c>
      <c r="T166">
        <f>ROUND(Data!AR166,3)</f>
        <v>0.185</v>
      </c>
      <c r="U166">
        <f>ROUND(Data!AS166,3)</f>
        <v>0.70499999999999996</v>
      </c>
      <c r="V166">
        <f>ROUND(Data!AT166,0)</f>
        <v>549</v>
      </c>
      <c r="W166">
        <f>ROUND(Data!AU166,1)</f>
        <v>-0.2</v>
      </c>
      <c r="X166">
        <f t="shared" si="37"/>
        <v>7.8999999999999995</v>
      </c>
      <c r="Y166">
        <f t="shared" si="38"/>
        <v>0</v>
      </c>
      <c r="Z166">
        <f t="shared" si="39"/>
        <v>0</v>
      </c>
      <c r="AA166">
        <v>1</v>
      </c>
      <c r="AB166">
        <v>2005</v>
      </c>
    </row>
    <row r="167" spans="1:28" x14ac:dyDescent="0.25">
      <c r="A167">
        <f>Data!Y167</f>
        <v>200502</v>
      </c>
      <c r="C167">
        <f>ROUND(Data!AA167,1)</f>
        <v>-3.6</v>
      </c>
      <c r="D167">
        <f>ROUND(Data!AB167,1)</f>
        <v>2.9</v>
      </c>
      <c r="E167">
        <f>ROUND(Data!AC167,1)</f>
        <v>-8.1</v>
      </c>
      <c r="F167">
        <f>ROUND(Data!AD167,1)</f>
        <v>11.6</v>
      </c>
      <c r="G167">
        <f>ROUND(Data!AE167,1)</f>
        <v>-14.8</v>
      </c>
      <c r="H167">
        <f>ROUND(Data!AF167,1)</f>
        <v>69.7</v>
      </c>
      <c r="I167">
        <f>ROUND(Data!AG167,1)</f>
        <v>46.9</v>
      </c>
      <c r="J167">
        <f>ROUND(Data!AH167,1)</f>
        <v>17.7</v>
      </c>
      <c r="K167">
        <f>ROUND(Data!AI167,1)</f>
        <v>11.4</v>
      </c>
      <c r="Q167">
        <f>ROUND(Data!AO167,1)</f>
        <v>0.8</v>
      </c>
      <c r="S167">
        <f>ROUND(Data!AQ167,3)</f>
        <v>0.33</v>
      </c>
      <c r="T167">
        <f>ROUND(Data!AR167,3)</f>
        <v>0.47599999999999998</v>
      </c>
      <c r="U167">
        <f>ROUND(Data!AS167,3)</f>
        <v>1.1739999999999999</v>
      </c>
      <c r="V167">
        <f>ROUND(Data!AT167,0)</f>
        <v>575</v>
      </c>
      <c r="W167">
        <f>ROUND(Data!AU167,1)</f>
        <v>-0.1</v>
      </c>
      <c r="X167">
        <f t="shared" si="37"/>
        <v>11</v>
      </c>
      <c r="Y167">
        <f t="shared" si="38"/>
        <v>0</v>
      </c>
      <c r="Z167">
        <f t="shared" si="39"/>
        <v>0</v>
      </c>
      <c r="AA167">
        <v>2</v>
      </c>
      <c r="AB167">
        <v>2005</v>
      </c>
    </row>
    <row r="168" spans="1:28" x14ac:dyDescent="0.25">
      <c r="A168">
        <f>Data!Y168</f>
        <v>200503</v>
      </c>
      <c r="C168">
        <f>ROUND(Data!AA168,1)</f>
        <v>-1.6</v>
      </c>
      <c r="D168">
        <f>ROUND(Data!AB168,1)</f>
        <v>3.6</v>
      </c>
      <c r="E168">
        <f>ROUND(Data!AC168,1)</f>
        <v>-5.6</v>
      </c>
      <c r="F168">
        <f>ROUND(Data!AD168,1)</f>
        <v>13</v>
      </c>
      <c r="G168">
        <f>ROUND(Data!AE168,1)</f>
        <v>-12.8</v>
      </c>
      <c r="H168">
        <f>ROUND(Data!AF168,1)</f>
        <v>81.8</v>
      </c>
      <c r="I168">
        <f>ROUND(Data!AG168,1)</f>
        <v>57.3</v>
      </c>
      <c r="J168">
        <f>ROUND(Data!AH168,1)</f>
        <v>68.3</v>
      </c>
      <c r="K168">
        <f>ROUND(Data!AI168,1)</f>
        <v>16.2</v>
      </c>
      <c r="Q168">
        <f>ROUND(Data!AO168,1)</f>
        <v>0.7</v>
      </c>
      <c r="S168">
        <f>ROUND(Data!AQ168,3)</f>
        <v>0.436</v>
      </c>
      <c r="T168">
        <f>ROUND(Data!AR168,3)</f>
        <v>0.39</v>
      </c>
      <c r="U168">
        <f>ROUND(Data!AS168,3)</f>
        <v>1.1419999999999999</v>
      </c>
      <c r="V168">
        <f>ROUND(Data!AT168,0)</f>
        <v>728</v>
      </c>
      <c r="W168">
        <f>ROUND(Data!AU168,1)</f>
        <v>-0.2</v>
      </c>
      <c r="X168">
        <f t="shared" si="37"/>
        <v>9.1999999999999993</v>
      </c>
      <c r="Y168">
        <f t="shared" si="38"/>
        <v>0</v>
      </c>
      <c r="Z168">
        <f t="shared" si="39"/>
        <v>0</v>
      </c>
      <c r="AA168">
        <v>3</v>
      </c>
      <c r="AB168">
        <v>2005</v>
      </c>
    </row>
    <row r="169" spans="1:28" x14ac:dyDescent="0.25">
      <c r="A169">
        <f>Data!Y169</f>
        <v>200504</v>
      </c>
      <c r="C169">
        <f>ROUND(Data!AA169,1)</f>
        <v>1.6</v>
      </c>
      <c r="D169">
        <f>ROUND(Data!AB169,1)</f>
        <v>7.9</v>
      </c>
      <c r="E169">
        <f>ROUND(Data!AC169,1)</f>
        <v>-4.3</v>
      </c>
      <c r="F169">
        <f>ROUND(Data!AD169,1)</f>
        <v>19.600000000000001</v>
      </c>
      <c r="G169">
        <f>ROUND(Data!AE169,1)</f>
        <v>-9.5</v>
      </c>
      <c r="H169">
        <f>ROUND(Data!AF169,1)</f>
        <v>68.400000000000006</v>
      </c>
      <c r="I169">
        <f>ROUND(Data!AG169,1)</f>
        <v>41.8</v>
      </c>
      <c r="J169">
        <f>ROUND(Data!AH169,1)</f>
        <v>33.6</v>
      </c>
      <c r="K169">
        <f>ROUND(Data!AI169,1)</f>
        <v>12.9</v>
      </c>
      <c r="Q169">
        <f>ROUND(Data!AO169,1)</f>
        <v>0.7</v>
      </c>
      <c r="S169">
        <f>ROUND(Data!AQ169,3)</f>
        <v>0.42399999999999999</v>
      </c>
      <c r="T169">
        <f>ROUND(Data!AR169,3)</f>
        <v>0.71699999999999997</v>
      </c>
      <c r="U169">
        <f>ROUND(Data!AS169,3)</f>
        <v>1.6990000000000001</v>
      </c>
      <c r="V169">
        <f>ROUND(Data!AT169,0)</f>
        <v>64</v>
      </c>
      <c r="W169">
        <f>ROUND(Data!AU169,1)</f>
        <v>0</v>
      </c>
      <c r="X169">
        <f t="shared" si="37"/>
        <v>12.2</v>
      </c>
      <c r="Y169">
        <f t="shared" si="38"/>
        <v>52</v>
      </c>
      <c r="Z169">
        <f t="shared" si="39"/>
        <v>32.4</v>
      </c>
      <c r="AA169">
        <v>4</v>
      </c>
      <c r="AB169">
        <v>2005</v>
      </c>
    </row>
    <row r="170" spans="1:28" x14ac:dyDescent="0.25">
      <c r="A170">
        <f>Data!Y170</f>
        <v>200505</v>
      </c>
      <c r="C170">
        <f>ROUND(Data!AA170,1)</f>
        <v>6.9</v>
      </c>
      <c r="D170">
        <f>ROUND(Data!AB170,1)</f>
        <v>13</v>
      </c>
      <c r="E170">
        <f>ROUND(Data!AC170,1)</f>
        <v>1.7</v>
      </c>
      <c r="F170">
        <f>ROUND(Data!AD170,1)</f>
        <v>24.4</v>
      </c>
      <c r="G170">
        <f>ROUND(Data!AE170,1)</f>
        <v>-3.4</v>
      </c>
      <c r="H170">
        <f>ROUND(Data!AF170,1)</f>
        <v>75.900000000000006</v>
      </c>
      <c r="I170">
        <f>ROUND(Data!AG170,1)</f>
        <v>50.4</v>
      </c>
      <c r="J170">
        <f>ROUND(Data!AH170,1)</f>
        <v>70.3</v>
      </c>
      <c r="K170">
        <f>ROUND(Data!AI170,1)</f>
        <v>17.100000000000001</v>
      </c>
      <c r="Q170">
        <f>ROUND(Data!AO170,1)</f>
        <v>6.8</v>
      </c>
      <c r="S170">
        <f>ROUND(Data!AQ170,3)</f>
        <v>0.71299999999999997</v>
      </c>
      <c r="T170">
        <f>ROUND(Data!AR170,3)</f>
        <v>0.86499999999999999</v>
      </c>
      <c r="U170">
        <f>ROUND(Data!AS170,3)</f>
        <v>2.3929999999999998</v>
      </c>
      <c r="V170">
        <f>ROUND(Data!AT170,0)</f>
        <v>0</v>
      </c>
      <c r="X170">
        <f t="shared" si="37"/>
        <v>11.3</v>
      </c>
      <c r="Y170">
        <f t="shared" si="38"/>
        <v>80</v>
      </c>
      <c r="Z170">
        <f t="shared" si="39"/>
        <v>55.6</v>
      </c>
      <c r="AA170">
        <v>5</v>
      </c>
      <c r="AB170">
        <v>2005</v>
      </c>
    </row>
    <row r="171" spans="1:28" x14ac:dyDescent="0.25">
      <c r="A171">
        <f>Data!Y171</f>
        <v>200506</v>
      </c>
      <c r="C171">
        <f>ROUND(Data!AA171,1)</f>
        <v>7.2</v>
      </c>
      <c r="D171">
        <f>ROUND(Data!AB171,1)</f>
        <v>13.8</v>
      </c>
      <c r="E171">
        <f>ROUND(Data!AC171,1)</f>
        <v>2.2000000000000002</v>
      </c>
      <c r="F171">
        <f>ROUND(Data!AD171,1)</f>
        <v>26.1</v>
      </c>
      <c r="G171">
        <f>ROUND(Data!AE171,1)</f>
        <v>-2.1</v>
      </c>
      <c r="H171">
        <f>ROUND(Data!AF171,1)</f>
        <v>84.2</v>
      </c>
      <c r="I171">
        <f>ROUND(Data!AG171,1)</f>
        <v>56.9</v>
      </c>
      <c r="J171">
        <f>ROUND(Data!AH171,1)</f>
        <v>130.4</v>
      </c>
      <c r="K171">
        <f>ROUND(Data!AI171,1)</f>
        <v>31.2</v>
      </c>
      <c r="Q171">
        <f>ROUND(Data!AO171,1)</f>
        <v>9.5</v>
      </c>
      <c r="S171">
        <f>ROUND(Data!AQ171,3)</f>
        <v>0.84299999999999997</v>
      </c>
      <c r="T171">
        <f>ROUND(Data!AR171,3)</f>
        <v>0.79900000000000004</v>
      </c>
      <c r="U171">
        <f>ROUND(Data!AS171,3)</f>
        <v>2.6</v>
      </c>
      <c r="V171">
        <f>ROUND(Data!AT171,0)</f>
        <v>0</v>
      </c>
      <c r="X171">
        <f t="shared" si="37"/>
        <v>11.600000000000001</v>
      </c>
      <c r="Y171">
        <f t="shared" si="38"/>
        <v>86</v>
      </c>
      <c r="Z171">
        <f t="shared" si="39"/>
        <v>59.9</v>
      </c>
      <c r="AA171">
        <v>6</v>
      </c>
      <c r="AB171">
        <v>2005</v>
      </c>
    </row>
    <row r="172" spans="1:28" x14ac:dyDescent="0.25">
      <c r="A172">
        <f>Data!Y172</f>
        <v>200507</v>
      </c>
      <c r="C172">
        <f>ROUND(Data!AA172,1)</f>
        <v>12.2</v>
      </c>
      <c r="D172">
        <f>ROUND(Data!AB172,1)</f>
        <v>19.3</v>
      </c>
      <c r="E172">
        <f>ROUND(Data!AC172,1)</f>
        <v>5.3</v>
      </c>
      <c r="F172">
        <f>ROUND(Data!AD172,1)</f>
        <v>25.9</v>
      </c>
      <c r="G172">
        <f>ROUND(Data!AE172,1)</f>
        <v>0.7</v>
      </c>
      <c r="H172">
        <f>ROUND(Data!AF172,1)</f>
        <v>67.400000000000006</v>
      </c>
      <c r="I172">
        <f>ROUND(Data!AG172,1)</f>
        <v>38.700000000000003</v>
      </c>
      <c r="J172">
        <f>ROUND(Data!AH172,1)</f>
        <v>41.7</v>
      </c>
      <c r="K172">
        <f>ROUND(Data!AI172,1)</f>
        <v>12</v>
      </c>
      <c r="Q172">
        <f>ROUND(Data!AO172,1)</f>
        <v>12.6</v>
      </c>
      <c r="S172">
        <f>ROUND(Data!AQ172,3)</f>
        <v>0.82599999999999996</v>
      </c>
      <c r="T172">
        <f>ROUND(Data!AR172,3)</f>
        <v>1.4730000000000001</v>
      </c>
      <c r="U172">
        <f>ROUND(Data!AS172,3)</f>
        <v>2.718</v>
      </c>
      <c r="V172">
        <f>ROUND(Data!AT172,0)</f>
        <v>0</v>
      </c>
      <c r="X172">
        <f t="shared" si="37"/>
        <v>14</v>
      </c>
      <c r="Y172">
        <f t="shared" si="38"/>
        <v>113</v>
      </c>
      <c r="Z172">
        <f t="shared" si="39"/>
        <v>87.1</v>
      </c>
      <c r="AA172">
        <v>7</v>
      </c>
      <c r="AB172">
        <v>2005</v>
      </c>
    </row>
    <row r="173" spans="1:28" x14ac:dyDescent="0.25">
      <c r="A173">
        <f>Data!Y173</f>
        <v>200508</v>
      </c>
      <c r="C173">
        <f>ROUND(Data!AA173,1)</f>
        <v>13.1</v>
      </c>
      <c r="D173">
        <f>ROUND(Data!AB173,1)</f>
        <v>20.5</v>
      </c>
      <c r="E173">
        <f>ROUND(Data!AC173,1)</f>
        <v>6.4</v>
      </c>
      <c r="F173">
        <f>ROUND(Data!AD173,1)</f>
        <v>26.5</v>
      </c>
      <c r="G173">
        <f>ROUND(Data!AE173,1)</f>
        <v>1</v>
      </c>
      <c r="H173">
        <f>ROUND(Data!AF173,1)</f>
        <v>55.9</v>
      </c>
      <c r="I173">
        <f>ROUND(Data!AG173,1)</f>
        <v>32.9</v>
      </c>
      <c r="J173">
        <f>ROUND(Data!AH173,1)</f>
        <v>19.2</v>
      </c>
      <c r="K173">
        <f>ROUND(Data!AI173,1)</f>
        <v>9.6</v>
      </c>
      <c r="Q173">
        <f>ROUND(Data!AO173,1)</f>
        <v>13</v>
      </c>
      <c r="S173">
        <f>ROUND(Data!AQ173,3)</f>
        <v>0.72799999999999998</v>
      </c>
      <c r="T173">
        <f>ROUND(Data!AR173,3)</f>
        <v>1.774</v>
      </c>
      <c r="U173">
        <f>ROUND(Data!AS173,3)</f>
        <v>2.8940000000000001</v>
      </c>
      <c r="V173">
        <f>ROUND(Data!AT173,0)</f>
        <v>0</v>
      </c>
      <c r="X173">
        <f t="shared" si="37"/>
        <v>14.1</v>
      </c>
      <c r="Y173">
        <f t="shared" si="38"/>
        <v>100</v>
      </c>
      <c r="Z173">
        <f t="shared" si="39"/>
        <v>73.5</v>
      </c>
      <c r="AA173">
        <v>8</v>
      </c>
      <c r="AB173">
        <v>2005</v>
      </c>
    </row>
    <row r="174" spans="1:28" x14ac:dyDescent="0.25">
      <c r="A174">
        <f>Data!Y174</f>
        <v>200509</v>
      </c>
      <c r="C174">
        <f>ROUND(Data!AA174,1)</f>
        <v>6.3</v>
      </c>
      <c r="D174">
        <f>ROUND(Data!AB174,1)</f>
        <v>13</v>
      </c>
      <c r="E174">
        <f>ROUND(Data!AC174,1)</f>
        <v>1.3</v>
      </c>
      <c r="F174">
        <f>ROUND(Data!AD174,1)</f>
        <v>22.2</v>
      </c>
      <c r="G174">
        <f>ROUND(Data!AE174,1)</f>
        <v>-3.3</v>
      </c>
      <c r="H174">
        <f>ROUND(Data!AF174,1)</f>
        <v>76.900000000000006</v>
      </c>
      <c r="I174">
        <f>ROUND(Data!AG174,1)</f>
        <v>51.8</v>
      </c>
      <c r="J174">
        <f>ROUND(Data!AH174,1)</f>
        <v>23.5</v>
      </c>
      <c r="K174">
        <f>ROUND(Data!AI174,1)</f>
        <v>5.0999999999999996</v>
      </c>
      <c r="Q174">
        <f>ROUND(Data!AO174,1)</f>
        <v>8.6999999999999993</v>
      </c>
      <c r="S174">
        <f>ROUND(Data!AQ174,3)</f>
        <v>0.74299999999999999</v>
      </c>
      <c r="T174">
        <f>ROUND(Data!AR174,3)</f>
        <v>0.81399999999999995</v>
      </c>
      <c r="U174">
        <f>ROUND(Data!AS174,3)</f>
        <v>1.8240000000000001</v>
      </c>
      <c r="V174">
        <f>ROUND(Data!AT174,0)</f>
        <v>0</v>
      </c>
      <c r="X174">
        <f t="shared" si="37"/>
        <v>11.7</v>
      </c>
      <c r="Y174">
        <f t="shared" si="38"/>
        <v>51</v>
      </c>
      <c r="Z174">
        <f t="shared" si="39"/>
        <v>28.8</v>
      </c>
      <c r="AA174">
        <v>9</v>
      </c>
      <c r="AB174">
        <v>2005</v>
      </c>
    </row>
    <row r="175" spans="1:28" x14ac:dyDescent="0.25">
      <c r="A175">
        <f>Data!Y175</f>
        <v>200510</v>
      </c>
      <c r="C175">
        <f>ROUND(Data!AA175,1)</f>
        <v>2.4</v>
      </c>
      <c r="D175">
        <f>ROUND(Data!AB175,1)</f>
        <v>6.8</v>
      </c>
      <c r="E175">
        <f>ROUND(Data!AC175,1)</f>
        <v>-1</v>
      </c>
      <c r="F175">
        <f>ROUND(Data!AD175,1)</f>
        <v>15</v>
      </c>
      <c r="G175">
        <f>ROUND(Data!AE175,1)</f>
        <v>-6.1</v>
      </c>
      <c r="H175">
        <f>ROUND(Data!AF175,1)</f>
        <v>89.2</v>
      </c>
      <c r="I175">
        <f>ROUND(Data!AG175,1)</f>
        <v>68.2</v>
      </c>
      <c r="J175">
        <f>ROUND(Data!AH175,1)</f>
        <v>60.3</v>
      </c>
      <c r="K175">
        <f>ROUND(Data!AI175,1)</f>
        <v>10.7</v>
      </c>
      <c r="Q175">
        <f>ROUND(Data!AO175,1)</f>
        <v>4.9000000000000004</v>
      </c>
      <c r="S175">
        <f>ROUND(Data!AQ175,3)</f>
        <v>0.67200000000000004</v>
      </c>
      <c r="T175">
        <f>ROUND(Data!AR175,3)</f>
        <v>0.34799999999999998</v>
      </c>
      <c r="U175">
        <f>ROUND(Data!AS175,3)</f>
        <v>0.79600000000000004</v>
      </c>
      <c r="V175">
        <f>ROUND(Data!AT175,0)</f>
        <v>7</v>
      </c>
      <c r="W175">
        <f>ROUND(Data!AU175,1)</f>
        <v>0</v>
      </c>
      <c r="X175">
        <f t="shared" si="37"/>
        <v>7.8</v>
      </c>
      <c r="Y175">
        <f t="shared" si="38"/>
        <v>24</v>
      </c>
      <c r="Z175">
        <f t="shared" si="39"/>
        <v>9</v>
      </c>
      <c r="AA175">
        <v>10</v>
      </c>
      <c r="AB175">
        <v>2005</v>
      </c>
    </row>
    <row r="176" spans="1:28" x14ac:dyDescent="0.25">
      <c r="A176">
        <f>Data!Y176</f>
        <v>200511</v>
      </c>
      <c r="C176">
        <f>ROUND(Data!AA176,1)</f>
        <v>-3.1</v>
      </c>
      <c r="D176">
        <f>ROUND(Data!AB176,1)</f>
        <v>1.4</v>
      </c>
      <c r="E176">
        <f>ROUND(Data!AC176,1)</f>
        <v>-6.4</v>
      </c>
      <c r="F176">
        <f>ROUND(Data!AD176,1)</f>
        <v>16.399999999999999</v>
      </c>
      <c r="G176">
        <f>ROUND(Data!AE176,1)</f>
        <v>-14.5</v>
      </c>
      <c r="H176">
        <f>ROUND(Data!AF176,1)</f>
        <v>88.1</v>
      </c>
      <c r="I176">
        <f>ROUND(Data!AG176,1)</f>
        <v>75.400000000000006</v>
      </c>
      <c r="J176">
        <f>ROUND(Data!AH176,1)</f>
        <v>73.5</v>
      </c>
      <c r="K176">
        <f>ROUND(Data!AI176,1)</f>
        <v>16.3</v>
      </c>
      <c r="Q176">
        <f>ROUND(Data!AO176,1)</f>
        <v>1.9</v>
      </c>
      <c r="S176">
        <f>ROUND(Data!AQ176,3)</f>
        <v>0.48599999999999999</v>
      </c>
      <c r="T176">
        <f>ROUND(Data!AR176,3)</f>
        <v>0.26800000000000002</v>
      </c>
      <c r="U176">
        <f>ROUND(Data!AS176,3)</f>
        <v>1.52</v>
      </c>
      <c r="V176">
        <f>ROUND(Data!AT176,0)</f>
        <v>334</v>
      </c>
      <c r="W176">
        <f>ROUND(Data!AU176,1)</f>
        <v>-2.2000000000000002</v>
      </c>
      <c r="X176">
        <f t="shared" si="37"/>
        <v>7.8000000000000007</v>
      </c>
      <c r="Y176">
        <f t="shared" si="38"/>
        <v>0</v>
      </c>
      <c r="Z176">
        <f t="shared" si="39"/>
        <v>0</v>
      </c>
      <c r="AA176">
        <v>11</v>
      </c>
      <c r="AB176">
        <v>2005</v>
      </c>
    </row>
    <row r="177" spans="1:28" x14ac:dyDescent="0.25">
      <c r="A177">
        <f>Data!Y177</f>
        <v>200512</v>
      </c>
      <c r="C177">
        <f>ROUND(Data!AA177,1)</f>
        <v>-5.5</v>
      </c>
      <c r="D177">
        <f>ROUND(Data!AB177,1)</f>
        <v>-1.4</v>
      </c>
      <c r="E177">
        <f>ROUND(Data!AC177,1)</f>
        <v>-8.6999999999999993</v>
      </c>
      <c r="F177">
        <f>ROUND(Data!AD177,1)</f>
        <v>13.3</v>
      </c>
      <c r="G177">
        <f>ROUND(Data!AE177,1)</f>
        <v>-17.5</v>
      </c>
      <c r="H177">
        <f>ROUND(Data!AF177,1)</f>
        <v>87</v>
      </c>
      <c r="I177">
        <f>ROUND(Data!AG177,1)</f>
        <v>71</v>
      </c>
      <c r="J177">
        <f>ROUND(Data!AH177,1)</f>
        <v>43.7</v>
      </c>
      <c r="K177">
        <f>ROUND(Data!AI177,1)</f>
        <v>7.5</v>
      </c>
      <c r="Q177">
        <f>ROUND(Data!AO177,1)</f>
        <v>1.1000000000000001</v>
      </c>
      <c r="S177">
        <f>ROUND(Data!AQ177,3)</f>
        <v>0.39700000000000002</v>
      </c>
      <c r="T177">
        <f>ROUND(Data!AR177,3)</f>
        <v>0.19</v>
      </c>
      <c r="U177">
        <f>ROUND(Data!AS177,3)</f>
        <v>1.228</v>
      </c>
      <c r="V177">
        <f>ROUND(Data!AT177,0)</f>
        <v>479</v>
      </c>
      <c r="W177">
        <f>ROUND(Data!AU177,1)</f>
        <v>-0.9</v>
      </c>
      <c r="X177">
        <f t="shared" si="37"/>
        <v>7.2999999999999989</v>
      </c>
      <c r="Y177">
        <f t="shared" si="38"/>
        <v>0</v>
      </c>
      <c r="Z177">
        <f t="shared" si="39"/>
        <v>0</v>
      </c>
      <c r="AA177">
        <v>12</v>
      </c>
      <c r="AB177">
        <v>2005</v>
      </c>
    </row>
    <row r="178" spans="1:28" x14ac:dyDescent="0.25">
      <c r="A178">
        <f>Data!Y178</f>
        <v>200601</v>
      </c>
      <c r="C178">
        <f>ROUND(Data!AA178,1)</f>
        <v>-4.4000000000000004</v>
      </c>
      <c r="D178">
        <f>ROUND(Data!AB178,1)</f>
        <v>-1.3</v>
      </c>
      <c r="E178">
        <f>ROUND(Data!AC178,1)</f>
        <v>-6.9</v>
      </c>
      <c r="F178">
        <f>ROUND(Data!AD178,1)</f>
        <v>5</v>
      </c>
      <c r="G178">
        <f>ROUND(Data!AE178,1)</f>
        <v>-11.3</v>
      </c>
      <c r="H178">
        <f>ROUND(Data!AF178,1)</f>
        <v>95.4</v>
      </c>
      <c r="I178">
        <f>ROUND(Data!AG178,1)</f>
        <v>83.3</v>
      </c>
      <c r="J178">
        <f>ROUND(Data!AH178,1)</f>
        <v>87.3</v>
      </c>
      <c r="K178">
        <f>ROUND(Data!AI178,1)</f>
        <v>14</v>
      </c>
      <c r="Q178">
        <f>ROUND(Data!AO178,1)</f>
        <v>1</v>
      </c>
      <c r="S178">
        <f>ROUND(Data!AQ178,3)</f>
        <v>0.46899999999999997</v>
      </c>
      <c r="T178">
        <f>ROUND(Data!AR178,3)</f>
        <v>9.7000000000000003E-2</v>
      </c>
      <c r="U178">
        <f>ROUND(Data!AS178,3)</f>
        <v>0.28999999999999998</v>
      </c>
      <c r="V178">
        <f>ROUND(Data!AT178,0)</f>
        <v>949</v>
      </c>
      <c r="W178">
        <f>ROUND(Data!AU178,1)</f>
        <v>-0.6</v>
      </c>
      <c r="X178">
        <f t="shared" si="37"/>
        <v>5.6000000000000005</v>
      </c>
      <c r="Y178">
        <f t="shared" si="38"/>
        <v>0</v>
      </c>
      <c r="Z178">
        <f t="shared" si="39"/>
        <v>0</v>
      </c>
      <c r="AA178">
        <v>1</v>
      </c>
      <c r="AB178">
        <v>2006</v>
      </c>
    </row>
    <row r="179" spans="1:28" x14ac:dyDescent="0.25">
      <c r="A179">
        <f>Data!Y179</f>
        <v>200602</v>
      </c>
      <c r="C179">
        <f>ROUND(Data!AA179,1)</f>
        <v>-7.2</v>
      </c>
      <c r="D179">
        <f>ROUND(Data!AB179,1)</f>
        <v>-2.2999999999999998</v>
      </c>
      <c r="E179">
        <f>ROUND(Data!AC179,1)</f>
        <v>-11.6</v>
      </c>
      <c r="F179">
        <f>ROUND(Data!AD179,1)</f>
        <v>6.9</v>
      </c>
      <c r="G179">
        <f>ROUND(Data!AE179,1)</f>
        <v>-22.7</v>
      </c>
      <c r="H179">
        <f>ROUND(Data!AF179,1)</f>
        <v>83.6</v>
      </c>
      <c r="I179">
        <f>ROUND(Data!AG179,1)</f>
        <v>64.2</v>
      </c>
      <c r="J179">
        <f>ROUND(Data!AH179,1)</f>
        <v>62.1</v>
      </c>
      <c r="K179">
        <f>ROUND(Data!AI179,1)</f>
        <v>16.3</v>
      </c>
      <c r="Q179">
        <f>ROUND(Data!AO179,1)</f>
        <v>0.8</v>
      </c>
      <c r="S179">
        <f>ROUND(Data!AQ179,3)</f>
        <v>0.33900000000000002</v>
      </c>
      <c r="T179">
        <f>ROUND(Data!AR179,3)</f>
        <v>0.19600000000000001</v>
      </c>
      <c r="U179">
        <f>ROUND(Data!AS179,3)</f>
        <v>0.69399999999999995</v>
      </c>
      <c r="V179">
        <f>ROUND(Data!AT179,0)</f>
        <v>1124</v>
      </c>
      <c r="W179">
        <f>ROUND(Data!AU179,1)</f>
        <v>-0.7</v>
      </c>
      <c r="X179">
        <f t="shared" si="37"/>
        <v>9.3000000000000007</v>
      </c>
      <c r="Y179">
        <f t="shared" si="38"/>
        <v>0</v>
      </c>
      <c r="Z179">
        <f t="shared" si="39"/>
        <v>0</v>
      </c>
      <c r="AA179">
        <v>2</v>
      </c>
      <c r="AB179">
        <v>2006</v>
      </c>
    </row>
    <row r="180" spans="1:28" x14ac:dyDescent="0.25">
      <c r="A180">
        <f>Data!Y180</f>
        <v>200603</v>
      </c>
      <c r="C180">
        <f>ROUND(Data!AA180,1)</f>
        <v>-4.0999999999999996</v>
      </c>
      <c r="D180">
        <f>ROUND(Data!AB180,1)</f>
        <v>1.2</v>
      </c>
      <c r="E180">
        <f>ROUND(Data!AC180,1)</f>
        <v>-8.3000000000000007</v>
      </c>
      <c r="F180">
        <f>ROUND(Data!AD180,1)</f>
        <v>9.6999999999999993</v>
      </c>
      <c r="G180">
        <f>ROUND(Data!AE180,1)</f>
        <v>-15.2</v>
      </c>
      <c r="H180">
        <f>ROUND(Data!AF180,1)</f>
        <v>85.9</v>
      </c>
      <c r="I180">
        <f>ROUND(Data!AG180,1)</f>
        <v>60.4</v>
      </c>
      <c r="J180">
        <f>ROUND(Data!AH180,1)</f>
        <v>48</v>
      </c>
      <c r="K180">
        <f>ROUND(Data!AI180,1)</f>
        <v>16.2</v>
      </c>
      <c r="Q180">
        <f>ROUND(Data!AO180,1)</f>
        <v>0.7</v>
      </c>
      <c r="S180">
        <f>ROUND(Data!AQ180,3)</f>
        <v>0.39600000000000002</v>
      </c>
      <c r="T180">
        <f>ROUND(Data!AR180,3)</f>
        <v>0.28599999999999998</v>
      </c>
      <c r="U180">
        <f>ROUND(Data!AS180,3)</f>
        <v>0.95</v>
      </c>
      <c r="V180">
        <f>ROUND(Data!AT180,0)</f>
        <v>1045</v>
      </c>
      <c r="W180">
        <f>ROUND(Data!AU180,1)</f>
        <v>-0.1</v>
      </c>
      <c r="X180">
        <f t="shared" si="37"/>
        <v>9.5</v>
      </c>
      <c r="Y180">
        <f t="shared" si="38"/>
        <v>0</v>
      </c>
      <c r="Z180">
        <f t="shared" si="39"/>
        <v>0</v>
      </c>
      <c r="AA180">
        <v>3</v>
      </c>
      <c r="AB180">
        <v>2006</v>
      </c>
    </row>
    <row r="181" spans="1:28" x14ac:dyDescent="0.25">
      <c r="A181">
        <f>Data!Y181</f>
        <v>200604</v>
      </c>
      <c r="C181">
        <f>ROUND(Data!AA181,1)</f>
        <v>1.4</v>
      </c>
      <c r="D181">
        <f>ROUND(Data!AB181,1)</f>
        <v>7.6</v>
      </c>
      <c r="E181">
        <f>ROUND(Data!AC181,1)</f>
        <v>-3.7</v>
      </c>
      <c r="F181">
        <f>ROUND(Data!AD181,1)</f>
        <v>17.8</v>
      </c>
      <c r="G181">
        <f>ROUND(Data!AE181,1)</f>
        <v>-10.4</v>
      </c>
      <c r="H181">
        <f>ROUND(Data!AF181,1)</f>
        <v>77</v>
      </c>
      <c r="I181">
        <f>ROUND(Data!AG181,1)</f>
        <v>50</v>
      </c>
      <c r="J181">
        <f>ROUND(Data!AH181,1)</f>
        <v>70.2</v>
      </c>
      <c r="K181">
        <f>ROUND(Data!AI181,1)</f>
        <v>18.8</v>
      </c>
      <c r="Q181">
        <f>ROUND(Data!AO181,1)</f>
        <v>0.7</v>
      </c>
      <c r="S181">
        <f>ROUND(Data!AQ181,3)</f>
        <v>0.5</v>
      </c>
      <c r="T181">
        <f>ROUND(Data!AR181,3)</f>
        <v>0.58899999999999997</v>
      </c>
      <c r="U181">
        <f>ROUND(Data!AS181,3)</f>
        <v>1.53</v>
      </c>
      <c r="V181">
        <f>ROUND(Data!AT181,0)</f>
        <v>505</v>
      </c>
      <c r="W181">
        <f>ROUND(Data!AU181,1)</f>
        <v>0.1</v>
      </c>
      <c r="X181">
        <f t="shared" si="37"/>
        <v>11.3</v>
      </c>
      <c r="Y181">
        <f t="shared" si="38"/>
        <v>50</v>
      </c>
      <c r="Z181">
        <f t="shared" si="39"/>
        <v>32.200000000000003</v>
      </c>
      <c r="AA181">
        <v>4</v>
      </c>
      <c r="AB181">
        <v>2006</v>
      </c>
    </row>
    <row r="182" spans="1:28" x14ac:dyDescent="0.25">
      <c r="A182">
        <f>Data!Y182</f>
        <v>200605</v>
      </c>
      <c r="C182">
        <f>ROUND(Data!AA182,1)</f>
        <v>6</v>
      </c>
      <c r="D182">
        <f>ROUND(Data!AB182,1)</f>
        <v>12.4</v>
      </c>
      <c r="E182">
        <f>ROUND(Data!AC182,1)</f>
        <v>0.5</v>
      </c>
      <c r="F182">
        <f>ROUND(Data!AD182,1)</f>
        <v>25.9</v>
      </c>
      <c r="G182">
        <f>ROUND(Data!AE182,1)</f>
        <v>-6.5</v>
      </c>
      <c r="H182">
        <f>ROUND(Data!AF182,1)</f>
        <v>72.099999999999994</v>
      </c>
      <c r="I182">
        <f>ROUND(Data!AG182,1)</f>
        <v>47.2</v>
      </c>
      <c r="J182">
        <f>ROUND(Data!AH182,1)</f>
        <v>109.7</v>
      </c>
      <c r="K182">
        <f>ROUND(Data!AI182,1)</f>
        <v>20</v>
      </c>
      <c r="Q182">
        <f>ROUND(Data!AO182,1)</f>
        <v>3.3</v>
      </c>
      <c r="S182">
        <f>ROUND(Data!AQ182,3)</f>
        <v>0.64800000000000002</v>
      </c>
      <c r="T182">
        <f>ROUND(Data!AR182,3)</f>
        <v>0.91</v>
      </c>
      <c r="U182">
        <f>ROUND(Data!AS182,3)</f>
        <v>2.508</v>
      </c>
      <c r="V182">
        <f>ROUND(Data!AT182,0)</f>
        <v>0</v>
      </c>
      <c r="X182">
        <f t="shared" si="37"/>
        <v>11.9</v>
      </c>
      <c r="Y182">
        <f t="shared" si="38"/>
        <v>79</v>
      </c>
      <c r="Z182">
        <f t="shared" si="39"/>
        <v>53.1</v>
      </c>
      <c r="AA182">
        <v>5</v>
      </c>
      <c r="AB182">
        <v>2006</v>
      </c>
    </row>
    <row r="183" spans="1:28" x14ac:dyDescent="0.25">
      <c r="A183">
        <f>Data!Y183</f>
        <v>200606</v>
      </c>
      <c r="C183">
        <f>ROUND(Data!AA183,1)</f>
        <v>10.199999999999999</v>
      </c>
      <c r="D183">
        <f>ROUND(Data!AB183,1)</f>
        <v>16.899999999999999</v>
      </c>
      <c r="E183">
        <f>ROUND(Data!AC183,1)</f>
        <v>4.4000000000000004</v>
      </c>
      <c r="F183">
        <f>ROUND(Data!AD183,1)</f>
        <v>28.3</v>
      </c>
      <c r="G183">
        <f>ROUND(Data!AE183,1)</f>
        <v>0</v>
      </c>
      <c r="H183">
        <f>ROUND(Data!AF183,1)</f>
        <v>75.5</v>
      </c>
      <c r="I183">
        <f>ROUND(Data!AG183,1)</f>
        <v>49.6</v>
      </c>
      <c r="J183">
        <f>ROUND(Data!AH183,1)</f>
        <v>92.6</v>
      </c>
      <c r="K183">
        <f>ROUND(Data!AI183,1)</f>
        <v>21.9</v>
      </c>
      <c r="Q183">
        <f>ROUND(Data!AO183,1)</f>
        <v>10</v>
      </c>
      <c r="S183">
        <f>ROUND(Data!AQ183,3)</f>
        <v>0.877</v>
      </c>
      <c r="T183">
        <f>ROUND(Data!AR183,3)</f>
        <v>1.1539999999999999</v>
      </c>
      <c r="U183">
        <f>ROUND(Data!AS183,3)</f>
        <v>3.125</v>
      </c>
      <c r="V183">
        <f>ROUND(Data!AT183,0)</f>
        <v>0</v>
      </c>
      <c r="X183">
        <f t="shared" si="37"/>
        <v>12.499999999999998</v>
      </c>
      <c r="Y183">
        <f t="shared" si="38"/>
        <v>100</v>
      </c>
      <c r="Z183">
        <f t="shared" si="39"/>
        <v>71.7</v>
      </c>
      <c r="AA183">
        <v>6</v>
      </c>
      <c r="AB183">
        <v>2006</v>
      </c>
    </row>
    <row r="184" spans="1:28" x14ac:dyDescent="0.25">
      <c r="A184">
        <f>Data!Y184</f>
        <v>200607</v>
      </c>
      <c r="C184">
        <f>ROUND(Data!AA184,1)</f>
        <v>14.4</v>
      </c>
      <c r="D184">
        <f>ROUND(Data!AB184,1)</f>
        <v>22.5</v>
      </c>
      <c r="E184">
        <f>ROUND(Data!AC184,1)</f>
        <v>7.5</v>
      </c>
      <c r="F184">
        <f>ROUND(Data!AD184,1)</f>
        <v>31</v>
      </c>
      <c r="G184">
        <f>ROUND(Data!AE184,1)</f>
        <v>-0.6</v>
      </c>
      <c r="H184">
        <f>ROUND(Data!AF184,1)</f>
        <v>63.9</v>
      </c>
      <c r="I184">
        <f>ROUND(Data!AG184,1)</f>
        <v>36.6</v>
      </c>
      <c r="J184">
        <f>ROUND(Data!AH184,1)</f>
        <v>62.8</v>
      </c>
      <c r="K184">
        <f>ROUND(Data!AI184,1)</f>
        <v>28</v>
      </c>
      <c r="Q184">
        <f>ROUND(Data!AO184,1)</f>
        <v>14.7</v>
      </c>
      <c r="S184">
        <f>ROUND(Data!AQ184,3)</f>
        <v>0.97599999999999998</v>
      </c>
      <c r="T184">
        <f>ROUND(Data!AR184,3)</f>
        <v>1.851</v>
      </c>
      <c r="U184">
        <f>ROUND(Data!AS184,3)</f>
        <v>3.3380000000000001</v>
      </c>
      <c r="V184">
        <f>ROUND(Data!AT184,0)</f>
        <v>0</v>
      </c>
      <c r="X184">
        <f t="shared" si="37"/>
        <v>15</v>
      </c>
      <c r="Y184">
        <f t="shared" si="38"/>
        <v>125</v>
      </c>
      <c r="Z184">
        <f t="shared" si="39"/>
        <v>94</v>
      </c>
      <c r="AA184">
        <v>7</v>
      </c>
      <c r="AB184">
        <v>2006</v>
      </c>
    </row>
    <row r="185" spans="1:28" x14ac:dyDescent="0.25">
      <c r="A185">
        <f>Data!Y185</f>
        <v>200608</v>
      </c>
      <c r="C185">
        <f>ROUND(Data!AA185,1)</f>
        <v>12.9</v>
      </c>
      <c r="D185">
        <f>ROUND(Data!AB185,1)</f>
        <v>20.6</v>
      </c>
      <c r="E185">
        <f>ROUND(Data!AC185,1)</f>
        <v>6.3</v>
      </c>
      <c r="F185">
        <f>ROUND(Data!AD185,1)</f>
        <v>28.9</v>
      </c>
      <c r="G185">
        <f>ROUND(Data!AE185,1)</f>
        <v>-0.3</v>
      </c>
      <c r="H185">
        <f>ROUND(Data!AF185,1)</f>
        <v>58.2</v>
      </c>
      <c r="I185">
        <f>ROUND(Data!AG185,1)</f>
        <v>34.6</v>
      </c>
      <c r="J185">
        <f>ROUND(Data!AH185,1)</f>
        <v>11.7</v>
      </c>
      <c r="K185">
        <f>ROUND(Data!AI185,1)</f>
        <v>6.9</v>
      </c>
      <c r="Q185">
        <f>ROUND(Data!AO185,1)</f>
        <v>12.8</v>
      </c>
      <c r="S185">
        <f>ROUND(Data!AQ185,3)</f>
        <v>0.79300000000000004</v>
      </c>
      <c r="T185">
        <f>ROUND(Data!AR185,3)</f>
        <v>1.7070000000000001</v>
      </c>
      <c r="U185">
        <f>ROUND(Data!AS185,3)</f>
        <v>3.42</v>
      </c>
      <c r="V185">
        <f>ROUND(Data!AT185,0)</f>
        <v>0</v>
      </c>
      <c r="X185">
        <f t="shared" si="37"/>
        <v>14.3</v>
      </c>
      <c r="Y185">
        <f t="shared" si="38"/>
        <v>100</v>
      </c>
      <c r="Z185">
        <f t="shared" si="39"/>
        <v>71.099999999999994</v>
      </c>
      <c r="AA185">
        <v>8</v>
      </c>
      <c r="AB185">
        <v>2006</v>
      </c>
    </row>
    <row r="186" spans="1:28" x14ac:dyDescent="0.25">
      <c r="A186">
        <f>Data!Y186</f>
        <v>200609</v>
      </c>
      <c r="C186">
        <f>ROUND(Data!AA186,1)</f>
        <v>10.3</v>
      </c>
      <c r="D186">
        <f>ROUND(Data!AB186,1)</f>
        <v>17.2</v>
      </c>
      <c r="E186">
        <f>ROUND(Data!AC186,1)</f>
        <v>5.2</v>
      </c>
      <c r="F186">
        <f>ROUND(Data!AD186,1)</f>
        <v>28.4</v>
      </c>
      <c r="G186">
        <f>ROUND(Data!AE186,1)</f>
        <v>-2.6</v>
      </c>
      <c r="H186">
        <f>ROUND(Data!AF186,1)</f>
        <v>66.3</v>
      </c>
      <c r="I186">
        <f>ROUND(Data!AG186,1)</f>
        <v>44.2</v>
      </c>
      <c r="J186">
        <f>ROUND(Data!AH186,1)</f>
        <v>32.6</v>
      </c>
      <c r="K186">
        <f>ROUND(Data!AI186,1)</f>
        <v>9.3000000000000007</v>
      </c>
      <c r="Q186">
        <f>ROUND(Data!AO186,1)</f>
        <v>10.3</v>
      </c>
      <c r="S186">
        <f>ROUND(Data!AQ186,3)</f>
        <v>0.75</v>
      </c>
      <c r="T186">
        <f>ROUND(Data!AR186,3)</f>
        <v>1.425</v>
      </c>
      <c r="U186">
        <f>ROUND(Data!AS186,3)</f>
        <v>3.2149999999999999</v>
      </c>
      <c r="V186">
        <f>ROUND(Data!AT186,0)</f>
        <v>0</v>
      </c>
      <c r="X186">
        <f t="shared" si="37"/>
        <v>12</v>
      </c>
      <c r="Y186">
        <f t="shared" si="38"/>
        <v>60</v>
      </c>
      <c r="Z186">
        <f t="shared" si="39"/>
        <v>31.6</v>
      </c>
      <c r="AA186">
        <v>9</v>
      </c>
      <c r="AB186">
        <v>2006</v>
      </c>
    </row>
    <row r="187" spans="1:28" x14ac:dyDescent="0.25">
      <c r="A187">
        <f>Data!Y187</f>
        <v>200610</v>
      </c>
      <c r="C187">
        <f>ROUND(Data!AA187,1)</f>
        <v>2.1</v>
      </c>
      <c r="D187">
        <f>ROUND(Data!AB187,1)</f>
        <v>7.9</v>
      </c>
      <c r="E187">
        <f>ROUND(Data!AC187,1)</f>
        <v>-1.7</v>
      </c>
      <c r="F187">
        <f>ROUND(Data!AD187,1)</f>
        <v>18.5</v>
      </c>
      <c r="G187">
        <f>ROUND(Data!AE187,1)</f>
        <v>-14.7</v>
      </c>
      <c r="H187">
        <f>ROUND(Data!AF187,1)</f>
        <v>79</v>
      </c>
      <c r="I187">
        <f>ROUND(Data!AG187,1)</f>
        <v>57.9</v>
      </c>
      <c r="J187">
        <f>ROUND(Data!AH187,1)</f>
        <v>57.8</v>
      </c>
      <c r="K187">
        <f>ROUND(Data!AI187,1)</f>
        <v>11</v>
      </c>
      <c r="Q187">
        <f>ROUND(Data!AO187,1)</f>
        <v>5.4</v>
      </c>
      <c r="S187">
        <f>ROUND(Data!AQ187,3)</f>
        <v>0.59299999999999997</v>
      </c>
      <c r="T187">
        <f>ROUND(Data!AR187,3)</f>
        <v>0.55400000000000005</v>
      </c>
      <c r="U187">
        <f>ROUND(Data!AS187,3)</f>
        <v>1.3859999999999999</v>
      </c>
      <c r="V187">
        <f>ROUND(Data!AT187,0)</f>
        <v>55</v>
      </c>
      <c r="W187">
        <f>ROUND(Data!AU187,1)</f>
        <v>0</v>
      </c>
      <c r="X187">
        <f t="shared" si="37"/>
        <v>9.6</v>
      </c>
      <c r="Y187">
        <f t="shared" si="38"/>
        <v>26</v>
      </c>
      <c r="Z187">
        <f t="shared" si="39"/>
        <v>7.5</v>
      </c>
      <c r="AA187">
        <v>10</v>
      </c>
      <c r="AB187">
        <v>2006</v>
      </c>
    </row>
    <row r="188" spans="1:28" x14ac:dyDescent="0.25">
      <c r="A188">
        <f>Data!Y188</f>
        <v>200611</v>
      </c>
      <c r="C188">
        <f>ROUND(Data!AA188,1)</f>
        <v>-5.8</v>
      </c>
      <c r="D188">
        <f>ROUND(Data!AB188,1)</f>
        <v>-2.2000000000000002</v>
      </c>
      <c r="E188">
        <f>ROUND(Data!AC188,1)</f>
        <v>-8.9</v>
      </c>
      <c r="F188">
        <f>ROUND(Data!AD188,1)</f>
        <v>6.8</v>
      </c>
      <c r="G188">
        <f>ROUND(Data!AE188,1)</f>
        <v>-29.5</v>
      </c>
      <c r="H188">
        <f>ROUND(Data!AF188,1)</f>
        <v>94</v>
      </c>
      <c r="I188">
        <f>ROUND(Data!AG188,1)</f>
        <v>82.4</v>
      </c>
      <c r="J188">
        <f>ROUND(Data!AH188,1)</f>
        <v>112</v>
      </c>
      <c r="K188">
        <f>ROUND(Data!AI188,1)</f>
        <v>16.2</v>
      </c>
      <c r="Q188">
        <f>ROUND(Data!AO188,1)</f>
        <v>1.6</v>
      </c>
      <c r="S188">
        <f>ROUND(Data!AQ188,3)</f>
        <v>0.45700000000000002</v>
      </c>
      <c r="T188">
        <f>ROUND(Data!AR188,3)</f>
        <v>9.7000000000000003E-2</v>
      </c>
      <c r="U188">
        <f>ROUND(Data!AS188,3)</f>
        <v>0.28299999999999997</v>
      </c>
      <c r="V188">
        <f>ROUND(Data!AT188,0)</f>
        <v>430</v>
      </c>
      <c r="W188">
        <f>ROUND(Data!AU188,1)</f>
        <v>-3.1</v>
      </c>
      <c r="X188">
        <f t="shared" si="37"/>
        <v>6.7</v>
      </c>
      <c r="Y188">
        <f t="shared" si="38"/>
        <v>0</v>
      </c>
      <c r="Z188">
        <f t="shared" si="39"/>
        <v>0</v>
      </c>
      <c r="AA188">
        <v>11</v>
      </c>
      <c r="AB188">
        <v>2006</v>
      </c>
    </row>
    <row r="189" spans="1:28" x14ac:dyDescent="0.25">
      <c r="A189">
        <f>Data!Y189</f>
        <v>200612</v>
      </c>
      <c r="C189">
        <f>ROUND(Data!AA189,1)</f>
        <v>-5.9</v>
      </c>
      <c r="D189">
        <f>ROUND(Data!AB189,1)</f>
        <v>-2</v>
      </c>
      <c r="E189">
        <f>ROUND(Data!AC189,1)</f>
        <v>-9.1</v>
      </c>
      <c r="F189">
        <f>ROUND(Data!AD189,1)</f>
        <v>9.3000000000000007</v>
      </c>
      <c r="G189">
        <f>ROUND(Data!AE189,1)</f>
        <v>-16.3</v>
      </c>
      <c r="H189">
        <f>ROUND(Data!AF189,1)</f>
        <v>92.4</v>
      </c>
      <c r="I189">
        <f>ROUND(Data!AG189,1)</f>
        <v>78</v>
      </c>
      <c r="J189">
        <f>ROUND(Data!AH189,1)</f>
        <v>69.8</v>
      </c>
      <c r="K189">
        <f>ROUND(Data!AI189,1)</f>
        <v>18.5</v>
      </c>
      <c r="Q189">
        <f>ROUND(Data!AO189,1)</f>
        <v>1.3</v>
      </c>
      <c r="S189">
        <f>ROUND(Data!AQ189,3)</f>
        <v>0.41099999999999998</v>
      </c>
      <c r="T189">
        <f>ROUND(Data!AR189,3)</f>
        <v>0.13</v>
      </c>
      <c r="U189">
        <f>ROUND(Data!AS189,3)</f>
        <v>0.443</v>
      </c>
      <c r="V189">
        <f>ROUND(Data!AT189,0)</f>
        <v>634</v>
      </c>
      <c r="W189">
        <f>ROUND(Data!AU189,1)</f>
        <v>-1.1000000000000001</v>
      </c>
      <c r="X189">
        <f t="shared" si="37"/>
        <v>7.1</v>
      </c>
      <c r="Y189">
        <f t="shared" si="38"/>
        <v>0</v>
      </c>
      <c r="Z189">
        <f t="shared" si="39"/>
        <v>0</v>
      </c>
      <c r="AA189">
        <v>12</v>
      </c>
      <c r="AB189">
        <v>2006</v>
      </c>
    </row>
    <row r="190" spans="1:28" x14ac:dyDescent="0.25">
      <c r="A190">
        <f>Data!Y190</f>
        <v>200701</v>
      </c>
      <c r="C190">
        <f>ROUND(Data!AA190,1)</f>
        <v>-6.8</v>
      </c>
      <c r="D190">
        <f>ROUND(Data!AB190,1)</f>
        <v>-2.2000000000000002</v>
      </c>
      <c r="E190">
        <f>ROUND(Data!AC190,1)</f>
        <v>-10.4</v>
      </c>
      <c r="F190">
        <f>ROUND(Data!AD190,1)</f>
        <v>8.4</v>
      </c>
      <c r="G190">
        <f>ROUND(Data!AE190,1)</f>
        <v>-22.2</v>
      </c>
      <c r="H190">
        <f>ROUND(Data!AF190,1)</f>
        <v>85.8</v>
      </c>
      <c r="I190">
        <f>ROUND(Data!AG190,1)</f>
        <v>68.7</v>
      </c>
      <c r="J190">
        <f>ROUND(Data!AH190,1)</f>
        <v>53.1</v>
      </c>
      <c r="K190">
        <f>ROUND(Data!AI190,1)</f>
        <v>12.1</v>
      </c>
      <c r="Q190">
        <f>ROUND(Data!AO190,1)</f>
        <v>1</v>
      </c>
      <c r="S190">
        <f>ROUND(Data!AQ190,3)</f>
        <v>0.35299999999999998</v>
      </c>
      <c r="T190">
        <f>ROUND(Data!AR190,3)</f>
        <v>0.19700000000000001</v>
      </c>
      <c r="U190">
        <f>ROUND(Data!AS190,3)</f>
        <v>0.78700000000000003</v>
      </c>
      <c r="V190">
        <f>ROUND(Data!AT190,0)</f>
        <v>773</v>
      </c>
      <c r="W190">
        <f>ROUND(Data!AU190,1)</f>
        <v>-0.8</v>
      </c>
      <c r="X190">
        <f t="shared" si="37"/>
        <v>8.1999999999999993</v>
      </c>
      <c r="Y190">
        <f t="shared" si="38"/>
        <v>0</v>
      </c>
      <c r="Z190">
        <f t="shared" si="39"/>
        <v>0</v>
      </c>
      <c r="AA190">
        <v>1</v>
      </c>
      <c r="AB190">
        <v>2007</v>
      </c>
    </row>
    <row r="191" spans="1:28" x14ac:dyDescent="0.25">
      <c r="A191">
        <f>Data!Y191</f>
        <v>200702</v>
      </c>
      <c r="C191">
        <f>ROUND(Data!AA191,1)</f>
        <v>-3.9</v>
      </c>
      <c r="D191">
        <f>ROUND(Data!AB191,1)</f>
        <v>0.6</v>
      </c>
      <c r="E191">
        <f>ROUND(Data!AC191,1)</f>
        <v>-7.3</v>
      </c>
      <c r="F191">
        <f>ROUND(Data!AD191,1)</f>
        <v>10.3</v>
      </c>
      <c r="G191">
        <f>ROUND(Data!AE191,1)</f>
        <v>-14.5</v>
      </c>
      <c r="H191">
        <f>ROUND(Data!AF191,1)</f>
        <v>87.2</v>
      </c>
      <c r="I191">
        <f>ROUND(Data!AG191,1)</f>
        <v>68.099999999999994</v>
      </c>
      <c r="J191">
        <f>ROUND(Data!AH191,1)</f>
        <v>58.2</v>
      </c>
      <c r="K191">
        <f>ROUND(Data!AI191,1)</f>
        <v>11.1</v>
      </c>
      <c r="Q191">
        <f>ROUND(Data!AO191,1)</f>
        <v>0.9</v>
      </c>
      <c r="S191">
        <f>ROUND(Data!AQ191,3)</f>
        <v>0.42299999999999999</v>
      </c>
      <c r="T191">
        <f>ROUND(Data!AR191,3)</f>
        <v>0.24099999999999999</v>
      </c>
      <c r="U191">
        <f>ROUND(Data!AS191,3)</f>
        <v>0.92700000000000005</v>
      </c>
      <c r="V191">
        <f>ROUND(Data!AT191,0)</f>
        <v>1060</v>
      </c>
      <c r="W191">
        <f>ROUND(Data!AU191,1)</f>
        <v>-0.5</v>
      </c>
      <c r="X191">
        <f t="shared" si="37"/>
        <v>7.8999999999999995</v>
      </c>
      <c r="Y191">
        <f t="shared" si="38"/>
        <v>0</v>
      </c>
      <c r="Z191">
        <f t="shared" si="39"/>
        <v>0</v>
      </c>
      <c r="AA191">
        <v>2</v>
      </c>
      <c r="AB191">
        <v>2007</v>
      </c>
    </row>
    <row r="192" spans="1:28" x14ac:dyDescent="0.25">
      <c r="A192">
        <f>Data!Y192</f>
        <v>200703</v>
      </c>
      <c r="C192">
        <f>ROUND(Data!AA192,1)</f>
        <v>-1.4</v>
      </c>
      <c r="D192">
        <f>ROUND(Data!AB192,1)</f>
        <v>3.8</v>
      </c>
      <c r="E192">
        <f>ROUND(Data!AC192,1)</f>
        <v>-6.1</v>
      </c>
      <c r="F192">
        <f>ROUND(Data!AD192,1)</f>
        <v>10.7</v>
      </c>
      <c r="G192">
        <f>ROUND(Data!AE192,1)</f>
        <v>-16.899999999999999</v>
      </c>
      <c r="H192">
        <f>ROUND(Data!AF192,1)</f>
        <v>81.400000000000006</v>
      </c>
      <c r="I192">
        <f>ROUND(Data!AG192,1)</f>
        <v>57</v>
      </c>
      <c r="J192">
        <f>ROUND(Data!AH192,1)</f>
        <v>59.1</v>
      </c>
      <c r="K192">
        <f>ROUND(Data!AI192,1)</f>
        <v>20.6</v>
      </c>
      <c r="Q192">
        <f>ROUND(Data!AO192,1)</f>
        <v>0.7</v>
      </c>
      <c r="S192">
        <f>ROUND(Data!AQ192,3)</f>
        <v>0.46200000000000002</v>
      </c>
      <c r="T192">
        <f>ROUND(Data!AR192,3)</f>
        <v>0.35899999999999999</v>
      </c>
      <c r="U192">
        <f>ROUND(Data!AS192,3)</f>
        <v>0.94499999999999995</v>
      </c>
      <c r="V192">
        <f>ROUND(Data!AT192,0)</f>
        <v>645</v>
      </c>
      <c r="W192">
        <f>ROUND(Data!AU192,1)</f>
        <v>0.1</v>
      </c>
      <c r="X192">
        <f t="shared" si="37"/>
        <v>9.8999999999999986</v>
      </c>
      <c r="Y192">
        <f t="shared" si="38"/>
        <v>0</v>
      </c>
      <c r="Z192">
        <f t="shared" si="39"/>
        <v>0</v>
      </c>
      <c r="AA192">
        <v>3</v>
      </c>
      <c r="AB192">
        <v>2007</v>
      </c>
    </row>
    <row r="193" spans="1:28" x14ac:dyDescent="0.25">
      <c r="A193">
        <f>Data!Y193</f>
        <v>200704</v>
      </c>
      <c r="C193">
        <f>ROUND(Data!AA193,1)</f>
        <v>0.4</v>
      </c>
      <c r="D193">
        <f>ROUND(Data!AB193,1)</f>
        <v>6.5</v>
      </c>
      <c r="E193">
        <f>ROUND(Data!AC193,1)</f>
        <v>-4.5999999999999996</v>
      </c>
      <c r="F193">
        <f>ROUND(Data!AD193,1)</f>
        <v>17</v>
      </c>
      <c r="G193">
        <f>ROUND(Data!AE193,1)</f>
        <v>-14.5</v>
      </c>
      <c r="H193">
        <f>ROUND(Data!AF193,1)</f>
        <v>73.900000000000006</v>
      </c>
      <c r="I193">
        <f>ROUND(Data!AG193,1)</f>
        <v>43.8</v>
      </c>
      <c r="J193">
        <f>ROUND(Data!AH193,1)</f>
        <v>16.2</v>
      </c>
      <c r="K193">
        <f>ROUND(Data!AI193,1)</f>
        <v>8.6</v>
      </c>
      <c r="Q193">
        <f>ROUND(Data!AO193,1)</f>
        <v>0.7</v>
      </c>
      <c r="S193">
        <f>ROUND(Data!AQ193,3)</f>
        <v>0.42899999999999999</v>
      </c>
      <c r="T193">
        <f>ROUND(Data!AR193,3)</f>
        <v>0.57599999999999996</v>
      </c>
      <c r="U193">
        <f>ROUND(Data!AS193,3)</f>
        <v>1.292</v>
      </c>
      <c r="V193">
        <f>ROUND(Data!AT193,0)</f>
        <v>231</v>
      </c>
      <c r="W193">
        <f>ROUND(Data!AU193,1)</f>
        <v>0.4</v>
      </c>
      <c r="X193">
        <f t="shared" si="37"/>
        <v>11.1</v>
      </c>
      <c r="Y193">
        <f t="shared" si="38"/>
        <v>47</v>
      </c>
      <c r="Z193">
        <f t="shared" si="39"/>
        <v>30</v>
      </c>
      <c r="AA193">
        <v>4</v>
      </c>
      <c r="AB193">
        <v>2007</v>
      </c>
    </row>
    <row r="194" spans="1:28" x14ac:dyDescent="0.25">
      <c r="A194">
        <f>Data!Y194</f>
        <v>200705</v>
      </c>
      <c r="C194">
        <f>ROUND(Data!AA194,1)</f>
        <v>6.3</v>
      </c>
      <c r="D194">
        <f>ROUND(Data!AB194,1)</f>
        <v>13.4</v>
      </c>
      <c r="E194">
        <f>ROUND(Data!AC194,1)</f>
        <v>-0.1</v>
      </c>
      <c r="F194">
        <f>ROUND(Data!AD194,1)</f>
        <v>23.5</v>
      </c>
      <c r="G194">
        <f>ROUND(Data!AE194,1)</f>
        <v>-5</v>
      </c>
      <c r="H194">
        <f>ROUND(Data!AF194,1)</f>
        <v>66.8</v>
      </c>
      <c r="I194">
        <f>ROUND(Data!AG194,1)</f>
        <v>38.799999999999997</v>
      </c>
      <c r="J194">
        <f>ROUND(Data!AH194,1)</f>
        <v>21</v>
      </c>
      <c r="K194">
        <f>ROUND(Data!AI194,1)</f>
        <v>10.7</v>
      </c>
      <c r="Q194">
        <f>ROUND(Data!AO194,1)</f>
        <v>5.5</v>
      </c>
      <c r="S194">
        <f>ROUND(Data!AQ194,3)</f>
        <v>0.56200000000000006</v>
      </c>
      <c r="T194">
        <f>ROUND(Data!AR194,3)</f>
        <v>1.0389999999999999</v>
      </c>
      <c r="U194">
        <f>ROUND(Data!AS194,3)</f>
        <v>2.4169999999999998</v>
      </c>
      <c r="V194">
        <f>ROUND(Data!AT194,0)</f>
        <v>0</v>
      </c>
      <c r="X194">
        <f t="shared" si="37"/>
        <v>13.5</v>
      </c>
      <c r="Y194">
        <f t="shared" si="38"/>
        <v>86</v>
      </c>
      <c r="Z194">
        <f t="shared" si="39"/>
        <v>62.5</v>
      </c>
      <c r="AA194">
        <v>5</v>
      </c>
      <c r="AB194">
        <v>2007</v>
      </c>
    </row>
    <row r="195" spans="1:28" x14ac:dyDescent="0.25">
      <c r="A195">
        <f>Data!Y195</f>
        <v>200706</v>
      </c>
      <c r="C195">
        <f>ROUND(Data!AA195,1)</f>
        <v>8.3000000000000007</v>
      </c>
      <c r="D195">
        <f>ROUND(Data!AB195,1)</f>
        <v>15</v>
      </c>
      <c r="E195">
        <f>ROUND(Data!AC195,1)</f>
        <v>2.4</v>
      </c>
      <c r="F195">
        <f>ROUND(Data!AD195,1)</f>
        <v>27.4</v>
      </c>
      <c r="G195">
        <f>ROUND(Data!AE195,1)</f>
        <v>-3.4</v>
      </c>
      <c r="H195">
        <f>ROUND(Data!AF195,1)</f>
        <v>76.099999999999994</v>
      </c>
      <c r="I195">
        <f>ROUND(Data!AG195,1)</f>
        <v>50.4</v>
      </c>
      <c r="J195">
        <f>ROUND(Data!AH195,1)</f>
        <v>151.80000000000001</v>
      </c>
      <c r="K195">
        <f>ROUND(Data!AI195,1)</f>
        <v>33.5</v>
      </c>
      <c r="Q195">
        <f>ROUND(Data!AO195,1)</f>
        <v>9.9</v>
      </c>
      <c r="S195">
        <f>ROUND(Data!AQ195,3)</f>
        <v>0.78800000000000003</v>
      </c>
      <c r="T195">
        <f>ROUND(Data!AR195,3)</f>
        <v>1.03</v>
      </c>
      <c r="U195">
        <f>ROUND(Data!AS195,3)</f>
        <v>2.9729999999999999</v>
      </c>
      <c r="V195">
        <f>ROUND(Data!AT195,0)</f>
        <v>0</v>
      </c>
      <c r="X195">
        <f t="shared" si="37"/>
        <v>12.6</v>
      </c>
      <c r="Y195">
        <f t="shared" si="38"/>
        <v>94</v>
      </c>
      <c r="Z195">
        <f t="shared" si="39"/>
        <v>66.599999999999994</v>
      </c>
      <c r="AA195">
        <v>6</v>
      </c>
      <c r="AB195">
        <v>2007</v>
      </c>
    </row>
    <row r="196" spans="1:28" x14ac:dyDescent="0.25">
      <c r="A196">
        <f>Data!Y196</f>
        <v>200707</v>
      </c>
      <c r="C196">
        <f>ROUND(Data!AA196,1)</f>
        <v>15</v>
      </c>
      <c r="D196">
        <f>ROUND(Data!AB196,1)</f>
        <v>22.3</v>
      </c>
      <c r="E196">
        <f>ROUND(Data!AC196,1)</f>
        <v>8.3000000000000007</v>
      </c>
      <c r="F196">
        <f>ROUND(Data!AD196,1)</f>
        <v>29.6</v>
      </c>
      <c r="G196">
        <f>ROUND(Data!AE196,1)</f>
        <v>2.4</v>
      </c>
      <c r="H196">
        <f>ROUND(Data!AF196,1)</f>
        <v>57.9</v>
      </c>
      <c r="I196">
        <f>ROUND(Data!AG196,1)</f>
        <v>32.9</v>
      </c>
      <c r="J196">
        <f>ROUND(Data!AH196,1)</f>
        <v>39.799999999999997</v>
      </c>
      <c r="K196">
        <f>ROUND(Data!AI196,1)</f>
        <v>22.4</v>
      </c>
      <c r="Q196">
        <f>ROUND(Data!AO196,1)</f>
        <v>14.1</v>
      </c>
      <c r="S196">
        <f>ROUND(Data!AQ196,3)</f>
        <v>0.84599999999999997</v>
      </c>
      <c r="T196">
        <f>ROUND(Data!AR196,3)</f>
        <v>1.9159999999999999</v>
      </c>
      <c r="U196">
        <f>ROUND(Data!AS196,3)</f>
        <v>3.2549999999999999</v>
      </c>
      <c r="V196">
        <f>ROUND(Data!AT196,0)</f>
        <v>0</v>
      </c>
      <c r="X196">
        <f t="shared" si="37"/>
        <v>14</v>
      </c>
      <c r="Y196">
        <f t="shared" si="38"/>
        <v>123</v>
      </c>
      <c r="Z196">
        <f t="shared" si="39"/>
        <v>93.4</v>
      </c>
      <c r="AA196">
        <v>7</v>
      </c>
      <c r="AB196">
        <v>2007</v>
      </c>
    </row>
    <row r="197" spans="1:28" x14ac:dyDescent="0.25">
      <c r="A197">
        <f>Data!Y197</f>
        <v>200708</v>
      </c>
      <c r="C197">
        <f>ROUND(Data!AA197,1)</f>
        <v>11.3</v>
      </c>
      <c r="D197">
        <f>ROUND(Data!AB197,1)</f>
        <v>18.8</v>
      </c>
      <c r="E197">
        <f>ROUND(Data!AC197,1)</f>
        <v>4.9000000000000004</v>
      </c>
      <c r="F197">
        <f>ROUND(Data!AD197,1)</f>
        <v>27.2</v>
      </c>
      <c r="G197">
        <f>ROUND(Data!AE197,1)</f>
        <v>0.3</v>
      </c>
      <c r="H197">
        <f>ROUND(Data!AF197,1)</f>
        <v>59.5</v>
      </c>
      <c r="I197">
        <f>ROUND(Data!AG197,1)</f>
        <v>33.299999999999997</v>
      </c>
      <c r="J197">
        <f>ROUND(Data!AH197,1)</f>
        <v>11.5</v>
      </c>
      <c r="K197">
        <f>ROUND(Data!AI197,1)</f>
        <v>8.8000000000000007</v>
      </c>
      <c r="Q197">
        <f>ROUND(Data!AO197,1)</f>
        <v>12.5</v>
      </c>
      <c r="S197">
        <f>ROUND(Data!AQ197,3)</f>
        <v>0.67900000000000005</v>
      </c>
      <c r="T197">
        <f>ROUND(Data!AR197,3)</f>
        <v>1.577</v>
      </c>
      <c r="U197">
        <f>ROUND(Data!AS197,3)</f>
        <v>3.1309999999999998</v>
      </c>
      <c r="V197">
        <f>ROUND(Data!AT197,0)</f>
        <v>0</v>
      </c>
      <c r="X197">
        <f t="shared" si="37"/>
        <v>13.9</v>
      </c>
      <c r="Y197">
        <f t="shared" si="38"/>
        <v>93</v>
      </c>
      <c r="Z197">
        <f t="shared" si="39"/>
        <v>65.8</v>
      </c>
      <c r="AA197">
        <v>8</v>
      </c>
      <c r="AB197">
        <v>2007</v>
      </c>
    </row>
    <row r="198" spans="1:28" x14ac:dyDescent="0.25">
      <c r="A198">
        <f>Data!Y198</f>
        <v>200709</v>
      </c>
      <c r="C198">
        <f>ROUND(Data!AA198,1)</f>
        <v>6.5</v>
      </c>
      <c r="D198">
        <f>ROUND(Data!AB198,1)</f>
        <v>12.9</v>
      </c>
      <c r="E198">
        <f>ROUND(Data!AC198,1)</f>
        <v>1.8</v>
      </c>
      <c r="F198">
        <f>ROUND(Data!AD198,1)</f>
        <v>24.7</v>
      </c>
      <c r="G198">
        <f>ROUND(Data!AE198,1)</f>
        <v>-5.8</v>
      </c>
      <c r="H198">
        <f>ROUND(Data!AF198,1)</f>
        <v>69</v>
      </c>
      <c r="I198">
        <f>ROUND(Data!AG198,1)</f>
        <v>44.5</v>
      </c>
      <c r="J198">
        <f>ROUND(Data!AH198,1)</f>
        <v>59.2</v>
      </c>
      <c r="K198">
        <f>ROUND(Data!AI198,1)</f>
        <v>15.1</v>
      </c>
      <c r="Q198">
        <f>ROUND(Data!AO198,1)</f>
        <v>9</v>
      </c>
      <c r="S198">
        <f>ROUND(Data!AQ198,3)</f>
        <v>0.58599999999999997</v>
      </c>
      <c r="T198">
        <f>ROUND(Data!AR198,3)</f>
        <v>1.028</v>
      </c>
      <c r="U198">
        <f>ROUND(Data!AS198,3)</f>
        <v>2.6440000000000001</v>
      </c>
      <c r="V198">
        <f>ROUND(Data!AT198,0)</f>
        <v>0</v>
      </c>
      <c r="X198">
        <f t="shared" si="37"/>
        <v>11.1</v>
      </c>
      <c r="Y198">
        <f t="shared" si="38"/>
        <v>50</v>
      </c>
      <c r="Z198">
        <f t="shared" si="39"/>
        <v>25.3</v>
      </c>
      <c r="AA198">
        <v>9</v>
      </c>
      <c r="AB198">
        <v>2007</v>
      </c>
    </row>
    <row r="199" spans="1:28" x14ac:dyDescent="0.25">
      <c r="A199">
        <f>Data!Y199</f>
        <v>200710</v>
      </c>
      <c r="C199">
        <f>ROUND(Data!AA199,1)</f>
        <v>1.1000000000000001</v>
      </c>
      <c r="D199">
        <f>ROUND(Data!AB199,1)</f>
        <v>5.7</v>
      </c>
      <c r="E199">
        <f>ROUND(Data!AC199,1)</f>
        <v>-2.7</v>
      </c>
      <c r="F199">
        <f>ROUND(Data!AD199,1)</f>
        <v>15.3</v>
      </c>
      <c r="G199">
        <f>ROUND(Data!AE199,1)</f>
        <v>-6.8</v>
      </c>
      <c r="H199">
        <f>ROUND(Data!AF199,1)</f>
        <v>79.3</v>
      </c>
      <c r="I199">
        <f>ROUND(Data!AG199,1)</f>
        <v>56.7</v>
      </c>
      <c r="J199">
        <f>ROUND(Data!AH199,1)</f>
        <v>78.900000000000006</v>
      </c>
      <c r="K199">
        <f>ROUND(Data!AI199,1)</f>
        <v>11.2</v>
      </c>
      <c r="Q199">
        <f>ROUND(Data!AO199,1)</f>
        <v>3.3</v>
      </c>
      <c r="S199">
        <f>ROUND(Data!AQ199,3)</f>
        <v>0.51200000000000001</v>
      </c>
      <c r="T199">
        <f>ROUND(Data!AR199,3)</f>
        <v>0.43099999999999999</v>
      </c>
      <c r="U199">
        <f>ROUND(Data!AS199,3)</f>
        <v>0.92100000000000004</v>
      </c>
      <c r="V199">
        <f>ROUND(Data!AT199,0)</f>
        <v>6</v>
      </c>
      <c r="W199">
        <f>ROUND(Data!AU199,1)</f>
        <v>0</v>
      </c>
      <c r="X199">
        <f t="shared" ref="X199:X221" si="40">D199-E199</f>
        <v>8.4</v>
      </c>
      <c r="Y199">
        <f t="shared" ref="Y199:Y221" si="41">IF(C199&lt;0,0,ROUND(0.0023*VLOOKUP(AA199,$BF$5:$BO$16,10)*(C199+17.8)*(D199-E199)^0.5*Y$2,0))</f>
        <v>23</v>
      </c>
      <c r="Z199">
        <f t="shared" ref="Z199:Z221" si="42">IF(Y199&gt;F199,Y199-F199,0)</f>
        <v>7.6999999999999993</v>
      </c>
      <c r="AA199">
        <v>10</v>
      </c>
      <c r="AB199">
        <v>2007</v>
      </c>
    </row>
    <row r="200" spans="1:28" x14ac:dyDescent="0.25">
      <c r="A200">
        <f>Data!Y200</f>
        <v>200711</v>
      </c>
      <c r="C200">
        <f>ROUND(Data!AA200,1)</f>
        <v>-4.4000000000000004</v>
      </c>
      <c r="D200">
        <f>ROUND(Data!AB200,1)</f>
        <v>-0.1</v>
      </c>
      <c r="E200">
        <f>ROUND(Data!AC200,1)</f>
        <v>-8</v>
      </c>
      <c r="F200">
        <f>ROUND(Data!AD200,1)</f>
        <v>7.9</v>
      </c>
      <c r="G200">
        <f>ROUND(Data!AE200,1)</f>
        <v>-19.2</v>
      </c>
      <c r="H200">
        <f>ROUND(Data!AF200,1)</f>
        <v>77.400000000000006</v>
      </c>
      <c r="I200">
        <f>ROUND(Data!AG200,1)</f>
        <v>54</v>
      </c>
      <c r="J200">
        <f>ROUND(Data!AH200,1)</f>
        <v>50.9</v>
      </c>
      <c r="K200">
        <f>ROUND(Data!AI200,1)</f>
        <v>9.8000000000000007</v>
      </c>
      <c r="Q200">
        <f>ROUND(Data!AO200,1)</f>
        <v>0.9</v>
      </c>
      <c r="S200">
        <f>ROUND(Data!AQ200,3)</f>
        <v>0.33300000000000002</v>
      </c>
      <c r="T200">
        <f>ROUND(Data!AR200,3)</f>
        <v>0.29299999999999998</v>
      </c>
      <c r="U200">
        <f>ROUND(Data!AS200,3)</f>
        <v>0.73</v>
      </c>
      <c r="V200">
        <f>ROUND(Data!AT200,0)</f>
        <v>200</v>
      </c>
      <c r="W200">
        <f>ROUND(Data!AU200,1)</f>
        <v>-7.9</v>
      </c>
      <c r="X200">
        <f t="shared" si="40"/>
        <v>7.9</v>
      </c>
      <c r="Y200">
        <f t="shared" si="41"/>
        <v>0</v>
      </c>
      <c r="Z200">
        <f t="shared" si="42"/>
        <v>0</v>
      </c>
      <c r="AA200">
        <v>11</v>
      </c>
      <c r="AB200">
        <v>2007</v>
      </c>
    </row>
    <row r="201" spans="1:28" x14ac:dyDescent="0.25">
      <c r="A201">
        <f>Data!Y201</f>
        <v>200712</v>
      </c>
      <c r="C201">
        <f>ROUND(Data!AA201,1)</f>
        <v>-8</v>
      </c>
      <c r="D201">
        <f>ROUND(Data!AB201,1)</f>
        <v>-4.9000000000000004</v>
      </c>
      <c r="E201">
        <f>ROUND(Data!AC201,1)</f>
        <v>-10.9</v>
      </c>
      <c r="F201">
        <f>ROUND(Data!AD201,1)</f>
        <v>3.2</v>
      </c>
      <c r="G201">
        <f>ROUND(Data!AE201,1)</f>
        <v>-19.7</v>
      </c>
      <c r="H201">
        <f>ROUND(Data!AF201,1)</f>
        <v>87.5</v>
      </c>
      <c r="I201">
        <f>ROUND(Data!AG201,1)</f>
        <v>75</v>
      </c>
      <c r="J201">
        <f>ROUND(Data!AH201,1)</f>
        <v>71.900000000000006</v>
      </c>
      <c r="K201">
        <f>ROUND(Data!AI201,1)</f>
        <v>8.6</v>
      </c>
      <c r="Q201">
        <f>ROUND(Data!AO201,1)</f>
        <v>0.2</v>
      </c>
      <c r="S201">
        <f>ROUND(Data!AQ201,3)</f>
        <v>0.32700000000000001</v>
      </c>
      <c r="T201">
        <f>ROUND(Data!AR201,3)</f>
        <v>0.106</v>
      </c>
      <c r="U201">
        <f>ROUND(Data!AS201,3)</f>
        <v>0.30099999999999999</v>
      </c>
      <c r="V201">
        <f>ROUND(Data!AT201,0)</f>
        <v>500</v>
      </c>
      <c r="W201">
        <f>ROUND(Data!AU201,1)</f>
        <v>-1.8</v>
      </c>
      <c r="X201">
        <f t="shared" si="40"/>
        <v>6</v>
      </c>
      <c r="Y201">
        <f t="shared" si="41"/>
        <v>0</v>
      </c>
      <c r="Z201">
        <f t="shared" si="42"/>
        <v>0</v>
      </c>
      <c r="AA201">
        <v>12</v>
      </c>
      <c r="AB201">
        <v>2007</v>
      </c>
    </row>
    <row r="202" spans="1:28" x14ac:dyDescent="0.25">
      <c r="A202">
        <f>Data!Y202</f>
        <v>200801</v>
      </c>
      <c r="C202">
        <f>ROUND(Data!AA202,1)</f>
        <v>-8.3000000000000007</v>
      </c>
      <c r="D202">
        <f>ROUND(Data!AB202,1)</f>
        <v>-3.8</v>
      </c>
      <c r="E202">
        <f>ROUND(Data!AC202,1)</f>
        <v>-11.4</v>
      </c>
      <c r="F202">
        <f>ROUND(Data!AD202,1)</f>
        <v>1.7</v>
      </c>
      <c r="G202">
        <f>ROUND(Data!AE202,1)</f>
        <v>-22.4</v>
      </c>
      <c r="H202">
        <f>ROUND(Data!AF202,1)</f>
        <v>81.400000000000006</v>
      </c>
      <c r="I202">
        <f>ROUND(Data!AG202,1)</f>
        <v>62.2</v>
      </c>
      <c r="J202">
        <f>ROUND(Data!AH202,1)</f>
        <v>55.2</v>
      </c>
      <c r="K202">
        <f>ROUND(Data!AI202,1)</f>
        <v>12.8</v>
      </c>
      <c r="Q202">
        <f>ROUND(Data!AO202,1)</f>
        <v>0.1</v>
      </c>
      <c r="S202">
        <f>ROUND(Data!AQ202,3)</f>
        <v>0.29599999999999999</v>
      </c>
      <c r="T202">
        <f>ROUND(Data!AR202,3)</f>
        <v>0.17899999999999999</v>
      </c>
      <c r="U202">
        <f>ROUND(Data!AS202,3)</f>
        <v>0.39</v>
      </c>
      <c r="V202">
        <f>ROUND(Data!AT202,0)</f>
        <v>635</v>
      </c>
      <c r="W202">
        <f>ROUND(Data!AU202,1)</f>
        <v>-2.2999999999999998</v>
      </c>
      <c r="X202">
        <f t="shared" si="40"/>
        <v>7.6000000000000005</v>
      </c>
      <c r="Y202">
        <f t="shared" si="41"/>
        <v>0</v>
      </c>
      <c r="Z202">
        <f t="shared" si="42"/>
        <v>0</v>
      </c>
      <c r="AA202">
        <v>1</v>
      </c>
      <c r="AB202">
        <v>2008</v>
      </c>
    </row>
    <row r="203" spans="1:28" x14ac:dyDescent="0.25">
      <c r="A203">
        <f>Data!Y203</f>
        <v>200802</v>
      </c>
      <c r="C203">
        <f>ROUND(Data!AA203,1)</f>
        <v>-4.2</v>
      </c>
      <c r="D203">
        <f>ROUND(Data!AB203,1)</f>
        <v>0.7</v>
      </c>
      <c r="E203">
        <f>ROUND(Data!AC203,1)</f>
        <v>-7.8</v>
      </c>
      <c r="F203">
        <f>ROUND(Data!AD203,1)</f>
        <v>9.4</v>
      </c>
      <c r="G203">
        <f>ROUND(Data!AE203,1)</f>
        <v>-15.7</v>
      </c>
      <c r="H203">
        <f>ROUND(Data!AF203,1)</f>
        <v>79.099999999999994</v>
      </c>
      <c r="I203">
        <f>ROUND(Data!AG203,1)</f>
        <v>58.6</v>
      </c>
      <c r="J203">
        <f>ROUND(Data!AH203,1)</f>
        <v>38.700000000000003</v>
      </c>
      <c r="K203">
        <f>ROUND(Data!AI203,1)</f>
        <v>11.3</v>
      </c>
      <c r="Q203">
        <f>ROUND(Data!AO203,1)</f>
        <v>0.1</v>
      </c>
      <c r="S203">
        <f>ROUND(Data!AQ203,3)</f>
        <v>0.36399999999999999</v>
      </c>
      <c r="T203">
        <f>ROUND(Data!AR203,3)</f>
        <v>0.315</v>
      </c>
      <c r="U203">
        <f>ROUND(Data!AS203,3)</f>
        <v>0.94599999999999995</v>
      </c>
      <c r="V203">
        <f>ROUND(Data!AT203,0)</f>
        <v>725</v>
      </c>
      <c r="W203">
        <f>ROUND(Data!AU203,1)</f>
        <v>-0.4</v>
      </c>
      <c r="X203">
        <f t="shared" si="40"/>
        <v>8.5</v>
      </c>
      <c r="Y203">
        <f t="shared" si="41"/>
        <v>0</v>
      </c>
      <c r="Z203">
        <f t="shared" si="42"/>
        <v>0</v>
      </c>
      <c r="AA203">
        <v>2</v>
      </c>
      <c r="AB203">
        <v>2008</v>
      </c>
    </row>
    <row r="204" spans="1:28" x14ac:dyDescent="0.25">
      <c r="A204">
        <f>Data!Y204</f>
        <v>200803</v>
      </c>
      <c r="C204">
        <f>ROUND(Data!AA204,1)</f>
        <v>-5</v>
      </c>
      <c r="D204">
        <f>ROUND(Data!AB204,1)</f>
        <v>1</v>
      </c>
      <c r="E204">
        <f>ROUND(Data!AC204,1)</f>
        <v>-9.5</v>
      </c>
      <c r="F204">
        <f>ROUND(Data!AD204,1)</f>
        <v>9.6</v>
      </c>
      <c r="G204">
        <f>ROUND(Data!AE204,1)</f>
        <v>-14.4</v>
      </c>
      <c r="H204">
        <f>ROUND(Data!AF204,1)</f>
        <v>75.400000000000006</v>
      </c>
      <c r="I204">
        <f>ROUND(Data!AG204,1)</f>
        <v>47.1</v>
      </c>
      <c r="J204">
        <f>ROUND(Data!AH204,1)</f>
        <v>71.099999999999994</v>
      </c>
      <c r="K204">
        <f>ROUND(Data!AI204,1)</f>
        <v>16.100000000000001</v>
      </c>
      <c r="Q204">
        <f>ROUND(Data!AO204,1)</f>
        <v>0.2</v>
      </c>
      <c r="S204">
        <f>ROUND(Data!AQ204,3)</f>
        <v>0.30199999999999999</v>
      </c>
      <c r="T204">
        <f>ROUND(Data!AR204,3)</f>
        <v>0.36899999999999999</v>
      </c>
      <c r="U204">
        <f>ROUND(Data!AS204,3)</f>
        <v>0.875</v>
      </c>
      <c r="V204">
        <f>ROUND(Data!AT204,0)</f>
        <v>1014</v>
      </c>
      <c r="W204">
        <f>ROUND(Data!AU204,1)</f>
        <v>-0.9</v>
      </c>
      <c r="X204">
        <f t="shared" si="40"/>
        <v>10.5</v>
      </c>
      <c r="Y204">
        <f t="shared" si="41"/>
        <v>0</v>
      </c>
      <c r="Z204">
        <f t="shared" si="42"/>
        <v>0</v>
      </c>
      <c r="AA204">
        <v>3</v>
      </c>
      <c r="AB204">
        <v>2008</v>
      </c>
    </row>
    <row r="205" spans="1:28" x14ac:dyDescent="0.25">
      <c r="A205">
        <f>Data!Y205</f>
        <v>200804</v>
      </c>
      <c r="C205">
        <f>ROUND(Data!AA205,1)</f>
        <v>-2.7</v>
      </c>
      <c r="D205">
        <f>ROUND(Data!AB205,1)</f>
        <v>3.7</v>
      </c>
      <c r="E205">
        <f>ROUND(Data!AC205,1)</f>
        <v>-7.9</v>
      </c>
      <c r="F205">
        <f>ROUND(Data!AD205,1)</f>
        <v>13.7</v>
      </c>
      <c r="G205">
        <f>ROUND(Data!AE205,1)</f>
        <v>-16.100000000000001</v>
      </c>
      <c r="H205">
        <f>ROUND(Data!AF205,1)</f>
        <v>71.2</v>
      </c>
      <c r="I205">
        <f>ROUND(Data!AG205,1)</f>
        <v>43</v>
      </c>
      <c r="J205">
        <f>ROUND(Data!AH205,1)</f>
        <v>67</v>
      </c>
      <c r="K205">
        <f>ROUND(Data!AI205,1)</f>
        <v>11.6</v>
      </c>
      <c r="Q205">
        <f>ROUND(Data!AO205,1)</f>
        <v>0.3</v>
      </c>
      <c r="S205">
        <f>ROUND(Data!AQ205,3)</f>
        <v>0.33700000000000002</v>
      </c>
      <c r="T205">
        <f>ROUND(Data!AR205,3)</f>
        <v>0.499</v>
      </c>
      <c r="U205">
        <f>ROUND(Data!AS205,3)</f>
        <v>1.121</v>
      </c>
      <c r="V205">
        <f>ROUND(Data!AT205,0)</f>
        <v>790</v>
      </c>
      <c r="W205">
        <f>ROUND(Data!AU205,1)</f>
        <v>0</v>
      </c>
      <c r="X205">
        <f t="shared" si="40"/>
        <v>11.600000000000001</v>
      </c>
      <c r="Y205">
        <f t="shared" si="41"/>
        <v>0</v>
      </c>
      <c r="Z205">
        <f t="shared" si="42"/>
        <v>0</v>
      </c>
      <c r="AA205">
        <v>4</v>
      </c>
      <c r="AB205">
        <v>2008</v>
      </c>
    </row>
    <row r="206" spans="1:28" x14ac:dyDescent="0.25">
      <c r="A206">
        <f>Data!Y206</f>
        <v>200805</v>
      </c>
      <c r="C206">
        <f>ROUND(Data!AA206,1)</f>
        <v>5.5</v>
      </c>
      <c r="D206">
        <f>ROUND(Data!AB206,1)</f>
        <v>11.7</v>
      </c>
      <c r="E206">
        <f>ROUND(Data!AC206,1)</f>
        <v>0.3</v>
      </c>
      <c r="F206">
        <f>ROUND(Data!AD206,1)</f>
        <v>23.7</v>
      </c>
      <c r="G206">
        <f>ROUND(Data!AE206,1)</f>
        <v>-9</v>
      </c>
      <c r="H206">
        <f>ROUND(Data!AF206,1)</f>
        <v>71.400000000000006</v>
      </c>
      <c r="I206">
        <f>ROUND(Data!AG206,1)</f>
        <v>44.8</v>
      </c>
      <c r="J206">
        <f>ROUND(Data!AH206,1)</f>
        <v>116.4</v>
      </c>
      <c r="K206">
        <f>ROUND(Data!AI206,1)</f>
        <v>25.3</v>
      </c>
      <c r="Q206">
        <f>ROUND(Data!AO206,1)</f>
        <v>1.9</v>
      </c>
      <c r="S206">
        <f>ROUND(Data!AQ206,3)</f>
        <v>0.57899999999999996</v>
      </c>
      <c r="T206">
        <f>ROUND(Data!AR206,3)</f>
        <v>0.879</v>
      </c>
      <c r="U206">
        <f>ROUND(Data!AS206,3)</f>
        <v>2.5139999999999998</v>
      </c>
      <c r="V206">
        <f>ROUND(Data!AT206,0)</f>
        <v>0</v>
      </c>
      <c r="X206">
        <f t="shared" si="40"/>
        <v>11.399999999999999</v>
      </c>
      <c r="Y206">
        <f t="shared" si="41"/>
        <v>76</v>
      </c>
      <c r="Z206">
        <f t="shared" si="42"/>
        <v>52.3</v>
      </c>
      <c r="AA206">
        <v>5</v>
      </c>
      <c r="AB206">
        <v>2008</v>
      </c>
    </row>
    <row r="207" spans="1:28" x14ac:dyDescent="0.25">
      <c r="A207">
        <f>Data!Y207</f>
        <v>200806</v>
      </c>
      <c r="C207">
        <f>ROUND(Data!AA207,1)</f>
        <v>7.9</v>
      </c>
      <c r="D207">
        <f>ROUND(Data!AB207,1)</f>
        <v>14.7</v>
      </c>
      <c r="E207">
        <f>ROUND(Data!AC207,1)</f>
        <v>1.9</v>
      </c>
      <c r="F207">
        <f>ROUND(Data!AD207,1)</f>
        <v>29.1</v>
      </c>
      <c r="G207">
        <f>ROUND(Data!AE207,1)</f>
        <v>-1.8</v>
      </c>
      <c r="H207">
        <f>ROUND(Data!AF207,1)</f>
        <v>69</v>
      </c>
      <c r="I207">
        <f>ROUND(Data!AG207,1)</f>
        <v>41</v>
      </c>
      <c r="J207">
        <f>ROUND(Data!AH207,1)</f>
        <v>68.8</v>
      </c>
      <c r="K207">
        <f>ROUND(Data!AI207,1)</f>
        <v>18.2</v>
      </c>
      <c r="Q207">
        <f>ROUND(Data!AO207,1)</f>
        <v>7</v>
      </c>
      <c r="S207">
        <f>ROUND(Data!AQ207,3)</f>
        <v>0.63200000000000001</v>
      </c>
      <c r="T207">
        <f>ROUND(Data!AR207,3)</f>
        <v>1.155</v>
      </c>
      <c r="U207">
        <f>ROUND(Data!AS207,3)</f>
        <v>3.2989999999999999</v>
      </c>
      <c r="V207">
        <f>ROUND(Data!AT207,0)</f>
        <v>0</v>
      </c>
      <c r="X207">
        <f t="shared" si="40"/>
        <v>12.799999999999999</v>
      </c>
      <c r="Y207">
        <f t="shared" si="41"/>
        <v>93</v>
      </c>
      <c r="Z207">
        <f t="shared" si="42"/>
        <v>63.9</v>
      </c>
      <c r="AA207">
        <v>6</v>
      </c>
      <c r="AB207">
        <v>2008</v>
      </c>
    </row>
    <row r="208" spans="1:28" x14ac:dyDescent="0.25">
      <c r="A208">
        <f>Data!Y208</f>
        <v>200807</v>
      </c>
      <c r="C208">
        <f>ROUND(Data!AA208,1)</f>
        <v>13.1</v>
      </c>
      <c r="D208">
        <f>ROUND(Data!AB208,1)</f>
        <v>19.899999999999999</v>
      </c>
      <c r="E208">
        <f>ROUND(Data!AC208,1)</f>
        <v>5.5</v>
      </c>
      <c r="F208">
        <f>ROUND(Data!AD208,1)</f>
        <v>26.1</v>
      </c>
      <c r="G208">
        <f>ROUND(Data!AE208,1)</f>
        <v>-1</v>
      </c>
      <c r="H208">
        <f>ROUND(Data!AF208,1)</f>
        <v>54.7</v>
      </c>
      <c r="I208">
        <f>ROUND(Data!AG208,1)</f>
        <v>28.1</v>
      </c>
      <c r="J208">
        <f>ROUND(Data!AH208,1)</f>
        <v>13.1</v>
      </c>
      <c r="K208">
        <f>ROUND(Data!AI208,1)</f>
        <v>3.8</v>
      </c>
      <c r="Q208">
        <f>ROUND(Data!AO208,1)</f>
        <v>1.2</v>
      </c>
      <c r="S208">
        <f>ROUND(Data!AQ208,3)</f>
        <v>0.63700000000000001</v>
      </c>
      <c r="T208">
        <f>ROUND(Data!AR208,3)</f>
        <v>1.7350000000000001</v>
      </c>
      <c r="U208">
        <f>ROUND(Data!AS208,3)</f>
        <v>2.931</v>
      </c>
      <c r="V208">
        <f>ROUND(Data!AT208,0)</f>
        <v>0</v>
      </c>
      <c r="X208">
        <f t="shared" si="40"/>
        <v>14.399999999999999</v>
      </c>
      <c r="Y208">
        <f t="shared" si="41"/>
        <v>118</v>
      </c>
      <c r="Z208">
        <f t="shared" si="42"/>
        <v>91.9</v>
      </c>
      <c r="AA208">
        <v>7</v>
      </c>
      <c r="AB208">
        <v>2008</v>
      </c>
    </row>
    <row r="209" spans="1:28" x14ac:dyDescent="0.25">
      <c r="A209">
        <f>Data!Y209</f>
        <v>200808</v>
      </c>
      <c r="C209">
        <f>ROUND(Data!AA209,1)</f>
        <v>11.8</v>
      </c>
      <c r="D209">
        <f>ROUND(Data!AB209,1)</f>
        <v>18.7</v>
      </c>
      <c r="E209">
        <f>ROUND(Data!AC209,1)</f>
        <v>5.7</v>
      </c>
      <c r="F209">
        <f>ROUND(Data!AD209,1)</f>
        <v>30.4</v>
      </c>
      <c r="G209">
        <f>ROUND(Data!AE209,1)</f>
        <v>-1.7</v>
      </c>
      <c r="H209">
        <f>ROUND(Data!AF209,1)</f>
        <v>62.6</v>
      </c>
      <c r="I209">
        <f>ROUND(Data!AG209,1)</f>
        <v>37.4</v>
      </c>
      <c r="J209">
        <f>ROUND(Data!AH209,1)</f>
        <v>85.2</v>
      </c>
      <c r="K209">
        <f>ROUND(Data!AI209,1)</f>
        <v>14.7</v>
      </c>
      <c r="Q209">
        <f>ROUND(Data!AO209,1)</f>
        <v>12.2</v>
      </c>
      <c r="S209">
        <f>ROUND(Data!AQ209,3)</f>
        <v>0.73</v>
      </c>
      <c r="T209">
        <f>ROUND(Data!AR209,3)</f>
        <v>1.591</v>
      </c>
      <c r="U209">
        <f>ROUND(Data!AS209,3)</f>
        <v>3.6110000000000002</v>
      </c>
      <c r="V209">
        <f>ROUND(Data!AT209,0)</f>
        <v>0</v>
      </c>
      <c r="X209">
        <f t="shared" si="40"/>
        <v>13</v>
      </c>
      <c r="Y209">
        <f t="shared" si="41"/>
        <v>92</v>
      </c>
      <c r="Z209">
        <f t="shared" si="42"/>
        <v>61.6</v>
      </c>
      <c r="AA209">
        <v>8</v>
      </c>
      <c r="AB209">
        <v>2008</v>
      </c>
    </row>
    <row r="210" spans="1:28" x14ac:dyDescent="0.25">
      <c r="A210">
        <f>Data!Y210</f>
        <v>200809</v>
      </c>
      <c r="C210">
        <f>ROUND(Data!AA210,1)</f>
        <v>8.9</v>
      </c>
      <c r="D210">
        <f>ROUND(Data!AB210,1)</f>
        <v>16.399999999999999</v>
      </c>
      <c r="E210">
        <f>ROUND(Data!AC210,1)</f>
        <v>3.2</v>
      </c>
      <c r="F210">
        <f>ROUND(Data!AD210,1)</f>
        <v>26.7</v>
      </c>
      <c r="G210">
        <f>ROUND(Data!AE210,1)</f>
        <v>-3.8</v>
      </c>
      <c r="H210">
        <f>ROUND(Data!AF210,1)</f>
        <v>55.1</v>
      </c>
      <c r="I210">
        <f>ROUND(Data!AG210,1)</f>
        <v>33.200000000000003</v>
      </c>
      <c r="J210">
        <f>ROUND(Data!AH210,1)</f>
        <v>9.5</v>
      </c>
      <c r="K210">
        <f>ROUND(Data!AI210,1)</f>
        <v>4.5</v>
      </c>
      <c r="L210">
        <f>ROUND(Data!AJ210,1)</f>
        <v>1</v>
      </c>
      <c r="M210">
        <f>ROUND(Data!AK210,1)</f>
        <v>2.7</v>
      </c>
      <c r="N210">
        <f>ROUND(Data!AL210,1)</f>
        <v>4.0999999999999996</v>
      </c>
      <c r="Q210">
        <f>ROUND(Data!AO210,1)</f>
        <v>8.9</v>
      </c>
      <c r="S210">
        <f>ROUND(Data!AQ210,3)</f>
        <v>0.53700000000000003</v>
      </c>
      <c r="T210">
        <f>ROUND(Data!AR210,3)</f>
        <v>1.444</v>
      </c>
      <c r="U210">
        <f>ROUND(Data!AS210,3)</f>
        <v>3.1629999999999998</v>
      </c>
      <c r="V210">
        <f>ROUND(Data!AT210,0)</f>
        <v>0</v>
      </c>
      <c r="X210">
        <f t="shared" si="40"/>
        <v>13.2</v>
      </c>
      <c r="Y210">
        <f t="shared" si="41"/>
        <v>60</v>
      </c>
      <c r="Z210">
        <f t="shared" si="42"/>
        <v>33.299999999999997</v>
      </c>
      <c r="AA210">
        <v>9</v>
      </c>
      <c r="AB210">
        <v>2008</v>
      </c>
    </row>
    <row r="211" spans="1:28" x14ac:dyDescent="0.25">
      <c r="A211">
        <f>Data!Y211</f>
        <v>200810</v>
      </c>
      <c r="C211">
        <f>ROUND(Data!AA211,1)</f>
        <v>2.2999999999999998</v>
      </c>
      <c r="D211">
        <f>ROUND(Data!AB211,1)</f>
        <v>7.6</v>
      </c>
      <c r="E211">
        <f>ROUND(Data!AC211,1)</f>
        <v>-1.6</v>
      </c>
      <c r="F211">
        <f>ROUND(Data!AD211,1)</f>
        <v>24.7</v>
      </c>
      <c r="G211">
        <f>ROUND(Data!AE211,1)</f>
        <v>-7.8</v>
      </c>
      <c r="H211">
        <f>ROUND(Data!AF211,1)</f>
        <v>65.7</v>
      </c>
      <c r="I211">
        <f>ROUND(Data!AG211,1)</f>
        <v>43</v>
      </c>
      <c r="J211">
        <f>ROUND(Data!AH211,1)</f>
        <v>43</v>
      </c>
      <c r="K211">
        <f>ROUND(Data!AI211,1)</f>
        <v>9.1</v>
      </c>
      <c r="L211">
        <f>ROUND(Data!AJ211,1)</f>
        <v>1.3</v>
      </c>
      <c r="M211">
        <f>ROUND(Data!AK211,1)</f>
        <v>3.4</v>
      </c>
      <c r="N211">
        <f>ROUND(Data!AL211,1)</f>
        <v>6.9</v>
      </c>
      <c r="Q211">
        <f>ROUND(Data!AO211,1)</f>
        <v>4.4000000000000004</v>
      </c>
      <c r="S211">
        <f>ROUND(Data!AQ211,3)</f>
        <v>0.44800000000000001</v>
      </c>
      <c r="T211">
        <f>ROUND(Data!AR211,3)</f>
        <v>0.65</v>
      </c>
      <c r="U211">
        <f>ROUND(Data!AS211,3)</f>
        <v>2.383</v>
      </c>
      <c r="V211">
        <f>ROUND(Data!AT211,0)</f>
        <v>0</v>
      </c>
      <c r="X211">
        <f t="shared" si="40"/>
        <v>9.1999999999999993</v>
      </c>
      <c r="Y211">
        <f t="shared" si="41"/>
        <v>26</v>
      </c>
      <c r="Z211">
        <f t="shared" si="42"/>
        <v>1.3000000000000007</v>
      </c>
      <c r="AA211">
        <v>10</v>
      </c>
      <c r="AB211">
        <v>2008</v>
      </c>
    </row>
    <row r="212" spans="1:28" x14ac:dyDescent="0.25">
      <c r="A212">
        <f>Data!Y212</f>
        <v>200811</v>
      </c>
      <c r="C212">
        <f>ROUND(Data!AA212,1)</f>
        <v>-1.2</v>
      </c>
      <c r="D212">
        <f>ROUND(Data!AB212,1)</f>
        <v>2.4</v>
      </c>
      <c r="E212">
        <f>ROUND(Data!AC212,1)</f>
        <v>-4.3</v>
      </c>
      <c r="F212">
        <f>ROUND(Data!AD212,1)</f>
        <v>12</v>
      </c>
      <c r="G212">
        <f>ROUND(Data!AE212,1)</f>
        <v>-10.199999999999999</v>
      </c>
      <c r="H212">
        <f>ROUND(Data!AF212,1)</f>
        <v>79.400000000000006</v>
      </c>
      <c r="I212">
        <f>ROUND(Data!AG212,1)</f>
        <v>60.5</v>
      </c>
      <c r="J212">
        <f>ROUND(Data!AH212,1)</f>
        <v>74.900000000000006</v>
      </c>
      <c r="K212">
        <f>ROUND(Data!AI212,1)</f>
        <v>17.100000000000001</v>
      </c>
      <c r="L212">
        <f>ROUND(Data!AJ212,1)</f>
        <v>1.3</v>
      </c>
      <c r="M212">
        <f>ROUND(Data!AK212,1)</f>
        <v>3.4</v>
      </c>
      <c r="N212">
        <f>ROUND(Data!AL212,1)</f>
        <v>6.3</v>
      </c>
      <c r="Q212">
        <f>ROUND(Data!AO212,1)</f>
        <v>1.7</v>
      </c>
      <c r="S212">
        <f>ROUND(Data!AQ212,3)</f>
        <v>0.438</v>
      </c>
      <c r="T212">
        <f>ROUND(Data!AR212,3)</f>
        <v>0.30599999999999999</v>
      </c>
      <c r="U212">
        <f>ROUND(Data!AS212,3)</f>
        <v>1.1160000000000001</v>
      </c>
      <c r="V212">
        <f>ROUND(Data!AT212,0)</f>
        <v>182</v>
      </c>
      <c r="W212">
        <f>ROUND(Data!AU212,1)</f>
        <v>0</v>
      </c>
      <c r="X212">
        <f t="shared" si="40"/>
        <v>6.6999999999999993</v>
      </c>
      <c r="Y212">
        <f t="shared" si="41"/>
        <v>0</v>
      </c>
      <c r="Z212">
        <f t="shared" si="42"/>
        <v>0</v>
      </c>
      <c r="AA212">
        <v>11</v>
      </c>
      <c r="AB212">
        <v>2008</v>
      </c>
    </row>
    <row r="213" spans="1:28" x14ac:dyDescent="0.25">
      <c r="A213">
        <f>Data!Y213</f>
        <v>200812</v>
      </c>
      <c r="C213">
        <f>ROUND(Data!AA213,1)</f>
        <v>-10.9</v>
      </c>
      <c r="D213">
        <f>ROUND(Data!AB213,1)</f>
        <v>-6.6</v>
      </c>
      <c r="E213">
        <f>ROUND(Data!AC213,1)</f>
        <v>-14.7</v>
      </c>
      <c r="F213">
        <f>ROUND(Data!AD213,1)</f>
        <v>9.3000000000000007</v>
      </c>
      <c r="G213">
        <f>ROUND(Data!AE213,1)</f>
        <v>-30.1</v>
      </c>
      <c r="H213">
        <f>ROUND(Data!AF213,1)</f>
        <v>82.5</v>
      </c>
      <c r="I213">
        <f>ROUND(Data!AG213,1)</f>
        <v>70.099999999999994</v>
      </c>
      <c r="J213">
        <f>ROUND(Data!AH213,1)</f>
        <v>75.8</v>
      </c>
      <c r="K213">
        <f>ROUND(Data!AI213,1)</f>
        <v>14.7</v>
      </c>
      <c r="L213">
        <f>ROUND(Data!AJ213,1)</f>
        <v>1</v>
      </c>
      <c r="M213">
        <f>ROUND(Data!AK213,1)</f>
        <v>2.8</v>
      </c>
      <c r="N213">
        <f>ROUND(Data!AL213,1)</f>
        <v>6.2</v>
      </c>
      <c r="Q213">
        <f>ROUND(Data!AO213,1)</f>
        <v>0.6</v>
      </c>
      <c r="S213">
        <f>ROUND(Data!AQ213,3)</f>
        <v>0.27600000000000002</v>
      </c>
      <c r="T213">
        <f>ROUND(Data!AR213,3)</f>
        <v>0.14099999999999999</v>
      </c>
      <c r="U213">
        <f>ROUND(Data!AS213,3)</f>
        <v>0.73899999999999999</v>
      </c>
      <c r="V213">
        <f>ROUND(Data!AT213,0)</f>
        <v>556</v>
      </c>
      <c r="W213">
        <f>ROUND(Data!AU213,1)</f>
        <v>-2.2000000000000002</v>
      </c>
      <c r="X213">
        <f t="shared" si="40"/>
        <v>8.1</v>
      </c>
      <c r="Y213">
        <f t="shared" si="41"/>
        <v>0</v>
      </c>
      <c r="Z213">
        <f t="shared" si="42"/>
        <v>0</v>
      </c>
      <c r="AA213">
        <v>12</v>
      </c>
      <c r="AB213">
        <v>2008</v>
      </c>
    </row>
    <row r="214" spans="1:28" x14ac:dyDescent="0.25">
      <c r="A214">
        <f>Data!Y214</f>
        <v>200901</v>
      </c>
      <c r="C214">
        <f>ROUND(Data!AA214,1)</f>
        <v>-5.0999999999999996</v>
      </c>
      <c r="D214">
        <f>ROUND(Data!AB214,1)</f>
        <v>0.3</v>
      </c>
      <c r="E214">
        <f>ROUND(Data!AC214,1)</f>
        <v>-9</v>
      </c>
      <c r="F214">
        <f>ROUND(Data!AD214,1)</f>
        <v>14.7</v>
      </c>
      <c r="G214">
        <f>ROUND(Data!AE214,1)</f>
        <v>-22.7</v>
      </c>
      <c r="H214">
        <f>ROUND(Data!AF214,1)</f>
        <v>72.099999999999994</v>
      </c>
      <c r="I214">
        <f>ROUND(Data!AG214,1)</f>
        <v>55.8</v>
      </c>
      <c r="J214">
        <f>ROUND(Data!AH214,1)</f>
        <v>53.2</v>
      </c>
      <c r="K214">
        <f>ROUND(Data!AI214,1)</f>
        <v>18.7</v>
      </c>
      <c r="L214">
        <f>ROUND(Data!AJ214,1)</f>
        <v>1</v>
      </c>
      <c r="M214">
        <f>ROUND(Data!AK214,1)</f>
        <v>2.5</v>
      </c>
      <c r="N214">
        <f>ROUND(Data!AL214,1)</f>
        <v>6.1</v>
      </c>
      <c r="Q214">
        <f>ROUND(Data!AO214,1)</f>
        <v>0.4</v>
      </c>
      <c r="S214">
        <f>ROUND(Data!AQ214,3)</f>
        <v>0.31900000000000001</v>
      </c>
      <c r="T214">
        <f>ROUND(Data!AR214,3)</f>
        <v>0.38600000000000001</v>
      </c>
      <c r="U214">
        <f>ROUND(Data!AS214,3)</f>
        <v>1.552</v>
      </c>
      <c r="V214">
        <f>ROUND(Data!AT214,0)</f>
        <v>679</v>
      </c>
      <c r="W214">
        <f>ROUND(Data!AU214,1)</f>
        <v>-1.5</v>
      </c>
      <c r="X214">
        <f t="shared" si="40"/>
        <v>9.3000000000000007</v>
      </c>
      <c r="Y214">
        <f t="shared" si="41"/>
        <v>0</v>
      </c>
      <c r="Z214">
        <f t="shared" si="42"/>
        <v>0</v>
      </c>
      <c r="AA214">
        <v>1</v>
      </c>
      <c r="AB214">
        <v>2009</v>
      </c>
    </row>
    <row r="215" spans="1:28" x14ac:dyDescent="0.25">
      <c r="A215">
        <f>Data!Y215</f>
        <v>200902</v>
      </c>
      <c r="C215">
        <f>ROUND(Data!AA215,1)</f>
        <v>-5.3</v>
      </c>
      <c r="D215">
        <f>ROUND(Data!AB215,1)</f>
        <v>0.3</v>
      </c>
      <c r="E215">
        <f>ROUND(Data!AC215,1)</f>
        <v>-9.4</v>
      </c>
      <c r="F215">
        <f>ROUND(Data!AD215,1)</f>
        <v>9</v>
      </c>
      <c r="G215">
        <f>ROUND(Data!AE215,1)</f>
        <v>-18</v>
      </c>
      <c r="H215">
        <f>ROUND(Data!AF215,1)</f>
        <v>73.7</v>
      </c>
      <c r="I215">
        <f>ROUND(Data!AG215,1)</f>
        <v>47.8</v>
      </c>
      <c r="J215">
        <f>ROUND(Data!AH215,1)</f>
        <v>35</v>
      </c>
      <c r="K215">
        <f>ROUND(Data!AI215,1)</f>
        <v>12.8</v>
      </c>
      <c r="L215">
        <f>ROUND(Data!AJ215,1)</f>
        <v>1</v>
      </c>
      <c r="M215">
        <f>ROUND(Data!AK215,1)</f>
        <v>2.8</v>
      </c>
      <c r="N215">
        <f>ROUND(Data!AL215,1)</f>
        <v>4.7</v>
      </c>
      <c r="Q215">
        <f>ROUND(Data!AO215,1)</f>
        <v>0.4</v>
      </c>
      <c r="S215">
        <f>ROUND(Data!AQ215,3)</f>
        <v>0.28799999999999998</v>
      </c>
      <c r="T215">
        <f>ROUND(Data!AR215,3)</f>
        <v>0.36299999999999999</v>
      </c>
      <c r="U215">
        <f>ROUND(Data!AS215,3)</f>
        <v>0.83299999999999996</v>
      </c>
      <c r="V215">
        <f>ROUND(Data!AT215,0)</f>
        <v>858</v>
      </c>
      <c r="W215">
        <f>ROUND(Data!AU215,1)</f>
        <v>-0.8</v>
      </c>
      <c r="X215">
        <f t="shared" si="40"/>
        <v>9.7000000000000011</v>
      </c>
      <c r="Y215">
        <f t="shared" si="41"/>
        <v>0</v>
      </c>
      <c r="Z215">
        <f t="shared" si="42"/>
        <v>0</v>
      </c>
      <c r="AA215">
        <v>2</v>
      </c>
      <c r="AB215">
        <v>2009</v>
      </c>
    </row>
    <row r="216" spans="1:28" x14ac:dyDescent="0.25">
      <c r="A216">
        <f>Data!Y216</f>
        <v>200903</v>
      </c>
      <c r="C216">
        <f>ROUND(Data!AA216,1)</f>
        <v>-6.4</v>
      </c>
      <c r="D216">
        <f>ROUND(Data!AB216,1)</f>
        <v>-0.6</v>
      </c>
      <c r="E216">
        <f>ROUND(Data!AC216,1)</f>
        <v>-10.9</v>
      </c>
      <c r="F216">
        <f>ROUND(Data!AD216,1)</f>
        <v>5.4</v>
      </c>
      <c r="G216">
        <f>ROUND(Data!AE216,1)</f>
        <v>-27.2</v>
      </c>
      <c r="H216">
        <f>ROUND(Data!AF216,1)</f>
        <v>76.900000000000006</v>
      </c>
      <c r="I216">
        <f>ROUND(Data!AG216,1)</f>
        <v>50.6</v>
      </c>
      <c r="J216">
        <f>ROUND(Data!AH216,1)</f>
        <v>96.2</v>
      </c>
      <c r="K216">
        <f>ROUND(Data!AI216,1)</f>
        <v>19.7</v>
      </c>
      <c r="L216">
        <f>ROUND(Data!AJ216,1)</f>
        <v>1.3</v>
      </c>
      <c r="M216">
        <f>ROUND(Data!AK216,1)</f>
        <v>3.3</v>
      </c>
      <c r="N216">
        <f>ROUND(Data!AL216,1)</f>
        <v>5.8</v>
      </c>
      <c r="Q216">
        <f>ROUND(Data!AO216,1)</f>
        <v>0.3</v>
      </c>
      <c r="S216">
        <f>ROUND(Data!AQ216,3)</f>
        <v>0.30399999999999999</v>
      </c>
      <c r="T216">
        <f>ROUND(Data!AR216,3)</f>
        <v>0.31</v>
      </c>
      <c r="U216">
        <f>ROUND(Data!AS216,3)</f>
        <v>0.59199999999999997</v>
      </c>
      <c r="V216">
        <f>ROUND(Data!AT216,0)</f>
        <v>1256</v>
      </c>
      <c r="W216">
        <f>ROUND(Data!AU216,1)</f>
        <v>-0.4</v>
      </c>
      <c r="X216">
        <f t="shared" si="40"/>
        <v>10.3</v>
      </c>
      <c r="Y216">
        <f t="shared" si="41"/>
        <v>0</v>
      </c>
      <c r="Z216">
        <f t="shared" si="42"/>
        <v>0</v>
      </c>
      <c r="AA216">
        <v>3</v>
      </c>
      <c r="AB216">
        <v>2009</v>
      </c>
    </row>
    <row r="217" spans="1:28" x14ac:dyDescent="0.25">
      <c r="A217">
        <f>Data!Y217</f>
        <v>200904</v>
      </c>
      <c r="C217">
        <f>ROUND(Data!AA217,1)</f>
        <v>-0.3</v>
      </c>
      <c r="D217">
        <f>ROUND(Data!AB217,1)</f>
        <v>6</v>
      </c>
      <c r="E217">
        <f>ROUND(Data!AC217,1)</f>
        <v>-5.7</v>
      </c>
      <c r="F217">
        <f>ROUND(Data!AD217,1)</f>
        <v>15.3</v>
      </c>
      <c r="G217">
        <f>ROUND(Data!AE217,1)</f>
        <v>-12.1</v>
      </c>
      <c r="H217">
        <f>ROUND(Data!AF217,1)</f>
        <v>64</v>
      </c>
      <c r="I217">
        <f>ROUND(Data!AG217,1)</f>
        <v>37.299999999999997</v>
      </c>
      <c r="J217">
        <f>ROUND(Data!AH217,1)</f>
        <v>42.7</v>
      </c>
      <c r="K217">
        <f>ROUND(Data!AI217,1)</f>
        <v>13.5</v>
      </c>
      <c r="L217">
        <f>ROUND(Data!AJ217,1)</f>
        <v>1.1000000000000001</v>
      </c>
      <c r="M217">
        <f>ROUND(Data!AK217,1)</f>
        <v>2.9</v>
      </c>
      <c r="N217">
        <f>ROUND(Data!AL217,1)</f>
        <v>4.8</v>
      </c>
      <c r="Q217">
        <f>ROUND(Data!AO217,1)</f>
        <v>0.4</v>
      </c>
      <c r="S217">
        <f>ROUND(Data!AQ217,3)</f>
        <v>0.32600000000000001</v>
      </c>
      <c r="T217">
        <f>ROUND(Data!AR217,3)</f>
        <v>0.65600000000000003</v>
      </c>
      <c r="U217">
        <f>ROUND(Data!AS217,3)</f>
        <v>1.4410000000000001</v>
      </c>
      <c r="V217">
        <f>ROUND(Data!AT217,0)</f>
        <v>705</v>
      </c>
      <c r="W217">
        <f>ROUND(Data!AU217,1)</f>
        <v>0</v>
      </c>
      <c r="X217">
        <f t="shared" si="40"/>
        <v>11.7</v>
      </c>
      <c r="Y217">
        <f t="shared" si="41"/>
        <v>0</v>
      </c>
      <c r="Z217">
        <f t="shared" si="42"/>
        <v>0</v>
      </c>
      <c r="AA217">
        <v>4</v>
      </c>
      <c r="AB217">
        <v>2009</v>
      </c>
    </row>
    <row r="218" spans="1:28" x14ac:dyDescent="0.25">
      <c r="A218">
        <f>Data!Y218</f>
        <v>200905</v>
      </c>
      <c r="C218">
        <f>ROUND(Data!AA218,1)</f>
        <v>5</v>
      </c>
      <c r="D218">
        <f>ROUND(Data!AB218,1)</f>
        <v>11.8</v>
      </c>
      <c r="E218">
        <f>ROUND(Data!AC218,1)</f>
        <v>-0.6</v>
      </c>
      <c r="F218">
        <f>ROUND(Data!AD218,1)</f>
        <v>23.3</v>
      </c>
      <c r="G218">
        <f>ROUND(Data!AE218,1)</f>
        <v>-5.3</v>
      </c>
      <c r="H218">
        <f>ROUND(Data!AF218,1)</f>
        <v>61.5</v>
      </c>
      <c r="I218">
        <f>ROUND(Data!AG218,1)</f>
        <v>33.1</v>
      </c>
      <c r="J218">
        <f>ROUND(Data!AH218,1)</f>
        <v>54.2</v>
      </c>
      <c r="K218">
        <f>ROUND(Data!AI218,1)</f>
        <v>20.3</v>
      </c>
      <c r="L218">
        <f>ROUND(Data!AJ218,1)</f>
        <v>1.2</v>
      </c>
      <c r="M218">
        <f>ROUND(Data!AK218,1)</f>
        <v>3.1</v>
      </c>
      <c r="N218">
        <f>ROUND(Data!AL218,1)</f>
        <v>5.3</v>
      </c>
      <c r="Q218">
        <f>ROUND(Data!AO218,1)</f>
        <v>1.8</v>
      </c>
      <c r="S218">
        <f>ROUND(Data!AQ218,3)</f>
        <v>0.42599999999999999</v>
      </c>
      <c r="T218">
        <f>ROUND(Data!AR218,3)</f>
        <v>1.042</v>
      </c>
      <c r="U218">
        <f>ROUND(Data!AS218,3)</f>
        <v>2.2309999999999999</v>
      </c>
      <c r="V218">
        <f>ROUND(Data!AT218,0)</f>
        <v>0</v>
      </c>
      <c r="X218">
        <f t="shared" si="40"/>
        <v>12.4</v>
      </c>
      <c r="Y218">
        <f t="shared" si="41"/>
        <v>78</v>
      </c>
      <c r="Z218">
        <f t="shared" si="42"/>
        <v>54.7</v>
      </c>
      <c r="AA218">
        <v>5</v>
      </c>
      <c r="AB218">
        <v>2009</v>
      </c>
    </row>
    <row r="219" spans="1:28" x14ac:dyDescent="0.25">
      <c r="A219">
        <f>Data!Y219</f>
        <v>200906</v>
      </c>
      <c r="C219">
        <f>ROUND(Data!AA219,1)</f>
        <v>9.1</v>
      </c>
      <c r="D219">
        <f>ROUND(Data!AB219,1)</f>
        <v>16.5</v>
      </c>
      <c r="E219">
        <f>ROUND(Data!AC219,1)</f>
        <v>2.9</v>
      </c>
      <c r="F219">
        <f>ROUND(Data!AD219,1)</f>
        <v>23.4</v>
      </c>
      <c r="G219">
        <f>ROUND(Data!AE219,1)</f>
        <v>-1.5</v>
      </c>
      <c r="H219">
        <f>ROUND(Data!AF219,1)</f>
        <v>63.6</v>
      </c>
      <c r="I219">
        <f>ROUND(Data!AG219,1)</f>
        <v>34.299999999999997</v>
      </c>
      <c r="J219">
        <f>ROUND(Data!AH219,1)</f>
        <v>65.099999999999994</v>
      </c>
      <c r="K219">
        <f>ROUND(Data!AI219,1)</f>
        <v>20</v>
      </c>
      <c r="L219">
        <f>ROUND(Data!AJ219,1)</f>
        <v>1</v>
      </c>
      <c r="M219">
        <f>ROUND(Data!AK219,1)</f>
        <v>2.8</v>
      </c>
      <c r="N219">
        <f>ROUND(Data!AL219,1)</f>
        <v>4.7</v>
      </c>
      <c r="Q219">
        <f>ROUND(Data!AO219,1)</f>
        <v>9.6</v>
      </c>
      <c r="S219">
        <f>ROUND(Data!AQ219,3)</f>
        <v>0.60899999999999999</v>
      </c>
      <c r="T219">
        <f>ROUND(Data!AR219,3)</f>
        <v>1.302</v>
      </c>
      <c r="U219">
        <f>ROUND(Data!AS219,3)</f>
        <v>2.544</v>
      </c>
      <c r="V219">
        <f>ROUND(Data!AT219,0)</f>
        <v>0</v>
      </c>
      <c r="X219">
        <f t="shared" si="40"/>
        <v>13.6</v>
      </c>
      <c r="Y219">
        <f t="shared" si="41"/>
        <v>100</v>
      </c>
      <c r="Z219">
        <f t="shared" si="42"/>
        <v>76.599999999999994</v>
      </c>
      <c r="AA219">
        <v>6</v>
      </c>
      <c r="AB219">
        <v>2009</v>
      </c>
    </row>
    <row r="220" spans="1:28" x14ac:dyDescent="0.25">
      <c r="A220">
        <f>Data!Y220</f>
        <v>200907</v>
      </c>
      <c r="C220">
        <f>ROUND(Data!AA220,1)</f>
        <v>14.3</v>
      </c>
      <c r="D220">
        <f>ROUND(Data!AB220,1)</f>
        <v>21.9</v>
      </c>
      <c r="E220">
        <f>ROUND(Data!AC220,1)</f>
        <v>7.8</v>
      </c>
      <c r="F220">
        <f>ROUND(Data!AD220,1)</f>
        <v>27.4</v>
      </c>
      <c r="G220">
        <f>ROUND(Data!AE220,1)</f>
        <v>1</v>
      </c>
      <c r="H220">
        <f>ROUND(Data!AF220,1)</f>
        <v>56.3</v>
      </c>
      <c r="I220">
        <f>ROUND(Data!AG220,1)</f>
        <v>29.9</v>
      </c>
      <c r="J220">
        <f>ROUND(Data!AH220,1)</f>
        <v>47.8</v>
      </c>
      <c r="K220">
        <f>ROUND(Data!AI220,1)</f>
        <v>21.1</v>
      </c>
      <c r="L220">
        <f>ROUND(Data!AJ220,1)</f>
        <v>0.9</v>
      </c>
      <c r="M220">
        <f>ROUND(Data!AK220,1)</f>
        <v>2.8</v>
      </c>
      <c r="N220">
        <f>ROUND(Data!AL220,1)</f>
        <v>4.9000000000000004</v>
      </c>
      <c r="Q220">
        <f>ROUND(Data!AO220,1)</f>
        <v>13</v>
      </c>
      <c r="S220">
        <f>ROUND(Data!AQ220,3)</f>
        <v>0.754</v>
      </c>
      <c r="T220">
        <f>ROUND(Data!AR220,3)</f>
        <v>1.9590000000000001</v>
      </c>
      <c r="U220">
        <f>ROUND(Data!AS220,3)</f>
        <v>2.8530000000000002</v>
      </c>
      <c r="V220">
        <f>ROUND(Data!AT220,0)</f>
        <v>0</v>
      </c>
      <c r="X220">
        <f t="shared" si="40"/>
        <v>14.099999999999998</v>
      </c>
      <c r="Y220">
        <f t="shared" si="41"/>
        <v>121</v>
      </c>
      <c r="Z220">
        <f t="shared" si="42"/>
        <v>93.6</v>
      </c>
      <c r="AA220">
        <v>7</v>
      </c>
      <c r="AB220">
        <v>2009</v>
      </c>
    </row>
    <row r="221" spans="1:28" x14ac:dyDescent="0.25">
      <c r="A221">
        <f>Data!Y221</f>
        <v>200908</v>
      </c>
      <c r="C221">
        <f>ROUND(Data!AA221,1)</f>
        <v>13.4</v>
      </c>
      <c r="D221">
        <f>ROUND(Data!AB221,1)</f>
        <v>20.6</v>
      </c>
      <c r="E221">
        <f>ROUND(Data!AC221,1)</f>
        <v>6.7</v>
      </c>
      <c r="F221">
        <f>ROUND(Data!AD221,1)</f>
        <v>28.6</v>
      </c>
      <c r="G221">
        <f>ROUND(Data!AE221,1)</f>
        <v>-0.1</v>
      </c>
      <c r="H221">
        <f>ROUND(Data!AF221,1)</f>
        <v>59.3</v>
      </c>
      <c r="I221">
        <f>ROUND(Data!AG221,1)</f>
        <v>34.299999999999997</v>
      </c>
      <c r="J221">
        <f>ROUND(Data!AH221,1)</f>
        <v>46.5</v>
      </c>
      <c r="K221">
        <f>ROUND(Data!AI221,1)</f>
        <v>24.6</v>
      </c>
      <c r="L221">
        <f>ROUND(Data!AJ221,1)</f>
        <v>0.9</v>
      </c>
      <c r="M221">
        <f>ROUND(Data!AK221,1)</f>
        <v>2.6</v>
      </c>
      <c r="N221">
        <f>ROUND(Data!AL221,1)</f>
        <v>3.7</v>
      </c>
      <c r="Q221">
        <f>ROUND(Data!AO221,1)</f>
        <v>12.2</v>
      </c>
      <c r="S221">
        <f>ROUND(Data!AQ221,3)</f>
        <v>0.76500000000000001</v>
      </c>
      <c r="T221">
        <f>ROUND(Data!AR221,3)</f>
        <v>1.772</v>
      </c>
      <c r="U221">
        <f>ROUND(Data!AS221,3)</f>
        <v>3.4590000000000001</v>
      </c>
      <c r="V221">
        <f>ROUND(Data!AT221,0)</f>
        <v>0</v>
      </c>
      <c r="X221">
        <f t="shared" si="40"/>
        <v>13.900000000000002</v>
      </c>
      <c r="Y221">
        <f t="shared" si="41"/>
        <v>100</v>
      </c>
      <c r="Z221">
        <f t="shared" si="42"/>
        <v>71.400000000000006</v>
      </c>
      <c r="AA221">
        <v>8</v>
      </c>
      <c r="AB221">
        <v>2009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V220" sqref="V220"/>
    </sheetView>
  </sheetViews>
  <sheetFormatPr defaultRowHeight="15" x14ac:dyDescent="0.25"/>
  <sheetData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W155" sqref="W155"/>
    </sheetView>
  </sheetViews>
  <sheetFormatPr defaultRowHeight="15" x14ac:dyDescent="0.25"/>
  <sheetData/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8"/>
  <sheetViews>
    <sheetView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D3" sqref="D3"/>
    </sheetView>
  </sheetViews>
  <sheetFormatPr defaultRowHeight="15" x14ac:dyDescent="0.25"/>
  <sheetData>
    <row r="1" spans="1:17" x14ac:dyDescent="0.25">
      <c r="A1" t="s">
        <v>54</v>
      </c>
      <c r="D1" t="s">
        <v>86</v>
      </c>
      <c r="E1" t="s">
        <v>119</v>
      </c>
      <c r="F1" t="s">
        <v>120</v>
      </c>
    </row>
    <row r="2" spans="1:17" x14ac:dyDescent="0.25">
      <c r="A2" t="s">
        <v>118</v>
      </c>
      <c r="D2" s="20" t="s">
        <v>101</v>
      </c>
      <c r="E2" t="s">
        <v>102</v>
      </c>
      <c r="F2">
        <v>1750</v>
      </c>
    </row>
    <row r="3" spans="1:17" x14ac:dyDescent="0.25">
      <c r="D3" s="35">
        <f>49.625</f>
        <v>49.625</v>
      </c>
    </row>
    <row r="4" spans="1:17" x14ac:dyDescent="0.25">
      <c r="A4" t="s">
        <v>67</v>
      </c>
    </row>
    <row r="5" spans="1:17" x14ac:dyDescent="0.25">
      <c r="B5" t="s">
        <v>58</v>
      </c>
      <c r="H5" t="s">
        <v>75</v>
      </c>
      <c r="K5" t="s">
        <v>76</v>
      </c>
      <c r="M5" t="s">
        <v>77</v>
      </c>
      <c r="O5" t="s">
        <v>78</v>
      </c>
    </row>
    <row r="6" spans="1:17" x14ac:dyDescent="0.25">
      <c r="B6" t="s">
        <v>63</v>
      </c>
    </row>
    <row r="7" spans="1:17" x14ac:dyDescent="0.25">
      <c r="C7" t="s">
        <v>79</v>
      </c>
    </row>
    <row r="8" spans="1:17" x14ac:dyDescent="0.25">
      <c r="A8" t="s">
        <v>66</v>
      </c>
    </row>
    <row r="9" spans="1:17" x14ac:dyDescent="0.25">
      <c r="B9" t="s">
        <v>58</v>
      </c>
      <c r="H9" t="s">
        <v>75</v>
      </c>
      <c r="K9" t="s">
        <v>76</v>
      </c>
      <c r="M9" t="s">
        <v>77</v>
      </c>
      <c r="O9" t="s">
        <v>78</v>
      </c>
      <c r="Q9" t="s">
        <v>80</v>
      </c>
    </row>
    <row r="10" spans="1:17" x14ac:dyDescent="0.25">
      <c r="B10" s="6" t="s">
        <v>55</v>
      </c>
      <c r="Q10" t="s">
        <v>81</v>
      </c>
    </row>
    <row r="11" spans="1:17" x14ac:dyDescent="0.25">
      <c r="B11" s="6" t="s">
        <v>56</v>
      </c>
    </row>
    <row r="12" spans="1:17" x14ac:dyDescent="0.25">
      <c r="B12" s="6" t="s">
        <v>57</v>
      </c>
    </row>
    <row r="14" spans="1:17" x14ac:dyDescent="0.25">
      <c r="A14" t="s">
        <v>68</v>
      </c>
    </row>
    <row r="15" spans="1:17" x14ac:dyDescent="0.25">
      <c r="B15" t="s">
        <v>58</v>
      </c>
      <c r="H15" t="s">
        <v>75</v>
      </c>
      <c r="K15" t="s">
        <v>76</v>
      </c>
      <c r="M15" t="s">
        <v>77</v>
      </c>
      <c r="O15" t="s">
        <v>78</v>
      </c>
      <c r="Q15" t="s">
        <v>80</v>
      </c>
    </row>
    <row r="16" spans="1:17" x14ac:dyDescent="0.25">
      <c r="B16" s="6" t="s">
        <v>59</v>
      </c>
      <c r="Q16" t="s">
        <v>81</v>
      </c>
    </row>
    <row r="17" spans="1:6" x14ac:dyDescent="0.25">
      <c r="B17" s="6" t="s">
        <v>60</v>
      </c>
    </row>
    <row r="19" spans="1:6" x14ac:dyDescent="0.25">
      <c r="A19" t="s">
        <v>121</v>
      </c>
    </row>
    <row r="20" spans="1:6" x14ac:dyDescent="0.25">
      <c r="B20" t="s">
        <v>122</v>
      </c>
      <c r="F20" t="s">
        <v>123</v>
      </c>
    </row>
    <row r="21" spans="1:6" x14ac:dyDescent="0.25">
      <c r="F21" t="s">
        <v>124</v>
      </c>
    </row>
    <row r="22" spans="1:6" x14ac:dyDescent="0.25">
      <c r="A22" t="s">
        <v>125</v>
      </c>
    </row>
    <row r="23" spans="1:6" x14ac:dyDescent="0.25">
      <c r="B23" t="s">
        <v>126</v>
      </c>
      <c r="F23" t="s">
        <v>127</v>
      </c>
    </row>
    <row r="24" spans="1:6" x14ac:dyDescent="0.25">
      <c r="F24" t="s">
        <v>124</v>
      </c>
    </row>
    <row r="25" spans="1:6" x14ac:dyDescent="0.25">
      <c r="A25" t="s">
        <v>64</v>
      </c>
    </row>
    <row r="26" spans="1:6" x14ac:dyDescent="0.25">
      <c r="B26" s="8" t="s">
        <v>65</v>
      </c>
    </row>
    <row r="28" spans="1:6" x14ac:dyDescent="0.25">
      <c r="A28" t="s">
        <v>72</v>
      </c>
    </row>
    <row r="29" spans="1:6" x14ac:dyDescent="0.25">
      <c r="B29" s="8" t="s">
        <v>73</v>
      </c>
    </row>
    <row r="30" spans="1:6" x14ac:dyDescent="0.25">
      <c r="B30" s="8" t="s">
        <v>74</v>
      </c>
    </row>
    <row r="32" spans="1:6" x14ac:dyDescent="0.25">
      <c r="A32" t="s">
        <v>70</v>
      </c>
    </row>
    <row r="33" spans="1:17" x14ac:dyDescent="0.25">
      <c r="B33" t="s">
        <v>128</v>
      </c>
    </row>
    <row r="34" spans="1:17" x14ac:dyDescent="0.25">
      <c r="B34" t="s">
        <v>71</v>
      </c>
    </row>
    <row r="35" spans="1:17" x14ac:dyDescent="0.25">
      <c r="A35" t="s">
        <v>69</v>
      </c>
    </row>
    <row r="36" spans="1:17" x14ac:dyDescent="0.25">
      <c r="B36" t="s">
        <v>58</v>
      </c>
      <c r="H36" t="s">
        <v>75</v>
      </c>
      <c r="K36" t="s">
        <v>76</v>
      </c>
      <c r="M36" t="s">
        <v>77</v>
      </c>
      <c r="O36" t="s">
        <v>78</v>
      </c>
      <c r="Q36" t="s">
        <v>81</v>
      </c>
    </row>
    <row r="37" spans="1:17" x14ac:dyDescent="0.25">
      <c r="B37" t="s">
        <v>62</v>
      </c>
    </row>
    <row r="38" spans="1:17" x14ac:dyDescent="0.25">
      <c r="B38" t="s">
        <v>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Data</vt:lpstr>
      <vt:lpstr>Monthly</vt:lpstr>
      <vt:lpstr>MGraphs</vt:lpstr>
      <vt:lpstr>AGraphs</vt:lpstr>
      <vt:lpstr>Meta</vt:lpstr>
    </vt:vector>
  </TitlesOfParts>
  <Company>Province of British Columbia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Spittlehouse, Dave FLNR:EX</dc:creator>
  <cp:lastModifiedBy>Spittlehouse, Dave FLNR:EX</cp:lastModifiedBy>
  <dcterms:created xsi:type="dcterms:W3CDTF">2018-01-30T17:24:02Z</dcterms:created>
  <dcterms:modified xsi:type="dcterms:W3CDTF">2019-11-05T22:55:01Z</dcterms:modified>
</cp:coreProperties>
</file>